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drawings/drawing10.xml" ContentType="application/vnd.openxmlformats-officedocument.drawing+xml"/>
  <Override PartName="/xl/embeddings/oleObject6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LSZETO\Downloads\DT2 and DT5\"/>
    </mc:Choice>
  </mc:AlternateContent>
  <xr:revisionPtr revIDLastSave="0" documentId="13_ncr:1_{0701BE41-2D7E-49BD-93EE-3CD6417A0857}" xr6:coauthVersionLast="47" xr6:coauthVersionMax="47" xr10:uidLastSave="{00000000-0000-0000-0000-000000000000}"/>
  <bookViews>
    <workbookView xWindow="28680" yWindow="-135" windowWidth="29040" windowHeight="15720" tabRatio="729" xr2:uid="{00000000-000D-0000-FFFF-FFFF00000000}"/>
  </bookViews>
  <sheets>
    <sheet name="Cover" sheetId="8" r:id="rId1"/>
    <sheet name="Attestation" sheetId="13" r:id="rId2"/>
    <sheet name="1.Combined NCCF" sheetId="12" r:id="rId3"/>
    <sheet name="2.CAD NCCF" sheetId="1" r:id="rId4"/>
    <sheet name="3.USD NCCF" sheetId="7" r:id="rId5"/>
    <sheet name="4.EUR NCCF" sheetId="9" r:id="rId6"/>
    <sheet name="5.GBP NCCF" sheetId="10" r:id="rId7"/>
    <sheet name="6.Other(Incld) NCCF" sheetId="11" r:id="rId8"/>
    <sheet name="Appx 1.Ref Rates" sheetId="5" r:id="rId9"/>
    <sheet name="Appx 2.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3" hidden="1">'2.CAD NCCF'!$F$6:$Y$858</definedName>
    <definedName name="_xlnm._FilterDatabase" localSheetId="4" hidden="1">'3.USD NCCF'!$F$6:$Y$858</definedName>
    <definedName name="_xlnm._FilterDatabase" localSheetId="5" hidden="1">'4.EUR NCCF'!$B$3:$W$226</definedName>
    <definedName name="_xlnm._FilterDatabase" localSheetId="6" hidden="1">'5.GBP NCCF'!$B$3:$W$226</definedName>
    <definedName name="_xlnm._FilterDatabase" localSheetId="7" hidden="1">'6.Other(Incld) NCCF'!$B$3:$W$226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'[6]Appx 1.Ref Rates'!$AC$10:$AD$55</definedName>
    <definedName name="DCT">'Appx 1.Ref Rates'!$AC$10:$AD$55</definedName>
    <definedName name="Derivatives" localSheetId="1">#REF!</definedName>
    <definedName name="Derivatives">#REF!</definedName>
    <definedName name="DPA_22222222">#REF!</definedName>
    <definedName name="DRT" localSheetId="1">'[6]Appx 1.Ref Rates'!$R$10:$U$97</definedName>
    <definedName name="DRT">'Appx 1.Ref Rates'!$R$10:$U$97</definedName>
    <definedName name="EIT" localSheetId="1">'[6]Appx 1.Ref Rates'!$AJ$8:$AN$13</definedName>
    <definedName name="EIT">'Appx 1.Ref Rates'!$AJ$8:$AN$13</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'1.Combined NCCF'!$B$861:$W$1721</definedName>
    <definedName name="_xlnm.Print_Area" localSheetId="3">'2.CAD NCCF'!$A$1:$X$817</definedName>
    <definedName name="_xlnm.Print_Area" localSheetId="4">'3.USD NCCF'!$B$861:$W$1724</definedName>
    <definedName name="_xlnm.Print_Area" localSheetId="5">'4.EUR NCCF'!$B$859:$W$1718</definedName>
    <definedName name="_xlnm.Print_Area" localSheetId="6">'5.GBP NCCF'!$B$859:$W$1718</definedName>
    <definedName name="_xlnm.Print_Area" localSheetId="7">'6.Other(Incld) NCCF'!$B$859:$W$1718</definedName>
    <definedName name="_xlnm.Print_Area" localSheetId="0">Cover!$A$1:$L$60</definedName>
    <definedName name="_xlnm.Print_Titles" localSheetId="2">'1.Combined NCCF'!$861:$866</definedName>
    <definedName name="_xlnm.Print_Titles" localSheetId="3">'2.CAD NCCF'!$3:$6</definedName>
    <definedName name="_xlnm.Print_Titles" localSheetId="4">'3.USD NCCF'!$861:$866</definedName>
    <definedName name="_xlnm.Print_Titles" localSheetId="5">'4.EUR NCCF'!$859:$861</definedName>
    <definedName name="_xlnm.Print_Titles" localSheetId="6">'5.GBP NCCF'!$859:$863</definedName>
    <definedName name="_xlnm.Print_Titles" localSheetId="7">'6.Other(Incld) NCCF'!$859:$863</definedName>
    <definedName name="_xlnm.Print_Titles" localSheetId="8">'Appx 1.Ref Rates'!$4:$7</definedName>
    <definedName name="_xlnm.Print_Titles" localSheetId="9">'Appx 2.Instructions'!$3:$6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'[6]Appx 1.Ref Rates'!$F$10:$J$93</definedName>
    <definedName name="SHT">'Appx 1.Ref Rates'!$F$10:$J$93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'1.Combined NCCF'!$B$3:$W$297</definedName>
    <definedName name="Z_4B373DBB_3BF5_4A9F_A276_0DB31113861D_.wvu.PrintArea" localSheetId="3" hidden="1">'2.CAD NCCF'!$B$3:$W$297</definedName>
    <definedName name="Z_4B373DBB_3BF5_4A9F_A276_0DB31113861D_.wvu.PrintArea" localSheetId="4" hidden="1">'3.USD NCCF'!$B$3:$W$297</definedName>
    <definedName name="Z_4B373DBB_3BF5_4A9F_A276_0DB31113861D_.wvu.PrintArea" localSheetId="5" hidden="1">'4.EUR NCCF'!$B$3:$W$297</definedName>
    <definedName name="Z_4B373DBB_3BF5_4A9F_A276_0DB31113861D_.wvu.PrintArea" localSheetId="6" hidden="1">'5.GBP NCCF'!$B$3:$W$297</definedName>
    <definedName name="Z_4B373DBB_3BF5_4A9F_A276_0DB31113861D_.wvu.PrintArea" localSheetId="7" hidden="1">'6.Other(Incld) NCCF'!$B$3:$W$297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855" i="7" l="1"/>
  <c r="J855" i="7"/>
  <c r="K855" i="7"/>
  <c r="L855" i="7"/>
  <c r="M855" i="7"/>
  <c r="N855" i="7"/>
  <c r="O855" i="7"/>
  <c r="P855" i="7"/>
  <c r="Q855" i="7"/>
  <c r="R855" i="7"/>
  <c r="S855" i="7"/>
  <c r="T855" i="7"/>
  <c r="U855" i="7"/>
  <c r="V855" i="7"/>
  <c r="I855" i="9"/>
  <c r="J855" i="9"/>
  <c r="K855" i="9"/>
  <c r="L855" i="9"/>
  <c r="M855" i="9"/>
  <c r="N855" i="9"/>
  <c r="O855" i="9"/>
  <c r="P855" i="9"/>
  <c r="Q855" i="9"/>
  <c r="R855" i="9"/>
  <c r="S855" i="9"/>
  <c r="T855" i="9"/>
  <c r="U855" i="9"/>
  <c r="V855" i="9"/>
  <c r="I855" i="10"/>
  <c r="J855" i="10"/>
  <c r="K855" i="10"/>
  <c r="L855" i="10"/>
  <c r="M855" i="10"/>
  <c r="N855" i="10"/>
  <c r="O855" i="10"/>
  <c r="P855" i="10"/>
  <c r="Q855" i="10"/>
  <c r="R855" i="10"/>
  <c r="S855" i="10"/>
  <c r="T855" i="10"/>
  <c r="U855" i="10"/>
  <c r="V855" i="10"/>
  <c r="I855" i="11"/>
  <c r="J855" i="11"/>
  <c r="K855" i="11"/>
  <c r="L855" i="11"/>
  <c r="M855" i="11"/>
  <c r="N855" i="11"/>
  <c r="O855" i="11"/>
  <c r="P855" i="11"/>
  <c r="Q855" i="11"/>
  <c r="R855" i="11"/>
  <c r="S855" i="11"/>
  <c r="T855" i="11"/>
  <c r="U855" i="11"/>
  <c r="V855" i="11"/>
  <c r="I855" i="1"/>
  <c r="J855" i="1"/>
  <c r="K855" i="1"/>
  <c r="L855" i="1"/>
  <c r="M855" i="1"/>
  <c r="N855" i="1"/>
  <c r="O855" i="1"/>
  <c r="P855" i="1"/>
  <c r="Q855" i="1"/>
  <c r="R855" i="1"/>
  <c r="S855" i="1"/>
  <c r="T855" i="1"/>
  <c r="U855" i="1"/>
  <c r="V855" i="1"/>
  <c r="H855" i="7"/>
  <c r="H855" i="9"/>
  <c r="H855" i="10"/>
  <c r="H855" i="11"/>
  <c r="H855" i="1"/>
  <c r="Q1722" i="11"/>
  <c r="V1715" i="12"/>
  <c r="U1715" i="12"/>
  <c r="T1715" i="12"/>
  <c r="S1715" i="12"/>
  <c r="R1715" i="12"/>
  <c r="Q1715" i="12"/>
  <c r="P1715" i="12"/>
  <c r="O1715" i="12"/>
  <c r="N1715" i="12"/>
  <c r="M1715" i="12"/>
  <c r="L1715" i="12"/>
  <c r="K1715" i="12"/>
  <c r="J1715" i="12"/>
  <c r="I1715" i="12"/>
  <c r="H1715" i="12"/>
  <c r="H1717" i="7"/>
  <c r="I1717" i="7"/>
  <c r="J1717" i="7"/>
  <c r="K1717" i="7"/>
  <c r="L1717" i="7"/>
  <c r="L1717" i="12" s="1"/>
  <c r="M1717" i="7"/>
  <c r="N1717" i="7"/>
  <c r="N1715" i="7" s="1"/>
  <c r="O1717" i="7"/>
  <c r="O1715" i="7" s="1"/>
  <c r="P1717" i="7"/>
  <c r="Q1717" i="7"/>
  <c r="R1717" i="7"/>
  <c r="S1717" i="7"/>
  <c r="T1717" i="7"/>
  <c r="T1717" i="12" s="1"/>
  <c r="U1717" i="7"/>
  <c r="V1717" i="7"/>
  <c r="V1715" i="7" s="1"/>
  <c r="H1717" i="9"/>
  <c r="H1715" i="9" s="1"/>
  <c r="I1717" i="9"/>
  <c r="J1717" i="9"/>
  <c r="K1717" i="9"/>
  <c r="L1717" i="9"/>
  <c r="M1717" i="9"/>
  <c r="N1717" i="9"/>
  <c r="O1717" i="9"/>
  <c r="O1715" i="9" s="1"/>
  <c r="P1717" i="9"/>
  <c r="P1715" i="9" s="1"/>
  <c r="Q1717" i="9"/>
  <c r="R1717" i="9"/>
  <c r="S1717" i="9"/>
  <c r="T1717" i="9"/>
  <c r="U1717" i="9"/>
  <c r="V1717" i="9"/>
  <c r="H1717" i="10"/>
  <c r="H1715" i="10" s="1"/>
  <c r="I1717" i="10"/>
  <c r="I1717" i="12" s="1"/>
  <c r="J1717" i="10"/>
  <c r="K1717" i="10"/>
  <c r="L1717" i="10"/>
  <c r="M1717" i="10"/>
  <c r="N1717" i="10"/>
  <c r="O1717" i="10"/>
  <c r="P1717" i="10"/>
  <c r="P1715" i="10" s="1"/>
  <c r="Q1717" i="10"/>
  <c r="Q1717" i="12" s="1"/>
  <c r="R1717" i="10"/>
  <c r="S1717" i="10"/>
  <c r="T1717" i="10"/>
  <c r="U1717" i="10"/>
  <c r="V1717" i="10"/>
  <c r="H1717" i="11"/>
  <c r="I1717" i="11"/>
  <c r="I1715" i="11" s="1"/>
  <c r="J1717" i="11"/>
  <c r="J1715" i="11" s="1"/>
  <c r="K1717" i="11"/>
  <c r="L1717" i="11"/>
  <c r="M1717" i="11"/>
  <c r="N1717" i="11"/>
  <c r="O1717" i="11"/>
  <c r="P1717" i="11"/>
  <c r="Q1717" i="11"/>
  <c r="Q1715" i="11" s="1"/>
  <c r="R1717" i="11"/>
  <c r="R1715" i="11" s="1"/>
  <c r="S1717" i="11"/>
  <c r="T1717" i="11"/>
  <c r="U1717" i="11"/>
  <c r="V1717" i="11"/>
  <c r="H1717" i="1"/>
  <c r="I1717" i="1"/>
  <c r="J1717" i="1"/>
  <c r="J1715" i="1" s="1"/>
  <c r="K1717" i="1"/>
  <c r="K1717" i="12" s="1"/>
  <c r="L1717" i="1"/>
  <c r="M1717" i="1"/>
  <c r="N1717" i="1"/>
  <c r="O1717" i="1"/>
  <c r="P1717" i="1"/>
  <c r="Q1717" i="1"/>
  <c r="R1717" i="1"/>
  <c r="R1715" i="1" s="1"/>
  <c r="S1717" i="1"/>
  <c r="S1717" i="12" s="1"/>
  <c r="T1717" i="1"/>
  <c r="U1717" i="1"/>
  <c r="V1717" i="1"/>
  <c r="H1716" i="7"/>
  <c r="I1716" i="7"/>
  <c r="I1715" i="7" s="1"/>
  <c r="J1716" i="7"/>
  <c r="K1716" i="7"/>
  <c r="K1716" i="12" s="1"/>
  <c r="L1716" i="7"/>
  <c r="L1715" i="7" s="1"/>
  <c r="M1716" i="7"/>
  <c r="N1716" i="7"/>
  <c r="O1716" i="7"/>
  <c r="P1716" i="7"/>
  <c r="Q1716" i="7"/>
  <c r="Q1715" i="7" s="1"/>
  <c r="R1716" i="7"/>
  <c r="S1716" i="7"/>
  <c r="S1716" i="12" s="1"/>
  <c r="T1716" i="7"/>
  <c r="T1715" i="7" s="1"/>
  <c r="U1716" i="7"/>
  <c r="V1716" i="7"/>
  <c r="H1716" i="9"/>
  <c r="I1716" i="9"/>
  <c r="J1716" i="9"/>
  <c r="J1716" i="12" s="1"/>
  <c r="K1716" i="9"/>
  <c r="L1716" i="9"/>
  <c r="L1715" i="9" s="1"/>
  <c r="M1716" i="9"/>
  <c r="M1716" i="12" s="1"/>
  <c r="N1716" i="9"/>
  <c r="O1716" i="9"/>
  <c r="P1716" i="9"/>
  <c r="Q1716" i="9"/>
  <c r="R1716" i="9"/>
  <c r="R1716" i="12" s="1"/>
  <c r="S1716" i="9"/>
  <c r="T1716" i="9"/>
  <c r="T1715" i="9" s="1"/>
  <c r="U1716" i="9"/>
  <c r="U1715" i="9" s="1"/>
  <c r="V1716" i="9"/>
  <c r="H1716" i="10"/>
  <c r="I1716" i="10"/>
  <c r="J1716" i="10"/>
  <c r="K1716" i="10"/>
  <c r="L1716" i="10"/>
  <c r="M1716" i="10"/>
  <c r="M1715" i="10" s="1"/>
  <c r="N1716" i="10"/>
  <c r="N1715" i="10" s="1"/>
  <c r="O1716" i="10"/>
  <c r="P1716" i="10"/>
  <c r="Q1716" i="10"/>
  <c r="R1716" i="10"/>
  <c r="S1716" i="10"/>
  <c r="T1716" i="10"/>
  <c r="U1716" i="10"/>
  <c r="U1715" i="10" s="1"/>
  <c r="V1716" i="10"/>
  <c r="V1715" i="10" s="1"/>
  <c r="H1716" i="11"/>
  <c r="I1716" i="11"/>
  <c r="J1716" i="11"/>
  <c r="K1716" i="11"/>
  <c r="L1716" i="11"/>
  <c r="M1716" i="11"/>
  <c r="N1716" i="11"/>
  <c r="O1716" i="11"/>
  <c r="O1715" i="11" s="1"/>
  <c r="P1716" i="11"/>
  <c r="Q1716" i="11"/>
  <c r="R1716" i="11"/>
  <c r="S1716" i="11"/>
  <c r="T1716" i="11"/>
  <c r="U1716" i="11"/>
  <c r="V1716" i="11"/>
  <c r="H1716" i="1"/>
  <c r="H1715" i="1" s="1"/>
  <c r="I1716" i="1"/>
  <c r="J1716" i="1"/>
  <c r="K1716" i="1"/>
  <c r="L1716" i="1"/>
  <c r="M1716" i="1"/>
  <c r="N1716" i="1"/>
  <c r="O1716" i="1"/>
  <c r="O1716" i="12" s="1"/>
  <c r="P1716" i="1"/>
  <c r="P1715" i="1" s="1"/>
  <c r="Q1716" i="1"/>
  <c r="R1716" i="1"/>
  <c r="S1716" i="1"/>
  <c r="T1716" i="1"/>
  <c r="U1716" i="1"/>
  <c r="V1716" i="1"/>
  <c r="V1717" i="12"/>
  <c r="U1717" i="12"/>
  <c r="N1717" i="12"/>
  <c r="M1717" i="12"/>
  <c r="T1716" i="12"/>
  <c r="Q1716" i="12"/>
  <c r="L1716" i="12"/>
  <c r="I1716" i="12"/>
  <c r="H857" i="12"/>
  <c r="I857" i="12"/>
  <c r="J857" i="12"/>
  <c r="K857" i="12"/>
  <c r="L857" i="12"/>
  <c r="M857" i="12"/>
  <c r="M855" i="12" s="1"/>
  <c r="N857" i="12"/>
  <c r="O857" i="12"/>
  <c r="P857" i="12"/>
  <c r="Q857" i="12"/>
  <c r="R857" i="12"/>
  <c r="S857" i="12"/>
  <c r="T857" i="12"/>
  <c r="U857" i="12"/>
  <c r="U855" i="12" s="1"/>
  <c r="V857" i="12"/>
  <c r="V855" i="12" s="1"/>
  <c r="V856" i="12"/>
  <c r="U856" i="12"/>
  <c r="T856" i="12"/>
  <c r="S856" i="12"/>
  <c r="R856" i="12"/>
  <c r="Q856" i="12"/>
  <c r="P856" i="12"/>
  <c r="O856" i="12"/>
  <c r="O855" i="12" s="1"/>
  <c r="N856" i="12"/>
  <c r="M856" i="12"/>
  <c r="L856" i="12"/>
  <c r="K856" i="12"/>
  <c r="J856" i="12"/>
  <c r="I856" i="12"/>
  <c r="H856" i="12"/>
  <c r="H855" i="12" s="1"/>
  <c r="W1710" i="12"/>
  <c r="V1710" i="12"/>
  <c r="U1710" i="12"/>
  <c r="T1710" i="12"/>
  <c r="S1710" i="12"/>
  <c r="R1710" i="12"/>
  <c r="Q1710" i="12"/>
  <c r="P1710" i="12"/>
  <c r="O1710" i="12"/>
  <c r="N1710" i="12"/>
  <c r="M1710" i="12"/>
  <c r="L1710" i="12"/>
  <c r="K1710" i="12"/>
  <c r="J1710" i="12"/>
  <c r="I1710" i="12"/>
  <c r="H1710" i="12"/>
  <c r="G1710" i="12"/>
  <c r="V1679" i="12"/>
  <c r="U1679" i="12"/>
  <c r="T1679" i="12"/>
  <c r="S1679" i="12"/>
  <c r="R1679" i="12"/>
  <c r="Q1679" i="12"/>
  <c r="P1679" i="12"/>
  <c r="O1679" i="12"/>
  <c r="N1679" i="12"/>
  <c r="M1679" i="12"/>
  <c r="L1679" i="12"/>
  <c r="K1679" i="12"/>
  <c r="J1679" i="12"/>
  <c r="I1679" i="12"/>
  <c r="H1679" i="12"/>
  <c r="W1671" i="12"/>
  <c r="V1671" i="12"/>
  <c r="U1671" i="12"/>
  <c r="T1671" i="12"/>
  <c r="S1671" i="12"/>
  <c r="R1671" i="12"/>
  <c r="Q1671" i="12"/>
  <c r="P1671" i="12"/>
  <c r="O1671" i="12"/>
  <c r="N1671" i="12"/>
  <c r="M1671" i="12"/>
  <c r="L1671" i="12"/>
  <c r="K1671" i="12"/>
  <c r="J1671" i="12"/>
  <c r="I1671" i="12"/>
  <c r="H1671" i="12"/>
  <c r="G1671" i="12"/>
  <c r="W1428" i="12"/>
  <c r="V1428" i="12"/>
  <c r="U1428" i="12"/>
  <c r="T1428" i="12"/>
  <c r="S1428" i="12"/>
  <c r="R1428" i="12"/>
  <c r="Q1428" i="12"/>
  <c r="P1428" i="12"/>
  <c r="O1428" i="12"/>
  <c r="N1428" i="12"/>
  <c r="M1428" i="12"/>
  <c r="L1428" i="12"/>
  <c r="K1428" i="12"/>
  <c r="J1428" i="12"/>
  <c r="I1428" i="12"/>
  <c r="H1428" i="12"/>
  <c r="G1428" i="12"/>
  <c r="W1371" i="12"/>
  <c r="V1371" i="12"/>
  <c r="U1371" i="12"/>
  <c r="T1371" i="12"/>
  <c r="S1371" i="12"/>
  <c r="R1371" i="12"/>
  <c r="Q1371" i="12"/>
  <c r="P1371" i="12"/>
  <c r="O1371" i="12"/>
  <c r="N1371" i="12"/>
  <c r="M1371" i="12"/>
  <c r="L1371" i="12"/>
  <c r="K1371" i="12"/>
  <c r="J1371" i="12"/>
  <c r="I1371" i="12"/>
  <c r="H1371" i="12"/>
  <c r="G1371" i="12"/>
  <c r="S855" i="12"/>
  <c r="R855" i="12"/>
  <c r="Q855" i="12"/>
  <c r="P855" i="12"/>
  <c r="N855" i="12"/>
  <c r="K855" i="12"/>
  <c r="J855" i="12"/>
  <c r="I855" i="12"/>
  <c r="W850" i="12"/>
  <c r="V850" i="12"/>
  <c r="U850" i="12"/>
  <c r="T850" i="12"/>
  <c r="S850" i="12"/>
  <c r="R850" i="12"/>
  <c r="Q850" i="12"/>
  <c r="P850" i="12"/>
  <c r="O850" i="12"/>
  <c r="N850" i="12"/>
  <c r="M850" i="12"/>
  <c r="L850" i="12"/>
  <c r="K850" i="12"/>
  <c r="J850" i="12"/>
  <c r="I850" i="12"/>
  <c r="H850" i="12"/>
  <c r="G850" i="12"/>
  <c r="W811" i="12"/>
  <c r="V811" i="12"/>
  <c r="U811" i="12"/>
  <c r="T811" i="12"/>
  <c r="S811" i="12"/>
  <c r="R811" i="12"/>
  <c r="Q811" i="12"/>
  <c r="P811" i="12"/>
  <c r="O811" i="12"/>
  <c r="N811" i="12"/>
  <c r="M811" i="12"/>
  <c r="L811" i="12"/>
  <c r="K811" i="12"/>
  <c r="J811" i="12"/>
  <c r="I811" i="12"/>
  <c r="H811" i="12"/>
  <c r="G811" i="12"/>
  <c r="W568" i="12"/>
  <c r="V568" i="12"/>
  <c r="U568" i="12"/>
  <c r="T568" i="12"/>
  <c r="S568" i="12"/>
  <c r="R568" i="12"/>
  <c r="Q568" i="12"/>
  <c r="P568" i="12"/>
  <c r="O568" i="12"/>
  <c r="N568" i="12"/>
  <c r="M568" i="12"/>
  <c r="L568" i="12"/>
  <c r="K568" i="12"/>
  <c r="J568" i="12"/>
  <c r="I568" i="12"/>
  <c r="H568" i="12"/>
  <c r="G568" i="12"/>
  <c r="W511" i="12"/>
  <c r="V511" i="12"/>
  <c r="U511" i="12"/>
  <c r="T511" i="12"/>
  <c r="S511" i="12"/>
  <c r="R511" i="12"/>
  <c r="Q511" i="12"/>
  <c r="P511" i="12"/>
  <c r="O511" i="12"/>
  <c r="N511" i="12"/>
  <c r="M511" i="12"/>
  <c r="L511" i="12"/>
  <c r="K511" i="12"/>
  <c r="J511" i="12"/>
  <c r="I511" i="12"/>
  <c r="H511" i="12"/>
  <c r="G511" i="12"/>
  <c r="W228" i="12"/>
  <c r="V228" i="12"/>
  <c r="U228" i="12"/>
  <c r="T228" i="12"/>
  <c r="S228" i="12"/>
  <c r="R228" i="12"/>
  <c r="Q228" i="12"/>
  <c r="P228" i="12"/>
  <c r="O228" i="12"/>
  <c r="N228" i="12"/>
  <c r="M228" i="12"/>
  <c r="L228" i="12"/>
  <c r="K228" i="12"/>
  <c r="J228" i="12"/>
  <c r="I228" i="12"/>
  <c r="H228" i="12"/>
  <c r="G228" i="12"/>
  <c r="V1715" i="1"/>
  <c r="U1715" i="1"/>
  <c r="T1715" i="1"/>
  <c r="S1715" i="1"/>
  <c r="Q1715" i="1"/>
  <c r="N1715" i="1"/>
  <c r="M1715" i="1"/>
  <c r="L1715" i="1"/>
  <c r="K1715" i="1"/>
  <c r="I1715" i="1"/>
  <c r="W1710" i="1"/>
  <c r="V1710" i="1"/>
  <c r="U1710" i="1"/>
  <c r="T1710" i="1"/>
  <c r="S1710" i="1"/>
  <c r="R1710" i="1"/>
  <c r="Q1710" i="1"/>
  <c r="P1710" i="1"/>
  <c r="O1710" i="1"/>
  <c r="N1710" i="1"/>
  <c r="M1710" i="1"/>
  <c r="L1710" i="1"/>
  <c r="K1710" i="1"/>
  <c r="J1710" i="1"/>
  <c r="I1710" i="1"/>
  <c r="H1710" i="1"/>
  <c r="G1710" i="1"/>
  <c r="V1679" i="1"/>
  <c r="U1679" i="1"/>
  <c r="T1679" i="1"/>
  <c r="S1679" i="1"/>
  <c r="R1679" i="1"/>
  <c r="Q1679" i="1"/>
  <c r="P1679" i="1"/>
  <c r="O1679" i="1"/>
  <c r="N1679" i="1"/>
  <c r="M1679" i="1"/>
  <c r="L1679" i="1"/>
  <c r="K1679" i="1"/>
  <c r="J1679" i="1"/>
  <c r="I1679" i="1"/>
  <c r="H1679" i="1"/>
  <c r="W1671" i="1"/>
  <c r="V1671" i="1"/>
  <c r="U1671" i="1"/>
  <c r="T1671" i="1"/>
  <c r="S1671" i="1"/>
  <c r="R1671" i="1"/>
  <c r="Q1671" i="1"/>
  <c r="P1671" i="1"/>
  <c r="O1671" i="1"/>
  <c r="N1671" i="1"/>
  <c r="M1671" i="1"/>
  <c r="L1671" i="1"/>
  <c r="K1671" i="1"/>
  <c r="J1671" i="1"/>
  <c r="I1671" i="1"/>
  <c r="H1671" i="1"/>
  <c r="G1671" i="1"/>
  <c r="W1428" i="1"/>
  <c r="V1428" i="1"/>
  <c r="U1428" i="1"/>
  <c r="T1428" i="1"/>
  <c r="S1428" i="1"/>
  <c r="R1428" i="1"/>
  <c r="Q1428" i="1"/>
  <c r="P1428" i="1"/>
  <c r="O1428" i="1"/>
  <c r="N1428" i="1"/>
  <c r="M1428" i="1"/>
  <c r="L1428" i="1"/>
  <c r="K1428" i="1"/>
  <c r="J1428" i="1"/>
  <c r="I1428" i="1"/>
  <c r="H1428" i="1"/>
  <c r="G1428" i="1"/>
  <c r="W1371" i="1"/>
  <c r="V1371" i="1"/>
  <c r="U1371" i="1"/>
  <c r="T1371" i="1"/>
  <c r="S1371" i="1"/>
  <c r="R1371" i="1"/>
  <c r="Q1371" i="1"/>
  <c r="P1371" i="1"/>
  <c r="O1371" i="1"/>
  <c r="N1371" i="1"/>
  <c r="M1371" i="1"/>
  <c r="L1371" i="1"/>
  <c r="K1371" i="1"/>
  <c r="J1371" i="1"/>
  <c r="I1371" i="1"/>
  <c r="H1371" i="1"/>
  <c r="G1371" i="1"/>
  <c r="W1088" i="1"/>
  <c r="V1088" i="1"/>
  <c r="U1088" i="1"/>
  <c r="T1088" i="1"/>
  <c r="S1088" i="1"/>
  <c r="R1088" i="1"/>
  <c r="Q1088" i="1"/>
  <c r="P1088" i="1"/>
  <c r="O1088" i="1"/>
  <c r="N1088" i="1"/>
  <c r="M1088" i="1"/>
  <c r="L1088" i="1"/>
  <c r="K1088" i="1"/>
  <c r="J1088" i="1"/>
  <c r="I1088" i="1"/>
  <c r="H1088" i="1"/>
  <c r="G1088" i="1"/>
  <c r="W850" i="1"/>
  <c r="V850" i="1"/>
  <c r="U850" i="1"/>
  <c r="T850" i="1"/>
  <c r="S850" i="1"/>
  <c r="R850" i="1"/>
  <c r="Q850" i="1"/>
  <c r="P850" i="1"/>
  <c r="O850" i="1"/>
  <c r="N850" i="1"/>
  <c r="M850" i="1"/>
  <c r="L850" i="1"/>
  <c r="K850" i="1"/>
  <c r="J850" i="1"/>
  <c r="I850" i="1"/>
  <c r="H850" i="1"/>
  <c r="G850" i="1"/>
  <c r="W811" i="1"/>
  <c r="V811" i="1"/>
  <c r="U811" i="1"/>
  <c r="T811" i="1"/>
  <c r="S811" i="1"/>
  <c r="R811" i="1"/>
  <c r="Q811" i="1"/>
  <c r="P811" i="1"/>
  <c r="O811" i="1"/>
  <c r="N811" i="1"/>
  <c r="M811" i="1"/>
  <c r="L811" i="1"/>
  <c r="K811" i="1"/>
  <c r="J811" i="1"/>
  <c r="I811" i="1"/>
  <c r="H811" i="1"/>
  <c r="G811" i="1"/>
  <c r="W568" i="1"/>
  <c r="V568" i="1"/>
  <c r="U568" i="1"/>
  <c r="T568" i="1"/>
  <c r="S568" i="1"/>
  <c r="R568" i="1"/>
  <c r="Q568" i="1"/>
  <c r="P568" i="1"/>
  <c r="O568" i="1"/>
  <c r="N568" i="1"/>
  <c r="M568" i="1"/>
  <c r="L568" i="1"/>
  <c r="K568" i="1"/>
  <c r="J568" i="1"/>
  <c r="I568" i="1"/>
  <c r="H568" i="1"/>
  <c r="G568" i="1"/>
  <c r="W511" i="1"/>
  <c r="V511" i="1"/>
  <c r="U511" i="1"/>
  <c r="T511" i="1"/>
  <c r="S511" i="1"/>
  <c r="R511" i="1"/>
  <c r="Q511" i="1"/>
  <c r="P511" i="1"/>
  <c r="O511" i="1"/>
  <c r="N511" i="1"/>
  <c r="M511" i="1"/>
  <c r="L511" i="1"/>
  <c r="K511" i="1"/>
  <c r="J511" i="1"/>
  <c r="I511" i="1"/>
  <c r="H511" i="1"/>
  <c r="G511" i="1"/>
  <c r="W228" i="1"/>
  <c r="V228" i="1"/>
  <c r="U228" i="1"/>
  <c r="T228" i="1"/>
  <c r="S228" i="1"/>
  <c r="R228" i="1"/>
  <c r="Q228" i="1"/>
  <c r="P228" i="1"/>
  <c r="O228" i="1"/>
  <c r="N228" i="1"/>
  <c r="M228" i="1"/>
  <c r="L228" i="1"/>
  <c r="K228" i="1"/>
  <c r="J228" i="1"/>
  <c r="I228" i="1"/>
  <c r="H228" i="1"/>
  <c r="G228" i="1"/>
  <c r="U1715" i="7"/>
  <c r="S1715" i="7"/>
  <c r="R1715" i="7"/>
  <c r="P1715" i="7"/>
  <c r="M1715" i="7"/>
  <c r="K1715" i="7"/>
  <c r="J1715" i="7"/>
  <c r="H1715" i="7"/>
  <c r="W1710" i="7"/>
  <c r="V1710" i="7"/>
  <c r="U1710" i="7"/>
  <c r="T1710" i="7"/>
  <c r="S1710" i="7"/>
  <c r="R1710" i="7"/>
  <c r="Q1710" i="7"/>
  <c r="P1710" i="7"/>
  <c r="O1710" i="7"/>
  <c r="N1710" i="7"/>
  <c r="M1710" i="7"/>
  <c r="L1710" i="7"/>
  <c r="K1710" i="7"/>
  <c r="J1710" i="7"/>
  <c r="I1710" i="7"/>
  <c r="H1710" i="7"/>
  <c r="G1710" i="7"/>
  <c r="V1679" i="7"/>
  <c r="U1679" i="7"/>
  <c r="T1679" i="7"/>
  <c r="S1679" i="7"/>
  <c r="R1679" i="7"/>
  <c r="Q1679" i="7"/>
  <c r="P1679" i="7"/>
  <c r="O1679" i="7"/>
  <c r="N1679" i="7"/>
  <c r="M1679" i="7"/>
  <c r="L1679" i="7"/>
  <c r="K1679" i="7"/>
  <c r="J1679" i="7"/>
  <c r="I1679" i="7"/>
  <c r="H1679" i="7"/>
  <c r="W1671" i="7"/>
  <c r="V1671" i="7"/>
  <c r="U1671" i="7"/>
  <c r="T1671" i="7"/>
  <c r="S1671" i="7"/>
  <c r="R1671" i="7"/>
  <c r="Q1671" i="7"/>
  <c r="P1671" i="7"/>
  <c r="O1671" i="7"/>
  <c r="N1671" i="7"/>
  <c r="M1671" i="7"/>
  <c r="L1671" i="7"/>
  <c r="K1671" i="7"/>
  <c r="J1671" i="7"/>
  <c r="I1671" i="7"/>
  <c r="H1671" i="7"/>
  <c r="G1671" i="7"/>
  <c r="W1428" i="7"/>
  <c r="V1428" i="7"/>
  <c r="U1428" i="7"/>
  <c r="T1428" i="7"/>
  <c r="S1428" i="7"/>
  <c r="R1428" i="7"/>
  <c r="Q1428" i="7"/>
  <c r="P1428" i="7"/>
  <c r="O1428" i="7"/>
  <c r="N1428" i="7"/>
  <c r="M1428" i="7"/>
  <c r="L1428" i="7"/>
  <c r="K1428" i="7"/>
  <c r="J1428" i="7"/>
  <c r="I1428" i="7"/>
  <c r="H1428" i="7"/>
  <c r="G1428" i="7"/>
  <c r="W1371" i="7"/>
  <c r="V1371" i="7"/>
  <c r="U1371" i="7"/>
  <c r="T1371" i="7"/>
  <c r="S1371" i="7"/>
  <c r="R1371" i="7"/>
  <c r="Q1371" i="7"/>
  <c r="P1371" i="7"/>
  <c r="O1371" i="7"/>
  <c r="N1371" i="7"/>
  <c r="M1371" i="7"/>
  <c r="L1371" i="7"/>
  <c r="K1371" i="7"/>
  <c r="J1371" i="7"/>
  <c r="I1371" i="7"/>
  <c r="H1371" i="7"/>
  <c r="G1371" i="7"/>
  <c r="W1088" i="7"/>
  <c r="V1088" i="7"/>
  <c r="U1088" i="7"/>
  <c r="T1088" i="7"/>
  <c r="S1088" i="7"/>
  <c r="R1088" i="7"/>
  <c r="Q1088" i="7"/>
  <c r="P1088" i="7"/>
  <c r="O1088" i="7"/>
  <c r="N1088" i="7"/>
  <c r="M1088" i="7"/>
  <c r="L1088" i="7"/>
  <c r="K1088" i="7"/>
  <c r="J1088" i="7"/>
  <c r="I1088" i="7"/>
  <c r="H1088" i="7"/>
  <c r="G1088" i="7"/>
  <c r="W850" i="7"/>
  <c r="V850" i="7"/>
  <c r="U850" i="7"/>
  <c r="T850" i="7"/>
  <c r="S850" i="7"/>
  <c r="R850" i="7"/>
  <c r="Q850" i="7"/>
  <c r="P850" i="7"/>
  <c r="O850" i="7"/>
  <c r="N850" i="7"/>
  <c r="M850" i="7"/>
  <c r="L850" i="7"/>
  <c r="K850" i="7"/>
  <c r="J850" i="7"/>
  <c r="I850" i="7"/>
  <c r="H850" i="7"/>
  <c r="G850" i="7"/>
  <c r="W811" i="7"/>
  <c r="V811" i="7"/>
  <c r="U811" i="7"/>
  <c r="T811" i="7"/>
  <c r="S811" i="7"/>
  <c r="R811" i="7"/>
  <c r="Q811" i="7"/>
  <c r="P811" i="7"/>
  <c r="O811" i="7"/>
  <c r="N811" i="7"/>
  <c r="M811" i="7"/>
  <c r="L811" i="7"/>
  <c r="K811" i="7"/>
  <c r="J811" i="7"/>
  <c r="I811" i="7"/>
  <c r="H811" i="7"/>
  <c r="G811" i="7"/>
  <c r="W568" i="7"/>
  <c r="V568" i="7"/>
  <c r="U568" i="7"/>
  <c r="T568" i="7"/>
  <c r="S568" i="7"/>
  <c r="R568" i="7"/>
  <c r="Q568" i="7"/>
  <c r="P568" i="7"/>
  <c r="O568" i="7"/>
  <c r="N568" i="7"/>
  <c r="M568" i="7"/>
  <c r="L568" i="7"/>
  <c r="K568" i="7"/>
  <c r="J568" i="7"/>
  <c r="I568" i="7"/>
  <c r="H568" i="7"/>
  <c r="G568" i="7"/>
  <c r="W511" i="7"/>
  <c r="V511" i="7"/>
  <c r="U511" i="7"/>
  <c r="T511" i="7"/>
  <c r="S511" i="7"/>
  <c r="R511" i="7"/>
  <c r="Q511" i="7"/>
  <c r="P511" i="7"/>
  <c r="O511" i="7"/>
  <c r="N511" i="7"/>
  <c r="M511" i="7"/>
  <c r="L511" i="7"/>
  <c r="K511" i="7"/>
  <c r="J511" i="7"/>
  <c r="I511" i="7"/>
  <c r="H511" i="7"/>
  <c r="G511" i="7"/>
  <c r="W228" i="7"/>
  <c r="V228" i="7"/>
  <c r="U228" i="7"/>
  <c r="T228" i="7"/>
  <c r="S228" i="7"/>
  <c r="R228" i="7"/>
  <c r="Q228" i="7"/>
  <c r="P228" i="7"/>
  <c r="O228" i="7"/>
  <c r="N228" i="7"/>
  <c r="M228" i="7"/>
  <c r="L228" i="7"/>
  <c r="K228" i="7"/>
  <c r="J228" i="7"/>
  <c r="I228" i="7"/>
  <c r="H228" i="7"/>
  <c r="G228" i="7"/>
  <c r="V1715" i="9"/>
  <c r="S1715" i="9"/>
  <c r="R1715" i="9"/>
  <c r="Q1715" i="9"/>
  <c r="N1715" i="9"/>
  <c r="K1715" i="9"/>
  <c r="J1715" i="9"/>
  <c r="I1715" i="9"/>
  <c r="W1710" i="9"/>
  <c r="V1710" i="9"/>
  <c r="U1710" i="9"/>
  <c r="T1710" i="9"/>
  <c r="S1710" i="9"/>
  <c r="R1710" i="9"/>
  <c r="Q1710" i="9"/>
  <c r="P1710" i="9"/>
  <c r="O1710" i="9"/>
  <c r="N1710" i="9"/>
  <c r="M1710" i="9"/>
  <c r="L1710" i="9"/>
  <c r="K1710" i="9"/>
  <c r="J1710" i="9"/>
  <c r="I1710" i="9"/>
  <c r="H1710" i="9"/>
  <c r="G1710" i="9"/>
  <c r="V1679" i="9"/>
  <c r="U1679" i="9"/>
  <c r="T1679" i="9"/>
  <c r="S1679" i="9"/>
  <c r="R1679" i="9"/>
  <c r="Q1679" i="9"/>
  <c r="P1679" i="9"/>
  <c r="O1679" i="9"/>
  <c r="N1679" i="9"/>
  <c r="M1679" i="9"/>
  <c r="L1679" i="9"/>
  <c r="K1679" i="9"/>
  <c r="J1679" i="9"/>
  <c r="I1679" i="9"/>
  <c r="H1679" i="9"/>
  <c r="W1671" i="9"/>
  <c r="V1671" i="9"/>
  <c r="U1671" i="9"/>
  <c r="T1671" i="9"/>
  <c r="S1671" i="9"/>
  <c r="R1671" i="9"/>
  <c r="Q1671" i="9"/>
  <c r="P1671" i="9"/>
  <c r="O1671" i="9"/>
  <c r="N1671" i="9"/>
  <c r="M1671" i="9"/>
  <c r="L1671" i="9"/>
  <c r="K1671" i="9"/>
  <c r="J1671" i="9"/>
  <c r="I1671" i="9"/>
  <c r="H1671" i="9"/>
  <c r="G1671" i="9"/>
  <c r="W1428" i="9"/>
  <c r="V1428" i="9"/>
  <c r="U1428" i="9"/>
  <c r="T1428" i="9"/>
  <c r="S1428" i="9"/>
  <c r="R1428" i="9"/>
  <c r="Q1428" i="9"/>
  <c r="P1428" i="9"/>
  <c r="O1428" i="9"/>
  <c r="N1428" i="9"/>
  <c r="M1428" i="9"/>
  <c r="L1428" i="9"/>
  <c r="K1428" i="9"/>
  <c r="J1428" i="9"/>
  <c r="I1428" i="9"/>
  <c r="H1428" i="9"/>
  <c r="G1428" i="9"/>
  <c r="W1371" i="9"/>
  <c r="V1371" i="9"/>
  <c r="U1371" i="9"/>
  <c r="T1371" i="9"/>
  <c r="S1371" i="9"/>
  <c r="R1371" i="9"/>
  <c r="Q1371" i="9"/>
  <c r="P1371" i="9"/>
  <c r="O1371" i="9"/>
  <c r="N1371" i="9"/>
  <c r="M1371" i="9"/>
  <c r="L1371" i="9"/>
  <c r="K1371" i="9"/>
  <c r="J1371" i="9"/>
  <c r="I1371" i="9"/>
  <c r="H1371" i="9"/>
  <c r="G1371" i="9"/>
  <c r="W1088" i="9"/>
  <c r="V1088" i="9"/>
  <c r="U1088" i="9"/>
  <c r="T1088" i="9"/>
  <c r="S1088" i="9"/>
  <c r="R1088" i="9"/>
  <c r="Q1088" i="9"/>
  <c r="P1088" i="9"/>
  <c r="O1088" i="9"/>
  <c r="N1088" i="9"/>
  <c r="M1088" i="9"/>
  <c r="L1088" i="9"/>
  <c r="K1088" i="9"/>
  <c r="J1088" i="9"/>
  <c r="I1088" i="9"/>
  <c r="H1088" i="9"/>
  <c r="G1088" i="9"/>
  <c r="W850" i="9"/>
  <c r="V850" i="9"/>
  <c r="U850" i="9"/>
  <c r="T850" i="9"/>
  <c r="S850" i="9"/>
  <c r="R850" i="9"/>
  <c r="Q850" i="9"/>
  <c r="P850" i="9"/>
  <c r="O850" i="9"/>
  <c r="N850" i="9"/>
  <c r="M850" i="9"/>
  <c r="L850" i="9"/>
  <c r="K850" i="9"/>
  <c r="J850" i="9"/>
  <c r="I850" i="9"/>
  <c r="H850" i="9"/>
  <c r="G850" i="9"/>
  <c r="W811" i="9"/>
  <c r="V811" i="9"/>
  <c r="U811" i="9"/>
  <c r="T811" i="9"/>
  <c r="S811" i="9"/>
  <c r="R811" i="9"/>
  <c r="Q811" i="9"/>
  <c r="P811" i="9"/>
  <c r="O811" i="9"/>
  <c r="N811" i="9"/>
  <c r="M811" i="9"/>
  <c r="L811" i="9"/>
  <c r="K811" i="9"/>
  <c r="J811" i="9"/>
  <c r="I811" i="9"/>
  <c r="H811" i="9"/>
  <c r="G811" i="9"/>
  <c r="W568" i="9"/>
  <c r="V568" i="9"/>
  <c r="U568" i="9"/>
  <c r="T568" i="9"/>
  <c r="S568" i="9"/>
  <c r="R568" i="9"/>
  <c r="Q568" i="9"/>
  <c r="P568" i="9"/>
  <c r="O568" i="9"/>
  <c r="N568" i="9"/>
  <c r="M568" i="9"/>
  <c r="L568" i="9"/>
  <c r="K568" i="9"/>
  <c r="J568" i="9"/>
  <c r="I568" i="9"/>
  <c r="H568" i="9"/>
  <c r="G568" i="9"/>
  <c r="W511" i="9"/>
  <c r="V511" i="9"/>
  <c r="U511" i="9"/>
  <c r="T511" i="9"/>
  <c r="S511" i="9"/>
  <c r="R511" i="9"/>
  <c r="Q511" i="9"/>
  <c r="P511" i="9"/>
  <c r="O511" i="9"/>
  <c r="N511" i="9"/>
  <c r="M511" i="9"/>
  <c r="L511" i="9"/>
  <c r="K511" i="9"/>
  <c r="J511" i="9"/>
  <c r="I511" i="9"/>
  <c r="H511" i="9"/>
  <c r="G511" i="9"/>
  <c r="W228" i="9"/>
  <c r="V228" i="9"/>
  <c r="U228" i="9"/>
  <c r="T228" i="9"/>
  <c r="S228" i="9"/>
  <c r="R228" i="9"/>
  <c r="Q228" i="9"/>
  <c r="P228" i="9"/>
  <c r="O228" i="9"/>
  <c r="N228" i="9"/>
  <c r="M228" i="9"/>
  <c r="L228" i="9"/>
  <c r="K228" i="9"/>
  <c r="J228" i="9"/>
  <c r="I228" i="9"/>
  <c r="H228" i="9"/>
  <c r="G228" i="9"/>
  <c r="T1715" i="10"/>
  <c r="S1715" i="10"/>
  <c r="R1715" i="10"/>
  <c r="Q1715" i="10"/>
  <c r="O1715" i="10"/>
  <c r="L1715" i="10"/>
  <c r="K1715" i="10"/>
  <c r="J1715" i="10"/>
  <c r="I1715" i="10"/>
  <c r="W1710" i="10"/>
  <c r="V1710" i="10"/>
  <c r="U1710" i="10"/>
  <c r="T1710" i="10"/>
  <c r="S1710" i="10"/>
  <c r="R1710" i="10"/>
  <c r="Q1710" i="10"/>
  <c r="P1710" i="10"/>
  <c r="O1710" i="10"/>
  <c r="N1710" i="10"/>
  <c r="M1710" i="10"/>
  <c r="L1710" i="10"/>
  <c r="K1710" i="10"/>
  <c r="J1710" i="10"/>
  <c r="I1710" i="10"/>
  <c r="H1710" i="10"/>
  <c r="G1710" i="10"/>
  <c r="V1679" i="10"/>
  <c r="U1679" i="10"/>
  <c r="T1679" i="10"/>
  <c r="S1679" i="10"/>
  <c r="R1679" i="10"/>
  <c r="Q1679" i="10"/>
  <c r="P1679" i="10"/>
  <c r="O1679" i="10"/>
  <c r="N1679" i="10"/>
  <c r="M1679" i="10"/>
  <c r="L1679" i="10"/>
  <c r="K1679" i="10"/>
  <c r="J1679" i="10"/>
  <c r="I1679" i="10"/>
  <c r="H1679" i="10"/>
  <c r="W1671" i="10"/>
  <c r="V1671" i="10"/>
  <c r="U1671" i="10"/>
  <c r="T1671" i="10"/>
  <c r="S1671" i="10"/>
  <c r="R1671" i="10"/>
  <c r="Q1671" i="10"/>
  <c r="P1671" i="10"/>
  <c r="O1671" i="10"/>
  <c r="N1671" i="10"/>
  <c r="M1671" i="10"/>
  <c r="L1671" i="10"/>
  <c r="K1671" i="10"/>
  <c r="J1671" i="10"/>
  <c r="I1671" i="10"/>
  <c r="H1671" i="10"/>
  <c r="G1671" i="10"/>
  <c r="W1428" i="10"/>
  <c r="V1428" i="10"/>
  <c r="U1428" i="10"/>
  <c r="T1428" i="10"/>
  <c r="S1428" i="10"/>
  <c r="R1428" i="10"/>
  <c r="Q1428" i="10"/>
  <c r="P1428" i="10"/>
  <c r="O1428" i="10"/>
  <c r="N1428" i="10"/>
  <c r="M1428" i="10"/>
  <c r="L1428" i="10"/>
  <c r="K1428" i="10"/>
  <c r="J1428" i="10"/>
  <c r="I1428" i="10"/>
  <c r="H1428" i="10"/>
  <c r="G1428" i="10"/>
  <c r="W1371" i="10"/>
  <c r="V1371" i="10"/>
  <c r="U1371" i="10"/>
  <c r="T1371" i="10"/>
  <c r="S1371" i="10"/>
  <c r="R1371" i="10"/>
  <c r="Q1371" i="10"/>
  <c r="P1371" i="10"/>
  <c r="O1371" i="10"/>
  <c r="N1371" i="10"/>
  <c r="M1371" i="10"/>
  <c r="L1371" i="10"/>
  <c r="K1371" i="10"/>
  <c r="J1371" i="10"/>
  <c r="I1371" i="10"/>
  <c r="H1371" i="10"/>
  <c r="G1371" i="10"/>
  <c r="W1088" i="10"/>
  <c r="V1088" i="10"/>
  <c r="U1088" i="10"/>
  <c r="T1088" i="10"/>
  <c r="S1088" i="10"/>
  <c r="R1088" i="10"/>
  <c r="Q1088" i="10"/>
  <c r="P1088" i="10"/>
  <c r="O1088" i="10"/>
  <c r="N1088" i="10"/>
  <c r="M1088" i="10"/>
  <c r="L1088" i="10"/>
  <c r="K1088" i="10"/>
  <c r="J1088" i="10"/>
  <c r="I1088" i="10"/>
  <c r="H1088" i="10"/>
  <c r="G1088" i="10"/>
  <c r="V850" i="10"/>
  <c r="U850" i="10"/>
  <c r="T850" i="10"/>
  <c r="S850" i="10"/>
  <c r="R850" i="10"/>
  <c r="Q850" i="10"/>
  <c r="P850" i="10"/>
  <c r="O850" i="10"/>
  <c r="N850" i="10"/>
  <c r="M850" i="10"/>
  <c r="L850" i="10"/>
  <c r="K850" i="10"/>
  <c r="J850" i="10"/>
  <c r="I850" i="10"/>
  <c r="H850" i="10"/>
  <c r="W811" i="10"/>
  <c r="V811" i="10"/>
  <c r="U811" i="10"/>
  <c r="T811" i="10"/>
  <c r="S811" i="10"/>
  <c r="R811" i="10"/>
  <c r="Q811" i="10"/>
  <c r="P811" i="10"/>
  <c r="O811" i="10"/>
  <c r="N811" i="10"/>
  <c r="M811" i="10"/>
  <c r="L811" i="10"/>
  <c r="K811" i="10"/>
  <c r="J811" i="10"/>
  <c r="I811" i="10"/>
  <c r="H811" i="10"/>
  <c r="G811" i="10"/>
  <c r="W568" i="10"/>
  <c r="V568" i="10"/>
  <c r="U568" i="10"/>
  <c r="T568" i="10"/>
  <c r="S568" i="10"/>
  <c r="R568" i="10"/>
  <c r="Q568" i="10"/>
  <c r="P568" i="10"/>
  <c r="O568" i="10"/>
  <c r="N568" i="10"/>
  <c r="M568" i="10"/>
  <c r="L568" i="10"/>
  <c r="K568" i="10"/>
  <c r="J568" i="10"/>
  <c r="I568" i="10"/>
  <c r="H568" i="10"/>
  <c r="G568" i="10"/>
  <c r="W511" i="10"/>
  <c r="V511" i="10"/>
  <c r="U511" i="10"/>
  <c r="T511" i="10"/>
  <c r="S511" i="10"/>
  <c r="R511" i="10"/>
  <c r="Q511" i="10"/>
  <c r="P511" i="10"/>
  <c r="O511" i="10"/>
  <c r="N511" i="10"/>
  <c r="M511" i="10"/>
  <c r="L511" i="10"/>
  <c r="K511" i="10"/>
  <c r="J511" i="10"/>
  <c r="I511" i="10"/>
  <c r="H511" i="10"/>
  <c r="G511" i="10"/>
  <c r="W228" i="10"/>
  <c r="V228" i="10"/>
  <c r="U228" i="10"/>
  <c r="T228" i="10"/>
  <c r="S228" i="10"/>
  <c r="R228" i="10"/>
  <c r="Q228" i="10"/>
  <c r="P228" i="10"/>
  <c r="O228" i="10"/>
  <c r="N228" i="10"/>
  <c r="M228" i="10"/>
  <c r="L228" i="10"/>
  <c r="K228" i="10"/>
  <c r="J228" i="10"/>
  <c r="I228" i="10"/>
  <c r="H228" i="10"/>
  <c r="G228" i="10"/>
  <c r="V1715" i="11"/>
  <c r="U1715" i="11"/>
  <c r="T1715" i="11"/>
  <c r="S1715" i="11"/>
  <c r="P1715" i="11"/>
  <c r="N1715" i="11"/>
  <c r="M1715" i="11"/>
  <c r="L1715" i="11"/>
  <c r="K1715" i="11"/>
  <c r="H1715" i="11"/>
  <c r="W1710" i="11"/>
  <c r="V1710" i="11"/>
  <c r="U1710" i="11"/>
  <c r="T1710" i="11"/>
  <c r="S1710" i="11"/>
  <c r="R1710" i="11"/>
  <c r="Q1710" i="11"/>
  <c r="P1710" i="11"/>
  <c r="O1710" i="11"/>
  <c r="N1710" i="11"/>
  <c r="M1710" i="11"/>
  <c r="L1710" i="11"/>
  <c r="K1710" i="11"/>
  <c r="J1710" i="11"/>
  <c r="I1710" i="11"/>
  <c r="H1710" i="11"/>
  <c r="G1710" i="11"/>
  <c r="V1679" i="11"/>
  <c r="U1679" i="11"/>
  <c r="T1679" i="11"/>
  <c r="S1679" i="11"/>
  <c r="R1679" i="11"/>
  <c r="Q1679" i="11"/>
  <c r="P1679" i="11"/>
  <c r="O1679" i="11"/>
  <c r="N1679" i="11"/>
  <c r="M1679" i="11"/>
  <c r="L1679" i="11"/>
  <c r="K1679" i="11"/>
  <c r="J1679" i="11"/>
  <c r="I1679" i="11"/>
  <c r="H1679" i="11"/>
  <c r="W1671" i="11"/>
  <c r="V1671" i="11"/>
  <c r="U1671" i="11"/>
  <c r="T1671" i="11"/>
  <c r="S1671" i="11"/>
  <c r="R1671" i="11"/>
  <c r="Q1671" i="11"/>
  <c r="P1671" i="11"/>
  <c r="O1671" i="11"/>
  <c r="N1671" i="11"/>
  <c r="M1671" i="11"/>
  <c r="L1671" i="11"/>
  <c r="K1671" i="11"/>
  <c r="J1671" i="11"/>
  <c r="I1671" i="11"/>
  <c r="H1671" i="11"/>
  <c r="G1671" i="11"/>
  <c r="W1428" i="11"/>
  <c r="V1428" i="11"/>
  <c r="U1428" i="11"/>
  <c r="T1428" i="11"/>
  <c r="S1428" i="11"/>
  <c r="R1428" i="11"/>
  <c r="Q1428" i="11"/>
  <c r="P1428" i="11"/>
  <c r="O1428" i="11"/>
  <c r="N1428" i="11"/>
  <c r="M1428" i="11"/>
  <c r="L1428" i="11"/>
  <c r="K1428" i="11"/>
  <c r="J1428" i="11"/>
  <c r="I1428" i="11"/>
  <c r="H1428" i="11"/>
  <c r="G1428" i="11"/>
  <c r="W1371" i="11"/>
  <c r="V1371" i="11"/>
  <c r="U1371" i="11"/>
  <c r="T1371" i="11"/>
  <c r="S1371" i="11"/>
  <c r="R1371" i="11"/>
  <c r="Q1371" i="11"/>
  <c r="P1371" i="11"/>
  <c r="O1371" i="11"/>
  <c r="N1371" i="11"/>
  <c r="M1371" i="11"/>
  <c r="L1371" i="11"/>
  <c r="K1371" i="11"/>
  <c r="J1371" i="11"/>
  <c r="I1371" i="11"/>
  <c r="H1371" i="11"/>
  <c r="G1371" i="11"/>
  <c r="V1088" i="11"/>
  <c r="U1088" i="11"/>
  <c r="T1088" i="11"/>
  <c r="S1088" i="11"/>
  <c r="R1088" i="11"/>
  <c r="Q1088" i="11"/>
  <c r="P1088" i="11"/>
  <c r="O1088" i="11"/>
  <c r="N1088" i="11"/>
  <c r="M1088" i="11"/>
  <c r="L1088" i="11"/>
  <c r="K1088" i="11"/>
  <c r="J1088" i="11"/>
  <c r="I1088" i="11"/>
  <c r="G1088" i="11"/>
  <c r="V850" i="11"/>
  <c r="U850" i="11"/>
  <c r="T850" i="11"/>
  <c r="S850" i="11"/>
  <c r="R850" i="11"/>
  <c r="Q850" i="11"/>
  <c r="P850" i="11"/>
  <c r="O850" i="11"/>
  <c r="N850" i="11"/>
  <c r="M850" i="11"/>
  <c r="L850" i="11"/>
  <c r="K850" i="11"/>
  <c r="J850" i="11"/>
  <c r="I850" i="11"/>
  <c r="H850" i="11"/>
  <c r="W811" i="11"/>
  <c r="V811" i="11"/>
  <c r="U811" i="11"/>
  <c r="T811" i="11"/>
  <c r="S811" i="11"/>
  <c r="R811" i="11"/>
  <c r="Q811" i="11"/>
  <c r="P811" i="11"/>
  <c r="O811" i="11"/>
  <c r="N811" i="11"/>
  <c r="M811" i="11"/>
  <c r="L811" i="11"/>
  <c r="K811" i="11"/>
  <c r="J811" i="11"/>
  <c r="I811" i="11"/>
  <c r="H811" i="11"/>
  <c r="G811" i="11"/>
  <c r="W568" i="11"/>
  <c r="V568" i="11"/>
  <c r="U568" i="11"/>
  <c r="T568" i="11"/>
  <c r="S568" i="11"/>
  <c r="R568" i="11"/>
  <c r="Q568" i="11"/>
  <c r="P568" i="11"/>
  <c r="O568" i="11"/>
  <c r="N568" i="11"/>
  <c r="M568" i="11"/>
  <c r="L568" i="11"/>
  <c r="K568" i="11"/>
  <c r="J568" i="11"/>
  <c r="I568" i="11"/>
  <c r="H568" i="11"/>
  <c r="G568" i="11"/>
  <c r="W511" i="11"/>
  <c r="V511" i="11"/>
  <c r="U511" i="11"/>
  <c r="T511" i="11"/>
  <c r="S511" i="11"/>
  <c r="R511" i="11"/>
  <c r="Q511" i="11"/>
  <c r="P511" i="11"/>
  <c r="O511" i="11"/>
  <c r="N511" i="11"/>
  <c r="M511" i="11"/>
  <c r="L511" i="11"/>
  <c r="K511" i="11"/>
  <c r="J511" i="11"/>
  <c r="I511" i="11"/>
  <c r="H511" i="11"/>
  <c r="G511" i="11"/>
  <c r="W228" i="11"/>
  <c r="V228" i="11"/>
  <c r="U228" i="11"/>
  <c r="T228" i="11"/>
  <c r="S228" i="11"/>
  <c r="R228" i="11"/>
  <c r="Q228" i="11"/>
  <c r="P228" i="11"/>
  <c r="O228" i="11"/>
  <c r="N228" i="11"/>
  <c r="M228" i="11"/>
  <c r="L228" i="11"/>
  <c r="K228" i="11"/>
  <c r="J228" i="11"/>
  <c r="I228" i="11"/>
  <c r="H228" i="11"/>
  <c r="G228" i="11"/>
  <c r="O1717" i="12" l="1"/>
  <c r="P1717" i="12"/>
  <c r="V1716" i="12"/>
  <c r="M1715" i="9"/>
  <c r="H1717" i="12"/>
  <c r="O1715" i="1"/>
  <c r="H1716" i="12"/>
  <c r="P1716" i="12"/>
  <c r="N1716" i="12"/>
  <c r="J1717" i="12"/>
  <c r="R1717" i="12"/>
  <c r="U1716" i="12"/>
  <c r="L855" i="12"/>
  <c r="T855" i="12"/>
  <c r="H843" i="1"/>
  <c r="G851" i="12" l="1"/>
  <c r="G852" i="12"/>
  <c r="G853" i="12"/>
  <c r="W851" i="12"/>
  <c r="W852" i="12"/>
  <c r="W853" i="12"/>
  <c r="G1728" i="12"/>
  <c r="G302" i="12" l="1"/>
  <c r="W553" i="12"/>
  <c r="V553" i="12"/>
  <c r="U553" i="12"/>
  <c r="T553" i="12"/>
  <c r="S553" i="12"/>
  <c r="R553" i="12"/>
  <c r="Q553" i="12"/>
  <c r="P553" i="12"/>
  <c r="O553" i="12"/>
  <c r="N553" i="12"/>
  <c r="M553" i="12"/>
  <c r="L553" i="12"/>
  <c r="K553" i="12"/>
  <c r="J553" i="12"/>
  <c r="I553" i="12"/>
  <c r="H553" i="12"/>
  <c r="G553" i="12"/>
  <c r="W552" i="12"/>
  <c r="V552" i="12"/>
  <c r="U552" i="12"/>
  <c r="T552" i="12"/>
  <c r="S552" i="12"/>
  <c r="R552" i="12"/>
  <c r="Q552" i="12"/>
  <c r="P552" i="12"/>
  <c r="O552" i="12"/>
  <c r="N552" i="12"/>
  <c r="M552" i="12"/>
  <c r="L552" i="12"/>
  <c r="K552" i="12"/>
  <c r="J552" i="12"/>
  <c r="I552" i="12"/>
  <c r="H552" i="12"/>
  <c r="G552" i="12"/>
  <c r="V5" i="12" l="1"/>
  <c r="V5" i="9" s="1"/>
  <c r="U5" i="12"/>
  <c r="U5" i="10" s="1"/>
  <c r="T5" i="12"/>
  <c r="T5" i="11" s="1"/>
  <c r="S5" i="12"/>
  <c r="S5" i="7" s="1"/>
  <c r="R5" i="12"/>
  <c r="R5" i="1" s="1"/>
  <c r="Q5" i="12"/>
  <c r="Q5" i="11" s="1"/>
  <c r="P5" i="12"/>
  <c r="P5" i="7" s="1"/>
  <c r="O5" i="12"/>
  <c r="O5" i="1" s="1"/>
  <c r="N5" i="12"/>
  <c r="N5" i="9" s="1"/>
  <c r="M5" i="12"/>
  <c r="M5" i="10" s="1"/>
  <c r="L5" i="12"/>
  <c r="L5" i="11" s="1"/>
  <c r="K5" i="12"/>
  <c r="K5" i="7" s="1"/>
  <c r="J5" i="12"/>
  <c r="J5" i="1" s="1"/>
  <c r="I5" i="12"/>
  <c r="I5" i="11" s="1"/>
  <c r="H5" i="12"/>
  <c r="H5" i="7" s="1"/>
  <c r="P5" i="1" l="1"/>
  <c r="T5" i="1"/>
  <c r="M5" i="7"/>
  <c r="N5" i="7"/>
  <c r="V5" i="11"/>
  <c r="H5" i="9"/>
  <c r="L5" i="1"/>
  <c r="T5" i="9"/>
  <c r="M5" i="1"/>
  <c r="U5" i="9"/>
  <c r="Q5" i="7"/>
  <c r="Q5" i="1"/>
  <c r="R5" i="7"/>
  <c r="I5" i="9"/>
  <c r="U5" i="7"/>
  <c r="U5" i="1"/>
  <c r="V5" i="7"/>
  <c r="M5" i="9"/>
  <c r="R5" i="11"/>
  <c r="L5" i="9"/>
  <c r="H5" i="1"/>
  <c r="I5" i="7"/>
  <c r="J5" i="11"/>
  <c r="P5" i="9"/>
  <c r="I5" i="1"/>
  <c r="J5" i="7"/>
  <c r="N5" i="11"/>
  <c r="Q5" i="9"/>
  <c r="K5" i="10"/>
  <c r="S5" i="10"/>
  <c r="K5" i="11"/>
  <c r="S5" i="11"/>
  <c r="T5" i="10"/>
  <c r="K5" i="1"/>
  <c r="S5" i="1"/>
  <c r="L5" i="7"/>
  <c r="T5" i="7"/>
  <c r="M5" i="11"/>
  <c r="U5" i="11"/>
  <c r="N5" i="10"/>
  <c r="V5" i="10"/>
  <c r="O5" i="9"/>
  <c r="H5" i="10"/>
  <c r="N5" i="1"/>
  <c r="V5" i="1"/>
  <c r="O5" i="7"/>
  <c r="H5" i="11"/>
  <c r="P5" i="11"/>
  <c r="I5" i="10"/>
  <c r="Q5" i="10"/>
  <c r="J5" i="9"/>
  <c r="R5" i="9"/>
  <c r="O5" i="10"/>
  <c r="O5" i="11"/>
  <c r="P5" i="10"/>
  <c r="J5" i="10"/>
  <c r="R5" i="10"/>
  <c r="K5" i="9"/>
  <c r="S5" i="9"/>
  <c r="L5" i="10"/>
  <c r="V1374" i="9" l="1"/>
  <c r="U1374" i="9"/>
  <c r="T1374" i="9"/>
  <c r="S1374" i="9"/>
  <c r="R1374" i="9"/>
  <c r="Q1374" i="9"/>
  <c r="P1374" i="9"/>
  <c r="O1374" i="9"/>
  <c r="N1374" i="9"/>
  <c r="M1374" i="9"/>
  <c r="L1374" i="9"/>
  <c r="K1374" i="9"/>
  <c r="J1374" i="9"/>
  <c r="I1374" i="9"/>
  <c r="H1374" i="9"/>
  <c r="G1374" i="9"/>
  <c r="V1373" i="9"/>
  <c r="U1373" i="9"/>
  <c r="T1373" i="9"/>
  <c r="S1373" i="9"/>
  <c r="R1373" i="9"/>
  <c r="Q1373" i="9"/>
  <c r="P1373" i="9"/>
  <c r="O1373" i="9"/>
  <c r="N1373" i="9"/>
  <c r="M1373" i="9"/>
  <c r="L1373" i="9"/>
  <c r="K1373" i="9"/>
  <c r="J1373" i="9"/>
  <c r="I1373" i="9"/>
  <c r="H1373" i="9"/>
  <c r="G1373" i="9"/>
  <c r="V1372" i="9"/>
  <c r="U1372" i="9"/>
  <c r="T1372" i="9"/>
  <c r="S1372" i="9"/>
  <c r="R1372" i="9"/>
  <c r="Q1372" i="9"/>
  <c r="P1372" i="9"/>
  <c r="O1372" i="9"/>
  <c r="N1372" i="9"/>
  <c r="M1372" i="9"/>
  <c r="L1372" i="9"/>
  <c r="K1372" i="9"/>
  <c r="J1372" i="9"/>
  <c r="I1372" i="9"/>
  <c r="H1372" i="9"/>
  <c r="G1372" i="9"/>
  <c r="V1374" i="7"/>
  <c r="U1374" i="7"/>
  <c r="T1374" i="7"/>
  <c r="S1374" i="7"/>
  <c r="R1374" i="7"/>
  <c r="Q1374" i="7"/>
  <c r="P1374" i="7"/>
  <c r="O1374" i="7"/>
  <c r="N1374" i="7"/>
  <c r="M1374" i="7"/>
  <c r="L1374" i="7"/>
  <c r="K1374" i="7"/>
  <c r="J1374" i="7"/>
  <c r="I1374" i="7"/>
  <c r="H1374" i="7"/>
  <c r="G1374" i="7"/>
  <c r="V1373" i="7"/>
  <c r="U1373" i="7"/>
  <c r="T1373" i="7"/>
  <c r="S1373" i="7"/>
  <c r="R1373" i="7"/>
  <c r="Q1373" i="7"/>
  <c r="P1373" i="7"/>
  <c r="O1373" i="7"/>
  <c r="N1373" i="7"/>
  <c r="M1373" i="7"/>
  <c r="L1373" i="7"/>
  <c r="K1373" i="7"/>
  <c r="J1373" i="7"/>
  <c r="I1373" i="7"/>
  <c r="H1373" i="7"/>
  <c r="G1373" i="7"/>
  <c r="V1372" i="7"/>
  <c r="U1372" i="7"/>
  <c r="T1372" i="7"/>
  <c r="S1372" i="7"/>
  <c r="R1372" i="7"/>
  <c r="Q1372" i="7"/>
  <c r="P1372" i="7"/>
  <c r="O1372" i="7"/>
  <c r="N1372" i="7"/>
  <c r="M1372" i="7"/>
  <c r="L1372" i="7"/>
  <c r="K1372" i="7"/>
  <c r="J1372" i="7"/>
  <c r="I1372" i="7"/>
  <c r="H1372" i="7"/>
  <c r="G1372" i="7"/>
  <c r="W1713" i="11"/>
  <c r="V1713" i="11"/>
  <c r="U1713" i="11"/>
  <c r="T1713" i="11"/>
  <c r="S1713" i="11"/>
  <c r="R1713" i="11"/>
  <c r="Q1713" i="11"/>
  <c r="P1713" i="11"/>
  <c r="O1713" i="11"/>
  <c r="N1713" i="11"/>
  <c r="M1713" i="11"/>
  <c r="L1713" i="11"/>
  <c r="K1713" i="11"/>
  <c r="J1713" i="11"/>
  <c r="I1713" i="11"/>
  <c r="H1713" i="11"/>
  <c r="G1713" i="11"/>
  <c r="W1712" i="11"/>
  <c r="V1712" i="11"/>
  <c r="U1712" i="11"/>
  <c r="T1712" i="11"/>
  <c r="S1712" i="11"/>
  <c r="R1712" i="11"/>
  <c r="Q1712" i="11"/>
  <c r="P1712" i="11"/>
  <c r="O1712" i="11"/>
  <c r="N1712" i="11"/>
  <c r="M1712" i="11"/>
  <c r="L1712" i="11"/>
  <c r="K1712" i="11"/>
  <c r="J1712" i="11"/>
  <c r="I1712" i="11"/>
  <c r="H1712" i="11"/>
  <c r="G1712" i="11"/>
  <c r="W1711" i="11"/>
  <c r="V1711" i="11"/>
  <c r="U1711" i="11"/>
  <c r="T1711" i="11"/>
  <c r="S1711" i="11"/>
  <c r="R1711" i="11"/>
  <c r="Q1711" i="11"/>
  <c r="P1711" i="11"/>
  <c r="O1711" i="11"/>
  <c r="N1711" i="11"/>
  <c r="M1711" i="11"/>
  <c r="L1711" i="11"/>
  <c r="K1711" i="11"/>
  <c r="J1711" i="11"/>
  <c r="I1711" i="11"/>
  <c r="H1711" i="11"/>
  <c r="G1711" i="11"/>
  <c r="W1674" i="11"/>
  <c r="V1674" i="11"/>
  <c r="U1674" i="11"/>
  <c r="T1674" i="11"/>
  <c r="S1674" i="11"/>
  <c r="R1674" i="11"/>
  <c r="Q1674" i="11"/>
  <c r="P1674" i="11"/>
  <c r="O1674" i="11"/>
  <c r="N1674" i="11"/>
  <c r="M1674" i="11"/>
  <c r="L1674" i="11"/>
  <c r="K1674" i="11"/>
  <c r="J1674" i="11"/>
  <c r="I1674" i="11"/>
  <c r="G1674" i="11"/>
  <c r="H1674" i="11" s="1"/>
  <c r="W1673" i="11"/>
  <c r="V1673" i="11"/>
  <c r="U1673" i="11"/>
  <c r="T1673" i="11"/>
  <c r="S1673" i="11"/>
  <c r="R1673" i="11"/>
  <c r="Q1673" i="11"/>
  <c r="P1673" i="11"/>
  <c r="O1673" i="11"/>
  <c r="N1673" i="11"/>
  <c r="M1673" i="11"/>
  <c r="L1673" i="11"/>
  <c r="K1673" i="11"/>
  <c r="J1673" i="11"/>
  <c r="I1673" i="11"/>
  <c r="G1673" i="11"/>
  <c r="H1673" i="11" s="1"/>
  <c r="W1672" i="11"/>
  <c r="V1672" i="11"/>
  <c r="U1672" i="11"/>
  <c r="T1672" i="11"/>
  <c r="S1672" i="11"/>
  <c r="R1672" i="11"/>
  <c r="Q1672" i="11"/>
  <c r="P1672" i="11"/>
  <c r="O1672" i="11"/>
  <c r="N1672" i="11"/>
  <c r="M1672" i="11"/>
  <c r="L1672" i="11"/>
  <c r="K1672" i="11"/>
  <c r="J1672" i="11"/>
  <c r="I1672" i="11"/>
  <c r="G1672" i="11"/>
  <c r="H1672" i="11" s="1"/>
  <c r="V1431" i="11"/>
  <c r="U1431" i="11"/>
  <c r="T1431" i="11"/>
  <c r="S1431" i="11"/>
  <c r="R1431" i="11"/>
  <c r="Q1431" i="11"/>
  <c r="P1431" i="11"/>
  <c r="O1431" i="11"/>
  <c r="N1431" i="11"/>
  <c r="M1431" i="11"/>
  <c r="L1431" i="11"/>
  <c r="K1431" i="11"/>
  <c r="J1431" i="11"/>
  <c r="I1431" i="11"/>
  <c r="H1431" i="11"/>
  <c r="G1431" i="11"/>
  <c r="V1430" i="11"/>
  <c r="U1430" i="11"/>
  <c r="T1430" i="11"/>
  <c r="S1430" i="11"/>
  <c r="R1430" i="11"/>
  <c r="Q1430" i="11"/>
  <c r="P1430" i="11"/>
  <c r="O1430" i="11"/>
  <c r="N1430" i="11"/>
  <c r="M1430" i="11"/>
  <c r="L1430" i="11"/>
  <c r="K1430" i="11"/>
  <c r="J1430" i="11"/>
  <c r="I1430" i="11"/>
  <c r="H1430" i="11"/>
  <c r="G1430" i="11"/>
  <c r="V1429" i="11"/>
  <c r="U1429" i="11"/>
  <c r="T1429" i="11"/>
  <c r="S1429" i="11"/>
  <c r="R1429" i="11"/>
  <c r="Q1429" i="11"/>
  <c r="P1429" i="11"/>
  <c r="O1429" i="11"/>
  <c r="N1429" i="11"/>
  <c r="M1429" i="11"/>
  <c r="L1429" i="11"/>
  <c r="K1429" i="11"/>
  <c r="J1429" i="11"/>
  <c r="I1429" i="11"/>
  <c r="H1429" i="11"/>
  <c r="G1429" i="11"/>
  <c r="V1374" i="11"/>
  <c r="U1374" i="11"/>
  <c r="T1374" i="11"/>
  <c r="S1374" i="11"/>
  <c r="R1374" i="11"/>
  <c r="Q1374" i="11"/>
  <c r="P1374" i="11"/>
  <c r="O1374" i="11"/>
  <c r="N1374" i="11"/>
  <c r="M1374" i="11"/>
  <c r="L1374" i="11"/>
  <c r="K1374" i="11"/>
  <c r="J1374" i="11"/>
  <c r="I1374" i="11"/>
  <c r="H1374" i="11"/>
  <c r="G1374" i="11"/>
  <c r="V1373" i="11"/>
  <c r="U1373" i="11"/>
  <c r="T1373" i="11"/>
  <c r="S1373" i="11"/>
  <c r="R1373" i="11"/>
  <c r="Q1373" i="11"/>
  <c r="P1373" i="11"/>
  <c r="O1373" i="11"/>
  <c r="N1373" i="11"/>
  <c r="M1373" i="11"/>
  <c r="L1373" i="11"/>
  <c r="K1373" i="11"/>
  <c r="J1373" i="11"/>
  <c r="I1373" i="11"/>
  <c r="H1373" i="11"/>
  <c r="G1373" i="11"/>
  <c r="V1372" i="11"/>
  <c r="U1372" i="11"/>
  <c r="T1372" i="11"/>
  <c r="S1372" i="11"/>
  <c r="R1372" i="11"/>
  <c r="Q1372" i="11"/>
  <c r="P1372" i="11"/>
  <c r="O1372" i="11"/>
  <c r="N1372" i="11"/>
  <c r="M1372" i="11"/>
  <c r="L1372" i="11"/>
  <c r="K1372" i="11"/>
  <c r="J1372" i="11"/>
  <c r="I1372" i="11"/>
  <c r="H1372" i="11"/>
  <c r="G1372" i="11"/>
  <c r="V1091" i="11"/>
  <c r="U1091" i="11"/>
  <c r="T1091" i="11"/>
  <c r="S1091" i="11"/>
  <c r="R1091" i="11"/>
  <c r="Q1091" i="11"/>
  <c r="P1091" i="11"/>
  <c r="O1091" i="11"/>
  <c r="N1091" i="11"/>
  <c r="M1091" i="11"/>
  <c r="L1091" i="11"/>
  <c r="K1091" i="11"/>
  <c r="J1091" i="11"/>
  <c r="I1091" i="11"/>
  <c r="G1091" i="11"/>
  <c r="V1090" i="11"/>
  <c r="U1090" i="11"/>
  <c r="T1090" i="11"/>
  <c r="S1090" i="11"/>
  <c r="R1090" i="11"/>
  <c r="Q1090" i="11"/>
  <c r="P1090" i="11"/>
  <c r="O1090" i="11"/>
  <c r="N1090" i="11"/>
  <c r="M1090" i="11"/>
  <c r="L1090" i="11"/>
  <c r="K1090" i="11"/>
  <c r="J1090" i="11"/>
  <c r="I1090" i="11"/>
  <c r="G1090" i="11"/>
  <c r="H1090" i="11" s="1"/>
  <c r="V1089" i="11"/>
  <c r="U1089" i="11"/>
  <c r="T1089" i="11"/>
  <c r="S1089" i="11"/>
  <c r="R1089" i="11"/>
  <c r="Q1089" i="11"/>
  <c r="P1089" i="11"/>
  <c r="O1089" i="11"/>
  <c r="N1089" i="11"/>
  <c r="M1089" i="11"/>
  <c r="L1089" i="11"/>
  <c r="K1089" i="11"/>
  <c r="J1089" i="11"/>
  <c r="I1089" i="11"/>
  <c r="G1089" i="11"/>
  <c r="H1089" i="11" s="1"/>
  <c r="W1713" i="10"/>
  <c r="V1713" i="10"/>
  <c r="U1713" i="10"/>
  <c r="T1713" i="10"/>
  <c r="S1713" i="10"/>
  <c r="R1713" i="10"/>
  <c r="Q1713" i="10"/>
  <c r="P1713" i="10"/>
  <c r="O1713" i="10"/>
  <c r="N1713" i="10"/>
  <c r="M1713" i="10"/>
  <c r="L1713" i="10"/>
  <c r="K1713" i="10"/>
  <c r="J1713" i="10"/>
  <c r="I1713" i="10"/>
  <c r="H1713" i="10"/>
  <c r="G1713" i="10"/>
  <c r="W1712" i="10"/>
  <c r="V1712" i="10"/>
  <c r="U1712" i="10"/>
  <c r="T1712" i="10"/>
  <c r="S1712" i="10"/>
  <c r="R1712" i="10"/>
  <c r="Q1712" i="10"/>
  <c r="P1712" i="10"/>
  <c r="O1712" i="10"/>
  <c r="N1712" i="10"/>
  <c r="M1712" i="10"/>
  <c r="L1712" i="10"/>
  <c r="K1712" i="10"/>
  <c r="J1712" i="10"/>
  <c r="I1712" i="10"/>
  <c r="H1712" i="10"/>
  <c r="G1712" i="10"/>
  <c r="W1711" i="10"/>
  <c r="V1711" i="10"/>
  <c r="U1711" i="10"/>
  <c r="T1711" i="10"/>
  <c r="S1711" i="10"/>
  <c r="R1711" i="10"/>
  <c r="Q1711" i="10"/>
  <c r="P1711" i="10"/>
  <c r="O1711" i="10"/>
  <c r="N1711" i="10"/>
  <c r="M1711" i="10"/>
  <c r="L1711" i="10"/>
  <c r="K1711" i="10"/>
  <c r="J1711" i="10"/>
  <c r="I1711" i="10"/>
  <c r="H1711" i="10"/>
  <c r="G1711" i="10"/>
  <c r="W1674" i="10"/>
  <c r="V1674" i="10"/>
  <c r="U1674" i="10"/>
  <c r="T1674" i="10"/>
  <c r="S1674" i="10"/>
  <c r="R1674" i="10"/>
  <c r="Q1674" i="10"/>
  <c r="P1674" i="10"/>
  <c r="O1674" i="10"/>
  <c r="N1674" i="10"/>
  <c r="M1674" i="10"/>
  <c r="L1674" i="10"/>
  <c r="K1674" i="10"/>
  <c r="J1674" i="10"/>
  <c r="I1674" i="10"/>
  <c r="G1674" i="10"/>
  <c r="H1674" i="10" s="1"/>
  <c r="W1673" i="10"/>
  <c r="V1673" i="10"/>
  <c r="U1673" i="10"/>
  <c r="T1673" i="10"/>
  <c r="S1673" i="10"/>
  <c r="R1673" i="10"/>
  <c r="Q1673" i="10"/>
  <c r="P1673" i="10"/>
  <c r="O1673" i="10"/>
  <c r="N1673" i="10"/>
  <c r="M1673" i="10"/>
  <c r="L1673" i="10"/>
  <c r="K1673" i="10"/>
  <c r="J1673" i="10"/>
  <c r="I1673" i="10"/>
  <c r="G1673" i="10"/>
  <c r="H1673" i="10" s="1"/>
  <c r="W1672" i="10"/>
  <c r="V1672" i="10"/>
  <c r="U1672" i="10"/>
  <c r="T1672" i="10"/>
  <c r="S1672" i="10"/>
  <c r="R1672" i="10"/>
  <c r="Q1672" i="10"/>
  <c r="P1672" i="10"/>
  <c r="O1672" i="10"/>
  <c r="N1672" i="10"/>
  <c r="M1672" i="10"/>
  <c r="L1672" i="10"/>
  <c r="K1672" i="10"/>
  <c r="J1672" i="10"/>
  <c r="I1672" i="10"/>
  <c r="G1672" i="10"/>
  <c r="H1672" i="10" s="1"/>
  <c r="V1431" i="10"/>
  <c r="U1431" i="10"/>
  <c r="T1431" i="10"/>
  <c r="S1431" i="10"/>
  <c r="R1431" i="10"/>
  <c r="Q1431" i="10"/>
  <c r="P1431" i="10"/>
  <c r="O1431" i="10"/>
  <c r="N1431" i="10"/>
  <c r="M1431" i="10"/>
  <c r="L1431" i="10"/>
  <c r="K1431" i="10"/>
  <c r="J1431" i="10"/>
  <c r="I1431" i="10"/>
  <c r="H1431" i="10"/>
  <c r="G1431" i="10"/>
  <c r="V1430" i="10"/>
  <c r="U1430" i="10"/>
  <c r="T1430" i="10"/>
  <c r="S1430" i="10"/>
  <c r="R1430" i="10"/>
  <c r="Q1430" i="10"/>
  <c r="P1430" i="10"/>
  <c r="O1430" i="10"/>
  <c r="N1430" i="10"/>
  <c r="M1430" i="10"/>
  <c r="L1430" i="10"/>
  <c r="K1430" i="10"/>
  <c r="J1430" i="10"/>
  <c r="I1430" i="10"/>
  <c r="H1430" i="10"/>
  <c r="G1430" i="10"/>
  <c r="V1429" i="10"/>
  <c r="U1429" i="10"/>
  <c r="T1429" i="10"/>
  <c r="S1429" i="10"/>
  <c r="R1429" i="10"/>
  <c r="Q1429" i="10"/>
  <c r="P1429" i="10"/>
  <c r="O1429" i="10"/>
  <c r="N1429" i="10"/>
  <c r="M1429" i="10"/>
  <c r="L1429" i="10"/>
  <c r="K1429" i="10"/>
  <c r="J1429" i="10"/>
  <c r="I1429" i="10"/>
  <c r="H1429" i="10"/>
  <c r="G1429" i="10"/>
  <c r="V1374" i="10"/>
  <c r="U1374" i="10"/>
  <c r="T1374" i="10"/>
  <c r="S1374" i="10"/>
  <c r="R1374" i="10"/>
  <c r="Q1374" i="10"/>
  <c r="P1374" i="10"/>
  <c r="O1374" i="10"/>
  <c r="N1374" i="10"/>
  <c r="M1374" i="10"/>
  <c r="L1374" i="10"/>
  <c r="K1374" i="10"/>
  <c r="J1374" i="10"/>
  <c r="I1374" i="10"/>
  <c r="H1374" i="10"/>
  <c r="G1374" i="10"/>
  <c r="V1373" i="10"/>
  <c r="U1373" i="10"/>
  <c r="T1373" i="10"/>
  <c r="S1373" i="10"/>
  <c r="R1373" i="10"/>
  <c r="Q1373" i="10"/>
  <c r="P1373" i="10"/>
  <c r="O1373" i="10"/>
  <c r="N1373" i="10"/>
  <c r="M1373" i="10"/>
  <c r="L1373" i="10"/>
  <c r="K1373" i="10"/>
  <c r="J1373" i="10"/>
  <c r="I1373" i="10"/>
  <c r="H1373" i="10"/>
  <c r="G1373" i="10"/>
  <c r="V1372" i="10"/>
  <c r="U1372" i="10"/>
  <c r="T1372" i="10"/>
  <c r="S1372" i="10"/>
  <c r="R1372" i="10"/>
  <c r="Q1372" i="10"/>
  <c r="P1372" i="10"/>
  <c r="O1372" i="10"/>
  <c r="N1372" i="10"/>
  <c r="M1372" i="10"/>
  <c r="L1372" i="10"/>
  <c r="K1372" i="10"/>
  <c r="J1372" i="10"/>
  <c r="I1372" i="10"/>
  <c r="H1372" i="10"/>
  <c r="G1372" i="10"/>
  <c r="V1091" i="10"/>
  <c r="U1091" i="10"/>
  <c r="T1091" i="10"/>
  <c r="S1091" i="10"/>
  <c r="R1091" i="10"/>
  <c r="Q1091" i="10"/>
  <c r="P1091" i="10"/>
  <c r="O1091" i="10"/>
  <c r="N1091" i="10"/>
  <c r="M1091" i="10"/>
  <c r="L1091" i="10"/>
  <c r="K1091" i="10"/>
  <c r="J1091" i="10"/>
  <c r="I1091" i="10"/>
  <c r="G1091" i="10"/>
  <c r="V1090" i="10"/>
  <c r="U1090" i="10"/>
  <c r="T1090" i="10"/>
  <c r="S1090" i="10"/>
  <c r="R1090" i="10"/>
  <c r="Q1090" i="10"/>
  <c r="P1090" i="10"/>
  <c r="O1090" i="10"/>
  <c r="N1090" i="10"/>
  <c r="M1090" i="10"/>
  <c r="L1090" i="10"/>
  <c r="K1090" i="10"/>
  <c r="J1090" i="10"/>
  <c r="I1090" i="10"/>
  <c r="G1090" i="10"/>
  <c r="H1090" i="10" s="1"/>
  <c r="V1089" i="10"/>
  <c r="U1089" i="10"/>
  <c r="T1089" i="10"/>
  <c r="S1089" i="10"/>
  <c r="R1089" i="10"/>
  <c r="Q1089" i="10"/>
  <c r="P1089" i="10"/>
  <c r="O1089" i="10"/>
  <c r="N1089" i="10"/>
  <c r="M1089" i="10"/>
  <c r="L1089" i="10"/>
  <c r="K1089" i="10"/>
  <c r="J1089" i="10"/>
  <c r="I1089" i="10"/>
  <c r="G1089" i="10"/>
  <c r="H1089" i="10" s="1"/>
  <c r="W1713" i="9"/>
  <c r="V1713" i="9"/>
  <c r="U1713" i="9"/>
  <c r="T1713" i="9"/>
  <c r="S1713" i="9"/>
  <c r="R1713" i="9"/>
  <c r="Q1713" i="9"/>
  <c r="P1713" i="9"/>
  <c r="O1713" i="9"/>
  <c r="N1713" i="9"/>
  <c r="M1713" i="9"/>
  <c r="L1713" i="9"/>
  <c r="K1713" i="9"/>
  <c r="J1713" i="9"/>
  <c r="I1713" i="9"/>
  <c r="H1713" i="9"/>
  <c r="G1713" i="9"/>
  <c r="W1712" i="9"/>
  <c r="V1712" i="9"/>
  <c r="U1712" i="9"/>
  <c r="T1712" i="9"/>
  <c r="S1712" i="9"/>
  <c r="R1712" i="9"/>
  <c r="Q1712" i="9"/>
  <c r="P1712" i="9"/>
  <c r="O1712" i="9"/>
  <c r="N1712" i="9"/>
  <c r="M1712" i="9"/>
  <c r="L1712" i="9"/>
  <c r="K1712" i="9"/>
  <c r="J1712" i="9"/>
  <c r="I1712" i="9"/>
  <c r="H1712" i="9"/>
  <c r="G1712" i="9"/>
  <c r="W1711" i="9"/>
  <c r="V1711" i="9"/>
  <c r="U1711" i="9"/>
  <c r="T1711" i="9"/>
  <c r="S1711" i="9"/>
  <c r="R1711" i="9"/>
  <c r="Q1711" i="9"/>
  <c r="P1711" i="9"/>
  <c r="O1711" i="9"/>
  <c r="N1711" i="9"/>
  <c r="M1711" i="9"/>
  <c r="L1711" i="9"/>
  <c r="K1711" i="9"/>
  <c r="J1711" i="9"/>
  <c r="I1711" i="9"/>
  <c r="H1711" i="9"/>
  <c r="G1711" i="9"/>
  <c r="W1674" i="9"/>
  <c r="V1674" i="9"/>
  <c r="U1674" i="9"/>
  <c r="T1674" i="9"/>
  <c r="S1674" i="9"/>
  <c r="R1674" i="9"/>
  <c r="Q1674" i="9"/>
  <c r="P1674" i="9"/>
  <c r="O1674" i="9"/>
  <c r="N1674" i="9"/>
  <c r="M1674" i="9"/>
  <c r="L1674" i="9"/>
  <c r="K1674" i="9"/>
  <c r="J1674" i="9"/>
  <c r="I1674" i="9"/>
  <c r="G1674" i="9"/>
  <c r="H1674" i="9" s="1"/>
  <c r="W1673" i="9"/>
  <c r="V1673" i="9"/>
  <c r="U1673" i="9"/>
  <c r="T1673" i="9"/>
  <c r="S1673" i="9"/>
  <c r="R1673" i="9"/>
  <c r="Q1673" i="9"/>
  <c r="P1673" i="9"/>
  <c r="O1673" i="9"/>
  <c r="N1673" i="9"/>
  <c r="M1673" i="9"/>
  <c r="L1673" i="9"/>
  <c r="K1673" i="9"/>
  <c r="J1673" i="9"/>
  <c r="I1673" i="9"/>
  <c r="G1673" i="9"/>
  <c r="H1673" i="9" s="1"/>
  <c r="W1672" i="9"/>
  <c r="V1672" i="9"/>
  <c r="U1672" i="9"/>
  <c r="T1672" i="9"/>
  <c r="S1672" i="9"/>
  <c r="R1672" i="9"/>
  <c r="Q1672" i="9"/>
  <c r="P1672" i="9"/>
  <c r="O1672" i="9"/>
  <c r="N1672" i="9"/>
  <c r="M1672" i="9"/>
  <c r="L1672" i="9"/>
  <c r="K1672" i="9"/>
  <c r="J1672" i="9"/>
  <c r="I1672" i="9"/>
  <c r="G1672" i="9"/>
  <c r="H1672" i="9" s="1"/>
  <c r="V1431" i="9"/>
  <c r="U1431" i="9"/>
  <c r="T1431" i="9"/>
  <c r="S1431" i="9"/>
  <c r="R1431" i="9"/>
  <c r="Q1431" i="9"/>
  <c r="P1431" i="9"/>
  <c r="O1431" i="9"/>
  <c r="N1431" i="9"/>
  <c r="M1431" i="9"/>
  <c r="L1431" i="9"/>
  <c r="K1431" i="9"/>
  <c r="J1431" i="9"/>
  <c r="I1431" i="9"/>
  <c r="H1431" i="9"/>
  <c r="G1431" i="9"/>
  <c r="V1430" i="9"/>
  <c r="U1430" i="9"/>
  <c r="T1430" i="9"/>
  <c r="S1430" i="9"/>
  <c r="R1430" i="9"/>
  <c r="Q1430" i="9"/>
  <c r="P1430" i="9"/>
  <c r="O1430" i="9"/>
  <c r="N1430" i="9"/>
  <c r="M1430" i="9"/>
  <c r="L1430" i="9"/>
  <c r="K1430" i="9"/>
  <c r="J1430" i="9"/>
  <c r="I1430" i="9"/>
  <c r="H1430" i="9"/>
  <c r="G1430" i="9"/>
  <c r="V1429" i="9"/>
  <c r="U1429" i="9"/>
  <c r="T1429" i="9"/>
  <c r="S1429" i="9"/>
  <c r="R1429" i="9"/>
  <c r="Q1429" i="9"/>
  <c r="P1429" i="9"/>
  <c r="O1429" i="9"/>
  <c r="N1429" i="9"/>
  <c r="M1429" i="9"/>
  <c r="L1429" i="9"/>
  <c r="K1429" i="9"/>
  <c r="J1429" i="9"/>
  <c r="I1429" i="9"/>
  <c r="H1429" i="9"/>
  <c r="G1429" i="9"/>
  <c r="V1091" i="9"/>
  <c r="U1091" i="9"/>
  <c r="T1091" i="9"/>
  <c r="S1091" i="9"/>
  <c r="R1091" i="9"/>
  <c r="Q1091" i="9"/>
  <c r="P1091" i="9"/>
  <c r="O1091" i="9"/>
  <c r="N1091" i="9"/>
  <c r="M1091" i="9"/>
  <c r="L1091" i="9"/>
  <c r="K1091" i="9"/>
  <c r="J1091" i="9"/>
  <c r="I1091" i="9"/>
  <c r="G1091" i="9"/>
  <c r="H1091" i="9" s="1"/>
  <c r="V1090" i="9"/>
  <c r="U1090" i="9"/>
  <c r="T1090" i="9"/>
  <c r="S1090" i="9"/>
  <c r="R1090" i="9"/>
  <c r="Q1090" i="9"/>
  <c r="P1090" i="9"/>
  <c r="O1090" i="9"/>
  <c r="N1090" i="9"/>
  <c r="M1090" i="9"/>
  <c r="L1090" i="9"/>
  <c r="K1090" i="9"/>
  <c r="J1090" i="9"/>
  <c r="I1090" i="9"/>
  <c r="G1090" i="9"/>
  <c r="H1090" i="9" s="1"/>
  <c r="V1089" i="9"/>
  <c r="U1089" i="9"/>
  <c r="T1089" i="9"/>
  <c r="S1089" i="9"/>
  <c r="R1089" i="9"/>
  <c r="Q1089" i="9"/>
  <c r="P1089" i="9"/>
  <c r="O1089" i="9"/>
  <c r="N1089" i="9"/>
  <c r="M1089" i="9"/>
  <c r="L1089" i="9"/>
  <c r="K1089" i="9"/>
  <c r="J1089" i="9"/>
  <c r="I1089" i="9"/>
  <c r="G1089" i="9"/>
  <c r="H1089" i="9" s="1"/>
  <c r="W1713" i="7"/>
  <c r="V1713" i="7"/>
  <c r="U1713" i="7"/>
  <c r="T1713" i="7"/>
  <c r="S1713" i="7"/>
  <c r="R1713" i="7"/>
  <c r="Q1713" i="7"/>
  <c r="P1713" i="7"/>
  <c r="O1713" i="7"/>
  <c r="N1713" i="7"/>
  <c r="M1713" i="7"/>
  <c r="L1713" i="7"/>
  <c r="K1713" i="7"/>
  <c r="J1713" i="7"/>
  <c r="I1713" i="7"/>
  <c r="H1713" i="7"/>
  <c r="G1713" i="7"/>
  <c r="W1712" i="7"/>
  <c r="V1712" i="7"/>
  <c r="U1712" i="7"/>
  <c r="T1712" i="7"/>
  <c r="S1712" i="7"/>
  <c r="R1712" i="7"/>
  <c r="Q1712" i="7"/>
  <c r="P1712" i="7"/>
  <c r="O1712" i="7"/>
  <c r="N1712" i="7"/>
  <c r="M1712" i="7"/>
  <c r="L1712" i="7"/>
  <c r="K1712" i="7"/>
  <c r="J1712" i="7"/>
  <c r="I1712" i="7"/>
  <c r="H1712" i="7"/>
  <c r="G1712" i="7"/>
  <c r="W1711" i="7"/>
  <c r="V1711" i="7"/>
  <c r="U1711" i="7"/>
  <c r="T1711" i="7"/>
  <c r="S1711" i="7"/>
  <c r="R1711" i="7"/>
  <c r="Q1711" i="7"/>
  <c r="P1711" i="7"/>
  <c r="O1711" i="7"/>
  <c r="N1711" i="7"/>
  <c r="M1711" i="7"/>
  <c r="L1711" i="7"/>
  <c r="K1711" i="7"/>
  <c r="J1711" i="7"/>
  <c r="I1711" i="7"/>
  <c r="H1711" i="7"/>
  <c r="G1711" i="7"/>
  <c r="W1674" i="7"/>
  <c r="V1674" i="7"/>
  <c r="U1674" i="7"/>
  <c r="T1674" i="7"/>
  <c r="S1674" i="7"/>
  <c r="R1674" i="7"/>
  <c r="Q1674" i="7"/>
  <c r="P1674" i="7"/>
  <c r="O1674" i="7"/>
  <c r="N1674" i="7"/>
  <c r="M1674" i="7"/>
  <c r="L1674" i="7"/>
  <c r="K1674" i="7"/>
  <c r="J1674" i="7"/>
  <c r="I1674" i="7"/>
  <c r="G1674" i="7"/>
  <c r="H1674" i="7" s="1"/>
  <c r="W1673" i="7"/>
  <c r="V1673" i="7"/>
  <c r="U1673" i="7"/>
  <c r="T1673" i="7"/>
  <c r="S1673" i="7"/>
  <c r="R1673" i="7"/>
  <c r="Q1673" i="7"/>
  <c r="P1673" i="7"/>
  <c r="O1673" i="7"/>
  <c r="N1673" i="7"/>
  <c r="M1673" i="7"/>
  <c r="L1673" i="7"/>
  <c r="K1673" i="7"/>
  <c r="J1673" i="7"/>
  <c r="I1673" i="7"/>
  <c r="G1673" i="7"/>
  <c r="H1673" i="7" s="1"/>
  <c r="W1672" i="7"/>
  <c r="V1672" i="7"/>
  <c r="U1672" i="7"/>
  <c r="T1672" i="7"/>
  <c r="S1672" i="7"/>
  <c r="R1672" i="7"/>
  <c r="Q1672" i="7"/>
  <c r="P1672" i="7"/>
  <c r="O1672" i="7"/>
  <c r="N1672" i="7"/>
  <c r="M1672" i="7"/>
  <c r="L1672" i="7"/>
  <c r="K1672" i="7"/>
  <c r="J1672" i="7"/>
  <c r="I1672" i="7"/>
  <c r="G1672" i="7"/>
  <c r="H1672" i="7" s="1"/>
  <c r="V1431" i="7"/>
  <c r="U1431" i="7"/>
  <c r="T1431" i="7"/>
  <c r="S1431" i="7"/>
  <c r="R1431" i="7"/>
  <c r="Q1431" i="7"/>
  <c r="P1431" i="7"/>
  <c r="O1431" i="7"/>
  <c r="N1431" i="7"/>
  <c r="M1431" i="7"/>
  <c r="L1431" i="7"/>
  <c r="K1431" i="7"/>
  <c r="J1431" i="7"/>
  <c r="I1431" i="7"/>
  <c r="H1431" i="7"/>
  <c r="G1431" i="7"/>
  <c r="V1430" i="7"/>
  <c r="U1430" i="7"/>
  <c r="T1430" i="7"/>
  <c r="S1430" i="7"/>
  <c r="R1430" i="7"/>
  <c r="Q1430" i="7"/>
  <c r="P1430" i="7"/>
  <c r="O1430" i="7"/>
  <c r="N1430" i="7"/>
  <c r="M1430" i="7"/>
  <c r="L1430" i="7"/>
  <c r="K1430" i="7"/>
  <c r="J1430" i="7"/>
  <c r="I1430" i="7"/>
  <c r="H1430" i="7"/>
  <c r="G1430" i="7"/>
  <c r="V1429" i="7"/>
  <c r="U1429" i="7"/>
  <c r="T1429" i="7"/>
  <c r="S1429" i="7"/>
  <c r="R1429" i="7"/>
  <c r="Q1429" i="7"/>
  <c r="P1429" i="7"/>
  <c r="O1429" i="7"/>
  <c r="N1429" i="7"/>
  <c r="M1429" i="7"/>
  <c r="L1429" i="7"/>
  <c r="K1429" i="7"/>
  <c r="J1429" i="7"/>
  <c r="I1429" i="7"/>
  <c r="H1429" i="7"/>
  <c r="G1429" i="7"/>
  <c r="V1091" i="7"/>
  <c r="U1091" i="7"/>
  <c r="T1091" i="7"/>
  <c r="S1091" i="7"/>
  <c r="R1091" i="7"/>
  <c r="Q1091" i="7"/>
  <c r="P1091" i="7"/>
  <c r="O1091" i="7"/>
  <c r="N1091" i="7"/>
  <c r="M1091" i="7"/>
  <c r="L1091" i="7"/>
  <c r="K1091" i="7"/>
  <c r="J1091" i="7"/>
  <c r="I1091" i="7"/>
  <c r="G1091" i="7"/>
  <c r="H1091" i="7" s="1"/>
  <c r="V1090" i="7"/>
  <c r="U1090" i="7"/>
  <c r="T1090" i="7"/>
  <c r="S1090" i="7"/>
  <c r="R1090" i="7"/>
  <c r="Q1090" i="7"/>
  <c r="P1090" i="7"/>
  <c r="O1090" i="7"/>
  <c r="N1090" i="7"/>
  <c r="M1090" i="7"/>
  <c r="L1090" i="7"/>
  <c r="K1090" i="7"/>
  <c r="J1090" i="7"/>
  <c r="I1090" i="7"/>
  <c r="G1090" i="7"/>
  <c r="H1090" i="7" s="1"/>
  <c r="V1089" i="7"/>
  <c r="U1089" i="7"/>
  <c r="T1089" i="7"/>
  <c r="S1089" i="7"/>
  <c r="R1089" i="7"/>
  <c r="Q1089" i="7"/>
  <c r="P1089" i="7"/>
  <c r="O1089" i="7"/>
  <c r="N1089" i="7"/>
  <c r="M1089" i="7"/>
  <c r="L1089" i="7"/>
  <c r="K1089" i="7"/>
  <c r="J1089" i="7"/>
  <c r="I1089" i="7"/>
  <c r="G1089" i="7"/>
  <c r="H1089" i="7" s="1"/>
  <c r="W1713" i="1"/>
  <c r="V1713" i="1"/>
  <c r="U1713" i="1"/>
  <c r="T1713" i="1"/>
  <c r="S1713" i="1"/>
  <c r="R1713" i="1"/>
  <c r="Q1713" i="1"/>
  <c r="P1713" i="1"/>
  <c r="O1713" i="1"/>
  <c r="N1713" i="1"/>
  <c r="M1713" i="1"/>
  <c r="L1713" i="1"/>
  <c r="K1713" i="1"/>
  <c r="J1713" i="1"/>
  <c r="I1713" i="1"/>
  <c r="H1713" i="1"/>
  <c r="G1713" i="1"/>
  <c r="W1712" i="1"/>
  <c r="V1712" i="1"/>
  <c r="U1712" i="1"/>
  <c r="T1712" i="1"/>
  <c r="S1712" i="1"/>
  <c r="R1712" i="1"/>
  <c r="Q1712" i="1"/>
  <c r="P1712" i="1"/>
  <c r="O1712" i="1"/>
  <c r="N1712" i="1"/>
  <c r="M1712" i="1"/>
  <c r="L1712" i="1"/>
  <c r="K1712" i="1"/>
  <c r="J1712" i="1"/>
  <c r="I1712" i="1"/>
  <c r="H1712" i="1"/>
  <c r="G1712" i="1"/>
  <c r="W1711" i="1"/>
  <c r="V1711" i="1"/>
  <c r="U1711" i="1"/>
  <c r="T1711" i="1"/>
  <c r="S1711" i="1"/>
  <c r="R1711" i="1"/>
  <c r="Q1711" i="1"/>
  <c r="P1711" i="1"/>
  <c r="O1711" i="1"/>
  <c r="N1711" i="1"/>
  <c r="M1711" i="1"/>
  <c r="L1711" i="1"/>
  <c r="K1711" i="1"/>
  <c r="J1711" i="1"/>
  <c r="I1711" i="1"/>
  <c r="H1711" i="1"/>
  <c r="G1711" i="1"/>
  <c r="W1674" i="1"/>
  <c r="V1674" i="1"/>
  <c r="U1674" i="1"/>
  <c r="T1674" i="1"/>
  <c r="S1674" i="1"/>
  <c r="R1674" i="1"/>
  <c r="Q1674" i="1"/>
  <c r="P1674" i="1"/>
  <c r="O1674" i="1"/>
  <c r="N1674" i="1"/>
  <c r="M1674" i="1"/>
  <c r="L1674" i="1"/>
  <c r="K1674" i="1"/>
  <c r="J1674" i="1"/>
  <c r="I1674" i="1"/>
  <c r="G1674" i="1"/>
  <c r="H1674" i="1" s="1"/>
  <c r="W1673" i="1"/>
  <c r="V1673" i="1"/>
  <c r="U1673" i="1"/>
  <c r="T1673" i="1"/>
  <c r="S1673" i="1"/>
  <c r="R1673" i="1"/>
  <c r="Q1673" i="1"/>
  <c r="P1673" i="1"/>
  <c r="O1673" i="1"/>
  <c r="N1673" i="1"/>
  <c r="M1673" i="1"/>
  <c r="L1673" i="1"/>
  <c r="K1673" i="1"/>
  <c r="J1673" i="1"/>
  <c r="I1673" i="1"/>
  <c r="G1673" i="1"/>
  <c r="H1673" i="1" s="1"/>
  <c r="W1672" i="1"/>
  <c r="V1672" i="1"/>
  <c r="U1672" i="1"/>
  <c r="T1672" i="1"/>
  <c r="S1672" i="1"/>
  <c r="R1672" i="1"/>
  <c r="Q1672" i="1"/>
  <c r="P1672" i="1"/>
  <c r="O1672" i="1"/>
  <c r="N1672" i="1"/>
  <c r="M1672" i="1"/>
  <c r="L1672" i="1"/>
  <c r="K1672" i="1"/>
  <c r="J1672" i="1"/>
  <c r="I1672" i="1"/>
  <c r="G1672" i="1"/>
  <c r="H1672" i="1" s="1"/>
  <c r="V1431" i="1"/>
  <c r="U1431" i="1"/>
  <c r="T1431" i="1"/>
  <c r="S1431" i="1"/>
  <c r="R1431" i="1"/>
  <c r="Q1431" i="1"/>
  <c r="P1431" i="1"/>
  <c r="O1431" i="1"/>
  <c r="N1431" i="1"/>
  <c r="M1431" i="1"/>
  <c r="L1431" i="1"/>
  <c r="K1431" i="1"/>
  <c r="J1431" i="1"/>
  <c r="I1431" i="1"/>
  <c r="H1431" i="1"/>
  <c r="G1431" i="1"/>
  <c r="V1430" i="1"/>
  <c r="U1430" i="1"/>
  <c r="T1430" i="1"/>
  <c r="S1430" i="1"/>
  <c r="R1430" i="1"/>
  <c r="Q1430" i="1"/>
  <c r="P1430" i="1"/>
  <c r="O1430" i="1"/>
  <c r="N1430" i="1"/>
  <c r="M1430" i="1"/>
  <c r="L1430" i="1"/>
  <c r="K1430" i="1"/>
  <c r="J1430" i="1"/>
  <c r="I1430" i="1"/>
  <c r="H1430" i="1"/>
  <c r="G1430" i="1"/>
  <c r="V1429" i="1"/>
  <c r="U1429" i="1"/>
  <c r="T1429" i="1"/>
  <c r="S1429" i="1"/>
  <c r="R1429" i="1"/>
  <c r="Q1429" i="1"/>
  <c r="P1429" i="1"/>
  <c r="O1429" i="1"/>
  <c r="N1429" i="1"/>
  <c r="M1429" i="1"/>
  <c r="L1429" i="1"/>
  <c r="K1429" i="1"/>
  <c r="J1429" i="1"/>
  <c r="I1429" i="1"/>
  <c r="H1429" i="1"/>
  <c r="G1429" i="1"/>
  <c r="V1374" i="1"/>
  <c r="U1374" i="1"/>
  <c r="T1374" i="1"/>
  <c r="S1374" i="1"/>
  <c r="R1374" i="1"/>
  <c r="Q1374" i="1"/>
  <c r="P1374" i="1"/>
  <c r="O1374" i="1"/>
  <c r="N1374" i="1"/>
  <c r="M1374" i="1"/>
  <c r="L1374" i="1"/>
  <c r="K1374" i="1"/>
  <c r="J1374" i="1"/>
  <c r="I1374" i="1"/>
  <c r="H1374" i="1"/>
  <c r="G1374" i="1"/>
  <c r="V1373" i="1"/>
  <c r="U1373" i="1"/>
  <c r="T1373" i="1"/>
  <c r="S1373" i="1"/>
  <c r="R1373" i="1"/>
  <c r="Q1373" i="1"/>
  <c r="P1373" i="1"/>
  <c r="O1373" i="1"/>
  <c r="N1373" i="1"/>
  <c r="M1373" i="1"/>
  <c r="L1373" i="1"/>
  <c r="K1373" i="1"/>
  <c r="J1373" i="1"/>
  <c r="I1373" i="1"/>
  <c r="H1373" i="1"/>
  <c r="G1373" i="1"/>
  <c r="V1372" i="1"/>
  <c r="U1372" i="1"/>
  <c r="T1372" i="1"/>
  <c r="S1372" i="1"/>
  <c r="R1372" i="1"/>
  <c r="Q1372" i="1"/>
  <c r="P1372" i="1"/>
  <c r="O1372" i="1"/>
  <c r="N1372" i="1"/>
  <c r="M1372" i="1"/>
  <c r="L1372" i="1"/>
  <c r="K1372" i="1"/>
  <c r="J1372" i="1"/>
  <c r="I1372" i="1"/>
  <c r="H1372" i="1"/>
  <c r="G1372" i="1"/>
  <c r="V1091" i="1"/>
  <c r="V1091" i="12" s="1"/>
  <c r="U1091" i="1"/>
  <c r="U1091" i="12" s="1"/>
  <c r="T1091" i="1"/>
  <c r="T1091" i="12" s="1"/>
  <c r="S1091" i="1"/>
  <c r="S1091" i="12" s="1"/>
  <c r="R1091" i="1"/>
  <c r="Q1091" i="1"/>
  <c r="Q1091" i="12" s="1"/>
  <c r="P1091" i="1"/>
  <c r="O1091" i="1"/>
  <c r="O1091" i="12" s="1"/>
  <c r="N1091" i="1"/>
  <c r="N1091" i="12" s="1"/>
  <c r="M1091" i="1"/>
  <c r="M1091" i="12" s="1"/>
  <c r="L1091" i="1"/>
  <c r="L1091" i="12" s="1"/>
  <c r="K1091" i="1"/>
  <c r="K1091" i="12" s="1"/>
  <c r="J1091" i="1"/>
  <c r="I1091" i="1"/>
  <c r="I1091" i="12" s="1"/>
  <c r="G1091" i="1"/>
  <c r="G1091" i="12" s="1"/>
  <c r="V1090" i="1"/>
  <c r="V1090" i="12" s="1"/>
  <c r="U1090" i="1"/>
  <c r="U1090" i="12" s="1"/>
  <c r="T1090" i="1"/>
  <c r="T1090" i="12" s="1"/>
  <c r="S1090" i="1"/>
  <c r="R1090" i="1"/>
  <c r="R1090" i="12" s="1"/>
  <c r="Q1090" i="1"/>
  <c r="P1090" i="1"/>
  <c r="P1090" i="12" s="1"/>
  <c r="O1090" i="1"/>
  <c r="N1090" i="1"/>
  <c r="N1090" i="12" s="1"/>
  <c r="M1090" i="1"/>
  <c r="M1090" i="12" s="1"/>
  <c r="L1090" i="1"/>
  <c r="L1090" i="12" s="1"/>
  <c r="K1090" i="1"/>
  <c r="J1090" i="1"/>
  <c r="J1090" i="12" s="1"/>
  <c r="I1090" i="1"/>
  <c r="G1090" i="1"/>
  <c r="V1089" i="1"/>
  <c r="U1089" i="1"/>
  <c r="U1089" i="12" s="1"/>
  <c r="U1088" i="12" s="1"/>
  <c r="T1089" i="1"/>
  <c r="S1089" i="1"/>
  <c r="R1089" i="1"/>
  <c r="Q1089" i="1"/>
  <c r="P1089" i="1"/>
  <c r="O1089" i="1"/>
  <c r="O1089" i="12" s="1"/>
  <c r="N1089" i="1"/>
  <c r="M1089" i="1"/>
  <c r="M1089" i="12" s="1"/>
  <c r="M1088" i="12" s="1"/>
  <c r="L1089" i="1"/>
  <c r="L1089" i="12" s="1"/>
  <c r="L1088" i="12" s="1"/>
  <c r="K1089" i="1"/>
  <c r="K1089" i="12" s="1"/>
  <c r="J1089" i="1"/>
  <c r="J1089" i="12" s="1"/>
  <c r="I1089" i="1"/>
  <c r="I1089" i="12" s="1"/>
  <c r="G1089" i="1"/>
  <c r="V985" i="11"/>
  <c r="U985" i="11"/>
  <c r="T985" i="11"/>
  <c r="S985" i="11"/>
  <c r="R985" i="11"/>
  <c r="Q985" i="11"/>
  <c r="P985" i="11"/>
  <c r="O985" i="11"/>
  <c r="N985" i="11"/>
  <c r="M985" i="11"/>
  <c r="L985" i="11"/>
  <c r="K985" i="11"/>
  <c r="J985" i="11"/>
  <c r="I985" i="11"/>
  <c r="H985" i="11"/>
  <c r="V984" i="11"/>
  <c r="U984" i="11"/>
  <c r="T984" i="11"/>
  <c r="S984" i="11"/>
  <c r="R984" i="11"/>
  <c r="Q984" i="11"/>
  <c r="P984" i="11"/>
  <c r="O984" i="11"/>
  <c r="N984" i="11"/>
  <c r="M984" i="11"/>
  <c r="L984" i="11"/>
  <c r="K984" i="11"/>
  <c r="J984" i="11"/>
  <c r="I984" i="11"/>
  <c r="H984" i="11"/>
  <c r="V985" i="10"/>
  <c r="U985" i="10"/>
  <c r="T985" i="10"/>
  <c r="S985" i="10"/>
  <c r="R985" i="10"/>
  <c r="Q985" i="10"/>
  <c r="P985" i="10"/>
  <c r="O985" i="10"/>
  <c r="N985" i="10"/>
  <c r="M985" i="10"/>
  <c r="L985" i="10"/>
  <c r="K985" i="10"/>
  <c r="J985" i="10"/>
  <c r="I985" i="10"/>
  <c r="H985" i="10"/>
  <c r="V984" i="10"/>
  <c r="U984" i="10"/>
  <c r="T984" i="10"/>
  <c r="S984" i="10"/>
  <c r="R984" i="10"/>
  <c r="Q984" i="10"/>
  <c r="P984" i="10"/>
  <c r="O984" i="10"/>
  <c r="N984" i="10"/>
  <c r="M984" i="10"/>
  <c r="L984" i="10"/>
  <c r="K984" i="10"/>
  <c r="J984" i="10"/>
  <c r="I984" i="10"/>
  <c r="H984" i="10"/>
  <c r="V985" i="9"/>
  <c r="U985" i="9"/>
  <c r="T985" i="9"/>
  <c r="S985" i="9"/>
  <c r="R985" i="9"/>
  <c r="Q985" i="9"/>
  <c r="P985" i="9"/>
  <c r="O985" i="9"/>
  <c r="N985" i="9"/>
  <c r="M985" i="9"/>
  <c r="L985" i="9"/>
  <c r="K985" i="9"/>
  <c r="J985" i="9"/>
  <c r="I985" i="9"/>
  <c r="H985" i="9"/>
  <c r="V984" i="9"/>
  <c r="U984" i="9"/>
  <c r="T984" i="9"/>
  <c r="S984" i="9"/>
  <c r="R984" i="9"/>
  <c r="Q984" i="9"/>
  <c r="P984" i="9"/>
  <c r="O984" i="9"/>
  <c r="N984" i="9"/>
  <c r="M984" i="9"/>
  <c r="L984" i="9"/>
  <c r="K984" i="9"/>
  <c r="J984" i="9"/>
  <c r="I984" i="9"/>
  <c r="H984" i="9"/>
  <c r="V985" i="7"/>
  <c r="U985" i="7"/>
  <c r="T985" i="7"/>
  <c r="S985" i="7"/>
  <c r="R985" i="7"/>
  <c r="Q985" i="7"/>
  <c r="P985" i="7"/>
  <c r="O985" i="7"/>
  <c r="N985" i="7"/>
  <c r="M985" i="7"/>
  <c r="L985" i="7"/>
  <c r="K985" i="7"/>
  <c r="J985" i="7"/>
  <c r="I985" i="7"/>
  <c r="H985" i="7"/>
  <c r="V984" i="7"/>
  <c r="U984" i="7"/>
  <c r="T984" i="7"/>
  <c r="S984" i="7"/>
  <c r="R984" i="7"/>
  <c r="Q984" i="7"/>
  <c r="P984" i="7"/>
  <c r="O984" i="7"/>
  <c r="N984" i="7"/>
  <c r="M984" i="7"/>
  <c r="L984" i="7"/>
  <c r="K984" i="7"/>
  <c r="J984" i="7"/>
  <c r="I984" i="7"/>
  <c r="H984" i="7"/>
  <c r="V985" i="1"/>
  <c r="U985" i="1"/>
  <c r="T985" i="1"/>
  <c r="S985" i="1"/>
  <c r="R985" i="1"/>
  <c r="Q985" i="1"/>
  <c r="P985" i="1"/>
  <c r="O985" i="1"/>
  <c r="N985" i="1"/>
  <c r="M985" i="1"/>
  <c r="L985" i="1"/>
  <c r="K985" i="1"/>
  <c r="J985" i="1"/>
  <c r="I985" i="1"/>
  <c r="H985" i="1"/>
  <c r="V984" i="1"/>
  <c r="U984" i="1"/>
  <c r="T984" i="1"/>
  <c r="S984" i="1"/>
  <c r="R984" i="1"/>
  <c r="Q984" i="1"/>
  <c r="P984" i="1"/>
  <c r="O984" i="1"/>
  <c r="N984" i="1"/>
  <c r="M984" i="1"/>
  <c r="L984" i="1"/>
  <c r="K984" i="1"/>
  <c r="J984" i="1"/>
  <c r="I984" i="1"/>
  <c r="H984" i="1"/>
  <c r="K1176" i="7"/>
  <c r="J1176" i="7"/>
  <c r="I1176" i="7"/>
  <c r="H1176" i="7"/>
  <c r="K1175" i="7"/>
  <c r="J1175" i="7"/>
  <c r="I1175" i="7"/>
  <c r="H1175" i="7"/>
  <c r="K1176" i="9"/>
  <c r="J1176" i="9"/>
  <c r="I1176" i="9"/>
  <c r="H1176" i="9"/>
  <c r="K1175" i="9"/>
  <c r="J1175" i="9"/>
  <c r="I1175" i="9"/>
  <c r="H1175" i="9"/>
  <c r="K1176" i="10"/>
  <c r="J1176" i="10"/>
  <c r="I1176" i="10"/>
  <c r="H1176" i="10"/>
  <c r="K1175" i="10"/>
  <c r="J1175" i="10"/>
  <c r="I1175" i="10"/>
  <c r="H1175" i="10"/>
  <c r="K1176" i="11"/>
  <c r="J1176" i="11"/>
  <c r="I1176" i="11"/>
  <c r="H1176" i="11"/>
  <c r="K1175" i="11"/>
  <c r="J1175" i="11"/>
  <c r="I1175" i="11"/>
  <c r="H1175" i="11"/>
  <c r="K1176" i="1"/>
  <c r="J1176" i="1"/>
  <c r="I1176" i="1"/>
  <c r="H1176" i="1"/>
  <c r="K1175" i="1"/>
  <c r="J1175" i="1"/>
  <c r="I1175" i="1"/>
  <c r="H1175" i="1"/>
  <c r="K1172" i="7"/>
  <c r="J1172" i="7"/>
  <c r="I1172" i="7"/>
  <c r="H1172" i="7"/>
  <c r="K1171" i="7"/>
  <c r="J1171" i="7"/>
  <c r="I1171" i="7"/>
  <c r="K1172" i="9"/>
  <c r="J1172" i="9"/>
  <c r="I1172" i="9"/>
  <c r="H1172" i="9"/>
  <c r="K1171" i="9"/>
  <c r="J1171" i="9"/>
  <c r="I1171" i="9"/>
  <c r="K1172" i="10"/>
  <c r="J1172" i="10"/>
  <c r="I1172" i="10"/>
  <c r="H1172" i="10"/>
  <c r="K1171" i="10"/>
  <c r="J1171" i="10"/>
  <c r="I1171" i="10"/>
  <c r="K1172" i="11"/>
  <c r="J1172" i="11"/>
  <c r="I1172" i="11"/>
  <c r="H1172" i="11"/>
  <c r="K1171" i="11"/>
  <c r="J1171" i="11"/>
  <c r="I1171" i="11"/>
  <c r="K1172" i="1"/>
  <c r="J1172" i="1"/>
  <c r="I1172" i="1"/>
  <c r="H1172" i="1"/>
  <c r="K1171" i="1"/>
  <c r="J1171" i="1"/>
  <c r="I1171" i="1"/>
  <c r="H1171" i="7"/>
  <c r="H1171" i="9"/>
  <c r="H1171" i="10"/>
  <c r="H1171" i="11"/>
  <c r="H1171" i="1"/>
  <c r="T1089" i="12" l="1"/>
  <c r="T1088" i="12" s="1"/>
  <c r="S1089" i="12"/>
  <c r="O1090" i="12"/>
  <c r="O1088" i="12" s="1"/>
  <c r="N1089" i="12"/>
  <c r="N1088" i="12" s="1"/>
  <c r="V1089" i="12"/>
  <c r="V1088" i="12" s="1"/>
  <c r="P1091" i="12"/>
  <c r="Q1089" i="12"/>
  <c r="P1089" i="12"/>
  <c r="P1088" i="12" s="1"/>
  <c r="I1090" i="12"/>
  <c r="I1088" i="12" s="1"/>
  <c r="Q1090" i="12"/>
  <c r="J1091" i="12"/>
  <c r="J1088" i="12" s="1"/>
  <c r="R1091" i="12"/>
  <c r="R1089" i="12"/>
  <c r="K1090" i="12"/>
  <c r="K1088" i="12" s="1"/>
  <c r="S1090" i="12"/>
  <c r="H1090" i="1"/>
  <c r="H1090" i="12" s="1"/>
  <c r="G1090" i="12"/>
  <c r="H1089" i="1"/>
  <c r="H1089" i="12" s="1"/>
  <c r="G1089" i="12"/>
  <c r="W1091" i="9"/>
  <c r="W1429" i="9"/>
  <c r="W1430" i="9"/>
  <c r="W1431" i="9"/>
  <c r="W1372" i="7"/>
  <c r="W1373" i="7"/>
  <c r="W1374" i="7"/>
  <c r="W1372" i="9"/>
  <c r="W1373" i="9"/>
  <c r="W1374" i="9"/>
  <c r="W1372" i="10"/>
  <c r="W1373" i="10"/>
  <c r="W1374" i="10"/>
  <c r="W1429" i="10"/>
  <c r="W1430" i="10"/>
  <c r="W1431" i="10"/>
  <c r="W1372" i="1"/>
  <c r="W1373" i="1"/>
  <c r="W1374" i="1"/>
  <c r="W1429" i="1"/>
  <c r="W1430" i="1"/>
  <c r="W1431" i="1"/>
  <c r="H1091" i="10"/>
  <c r="W1091" i="10" s="1"/>
  <c r="W1372" i="11"/>
  <c r="W1373" i="11"/>
  <c r="W1374" i="11"/>
  <c r="W1429" i="11"/>
  <c r="W1430" i="11"/>
  <c r="W1431" i="11"/>
  <c r="H1091" i="11"/>
  <c r="W1091" i="11" s="1"/>
  <c r="W1090" i="7"/>
  <c r="W1091" i="7"/>
  <c r="W1429" i="7"/>
  <c r="W1430" i="7"/>
  <c r="W1431" i="7"/>
  <c r="W1089" i="11"/>
  <c r="W1090" i="11"/>
  <c r="W1089" i="10"/>
  <c r="W1090" i="10"/>
  <c r="W1089" i="9"/>
  <c r="W1090" i="9"/>
  <c r="W1089" i="7"/>
  <c r="H1091" i="1"/>
  <c r="V1169" i="1"/>
  <c r="V1168" i="1" s="1"/>
  <c r="U1169" i="1"/>
  <c r="T1169" i="1"/>
  <c r="S1169" i="1"/>
  <c r="S1168" i="1" s="1"/>
  <c r="R1169" i="1"/>
  <c r="Q1169" i="1"/>
  <c r="P1169" i="1"/>
  <c r="O1169" i="1"/>
  <c r="N1169" i="1"/>
  <c r="N1168" i="1" s="1"/>
  <c r="M1169" i="1"/>
  <c r="L1169" i="1"/>
  <c r="K1169" i="1"/>
  <c r="K1168" i="1" s="1"/>
  <c r="J1169" i="1"/>
  <c r="I1169" i="1"/>
  <c r="H1169" i="1"/>
  <c r="G1169" i="1"/>
  <c r="G1168" i="1" s="1"/>
  <c r="V1169" i="7"/>
  <c r="V1168" i="7" s="1"/>
  <c r="U1169" i="7"/>
  <c r="U1168" i="7" s="1"/>
  <c r="T1169" i="7"/>
  <c r="T1168" i="7" s="1"/>
  <c r="S1169" i="7"/>
  <c r="S1168" i="7" s="1"/>
  <c r="R1169" i="7"/>
  <c r="R1168" i="7" s="1"/>
  <c r="Q1169" i="7"/>
  <c r="Q1168" i="7" s="1"/>
  <c r="P1169" i="7"/>
  <c r="P1168" i="7" s="1"/>
  <c r="O1169" i="7"/>
  <c r="O1168" i="7" s="1"/>
  <c r="N1169" i="7"/>
  <c r="N1168" i="7" s="1"/>
  <c r="M1169" i="7"/>
  <c r="M1168" i="7" s="1"/>
  <c r="L1169" i="7"/>
  <c r="L1168" i="7" s="1"/>
  <c r="K1169" i="7"/>
  <c r="K1168" i="7" s="1"/>
  <c r="J1169" i="7"/>
  <c r="J1168" i="7" s="1"/>
  <c r="I1169" i="7"/>
  <c r="I1168" i="7" s="1"/>
  <c r="H1169" i="7"/>
  <c r="H1168" i="7" s="1"/>
  <c r="G1169" i="7"/>
  <c r="G1168" i="7" s="1"/>
  <c r="V1169" i="9"/>
  <c r="V1168" i="9" s="1"/>
  <c r="U1169" i="9"/>
  <c r="U1168" i="9" s="1"/>
  <c r="T1169" i="9"/>
  <c r="T1168" i="9" s="1"/>
  <c r="S1169" i="9"/>
  <c r="S1168" i="9" s="1"/>
  <c r="R1169" i="9"/>
  <c r="R1168" i="9" s="1"/>
  <c r="Q1169" i="9"/>
  <c r="Q1168" i="9" s="1"/>
  <c r="P1169" i="9"/>
  <c r="P1168" i="9" s="1"/>
  <c r="O1169" i="9"/>
  <c r="O1168" i="9" s="1"/>
  <c r="N1169" i="9"/>
  <c r="N1168" i="9" s="1"/>
  <c r="M1169" i="9"/>
  <c r="M1168" i="9" s="1"/>
  <c r="L1169" i="9"/>
  <c r="L1168" i="9" s="1"/>
  <c r="K1169" i="9"/>
  <c r="J1169" i="9"/>
  <c r="J1168" i="9" s="1"/>
  <c r="I1169" i="9"/>
  <c r="I1168" i="9" s="1"/>
  <c r="H1169" i="9"/>
  <c r="H1168" i="9" s="1"/>
  <c r="G1169" i="9"/>
  <c r="V1169" i="10"/>
  <c r="V1168" i="10" s="1"/>
  <c r="U1169" i="10"/>
  <c r="U1168" i="10" s="1"/>
  <c r="T1169" i="10"/>
  <c r="T1168" i="10" s="1"/>
  <c r="S1169" i="10"/>
  <c r="R1169" i="10"/>
  <c r="R1168" i="10" s="1"/>
  <c r="Q1169" i="10"/>
  <c r="Q1168" i="10" s="1"/>
  <c r="P1169" i="10"/>
  <c r="P1168" i="10" s="1"/>
  <c r="O1169" i="10"/>
  <c r="O1168" i="10" s="1"/>
  <c r="N1169" i="10"/>
  <c r="N1168" i="10" s="1"/>
  <c r="M1169" i="10"/>
  <c r="M1168" i="10" s="1"/>
  <c r="L1169" i="10"/>
  <c r="L1168" i="10" s="1"/>
  <c r="K1169" i="10"/>
  <c r="K1168" i="10" s="1"/>
  <c r="J1169" i="10"/>
  <c r="J1168" i="10" s="1"/>
  <c r="I1169" i="10"/>
  <c r="I1168" i="10" s="1"/>
  <c r="H1169" i="10"/>
  <c r="H1168" i="10" s="1"/>
  <c r="G1169" i="10"/>
  <c r="G1168" i="10" s="1"/>
  <c r="V1169" i="11"/>
  <c r="V1168" i="11" s="1"/>
  <c r="U1169" i="11"/>
  <c r="U1168" i="11" s="1"/>
  <c r="T1169" i="11"/>
  <c r="T1168" i="11" s="1"/>
  <c r="S1169" i="11"/>
  <c r="S1168" i="11" s="1"/>
  <c r="R1169" i="11"/>
  <c r="R1168" i="11" s="1"/>
  <c r="Q1169" i="11"/>
  <c r="Q1168" i="11" s="1"/>
  <c r="P1169" i="11"/>
  <c r="P1168" i="11" s="1"/>
  <c r="O1169" i="11"/>
  <c r="O1168" i="11" s="1"/>
  <c r="N1169" i="11"/>
  <c r="N1168" i="11" s="1"/>
  <c r="M1169" i="11"/>
  <c r="M1168" i="11" s="1"/>
  <c r="L1169" i="11"/>
  <c r="L1168" i="11" s="1"/>
  <c r="K1169" i="11"/>
  <c r="K1168" i="11" s="1"/>
  <c r="J1169" i="11"/>
  <c r="J1168" i="11" s="1"/>
  <c r="I1169" i="11"/>
  <c r="I1168" i="11" s="1"/>
  <c r="H1169" i="11"/>
  <c r="H1168" i="11" s="1"/>
  <c r="G1169" i="11"/>
  <c r="W310" i="1"/>
  <c r="V310" i="1"/>
  <c r="U310" i="1"/>
  <c r="T310" i="1"/>
  <c r="S310" i="1"/>
  <c r="R310" i="1"/>
  <c r="Q310" i="1"/>
  <c r="P310" i="1"/>
  <c r="O310" i="1"/>
  <c r="N310" i="1"/>
  <c r="M310" i="1"/>
  <c r="L310" i="1"/>
  <c r="K310" i="1"/>
  <c r="J310" i="1"/>
  <c r="I310" i="1"/>
  <c r="H310" i="1"/>
  <c r="W310" i="7"/>
  <c r="V310" i="7"/>
  <c r="U310" i="7"/>
  <c r="T310" i="7"/>
  <c r="S310" i="7"/>
  <c r="R310" i="7"/>
  <c r="Q310" i="7"/>
  <c r="P310" i="7"/>
  <c r="O310" i="7"/>
  <c r="N310" i="7"/>
  <c r="M310" i="7"/>
  <c r="L310" i="7"/>
  <c r="K310" i="7"/>
  <c r="J310" i="7"/>
  <c r="I310" i="7"/>
  <c r="H310" i="7"/>
  <c r="W310" i="9"/>
  <c r="V310" i="9"/>
  <c r="U310" i="9"/>
  <c r="T310" i="9"/>
  <c r="S310" i="9"/>
  <c r="R310" i="9"/>
  <c r="Q310" i="9"/>
  <c r="P310" i="9"/>
  <c r="O310" i="9"/>
  <c r="N310" i="9"/>
  <c r="M310" i="9"/>
  <c r="L310" i="9"/>
  <c r="K310" i="9"/>
  <c r="J310" i="9"/>
  <c r="I310" i="9"/>
  <c r="H310" i="9"/>
  <c r="W310" i="10"/>
  <c r="V310" i="10"/>
  <c r="U310" i="10"/>
  <c r="T310" i="10"/>
  <c r="S310" i="10"/>
  <c r="R310" i="10"/>
  <c r="Q310" i="10"/>
  <c r="P310" i="10"/>
  <c r="O310" i="10"/>
  <c r="N310" i="10"/>
  <c r="M310" i="10"/>
  <c r="L310" i="10"/>
  <c r="K310" i="10"/>
  <c r="J310" i="10"/>
  <c r="I310" i="10"/>
  <c r="H310" i="10"/>
  <c r="W310" i="11"/>
  <c r="V310" i="11"/>
  <c r="U310" i="11"/>
  <c r="T310" i="11"/>
  <c r="S310" i="11"/>
  <c r="R310" i="11"/>
  <c r="Q310" i="11"/>
  <c r="P310" i="11"/>
  <c r="O310" i="11"/>
  <c r="N310" i="11"/>
  <c r="M310" i="11"/>
  <c r="L310" i="11"/>
  <c r="K310" i="11"/>
  <c r="J310" i="11"/>
  <c r="I310" i="11"/>
  <c r="H310" i="11"/>
  <c r="G310" i="1"/>
  <c r="G310" i="7"/>
  <c r="G310" i="9"/>
  <c r="G310" i="10"/>
  <c r="G310" i="11"/>
  <c r="W308" i="1"/>
  <c r="V308" i="1"/>
  <c r="U308" i="1"/>
  <c r="T308" i="1"/>
  <c r="S308" i="1"/>
  <c r="R308" i="1"/>
  <c r="Q308" i="1"/>
  <c r="P308" i="1"/>
  <c r="O308" i="1"/>
  <c r="N308" i="1"/>
  <c r="M308" i="1"/>
  <c r="L308" i="1"/>
  <c r="K308" i="1"/>
  <c r="J308" i="1"/>
  <c r="I308" i="1"/>
  <c r="H308" i="1"/>
  <c r="W308" i="7"/>
  <c r="V308" i="7"/>
  <c r="U308" i="7"/>
  <c r="T308" i="7"/>
  <c r="S308" i="7"/>
  <c r="R308" i="7"/>
  <c r="Q308" i="7"/>
  <c r="P308" i="7"/>
  <c r="O308" i="7"/>
  <c r="N308" i="7"/>
  <c r="M308" i="7"/>
  <c r="L308" i="7"/>
  <c r="K308" i="7"/>
  <c r="J308" i="7"/>
  <c r="I308" i="7"/>
  <c r="H308" i="7"/>
  <c r="W308" i="9"/>
  <c r="V308" i="9"/>
  <c r="U308" i="9"/>
  <c r="T308" i="9"/>
  <c r="S308" i="9"/>
  <c r="R308" i="9"/>
  <c r="Q308" i="9"/>
  <c r="P308" i="9"/>
  <c r="O308" i="9"/>
  <c r="N308" i="9"/>
  <c r="M308" i="9"/>
  <c r="L308" i="9"/>
  <c r="K308" i="9"/>
  <c r="J308" i="9"/>
  <c r="I308" i="9"/>
  <c r="H308" i="9"/>
  <c r="W308" i="10"/>
  <c r="V308" i="10"/>
  <c r="U308" i="10"/>
  <c r="T308" i="10"/>
  <c r="S308" i="10"/>
  <c r="R308" i="10"/>
  <c r="Q308" i="10"/>
  <c r="P308" i="10"/>
  <c r="O308" i="10"/>
  <c r="N308" i="10"/>
  <c r="M308" i="10"/>
  <c r="L308" i="10"/>
  <c r="K308" i="10"/>
  <c r="J308" i="10"/>
  <c r="I308" i="10"/>
  <c r="H308" i="10"/>
  <c r="W308" i="11"/>
  <c r="V308" i="11"/>
  <c r="U308" i="11"/>
  <c r="T308" i="11"/>
  <c r="S308" i="11"/>
  <c r="R308" i="11"/>
  <c r="Q308" i="11"/>
  <c r="P308" i="11"/>
  <c r="O308" i="11"/>
  <c r="N308" i="11"/>
  <c r="M308" i="11"/>
  <c r="L308" i="11"/>
  <c r="K308" i="11"/>
  <c r="J308" i="11"/>
  <c r="I308" i="11"/>
  <c r="H308" i="11"/>
  <c r="W309" i="12"/>
  <c r="W308" i="12" s="1"/>
  <c r="V309" i="12"/>
  <c r="V308" i="12" s="1"/>
  <c r="U309" i="12"/>
  <c r="U308" i="12" s="1"/>
  <c r="T309" i="12"/>
  <c r="T308" i="12" s="1"/>
  <c r="S309" i="12"/>
  <c r="S308" i="12" s="1"/>
  <c r="R309" i="12"/>
  <c r="R308" i="12" s="1"/>
  <c r="Q309" i="12"/>
  <c r="Q308" i="12" s="1"/>
  <c r="P309" i="12"/>
  <c r="P308" i="12" s="1"/>
  <c r="O309" i="12"/>
  <c r="O308" i="12" s="1"/>
  <c r="N309" i="12"/>
  <c r="N308" i="12" s="1"/>
  <c r="M309" i="12"/>
  <c r="M308" i="12" s="1"/>
  <c r="L309" i="12"/>
  <c r="L308" i="12" s="1"/>
  <c r="K309" i="12"/>
  <c r="K308" i="12" s="1"/>
  <c r="J309" i="12"/>
  <c r="J308" i="12" s="1"/>
  <c r="I309" i="12"/>
  <c r="I308" i="12" s="1"/>
  <c r="H309" i="12"/>
  <c r="H308" i="12" s="1"/>
  <c r="G308" i="1"/>
  <c r="G308" i="7"/>
  <c r="G308" i="9"/>
  <c r="G308" i="10"/>
  <c r="G308" i="11"/>
  <c r="G309" i="12"/>
  <c r="G308" i="12" s="1"/>
  <c r="G1088" i="12" l="1"/>
  <c r="S1088" i="12"/>
  <c r="R1088" i="12"/>
  <c r="H1088" i="11"/>
  <c r="W1088" i="11"/>
  <c r="Q1088" i="12"/>
  <c r="W1090" i="1"/>
  <c r="W1090" i="12" s="1"/>
  <c r="W1089" i="1"/>
  <c r="W1089" i="12" s="1"/>
  <c r="W1091" i="1"/>
  <c r="W1091" i="12" s="1"/>
  <c r="H1091" i="12"/>
  <c r="H1088" i="12" s="1"/>
  <c r="W1169" i="9"/>
  <c r="W1168" i="9" s="1"/>
  <c r="S1169" i="12"/>
  <c r="S1168" i="12" s="1"/>
  <c r="W1169" i="11"/>
  <c r="W1168" i="11" s="1"/>
  <c r="G1168" i="11"/>
  <c r="S1168" i="10"/>
  <c r="K1169" i="12"/>
  <c r="K1168" i="12" s="1"/>
  <c r="W1169" i="10"/>
  <c r="W1168" i="10" s="1"/>
  <c r="O1169" i="12"/>
  <c r="O1168" i="12" s="1"/>
  <c r="G1168" i="9"/>
  <c r="L1169" i="12"/>
  <c r="L1168" i="12" s="1"/>
  <c r="T1169" i="12"/>
  <c r="T1168" i="12" s="1"/>
  <c r="M1169" i="12"/>
  <c r="M1168" i="12" s="1"/>
  <c r="U1169" i="12"/>
  <c r="U1168" i="12" s="1"/>
  <c r="K1168" i="9"/>
  <c r="N1169" i="12"/>
  <c r="N1168" i="12" s="1"/>
  <c r="V1169" i="12"/>
  <c r="V1168" i="12" s="1"/>
  <c r="H1169" i="12"/>
  <c r="H1168" i="12" s="1"/>
  <c r="P1169" i="12"/>
  <c r="P1168" i="12" s="1"/>
  <c r="I1169" i="12"/>
  <c r="I1168" i="12" s="1"/>
  <c r="Q1169" i="12"/>
  <c r="Q1168" i="12" s="1"/>
  <c r="J1169" i="12"/>
  <c r="J1168" i="12" s="1"/>
  <c r="R1169" i="12"/>
  <c r="R1168" i="12" s="1"/>
  <c r="W1169" i="7"/>
  <c r="W1168" i="7" s="1"/>
  <c r="O1168" i="1"/>
  <c r="H1168" i="1"/>
  <c r="P1168" i="1"/>
  <c r="W1169" i="1"/>
  <c r="W1168" i="1" s="1"/>
  <c r="G1169" i="12"/>
  <c r="G1168" i="12" s="1"/>
  <c r="I1168" i="1"/>
  <c r="Q1168" i="1"/>
  <c r="J1168" i="1"/>
  <c r="R1168" i="1"/>
  <c r="L1168" i="1"/>
  <c r="T1168" i="1"/>
  <c r="M1168" i="1"/>
  <c r="U1168" i="1"/>
  <c r="W313" i="12"/>
  <c r="V313" i="12"/>
  <c r="U313" i="12"/>
  <c r="T313" i="12"/>
  <c r="S313" i="12"/>
  <c r="R313" i="12"/>
  <c r="Q313" i="12"/>
  <c r="P313" i="12"/>
  <c r="O313" i="12"/>
  <c r="N313" i="12"/>
  <c r="M313" i="12"/>
  <c r="L313" i="12"/>
  <c r="K313" i="12"/>
  <c r="J313" i="12"/>
  <c r="I313" i="12"/>
  <c r="H313" i="12"/>
  <c r="W312" i="12"/>
  <c r="V312" i="12"/>
  <c r="U312" i="12"/>
  <c r="T312" i="12"/>
  <c r="S312" i="12"/>
  <c r="R312" i="12"/>
  <c r="Q312" i="12"/>
  <c r="P312" i="12"/>
  <c r="O312" i="12"/>
  <c r="N312" i="12"/>
  <c r="M312" i="12"/>
  <c r="L312" i="12"/>
  <c r="K312" i="12"/>
  <c r="J312" i="12"/>
  <c r="I312" i="12"/>
  <c r="H312" i="12"/>
  <c r="W311" i="12"/>
  <c r="V311" i="12"/>
  <c r="U311" i="12"/>
  <c r="T311" i="12"/>
  <c r="S311" i="12"/>
  <c r="R311" i="12"/>
  <c r="Q311" i="12"/>
  <c r="P311" i="12"/>
  <c r="O311" i="12"/>
  <c r="N311" i="12"/>
  <c r="N310" i="12" s="1"/>
  <c r="M311" i="12"/>
  <c r="M310" i="12" s="1"/>
  <c r="L311" i="12"/>
  <c r="K311" i="12"/>
  <c r="J311" i="12"/>
  <c r="I311" i="12"/>
  <c r="I310" i="12" s="1"/>
  <c r="H311" i="12"/>
  <c r="W1088" i="12" l="1"/>
  <c r="P310" i="12"/>
  <c r="R310" i="12"/>
  <c r="L310" i="12"/>
  <c r="K310" i="12"/>
  <c r="W310" i="12"/>
  <c r="U310" i="12"/>
  <c r="J310" i="12"/>
  <c r="Q310" i="12"/>
  <c r="T310" i="12"/>
  <c r="V310" i="12"/>
  <c r="S310" i="12"/>
  <c r="O310" i="12"/>
  <c r="W1169" i="12"/>
  <c r="W1168" i="12" s="1"/>
  <c r="H310" i="12"/>
  <c r="K1172" i="12"/>
  <c r="J1172" i="12"/>
  <c r="V1173" i="1"/>
  <c r="U1173" i="1"/>
  <c r="T1173" i="1"/>
  <c r="S1173" i="1"/>
  <c r="R1173" i="1"/>
  <c r="Q1173" i="1"/>
  <c r="P1173" i="1"/>
  <c r="O1173" i="1"/>
  <c r="N1173" i="1"/>
  <c r="M1173" i="1"/>
  <c r="L1173" i="1"/>
  <c r="K1173" i="1"/>
  <c r="K1170" i="1" s="1"/>
  <c r="J1173" i="1"/>
  <c r="J1170" i="1" s="1"/>
  <c r="I1173" i="1"/>
  <c r="I1170" i="1" s="1"/>
  <c r="H1173" i="1"/>
  <c r="H1170" i="1" s="1"/>
  <c r="V1173" i="7"/>
  <c r="U1173" i="7"/>
  <c r="T1173" i="7"/>
  <c r="S1173" i="7"/>
  <c r="R1173" i="7"/>
  <c r="Q1173" i="7"/>
  <c r="P1173" i="7"/>
  <c r="O1173" i="7"/>
  <c r="N1173" i="7"/>
  <c r="M1173" i="7"/>
  <c r="L1173" i="7"/>
  <c r="K1173" i="7"/>
  <c r="J1173" i="7"/>
  <c r="J1170" i="7" s="1"/>
  <c r="I1173" i="7"/>
  <c r="H1173" i="7"/>
  <c r="H1170" i="7" s="1"/>
  <c r="V1173" i="9"/>
  <c r="U1173" i="9"/>
  <c r="T1173" i="9"/>
  <c r="S1173" i="9"/>
  <c r="R1173" i="9"/>
  <c r="Q1173" i="9"/>
  <c r="P1173" i="9"/>
  <c r="O1173" i="9"/>
  <c r="N1173" i="9"/>
  <c r="M1173" i="9"/>
  <c r="L1173" i="9"/>
  <c r="K1173" i="9"/>
  <c r="J1173" i="9"/>
  <c r="J1170" i="9" s="1"/>
  <c r="I1173" i="9"/>
  <c r="H1173" i="9"/>
  <c r="H1170" i="9" s="1"/>
  <c r="V1173" i="10"/>
  <c r="U1173" i="10"/>
  <c r="T1173" i="10"/>
  <c r="S1173" i="10"/>
  <c r="R1173" i="10"/>
  <c r="Q1173" i="10"/>
  <c r="P1173" i="10"/>
  <c r="O1173" i="10"/>
  <c r="N1173" i="10"/>
  <c r="M1173" i="10"/>
  <c r="L1173" i="10"/>
  <c r="K1173" i="10"/>
  <c r="J1173" i="10"/>
  <c r="J1170" i="10" s="1"/>
  <c r="I1173" i="10"/>
  <c r="H1173" i="10"/>
  <c r="H1170" i="10" s="1"/>
  <c r="V1173" i="11"/>
  <c r="U1173" i="11"/>
  <c r="T1173" i="11"/>
  <c r="S1173" i="11"/>
  <c r="R1173" i="11"/>
  <c r="Q1173" i="11"/>
  <c r="P1173" i="11"/>
  <c r="O1173" i="11"/>
  <c r="N1173" i="11"/>
  <c r="M1173" i="11"/>
  <c r="L1173" i="11"/>
  <c r="K1173" i="11"/>
  <c r="J1173" i="11"/>
  <c r="J1170" i="11" s="1"/>
  <c r="I1173" i="11"/>
  <c r="H1173" i="11"/>
  <c r="H1170" i="11" s="1"/>
  <c r="G1173" i="1"/>
  <c r="G1172" i="1"/>
  <c r="G1171" i="1"/>
  <c r="G1173" i="7"/>
  <c r="G1172" i="7"/>
  <c r="G1171" i="7"/>
  <c r="G1173" i="9"/>
  <c r="G1172" i="9"/>
  <c r="G1171" i="9"/>
  <c r="G1173" i="10"/>
  <c r="G1172" i="10"/>
  <c r="G1171" i="10"/>
  <c r="G1173" i="11"/>
  <c r="G1172" i="11"/>
  <c r="G1171" i="11"/>
  <c r="G1170" i="10" l="1"/>
  <c r="G1170" i="1"/>
  <c r="G1170" i="11"/>
  <c r="G1170" i="9"/>
  <c r="G1170" i="7"/>
  <c r="I1170" i="11"/>
  <c r="I1170" i="10"/>
  <c r="I1170" i="9"/>
  <c r="I1170" i="7"/>
  <c r="K1170" i="11"/>
  <c r="K1170" i="10"/>
  <c r="K1170" i="9"/>
  <c r="K1170" i="7"/>
  <c r="W1173" i="11"/>
  <c r="G1173" i="12"/>
  <c r="P1173" i="12"/>
  <c r="W1173" i="10"/>
  <c r="W1173" i="7"/>
  <c r="G1171" i="12"/>
  <c r="I1173" i="12"/>
  <c r="Q1173" i="12"/>
  <c r="J1173" i="12"/>
  <c r="R1173" i="12"/>
  <c r="K1173" i="12"/>
  <c r="L1173" i="12"/>
  <c r="T1173" i="12"/>
  <c r="G1172" i="12"/>
  <c r="M1173" i="12"/>
  <c r="U1173" i="12"/>
  <c r="N1173" i="12"/>
  <c r="O1173" i="12"/>
  <c r="W1173" i="1"/>
  <c r="S1173" i="12"/>
  <c r="V1173" i="12"/>
  <c r="W1173" i="9"/>
  <c r="H1173" i="12"/>
  <c r="K1171" i="12"/>
  <c r="I1171" i="12"/>
  <c r="J1171" i="12"/>
  <c r="I1172" i="12"/>
  <c r="L1171" i="11"/>
  <c r="L1172" i="11"/>
  <c r="L1171" i="10"/>
  <c r="L1172" i="10"/>
  <c r="L1171" i="9"/>
  <c r="L1172" i="9"/>
  <c r="L1171" i="7"/>
  <c r="L1172" i="7"/>
  <c r="L1171" i="1"/>
  <c r="L1172" i="1"/>
  <c r="H1171" i="12"/>
  <c r="H1172" i="12"/>
  <c r="J1170" i="12" l="1"/>
  <c r="W1173" i="12"/>
  <c r="G1170" i="12"/>
  <c r="K1170" i="12"/>
  <c r="H1170" i="12"/>
  <c r="L1170" i="10"/>
  <c r="L1170" i="7"/>
  <c r="I1170" i="12"/>
  <c r="L1170" i="9"/>
  <c r="L1170" i="11"/>
  <c r="L1170" i="1"/>
  <c r="M1172" i="7"/>
  <c r="M1172" i="10"/>
  <c r="L1172" i="12"/>
  <c r="M1171" i="7"/>
  <c r="M1171" i="10"/>
  <c r="L1171" i="12"/>
  <c r="M1172" i="1"/>
  <c r="M1172" i="9"/>
  <c r="M1172" i="11"/>
  <c r="M1171" i="1"/>
  <c r="M1171" i="9"/>
  <c r="M1171" i="11"/>
  <c r="M1170" i="7" l="1"/>
  <c r="M1170" i="9"/>
  <c r="M1170" i="11"/>
  <c r="M1170" i="1"/>
  <c r="L1170" i="12"/>
  <c r="M1170" i="10"/>
  <c r="N1171" i="7"/>
  <c r="N1172" i="11"/>
  <c r="O1172" i="11" s="1"/>
  <c r="N1172" i="9"/>
  <c r="N1171" i="11"/>
  <c r="M1172" i="12"/>
  <c r="N1172" i="1"/>
  <c r="N1171" i="9"/>
  <c r="N1172" i="10"/>
  <c r="N1171" i="10"/>
  <c r="M1171" i="12"/>
  <c r="N1171" i="1"/>
  <c r="N1172" i="7"/>
  <c r="N1170" i="11" l="1"/>
  <c r="N1170" i="1"/>
  <c r="M1170" i="12"/>
  <c r="N1170" i="9"/>
  <c r="N1170" i="10"/>
  <c r="N1170" i="7"/>
  <c r="O1171" i="7"/>
  <c r="O1171" i="11"/>
  <c r="O1170" i="11" s="1"/>
  <c r="O1171" i="9"/>
  <c r="O1171" i="1"/>
  <c r="O1171" i="10"/>
  <c r="N1171" i="12"/>
  <c r="O1172" i="10"/>
  <c r="P1172" i="10" s="1"/>
  <c r="N1172" i="12"/>
  <c r="O1172" i="1"/>
  <c r="O1172" i="7"/>
  <c r="O1172" i="9"/>
  <c r="P1172" i="11"/>
  <c r="O1170" i="1" l="1"/>
  <c r="O1170" i="9"/>
  <c r="N1170" i="12"/>
  <c r="O1170" i="10"/>
  <c r="O1170" i="7"/>
  <c r="P1171" i="1"/>
  <c r="P1171" i="9"/>
  <c r="P1171" i="10"/>
  <c r="P1170" i="10" s="1"/>
  <c r="O1171" i="12"/>
  <c r="P1171" i="7"/>
  <c r="P1171" i="11"/>
  <c r="P1170" i="11" s="1"/>
  <c r="P1172" i="1"/>
  <c r="Q1172" i="1" s="1"/>
  <c r="O1172" i="12"/>
  <c r="Q1172" i="11"/>
  <c r="R1172" i="11" s="1"/>
  <c r="P1172" i="9"/>
  <c r="Q1172" i="9" s="1"/>
  <c r="P1172" i="7"/>
  <c r="Q1172" i="7" s="1"/>
  <c r="Q1172" i="10"/>
  <c r="O1170" i="12" l="1"/>
  <c r="P1171" i="12"/>
  <c r="P1170" i="7"/>
  <c r="P1170" i="9"/>
  <c r="P1170" i="1"/>
  <c r="Q1171" i="1"/>
  <c r="Q1170" i="1" s="1"/>
  <c r="Q1171" i="10"/>
  <c r="Q1170" i="10" s="1"/>
  <c r="Q1171" i="11"/>
  <c r="Q1170" i="11" s="1"/>
  <c r="Q1171" i="9"/>
  <c r="Q1170" i="9" s="1"/>
  <c r="Q1171" i="7"/>
  <c r="Q1170" i="7" s="1"/>
  <c r="R1172" i="1"/>
  <c r="S1172" i="1" s="1"/>
  <c r="P1172" i="12"/>
  <c r="R1172" i="7"/>
  <c r="S1172" i="7" s="1"/>
  <c r="T1172" i="7" s="1"/>
  <c r="U1172" i="7" s="1"/>
  <c r="V1172" i="7" s="1"/>
  <c r="W1172" i="7" s="1"/>
  <c r="Q1172" i="12"/>
  <c r="S1172" i="11"/>
  <c r="R1172" i="9"/>
  <c r="S1172" i="9" s="1"/>
  <c r="T1172" i="9" s="1"/>
  <c r="U1172" i="9" s="1"/>
  <c r="V1172" i="9" s="1"/>
  <c r="W1172" i="9" s="1"/>
  <c r="R1172" i="10"/>
  <c r="S1172" i="10" s="1"/>
  <c r="P1170" i="12" l="1"/>
  <c r="R1171" i="9"/>
  <c r="R1170" i="9" s="1"/>
  <c r="R1171" i="7"/>
  <c r="R1170" i="7" s="1"/>
  <c r="R1171" i="11"/>
  <c r="R1170" i="11" s="1"/>
  <c r="R1171" i="10"/>
  <c r="R1170" i="10" s="1"/>
  <c r="Q1171" i="12"/>
  <c r="Q1170" i="12" s="1"/>
  <c r="R1171" i="1"/>
  <c r="R1170" i="1" s="1"/>
  <c r="T1172" i="10"/>
  <c r="U1172" i="10" s="1"/>
  <c r="V1172" i="10" s="1"/>
  <c r="W1172" i="10" s="1"/>
  <c r="R1172" i="12"/>
  <c r="T1172" i="11"/>
  <c r="U1172" i="11" s="1"/>
  <c r="V1172" i="11" s="1"/>
  <c r="W1172" i="11" s="1"/>
  <c r="S1172" i="12"/>
  <c r="T1172" i="1"/>
  <c r="S1171" i="9" l="1"/>
  <c r="S1170" i="9" s="1"/>
  <c r="S1171" i="11"/>
  <c r="S1170" i="11" s="1"/>
  <c r="S1171" i="1"/>
  <c r="S1170" i="1" s="1"/>
  <c r="S1171" i="7"/>
  <c r="S1170" i="7" s="1"/>
  <c r="R1171" i="12"/>
  <c r="R1170" i="12" s="1"/>
  <c r="S1171" i="10"/>
  <c r="S1170" i="10" s="1"/>
  <c r="T1172" i="12"/>
  <c r="U1172" i="1"/>
  <c r="T1171" i="9" l="1"/>
  <c r="T1170" i="9" s="1"/>
  <c r="S1171" i="12"/>
  <c r="S1170" i="12" s="1"/>
  <c r="T1171" i="10"/>
  <c r="T1170" i="10" s="1"/>
  <c r="T1171" i="11"/>
  <c r="T1170" i="11" s="1"/>
  <c r="T1171" i="7"/>
  <c r="T1170" i="7" s="1"/>
  <c r="T1171" i="1"/>
  <c r="T1170" i="1" s="1"/>
  <c r="U1172" i="12"/>
  <c r="V1172" i="1"/>
  <c r="U1171" i="9" l="1"/>
  <c r="U1170" i="9" s="1"/>
  <c r="U1171" i="7"/>
  <c r="U1170" i="7" s="1"/>
  <c r="T1171" i="12"/>
  <c r="T1170" i="12" s="1"/>
  <c r="U1171" i="10"/>
  <c r="U1170" i="10" s="1"/>
  <c r="U1171" i="1"/>
  <c r="U1170" i="1" s="1"/>
  <c r="U1171" i="11"/>
  <c r="U1170" i="11" s="1"/>
  <c r="V1172" i="12"/>
  <c r="W1172" i="1"/>
  <c r="W1172" i="12" s="1"/>
  <c r="V1171" i="9" l="1"/>
  <c r="V1170" i="9" s="1"/>
  <c r="U1171" i="12"/>
  <c r="U1170" i="12" s="1"/>
  <c r="V1171" i="1"/>
  <c r="V1170" i="1" s="1"/>
  <c r="V1171" i="10"/>
  <c r="V1170" i="10" s="1"/>
  <c r="V1171" i="11"/>
  <c r="V1170" i="11" s="1"/>
  <c r="V1171" i="7"/>
  <c r="V1170" i="7" s="1"/>
  <c r="G313" i="12"/>
  <c r="G312" i="12"/>
  <c r="G311" i="12"/>
  <c r="G310" i="12" l="1"/>
  <c r="W1171" i="9"/>
  <c r="W1170" i="9" s="1"/>
  <c r="W1171" i="11"/>
  <c r="W1170" i="11" s="1"/>
  <c r="W1171" i="10"/>
  <c r="W1170" i="10" s="1"/>
  <c r="V1171" i="12"/>
  <c r="V1170" i="12" s="1"/>
  <c r="W1171" i="1"/>
  <c r="W1170" i="1" s="1"/>
  <c r="W1171" i="7"/>
  <c r="W1170" i="7" s="1"/>
  <c r="G303" i="7"/>
  <c r="G303" i="9"/>
  <c r="G303" i="10"/>
  <c r="G303" i="11"/>
  <c r="G303" i="1"/>
  <c r="G1167" i="1"/>
  <c r="H1167" i="1" s="1"/>
  <c r="G1167" i="7"/>
  <c r="H1167" i="7" s="1"/>
  <c r="G1167" i="9"/>
  <c r="H1167" i="9" s="1"/>
  <c r="G1167" i="10"/>
  <c r="H1167" i="10" s="1"/>
  <c r="G1167" i="11"/>
  <c r="H1167" i="11" s="1"/>
  <c r="G1161" i="1"/>
  <c r="H1161" i="1" s="1"/>
  <c r="G1162" i="1"/>
  <c r="H1162" i="1" s="1"/>
  <c r="G1161" i="7"/>
  <c r="G1162" i="7"/>
  <c r="H1162" i="7" s="1"/>
  <c r="G1161" i="9"/>
  <c r="H1161" i="9" s="1"/>
  <c r="I1161" i="9" s="1"/>
  <c r="G1162" i="9"/>
  <c r="H1162" i="9" s="1"/>
  <c r="G1161" i="10"/>
  <c r="H1161" i="10" s="1"/>
  <c r="G1162" i="10"/>
  <c r="H1162" i="10" s="1"/>
  <c r="G1161" i="11"/>
  <c r="H1161" i="11" s="1"/>
  <c r="G1162" i="11"/>
  <c r="W1171" i="12" l="1"/>
  <c r="W1170" i="12" s="1"/>
  <c r="G1161" i="12"/>
  <c r="I1162" i="7"/>
  <c r="J1162" i="7" s="1"/>
  <c r="K1162" i="7" s="1"/>
  <c r="I1167" i="7"/>
  <c r="I1167" i="10"/>
  <c r="J1167" i="10" s="1"/>
  <c r="H1167" i="12"/>
  <c r="G1167" i="12"/>
  <c r="I1167" i="11"/>
  <c r="I1167" i="1"/>
  <c r="I1167" i="9"/>
  <c r="I1161" i="10"/>
  <c r="J1161" i="10" s="1"/>
  <c r="I1162" i="1"/>
  <c r="H1162" i="11"/>
  <c r="H1162" i="12" s="1"/>
  <c r="I1161" i="11"/>
  <c r="J1161" i="11" s="1"/>
  <c r="I1162" i="10"/>
  <c r="J1162" i="10" s="1"/>
  <c r="H1161" i="7"/>
  <c r="H1161" i="12" s="1"/>
  <c r="I1161" i="1"/>
  <c r="I1162" i="9"/>
  <c r="J1162" i="9" s="1"/>
  <c r="K1162" i="9" s="1"/>
  <c r="J1161" i="9"/>
  <c r="K1161" i="9" s="1"/>
  <c r="G1162" i="12"/>
  <c r="K1161" i="11" l="1"/>
  <c r="L1161" i="11" s="1"/>
  <c r="M1161" i="11" s="1"/>
  <c r="J1167" i="7"/>
  <c r="K1167" i="7" s="1"/>
  <c r="J1167" i="9"/>
  <c r="K1167" i="9" s="1"/>
  <c r="K1167" i="10"/>
  <c r="J1167" i="11"/>
  <c r="K1167" i="11" s="1"/>
  <c r="I1167" i="12"/>
  <c r="J1167" i="1"/>
  <c r="K1167" i="1" s="1"/>
  <c r="L1162" i="7"/>
  <c r="J1162" i="1"/>
  <c r="L1161" i="9"/>
  <c r="M1161" i="9" s="1"/>
  <c r="N1161" i="9" s="1"/>
  <c r="K1162" i="10"/>
  <c r="J1161" i="1"/>
  <c r="I1161" i="7"/>
  <c r="I1161" i="12" s="1"/>
  <c r="L1162" i="9"/>
  <c r="M1162" i="9" s="1"/>
  <c r="N1162" i="9" s="1"/>
  <c r="O1162" i="9" s="1"/>
  <c r="K1161" i="10"/>
  <c r="I1162" i="11"/>
  <c r="J1162" i="11" s="1"/>
  <c r="J1161" i="7" l="1"/>
  <c r="K1161" i="7" s="1"/>
  <c r="L1161" i="7" s="1"/>
  <c r="K1162" i="1"/>
  <c r="L1162" i="1" s="1"/>
  <c r="I1162" i="12"/>
  <c r="L1167" i="7"/>
  <c r="L1167" i="11"/>
  <c r="M1167" i="11" s="1"/>
  <c r="K1167" i="12"/>
  <c r="L1167" i="10"/>
  <c r="M1167" i="10" s="1"/>
  <c r="N1167" i="10" s="1"/>
  <c r="J1167" i="12"/>
  <c r="L1167" i="9"/>
  <c r="L1167" i="1"/>
  <c r="M1167" i="1" s="1"/>
  <c r="K1161" i="1"/>
  <c r="N1161" i="11"/>
  <c r="P1162" i="9"/>
  <c r="M1162" i="7"/>
  <c r="O1161" i="9"/>
  <c r="J1162" i="12"/>
  <c r="L1161" i="10"/>
  <c r="K1162" i="11"/>
  <c r="L1162" i="10"/>
  <c r="K1161" i="12" l="1"/>
  <c r="J1161" i="12"/>
  <c r="M1167" i="7"/>
  <c r="N1167" i="7" s="1"/>
  <c r="M1162" i="1"/>
  <c r="N1162" i="1" s="1"/>
  <c r="Q1162" i="9"/>
  <c r="R1162" i="9" s="1"/>
  <c r="O1167" i="10"/>
  <c r="P1167" i="10" s="1"/>
  <c r="L1167" i="12"/>
  <c r="M1167" i="9"/>
  <c r="N1167" i="9" s="1"/>
  <c r="N1167" i="1"/>
  <c r="O1167" i="1" s="1"/>
  <c r="N1167" i="11"/>
  <c r="N1162" i="7"/>
  <c r="M1162" i="10"/>
  <c r="P1161" i="9"/>
  <c r="M1161" i="7"/>
  <c r="L1162" i="11"/>
  <c r="M1161" i="10"/>
  <c r="K1162" i="12"/>
  <c r="O1161" i="11"/>
  <c r="L1161" i="1"/>
  <c r="S1162" i="9" l="1"/>
  <c r="T1162" i="9" s="1"/>
  <c r="O1167" i="7"/>
  <c r="M1167" i="12"/>
  <c r="N1161" i="7"/>
  <c r="O1161" i="7" s="1"/>
  <c r="P1167" i="1"/>
  <c r="O1167" i="9"/>
  <c r="N1167" i="12"/>
  <c r="O1167" i="11"/>
  <c r="Q1167" i="10"/>
  <c r="R1167" i="10" s="1"/>
  <c r="S1167" i="10" s="1"/>
  <c r="T1167" i="10" s="1"/>
  <c r="U1167" i="10" s="1"/>
  <c r="V1167" i="10" s="1"/>
  <c r="W1167" i="10" s="1"/>
  <c r="Q1161" i="9"/>
  <c r="R1161" i="9" s="1"/>
  <c r="S1161" i="9" s="1"/>
  <c r="T1161" i="9" s="1"/>
  <c r="U1161" i="9" s="1"/>
  <c r="V1161" i="9" s="1"/>
  <c r="W1161" i="9" s="1"/>
  <c r="L1161" i="12"/>
  <c r="N1161" i="10"/>
  <c r="M1161" i="1"/>
  <c r="M1161" i="12" s="1"/>
  <c r="O1162" i="1"/>
  <c r="O1162" i="7"/>
  <c r="N1162" i="10"/>
  <c r="O1162" i="10" s="1"/>
  <c r="M1162" i="11"/>
  <c r="N1162" i="11" s="1"/>
  <c r="L1162" i="12"/>
  <c r="P1161" i="11"/>
  <c r="P1161" i="7" l="1"/>
  <c r="Q1161" i="7" s="1"/>
  <c r="U1162" i="9"/>
  <c r="V1162" i="9" s="1"/>
  <c r="N1162" i="12"/>
  <c r="P1167" i="7"/>
  <c r="Q1167" i="7" s="1"/>
  <c r="Q1167" i="1"/>
  <c r="O1167" i="12"/>
  <c r="P1167" i="9"/>
  <c r="P1167" i="11"/>
  <c r="Q1167" i="11" s="1"/>
  <c r="R1167" i="11" s="1"/>
  <c r="S1167" i="11" s="1"/>
  <c r="P1162" i="1"/>
  <c r="Q1162" i="1" s="1"/>
  <c r="P1162" i="10"/>
  <c r="Q1162" i="10" s="1"/>
  <c r="O1161" i="10"/>
  <c r="P1161" i="10" s="1"/>
  <c r="Q1161" i="10" s="1"/>
  <c r="R1161" i="10" s="1"/>
  <c r="S1161" i="10" s="1"/>
  <c r="T1161" i="10" s="1"/>
  <c r="P1162" i="7"/>
  <c r="Q1162" i="7" s="1"/>
  <c r="R1162" i="7" s="1"/>
  <c r="S1162" i="7" s="1"/>
  <c r="T1162" i="7" s="1"/>
  <c r="U1162" i="7" s="1"/>
  <c r="V1162" i="7" s="1"/>
  <c r="Q1161" i="11"/>
  <c r="R1161" i="11" s="1"/>
  <c r="S1161" i="11" s="1"/>
  <c r="T1161" i="11" s="1"/>
  <c r="U1161" i="11" s="1"/>
  <c r="V1161" i="11" s="1"/>
  <c r="W1161" i="11" s="1"/>
  <c r="N1161" i="1"/>
  <c r="M1162" i="12"/>
  <c r="O1162" i="11"/>
  <c r="O1162" i="12" s="1"/>
  <c r="L1175" i="7"/>
  <c r="L1175" i="1"/>
  <c r="M1175" i="1" s="1"/>
  <c r="L1175" i="11"/>
  <c r="M1175" i="11" s="1"/>
  <c r="L1175" i="10"/>
  <c r="M1175" i="10" s="1"/>
  <c r="N1175" i="10" s="1"/>
  <c r="L1175" i="9"/>
  <c r="M1175" i="9" s="1"/>
  <c r="R1161" i="7" l="1"/>
  <c r="S1161" i="7" s="1"/>
  <c r="R1167" i="7"/>
  <c r="W1162" i="9"/>
  <c r="P1162" i="11"/>
  <c r="Q1162" i="11" s="1"/>
  <c r="Q1162" i="12" s="1"/>
  <c r="Q1167" i="9"/>
  <c r="R1167" i="9" s="1"/>
  <c r="S1167" i="9" s="1"/>
  <c r="T1167" i="9" s="1"/>
  <c r="U1167" i="9" s="1"/>
  <c r="V1167" i="9" s="1"/>
  <c r="W1167" i="9" s="1"/>
  <c r="P1167" i="12"/>
  <c r="R1167" i="1"/>
  <c r="T1167" i="11"/>
  <c r="U1167" i="11" s="1"/>
  <c r="V1167" i="11" s="1"/>
  <c r="W1167" i="11" s="1"/>
  <c r="R1162" i="1"/>
  <c r="R1162" i="10"/>
  <c r="U1161" i="10"/>
  <c r="V1161" i="10" s="1"/>
  <c r="W1161" i="10" s="1"/>
  <c r="N1161" i="12"/>
  <c r="O1161" i="1"/>
  <c r="W1162" i="7"/>
  <c r="N1175" i="9"/>
  <c r="N1175" i="11"/>
  <c r="O1175" i="11" s="1"/>
  <c r="O1175" i="10"/>
  <c r="M1175" i="7"/>
  <c r="Q1167" i="12" l="1"/>
  <c r="S1167" i="7"/>
  <c r="T1167" i="7" s="1"/>
  <c r="U1167" i="7" s="1"/>
  <c r="T1161" i="7"/>
  <c r="U1161" i="7" s="1"/>
  <c r="V1161" i="7" s="1"/>
  <c r="W1161" i="7" s="1"/>
  <c r="P1162" i="12"/>
  <c r="R1162" i="11"/>
  <c r="S1162" i="11" s="1"/>
  <c r="T1162" i="11" s="1"/>
  <c r="U1162" i="11" s="1"/>
  <c r="V1162" i="11" s="1"/>
  <c r="W1162" i="11" s="1"/>
  <c r="R1167" i="12"/>
  <c r="S1167" i="1"/>
  <c r="S1162" i="1"/>
  <c r="O1161" i="12"/>
  <c r="P1161" i="1"/>
  <c r="S1162" i="10"/>
  <c r="T1162" i="10" s="1"/>
  <c r="U1162" i="10" s="1"/>
  <c r="V1162" i="10" s="1"/>
  <c r="W1162" i="10" s="1"/>
  <c r="P1175" i="11"/>
  <c r="O1175" i="9"/>
  <c r="N1175" i="1"/>
  <c r="O1175" i="1" s="1"/>
  <c r="P1175" i="10"/>
  <c r="N1175" i="7"/>
  <c r="O1175" i="7" s="1"/>
  <c r="V1167" i="7" l="1"/>
  <c r="W1167" i="7" s="1"/>
  <c r="R1162" i="12"/>
  <c r="S1167" i="12"/>
  <c r="T1167" i="1"/>
  <c r="P1161" i="12"/>
  <c r="Q1161" i="1"/>
  <c r="S1162" i="12"/>
  <c r="T1162" i="1"/>
  <c r="P1175" i="7"/>
  <c r="Q1175" i="7" s="1"/>
  <c r="Q1175" i="10"/>
  <c r="R1175" i="10" s="1"/>
  <c r="S1175" i="10" s="1"/>
  <c r="P1175" i="9"/>
  <c r="Q1175" i="11"/>
  <c r="P1175" i="1"/>
  <c r="T1167" i="12" l="1"/>
  <c r="U1167" i="1"/>
  <c r="T1162" i="12"/>
  <c r="U1162" i="1"/>
  <c r="Q1161" i="12"/>
  <c r="R1161" i="1"/>
  <c r="R1175" i="7"/>
  <c r="S1175" i="7" s="1"/>
  <c r="T1175" i="7" s="1"/>
  <c r="U1175" i="7" s="1"/>
  <c r="V1175" i="7" s="1"/>
  <c r="Q1175" i="1"/>
  <c r="R1175" i="1" s="1"/>
  <c r="S1175" i="1" s="1"/>
  <c r="T1175" i="1" s="1"/>
  <c r="Q1175" i="9"/>
  <c r="T1175" i="10"/>
  <c r="U1175" i="10" s="1"/>
  <c r="V1175" i="10" s="1"/>
  <c r="R1175" i="11"/>
  <c r="S1175" i="11" s="1"/>
  <c r="T1175" i="11" s="1"/>
  <c r="U1175" i="11" s="1"/>
  <c r="V1175" i="11" s="1"/>
  <c r="U1167" i="12" l="1"/>
  <c r="V1167" i="1"/>
  <c r="R1161" i="12"/>
  <c r="S1161" i="1"/>
  <c r="U1162" i="12"/>
  <c r="V1162" i="1"/>
  <c r="R1175" i="9"/>
  <c r="S1175" i="9" s="1"/>
  <c r="T1175" i="9" s="1"/>
  <c r="U1175" i="9" s="1"/>
  <c r="V1175" i="9" s="1"/>
  <c r="U1175" i="1"/>
  <c r="V1175" i="1" s="1"/>
  <c r="V1167" i="12" l="1"/>
  <c r="W1167" i="1"/>
  <c r="W1167" i="12" s="1"/>
  <c r="V1162" i="12"/>
  <c r="W1162" i="1"/>
  <c r="W1162" i="12" s="1"/>
  <c r="S1161" i="12"/>
  <c r="T1161" i="1"/>
  <c r="V1708" i="7"/>
  <c r="U1708" i="7"/>
  <c r="T1708" i="7"/>
  <c r="S1708" i="7"/>
  <c r="R1708" i="7"/>
  <c r="Q1708" i="7"/>
  <c r="P1708" i="7"/>
  <c r="O1708" i="7"/>
  <c r="N1708" i="7"/>
  <c r="M1708" i="7"/>
  <c r="L1708" i="7"/>
  <c r="K1708" i="7"/>
  <c r="J1708" i="7"/>
  <c r="I1708" i="7"/>
  <c r="H1708" i="7"/>
  <c r="V1705" i="7"/>
  <c r="U1705" i="7"/>
  <c r="T1705" i="7"/>
  <c r="S1705" i="7"/>
  <c r="R1705" i="7"/>
  <c r="Q1705" i="7"/>
  <c r="P1705" i="7"/>
  <c r="O1705" i="7"/>
  <c r="N1705" i="7"/>
  <c r="M1705" i="7"/>
  <c r="L1705" i="7"/>
  <c r="K1705" i="7"/>
  <c r="J1705" i="7"/>
  <c r="I1705" i="7"/>
  <c r="H1705" i="7"/>
  <c r="V1704" i="7"/>
  <c r="U1704" i="7"/>
  <c r="T1704" i="7"/>
  <c r="S1704" i="7"/>
  <c r="R1704" i="7"/>
  <c r="Q1704" i="7"/>
  <c r="P1704" i="7"/>
  <c r="O1704" i="7"/>
  <c r="N1704" i="7"/>
  <c r="M1704" i="7"/>
  <c r="L1704" i="7"/>
  <c r="K1704" i="7"/>
  <c r="J1704" i="7"/>
  <c r="I1704" i="7"/>
  <c r="H1704" i="7"/>
  <c r="V1708" i="9"/>
  <c r="U1708" i="9"/>
  <c r="T1708" i="9"/>
  <c r="S1708" i="9"/>
  <c r="R1708" i="9"/>
  <c r="Q1708" i="9"/>
  <c r="P1708" i="9"/>
  <c r="O1708" i="9"/>
  <c r="N1708" i="9"/>
  <c r="M1708" i="9"/>
  <c r="L1708" i="9"/>
  <c r="K1708" i="9"/>
  <c r="J1708" i="9"/>
  <c r="I1708" i="9"/>
  <c r="H1708" i="9"/>
  <c r="V1705" i="9"/>
  <c r="U1705" i="9"/>
  <c r="T1705" i="9"/>
  <c r="S1705" i="9"/>
  <c r="R1705" i="9"/>
  <c r="Q1705" i="9"/>
  <c r="P1705" i="9"/>
  <c r="O1705" i="9"/>
  <c r="N1705" i="9"/>
  <c r="M1705" i="9"/>
  <c r="L1705" i="9"/>
  <c r="K1705" i="9"/>
  <c r="J1705" i="9"/>
  <c r="I1705" i="9"/>
  <c r="H1705" i="9"/>
  <c r="V1704" i="9"/>
  <c r="U1704" i="9"/>
  <c r="T1704" i="9"/>
  <c r="S1704" i="9"/>
  <c r="R1704" i="9"/>
  <c r="Q1704" i="9"/>
  <c r="P1704" i="9"/>
  <c r="O1704" i="9"/>
  <c r="N1704" i="9"/>
  <c r="M1704" i="9"/>
  <c r="L1704" i="9"/>
  <c r="K1704" i="9"/>
  <c r="J1704" i="9"/>
  <c r="I1704" i="9"/>
  <c r="H1704" i="9"/>
  <c r="V1708" i="10"/>
  <c r="U1708" i="10"/>
  <c r="T1708" i="10"/>
  <c r="S1708" i="10"/>
  <c r="R1708" i="10"/>
  <c r="Q1708" i="10"/>
  <c r="P1708" i="10"/>
  <c r="O1708" i="10"/>
  <c r="N1708" i="10"/>
  <c r="M1708" i="10"/>
  <c r="L1708" i="10"/>
  <c r="K1708" i="10"/>
  <c r="J1708" i="10"/>
  <c r="I1708" i="10"/>
  <c r="H1708" i="10"/>
  <c r="V1705" i="10"/>
  <c r="U1705" i="10"/>
  <c r="T1705" i="10"/>
  <c r="S1705" i="10"/>
  <c r="R1705" i="10"/>
  <c r="Q1705" i="10"/>
  <c r="P1705" i="10"/>
  <c r="O1705" i="10"/>
  <c r="N1705" i="10"/>
  <c r="M1705" i="10"/>
  <c r="L1705" i="10"/>
  <c r="K1705" i="10"/>
  <c r="J1705" i="10"/>
  <c r="I1705" i="10"/>
  <c r="H1705" i="10"/>
  <c r="V1704" i="10"/>
  <c r="U1704" i="10"/>
  <c r="T1704" i="10"/>
  <c r="S1704" i="10"/>
  <c r="R1704" i="10"/>
  <c r="Q1704" i="10"/>
  <c r="P1704" i="10"/>
  <c r="O1704" i="10"/>
  <c r="N1704" i="10"/>
  <c r="M1704" i="10"/>
  <c r="L1704" i="10"/>
  <c r="K1704" i="10"/>
  <c r="J1704" i="10"/>
  <c r="I1704" i="10"/>
  <c r="H1704" i="10"/>
  <c r="V1708" i="11"/>
  <c r="U1708" i="11"/>
  <c r="T1708" i="11"/>
  <c r="S1708" i="11"/>
  <c r="R1708" i="11"/>
  <c r="Q1708" i="11"/>
  <c r="P1708" i="11"/>
  <c r="O1708" i="11"/>
  <c r="N1708" i="11"/>
  <c r="M1708" i="11"/>
  <c r="L1708" i="11"/>
  <c r="K1708" i="11"/>
  <c r="J1708" i="11"/>
  <c r="I1708" i="11"/>
  <c r="H1708" i="11"/>
  <c r="V1705" i="11"/>
  <c r="U1705" i="11"/>
  <c r="T1705" i="11"/>
  <c r="S1705" i="11"/>
  <c r="R1705" i="11"/>
  <c r="Q1705" i="11"/>
  <c r="P1705" i="11"/>
  <c r="O1705" i="11"/>
  <c r="N1705" i="11"/>
  <c r="M1705" i="11"/>
  <c r="L1705" i="11"/>
  <c r="K1705" i="11"/>
  <c r="J1705" i="11"/>
  <c r="I1705" i="11"/>
  <c r="H1705" i="11"/>
  <c r="V1704" i="11"/>
  <c r="U1704" i="11"/>
  <c r="T1704" i="11"/>
  <c r="S1704" i="11"/>
  <c r="R1704" i="11"/>
  <c r="Q1704" i="11"/>
  <c r="P1704" i="11"/>
  <c r="O1704" i="11"/>
  <c r="N1704" i="11"/>
  <c r="M1704" i="11"/>
  <c r="L1704" i="11"/>
  <c r="K1704" i="11"/>
  <c r="J1704" i="11"/>
  <c r="I1704" i="11"/>
  <c r="H1704" i="11"/>
  <c r="V1708" i="1"/>
  <c r="U1708" i="1"/>
  <c r="T1708" i="1"/>
  <c r="S1708" i="1"/>
  <c r="S1708" i="12" s="1"/>
  <c r="R1708" i="1"/>
  <c r="Q1708" i="1"/>
  <c r="P1708" i="1"/>
  <c r="O1708" i="1"/>
  <c r="O1708" i="12" s="1"/>
  <c r="N1708" i="1"/>
  <c r="M1708" i="1"/>
  <c r="M1708" i="12" s="1"/>
  <c r="L1708" i="1"/>
  <c r="K1708" i="1"/>
  <c r="J1708" i="1"/>
  <c r="I1708" i="1"/>
  <c r="H1708" i="1"/>
  <c r="V1705" i="1"/>
  <c r="V1705" i="12" s="1"/>
  <c r="U1705" i="1"/>
  <c r="T1705" i="1"/>
  <c r="S1705" i="1"/>
  <c r="R1705" i="1"/>
  <c r="R1705" i="12" s="1"/>
  <c r="Q1705" i="1"/>
  <c r="Q1705" i="12" s="1"/>
  <c r="P1705" i="1"/>
  <c r="P1705" i="12" s="1"/>
  <c r="O1705" i="1"/>
  <c r="O1705" i="12" s="1"/>
  <c r="N1705" i="1"/>
  <c r="N1705" i="12" s="1"/>
  <c r="M1705" i="1"/>
  <c r="L1705" i="1"/>
  <c r="K1705" i="1"/>
  <c r="J1705" i="1"/>
  <c r="J1705" i="12" s="1"/>
  <c r="I1705" i="1"/>
  <c r="I1705" i="12" s="1"/>
  <c r="H1705" i="1"/>
  <c r="H1705" i="12" s="1"/>
  <c r="V1704" i="1"/>
  <c r="U1704" i="1"/>
  <c r="T1704" i="1"/>
  <c r="S1704" i="1"/>
  <c r="S1704" i="12" s="1"/>
  <c r="R1704" i="1"/>
  <c r="R1704" i="12" s="1"/>
  <c r="Q1704" i="1"/>
  <c r="Q1704" i="12" s="1"/>
  <c r="P1704" i="1"/>
  <c r="P1704" i="12" s="1"/>
  <c r="O1704" i="1"/>
  <c r="O1704" i="12" s="1"/>
  <c r="N1704" i="1"/>
  <c r="M1704" i="1"/>
  <c r="L1704" i="1"/>
  <c r="K1704" i="1"/>
  <c r="K1704" i="12" s="1"/>
  <c r="J1704" i="1"/>
  <c r="J1704" i="12" s="1"/>
  <c r="I1704" i="1"/>
  <c r="I1704" i="12" s="1"/>
  <c r="H1704" i="1"/>
  <c r="H1704" i="12" s="1"/>
  <c r="V1702" i="7"/>
  <c r="U1702" i="7"/>
  <c r="T1702" i="7"/>
  <c r="S1702" i="7"/>
  <c r="R1702" i="7"/>
  <c r="Q1702" i="7"/>
  <c r="P1702" i="7"/>
  <c r="O1702" i="7"/>
  <c r="N1702" i="7"/>
  <c r="M1702" i="7"/>
  <c r="L1702" i="7"/>
  <c r="K1702" i="7"/>
  <c r="J1702" i="7"/>
  <c r="I1702" i="7"/>
  <c r="H1702" i="7"/>
  <c r="V1701" i="7"/>
  <c r="U1701" i="7"/>
  <c r="T1701" i="7"/>
  <c r="S1701" i="7"/>
  <c r="R1701" i="7"/>
  <c r="Q1701" i="7"/>
  <c r="P1701" i="7"/>
  <c r="O1701" i="7"/>
  <c r="N1701" i="7"/>
  <c r="M1701" i="7"/>
  <c r="L1701" i="7"/>
  <c r="K1701" i="7"/>
  <c r="J1701" i="7"/>
  <c r="I1701" i="7"/>
  <c r="H1701" i="7"/>
  <c r="V1700" i="7"/>
  <c r="U1700" i="7"/>
  <c r="T1700" i="7"/>
  <c r="S1700" i="7"/>
  <c r="R1700" i="7"/>
  <c r="Q1700" i="7"/>
  <c r="P1700" i="7"/>
  <c r="O1700" i="7"/>
  <c r="N1700" i="7"/>
  <c r="M1700" i="7"/>
  <c r="L1700" i="7"/>
  <c r="K1700" i="7"/>
  <c r="J1700" i="7"/>
  <c r="I1700" i="7"/>
  <c r="H1700" i="7"/>
  <c r="V1699" i="7"/>
  <c r="U1699" i="7"/>
  <c r="T1699" i="7"/>
  <c r="S1699" i="7"/>
  <c r="R1699" i="7"/>
  <c r="Q1699" i="7"/>
  <c r="P1699" i="7"/>
  <c r="O1699" i="7"/>
  <c r="N1699" i="7"/>
  <c r="M1699" i="7"/>
  <c r="L1699" i="7"/>
  <c r="K1699" i="7"/>
  <c r="J1699" i="7"/>
  <c r="I1699" i="7"/>
  <c r="H1699" i="7"/>
  <c r="V1698" i="7"/>
  <c r="U1698" i="7"/>
  <c r="T1698" i="7"/>
  <c r="S1698" i="7"/>
  <c r="R1698" i="7"/>
  <c r="Q1698" i="7"/>
  <c r="P1698" i="7"/>
  <c r="O1698" i="7"/>
  <c r="N1698" i="7"/>
  <c r="M1698" i="7"/>
  <c r="L1698" i="7"/>
  <c r="K1698" i="7"/>
  <c r="J1698" i="7"/>
  <c r="I1698" i="7"/>
  <c r="H1698" i="7"/>
  <c r="V1702" i="9"/>
  <c r="U1702" i="9"/>
  <c r="T1702" i="9"/>
  <c r="S1702" i="9"/>
  <c r="R1702" i="9"/>
  <c r="Q1702" i="9"/>
  <c r="P1702" i="9"/>
  <c r="O1702" i="9"/>
  <c r="N1702" i="9"/>
  <c r="M1702" i="9"/>
  <c r="L1702" i="9"/>
  <c r="K1702" i="9"/>
  <c r="J1702" i="9"/>
  <c r="I1702" i="9"/>
  <c r="H1702" i="9"/>
  <c r="V1701" i="9"/>
  <c r="U1701" i="9"/>
  <c r="T1701" i="9"/>
  <c r="S1701" i="9"/>
  <c r="R1701" i="9"/>
  <c r="Q1701" i="9"/>
  <c r="P1701" i="9"/>
  <c r="O1701" i="9"/>
  <c r="N1701" i="9"/>
  <c r="M1701" i="9"/>
  <c r="L1701" i="9"/>
  <c r="K1701" i="9"/>
  <c r="J1701" i="9"/>
  <c r="I1701" i="9"/>
  <c r="H1701" i="9"/>
  <c r="V1700" i="9"/>
  <c r="U1700" i="9"/>
  <c r="T1700" i="9"/>
  <c r="S1700" i="9"/>
  <c r="R1700" i="9"/>
  <c r="Q1700" i="9"/>
  <c r="P1700" i="9"/>
  <c r="O1700" i="9"/>
  <c r="N1700" i="9"/>
  <c r="M1700" i="9"/>
  <c r="L1700" i="9"/>
  <c r="K1700" i="9"/>
  <c r="J1700" i="9"/>
  <c r="I1700" i="9"/>
  <c r="H1700" i="9"/>
  <c r="V1699" i="9"/>
  <c r="U1699" i="9"/>
  <c r="T1699" i="9"/>
  <c r="S1699" i="9"/>
  <c r="R1699" i="9"/>
  <c r="Q1699" i="9"/>
  <c r="P1699" i="9"/>
  <c r="O1699" i="9"/>
  <c r="N1699" i="9"/>
  <c r="M1699" i="9"/>
  <c r="L1699" i="9"/>
  <c r="K1699" i="9"/>
  <c r="J1699" i="9"/>
  <c r="I1699" i="9"/>
  <c r="H1699" i="9"/>
  <c r="V1698" i="9"/>
  <c r="U1698" i="9"/>
  <c r="T1698" i="9"/>
  <c r="S1698" i="9"/>
  <c r="R1698" i="9"/>
  <c r="Q1698" i="9"/>
  <c r="P1698" i="9"/>
  <c r="O1698" i="9"/>
  <c r="N1698" i="9"/>
  <c r="M1698" i="9"/>
  <c r="L1698" i="9"/>
  <c r="K1698" i="9"/>
  <c r="J1698" i="9"/>
  <c r="I1698" i="9"/>
  <c r="H1698" i="9"/>
  <c r="V1702" i="10"/>
  <c r="U1702" i="10"/>
  <c r="T1702" i="10"/>
  <c r="S1702" i="10"/>
  <c r="R1702" i="10"/>
  <c r="Q1702" i="10"/>
  <c r="P1702" i="10"/>
  <c r="O1702" i="10"/>
  <c r="N1702" i="10"/>
  <c r="M1702" i="10"/>
  <c r="L1702" i="10"/>
  <c r="K1702" i="10"/>
  <c r="J1702" i="10"/>
  <c r="I1702" i="10"/>
  <c r="H1702" i="10"/>
  <c r="V1701" i="10"/>
  <c r="U1701" i="10"/>
  <c r="T1701" i="10"/>
  <c r="S1701" i="10"/>
  <c r="R1701" i="10"/>
  <c r="Q1701" i="10"/>
  <c r="P1701" i="10"/>
  <c r="O1701" i="10"/>
  <c r="N1701" i="10"/>
  <c r="M1701" i="10"/>
  <c r="L1701" i="10"/>
  <c r="K1701" i="10"/>
  <c r="J1701" i="10"/>
  <c r="I1701" i="10"/>
  <c r="H1701" i="10"/>
  <c r="V1700" i="10"/>
  <c r="U1700" i="10"/>
  <c r="T1700" i="10"/>
  <c r="S1700" i="10"/>
  <c r="R1700" i="10"/>
  <c r="Q1700" i="10"/>
  <c r="P1700" i="10"/>
  <c r="O1700" i="10"/>
  <c r="N1700" i="10"/>
  <c r="M1700" i="10"/>
  <c r="L1700" i="10"/>
  <c r="K1700" i="10"/>
  <c r="J1700" i="10"/>
  <c r="I1700" i="10"/>
  <c r="H1700" i="10"/>
  <c r="V1699" i="10"/>
  <c r="U1699" i="10"/>
  <c r="T1699" i="10"/>
  <c r="S1699" i="10"/>
  <c r="R1699" i="10"/>
  <c r="Q1699" i="10"/>
  <c r="P1699" i="10"/>
  <c r="O1699" i="10"/>
  <c r="N1699" i="10"/>
  <c r="M1699" i="10"/>
  <c r="L1699" i="10"/>
  <c r="K1699" i="10"/>
  <c r="J1699" i="10"/>
  <c r="I1699" i="10"/>
  <c r="H1699" i="10"/>
  <c r="V1698" i="10"/>
  <c r="U1698" i="10"/>
  <c r="T1698" i="10"/>
  <c r="S1698" i="10"/>
  <c r="R1698" i="10"/>
  <c r="Q1698" i="10"/>
  <c r="P1698" i="10"/>
  <c r="O1698" i="10"/>
  <c r="N1698" i="10"/>
  <c r="M1698" i="10"/>
  <c r="L1698" i="10"/>
  <c r="K1698" i="10"/>
  <c r="J1698" i="10"/>
  <c r="I1698" i="10"/>
  <c r="H1698" i="10"/>
  <c r="V1702" i="11"/>
  <c r="U1702" i="11"/>
  <c r="T1702" i="11"/>
  <c r="S1702" i="11"/>
  <c r="R1702" i="11"/>
  <c r="Q1702" i="11"/>
  <c r="P1702" i="11"/>
  <c r="O1702" i="11"/>
  <c r="N1702" i="11"/>
  <c r="M1702" i="11"/>
  <c r="L1702" i="11"/>
  <c r="K1702" i="11"/>
  <c r="J1702" i="11"/>
  <c r="I1702" i="11"/>
  <c r="H1702" i="11"/>
  <c r="V1701" i="11"/>
  <c r="U1701" i="11"/>
  <c r="T1701" i="11"/>
  <c r="S1701" i="11"/>
  <c r="R1701" i="11"/>
  <c r="Q1701" i="11"/>
  <c r="P1701" i="11"/>
  <c r="O1701" i="11"/>
  <c r="N1701" i="11"/>
  <c r="M1701" i="11"/>
  <c r="L1701" i="11"/>
  <c r="K1701" i="11"/>
  <c r="J1701" i="11"/>
  <c r="I1701" i="11"/>
  <c r="H1701" i="11"/>
  <c r="V1700" i="11"/>
  <c r="U1700" i="11"/>
  <c r="T1700" i="11"/>
  <c r="S1700" i="11"/>
  <c r="R1700" i="11"/>
  <c r="Q1700" i="11"/>
  <c r="P1700" i="11"/>
  <c r="O1700" i="11"/>
  <c r="N1700" i="11"/>
  <c r="M1700" i="11"/>
  <c r="L1700" i="11"/>
  <c r="K1700" i="11"/>
  <c r="J1700" i="11"/>
  <c r="I1700" i="11"/>
  <c r="H1700" i="11"/>
  <c r="V1699" i="11"/>
  <c r="U1699" i="11"/>
  <c r="T1699" i="11"/>
  <c r="S1699" i="11"/>
  <c r="R1699" i="11"/>
  <c r="Q1699" i="11"/>
  <c r="P1699" i="11"/>
  <c r="O1699" i="11"/>
  <c r="N1699" i="11"/>
  <c r="M1699" i="11"/>
  <c r="L1699" i="11"/>
  <c r="K1699" i="11"/>
  <c r="J1699" i="11"/>
  <c r="I1699" i="11"/>
  <c r="H1699" i="11"/>
  <c r="V1698" i="11"/>
  <c r="U1698" i="11"/>
  <c r="T1698" i="11"/>
  <c r="S1698" i="11"/>
  <c r="R1698" i="11"/>
  <c r="Q1698" i="11"/>
  <c r="P1698" i="11"/>
  <c r="O1698" i="11"/>
  <c r="N1698" i="11"/>
  <c r="M1698" i="11"/>
  <c r="L1698" i="11"/>
  <c r="K1698" i="11"/>
  <c r="J1698" i="11"/>
  <c r="I1698" i="11"/>
  <c r="H1698" i="11"/>
  <c r="V1702" i="1"/>
  <c r="V1702" i="12" s="1"/>
  <c r="U1702" i="1"/>
  <c r="T1702" i="1"/>
  <c r="T1702" i="12" s="1"/>
  <c r="S1702" i="1"/>
  <c r="R1702" i="1"/>
  <c r="Q1702" i="1"/>
  <c r="Q1702" i="12" s="1"/>
  <c r="P1702" i="1"/>
  <c r="P1702" i="12" s="1"/>
  <c r="O1702" i="1"/>
  <c r="N1702" i="1"/>
  <c r="N1702" i="12" s="1"/>
  <c r="M1702" i="1"/>
  <c r="L1702" i="1"/>
  <c r="L1702" i="12" s="1"/>
  <c r="K1702" i="1"/>
  <c r="J1702" i="1"/>
  <c r="I1702" i="1"/>
  <c r="I1702" i="12" s="1"/>
  <c r="H1702" i="1"/>
  <c r="H1702" i="12" s="1"/>
  <c r="V1701" i="1"/>
  <c r="V1701" i="12" s="1"/>
  <c r="U1701" i="1"/>
  <c r="U1701" i="12" s="1"/>
  <c r="T1701" i="1"/>
  <c r="S1701" i="1"/>
  <c r="R1701" i="1"/>
  <c r="Q1701" i="1"/>
  <c r="Q1701" i="12" s="1"/>
  <c r="P1701" i="1"/>
  <c r="P1701" i="12" s="1"/>
  <c r="O1701" i="1"/>
  <c r="N1701" i="1"/>
  <c r="M1701" i="1"/>
  <c r="L1701" i="1"/>
  <c r="K1701" i="1"/>
  <c r="J1701" i="1"/>
  <c r="I1701" i="1"/>
  <c r="I1701" i="12" s="1"/>
  <c r="H1701" i="1"/>
  <c r="V1700" i="1"/>
  <c r="U1700" i="1"/>
  <c r="T1700" i="1"/>
  <c r="S1700" i="1"/>
  <c r="S1700" i="12" s="1"/>
  <c r="R1700" i="1"/>
  <c r="R1700" i="12" s="1"/>
  <c r="Q1700" i="1"/>
  <c r="Q1700" i="12" s="1"/>
  <c r="P1700" i="1"/>
  <c r="P1700" i="12" s="1"/>
  <c r="O1700" i="1"/>
  <c r="O1700" i="12" s="1"/>
  <c r="N1700" i="1"/>
  <c r="N1700" i="12" s="1"/>
  <c r="M1700" i="1"/>
  <c r="L1700" i="1"/>
  <c r="K1700" i="1"/>
  <c r="K1700" i="12" s="1"/>
  <c r="J1700" i="1"/>
  <c r="I1700" i="1"/>
  <c r="I1700" i="12" s="1"/>
  <c r="H1700" i="1"/>
  <c r="H1700" i="12" s="1"/>
  <c r="V1699" i="1"/>
  <c r="U1699" i="1"/>
  <c r="T1699" i="1"/>
  <c r="T1699" i="12" s="1"/>
  <c r="S1699" i="1"/>
  <c r="S1699" i="12" s="1"/>
  <c r="R1699" i="1"/>
  <c r="R1699" i="12" s="1"/>
  <c r="Q1699" i="1"/>
  <c r="Q1699" i="12" s="1"/>
  <c r="P1699" i="1"/>
  <c r="P1699" i="12" s="1"/>
  <c r="O1699" i="1"/>
  <c r="O1699" i="12" s="1"/>
  <c r="N1699" i="1"/>
  <c r="M1699" i="1"/>
  <c r="L1699" i="1"/>
  <c r="L1699" i="12" s="1"/>
  <c r="K1699" i="1"/>
  <c r="K1699" i="12" s="1"/>
  <c r="J1699" i="1"/>
  <c r="J1699" i="12" s="1"/>
  <c r="I1699" i="1"/>
  <c r="I1699" i="12" s="1"/>
  <c r="H1699" i="1"/>
  <c r="H1699" i="12" s="1"/>
  <c r="V1698" i="1"/>
  <c r="U1698" i="1"/>
  <c r="T1698" i="1"/>
  <c r="T1698" i="12" s="1"/>
  <c r="S1698" i="1"/>
  <c r="R1698" i="1"/>
  <c r="Q1698" i="1"/>
  <c r="Q1698" i="12" s="1"/>
  <c r="P1698" i="1"/>
  <c r="P1698" i="12" s="1"/>
  <c r="O1698" i="1"/>
  <c r="N1698" i="1"/>
  <c r="M1698" i="1"/>
  <c r="L1698" i="1"/>
  <c r="L1698" i="12" s="1"/>
  <c r="K1698" i="1"/>
  <c r="K1698" i="12" s="1"/>
  <c r="J1698" i="1"/>
  <c r="J1698" i="12" s="1"/>
  <c r="I1698" i="1"/>
  <c r="I1698" i="12" s="1"/>
  <c r="H1698" i="1"/>
  <c r="H1698" i="12" s="1"/>
  <c r="V1696" i="7"/>
  <c r="U1696" i="7"/>
  <c r="T1696" i="7"/>
  <c r="S1696" i="7"/>
  <c r="R1696" i="7"/>
  <c r="Q1696" i="7"/>
  <c r="P1696" i="7"/>
  <c r="O1696" i="7"/>
  <c r="N1696" i="7"/>
  <c r="M1696" i="7"/>
  <c r="L1696" i="7"/>
  <c r="K1696" i="7"/>
  <c r="J1696" i="7"/>
  <c r="I1696" i="7"/>
  <c r="H1696" i="7"/>
  <c r="V1695" i="7"/>
  <c r="U1695" i="7"/>
  <c r="T1695" i="7"/>
  <c r="S1695" i="7"/>
  <c r="R1695" i="7"/>
  <c r="Q1695" i="7"/>
  <c r="P1695" i="7"/>
  <c r="O1695" i="7"/>
  <c r="N1695" i="7"/>
  <c r="M1695" i="7"/>
  <c r="L1695" i="7"/>
  <c r="K1695" i="7"/>
  <c r="J1695" i="7"/>
  <c r="I1695" i="7"/>
  <c r="H1695" i="7"/>
  <c r="V1696" i="9"/>
  <c r="U1696" i="9"/>
  <c r="T1696" i="9"/>
  <c r="S1696" i="9"/>
  <c r="R1696" i="9"/>
  <c r="Q1696" i="9"/>
  <c r="P1696" i="9"/>
  <c r="O1696" i="9"/>
  <c r="N1696" i="9"/>
  <c r="M1696" i="9"/>
  <c r="L1696" i="9"/>
  <c r="K1696" i="9"/>
  <c r="J1696" i="9"/>
  <c r="I1696" i="9"/>
  <c r="H1696" i="9"/>
  <c r="V1695" i="9"/>
  <c r="U1695" i="9"/>
  <c r="T1695" i="9"/>
  <c r="S1695" i="9"/>
  <c r="R1695" i="9"/>
  <c r="Q1695" i="9"/>
  <c r="P1695" i="9"/>
  <c r="O1695" i="9"/>
  <c r="N1695" i="9"/>
  <c r="M1695" i="9"/>
  <c r="L1695" i="9"/>
  <c r="K1695" i="9"/>
  <c r="J1695" i="9"/>
  <c r="I1695" i="9"/>
  <c r="H1695" i="9"/>
  <c r="V1696" i="10"/>
  <c r="U1696" i="10"/>
  <c r="T1696" i="10"/>
  <c r="S1696" i="10"/>
  <c r="R1696" i="10"/>
  <c r="Q1696" i="10"/>
  <c r="P1696" i="10"/>
  <c r="O1696" i="10"/>
  <c r="N1696" i="10"/>
  <c r="M1696" i="10"/>
  <c r="L1696" i="10"/>
  <c r="K1696" i="10"/>
  <c r="J1696" i="10"/>
  <c r="I1696" i="10"/>
  <c r="H1696" i="10"/>
  <c r="V1695" i="10"/>
  <c r="U1695" i="10"/>
  <c r="T1695" i="10"/>
  <c r="S1695" i="10"/>
  <c r="R1695" i="10"/>
  <c r="Q1695" i="10"/>
  <c r="P1695" i="10"/>
  <c r="O1695" i="10"/>
  <c r="N1695" i="10"/>
  <c r="M1695" i="10"/>
  <c r="L1695" i="10"/>
  <c r="K1695" i="10"/>
  <c r="J1695" i="10"/>
  <c r="I1695" i="10"/>
  <c r="H1695" i="10"/>
  <c r="V1696" i="11"/>
  <c r="U1696" i="11"/>
  <c r="T1696" i="11"/>
  <c r="S1696" i="11"/>
  <c r="R1696" i="11"/>
  <c r="Q1696" i="11"/>
  <c r="P1696" i="11"/>
  <c r="O1696" i="11"/>
  <c r="N1696" i="11"/>
  <c r="M1696" i="11"/>
  <c r="L1696" i="11"/>
  <c r="K1696" i="11"/>
  <c r="J1696" i="11"/>
  <c r="I1696" i="11"/>
  <c r="H1696" i="11"/>
  <c r="V1695" i="11"/>
  <c r="U1695" i="11"/>
  <c r="T1695" i="11"/>
  <c r="S1695" i="11"/>
  <c r="R1695" i="11"/>
  <c r="Q1695" i="11"/>
  <c r="P1695" i="11"/>
  <c r="O1695" i="11"/>
  <c r="N1695" i="11"/>
  <c r="M1695" i="11"/>
  <c r="L1695" i="11"/>
  <c r="K1695" i="11"/>
  <c r="J1695" i="11"/>
  <c r="I1695" i="11"/>
  <c r="H1695" i="11"/>
  <c r="V1696" i="1"/>
  <c r="U1696" i="1"/>
  <c r="T1696" i="1"/>
  <c r="S1696" i="1"/>
  <c r="R1696" i="1"/>
  <c r="Q1696" i="1"/>
  <c r="P1696" i="1"/>
  <c r="P1696" i="12" s="1"/>
  <c r="O1696" i="1"/>
  <c r="O1696" i="12" s="1"/>
  <c r="N1696" i="1"/>
  <c r="M1696" i="1"/>
  <c r="L1696" i="1"/>
  <c r="K1696" i="1"/>
  <c r="K1696" i="12" s="1"/>
  <c r="J1696" i="1"/>
  <c r="I1696" i="1"/>
  <c r="H1696" i="1"/>
  <c r="V1695" i="1"/>
  <c r="U1695" i="1"/>
  <c r="T1695" i="1"/>
  <c r="T1695" i="12" s="1"/>
  <c r="S1695" i="1"/>
  <c r="R1695" i="1"/>
  <c r="R1695" i="12" s="1"/>
  <c r="Q1695" i="1"/>
  <c r="P1695" i="1"/>
  <c r="P1695" i="12" s="1"/>
  <c r="O1695" i="1"/>
  <c r="O1695" i="12" s="1"/>
  <c r="N1695" i="1"/>
  <c r="M1695" i="1"/>
  <c r="L1695" i="1"/>
  <c r="K1695" i="1"/>
  <c r="J1695" i="1"/>
  <c r="I1695" i="1"/>
  <c r="I1695" i="12" s="1"/>
  <c r="H1695" i="1"/>
  <c r="H1695" i="12" s="1"/>
  <c r="V1693" i="7"/>
  <c r="U1693" i="7"/>
  <c r="T1693" i="7"/>
  <c r="S1693" i="7"/>
  <c r="R1693" i="7"/>
  <c r="Q1693" i="7"/>
  <c r="P1693" i="7"/>
  <c r="O1693" i="7"/>
  <c r="N1693" i="7"/>
  <c r="M1693" i="7"/>
  <c r="L1693" i="7"/>
  <c r="K1693" i="7"/>
  <c r="J1693" i="7"/>
  <c r="I1693" i="7"/>
  <c r="H1693" i="7"/>
  <c r="V1692" i="7"/>
  <c r="U1692" i="7"/>
  <c r="T1692" i="7"/>
  <c r="S1692" i="7"/>
  <c r="R1692" i="7"/>
  <c r="Q1692" i="7"/>
  <c r="P1692" i="7"/>
  <c r="O1692" i="7"/>
  <c r="N1692" i="7"/>
  <c r="M1692" i="7"/>
  <c r="L1692" i="7"/>
  <c r="K1692" i="7"/>
  <c r="J1692" i="7"/>
  <c r="I1692" i="7"/>
  <c r="H1692" i="7"/>
  <c r="V1691" i="7"/>
  <c r="U1691" i="7"/>
  <c r="T1691" i="7"/>
  <c r="S1691" i="7"/>
  <c r="R1691" i="7"/>
  <c r="Q1691" i="7"/>
  <c r="P1691" i="7"/>
  <c r="O1691" i="7"/>
  <c r="N1691" i="7"/>
  <c r="M1691" i="7"/>
  <c r="L1691" i="7"/>
  <c r="K1691" i="7"/>
  <c r="J1691" i="7"/>
  <c r="I1691" i="7"/>
  <c r="H1691" i="7"/>
  <c r="V1690" i="7"/>
  <c r="U1690" i="7"/>
  <c r="T1690" i="7"/>
  <c r="S1690" i="7"/>
  <c r="R1690" i="7"/>
  <c r="Q1690" i="7"/>
  <c r="P1690" i="7"/>
  <c r="O1690" i="7"/>
  <c r="N1690" i="7"/>
  <c r="M1690" i="7"/>
  <c r="L1690" i="7"/>
  <c r="K1690" i="7"/>
  <c r="J1690" i="7"/>
  <c r="I1690" i="7"/>
  <c r="H1690" i="7"/>
  <c r="V1693" i="9"/>
  <c r="U1693" i="9"/>
  <c r="T1693" i="9"/>
  <c r="S1693" i="9"/>
  <c r="R1693" i="9"/>
  <c r="Q1693" i="9"/>
  <c r="P1693" i="9"/>
  <c r="O1693" i="9"/>
  <c r="N1693" i="9"/>
  <c r="M1693" i="9"/>
  <c r="L1693" i="9"/>
  <c r="K1693" i="9"/>
  <c r="J1693" i="9"/>
  <c r="I1693" i="9"/>
  <c r="H1693" i="9"/>
  <c r="V1692" i="9"/>
  <c r="U1692" i="9"/>
  <c r="T1692" i="9"/>
  <c r="S1692" i="9"/>
  <c r="R1692" i="9"/>
  <c r="Q1692" i="9"/>
  <c r="P1692" i="9"/>
  <c r="O1692" i="9"/>
  <c r="N1692" i="9"/>
  <c r="M1692" i="9"/>
  <c r="L1692" i="9"/>
  <c r="K1692" i="9"/>
  <c r="J1692" i="9"/>
  <c r="I1692" i="9"/>
  <c r="H1692" i="9"/>
  <c r="V1691" i="9"/>
  <c r="U1691" i="9"/>
  <c r="T1691" i="9"/>
  <c r="S1691" i="9"/>
  <c r="R1691" i="9"/>
  <c r="Q1691" i="9"/>
  <c r="P1691" i="9"/>
  <c r="O1691" i="9"/>
  <c r="N1691" i="9"/>
  <c r="M1691" i="9"/>
  <c r="L1691" i="9"/>
  <c r="K1691" i="9"/>
  <c r="J1691" i="9"/>
  <c r="I1691" i="9"/>
  <c r="H1691" i="9"/>
  <c r="V1690" i="9"/>
  <c r="U1690" i="9"/>
  <c r="T1690" i="9"/>
  <c r="S1690" i="9"/>
  <c r="R1690" i="9"/>
  <c r="Q1690" i="9"/>
  <c r="P1690" i="9"/>
  <c r="O1690" i="9"/>
  <c r="N1690" i="9"/>
  <c r="M1690" i="9"/>
  <c r="L1690" i="9"/>
  <c r="K1690" i="9"/>
  <c r="J1690" i="9"/>
  <c r="I1690" i="9"/>
  <c r="H1690" i="9"/>
  <c r="V1693" i="10"/>
  <c r="U1693" i="10"/>
  <c r="T1693" i="10"/>
  <c r="S1693" i="10"/>
  <c r="R1693" i="10"/>
  <c r="Q1693" i="10"/>
  <c r="P1693" i="10"/>
  <c r="O1693" i="10"/>
  <c r="N1693" i="10"/>
  <c r="M1693" i="10"/>
  <c r="L1693" i="10"/>
  <c r="K1693" i="10"/>
  <c r="J1693" i="10"/>
  <c r="I1693" i="10"/>
  <c r="H1693" i="10"/>
  <c r="V1692" i="10"/>
  <c r="U1692" i="10"/>
  <c r="T1692" i="10"/>
  <c r="S1692" i="10"/>
  <c r="R1692" i="10"/>
  <c r="Q1692" i="10"/>
  <c r="P1692" i="10"/>
  <c r="O1692" i="10"/>
  <c r="N1692" i="10"/>
  <c r="M1692" i="10"/>
  <c r="L1692" i="10"/>
  <c r="K1692" i="10"/>
  <c r="J1692" i="10"/>
  <c r="I1692" i="10"/>
  <c r="H1692" i="10"/>
  <c r="V1691" i="10"/>
  <c r="U1691" i="10"/>
  <c r="T1691" i="10"/>
  <c r="S1691" i="10"/>
  <c r="R1691" i="10"/>
  <c r="Q1691" i="10"/>
  <c r="P1691" i="10"/>
  <c r="O1691" i="10"/>
  <c r="N1691" i="10"/>
  <c r="M1691" i="10"/>
  <c r="L1691" i="10"/>
  <c r="K1691" i="10"/>
  <c r="J1691" i="10"/>
  <c r="I1691" i="10"/>
  <c r="H1691" i="10"/>
  <c r="V1690" i="10"/>
  <c r="U1690" i="10"/>
  <c r="T1690" i="10"/>
  <c r="S1690" i="10"/>
  <c r="R1690" i="10"/>
  <c r="Q1690" i="10"/>
  <c r="P1690" i="10"/>
  <c r="O1690" i="10"/>
  <c r="N1690" i="10"/>
  <c r="M1690" i="10"/>
  <c r="L1690" i="10"/>
  <c r="K1690" i="10"/>
  <c r="J1690" i="10"/>
  <c r="I1690" i="10"/>
  <c r="H1690" i="10"/>
  <c r="V1693" i="11"/>
  <c r="U1693" i="11"/>
  <c r="T1693" i="11"/>
  <c r="S1693" i="11"/>
  <c r="R1693" i="11"/>
  <c r="Q1693" i="11"/>
  <c r="P1693" i="11"/>
  <c r="O1693" i="11"/>
  <c r="N1693" i="11"/>
  <c r="M1693" i="11"/>
  <c r="L1693" i="11"/>
  <c r="K1693" i="11"/>
  <c r="J1693" i="11"/>
  <c r="I1693" i="11"/>
  <c r="H1693" i="11"/>
  <c r="V1692" i="11"/>
  <c r="U1692" i="11"/>
  <c r="T1692" i="11"/>
  <c r="S1692" i="11"/>
  <c r="R1692" i="11"/>
  <c r="Q1692" i="11"/>
  <c r="P1692" i="11"/>
  <c r="O1692" i="11"/>
  <c r="N1692" i="11"/>
  <c r="M1692" i="11"/>
  <c r="L1692" i="11"/>
  <c r="K1692" i="11"/>
  <c r="J1692" i="11"/>
  <c r="I1692" i="11"/>
  <c r="H1692" i="11"/>
  <c r="V1691" i="11"/>
  <c r="U1691" i="11"/>
  <c r="T1691" i="11"/>
  <c r="S1691" i="11"/>
  <c r="R1691" i="11"/>
  <c r="Q1691" i="11"/>
  <c r="P1691" i="11"/>
  <c r="O1691" i="11"/>
  <c r="N1691" i="11"/>
  <c r="M1691" i="11"/>
  <c r="L1691" i="11"/>
  <c r="K1691" i="11"/>
  <c r="J1691" i="11"/>
  <c r="I1691" i="11"/>
  <c r="H1691" i="11"/>
  <c r="V1690" i="11"/>
  <c r="U1690" i="11"/>
  <c r="T1690" i="11"/>
  <c r="S1690" i="11"/>
  <c r="R1690" i="11"/>
  <c r="Q1690" i="11"/>
  <c r="P1690" i="11"/>
  <c r="O1690" i="11"/>
  <c r="N1690" i="11"/>
  <c r="M1690" i="11"/>
  <c r="L1690" i="11"/>
  <c r="K1690" i="11"/>
  <c r="J1690" i="11"/>
  <c r="I1690" i="11"/>
  <c r="H1690" i="11"/>
  <c r="V1693" i="1"/>
  <c r="U1693" i="1"/>
  <c r="T1693" i="1"/>
  <c r="S1693" i="1"/>
  <c r="S1693" i="12" s="1"/>
  <c r="R1693" i="1"/>
  <c r="R1693" i="12" s="1"/>
  <c r="Q1693" i="1"/>
  <c r="P1693" i="1"/>
  <c r="P1693" i="12" s="1"/>
  <c r="O1693" i="1"/>
  <c r="N1693" i="1"/>
  <c r="M1693" i="1"/>
  <c r="L1693" i="1"/>
  <c r="K1693" i="1"/>
  <c r="K1693" i="12" s="1"/>
  <c r="J1693" i="1"/>
  <c r="I1693" i="1"/>
  <c r="I1693" i="12" s="1"/>
  <c r="H1693" i="1"/>
  <c r="H1693" i="12" s="1"/>
  <c r="V1692" i="1"/>
  <c r="U1692" i="1"/>
  <c r="T1692" i="1"/>
  <c r="T1692" i="12" s="1"/>
  <c r="S1692" i="1"/>
  <c r="S1692" i="12" s="1"/>
  <c r="R1692" i="1"/>
  <c r="Q1692" i="1"/>
  <c r="P1692" i="1"/>
  <c r="O1692" i="1"/>
  <c r="N1692" i="1"/>
  <c r="M1692" i="1"/>
  <c r="L1692" i="1"/>
  <c r="L1692" i="12" s="1"/>
  <c r="K1692" i="1"/>
  <c r="K1692" i="12" s="1"/>
  <c r="J1692" i="1"/>
  <c r="I1692" i="1"/>
  <c r="I1692" i="12" s="1"/>
  <c r="H1692" i="1"/>
  <c r="V1691" i="1"/>
  <c r="U1691" i="1"/>
  <c r="U1691" i="12" s="1"/>
  <c r="T1691" i="1"/>
  <c r="S1691" i="1"/>
  <c r="S1691" i="12" s="1"/>
  <c r="R1691" i="1"/>
  <c r="Q1691" i="1"/>
  <c r="P1691" i="1"/>
  <c r="O1691" i="1"/>
  <c r="N1691" i="1"/>
  <c r="M1691" i="1"/>
  <c r="M1691" i="12" s="1"/>
  <c r="L1691" i="1"/>
  <c r="L1691" i="12" s="1"/>
  <c r="K1691" i="1"/>
  <c r="K1691" i="12" s="1"/>
  <c r="J1691" i="1"/>
  <c r="I1691" i="1"/>
  <c r="H1691" i="1"/>
  <c r="V1690" i="1"/>
  <c r="V1690" i="12" s="1"/>
  <c r="U1690" i="1"/>
  <c r="U1690" i="12" s="1"/>
  <c r="T1690" i="1"/>
  <c r="S1690" i="1"/>
  <c r="S1690" i="12" s="1"/>
  <c r="R1690" i="1"/>
  <c r="Q1690" i="1"/>
  <c r="P1690" i="1"/>
  <c r="O1690" i="1"/>
  <c r="N1690" i="1"/>
  <c r="N1690" i="12" s="1"/>
  <c r="M1690" i="1"/>
  <c r="M1690" i="12" s="1"/>
  <c r="L1690" i="1"/>
  <c r="K1690" i="1"/>
  <c r="K1690" i="12" s="1"/>
  <c r="J1690" i="1"/>
  <c r="I1690" i="1"/>
  <c r="H1690" i="1"/>
  <c r="V1688" i="7"/>
  <c r="U1688" i="7"/>
  <c r="T1688" i="7"/>
  <c r="S1688" i="7"/>
  <c r="R1688" i="7"/>
  <c r="Q1688" i="7"/>
  <c r="P1688" i="7"/>
  <c r="O1688" i="7"/>
  <c r="N1688" i="7"/>
  <c r="M1688" i="7"/>
  <c r="L1688" i="7"/>
  <c r="K1688" i="7"/>
  <c r="J1688" i="7"/>
  <c r="I1688" i="7"/>
  <c r="H1688" i="7"/>
  <c r="V1687" i="7"/>
  <c r="U1687" i="7"/>
  <c r="T1687" i="7"/>
  <c r="S1687" i="7"/>
  <c r="R1687" i="7"/>
  <c r="Q1687" i="7"/>
  <c r="P1687" i="7"/>
  <c r="O1687" i="7"/>
  <c r="N1687" i="7"/>
  <c r="M1687" i="7"/>
  <c r="L1687" i="7"/>
  <c r="K1687" i="7"/>
  <c r="J1687" i="7"/>
  <c r="I1687" i="7"/>
  <c r="H1687" i="7"/>
  <c r="V1686" i="7"/>
  <c r="U1686" i="7"/>
  <c r="T1686" i="7"/>
  <c r="S1686" i="7"/>
  <c r="R1686" i="7"/>
  <c r="Q1686" i="7"/>
  <c r="P1686" i="7"/>
  <c r="O1686" i="7"/>
  <c r="N1686" i="7"/>
  <c r="M1686" i="7"/>
  <c r="L1686" i="7"/>
  <c r="K1686" i="7"/>
  <c r="J1686" i="7"/>
  <c r="I1686" i="7"/>
  <c r="H1686" i="7"/>
  <c r="V1685" i="7"/>
  <c r="U1685" i="7"/>
  <c r="T1685" i="7"/>
  <c r="S1685" i="7"/>
  <c r="R1685" i="7"/>
  <c r="Q1685" i="7"/>
  <c r="P1685" i="7"/>
  <c r="O1685" i="7"/>
  <c r="N1685" i="7"/>
  <c r="M1685" i="7"/>
  <c r="L1685" i="7"/>
  <c r="K1685" i="7"/>
  <c r="J1685" i="7"/>
  <c r="I1685" i="7"/>
  <c r="H1685" i="7"/>
  <c r="V1688" i="9"/>
  <c r="U1688" i="9"/>
  <c r="T1688" i="9"/>
  <c r="S1688" i="9"/>
  <c r="R1688" i="9"/>
  <c r="Q1688" i="9"/>
  <c r="P1688" i="9"/>
  <c r="O1688" i="9"/>
  <c r="N1688" i="9"/>
  <c r="M1688" i="9"/>
  <c r="L1688" i="9"/>
  <c r="K1688" i="9"/>
  <c r="J1688" i="9"/>
  <c r="I1688" i="9"/>
  <c r="H1688" i="9"/>
  <c r="V1687" i="9"/>
  <c r="U1687" i="9"/>
  <c r="T1687" i="9"/>
  <c r="S1687" i="9"/>
  <c r="R1687" i="9"/>
  <c r="Q1687" i="9"/>
  <c r="P1687" i="9"/>
  <c r="O1687" i="9"/>
  <c r="N1687" i="9"/>
  <c r="M1687" i="9"/>
  <c r="L1687" i="9"/>
  <c r="K1687" i="9"/>
  <c r="J1687" i="9"/>
  <c r="I1687" i="9"/>
  <c r="H1687" i="9"/>
  <c r="V1686" i="9"/>
  <c r="U1686" i="9"/>
  <c r="T1686" i="9"/>
  <c r="S1686" i="9"/>
  <c r="R1686" i="9"/>
  <c r="Q1686" i="9"/>
  <c r="P1686" i="9"/>
  <c r="O1686" i="9"/>
  <c r="N1686" i="9"/>
  <c r="M1686" i="9"/>
  <c r="L1686" i="9"/>
  <c r="K1686" i="9"/>
  <c r="J1686" i="9"/>
  <c r="I1686" i="9"/>
  <c r="H1686" i="9"/>
  <c r="V1685" i="9"/>
  <c r="U1685" i="9"/>
  <c r="T1685" i="9"/>
  <c r="S1685" i="9"/>
  <c r="R1685" i="9"/>
  <c r="Q1685" i="9"/>
  <c r="P1685" i="9"/>
  <c r="O1685" i="9"/>
  <c r="N1685" i="9"/>
  <c r="M1685" i="9"/>
  <c r="L1685" i="9"/>
  <c r="K1685" i="9"/>
  <c r="J1685" i="9"/>
  <c r="I1685" i="9"/>
  <c r="H1685" i="9"/>
  <c r="V1688" i="10"/>
  <c r="U1688" i="10"/>
  <c r="T1688" i="10"/>
  <c r="S1688" i="10"/>
  <c r="R1688" i="10"/>
  <c r="Q1688" i="10"/>
  <c r="P1688" i="10"/>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S1686" i="10"/>
  <c r="R1686" i="10"/>
  <c r="Q1686" i="10"/>
  <c r="P1686" i="10"/>
  <c r="O1686" i="10"/>
  <c r="N1686" i="10"/>
  <c r="M1686" i="10"/>
  <c r="L1686" i="10"/>
  <c r="K1686" i="10"/>
  <c r="J1686" i="10"/>
  <c r="I1686" i="10"/>
  <c r="H1686" i="10"/>
  <c r="V1685" i="10"/>
  <c r="U1685" i="10"/>
  <c r="T1685" i="10"/>
  <c r="S1685" i="10"/>
  <c r="R1685" i="10"/>
  <c r="Q1685" i="10"/>
  <c r="P1685" i="10"/>
  <c r="O1685" i="10"/>
  <c r="N1685" i="10"/>
  <c r="M1685" i="10"/>
  <c r="L1685" i="10"/>
  <c r="K1685" i="10"/>
  <c r="J1685" i="10"/>
  <c r="I1685" i="10"/>
  <c r="H1685" i="10"/>
  <c r="V1688" i="11"/>
  <c r="U1688" i="11"/>
  <c r="T1688" i="11"/>
  <c r="S1688" i="11"/>
  <c r="R1688" i="11"/>
  <c r="Q1688" i="11"/>
  <c r="P1688" i="11"/>
  <c r="O1688" i="11"/>
  <c r="N1688" i="11"/>
  <c r="M1688" i="11"/>
  <c r="L1688" i="11"/>
  <c r="K1688" i="11"/>
  <c r="J1688" i="11"/>
  <c r="I1688" i="11"/>
  <c r="H1688" i="11"/>
  <c r="V1687" i="11"/>
  <c r="U1687" i="11"/>
  <c r="T1687" i="11"/>
  <c r="S1687" i="11"/>
  <c r="R1687" i="11"/>
  <c r="Q1687" i="11"/>
  <c r="P1687" i="11"/>
  <c r="O1687" i="11"/>
  <c r="N1687" i="11"/>
  <c r="M1687" i="11"/>
  <c r="L1687" i="11"/>
  <c r="K1687" i="11"/>
  <c r="J1687" i="11"/>
  <c r="I1687" i="11"/>
  <c r="H1687" i="11"/>
  <c r="V1686" i="11"/>
  <c r="U1686" i="11"/>
  <c r="T1686" i="11"/>
  <c r="S1686" i="11"/>
  <c r="R1686" i="11"/>
  <c r="Q1686" i="11"/>
  <c r="P1686" i="11"/>
  <c r="O1686" i="11"/>
  <c r="N1686" i="11"/>
  <c r="M1686" i="11"/>
  <c r="L1686" i="11"/>
  <c r="K1686" i="11"/>
  <c r="J1686" i="11"/>
  <c r="I1686" i="11"/>
  <c r="H1686" i="11"/>
  <c r="V1685" i="11"/>
  <c r="U1685" i="11"/>
  <c r="T1685" i="11"/>
  <c r="S1685" i="11"/>
  <c r="R1685" i="11"/>
  <c r="Q1685" i="11"/>
  <c r="P1685" i="11"/>
  <c r="O1685" i="11"/>
  <c r="N1685" i="11"/>
  <c r="M1685" i="11"/>
  <c r="L1685" i="11"/>
  <c r="K1685" i="11"/>
  <c r="J1685" i="11"/>
  <c r="I1685" i="11"/>
  <c r="H1685" i="11"/>
  <c r="V1688" i="1"/>
  <c r="U1688" i="1"/>
  <c r="U1688" i="12" s="1"/>
  <c r="T1688" i="1"/>
  <c r="T1688" i="12" s="1"/>
  <c r="S1688" i="1"/>
  <c r="R1688" i="1"/>
  <c r="Q1688" i="1"/>
  <c r="Q1688" i="12" s="1"/>
  <c r="P1688" i="1"/>
  <c r="O1688" i="1"/>
  <c r="N1688" i="1"/>
  <c r="M1688" i="1"/>
  <c r="L1688" i="1"/>
  <c r="L1688" i="12" s="1"/>
  <c r="K1688" i="1"/>
  <c r="J1688" i="1"/>
  <c r="J1688" i="12" s="1"/>
  <c r="I1688" i="1"/>
  <c r="I1688" i="12" s="1"/>
  <c r="H1688" i="1"/>
  <c r="V1687" i="1"/>
  <c r="V1687" i="12" s="1"/>
  <c r="U1687" i="1"/>
  <c r="T1687" i="1"/>
  <c r="T1687" i="12" s="1"/>
  <c r="S1687" i="1"/>
  <c r="R1687" i="1"/>
  <c r="Q1687" i="1"/>
  <c r="Q1687" i="12" s="1"/>
  <c r="P1687" i="1"/>
  <c r="O1687" i="1"/>
  <c r="O1687" i="12" s="1"/>
  <c r="N1687" i="1"/>
  <c r="N1687" i="12" s="1"/>
  <c r="M1687" i="1"/>
  <c r="M1687" i="12" s="1"/>
  <c r="L1687" i="1"/>
  <c r="K1687" i="1"/>
  <c r="J1687" i="1"/>
  <c r="I1687" i="1"/>
  <c r="I1687" i="12" s="1"/>
  <c r="H1687" i="1"/>
  <c r="H1687" i="12" s="1"/>
  <c r="V1686" i="1"/>
  <c r="U1686" i="1"/>
  <c r="U1686" i="12" s="1"/>
  <c r="T1686" i="1"/>
  <c r="T1686" i="12" s="1"/>
  <c r="S1686" i="1"/>
  <c r="R1686" i="1"/>
  <c r="R1686" i="12" s="1"/>
  <c r="Q1686" i="1"/>
  <c r="Q1686" i="12" s="1"/>
  <c r="P1686" i="1"/>
  <c r="O1686" i="1"/>
  <c r="O1686" i="12" s="1"/>
  <c r="N1686" i="1"/>
  <c r="N1686" i="12" s="1"/>
  <c r="M1686" i="1"/>
  <c r="M1686" i="12" s="1"/>
  <c r="L1686" i="1"/>
  <c r="L1686" i="12" s="1"/>
  <c r="K1686" i="1"/>
  <c r="K1686" i="12" s="1"/>
  <c r="J1686" i="1"/>
  <c r="J1686" i="12" s="1"/>
  <c r="I1686" i="1"/>
  <c r="I1686" i="12" s="1"/>
  <c r="H1686" i="1"/>
  <c r="H1686" i="12" s="1"/>
  <c r="V1685" i="1"/>
  <c r="V1685" i="12" s="1"/>
  <c r="U1685" i="1"/>
  <c r="T1685" i="1"/>
  <c r="T1685" i="12" s="1"/>
  <c r="S1685" i="1"/>
  <c r="S1685" i="12" s="1"/>
  <c r="R1685" i="1"/>
  <c r="R1685" i="12" s="1"/>
  <c r="Q1685" i="1"/>
  <c r="Q1685" i="12" s="1"/>
  <c r="P1685" i="1"/>
  <c r="O1685" i="1"/>
  <c r="N1685" i="1"/>
  <c r="N1685" i="12" s="1"/>
  <c r="M1685" i="1"/>
  <c r="M1685" i="12" s="1"/>
  <c r="L1685" i="1"/>
  <c r="L1685" i="12" s="1"/>
  <c r="K1685" i="1"/>
  <c r="K1685" i="12" s="1"/>
  <c r="J1685" i="1"/>
  <c r="J1685" i="12" s="1"/>
  <c r="I1685" i="1"/>
  <c r="I1685" i="12" s="1"/>
  <c r="H1685" i="1"/>
  <c r="H1685" i="12" s="1"/>
  <c r="U1708" i="12"/>
  <c r="V1700" i="12" l="1"/>
  <c r="V1688" i="12"/>
  <c r="J1691" i="12"/>
  <c r="N1688" i="12"/>
  <c r="U1685" i="12"/>
  <c r="Q1693" i="12"/>
  <c r="V1708" i="12"/>
  <c r="R1692" i="12"/>
  <c r="R1687" i="12"/>
  <c r="J1693" i="12"/>
  <c r="O1702" i="12"/>
  <c r="S1696" i="12"/>
  <c r="S1688" i="12"/>
  <c r="J1695" i="12"/>
  <c r="Q1692" i="12"/>
  <c r="R1698" i="12"/>
  <c r="H1701" i="12"/>
  <c r="O1701" i="12"/>
  <c r="N1695" i="12"/>
  <c r="U1687" i="12"/>
  <c r="P1687" i="12"/>
  <c r="L1695" i="12"/>
  <c r="L1687" i="12"/>
  <c r="H1696" i="12"/>
  <c r="P1686" i="12"/>
  <c r="T1691" i="12"/>
  <c r="T1690" i="12"/>
  <c r="L1690" i="12"/>
  <c r="S1687" i="12"/>
  <c r="S1686" i="12"/>
  <c r="K1688" i="12"/>
  <c r="J1692" i="12"/>
  <c r="J1687" i="12"/>
  <c r="J1701" i="12"/>
  <c r="V1695" i="12"/>
  <c r="N1696" i="12"/>
  <c r="P1685" i="12"/>
  <c r="K1708" i="12"/>
  <c r="V1686" i="12"/>
  <c r="V1696" i="12"/>
  <c r="N1701" i="12"/>
  <c r="N1708" i="12"/>
  <c r="U1698" i="12"/>
  <c r="K1687" i="12"/>
  <c r="M1696" i="12"/>
  <c r="Q1695" i="12"/>
  <c r="Q1696" i="12"/>
  <c r="I1696" i="12"/>
  <c r="M1698" i="12"/>
  <c r="M1688" i="12"/>
  <c r="M1702" i="12"/>
  <c r="T1161" i="12"/>
  <c r="U1161" i="1"/>
  <c r="U1696" i="12"/>
  <c r="U1702" i="12"/>
  <c r="M1701" i="12"/>
  <c r="J1700" i="12"/>
  <c r="R1701" i="12"/>
  <c r="R1691" i="12"/>
  <c r="S1698" i="12"/>
  <c r="L1708" i="12"/>
  <c r="T1708" i="12"/>
  <c r="O1688" i="12"/>
  <c r="R1688" i="12"/>
  <c r="I1690" i="12"/>
  <c r="Q1690" i="12"/>
  <c r="I1691" i="12"/>
  <c r="Q1691" i="12"/>
  <c r="I1708" i="12"/>
  <c r="Q1708" i="12"/>
  <c r="J1690" i="12"/>
  <c r="R1690" i="12"/>
  <c r="J1696" i="12"/>
  <c r="R1696" i="12"/>
  <c r="J1702" i="12"/>
  <c r="R1702" i="12"/>
  <c r="J1708" i="12"/>
  <c r="R1708" i="12"/>
  <c r="K1695" i="12"/>
  <c r="S1695" i="12"/>
  <c r="K1701" i="12"/>
  <c r="S1701" i="12"/>
  <c r="K1702" i="12"/>
  <c r="S1702" i="12"/>
  <c r="K1705" i="12"/>
  <c r="S1705" i="12"/>
  <c r="L1693" i="12"/>
  <c r="T1693" i="12"/>
  <c r="L1696" i="12"/>
  <c r="T1696" i="12"/>
  <c r="L1700" i="12"/>
  <c r="T1700" i="12"/>
  <c r="L1701" i="12"/>
  <c r="T1701" i="12"/>
  <c r="L1704" i="12"/>
  <c r="T1704" i="12"/>
  <c r="L1705" i="12"/>
  <c r="T1705" i="12"/>
  <c r="M1692" i="12"/>
  <c r="U1692" i="12"/>
  <c r="M1693" i="12"/>
  <c r="U1693" i="12"/>
  <c r="M1695" i="12"/>
  <c r="U1695" i="12"/>
  <c r="M1699" i="12"/>
  <c r="U1699" i="12"/>
  <c r="M1700" i="12"/>
  <c r="U1700" i="12"/>
  <c r="M1704" i="12"/>
  <c r="U1704" i="12"/>
  <c r="M1705" i="12"/>
  <c r="U1705" i="12"/>
  <c r="O1685" i="12"/>
  <c r="N1691" i="12"/>
  <c r="V1691" i="12"/>
  <c r="N1692" i="12"/>
  <c r="V1692" i="12"/>
  <c r="N1693" i="12"/>
  <c r="V1693" i="12"/>
  <c r="N1698" i="12"/>
  <c r="V1698" i="12"/>
  <c r="N1699" i="12"/>
  <c r="V1699" i="12"/>
  <c r="N1704" i="12"/>
  <c r="V1704" i="12"/>
  <c r="H1688" i="12"/>
  <c r="P1688" i="12"/>
  <c r="O1690" i="12"/>
  <c r="O1691" i="12"/>
  <c r="O1692" i="12"/>
  <c r="O1693" i="12"/>
  <c r="O1698" i="12"/>
  <c r="H1690" i="12"/>
  <c r="P1690" i="12"/>
  <c r="H1691" i="12"/>
  <c r="P1691" i="12"/>
  <c r="H1692" i="12"/>
  <c r="P1692" i="12"/>
  <c r="H1708" i="12"/>
  <c r="P1708" i="12"/>
  <c r="U1161" i="12" l="1"/>
  <c r="V1161" i="1"/>
  <c r="W551" i="1"/>
  <c r="V551" i="1"/>
  <c r="U551" i="1"/>
  <c r="T551" i="1"/>
  <c r="S551" i="1"/>
  <c r="R551" i="1"/>
  <c r="Q551" i="1"/>
  <c r="P551" i="1"/>
  <c r="O551" i="1"/>
  <c r="N551" i="1"/>
  <c r="M551" i="1"/>
  <c r="L551" i="1"/>
  <c r="K551" i="1"/>
  <c r="J551" i="1"/>
  <c r="I551" i="1"/>
  <c r="H551" i="1"/>
  <c r="W551" i="7"/>
  <c r="V551" i="7"/>
  <c r="U551" i="7"/>
  <c r="T551" i="7"/>
  <c r="S551" i="7"/>
  <c r="R551" i="7"/>
  <c r="Q551" i="7"/>
  <c r="P551" i="7"/>
  <c r="O551" i="7"/>
  <c r="N551" i="7"/>
  <c r="M551" i="7"/>
  <c r="L551" i="7"/>
  <c r="K551" i="7"/>
  <c r="J551" i="7"/>
  <c r="I551" i="7"/>
  <c r="H551" i="7"/>
  <c r="W551" i="9"/>
  <c r="V551" i="9"/>
  <c r="U551" i="9"/>
  <c r="T551" i="9"/>
  <c r="S551" i="9"/>
  <c r="R551" i="9"/>
  <c r="Q551" i="9"/>
  <c r="P551" i="9"/>
  <c r="O551" i="9"/>
  <c r="N551" i="9"/>
  <c r="M551" i="9"/>
  <c r="L551" i="9"/>
  <c r="K551" i="9"/>
  <c r="J551" i="9"/>
  <c r="I551" i="9"/>
  <c r="H551" i="9"/>
  <c r="W551" i="10"/>
  <c r="V551" i="10"/>
  <c r="U551" i="10"/>
  <c r="T551" i="10"/>
  <c r="S551" i="10"/>
  <c r="R551" i="10"/>
  <c r="Q551" i="10"/>
  <c r="P551" i="10"/>
  <c r="O551" i="10"/>
  <c r="N551" i="10"/>
  <c r="M551" i="10"/>
  <c r="L551" i="10"/>
  <c r="K551" i="10"/>
  <c r="J551" i="10"/>
  <c r="I551" i="10"/>
  <c r="H551" i="10"/>
  <c r="W551" i="11"/>
  <c r="V551" i="11"/>
  <c r="U551" i="11"/>
  <c r="T551" i="11"/>
  <c r="S551" i="11"/>
  <c r="R551" i="11"/>
  <c r="Q551" i="11"/>
  <c r="P551" i="11"/>
  <c r="O551" i="11"/>
  <c r="N551" i="11"/>
  <c r="M551" i="11"/>
  <c r="L551" i="11"/>
  <c r="K551" i="11"/>
  <c r="J551" i="11"/>
  <c r="I551" i="11"/>
  <c r="H551" i="11"/>
  <c r="G551" i="1"/>
  <c r="G551" i="7"/>
  <c r="G551" i="9"/>
  <c r="G551" i="10"/>
  <c r="G551" i="11"/>
  <c r="K1413" i="1"/>
  <c r="J1413" i="1"/>
  <c r="I1413" i="1"/>
  <c r="H1413" i="1"/>
  <c r="G1413" i="1"/>
  <c r="K1412" i="1"/>
  <c r="J1412" i="1"/>
  <c r="I1412" i="1"/>
  <c r="H1412" i="1"/>
  <c r="G1412" i="1"/>
  <c r="K1413" i="7"/>
  <c r="J1413" i="7"/>
  <c r="I1413" i="7"/>
  <c r="H1413" i="7"/>
  <c r="G1413" i="7"/>
  <c r="K1412" i="7"/>
  <c r="J1412" i="7"/>
  <c r="I1412" i="7"/>
  <c r="H1412" i="7"/>
  <c r="G1412" i="7"/>
  <c r="K1413" i="9"/>
  <c r="J1413" i="9"/>
  <c r="I1413" i="9"/>
  <c r="H1413" i="9"/>
  <c r="G1413" i="9"/>
  <c r="K1412" i="9"/>
  <c r="J1412" i="9"/>
  <c r="I1412" i="9"/>
  <c r="H1412" i="9"/>
  <c r="G1412" i="9"/>
  <c r="K1413" i="10"/>
  <c r="J1413" i="10"/>
  <c r="I1413" i="10"/>
  <c r="H1413" i="10"/>
  <c r="G1413" i="10"/>
  <c r="K1412" i="10"/>
  <c r="J1412" i="10"/>
  <c r="I1412" i="10"/>
  <c r="H1412" i="10"/>
  <c r="G1412" i="10"/>
  <c r="K1413" i="11"/>
  <c r="J1413" i="11"/>
  <c r="I1413" i="11"/>
  <c r="H1413" i="11"/>
  <c r="G1413" i="11"/>
  <c r="K1412" i="11"/>
  <c r="J1412" i="11"/>
  <c r="I1412" i="11"/>
  <c r="H1412" i="11"/>
  <c r="G1412" i="11"/>
  <c r="G1411" i="7" l="1"/>
  <c r="V1161" i="12"/>
  <c r="W1161" i="1"/>
  <c r="W1161" i="12" s="1"/>
  <c r="G1413" i="12"/>
  <c r="G1411" i="11"/>
  <c r="G1411" i="1"/>
  <c r="K1411" i="11"/>
  <c r="G1411" i="9"/>
  <c r="K1411" i="1"/>
  <c r="J1411" i="11"/>
  <c r="J1411" i="1"/>
  <c r="I1411" i="11"/>
  <c r="G1412" i="12"/>
  <c r="K1411" i="7"/>
  <c r="G1411" i="10"/>
  <c r="H1411" i="10"/>
  <c r="I1411" i="10"/>
  <c r="H1411" i="11"/>
  <c r="J1411" i="7"/>
  <c r="H1411" i="1"/>
  <c r="K1411" i="10"/>
  <c r="I1413" i="12"/>
  <c r="H1413" i="12"/>
  <c r="J1412" i="12"/>
  <c r="K1411" i="9"/>
  <c r="I1411" i="7"/>
  <c r="J1411" i="10"/>
  <c r="H1411" i="9"/>
  <c r="I1411" i="9"/>
  <c r="K1412" i="12"/>
  <c r="J1411" i="9"/>
  <c r="H1411" i="7"/>
  <c r="J1413" i="12"/>
  <c r="K1413" i="12"/>
  <c r="H1412" i="12"/>
  <c r="I1412" i="12"/>
  <c r="I1411" i="1"/>
  <c r="W316" i="12"/>
  <c r="V316" i="12"/>
  <c r="U316" i="12"/>
  <c r="T316" i="12"/>
  <c r="S316" i="12"/>
  <c r="R316" i="12"/>
  <c r="Q316" i="12"/>
  <c r="P316" i="12"/>
  <c r="O316" i="12"/>
  <c r="N316" i="12"/>
  <c r="M316" i="12"/>
  <c r="L316" i="12"/>
  <c r="K316" i="12"/>
  <c r="J316" i="12"/>
  <c r="I316" i="12"/>
  <c r="H316" i="12"/>
  <c r="G316" i="12"/>
  <c r="V853" i="12"/>
  <c r="U853" i="12"/>
  <c r="T853" i="12"/>
  <c r="S853" i="12"/>
  <c r="R853" i="12"/>
  <c r="Q853" i="12"/>
  <c r="P853" i="12"/>
  <c r="O853" i="12"/>
  <c r="N853" i="12"/>
  <c r="M853" i="12"/>
  <c r="L853" i="12"/>
  <c r="K853" i="12"/>
  <c r="J853" i="12"/>
  <c r="I853" i="12"/>
  <c r="H853" i="12"/>
  <c r="V852" i="12"/>
  <c r="U852" i="12"/>
  <c r="T852" i="12"/>
  <c r="S852" i="12"/>
  <c r="R852" i="12"/>
  <c r="Q852" i="12"/>
  <c r="P852" i="12"/>
  <c r="O852" i="12"/>
  <c r="N852" i="12"/>
  <c r="M852" i="12"/>
  <c r="L852" i="12"/>
  <c r="K852" i="12"/>
  <c r="J852" i="12"/>
  <c r="I852" i="12"/>
  <c r="H852" i="12"/>
  <c r="V851" i="12"/>
  <c r="U851" i="12"/>
  <c r="T851" i="12"/>
  <c r="S851" i="12"/>
  <c r="R851" i="12"/>
  <c r="Q851" i="12"/>
  <c r="P851" i="12"/>
  <c r="O851" i="12"/>
  <c r="N851" i="12"/>
  <c r="M851" i="12"/>
  <c r="L851" i="12"/>
  <c r="K851" i="12"/>
  <c r="J851" i="12"/>
  <c r="I851" i="12"/>
  <c r="H851" i="12"/>
  <c r="W814" i="12"/>
  <c r="V814" i="12"/>
  <c r="U814" i="12"/>
  <c r="T814" i="12"/>
  <c r="S814" i="12"/>
  <c r="R814" i="12"/>
  <c r="Q814" i="12"/>
  <c r="P814" i="12"/>
  <c r="O814" i="12"/>
  <c r="N814" i="12"/>
  <c r="M814" i="12"/>
  <c r="L814" i="12"/>
  <c r="K814" i="12"/>
  <c r="J814" i="12"/>
  <c r="I814" i="12"/>
  <c r="H814" i="12"/>
  <c r="G814" i="12"/>
  <c r="W813" i="12"/>
  <c r="V813" i="12"/>
  <c r="U813" i="12"/>
  <c r="T813" i="12"/>
  <c r="S813" i="12"/>
  <c r="R813" i="12"/>
  <c r="Q813" i="12"/>
  <c r="P813" i="12"/>
  <c r="O813" i="12"/>
  <c r="N813" i="12"/>
  <c r="M813" i="12"/>
  <c r="L813" i="12"/>
  <c r="K813" i="12"/>
  <c r="J813" i="12"/>
  <c r="I813" i="12"/>
  <c r="H813" i="12"/>
  <c r="G813" i="12"/>
  <c r="W812" i="12"/>
  <c r="V812" i="12"/>
  <c r="U812" i="12"/>
  <c r="T812" i="12"/>
  <c r="S812" i="12"/>
  <c r="R812" i="12"/>
  <c r="Q812" i="12"/>
  <c r="P812" i="12"/>
  <c r="O812" i="12"/>
  <c r="N812" i="12"/>
  <c r="M812" i="12"/>
  <c r="L812" i="12"/>
  <c r="K812" i="12"/>
  <c r="J812" i="12"/>
  <c r="I812" i="12"/>
  <c r="H812" i="12"/>
  <c r="G812" i="12"/>
  <c r="W571" i="12"/>
  <c r="V571" i="12"/>
  <c r="U571" i="12"/>
  <c r="T571" i="12"/>
  <c r="S571" i="12"/>
  <c r="R571" i="12"/>
  <c r="Q571" i="12"/>
  <c r="P571" i="12"/>
  <c r="O571" i="12"/>
  <c r="N571" i="12"/>
  <c r="M571" i="12"/>
  <c r="L571" i="12"/>
  <c r="K571" i="12"/>
  <c r="J571" i="12"/>
  <c r="I571" i="12"/>
  <c r="H571" i="12"/>
  <c r="G571" i="12"/>
  <c r="W570" i="12"/>
  <c r="V570" i="12"/>
  <c r="U570" i="12"/>
  <c r="T570" i="12"/>
  <c r="S570" i="12"/>
  <c r="R570" i="12"/>
  <c r="Q570" i="12"/>
  <c r="P570" i="12"/>
  <c r="O570" i="12"/>
  <c r="N570" i="12"/>
  <c r="M570" i="12"/>
  <c r="L570" i="12"/>
  <c r="K570" i="12"/>
  <c r="J570" i="12"/>
  <c r="I570" i="12"/>
  <c r="H570" i="12"/>
  <c r="G570" i="12"/>
  <c r="W569" i="12"/>
  <c r="V569" i="12"/>
  <c r="U569" i="12"/>
  <c r="T569" i="12"/>
  <c r="S569" i="12"/>
  <c r="R569" i="12"/>
  <c r="Q569" i="12"/>
  <c r="P569" i="12"/>
  <c r="O569" i="12"/>
  <c r="N569" i="12"/>
  <c r="M569" i="12"/>
  <c r="L569" i="12"/>
  <c r="K569" i="12"/>
  <c r="J569" i="12"/>
  <c r="I569" i="12"/>
  <c r="H569" i="12"/>
  <c r="G569" i="12"/>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U512" i="12"/>
  <c r="T512" i="12"/>
  <c r="S512" i="12"/>
  <c r="R512" i="12"/>
  <c r="Q512" i="12"/>
  <c r="P512" i="12"/>
  <c r="O512" i="12"/>
  <c r="N512" i="12"/>
  <c r="M512" i="12"/>
  <c r="L512" i="12"/>
  <c r="K512" i="12"/>
  <c r="J512" i="12"/>
  <c r="I512" i="12"/>
  <c r="H512" i="12"/>
  <c r="G512" i="12"/>
  <c r="W231" i="12"/>
  <c r="V231" i="12"/>
  <c r="U231" i="12"/>
  <c r="T231" i="12"/>
  <c r="S231" i="12"/>
  <c r="R231" i="12"/>
  <c r="Q231" i="12"/>
  <c r="P231" i="12"/>
  <c r="O231" i="12"/>
  <c r="N231" i="12"/>
  <c r="M231" i="12"/>
  <c r="L231" i="12"/>
  <c r="K231" i="12"/>
  <c r="J231" i="12"/>
  <c r="I231" i="12"/>
  <c r="H231" i="12"/>
  <c r="G231" i="12"/>
  <c r="W230" i="12"/>
  <c r="V230" i="12"/>
  <c r="U230" i="12"/>
  <c r="T230" i="12"/>
  <c r="S230" i="12"/>
  <c r="R230" i="12"/>
  <c r="Q230" i="12"/>
  <c r="P230" i="12"/>
  <c r="O230" i="12"/>
  <c r="N230" i="12"/>
  <c r="M230" i="12"/>
  <c r="L230" i="12"/>
  <c r="K230" i="12"/>
  <c r="J230" i="12"/>
  <c r="I230" i="12"/>
  <c r="H230" i="12"/>
  <c r="G230" i="12"/>
  <c r="W229" i="12"/>
  <c r="V229" i="12"/>
  <c r="U229" i="12"/>
  <c r="T229" i="12"/>
  <c r="S229" i="12"/>
  <c r="R229" i="12"/>
  <c r="Q229" i="12"/>
  <c r="P229" i="12"/>
  <c r="O229" i="12"/>
  <c r="N229" i="12"/>
  <c r="M229" i="12"/>
  <c r="L229" i="12"/>
  <c r="K229" i="12"/>
  <c r="J229" i="12"/>
  <c r="I229" i="12"/>
  <c r="H229" i="12"/>
  <c r="G229" i="12"/>
  <c r="G1411" i="12" l="1"/>
  <c r="O1711" i="12"/>
  <c r="P1373" i="12"/>
  <c r="R1429" i="12"/>
  <c r="Q1430" i="12"/>
  <c r="P1431" i="12"/>
  <c r="S1672" i="12"/>
  <c r="Q1674" i="12"/>
  <c r="N1711" i="12"/>
  <c r="V1711" i="12"/>
  <c r="M1712" i="12"/>
  <c r="U1712" i="12"/>
  <c r="L1713" i="12"/>
  <c r="T1713" i="12"/>
  <c r="N1712" i="12"/>
  <c r="M1713" i="12"/>
  <c r="S1373" i="12"/>
  <c r="Q1429" i="12"/>
  <c r="L1712" i="12"/>
  <c r="O1713" i="12"/>
  <c r="W1713" i="12"/>
  <c r="L1429" i="12"/>
  <c r="T1429" i="12"/>
  <c r="K1430" i="12"/>
  <c r="S1430" i="12"/>
  <c r="J1431" i="12"/>
  <c r="R1431" i="12"/>
  <c r="L1372" i="12"/>
  <c r="T1372" i="12"/>
  <c r="K1373" i="12"/>
  <c r="J1374" i="12"/>
  <c r="R1374" i="12"/>
  <c r="N1672" i="12"/>
  <c r="V1672" i="12"/>
  <c r="M1673" i="12"/>
  <c r="U1673" i="12"/>
  <c r="L1674" i="12"/>
  <c r="T1674" i="12"/>
  <c r="L1672" i="12"/>
  <c r="T1672" i="12"/>
  <c r="K1673" i="12"/>
  <c r="S1673" i="12"/>
  <c r="J1674" i="12"/>
  <c r="R1674" i="12"/>
  <c r="H1711" i="12"/>
  <c r="S1711" i="12"/>
  <c r="J1712" i="12"/>
  <c r="R1712" i="12"/>
  <c r="I1713" i="12"/>
  <c r="Q1713" i="12"/>
  <c r="K1711" i="12"/>
  <c r="P1430" i="12"/>
  <c r="O1431" i="12"/>
  <c r="I1411" i="12"/>
  <c r="L1711" i="12"/>
  <c r="P1711" i="12"/>
  <c r="G1712" i="12"/>
  <c r="O1712" i="12"/>
  <c r="W1712" i="12"/>
  <c r="N1713" i="12"/>
  <c r="V1713" i="12"/>
  <c r="Q1372" i="12"/>
  <c r="O1374" i="12"/>
  <c r="H1672" i="12"/>
  <c r="H1411" i="12"/>
  <c r="J1429" i="12"/>
  <c r="T1711" i="12"/>
  <c r="K1712" i="12"/>
  <c r="S1712" i="12"/>
  <c r="I1711" i="12"/>
  <c r="Q1711" i="12"/>
  <c r="H1712" i="12"/>
  <c r="P1712" i="12"/>
  <c r="G1713" i="12"/>
  <c r="M1711" i="12"/>
  <c r="U1711" i="12"/>
  <c r="T1712" i="12"/>
  <c r="K1713" i="12"/>
  <c r="S1713" i="12"/>
  <c r="J1711" i="12"/>
  <c r="R1711" i="12"/>
  <c r="I1712" i="12"/>
  <c r="Q1712" i="12"/>
  <c r="P1672" i="12"/>
  <c r="G1673" i="12"/>
  <c r="O1673" i="12"/>
  <c r="J1411" i="12"/>
  <c r="K1411" i="12"/>
  <c r="I1429" i="12"/>
  <c r="H1430" i="12"/>
  <c r="G1431" i="12"/>
  <c r="W1431" i="12"/>
  <c r="W1673" i="12"/>
  <c r="N1674" i="12"/>
  <c r="V1674" i="12"/>
  <c r="G1711" i="12"/>
  <c r="W1711" i="12"/>
  <c r="V1712" i="12"/>
  <c r="U1713" i="12"/>
  <c r="H1373" i="12"/>
  <c r="W1374" i="12"/>
  <c r="I1372" i="12"/>
  <c r="G1374" i="12"/>
  <c r="I1430" i="12"/>
  <c r="H1431" i="12"/>
  <c r="G1429" i="12"/>
  <c r="O1429" i="12"/>
  <c r="W1429" i="12"/>
  <c r="N1430" i="12"/>
  <c r="V1430" i="12"/>
  <c r="M1431" i="12"/>
  <c r="U1431" i="12"/>
  <c r="K1672" i="12"/>
  <c r="J1673" i="12"/>
  <c r="R1673" i="12"/>
  <c r="I1674" i="12"/>
  <c r="M1672" i="12"/>
  <c r="T1673" i="12"/>
  <c r="S1674" i="12"/>
  <c r="R1672" i="12"/>
  <c r="Q1673" i="12"/>
  <c r="H1674" i="12"/>
  <c r="M1372" i="12"/>
  <c r="U1372" i="12"/>
  <c r="L1373" i="12"/>
  <c r="T1373" i="12"/>
  <c r="K1374" i="12"/>
  <c r="S1374" i="12"/>
  <c r="G1372" i="12"/>
  <c r="O1372" i="12"/>
  <c r="W1372" i="12"/>
  <c r="N1373" i="12"/>
  <c r="V1373" i="12"/>
  <c r="M1374" i="12"/>
  <c r="U1374" i="12"/>
  <c r="N1429" i="12"/>
  <c r="V1429" i="12"/>
  <c r="M1430" i="12"/>
  <c r="U1430" i="12"/>
  <c r="L1431" i="12"/>
  <c r="T1431" i="12"/>
  <c r="K1429" i="12"/>
  <c r="S1429" i="12"/>
  <c r="J1430" i="12"/>
  <c r="R1430" i="12"/>
  <c r="I1431" i="12"/>
  <c r="Q1431" i="12"/>
  <c r="H1429" i="12"/>
  <c r="P1429" i="12"/>
  <c r="G1430" i="12"/>
  <c r="O1430" i="12"/>
  <c r="W1430" i="12"/>
  <c r="N1431" i="12"/>
  <c r="V1431" i="12"/>
  <c r="M1429" i="12"/>
  <c r="U1429" i="12"/>
  <c r="L1430" i="12"/>
  <c r="T1430" i="12"/>
  <c r="K1431" i="12"/>
  <c r="S1431" i="12"/>
  <c r="G1672" i="12"/>
  <c r="O1672" i="12"/>
  <c r="W1672" i="12"/>
  <c r="N1673" i="12"/>
  <c r="V1673" i="12"/>
  <c r="M1674" i="12"/>
  <c r="U1674" i="12"/>
  <c r="I1672" i="12"/>
  <c r="Q1672" i="12"/>
  <c r="H1673" i="12"/>
  <c r="P1673" i="12"/>
  <c r="G1674" i="12"/>
  <c r="O1674" i="12"/>
  <c r="W1674" i="12"/>
  <c r="U1672" i="12"/>
  <c r="L1673" i="12"/>
  <c r="K1674" i="12"/>
  <c r="J1672" i="12"/>
  <c r="I1673" i="12"/>
  <c r="P1674" i="12"/>
  <c r="N1372" i="12"/>
  <c r="V1372" i="12"/>
  <c r="M1373" i="12"/>
  <c r="U1373" i="12"/>
  <c r="L1374" i="12"/>
  <c r="T1374" i="12"/>
  <c r="H1372" i="12"/>
  <c r="P1372" i="12"/>
  <c r="G1373" i="12"/>
  <c r="O1373" i="12"/>
  <c r="W1373" i="12"/>
  <c r="N1374" i="12"/>
  <c r="V1374" i="12"/>
  <c r="J1372" i="12"/>
  <c r="R1372" i="12"/>
  <c r="I1373" i="12"/>
  <c r="Q1373" i="12"/>
  <c r="H1374" i="12"/>
  <c r="P1374" i="12"/>
  <c r="H1713" i="12"/>
  <c r="K1372" i="12"/>
  <c r="S1372" i="12"/>
  <c r="J1373" i="12"/>
  <c r="R1373" i="12"/>
  <c r="I1374" i="12"/>
  <c r="Q1374" i="12"/>
  <c r="J1713" i="12"/>
  <c r="R1713" i="12"/>
  <c r="P1713" i="12"/>
  <c r="H1403" i="7" l="1"/>
  <c r="H1403" i="9"/>
  <c r="H1403" i="10"/>
  <c r="H1403" i="11"/>
  <c r="H1403" i="1"/>
  <c r="V1404" i="7"/>
  <c r="U1404" i="7"/>
  <c r="T1404" i="7"/>
  <c r="S1404" i="7"/>
  <c r="R1404" i="7"/>
  <c r="Q1404" i="7"/>
  <c r="P1404" i="7"/>
  <c r="O1404" i="7"/>
  <c r="N1404" i="7"/>
  <c r="M1404" i="7"/>
  <c r="L1404" i="7"/>
  <c r="K1404" i="7"/>
  <c r="J1404" i="7"/>
  <c r="I1404" i="7"/>
  <c r="H1404" i="7"/>
  <c r="G1404" i="7"/>
  <c r="V1403" i="7"/>
  <c r="V1402" i="7" s="1"/>
  <c r="U1403" i="7"/>
  <c r="U1402" i="7" s="1"/>
  <c r="T1403" i="7"/>
  <c r="T1402" i="7" s="1"/>
  <c r="S1403" i="7"/>
  <c r="S1402" i="7" s="1"/>
  <c r="R1403" i="7"/>
  <c r="Q1403" i="7"/>
  <c r="P1403" i="7"/>
  <c r="O1403" i="7"/>
  <c r="O1402" i="7" s="1"/>
  <c r="N1403" i="7"/>
  <c r="N1402" i="7" s="1"/>
  <c r="M1403" i="7"/>
  <c r="L1403" i="7"/>
  <c r="K1403" i="7"/>
  <c r="K1402" i="7" s="1"/>
  <c r="J1403" i="7"/>
  <c r="I1403" i="7"/>
  <c r="G1403" i="7"/>
  <c r="V1404" i="9"/>
  <c r="U1404" i="9"/>
  <c r="T1404" i="9"/>
  <c r="S1404" i="9"/>
  <c r="R1404" i="9"/>
  <c r="Q1404" i="9"/>
  <c r="P1404" i="9"/>
  <c r="O1404" i="9"/>
  <c r="N1404" i="9"/>
  <c r="M1404" i="9"/>
  <c r="L1404" i="9"/>
  <c r="K1404" i="9"/>
  <c r="J1404" i="9"/>
  <c r="I1404" i="9"/>
  <c r="H1404" i="9"/>
  <c r="G1404" i="9"/>
  <c r="V1403" i="9"/>
  <c r="U1403" i="9"/>
  <c r="T1403" i="9"/>
  <c r="T1402" i="9" s="1"/>
  <c r="S1403" i="9"/>
  <c r="R1403" i="9"/>
  <c r="Q1403" i="9"/>
  <c r="P1403" i="9"/>
  <c r="O1403" i="9"/>
  <c r="O1402" i="9" s="1"/>
  <c r="N1403" i="9"/>
  <c r="M1403" i="9"/>
  <c r="M1402" i="9" s="1"/>
  <c r="L1403" i="9"/>
  <c r="K1403" i="9"/>
  <c r="J1403" i="9"/>
  <c r="J1402" i="9" s="1"/>
  <c r="I1403" i="9"/>
  <c r="I1402" i="9" s="1"/>
  <c r="G1403" i="9"/>
  <c r="V1404" i="10"/>
  <c r="U1404" i="10"/>
  <c r="T1404" i="10"/>
  <c r="S1404" i="10"/>
  <c r="R1404" i="10"/>
  <c r="Q1404" i="10"/>
  <c r="P1404" i="10"/>
  <c r="O1404" i="10"/>
  <c r="N1404" i="10"/>
  <c r="M1404" i="10"/>
  <c r="L1404" i="10"/>
  <c r="K1404" i="10"/>
  <c r="J1404" i="10"/>
  <c r="I1404" i="10"/>
  <c r="H1404" i="10"/>
  <c r="G1404" i="10"/>
  <c r="V1403" i="10"/>
  <c r="U1403" i="10"/>
  <c r="T1403" i="10"/>
  <c r="T1402" i="10" s="1"/>
  <c r="S1403" i="10"/>
  <c r="R1403" i="10"/>
  <c r="R1402" i="10" s="1"/>
  <c r="Q1403" i="10"/>
  <c r="P1403" i="10"/>
  <c r="P1402" i="10" s="1"/>
  <c r="O1403" i="10"/>
  <c r="O1402" i="10" s="1"/>
  <c r="N1403" i="10"/>
  <c r="M1403" i="10"/>
  <c r="L1403" i="10"/>
  <c r="L1402" i="10" s="1"/>
  <c r="K1403" i="10"/>
  <c r="K1402" i="10" s="1"/>
  <c r="J1403" i="10"/>
  <c r="J1402" i="10" s="1"/>
  <c r="I1403" i="10"/>
  <c r="I1402" i="10" s="1"/>
  <c r="G1403" i="10"/>
  <c r="V1404" i="11"/>
  <c r="U1404" i="11"/>
  <c r="T1404" i="11"/>
  <c r="S1404" i="11"/>
  <c r="R1404" i="11"/>
  <c r="Q1404" i="11"/>
  <c r="P1404" i="11"/>
  <c r="O1404" i="11"/>
  <c r="N1404" i="11"/>
  <c r="M1404" i="11"/>
  <c r="L1404" i="11"/>
  <c r="K1404" i="11"/>
  <c r="J1404" i="11"/>
  <c r="I1404" i="11"/>
  <c r="H1404" i="11"/>
  <c r="G1404" i="11"/>
  <c r="V1403" i="11"/>
  <c r="U1403" i="11"/>
  <c r="U1402" i="11" s="1"/>
  <c r="T1403" i="11"/>
  <c r="T1402" i="11" s="1"/>
  <c r="S1403" i="11"/>
  <c r="S1402" i="11" s="1"/>
  <c r="R1403" i="11"/>
  <c r="Q1403" i="11"/>
  <c r="P1403" i="11"/>
  <c r="O1403" i="11"/>
  <c r="N1403" i="11"/>
  <c r="M1403" i="11"/>
  <c r="L1403" i="11"/>
  <c r="L1402" i="11" s="1"/>
  <c r="K1403" i="11"/>
  <c r="K1402" i="11" s="1"/>
  <c r="J1403" i="11"/>
  <c r="I1403" i="11"/>
  <c r="G1403" i="11"/>
  <c r="V1404" i="1"/>
  <c r="U1404" i="1"/>
  <c r="T1404" i="1"/>
  <c r="S1404" i="1"/>
  <c r="R1404" i="1"/>
  <c r="Q1404" i="1"/>
  <c r="P1404" i="1"/>
  <c r="O1404" i="1"/>
  <c r="N1404" i="1"/>
  <c r="M1404" i="1"/>
  <c r="L1404" i="1"/>
  <c r="K1404" i="1"/>
  <c r="J1404" i="1"/>
  <c r="I1404" i="1"/>
  <c r="H1404" i="1"/>
  <c r="G1404" i="1"/>
  <c r="V1403" i="1"/>
  <c r="U1403" i="1"/>
  <c r="T1403" i="1"/>
  <c r="S1403" i="1"/>
  <c r="S1402" i="1" s="1"/>
  <c r="R1403" i="1"/>
  <c r="Q1403" i="1"/>
  <c r="P1403" i="1"/>
  <c r="P1402" i="1" s="1"/>
  <c r="O1403" i="1"/>
  <c r="O1402" i="1" s="1"/>
  <c r="N1403" i="1"/>
  <c r="N1402" i="1" s="1"/>
  <c r="M1403" i="1"/>
  <c r="M1402" i="1" s="1"/>
  <c r="L1403" i="1"/>
  <c r="K1403" i="1"/>
  <c r="K1402" i="1" s="1"/>
  <c r="J1403" i="1"/>
  <c r="I1403" i="1"/>
  <c r="I1402" i="1" s="1"/>
  <c r="G1403" i="1"/>
  <c r="H1423" i="7"/>
  <c r="H1423" i="9"/>
  <c r="H1423" i="10"/>
  <c r="H1423" i="11"/>
  <c r="H1423" i="1"/>
  <c r="V819" i="7"/>
  <c r="U819" i="7"/>
  <c r="T819" i="7"/>
  <c r="S819" i="7"/>
  <c r="R819" i="7"/>
  <c r="Q819" i="7"/>
  <c r="P819" i="7"/>
  <c r="O819" i="7"/>
  <c r="N819" i="7"/>
  <c r="M819" i="7"/>
  <c r="L819" i="7"/>
  <c r="K819" i="7"/>
  <c r="J819" i="7"/>
  <c r="I819" i="7"/>
  <c r="H819" i="7"/>
  <c r="V819" i="9"/>
  <c r="U819" i="9"/>
  <c r="T819" i="9"/>
  <c r="S819" i="9"/>
  <c r="R819" i="9"/>
  <c r="Q819" i="9"/>
  <c r="P819" i="9"/>
  <c r="O819" i="9"/>
  <c r="N819" i="9"/>
  <c r="M819" i="9"/>
  <c r="L819" i="9"/>
  <c r="K819" i="9"/>
  <c r="J819" i="9"/>
  <c r="I819" i="9"/>
  <c r="H819" i="9"/>
  <c r="V819" i="10"/>
  <c r="U819" i="10"/>
  <c r="T819" i="10"/>
  <c r="S819" i="10"/>
  <c r="R819" i="10"/>
  <c r="Q819" i="10"/>
  <c r="P819" i="10"/>
  <c r="O819" i="10"/>
  <c r="N819" i="10"/>
  <c r="M819" i="10"/>
  <c r="L819" i="10"/>
  <c r="K819" i="10"/>
  <c r="J819" i="10"/>
  <c r="I819" i="10"/>
  <c r="H819" i="10"/>
  <c r="V819" i="11"/>
  <c r="U819" i="11"/>
  <c r="T819" i="11"/>
  <c r="S819" i="11"/>
  <c r="R819" i="11"/>
  <c r="Q819" i="11"/>
  <c r="P819" i="11"/>
  <c r="O819" i="11"/>
  <c r="N819" i="11"/>
  <c r="M819" i="11"/>
  <c r="L819" i="11"/>
  <c r="K819" i="11"/>
  <c r="J819" i="11"/>
  <c r="I819" i="11"/>
  <c r="H819" i="11"/>
  <c r="V819" i="1"/>
  <c r="U819" i="1"/>
  <c r="T819" i="1"/>
  <c r="S819" i="1"/>
  <c r="R819" i="1"/>
  <c r="Q819" i="1"/>
  <c r="P819" i="1"/>
  <c r="O819" i="1"/>
  <c r="N819" i="1"/>
  <c r="M819" i="1"/>
  <c r="L819" i="1"/>
  <c r="K819" i="1"/>
  <c r="J819" i="1"/>
  <c r="I819" i="1"/>
  <c r="H819" i="1"/>
  <c r="W544" i="12"/>
  <c r="V544" i="12"/>
  <c r="U544" i="12"/>
  <c r="T544" i="12"/>
  <c r="S544" i="12"/>
  <c r="R544" i="12"/>
  <c r="Q544" i="12"/>
  <c r="P544" i="12"/>
  <c r="O544" i="12"/>
  <c r="N544" i="12"/>
  <c r="M544" i="12"/>
  <c r="L544" i="12"/>
  <c r="K544" i="12"/>
  <c r="J544" i="12"/>
  <c r="I544" i="12"/>
  <c r="H544" i="12"/>
  <c r="G544" i="12"/>
  <c r="W543" i="12"/>
  <c r="V543" i="12"/>
  <c r="U543" i="12"/>
  <c r="T543" i="12"/>
  <c r="S543" i="12"/>
  <c r="R543" i="12"/>
  <c r="Q543" i="12"/>
  <c r="P543" i="12"/>
  <c r="O543" i="12"/>
  <c r="N543" i="12"/>
  <c r="M543" i="12"/>
  <c r="L543" i="12"/>
  <c r="K543" i="12"/>
  <c r="J543" i="12"/>
  <c r="I543" i="12"/>
  <c r="H543" i="12"/>
  <c r="G543" i="12"/>
  <c r="W542" i="7"/>
  <c r="V542" i="7"/>
  <c r="U542" i="7"/>
  <c r="T542" i="7"/>
  <c r="S542" i="7"/>
  <c r="R542" i="7"/>
  <c r="Q542" i="7"/>
  <c r="P542" i="7"/>
  <c r="O542" i="7"/>
  <c r="N542" i="7"/>
  <c r="M542" i="7"/>
  <c r="L542" i="7"/>
  <c r="K542" i="7"/>
  <c r="J542" i="7"/>
  <c r="I542" i="7"/>
  <c r="H542" i="7"/>
  <c r="G542" i="7"/>
  <c r="W542" i="9"/>
  <c r="V542" i="9"/>
  <c r="U542" i="9"/>
  <c r="T542" i="9"/>
  <c r="S542" i="9"/>
  <c r="R542" i="9"/>
  <c r="Q542" i="9"/>
  <c r="P542" i="9"/>
  <c r="O542" i="9"/>
  <c r="N542" i="9"/>
  <c r="M542" i="9"/>
  <c r="L542" i="9"/>
  <c r="K542" i="9"/>
  <c r="J542" i="9"/>
  <c r="I542" i="9"/>
  <c r="H542" i="9"/>
  <c r="G542" i="9"/>
  <c r="W542" i="10"/>
  <c r="V542" i="10"/>
  <c r="U542" i="10"/>
  <c r="T542" i="10"/>
  <c r="S542" i="10"/>
  <c r="R542" i="10"/>
  <c r="Q542" i="10"/>
  <c r="P542" i="10"/>
  <c r="O542" i="10"/>
  <c r="N542" i="10"/>
  <c r="M542" i="10"/>
  <c r="L542" i="10"/>
  <c r="K542" i="10"/>
  <c r="J542" i="10"/>
  <c r="I542" i="10"/>
  <c r="H542" i="10"/>
  <c r="G542" i="10"/>
  <c r="W542" i="11"/>
  <c r="V542" i="11"/>
  <c r="U542" i="11"/>
  <c r="T542" i="11"/>
  <c r="S542" i="11"/>
  <c r="R542" i="11"/>
  <c r="Q542" i="11"/>
  <c r="P542" i="11"/>
  <c r="O542" i="11"/>
  <c r="N542" i="11"/>
  <c r="M542" i="11"/>
  <c r="L542" i="11"/>
  <c r="K542" i="11"/>
  <c r="J542" i="11"/>
  <c r="I542" i="11"/>
  <c r="H542" i="11"/>
  <c r="G542" i="11"/>
  <c r="W542" i="1"/>
  <c r="V542" i="1"/>
  <c r="U542" i="1"/>
  <c r="T542" i="1"/>
  <c r="S542" i="1"/>
  <c r="R542" i="1"/>
  <c r="Q542" i="1"/>
  <c r="P542" i="1"/>
  <c r="O542" i="1"/>
  <c r="N542" i="1"/>
  <c r="M542" i="1"/>
  <c r="L542" i="1"/>
  <c r="K542" i="1"/>
  <c r="J542" i="1"/>
  <c r="I542" i="1"/>
  <c r="H542" i="1"/>
  <c r="G542" i="1"/>
  <c r="L1684" i="7"/>
  <c r="O1402" i="11" l="1"/>
  <c r="U1402" i="9"/>
  <c r="N1402" i="9"/>
  <c r="L1402" i="9"/>
  <c r="Q1402" i="1"/>
  <c r="I1402" i="11"/>
  <c r="U1402" i="10"/>
  <c r="J1402" i="11"/>
  <c r="R1402" i="11"/>
  <c r="V1402" i="9"/>
  <c r="M1402" i="7"/>
  <c r="L1402" i="7"/>
  <c r="G1402" i="9"/>
  <c r="N1402" i="11"/>
  <c r="Q1402" i="9"/>
  <c r="V1402" i="11"/>
  <c r="M1402" i="10"/>
  <c r="I1402" i="7"/>
  <c r="M1402" i="11"/>
  <c r="G1402" i="7"/>
  <c r="R1402" i="9"/>
  <c r="H1402" i="9"/>
  <c r="R1402" i="7"/>
  <c r="P1402" i="11"/>
  <c r="Q1402" i="10"/>
  <c r="Q1402" i="7"/>
  <c r="P1402" i="9"/>
  <c r="M1694" i="12"/>
  <c r="S1402" i="10"/>
  <c r="O1404" i="12"/>
  <c r="N1684" i="11"/>
  <c r="V1684" i="11"/>
  <c r="G1402" i="10"/>
  <c r="G1404" i="12"/>
  <c r="U1402" i="1"/>
  <c r="U1694" i="12"/>
  <c r="H1402" i="1"/>
  <c r="R1402" i="1"/>
  <c r="J1402" i="1"/>
  <c r="S1684" i="9"/>
  <c r="H1402" i="10"/>
  <c r="H1403" i="12"/>
  <c r="N1684" i="7"/>
  <c r="M1684" i="11"/>
  <c r="U1684" i="11"/>
  <c r="I1684" i="10"/>
  <c r="Q1684" i="10"/>
  <c r="R1684" i="1"/>
  <c r="V1684" i="7"/>
  <c r="H1402" i="11"/>
  <c r="K1684" i="1"/>
  <c r="S1684" i="1"/>
  <c r="K1684" i="7"/>
  <c r="O1694" i="12"/>
  <c r="P1684" i="1"/>
  <c r="K1703" i="12"/>
  <c r="S1703" i="12"/>
  <c r="W1404" i="7"/>
  <c r="W1403" i="1"/>
  <c r="P1403" i="12"/>
  <c r="W1404" i="11"/>
  <c r="K1402" i="9"/>
  <c r="S1402" i="9"/>
  <c r="W1403" i="7"/>
  <c r="H1404" i="12"/>
  <c r="P1402" i="7"/>
  <c r="J1684" i="1"/>
  <c r="W1403" i="11"/>
  <c r="N1404" i="12"/>
  <c r="V1404" i="12"/>
  <c r="I1404" i="12"/>
  <c r="Q1404" i="12"/>
  <c r="M1684" i="1"/>
  <c r="L1402" i="1"/>
  <c r="T1402" i="1"/>
  <c r="Q1402" i="11"/>
  <c r="W1404" i="10"/>
  <c r="J1403" i="12"/>
  <c r="R1403" i="12"/>
  <c r="S1684" i="7"/>
  <c r="G1402" i="1"/>
  <c r="M1404" i="12"/>
  <c r="U1404" i="12"/>
  <c r="J1404" i="12"/>
  <c r="R1404" i="12"/>
  <c r="N1403" i="12"/>
  <c r="V1403" i="12"/>
  <c r="K1403" i="12"/>
  <c r="S1403" i="12"/>
  <c r="W1404" i="9"/>
  <c r="H1694" i="12"/>
  <c r="P1694" i="12"/>
  <c r="V1402" i="1"/>
  <c r="W1404" i="1"/>
  <c r="G1402" i="11"/>
  <c r="W1403" i="9"/>
  <c r="J1402" i="7"/>
  <c r="L1176" i="1"/>
  <c r="M1176" i="1" s="1"/>
  <c r="N1176" i="1" s="1"/>
  <c r="L1176" i="11"/>
  <c r="M1176" i="11" s="1"/>
  <c r="L1176" i="10"/>
  <c r="M1176" i="10" s="1"/>
  <c r="L1176" i="9"/>
  <c r="L1176" i="7"/>
  <c r="M1176" i="7" s="1"/>
  <c r="N1176" i="7" s="1"/>
  <c r="P1404" i="12"/>
  <c r="Q1403" i="12"/>
  <c r="L1403" i="12"/>
  <c r="T1403" i="12"/>
  <c r="K1404" i="12"/>
  <c r="S1404" i="12"/>
  <c r="I1403" i="12"/>
  <c r="M1403" i="12"/>
  <c r="U1403" i="12"/>
  <c r="L1404" i="12"/>
  <c r="T1404" i="12"/>
  <c r="W1403" i="10"/>
  <c r="N1402" i="10"/>
  <c r="V1402" i="10"/>
  <c r="H1402" i="7"/>
  <c r="G1403" i="12"/>
  <c r="O1403" i="12"/>
  <c r="L1684" i="10"/>
  <c r="T1684" i="10"/>
  <c r="H1684" i="10"/>
  <c r="P1684" i="10"/>
  <c r="N1684" i="1"/>
  <c r="V1684" i="1"/>
  <c r="H1684" i="1"/>
  <c r="T1694" i="12"/>
  <c r="T1684" i="7"/>
  <c r="K1684" i="9"/>
  <c r="N1694" i="12"/>
  <c r="V1694" i="12"/>
  <c r="I1684" i="7"/>
  <c r="Q1684" i="7"/>
  <c r="I1694" i="12"/>
  <c r="Q1694" i="12"/>
  <c r="L1694" i="12"/>
  <c r="H1703" i="12"/>
  <c r="P1703" i="12"/>
  <c r="J1694" i="12"/>
  <c r="R1694" i="12"/>
  <c r="U1684" i="1"/>
  <c r="N1703" i="12"/>
  <c r="V1703" i="12"/>
  <c r="M1703" i="12"/>
  <c r="U1703" i="12"/>
  <c r="L1703" i="12"/>
  <c r="T1703" i="12"/>
  <c r="H1684" i="11"/>
  <c r="P1684" i="11"/>
  <c r="I1684" i="11"/>
  <c r="Q1684" i="11"/>
  <c r="K1684" i="10"/>
  <c r="S1684" i="10"/>
  <c r="M1684" i="10"/>
  <c r="U1684" i="10"/>
  <c r="N1684" i="9"/>
  <c r="V1684" i="9"/>
  <c r="J1684" i="11"/>
  <c r="R1684" i="11"/>
  <c r="N1684" i="10"/>
  <c r="V1684" i="10"/>
  <c r="H1684" i="9"/>
  <c r="P1684" i="9"/>
  <c r="I1684" i="9"/>
  <c r="Q1684" i="9"/>
  <c r="I1703" i="12"/>
  <c r="Q1703" i="12"/>
  <c r="K1684" i="11"/>
  <c r="S1684" i="11"/>
  <c r="H1684" i="7"/>
  <c r="P1684" i="7"/>
  <c r="O1684" i="1"/>
  <c r="O1684" i="7"/>
  <c r="J1703" i="12"/>
  <c r="R1703" i="12"/>
  <c r="O1703" i="12"/>
  <c r="L1684" i="11"/>
  <c r="T1684" i="11"/>
  <c r="O1684" i="10"/>
  <c r="J1684" i="9"/>
  <c r="R1684" i="9"/>
  <c r="L1684" i="9"/>
  <c r="T1684" i="9"/>
  <c r="K1694" i="12"/>
  <c r="S1694" i="12"/>
  <c r="J1684" i="7"/>
  <c r="R1684" i="7"/>
  <c r="M1684" i="7"/>
  <c r="U1684" i="7"/>
  <c r="I1684" i="1"/>
  <c r="Q1684" i="1"/>
  <c r="L1684" i="1"/>
  <c r="T1684" i="1"/>
  <c r="O1684" i="11"/>
  <c r="J1684" i="10"/>
  <c r="R1684" i="10"/>
  <c r="M1684" i="9"/>
  <c r="U1684" i="9"/>
  <c r="O1684" i="9"/>
  <c r="G1176" i="7"/>
  <c r="G1176" i="9"/>
  <c r="G1176" i="10"/>
  <c r="G1176" i="11"/>
  <c r="G1176" i="1"/>
  <c r="O1402" i="12" l="1"/>
  <c r="G1402" i="12"/>
  <c r="W1402" i="7"/>
  <c r="I1402" i="12"/>
  <c r="R1402" i="12"/>
  <c r="H1402" i="12"/>
  <c r="S1402" i="12"/>
  <c r="J1402" i="12"/>
  <c r="V1402" i="12"/>
  <c r="U1402" i="12"/>
  <c r="P1402" i="12"/>
  <c r="M1402" i="12"/>
  <c r="W1402" i="9"/>
  <c r="N1402" i="12"/>
  <c r="W1402" i="1"/>
  <c r="K1402" i="12"/>
  <c r="W1404" i="12"/>
  <c r="Q1402" i="12"/>
  <c r="W1402" i="11"/>
  <c r="W1402" i="10"/>
  <c r="L1402" i="12"/>
  <c r="O1176" i="1"/>
  <c r="P1176" i="1" s="1"/>
  <c r="N1176" i="10"/>
  <c r="O1176" i="10" s="1"/>
  <c r="O1176" i="7"/>
  <c r="M1176" i="9"/>
  <c r="N1176" i="11"/>
  <c r="O1176" i="11" s="1"/>
  <c r="T1402" i="12"/>
  <c r="W1403" i="12"/>
  <c r="K1176" i="12"/>
  <c r="H1176" i="12"/>
  <c r="L1176" i="12"/>
  <c r="I1176" i="12"/>
  <c r="J1176" i="12"/>
  <c r="G1176" i="12"/>
  <c r="W1402" i="12" l="1"/>
  <c r="Q1176" i="1"/>
  <c r="R1176" i="1" s="1"/>
  <c r="P1176" i="11"/>
  <c r="P1176" i="10"/>
  <c r="P1176" i="7"/>
  <c r="Q1176" i="7" s="1"/>
  <c r="N1176" i="9"/>
  <c r="O1176" i="9" s="1"/>
  <c r="M1176" i="12"/>
  <c r="V1426" i="9"/>
  <c r="V1425" i="9" s="1"/>
  <c r="U1426" i="9"/>
  <c r="U1425" i="9" s="1"/>
  <c r="T1426" i="9"/>
  <c r="T1425" i="9" s="1"/>
  <c r="S1426" i="9"/>
  <c r="S1425" i="9" s="1"/>
  <c r="R1426" i="9"/>
  <c r="R1425" i="9" s="1"/>
  <c r="Q1426" i="9"/>
  <c r="Q1425" i="9" s="1"/>
  <c r="P1426" i="9"/>
  <c r="P1425" i="9" s="1"/>
  <c r="O1426" i="9"/>
  <c r="O1425" i="9" s="1"/>
  <c r="N1426" i="9"/>
  <c r="N1425" i="9" s="1"/>
  <c r="M1426" i="9"/>
  <c r="M1425" i="9" s="1"/>
  <c r="L1426" i="9"/>
  <c r="L1425" i="9" s="1"/>
  <c r="K1426" i="9"/>
  <c r="K1425" i="9" s="1"/>
  <c r="J1426" i="9"/>
  <c r="J1425" i="9" s="1"/>
  <c r="I1426" i="9"/>
  <c r="I1425" i="9" s="1"/>
  <c r="H1426" i="9"/>
  <c r="V1424" i="9"/>
  <c r="U1424" i="9"/>
  <c r="T1424" i="9"/>
  <c r="S1424" i="9"/>
  <c r="R1424" i="9"/>
  <c r="Q1424" i="9"/>
  <c r="P1424" i="9"/>
  <c r="O1424" i="9"/>
  <c r="N1424" i="9"/>
  <c r="M1424" i="9"/>
  <c r="L1424" i="9"/>
  <c r="K1424" i="9"/>
  <c r="J1424" i="9"/>
  <c r="I1424" i="9"/>
  <c r="H1424" i="9"/>
  <c r="V1423" i="9"/>
  <c r="U1423" i="9"/>
  <c r="T1423" i="9"/>
  <c r="S1423" i="9"/>
  <c r="R1423" i="9"/>
  <c r="Q1423" i="9"/>
  <c r="P1423" i="9"/>
  <c r="O1423" i="9"/>
  <c r="N1423" i="9"/>
  <c r="M1423" i="9"/>
  <c r="L1423" i="9"/>
  <c r="K1423" i="9"/>
  <c r="J1423" i="9"/>
  <c r="I1423" i="9"/>
  <c r="V1421" i="9"/>
  <c r="U1421" i="9"/>
  <c r="T1421" i="9"/>
  <c r="S1421" i="9"/>
  <c r="R1421" i="9"/>
  <c r="Q1421" i="9"/>
  <c r="P1421" i="9"/>
  <c r="O1421" i="9"/>
  <c r="N1421" i="9"/>
  <c r="M1421" i="9"/>
  <c r="L1421" i="9"/>
  <c r="K1421" i="9"/>
  <c r="J1421" i="9"/>
  <c r="I1421" i="9"/>
  <c r="H1421" i="9"/>
  <c r="V1420" i="9"/>
  <c r="U1420" i="9"/>
  <c r="T1420" i="9"/>
  <c r="S1420" i="9"/>
  <c r="R1420" i="9"/>
  <c r="Q1420" i="9"/>
  <c r="P1420" i="9"/>
  <c r="O1420" i="9"/>
  <c r="N1420" i="9"/>
  <c r="M1420" i="9"/>
  <c r="L1420" i="9"/>
  <c r="K1420" i="9"/>
  <c r="J1420" i="9"/>
  <c r="I1420" i="9"/>
  <c r="H1420" i="9"/>
  <c r="K1419" i="9"/>
  <c r="J1419" i="9"/>
  <c r="I1419" i="9"/>
  <c r="H1419" i="9"/>
  <c r="V1418" i="9"/>
  <c r="U1418" i="9"/>
  <c r="T1418" i="9"/>
  <c r="S1418" i="9"/>
  <c r="R1418" i="9"/>
  <c r="Q1418" i="9"/>
  <c r="P1418" i="9"/>
  <c r="O1418" i="9"/>
  <c r="N1418" i="9"/>
  <c r="M1418" i="9"/>
  <c r="L1418" i="9"/>
  <c r="K1418" i="9"/>
  <c r="J1418" i="9"/>
  <c r="I1418" i="9"/>
  <c r="H1418" i="9"/>
  <c r="V1417" i="9"/>
  <c r="U1417" i="9"/>
  <c r="T1417" i="9"/>
  <c r="S1417" i="9"/>
  <c r="R1417" i="9"/>
  <c r="Q1417" i="9"/>
  <c r="P1417" i="9"/>
  <c r="O1417" i="9"/>
  <c r="N1417" i="9"/>
  <c r="M1417" i="9"/>
  <c r="L1417" i="9"/>
  <c r="K1417" i="9"/>
  <c r="J1417" i="9"/>
  <c r="I1417" i="9"/>
  <c r="H1417" i="9"/>
  <c r="V1416" i="9"/>
  <c r="U1416" i="9"/>
  <c r="T1416" i="9"/>
  <c r="S1416" i="9"/>
  <c r="R1416" i="9"/>
  <c r="Q1416" i="9"/>
  <c r="P1416" i="9"/>
  <c r="O1416" i="9"/>
  <c r="N1416" i="9"/>
  <c r="M1416" i="9"/>
  <c r="L1416" i="9"/>
  <c r="K1416" i="9"/>
  <c r="J1416" i="9"/>
  <c r="I1416" i="9"/>
  <c r="H1416" i="9"/>
  <c r="V1415" i="9"/>
  <c r="U1415" i="9"/>
  <c r="T1415" i="9"/>
  <c r="S1415" i="9"/>
  <c r="R1415" i="9"/>
  <c r="Q1415" i="9"/>
  <c r="P1415" i="9"/>
  <c r="O1415" i="9"/>
  <c r="N1415" i="9"/>
  <c r="M1415" i="9"/>
  <c r="L1415" i="9"/>
  <c r="K1415" i="9"/>
  <c r="J1415" i="9"/>
  <c r="I1415" i="9"/>
  <c r="H1415" i="9"/>
  <c r="V1410" i="9"/>
  <c r="U1410" i="9"/>
  <c r="T1410" i="9"/>
  <c r="S1410" i="9"/>
  <c r="R1410" i="9"/>
  <c r="Q1410" i="9"/>
  <c r="P1410" i="9"/>
  <c r="O1410" i="9"/>
  <c r="N1410" i="9"/>
  <c r="M1410" i="9"/>
  <c r="L1410" i="9"/>
  <c r="K1410" i="9"/>
  <c r="J1410" i="9"/>
  <c r="I1410" i="9"/>
  <c r="H1410" i="9"/>
  <c r="V1409" i="9"/>
  <c r="U1409" i="9"/>
  <c r="T1409" i="9"/>
  <c r="S1409" i="9"/>
  <c r="R1409" i="9"/>
  <c r="Q1409" i="9"/>
  <c r="P1409" i="9"/>
  <c r="O1409" i="9"/>
  <c r="N1409" i="9"/>
  <c r="M1409" i="9"/>
  <c r="L1409" i="9"/>
  <c r="K1409" i="9"/>
  <c r="J1409" i="9"/>
  <c r="I1409" i="9"/>
  <c r="H1409" i="9"/>
  <c r="V1408" i="9"/>
  <c r="U1408" i="9"/>
  <c r="T1408" i="9"/>
  <c r="S1408" i="9"/>
  <c r="R1408" i="9"/>
  <c r="Q1408" i="9"/>
  <c r="P1408" i="9"/>
  <c r="O1408" i="9"/>
  <c r="N1408" i="9"/>
  <c r="M1408" i="9"/>
  <c r="L1408" i="9"/>
  <c r="K1408" i="9"/>
  <c r="J1408" i="9"/>
  <c r="I1408" i="9"/>
  <c r="H1408" i="9"/>
  <c r="V1407" i="9"/>
  <c r="U1407" i="9"/>
  <c r="T1407" i="9"/>
  <c r="S1407" i="9"/>
  <c r="R1407" i="9"/>
  <c r="Q1407" i="9"/>
  <c r="P1407" i="9"/>
  <c r="O1407" i="9"/>
  <c r="N1407" i="9"/>
  <c r="M1407" i="9"/>
  <c r="L1407" i="9"/>
  <c r="K1407" i="9"/>
  <c r="J1407" i="9"/>
  <c r="I1407" i="9"/>
  <c r="H1407" i="9"/>
  <c r="V1406" i="9"/>
  <c r="U1406" i="9"/>
  <c r="T1406" i="9"/>
  <c r="S1406" i="9"/>
  <c r="R1406" i="9"/>
  <c r="Q1406" i="9"/>
  <c r="P1406" i="9"/>
  <c r="O1406" i="9"/>
  <c r="N1406" i="9"/>
  <c r="M1406" i="9"/>
  <c r="L1406" i="9"/>
  <c r="K1406" i="9"/>
  <c r="J1406" i="9"/>
  <c r="I1406" i="9"/>
  <c r="H1406" i="9"/>
  <c r="V1401" i="9"/>
  <c r="U1401" i="9"/>
  <c r="T1401" i="9"/>
  <c r="S1401" i="9"/>
  <c r="R1401" i="9"/>
  <c r="Q1401" i="9"/>
  <c r="P1401" i="9"/>
  <c r="O1401" i="9"/>
  <c r="N1401" i="9"/>
  <c r="M1401" i="9"/>
  <c r="L1401" i="9"/>
  <c r="K1401" i="9"/>
  <c r="J1401" i="9"/>
  <c r="I1401" i="9"/>
  <c r="H1401" i="9"/>
  <c r="V1400" i="9"/>
  <c r="U1400" i="9"/>
  <c r="T1400" i="9"/>
  <c r="S1400" i="9"/>
  <c r="R1400" i="9"/>
  <c r="Q1400" i="9"/>
  <c r="P1400" i="9"/>
  <c r="O1400" i="9"/>
  <c r="N1400" i="9"/>
  <c r="M1400" i="9"/>
  <c r="L1400" i="9"/>
  <c r="K1400" i="9"/>
  <c r="J1400" i="9"/>
  <c r="I1400" i="9"/>
  <c r="H1400" i="9"/>
  <c r="V1399" i="9"/>
  <c r="U1399" i="9"/>
  <c r="T1399" i="9"/>
  <c r="S1399" i="9"/>
  <c r="R1399" i="9"/>
  <c r="Q1399" i="9"/>
  <c r="P1399" i="9"/>
  <c r="O1399" i="9"/>
  <c r="N1399" i="9"/>
  <c r="M1399" i="9"/>
  <c r="L1399" i="9"/>
  <c r="K1399" i="9"/>
  <c r="J1399" i="9"/>
  <c r="I1399" i="9"/>
  <c r="H1399" i="9"/>
  <c r="V1398" i="9"/>
  <c r="U1398" i="9"/>
  <c r="T1398" i="9"/>
  <c r="S1398" i="9"/>
  <c r="R1398" i="9"/>
  <c r="Q1398" i="9"/>
  <c r="P1398" i="9"/>
  <c r="O1398" i="9"/>
  <c r="N1398" i="9"/>
  <c r="M1398" i="9"/>
  <c r="L1398" i="9"/>
  <c r="K1398" i="9"/>
  <c r="J1398" i="9"/>
  <c r="I1398" i="9"/>
  <c r="H1398" i="9"/>
  <c r="V1397" i="9"/>
  <c r="U1397" i="9"/>
  <c r="T1397" i="9"/>
  <c r="S1397" i="9"/>
  <c r="R1397" i="9"/>
  <c r="Q1397" i="9"/>
  <c r="P1397" i="9"/>
  <c r="O1397" i="9"/>
  <c r="N1397" i="9"/>
  <c r="M1397" i="9"/>
  <c r="L1397" i="9"/>
  <c r="K1397" i="9"/>
  <c r="J1397" i="9"/>
  <c r="I1397" i="9"/>
  <c r="H1397" i="9"/>
  <c r="V1396" i="9"/>
  <c r="U1396" i="9"/>
  <c r="T1396" i="9"/>
  <c r="S1396" i="9"/>
  <c r="R1396" i="9"/>
  <c r="Q1396" i="9"/>
  <c r="P1396" i="9"/>
  <c r="O1396" i="9"/>
  <c r="N1396" i="9"/>
  <c r="M1396" i="9"/>
  <c r="L1396" i="9"/>
  <c r="K1396" i="9"/>
  <c r="J1396" i="9"/>
  <c r="I1396" i="9"/>
  <c r="H1396" i="9"/>
  <c r="V1395" i="9"/>
  <c r="U1395" i="9"/>
  <c r="T1395" i="9"/>
  <c r="S1395" i="9"/>
  <c r="R1395" i="9"/>
  <c r="Q1395" i="9"/>
  <c r="P1395" i="9"/>
  <c r="O1395" i="9"/>
  <c r="N1395" i="9"/>
  <c r="M1395" i="9"/>
  <c r="L1395" i="9"/>
  <c r="K1395" i="9"/>
  <c r="J1395" i="9"/>
  <c r="I1395" i="9"/>
  <c r="H1395" i="9"/>
  <c r="V1394" i="9"/>
  <c r="U1394" i="9"/>
  <c r="T1394" i="9"/>
  <c r="S1394" i="9"/>
  <c r="R1394" i="9"/>
  <c r="Q1394" i="9"/>
  <c r="P1394" i="9"/>
  <c r="O1394" i="9"/>
  <c r="N1394" i="9"/>
  <c r="M1394" i="9"/>
  <c r="L1394" i="9"/>
  <c r="K1394" i="9"/>
  <c r="J1394" i="9"/>
  <c r="I1394" i="9"/>
  <c r="H1394" i="9"/>
  <c r="V1392" i="9"/>
  <c r="U1392" i="9"/>
  <c r="T1392" i="9"/>
  <c r="S1392" i="9"/>
  <c r="R1392" i="9"/>
  <c r="Q1392" i="9"/>
  <c r="P1392" i="9"/>
  <c r="O1392" i="9"/>
  <c r="N1392" i="9"/>
  <c r="M1392" i="9"/>
  <c r="L1392" i="9"/>
  <c r="K1392" i="9"/>
  <c r="J1392" i="9"/>
  <c r="I1392" i="9"/>
  <c r="H1392" i="9"/>
  <c r="V1391" i="9"/>
  <c r="U1391" i="9"/>
  <c r="T1391" i="9"/>
  <c r="S1391" i="9"/>
  <c r="R1391" i="9"/>
  <c r="Q1391" i="9"/>
  <c r="P1391" i="9"/>
  <c r="O1391" i="9"/>
  <c r="N1391" i="9"/>
  <c r="M1391" i="9"/>
  <c r="L1391" i="9"/>
  <c r="K1391" i="9"/>
  <c r="J1391" i="9"/>
  <c r="I1391" i="9"/>
  <c r="H1391" i="9"/>
  <c r="V1390" i="9"/>
  <c r="U1390" i="9"/>
  <c r="T1390" i="9"/>
  <c r="S1390" i="9"/>
  <c r="R1390" i="9"/>
  <c r="Q1390" i="9"/>
  <c r="P1390" i="9"/>
  <c r="O1390" i="9"/>
  <c r="N1390" i="9"/>
  <c r="M1390" i="9"/>
  <c r="L1390" i="9"/>
  <c r="K1390" i="9"/>
  <c r="J1390" i="9"/>
  <c r="I1390" i="9"/>
  <c r="H1390" i="9"/>
  <c r="V1389" i="9"/>
  <c r="U1389" i="9"/>
  <c r="T1389" i="9"/>
  <c r="S1389" i="9"/>
  <c r="R1389" i="9"/>
  <c r="Q1389" i="9"/>
  <c r="P1389" i="9"/>
  <c r="O1389" i="9"/>
  <c r="N1389" i="9"/>
  <c r="M1389" i="9"/>
  <c r="L1389" i="9"/>
  <c r="K1389" i="9"/>
  <c r="J1389" i="9"/>
  <c r="I1389" i="9"/>
  <c r="H1389" i="9"/>
  <c r="V1387" i="9"/>
  <c r="U1387" i="9"/>
  <c r="T1387" i="9"/>
  <c r="S1387" i="9"/>
  <c r="R1387" i="9"/>
  <c r="Q1387" i="9"/>
  <c r="P1387" i="9"/>
  <c r="O1387" i="9"/>
  <c r="N1387" i="9"/>
  <c r="M1387" i="9"/>
  <c r="L1387" i="9"/>
  <c r="K1387" i="9"/>
  <c r="J1387" i="9"/>
  <c r="I1387" i="9"/>
  <c r="H1387" i="9"/>
  <c r="V1385" i="9"/>
  <c r="U1385" i="9"/>
  <c r="T1385" i="9"/>
  <c r="S1385" i="9"/>
  <c r="R1385" i="9"/>
  <c r="Q1385" i="9"/>
  <c r="P1385" i="9"/>
  <c r="O1385" i="9"/>
  <c r="N1385" i="9"/>
  <c r="M1385" i="9"/>
  <c r="L1385" i="9"/>
  <c r="K1385" i="9"/>
  <c r="J1385" i="9"/>
  <c r="I1385" i="9"/>
  <c r="H1385" i="9"/>
  <c r="V1426" i="10"/>
  <c r="V1425" i="10" s="1"/>
  <c r="U1426" i="10"/>
  <c r="U1425" i="10" s="1"/>
  <c r="T1426" i="10"/>
  <c r="T1425" i="10" s="1"/>
  <c r="S1426" i="10"/>
  <c r="S1425" i="10" s="1"/>
  <c r="R1426" i="10"/>
  <c r="R1425" i="10" s="1"/>
  <c r="Q1426" i="10"/>
  <c r="Q1425" i="10" s="1"/>
  <c r="P1426" i="10"/>
  <c r="P1425" i="10" s="1"/>
  <c r="O1426" i="10"/>
  <c r="O1425" i="10" s="1"/>
  <c r="N1426" i="10"/>
  <c r="N1425" i="10" s="1"/>
  <c r="M1426" i="10"/>
  <c r="M1425" i="10" s="1"/>
  <c r="L1426" i="10"/>
  <c r="L1425" i="10" s="1"/>
  <c r="K1426" i="10"/>
  <c r="K1425" i="10" s="1"/>
  <c r="J1426" i="10"/>
  <c r="J1425" i="10" s="1"/>
  <c r="I1426" i="10"/>
  <c r="I1425" i="10" s="1"/>
  <c r="H1426" i="10"/>
  <c r="H1425" i="10" s="1"/>
  <c r="V1424" i="10"/>
  <c r="U1424" i="10"/>
  <c r="T1424" i="10"/>
  <c r="S1424" i="10"/>
  <c r="R1424" i="10"/>
  <c r="Q1424" i="10"/>
  <c r="P1424" i="10"/>
  <c r="O1424" i="10"/>
  <c r="N1424" i="10"/>
  <c r="M1424" i="10"/>
  <c r="L1424" i="10"/>
  <c r="K1424" i="10"/>
  <c r="J1424" i="10"/>
  <c r="I1424" i="10"/>
  <c r="H1424" i="10"/>
  <c r="V1423" i="10"/>
  <c r="U1423" i="10"/>
  <c r="T1423" i="10"/>
  <c r="S1423" i="10"/>
  <c r="R1423" i="10"/>
  <c r="Q1423" i="10"/>
  <c r="P1423" i="10"/>
  <c r="O1423" i="10"/>
  <c r="N1423" i="10"/>
  <c r="M1423" i="10"/>
  <c r="L1423" i="10"/>
  <c r="K1423" i="10"/>
  <c r="J1423" i="10"/>
  <c r="I1423" i="10"/>
  <c r="V1421" i="10"/>
  <c r="U1421" i="10"/>
  <c r="T1421" i="10"/>
  <c r="S1421" i="10"/>
  <c r="R1421" i="10"/>
  <c r="Q1421" i="10"/>
  <c r="P1421" i="10"/>
  <c r="O1421" i="10"/>
  <c r="N1421" i="10"/>
  <c r="M1421" i="10"/>
  <c r="L1421" i="10"/>
  <c r="K1421" i="10"/>
  <c r="J1421" i="10"/>
  <c r="I1421" i="10"/>
  <c r="H1421" i="10"/>
  <c r="V1420" i="10"/>
  <c r="U1420" i="10"/>
  <c r="T1420" i="10"/>
  <c r="S1420" i="10"/>
  <c r="R1420" i="10"/>
  <c r="Q1420" i="10"/>
  <c r="P1420" i="10"/>
  <c r="O1420" i="10"/>
  <c r="N1420" i="10"/>
  <c r="M1420" i="10"/>
  <c r="L1420" i="10"/>
  <c r="K1420" i="10"/>
  <c r="J1420" i="10"/>
  <c r="I1420" i="10"/>
  <c r="H1420" i="10"/>
  <c r="K1419" i="10"/>
  <c r="J1419" i="10"/>
  <c r="I1419" i="10"/>
  <c r="H1419" i="10"/>
  <c r="V1418" i="10"/>
  <c r="U1418" i="10"/>
  <c r="T1418" i="10"/>
  <c r="S1418" i="10"/>
  <c r="R1418" i="10"/>
  <c r="Q1418" i="10"/>
  <c r="P1418" i="10"/>
  <c r="O1418" i="10"/>
  <c r="N1418" i="10"/>
  <c r="M1418" i="10"/>
  <c r="L1418" i="10"/>
  <c r="K1418" i="10"/>
  <c r="J1418" i="10"/>
  <c r="I1418" i="10"/>
  <c r="H1418" i="10"/>
  <c r="V1417" i="10"/>
  <c r="U1417" i="10"/>
  <c r="T1417" i="10"/>
  <c r="S1417" i="10"/>
  <c r="R1417" i="10"/>
  <c r="Q1417" i="10"/>
  <c r="P1417" i="10"/>
  <c r="O1417" i="10"/>
  <c r="N1417" i="10"/>
  <c r="M1417" i="10"/>
  <c r="L1417" i="10"/>
  <c r="K1417" i="10"/>
  <c r="J1417" i="10"/>
  <c r="I1417" i="10"/>
  <c r="H1417" i="10"/>
  <c r="V1416" i="10"/>
  <c r="U1416" i="10"/>
  <c r="T1416" i="10"/>
  <c r="S1416" i="10"/>
  <c r="R1416" i="10"/>
  <c r="Q1416" i="10"/>
  <c r="P1416" i="10"/>
  <c r="O1416" i="10"/>
  <c r="N1416" i="10"/>
  <c r="M1416" i="10"/>
  <c r="L1416" i="10"/>
  <c r="K1416" i="10"/>
  <c r="J1416" i="10"/>
  <c r="I1416" i="10"/>
  <c r="H1416" i="10"/>
  <c r="V1415" i="10"/>
  <c r="U1415" i="10"/>
  <c r="T1415" i="10"/>
  <c r="S1415" i="10"/>
  <c r="R1415" i="10"/>
  <c r="Q1415" i="10"/>
  <c r="P1415" i="10"/>
  <c r="O1415" i="10"/>
  <c r="N1415" i="10"/>
  <c r="M1415" i="10"/>
  <c r="L1415" i="10"/>
  <c r="K1415" i="10"/>
  <c r="J1415" i="10"/>
  <c r="I1415" i="10"/>
  <c r="H1415" i="10"/>
  <c r="V1410" i="10"/>
  <c r="U1410" i="10"/>
  <c r="T1410" i="10"/>
  <c r="S1410" i="10"/>
  <c r="R1410" i="10"/>
  <c r="Q1410" i="10"/>
  <c r="P1410" i="10"/>
  <c r="O1410" i="10"/>
  <c r="N1410" i="10"/>
  <c r="M1410" i="10"/>
  <c r="L1410" i="10"/>
  <c r="K1410" i="10"/>
  <c r="J1410" i="10"/>
  <c r="I1410" i="10"/>
  <c r="H1410" i="10"/>
  <c r="V1409" i="10"/>
  <c r="U1409" i="10"/>
  <c r="T1409" i="10"/>
  <c r="S1409" i="10"/>
  <c r="R1409" i="10"/>
  <c r="Q1409" i="10"/>
  <c r="P1409" i="10"/>
  <c r="O1409" i="10"/>
  <c r="N1409" i="10"/>
  <c r="M1409" i="10"/>
  <c r="L1409" i="10"/>
  <c r="K1409" i="10"/>
  <c r="J1409" i="10"/>
  <c r="I1409" i="10"/>
  <c r="H1409" i="10"/>
  <c r="V1408" i="10"/>
  <c r="U1408" i="10"/>
  <c r="T1408" i="10"/>
  <c r="S1408" i="10"/>
  <c r="R1408" i="10"/>
  <c r="Q1408" i="10"/>
  <c r="P1408" i="10"/>
  <c r="O1408" i="10"/>
  <c r="N1408" i="10"/>
  <c r="M1408" i="10"/>
  <c r="L1408" i="10"/>
  <c r="K1408" i="10"/>
  <c r="J1408" i="10"/>
  <c r="I1408" i="10"/>
  <c r="H1408" i="10"/>
  <c r="V1407" i="10"/>
  <c r="U1407" i="10"/>
  <c r="T1407" i="10"/>
  <c r="S1407" i="10"/>
  <c r="R1407" i="10"/>
  <c r="Q1407" i="10"/>
  <c r="P1407" i="10"/>
  <c r="O1407" i="10"/>
  <c r="N1407" i="10"/>
  <c r="M1407" i="10"/>
  <c r="L1407" i="10"/>
  <c r="K1407" i="10"/>
  <c r="J1407" i="10"/>
  <c r="I1407" i="10"/>
  <c r="H1407" i="10"/>
  <c r="V1406" i="10"/>
  <c r="U1406" i="10"/>
  <c r="T1406" i="10"/>
  <c r="S1406" i="10"/>
  <c r="R1406" i="10"/>
  <c r="Q1406" i="10"/>
  <c r="P1406" i="10"/>
  <c r="O1406" i="10"/>
  <c r="N1406" i="10"/>
  <c r="M1406" i="10"/>
  <c r="L1406" i="10"/>
  <c r="K1406" i="10"/>
  <c r="J1406" i="10"/>
  <c r="I1406" i="10"/>
  <c r="H1406" i="10"/>
  <c r="V1401" i="10"/>
  <c r="U1401" i="10"/>
  <c r="T1401" i="10"/>
  <c r="S1401" i="10"/>
  <c r="R1401" i="10"/>
  <c r="Q1401" i="10"/>
  <c r="P1401" i="10"/>
  <c r="O1401" i="10"/>
  <c r="N1401" i="10"/>
  <c r="M1401" i="10"/>
  <c r="L1401" i="10"/>
  <c r="K1401" i="10"/>
  <c r="J1401" i="10"/>
  <c r="I1401" i="10"/>
  <c r="H1401" i="10"/>
  <c r="V1400" i="10"/>
  <c r="U1400" i="10"/>
  <c r="T1400" i="10"/>
  <c r="S1400" i="10"/>
  <c r="R1400" i="10"/>
  <c r="Q1400" i="10"/>
  <c r="P1400" i="10"/>
  <c r="O1400" i="10"/>
  <c r="N1400" i="10"/>
  <c r="M1400" i="10"/>
  <c r="L1400" i="10"/>
  <c r="K1400" i="10"/>
  <c r="J1400" i="10"/>
  <c r="I1400" i="10"/>
  <c r="H1400" i="10"/>
  <c r="V1399" i="10"/>
  <c r="U1399" i="10"/>
  <c r="T1399" i="10"/>
  <c r="S1399" i="10"/>
  <c r="R1399" i="10"/>
  <c r="Q1399" i="10"/>
  <c r="P1399" i="10"/>
  <c r="O1399" i="10"/>
  <c r="N1399" i="10"/>
  <c r="M1399" i="10"/>
  <c r="L1399" i="10"/>
  <c r="K1399" i="10"/>
  <c r="J1399" i="10"/>
  <c r="I1399" i="10"/>
  <c r="H1399" i="10"/>
  <c r="V1398" i="10"/>
  <c r="U1398" i="10"/>
  <c r="T1398" i="10"/>
  <c r="S1398" i="10"/>
  <c r="R1398" i="10"/>
  <c r="Q1398" i="10"/>
  <c r="P1398" i="10"/>
  <c r="O1398" i="10"/>
  <c r="N1398" i="10"/>
  <c r="M1398" i="10"/>
  <c r="L1398" i="10"/>
  <c r="K1398" i="10"/>
  <c r="J1398" i="10"/>
  <c r="I1398" i="10"/>
  <c r="H1398" i="10"/>
  <c r="V1397" i="10"/>
  <c r="U1397" i="10"/>
  <c r="T1397" i="10"/>
  <c r="S1397" i="10"/>
  <c r="R1397" i="10"/>
  <c r="Q1397" i="10"/>
  <c r="P1397" i="10"/>
  <c r="O1397" i="10"/>
  <c r="N1397" i="10"/>
  <c r="M1397" i="10"/>
  <c r="L1397" i="10"/>
  <c r="K1397" i="10"/>
  <c r="J1397" i="10"/>
  <c r="I1397" i="10"/>
  <c r="H1397" i="10"/>
  <c r="V1396" i="10"/>
  <c r="U1396" i="10"/>
  <c r="T1396" i="10"/>
  <c r="S1396" i="10"/>
  <c r="R1396" i="10"/>
  <c r="Q1396" i="10"/>
  <c r="P1396" i="10"/>
  <c r="O1396" i="10"/>
  <c r="N1396" i="10"/>
  <c r="M1396" i="10"/>
  <c r="L1396" i="10"/>
  <c r="K1396" i="10"/>
  <c r="J1396" i="10"/>
  <c r="I1396" i="10"/>
  <c r="H1396" i="10"/>
  <c r="V1395" i="10"/>
  <c r="U1395" i="10"/>
  <c r="T1395" i="10"/>
  <c r="S1395" i="10"/>
  <c r="R1395" i="10"/>
  <c r="Q1395" i="10"/>
  <c r="P1395" i="10"/>
  <c r="O1395" i="10"/>
  <c r="N1395" i="10"/>
  <c r="M1395" i="10"/>
  <c r="L1395" i="10"/>
  <c r="K1395" i="10"/>
  <c r="J1395" i="10"/>
  <c r="I1395" i="10"/>
  <c r="H1395" i="10"/>
  <c r="V1394" i="10"/>
  <c r="U1394" i="10"/>
  <c r="T1394" i="10"/>
  <c r="S1394" i="10"/>
  <c r="R1394" i="10"/>
  <c r="Q1394" i="10"/>
  <c r="P1394" i="10"/>
  <c r="O1394" i="10"/>
  <c r="N1394" i="10"/>
  <c r="M1394" i="10"/>
  <c r="L1394" i="10"/>
  <c r="K1394" i="10"/>
  <c r="J1394" i="10"/>
  <c r="I1394" i="10"/>
  <c r="H1394" i="10"/>
  <c r="V1392" i="10"/>
  <c r="U1392" i="10"/>
  <c r="T1392" i="10"/>
  <c r="S1392" i="10"/>
  <c r="R1392" i="10"/>
  <c r="Q1392" i="10"/>
  <c r="P1392" i="10"/>
  <c r="O1392" i="10"/>
  <c r="N1392" i="10"/>
  <c r="M1392" i="10"/>
  <c r="L1392" i="10"/>
  <c r="K1392" i="10"/>
  <c r="J1392" i="10"/>
  <c r="I1392" i="10"/>
  <c r="H1392" i="10"/>
  <c r="V1391" i="10"/>
  <c r="U1391" i="10"/>
  <c r="T1391" i="10"/>
  <c r="S1391" i="10"/>
  <c r="R1391" i="10"/>
  <c r="Q1391" i="10"/>
  <c r="P1391" i="10"/>
  <c r="O1391" i="10"/>
  <c r="N1391" i="10"/>
  <c r="M1391" i="10"/>
  <c r="L1391" i="10"/>
  <c r="K1391" i="10"/>
  <c r="J1391" i="10"/>
  <c r="I1391" i="10"/>
  <c r="H1391" i="10"/>
  <c r="V1390" i="10"/>
  <c r="U1390" i="10"/>
  <c r="T1390" i="10"/>
  <c r="S1390" i="10"/>
  <c r="R1390" i="10"/>
  <c r="Q1390" i="10"/>
  <c r="P1390" i="10"/>
  <c r="O1390" i="10"/>
  <c r="N1390" i="10"/>
  <c r="M1390" i="10"/>
  <c r="L1390" i="10"/>
  <c r="K1390" i="10"/>
  <c r="J1390" i="10"/>
  <c r="I1390" i="10"/>
  <c r="H1390" i="10"/>
  <c r="V1389" i="10"/>
  <c r="U1389" i="10"/>
  <c r="T1389" i="10"/>
  <c r="S1389" i="10"/>
  <c r="R1389" i="10"/>
  <c r="Q1389" i="10"/>
  <c r="P1389" i="10"/>
  <c r="O1389" i="10"/>
  <c r="N1389" i="10"/>
  <c r="M1389" i="10"/>
  <c r="L1389" i="10"/>
  <c r="K1389" i="10"/>
  <c r="J1389" i="10"/>
  <c r="I1389" i="10"/>
  <c r="H1389" i="10"/>
  <c r="V1387" i="10"/>
  <c r="U1387" i="10"/>
  <c r="T1387" i="10"/>
  <c r="S1387" i="10"/>
  <c r="R1387" i="10"/>
  <c r="Q1387" i="10"/>
  <c r="P1387" i="10"/>
  <c r="O1387" i="10"/>
  <c r="N1387" i="10"/>
  <c r="M1387" i="10"/>
  <c r="L1387" i="10"/>
  <c r="K1387" i="10"/>
  <c r="J1387" i="10"/>
  <c r="I1387" i="10"/>
  <c r="H1387" i="10"/>
  <c r="V1385" i="10"/>
  <c r="U1385" i="10"/>
  <c r="T1385" i="10"/>
  <c r="S1385" i="10"/>
  <c r="R1385" i="10"/>
  <c r="Q1385" i="10"/>
  <c r="P1385" i="10"/>
  <c r="O1385" i="10"/>
  <c r="N1385" i="10"/>
  <c r="M1385" i="10"/>
  <c r="L1385" i="10"/>
  <c r="K1385" i="10"/>
  <c r="J1385" i="10"/>
  <c r="I1385" i="10"/>
  <c r="H1385" i="10"/>
  <c r="V1426" i="11"/>
  <c r="V1425" i="11" s="1"/>
  <c r="U1426" i="11"/>
  <c r="U1425" i="11" s="1"/>
  <c r="T1426" i="11"/>
  <c r="T1425" i="11" s="1"/>
  <c r="S1426" i="11"/>
  <c r="S1425" i="11" s="1"/>
  <c r="R1426" i="11"/>
  <c r="R1425" i="11" s="1"/>
  <c r="Q1426" i="11"/>
  <c r="Q1425" i="11" s="1"/>
  <c r="P1426" i="11"/>
  <c r="P1425" i="11" s="1"/>
  <c r="O1426" i="11"/>
  <c r="O1425" i="11" s="1"/>
  <c r="N1426" i="11"/>
  <c r="N1425" i="11" s="1"/>
  <c r="M1426" i="11"/>
  <c r="M1425" i="11" s="1"/>
  <c r="L1426" i="11"/>
  <c r="L1425" i="11" s="1"/>
  <c r="K1426" i="11"/>
  <c r="K1425" i="11" s="1"/>
  <c r="J1426" i="11"/>
  <c r="J1425" i="11" s="1"/>
  <c r="I1426" i="11"/>
  <c r="I1425" i="11" s="1"/>
  <c r="H1426" i="11"/>
  <c r="H1425" i="11" s="1"/>
  <c r="V1424" i="11"/>
  <c r="U1424" i="11"/>
  <c r="T1424" i="11"/>
  <c r="S1424" i="11"/>
  <c r="R1424" i="11"/>
  <c r="Q1424" i="11"/>
  <c r="P1424" i="11"/>
  <c r="O1424" i="11"/>
  <c r="N1424" i="11"/>
  <c r="M1424" i="11"/>
  <c r="L1424" i="11"/>
  <c r="K1424" i="11"/>
  <c r="J1424" i="11"/>
  <c r="I1424" i="11"/>
  <c r="H1424" i="11"/>
  <c r="V1423" i="11"/>
  <c r="U1423" i="11"/>
  <c r="T1423" i="11"/>
  <c r="S1423" i="11"/>
  <c r="R1423" i="11"/>
  <c r="Q1423" i="11"/>
  <c r="P1423" i="11"/>
  <c r="O1423" i="11"/>
  <c r="N1423" i="11"/>
  <c r="M1423" i="11"/>
  <c r="L1423" i="11"/>
  <c r="K1423" i="11"/>
  <c r="J1423" i="11"/>
  <c r="I1423" i="11"/>
  <c r="V1421" i="11"/>
  <c r="U1421" i="11"/>
  <c r="T1421" i="11"/>
  <c r="S1421" i="11"/>
  <c r="R1421" i="11"/>
  <c r="Q1421" i="11"/>
  <c r="P1421" i="11"/>
  <c r="O1421" i="11"/>
  <c r="N1421" i="11"/>
  <c r="M1421" i="11"/>
  <c r="L1421" i="11"/>
  <c r="K1421" i="11"/>
  <c r="J1421" i="11"/>
  <c r="I1421" i="11"/>
  <c r="H1421" i="11"/>
  <c r="V1420" i="11"/>
  <c r="U1420" i="11"/>
  <c r="T1420" i="11"/>
  <c r="S1420" i="11"/>
  <c r="R1420" i="11"/>
  <c r="Q1420" i="11"/>
  <c r="P1420" i="11"/>
  <c r="O1420" i="11"/>
  <c r="N1420" i="11"/>
  <c r="M1420" i="11"/>
  <c r="L1420" i="11"/>
  <c r="K1420" i="11"/>
  <c r="J1420" i="11"/>
  <c r="I1420" i="11"/>
  <c r="H1420" i="11"/>
  <c r="K1419" i="11"/>
  <c r="J1419" i="11"/>
  <c r="I1419" i="11"/>
  <c r="H1419" i="11"/>
  <c r="V1418" i="11"/>
  <c r="U1418" i="11"/>
  <c r="T1418" i="11"/>
  <c r="S1418" i="11"/>
  <c r="R1418" i="11"/>
  <c r="Q1418" i="11"/>
  <c r="P1418" i="11"/>
  <c r="O1418" i="11"/>
  <c r="N1418" i="11"/>
  <c r="M1418" i="11"/>
  <c r="L1418" i="11"/>
  <c r="K1418" i="11"/>
  <c r="J1418" i="11"/>
  <c r="I1418" i="11"/>
  <c r="H1418" i="11"/>
  <c r="V1417" i="11"/>
  <c r="U1417" i="11"/>
  <c r="T1417" i="11"/>
  <c r="S1417" i="11"/>
  <c r="R1417" i="11"/>
  <c r="Q1417" i="11"/>
  <c r="P1417" i="11"/>
  <c r="O1417" i="11"/>
  <c r="N1417" i="11"/>
  <c r="M1417" i="11"/>
  <c r="L1417" i="11"/>
  <c r="K1417" i="11"/>
  <c r="J1417" i="11"/>
  <c r="I1417" i="11"/>
  <c r="H1417" i="11"/>
  <c r="V1416" i="11"/>
  <c r="U1416" i="11"/>
  <c r="T1416" i="11"/>
  <c r="S1416" i="11"/>
  <c r="R1416" i="11"/>
  <c r="Q1416" i="11"/>
  <c r="P1416" i="11"/>
  <c r="O1416" i="11"/>
  <c r="N1416" i="11"/>
  <c r="M1416" i="11"/>
  <c r="L1416" i="11"/>
  <c r="K1416" i="11"/>
  <c r="J1416" i="11"/>
  <c r="I1416" i="11"/>
  <c r="H1416" i="11"/>
  <c r="V1415" i="11"/>
  <c r="U1415" i="11"/>
  <c r="T1415" i="11"/>
  <c r="S1415" i="11"/>
  <c r="R1415" i="11"/>
  <c r="Q1415" i="11"/>
  <c r="P1415" i="11"/>
  <c r="O1415" i="11"/>
  <c r="N1415" i="11"/>
  <c r="M1415" i="11"/>
  <c r="L1415" i="11"/>
  <c r="K1415" i="11"/>
  <c r="J1415" i="11"/>
  <c r="I1415" i="11"/>
  <c r="H1415" i="11"/>
  <c r="V1410" i="11"/>
  <c r="U1410" i="11"/>
  <c r="T1410" i="11"/>
  <c r="S1410" i="11"/>
  <c r="R1410" i="11"/>
  <c r="Q1410" i="11"/>
  <c r="P1410" i="11"/>
  <c r="O1410" i="11"/>
  <c r="N1410" i="11"/>
  <c r="M1410" i="11"/>
  <c r="L1410" i="11"/>
  <c r="K1410" i="11"/>
  <c r="J1410" i="11"/>
  <c r="I1410" i="11"/>
  <c r="H1410" i="11"/>
  <c r="V1409" i="11"/>
  <c r="U1409" i="11"/>
  <c r="T1409" i="11"/>
  <c r="S1409" i="11"/>
  <c r="R1409" i="11"/>
  <c r="Q1409" i="11"/>
  <c r="P1409" i="11"/>
  <c r="O1409" i="11"/>
  <c r="N1409" i="11"/>
  <c r="M1409" i="11"/>
  <c r="L1409" i="11"/>
  <c r="K1409" i="11"/>
  <c r="J1409" i="11"/>
  <c r="I1409" i="11"/>
  <c r="H1409" i="11"/>
  <c r="V1408" i="11"/>
  <c r="U1408" i="11"/>
  <c r="T1408" i="11"/>
  <c r="S1408" i="11"/>
  <c r="R1408" i="11"/>
  <c r="Q1408" i="11"/>
  <c r="P1408" i="11"/>
  <c r="O1408" i="11"/>
  <c r="N1408" i="11"/>
  <c r="M1408" i="11"/>
  <c r="L1408" i="11"/>
  <c r="K1408" i="11"/>
  <c r="J1408" i="11"/>
  <c r="I1408" i="11"/>
  <c r="H1408" i="11"/>
  <c r="V1407" i="11"/>
  <c r="U1407" i="11"/>
  <c r="T1407" i="11"/>
  <c r="S1407" i="11"/>
  <c r="R1407" i="11"/>
  <c r="Q1407" i="11"/>
  <c r="P1407" i="11"/>
  <c r="O1407" i="11"/>
  <c r="N1407" i="11"/>
  <c r="M1407" i="11"/>
  <c r="L1407" i="11"/>
  <c r="K1407" i="11"/>
  <c r="J1407" i="11"/>
  <c r="I1407" i="11"/>
  <c r="H1407" i="11"/>
  <c r="V1406" i="11"/>
  <c r="U1406" i="11"/>
  <c r="T1406" i="11"/>
  <c r="S1406" i="11"/>
  <c r="R1406" i="11"/>
  <c r="Q1406" i="11"/>
  <c r="P1406" i="11"/>
  <c r="O1406" i="11"/>
  <c r="N1406" i="11"/>
  <c r="M1406" i="11"/>
  <c r="L1406" i="11"/>
  <c r="K1406" i="11"/>
  <c r="J1406" i="11"/>
  <c r="I1406" i="11"/>
  <c r="H1406" i="11"/>
  <c r="V1401" i="11"/>
  <c r="U1401" i="11"/>
  <c r="T1401" i="11"/>
  <c r="S1401" i="11"/>
  <c r="R1401" i="11"/>
  <c r="Q1401" i="11"/>
  <c r="P1401" i="11"/>
  <c r="O1401" i="11"/>
  <c r="N1401" i="11"/>
  <c r="M1401" i="11"/>
  <c r="L1401" i="11"/>
  <c r="K1401" i="11"/>
  <c r="J1401" i="11"/>
  <c r="I1401" i="11"/>
  <c r="H1401" i="11"/>
  <c r="V1400" i="11"/>
  <c r="U1400" i="11"/>
  <c r="T1400" i="11"/>
  <c r="S1400" i="11"/>
  <c r="R1400" i="11"/>
  <c r="Q1400" i="11"/>
  <c r="P1400" i="11"/>
  <c r="O1400" i="11"/>
  <c r="N1400" i="11"/>
  <c r="M1400" i="11"/>
  <c r="L1400" i="11"/>
  <c r="K1400" i="11"/>
  <c r="J1400" i="11"/>
  <c r="I1400" i="11"/>
  <c r="H1400" i="11"/>
  <c r="V1399" i="11"/>
  <c r="U1399" i="11"/>
  <c r="T1399" i="11"/>
  <c r="S1399" i="11"/>
  <c r="R1399" i="11"/>
  <c r="Q1399" i="11"/>
  <c r="P1399" i="11"/>
  <c r="O1399" i="11"/>
  <c r="N1399" i="11"/>
  <c r="M1399" i="11"/>
  <c r="L1399" i="11"/>
  <c r="K1399" i="11"/>
  <c r="J1399" i="11"/>
  <c r="I1399" i="11"/>
  <c r="H1399" i="11"/>
  <c r="V1398" i="11"/>
  <c r="U1398" i="11"/>
  <c r="T1398" i="11"/>
  <c r="S1398" i="11"/>
  <c r="R1398" i="11"/>
  <c r="Q1398" i="11"/>
  <c r="P1398" i="11"/>
  <c r="O1398" i="11"/>
  <c r="N1398" i="11"/>
  <c r="M1398" i="11"/>
  <c r="L1398" i="11"/>
  <c r="K1398" i="11"/>
  <c r="J1398" i="11"/>
  <c r="I1398" i="11"/>
  <c r="H1398" i="11"/>
  <c r="V1397" i="11"/>
  <c r="U1397" i="11"/>
  <c r="T1397" i="11"/>
  <c r="S1397" i="11"/>
  <c r="R1397" i="11"/>
  <c r="Q1397" i="11"/>
  <c r="P1397" i="11"/>
  <c r="O1397" i="11"/>
  <c r="N1397" i="11"/>
  <c r="M1397" i="11"/>
  <c r="L1397" i="11"/>
  <c r="K1397" i="11"/>
  <c r="J1397" i="11"/>
  <c r="I1397" i="11"/>
  <c r="H1397" i="11"/>
  <c r="V1396" i="11"/>
  <c r="U1396" i="11"/>
  <c r="T1396" i="11"/>
  <c r="S1396" i="11"/>
  <c r="R1396" i="11"/>
  <c r="Q1396" i="11"/>
  <c r="P1396" i="11"/>
  <c r="O1396" i="11"/>
  <c r="N1396" i="11"/>
  <c r="M1396" i="11"/>
  <c r="L1396" i="11"/>
  <c r="K1396" i="11"/>
  <c r="J1396" i="11"/>
  <c r="I1396" i="11"/>
  <c r="H1396" i="11"/>
  <c r="V1395" i="11"/>
  <c r="U1395" i="11"/>
  <c r="T1395" i="11"/>
  <c r="S1395" i="11"/>
  <c r="R1395" i="11"/>
  <c r="Q1395" i="11"/>
  <c r="P1395" i="11"/>
  <c r="O1395" i="11"/>
  <c r="N1395" i="11"/>
  <c r="M1395" i="11"/>
  <c r="L1395" i="11"/>
  <c r="K1395" i="11"/>
  <c r="J1395" i="11"/>
  <c r="I1395" i="11"/>
  <c r="H1395" i="11"/>
  <c r="V1394" i="11"/>
  <c r="U1394" i="11"/>
  <c r="T1394" i="11"/>
  <c r="S1394" i="11"/>
  <c r="R1394" i="11"/>
  <c r="Q1394" i="11"/>
  <c r="P1394" i="11"/>
  <c r="O1394" i="11"/>
  <c r="N1394" i="11"/>
  <c r="M1394" i="11"/>
  <c r="L1394" i="11"/>
  <c r="K1394" i="11"/>
  <c r="J1394" i="11"/>
  <c r="I1394" i="11"/>
  <c r="H1394" i="11"/>
  <c r="V1392" i="11"/>
  <c r="U1392" i="11"/>
  <c r="T1392" i="11"/>
  <c r="S1392" i="11"/>
  <c r="R1392" i="11"/>
  <c r="Q1392" i="11"/>
  <c r="P1392" i="11"/>
  <c r="O1392" i="11"/>
  <c r="N1392" i="11"/>
  <c r="M1392" i="11"/>
  <c r="L1392" i="11"/>
  <c r="K1392" i="11"/>
  <c r="J1392" i="11"/>
  <c r="I1392" i="11"/>
  <c r="H1392" i="11"/>
  <c r="V1391" i="11"/>
  <c r="U1391" i="11"/>
  <c r="T1391" i="11"/>
  <c r="S1391" i="11"/>
  <c r="R1391" i="11"/>
  <c r="Q1391" i="11"/>
  <c r="P1391" i="11"/>
  <c r="O1391" i="11"/>
  <c r="N1391" i="11"/>
  <c r="M1391" i="11"/>
  <c r="L1391" i="11"/>
  <c r="K1391" i="11"/>
  <c r="J1391" i="11"/>
  <c r="I1391" i="11"/>
  <c r="H1391" i="11"/>
  <c r="V1390" i="11"/>
  <c r="U1390" i="11"/>
  <c r="T1390" i="11"/>
  <c r="S1390" i="11"/>
  <c r="R1390" i="11"/>
  <c r="Q1390" i="11"/>
  <c r="P1390" i="11"/>
  <c r="O1390" i="11"/>
  <c r="N1390" i="11"/>
  <c r="M1390" i="11"/>
  <c r="L1390" i="11"/>
  <c r="K1390" i="11"/>
  <c r="J1390" i="11"/>
  <c r="I1390" i="11"/>
  <c r="H1390" i="11"/>
  <c r="V1389" i="11"/>
  <c r="U1389" i="11"/>
  <c r="T1389" i="11"/>
  <c r="S1389" i="11"/>
  <c r="R1389" i="11"/>
  <c r="Q1389" i="11"/>
  <c r="P1389" i="11"/>
  <c r="O1389" i="11"/>
  <c r="N1389" i="11"/>
  <c r="M1389" i="11"/>
  <c r="L1389" i="11"/>
  <c r="K1389" i="11"/>
  <c r="J1389" i="11"/>
  <c r="I1389" i="11"/>
  <c r="H1389" i="11"/>
  <c r="V1387" i="11"/>
  <c r="U1387" i="11"/>
  <c r="T1387" i="11"/>
  <c r="S1387" i="11"/>
  <c r="R1387" i="11"/>
  <c r="Q1387" i="11"/>
  <c r="P1387" i="11"/>
  <c r="O1387" i="11"/>
  <c r="N1387" i="11"/>
  <c r="M1387" i="11"/>
  <c r="L1387" i="11"/>
  <c r="K1387" i="11"/>
  <c r="J1387" i="11"/>
  <c r="I1387" i="11"/>
  <c r="H1387" i="11"/>
  <c r="V1385" i="11"/>
  <c r="U1385" i="11"/>
  <c r="T1385" i="11"/>
  <c r="S1385" i="11"/>
  <c r="R1385" i="11"/>
  <c r="Q1385" i="11"/>
  <c r="P1385" i="11"/>
  <c r="O1385" i="11"/>
  <c r="N1385" i="11"/>
  <c r="M1385" i="11"/>
  <c r="L1385" i="11"/>
  <c r="K1385" i="11"/>
  <c r="J1385" i="11"/>
  <c r="I1385" i="11"/>
  <c r="H1385" i="11"/>
  <c r="V1426" i="7"/>
  <c r="V1425" i="7" s="1"/>
  <c r="U1426" i="7"/>
  <c r="U1425" i="7" s="1"/>
  <c r="T1426" i="7"/>
  <c r="T1425" i="7" s="1"/>
  <c r="S1426" i="7"/>
  <c r="S1425" i="7" s="1"/>
  <c r="R1426" i="7"/>
  <c r="R1425" i="7" s="1"/>
  <c r="Q1426" i="7"/>
  <c r="Q1425" i="7" s="1"/>
  <c r="P1426" i="7"/>
  <c r="P1425" i="7" s="1"/>
  <c r="O1426" i="7"/>
  <c r="O1425" i="7" s="1"/>
  <c r="N1426" i="7"/>
  <c r="N1425" i="7" s="1"/>
  <c r="M1426" i="7"/>
  <c r="M1425" i="7" s="1"/>
  <c r="L1426" i="7"/>
  <c r="L1425" i="7" s="1"/>
  <c r="K1426" i="7"/>
  <c r="K1425" i="7" s="1"/>
  <c r="J1426" i="7"/>
  <c r="J1425" i="7" s="1"/>
  <c r="I1426" i="7"/>
  <c r="I1425" i="7" s="1"/>
  <c r="H1426" i="7"/>
  <c r="H1425" i="7" s="1"/>
  <c r="V1424" i="7"/>
  <c r="U1424" i="7"/>
  <c r="T1424" i="7"/>
  <c r="S1424" i="7"/>
  <c r="R1424" i="7"/>
  <c r="Q1424" i="7"/>
  <c r="P1424" i="7"/>
  <c r="O1424" i="7"/>
  <c r="N1424" i="7"/>
  <c r="M1424" i="7"/>
  <c r="L1424" i="7"/>
  <c r="K1424" i="7"/>
  <c r="J1424" i="7"/>
  <c r="I1424" i="7"/>
  <c r="H1424" i="7"/>
  <c r="V1423" i="7"/>
  <c r="U1423" i="7"/>
  <c r="T1423" i="7"/>
  <c r="S1423" i="7"/>
  <c r="R1423" i="7"/>
  <c r="Q1423" i="7"/>
  <c r="P1423" i="7"/>
  <c r="O1423" i="7"/>
  <c r="N1423" i="7"/>
  <c r="M1423" i="7"/>
  <c r="L1423" i="7"/>
  <c r="K1423" i="7"/>
  <c r="J1423" i="7"/>
  <c r="I1423" i="7"/>
  <c r="V1421" i="7"/>
  <c r="U1421" i="7"/>
  <c r="T1421" i="7"/>
  <c r="S1421" i="7"/>
  <c r="R1421" i="7"/>
  <c r="Q1421" i="7"/>
  <c r="P1421" i="7"/>
  <c r="O1421" i="7"/>
  <c r="N1421" i="7"/>
  <c r="M1421" i="7"/>
  <c r="L1421" i="7"/>
  <c r="K1421" i="7"/>
  <c r="J1421" i="7"/>
  <c r="I1421" i="7"/>
  <c r="H1421" i="7"/>
  <c r="V1420" i="7"/>
  <c r="U1420" i="7"/>
  <c r="T1420" i="7"/>
  <c r="S1420" i="7"/>
  <c r="R1420" i="7"/>
  <c r="Q1420" i="7"/>
  <c r="P1420" i="7"/>
  <c r="O1420" i="7"/>
  <c r="N1420" i="7"/>
  <c r="M1420" i="7"/>
  <c r="L1420" i="7"/>
  <c r="K1420" i="7"/>
  <c r="J1420" i="7"/>
  <c r="I1420" i="7"/>
  <c r="H1420" i="7"/>
  <c r="K1419" i="7"/>
  <c r="J1419" i="7"/>
  <c r="I1419" i="7"/>
  <c r="H1419" i="7"/>
  <c r="V1418" i="7"/>
  <c r="U1418" i="7"/>
  <c r="T1418" i="7"/>
  <c r="S1418" i="7"/>
  <c r="R1418" i="7"/>
  <c r="Q1418" i="7"/>
  <c r="P1418" i="7"/>
  <c r="O1418" i="7"/>
  <c r="N1418" i="7"/>
  <c r="M1418" i="7"/>
  <c r="L1418" i="7"/>
  <c r="K1418" i="7"/>
  <c r="J1418" i="7"/>
  <c r="I1418" i="7"/>
  <c r="H1418" i="7"/>
  <c r="V1417" i="7"/>
  <c r="U1417" i="7"/>
  <c r="T1417" i="7"/>
  <c r="S1417" i="7"/>
  <c r="R1417" i="7"/>
  <c r="Q1417" i="7"/>
  <c r="P1417" i="7"/>
  <c r="O1417" i="7"/>
  <c r="N1417" i="7"/>
  <c r="M1417" i="7"/>
  <c r="L1417" i="7"/>
  <c r="K1417" i="7"/>
  <c r="J1417" i="7"/>
  <c r="I1417" i="7"/>
  <c r="H1417" i="7"/>
  <c r="V1416" i="7"/>
  <c r="U1416" i="7"/>
  <c r="T1416" i="7"/>
  <c r="S1416" i="7"/>
  <c r="R1416" i="7"/>
  <c r="Q1416" i="7"/>
  <c r="P1416" i="7"/>
  <c r="O1416" i="7"/>
  <c r="N1416" i="7"/>
  <c r="M1416" i="7"/>
  <c r="L1416" i="7"/>
  <c r="K1416" i="7"/>
  <c r="J1416" i="7"/>
  <c r="I1416" i="7"/>
  <c r="H1416" i="7"/>
  <c r="V1415" i="7"/>
  <c r="U1415" i="7"/>
  <c r="T1415" i="7"/>
  <c r="S1415" i="7"/>
  <c r="R1415" i="7"/>
  <c r="Q1415" i="7"/>
  <c r="P1415" i="7"/>
  <c r="O1415" i="7"/>
  <c r="N1415" i="7"/>
  <c r="M1415" i="7"/>
  <c r="L1415" i="7"/>
  <c r="K1415" i="7"/>
  <c r="J1415" i="7"/>
  <c r="I1415" i="7"/>
  <c r="H1415" i="7"/>
  <c r="V1410" i="7"/>
  <c r="U1410" i="7"/>
  <c r="T1410" i="7"/>
  <c r="S1410" i="7"/>
  <c r="R1410" i="7"/>
  <c r="Q1410" i="7"/>
  <c r="P1410" i="7"/>
  <c r="O1410" i="7"/>
  <c r="N1410" i="7"/>
  <c r="M1410" i="7"/>
  <c r="L1410" i="7"/>
  <c r="K1410" i="7"/>
  <c r="J1410" i="7"/>
  <c r="I1410" i="7"/>
  <c r="H1410" i="7"/>
  <c r="V1409" i="7"/>
  <c r="U1409" i="7"/>
  <c r="T1409" i="7"/>
  <c r="S1409" i="7"/>
  <c r="R1409" i="7"/>
  <c r="Q1409" i="7"/>
  <c r="P1409" i="7"/>
  <c r="O1409" i="7"/>
  <c r="N1409" i="7"/>
  <c r="M1409" i="7"/>
  <c r="L1409" i="7"/>
  <c r="K1409" i="7"/>
  <c r="J1409" i="7"/>
  <c r="I1409" i="7"/>
  <c r="H1409" i="7"/>
  <c r="V1408" i="7"/>
  <c r="U1408" i="7"/>
  <c r="T1408" i="7"/>
  <c r="S1408" i="7"/>
  <c r="R1408" i="7"/>
  <c r="Q1408" i="7"/>
  <c r="P1408" i="7"/>
  <c r="O1408" i="7"/>
  <c r="N1408" i="7"/>
  <c r="M1408" i="7"/>
  <c r="L1408" i="7"/>
  <c r="K1408" i="7"/>
  <c r="J1408" i="7"/>
  <c r="I1408" i="7"/>
  <c r="H1408" i="7"/>
  <c r="V1407" i="7"/>
  <c r="U1407" i="7"/>
  <c r="T1407" i="7"/>
  <c r="S1407" i="7"/>
  <c r="R1407" i="7"/>
  <c r="Q1407" i="7"/>
  <c r="P1407" i="7"/>
  <c r="O1407" i="7"/>
  <c r="N1407" i="7"/>
  <c r="M1407" i="7"/>
  <c r="L1407" i="7"/>
  <c r="K1407" i="7"/>
  <c r="J1407" i="7"/>
  <c r="I1407" i="7"/>
  <c r="H1407" i="7"/>
  <c r="V1406" i="7"/>
  <c r="U1406" i="7"/>
  <c r="T1406" i="7"/>
  <c r="S1406" i="7"/>
  <c r="R1406" i="7"/>
  <c r="Q1406" i="7"/>
  <c r="P1406" i="7"/>
  <c r="O1406" i="7"/>
  <c r="N1406" i="7"/>
  <c r="M1406" i="7"/>
  <c r="L1406" i="7"/>
  <c r="K1406" i="7"/>
  <c r="J1406" i="7"/>
  <c r="I1406" i="7"/>
  <c r="H1406" i="7"/>
  <c r="V1401" i="7"/>
  <c r="U1401" i="7"/>
  <c r="T1401" i="7"/>
  <c r="S1401" i="7"/>
  <c r="R1401" i="7"/>
  <c r="Q1401" i="7"/>
  <c r="P1401" i="7"/>
  <c r="O1401" i="7"/>
  <c r="N1401" i="7"/>
  <c r="M1401" i="7"/>
  <c r="L1401" i="7"/>
  <c r="K1401" i="7"/>
  <c r="J1401" i="7"/>
  <c r="I1401" i="7"/>
  <c r="H1401" i="7"/>
  <c r="V1400" i="7"/>
  <c r="U1400" i="7"/>
  <c r="T1400" i="7"/>
  <c r="S1400" i="7"/>
  <c r="R1400" i="7"/>
  <c r="Q1400" i="7"/>
  <c r="P1400" i="7"/>
  <c r="O1400" i="7"/>
  <c r="N1400" i="7"/>
  <c r="M1400" i="7"/>
  <c r="L1400" i="7"/>
  <c r="K1400" i="7"/>
  <c r="J1400" i="7"/>
  <c r="I1400" i="7"/>
  <c r="H1400" i="7"/>
  <c r="V1399" i="7"/>
  <c r="U1399" i="7"/>
  <c r="T1399" i="7"/>
  <c r="S1399" i="7"/>
  <c r="R1399" i="7"/>
  <c r="Q1399" i="7"/>
  <c r="P1399" i="7"/>
  <c r="O1399" i="7"/>
  <c r="N1399" i="7"/>
  <c r="M1399" i="7"/>
  <c r="L1399" i="7"/>
  <c r="K1399" i="7"/>
  <c r="J1399" i="7"/>
  <c r="I1399" i="7"/>
  <c r="H1399" i="7"/>
  <c r="V1398" i="7"/>
  <c r="U1398" i="7"/>
  <c r="T1398" i="7"/>
  <c r="S1398" i="7"/>
  <c r="R1398" i="7"/>
  <c r="Q1398" i="7"/>
  <c r="P1398" i="7"/>
  <c r="O1398" i="7"/>
  <c r="N1398" i="7"/>
  <c r="M1398" i="7"/>
  <c r="L1398" i="7"/>
  <c r="K1398" i="7"/>
  <c r="J1398" i="7"/>
  <c r="I1398" i="7"/>
  <c r="H1398" i="7"/>
  <c r="V1397" i="7"/>
  <c r="U1397" i="7"/>
  <c r="T1397" i="7"/>
  <c r="S1397" i="7"/>
  <c r="R1397" i="7"/>
  <c r="Q1397" i="7"/>
  <c r="P1397" i="7"/>
  <c r="O1397" i="7"/>
  <c r="N1397" i="7"/>
  <c r="M1397" i="7"/>
  <c r="L1397" i="7"/>
  <c r="K1397" i="7"/>
  <c r="J1397" i="7"/>
  <c r="I1397" i="7"/>
  <c r="H1397" i="7"/>
  <c r="V1396" i="7"/>
  <c r="U1396" i="7"/>
  <c r="T1396" i="7"/>
  <c r="S1396" i="7"/>
  <c r="R1396" i="7"/>
  <c r="Q1396" i="7"/>
  <c r="P1396" i="7"/>
  <c r="O1396" i="7"/>
  <c r="N1396" i="7"/>
  <c r="M1396" i="7"/>
  <c r="L1396" i="7"/>
  <c r="K1396" i="7"/>
  <c r="J1396" i="7"/>
  <c r="I1396" i="7"/>
  <c r="H1396" i="7"/>
  <c r="V1395" i="7"/>
  <c r="U1395" i="7"/>
  <c r="T1395" i="7"/>
  <c r="S1395" i="7"/>
  <c r="R1395" i="7"/>
  <c r="Q1395" i="7"/>
  <c r="P1395" i="7"/>
  <c r="O1395" i="7"/>
  <c r="N1395" i="7"/>
  <c r="M1395" i="7"/>
  <c r="L1395" i="7"/>
  <c r="K1395" i="7"/>
  <c r="J1395" i="7"/>
  <c r="I1395" i="7"/>
  <c r="H1395" i="7"/>
  <c r="V1394" i="7"/>
  <c r="U1394" i="7"/>
  <c r="T1394" i="7"/>
  <c r="S1394" i="7"/>
  <c r="R1394" i="7"/>
  <c r="Q1394" i="7"/>
  <c r="P1394" i="7"/>
  <c r="O1394" i="7"/>
  <c r="N1394" i="7"/>
  <c r="M1394" i="7"/>
  <c r="L1394" i="7"/>
  <c r="K1394" i="7"/>
  <c r="J1394" i="7"/>
  <c r="I1394" i="7"/>
  <c r="H1394" i="7"/>
  <c r="V1392" i="7"/>
  <c r="U1392" i="7"/>
  <c r="T1392" i="7"/>
  <c r="S1392" i="7"/>
  <c r="R1392" i="7"/>
  <c r="Q1392" i="7"/>
  <c r="P1392" i="7"/>
  <c r="O1392" i="7"/>
  <c r="N1392" i="7"/>
  <c r="M1392" i="7"/>
  <c r="L1392" i="7"/>
  <c r="K1392" i="7"/>
  <c r="J1392" i="7"/>
  <c r="I1392" i="7"/>
  <c r="H1392" i="7"/>
  <c r="V1391" i="7"/>
  <c r="U1391" i="7"/>
  <c r="T1391" i="7"/>
  <c r="S1391" i="7"/>
  <c r="R1391" i="7"/>
  <c r="Q1391" i="7"/>
  <c r="P1391" i="7"/>
  <c r="O1391" i="7"/>
  <c r="N1391" i="7"/>
  <c r="M1391" i="7"/>
  <c r="L1391" i="7"/>
  <c r="K1391" i="7"/>
  <c r="J1391" i="7"/>
  <c r="I1391" i="7"/>
  <c r="H1391" i="7"/>
  <c r="V1390" i="7"/>
  <c r="U1390" i="7"/>
  <c r="T1390" i="7"/>
  <c r="S1390" i="7"/>
  <c r="R1390" i="7"/>
  <c r="Q1390" i="7"/>
  <c r="P1390" i="7"/>
  <c r="O1390" i="7"/>
  <c r="N1390" i="7"/>
  <c r="M1390" i="7"/>
  <c r="L1390" i="7"/>
  <c r="K1390" i="7"/>
  <c r="J1390" i="7"/>
  <c r="I1390" i="7"/>
  <c r="H1390" i="7"/>
  <c r="V1389" i="7"/>
  <c r="U1389" i="7"/>
  <c r="T1389" i="7"/>
  <c r="S1389" i="7"/>
  <c r="R1389" i="7"/>
  <c r="Q1389" i="7"/>
  <c r="P1389" i="7"/>
  <c r="O1389" i="7"/>
  <c r="N1389" i="7"/>
  <c r="M1389" i="7"/>
  <c r="L1389" i="7"/>
  <c r="K1389" i="7"/>
  <c r="J1389" i="7"/>
  <c r="I1389" i="7"/>
  <c r="H1389" i="7"/>
  <c r="V1387" i="7"/>
  <c r="U1387" i="7"/>
  <c r="T1387" i="7"/>
  <c r="S1387" i="7"/>
  <c r="R1387" i="7"/>
  <c r="Q1387" i="7"/>
  <c r="P1387" i="7"/>
  <c r="O1387" i="7"/>
  <c r="N1387" i="7"/>
  <c r="M1387" i="7"/>
  <c r="L1387" i="7"/>
  <c r="K1387" i="7"/>
  <c r="J1387" i="7"/>
  <c r="I1387" i="7"/>
  <c r="H1387" i="7"/>
  <c r="V1385" i="7"/>
  <c r="U1385" i="7"/>
  <c r="T1385" i="7"/>
  <c r="S1385" i="7"/>
  <c r="R1385" i="7"/>
  <c r="Q1385" i="7"/>
  <c r="P1385" i="7"/>
  <c r="O1385" i="7"/>
  <c r="N1385" i="7"/>
  <c r="M1385" i="7"/>
  <c r="L1385" i="7"/>
  <c r="K1385" i="7"/>
  <c r="J1385" i="7"/>
  <c r="I1385" i="7"/>
  <c r="H1385" i="7"/>
  <c r="V1426" i="1"/>
  <c r="U1426" i="1"/>
  <c r="T1426" i="1"/>
  <c r="S1426" i="1"/>
  <c r="R1426" i="1"/>
  <c r="Q1426" i="1"/>
  <c r="P1426" i="1"/>
  <c r="O1426" i="1"/>
  <c r="N1426" i="1"/>
  <c r="M1426" i="1"/>
  <c r="L1426" i="1"/>
  <c r="K1426" i="1"/>
  <c r="J1426" i="1"/>
  <c r="I1426" i="1"/>
  <c r="V1424" i="1"/>
  <c r="U1424" i="1"/>
  <c r="T1424" i="1"/>
  <c r="S1424" i="1"/>
  <c r="R1424" i="1"/>
  <c r="Q1424" i="1"/>
  <c r="P1424" i="1"/>
  <c r="O1424" i="1"/>
  <c r="N1424" i="1"/>
  <c r="M1424" i="1"/>
  <c r="L1424" i="1"/>
  <c r="K1424" i="1"/>
  <c r="J1424" i="1"/>
  <c r="I1424" i="1"/>
  <c r="V1423" i="1"/>
  <c r="U1423" i="1"/>
  <c r="T1423" i="1"/>
  <c r="S1423" i="1"/>
  <c r="R1423" i="1"/>
  <c r="Q1423" i="1"/>
  <c r="P1423" i="1"/>
  <c r="O1423" i="1"/>
  <c r="N1423" i="1"/>
  <c r="M1423" i="1"/>
  <c r="L1423" i="1"/>
  <c r="K1423" i="1"/>
  <c r="J1423" i="1"/>
  <c r="I1423" i="1"/>
  <c r="V1421" i="1"/>
  <c r="U1421" i="1"/>
  <c r="T1421" i="1"/>
  <c r="S1421" i="1"/>
  <c r="R1421" i="1"/>
  <c r="Q1421" i="1"/>
  <c r="P1421" i="1"/>
  <c r="O1421" i="1"/>
  <c r="N1421" i="1"/>
  <c r="M1421" i="1"/>
  <c r="L1421" i="1"/>
  <c r="K1421" i="1"/>
  <c r="J1421" i="1"/>
  <c r="I1421" i="1"/>
  <c r="V1420" i="1"/>
  <c r="U1420" i="1"/>
  <c r="T1420" i="1"/>
  <c r="S1420" i="1"/>
  <c r="R1420" i="1"/>
  <c r="Q1420" i="1"/>
  <c r="P1420" i="1"/>
  <c r="O1420" i="1"/>
  <c r="N1420" i="1"/>
  <c r="M1420" i="1"/>
  <c r="L1420" i="1"/>
  <c r="K1420" i="1"/>
  <c r="J1420" i="1"/>
  <c r="I1420" i="1"/>
  <c r="K1419" i="1"/>
  <c r="J1419" i="1"/>
  <c r="I1419" i="1"/>
  <c r="V1418" i="1"/>
  <c r="U1418" i="1"/>
  <c r="T1418" i="1"/>
  <c r="S1418" i="1"/>
  <c r="R1418" i="1"/>
  <c r="Q1418" i="1"/>
  <c r="P1418" i="1"/>
  <c r="O1418" i="1"/>
  <c r="N1418" i="1"/>
  <c r="M1418" i="1"/>
  <c r="L1418" i="1"/>
  <c r="K1418" i="1"/>
  <c r="J1418" i="1"/>
  <c r="I1418" i="1"/>
  <c r="V1417" i="1"/>
  <c r="U1417" i="1"/>
  <c r="T1417" i="1"/>
  <c r="S1417" i="1"/>
  <c r="R1417" i="1"/>
  <c r="Q1417" i="1"/>
  <c r="P1417" i="1"/>
  <c r="O1417" i="1"/>
  <c r="N1417" i="1"/>
  <c r="M1417" i="1"/>
  <c r="L1417" i="1"/>
  <c r="K1417" i="1"/>
  <c r="J1417" i="1"/>
  <c r="I1417" i="1"/>
  <c r="V1416" i="1"/>
  <c r="U1416" i="1"/>
  <c r="T1416" i="1"/>
  <c r="S1416" i="1"/>
  <c r="R1416" i="1"/>
  <c r="Q1416" i="1"/>
  <c r="P1416" i="1"/>
  <c r="O1416" i="1"/>
  <c r="N1416" i="1"/>
  <c r="M1416" i="1"/>
  <c r="L1416" i="1"/>
  <c r="K1416" i="1"/>
  <c r="J1416" i="1"/>
  <c r="I1416" i="1"/>
  <c r="V1415" i="1"/>
  <c r="U1415" i="1"/>
  <c r="T1415" i="1"/>
  <c r="S1415" i="1"/>
  <c r="R1415" i="1"/>
  <c r="Q1415" i="1"/>
  <c r="P1415" i="1"/>
  <c r="O1415" i="1"/>
  <c r="N1415" i="1"/>
  <c r="M1415" i="1"/>
  <c r="L1415" i="1"/>
  <c r="K1415" i="1"/>
  <c r="J1415" i="1"/>
  <c r="I1415" i="1"/>
  <c r="V1410" i="1"/>
  <c r="U1410" i="1"/>
  <c r="T1410" i="1"/>
  <c r="S1410" i="1"/>
  <c r="R1410" i="1"/>
  <c r="Q1410" i="1"/>
  <c r="P1410" i="1"/>
  <c r="O1410" i="1"/>
  <c r="N1410" i="1"/>
  <c r="M1410" i="1"/>
  <c r="L1410" i="1"/>
  <c r="K1410" i="1"/>
  <c r="J1410" i="1"/>
  <c r="I1410" i="1"/>
  <c r="V1409" i="1"/>
  <c r="U1409" i="1"/>
  <c r="T1409" i="1"/>
  <c r="S1409" i="1"/>
  <c r="R1409" i="1"/>
  <c r="Q1409" i="1"/>
  <c r="P1409" i="1"/>
  <c r="O1409" i="1"/>
  <c r="N1409" i="1"/>
  <c r="M1409" i="1"/>
  <c r="L1409" i="1"/>
  <c r="K1409" i="1"/>
  <c r="J1409" i="1"/>
  <c r="I1409" i="1"/>
  <c r="V1408" i="1"/>
  <c r="U1408" i="1"/>
  <c r="T1408" i="1"/>
  <c r="S1408" i="1"/>
  <c r="R1408" i="1"/>
  <c r="Q1408" i="1"/>
  <c r="P1408" i="1"/>
  <c r="O1408" i="1"/>
  <c r="N1408" i="1"/>
  <c r="M1408" i="1"/>
  <c r="L1408" i="1"/>
  <c r="K1408" i="1"/>
  <c r="J1408" i="1"/>
  <c r="I1408" i="1"/>
  <c r="V1407" i="1"/>
  <c r="U1407" i="1"/>
  <c r="T1407" i="1"/>
  <c r="S1407" i="1"/>
  <c r="R1407" i="1"/>
  <c r="Q1407" i="1"/>
  <c r="P1407" i="1"/>
  <c r="O1407" i="1"/>
  <c r="N1407" i="1"/>
  <c r="M1407" i="1"/>
  <c r="L1407" i="1"/>
  <c r="K1407" i="1"/>
  <c r="J1407" i="1"/>
  <c r="I1407" i="1"/>
  <c r="V1406" i="1"/>
  <c r="U1406" i="1"/>
  <c r="T1406" i="1"/>
  <c r="S1406" i="1"/>
  <c r="R1406" i="1"/>
  <c r="Q1406" i="1"/>
  <c r="P1406" i="1"/>
  <c r="O1406" i="1"/>
  <c r="N1406" i="1"/>
  <c r="M1406" i="1"/>
  <c r="L1406" i="1"/>
  <c r="K1406" i="1"/>
  <c r="J1406" i="1"/>
  <c r="I1406" i="1"/>
  <c r="V1401" i="1"/>
  <c r="U1401" i="1"/>
  <c r="T1401" i="1"/>
  <c r="S1401" i="1"/>
  <c r="R1401" i="1"/>
  <c r="Q1401" i="1"/>
  <c r="P1401" i="1"/>
  <c r="O1401" i="1"/>
  <c r="N1401" i="1"/>
  <c r="M1401" i="1"/>
  <c r="L1401" i="1"/>
  <c r="K1401" i="1"/>
  <c r="J1401" i="1"/>
  <c r="I1401" i="1"/>
  <c r="V1400" i="1"/>
  <c r="U1400" i="1"/>
  <c r="T1400" i="1"/>
  <c r="S1400" i="1"/>
  <c r="R1400" i="1"/>
  <c r="Q1400" i="1"/>
  <c r="P1400" i="1"/>
  <c r="O1400" i="1"/>
  <c r="N1400" i="1"/>
  <c r="M1400" i="1"/>
  <c r="L1400" i="1"/>
  <c r="K1400" i="1"/>
  <c r="J1400" i="1"/>
  <c r="I1400" i="1"/>
  <c r="V1399" i="1"/>
  <c r="U1399" i="1"/>
  <c r="T1399" i="1"/>
  <c r="S1399" i="1"/>
  <c r="R1399" i="1"/>
  <c r="Q1399" i="1"/>
  <c r="P1399" i="1"/>
  <c r="O1399" i="1"/>
  <c r="N1399" i="1"/>
  <c r="M1399" i="1"/>
  <c r="L1399" i="1"/>
  <c r="K1399" i="1"/>
  <c r="J1399" i="1"/>
  <c r="I1399" i="1"/>
  <c r="V1398" i="1"/>
  <c r="U1398" i="1"/>
  <c r="T1398" i="1"/>
  <c r="S1398" i="1"/>
  <c r="R1398" i="1"/>
  <c r="Q1398" i="1"/>
  <c r="P1398" i="1"/>
  <c r="O1398" i="1"/>
  <c r="N1398" i="1"/>
  <c r="M1398" i="1"/>
  <c r="L1398" i="1"/>
  <c r="K1398" i="1"/>
  <c r="J1398" i="1"/>
  <c r="I1398" i="1"/>
  <c r="V1397" i="1"/>
  <c r="U1397" i="1"/>
  <c r="T1397" i="1"/>
  <c r="S1397" i="1"/>
  <c r="R1397" i="1"/>
  <c r="Q1397" i="1"/>
  <c r="P1397" i="1"/>
  <c r="O1397" i="1"/>
  <c r="N1397" i="1"/>
  <c r="M1397" i="1"/>
  <c r="L1397" i="1"/>
  <c r="K1397" i="1"/>
  <c r="J1397" i="1"/>
  <c r="I1397" i="1"/>
  <c r="V1396" i="1"/>
  <c r="U1396" i="1"/>
  <c r="T1396" i="1"/>
  <c r="S1396" i="1"/>
  <c r="R1396" i="1"/>
  <c r="Q1396" i="1"/>
  <c r="P1396" i="1"/>
  <c r="O1396" i="1"/>
  <c r="N1396" i="1"/>
  <c r="M1396" i="1"/>
  <c r="L1396" i="1"/>
  <c r="K1396" i="1"/>
  <c r="J1396" i="1"/>
  <c r="I1396" i="1"/>
  <c r="V1395" i="1"/>
  <c r="U1395" i="1"/>
  <c r="T1395" i="1"/>
  <c r="S1395" i="1"/>
  <c r="R1395" i="1"/>
  <c r="Q1395" i="1"/>
  <c r="P1395" i="1"/>
  <c r="O1395" i="1"/>
  <c r="N1395" i="1"/>
  <c r="M1395" i="1"/>
  <c r="L1395" i="1"/>
  <c r="K1395" i="1"/>
  <c r="J1395" i="1"/>
  <c r="I1395" i="1"/>
  <c r="V1394" i="1"/>
  <c r="U1394" i="1"/>
  <c r="T1394" i="1"/>
  <c r="S1394" i="1"/>
  <c r="R1394" i="1"/>
  <c r="Q1394" i="1"/>
  <c r="P1394" i="1"/>
  <c r="O1394" i="1"/>
  <c r="N1394" i="1"/>
  <c r="M1394" i="1"/>
  <c r="L1394" i="1"/>
  <c r="K1394" i="1"/>
  <c r="J1394" i="1"/>
  <c r="I1394" i="1"/>
  <c r="H1426" i="1"/>
  <c r="H1424" i="1"/>
  <c r="H1421" i="1"/>
  <c r="H1420" i="1"/>
  <c r="H1419" i="1"/>
  <c r="H1418" i="1"/>
  <c r="H1417" i="1"/>
  <c r="H1416" i="1"/>
  <c r="H1415" i="1"/>
  <c r="H1410" i="1"/>
  <c r="H1409" i="1"/>
  <c r="H1408" i="1"/>
  <c r="H1407" i="1"/>
  <c r="H1406" i="1"/>
  <c r="H1401" i="1"/>
  <c r="H1400" i="1"/>
  <c r="H1399" i="1"/>
  <c r="H1398" i="1"/>
  <c r="H1397" i="1"/>
  <c r="H1396" i="1"/>
  <c r="H1395" i="1"/>
  <c r="H1394" i="1"/>
  <c r="V1392" i="1"/>
  <c r="U1392" i="1"/>
  <c r="T1392" i="1"/>
  <c r="S1392" i="1"/>
  <c r="R1392" i="1"/>
  <c r="Q1392" i="1"/>
  <c r="P1392" i="1"/>
  <c r="O1392" i="1"/>
  <c r="N1392" i="1"/>
  <c r="M1392" i="1"/>
  <c r="L1392" i="1"/>
  <c r="K1392" i="1"/>
  <c r="J1392" i="1"/>
  <c r="I1392" i="1"/>
  <c r="V1391" i="1"/>
  <c r="U1391" i="1"/>
  <c r="T1391" i="1"/>
  <c r="S1391" i="1"/>
  <c r="R1391" i="1"/>
  <c r="Q1391" i="1"/>
  <c r="P1391" i="1"/>
  <c r="O1391" i="1"/>
  <c r="N1391" i="1"/>
  <c r="M1391" i="1"/>
  <c r="L1391" i="1"/>
  <c r="K1391" i="1"/>
  <c r="J1391" i="1"/>
  <c r="I1391" i="1"/>
  <c r="V1390" i="1"/>
  <c r="U1390" i="1"/>
  <c r="T1390" i="1"/>
  <c r="S1390" i="1"/>
  <c r="R1390" i="1"/>
  <c r="Q1390" i="1"/>
  <c r="P1390" i="1"/>
  <c r="O1390" i="1"/>
  <c r="N1390" i="1"/>
  <c r="M1390" i="1"/>
  <c r="L1390" i="1"/>
  <c r="K1390" i="1"/>
  <c r="J1390" i="1"/>
  <c r="I1390" i="1"/>
  <c r="V1389" i="1"/>
  <c r="U1389" i="1"/>
  <c r="T1389" i="1"/>
  <c r="S1389" i="1"/>
  <c r="R1389" i="1"/>
  <c r="Q1389" i="1"/>
  <c r="P1389" i="1"/>
  <c r="O1389" i="1"/>
  <c r="N1389" i="1"/>
  <c r="M1389" i="1"/>
  <c r="L1389" i="1"/>
  <c r="K1389" i="1"/>
  <c r="J1389" i="1"/>
  <c r="I1389" i="1"/>
  <c r="V1387" i="1"/>
  <c r="U1387" i="1"/>
  <c r="T1387" i="1"/>
  <c r="S1387" i="1"/>
  <c r="R1387" i="1"/>
  <c r="Q1387" i="1"/>
  <c r="P1387" i="1"/>
  <c r="O1387" i="1"/>
  <c r="N1387" i="1"/>
  <c r="M1387" i="1"/>
  <c r="L1387" i="1"/>
  <c r="K1387" i="1"/>
  <c r="J1387" i="1"/>
  <c r="I1387" i="1"/>
  <c r="V1385" i="1"/>
  <c r="U1385" i="1"/>
  <c r="T1385" i="1"/>
  <c r="S1385" i="1"/>
  <c r="R1385" i="1"/>
  <c r="Q1385" i="1"/>
  <c r="P1385" i="1"/>
  <c r="O1385" i="1"/>
  <c r="N1385" i="1"/>
  <c r="M1385" i="1"/>
  <c r="L1385" i="1"/>
  <c r="K1385" i="1"/>
  <c r="J1385" i="1"/>
  <c r="I1385" i="1"/>
  <c r="H1392" i="1"/>
  <c r="H1387" i="1"/>
  <c r="H1389" i="1"/>
  <c r="H1390" i="1"/>
  <c r="H1391" i="1"/>
  <c r="H1385" i="1"/>
  <c r="S1422" i="10" l="1"/>
  <c r="L1422" i="9"/>
  <c r="T1422" i="9"/>
  <c r="Q1422" i="7"/>
  <c r="O1422" i="1"/>
  <c r="R1422" i="11"/>
  <c r="O1422" i="7"/>
  <c r="P1422" i="11"/>
  <c r="Q1422" i="10"/>
  <c r="R1422" i="9"/>
  <c r="M1422" i="1"/>
  <c r="U1422" i="1"/>
  <c r="S1422" i="11"/>
  <c r="L1422" i="10"/>
  <c r="S1422" i="7"/>
  <c r="L1422" i="11"/>
  <c r="M1422" i="10"/>
  <c r="O1422" i="10"/>
  <c r="P1422" i="9"/>
  <c r="S1422" i="1"/>
  <c r="N1422" i="7"/>
  <c r="V1422" i="7"/>
  <c r="O1422" i="11"/>
  <c r="P1422" i="10"/>
  <c r="Q1422" i="9"/>
  <c r="M1422" i="9"/>
  <c r="T1422" i="11"/>
  <c r="N1422" i="9"/>
  <c r="V1422" i="9"/>
  <c r="U1422" i="7"/>
  <c r="V1422" i="11"/>
  <c r="L1422" i="1"/>
  <c r="R1422" i="7"/>
  <c r="T1422" i="10"/>
  <c r="U1422" i="9"/>
  <c r="P1422" i="1"/>
  <c r="M1422" i="7"/>
  <c r="N1422" i="11"/>
  <c r="T1422" i="1"/>
  <c r="L1422" i="7"/>
  <c r="T1422" i="7"/>
  <c r="M1422" i="11"/>
  <c r="U1422" i="11"/>
  <c r="N1422" i="10"/>
  <c r="V1422" i="10"/>
  <c r="O1422" i="9"/>
  <c r="P1422" i="7"/>
  <c r="Q1422" i="11"/>
  <c r="R1422" i="10"/>
  <c r="N1422" i="1"/>
  <c r="V1422" i="1"/>
  <c r="Q1422" i="1"/>
  <c r="R1422" i="1"/>
  <c r="U1422" i="10"/>
  <c r="S1422" i="9"/>
  <c r="Q1176" i="10"/>
  <c r="R1176" i="10" s="1"/>
  <c r="S1176" i="10" s="1"/>
  <c r="T1176" i="10" s="1"/>
  <c r="S1176" i="1"/>
  <c r="P1176" i="9"/>
  <c r="Q1176" i="9" s="1"/>
  <c r="Q1176" i="11"/>
  <c r="R1176" i="7"/>
  <c r="S1176" i="7" s="1"/>
  <c r="N1176" i="12"/>
  <c r="M1391" i="12"/>
  <c r="U1391" i="12"/>
  <c r="N1399" i="12"/>
  <c r="V1399" i="12"/>
  <c r="N1415" i="12"/>
  <c r="V1415" i="12"/>
  <c r="T1390" i="12"/>
  <c r="M1398" i="12"/>
  <c r="M1410" i="12"/>
  <c r="S1389" i="12"/>
  <c r="L1409" i="12"/>
  <c r="R1397" i="12"/>
  <c r="I1396" i="12"/>
  <c r="Q1396" i="12"/>
  <c r="I1406" i="12"/>
  <c r="Q1406" i="12"/>
  <c r="P1401" i="12"/>
  <c r="J1397" i="12"/>
  <c r="J1407" i="12"/>
  <c r="N1392" i="12"/>
  <c r="V1392" i="12"/>
  <c r="O1400" i="12"/>
  <c r="U1410" i="12"/>
  <c r="L1390" i="12"/>
  <c r="K1389" i="12"/>
  <c r="T1409" i="12"/>
  <c r="L1421" i="12"/>
  <c r="J1387" i="12"/>
  <c r="R1387" i="12"/>
  <c r="K1408" i="12"/>
  <c r="S1408" i="12"/>
  <c r="U1398" i="12"/>
  <c r="T1421" i="12"/>
  <c r="R1407" i="12"/>
  <c r="I1385" i="12"/>
  <c r="Q1385" i="12"/>
  <c r="K1387" i="12"/>
  <c r="S1387" i="12"/>
  <c r="L1408" i="12"/>
  <c r="T1408" i="12"/>
  <c r="L1420" i="12"/>
  <c r="T1420" i="12"/>
  <c r="K1422" i="9"/>
  <c r="I1390" i="12"/>
  <c r="Q1390" i="12"/>
  <c r="J1398" i="12"/>
  <c r="R1398" i="12"/>
  <c r="J1406" i="12"/>
  <c r="R1406" i="12"/>
  <c r="J1418" i="12"/>
  <c r="R1418" i="12"/>
  <c r="N1420" i="12"/>
  <c r="V1420" i="12"/>
  <c r="J1423" i="12"/>
  <c r="R1423" i="12"/>
  <c r="I1422" i="10"/>
  <c r="K1397" i="12"/>
  <c r="K1407" i="12"/>
  <c r="K1419" i="12"/>
  <c r="M1387" i="12"/>
  <c r="M1397" i="12"/>
  <c r="U1397" i="12"/>
  <c r="I1417" i="12"/>
  <c r="Q1417" i="12"/>
  <c r="P1416" i="12"/>
  <c r="U1387" i="12"/>
  <c r="O1415" i="12"/>
  <c r="I1426" i="12"/>
  <c r="I1425" i="12" s="1"/>
  <c r="Q1426" i="12"/>
  <c r="Q1425" i="12" s="1"/>
  <c r="S1397" i="12"/>
  <c r="M1390" i="12"/>
  <c r="U1390" i="12"/>
  <c r="N1410" i="12"/>
  <c r="V1410" i="12"/>
  <c r="S1407" i="12"/>
  <c r="M1409" i="12"/>
  <c r="U1409" i="12"/>
  <c r="M1421" i="12"/>
  <c r="U1421" i="12"/>
  <c r="J1390" i="12"/>
  <c r="S1398" i="12"/>
  <c r="K1410" i="12"/>
  <c r="K1423" i="12"/>
  <c r="K1422" i="11"/>
  <c r="O1387" i="12"/>
  <c r="L1396" i="12"/>
  <c r="T1396" i="12"/>
  <c r="L1418" i="12"/>
  <c r="T1418" i="12"/>
  <c r="R1390" i="12"/>
  <c r="I1409" i="12"/>
  <c r="S1423" i="12"/>
  <c r="N1385" i="12"/>
  <c r="V1385" i="12"/>
  <c r="K1395" i="12"/>
  <c r="S1395" i="12"/>
  <c r="O1397" i="12"/>
  <c r="K1401" i="12"/>
  <c r="S1401" i="12"/>
  <c r="K1417" i="12"/>
  <c r="S1417" i="12"/>
  <c r="P1389" i="12"/>
  <c r="Q1409" i="12"/>
  <c r="I1392" i="12"/>
  <c r="Q1392" i="12"/>
  <c r="N1396" i="12"/>
  <c r="V1396" i="12"/>
  <c r="J1400" i="12"/>
  <c r="R1400" i="12"/>
  <c r="J1416" i="12"/>
  <c r="N1418" i="12"/>
  <c r="V1418" i="12"/>
  <c r="S1410" i="12"/>
  <c r="P1391" i="12"/>
  <c r="M1395" i="12"/>
  <c r="U1395" i="12"/>
  <c r="I1399" i="12"/>
  <c r="Q1399" i="12"/>
  <c r="M1401" i="12"/>
  <c r="U1401" i="12"/>
  <c r="I1424" i="12"/>
  <c r="Q1424" i="12"/>
  <c r="K1398" i="12"/>
  <c r="O1390" i="12"/>
  <c r="K1392" i="12"/>
  <c r="S1392" i="12"/>
  <c r="L1394" i="12"/>
  <c r="T1394" i="12"/>
  <c r="P1398" i="12"/>
  <c r="L1400" i="12"/>
  <c r="T1400" i="12"/>
  <c r="N1389" i="12"/>
  <c r="V1389" i="12"/>
  <c r="J1391" i="12"/>
  <c r="R1391" i="12"/>
  <c r="K1399" i="12"/>
  <c r="S1399" i="12"/>
  <c r="O1421" i="12"/>
  <c r="M1426" i="12"/>
  <c r="M1425" i="12" s="1"/>
  <c r="U1426" i="12"/>
  <c r="U1425" i="12" s="1"/>
  <c r="I1389" i="12"/>
  <c r="Q1389" i="12"/>
  <c r="K1390" i="12"/>
  <c r="S1390" i="12"/>
  <c r="L1398" i="12"/>
  <c r="T1398" i="12"/>
  <c r="N1407" i="12"/>
  <c r="V1407" i="12"/>
  <c r="J1409" i="12"/>
  <c r="R1409" i="12"/>
  <c r="L1410" i="12"/>
  <c r="T1410" i="12"/>
  <c r="J1421" i="12"/>
  <c r="R1421" i="12"/>
  <c r="P1387" i="12"/>
  <c r="I1420" i="12"/>
  <c r="Q1420" i="12"/>
  <c r="P1397" i="12"/>
  <c r="P1407" i="12"/>
  <c r="O1396" i="12"/>
  <c r="O1406" i="12"/>
  <c r="O1418" i="12"/>
  <c r="N1395" i="12"/>
  <c r="V1395" i="12"/>
  <c r="N1401" i="12"/>
  <c r="V1401" i="12"/>
  <c r="N1417" i="12"/>
  <c r="V1417" i="12"/>
  <c r="L1392" i="12"/>
  <c r="T1392" i="12"/>
  <c r="M1400" i="12"/>
  <c r="U1400" i="12"/>
  <c r="M1416" i="12"/>
  <c r="U1416" i="12"/>
  <c r="K1391" i="12"/>
  <c r="S1391" i="12"/>
  <c r="L1399" i="12"/>
  <c r="T1399" i="12"/>
  <c r="L1424" i="12"/>
  <c r="T1424" i="12"/>
  <c r="I1422" i="11"/>
  <c r="N1390" i="12"/>
  <c r="V1390" i="12"/>
  <c r="O1398" i="12"/>
  <c r="O1410" i="12"/>
  <c r="K1420" i="12"/>
  <c r="S1420" i="12"/>
  <c r="J1419" i="12"/>
  <c r="I1418" i="12"/>
  <c r="Q1418" i="12"/>
  <c r="P1417" i="12"/>
  <c r="O1416" i="12"/>
  <c r="J1395" i="12"/>
  <c r="R1395" i="12"/>
  <c r="J1401" i="12"/>
  <c r="R1401" i="12"/>
  <c r="N1424" i="12"/>
  <c r="V1424" i="12"/>
  <c r="P1426" i="12"/>
  <c r="P1425" i="12" s="1"/>
  <c r="M1423" i="12"/>
  <c r="U1423" i="12"/>
  <c r="H1422" i="11"/>
  <c r="P1385" i="12"/>
  <c r="S1394" i="12"/>
  <c r="I1397" i="12"/>
  <c r="Q1407" i="12"/>
  <c r="I1419" i="12"/>
  <c r="N1387" i="12"/>
  <c r="V1387" i="12"/>
  <c r="L1391" i="12"/>
  <c r="T1391" i="12"/>
  <c r="M1399" i="12"/>
  <c r="U1399" i="12"/>
  <c r="O1408" i="12"/>
  <c r="U1415" i="12"/>
  <c r="O1420" i="12"/>
  <c r="M1424" i="12"/>
  <c r="U1424" i="12"/>
  <c r="V1384" i="9"/>
  <c r="J1389" i="12"/>
  <c r="R1389" i="12"/>
  <c r="P1392" i="12"/>
  <c r="I1394" i="12"/>
  <c r="Q1394" i="12"/>
  <c r="I1400" i="12"/>
  <c r="Q1400" i="12"/>
  <c r="K1409" i="12"/>
  <c r="S1409" i="12"/>
  <c r="M1418" i="12"/>
  <c r="U1418" i="12"/>
  <c r="K1421" i="12"/>
  <c r="S1421" i="12"/>
  <c r="U1425" i="1"/>
  <c r="I1387" i="12"/>
  <c r="Q1387" i="12"/>
  <c r="O1391" i="12"/>
  <c r="P1399" i="12"/>
  <c r="J1408" i="12"/>
  <c r="R1408" i="12"/>
  <c r="L1417" i="12"/>
  <c r="T1417" i="12"/>
  <c r="J1420" i="12"/>
  <c r="R1420" i="12"/>
  <c r="P1424" i="12"/>
  <c r="Q1397" i="12"/>
  <c r="M1389" i="12"/>
  <c r="U1389" i="12"/>
  <c r="P1396" i="12"/>
  <c r="N1409" i="12"/>
  <c r="V1409" i="12"/>
  <c r="J1415" i="12"/>
  <c r="R1415" i="12"/>
  <c r="P1418" i="12"/>
  <c r="H1422" i="7"/>
  <c r="K1394" i="12"/>
  <c r="I1407" i="12"/>
  <c r="T1387" i="12"/>
  <c r="O1395" i="12"/>
  <c r="O1401" i="12"/>
  <c r="M1408" i="12"/>
  <c r="U1408" i="12"/>
  <c r="I1410" i="12"/>
  <c r="Q1410" i="12"/>
  <c r="O1417" i="12"/>
  <c r="L1426" i="12"/>
  <c r="L1425" i="12" s="1"/>
  <c r="T1426" i="12"/>
  <c r="T1425" i="12" s="1"/>
  <c r="L1387" i="12"/>
  <c r="K1385" i="12"/>
  <c r="S1385" i="12"/>
  <c r="O1389" i="12"/>
  <c r="M1392" i="12"/>
  <c r="U1392" i="12"/>
  <c r="L1397" i="12"/>
  <c r="T1397" i="12"/>
  <c r="N1400" i="12"/>
  <c r="V1400" i="12"/>
  <c r="L1407" i="12"/>
  <c r="T1407" i="12"/>
  <c r="P1409" i="12"/>
  <c r="N1416" i="12"/>
  <c r="V1416" i="12"/>
  <c r="P1421" i="12"/>
  <c r="N1405" i="10"/>
  <c r="R1384" i="11"/>
  <c r="Q1384" i="10"/>
  <c r="H1384" i="9"/>
  <c r="P1384" i="9"/>
  <c r="M1384" i="10"/>
  <c r="U1384" i="10"/>
  <c r="M1405" i="7"/>
  <c r="U1405" i="7"/>
  <c r="L1405" i="11"/>
  <c r="T1405" i="11"/>
  <c r="M1405" i="11"/>
  <c r="J1422" i="10"/>
  <c r="J1384" i="9"/>
  <c r="R1384" i="9"/>
  <c r="M1384" i="7"/>
  <c r="V1384" i="11"/>
  <c r="O1384" i="7"/>
  <c r="N1405" i="1"/>
  <c r="L1425" i="1"/>
  <c r="U1384" i="7"/>
  <c r="O1384" i="9"/>
  <c r="O1405" i="9"/>
  <c r="T1384" i="7"/>
  <c r="K1405" i="7"/>
  <c r="S1405" i="7"/>
  <c r="M1414" i="10"/>
  <c r="L1393" i="1"/>
  <c r="I1425" i="1"/>
  <c r="J1384" i="11"/>
  <c r="J1384" i="10"/>
  <c r="R1384" i="10"/>
  <c r="I1405" i="9"/>
  <c r="Q1405" i="9"/>
  <c r="J1405" i="9"/>
  <c r="R1405" i="9"/>
  <c r="N1414" i="9"/>
  <c r="V1414" i="9"/>
  <c r="J1405" i="1"/>
  <c r="J1422" i="1"/>
  <c r="L1405" i="7"/>
  <c r="T1405" i="7"/>
  <c r="N1384" i="11"/>
  <c r="N1384" i="9"/>
  <c r="O1414" i="1"/>
  <c r="M1425" i="1"/>
  <c r="J1422" i="11"/>
  <c r="K1393" i="9"/>
  <c r="S1393" i="9"/>
  <c r="L1393" i="9"/>
  <c r="T1393" i="9"/>
  <c r="J1422" i="9"/>
  <c r="Q1425" i="1"/>
  <c r="N1384" i="10"/>
  <c r="V1384" i="10"/>
  <c r="I1414" i="10"/>
  <c r="Q1414" i="10"/>
  <c r="J1414" i="10"/>
  <c r="R1414" i="10"/>
  <c r="O1384" i="11"/>
  <c r="U1405" i="10"/>
  <c r="V1405" i="10"/>
  <c r="U1405" i="11"/>
  <c r="R1405" i="1"/>
  <c r="V1414" i="1"/>
  <c r="K1384" i="7"/>
  <c r="S1384" i="7"/>
  <c r="H1384" i="11"/>
  <c r="P1384" i="11"/>
  <c r="L1414" i="10"/>
  <c r="T1414" i="10"/>
  <c r="K1384" i="9"/>
  <c r="S1384" i="9"/>
  <c r="P1405" i="9"/>
  <c r="M1414" i="9"/>
  <c r="U1414" i="9"/>
  <c r="H1425" i="9"/>
  <c r="K1406" i="12"/>
  <c r="K1405" i="1"/>
  <c r="S1406" i="12"/>
  <c r="S1405" i="1"/>
  <c r="M1407" i="12"/>
  <c r="U1407" i="12"/>
  <c r="M1385" i="12"/>
  <c r="M1384" i="1"/>
  <c r="H1389" i="12"/>
  <c r="H1387" i="12"/>
  <c r="O1385" i="12"/>
  <c r="O1384" i="1"/>
  <c r="P1384" i="1"/>
  <c r="L1384" i="11"/>
  <c r="T1384" i="11"/>
  <c r="U1385" i="12"/>
  <c r="U1384" i="1"/>
  <c r="O1423" i="12"/>
  <c r="N1384" i="1"/>
  <c r="S1384" i="1"/>
  <c r="M1394" i="12"/>
  <c r="M1393" i="1"/>
  <c r="U1394" i="12"/>
  <c r="U1393" i="1"/>
  <c r="I1398" i="12"/>
  <c r="Q1398" i="12"/>
  <c r="M1384" i="11"/>
  <c r="L1385" i="12"/>
  <c r="L1384" i="1"/>
  <c r="H1399" i="12"/>
  <c r="H1415" i="12"/>
  <c r="P1414" i="1"/>
  <c r="P1415" i="12"/>
  <c r="R1425" i="1"/>
  <c r="R1426" i="12"/>
  <c r="R1425" i="12" s="1"/>
  <c r="H1391" i="12"/>
  <c r="T1385" i="12"/>
  <c r="T1384" i="1"/>
  <c r="H1390" i="12"/>
  <c r="K1384" i="1"/>
  <c r="V1384" i="1"/>
  <c r="H1424" i="12"/>
  <c r="R1416" i="12"/>
  <c r="R1414" i="1"/>
  <c r="J1425" i="1"/>
  <c r="J1426" i="12"/>
  <c r="J1425" i="12" s="1"/>
  <c r="J1385" i="12"/>
  <c r="J1384" i="1"/>
  <c r="R1385" i="12"/>
  <c r="R1384" i="1"/>
  <c r="P1390" i="12"/>
  <c r="O1384" i="10"/>
  <c r="H1384" i="10"/>
  <c r="P1384" i="10"/>
  <c r="H1385" i="12"/>
  <c r="H1395" i="12"/>
  <c r="H1401" i="12"/>
  <c r="H1417" i="12"/>
  <c r="I1384" i="10"/>
  <c r="U1414" i="10"/>
  <c r="N1414" i="10"/>
  <c r="V1414" i="10"/>
  <c r="O1414" i="10"/>
  <c r="H1414" i="10"/>
  <c r="P1414" i="10"/>
  <c r="K1414" i="10"/>
  <c r="S1414" i="10"/>
  <c r="L1384" i="9"/>
  <c r="T1384" i="9"/>
  <c r="M1384" i="9"/>
  <c r="U1384" i="9"/>
  <c r="O1393" i="9"/>
  <c r="H1393" i="9"/>
  <c r="P1393" i="9"/>
  <c r="I1393" i="9"/>
  <c r="Q1393" i="9"/>
  <c r="J1393" i="9"/>
  <c r="R1393" i="9"/>
  <c r="M1393" i="9"/>
  <c r="U1393" i="9"/>
  <c r="O1392" i="12"/>
  <c r="I1384" i="1"/>
  <c r="Q1384" i="1"/>
  <c r="H1396" i="12"/>
  <c r="H1406" i="12"/>
  <c r="H1418" i="12"/>
  <c r="N1393" i="1"/>
  <c r="N1394" i="12"/>
  <c r="V1393" i="1"/>
  <c r="V1394" i="12"/>
  <c r="P1393" i="1"/>
  <c r="P1395" i="12"/>
  <c r="J1396" i="12"/>
  <c r="R1396" i="12"/>
  <c r="L1405" i="1"/>
  <c r="L1406" i="12"/>
  <c r="T1405" i="1"/>
  <c r="T1406" i="12"/>
  <c r="P1408" i="12"/>
  <c r="I1414" i="1"/>
  <c r="I1415" i="12"/>
  <c r="Q1414" i="1"/>
  <c r="Q1415" i="12"/>
  <c r="K1414" i="1"/>
  <c r="K1416" i="12"/>
  <c r="S1414" i="1"/>
  <c r="S1416" i="12"/>
  <c r="M1417" i="12"/>
  <c r="U1414" i="1"/>
  <c r="U1417" i="12"/>
  <c r="P1423" i="12"/>
  <c r="J1424" i="12"/>
  <c r="R1424" i="12"/>
  <c r="K1426" i="12"/>
  <c r="K1425" i="12" s="1"/>
  <c r="S1426" i="12"/>
  <c r="S1425" i="12" s="1"/>
  <c r="H1384" i="7"/>
  <c r="P1384" i="7"/>
  <c r="I1384" i="7"/>
  <c r="Q1384" i="7"/>
  <c r="J1384" i="7"/>
  <c r="R1384" i="7"/>
  <c r="L1393" i="7"/>
  <c r="T1393" i="7"/>
  <c r="M1393" i="7"/>
  <c r="U1393" i="7"/>
  <c r="N1393" i="7"/>
  <c r="V1393" i="7"/>
  <c r="O1393" i="7"/>
  <c r="H1393" i="7"/>
  <c r="P1393" i="7"/>
  <c r="J1393" i="7"/>
  <c r="R1393" i="7"/>
  <c r="J1414" i="7"/>
  <c r="R1414" i="7"/>
  <c r="J1393" i="11"/>
  <c r="R1393" i="11"/>
  <c r="O1405" i="11"/>
  <c r="H1405" i="11"/>
  <c r="P1405" i="11"/>
  <c r="I1405" i="11"/>
  <c r="Q1405" i="11"/>
  <c r="J1405" i="11"/>
  <c r="R1405" i="11"/>
  <c r="K1405" i="11"/>
  <c r="S1405" i="11"/>
  <c r="L1414" i="11"/>
  <c r="T1414" i="11"/>
  <c r="M1414" i="11"/>
  <c r="U1414" i="11"/>
  <c r="N1414" i="11"/>
  <c r="V1414" i="11"/>
  <c r="O1414" i="11"/>
  <c r="H1414" i="11"/>
  <c r="P1414" i="11"/>
  <c r="I1414" i="11"/>
  <c r="Q1414" i="11"/>
  <c r="J1414" i="11"/>
  <c r="R1414" i="11"/>
  <c r="M1393" i="10"/>
  <c r="U1393" i="10"/>
  <c r="K1405" i="9"/>
  <c r="S1405" i="9"/>
  <c r="L1405" i="9"/>
  <c r="T1405" i="9"/>
  <c r="O1414" i="9"/>
  <c r="H1414" i="9"/>
  <c r="P1414" i="9"/>
  <c r="I1414" i="9"/>
  <c r="Q1414" i="9"/>
  <c r="L1414" i="9"/>
  <c r="N1391" i="12"/>
  <c r="V1391" i="12"/>
  <c r="H1397" i="12"/>
  <c r="H1407" i="12"/>
  <c r="H1419" i="12"/>
  <c r="T1393" i="1"/>
  <c r="O1393" i="1"/>
  <c r="O1394" i="12"/>
  <c r="I1393" i="1"/>
  <c r="I1395" i="12"/>
  <c r="Q1393" i="1"/>
  <c r="Q1395" i="12"/>
  <c r="K1393" i="1"/>
  <c r="K1396" i="12"/>
  <c r="S1393" i="1"/>
  <c r="S1396" i="12"/>
  <c r="I1401" i="12"/>
  <c r="Q1401" i="12"/>
  <c r="M1405" i="1"/>
  <c r="M1406" i="12"/>
  <c r="U1405" i="1"/>
  <c r="U1406" i="12"/>
  <c r="O1405" i="1"/>
  <c r="O1407" i="12"/>
  <c r="I1405" i="1"/>
  <c r="I1408" i="12"/>
  <c r="Q1405" i="1"/>
  <c r="Q1408" i="12"/>
  <c r="L1416" i="12"/>
  <c r="T1416" i="12"/>
  <c r="N1421" i="12"/>
  <c r="V1421" i="12"/>
  <c r="I1422" i="1"/>
  <c r="I1423" i="12"/>
  <c r="Q1423" i="12"/>
  <c r="K1422" i="1"/>
  <c r="K1424" i="12"/>
  <c r="S1424" i="12"/>
  <c r="P1425" i="1"/>
  <c r="L1384" i="7"/>
  <c r="N1405" i="7"/>
  <c r="V1405" i="7"/>
  <c r="O1405" i="7"/>
  <c r="H1405" i="7"/>
  <c r="P1405" i="7"/>
  <c r="I1405" i="7"/>
  <c r="Q1405" i="7"/>
  <c r="J1405" i="7"/>
  <c r="R1405" i="7"/>
  <c r="I1422" i="7"/>
  <c r="U1384" i="11"/>
  <c r="L1405" i="10"/>
  <c r="T1405" i="10"/>
  <c r="M1405" i="10"/>
  <c r="H1420" i="12"/>
  <c r="N1397" i="12"/>
  <c r="V1397" i="12"/>
  <c r="P1400" i="12"/>
  <c r="N1406" i="12"/>
  <c r="V1406" i="12"/>
  <c r="K1415" i="12"/>
  <c r="S1415" i="12"/>
  <c r="M1420" i="12"/>
  <c r="U1420" i="12"/>
  <c r="K1414" i="7"/>
  <c r="S1414" i="7"/>
  <c r="L1414" i="7"/>
  <c r="T1414" i="7"/>
  <c r="M1414" i="7"/>
  <c r="U1414" i="7"/>
  <c r="N1414" i="7"/>
  <c r="V1414" i="7"/>
  <c r="O1414" i="7"/>
  <c r="I1414" i="7"/>
  <c r="Q1414" i="7"/>
  <c r="L1393" i="11"/>
  <c r="T1393" i="11"/>
  <c r="K1384" i="10"/>
  <c r="S1384" i="10"/>
  <c r="L1384" i="10"/>
  <c r="T1384" i="10"/>
  <c r="N1393" i="10"/>
  <c r="V1393" i="10"/>
  <c r="O1393" i="10"/>
  <c r="H1393" i="10"/>
  <c r="P1393" i="10"/>
  <c r="I1393" i="10"/>
  <c r="Q1393" i="10"/>
  <c r="K1393" i="10"/>
  <c r="S1393" i="10"/>
  <c r="L1393" i="10"/>
  <c r="T1393" i="10"/>
  <c r="H1422" i="10"/>
  <c r="H1408" i="12"/>
  <c r="P1394" i="12"/>
  <c r="H1392" i="12"/>
  <c r="L1389" i="12"/>
  <c r="T1389" i="12"/>
  <c r="J1392" i="12"/>
  <c r="R1392" i="12"/>
  <c r="H1409" i="12"/>
  <c r="H1421" i="12"/>
  <c r="M1396" i="12"/>
  <c r="U1396" i="12"/>
  <c r="O1399" i="12"/>
  <c r="J1414" i="1"/>
  <c r="L1414" i="1"/>
  <c r="L1415" i="12"/>
  <c r="T1414" i="1"/>
  <c r="T1415" i="12"/>
  <c r="S1425" i="1"/>
  <c r="N1425" i="1"/>
  <c r="N1426" i="12"/>
  <c r="N1425" i="12" s="1"/>
  <c r="V1425" i="1"/>
  <c r="V1426" i="12"/>
  <c r="V1425" i="12" s="1"/>
  <c r="J1422" i="7"/>
  <c r="K1422" i="7"/>
  <c r="M1405" i="9"/>
  <c r="U1405" i="9"/>
  <c r="N1405" i="9"/>
  <c r="V1405" i="9"/>
  <c r="J1414" i="9"/>
  <c r="R1414" i="9"/>
  <c r="K1414" i="9"/>
  <c r="S1414" i="9"/>
  <c r="I1391" i="12"/>
  <c r="Q1391" i="12"/>
  <c r="H1398" i="12"/>
  <c r="H1410" i="12"/>
  <c r="H1423" i="12"/>
  <c r="J1393" i="1"/>
  <c r="J1394" i="12"/>
  <c r="R1393" i="1"/>
  <c r="R1394" i="12"/>
  <c r="L1395" i="12"/>
  <c r="T1395" i="12"/>
  <c r="N1398" i="12"/>
  <c r="V1398" i="12"/>
  <c r="L1401" i="12"/>
  <c r="T1401" i="12"/>
  <c r="V1405" i="1"/>
  <c r="P1405" i="1"/>
  <c r="P1406" i="12"/>
  <c r="P1410" i="12"/>
  <c r="N1414" i="1"/>
  <c r="M1414" i="1"/>
  <c r="M1415" i="12"/>
  <c r="K1418" i="12"/>
  <c r="S1418" i="12"/>
  <c r="I1421" i="12"/>
  <c r="Q1421" i="12"/>
  <c r="L1423" i="12"/>
  <c r="T1423" i="12"/>
  <c r="T1425" i="1"/>
  <c r="O1425" i="1"/>
  <c r="O1426" i="12"/>
  <c r="O1425" i="12" s="1"/>
  <c r="I1393" i="7"/>
  <c r="Q1393" i="7"/>
  <c r="I1384" i="11"/>
  <c r="Q1384" i="11"/>
  <c r="K1384" i="11"/>
  <c r="S1384" i="11"/>
  <c r="M1393" i="11"/>
  <c r="U1393" i="11"/>
  <c r="N1393" i="11"/>
  <c r="V1393" i="11"/>
  <c r="O1393" i="11"/>
  <c r="H1393" i="11"/>
  <c r="P1393" i="11"/>
  <c r="I1393" i="11"/>
  <c r="Q1393" i="11"/>
  <c r="K1393" i="11"/>
  <c r="S1393" i="11"/>
  <c r="O1405" i="10"/>
  <c r="I1384" i="9"/>
  <c r="Q1384" i="9"/>
  <c r="K1400" i="12"/>
  <c r="S1400" i="12"/>
  <c r="O1409" i="12"/>
  <c r="J1417" i="12"/>
  <c r="R1417" i="12"/>
  <c r="P1420" i="12"/>
  <c r="O1424" i="12"/>
  <c r="J1393" i="10"/>
  <c r="R1393" i="10"/>
  <c r="K1422" i="10"/>
  <c r="N1393" i="9"/>
  <c r="V1393" i="9"/>
  <c r="H1394" i="12"/>
  <c r="H1400" i="12"/>
  <c r="H1416" i="12"/>
  <c r="H1426" i="12"/>
  <c r="H1425" i="12" s="1"/>
  <c r="J1399" i="12"/>
  <c r="R1399" i="12"/>
  <c r="N1408" i="12"/>
  <c r="V1408" i="12"/>
  <c r="J1410" i="12"/>
  <c r="R1410" i="12"/>
  <c r="I1416" i="12"/>
  <c r="Q1416" i="12"/>
  <c r="N1423" i="12"/>
  <c r="V1423" i="12"/>
  <c r="K1425" i="1"/>
  <c r="N1384" i="7"/>
  <c r="V1384" i="7"/>
  <c r="K1393" i="7"/>
  <c r="S1393" i="7"/>
  <c r="H1414" i="7"/>
  <c r="P1414" i="7"/>
  <c r="N1405" i="11"/>
  <c r="V1405" i="11"/>
  <c r="K1414" i="11"/>
  <c r="S1414" i="11"/>
  <c r="H1405" i="10"/>
  <c r="P1405" i="10"/>
  <c r="I1405" i="10"/>
  <c r="Q1405" i="10"/>
  <c r="J1405" i="10"/>
  <c r="R1405" i="10"/>
  <c r="K1405" i="10"/>
  <c r="S1405" i="10"/>
  <c r="H1405" i="9"/>
  <c r="H1422" i="9"/>
  <c r="I1422" i="9"/>
  <c r="T1414" i="9"/>
  <c r="N1422" i="12" l="1"/>
  <c r="V1422" i="12"/>
  <c r="K1422" i="12"/>
  <c r="S1422" i="12"/>
  <c r="J1422" i="12"/>
  <c r="Q1422" i="12"/>
  <c r="T1176" i="1"/>
  <c r="U1176" i="1" s="1"/>
  <c r="R1176" i="9"/>
  <c r="S1176" i="9" s="1"/>
  <c r="T1176" i="9" s="1"/>
  <c r="U1176" i="9" s="1"/>
  <c r="V1176" i="9" s="1"/>
  <c r="W1176" i="9" s="1"/>
  <c r="U1176" i="10"/>
  <c r="V1176" i="10" s="1"/>
  <c r="W1176" i="10" s="1"/>
  <c r="T1176" i="7"/>
  <c r="U1176" i="7" s="1"/>
  <c r="V1176" i="7" s="1"/>
  <c r="W1176" i="7" s="1"/>
  <c r="R1176" i="11"/>
  <c r="S1176" i="11" s="1"/>
  <c r="O1176" i="12"/>
  <c r="R1422" i="12"/>
  <c r="I1422" i="12"/>
  <c r="R1405" i="12"/>
  <c r="J1384" i="12"/>
  <c r="J1405" i="12"/>
  <c r="L1405" i="12"/>
  <c r="S1384" i="12"/>
  <c r="K1384" i="12"/>
  <c r="P1422" i="12"/>
  <c r="T1422" i="12"/>
  <c r="L1422" i="12"/>
  <c r="M1422" i="12"/>
  <c r="I1384" i="12"/>
  <c r="I1405" i="12"/>
  <c r="V1414" i="12"/>
  <c r="Q1405" i="12"/>
  <c r="P1414" i="12"/>
  <c r="K1405" i="12"/>
  <c r="Q1384" i="12"/>
  <c r="N1384" i="12"/>
  <c r="P1384" i="12"/>
  <c r="U1405" i="12"/>
  <c r="T1405" i="12"/>
  <c r="S1405" i="12"/>
  <c r="O1414" i="12"/>
  <c r="J1414" i="12"/>
  <c r="U1422" i="12"/>
  <c r="V1384" i="12"/>
  <c r="O1384" i="12"/>
  <c r="U1414" i="12"/>
  <c r="U1384" i="12"/>
  <c r="M1384" i="12"/>
  <c r="N1414" i="12"/>
  <c r="H1422" i="12"/>
  <c r="O1405" i="12"/>
  <c r="Q1393" i="12"/>
  <c r="T1384" i="12"/>
  <c r="N1405" i="12"/>
  <c r="V1405" i="12"/>
  <c r="P1405" i="12"/>
  <c r="H1405" i="12"/>
  <c r="Q1414" i="12"/>
  <c r="O1393" i="12"/>
  <c r="H1384" i="12"/>
  <c r="L1384" i="12"/>
  <c r="K1393" i="12"/>
  <c r="H1414" i="12"/>
  <c r="R1414" i="12"/>
  <c r="M1414" i="12"/>
  <c r="J1393" i="12"/>
  <c r="L1414" i="12"/>
  <c r="M1393" i="12"/>
  <c r="P1393" i="12"/>
  <c r="S1393" i="12"/>
  <c r="T1414" i="12"/>
  <c r="T1393" i="12"/>
  <c r="H1393" i="12"/>
  <c r="U1393" i="12"/>
  <c r="O1422" i="12"/>
  <c r="I1393" i="12"/>
  <c r="I1414" i="12"/>
  <c r="R1384" i="12"/>
  <c r="V1393" i="12"/>
  <c r="N1393" i="12"/>
  <c r="S1414" i="12"/>
  <c r="M1405" i="12"/>
  <c r="L1393" i="12"/>
  <c r="R1393" i="12"/>
  <c r="K1414" i="12"/>
  <c r="W1388" i="12"/>
  <c r="W1386" i="12"/>
  <c r="V1176" i="1" l="1"/>
  <c r="W1176" i="1" s="1"/>
  <c r="T1176" i="11"/>
  <c r="U1176" i="11" s="1"/>
  <c r="V1176" i="11" s="1"/>
  <c r="W1176" i="11" s="1"/>
  <c r="P1176" i="12"/>
  <c r="Q1176" i="12"/>
  <c r="W566" i="12"/>
  <c r="W565" i="12" s="1"/>
  <c r="V566" i="12"/>
  <c r="V565" i="12" s="1"/>
  <c r="U566" i="12"/>
  <c r="U565" i="12" s="1"/>
  <c r="T566" i="12"/>
  <c r="T565" i="12" s="1"/>
  <c r="S566" i="12"/>
  <c r="S565" i="12" s="1"/>
  <c r="R566" i="12"/>
  <c r="R565" i="12" s="1"/>
  <c r="Q566" i="12"/>
  <c r="Q565" i="12" s="1"/>
  <c r="P566" i="12"/>
  <c r="P565" i="12" s="1"/>
  <c r="O566" i="12"/>
  <c r="O565" i="12" s="1"/>
  <c r="N566" i="12"/>
  <c r="N565" i="12" s="1"/>
  <c r="M566" i="12"/>
  <c r="M565" i="12" s="1"/>
  <c r="L566" i="12"/>
  <c r="L565" i="12" s="1"/>
  <c r="K566" i="12"/>
  <c r="K565" i="12" s="1"/>
  <c r="J566" i="12"/>
  <c r="J565" i="12" s="1"/>
  <c r="I566" i="12"/>
  <c r="I565" i="12" s="1"/>
  <c r="H566" i="12"/>
  <c r="H565" i="12" s="1"/>
  <c r="G566" i="12"/>
  <c r="G565" i="12" s="1"/>
  <c r="W564" i="12"/>
  <c r="V564" i="12"/>
  <c r="U564" i="12"/>
  <c r="T564" i="12"/>
  <c r="S564" i="12"/>
  <c r="R564" i="12"/>
  <c r="Q564" i="12"/>
  <c r="P564" i="12"/>
  <c r="O564" i="12"/>
  <c r="N564" i="12"/>
  <c r="M564" i="12"/>
  <c r="L564" i="12"/>
  <c r="K564" i="12"/>
  <c r="J564" i="12"/>
  <c r="I564" i="12"/>
  <c r="H564" i="12"/>
  <c r="G564" i="12"/>
  <c r="W563" i="12"/>
  <c r="V563" i="12"/>
  <c r="U563" i="12"/>
  <c r="T563" i="12"/>
  <c r="S563" i="12"/>
  <c r="R563" i="12"/>
  <c r="Q563" i="12"/>
  <c r="P563" i="12"/>
  <c r="O563" i="12"/>
  <c r="N563" i="12"/>
  <c r="M563" i="12"/>
  <c r="L563" i="12"/>
  <c r="K563" i="12"/>
  <c r="J563" i="12"/>
  <c r="I563" i="12"/>
  <c r="H563" i="12"/>
  <c r="G563" i="12"/>
  <c r="W561" i="12"/>
  <c r="V561" i="12"/>
  <c r="U561" i="12"/>
  <c r="T561" i="12"/>
  <c r="S561" i="12"/>
  <c r="R561" i="12"/>
  <c r="Q561" i="12"/>
  <c r="P561" i="12"/>
  <c r="O561" i="12"/>
  <c r="N561" i="12"/>
  <c r="M561" i="12"/>
  <c r="L561" i="12"/>
  <c r="K561" i="12"/>
  <c r="J561" i="12"/>
  <c r="I561" i="12"/>
  <c r="H561" i="12"/>
  <c r="W560" i="12"/>
  <c r="V560" i="12"/>
  <c r="U560" i="12"/>
  <c r="T560" i="12"/>
  <c r="S560" i="12"/>
  <c r="R560" i="12"/>
  <c r="Q560" i="12"/>
  <c r="P560" i="12"/>
  <c r="O560" i="12"/>
  <c r="N560" i="12"/>
  <c r="M560" i="12"/>
  <c r="L560" i="12"/>
  <c r="K560" i="12"/>
  <c r="J560" i="12"/>
  <c r="I560" i="12"/>
  <c r="H560" i="12"/>
  <c r="W559" i="12"/>
  <c r="V559" i="12"/>
  <c r="U559" i="12"/>
  <c r="T559" i="12"/>
  <c r="S559" i="12"/>
  <c r="R559" i="12"/>
  <c r="Q559" i="12"/>
  <c r="P559" i="12"/>
  <c r="O559" i="12"/>
  <c r="N559" i="12"/>
  <c r="M559" i="12"/>
  <c r="L559" i="12"/>
  <c r="K559" i="12"/>
  <c r="J559" i="12"/>
  <c r="I559" i="12"/>
  <c r="H559" i="12"/>
  <c r="W558" i="12"/>
  <c r="V558" i="12"/>
  <c r="U558" i="12"/>
  <c r="T558" i="12"/>
  <c r="S558" i="12"/>
  <c r="R558" i="12"/>
  <c r="Q558" i="12"/>
  <c r="P558" i="12"/>
  <c r="O558" i="12"/>
  <c r="N558" i="12"/>
  <c r="M558" i="12"/>
  <c r="L558" i="12"/>
  <c r="K558" i="12"/>
  <c r="J558" i="12"/>
  <c r="I558" i="12"/>
  <c r="H558" i="12"/>
  <c r="W557" i="12"/>
  <c r="V557" i="12"/>
  <c r="U557" i="12"/>
  <c r="T557" i="12"/>
  <c r="S557" i="12"/>
  <c r="R557" i="12"/>
  <c r="Q557" i="12"/>
  <c r="P557" i="12"/>
  <c r="O557" i="12"/>
  <c r="N557" i="12"/>
  <c r="M557" i="12"/>
  <c r="L557" i="12"/>
  <c r="K557" i="12"/>
  <c r="J557" i="12"/>
  <c r="I557" i="12"/>
  <c r="H557" i="12"/>
  <c r="W556" i="12"/>
  <c r="V556" i="12"/>
  <c r="U556" i="12"/>
  <c r="T556" i="12"/>
  <c r="S556" i="12"/>
  <c r="R556" i="12"/>
  <c r="Q556" i="12"/>
  <c r="P556" i="12"/>
  <c r="O556" i="12"/>
  <c r="N556" i="12"/>
  <c r="M556" i="12"/>
  <c r="L556" i="12"/>
  <c r="K556" i="12"/>
  <c r="J556" i="12"/>
  <c r="I556" i="12"/>
  <c r="H556" i="12"/>
  <c r="W555" i="12"/>
  <c r="V555" i="12"/>
  <c r="U555" i="12"/>
  <c r="T555" i="12"/>
  <c r="S555" i="12"/>
  <c r="R555" i="12"/>
  <c r="Q555" i="12"/>
  <c r="P555" i="12"/>
  <c r="O555" i="12"/>
  <c r="N555" i="12"/>
  <c r="M555" i="12"/>
  <c r="L555" i="12"/>
  <c r="K555" i="12"/>
  <c r="J555" i="12"/>
  <c r="I555" i="12"/>
  <c r="H555" i="12"/>
  <c r="G561" i="12"/>
  <c r="G560" i="12"/>
  <c r="G559" i="12"/>
  <c r="G558" i="12"/>
  <c r="G557" i="12"/>
  <c r="G556" i="12"/>
  <c r="G555" i="12"/>
  <c r="W550" i="12"/>
  <c r="V550" i="12"/>
  <c r="U550" i="12"/>
  <c r="T550" i="12"/>
  <c r="S550" i="12"/>
  <c r="R550" i="12"/>
  <c r="Q550" i="12"/>
  <c r="P550" i="12"/>
  <c r="O550" i="12"/>
  <c r="N550" i="12"/>
  <c r="M550" i="12"/>
  <c r="L550" i="12"/>
  <c r="K550" i="12"/>
  <c r="J550" i="12"/>
  <c r="I550" i="12"/>
  <c r="H550" i="12"/>
  <c r="W549" i="12"/>
  <c r="V549" i="12"/>
  <c r="U549" i="12"/>
  <c r="T549" i="12"/>
  <c r="S549" i="12"/>
  <c r="R549" i="12"/>
  <c r="Q549" i="12"/>
  <c r="P549" i="12"/>
  <c r="O549" i="12"/>
  <c r="N549" i="12"/>
  <c r="M549" i="12"/>
  <c r="L549" i="12"/>
  <c r="K549" i="12"/>
  <c r="J549" i="12"/>
  <c r="I549" i="12"/>
  <c r="H549" i="12"/>
  <c r="W548" i="12"/>
  <c r="V548" i="12"/>
  <c r="U548" i="12"/>
  <c r="T548" i="12"/>
  <c r="S548" i="12"/>
  <c r="R548" i="12"/>
  <c r="Q548" i="12"/>
  <c r="P548" i="12"/>
  <c r="O548" i="12"/>
  <c r="N548" i="12"/>
  <c r="M548" i="12"/>
  <c r="L548" i="12"/>
  <c r="K548" i="12"/>
  <c r="J548" i="12"/>
  <c r="I548" i="12"/>
  <c r="H548" i="12"/>
  <c r="W547" i="12"/>
  <c r="V547" i="12"/>
  <c r="U547" i="12"/>
  <c r="T547" i="12"/>
  <c r="S547" i="12"/>
  <c r="R547" i="12"/>
  <c r="Q547" i="12"/>
  <c r="P547" i="12"/>
  <c r="O547" i="12"/>
  <c r="N547" i="12"/>
  <c r="M547" i="12"/>
  <c r="L547" i="12"/>
  <c r="K547" i="12"/>
  <c r="J547" i="12"/>
  <c r="I547" i="12"/>
  <c r="H547" i="12"/>
  <c r="W546" i="12"/>
  <c r="V546" i="12"/>
  <c r="U546" i="12"/>
  <c r="T546" i="12"/>
  <c r="S546" i="12"/>
  <c r="R546" i="12"/>
  <c r="Q546" i="12"/>
  <c r="P546" i="12"/>
  <c r="O546" i="12"/>
  <c r="N546" i="12"/>
  <c r="M546" i="12"/>
  <c r="L546" i="12"/>
  <c r="K546" i="12"/>
  <c r="J546" i="12"/>
  <c r="I546" i="12"/>
  <c r="H546" i="12"/>
  <c r="G550" i="12"/>
  <c r="G549" i="12"/>
  <c r="G548" i="12"/>
  <c r="G547" i="12"/>
  <c r="G546" i="12"/>
  <c r="W541" i="12"/>
  <c r="V541" i="12"/>
  <c r="U541" i="12"/>
  <c r="T541" i="12"/>
  <c r="S541" i="12"/>
  <c r="R541" i="12"/>
  <c r="Q541" i="12"/>
  <c r="P541" i="12"/>
  <c r="O541" i="12"/>
  <c r="N541" i="12"/>
  <c r="M541" i="12"/>
  <c r="L541" i="12"/>
  <c r="K541" i="12"/>
  <c r="J541" i="12"/>
  <c r="I541" i="12"/>
  <c r="H541" i="12"/>
  <c r="W540" i="12"/>
  <c r="V540" i="12"/>
  <c r="U540" i="12"/>
  <c r="T540" i="12"/>
  <c r="S540" i="12"/>
  <c r="R540" i="12"/>
  <c r="Q540" i="12"/>
  <c r="P540" i="12"/>
  <c r="O540" i="12"/>
  <c r="N540" i="12"/>
  <c r="M540" i="12"/>
  <c r="L540" i="12"/>
  <c r="K540" i="12"/>
  <c r="J540" i="12"/>
  <c r="I540" i="12"/>
  <c r="H540" i="12"/>
  <c r="W539" i="12"/>
  <c r="V539" i="12"/>
  <c r="U539" i="12"/>
  <c r="T539" i="12"/>
  <c r="S539" i="12"/>
  <c r="R539" i="12"/>
  <c r="Q539" i="12"/>
  <c r="P539" i="12"/>
  <c r="O539" i="12"/>
  <c r="N539" i="12"/>
  <c r="M539" i="12"/>
  <c r="L539" i="12"/>
  <c r="K539" i="12"/>
  <c r="J539" i="12"/>
  <c r="I539" i="12"/>
  <c r="H539" i="12"/>
  <c r="W538" i="12"/>
  <c r="V538" i="12"/>
  <c r="U538" i="12"/>
  <c r="T538" i="12"/>
  <c r="S538" i="12"/>
  <c r="R538" i="12"/>
  <c r="Q538" i="12"/>
  <c r="P538" i="12"/>
  <c r="O538" i="12"/>
  <c r="N538" i="12"/>
  <c r="M538" i="12"/>
  <c r="L538" i="12"/>
  <c r="K538" i="12"/>
  <c r="J538" i="12"/>
  <c r="I538" i="12"/>
  <c r="H538" i="12"/>
  <c r="W537" i="12"/>
  <c r="V537" i="12"/>
  <c r="U537" i="12"/>
  <c r="T537" i="12"/>
  <c r="S537" i="12"/>
  <c r="R537" i="12"/>
  <c r="Q537" i="12"/>
  <c r="P537" i="12"/>
  <c r="O537" i="12"/>
  <c r="N537" i="12"/>
  <c r="M537" i="12"/>
  <c r="L537" i="12"/>
  <c r="K537" i="12"/>
  <c r="J537" i="12"/>
  <c r="I537" i="12"/>
  <c r="H537" i="12"/>
  <c r="W536" i="12"/>
  <c r="V536" i="12"/>
  <c r="U536" i="12"/>
  <c r="T536" i="12"/>
  <c r="S536" i="12"/>
  <c r="R536" i="12"/>
  <c r="Q536" i="12"/>
  <c r="P536" i="12"/>
  <c r="O536" i="12"/>
  <c r="N536" i="12"/>
  <c r="M536" i="12"/>
  <c r="L536" i="12"/>
  <c r="K536" i="12"/>
  <c r="J536" i="12"/>
  <c r="I536" i="12"/>
  <c r="H536" i="12"/>
  <c r="W535" i="12"/>
  <c r="V535" i="12"/>
  <c r="U535" i="12"/>
  <c r="T535" i="12"/>
  <c r="S535" i="12"/>
  <c r="R535" i="12"/>
  <c r="Q535" i="12"/>
  <c r="P535" i="12"/>
  <c r="O535" i="12"/>
  <c r="N535" i="12"/>
  <c r="M535" i="12"/>
  <c r="L535" i="12"/>
  <c r="K535" i="12"/>
  <c r="J535" i="12"/>
  <c r="I535" i="12"/>
  <c r="H535" i="12"/>
  <c r="W534" i="12"/>
  <c r="V534" i="12"/>
  <c r="U534" i="12"/>
  <c r="T534" i="12"/>
  <c r="S534" i="12"/>
  <c r="R534" i="12"/>
  <c r="Q534" i="12"/>
  <c r="P534" i="12"/>
  <c r="O534" i="12"/>
  <c r="N534" i="12"/>
  <c r="M534" i="12"/>
  <c r="L534" i="12"/>
  <c r="K534" i="12"/>
  <c r="J534" i="12"/>
  <c r="I534" i="12"/>
  <c r="H534" i="12"/>
  <c r="G541" i="12"/>
  <c r="G540" i="12"/>
  <c r="G539" i="12"/>
  <c r="G538" i="12"/>
  <c r="G537" i="12"/>
  <c r="G536" i="12"/>
  <c r="G535" i="12"/>
  <c r="G534" i="12"/>
  <c r="W532" i="12"/>
  <c r="V532" i="12"/>
  <c r="U532" i="12"/>
  <c r="T532" i="12"/>
  <c r="S532" i="12"/>
  <c r="R532" i="12"/>
  <c r="Q532" i="12"/>
  <c r="P532" i="12"/>
  <c r="O532" i="12"/>
  <c r="N532" i="12"/>
  <c r="M532" i="12"/>
  <c r="L532" i="12"/>
  <c r="K532" i="12"/>
  <c r="J532" i="12"/>
  <c r="I532" i="12"/>
  <c r="H532" i="12"/>
  <c r="W531" i="12"/>
  <c r="V531" i="12"/>
  <c r="U531" i="12"/>
  <c r="T531" i="12"/>
  <c r="S531" i="12"/>
  <c r="R531" i="12"/>
  <c r="Q531" i="12"/>
  <c r="P531" i="12"/>
  <c r="O531" i="12"/>
  <c r="N531" i="12"/>
  <c r="M531" i="12"/>
  <c r="L531" i="12"/>
  <c r="K531" i="12"/>
  <c r="J531" i="12"/>
  <c r="I531" i="12"/>
  <c r="H531" i="12"/>
  <c r="W530" i="12"/>
  <c r="V530" i="12"/>
  <c r="U530" i="12"/>
  <c r="T530" i="12"/>
  <c r="S530" i="12"/>
  <c r="R530" i="12"/>
  <c r="Q530" i="12"/>
  <c r="P530" i="12"/>
  <c r="O530" i="12"/>
  <c r="N530" i="12"/>
  <c r="M530" i="12"/>
  <c r="L530" i="12"/>
  <c r="K530" i="12"/>
  <c r="J530" i="12"/>
  <c r="I530" i="12"/>
  <c r="H530" i="12"/>
  <c r="W529" i="12"/>
  <c r="V529" i="12"/>
  <c r="U529" i="12"/>
  <c r="T529" i="12"/>
  <c r="S529" i="12"/>
  <c r="R529" i="12"/>
  <c r="Q529" i="12"/>
  <c r="P529" i="12"/>
  <c r="O529" i="12"/>
  <c r="N529" i="12"/>
  <c r="M529" i="12"/>
  <c r="L529" i="12"/>
  <c r="K529" i="12"/>
  <c r="J529" i="12"/>
  <c r="I529" i="12"/>
  <c r="H529" i="12"/>
  <c r="W528" i="12"/>
  <c r="V528" i="12"/>
  <c r="U528" i="12"/>
  <c r="T528" i="12"/>
  <c r="S528" i="12"/>
  <c r="R528" i="12"/>
  <c r="Q528" i="12"/>
  <c r="P528" i="12"/>
  <c r="O528" i="12"/>
  <c r="N528" i="12"/>
  <c r="M528" i="12"/>
  <c r="L528" i="12"/>
  <c r="K528" i="12"/>
  <c r="J528" i="12"/>
  <c r="I528" i="12"/>
  <c r="H528" i="12"/>
  <c r="W527" i="12"/>
  <c r="V527" i="12"/>
  <c r="U527" i="12"/>
  <c r="T527" i="12"/>
  <c r="S527" i="12"/>
  <c r="R527" i="12"/>
  <c r="Q527" i="12"/>
  <c r="P527" i="12"/>
  <c r="O527" i="12"/>
  <c r="N527" i="12"/>
  <c r="M527" i="12"/>
  <c r="L527" i="12"/>
  <c r="K527" i="12"/>
  <c r="J527" i="12"/>
  <c r="I527" i="12"/>
  <c r="H527" i="12"/>
  <c r="W526" i="12"/>
  <c r="V526" i="12"/>
  <c r="U526" i="12"/>
  <c r="T526" i="12"/>
  <c r="S526" i="12"/>
  <c r="R526" i="12"/>
  <c r="Q526" i="12"/>
  <c r="P526" i="12"/>
  <c r="O526" i="12"/>
  <c r="N526" i="12"/>
  <c r="M526" i="12"/>
  <c r="L526" i="12"/>
  <c r="K526" i="12"/>
  <c r="J526" i="12"/>
  <c r="I526" i="12"/>
  <c r="H526" i="12"/>
  <c r="W525" i="12"/>
  <c r="V525" i="12"/>
  <c r="U525" i="12"/>
  <c r="T525" i="12"/>
  <c r="S525" i="12"/>
  <c r="R525" i="12"/>
  <c r="Q525" i="12"/>
  <c r="P525" i="12"/>
  <c r="O525" i="12"/>
  <c r="N525" i="12"/>
  <c r="M525" i="12"/>
  <c r="L525" i="12"/>
  <c r="K525" i="12"/>
  <c r="J525" i="12"/>
  <c r="I525" i="12"/>
  <c r="H525" i="12"/>
  <c r="G532" i="12"/>
  <c r="G531" i="12"/>
  <c r="G530" i="12"/>
  <c r="G529" i="12"/>
  <c r="G528" i="12"/>
  <c r="G527" i="12"/>
  <c r="G526" i="12"/>
  <c r="G525" i="12"/>
  <c r="V848" i="12"/>
  <c r="U848" i="12"/>
  <c r="T848" i="12"/>
  <c r="S848" i="12"/>
  <c r="R848" i="12"/>
  <c r="Q848" i="12"/>
  <c r="P848" i="12"/>
  <c r="O848" i="12"/>
  <c r="N848" i="12"/>
  <c r="M848" i="12"/>
  <c r="L848" i="12"/>
  <c r="K848" i="12"/>
  <c r="J848" i="12"/>
  <c r="I848" i="12"/>
  <c r="H848" i="12"/>
  <c r="V845" i="12"/>
  <c r="U845" i="12"/>
  <c r="T845" i="12"/>
  <c r="S845" i="12"/>
  <c r="R845" i="12"/>
  <c r="Q845" i="12"/>
  <c r="P845" i="12"/>
  <c r="O845" i="12"/>
  <c r="N845" i="12"/>
  <c r="M845" i="12"/>
  <c r="L845" i="12"/>
  <c r="K845" i="12"/>
  <c r="J845" i="12"/>
  <c r="I845" i="12"/>
  <c r="H845" i="12"/>
  <c r="V844" i="12"/>
  <c r="U844" i="12"/>
  <c r="T844" i="12"/>
  <c r="S844" i="12"/>
  <c r="R844" i="12"/>
  <c r="Q844" i="12"/>
  <c r="P844" i="12"/>
  <c r="O844" i="12"/>
  <c r="N844" i="12"/>
  <c r="M844" i="12"/>
  <c r="L844" i="12"/>
  <c r="K844" i="12"/>
  <c r="J844" i="12"/>
  <c r="I844" i="12"/>
  <c r="H844" i="12"/>
  <c r="V842" i="12"/>
  <c r="U842" i="12"/>
  <c r="T842" i="12"/>
  <c r="S842" i="12"/>
  <c r="R842" i="12"/>
  <c r="Q842" i="12"/>
  <c r="P842" i="12"/>
  <c r="O842" i="12"/>
  <c r="N842" i="12"/>
  <c r="M842" i="12"/>
  <c r="L842" i="12"/>
  <c r="K842" i="12"/>
  <c r="J842" i="12"/>
  <c r="I842" i="12"/>
  <c r="H842" i="12"/>
  <c r="V841" i="12"/>
  <c r="U841" i="12"/>
  <c r="T841" i="12"/>
  <c r="S841" i="12"/>
  <c r="R841" i="12"/>
  <c r="Q841" i="12"/>
  <c r="P841" i="12"/>
  <c r="O841" i="12"/>
  <c r="N841" i="12"/>
  <c r="M841" i="12"/>
  <c r="L841" i="12"/>
  <c r="K841" i="12"/>
  <c r="J841" i="12"/>
  <c r="I841" i="12"/>
  <c r="H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V838" i="12"/>
  <c r="U838" i="12"/>
  <c r="T838" i="12"/>
  <c r="S838" i="12"/>
  <c r="R838" i="12"/>
  <c r="Q838" i="12"/>
  <c r="P838" i="12"/>
  <c r="O838" i="12"/>
  <c r="N838" i="12"/>
  <c r="M838" i="12"/>
  <c r="L838" i="12"/>
  <c r="K838" i="12"/>
  <c r="J838" i="12"/>
  <c r="I838" i="12"/>
  <c r="H838" i="12"/>
  <c r="V836" i="12"/>
  <c r="U836" i="12"/>
  <c r="T836" i="12"/>
  <c r="S836" i="12"/>
  <c r="R836" i="12"/>
  <c r="Q836" i="12"/>
  <c r="P836" i="12"/>
  <c r="O836" i="12"/>
  <c r="N836" i="12"/>
  <c r="M836" i="12"/>
  <c r="L836" i="12"/>
  <c r="K836" i="12"/>
  <c r="J836" i="12"/>
  <c r="I836" i="12"/>
  <c r="H836" i="12"/>
  <c r="V835" i="12"/>
  <c r="U835" i="12"/>
  <c r="T835" i="12"/>
  <c r="S835" i="12"/>
  <c r="R835" i="12"/>
  <c r="Q835" i="12"/>
  <c r="P835" i="12"/>
  <c r="O835" i="12"/>
  <c r="N835" i="12"/>
  <c r="M835" i="12"/>
  <c r="L835" i="12"/>
  <c r="K835" i="12"/>
  <c r="J835" i="12"/>
  <c r="I835" i="12"/>
  <c r="H835" i="12"/>
  <c r="V833" i="12"/>
  <c r="U833" i="12"/>
  <c r="T833" i="12"/>
  <c r="S833" i="12"/>
  <c r="R833" i="12"/>
  <c r="Q833" i="12"/>
  <c r="P833" i="12"/>
  <c r="O833" i="12"/>
  <c r="N833" i="12"/>
  <c r="M833" i="12"/>
  <c r="L833" i="12"/>
  <c r="K833" i="12"/>
  <c r="J833" i="12"/>
  <c r="I833" i="12"/>
  <c r="H833" i="12"/>
  <c r="V832" i="12"/>
  <c r="U832" i="12"/>
  <c r="T832" i="12"/>
  <c r="S832" i="12"/>
  <c r="R832" i="12"/>
  <c r="Q832" i="12"/>
  <c r="P832" i="12"/>
  <c r="O832" i="12"/>
  <c r="N832" i="12"/>
  <c r="M832" i="12"/>
  <c r="L832" i="12"/>
  <c r="K832" i="12"/>
  <c r="J832" i="12"/>
  <c r="I832" i="12"/>
  <c r="H832" i="12"/>
  <c r="V831" i="12"/>
  <c r="U831" i="12"/>
  <c r="T831" i="12"/>
  <c r="S831" i="12"/>
  <c r="R831" i="12"/>
  <c r="Q831" i="12"/>
  <c r="P831" i="12"/>
  <c r="O831" i="12"/>
  <c r="N831" i="12"/>
  <c r="M831" i="12"/>
  <c r="L831" i="12"/>
  <c r="K831" i="12"/>
  <c r="J831" i="12"/>
  <c r="I831" i="12"/>
  <c r="H831" i="12"/>
  <c r="V830" i="12"/>
  <c r="U830" i="12"/>
  <c r="T830" i="12"/>
  <c r="S830" i="12"/>
  <c r="R830" i="12"/>
  <c r="Q830" i="12"/>
  <c r="P830" i="12"/>
  <c r="O830" i="12"/>
  <c r="N830" i="12"/>
  <c r="M830" i="12"/>
  <c r="L830" i="12"/>
  <c r="K830" i="12"/>
  <c r="J830" i="12"/>
  <c r="I830" i="12"/>
  <c r="H830" i="12"/>
  <c r="V828" i="12"/>
  <c r="U828" i="12"/>
  <c r="T828" i="12"/>
  <c r="S828" i="12"/>
  <c r="R828" i="12"/>
  <c r="Q828" i="12"/>
  <c r="P828" i="12"/>
  <c r="O828" i="12"/>
  <c r="N828" i="12"/>
  <c r="M828" i="12"/>
  <c r="L828" i="12"/>
  <c r="K828" i="12"/>
  <c r="J828" i="12"/>
  <c r="I828" i="12"/>
  <c r="H828" i="12"/>
  <c r="V827" i="12"/>
  <c r="U827" i="12"/>
  <c r="T827" i="12"/>
  <c r="S827" i="12"/>
  <c r="R827" i="12"/>
  <c r="Q827" i="12"/>
  <c r="P827" i="12"/>
  <c r="O827" i="12"/>
  <c r="N827" i="12"/>
  <c r="M827" i="12"/>
  <c r="L827" i="12"/>
  <c r="K827" i="12"/>
  <c r="J827" i="12"/>
  <c r="I827" i="12"/>
  <c r="H827" i="12"/>
  <c r="V826" i="12"/>
  <c r="U826" i="12"/>
  <c r="T826" i="12"/>
  <c r="S826" i="12"/>
  <c r="R826" i="12"/>
  <c r="Q826" i="12"/>
  <c r="P826" i="12"/>
  <c r="O826" i="12"/>
  <c r="N826" i="12"/>
  <c r="M826" i="12"/>
  <c r="L826" i="12"/>
  <c r="K826" i="12"/>
  <c r="J826" i="12"/>
  <c r="I826" i="12"/>
  <c r="H826" i="12"/>
  <c r="V825" i="12"/>
  <c r="U825" i="12"/>
  <c r="T825" i="12"/>
  <c r="S825" i="12"/>
  <c r="R825" i="12"/>
  <c r="Q825" i="12"/>
  <c r="P825" i="12"/>
  <c r="O825" i="12"/>
  <c r="N825" i="12"/>
  <c r="M825" i="12"/>
  <c r="L825" i="12"/>
  <c r="K825" i="12"/>
  <c r="J825" i="12"/>
  <c r="I825" i="12"/>
  <c r="H825" i="12"/>
  <c r="V821" i="12"/>
  <c r="U821" i="12"/>
  <c r="T821" i="12"/>
  <c r="S821" i="12"/>
  <c r="R821" i="12"/>
  <c r="Q821" i="12"/>
  <c r="P821" i="12"/>
  <c r="O821" i="12"/>
  <c r="N821" i="12"/>
  <c r="M821" i="12"/>
  <c r="L821" i="12"/>
  <c r="K821" i="12"/>
  <c r="J821" i="12"/>
  <c r="I821" i="12"/>
  <c r="H821" i="12"/>
  <c r="V820" i="12"/>
  <c r="U820" i="12"/>
  <c r="T820" i="12"/>
  <c r="S820" i="12"/>
  <c r="R820" i="12"/>
  <c r="Q820" i="12"/>
  <c r="P820" i="12"/>
  <c r="O820" i="12"/>
  <c r="N820" i="12"/>
  <c r="M820" i="12"/>
  <c r="L820" i="12"/>
  <c r="K820" i="12"/>
  <c r="J820" i="12"/>
  <c r="I820" i="12"/>
  <c r="H820" i="12"/>
  <c r="K819" i="12" l="1"/>
  <c r="N819" i="12"/>
  <c r="H819" i="12"/>
  <c r="P819" i="12"/>
  <c r="L819" i="12"/>
  <c r="M819" i="12"/>
  <c r="U819" i="12"/>
  <c r="O819" i="12"/>
  <c r="I819" i="12"/>
  <c r="J819" i="12"/>
  <c r="T819" i="12"/>
  <c r="V819" i="12"/>
  <c r="Q819" i="12"/>
  <c r="R819" i="12"/>
  <c r="S819" i="12"/>
  <c r="R1176" i="12"/>
  <c r="L562" i="12"/>
  <c r="T562" i="12"/>
  <c r="K562" i="12"/>
  <c r="S562" i="12"/>
  <c r="G562" i="12"/>
  <c r="O562" i="12"/>
  <c r="N562" i="12"/>
  <c r="V562" i="12"/>
  <c r="J562" i="12"/>
  <c r="R562" i="12"/>
  <c r="M562" i="12"/>
  <c r="U562" i="12"/>
  <c r="W562" i="12"/>
  <c r="H562" i="12"/>
  <c r="P562" i="12"/>
  <c r="I562" i="12"/>
  <c r="Q562" i="12"/>
  <c r="G1098" i="1"/>
  <c r="G1098" i="11"/>
  <c r="G1098" i="10"/>
  <c r="G1098" i="9"/>
  <c r="G1098" i="7"/>
  <c r="G1385" i="1"/>
  <c r="G1385" i="11"/>
  <c r="W1385" i="11" s="1"/>
  <c r="G1385" i="10"/>
  <c r="W1385" i="10" s="1"/>
  <c r="G1385" i="9"/>
  <c r="W1385" i="9" s="1"/>
  <c r="G1385" i="7"/>
  <c r="W1385" i="7" s="1"/>
  <c r="G1426" i="7"/>
  <c r="W1426" i="7" s="1"/>
  <c r="W1425" i="7" s="1"/>
  <c r="G1426" i="9"/>
  <c r="W1426" i="9" s="1"/>
  <c r="W1425" i="9" s="1"/>
  <c r="G1426" i="10"/>
  <c r="W1426" i="10" s="1"/>
  <c r="W1425" i="10" s="1"/>
  <c r="G1426" i="11"/>
  <c r="W1426" i="11" s="1"/>
  <c r="W1425" i="11" s="1"/>
  <c r="G1426" i="1"/>
  <c r="G1425" i="1" s="1"/>
  <c r="G1424" i="7"/>
  <c r="W1424" i="7" s="1"/>
  <c r="G1423" i="7"/>
  <c r="W1423" i="7" s="1"/>
  <c r="G1424" i="9"/>
  <c r="W1424" i="9" s="1"/>
  <c r="G1423" i="9"/>
  <c r="W1423" i="9" s="1"/>
  <c r="G1424" i="10"/>
  <c r="G1423" i="10"/>
  <c r="W1423" i="10" s="1"/>
  <c r="G1424" i="11"/>
  <c r="W1424" i="11" s="1"/>
  <c r="G1423" i="11"/>
  <c r="G1424" i="1"/>
  <c r="G1423" i="1"/>
  <c r="G1421" i="7"/>
  <c r="W1421" i="7" s="1"/>
  <c r="G1420" i="7"/>
  <c r="W1420" i="7" s="1"/>
  <c r="G1419" i="7"/>
  <c r="G1418" i="7"/>
  <c r="W1418" i="7" s="1"/>
  <c r="G1417" i="7"/>
  <c r="W1417" i="7" s="1"/>
  <c r="G1416" i="7"/>
  <c r="W1416" i="7" s="1"/>
  <c r="G1415" i="7"/>
  <c r="W1415" i="7" s="1"/>
  <c r="G1421" i="9"/>
  <c r="G1420" i="9"/>
  <c r="W1420" i="9" s="1"/>
  <c r="G1419" i="9"/>
  <c r="G1418" i="9"/>
  <c r="W1418" i="9" s="1"/>
  <c r="G1417" i="9"/>
  <c r="W1417" i="9" s="1"/>
  <c r="G1416" i="9"/>
  <c r="W1416" i="9" s="1"/>
  <c r="G1415" i="9"/>
  <c r="W1415" i="9" s="1"/>
  <c r="G1421" i="10"/>
  <c r="W1421" i="10" s="1"/>
  <c r="G1420" i="10"/>
  <c r="G1419" i="10"/>
  <c r="G1418" i="10"/>
  <c r="W1418" i="10" s="1"/>
  <c r="G1417" i="10"/>
  <c r="W1417" i="10" s="1"/>
  <c r="G1416" i="10"/>
  <c r="W1416" i="10" s="1"/>
  <c r="G1415" i="10"/>
  <c r="W1415" i="10" s="1"/>
  <c r="G1421" i="11"/>
  <c r="W1421" i="11" s="1"/>
  <c r="G1420" i="11"/>
  <c r="W1420" i="11" s="1"/>
  <c r="G1419" i="11"/>
  <c r="G1418" i="11"/>
  <c r="W1418" i="11" s="1"/>
  <c r="G1417" i="11"/>
  <c r="W1417" i="11" s="1"/>
  <c r="G1416" i="11"/>
  <c r="W1416" i="11" s="1"/>
  <c r="G1415" i="11"/>
  <c r="W1415" i="11" s="1"/>
  <c r="G1421" i="1"/>
  <c r="G1420" i="1"/>
  <c r="G1419" i="1"/>
  <c r="G1418" i="1"/>
  <c r="G1417" i="1"/>
  <c r="G1416" i="1"/>
  <c r="G1415" i="1"/>
  <c r="G1410" i="7"/>
  <c r="W1410" i="7" s="1"/>
  <c r="G1409" i="7"/>
  <c r="W1409" i="7" s="1"/>
  <c r="G1408" i="7"/>
  <c r="W1408" i="7" s="1"/>
  <c r="G1407" i="7"/>
  <c r="W1407" i="7" s="1"/>
  <c r="G1406" i="7"/>
  <c r="W1406" i="7" s="1"/>
  <c r="G1410" i="9"/>
  <c r="W1410" i="9" s="1"/>
  <c r="G1409" i="9"/>
  <c r="G1408" i="9"/>
  <c r="W1408" i="9" s="1"/>
  <c r="G1407" i="9"/>
  <c r="W1407" i="9" s="1"/>
  <c r="G1406" i="9"/>
  <c r="W1406" i="9" s="1"/>
  <c r="G1410" i="10"/>
  <c r="W1410" i="10" s="1"/>
  <c r="G1409" i="10"/>
  <c r="W1409" i="10" s="1"/>
  <c r="G1408" i="10"/>
  <c r="W1408" i="10" s="1"/>
  <c r="G1407" i="10"/>
  <c r="G1406" i="10"/>
  <c r="W1406" i="10" s="1"/>
  <c r="G1410" i="11"/>
  <c r="W1410" i="11" s="1"/>
  <c r="G1409" i="11"/>
  <c r="W1409" i="11" s="1"/>
  <c r="G1408" i="11"/>
  <c r="W1408" i="11" s="1"/>
  <c r="G1407" i="11"/>
  <c r="W1407" i="11" s="1"/>
  <c r="G1406" i="11"/>
  <c r="W1406" i="11" s="1"/>
  <c r="G1410" i="1"/>
  <c r="G1409" i="1"/>
  <c r="G1408" i="1"/>
  <c r="G1407" i="1"/>
  <c r="G1406" i="1"/>
  <c r="G1401" i="7"/>
  <c r="W1401" i="7" s="1"/>
  <c r="G1400" i="7"/>
  <c r="W1400" i="7" s="1"/>
  <c r="G1399" i="7"/>
  <c r="W1399" i="7" s="1"/>
  <c r="G1398" i="7"/>
  <c r="W1398" i="7" s="1"/>
  <c r="G1397" i="7"/>
  <c r="W1397" i="7" s="1"/>
  <c r="G1396" i="7"/>
  <c r="G1395" i="7"/>
  <c r="W1395" i="7" s="1"/>
  <c r="G1394" i="7"/>
  <c r="W1394" i="7" s="1"/>
  <c r="G1401" i="9"/>
  <c r="W1401" i="9" s="1"/>
  <c r="G1400" i="9"/>
  <c r="W1400" i="9" s="1"/>
  <c r="G1399" i="9"/>
  <c r="W1399" i="9" s="1"/>
  <c r="G1398" i="9"/>
  <c r="W1398" i="9" s="1"/>
  <c r="G1397" i="9"/>
  <c r="W1397" i="9" s="1"/>
  <c r="G1396" i="9"/>
  <c r="W1396" i="9" s="1"/>
  <c r="G1395" i="9"/>
  <c r="W1395" i="9" s="1"/>
  <c r="G1394" i="9"/>
  <c r="W1394" i="9" s="1"/>
  <c r="G1401" i="10"/>
  <c r="W1401" i="10" s="1"/>
  <c r="G1400" i="10"/>
  <c r="W1400" i="10" s="1"/>
  <c r="G1399" i="10"/>
  <c r="W1399" i="10" s="1"/>
  <c r="G1398" i="10"/>
  <c r="W1398" i="10" s="1"/>
  <c r="G1397" i="10"/>
  <c r="W1397" i="10" s="1"/>
  <c r="G1396" i="10"/>
  <c r="W1396" i="10" s="1"/>
  <c r="G1395" i="10"/>
  <c r="W1395" i="10" s="1"/>
  <c r="G1394" i="10"/>
  <c r="G1401" i="11"/>
  <c r="W1401" i="11" s="1"/>
  <c r="G1400" i="11"/>
  <c r="W1400" i="11" s="1"/>
  <c r="G1399" i="11"/>
  <c r="W1399" i="11" s="1"/>
  <c r="G1398" i="11"/>
  <c r="W1398" i="11" s="1"/>
  <c r="G1397" i="11"/>
  <c r="G1396" i="11"/>
  <c r="W1396" i="11" s="1"/>
  <c r="G1395" i="11"/>
  <c r="W1395" i="11" s="1"/>
  <c r="G1394" i="11"/>
  <c r="W1394" i="11" s="1"/>
  <c r="G1401" i="1"/>
  <c r="G1400" i="1"/>
  <c r="G1399" i="1"/>
  <c r="G1398" i="1"/>
  <c r="G1397" i="1"/>
  <c r="G1396" i="1"/>
  <c r="G1395" i="1"/>
  <c r="G1394" i="1"/>
  <c r="G1392" i="7"/>
  <c r="W1392" i="7" s="1"/>
  <c r="G1391" i="7"/>
  <c r="W1391" i="7" s="1"/>
  <c r="G1390" i="7"/>
  <c r="W1390" i="7" s="1"/>
  <c r="G1389" i="7"/>
  <c r="W1389" i="7" s="1"/>
  <c r="G1388" i="7"/>
  <c r="G1387" i="7"/>
  <c r="W1387" i="7" s="1"/>
  <c r="G1386" i="7"/>
  <c r="G1392" i="9"/>
  <c r="W1392" i="9" s="1"/>
  <c r="G1391" i="9"/>
  <c r="W1391" i="9" s="1"/>
  <c r="G1390" i="9"/>
  <c r="W1390" i="9" s="1"/>
  <c r="G1389" i="9"/>
  <c r="W1389" i="9" s="1"/>
  <c r="G1388" i="9"/>
  <c r="G1387" i="9"/>
  <c r="W1387" i="9" s="1"/>
  <c r="G1386" i="9"/>
  <c r="G1392" i="10"/>
  <c r="W1392" i="10" s="1"/>
  <c r="G1391" i="10"/>
  <c r="W1391" i="10" s="1"/>
  <c r="G1390" i="10"/>
  <c r="W1390" i="10" s="1"/>
  <c r="G1389" i="10"/>
  <c r="W1389" i="10" s="1"/>
  <c r="G1388" i="10"/>
  <c r="G1387" i="10"/>
  <c r="G1386" i="10"/>
  <c r="G1392" i="11"/>
  <c r="W1392" i="11" s="1"/>
  <c r="G1391" i="11"/>
  <c r="W1391" i="11" s="1"/>
  <c r="G1390" i="11"/>
  <c r="W1390" i="11" s="1"/>
  <c r="G1389" i="11"/>
  <c r="W1389" i="11" s="1"/>
  <c r="G1388" i="11"/>
  <c r="G1387" i="11"/>
  <c r="W1387" i="11" s="1"/>
  <c r="G1386" i="11"/>
  <c r="G1392" i="1"/>
  <c r="G1391" i="1"/>
  <c r="G1390" i="1"/>
  <c r="G1389" i="1"/>
  <c r="G1388" i="1"/>
  <c r="G1387" i="1"/>
  <c r="G1386" i="1"/>
  <c r="V1681" i="7"/>
  <c r="U1681" i="7"/>
  <c r="T1681" i="7"/>
  <c r="S1681" i="7"/>
  <c r="R1681" i="7"/>
  <c r="Q1681" i="7"/>
  <c r="P1681" i="7"/>
  <c r="O1681" i="7"/>
  <c r="N1681" i="7"/>
  <c r="M1681" i="7"/>
  <c r="L1681" i="7"/>
  <c r="K1681" i="7"/>
  <c r="J1681" i="7"/>
  <c r="I1681" i="7"/>
  <c r="H1681" i="7"/>
  <c r="V1681" i="9"/>
  <c r="U1681" i="9"/>
  <c r="T1681" i="9"/>
  <c r="S1681" i="9"/>
  <c r="R1681" i="9"/>
  <c r="Q1681" i="9"/>
  <c r="P1681" i="9"/>
  <c r="O1681" i="9"/>
  <c r="N1681" i="9"/>
  <c r="M1681" i="9"/>
  <c r="L1681" i="9"/>
  <c r="K1681" i="9"/>
  <c r="J1681" i="9"/>
  <c r="I1681" i="9"/>
  <c r="H1681" i="9"/>
  <c r="V1681" i="10"/>
  <c r="U1681" i="10"/>
  <c r="T1681" i="10"/>
  <c r="S1681" i="10"/>
  <c r="R1681" i="10"/>
  <c r="Q1681" i="10"/>
  <c r="P1681" i="10"/>
  <c r="O1681" i="10"/>
  <c r="N1681" i="10"/>
  <c r="M1681" i="10"/>
  <c r="L1681" i="10"/>
  <c r="K1681" i="10"/>
  <c r="J1681" i="10"/>
  <c r="I1681" i="10"/>
  <c r="H1681" i="10"/>
  <c r="V1681" i="11"/>
  <c r="U1681" i="11"/>
  <c r="T1681" i="11"/>
  <c r="S1681" i="11"/>
  <c r="R1681" i="11"/>
  <c r="Q1681" i="11"/>
  <c r="P1681" i="11"/>
  <c r="O1681" i="11"/>
  <c r="N1681" i="11"/>
  <c r="M1681" i="11"/>
  <c r="L1681" i="11"/>
  <c r="K1681" i="11"/>
  <c r="J1681" i="11"/>
  <c r="I1681" i="11"/>
  <c r="H1681" i="11"/>
  <c r="V1681" i="1"/>
  <c r="U1681" i="1"/>
  <c r="T1681" i="1"/>
  <c r="S1681" i="1"/>
  <c r="R1681" i="1"/>
  <c r="Q1681" i="1"/>
  <c r="P1681" i="1"/>
  <c r="O1681" i="1"/>
  <c r="N1681" i="1"/>
  <c r="M1681" i="1"/>
  <c r="L1681" i="1"/>
  <c r="K1681" i="1"/>
  <c r="J1681" i="1"/>
  <c r="I1681" i="1"/>
  <c r="H1681" i="1"/>
  <c r="V1680" i="7"/>
  <c r="U1680" i="7"/>
  <c r="T1680" i="7"/>
  <c r="S1680" i="7"/>
  <c r="R1680" i="7"/>
  <c r="Q1680" i="7"/>
  <c r="P1680" i="7"/>
  <c r="O1680" i="7"/>
  <c r="N1680" i="7"/>
  <c r="M1680" i="7"/>
  <c r="L1680" i="7"/>
  <c r="K1680" i="7"/>
  <c r="J1680" i="7"/>
  <c r="I1680" i="7"/>
  <c r="H1680" i="7"/>
  <c r="V1680" i="9"/>
  <c r="U1680" i="9"/>
  <c r="T1680" i="9"/>
  <c r="S1680" i="9"/>
  <c r="R1680" i="9"/>
  <c r="Q1680" i="9"/>
  <c r="P1680" i="9"/>
  <c r="O1680" i="9"/>
  <c r="N1680" i="9"/>
  <c r="M1680" i="9"/>
  <c r="L1680" i="9"/>
  <c r="K1680" i="9"/>
  <c r="J1680" i="9"/>
  <c r="I1680" i="9"/>
  <c r="H1680" i="9"/>
  <c r="V1680" i="10"/>
  <c r="U1680" i="10"/>
  <c r="T1680" i="10"/>
  <c r="S1680" i="10"/>
  <c r="R1680" i="10"/>
  <c r="Q1680" i="10"/>
  <c r="P1680" i="10"/>
  <c r="O1680" i="10"/>
  <c r="N1680" i="10"/>
  <c r="M1680" i="10"/>
  <c r="L1680" i="10"/>
  <c r="K1680" i="10"/>
  <c r="J1680" i="10"/>
  <c r="I1680" i="10"/>
  <c r="H1680" i="10"/>
  <c r="V1680" i="11"/>
  <c r="U1680" i="11"/>
  <c r="T1680" i="11"/>
  <c r="S1680" i="11"/>
  <c r="R1680" i="11"/>
  <c r="Q1680" i="11"/>
  <c r="P1680" i="11"/>
  <c r="O1680" i="11"/>
  <c r="N1680" i="11"/>
  <c r="M1680" i="11"/>
  <c r="L1680" i="11"/>
  <c r="K1680" i="11"/>
  <c r="J1680" i="11"/>
  <c r="I1680" i="11"/>
  <c r="H1680" i="11"/>
  <c r="V1680" i="1"/>
  <c r="U1680" i="1"/>
  <c r="T1680" i="1"/>
  <c r="S1680" i="1"/>
  <c r="R1680" i="1"/>
  <c r="Q1680" i="1"/>
  <c r="P1680" i="1"/>
  <c r="O1680" i="1"/>
  <c r="N1680" i="1"/>
  <c r="M1680" i="1"/>
  <c r="L1680" i="1"/>
  <c r="K1680" i="1"/>
  <c r="J1680" i="1"/>
  <c r="I1680" i="1"/>
  <c r="H1680" i="1"/>
  <c r="H1425" i="1"/>
  <c r="W565" i="7"/>
  <c r="V565" i="7"/>
  <c r="U565" i="7"/>
  <c r="T565" i="7"/>
  <c r="S565" i="7"/>
  <c r="R565" i="7"/>
  <c r="Q565" i="7"/>
  <c r="P565" i="7"/>
  <c r="O565" i="7"/>
  <c r="N565" i="7"/>
  <c r="M565" i="7"/>
  <c r="L565" i="7"/>
  <c r="K565" i="7"/>
  <c r="J565" i="7"/>
  <c r="I565" i="7"/>
  <c r="H565" i="7"/>
  <c r="W565" i="9"/>
  <c r="V565" i="9"/>
  <c r="U565" i="9"/>
  <c r="T565" i="9"/>
  <c r="S565" i="9"/>
  <c r="R565" i="9"/>
  <c r="Q565" i="9"/>
  <c r="P565" i="9"/>
  <c r="O565" i="9"/>
  <c r="N565" i="9"/>
  <c r="M565" i="9"/>
  <c r="L565" i="9"/>
  <c r="K565" i="9"/>
  <c r="J565" i="9"/>
  <c r="I565" i="9"/>
  <c r="H565" i="9"/>
  <c r="W565" i="10"/>
  <c r="V565" i="10"/>
  <c r="U565" i="10"/>
  <c r="T565" i="10"/>
  <c r="S565" i="10"/>
  <c r="R565" i="10"/>
  <c r="Q565" i="10"/>
  <c r="P565" i="10"/>
  <c r="O565" i="10"/>
  <c r="N565" i="10"/>
  <c r="M565" i="10"/>
  <c r="L565" i="10"/>
  <c r="K565" i="10"/>
  <c r="J565" i="10"/>
  <c r="I565" i="10"/>
  <c r="H565" i="10"/>
  <c r="W565" i="11"/>
  <c r="V565" i="11"/>
  <c r="U565" i="11"/>
  <c r="T565" i="11"/>
  <c r="S565" i="11"/>
  <c r="R565" i="11"/>
  <c r="Q565" i="11"/>
  <c r="P565" i="11"/>
  <c r="O565" i="11"/>
  <c r="N565" i="11"/>
  <c r="M565" i="11"/>
  <c r="L565" i="11"/>
  <c r="K565" i="11"/>
  <c r="J565" i="11"/>
  <c r="I565" i="11"/>
  <c r="H565" i="11"/>
  <c r="W565" i="1"/>
  <c r="V565" i="1"/>
  <c r="U565" i="1"/>
  <c r="T565" i="1"/>
  <c r="S565" i="1"/>
  <c r="R565" i="1"/>
  <c r="Q565" i="1"/>
  <c r="P565" i="1"/>
  <c r="O565" i="1"/>
  <c r="N565" i="1"/>
  <c r="M565" i="1"/>
  <c r="L565" i="1"/>
  <c r="K565" i="1"/>
  <c r="J565" i="1"/>
  <c r="I565" i="1"/>
  <c r="H565" i="1"/>
  <c r="G565" i="7"/>
  <c r="G565" i="9"/>
  <c r="G565" i="10"/>
  <c r="G565" i="11"/>
  <c r="G565" i="1"/>
  <c r="W562" i="7"/>
  <c r="V562" i="7"/>
  <c r="U562" i="7"/>
  <c r="T562" i="7"/>
  <c r="S562" i="7"/>
  <c r="R562" i="7"/>
  <c r="Q562" i="7"/>
  <c r="P562" i="7"/>
  <c r="O562" i="7"/>
  <c r="N562" i="7"/>
  <c r="M562" i="7"/>
  <c r="L562" i="7"/>
  <c r="K562" i="7"/>
  <c r="J562" i="7"/>
  <c r="I562" i="7"/>
  <c r="H562" i="7"/>
  <c r="W562" i="9"/>
  <c r="V562" i="9"/>
  <c r="U562" i="9"/>
  <c r="T562" i="9"/>
  <c r="S562" i="9"/>
  <c r="R562" i="9"/>
  <c r="Q562" i="9"/>
  <c r="P562" i="9"/>
  <c r="O562" i="9"/>
  <c r="N562" i="9"/>
  <c r="M562" i="9"/>
  <c r="L562" i="9"/>
  <c r="K562" i="9"/>
  <c r="J562" i="9"/>
  <c r="I562" i="9"/>
  <c r="H562" i="9"/>
  <c r="W562" i="10"/>
  <c r="V562" i="10"/>
  <c r="U562" i="10"/>
  <c r="T562" i="10"/>
  <c r="S562" i="10"/>
  <c r="R562" i="10"/>
  <c r="Q562" i="10"/>
  <c r="P562" i="10"/>
  <c r="O562" i="10"/>
  <c r="N562" i="10"/>
  <c r="M562" i="10"/>
  <c r="L562" i="10"/>
  <c r="K562" i="10"/>
  <c r="J562" i="10"/>
  <c r="I562" i="10"/>
  <c r="H562" i="10"/>
  <c r="W562" i="11"/>
  <c r="V562" i="11"/>
  <c r="U562" i="11"/>
  <c r="T562" i="11"/>
  <c r="S562" i="11"/>
  <c r="R562" i="11"/>
  <c r="Q562" i="11"/>
  <c r="P562" i="11"/>
  <c r="O562" i="11"/>
  <c r="N562" i="11"/>
  <c r="M562" i="11"/>
  <c r="L562" i="11"/>
  <c r="K562" i="11"/>
  <c r="J562" i="11"/>
  <c r="I562" i="11"/>
  <c r="H562" i="11"/>
  <c r="W562" i="1"/>
  <c r="V562" i="1"/>
  <c r="U562" i="1"/>
  <c r="T562" i="1"/>
  <c r="S562" i="1"/>
  <c r="R562" i="1"/>
  <c r="Q562" i="1"/>
  <c r="P562" i="1"/>
  <c r="O562" i="1"/>
  <c r="N562" i="1"/>
  <c r="M562" i="1"/>
  <c r="L562" i="1"/>
  <c r="K562" i="1"/>
  <c r="J562" i="1"/>
  <c r="I562" i="1"/>
  <c r="H562" i="1"/>
  <c r="G562" i="7"/>
  <c r="G562" i="9"/>
  <c r="G562" i="10"/>
  <c r="G562" i="11"/>
  <c r="G562" i="1"/>
  <c r="W554" i="7"/>
  <c r="V554" i="7"/>
  <c r="U554" i="7"/>
  <c r="T554" i="7"/>
  <c r="S554" i="7"/>
  <c r="R554" i="7"/>
  <c r="Q554" i="7"/>
  <c r="P554" i="7"/>
  <c r="O554" i="7"/>
  <c r="N554" i="7"/>
  <c r="M554" i="7"/>
  <c r="L554" i="7"/>
  <c r="K554" i="7"/>
  <c r="J554" i="7"/>
  <c r="I554" i="7"/>
  <c r="H554" i="7"/>
  <c r="W554" i="9"/>
  <c r="V554" i="9"/>
  <c r="U554" i="9"/>
  <c r="T554" i="9"/>
  <c r="S554" i="9"/>
  <c r="R554" i="9"/>
  <c r="Q554" i="9"/>
  <c r="P554" i="9"/>
  <c r="O554" i="9"/>
  <c r="N554" i="9"/>
  <c r="M554" i="9"/>
  <c r="L554" i="9"/>
  <c r="K554" i="9"/>
  <c r="J554" i="9"/>
  <c r="I554" i="9"/>
  <c r="H554" i="9"/>
  <c r="W554" i="10"/>
  <c r="V554" i="10"/>
  <c r="U554" i="10"/>
  <c r="T554" i="10"/>
  <c r="S554" i="10"/>
  <c r="R554" i="10"/>
  <c r="Q554" i="10"/>
  <c r="P554" i="10"/>
  <c r="O554" i="10"/>
  <c r="N554" i="10"/>
  <c r="M554" i="10"/>
  <c r="L554" i="10"/>
  <c r="K554" i="10"/>
  <c r="J554" i="10"/>
  <c r="I554" i="10"/>
  <c r="H554" i="10"/>
  <c r="W554" i="11"/>
  <c r="V554" i="11"/>
  <c r="U554" i="11"/>
  <c r="T554" i="11"/>
  <c r="S554" i="11"/>
  <c r="R554" i="11"/>
  <c r="Q554" i="11"/>
  <c r="P554" i="11"/>
  <c r="O554" i="11"/>
  <c r="N554" i="11"/>
  <c r="M554" i="11"/>
  <c r="L554" i="11"/>
  <c r="K554" i="11"/>
  <c r="J554" i="11"/>
  <c r="I554" i="11"/>
  <c r="H554" i="11"/>
  <c r="W554" i="1"/>
  <c r="V554" i="1"/>
  <c r="U554" i="1"/>
  <c r="T554" i="1"/>
  <c r="S554" i="1"/>
  <c r="R554" i="1"/>
  <c r="Q554" i="1"/>
  <c r="P554" i="1"/>
  <c r="O554" i="1"/>
  <c r="N554" i="1"/>
  <c r="M554" i="1"/>
  <c r="L554" i="1"/>
  <c r="K554" i="1"/>
  <c r="J554" i="1"/>
  <c r="I554" i="1"/>
  <c r="H554" i="1"/>
  <c r="G554" i="7"/>
  <c r="G554" i="9"/>
  <c r="G554" i="10"/>
  <c r="G554" i="11"/>
  <c r="G554" i="1"/>
  <c r="W545" i="7"/>
  <c r="V545" i="7"/>
  <c r="U545" i="7"/>
  <c r="T545" i="7"/>
  <c r="S545" i="7"/>
  <c r="R545" i="7"/>
  <c r="Q545" i="7"/>
  <c r="P545" i="7"/>
  <c r="O545" i="7"/>
  <c r="N545" i="7"/>
  <c r="M545" i="7"/>
  <c r="L545" i="7"/>
  <c r="K545" i="7"/>
  <c r="J545" i="7"/>
  <c r="I545" i="7"/>
  <c r="H545" i="7"/>
  <c r="W545" i="9"/>
  <c r="V545" i="9"/>
  <c r="U545" i="9"/>
  <c r="T545" i="9"/>
  <c r="S545" i="9"/>
  <c r="R545" i="9"/>
  <c r="Q545" i="9"/>
  <c r="P545" i="9"/>
  <c r="O545" i="9"/>
  <c r="N545" i="9"/>
  <c r="M545" i="9"/>
  <c r="L545" i="9"/>
  <c r="K545" i="9"/>
  <c r="J545" i="9"/>
  <c r="I545" i="9"/>
  <c r="H545" i="9"/>
  <c r="W545" i="10"/>
  <c r="V545" i="10"/>
  <c r="U545" i="10"/>
  <c r="T545" i="10"/>
  <c r="S545" i="10"/>
  <c r="R545" i="10"/>
  <c r="Q545" i="10"/>
  <c r="P545" i="10"/>
  <c r="O545" i="10"/>
  <c r="N545" i="10"/>
  <c r="M545" i="10"/>
  <c r="L545" i="10"/>
  <c r="K545" i="10"/>
  <c r="J545" i="10"/>
  <c r="I545" i="10"/>
  <c r="H545" i="10"/>
  <c r="W545" i="11"/>
  <c r="V545" i="11"/>
  <c r="U545" i="11"/>
  <c r="T545" i="11"/>
  <c r="S545" i="11"/>
  <c r="R545" i="11"/>
  <c r="Q545" i="11"/>
  <c r="P545" i="11"/>
  <c r="O545" i="11"/>
  <c r="N545" i="11"/>
  <c r="M545" i="11"/>
  <c r="L545" i="11"/>
  <c r="K545" i="11"/>
  <c r="J545" i="11"/>
  <c r="I545" i="11"/>
  <c r="H545" i="11"/>
  <c r="W545" i="1"/>
  <c r="V545" i="1"/>
  <c r="U545" i="1"/>
  <c r="T545" i="1"/>
  <c r="S545" i="1"/>
  <c r="R545" i="1"/>
  <c r="Q545" i="1"/>
  <c r="P545" i="1"/>
  <c r="O545" i="1"/>
  <c r="N545" i="1"/>
  <c r="M545" i="1"/>
  <c r="L545" i="1"/>
  <c r="K545" i="1"/>
  <c r="J545" i="1"/>
  <c r="I545" i="1"/>
  <c r="H545" i="1"/>
  <c r="G545" i="7"/>
  <c r="G545" i="9"/>
  <c r="G545" i="10"/>
  <c r="G545" i="11"/>
  <c r="G545" i="1"/>
  <c r="W533" i="7"/>
  <c r="V533" i="7"/>
  <c r="U533" i="7"/>
  <c r="T533" i="7"/>
  <c r="S533" i="7"/>
  <c r="R533" i="7"/>
  <c r="Q533" i="7"/>
  <c r="P533" i="7"/>
  <c r="O533" i="7"/>
  <c r="N533" i="7"/>
  <c r="M533" i="7"/>
  <c r="L533" i="7"/>
  <c r="K533" i="7"/>
  <c r="J533" i="7"/>
  <c r="I533" i="7"/>
  <c r="H533" i="7"/>
  <c r="W533" i="9"/>
  <c r="V533" i="9"/>
  <c r="U533" i="9"/>
  <c r="T533" i="9"/>
  <c r="S533" i="9"/>
  <c r="R533" i="9"/>
  <c r="Q533" i="9"/>
  <c r="P533" i="9"/>
  <c r="O533" i="9"/>
  <c r="N533" i="9"/>
  <c r="M533" i="9"/>
  <c r="L533" i="9"/>
  <c r="K533" i="9"/>
  <c r="J533" i="9"/>
  <c r="I533" i="9"/>
  <c r="H533" i="9"/>
  <c r="W533" i="10"/>
  <c r="V533" i="10"/>
  <c r="U533" i="10"/>
  <c r="T533" i="10"/>
  <c r="S533" i="10"/>
  <c r="R533" i="10"/>
  <c r="Q533" i="10"/>
  <c r="P533" i="10"/>
  <c r="O533" i="10"/>
  <c r="N533" i="10"/>
  <c r="M533" i="10"/>
  <c r="L533" i="10"/>
  <c r="K533" i="10"/>
  <c r="J533" i="10"/>
  <c r="I533" i="10"/>
  <c r="H533" i="10"/>
  <c r="W533" i="11"/>
  <c r="V533" i="11"/>
  <c r="U533" i="11"/>
  <c r="T533" i="11"/>
  <c r="S533" i="11"/>
  <c r="R533" i="11"/>
  <c r="Q533" i="11"/>
  <c r="P533" i="11"/>
  <c r="O533" i="11"/>
  <c r="N533" i="11"/>
  <c r="M533" i="11"/>
  <c r="L533" i="11"/>
  <c r="K533" i="11"/>
  <c r="J533" i="11"/>
  <c r="I533" i="11"/>
  <c r="H533" i="11"/>
  <c r="W533" i="1"/>
  <c r="V533" i="1"/>
  <c r="U533" i="1"/>
  <c r="T533" i="1"/>
  <c r="S533" i="1"/>
  <c r="R533" i="1"/>
  <c r="Q533" i="1"/>
  <c r="P533" i="1"/>
  <c r="O533" i="1"/>
  <c r="N533" i="1"/>
  <c r="M533" i="1"/>
  <c r="L533" i="1"/>
  <c r="K533" i="1"/>
  <c r="J533" i="1"/>
  <c r="I533" i="1"/>
  <c r="H533" i="1"/>
  <c r="G533" i="7"/>
  <c r="G533" i="9"/>
  <c r="G533" i="10"/>
  <c r="G533" i="11"/>
  <c r="G533" i="1"/>
  <c r="W524" i="7"/>
  <c r="V524" i="7"/>
  <c r="U524" i="7"/>
  <c r="T524" i="7"/>
  <c r="S524" i="7"/>
  <c r="R524" i="7"/>
  <c r="Q524" i="7"/>
  <c r="P524" i="7"/>
  <c r="O524" i="7"/>
  <c r="N524" i="7"/>
  <c r="M524" i="7"/>
  <c r="L524" i="7"/>
  <c r="K524" i="7"/>
  <c r="J524" i="7"/>
  <c r="I524" i="7"/>
  <c r="H524" i="7"/>
  <c r="W524" i="9"/>
  <c r="V524" i="9"/>
  <c r="U524" i="9"/>
  <c r="T524" i="9"/>
  <c r="S524" i="9"/>
  <c r="R524" i="9"/>
  <c r="Q524" i="9"/>
  <c r="P524" i="9"/>
  <c r="O524" i="9"/>
  <c r="N524" i="9"/>
  <c r="M524" i="9"/>
  <c r="L524" i="9"/>
  <c r="K524" i="9"/>
  <c r="J524" i="9"/>
  <c r="I524" i="9"/>
  <c r="H524" i="9"/>
  <c r="W524" i="10"/>
  <c r="V524" i="10"/>
  <c r="U524" i="10"/>
  <c r="T524" i="10"/>
  <c r="S524" i="10"/>
  <c r="R524" i="10"/>
  <c r="Q524" i="10"/>
  <c r="P524" i="10"/>
  <c r="O524" i="10"/>
  <c r="N524" i="10"/>
  <c r="M524" i="10"/>
  <c r="L524" i="10"/>
  <c r="K524" i="10"/>
  <c r="J524" i="10"/>
  <c r="I524" i="10"/>
  <c r="H524" i="10"/>
  <c r="W524" i="11"/>
  <c r="V524" i="11"/>
  <c r="U524" i="11"/>
  <c r="T524" i="11"/>
  <c r="S524" i="11"/>
  <c r="R524" i="11"/>
  <c r="Q524" i="11"/>
  <c r="P524" i="11"/>
  <c r="O524" i="11"/>
  <c r="N524" i="11"/>
  <c r="M524" i="11"/>
  <c r="L524" i="11"/>
  <c r="K524" i="11"/>
  <c r="J524" i="11"/>
  <c r="I524" i="11"/>
  <c r="H524" i="11"/>
  <c r="W524" i="1"/>
  <c r="V524" i="1"/>
  <c r="U524" i="1"/>
  <c r="T524" i="1"/>
  <c r="S524" i="1"/>
  <c r="R524" i="1"/>
  <c r="Q524" i="1"/>
  <c r="P524" i="1"/>
  <c r="O524" i="1"/>
  <c r="N524" i="1"/>
  <c r="M524" i="1"/>
  <c r="L524" i="1"/>
  <c r="K524" i="1"/>
  <c r="J524" i="1"/>
  <c r="I524" i="1"/>
  <c r="H524" i="1"/>
  <c r="G524" i="7"/>
  <c r="G524" i="9"/>
  <c r="G524" i="10"/>
  <c r="G524" i="11"/>
  <c r="G524" i="1"/>
  <c r="V843" i="7"/>
  <c r="U843" i="7"/>
  <c r="T843" i="7"/>
  <c r="S843" i="7"/>
  <c r="R843" i="7"/>
  <c r="Q843" i="7"/>
  <c r="P843" i="7"/>
  <c r="O843" i="7"/>
  <c r="N843" i="7"/>
  <c r="M843" i="7"/>
  <c r="L843" i="7"/>
  <c r="K843" i="7"/>
  <c r="J843" i="7"/>
  <c r="I843" i="7"/>
  <c r="H843" i="7"/>
  <c r="V843" i="9"/>
  <c r="U843" i="9"/>
  <c r="T843" i="9"/>
  <c r="S843" i="9"/>
  <c r="R843" i="9"/>
  <c r="Q843" i="9"/>
  <c r="P843" i="9"/>
  <c r="O843" i="9"/>
  <c r="N843" i="9"/>
  <c r="M843" i="9"/>
  <c r="L843" i="9"/>
  <c r="K843" i="9"/>
  <c r="J843" i="9"/>
  <c r="I843" i="9"/>
  <c r="H843" i="9"/>
  <c r="V843" i="10"/>
  <c r="U843" i="10"/>
  <c r="T843" i="10"/>
  <c r="S843" i="10"/>
  <c r="R843" i="10"/>
  <c r="Q843" i="10"/>
  <c r="P843" i="10"/>
  <c r="O843" i="10"/>
  <c r="N843" i="10"/>
  <c r="M843" i="10"/>
  <c r="L843" i="10"/>
  <c r="K843" i="10"/>
  <c r="J843" i="10"/>
  <c r="I843" i="10"/>
  <c r="H843" i="10"/>
  <c r="V843" i="11"/>
  <c r="U843" i="11"/>
  <c r="T843" i="11"/>
  <c r="S843" i="11"/>
  <c r="R843" i="11"/>
  <c r="Q843" i="11"/>
  <c r="P843" i="11"/>
  <c r="O843" i="11"/>
  <c r="N843" i="11"/>
  <c r="M843" i="11"/>
  <c r="L843" i="11"/>
  <c r="K843" i="11"/>
  <c r="J843" i="11"/>
  <c r="I843" i="11"/>
  <c r="H843" i="11"/>
  <c r="V843" i="1"/>
  <c r="U843" i="1"/>
  <c r="T843" i="1"/>
  <c r="S843" i="1"/>
  <c r="R843" i="1"/>
  <c r="Q843" i="1"/>
  <c r="P843" i="1"/>
  <c r="O843" i="1"/>
  <c r="N843" i="1"/>
  <c r="M843" i="1"/>
  <c r="L843" i="1"/>
  <c r="K843" i="1"/>
  <c r="J843" i="1"/>
  <c r="I843" i="1"/>
  <c r="V837" i="7"/>
  <c r="U837" i="7"/>
  <c r="T837" i="7"/>
  <c r="S837" i="7"/>
  <c r="R837" i="7"/>
  <c r="Q837" i="7"/>
  <c r="P837" i="7"/>
  <c r="O837" i="7"/>
  <c r="N837" i="7"/>
  <c r="M837" i="7"/>
  <c r="L837" i="7"/>
  <c r="K837" i="7"/>
  <c r="J837" i="7"/>
  <c r="I837" i="7"/>
  <c r="H837" i="7"/>
  <c r="V837" i="9"/>
  <c r="U837" i="9"/>
  <c r="T837" i="9"/>
  <c r="S837" i="9"/>
  <c r="R837" i="9"/>
  <c r="Q837" i="9"/>
  <c r="P837" i="9"/>
  <c r="O837" i="9"/>
  <c r="N837" i="9"/>
  <c r="M837" i="9"/>
  <c r="L837" i="9"/>
  <c r="K837" i="9"/>
  <c r="J837" i="9"/>
  <c r="I837" i="9"/>
  <c r="H837" i="9"/>
  <c r="V837" i="10"/>
  <c r="U837" i="10"/>
  <c r="T837" i="10"/>
  <c r="S837" i="10"/>
  <c r="R837" i="10"/>
  <c r="Q837" i="10"/>
  <c r="P837" i="10"/>
  <c r="O837" i="10"/>
  <c r="N837" i="10"/>
  <c r="M837" i="10"/>
  <c r="L837" i="10"/>
  <c r="K837" i="10"/>
  <c r="J837" i="10"/>
  <c r="I837" i="10"/>
  <c r="H837" i="10"/>
  <c r="V837" i="11"/>
  <c r="U837" i="11"/>
  <c r="T837" i="11"/>
  <c r="S837" i="11"/>
  <c r="R837" i="11"/>
  <c r="Q837" i="11"/>
  <c r="P837" i="11"/>
  <c r="O837" i="11"/>
  <c r="N837" i="11"/>
  <c r="M837" i="11"/>
  <c r="L837" i="11"/>
  <c r="K837" i="11"/>
  <c r="J837" i="11"/>
  <c r="I837" i="11"/>
  <c r="H837" i="11"/>
  <c r="V837" i="1"/>
  <c r="U837" i="1"/>
  <c r="T837" i="1"/>
  <c r="S837" i="1"/>
  <c r="R837" i="1"/>
  <c r="Q837" i="1"/>
  <c r="P837" i="1"/>
  <c r="O837" i="1"/>
  <c r="N837" i="1"/>
  <c r="M837" i="1"/>
  <c r="L837" i="1"/>
  <c r="K837" i="1"/>
  <c r="J837" i="1"/>
  <c r="I837" i="1"/>
  <c r="H837" i="1"/>
  <c r="V834" i="7"/>
  <c r="U834" i="7"/>
  <c r="T834" i="7"/>
  <c r="S834" i="7"/>
  <c r="R834" i="7"/>
  <c r="Q834" i="7"/>
  <c r="P834" i="7"/>
  <c r="O834" i="7"/>
  <c r="N834" i="7"/>
  <c r="M834" i="7"/>
  <c r="L834" i="7"/>
  <c r="K834" i="7"/>
  <c r="J834" i="7"/>
  <c r="I834" i="7"/>
  <c r="H834" i="7"/>
  <c r="V834" i="9"/>
  <c r="U834" i="9"/>
  <c r="T834" i="9"/>
  <c r="S834" i="9"/>
  <c r="R834" i="9"/>
  <c r="Q834" i="9"/>
  <c r="P834" i="9"/>
  <c r="O834" i="9"/>
  <c r="N834" i="9"/>
  <c r="M834" i="9"/>
  <c r="L834" i="9"/>
  <c r="K834" i="9"/>
  <c r="J834" i="9"/>
  <c r="I834" i="9"/>
  <c r="H834" i="9"/>
  <c r="V834" i="10"/>
  <c r="U834" i="10"/>
  <c r="T834" i="10"/>
  <c r="S834" i="10"/>
  <c r="R834" i="10"/>
  <c r="Q834" i="10"/>
  <c r="P834" i="10"/>
  <c r="O834" i="10"/>
  <c r="N834" i="10"/>
  <c r="M834" i="10"/>
  <c r="L834" i="10"/>
  <c r="K834" i="10"/>
  <c r="J834" i="10"/>
  <c r="I834" i="10"/>
  <c r="H834" i="10"/>
  <c r="V834" i="11"/>
  <c r="U834" i="11"/>
  <c r="T834" i="11"/>
  <c r="S834" i="11"/>
  <c r="R834" i="11"/>
  <c r="Q834" i="11"/>
  <c r="P834" i="11"/>
  <c r="O834" i="11"/>
  <c r="N834" i="11"/>
  <c r="M834" i="11"/>
  <c r="L834" i="11"/>
  <c r="K834" i="11"/>
  <c r="J834" i="11"/>
  <c r="I834" i="11"/>
  <c r="H834" i="11"/>
  <c r="V834" i="1"/>
  <c r="U834" i="1"/>
  <c r="T834" i="1"/>
  <c r="S834" i="1"/>
  <c r="R834" i="1"/>
  <c r="Q834" i="1"/>
  <c r="P834" i="1"/>
  <c r="O834" i="1"/>
  <c r="N834" i="1"/>
  <c r="M834" i="1"/>
  <c r="L834" i="1"/>
  <c r="K834" i="1"/>
  <c r="J834" i="1"/>
  <c r="I834" i="1"/>
  <c r="H834" i="1"/>
  <c r="V829" i="7"/>
  <c r="U829" i="7"/>
  <c r="T829" i="7"/>
  <c r="S829" i="7"/>
  <c r="R829" i="7"/>
  <c r="Q829" i="7"/>
  <c r="P829" i="7"/>
  <c r="O829" i="7"/>
  <c r="N829" i="7"/>
  <c r="M829" i="7"/>
  <c r="L829" i="7"/>
  <c r="K829" i="7"/>
  <c r="J829" i="7"/>
  <c r="I829" i="7"/>
  <c r="H829" i="7"/>
  <c r="V829" i="9"/>
  <c r="U829" i="9"/>
  <c r="T829" i="9"/>
  <c r="S829" i="9"/>
  <c r="R829" i="9"/>
  <c r="Q829" i="9"/>
  <c r="P829" i="9"/>
  <c r="O829" i="9"/>
  <c r="N829" i="9"/>
  <c r="M829" i="9"/>
  <c r="L829" i="9"/>
  <c r="K829" i="9"/>
  <c r="J829" i="9"/>
  <c r="I829" i="9"/>
  <c r="H829" i="9"/>
  <c r="V829" i="10"/>
  <c r="U829" i="10"/>
  <c r="T829" i="10"/>
  <c r="S829" i="10"/>
  <c r="R829" i="10"/>
  <c r="Q829" i="10"/>
  <c r="P829" i="10"/>
  <c r="O829" i="10"/>
  <c r="N829" i="10"/>
  <c r="M829" i="10"/>
  <c r="L829" i="10"/>
  <c r="K829" i="10"/>
  <c r="J829" i="10"/>
  <c r="I829" i="10"/>
  <c r="H829" i="10"/>
  <c r="V829" i="11"/>
  <c r="U829" i="11"/>
  <c r="T829" i="11"/>
  <c r="S829" i="11"/>
  <c r="R829" i="11"/>
  <c r="Q829" i="11"/>
  <c r="P829" i="11"/>
  <c r="O829" i="11"/>
  <c r="N829" i="11"/>
  <c r="M829" i="11"/>
  <c r="L829" i="11"/>
  <c r="K829" i="11"/>
  <c r="J829" i="11"/>
  <c r="I829" i="11"/>
  <c r="H829" i="11"/>
  <c r="V829" i="1"/>
  <c r="U829" i="1"/>
  <c r="T829" i="1"/>
  <c r="S829" i="1"/>
  <c r="R829" i="1"/>
  <c r="Q829" i="1"/>
  <c r="P829" i="1"/>
  <c r="O829" i="1"/>
  <c r="N829" i="1"/>
  <c r="M829" i="1"/>
  <c r="L829" i="1"/>
  <c r="K829" i="1"/>
  <c r="J829" i="1"/>
  <c r="I829" i="1"/>
  <c r="H829" i="1"/>
  <c r="V824" i="7"/>
  <c r="U824" i="7"/>
  <c r="T824" i="7"/>
  <c r="S824" i="7"/>
  <c r="R824" i="7"/>
  <c r="Q824" i="7"/>
  <c r="P824" i="7"/>
  <c r="O824" i="7"/>
  <c r="N824" i="7"/>
  <c r="M824" i="7"/>
  <c r="L824" i="7"/>
  <c r="K824" i="7"/>
  <c r="J824" i="7"/>
  <c r="I824" i="7"/>
  <c r="H824" i="7"/>
  <c r="V824" i="9"/>
  <c r="U824" i="9"/>
  <c r="T824" i="9"/>
  <c r="S824" i="9"/>
  <c r="R824" i="9"/>
  <c r="Q824" i="9"/>
  <c r="P824" i="9"/>
  <c r="O824" i="9"/>
  <c r="N824" i="9"/>
  <c r="M824" i="9"/>
  <c r="L824" i="9"/>
  <c r="K824" i="9"/>
  <c r="J824" i="9"/>
  <c r="I824" i="9"/>
  <c r="H824" i="9"/>
  <c r="V824" i="10"/>
  <c r="U824" i="10"/>
  <c r="T824" i="10"/>
  <c r="S824" i="10"/>
  <c r="R824" i="10"/>
  <c r="Q824" i="10"/>
  <c r="P824" i="10"/>
  <c r="O824" i="10"/>
  <c r="N824" i="10"/>
  <c r="M824" i="10"/>
  <c r="L824" i="10"/>
  <c r="K824" i="10"/>
  <c r="J824" i="10"/>
  <c r="I824" i="10"/>
  <c r="H824" i="10"/>
  <c r="V824" i="11"/>
  <c r="U824" i="11"/>
  <c r="T824" i="11"/>
  <c r="S824" i="11"/>
  <c r="R824" i="11"/>
  <c r="Q824" i="11"/>
  <c r="P824" i="11"/>
  <c r="O824" i="11"/>
  <c r="N824" i="11"/>
  <c r="M824" i="11"/>
  <c r="L824" i="11"/>
  <c r="K824" i="11"/>
  <c r="J824" i="11"/>
  <c r="I824" i="11"/>
  <c r="H824" i="11"/>
  <c r="V824" i="1"/>
  <c r="U824" i="1"/>
  <c r="T824" i="1"/>
  <c r="S824" i="1"/>
  <c r="R824" i="1"/>
  <c r="Q824" i="1"/>
  <c r="P824" i="1"/>
  <c r="O824" i="1"/>
  <c r="N824" i="1"/>
  <c r="M824" i="1"/>
  <c r="L824" i="1"/>
  <c r="K824" i="1"/>
  <c r="J824" i="1"/>
  <c r="I824" i="1"/>
  <c r="H824" i="1"/>
  <c r="W1422" i="7" l="1"/>
  <c r="W1422" i="9"/>
  <c r="G1422" i="1"/>
  <c r="G1386" i="12"/>
  <c r="G1388" i="12"/>
  <c r="G1422" i="7"/>
  <c r="S1176" i="12"/>
  <c r="G1425" i="10"/>
  <c r="G1425" i="7"/>
  <c r="O573" i="11"/>
  <c r="O573" i="9"/>
  <c r="W573" i="7"/>
  <c r="W573" i="11"/>
  <c r="O573" i="7"/>
  <c r="G1425" i="11"/>
  <c r="J1681" i="12"/>
  <c r="R1681" i="12"/>
  <c r="G1405" i="1"/>
  <c r="G1405" i="7"/>
  <c r="W573" i="1"/>
  <c r="W573" i="9"/>
  <c r="W573" i="10"/>
  <c r="O573" i="1"/>
  <c r="O573" i="10"/>
  <c r="M573" i="1"/>
  <c r="U573" i="1"/>
  <c r="M573" i="11"/>
  <c r="U573" i="11"/>
  <c r="M573" i="10"/>
  <c r="U573" i="10"/>
  <c r="M573" i="9"/>
  <c r="U573" i="9"/>
  <c r="M573" i="7"/>
  <c r="U573" i="7"/>
  <c r="H573" i="1"/>
  <c r="P573" i="1"/>
  <c r="H573" i="11"/>
  <c r="P573" i="11"/>
  <c r="H573" i="10"/>
  <c r="P573" i="10"/>
  <c r="H573" i="9"/>
  <c r="P573" i="9"/>
  <c r="H573" i="7"/>
  <c r="P573" i="7"/>
  <c r="N573" i="1"/>
  <c r="V573" i="1"/>
  <c r="N573" i="11"/>
  <c r="V573" i="11"/>
  <c r="N573" i="10"/>
  <c r="V573" i="10"/>
  <c r="N573" i="9"/>
  <c r="V573" i="9"/>
  <c r="N573" i="7"/>
  <c r="V573" i="7"/>
  <c r="I573" i="1"/>
  <c r="I573" i="10"/>
  <c r="I573" i="9"/>
  <c r="I573" i="7"/>
  <c r="G1422" i="9"/>
  <c r="Q573" i="11"/>
  <c r="Q573" i="10"/>
  <c r="Q573" i="9"/>
  <c r="Q573" i="7"/>
  <c r="J573" i="1"/>
  <c r="R573" i="1"/>
  <c r="J573" i="11"/>
  <c r="R573" i="11"/>
  <c r="J573" i="10"/>
  <c r="R573" i="10"/>
  <c r="J573" i="9"/>
  <c r="R573" i="9"/>
  <c r="J573" i="7"/>
  <c r="R573" i="7"/>
  <c r="Q573" i="1"/>
  <c r="K573" i="1"/>
  <c r="K573" i="11"/>
  <c r="K573" i="10"/>
  <c r="K573" i="9"/>
  <c r="K573" i="7"/>
  <c r="I573" i="11"/>
  <c r="S573" i="1"/>
  <c r="S573" i="11"/>
  <c r="S573" i="10"/>
  <c r="S573" i="9"/>
  <c r="S573" i="7"/>
  <c r="L573" i="1"/>
  <c r="T573" i="1"/>
  <c r="L573" i="11"/>
  <c r="T573" i="11"/>
  <c r="L573" i="10"/>
  <c r="T573" i="10"/>
  <c r="L573" i="9"/>
  <c r="T573" i="9"/>
  <c r="L573" i="7"/>
  <c r="T573" i="7"/>
  <c r="K1681" i="12"/>
  <c r="K1680" i="12"/>
  <c r="L1680" i="12"/>
  <c r="T1680" i="12"/>
  <c r="L1681" i="12"/>
  <c r="T1681" i="12"/>
  <c r="S1680" i="12"/>
  <c r="M1680" i="12"/>
  <c r="U1680" i="12"/>
  <c r="M1681" i="12"/>
  <c r="U1681" i="12"/>
  <c r="G1384" i="7"/>
  <c r="W1423" i="1"/>
  <c r="G1423" i="12"/>
  <c r="R1680" i="12"/>
  <c r="G1425" i="9"/>
  <c r="N1680" i="12"/>
  <c r="V1680" i="12"/>
  <c r="N1681" i="12"/>
  <c r="V1681" i="12"/>
  <c r="W1424" i="1"/>
  <c r="G1424" i="12"/>
  <c r="O1680" i="12"/>
  <c r="O1681" i="12"/>
  <c r="G1422" i="11"/>
  <c r="W1423" i="11"/>
  <c r="W1422" i="11" s="1"/>
  <c r="W1426" i="1"/>
  <c r="G1426" i="12"/>
  <c r="G1425" i="12" s="1"/>
  <c r="J1680" i="12"/>
  <c r="G1414" i="7"/>
  <c r="H1680" i="12"/>
  <c r="P1680" i="12"/>
  <c r="H1681" i="12"/>
  <c r="P1681" i="12"/>
  <c r="G1422" i="10"/>
  <c r="W1424" i="10"/>
  <c r="W1422" i="10" s="1"/>
  <c r="S1681" i="12"/>
  <c r="I1680" i="12"/>
  <c r="Q1680" i="12"/>
  <c r="I1681" i="12"/>
  <c r="Q1681" i="12"/>
  <c r="P1433" i="10"/>
  <c r="W1395" i="1"/>
  <c r="W1395" i="12" s="1"/>
  <c r="G1395" i="12"/>
  <c r="W1401" i="1"/>
  <c r="W1401" i="12" s="1"/>
  <c r="G1401" i="12"/>
  <c r="W1408" i="1"/>
  <c r="W1408" i="12" s="1"/>
  <c r="G1408" i="12"/>
  <c r="W1420" i="1"/>
  <c r="G1420" i="12"/>
  <c r="W1384" i="11"/>
  <c r="G1384" i="1"/>
  <c r="W1389" i="1"/>
  <c r="W1389" i="12" s="1"/>
  <c r="G1389" i="12"/>
  <c r="W1396" i="1"/>
  <c r="G1396" i="12"/>
  <c r="W1409" i="1"/>
  <c r="G1409" i="12"/>
  <c r="W1421" i="1"/>
  <c r="G1421" i="12"/>
  <c r="W1385" i="1"/>
  <c r="G1385" i="12"/>
  <c r="W1390" i="1"/>
  <c r="W1390" i="12" s="1"/>
  <c r="G1390" i="12"/>
  <c r="W1397" i="1"/>
  <c r="G1397" i="12"/>
  <c r="W1410" i="1"/>
  <c r="W1410" i="12" s="1"/>
  <c r="G1410" i="12"/>
  <c r="K1433" i="10"/>
  <c r="W1391" i="1"/>
  <c r="W1391" i="12" s="1"/>
  <c r="G1391" i="12"/>
  <c r="G1405" i="11"/>
  <c r="G1405" i="10"/>
  <c r="W1407" i="10"/>
  <c r="W1405" i="10" s="1"/>
  <c r="G1405" i="9"/>
  <c r="W1409" i="9"/>
  <c r="W1405" i="9" s="1"/>
  <c r="W1415" i="1"/>
  <c r="G1415" i="12"/>
  <c r="W1392" i="1"/>
  <c r="W1392" i="12" s="1"/>
  <c r="G1392" i="12"/>
  <c r="W1405" i="11"/>
  <c r="W1416" i="1"/>
  <c r="W1416" i="12" s="1"/>
  <c r="G1416" i="12"/>
  <c r="G1393" i="1"/>
  <c r="W1398" i="1"/>
  <c r="W1398" i="12" s="1"/>
  <c r="G1398" i="12"/>
  <c r="G1393" i="11"/>
  <c r="W1397" i="11"/>
  <c r="W1393" i="11" s="1"/>
  <c r="G1393" i="10"/>
  <c r="W1394" i="10"/>
  <c r="W1393" i="10" s="1"/>
  <c r="G1393" i="9"/>
  <c r="W1393" i="9"/>
  <c r="G1393" i="7"/>
  <c r="W1396" i="7"/>
  <c r="W1393" i="7" s="1"/>
  <c r="W1417" i="1"/>
  <c r="W1417" i="12" s="1"/>
  <c r="G1417" i="12"/>
  <c r="W1384" i="7"/>
  <c r="G1384" i="9"/>
  <c r="W1399" i="1"/>
  <c r="W1399" i="12" s="1"/>
  <c r="G1399" i="12"/>
  <c r="W1406" i="1"/>
  <c r="G1406" i="12"/>
  <c r="W1405" i="7"/>
  <c r="G1414" i="1"/>
  <c r="W1418" i="1"/>
  <c r="W1418" i="12" s="1"/>
  <c r="G1418" i="12"/>
  <c r="G1414" i="11"/>
  <c r="W1414" i="11"/>
  <c r="G1414" i="10"/>
  <c r="W1420" i="10"/>
  <c r="W1414" i="10" s="1"/>
  <c r="G1414" i="9"/>
  <c r="W1421" i="9"/>
  <c r="W1414" i="9" s="1"/>
  <c r="W1384" i="9"/>
  <c r="O1433" i="10"/>
  <c r="W1387" i="1"/>
  <c r="G1387" i="12"/>
  <c r="G1384" i="10"/>
  <c r="W1387" i="10"/>
  <c r="W1384" i="10" s="1"/>
  <c r="W1394" i="1"/>
  <c r="G1394" i="12"/>
  <c r="W1400" i="1"/>
  <c r="W1400" i="12" s="1"/>
  <c r="G1400" i="12"/>
  <c r="W1407" i="1"/>
  <c r="G1407" i="12"/>
  <c r="G1419" i="12"/>
  <c r="W1414" i="7"/>
  <c r="H1393" i="1"/>
  <c r="H1414" i="1"/>
  <c r="H1422" i="1"/>
  <c r="H1384" i="1"/>
  <c r="H1405" i="1"/>
  <c r="G1384" i="11"/>
  <c r="O1433" i="7"/>
  <c r="H1433" i="10"/>
  <c r="K1433" i="11"/>
  <c r="G573" i="1"/>
  <c r="G573" i="11"/>
  <c r="G573" i="10"/>
  <c r="G573" i="9"/>
  <c r="G573" i="7"/>
  <c r="W1422" i="1" l="1"/>
  <c r="G1433" i="9"/>
  <c r="G1433" i="11"/>
  <c r="G1433" i="10"/>
  <c r="G1433" i="7"/>
  <c r="G1433" i="1"/>
  <c r="T1176" i="12"/>
  <c r="J1433" i="7"/>
  <c r="I1433" i="11"/>
  <c r="P1433" i="7"/>
  <c r="U1433" i="11"/>
  <c r="Q1433" i="9"/>
  <c r="R1433" i="7"/>
  <c r="O1433" i="1"/>
  <c r="J1433" i="10"/>
  <c r="M1433" i="10"/>
  <c r="R1433" i="1"/>
  <c r="J1433" i="9"/>
  <c r="J1433" i="11"/>
  <c r="K1433" i="7"/>
  <c r="M1433" i="9"/>
  <c r="M1433" i="11"/>
  <c r="U1433" i="10"/>
  <c r="H1433" i="9"/>
  <c r="S1433" i="11"/>
  <c r="I1433" i="9"/>
  <c r="P1433" i="9"/>
  <c r="R1433" i="11"/>
  <c r="S1433" i="10"/>
  <c r="H1433" i="7"/>
  <c r="L1433" i="1"/>
  <c r="M1433" i="7"/>
  <c r="V1433" i="11"/>
  <c r="R1433" i="9"/>
  <c r="V1433" i="10"/>
  <c r="U1433" i="9"/>
  <c r="L1433" i="7"/>
  <c r="H1433" i="11"/>
  <c r="S1433" i="1"/>
  <c r="P1433" i="1"/>
  <c r="I1433" i="1"/>
  <c r="Q1433" i="10"/>
  <c r="O1433" i="11"/>
  <c r="N1433" i="11"/>
  <c r="N1433" i="1"/>
  <c r="Q1433" i="11"/>
  <c r="L1433" i="9"/>
  <c r="T1433" i="1"/>
  <c r="T1433" i="11"/>
  <c r="K1433" i="1"/>
  <c r="I1433" i="10"/>
  <c r="G1422" i="12"/>
  <c r="N1433" i="9"/>
  <c r="G1384" i="12"/>
  <c r="I1433" i="7"/>
  <c r="S1433" i="7"/>
  <c r="K1433" i="9"/>
  <c r="O1433" i="9"/>
  <c r="T1433" i="9"/>
  <c r="J1433" i="1"/>
  <c r="L1433" i="10"/>
  <c r="T1433" i="7"/>
  <c r="T1433" i="10"/>
  <c r="Q1433" i="7"/>
  <c r="S1433" i="9"/>
  <c r="Q1433" i="1"/>
  <c r="W1424" i="12"/>
  <c r="N1433" i="10"/>
  <c r="P1433" i="11"/>
  <c r="M1433" i="1"/>
  <c r="W1423" i="12"/>
  <c r="V1433" i="9"/>
  <c r="R1433" i="10"/>
  <c r="V1433" i="7"/>
  <c r="U1433" i="7"/>
  <c r="N1433" i="7"/>
  <c r="U1433" i="1"/>
  <c r="V1433" i="1"/>
  <c r="W1425" i="1"/>
  <c r="W1426" i="12"/>
  <c r="W1425" i="12" s="1"/>
  <c r="W1396" i="12"/>
  <c r="W1415" i="12"/>
  <c r="W1414" i="1"/>
  <c r="W1421" i="12"/>
  <c r="L1433" i="11"/>
  <c r="W1420" i="12"/>
  <c r="W1407" i="12"/>
  <c r="W1387" i="12"/>
  <c r="G1393" i="12"/>
  <c r="W1397" i="12"/>
  <c r="W1409" i="12"/>
  <c r="G1405" i="12"/>
  <c r="W1385" i="12"/>
  <c r="W1384" i="1"/>
  <c r="W1394" i="12"/>
  <c r="W1393" i="1"/>
  <c r="W1406" i="12"/>
  <c r="W1405" i="1"/>
  <c r="G1414" i="12"/>
  <c r="H1433" i="1"/>
  <c r="K1149" i="1"/>
  <c r="J1149" i="1"/>
  <c r="I1149" i="1"/>
  <c r="G1103" i="7"/>
  <c r="U1153" i="1"/>
  <c r="G243" i="12"/>
  <c r="G244" i="12"/>
  <c r="G237" i="1"/>
  <c r="G246" i="1"/>
  <c r="H246" i="11"/>
  <c r="I246" i="11"/>
  <c r="J246" i="11"/>
  <c r="K246" i="11"/>
  <c r="L246" i="11"/>
  <c r="M246" i="11"/>
  <c r="N246" i="11"/>
  <c r="O246" i="11"/>
  <c r="P246" i="11"/>
  <c r="Q246" i="11"/>
  <c r="R246" i="11"/>
  <c r="S246" i="11"/>
  <c r="T246" i="11"/>
  <c r="U246" i="11"/>
  <c r="V246" i="11"/>
  <c r="W246" i="11"/>
  <c r="G246" i="11"/>
  <c r="G237" i="11"/>
  <c r="H246" i="10"/>
  <c r="I246" i="10"/>
  <c r="J246" i="10"/>
  <c r="K246" i="10"/>
  <c r="L246" i="10"/>
  <c r="M246" i="10"/>
  <c r="N246" i="10"/>
  <c r="O246" i="10"/>
  <c r="P246" i="10"/>
  <c r="Q246" i="10"/>
  <c r="R246" i="10"/>
  <c r="S246" i="10"/>
  <c r="T246" i="10"/>
  <c r="U246" i="10"/>
  <c r="V246" i="10"/>
  <c r="W246" i="10"/>
  <c r="G246" i="10"/>
  <c r="G237" i="10"/>
  <c r="H246" i="9"/>
  <c r="I246" i="9"/>
  <c r="J246" i="9"/>
  <c r="K246" i="9"/>
  <c r="L246" i="9"/>
  <c r="M246" i="9"/>
  <c r="N246" i="9"/>
  <c r="O246" i="9"/>
  <c r="P246" i="9"/>
  <c r="Q246" i="9"/>
  <c r="R246" i="9"/>
  <c r="S246" i="9"/>
  <c r="T246" i="9"/>
  <c r="U246" i="9"/>
  <c r="V246" i="9"/>
  <c r="W246" i="9"/>
  <c r="G246" i="9"/>
  <c r="G237" i="9"/>
  <c r="G288" i="7"/>
  <c r="G237" i="7"/>
  <c r="G246" i="7"/>
  <c r="I246" i="7"/>
  <c r="J246" i="7"/>
  <c r="K246" i="7"/>
  <c r="L246" i="7"/>
  <c r="M246" i="7"/>
  <c r="N246" i="7"/>
  <c r="O246" i="7"/>
  <c r="P246" i="7"/>
  <c r="Q246" i="7"/>
  <c r="R246" i="7"/>
  <c r="S246" i="7"/>
  <c r="T246" i="7"/>
  <c r="U246" i="7"/>
  <c r="V246" i="7"/>
  <c r="W246" i="7"/>
  <c r="H246" i="7"/>
  <c r="W246" i="1"/>
  <c r="V246" i="1"/>
  <c r="U246" i="1"/>
  <c r="T246" i="1"/>
  <c r="S246" i="1"/>
  <c r="R246" i="1"/>
  <c r="Q246" i="1"/>
  <c r="P246" i="1"/>
  <c r="O246" i="1"/>
  <c r="N246" i="1"/>
  <c r="M246" i="1"/>
  <c r="L246" i="1"/>
  <c r="K246" i="1"/>
  <c r="J246" i="1"/>
  <c r="I246" i="1"/>
  <c r="H246" i="1"/>
  <c r="G1433" i="12" l="1"/>
  <c r="U1176" i="12"/>
  <c r="V1433" i="12"/>
  <c r="K1433" i="12"/>
  <c r="W1433" i="7"/>
  <c r="W1433" i="9"/>
  <c r="N1433" i="12"/>
  <c r="W1433" i="11"/>
  <c r="R1433" i="12"/>
  <c r="W1422" i="12"/>
  <c r="M1433" i="12"/>
  <c r="W1384" i="12"/>
  <c r="L1433" i="12"/>
  <c r="W1433" i="10"/>
  <c r="W1405" i="12"/>
  <c r="W1393" i="12"/>
  <c r="S1433" i="12"/>
  <c r="J1433" i="12"/>
  <c r="H1433" i="12"/>
  <c r="U1433" i="12"/>
  <c r="W1433" i="1"/>
  <c r="W1414" i="12"/>
  <c r="T1433" i="12"/>
  <c r="P1433" i="12"/>
  <c r="O1433" i="12"/>
  <c r="I1433" i="12"/>
  <c r="Q1433" i="12"/>
  <c r="H1103" i="7"/>
  <c r="F5" i="11"/>
  <c r="F5" i="10"/>
  <c r="F5" i="9"/>
  <c r="F5" i="7"/>
  <c r="F5" i="1"/>
  <c r="V1176" i="12" l="1"/>
  <c r="W1433" i="12"/>
  <c r="I1103" i="7"/>
  <c r="J1103" i="7" s="1"/>
  <c r="K1103" i="7" s="1"/>
  <c r="L1103" i="7" s="1"/>
  <c r="G1103" i="10"/>
  <c r="G1104" i="10"/>
  <c r="H1104" i="10" s="1"/>
  <c r="G1103" i="11"/>
  <c r="H1103" i="11" s="1"/>
  <c r="G1104" i="11"/>
  <c r="G1103" i="9"/>
  <c r="H1103" i="9" s="1"/>
  <c r="G1104" i="9"/>
  <c r="H1104" i="9" s="1"/>
  <c r="I1104" i="9" s="1"/>
  <c r="J1104" i="9" s="1"/>
  <c r="K1104" i="9" s="1"/>
  <c r="G1104" i="7"/>
  <c r="G1103" i="1"/>
  <c r="G1104" i="1"/>
  <c r="F4" i="11"/>
  <c r="F4" i="10"/>
  <c r="F4" i="9"/>
  <c r="F4" i="7"/>
  <c r="F4" i="1"/>
  <c r="W1176" i="12" l="1"/>
  <c r="I1103" i="11"/>
  <c r="J1103" i="11" s="1"/>
  <c r="I1104" i="10"/>
  <c r="I1103" i="9"/>
  <c r="J1103" i="9" s="1"/>
  <c r="K1103" i="9" s="1"/>
  <c r="M1103" i="7"/>
  <c r="N1103" i="7" s="1"/>
  <c r="G1103" i="12"/>
  <c r="H1103" i="1"/>
  <c r="H1104" i="1"/>
  <c r="H1103" i="10"/>
  <c r="H1104" i="7"/>
  <c r="G1104" i="12"/>
  <c r="H1104" i="11"/>
  <c r="H1149" i="1"/>
  <c r="I1104" i="11" l="1"/>
  <c r="I1104" i="1"/>
  <c r="J1104" i="1" s="1"/>
  <c r="K1104" i="1" s="1"/>
  <c r="L1104" i="1" s="1"/>
  <c r="I1103" i="1"/>
  <c r="J1103" i="1" s="1"/>
  <c r="K1103" i="11"/>
  <c r="I1104" i="7"/>
  <c r="J1104" i="10"/>
  <c r="K1104" i="10" s="1"/>
  <c r="I1103" i="10"/>
  <c r="O1103" i="7"/>
  <c r="H1103" i="12"/>
  <c r="H1104" i="12"/>
  <c r="V1662" i="10"/>
  <c r="U1662" i="10"/>
  <c r="T1662" i="10"/>
  <c r="S1662" i="10"/>
  <c r="R1662" i="10"/>
  <c r="Q1662" i="10"/>
  <c r="P1662" i="10"/>
  <c r="O1662" i="10"/>
  <c r="N1662" i="10"/>
  <c r="M1662" i="10"/>
  <c r="L1662" i="10"/>
  <c r="K1662" i="10"/>
  <c r="J1662" i="10"/>
  <c r="I1662" i="10"/>
  <c r="V1661" i="10"/>
  <c r="U1661" i="10"/>
  <c r="T1661" i="10"/>
  <c r="S1661" i="10"/>
  <c r="R1661" i="10"/>
  <c r="Q1661" i="10"/>
  <c r="P1661" i="10"/>
  <c r="O1661" i="10"/>
  <c r="N1661" i="10"/>
  <c r="M1661" i="10"/>
  <c r="L1661" i="10"/>
  <c r="K1661" i="10"/>
  <c r="J1661" i="10"/>
  <c r="I1661" i="10"/>
  <c r="V1659" i="10"/>
  <c r="U1659" i="10"/>
  <c r="T1659" i="10"/>
  <c r="S1659" i="10"/>
  <c r="R1659" i="10"/>
  <c r="Q1659" i="10"/>
  <c r="P1659" i="10"/>
  <c r="O1659" i="10"/>
  <c r="N1659" i="10"/>
  <c r="M1659" i="10"/>
  <c r="L1659" i="10"/>
  <c r="K1659" i="10"/>
  <c r="J1659" i="10"/>
  <c r="I1659" i="10"/>
  <c r="V1658" i="10"/>
  <c r="U1658" i="10"/>
  <c r="T1658" i="10"/>
  <c r="S1658" i="10"/>
  <c r="R1658" i="10"/>
  <c r="Q1658" i="10"/>
  <c r="P1658" i="10"/>
  <c r="O1658" i="10"/>
  <c r="N1658" i="10"/>
  <c r="M1658" i="10"/>
  <c r="L1658" i="10"/>
  <c r="K1658" i="10"/>
  <c r="J1658" i="10"/>
  <c r="I1658" i="10"/>
  <c r="V1656" i="10"/>
  <c r="U1656" i="10"/>
  <c r="T1656" i="10"/>
  <c r="S1656" i="10"/>
  <c r="R1656" i="10"/>
  <c r="Q1656" i="10"/>
  <c r="P1656" i="10"/>
  <c r="O1656" i="10"/>
  <c r="N1656" i="10"/>
  <c r="M1656" i="10"/>
  <c r="L1656" i="10"/>
  <c r="K1656" i="10"/>
  <c r="J1656" i="10"/>
  <c r="I1656" i="10"/>
  <c r="V1655" i="10"/>
  <c r="U1655" i="10"/>
  <c r="T1655" i="10"/>
  <c r="S1655" i="10"/>
  <c r="R1655" i="10"/>
  <c r="Q1655" i="10"/>
  <c r="P1655" i="10"/>
  <c r="O1655" i="10"/>
  <c r="N1655" i="10"/>
  <c r="M1655" i="10"/>
  <c r="L1655" i="10"/>
  <c r="K1655" i="10"/>
  <c r="J1655" i="10"/>
  <c r="I1655" i="10"/>
  <c r="V1653" i="10"/>
  <c r="U1653" i="10"/>
  <c r="T1653" i="10"/>
  <c r="S1653" i="10"/>
  <c r="R1653" i="10"/>
  <c r="Q1653" i="10"/>
  <c r="P1653" i="10"/>
  <c r="O1653" i="10"/>
  <c r="N1653" i="10"/>
  <c r="M1653" i="10"/>
  <c r="L1653" i="10"/>
  <c r="K1653" i="10"/>
  <c r="J1653" i="10"/>
  <c r="I1653" i="10"/>
  <c r="V1652" i="10"/>
  <c r="U1652" i="10"/>
  <c r="T1652" i="10"/>
  <c r="S1652" i="10"/>
  <c r="R1652" i="10"/>
  <c r="Q1652" i="10"/>
  <c r="P1652" i="10"/>
  <c r="O1652" i="10"/>
  <c r="N1652" i="10"/>
  <c r="M1652" i="10"/>
  <c r="L1652" i="10"/>
  <c r="K1652" i="10"/>
  <c r="J1652" i="10"/>
  <c r="I1652" i="10"/>
  <c r="V1650" i="10"/>
  <c r="U1650" i="10"/>
  <c r="T1650" i="10"/>
  <c r="S1650" i="10"/>
  <c r="R1650" i="10"/>
  <c r="Q1650" i="10"/>
  <c r="P1650" i="10"/>
  <c r="O1650" i="10"/>
  <c r="N1650" i="10"/>
  <c r="M1650" i="10"/>
  <c r="L1650" i="10"/>
  <c r="K1650" i="10"/>
  <c r="J1650" i="10"/>
  <c r="I1650" i="10"/>
  <c r="V1649" i="10"/>
  <c r="U1649" i="10"/>
  <c r="T1649" i="10"/>
  <c r="S1649" i="10"/>
  <c r="R1649" i="10"/>
  <c r="Q1649" i="10"/>
  <c r="P1649" i="10"/>
  <c r="O1649" i="10"/>
  <c r="N1649" i="10"/>
  <c r="M1649" i="10"/>
  <c r="L1649" i="10"/>
  <c r="K1649" i="10"/>
  <c r="J1649" i="10"/>
  <c r="I1649" i="10"/>
  <c r="V1647" i="10"/>
  <c r="U1647" i="10"/>
  <c r="T1647" i="10"/>
  <c r="S1647" i="10"/>
  <c r="R1647" i="10"/>
  <c r="Q1647" i="10"/>
  <c r="P1647" i="10"/>
  <c r="O1647" i="10"/>
  <c r="N1647" i="10"/>
  <c r="M1647" i="10"/>
  <c r="L1647" i="10"/>
  <c r="K1647" i="10"/>
  <c r="J1647" i="10"/>
  <c r="I1647" i="10"/>
  <c r="V1646" i="10"/>
  <c r="U1646" i="10"/>
  <c r="T1646" i="10"/>
  <c r="S1646" i="10"/>
  <c r="R1646" i="10"/>
  <c r="Q1646" i="10"/>
  <c r="P1646" i="10"/>
  <c r="O1646" i="10"/>
  <c r="N1646" i="10"/>
  <c r="M1646" i="10"/>
  <c r="L1646" i="10"/>
  <c r="K1646" i="10"/>
  <c r="J1646" i="10"/>
  <c r="I1646" i="10"/>
  <c r="V1643" i="10"/>
  <c r="U1643" i="10"/>
  <c r="T1643" i="10"/>
  <c r="S1643" i="10"/>
  <c r="R1643" i="10"/>
  <c r="Q1643" i="10"/>
  <c r="P1643" i="10"/>
  <c r="O1643" i="10"/>
  <c r="N1643" i="10"/>
  <c r="M1643" i="10"/>
  <c r="L1643" i="10"/>
  <c r="K1643" i="10"/>
  <c r="J1643" i="10"/>
  <c r="I1643" i="10"/>
  <c r="V1642" i="10"/>
  <c r="U1642" i="10"/>
  <c r="T1642" i="10"/>
  <c r="S1642" i="10"/>
  <c r="R1642" i="10"/>
  <c r="Q1642" i="10"/>
  <c r="P1642" i="10"/>
  <c r="O1642" i="10"/>
  <c r="N1642" i="10"/>
  <c r="M1642" i="10"/>
  <c r="L1642" i="10"/>
  <c r="K1642" i="10"/>
  <c r="J1642" i="10"/>
  <c r="I1642" i="10"/>
  <c r="V1641" i="10"/>
  <c r="U1641" i="10"/>
  <c r="T1641" i="10"/>
  <c r="S1641" i="10"/>
  <c r="R1641" i="10"/>
  <c r="Q1641" i="10"/>
  <c r="P1641" i="10"/>
  <c r="O1641" i="10"/>
  <c r="N1641" i="10"/>
  <c r="M1641" i="10"/>
  <c r="L1641" i="10"/>
  <c r="K1641" i="10"/>
  <c r="J1641" i="10"/>
  <c r="I1641" i="10"/>
  <c r="V1639" i="10"/>
  <c r="U1639" i="10"/>
  <c r="T1639" i="10"/>
  <c r="S1639" i="10"/>
  <c r="R1639" i="10"/>
  <c r="Q1639" i="10"/>
  <c r="P1639" i="10"/>
  <c r="O1639" i="10"/>
  <c r="N1639" i="10"/>
  <c r="M1639" i="10"/>
  <c r="L1639" i="10"/>
  <c r="K1639" i="10"/>
  <c r="J1639" i="10"/>
  <c r="I1639" i="10"/>
  <c r="V1638" i="10"/>
  <c r="U1638" i="10"/>
  <c r="T1638" i="10"/>
  <c r="S1638" i="10"/>
  <c r="R1638" i="10"/>
  <c r="Q1638" i="10"/>
  <c r="P1638" i="10"/>
  <c r="O1638" i="10"/>
  <c r="N1638" i="10"/>
  <c r="M1638" i="10"/>
  <c r="L1638" i="10"/>
  <c r="K1638" i="10"/>
  <c r="J1638" i="10"/>
  <c r="I1638" i="10"/>
  <c r="V1636" i="10"/>
  <c r="U1636" i="10"/>
  <c r="T1636" i="10"/>
  <c r="S1636" i="10"/>
  <c r="R1636" i="10"/>
  <c r="Q1636" i="10"/>
  <c r="P1636" i="10"/>
  <c r="O1636" i="10"/>
  <c r="N1636" i="10"/>
  <c r="M1636" i="10"/>
  <c r="L1636" i="10"/>
  <c r="K1636" i="10"/>
  <c r="J1636" i="10"/>
  <c r="I1636" i="10"/>
  <c r="V1635" i="10"/>
  <c r="U1635" i="10"/>
  <c r="T1635" i="10"/>
  <c r="S1635" i="10"/>
  <c r="R1635" i="10"/>
  <c r="Q1635" i="10"/>
  <c r="P1635" i="10"/>
  <c r="O1635" i="10"/>
  <c r="N1635" i="10"/>
  <c r="M1635" i="10"/>
  <c r="L1635" i="10"/>
  <c r="K1635" i="10"/>
  <c r="J1635" i="10"/>
  <c r="I1635" i="10"/>
  <c r="V1634" i="10"/>
  <c r="U1634" i="10"/>
  <c r="T1634" i="10"/>
  <c r="S1634" i="10"/>
  <c r="R1634" i="10"/>
  <c r="Q1634" i="10"/>
  <c r="P1634" i="10"/>
  <c r="O1634" i="10"/>
  <c r="N1634" i="10"/>
  <c r="M1634" i="10"/>
  <c r="L1634" i="10"/>
  <c r="K1634" i="10"/>
  <c r="J1634" i="10"/>
  <c r="I1634" i="10"/>
  <c r="V1632" i="10"/>
  <c r="U1632" i="10"/>
  <c r="T1632" i="10"/>
  <c r="S1632" i="10"/>
  <c r="R1632" i="10"/>
  <c r="Q1632" i="10"/>
  <c r="P1632" i="10"/>
  <c r="O1632" i="10"/>
  <c r="N1632" i="10"/>
  <c r="M1632" i="10"/>
  <c r="L1632" i="10"/>
  <c r="K1632" i="10"/>
  <c r="J1632" i="10"/>
  <c r="I1632" i="10"/>
  <c r="V1631" i="10"/>
  <c r="U1631" i="10"/>
  <c r="T1631" i="10"/>
  <c r="S1631" i="10"/>
  <c r="R1631" i="10"/>
  <c r="Q1631" i="10"/>
  <c r="P1631" i="10"/>
  <c r="O1631" i="10"/>
  <c r="N1631" i="10"/>
  <c r="M1631" i="10"/>
  <c r="L1631" i="10"/>
  <c r="K1631" i="10"/>
  <c r="J1631" i="10"/>
  <c r="I1631" i="10"/>
  <c r="V1629" i="10"/>
  <c r="U1629" i="10"/>
  <c r="T1629" i="10"/>
  <c r="S1629" i="10"/>
  <c r="R1629" i="10"/>
  <c r="Q1629" i="10"/>
  <c r="P1629" i="10"/>
  <c r="O1629" i="10"/>
  <c r="N1629" i="10"/>
  <c r="M1629" i="10"/>
  <c r="L1629" i="10"/>
  <c r="K1629" i="10"/>
  <c r="J1629" i="10"/>
  <c r="I1629" i="10"/>
  <c r="V1628" i="10"/>
  <c r="U1628" i="10"/>
  <c r="T1628" i="10"/>
  <c r="S1628" i="10"/>
  <c r="R1628" i="10"/>
  <c r="Q1628" i="10"/>
  <c r="P1628" i="10"/>
  <c r="O1628" i="10"/>
  <c r="N1628" i="10"/>
  <c r="M1628" i="10"/>
  <c r="L1628" i="10"/>
  <c r="K1628" i="10"/>
  <c r="J1628" i="10"/>
  <c r="I1628" i="10"/>
  <c r="V1627" i="10"/>
  <c r="U1627" i="10"/>
  <c r="T1627" i="10"/>
  <c r="S1627" i="10"/>
  <c r="R1627" i="10"/>
  <c r="Q1627" i="10"/>
  <c r="P1627" i="10"/>
  <c r="O1627" i="10"/>
  <c r="N1627" i="10"/>
  <c r="M1627" i="10"/>
  <c r="L1627" i="10"/>
  <c r="K1627" i="10"/>
  <c r="J1627" i="10"/>
  <c r="I1627" i="10"/>
  <c r="V1625" i="10"/>
  <c r="U1625" i="10"/>
  <c r="T1625" i="10"/>
  <c r="S1625" i="10"/>
  <c r="R1625" i="10"/>
  <c r="Q1625" i="10"/>
  <c r="P1625" i="10"/>
  <c r="O1625" i="10"/>
  <c r="N1625" i="10"/>
  <c r="M1625" i="10"/>
  <c r="L1625" i="10"/>
  <c r="K1625" i="10"/>
  <c r="J1625" i="10"/>
  <c r="I1625" i="10"/>
  <c r="V1624" i="10"/>
  <c r="U1624" i="10"/>
  <c r="T1624" i="10"/>
  <c r="S1624" i="10"/>
  <c r="R1624" i="10"/>
  <c r="Q1624" i="10"/>
  <c r="P1624" i="10"/>
  <c r="O1624" i="10"/>
  <c r="N1624" i="10"/>
  <c r="M1624" i="10"/>
  <c r="L1624" i="10"/>
  <c r="K1624" i="10"/>
  <c r="J1624" i="10"/>
  <c r="I1624" i="10"/>
  <c r="V1621" i="10"/>
  <c r="U1621" i="10"/>
  <c r="T1621" i="10"/>
  <c r="S1621" i="10"/>
  <c r="R1621" i="10"/>
  <c r="Q1621" i="10"/>
  <c r="P1621" i="10"/>
  <c r="O1621" i="10"/>
  <c r="N1621" i="10"/>
  <c r="M1621" i="10"/>
  <c r="L1621" i="10"/>
  <c r="K1621" i="10"/>
  <c r="J1621" i="10"/>
  <c r="I1621" i="10"/>
  <c r="V1620" i="10"/>
  <c r="U1620" i="10"/>
  <c r="T1620" i="10"/>
  <c r="S1620" i="10"/>
  <c r="R1620" i="10"/>
  <c r="Q1620" i="10"/>
  <c r="P1620" i="10"/>
  <c r="O1620" i="10"/>
  <c r="N1620" i="10"/>
  <c r="M1620" i="10"/>
  <c r="L1620" i="10"/>
  <c r="K1620" i="10"/>
  <c r="J1620" i="10"/>
  <c r="I1620" i="10"/>
  <c r="V1619" i="10"/>
  <c r="U1619" i="10"/>
  <c r="T1619" i="10"/>
  <c r="S1619" i="10"/>
  <c r="R1619" i="10"/>
  <c r="Q1619" i="10"/>
  <c r="P1619" i="10"/>
  <c r="O1619" i="10"/>
  <c r="N1619" i="10"/>
  <c r="M1619" i="10"/>
  <c r="L1619" i="10"/>
  <c r="K1619" i="10"/>
  <c r="J1619" i="10"/>
  <c r="I1619" i="10"/>
  <c r="V1617" i="10"/>
  <c r="U1617" i="10"/>
  <c r="T1617" i="10"/>
  <c r="S1617" i="10"/>
  <c r="R1617" i="10"/>
  <c r="Q1617" i="10"/>
  <c r="P1617" i="10"/>
  <c r="O1617" i="10"/>
  <c r="N1617" i="10"/>
  <c r="M1617" i="10"/>
  <c r="L1617" i="10"/>
  <c r="K1617" i="10"/>
  <c r="J1617" i="10"/>
  <c r="I1617" i="10"/>
  <c r="V1616" i="10"/>
  <c r="U1616" i="10"/>
  <c r="T1616" i="10"/>
  <c r="S1616" i="10"/>
  <c r="R1616" i="10"/>
  <c r="Q1616" i="10"/>
  <c r="P1616" i="10"/>
  <c r="O1616" i="10"/>
  <c r="N1616" i="10"/>
  <c r="M1616" i="10"/>
  <c r="L1616" i="10"/>
  <c r="K1616" i="10"/>
  <c r="J1616" i="10"/>
  <c r="I1616" i="10"/>
  <c r="V1615" i="10"/>
  <c r="U1615" i="10"/>
  <c r="T1615" i="10"/>
  <c r="S1615" i="10"/>
  <c r="R1615" i="10"/>
  <c r="Q1615" i="10"/>
  <c r="P1615" i="10"/>
  <c r="O1615" i="10"/>
  <c r="N1615" i="10"/>
  <c r="M1615" i="10"/>
  <c r="L1615" i="10"/>
  <c r="K1615" i="10"/>
  <c r="J1615" i="10"/>
  <c r="I1615" i="10"/>
  <c r="V1613" i="10"/>
  <c r="U1613" i="10"/>
  <c r="T1613" i="10"/>
  <c r="S1613" i="10"/>
  <c r="R1613" i="10"/>
  <c r="Q1613" i="10"/>
  <c r="P1613" i="10"/>
  <c r="O1613" i="10"/>
  <c r="N1613" i="10"/>
  <c r="M1613" i="10"/>
  <c r="L1613" i="10"/>
  <c r="K1613" i="10"/>
  <c r="J1613" i="10"/>
  <c r="I1613" i="10"/>
  <c r="V1612" i="10"/>
  <c r="U1612" i="10"/>
  <c r="T1612" i="10"/>
  <c r="S1612" i="10"/>
  <c r="R1612" i="10"/>
  <c r="Q1612" i="10"/>
  <c r="P1612" i="10"/>
  <c r="O1612" i="10"/>
  <c r="N1612" i="10"/>
  <c r="M1612" i="10"/>
  <c r="L1612" i="10"/>
  <c r="K1612" i="10"/>
  <c r="J1612" i="10"/>
  <c r="I1612" i="10"/>
  <c r="V1611" i="10"/>
  <c r="U1611" i="10"/>
  <c r="T1611" i="10"/>
  <c r="S1611" i="10"/>
  <c r="R1611" i="10"/>
  <c r="Q1611" i="10"/>
  <c r="P1611" i="10"/>
  <c r="O1611" i="10"/>
  <c r="N1611" i="10"/>
  <c r="M1611" i="10"/>
  <c r="L1611" i="10"/>
  <c r="K1611" i="10"/>
  <c r="J1611" i="10"/>
  <c r="I1611" i="10"/>
  <c r="V1608" i="10"/>
  <c r="U1608" i="10"/>
  <c r="T1608" i="10"/>
  <c r="S1608" i="10"/>
  <c r="R1608" i="10"/>
  <c r="Q1608" i="10"/>
  <c r="P1608" i="10"/>
  <c r="O1608" i="10"/>
  <c r="N1608" i="10"/>
  <c r="M1608" i="10"/>
  <c r="L1608" i="10"/>
  <c r="K1608" i="10"/>
  <c r="J1608" i="10"/>
  <c r="I1608" i="10"/>
  <c r="V1607" i="10"/>
  <c r="U1607" i="10"/>
  <c r="T1607" i="10"/>
  <c r="S1607" i="10"/>
  <c r="R1607" i="10"/>
  <c r="Q1607" i="10"/>
  <c r="P1607" i="10"/>
  <c r="O1607" i="10"/>
  <c r="N1607" i="10"/>
  <c r="M1607" i="10"/>
  <c r="L1607" i="10"/>
  <c r="K1607" i="10"/>
  <c r="J1607" i="10"/>
  <c r="I1607" i="10"/>
  <c r="V1606" i="10"/>
  <c r="U1606" i="10"/>
  <c r="T1606" i="10"/>
  <c r="S1606" i="10"/>
  <c r="R1606" i="10"/>
  <c r="Q1606" i="10"/>
  <c r="P1606" i="10"/>
  <c r="O1606" i="10"/>
  <c r="N1606" i="10"/>
  <c r="M1606" i="10"/>
  <c r="L1606" i="10"/>
  <c r="K1606" i="10"/>
  <c r="J1606" i="10"/>
  <c r="I1606" i="10"/>
  <c r="V1605" i="10"/>
  <c r="U1605" i="10"/>
  <c r="T1605" i="10"/>
  <c r="S1605" i="10"/>
  <c r="R1605" i="10"/>
  <c r="Q1605" i="10"/>
  <c r="P1605" i="10"/>
  <c r="O1605" i="10"/>
  <c r="N1605" i="10"/>
  <c r="M1605" i="10"/>
  <c r="L1605" i="10"/>
  <c r="K1605" i="10"/>
  <c r="J1605" i="10"/>
  <c r="I1605" i="10"/>
  <c r="V1603" i="10"/>
  <c r="U1603" i="10"/>
  <c r="T1603" i="10"/>
  <c r="S1603" i="10"/>
  <c r="R1603" i="10"/>
  <c r="Q1603" i="10"/>
  <c r="P1603" i="10"/>
  <c r="O1603" i="10"/>
  <c r="N1603" i="10"/>
  <c r="M1603" i="10"/>
  <c r="L1603" i="10"/>
  <c r="K1603" i="10"/>
  <c r="J1603" i="10"/>
  <c r="I1603" i="10"/>
  <c r="V1602" i="10"/>
  <c r="U1602" i="10"/>
  <c r="T1602" i="10"/>
  <c r="S1602" i="10"/>
  <c r="R1602" i="10"/>
  <c r="Q1602" i="10"/>
  <c r="P1602" i="10"/>
  <c r="O1602" i="10"/>
  <c r="N1602" i="10"/>
  <c r="M1602" i="10"/>
  <c r="L1602" i="10"/>
  <c r="K1602" i="10"/>
  <c r="J1602" i="10"/>
  <c r="I1602" i="10"/>
  <c r="V1601" i="10"/>
  <c r="U1601" i="10"/>
  <c r="T1601" i="10"/>
  <c r="S1601" i="10"/>
  <c r="R1601" i="10"/>
  <c r="Q1601" i="10"/>
  <c r="P1601" i="10"/>
  <c r="O1601" i="10"/>
  <c r="N1601" i="10"/>
  <c r="M1601" i="10"/>
  <c r="L1601" i="10"/>
  <c r="K1601" i="10"/>
  <c r="J1601" i="10"/>
  <c r="I1601" i="10"/>
  <c r="V1600" i="10"/>
  <c r="U1600" i="10"/>
  <c r="T1600" i="10"/>
  <c r="S1600" i="10"/>
  <c r="R1600" i="10"/>
  <c r="Q1600" i="10"/>
  <c r="P1600" i="10"/>
  <c r="O1600" i="10"/>
  <c r="N1600" i="10"/>
  <c r="M1600" i="10"/>
  <c r="L1600" i="10"/>
  <c r="K1600" i="10"/>
  <c r="J1600" i="10"/>
  <c r="I1600" i="10"/>
  <c r="V1598" i="10"/>
  <c r="U1598" i="10"/>
  <c r="T1598" i="10"/>
  <c r="S1598" i="10"/>
  <c r="R1598" i="10"/>
  <c r="Q1598" i="10"/>
  <c r="P1598" i="10"/>
  <c r="O1598" i="10"/>
  <c r="N1598" i="10"/>
  <c r="M1598" i="10"/>
  <c r="L1598" i="10"/>
  <c r="K1598" i="10"/>
  <c r="J1598" i="10"/>
  <c r="I1598" i="10"/>
  <c r="V1597" i="10"/>
  <c r="U1597" i="10"/>
  <c r="T1597" i="10"/>
  <c r="S1597" i="10"/>
  <c r="R1597" i="10"/>
  <c r="Q1597" i="10"/>
  <c r="P1597" i="10"/>
  <c r="O1597" i="10"/>
  <c r="N1597" i="10"/>
  <c r="M1597" i="10"/>
  <c r="L1597" i="10"/>
  <c r="K1597" i="10"/>
  <c r="J1597" i="10"/>
  <c r="I1597" i="10"/>
  <c r="V1596" i="10"/>
  <c r="U1596" i="10"/>
  <c r="T1596" i="10"/>
  <c r="S1596" i="10"/>
  <c r="R1596" i="10"/>
  <c r="Q1596" i="10"/>
  <c r="P1596" i="10"/>
  <c r="O1596" i="10"/>
  <c r="N1596" i="10"/>
  <c r="M1596" i="10"/>
  <c r="L1596" i="10"/>
  <c r="K1596" i="10"/>
  <c r="J1596" i="10"/>
  <c r="I1596" i="10"/>
  <c r="V1595" i="10"/>
  <c r="U1595" i="10"/>
  <c r="T1595" i="10"/>
  <c r="S1595" i="10"/>
  <c r="R1595" i="10"/>
  <c r="Q1595" i="10"/>
  <c r="P1595" i="10"/>
  <c r="O1595" i="10"/>
  <c r="N1595" i="10"/>
  <c r="M1595" i="10"/>
  <c r="L1595" i="10"/>
  <c r="K1595" i="10"/>
  <c r="J1595" i="10"/>
  <c r="I1595" i="10"/>
  <c r="V1584" i="10"/>
  <c r="U1584" i="10"/>
  <c r="T1584" i="10"/>
  <c r="S1584" i="10"/>
  <c r="R1584" i="10"/>
  <c r="Q1584" i="10"/>
  <c r="P1584" i="10"/>
  <c r="O1584" i="10"/>
  <c r="N1584" i="10"/>
  <c r="M1584" i="10"/>
  <c r="L1584" i="10"/>
  <c r="K1584" i="10"/>
  <c r="J1584" i="10"/>
  <c r="I1584" i="10"/>
  <c r="V1583" i="10"/>
  <c r="U1583" i="10"/>
  <c r="T1583" i="10"/>
  <c r="S1583" i="10"/>
  <c r="R1583" i="10"/>
  <c r="Q1583" i="10"/>
  <c r="P1583" i="10"/>
  <c r="O1583" i="10"/>
  <c r="N1583" i="10"/>
  <c r="M1583" i="10"/>
  <c r="L1583" i="10"/>
  <c r="K1583" i="10"/>
  <c r="J1583" i="10"/>
  <c r="I1583" i="10"/>
  <c r="V1581" i="10"/>
  <c r="U1581" i="10"/>
  <c r="T1581" i="10"/>
  <c r="S1581" i="10"/>
  <c r="R1581" i="10"/>
  <c r="Q1581" i="10"/>
  <c r="P1581" i="10"/>
  <c r="O1581" i="10"/>
  <c r="N1581" i="10"/>
  <c r="M1581" i="10"/>
  <c r="L1581" i="10"/>
  <c r="K1581" i="10"/>
  <c r="J1581" i="10"/>
  <c r="I1581" i="10"/>
  <c r="V1580" i="10"/>
  <c r="U1580" i="10"/>
  <c r="T1580" i="10"/>
  <c r="S1580" i="10"/>
  <c r="R1580" i="10"/>
  <c r="Q1580" i="10"/>
  <c r="P1580" i="10"/>
  <c r="O1580" i="10"/>
  <c r="N1580" i="10"/>
  <c r="M1580" i="10"/>
  <c r="L1580" i="10"/>
  <c r="K1580" i="10"/>
  <c r="J1580" i="10"/>
  <c r="I1580" i="10"/>
  <c r="V1578" i="10"/>
  <c r="U1578" i="10"/>
  <c r="T1578" i="10"/>
  <c r="S1578" i="10"/>
  <c r="R1578" i="10"/>
  <c r="Q1578" i="10"/>
  <c r="P1578" i="10"/>
  <c r="O1578" i="10"/>
  <c r="N1578" i="10"/>
  <c r="M1578" i="10"/>
  <c r="L1578" i="10"/>
  <c r="K1578" i="10"/>
  <c r="J1578" i="10"/>
  <c r="I1578" i="10"/>
  <c r="V1577" i="10"/>
  <c r="U1577" i="10"/>
  <c r="T1577" i="10"/>
  <c r="S1577" i="10"/>
  <c r="R1577" i="10"/>
  <c r="Q1577" i="10"/>
  <c r="P1577" i="10"/>
  <c r="O1577" i="10"/>
  <c r="N1577" i="10"/>
  <c r="M1577" i="10"/>
  <c r="L1577" i="10"/>
  <c r="K1577" i="10"/>
  <c r="J1577" i="10"/>
  <c r="I1577" i="10"/>
  <c r="V1575" i="10"/>
  <c r="U1575" i="10"/>
  <c r="T1575" i="10"/>
  <c r="S1575" i="10"/>
  <c r="R1575" i="10"/>
  <c r="Q1575" i="10"/>
  <c r="P1575" i="10"/>
  <c r="O1575" i="10"/>
  <c r="N1575" i="10"/>
  <c r="M1575" i="10"/>
  <c r="L1575" i="10"/>
  <c r="K1575" i="10"/>
  <c r="J1575" i="10"/>
  <c r="I1575" i="10"/>
  <c r="V1574" i="10"/>
  <c r="U1574" i="10"/>
  <c r="T1574" i="10"/>
  <c r="S1574" i="10"/>
  <c r="R1574" i="10"/>
  <c r="Q1574" i="10"/>
  <c r="P1574" i="10"/>
  <c r="O1574" i="10"/>
  <c r="N1574" i="10"/>
  <c r="M1574" i="10"/>
  <c r="L1574" i="10"/>
  <c r="K1574" i="10"/>
  <c r="J1574" i="10"/>
  <c r="I1574" i="10"/>
  <c r="V1572" i="10"/>
  <c r="U1572" i="10"/>
  <c r="T1572" i="10"/>
  <c r="S1572" i="10"/>
  <c r="R1572" i="10"/>
  <c r="Q1572" i="10"/>
  <c r="P1572" i="10"/>
  <c r="O1572" i="10"/>
  <c r="N1572" i="10"/>
  <c r="M1572" i="10"/>
  <c r="L1572" i="10"/>
  <c r="K1572" i="10"/>
  <c r="J1572" i="10"/>
  <c r="I1572" i="10"/>
  <c r="V1571" i="10"/>
  <c r="U1571" i="10"/>
  <c r="T1571" i="10"/>
  <c r="S1571" i="10"/>
  <c r="R1571" i="10"/>
  <c r="Q1571" i="10"/>
  <c r="P1571" i="10"/>
  <c r="O1571" i="10"/>
  <c r="N1571" i="10"/>
  <c r="M1571" i="10"/>
  <c r="L1571" i="10"/>
  <c r="K1571" i="10"/>
  <c r="J1571" i="10"/>
  <c r="I1571" i="10"/>
  <c r="V1569" i="10"/>
  <c r="U1569" i="10"/>
  <c r="T1569" i="10"/>
  <c r="S1569" i="10"/>
  <c r="R1569" i="10"/>
  <c r="Q1569" i="10"/>
  <c r="P1569" i="10"/>
  <c r="O1569" i="10"/>
  <c r="N1569" i="10"/>
  <c r="M1569" i="10"/>
  <c r="L1569" i="10"/>
  <c r="K1569" i="10"/>
  <c r="J1569" i="10"/>
  <c r="I1569" i="10"/>
  <c r="V1568" i="10"/>
  <c r="U1568" i="10"/>
  <c r="T1568" i="10"/>
  <c r="S1568" i="10"/>
  <c r="R1568" i="10"/>
  <c r="Q1568" i="10"/>
  <c r="P1568" i="10"/>
  <c r="O1568" i="10"/>
  <c r="N1568" i="10"/>
  <c r="M1568" i="10"/>
  <c r="L1568" i="10"/>
  <c r="K1568" i="10"/>
  <c r="J1568" i="10"/>
  <c r="I1568" i="10"/>
  <c r="V1565" i="10"/>
  <c r="U1565" i="10"/>
  <c r="T1565" i="10"/>
  <c r="S1565" i="10"/>
  <c r="R1565" i="10"/>
  <c r="Q1565" i="10"/>
  <c r="P1565" i="10"/>
  <c r="O1565" i="10"/>
  <c r="N1565" i="10"/>
  <c r="M1565" i="10"/>
  <c r="L1565" i="10"/>
  <c r="K1565" i="10"/>
  <c r="J1565" i="10"/>
  <c r="I1565" i="10"/>
  <c r="V1564" i="10"/>
  <c r="U1564" i="10"/>
  <c r="T1564" i="10"/>
  <c r="S1564" i="10"/>
  <c r="R1564" i="10"/>
  <c r="Q1564" i="10"/>
  <c r="P1564" i="10"/>
  <c r="O1564" i="10"/>
  <c r="N1564" i="10"/>
  <c r="M1564" i="10"/>
  <c r="L1564" i="10"/>
  <c r="K1564" i="10"/>
  <c r="J1564" i="10"/>
  <c r="I1564" i="10"/>
  <c r="V1563" i="10"/>
  <c r="U1563" i="10"/>
  <c r="T1563" i="10"/>
  <c r="S1563" i="10"/>
  <c r="R1563" i="10"/>
  <c r="Q1563" i="10"/>
  <c r="P1563" i="10"/>
  <c r="O1563" i="10"/>
  <c r="N1563" i="10"/>
  <c r="M1563" i="10"/>
  <c r="L1563" i="10"/>
  <c r="K1563" i="10"/>
  <c r="J1563" i="10"/>
  <c r="I1563" i="10"/>
  <c r="V1561" i="10"/>
  <c r="U1561" i="10"/>
  <c r="T1561" i="10"/>
  <c r="S1561" i="10"/>
  <c r="R1561" i="10"/>
  <c r="Q1561" i="10"/>
  <c r="P1561" i="10"/>
  <c r="O1561" i="10"/>
  <c r="N1561" i="10"/>
  <c r="M1561" i="10"/>
  <c r="L1561" i="10"/>
  <c r="K1561" i="10"/>
  <c r="J1561" i="10"/>
  <c r="I1561" i="10"/>
  <c r="V1560" i="10"/>
  <c r="U1560" i="10"/>
  <c r="T1560" i="10"/>
  <c r="S1560" i="10"/>
  <c r="R1560" i="10"/>
  <c r="Q1560" i="10"/>
  <c r="P1560" i="10"/>
  <c r="O1560" i="10"/>
  <c r="N1560" i="10"/>
  <c r="M1560" i="10"/>
  <c r="L1560" i="10"/>
  <c r="K1560" i="10"/>
  <c r="J1560" i="10"/>
  <c r="I1560" i="10"/>
  <c r="V1558" i="10"/>
  <c r="U1558" i="10"/>
  <c r="T1558" i="10"/>
  <c r="S1558" i="10"/>
  <c r="R1558" i="10"/>
  <c r="Q1558" i="10"/>
  <c r="P1558" i="10"/>
  <c r="O1558" i="10"/>
  <c r="N1558" i="10"/>
  <c r="M1558" i="10"/>
  <c r="L1558" i="10"/>
  <c r="K1558" i="10"/>
  <c r="J1558" i="10"/>
  <c r="I1558" i="10"/>
  <c r="V1557" i="10"/>
  <c r="U1557" i="10"/>
  <c r="T1557" i="10"/>
  <c r="S1557" i="10"/>
  <c r="R1557" i="10"/>
  <c r="Q1557" i="10"/>
  <c r="P1557" i="10"/>
  <c r="O1557" i="10"/>
  <c r="N1557" i="10"/>
  <c r="M1557" i="10"/>
  <c r="L1557" i="10"/>
  <c r="K1557" i="10"/>
  <c r="J1557" i="10"/>
  <c r="I1557" i="10"/>
  <c r="V1556" i="10"/>
  <c r="U1556" i="10"/>
  <c r="T1556" i="10"/>
  <c r="S1556" i="10"/>
  <c r="R1556" i="10"/>
  <c r="Q1556" i="10"/>
  <c r="P1556" i="10"/>
  <c r="O1556" i="10"/>
  <c r="N1556" i="10"/>
  <c r="M1556" i="10"/>
  <c r="L1556" i="10"/>
  <c r="K1556" i="10"/>
  <c r="J1556" i="10"/>
  <c r="I1556" i="10"/>
  <c r="V1554" i="10"/>
  <c r="U1554" i="10"/>
  <c r="T1554" i="10"/>
  <c r="S1554" i="10"/>
  <c r="R1554" i="10"/>
  <c r="Q1554" i="10"/>
  <c r="P1554" i="10"/>
  <c r="O1554" i="10"/>
  <c r="N1554" i="10"/>
  <c r="M1554" i="10"/>
  <c r="L1554" i="10"/>
  <c r="K1554" i="10"/>
  <c r="J1554" i="10"/>
  <c r="I1554" i="10"/>
  <c r="V1553" i="10"/>
  <c r="U1553" i="10"/>
  <c r="T1553" i="10"/>
  <c r="S1553" i="10"/>
  <c r="R1553" i="10"/>
  <c r="Q1553" i="10"/>
  <c r="P1553" i="10"/>
  <c r="O1553" i="10"/>
  <c r="N1553" i="10"/>
  <c r="M1553" i="10"/>
  <c r="L1553" i="10"/>
  <c r="K1553" i="10"/>
  <c r="J1553" i="10"/>
  <c r="I1553" i="10"/>
  <c r="V1551" i="10"/>
  <c r="U1551" i="10"/>
  <c r="T1551" i="10"/>
  <c r="S1551" i="10"/>
  <c r="R1551" i="10"/>
  <c r="Q1551" i="10"/>
  <c r="P1551" i="10"/>
  <c r="O1551" i="10"/>
  <c r="N1551" i="10"/>
  <c r="M1551" i="10"/>
  <c r="L1551" i="10"/>
  <c r="K1551" i="10"/>
  <c r="J1551" i="10"/>
  <c r="I1551" i="10"/>
  <c r="V1550" i="10"/>
  <c r="U1550" i="10"/>
  <c r="T1550" i="10"/>
  <c r="S1550" i="10"/>
  <c r="R1550" i="10"/>
  <c r="Q1550" i="10"/>
  <c r="P1550" i="10"/>
  <c r="O1550" i="10"/>
  <c r="N1550" i="10"/>
  <c r="M1550" i="10"/>
  <c r="L1550" i="10"/>
  <c r="K1550" i="10"/>
  <c r="J1550" i="10"/>
  <c r="I1550" i="10"/>
  <c r="V1549" i="10"/>
  <c r="U1549" i="10"/>
  <c r="T1549" i="10"/>
  <c r="S1549" i="10"/>
  <c r="R1549" i="10"/>
  <c r="Q1549" i="10"/>
  <c r="P1549" i="10"/>
  <c r="O1549" i="10"/>
  <c r="N1549" i="10"/>
  <c r="M1549" i="10"/>
  <c r="L1549" i="10"/>
  <c r="K1549" i="10"/>
  <c r="J1549" i="10"/>
  <c r="I1549" i="10"/>
  <c r="V1547" i="10"/>
  <c r="U1547" i="10"/>
  <c r="T1547" i="10"/>
  <c r="S1547" i="10"/>
  <c r="R1547" i="10"/>
  <c r="Q1547" i="10"/>
  <c r="P1547" i="10"/>
  <c r="O1547" i="10"/>
  <c r="N1547" i="10"/>
  <c r="M1547" i="10"/>
  <c r="L1547" i="10"/>
  <c r="K1547" i="10"/>
  <c r="J1547" i="10"/>
  <c r="I1547" i="10"/>
  <c r="V1546" i="10"/>
  <c r="U1546" i="10"/>
  <c r="T1546" i="10"/>
  <c r="S1546" i="10"/>
  <c r="R1546" i="10"/>
  <c r="Q1546" i="10"/>
  <c r="P1546" i="10"/>
  <c r="O1546" i="10"/>
  <c r="N1546" i="10"/>
  <c r="M1546" i="10"/>
  <c r="L1546" i="10"/>
  <c r="K1546" i="10"/>
  <c r="J1546" i="10"/>
  <c r="I1546" i="10"/>
  <c r="V1543" i="10"/>
  <c r="U1543" i="10"/>
  <c r="T1543" i="10"/>
  <c r="S1543" i="10"/>
  <c r="R1543" i="10"/>
  <c r="Q1543" i="10"/>
  <c r="P1543" i="10"/>
  <c r="O1543" i="10"/>
  <c r="N1543" i="10"/>
  <c r="M1543" i="10"/>
  <c r="L1543" i="10"/>
  <c r="K1543" i="10"/>
  <c r="J1543" i="10"/>
  <c r="I1543" i="10"/>
  <c r="V1542" i="10"/>
  <c r="U1542" i="10"/>
  <c r="T1542" i="10"/>
  <c r="S1542" i="10"/>
  <c r="R1542" i="10"/>
  <c r="Q1542" i="10"/>
  <c r="P1542" i="10"/>
  <c r="O1542" i="10"/>
  <c r="N1542" i="10"/>
  <c r="M1542" i="10"/>
  <c r="L1542" i="10"/>
  <c r="K1542" i="10"/>
  <c r="J1542" i="10"/>
  <c r="I1542" i="10"/>
  <c r="V1541" i="10"/>
  <c r="U1541" i="10"/>
  <c r="T1541" i="10"/>
  <c r="S1541" i="10"/>
  <c r="R1541" i="10"/>
  <c r="Q1541" i="10"/>
  <c r="P1541" i="10"/>
  <c r="O1541" i="10"/>
  <c r="N1541" i="10"/>
  <c r="M1541" i="10"/>
  <c r="L1541" i="10"/>
  <c r="K1541" i="10"/>
  <c r="J1541" i="10"/>
  <c r="I1541" i="10"/>
  <c r="V1539" i="10"/>
  <c r="U1539" i="10"/>
  <c r="T1539" i="10"/>
  <c r="S1539" i="10"/>
  <c r="R1539" i="10"/>
  <c r="Q1539" i="10"/>
  <c r="P1539" i="10"/>
  <c r="O1539" i="10"/>
  <c r="N1539" i="10"/>
  <c r="M1539" i="10"/>
  <c r="L1539" i="10"/>
  <c r="K1539" i="10"/>
  <c r="J1539" i="10"/>
  <c r="I1539" i="10"/>
  <c r="V1538" i="10"/>
  <c r="U1538" i="10"/>
  <c r="T1538" i="10"/>
  <c r="S1538" i="10"/>
  <c r="R1538" i="10"/>
  <c r="Q1538" i="10"/>
  <c r="P1538" i="10"/>
  <c r="O1538" i="10"/>
  <c r="N1538" i="10"/>
  <c r="M1538" i="10"/>
  <c r="L1538" i="10"/>
  <c r="K1538" i="10"/>
  <c r="J1538" i="10"/>
  <c r="I1538" i="10"/>
  <c r="V1537" i="10"/>
  <c r="U1537" i="10"/>
  <c r="T1537" i="10"/>
  <c r="S1537" i="10"/>
  <c r="R1537" i="10"/>
  <c r="Q1537" i="10"/>
  <c r="P1537" i="10"/>
  <c r="O1537" i="10"/>
  <c r="N1537" i="10"/>
  <c r="M1537" i="10"/>
  <c r="L1537" i="10"/>
  <c r="K1537" i="10"/>
  <c r="J1537" i="10"/>
  <c r="I1537" i="10"/>
  <c r="V1535" i="10"/>
  <c r="U1535" i="10"/>
  <c r="T1535" i="10"/>
  <c r="S1535" i="10"/>
  <c r="R1535" i="10"/>
  <c r="Q1535" i="10"/>
  <c r="P1535" i="10"/>
  <c r="O1535" i="10"/>
  <c r="N1535" i="10"/>
  <c r="M1535" i="10"/>
  <c r="L1535" i="10"/>
  <c r="K1535" i="10"/>
  <c r="J1535" i="10"/>
  <c r="I1535" i="10"/>
  <c r="V1534" i="10"/>
  <c r="U1534" i="10"/>
  <c r="T1534" i="10"/>
  <c r="S1534" i="10"/>
  <c r="R1534" i="10"/>
  <c r="Q1534" i="10"/>
  <c r="P1534" i="10"/>
  <c r="O1534" i="10"/>
  <c r="N1534" i="10"/>
  <c r="M1534" i="10"/>
  <c r="L1534" i="10"/>
  <c r="K1534" i="10"/>
  <c r="J1534" i="10"/>
  <c r="I1534" i="10"/>
  <c r="V1533" i="10"/>
  <c r="U1533" i="10"/>
  <c r="T1533" i="10"/>
  <c r="S1533" i="10"/>
  <c r="R1533" i="10"/>
  <c r="Q1533" i="10"/>
  <c r="P1533" i="10"/>
  <c r="O1533" i="10"/>
  <c r="N1533" i="10"/>
  <c r="M1533" i="10"/>
  <c r="L1533" i="10"/>
  <c r="K1533" i="10"/>
  <c r="J1533" i="10"/>
  <c r="I1533" i="10"/>
  <c r="V1530" i="10"/>
  <c r="U1530" i="10"/>
  <c r="T1530" i="10"/>
  <c r="S1530" i="10"/>
  <c r="R1530" i="10"/>
  <c r="Q1530" i="10"/>
  <c r="P1530" i="10"/>
  <c r="O1530" i="10"/>
  <c r="N1530" i="10"/>
  <c r="M1530" i="10"/>
  <c r="L1530" i="10"/>
  <c r="K1530" i="10"/>
  <c r="J1530" i="10"/>
  <c r="I1530" i="10"/>
  <c r="V1529" i="10"/>
  <c r="U1529" i="10"/>
  <c r="T1529" i="10"/>
  <c r="S1529" i="10"/>
  <c r="R1529" i="10"/>
  <c r="Q1529" i="10"/>
  <c r="P1529" i="10"/>
  <c r="O1529" i="10"/>
  <c r="N1529" i="10"/>
  <c r="M1529" i="10"/>
  <c r="L1529" i="10"/>
  <c r="K1529" i="10"/>
  <c r="J1529" i="10"/>
  <c r="I1529" i="10"/>
  <c r="V1528" i="10"/>
  <c r="U1528" i="10"/>
  <c r="T1528" i="10"/>
  <c r="S1528" i="10"/>
  <c r="R1528" i="10"/>
  <c r="Q1528" i="10"/>
  <c r="P1528" i="10"/>
  <c r="O1528" i="10"/>
  <c r="N1528" i="10"/>
  <c r="M1528" i="10"/>
  <c r="L1528" i="10"/>
  <c r="K1528" i="10"/>
  <c r="J1528" i="10"/>
  <c r="I1528" i="10"/>
  <c r="V1527" i="10"/>
  <c r="U1527" i="10"/>
  <c r="T1527" i="10"/>
  <c r="S1527" i="10"/>
  <c r="R1527" i="10"/>
  <c r="Q1527" i="10"/>
  <c r="P1527" i="10"/>
  <c r="O1527" i="10"/>
  <c r="N1527" i="10"/>
  <c r="M1527" i="10"/>
  <c r="L1527" i="10"/>
  <c r="K1527" i="10"/>
  <c r="J1527" i="10"/>
  <c r="I1527" i="10"/>
  <c r="V1525" i="10"/>
  <c r="U1525" i="10"/>
  <c r="T1525" i="10"/>
  <c r="S1525" i="10"/>
  <c r="R1525" i="10"/>
  <c r="Q1525" i="10"/>
  <c r="P1525" i="10"/>
  <c r="O1525" i="10"/>
  <c r="N1525" i="10"/>
  <c r="M1525" i="10"/>
  <c r="L1525" i="10"/>
  <c r="K1525" i="10"/>
  <c r="J1525" i="10"/>
  <c r="I1525" i="10"/>
  <c r="V1524" i="10"/>
  <c r="U1524" i="10"/>
  <c r="T1524" i="10"/>
  <c r="S1524" i="10"/>
  <c r="R1524" i="10"/>
  <c r="Q1524" i="10"/>
  <c r="P1524" i="10"/>
  <c r="O1524" i="10"/>
  <c r="N1524" i="10"/>
  <c r="M1524" i="10"/>
  <c r="L1524" i="10"/>
  <c r="K1524" i="10"/>
  <c r="J1524" i="10"/>
  <c r="I1524" i="10"/>
  <c r="V1523" i="10"/>
  <c r="U1523" i="10"/>
  <c r="T1523" i="10"/>
  <c r="S1523" i="10"/>
  <c r="R1523" i="10"/>
  <c r="Q1523" i="10"/>
  <c r="P1523" i="10"/>
  <c r="O1523" i="10"/>
  <c r="N1523" i="10"/>
  <c r="M1523" i="10"/>
  <c r="L1523" i="10"/>
  <c r="K1523" i="10"/>
  <c r="J1523" i="10"/>
  <c r="I1523" i="10"/>
  <c r="V1522" i="10"/>
  <c r="U1522" i="10"/>
  <c r="T1522" i="10"/>
  <c r="S1522" i="10"/>
  <c r="R1522" i="10"/>
  <c r="Q1522" i="10"/>
  <c r="P1522" i="10"/>
  <c r="O1522" i="10"/>
  <c r="N1522" i="10"/>
  <c r="M1522" i="10"/>
  <c r="L1522" i="10"/>
  <c r="K1522" i="10"/>
  <c r="J1522" i="10"/>
  <c r="I1522" i="10"/>
  <c r="V1520" i="10"/>
  <c r="U1520" i="10"/>
  <c r="T1520" i="10"/>
  <c r="S1520" i="10"/>
  <c r="R1520" i="10"/>
  <c r="Q1520" i="10"/>
  <c r="P1520" i="10"/>
  <c r="O1520" i="10"/>
  <c r="N1520" i="10"/>
  <c r="M1520" i="10"/>
  <c r="L1520" i="10"/>
  <c r="K1520" i="10"/>
  <c r="J1520" i="10"/>
  <c r="I1520" i="10"/>
  <c r="V1519" i="10"/>
  <c r="U1519" i="10"/>
  <c r="T1519" i="10"/>
  <c r="S1519" i="10"/>
  <c r="R1519" i="10"/>
  <c r="Q1519" i="10"/>
  <c r="P1519" i="10"/>
  <c r="O1519" i="10"/>
  <c r="N1519" i="10"/>
  <c r="M1519" i="10"/>
  <c r="L1519" i="10"/>
  <c r="K1519" i="10"/>
  <c r="J1519" i="10"/>
  <c r="I1519" i="10"/>
  <c r="V1518" i="10"/>
  <c r="U1518" i="10"/>
  <c r="T1518" i="10"/>
  <c r="S1518" i="10"/>
  <c r="R1518" i="10"/>
  <c r="Q1518" i="10"/>
  <c r="P1518" i="10"/>
  <c r="O1518" i="10"/>
  <c r="N1518" i="10"/>
  <c r="M1518" i="10"/>
  <c r="L1518" i="10"/>
  <c r="K1518" i="10"/>
  <c r="J1518" i="10"/>
  <c r="I1518" i="10"/>
  <c r="V1517" i="10"/>
  <c r="U1517" i="10"/>
  <c r="T1517" i="10"/>
  <c r="S1517" i="10"/>
  <c r="R1517" i="10"/>
  <c r="Q1517" i="10"/>
  <c r="P1517" i="10"/>
  <c r="O1517" i="10"/>
  <c r="N1517" i="10"/>
  <c r="M1517" i="10"/>
  <c r="L1517" i="10"/>
  <c r="K1517" i="10"/>
  <c r="J1517" i="10"/>
  <c r="I1517" i="10"/>
  <c r="V1506" i="10"/>
  <c r="U1506" i="10"/>
  <c r="T1506" i="10"/>
  <c r="S1506" i="10"/>
  <c r="R1506" i="10"/>
  <c r="Q1506" i="10"/>
  <c r="P1506" i="10"/>
  <c r="O1506" i="10"/>
  <c r="N1506" i="10"/>
  <c r="M1506" i="10"/>
  <c r="L1506" i="10"/>
  <c r="K1506" i="10"/>
  <c r="J1506" i="10"/>
  <c r="I1506" i="10"/>
  <c r="V1505" i="10"/>
  <c r="U1505" i="10"/>
  <c r="T1505" i="10"/>
  <c r="S1505" i="10"/>
  <c r="R1505" i="10"/>
  <c r="Q1505" i="10"/>
  <c r="P1505" i="10"/>
  <c r="O1505" i="10"/>
  <c r="N1505" i="10"/>
  <c r="M1505" i="10"/>
  <c r="L1505" i="10"/>
  <c r="K1505" i="10"/>
  <c r="J1505" i="10"/>
  <c r="I1505" i="10"/>
  <c r="V1503" i="10"/>
  <c r="U1503" i="10"/>
  <c r="T1503" i="10"/>
  <c r="S1503" i="10"/>
  <c r="R1503" i="10"/>
  <c r="Q1503" i="10"/>
  <c r="P1503" i="10"/>
  <c r="O1503" i="10"/>
  <c r="N1503" i="10"/>
  <c r="M1503" i="10"/>
  <c r="L1503" i="10"/>
  <c r="K1503" i="10"/>
  <c r="J1503" i="10"/>
  <c r="I1503" i="10"/>
  <c r="V1502" i="10"/>
  <c r="U1502" i="10"/>
  <c r="T1502" i="10"/>
  <c r="S1502" i="10"/>
  <c r="R1502" i="10"/>
  <c r="Q1502" i="10"/>
  <c r="P1502" i="10"/>
  <c r="O1502" i="10"/>
  <c r="N1502" i="10"/>
  <c r="M1502" i="10"/>
  <c r="L1502" i="10"/>
  <c r="K1502" i="10"/>
  <c r="J1502" i="10"/>
  <c r="I1502" i="10"/>
  <c r="V1500" i="10"/>
  <c r="U1500" i="10"/>
  <c r="T1500" i="10"/>
  <c r="S1500" i="10"/>
  <c r="R1500" i="10"/>
  <c r="Q1500" i="10"/>
  <c r="P1500" i="10"/>
  <c r="O1500" i="10"/>
  <c r="N1500" i="10"/>
  <c r="M1500" i="10"/>
  <c r="L1500" i="10"/>
  <c r="K1500" i="10"/>
  <c r="J1500" i="10"/>
  <c r="I1500" i="10"/>
  <c r="V1499" i="10"/>
  <c r="U1499" i="10"/>
  <c r="T1499" i="10"/>
  <c r="S1499" i="10"/>
  <c r="R1499" i="10"/>
  <c r="Q1499" i="10"/>
  <c r="P1499" i="10"/>
  <c r="O1499" i="10"/>
  <c r="N1499" i="10"/>
  <c r="M1499" i="10"/>
  <c r="L1499" i="10"/>
  <c r="K1499" i="10"/>
  <c r="J1499" i="10"/>
  <c r="I1499" i="10"/>
  <c r="V1497" i="10"/>
  <c r="U1497" i="10"/>
  <c r="T1497" i="10"/>
  <c r="S1497" i="10"/>
  <c r="R1497" i="10"/>
  <c r="Q1497" i="10"/>
  <c r="P1497" i="10"/>
  <c r="O1497" i="10"/>
  <c r="N1497" i="10"/>
  <c r="M1497" i="10"/>
  <c r="L1497" i="10"/>
  <c r="K1497" i="10"/>
  <c r="J1497" i="10"/>
  <c r="I1497" i="10"/>
  <c r="V1496" i="10"/>
  <c r="U1496" i="10"/>
  <c r="T1496" i="10"/>
  <c r="S1496" i="10"/>
  <c r="R1496" i="10"/>
  <c r="Q1496" i="10"/>
  <c r="P1496" i="10"/>
  <c r="O1496" i="10"/>
  <c r="N1496" i="10"/>
  <c r="M1496" i="10"/>
  <c r="L1496" i="10"/>
  <c r="K1496" i="10"/>
  <c r="J1496" i="10"/>
  <c r="I1496" i="10"/>
  <c r="V1494" i="10"/>
  <c r="U1494" i="10"/>
  <c r="T1494" i="10"/>
  <c r="S1494" i="10"/>
  <c r="R1494" i="10"/>
  <c r="Q1494" i="10"/>
  <c r="P1494" i="10"/>
  <c r="O1494" i="10"/>
  <c r="N1494" i="10"/>
  <c r="M1494" i="10"/>
  <c r="L1494" i="10"/>
  <c r="K1494" i="10"/>
  <c r="J1494" i="10"/>
  <c r="I1494" i="10"/>
  <c r="V1493" i="10"/>
  <c r="U1493" i="10"/>
  <c r="T1493" i="10"/>
  <c r="S1493" i="10"/>
  <c r="R1493" i="10"/>
  <c r="Q1493" i="10"/>
  <c r="P1493" i="10"/>
  <c r="O1493" i="10"/>
  <c r="N1493" i="10"/>
  <c r="M1493" i="10"/>
  <c r="L1493" i="10"/>
  <c r="K1493" i="10"/>
  <c r="J1493" i="10"/>
  <c r="I1493" i="10"/>
  <c r="V1491" i="10"/>
  <c r="U1491" i="10"/>
  <c r="T1491" i="10"/>
  <c r="S1491" i="10"/>
  <c r="R1491" i="10"/>
  <c r="Q1491" i="10"/>
  <c r="P1491" i="10"/>
  <c r="O1491" i="10"/>
  <c r="N1491" i="10"/>
  <c r="M1491" i="10"/>
  <c r="L1491" i="10"/>
  <c r="K1491" i="10"/>
  <c r="J1491" i="10"/>
  <c r="I1491" i="10"/>
  <c r="V1490" i="10"/>
  <c r="U1490" i="10"/>
  <c r="T1490" i="10"/>
  <c r="S1490" i="10"/>
  <c r="R1490" i="10"/>
  <c r="Q1490" i="10"/>
  <c r="P1490" i="10"/>
  <c r="O1490" i="10"/>
  <c r="N1490" i="10"/>
  <c r="M1490" i="10"/>
  <c r="L1490" i="10"/>
  <c r="K1490" i="10"/>
  <c r="J1490" i="10"/>
  <c r="I1490" i="10"/>
  <c r="V1487" i="10"/>
  <c r="U1487" i="10"/>
  <c r="T1487" i="10"/>
  <c r="S1487" i="10"/>
  <c r="R1487" i="10"/>
  <c r="Q1487" i="10"/>
  <c r="P1487" i="10"/>
  <c r="O1487" i="10"/>
  <c r="N1487" i="10"/>
  <c r="M1487" i="10"/>
  <c r="L1487" i="10"/>
  <c r="K1487" i="10"/>
  <c r="J1487" i="10"/>
  <c r="I1487" i="10"/>
  <c r="V1486" i="10"/>
  <c r="U1486" i="10"/>
  <c r="T1486" i="10"/>
  <c r="S1486" i="10"/>
  <c r="R1486" i="10"/>
  <c r="Q1486" i="10"/>
  <c r="P1486" i="10"/>
  <c r="O1486" i="10"/>
  <c r="N1486" i="10"/>
  <c r="M1486" i="10"/>
  <c r="L1486" i="10"/>
  <c r="K1486" i="10"/>
  <c r="J1486" i="10"/>
  <c r="I1486" i="10"/>
  <c r="V1485" i="10"/>
  <c r="U1485" i="10"/>
  <c r="T1485" i="10"/>
  <c r="S1485" i="10"/>
  <c r="R1485" i="10"/>
  <c r="Q1485" i="10"/>
  <c r="P1485" i="10"/>
  <c r="O1485" i="10"/>
  <c r="N1485" i="10"/>
  <c r="M1485" i="10"/>
  <c r="L1485" i="10"/>
  <c r="K1485" i="10"/>
  <c r="J1485" i="10"/>
  <c r="I1485" i="10"/>
  <c r="V1483" i="10"/>
  <c r="U1483" i="10"/>
  <c r="T1483" i="10"/>
  <c r="S1483" i="10"/>
  <c r="R1483" i="10"/>
  <c r="Q1483" i="10"/>
  <c r="P1483" i="10"/>
  <c r="O1483" i="10"/>
  <c r="N1483" i="10"/>
  <c r="M1483" i="10"/>
  <c r="L1483" i="10"/>
  <c r="K1483" i="10"/>
  <c r="J1483" i="10"/>
  <c r="I1483" i="10"/>
  <c r="V1482" i="10"/>
  <c r="U1482" i="10"/>
  <c r="T1482" i="10"/>
  <c r="S1482" i="10"/>
  <c r="R1482" i="10"/>
  <c r="Q1482" i="10"/>
  <c r="P1482" i="10"/>
  <c r="O1482" i="10"/>
  <c r="N1482" i="10"/>
  <c r="M1482" i="10"/>
  <c r="L1482" i="10"/>
  <c r="K1482" i="10"/>
  <c r="J1482" i="10"/>
  <c r="I1482" i="10"/>
  <c r="V1480" i="10"/>
  <c r="U1480" i="10"/>
  <c r="T1480" i="10"/>
  <c r="S1480" i="10"/>
  <c r="R1480" i="10"/>
  <c r="Q1480" i="10"/>
  <c r="P1480" i="10"/>
  <c r="O1480" i="10"/>
  <c r="N1480" i="10"/>
  <c r="M1480" i="10"/>
  <c r="L1480" i="10"/>
  <c r="K1480" i="10"/>
  <c r="J1480" i="10"/>
  <c r="I1480" i="10"/>
  <c r="V1479" i="10"/>
  <c r="U1479" i="10"/>
  <c r="T1479" i="10"/>
  <c r="S1479" i="10"/>
  <c r="R1479" i="10"/>
  <c r="Q1479" i="10"/>
  <c r="P1479" i="10"/>
  <c r="O1479" i="10"/>
  <c r="N1479" i="10"/>
  <c r="M1479" i="10"/>
  <c r="L1479" i="10"/>
  <c r="K1479" i="10"/>
  <c r="J1479" i="10"/>
  <c r="I1479" i="10"/>
  <c r="V1478" i="10"/>
  <c r="U1478" i="10"/>
  <c r="T1478" i="10"/>
  <c r="S1478" i="10"/>
  <c r="R1478" i="10"/>
  <c r="Q1478" i="10"/>
  <c r="P1478" i="10"/>
  <c r="O1478" i="10"/>
  <c r="N1478" i="10"/>
  <c r="M1478" i="10"/>
  <c r="L1478" i="10"/>
  <c r="K1478" i="10"/>
  <c r="J1478" i="10"/>
  <c r="I1478" i="10"/>
  <c r="V1476" i="10"/>
  <c r="U1476" i="10"/>
  <c r="T1476" i="10"/>
  <c r="S1476" i="10"/>
  <c r="R1476" i="10"/>
  <c r="Q1476" i="10"/>
  <c r="P1476" i="10"/>
  <c r="O1476" i="10"/>
  <c r="N1476" i="10"/>
  <c r="M1476" i="10"/>
  <c r="L1476" i="10"/>
  <c r="K1476" i="10"/>
  <c r="J1476" i="10"/>
  <c r="I1476" i="10"/>
  <c r="V1475" i="10"/>
  <c r="U1475" i="10"/>
  <c r="T1475" i="10"/>
  <c r="S1475" i="10"/>
  <c r="R1475" i="10"/>
  <c r="Q1475" i="10"/>
  <c r="P1475" i="10"/>
  <c r="O1475" i="10"/>
  <c r="N1475" i="10"/>
  <c r="M1475" i="10"/>
  <c r="L1475" i="10"/>
  <c r="K1475" i="10"/>
  <c r="J1475" i="10"/>
  <c r="I1475" i="10"/>
  <c r="V1473" i="10"/>
  <c r="U1473" i="10"/>
  <c r="T1473" i="10"/>
  <c r="S1473" i="10"/>
  <c r="R1473" i="10"/>
  <c r="Q1473" i="10"/>
  <c r="P1473" i="10"/>
  <c r="O1473" i="10"/>
  <c r="N1473" i="10"/>
  <c r="M1473" i="10"/>
  <c r="L1473" i="10"/>
  <c r="K1473" i="10"/>
  <c r="J1473" i="10"/>
  <c r="I1473" i="10"/>
  <c r="V1472" i="10"/>
  <c r="U1472" i="10"/>
  <c r="T1472" i="10"/>
  <c r="S1472" i="10"/>
  <c r="R1472" i="10"/>
  <c r="Q1472" i="10"/>
  <c r="P1472" i="10"/>
  <c r="O1472" i="10"/>
  <c r="N1472" i="10"/>
  <c r="M1472" i="10"/>
  <c r="L1472" i="10"/>
  <c r="K1472" i="10"/>
  <c r="J1472" i="10"/>
  <c r="I1472" i="10"/>
  <c r="V1471" i="10"/>
  <c r="U1471" i="10"/>
  <c r="T1471" i="10"/>
  <c r="S1471" i="10"/>
  <c r="R1471" i="10"/>
  <c r="Q1471" i="10"/>
  <c r="P1471" i="10"/>
  <c r="O1471" i="10"/>
  <c r="N1471" i="10"/>
  <c r="M1471" i="10"/>
  <c r="L1471" i="10"/>
  <c r="K1471" i="10"/>
  <c r="J1471" i="10"/>
  <c r="I1471" i="10"/>
  <c r="V1469" i="10"/>
  <c r="U1469" i="10"/>
  <c r="T1469" i="10"/>
  <c r="S1469" i="10"/>
  <c r="R1469" i="10"/>
  <c r="Q1469" i="10"/>
  <c r="P1469" i="10"/>
  <c r="O1469" i="10"/>
  <c r="N1469" i="10"/>
  <c r="M1469" i="10"/>
  <c r="L1469" i="10"/>
  <c r="K1469" i="10"/>
  <c r="J1469" i="10"/>
  <c r="I1469" i="10"/>
  <c r="V1468" i="10"/>
  <c r="U1468" i="10"/>
  <c r="T1468" i="10"/>
  <c r="S1468" i="10"/>
  <c r="R1468" i="10"/>
  <c r="Q1468" i="10"/>
  <c r="P1468" i="10"/>
  <c r="O1468" i="10"/>
  <c r="N1468" i="10"/>
  <c r="M1468" i="10"/>
  <c r="L1468" i="10"/>
  <c r="K1468" i="10"/>
  <c r="J1468" i="10"/>
  <c r="I1468" i="10"/>
  <c r="V1465" i="10"/>
  <c r="U1465" i="10"/>
  <c r="T1465" i="10"/>
  <c r="S1465" i="10"/>
  <c r="R1465" i="10"/>
  <c r="Q1465" i="10"/>
  <c r="P1465" i="10"/>
  <c r="O1465" i="10"/>
  <c r="N1465" i="10"/>
  <c r="M1465" i="10"/>
  <c r="L1465" i="10"/>
  <c r="K1465" i="10"/>
  <c r="J1465" i="10"/>
  <c r="I1465" i="10"/>
  <c r="V1464" i="10"/>
  <c r="U1464" i="10"/>
  <c r="T1464" i="10"/>
  <c r="S1464" i="10"/>
  <c r="R1464" i="10"/>
  <c r="Q1464" i="10"/>
  <c r="P1464" i="10"/>
  <c r="O1464" i="10"/>
  <c r="N1464" i="10"/>
  <c r="M1464" i="10"/>
  <c r="L1464" i="10"/>
  <c r="K1464" i="10"/>
  <c r="J1464" i="10"/>
  <c r="I1464" i="10"/>
  <c r="V1463" i="10"/>
  <c r="U1463" i="10"/>
  <c r="T1463" i="10"/>
  <c r="S1463" i="10"/>
  <c r="R1463" i="10"/>
  <c r="Q1463" i="10"/>
  <c r="P1463" i="10"/>
  <c r="O1463" i="10"/>
  <c r="N1463" i="10"/>
  <c r="M1463" i="10"/>
  <c r="L1463" i="10"/>
  <c r="K1463" i="10"/>
  <c r="J1463" i="10"/>
  <c r="I1463" i="10"/>
  <c r="V1461" i="10"/>
  <c r="U1461" i="10"/>
  <c r="T1461" i="10"/>
  <c r="S1461" i="10"/>
  <c r="R1461" i="10"/>
  <c r="Q1461" i="10"/>
  <c r="P1461" i="10"/>
  <c r="O1461" i="10"/>
  <c r="N1461" i="10"/>
  <c r="M1461" i="10"/>
  <c r="L1461" i="10"/>
  <c r="K1461" i="10"/>
  <c r="J1461" i="10"/>
  <c r="I1461" i="10"/>
  <c r="V1460" i="10"/>
  <c r="U1460" i="10"/>
  <c r="T1460" i="10"/>
  <c r="S1460" i="10"/>
  <c r="R1460" i="10"/>
  <c r="Q1460" i="10"/>
  <c r="P1460" i="10"/>
  <c r="O1460" i="10"/>
  <c r="N1460" i="10"/>
  <c r="M1460" i="10"/>
  <c r="L1460" i="10"/>
  <c r="K1460" i="10"/>
  <c r="J1460" i="10"/>
  <c r="I1460" i="10"/>
  <c r="V1459" i="10"/>
  <c r="U1459" i="10"/>
  <c r="T1459" i="10"/>
  <c r="S1459" i="10"/>
  <c r="R1459" i="10"/>
  <c r="Q1459" i="10"/>
  <c r="P1459" i="10"/>
  <c r="O1459" i="10"/>
  <c r="N1459" i="10"/>
  <c r="M1459" i="10"/>
  <c r="L1459" i="10"/>
  <c r="K1459" i="10"/>
  <c r="J1459" i="10"/>
  <c r="I1459" i="10"/>
  <c r="V1457" i="10"/>
  <c r="U1457" i="10"/>
  <c r="T1457" i="10"/>
  <c r="S1457" i="10"/>
  <c r="R1457" i="10"/>
  <c r="Q1457" i="10"/>
  <c r="P1457" i="10"/>
  <c r="O1457" i="10"/>
  <c r="N1457" i="10"/>
  <c r="M1457" i="10"/>
  <c r="L1457" i="10"/>
  <c r="K1457" i="10"/>
  <c r="J1457" i="10"/>
  <c r="I1457" i="10"/>
  <c r="V1456" i="10"/>
  <c r="U1456" i="10"/>
  <c r="T1456" i="10"/>
  <c r="S1456" i="10"/>
  <c r="R1456" i="10"/>
  <c r="Q1456" i="10"/>
  <c r="P1456" i="10"/>
  <c r="O1456" i="10"/>
  <c r="N1456" i="10"/>
  <c r="M1456" i="10"/>
  <c r="L1456" i="10"/>
  <c r="K1456" i="10"/>
  <c r="J1456" i="10"/>
  <c r="I1456" i="10"/>
  <c r="V1455" i="10"/>
  <c r="U1455" i="10"/>
  <c r="T1455" i="10"/>
  <c r="S1455" i="10"/>
  <c r="R1455" i="10"/>
  <c r="Q1455" i="10"/>
  <c r="P1455" i="10"/>
  <c r="O1455" i="10"/>
  <c r="N1455" i="10"/>
  <c r="M1455" i="10"/>
  <c r="L1455" i="10"/>
  <c r="K1455" i="10"/>
  <c r="J1455" i="10"/>
  <c r="I1455" i="10"/>
  <c r="V1452" i="10"/>
  <c r="U1452" i="10"/>
  <c r="T1452" i="10"/>
  <c r="S1452" i="10"/>
  <c r="R1452" i="10"/>
  <c r="Q1452" i="10"/>
  <c r="P1452" i="10"/>
  <c r="O1452" i="10"/>
  <c r="N1452" i="10"/>
  <c r="M1452" i="10"/>
  <c r="L1452" i="10"/>
  <c r="K1452" i="10"/>
  <c r="J1452" i="10"/>
  <c r="I1452" i="10"/>
  <c r="V1451" i="10"/>
  <c r="U1451" i="10"/>
  <c r="T1451" i="10"/>
  <c r="S1451" i="10"/>
  <c r="R1451" i="10"/>
  <c r="Q1451" i="10"/>
  <c r="P1451" i="10"/>
  <c r="O1451" i="10"/>
  <c r="N1451" i="10"/>
  <c r="M1451" i="10"/>
  <c r="L1451" i="10"/>
  <c r="K1451" i="10"/>
  <c r="J1451" i="10"/>
  <c r="I1451" i="10"/>
  <c r="V1450" i="10"/>
  <c r="U1450" i="10"/>
  <c r="T1450" i="10"/>
  <c r="S1450" i="10"/>
  <c r="R1450" i="10"/>
  <c r="Q1450" i="10"/>
  <c r="P1450" i="10"/>
  <c r="O1450" i="10"/>
  <c r="N1450" i="10"/>
  <c r="M1450" i="10"/>
  <c r="L1450" i="10"/>
  <c r="K1450" i="10"/>
  <c r="J1450" i="10"/>
  <c r="I1450" i="10"/>
  <c r="V1449" i="10"/>
  <c r="U1449" i="10"/>
  <c r="T1449" i="10"/>
  <c r="S1449" i="10"/>
  <c r="R1449" i="10"/>
  <c r="Q1449" i="10"/>
  <c r="P1449" i="10"/>
  <c r="O1449" i="10"/>
  <c r="N1449" i="10"/>
  <c r="M1449" i="10"/>
  <c r="L1449" i="10"/>
  <c r="K1449" i="10"/>
  <c r="J1449" i="10"/>
  <c r="I1449" i="10"/>
  <c r="V1447" i="10"/>
  <c r="U1447" i="10"/>
  <c r="T1447" i="10"/>
  <c r="S1447" i="10"/>
  <c r="R1447" i="10"/>
  <c r="Q1447" i="10"/>
  <c r="P1447" i="10"/>
  <c r="O1447" i="10"/>
  <c r="N1447" i="10"/>
  <c r="M1447" i="10"/>
  <c r="L1447" i="10"/>
  <c r="K1447" i="10"/>
  <c r="J1447" i="10"/>
  <c r="I1447" i="10"/>
  <c r="V1446" i="10"/>
  <c r="U1446" i="10"/>
  <c r="T1446" i="10"/>
  <c r="S1446" i="10"/>
  <c r="R1446" i="10"/>
  <c r="Q1446" i="10"/>
  <c r="P1446" i="10"/>
  <c r="O1446" i="10"/>
  <c r="N1446" i="10"/>
  <c r="M1446" i="10"/>
  <c r="L1446" i="10"/>
  <c r="K1446" i="10"/>
  <c r="J1446" i="10"/>
  <c r="I1446" i="10"/>
  <c r="V1445" i="10"/>
  <c r="U1445" i="10"/>
  <c r="T1445" i="10"/>
  <c r="S1445" i="10"/>
  <c r="R1445" i="10"/>
  <c r="Q1445" i="10"/>
  <c r="P1445" i="10"/>
  <c r="O1445" i="10"/>
  <c r="N1445" i="10"/>
  <c r="M1445" i="10"/>
  <c r="L1445" i="10"/>
  <c r="K1445" i="10"/>
  <c r="J1445" i="10"/>
  <c r="I1445" i="10"/>
  <c r="V1444" i="10"/>
  <c r="U1444" i="10"/>
  <c r="T1444" i="10"/>
  <c r="S1444" i="10"/>
  <c r="R1444" i="10"/>
  <c r="Q1444" i="10"/>
  <c r="P1444" i="10"/>
  <c r="O1444" i="10"/>
  <c r="N1444" i="10"/>
  <c r="M1444" i="10"/>
  <c r="L1444" i="10"/>
  <c r="K1444" i="10"/>
  <c r="J1444" i="10"/>
  <c r="I1444" i="10"/>
  <c r="V1442" i="10"/>
  <c r="U1442" i="10"/>
  <c r="T1442" i="10"/>
  <c r="S1442" i="10"/>
  <c r="R1442" i="10"/>
  <c r="Q1442" i="10"/>
  <c r="P1442" i="10"/>
  <c r="O1442" i="10"/>
  <c r="N1442" i="10"/>
  <c r="M1442" i="10"/>
  <c r="L1442" i="10"/>
  <c r="K1442" i="10"/>
  <c r="J1442" i="10"/>
  <c r="I1442" i="10"/>
  <c r="V1441" i="10"/>
  <c r="U1441" i="10"/>
  <c r="T1441" i="10"/>
  <c r="S1441" i="10"/>
  <c r="R1441" i="10"/>
  <c r="Q1441" i="10"/>
  <c r="P1441" i="10"/>
  <c r="O1441" i="10"/>
  <c r="N1441" i="10"/>
  <c r="M1441" i="10"/>
  <c r="L1441" i="10"/>
  <c r="K1441" i="10"/>
  <c r="J1441" i="10"/>
  <c r="I1441" i="10"/>
  <c r="V1440" i="10"/>
  <c r="U1440" i="10"/>
  <c r="T1440" i="10"/>
  <c r="S1440" i="10"/>
  <c r="R1440" i="10"/>
  <c r="Q1440" i="10"/>
  <c r="P1440" i="10"/>
  <c r="O1440" i="10"/>
  <c r="N1440" i="10"/>
  <c r="M1440" i="10"/>
  <c r="L1440" i="10"/>
  <c r="K1440" i="10"/>
  <c r="J1440" i="10"/>
  <c r="I1440" i="10"/>
  <c r="V1439" i="10"/>
  <c r="U1439" i="10"/>
  <c r="T1439" i="10"/>
  <c r="S1439" i="10"/>
  <c r="R1439" i="10"/>
  <c r="Q1439" i="10"/>
  <c r="P1439" i="10"/>
  <c r="O1439" i="10"/>
  <c r="N1439" i="10"/>
  <c r="M1439" i="10"/>
  <c r="L1439" i="10"/>
  <c r="K1439" i="10"/>
  <c r="J1439" i="10"/>
  <c r="I1439" i="10"/>
  <c r="V946" i="10"/>
  <c r="U946" i="10"/>
  <c r="T946" i="10"/>
  <c r="S946" i="10"/>
  <c r="R946" i="10"/>
  <c r="Q946" i="10"/>
  <c r="P946" i="10"/>
  <c r="O946" i="10"/>
  <c r="N946" i="10"/>
  <c r="M946" i="10"/>
  <c r="L946" i="10"/>
  <c r="K946" i="10"/>
  <c r="J946" i="10"/>
  <c r="I946" i="10"/>
  <c r="V945" i="10"/>
  <c r="U945" i="10"/>
  <c r="T945" i="10"/>
  <c r="S945" i="10"/>
  <c r="R945" i="10"/>
  <c r="Q945" i="10"/>
  <c r="P945" i="10"/>
  <c r="O945" i="10"/>
  <c r="N945" i="10"/>
  <c r="M945" i="10"/>
  <c r="L945" i="10"/>
  <c r="K945" i="10"/>
  <c r="J945" i="10"/>
  <c r="I945" i="10"/>
  <c r="V943" i="10"/>
  <c r="U943" i="10"/>
  <c r="T943" i="10"/>
  <c r="S943" i="10"/>
  <c r="R943" i="10"/>
  <c r="Q943" i="10"/>
  <c r="P943" i="10"/>
  <c r="O943" i="10"/>
  <c r="N943" i="10"/>
  <c r="M943" i="10"/>
  <c r="L943" i="10"/>
  <c r="K943" i="10"/>
  <c r="J943" i="10"/>
  <c r="I943" i="10"/>
  <c r="V942" i="10"/>
  <c r="U942" i="10"/>
  <c r="T942" i="10"/>
  <c r="S942" i="10"/>
  <c r="R942" i="10"/>
  <c r="Q942" i="10"/>
  <c r="P942" i="10"/>
  <c r="O942" i="10"/>
  <c r="N942" i="10"/>
  <c r="M942" i="10"/>
  <c r="L942" i="10"/>
  <c r="K942" i="10"/>
  <c r="J942" i="10"/>
  <c r="I942" i="10"/>
  <c r="V940" i="10"/>
  <c r="U940" i="10"/>
  <c r="T940" i="10"/>
  <c r="S940" i="10"/>
  <c r="R940" i="10"/>
  <c r="Q940" i="10"/>
  <c r="P940" i="10"/>
  <c r="O940" i="10"/>
  <c r="N940" i="10"/>
  <c r="M940" i="10"/>
  <c r="L940" i="10"/>
  <c r="K940" i="10"/>
  <c r="J940" i="10"/>
  <c r="I940" i="10"/>
  <c r="V939" i="10"/>
  <c r="U939" i="10"/>
  <c r="T939" i="10"/>
  <c r="S939" i="10"/>
  <c r="R939" i="10"/>
  <c r="Q939" i="10"/>
  <c r="P939" i="10"/>
  <c r="O939" i="10"/>
  <c r="N939" i="10"/>
  <c r="M939" i="10"/>
  <c r="L939" i="10"/>
  <c r="K939" i="10"/>
  <c r="J939" i="10"/>
  <c r="I939" i="10"/>
  <c r="V937" i="10"/>
  <c r="U937" i="10"/>
  <c r="T937" i="10"/>
  <c r="S937" i="10"/>
  <c r="R937" i="10"/>
  <c r="Q937" i="10"/>
  <c r="P937" i="10"/>
  <c r="O937" i="10"/>
  <c r="N937" i="10"/>
  <c r="M937" i="10"/>
  <c r="L937" i="10"/>
  <c r="K937" i="10"/>
  <c r="J937" i="10"/>
  <c r="I937" i="10"/>
  <c r="V936" i="10"/>
  <c r="U936" i="10"/>
  <c r="T936" i="10"/>
  <c r="S936" i="10"/>
  <c r="R936" i="10"/>
  <c r="Q936" i="10"/>
  <c r="P936" i="10"/>
  <c r="O936" i="10"/>
  <c r="N936" i="10"/>
  <c r="M936" i="10"/>
  <c r="L936" i="10"/>
  <c r="K936" i="10"/>
  <c r="J936" i="10"/>
  <c r="I936" i="10"/>
  <c r="V934" i="10"/>
  <c r="U934" i="10"/>
  <c r="T934" i="10"/>
  <c r="S934" i="10"/>
  <c r="R934" i="10"/>
  <c r="Q934" i="10"/>
  <c r="P934" i="10"/>
  <c r="O934" i="10"/>
  <c r="N934" i="10"/>
  <c r="M934" i="10"/>
  <c r="L934" i="10"/>
  <c r="K934" i="10"/>
  <c r="J934" i="10"/>
  <c r="I934" i="10"/>
  <c r="V933" i="10"/>
  <c r="U933" i="10"/>
  <c r="T933" i="10"/>
  <c r="S933" i="10"/>
  <c r="R933" i="10"/>
  <c r="Q933" i="10"/>
  <c r="P933" i="10"/>
  <c r="O933" i="10"/>
  <c r="N933" i="10"/>
  <c r="M933" i="10"/>
  <c r="L933" i="10"/>
  <c r="K933" i="10"/>
  <c r="J933" i="10"/>
  <c r="I933" i="10"/>
  <c r="V931" i="10"/>
  <c r="U931" i="10"/>
  <c r="T931" i="10"/>
  <c r="S931" i="10"/>
  <c r="R931" i="10"/>
  <c r="Q931" i="10"/>
  <c r="P931" i="10"/>
  <c r="O931" i="10"/>
  <c r="N931" i="10"/>
  <c r="M931" i="10"/>
  <c r="L931" i="10"/>
  <c r="K931" i="10"/>
  <c r="J931" i="10"/>
  <c r="I931" i="10"/>
  <c r="V930" i="10"/>
  <c r="U930" i="10"/>
  <c r="T930" i="10"/>
  <c r="S930" i="10"/>
  <c r="R930" i="10"/>
  <c r="Q930" i="10"/>
  <c r="P930" i="10"/>
  <c r="O930" i="10"/>
  <c r="N930" i="10"/>
  <c r="M930" i="10"/>
  <c r="L930" i="10"/>
  <c r="K930" i="10"/>
  <c r="J930" i="10"/>
  <c r="I930" i="10"/>
  <c r="V927" i="10"/>
  <c r="U927" i="10"/>
  <c r="T927" i="10"/>
  <c r="S927" i="10"/>
  <c r="R927" i="10"/>
  <c r="Q927" i="10"/>
  <c r="P927" i="10"/>
  <c r="O927" i="10"/>
  <c r="N927" i="10"/>
  <c r="M927" i="10"/>
  <c r="L927" i="10"/>
  <c r="K927" i="10"/>
  <c r="J927" i="10"/>
  <c r="I927" i="10"/>
  <c r="V926" i="10"/>
  <c r="U926" i="10"/>
  <c r="T926" i="10"/>
  <c r="S926" i="10"/>
  <c r="R926" i="10"/>
  <c r="Q926" i="10"/>
  <c r="P926" i="10"/>
  <c r="O926" i="10"/>
  <c r="N926" i="10"/>
  <c r="M926" i="10"/>
  <c r="L926" i="10"/>
  <c r="K926" i="10"/>
  <c r="J926" i="10"/>
  <c r="I926" i="10"/>
  <c r="V925" i="10"/>
  <c r="U925" i="10"/>
  <c r="T925" i="10"/>
  <c r="S925" i="10"/>
  <c r="R925" i="10"/>
  <c r="Q925" i="10"/>
  <c r="P925" i="10"/>
  <c r="O925" i="10"/>
  <c r="N925" i="10"/>
  <c r="M925" i="10"/>
  <c r="L925" i="10"/>
  <c r="K925" i="10"/>
  <c r="J925" i="10"/>
  <c r="I925" i="10"/>
  <c r="V923" i="10"/>
  <c r="U923" i="10"/>
  <c r="T923" i="10"/>
  <c r="S923" i="10"/>
  <c r="R923" i="10"/>
  <c r="Q923" i="10"/>
  <c r="P923" i="10"/>
  <c r="O923" i="10"/>
  <c r="N923" i="10"/>
  <c r="M923" i="10"/>
  <c r="L923" i="10"/>
  <c r="K923" i="10"/>
  <c r="J923" i="10"/>
  <c r="I923" i="10"/>
  <c r="V922" i="10"/>
  <c r="U922" i="10"/>
  <c r="T922" i="10"/>
  <c r="S922" i="10"/>
  <c r="R922" i="10"/>
  <c r="Q922" i="10"/>
  <c r="P922" i="10"/>
  <c r="O922" i="10"/>
  <c r="N922" i="10"/>
  <c r="M922" i="10"/>
  <c r="L922" i="10"/>
  <c r="K922" i="10"/>
  <c r="J922" i="10"/>
  <c r="I922" i="10"/>
  <c r="V920" i="10"/>
  <c r="U920" i="10"/>
  <c r="T920" i="10"/>
  <c r="S920" i="10"/>
  <c r="R920" i="10"/>
  <c r="Q920" i="10"/>
  <c r="P920" i="10"/>
  <c r="O920" i="10"/>
  <c r="N920" i="10"/>
  <c r="M920" i="10"/>
  <c r="L920" i="10"/>
  <c r="K920" i="10"/>
  <c r="J920" i="10"/>
  <c r="I920" i="10"/>
  <c r="V919" i="10"/>
  <c r="U919" i="10"/>
  <c r="T919" i="10"/>
  <c r="S919" i="10"/>
  <c r="R919" i="10"/>
  <c r="Q919" i="10"/>
  <c r="P919" i="10"/>
  <c r="O919" i="10"/>
  <c r="N919" i="10"/>
  <c r="M919" i="10"/>
  <c r="L919" i="10"/>
  <c r="K919" i="10"/>
  <c r="J919" i="10"/>
  <c r="I919" i="10"/>
  <c r="V918" i="10"/>
  <c r="U918" i="10"/>
  <c r="T918" i="10"/>
  <c r="S918" i="10"/>
  <c r="R918" i="10"/>
  <c r="Q918" i="10"/>
  <c r="P918" i="10"/>
  <c r="O918" i="10"/>
  <c r="N918" i="10"/>
  <c r="M918" i="10"/>
  <c r="L918" i="10"/>
  <c r="K918" i="10"/>
  <c r="J918" i="10"/>
  <c r="I918" i="10"/>
  <c r="V916" i="10"/>
  <c r="U916" i="10"/>
  <c r="T916" i="10"/>
  <c r="S916" i="10"/>
  <c r="R916" i="10"/>
  <c r="Q916" i="10"/>
  <c r="P916" i="10"/>
  <c r="O916" i="10"/>
  <c r="N916" i="10"/>
  <c r="M916" i="10"/>
  <c r="L916" i="10"/>
  <c r="K916" i="10"/>
  <c r="J916" i="10"/>
  <c r="I916" i="10"/>
  <c r="V915" i="10"/>
  <c r="U915" i="10"/>
  <c r="T915" i="10"/>
  <c r="S915" i="10"/>
  <c r="R915" i="10"/>
  <c r="Q915" i="10"/>
  <c r="P915" i="10"/>
  <c r="O915" i="10"/>
  <c r="N915" i="10"/>
  <c r="M915" i="10"/>
  <c r="L915" i="10"/>
  <c r="K915" i="10"/>
  <c r="J915" i="10"/>
  <c r="I915" i="10"/>
  <c r="V913" i="10"/>
  <c r="U913" i="10"/>
  <c r="T913" i="10"/>
  <c r="S913" i="10"/>
  <c r="R913" i="10"/>
  <c r="Q913" i="10"/>
  <c r="P913" i="10"/>
  <c r="O913" i="10"/>
  <c r="N913" i="10"/>
  <c r="M913" i="10"/>
  <c r="L913" i="10"/>
  <c r="K913" i="10"/>
  <c r="J913" i="10"/>
  <c r="I913" i="10"/>
  <c r="V912" i="10"/>
  <c r="U912" i="10"/>
  <c r="T912" i="10"/>
  <c r="S912" i="10"/>
  <c r="R912" i="10"/>
  <c r="Q912" i="10"/>
  <c r="P912" i="10"/>
  <c r="O912" i="10"/>
  <c r="N912" i="10"/>
  <c r="M912" i="10"/>
  <c r="L912" i="10"/>
  <c r="K912" i="10"/>
  <c r="J912" i="10"/>
  <c r="I912" i="10"/>
  <c r="V911" i="10"/>
  <c r="U911" i="10"/>
  <c r="T911" i="10"/>
  <c r="S911" i="10"/>
  <c r="R911" i="10"/>
  <c r="Q911" i="10"/>
  <c r="P911" i="10"/>
  <c r="O911" i="10"/>
  <c r="N911" i="10"/>
  <c r="M911" i="10"/>
  <c r="L911" i="10"/>
  <c r="K911" i="10"/>
  <c r="J911" i="10"/>
  <c r="I911" i="10"/>
  <c r="V909" i="10"/>
  <c r="U909" i="10"/>
  <c r="T909" i="10"/>
  <c r="S909" i="10"/>
  <c r="R909" i="10"/>
  <c r="Q909" i="10"/>
  <c r="P909" i="10"/>
  <c r="O909" i="10"/>
  <c r="N909" i="10"/>
  <c r="M909" i="10"/>
  <c r="L909" i="10"/>
  <c r="K909" i="10"/>
  <c r="J909" i="10"/>
  <c r="I909" i="10"/>
  <c r="V908" i="10"/>
  <c r="U908" i="10"/>
  <c r="T908" i="10"/>
  <c r="S908" i="10"/>
  <c r="R908" i="10"/>
  <c r="Q908" i="10"/>
  <c r="P908" i="10"/>
  <c r="O908" i="10"/>
  <c r="N908" i="10"/>
  <c r="M908" i="10"/>
  <c r="L908" i="10"/>
  <c r="K908" i="10"/>
  <c r="J908" i="10"/>
  <c r="I908" i="10"/>
  <c r="V905" i="10"/>
  <c r="U905" i="10"/>
  <c r="T905" i="10"/>
  <c r="S905" i="10"/>
  <c r="R905" i="10"/>
  <c r="Q905" i="10"/>
  <c r="P905" i="10"/>
  <c r="O905" i="10"/>
  <c r="N905" i="10"/>
  <c r="M905" i="10"/>
  <c r="L905" i="10"/>
  <c r="K905" i="10"/>
  <c r="J905" i="10"/>
  <c r="I905" i="10"/>
  <c r="V904" i="10"/>
  <c r="U904" i="10"/>
  <c r="T904" i="10"/>
  <c r="S904" i="10"/>
  <c r="R904" i="10"/>
  <c r="Q904" i="10"/>
  <c r="P904" i="10"/>
  <c r="O904" i="10"/>
  <c r="N904" i="10"/>
  <c r="M904" i="10"/>
  <c r="L904" i="10"/>
  <c r="K904" i="10"/>
  <c r="J904" i="10"/>
  <c r="I904" i="10"/>
  <c r="V903" i="10"/>
  <c r="U903" i="10"/>
  <c r="T903" i="10"/>
  <c r="S903" i="10"/>
  <c r="R903" i="10"/>
  <c r="Q903" i="10"/>
  <c r="P903" i="10"/>
  <c r="O903" i="10"/>
  <c r="N903" i="10"/>
  <c r="M903" i="10"/>
  <c r="L903" i="10"/>
  <c r="K903" i="10"/>
  <c r="J903" i="10"/>
  <c r="I903" i="10"/>
  <c r="V901" i="10"/>
  <c r="U901" i="10"/>
  <c r="T901" i="10"/>
  <c r="S901" i="10"/>
  <c r="R901" i="10"/>
  <c r="Q901" i="10"/>
  <c r="P901" i="10"/>
  <c r="O901" i="10"/>
  <c r="N901" i="10"/>
  <c r="M901" i="10"/>
  <c r="L901" i="10"/>
  <c r="K901" i="10"/>
  <c r="J901" i="10"/>
  <c r="I901" i="10"/>
  <c r="V900" i="10"/>
  <c r="U900" i="10"/>
  <c r="T900" i="10"/>
  <c r="S900" i="10"/>
  <c r="R900" i="10"/>
  <c r="Q900" i="10"/>
  <c r="P900" i="10"/>
  <c r="O900" i="10"/>
  <c r="N900" i="10"/>
  <c r="M900" i="10"/>
  <c r="L900" i="10"/>
  <c r="K900" i="10"/>
  <c r="J900" i="10"/>
  <c r="I900" i="10"/>
  <c r="V899" i="10"/>
  <c r="U899" i="10"/>
  <c r="T899" i="10"/>
  <c r="S899" i="10"/>
  <c r="R899" i="10"/>
  <c r="Q899" i="10"/>
  <c r="P899" i="10"/>
  <c r="O899" i="10"/>
  <c r="N899" i="10"/>
  <c r="M899" i="10"/>
  <c r="L899" i="10"/>
  <c r="K899" i="10"/>
  <c r="J899" i="10"/>
  <c r="I899" i="10"/>
  <c r="V897" i="10"/>
  <c r="U897" i="10"/>
  <c r="T897" i="10"/>
  <c r="S897" i="10"/>
  <c r="R897" i="10"/>
  <c r="Q897" i="10"/>
  <c r="P897" i="10"/>
  <c r="O897" i="10"/>
  <c r="N897" i="10"/>
  <c r="M897" i="10"/>
  <c r="L897" i="10"/>
  <c r="K897" i="10"/>
  <c r="J897" i="10"/>
  <c r="I897" i="10"/>
  <c r="V896" i="10"/>
  <c r="U896" i="10"/>
  <c r="T896" i="10"/>
  <c r="S896" i="10"/>
  <c r="R896" i="10"/>
  <c r="Q896" i="10"/>
  <c r="P896" i="10"/>
  <c r="O896" i="10"/>
  <c r="N896" i="10"/>
  <c r="M896" i="10"/>
  <c r="L896" i="10"/>
  <c r="K896" i="10"/>
  <c r="J896" i="10"/>
  <c r="I896" i="10"/>
  <c r="V895" i="10"/>
  <c r="U895" i="10"/>
  <c r="T895" i="10"/>
  <c r="S895" i="10"/>
  <c r="R895" i="10"/>
  <c r="Q895" i="10"/>
  <c r="P895" i="10"/>
  <c r="O895" i="10"/>
  <c r="N895" i="10"/>
  <c r="M895" i="10"/>
  <c r="L895" i="10"/>
  <c r="K895" i="10"/>
  <c r="J895" i="10"/>
  <c r="I895" i="10"/>
  <c r="V892" i="10"/>
  <c r="U892" i="10"/>
  <c r="T892" i="10"/>
  <c r="S892" i="10"/>
  <c r="R892" i="10"/>
  <c r="Q892" i="10"/>
  <c r="P892" i="10"/>
  <c r="O892" i="10"/>
  <c r="N892" i="10"/>
  <c r="M892" i="10"/>
  <c r="L892" i="10"/>
  <c r="K892" i="10"/>
  <c r="J892" i="10"/>
  <c r="I892" i="10"/>
  <c r="V891" i="10"/>
  <c r="U891" i="10"/>
  <c r="T891" i="10"/>
  <c r="S891" i="10"/>
  <c r="R891" i="10"/>
  <c r="Q891" i="10"/>
  <c r="P891" i="10"/>
  <c r="O891" i="10"/>
  <c r="N891" i="10"/>
  <c r="M891" i="10"/>
  <c r="L891" i="10"/>
  <c r="K891" i="10"/>
  <c r="J891" i="10"/>
  <c r="I891" i="10"/>
  <c r="V890" i="10"/>
  <c r="U890" i="10"/>
  <c r="T890" i="10"/>
  <c r="S890" i="10"/>
  <c r="R890" i="10"/>
  <c r="Q890" i="10"/>
  <c r="P890" i="10"/>
  <c r="O890" i="10"/>
  <c r="N890" i="10"/>
  <c r="M890" i="10"/>
  <c r="L890" i="10"/>
  <c r="K890" i="10"/>
  <c r="J890" i="10"/>
  <c r="I890" i="10"/>
  <c r="V889" i="10"/>
  <c r="U889" i="10"/>
  <c r="T889" i="10"/>
  <c r="S889" i="10"/>
  <c r="R889" i="10"/>
  <c r="Q889" i="10"/>
  <c r="P889" i="10"/>
  <c r="O889" i="10"/>
  <c r="N889" i="10"/>
  <c r="M889" i="10"/>
  <c r="L889" i="10"/>
  <c r="K889" i="10"/>
  <c r="J889" i="10"/>
  <c r="I889" i="10"/>
  <c r="V887" i="10"/>
  <c r="U887" i="10"/>
  <c r="T887" i="10"/>
  <c r="S887" i="10"/>
  <c r="R887" i="10"/>
  <c r="Q887" i="10"/>
  <c r="P887" i="10"/>
  <c r="O887" i="10"/>
  <c r="N887" i="10"/>
  <c r="M887" i="10"/>
  <c r="L887" i="10"/>
  <c r="K887" i="10"/>
  <c r="J887" i="10"/>
  <c r="I887" i="10"/>
  <c r="V886" i="10"/>
  <c r="U886" i="10"/>
  <c r="T886" i="10"/>
  <c r="S886" i="10"/>
  <c r="R886" i="10"/>
  <c r="Q886" i="10"/>
  <c r="P886" i="10"/>
  <c r="O886" i="10"/>
  <c r="N886" i="10"/>
  <c r="M886" i="10"/>
  <c r="L886" i="10"/>
  <c r="K886" i="10"/>
  <c r="J886" i="10"/>
  <c r="I886" i="10"/>
  <c r="V885" i="10"/>
  <c r="U885" i="10"/>
  <c r="T885" i="10"/>
  <c r="S885" i="10"/>
  <c r="R885" i="10"/>
  <c r="Q885" i="10"/>
  <c r="P885" i="10"/>
  <c r="O885" i="10"/>
  <c r="N885" i="10"/>
  <c r="M885" i="10"/>
  <c r="L885" i="10"/>
  <c r="K885" i="10"/>
  <c r="J885" i="10"/>
  <c r="I885" i="10"/>
  <c r="V884" i="10"/>
  <c r="U884" i="10"/>
  <c r="T884" i="10"/>
  <c r="S884" i="10"/>
  <c r="R884" i="10"/>
  <c r="Q884" i="10"/>
  <c r="P884" i="10"/>
  <c r="O884" i="10"/>
  <c r="N884" i="10"/>
  <c r="M884" i="10"/>
  <c r="L884" i="10"/>
  <c r="K884" i="10"/>
  <c r="J884" i="10"/>
  <c r="I884" i="10"/>
  <c r="V882" i="10"/>
  <c r="U882" i="10"/>
  <c r="T882" i="10"/>
  <c r="S882" i="10"/>
  <c r="R882" i="10"/>
  <c r="Q882" i="10"/>
  <c r="P882" i="10"/>
  <c r="O882" i="10"/>
  <c r="N882" i="10"/>
  <c r="M882" i="10"/>
  <c r="L882" i="10"/>
  <c r="K882" i="10"/>
  <c r="J882" i="10"/>
  <c r="I882" i="10"/>
  <c r="V881" i="10"/>
  <c r="U881" i="10"/>
  <c r="T881" i="10"/>
  <c r="S881" i="10"/>
  <c r="R881" i="10"/>
  <c r="Q881" i="10"/>
  <c r="P881" i="10"/>
  <c r="O881" i="10"/>
  <c r="N881" i="10"/>
  <c r="M881" i="10"/>
  <c r="L881" i="10"/>
  <c r="K881" i="10"/>
  <c r="J881" i="10"/>
  <c r="I881" i="10"/>
  <c r="V880" i="10"/>
  <c r="U880" i="10"/>
  <c r="T880" i="10"/>
  <c r="S880" i="10"/>
  <c r="R880" i="10"/>
  <c r="Q880" i="10"/>
  <c r="P880" i="10"/>
  <c r="O880" i="10"/>
  <c r="N880" i="10"/>
  <c r="M880" i="10"/>
  <c r="L880" i="10"/>
  <c r="K880" i="10"/>
  <c r="J880" i="10"/>
  <c r="I880" i="10"/>
  <c r="V879" i="10"/>
  <c r="U879" i="10"/>
  <c r="T879" i="10"/>
  <c r="S879" i="10"/>
  <c r="R879" i="10"/>
  <c r="Q879" i="10"/>
  <c r="P879" i="10"/>
  <c r="O879" i="10"/>
  <c r="N879" i="10"/>
  <c r="M879" i="10"/>
  <c r="L879" i="10"/>
  <c r="K879" i="10"/>
  <c r="J879" i="10"/>
  <c r="I879" i="10"/>
  <c r="V1662" i="9"/>
  <c r="U1662" i="9"/>
  <c r="T1662" i="9"/>
  <c r="S1662" i="9"/>
  <c r="R1662" i="9"/>
  <c r="Q1662" i="9"/>
  <c r="P1662" i="9"/>
  <c r="O1662" i="9"/>
  <c r="N1662" i="9"/>
  <c r="M1662" i="9"/>
  <c r="L1662" i="9"/>
  <c r="K1662" i="9"/>
  <c r="J1662" i="9"/>
  <c r="I1662" i="9"/>
  <c r="V1661" i="9"/>
  <c r="U1661" i="9"/>
  <c r="T1661" i="9"/>
  <c r="S1661" i="9"/>
  <c r="R1661" i="9"/>
  <c r="Q1661" i="9"/>
  <c r="P1661" i="9"/>
  <c r="O1661" i="9"/>
  <c r="N1661" i="9"/>
  <c r="M1661" i="9"/>
  <c r="L1661" i="9"/>
  <c r="K1661" i="9"/>
  <c r="J1661" i="9"/>
  <c r="I1661" i="9"/>
  <c r="V1659" i="9"/>
  <c r="U1659" i="9"/>
  <c r="T1659" i="9"/>
  <c r="S1659" i="9"/>
  <c r="R1659" i="9"/>
  <c r="Q1659" i="9"/>
  <c r="P1659" i="9"/>
  <c r="O1659" i="9"/>
  <c r="N1659" i="9"/>
  <c r="M1659" i="9"/>
  <c r="L1659" i="9"/>
  <c r="K1659" i="9"/>
  <c r="J1659" i="9"/>
  <c r="I1659" i="9"/>
  <c r="V1658" i="9"/>
  <c r="U1658" i="9"/>
  <c r="T1658" i="9"/>
  <c r="S1658" i="9"/>
  <c r="R1658" i="9"/>
  <c r="Q1658" i="9"/>
  <c r="P1658" i="9"/>
  <c r="O1658" i="9"/>
  <c r="N1658" i="9"/>
  <c r="M1658" i="9"/>
  <c r="L1658" i="9"/>
  <c r="K1658" i="9"/>
  <c r="J1658" i="9"/>
  <c r="I1658" i="9"/>
  <c r="V1656" i="9"/>
  <c r="U1656" i="9"/>
  <c r="T1656" i="9"/>
  <c r="S1656" i="9"/>
  <c r="R1656" i="9"/>
  <c r="Q1656" i="9"/>
  <c r="P1656" i="9"/>
  <c r="O1656" i="9"/>
  <c r="N1656" i="9"/>
  <c r="M1656" i="9"/>
  <c r="L1656" i="9"/>
  <c r="K1656" i="9"/>
  <c r="J1656" i="9"/>
  <c r="I1656" i="9"/>
  <c r="V1655" i="9"/>
  <c r="U1655" i="9"/>
  <c r="T1655" i="9"/>
  <c r="S1655" i="9"/>
  <c r="R1655" i="9"/>
  <c r="Q1655" i="9"/>
  <c r="P1655" i="9"/>
  <c r="O1655" i="9"/>
  <c r="N1655" i="9"/>
  <c r="M1655" i="9"/>
  <c r="L1655" i="9"/>
  <c r="K1655" i="9"/>
  <c r="J1655" i="9"/>
  <c r="I1655" i="9"/>
  <c r="V1653" i="9"/>
  <c r="U1653" i="9"/>
  <c r="T1653" i="9"/>
  <c r="S1653" i="9"/>
  <c r="R1653" i="9"/>
  <c r="Q1653" i="9"/>
  <c r="P1653" i="9"/>
  <c r="O1653" i="9"/>
  <c r="N1653" i="9"/>
  <c r="M1653" i="9"/>
  <c r="L1653" i="9"/>
  <c r="K1653" i="9"/>
  <c r="J1653" i="9"/>
  <c r="I1653" i="9"/>
  <c r="V1652" i="9"/>
  <c r="U1652" i="9"/>
  <c r="T1652" i="9"/>
  <c r="S1652" i="9"/>
  <c r="R1652" i="9"/>
  <c r="Q1652" i="9"/>
  <c r="P1652" i="9"/>
  <c r="O1652" i="9"/>
  <c r="N1652" i="9"/>
  <c r="M1652" i="9"/>
  <c r="L1652" i="9"/>
  <c r="K1652" i="9"/>
  <c r="J1652" i="9"/>
  <c r="I1652" i="9"/>
  <c r="V1650" i="9"/>
  <c r="U1650" i="9"/>
  <c r="T1650" i="9"/>
  <c r="S1650" i="9"/>
  <c r="R1650" i="9"/>
  <c r="Q1650" i="9"/>
  <c r="P1650" i="9"/>
  <c r="O1650" i="9"/>
  <c r="N1650" i="9"/>
  <c r="M1650" i="9"/>
  <c r="L1650" i="9"/>
  <c r="K1650" i="9"/>
  <c r="J1650" i="9"/>
  <c r="I1650" i="9"/>
  <c r="V1649" i="9"/>
  <c r="U1649" i="9"/>
  <c r="T1649" i="9"/>
  <c r="S1649" i="9"/>
  <c r="R1649" i="9"/>
  <c r="Q1649" i="9"/>
  <c r="P1649" i="9"/>
  <c r="O1649" i="9"/>
  <c r="N1649" i="9"/>
  <c r="M1649" i="9"/>
  <c r="L1649" i="9"/>
  <c r="K1649" i="9"/>
  <c r="J1649" i="9"/>
  <c r="I1649" i="9"/>
  <c r="V1647" i="9"/>
  <c r="U1647" i="9"/>
  <c r="T1647" i="9"/>
  <c r="S1647" i="9"/>
  <c r="R1647" i="9"/>
  <c r="Q1647" i="9"/>
  <c r="P1647" i="9"/>
  <c r="O1647" i="9"/>
  <c r="N1647" i="9"/>
  <c r="M1647" i="9"/>
  <c r="L1647" i="9"/>
  <c r="K1647" i="9"/>
  <c r="J1647" i="9"/>
  <c r="I1647" i="9"/>
  <c r="V1646" i="9"/>
  <c r="U1646" i="9"/>
  <c r="T1646" i="9"/>
  <c r="S1646" i="9"/>
  <c r="R1646" i="9"/>
  <c r="Q1646" i="9"/>
  <c r="P1646" i="9"/>
  <c r="O1646" i="9"/>
  <c r="N1646" i="9"/>
  <c r="M1646" i="9"/>
  <c r="L1646" i="9"/>
  <c r="K1646" i="9"/>
  <c r="J1646" i="9"/>
  <c r="I1646" i="9"/>
  <c r="V1643" i="9"/>
  <c r="U1643" i="9"/>
  <c r="T1643" i="9"/>
  <c r="S1643" i="9"/>
  <c r="R1643" i="9"/>
  <c r="Q1643" i="9"/>
  <c r="P1643" i="9"/>
  <c r="O1643" i="9"/>
  <c r="N1643" i="9"/>
  <c r="M1643" i="9"/>
  <c r="L1643" i="9"/>
  <c r="K1643" i="9"/>
  <c r="J1643" i="9"/>
  <c r="I1643" i="9"/>
  <c r="V1642" i="9"/>
  <c r="U1642" i="9"/>
  <c r="T1642" i="9"/>
  <c r="S1642" i="9"/>
  <c r="R1642" i="9"/>
  <c r="Q1642" i="9"/>
  <c r="P1642" i="9"/>
  <c r="O1642" i="9"/>
  <c r="N1642" i="9"/>
  <c r="M1642" i="9"/>
  <c r="L1642" i="9"/>
  <c r="K1642" i="9"/>
  <c r="J1642" i="9"/>
  <c r="I1642" i="9"/>
  <c r="V1641" i="9"/>
  <c r="U1641" i="9"/>
  <c r="T1641" i="9"/>
  <c r="S1641" i="9"/>
  <c r="R1641" i="9"/>
  <c r="Q1641" i="9"/>
  <c r="P1641" i="9"/>
  <c r="O1641" i="9"/>
  <c r="N1641" i="9"/>
  <c r="M1641" i="9"/>
  <c r="L1641" i="9"/>
  <c r="K1641" i="9"/>
  <c r="J1641" i="9"/>
  <c r="I1641" i="9"/>
  <c r="V1639" i="9"/>
  <c r="U1639" i="9"/>
  <c r="T1639" i="9"/>
  <c r="S1639" i="9"/>
  <c r="R1639" i="9"/>
  <c r="Q1639" i="9"/>
  <c r="P1639" i="9"/>
  <c r="O1639" i="9"/>
  <c r="N1639" i="9"/>
  <c r="M1639" i="9"/>
  <c r="L1639" i="9"/>
  <c r="K1639" i="9"/>
  <c r="J1639" i="9"/>
  <c r="I1639" i="9"/>
  <c r="V1638" i="9"/>
  <c r="U1638" i="9"/>
  <c r="T1638" i="9"/>
  <c r="S1638" i="9"/>
  <c r="R1638" i="9"/>
  <c r="Q1638" i="9"/>
  <c r="P1638" i="9"/>
  <c r="O1638" i="9"/>
  <c r="N1638" i="9"/>
  <c r="M1638" i="9"/>
  <c r="L1638" i="9"/>
  <c r="K1638" i="9"/>
  <c r="J1638" i="9"/>
  <c r="I1638" i="9"/>
  <c r="V1636" i="9"/>
  <c r="U1636" i="9"/>
  <c r="T1636" i="9"/>
  <c r="S1636" i="9"/>
  <c r="R1636" i="9"/>
  <c r="Q1636" i="9"/>
  <c r="P1636" i="9"/>
  <c r="O1636" i="9"/>
  <c r="N1636" i="9"/>
  <c r="M1636" i="9"/>
  <c r="L1636" i="9"/>
  <c r="K1636" i="9"/>
  <c r="J1636" i="9"/>
  <c r="I1636" i="9"/>
  <c r="V1635" i="9"/>
  <c r="U1635" i="9"/>
  <c r="T1635" i="9"/>
  <c r="S1635" i="9"/>
  <c r="R1635" i="9"/>
  <c r="Q1635" i="9"/>
  <c r="P1635" i="9"/>
  <c r="O1635" i="9"/>
  <c r="N1635" i="9"/>
  <c r="M1635" i="9"/>
  <c r="L1635" i="9"/>
  <c r="K1635" i="9"/>
  <c r="J1635" i="9"/>
  <c r="I1635" i="9"/>
  <c r="V1634" i="9"/>
  <c r="U1634" i="9"/>
  <c r="T1634" i="9"/>
  <c r="S1634" i="9"/>
  <c r="R1634" i="9"/>
  <c r="Q1634" i="9"/>
  <c r="P1634" i="9"/>
  <c r="O1634" i="9"/>
  <c r="N1634" i="9"/>
  <c r="M1634" i="9"/>
  <c r="L1634" i="9"/>
  <c r="K1634" i="9"/>
  <c r="J1634" i="9"/>
  <c r="I1634" i="9"/>
  <c r="V1632" i="9"/>
  <c r="U1632" i="9"/>
  <c r="T1632" i="9"/>
  <c r="S1632" i="9"/>
  <c r="R1632" i="9"/>
  <c r="Q1632" i="9"/>
  <c r="P1632" i="9"/>
  <c r="O1632" i="9"/>
  <c r="N1632" i="9"/>
  <c r="M1632" i="9"/>
  <c r="L1632" i="9"/>
  <c r="K1632" i="9"/>
  <c r="J1632" i="9"/>
  <c r="I1632" i="9"/>
  <c r="V1631" i="9"/>
  <c r="U1631" i="9"/>
  <c r="T1631" i="9"/>
  <c r="S1631" i="9"/>
  <c r="R1631" i="9"/>
  <c r="Q1631" i="9"/>
  <c r="P1631" i="9"/>
  <c r="O1631" i="9"/>
  <c r="N1631" i="9"/>
  <c r="M1631" i="9"/>
  <c r="L1631" i="9"/>
  <c r="K1631" i="9"/>
  <c r="J1631" i="9"/>
  <c r="I1631" i="9"/>
  <c r="V1629" i="9"/>
  <c r="U1629" i="9"/>
  <c r="T1629" i="9"/>
  <c r="S1629" i="9"/>
  <c r="R1629" i="9"/>
  <c r="Q1629" i="9"/>
  <c r="P1629" i="9"/>
  <c r="O1629" i="9"/>
  <c r="N1629" i="9"/>
  <c r="M1629" i="9"/>
  <c r="L1629" i="9"/>
  <c r="K1629" i="9"/>
  <c r="J1629" i="9"/>
  <c r="I1629" i="9"/>
  <c r="V1628" i="9"/>
  <c r="U1628" i="9"/>
  <c r="T1628" i="9"/>
  <c r="S1628" i="9"/>
  <c r="R1628" i="9"/>
  <c r="Q1628" i="9"/>
  <c r="P1628" i="9"/>
  <c r="O1628" i="9"/>
  <c r="N1628" i="9"/>
  <c r="M1628" i="9"/>
  <c r="L1628" i="9"/>
  <c r="K1628" i="9"/>
  <c r="J1628" i="9"/>
  <c r="I1628" i="9"/>
  <c r="V1627" i="9"/>
  <c r="U1627" i="9"/>
  <c r="T1627" i="9"/>
  <c r="S1627" i="9"/>
  <c r="R1627" i="9"/>
  <c r="Q1627" i="9"/>
  <c r="P1627" i="9"/>
  <c r="O1627" i="9"/>
  <c r="N1627" i="9"/>
  <c r="M1627" i="9"/>
  <c r="L1627" i="9"/>
  <c r="K1627" i="9"/>
  <c r="J1627" i="9"/>
  <c r="I1627" i="9"/>
  <c r="V1625" i="9"/>
  <c r="U1625" i="9"/>
  <c r="T1625" i="9"/>
  <c r="S1625" i="9"/>
  <c r="R1625" i="9"/>
  <c r="Q1625" i="9"/>
  <c r="P1625" i="9"/>
  <c r="O1625" i="9"/>
  <c r="N1625" i="9"/>
  <c r="M1625" i="9"/>
  <c r="L1625" i="9"/>
  <c r="K1625" i="9"/>
  <c r="J1625" i="9"/>
  <c r="I1625" i="9"/>
  <c r="V1624" i="9"/>
  <c r="U1624" i="9"/>
  <c r="T1624" i="9"/>
  <c r="S1624" i="9"/>
  <c r="R1624" i="9"/>
  <c r="Q1624" i="9"/>
  <c r="P1624" i="9"/>
  <c r="O1624" i="9"/>
  <c r="N1624" i="9"/>
  <c r="M1624" i="9"/>
  <c r="L1624" i="9"/>
  <c r="K1624" i="9"/>
  <c r="J1624" i="9"/>
  <c r="I1624" i="9"/>
  <c r="V1621" i="9"/>
  <c r="U1621" i="9"/>
  <c r="T1621" i="9"/>
  <c r="S1621" i="9"/>
  <c r="R1621" i="9"/>
  <c r="Q1621" i="9"/>
  <c r="P1621" i="9"/>
  <c r="O1621" i="9"/>
  <c r="N1621" i="9"/>
  <c r="M1621" i="9"/>
  <c r="L1621" i="9"/>
  <c r="K1621" i="9"/>
  <c r="J1621" i="9"/>
  <c r="I1621" i="9"/>
  <c r="V1620" i="9"/>
  <c r="U1620" i="9"/>
  <c r="T1620" i="9"/>
  <c r="S1620" i="9"/>
  <c r="R1620" i="9"/>
  <c r="Q1620" i="9"/>
  <c r="P1620" i="9"/>
  <c r="O1620" i="9"/>
  <c r="N1620" i="9"/>
  <c r="M1620" i="9"/>
  <c r="L1620" i="9"/>
  <c r="K1620" i="9"/>
  <c r="J1620" i="9"/>
  <c r="I1620" i="9"/>
  <c r="V1619" i="9"/>
  <c r="U1619" i="9"/>
  <c r="T1619" i="9"/>
  <c r="S1619" i="9"/>
  <c r="R1619" i="9"/>
  <c r="Q1619" i="9"/>
  <c r="P1619" i="9"/>
  <c r="O1619" i="9"/>
  <c r="N1619" i="9"/>
  <c r="M1619" i="9"/>
  <c r="L1619" i="9"/>
  <c r="K1619" i="9"/>
  <c r="J1619" i="9"/>
  <c r="I1619" i="9"/>
  <c r="V1617" i="9"/>
  <c r="U1617" i="9"/>
  <c r="T1617" i="9"/>
  <c r="S1617" i="9"/>
  <c r="R1617" i="9"/>
  <c r="Q1617" i="9"/>
  <c r="P1617" i="9"/>
  <c r="O1617" i="9"/>
  <c r="N1617" i="9"/>
  <c r="M1617" i="9"/>
  <c r="L1617" i="9"/>
  <c r="K1617" i="9"/>
  <c r="J1617" i="9"/>
  <c r="I1617" i="9"/>
  <c r="V1616" i="9"/>
  <c r="U1616" i="9"/>
  <c r="T1616" i="9"/>
  <c r="S1616" i="9"/>
  <c r="R1616" i="9"/>
  <c r="Q1616" i="9"/>
  <c r="P1616" i="9"/>
  <c r="O1616" i="9"/>
  <c r="N1616" i="9"/>
  <c r="M1616" i="9"/>
  <c r="L1616" i="9"/>
  <c r="K1616" i="9"/>
  <c r="J1616" i="9"/>
  <c r="I1616" i="9"/>
  <c r="V1615" i="9"/>
  <c r="U1615" i="9"/>
  <c r="T1615" i="9"/>
  <c r="S1615" i="9"/>
  <c r="R1615" i="9"/>
  <c r="Q1615" i="9"/>
  <c r="P1615" i="9"/>
  <c r="O1615" i="9"/>
  <c r="N1615" i="9"/>
  <c r="M1615" i="9"/>
  <c r="L1615" i="9"/>
  <c r="K1615" i="9"/>
  <c r="J1615" i="9"/>
  <c r="I1615" i="9"/>
  <c r="V1613" i="9"/>
  <c r="U1613" i="9"/>
  <c r="T1613" i="9"/>
  <c r="S1613" i="9"/>
  <c r="R1613" i="9"/>
  <c r="Q1613" i="9"/>
  <c r="P1613" i="9"/>
  <c r="O1613" i="9"/>
  <c r="N1613" i="9"/>
  <c r="M1613" i="9"/>
  <c r="L1613" i="9"/>
  <c r="K1613" i="9"/>
  <c r="J1613" i="9"/>
  <c r="I1613" i="9"/>
  <c r="V1612" i="9"/>
  <c r="U1612" i="9"/>
  <c r="T1612" i="9"/>
  <c r="S1612" i="9"/>
  <c r="R1612" i="9"/>
  <c r="Q1612" i="9"/>
  <c r="P1612" i="9"/>
  <c r="O1612" i="9"/>
  <c r="N1612" i="9"/>
  <c r="M1612" i="9"/>
  <c r="L1612" i="9"/>
  <c r="K1612" i="9"/>
  <c r="J1612" i="9"/>
  <c r="I1612" i="9"/>
  <c r="V1611" i="9"/>
  <c r="U1611" i="9"/>
  <c r="T1611" i="9"/>
  <c r="S1611" i="9"/>
  <c r="R1611" i="9"/>
  <c r="Q1611" i="9"/>
  <c r="P1611" i="9"/>
  <c r="O1611" i="9"/>
  <c r="N1611" i="9"/>
  <c r="M1611" i="9"/>
  <c r="L1611" i="9"/>
  <c r="K1611" i="9"/>
  <c r="J1611" i="9"/>
  <c r="I1611" i="9"/>
  <c r="V1608" i="9"/>
  <c r="U1608" i="9"/>
  <c r="T1608" i="9"/>
  <c r="S1608" i="9"/>
  <c r="R1608" i="9"/>
  <c r="Q1608" i="9"/>
  <c r="P1608" i="9"/>
  <c r="O1608" i="9"/>
  <c r="N1608" i="9"/>
  <c r="M1608" i="9"/>
  <c r="L1608" i="9"/>
  <c r="K1608" i="9"/>
  <c r="J1608" i="9"/>
  <c r="I1608" i="9"/>
  <c r="V1607" i="9"/>
  <c r="U1607" i="9"/>
  <c r="T1607" i="9"/>
  <c r="S1607" i="9"/>
  <c r="R1607" i="9"/>
  <c r="Q1607" i="9"/>
  <c r="P1607" i="9"/>
  <c r="O1607" i="9"/>
  <c r="N1607" i="9"/>
  <c r="M1607" i="9"/>
  <c r="L1607" i="9"/>
  <c r="K1607" i="9"/>
  <c r="J1607" i="9"/>
  <c r="I1607" i="9"/>
  <c r="V1606" i="9"/>
  <c r="U1606" i="9"/>
  <c r="T1606" i="9"/>
  <c r="S1606" i="9"/>
  <c r="R1606" i="9"/>
  <c r="Q1606" i="9"/>
  <c r="P1606" i="9"/>
  <c r="O1606" i="9"/>
  <c r="N1606" i="9"/>
  <c r="M1606" i="9"/>
  <c r="L1606" i="9"/>
  <c r="K1606" i="9"/>
  <c r="J1606" i="9"/>
  <c r="I1606" i="9"/>
  <c r="V1605" i="9"/>
  <c r="U1605" i="9"/>
  <c r="T1605" i="9"/>
  <c r="S1605" i="9"/>
  <c r="R1605" i="9"/>
  <c r="Q1605" i="9"/>
  <c r="P1605" i="9"/>
  <c r="O1605" i="9"/>
  <c r="N1605" i="9"/>
  <c r="M1605" i="9"/>
  <c r="L1605" i="9"/>
  <c r="K1605" i="9"/>
  <c r="J1605" i="9"/>
  <c r="I1605" i="9"/>
  <c r="V1603" i="9"/>
  <c r="U1603" i="9"/>
  <c r="T1603" i="9"/>
  <c r="S1603" i="9"/>
  <c r="R1603" i="9"/>
  <c r="Q1603" i="9"/>
  <c r="P1603" i="9"/>
  <c r="O1603" i="9"/>
  <c r="N1603" i="9"/>
  <c r="M1603" i="9"/>
  <c r="L1603" i="9"/>
  <c r="K1603" i="9"/>
  <c r="J1603" i="9"/>
  <c r="I1603" i="9"/>
  <c r="V1602" i="9"/>
  <c r="U1602" i="9"/>
  <c r="T1602" i="9"/>
  <c r="S1602" i="9"/>
  <c r="R1602" i="9"/>
  <c r="Q1602" i="9"/>
  <c r="P1602" i="9"/>
  <c r="O1602" i="9"/>
  <c r="N1602" i="9"/>
  <c r="M1602" i="9"/>
  <c r="L1602" i="9"/>
  <c r="K1602" i="9"/>
  <c r="J1602" i="9"/>
  <c r="I1602" i="9"/>
  <c r="V1601" i="9"/>
  <c r="U1601" i="9"/>
  <c r="T1601" i="9"/>
  <c r="S1601" i="9"/>
  <c r="R1601" i="9"/>
  <c r="Q1601" i="9"/>
  <c r="P1601" i="9"/>
  <c r="O1601" i="9"/>
  <c r="N1601" i="9"/>
  <c r="M1601" i="9"/>
  <c r="L1601" i="9"/>
  <c r="K1601" i="9"/>
  <c r="J1601" i="9"/>
  <c r="I1601" i="9"/>
  <c r="V1600" i="9"/>
  <c r="U1600" i="9"/>
  <c r="T1600" i="9"/>
  <c r="S1600" i="9"/>
  <c r="R1600" i="9"/>
  <c r="Q1600" i="9"/>
  <c r="P1600" i="9"/>
  <c r="O1600" i="9"/>
  <c r="N1600" i="9"/>
  <c r="M1600" i="9"/>
  <c r="L1600" i="9"/>
  <c r="K1600" i="9"/>
  <c r="J1600" i="9"/>
  <c r="I1600" i="9"/>
  <c r="V1598" i="9"/>
  <c r="U1598" i="9"/>
  <c r="T1598" i="9"/>
  <c r="S1598" i="9"/>
  <c r="R1598" i="9"/>
  <c r="Q1598" i="9"/>
  <c r="P1598" i="9"/>
  <c r="O1598" i="9"/>
  <c r="N1598" i="9"/>
  <c r="M1598" i="9"/>
  <c r="L1598" i="9"/>
  <c r="K1598" i="9"/>
  <c r="J1598" i="9"/>
  <c r="I1598" i="9"/>
  <c r="V1597" i="9"/>
  <c r="U1597" i="9"/>
  <c r="T1597" i="9"/>
  <c r="S1597" i="9"/>
  <c r="R1597" i="9"/>
  <c r="Q1597" i="9"/>
  <c r="P1597" i="9"/>
  <c r="O1597" i="9"/>
  <c r="N1597" i="9"/>
  <c r="M1597" i="9"/>
  <c r="L1597" i="9"/>
  <c r="K1597" i="9"/>
  <c r="J1597" i="9"/>
  <c r="I1597" i="9"/>
  <c r="V1596" i="9"/>
  <c r="U1596" i="9"/>
  <c r="T1596" i="9"/>
  <c r="S1596" i="9"/>
  <c r="R1596" i="9"/>
  <c r="Q1596" i="9"/>
  <c r="P1596" i="9"/>
  <c r="O1596" i="9"/>
  <c r="N1596" i="9"/>
  <c r="M1596" i="9"/>
  <c r="L1596" i="9"/>
  <c r="K1596" i="9"/>
  <c r="J1596" i="9"/>
  <c r="I1596" i="9"/>
  <c r="V1595" i="9"/>
  <c r="U1595" i="9"/>
  <c r="T1595" i="9"/>
  <c r="S1595" i="9"/>
  <c r="R1595" i="9"/>
  <c r="Q1595" i="9"/>
  <c r="P1595" i="9"/>
  <c r="O1595" i="9"/>
  <c r="N1595" i="9"/>
  <c r="M1595" i="9"/>
  <c r="L1595" i="9"/>
  <c r="K1595" i="9"/>
  <c r="J1595" i="9"/>
  <c r="I1595" i="9"/>
  <c r="V1584" i="9"/>
  <c r="U1584" i="9"/>
  <c r="T1584" i="9"/>
  <c r="S1584" i="9"/>
  <c r="R1584" i="9"/>
  <c r="Q1584" i="9"/>
  <c r="P1584" i="9"/>
  <c r="O1584" i="9"/>
  <c r="N1584" i="9"/>
  <c r="M1584" i="9"/>
  <c r="L1584" i="9"/>
  <c r="K1584" i="9"/>
  <c r="J1584" i="9"/>
  <c r="I1584" i="9"/>
  <c r="V1583" i="9"/>
  <c r="U1583" i="9"/>
  <c r="T1583" i="9"/>
  <c r="S1583" i="9"/>
  <c r="R1583" i="9"/>
  <c r="Q1583" i="9"/>
  <c r="P1583" i="9"/>
  <c r="O1583" i="9"/>
  <c r="N1583" i="9"/>
  <c r="M1583" i="9"/>
  <c r="L1583" i="9"/>
  <c r="K1583" i="9"/>
  <c r="J1583" i="9"/>
  <c r="I1583" i="9"/>
  <c r="V1581" i="9"/>
  <c r="U1581" i="9"/>
  <c r="T1581" i="9"/>
  <c r="S1581" i="9"/>
  <c r="R1581" i="9"/>
  <c r="Q1581" i="9"/>
  <c r="P1581" i="9"/>
  <c r="O1581" i="9"/>
  <c r="N1581" i="9"/>
  <c r="M1581" i="9"/>
  <c r="L1581" i="9"/>
  <c r="K1581" i="9"/>
  <c r="J1581" i="9"/>
  <c r="I1581" i="9"/>
  <c r="V1580" i="9"/>
  <c r="U1580" i="9"/>
  <c r="T1580" i="9"/>
  <c r="S1580" i="9"/>
  <c r="R1580" i="9"/>
  <c r="Q1580" i="9"/>
  <c r="P1580" i="9"/>
  <c r="O1580" i="9"/>
  <c r="N1580" i="9"/>
  <c r="M1580" i="9"/>
  <c r="L1580" i="9"/>
  <c r="K1580" i="9"/>
  <c r="J1580" i="9"/>
  <c r="I1580" i="9"/>
  <c r="V1578" i="9"/>
  <c r="U1578" i="9"/>
  <c r="T1578" i="9"/>
  <c r="S1578" i="9"/>
  <c r="R1578" i="9"/>
  <c r="Q1578" i="9"/>
  <c r="P1578" i="9"/>
  <c r="O1578" i="9"/>
  <c r="N1578" i="9"/>
  <c r="M1578" i="9"/>
  <c r="L1578" i="9"/>
  <c r="K1578" i="9"/>
  <c r="J1578" i="9"/>
  <c r="I1578" i="9"/>
  <c r="V1577" i="9"/>
  <c r="U1577" i="9"/>
  <c r="T1577" i="9"/>
  <c r="S1577" i="9"/>
  <c r="R1577" i="9"/>
  <c r="Q1577" i="9"/>
  <c r="P1577" i="9"/>
  <c r="O1577" i="9"/>
  <c r="N1577" i="9"/>
  <c r="M1577" i="9"/>
  <c r="L1577" i="9"/>
  <c r="K1577" i="9"/>
  <c r="J1577" i="9"/>
  <c r="I1577" i="9"/>
  <c r="V1575" i="9"/>
  <c r="U1575" i="9"/>
  <c r="T1575" i="9"/>
  <c r="S1575" i="9"/>
  <c r="R1575" i="9"/>
  <c r="Q1575" i="9"/>
  <c r="P1575" i="9"/>
  <c r="O1575" i="9"/>
  <c r="N1575" i="9"/>
  <c r="M1575" i="9"/>
  <c r="L1575" i="9"/>
  <c r="K1575" i="9"/>
  <c r="J1575" i="9"/>
  <c r="I1575" i="9"/>
  <c r="V1574" i="9"/>
  <c r="U1574" i="9"/>
  <c r="T1574" i="9"/>
  <c r="S1574" i="9"/>
  <c r="R1574" i="9"/>
  <c r="Q1574" i="9"/>
  <c r="P1574" i="9"/>
  <c r="O1574" i="9"/>
  <c r="N1574" i="9"/>
  <c r="M1574" i="9"/>
  <c r="L1574" i="9"/>
  <c r="K1574" i="9"/>
  <c r="J1574" i="9"/>
  <c r="I1574" i="9"/>
  <c r="V1572" i="9"/>
  <c r="U1572" i="9"/>
  <c r="T1572" i="9"/>
  <c r="S1572" i="9"/>
  <c r="R1572" i="9"/>
  <c r="Q1572" i="9"/>
  <c r="P1572" i="9"/>
  <c r="O1572" i="9"/>
  <c r="N1572" i="9"/>
  <c r="M1572" i="9"/>
  <c r="L1572" i="9"/>
  <c r="K1572" i="9"/>
  <c r="J1572" i="9"/>
  <c r="I1572" i="9"/>
  <c r="V1571" i="9"/>
  <c r="U1571" i="9"/>
  <c r="T1571" i="9"/>
  <c r="S1571" i="9"/>
  <c r="R1571" i="9"/>
  <c r="Q1571" i="9"/>
  <c r="P1571" i="9"/>
  <c r="O1571" i="9"/>
  <c r="N1571" i="9"/>
  <c r="M1571" i="9"/>
  <c r="L1571" i="9"/>
  <c r="K1571" i="9"/>
  <c r="J1571" i="9"/>
  <c r="I1571" i="9"/>
  <c r="V1569" i="9"/>
  <c r="U1569" i="9"/>
  <c r="T1569" i="9"/>
  <c r="S1569" i="9"/>
  <c r="R1569" i="9"/>
  <c r="Q1569" i="9"/>
  <c r="P1569" i="9"/>
  <c r="O1569" i="9"/>
  <c r="N1569" i="9"/>
  <c r="M1569" i="9"/>
  <c r="L1569" i="9"/>
  <c r="K1569" i="9"/>
  <c r="J1569" i="9"/>
  <c r="I1569" i="9"/>
  <c r="V1568" i="9"/>
  <c r="U1568" i="9"/>
  <c r="T1568" i="9"/>
  <c r="S1568" i="9"/>
  <c r="R1568" i="9"/>
  <c r="Q1568" i="9"/>
  <c r="P1568" i="9"/>
  <c r="O1568" i="9"/>
  <c r="N1568" i="9"/>
  <c r="M1568" i="9"/>
  <c r="L1568" i="9"/>
  <c r="K1568" i="9"/>
  <c r="J1568" i="9"/>
  <c r="I1568" i="9"/>
  <c r="V1565" i="9"/>
  <c r="U1565" i="9"/>
  <c r="T1565" i="9"/>
  <c r="S1565" i="9"/>
  <c r="R1565" i="9"/>
  <c r="Q1565" i="9"/>
  <c r="P1565" i="9"/>
  <c r="O1565" i="9"/>
  <c r="N1565" i="9"/>
  <c r="M1565" i="9"/>
  <c r="L1565" i="9"/>
  <c r="K1565" i="9"/>
  <c r="J1565" i="9"/>
  <c r="I1565" i="9"/>
  <c r="V1564" i="9"/>
  <c r="U1564" i="9"/>
  <c r="T1564" i="9"/>
  <c r="S1564" i="9"/>
  <c r="R1564" i="9"/>
  <c r="Q1564" i="9"/>
  <c r="P1564" i="9"/>
  <c r="O1564" i="9"/>
  <c r="N1564" i="9"/>
  <c r="M1564" i="9"/>
  <c r="L1564" i="9"/>
  <c r="K1564" i="9"/>
  <c r="J1564" i="9"/>
  <c r="I1564" i="9"/>
  <c r="V1563" i="9"/>
  <c r="U1563" i="9"/>
  <c r="T1563" i="9"/>
  <c r="S1563" i="9"/>
  <c r="R1563" i="9"/>
  <c r="Q1563" i="9"/>
  <c r="P1563" i="9"/>
  <c r="O1563" i="9"/>
  <c r="N1563" i="9"/>
  <c r="M1563" i="9"/>
  <c r="L1563" i="9"/>
  <c r="K1563" i="9"/>
  <c r="J1563" i="9"/>
  <c r="I1563" i="9"/>
  <c r="V1561" i="9"/>
  <c r="U1561" i="9"/>
  <c r="T1561" i="9"/>
  <c r="S1561" i="9"/>
  <c r="R1561" i="9"/>
  <c r="Q1561" i="9"/>
  <c r="P1561" i="9"/>
  <c r="O1561" i="9"/>
  <c r="N1561" i="9"/>
  <c r="M1561" i="9"/>
  <c r="L1561" i="9"/>
  <c r="K1561" i="9"/>
  <c r="J1561" i="9"/>
  <c r="I1561" i="9"/>
  <c r="V1560" i="9"/>
  <c r="U1560" i="9"/>
  <c r="T1560" i="9"/>
  <c r="S1560" i="9"/>
  <c r="R1560" i="9"/>
  <c r="Q1560" i="9"/>
  <c r="P1560" i="9"/>
  <c r="O1560" i="9"/>
  <c r="N1560" i="9"/>
  <c r="M1560" i="9"/>
  <c r="L1560" i="9"/>
  <c r="K1560" i="9"/>
  <c r="J1560" i="9"/>
  <c r="I1560" i="9"/>
  <c r="V1558" i="9"/>
  <c r="U1558" i="9"/>
  <c r="T1558" i="9"/>
  <c r="S1558" i="9"/>
  <c r="R1558" i="9"/>
  <c r="Q1558" i="9"/>
  <c r="P1558" i="9"/>
  <c r="O1558" i="9"/>
  <c r="N1558" i="9"/>
  <c r="M1558" i="9"/>
  <c r="L1558" i="9"/>
  <c r="K1558" i="9"/>
  <c r="J1558" i="9"/>
  <c r="I1558" i="9"/>
  <c r="V1557" i="9"/>
  <c r="U1557" i="9"/>
  <c r="T1557" i="9"/>
  <c r="S1557" i="9"/>
  <c r="R1557" i="9"/>
  <c r="Q1557" i="9"/>
  <c r="P1557" i="9"/>
  <c r="O1557" i="9"/>
  <c r="N1557" i="9"/>
  <c r="M1557" i="9"/>
  <c r="L1557" i="9"/>
  <c r="K1557" i="9"/>
  <c r="J1557" i="9"/>
  <c r="I1557" i="9"/>
  <c r="V1556" i="9"/>
  <c r="U1556" i="9"/>
  <c r="T1556" i="9"/>
  <c r="S1556" i="9"/>
  <c r="R1556" i="9"/>
  <c r="Q1556" i="9"/>
  <c r="P1556" i="9"/>
  <c r="O1556" i="9"/>
  <c r="N1556" i="9"/>
  <c r="M1556" i="9"/>
  <c r="L1556" i="9"/>
  <c r="K1556" i="9"/>
  <c r="J1556" i="9"/>
  <c r="I1556" i="9"/>
  <c r="V1554" i="9"/>
  <c r="U1554" i="9"/>
  <c r="T1554" i="9"/>
  <c r="S1554" i="9"/>
  <c r="R1554" i="9"/>
  <c r="Q1554" i="9"/>
  <c r="P1554" i="9"/>
  <c r="O1554" i="9"/>
  <c r="N1554" i="9"/>
  <c r="M1554" i="9"/>
  <c r="L1554" i="9"/>
  <c r="K1554" i="9"/>
  <c r="J1554" i="9"/>
  <c r="I1554" i="9"/>
  <c r="V1553" i="9"/>
  <c r="U1553" i="9"/>
  <c r="T1553" i="9"/>
  <c r="S1553" i="9"/>
  <c r="R1553" i="9"/>
  <c r="Q1553" i="9"/>
  <c r="P1553" i="9"/>
  <c r="O1553" i="9"/>
  <c r="N1553" i="9"/>
  <c r="M1553" i="9"/>
  <c r="L1553" i="9"/>
  <c r="K1553" i="9"/>
  <c r="J1553" i="9"/>
  <c r="I1553" i="9"/>
  <c r="V1551" i="9"/>
  <c r="U1551" i="9"/>
  <c r="T1551" i="9"/>
  <c r="S1551" i="9"/>
  <c r="R1551" i="9"/>
  <c r="Q1551" i="9"/>
  <c r="P1551" i="9"/>
  <c r="O1551" i="9"/>
  <c r="N1551" i="9"/>
  <c r="M1551" i="9"/>
  <c r="L1551" i="9"/>
  <c r="K1551" i="9"/>
  <c r="J1551" i="9"/>
  <c r="I1551" i="9"/>
  <c r="V1550" i="9"/>
  <c r="U1550" i="9"/>
  <c r="T1550" i="9"/>
  <c r="S1550" i="9"/>
  <c r="R1550" i="9"/>
  <c r="Q1550" i="9"/>
  <c r="P1550" i="9"/>
  <c r="O1550" i="9"/>
  <c r="N1550" i="9"/>
  <c r="M1550" i="9"/>
  <c r="L1550" i="9"/>
  <c r="K1550" i="9"/>
  <c r="J1550" i="9"/>
  <c r="I1550" i="9"/>
  <c r="V1549" i="9"/>
  <c r="U1549" i="9"/>
  <c r="T1549" i="9"/>
  <c r="S1549" i="9"/>
  <c r="R1549" i="9"/>
  <c r="Q1549" i="9"/>
  <c r="P1549" i="9"/>
  <c r="O1549" i="9"/>
  <c r="N1549" i="9"/>
  <c r="M1549" i="9"/>
  <c r="L1549" i="9"/>
  <c r="K1549" i="9"/>
  <c r="J1549" i="9"/>
  <c r="I1549" i="9"/>
  <c r="V1547" i="9"/>
  <c r="U1547" i="9"/>
  <c r="T1547" i="9"/>
  <c r="S1547" i="9"/>
  <c r="R1547" i="9"/>
  <c r="Q1547" i="9"/>
  <c r="P1547" i="9"/>
  <c r="O1547" i="9"/>
  <c r="N1547" i="9"/>
  <c r="M1547" i="9"/>
  <c r="L1547" i="9"/>
  <c r="K1547" i="9"/>
  <c r="J1547" i="9"/>
  <c r="I1547" i="9"/>
  <c r="V1546" i="9"/>
  <c r="U1546" i="9"/>
  <c r="T1546" i="9"/>
  <c r="S1546" i="9"/>
  <c r="R1546" i="9"/>
  <c r="Q1546" i="9"/>
  <c r="P1546" i="9"/>
  <c r="O1546" i="9"/>
  <c r="N1546" i="9"/>
  <c r="M1546" i="9"/>
  <c r="L1546" i="9"/>
  <c r="K1546" i="9"/>
  <c r="J1546" i="9"/>
  <c r="I1546" i="9"/>
  <c r="V1543" i="9"/>
  <c r="U1543" i="9"/>
  <c r="T1543" i="9"/>
  <c r="S1543" i="9"/>
  <c r="R1543" i="9"/>
  <c r="Q1543" i="9"/>
  <c r="P1543" i="9"/>
  <c r="O1543" i="9"/>
  <c r="N1543" i="9"/>
  <c r="M1543" i="9"/>
  <c r="L1543" i="9"/>
  <c r="K1543" i="9"/>
  <c r="J1543" i="9"/>
  <c r="I1543" i="9"/>
  <c r="V1542" i="9"/>
  <c r="U1542" i="9"/>
  <c r="T1542" i="9"/>
  <c r="S1542" i="9"/>
  <c r="R1542" i="9"/>
  <c r="Q1542" i="9"/>
  <c r="P1542" i="9"/>
  <c r="O1542" i="9"/>
  <c r="N1542" i="9"/>
  <c r="M1542" i="9"/>
  <c r="L1542" i="9"/>
  <c r="K1542" i="9"/>
  <c r="J1542" i="9"/>
  <c r="I1542" i="9"/>
  <c r="V1541" i="9"/>
  <c r="U1541" i="9"/>
  <c r="T1541" i="9"/>
  <c r="S1541" i="9"/>
  <c r="R1541" i="9"/>
  <c r="Q1541" i="9"/>
  <c r="P1541" i="9"/>
  <c r="O1541" i="9"/>
  <c r="N1541" i="9"/>
  <c r="M1541" i="9"/>
  <c r="L1541" i="9"/>
  <c r="K1541" i="9"/>
  <c r="J1541" i="9"/>
  <c r="I1541" i="9"/>
  <c r="V1539" i="9"/>
  <c r="U1539" i="9"/>
  <c r="T1539" i="9"/>
  <c r="S1539" i="9"/>
  <c r="R1539" i="9"/>
  <c r="Q1539" i="9"/>
  <c r="P1539" i="9"/>
  <c r="O1539" i="9"/>
  <c r="N1539" i="9"/>
  <c r="M1539" i="9"/>
  <c r="L1539" i="9"/>
  <c r="K1539" i="9"/>
  <c r="J1539" i="9"/>
  <c r="I1539" i="9"/>
  <c r="V1538" i="9"/>
  <c r="U1538" i="9"/>
  <c r="T1538" i="9"/>
  <c r="S1538" i="9"/>
  <c r="R1538" i="9"/>
  <c r="Q1538" i="9"/>
  <c r="P1538" i="9"/>
  <c r="O1538" i="9"/>
  <c r="N1538" i="9"/>
  <c r="M1538" i="9"/>
  <c r="L1538" i="9"/>
  <c r="K1538" i="9"/>
  <c r="J1538" i="9"/>
  <c r="I1538" i="9"/>
  <c r="V1537" i="9"/>
  <c r="U1537" i="9"/>
  <c r="T1537" i="9"/>
  <c r="S1537" i="9"/>
  <c r="R1537" i="9"/>
  <c r="Q1537" i="9"/>
  <c r="P1537" i="9"/>
  <c r="O1537" i="9"/>
  <c r="N1537" i="9"/>
  <c r="M1537" i="9"/>
  <c r="L1537" i="9"/>
  <c r="K1537" i="9"/>
  <c r="J1537" i="9"/>
  <c r="I1537" i="9"/>
  <c r="V1535" i="9"/>
  <c r="U1535" i="9"/>
  <c r="T1535" i="9"/>
  <c r="S1535" i="9"/>
  <c r="R1535" i="9"/>
  <c r="Q1535" i="9"/>
  <c r="P1535" i="9"/>
  <c r="O1535" i="9"/>
  <c r="N1535" i="9"/>
  <c r="M1535" i="9"/>
  <c r="L1535" i="9"/>
  <c r="K1535" i="9"/>
  <c r="J1535" i="9"/>
  <c r="I1535" i="9"/>
  <c r="V1534" i="9"/>
  <c r="U1534" i="9"/>
  <c r="T1534" i="9"/>
  <c r="S1534" i="9"/>
  <c r="R1534" i="9"/>
  <c r="Q1534" i="9"/>
  <c r="P1534" i="9"/>
  <c r="O1534" i="9"/>
  <c r="N1534" i="9"/>
  <c r="M1534" i="9"/>
  <c r="L1534" i="9"/>
  <c r="K1534" i="9"/>
  <c r="J1534" i="9"/>
  <c r="I1534" i="9"/>
  <c r="V1533" i="9"/>
  <c r="U1533" i="9"/>
  <c r="T1533" i="9"/>
  <c r="S1533" i="9"/>
  <c r="R1533" i="9"/>
  <c r="Q1533" i="9"/>
  <c r="P1533" i="9"/>
  <c r="O1533" i="9"/>
  <c r="N1533" i="9"/>
  <c r="M1533" i="9"/>
  <c r="L1533" i="9"/>
  <c r="K1533" i="9"/>
  <c r="J1533" i="9"/>
  <c r="I1533" i="9"/>
  <c r="V1530" i="9"/>
  <c r="U1530" i="9"/>
  <c r="T1530" i="9"/>
  <c r="S1530" i="9"/>
  <c r="R1530" i="9"/>
  <c r="Q1530" i="9"/>
  <c r="P1530" i="9"/>
  <c r="O1530" i="9"/>
  <c r="N1530" i="9"/>
  <c r="M1530" i="9"/>
  <c r="L1530" i="9"/>
  <c r="K1530" i="9"/>
  <c r="J1530" i="9"/>
  <c r="I1530" i="9"/>
  <c r="V1529" i="9"/>
  <c r="U1529" i="9"/>
  <c r="T1529" i="9"/>
  <c r="S1529" i="9"/>
  <c r="R1529" i="9"/>
  <c r="Q1529" i="9"/>
  <c r="P1529" i="9"/>
  <c r="O1529" i="9"/>
  <c r="N1529" i="9"/>
  <c r="M1529" i="9"/>
  <c r="L1529" i="9"/>
  <c r="K1529" i="9"/>
  <c r="J1529" i="9"/>
  <c r="I1529" i="9"/>
  <c r="V1528" i="9"/>
  <c r="U1528" i="9"/>
  <c r="T1528" i="9"/>
  <c r="S1528" i="9"/>
  <c r="R1528" i="9"/>
  <c r="Q1528" i="9"/>
  <c r="P1528" i="9"/>
  <c r="O1528" i="9"/>
  <c r="N1528" i="9"/>
  <c r="M1528" i="9"/>
  <c r="L1528" i="9"/>
  <c r="K1528" i="9"/>
  <c r="J1528" i="9"/>
  <c r="I1528" i="9"/>
  <c r="V1527" i="9"/>
  <c r="U1527" i="9"/>
  <c r="T1527" i="9"/>
  <c r="S1527" i="9"/>
  <c r="R1527" i="9"/>
  <c r="Q1527" i="9"/>
  <c r="P1527" i="9"/>
  <c r="O1527" i="9"/>
  <c r="N1527" i="9"/>
  <c r="M1527" i="9"/>
  <c r="L1527" i="9"/>
  <c r="K1527" i="9"/>
  <c r="J1527" i="9"/>
  <c r="I1527" i="9"/>
  <c r="V1525" i="9"/>
  <c r="U1525" i="9"/>
  <c r="T1525" i="9"/>
  <c r="S1525" i="9"/>
  <c r="R1525" i="9"/>
  <c r="Q1525" i="9"/>
  <c r="P1525" i="9"/>
  <c r="O1525" i="9"/>
  <c r="N1525" i="9"/>
  <c r="M1525" i="9"/>
  <c r="L1525" i="9"/>
  <c r="K1525" i="9"/>
  <c r="J1525" i="9"/>
  <c r="I1525" i="9"/>
  <c r="V1524" i="9"/>
  <c r="U1524" i="9"/>
  <c r="T1524" i="9"/>
  <c r="S1524" i="9"/>
  <c r="R1524" i="9"/>
  <c r="Q1524" i="9"/>
  <c r="P1524" i="9"/>
  <c r="O1524" i="9"/>
  <c r="N1524" i="9"/>
  <c r="M1524" i="9"/>
  <c r="L1524" i="9"/>
  <c r="K1524" i="9"/>
  <c r="J1524" i="9"/>
  <c r="I1524" i="9"/>
  <c r="V1523" i="9"/>
  <c r="U1523" i="9"/>
  <c r="T1523" i="9"/>
  <c r="S1523" i="9"/>
  <c r="R1523" i="9"/>
  <c r="Q1523" i="9"/>
  <c r="P1523" i="9"/>
  <c r="O1523" i="9"/>
  <c r="N1523" i="9"/>
  <c r="M1523" i="9"/>
  <c r="L1523" i="9"/>
  <c r="K1523" i="9"/>
  <c r="J1523" i="9"/>
  <c r="I1523" i="9"/>
  <c r="V1522" i="9"/>
  <c r="U1522" i="9"/>
  <c r="T1522" i="9"/>
  <c r="S1522" i="9"/>
  <c r="R1522" i="9"/>
  <c r="Q1522" i="9"/>
  <c r="P1522" i="9"/>
  <c r="O1522" i="9"/>
  <c r="N1522" i="9"/>
  <c r="M1522" i="9"/>
  <c r="L1522" i="9"/>
  <c r="K1522" i="9"/>
  <c r="J1522" i="9"/>
  <c r="I1522" i="9"/>
  <c r="V1520" i="9"/>
  <c r="U1520" i="9"/>
  <c r="T1520" i="9"/>
  <c r="S1520" i="9"/>
  <c r="R1520" i="9"/>
  <c r="Q1520" i="9"/>
  <c r="P1520" i="9"/>
  <c r="O1520" i="9"/>
  <c r="N1520" i="9"/>
  <c r="M1520" i="9"/>
  <c r="L1520" i="9"/>
  <c r="K1520" i="9"/>
  <c r="J1520" i="9"/>
  <c r="I1520" i="9"/>
  <c r="V1519" i="9"/>
  <c r="U1519" i="9"/>
  <c r="T1519" i="9"/>
  <c r="S1519" i="9"/>
  <c r="R1519" i="9"/>
  <c r="Q1519" i="9"/>
  <c r="P1519" i="9"/>
  <c r="O1519" i="9"/>
  <c r="N1519" i="9"/>
  <c r="M1519" i="9"/>
  <c r="L1519" i="9"/>
  <c r="K1519" i="9"/>
  <c r="J1519" i="9"/>
  <c r="I1519" i="9"/>
  <c r="V1518" i="9"/>
  <c r="U1518" i="9"/>
  <c r="T1518" i="9"/>
  <c r="S1518" i="9"/>
  <c r="R1518" i="9"/>
  <c r="Q1518" i="9"/>
  <c r="P1518" i="9"/>
  <c r="O1518" i="9"/>
  <c r="N1518" i="9"/>
  <c r="M1518" i="9"/>
  <c r="L1518" i="9"/>
  <c r="K1518" i="9"/>
  <c r="J1518" i="9"/>
  <c r="I1518" i="9"/>
  <c r="V1517" i="9"/>
  <c r="U1517" i="9"/>
  <c r="T1517" i="9"/>
  <c r="S1517" i="9"/>
  <c r="R1517" i="9"/>
  <c r="Q1517" i="9"/>
  <c r="P1517" i="9"/>
  <c r="O1517" i="9"/>
  <c r="N1517" i="9"/>
  <c r="M1517" i="9"/>
  <c r="L1517" i="9"/>
  <c r="K1517" i="9"/>
  <c r="J1517" i="9"/>
  <c r="I1517" i="9"/>
  <c r="V1506" i="9"/>
  <c r="U1506" i="9"/>
  <c r="T1506" i="9"/>
  <c r="S1506" i="9"/>
  <c r="R1506" i="9"/>
  <c r="Q1506" i="9"/>
  <c r="P1506" i="9"/>
  <c r="O1506" i="9"/>
  <c r="N1506" i="9"/>
  <c r="M1506" i="9"/>
  <c r="L1506" i="9"/>
  <c r="K1506" i="9"/>
  <c r="J1506" i="9"/>
  <c r="I1506" i="9"/>
  <c r="V1505" i="9"/>
  <c r="U1505" i="9"/>
  <c r="T1505" i="9"/>
  <c r="S1505" i="9"/>
  <c r="R1505" i="9"/>
  <c r="Q1505" i="9"/>
  <c r="P1505" i="9"/>
  <c r="O1505" i="9"/>
  <c r="N1505" i="9"/>
  <c r="M1505" i="9"/>
  <c r="L1505" i="9"/>
  <c r="K1505" i="9"/>
  <c r="J1505" i="9"/>
  <c r="I1505" i="9"/>
  <c r="V1503" i="9"/>
  <c r="U1503" i="9"/>
  <c r="T1503" i="9"/>
  <c r="S1503" i="9"/>
  <c r="R1503" i="9"/>
  <c r="Q1503" i="9"/>
  <c r="P1503" i="9"/>
  <c r="O1503" i="9"/>
  <c r="N1503" i="9"/>
  <c r="M1503" i="9"/>
  <c r="L1503" i="9"/>
  <c r="K1503" i="9"/>
  <c r="J1503" i="9"/>
  <c r="I1503" i="9"/>
  <c r="V1502" i="9"/>
  <c r="U1502" i="9"/>
  <c r="T1502" i="9"/>
  <c r="S1502" i="9"/>
  <c r="R1502" i="9"/>
  <c r="Q1502" i="9"/>
  <c r="P1502" i="9"/>
  <c r="O1502" i="9"/>
  <c r="N1502" i="9"/>
  <c r="M1502" i="9"/>
  <c r="L1502" i="9"/>
  <c r="K1502" i="9"/>
  <c r="J1502" i="9"/>
  <c r="I1502" i="9"/>
  <c r="V1500" i="9"/>
  <c r="U1500" i="9"/>
  <c r="T1500" i="9"/>
  <c r="S1500" i="9"/>
  <c r="R1500" i="9"/>
  <c r="Q1500" i="9"/>
  <c r="P1500" i="9"/>
  <c r="O1500" i="9"/>
  <c r="N1500" i="9"/>
  <c r="M1500" i="9"/>
  <c r="L1500" i="9"/>
  <c r="K1500" i="9"/>
  <c r="J1500" i="9"/>
  <c r="I1500" i="9"/>
  <c r="V1499" i="9"/>
  <c r="U1499" i="9"/>
  <c r="T1499" i="9"/>
  <c r="S1499" i="9"/>
  <c r="R1499" i="9"/>
  <c r="Q1499" i="9"/>
  <c r="P1499" i="9"/>
  <c r="O1499" i="9"/>
  <c r="N1499" i="9"/>
  <c r="M1499" i="9"/>
  <c r="L1499" i="9"/>
  <c r="K1499" i="9"/>
  <c r="J1499" i="9"/>
  <c r="I1499" i="9"/>
  <c r="V1497" i="9"/>
  <c r="U1497" i="9"/>
  <c r="T1497" i="9"/>
  <c r="S1497" i="9"/>
  <c r="R1497" i="9"/>
  <c r="Q1497" i="9"/>
  <c r="P1497" i="9"/>
  <c r="O1497" i="9"/>
  <c r="N1497" i="9"/>
  <c r="M1497" i="9"/>
  <c r="L1497" i="9"/>
  <c r="K1497" i="9"/>
  <c r="J1497" i="9"/>
  <c r="I1497" i="9"/>
  <c r="V1496" i="9"/>
  <c r="U1496" i="9"/>
  <c r="T1496" i="9"/>
  <c r="S1496" i="9"/>
  <c r="R1496" i="9"/>
  <c r="Q1496" i="9"/>
  <c r="P1496" i="9"/>
  <c r="O1496" i="9"/>
  <c r="N1496" i="9"/>
  <c r="M1496" i="9"/>
  <c r="L1496" i="9"/>
  <c r="K1496" i="9"/>
  <c r="J1496" i="9"/>
  <c r="I1496" i="9"/>
  <c r="V1494" i="9"/>
  <c r="U1494" i="9"/>
  <c r="T1494" i="9"/>
  <c r="S1494" i="9"/>
  <c r="R1494" i="9"/>
  <c r="Q1494" i="9"/>
  <c r="P1494" i="9"/>
  <c r="O1494" i="9"/>
  <c r="N1494" i="9"/>
  <c r="M1494" i="9"/>
  <c r="L1494" i="9"/>
  <c r="K1494" i="9"/>
  <c r="J1494" i="9"/>
  <c r="I1494" i="9"/>
  <c r="V1493" i="9"/>
  <c r="U1493" i="9"/>
  <c r="T1493" i="9"/>
  <c r="S1493" i="9"/>
  <c r="R1493" i="9"/>
  <c r="Q1493" i="9"/>
  <c r="P1493" i="9"/>
  <c r="O1493" i="9"/>
  <c r="N1493" i="9"/>
  <c r="M1493" i="9"/>
  <c r="L1493" i="9"/>
  <c r="K1493" i="9"/>
  <c r="J1493" i="9"/>
  <c r="I1493" i="9"/>
  <c r="V1491" i="9"/>
  <c r="U1491" i="9"/>
  <c r="T1491" i="9"/>
  <c r="S1491" i="9"/>
  <c r="R1491" i="9"/>
  <c r="Q1491" i="9"/>
  <c r="P1491" i="9"/>
  <c r="O1491" i="9"/>
  <c r="N1491" i="9"/>
  <c r="M1491" i="9"/>
  <c r="L1491" i="9"/>
  <c r="K1491" i="9"/>
  <c r="J1491" i="9"/>
  <c r="I1491" i="9"/>
  <c r="V1490" i="9"/>
  <c r="U1490" i="9"/>
  <c r="T1490" i="9"/>
  <c r="S1490" i="9"/>
  <c r="R1490" i="9"/>
  <c r="Q1490" i="9"/>
  <c r="P1490" i="9"/>
  <c r="O1490" i="9"/>
  <c r="N1490" i="9"/>
  <c r="M1490" i="9"/>
  <c r="L1490" i="9"/>
  <c r="K1490" i="9"/>
  <c r="J1490" i="9"/>
  <c r="I1490" i="9"/>
  <c r="V1487" i="9"/>
  <c r="U1487" i="9"/>
  <c r="T1487" i="9"/>
  <c r="S1487" i="9"/>
  <c r="R1487" i="9"/>
  <c r="Q1487" i="9"/>
  <c r="P1487" i="9"/>
  <c r="O1487" i="9"/>
  <c r="N1487" i="9"/>
  <c r="M1487" i="9"/>
  <c r="L1487" i="9"/>
  <c r="K1487" i="9"/>
  <c r="J1487" i="9"/>
  <c r="I1487" i="9"/>
  <c r="V1486" i="9"/>
  <c r="U1486" i="9"/>
  <c r="T1486" i="9"/>
  <c r="S1486" i="9"/>
  <c r="R1486" i="9"/>
  <c r="Q1486" i="9"/>
  <c r="P1486" i="9"/>
  <c r="O1486" i="9"/>
  <c r="N1486" i="9"/>
  <c r="M1486" i="9"/>
  <c r="L1486" i="9"/>
  <c r="K1486" i="9"/>
  <c r="J1486" i="9"/>
  <c r="I1486" i="9"/>
  <c r="V1485" i="9"/>
  <c r="U1485" i="9"/>
  <c r="T1485" i="9"/>
  <c r="S1485" i="9"/>
  <c r="R1485" i="9"/>
  <c r="Q1485" i="9"/>
  <c r="P1485" i="9"/>
  <c r="O1485" i="9"/>
  <c r="N1485" i="9"/>
  <c r="M1485" i="9"/>
  <c r="L1485" i="9"/>
  <c r="K1485" i="9"/>
  <c r="J1485" i="9"/>
  <c r="I1485" i="9"/>
  <c r="V1483" i="9"/>
  <c r="U1483" i="9"/>
  <c r="T1483" i="9"/>
  <c r="S1483" i="9"/>
  <c r="R1483" i="9"/>
  <c r="Q1483" i="9"/>
  <c r="P1483" i="9"/>
  <c r="O1483" i="9"/>
  <c r="N1483" i="9"/>
  <c r="M1483" i="9"/>
  <c r="L1483" i="9"/>
  <c r="K1483" i="9"/>
  <c r="J1483" i="9"/>
  <c r="I1483" i="9"/>
  <c r="V1482" i="9"/>
  <c r="U1482" i="9"/>
  <c r="T1482" i="9"/>
  <c r="S1482" i="9"/>
  <c r="R1482" i="9"/>
  <c r="Q1482" i="9"/>
  <c r="P1482" i="9"/>
  <c r="O1482" i="9"/>
  <c r="N1482" i="9"/>
  <c r="M1482" i="9"/>
  <c r="L1482" i="9"/>
  <c r="K1482" i="9"/>
  <c r="J1482" i="9"/>
  <c r="I1482" i="9"/>
  <c r="V1480" i="9"/>
  <c r="U1480" i="9"/>
  <c r="T1480" i="9"/>
  <c r="S1480" i="9"/>
  <c r="R1480" i="9"/>
  <c r="Q1480" i="9"/>
  <c r="P1480" i="9"/>
  <c r="O1480" i="9"/>
  <c r="N1480" i="9"/>
  <c r="M1480" i="9"/>
  <c r="L1480" i="9"/>
  <c r="K1480" i="9"/>
  <c r="J1480" i="9"/>
  <c r="I1480" i="9"/>
  <c r="V1479" i="9"/>
  <c r="U1479" i="9"/>
  <c r="T1479" i="9"/>
  <c r="S1479" i="9"/>
  <c r="R1479" i="9"/>
  <c r="Q1479" i="9"/>
  <c r="P1479" i="9"/>
  <c r="O1479" i="9"/>
  <c r="N1479" i="9"/>
  <c r="M1479" i="9"/>
  <c r="L1479" i="9"/>
  <c r="K1479" i="9"/>
  <c r="J1479" i="9"/>
  <c r="I1479" i="9"/>
  <c r="V1478" i="9"/>
  <c r="U1478" i="9"/>
  <c r="T1478" i="9"/>
  <c r="S1478" i="9"/>
  <c r="R1478" i="9"/>
  <c r="Q1478" i="9"/>
  <c r="P1478" i="9"/>
  <c r="O1478" i="9"/>
  <c r="N1478" i="9"/>
  <c r="M1478" i="9"/>
  <c r="L1478" i="9"/>
  <c r="K1478" i="9"/>
  <c r="J1478" i="9"/>
  <c r="I1478" i="9"/>
  <c r="V1476" i="9"/>
  <c r="U1476" i="9"/>
  <c r="T1476" i="9"/>
  <c r="S1476" i="9"/>
  <c r="R1476" i="9"/>
  <c r="Q1476" i="9"/>
  <c r="P1476" i="9"/>
  <c r="O1476" i="9"/>
  <c r="N1476" i="9"/>
  <c r="M1476" i="9"/>
  <c r="L1476" i="9"/>
  <c r="K1476" i="9"/>
  <c r="J1476" i="9"/>
  <c r="I1476" i="9"/>
  <c r="V1475" i="9"/>
  <c r="U1475" i="9"/>
  <c r="T1475" i="9"/>
  <c r="S1475" i="9"/>
  <c r="R1475" i="9"/>
  <c r="Q1475" i="9"/>
  <c r="P1475" i="9"/>
  <c r="O1475" i="9"/>
  <c r="N1475" i="9"/>
  <c r="M1475" i="9"/>
  <c r="L1475" i="9"/>
  <c r="K1475" i="9"/>
  <c r="J1475" i="9"/>
  <c r="I1475" i="9"/>
  <c r="V1473" i="9"/>
  <c r="U1473" i="9"/>
  <c r="T1473" i="9"/>
  <c r="S1473" i="9"/>
  <c r="R1473" i="9"/>
  <c r="Q1473" i="9"/>
  <c r="P1473" i="9"/>
  <c r="O1473" i="9"/>
  <c r="N1473" i="9"/>
  <c r="M1473" i="9"/>
  <c r="L1473" i="9"/>
  <c r="K1473" i="9"/>
  <c r="J1473" i="9"/>
  <c r="I1473" i="9"/>
  <c r="V1472" i="9"/>
  <c r="U1472" i="9"/>
  <c r="T1472" i="9"/>
  <c r="S1472" i="9"/>
  <c r="R1472" i="9"/>
  <c r="Q1472" i="9"/>
  <c r="P1472" i="9"/>
  <c r="O1472" i="9"/>
  <c r="N1472" i="9"/>
  <c r="M1472" i="9"/>
  <c r="L1472" i="9"/>
  <c r="K1472" i="9"/>
  <c r="J1472" i="9"/>
  <c r="I1472" i="9"/>
  <c r="V1471" i="9"/>
  <c r="U1471" i="9"/>
  <c r="T1471" i="9"/>
  <c r="S1471" i="9"/>
  <c r="R1471" i="9"/>
  <c r="Q1471" i="9"/>
  <c r="P1471" i="9"/>
  <c r="O1471" i="9"/>
  <c r="N1471" i="9"/>
  <c r="M1471" i="9"/>
  <c r="L1471" i="9"/>
  <c r="K1471" i="9"/>
  <c r="J1471" i="9"/>
  <c r="I1471" i="9"/>
  <c r="V1469" i="9"/>
  <c r="U1469" i="9"/>
  <c r="T1469" i="9"/>
  <c r="S1469" i="9"/>
  <c r="R1469" i="9"/>
  <c r="Q1469" i="9"/>
  <c r="P1469" i="9"/>
  <c r="O1469" i="9"/>
  <c r="N1469" i="9"/>
  <c r="M1469" i="9"/>
  <c r="L1469" i="9"/>
  <c r="K1469" i="9"/>
  <c r="J1469" i="9"/>
  <c r="I1469" i="9"/>
  <c r="V1468" i="9"/>
  <c r="U1468" i="9"/>
  <c r="T1468" i="9"/>
  <c r="S1468" i="9"/>
  <c r="R1468" i="9"/>
  <c r="Q1468" i="9"/>
  <c r="P1468" i="9"/>
  <c r="O1468" i="9"/>
  <c r="N1468" i="9"/>
  <c r="M1468" i="9"/>
  <c r="L1468" i="9"/>
  <c r="K1468" i="9"/>
  <c r="J1468" i="9"/>
  <c r="I1468" i="9"/>
  <c r="V1465" i="9"/>
  <c r="U1465" i="9"/>
  <c r="T1465" i="9"/>
  <c r="S1465" i="9"/>
  <c r="R1465" i="9"/>
  <c r="Q1465" i="9"/>
  <c r="P1465" i="9"/>
  <c r="O1465" i="9"/>
  <c r="N1465" i="9"/>
  <c r="M1465" i="9"/>
  <c r="L1465" i="9"/>
  <c r="K1465" i="9"/>
  <c r="J1465" i="9"/>
  <c r="I1465" i="9"/>
  <c r="V1464" i="9"/>
  <c r="U1464" i="9"/>
  <c r="T1464" i="9"/>
  <c r="S1464" i="9"/>
  <c r="R1464" i="9"/>
  <c r="Q1464" i="9"/>
  <c r="P1464" i="9"/>
  <c r="O1464" i="9"/>
  <c r="N1464" i="9"/>
  <c r="M1464" i="9"/>
  <c r="L1464" i="9"/>
  <c r="K1464" i="9"/>
  <c r="J1464" i="9"/>
  <c r="I1464" i="9"/>
  <c r="V1463" i="9"/>
  <c r="U1463" i="9"/>
  <c r="T1463" i="9"/>
  <c r="S1463" i="9"/>
  <c r="R1463" i="9"/>
  <c r="Q1463" i="9"/>
  <c r="P1463" i="9"/>
  <c r="O1463" i="9"/>
  <c r="N1463" i="9"/>
  <c r="M1463" i="9"/>
  <c r="L1463" i="9"/>
  <c r="K1463" i="9"/>
  <c r="J1463" i="9"/>
  <c r="I1463" i="9"/>
  <c r="V1461" i="9"/>
  <c r="U1461" i="9"/>
  <c r="T1461" i="9"/>
  <c r="S1461" i="9"/>
  <c r="R1461" i="9"/>
  <c r="Q1461" i="9"/>
  <c r="P1461" i="9"/>
  <c r="O1461" i="9"/>
  <c r="N1461" i="9"/>
  <c r="M1461" i="9"/>
  <c r="L1461" i="9"/>
  <c r="K1461" i="9"/>
  <c r="J1461" i="9"/>
  <c r="I1461" i="9"/>
  <c r="V1460" i="9"/>
  <c r="U1460" i="9"/>
  <c r="T1460" i="9"/>
  <c r="S1460" i="9"/>
  <c r="R1460" i="9"/>
  <c r="Q1460" i="9"/>
  <c r="P1460" i="9"/>
  <c r="O1460" i="9"/>
  <c r="N1460" i="9"/>
  <c r="M1460" i="9"/>
  <c r="L1460" i="9"/>
  <c r="K1460" i="9"/>
  <c r="J1460" i="9"/>
  <c r="I1460" i="9"/>
  <c r="V1459" i="9"/>
  <c r="U1459" i="9"/>
  <c r="T1459" i="9"/>
  <c r="S1459" i="9"/>
  <c r="R1459" i="9"/>
  <c r="Q1459" i="9"/>
  <c r="P1459" i="9"/>
  <c r="O1459" i="9"/>
  <c r="N1459" i="9"/>
  <c r="M1459" i="9"/>
  <c r="L1459" i="9"/>
  <c r="K1459" i="9"/>
  <c r="J1459" i="9"/>
  <c r="I1459" i="9"/>
  <c r="V1457" i="9"/>
  <c r="U1457" i="9"/>
  <c r="T1457" i="9"/>
  <c r="S1457" i="9"/>
  <c r="R1457" i="9"/>
  <c r="Q1457" i="9"/>
  <c r="P1457" i="9"/>
  <c r="O1457" i="9"/>
  <c r="N1457" i="9"/>
  <c r="M1457" i="9"/>
  <c r="L1457" i="9"/>
  <c r="K1457" i="9"/>
  <c r="J1457" i="9"/>
  <c r="I1457" i="9"/>
  <c r="V1456" i="9"/>
  <c r="U1456" i="9"/>
  <c r="T1456" i="9"/>
  <c r="S1456" i="9"/>
  <c r="R1456" i="9"/>
  <c r="Q1456" i="9"/>
  <c r="P1456" i="9"/>
  <c r="O1456" i="9"/>
  <c r="N1456" i="9"/>
  <c r="M1456" i="9"/>
  <c r="L1456" i="9"/>
  <c r="K1456" i="9"/>
  <c r="J1456" i="9"/>
  <c r="I1456" i="9"/>
  <c r="V1455" i="9"/>
  <c r="U1455" i="9"/>
  <c r="T1455" i="9"/>
  <c r="S1455" i="9"/>
  <c r="R1455" i="9"/>
  <c r="Q1455" i="9"/>
  <c r="P1455" i="9"/>
  <c r="O1455" i="9"/>
  <c r="N1455" i="9"/>
  <c r="M1455" i="9"/>
  <c r="L1455" i="9"/>
  <c r="K1455" i="9"/>
  <c r="J1455" i="9"/>
  <c r="I1455" i="9"/>
  <c r="V1452" i="9"/>
  <c r="U1452" i="9"/>
  <c r="T1452" i="9"/>
  <c r="S1452" i="9"/>
  <c r="R1452" i="9"/>
  <c r="Q1452" i="9"/>
  <c r="P1452" i="9"/>
  <c r="O1452" i="9"/>
  <c r="N1452" i="9"/>
  <c r="M1452" i="9"/>
  <c r="L1452" i="9"/>
  <c r="K1452" i="9"/>
  <c r="J1452" i="9"/>
  <c r="I1452" i="9"/>
  <c r="V1451" i="9"/>
  <c r="U1451" i="9"/>
  <c r="T1451" i="9"/>
  <c r="S1451" i="9"/>
  <c r="R1451" i="9"/>
  <c r="Q1451" i="9"/>
  <c r="P1451" i="9"/>
  <c r="O1451" i="9"/>
  <c r="N1451" i="9"/>
  <c r="M1451" i="9"/>
  <c r="L1451" i="9"/>
  <c r="K1451" i="9"/>
  <c r="J1451" i="9"/>
  <c r="I1451" i="9"/>
  <c r="V1450" i="9"/>
  <c r="U1450" i="9"/>
  <c r="T1450" i="9"/>
  <c r="S1450" i="9"/>
  <c r="R1450" i="9"/>
  <c r="Q1450" i="9"/>
  <c r="P1450" i="9"/>
  <c r="O1450" i="9"/>
  <c r="N1450" i="9"/>
  <c r="M1450" i="9"/>
  <c r="L1450" i="9"/>
  <c r="K1450" i="9"/>
  <c r="J1450" i="9"/>
  <c r="I1450" i="9"/>
  <c r="V1449" i="9"/>
  <c r="U1449" i="9"/>
  <c r="T1449" i="9"/>
  <c r="S1449" i="9"/>
  <c r="R1449" i="9"/>
  <c r="Q1449" i="9"/>
  <c r="P1449" i="9"/>
  <c r="O1449" i="9"/>
  <c r="N1449" i="9"/>
  <c r="M1449" i="9"/>
  <c r="L1449" i="9"/>
  <c r="K1449" i="9"/>
  <c r="J1449" i="9"/>
  <c r="I1449" i="9"/>
  <c r="V1447" i="9"/>
  <c r="U1447" i="9"/>
  <c r="T1447" i="9"/>
  <c r="S1447" i="9"/>
  <c r="R1447" i="9"/>
  <c r="Q1447" i="9"/>
  <c r="P1447" i="9"/>
  <c r="O1447" i="9"/>
  <c r="N1447" i="9"/>
  <c r="M1447" i="9"/>
  <c r="L1447" i="9"/>
  <c r="K1447" i="9"/>
  <c r="J1447" i="9"/>
  <c r="I1447" i="9"/>
  <c r="V1446" i="9"/>
  <c r="U1446" i="9"/>
  <c r="T1446" i="9"/>
  <c r="S1446" i="9"/>
  <c r="R1446" i="9"/>
  <c r="Q1446" i="9"/>
  <c r="P1446" i="9"/>
  <c r="O1446" i="9"/>
  <c r="N1446" i="9"/>
  <c r="M1446" i="9"/>
  <c r="L1446" i="9"/>
  <c r="K1446" i="9"/>
  <c r="J1446" i="9"/>
  <c r="I1446" i="9"/>
  <c r="V1445" i="9"/>
  <c r="U1445" i="9"/>
  <c r="T1445" i="9"/>
  <c r="S1445" i="9"/>
  <c r="R1445" i="9"/>
  <c r="Q1445" i="9"/>
  <c r="P1445" i="9"/>
  <c r="O1445" i="9"/>
  <c r="N1445" i="9"/>
  <c r="M1445" i="9"/>
  <c r="L1445" i="9"/>
  <c r="K1445" i="9"/>
  <c r="J1445" i="9"/>
  <c r="I1445" i="9"/>
  <c r="V1444" i="9"/>
  <c r="U1444" i="9"/>
  <c r="T1444" i="9"/>
  <c r="S1444" i="9"/>
  <c r="R1444" i="9"/>
  <c r="Q1444" i="9"/>
  <c r="P1444" i="9"/>
  <c r="O1444" i="9"/>
  <c r="N1444" i="9"/>
  <c r="M1444" i="9"/>
  <c r="L1444" i="9"/>
  <c r="K1444" i="9"/>
  <c r="J1444" i="9"/>
  <c r="I1444" i="9"/>
  <c r="V1442" i="9"/>
  <c r="U1442" i="9"/>
  <c r="T1442" i="9"/>
  <c r="S1442" i="9"/>
  <c r="R1442" i="9"/>
  <c r="Q1442" i="9"/>
  <c r="P1442" i="9"/>
  <c r="O1442" i="9"/>
  <c r="N1442" i="9"/>
  <c r="M1442" i="9"/>
  <c r="L1442" i="9"/>
  <c r="K1442" i="9"/>
  <c r="J1442" i="9"/>
  <c r="I1442" i="9"/>
  <c r="V1441" i="9"/>
  <c r="U1441" i="9"/>
  <c r="T1441" i="9"/>
  <c r="S1441" i="9"/>
  <c r="R1441" i="9"/>
  <c r="Q1441" i="9"/>
  <c r="P1441" i="9"/>
  <c r="O1441" i="9"/>
  <c r="N1441" i="9"/>
  <c r="M1441" i="9"/>
  <c r="L1441" i="9"/>
  <c r="K1441" i="9"/>
  <c r="J1441" i="9"/>
  <c r="I1441" i="9"/>
  <c r="V1440" i="9"/>
  <c r="U1440" i="9"/>
  <c r="T1440" i="9"/>
  <c r="S1440" i="9"/>
  <c r="R1440" i="9"/>
  <c r="Q1440" i="9"/>
  <c r="P1440" i="9"/>
  <c r="O1440" i="9"/>
  <c r="N1440" i="9"/>
  <c r="M1440" i="9"/>
  <c r="L1440" i="9"/>
  <c r="K1440" i="9"/>
  <c r="J1440" i="9"/>
  <c r="I1440" i="9"/>
  <c r="V1439" i="9"/>
  <c r="U1439" i="9"/>
  <c r="T1439" i="9"/>
  <c r="S1439" i="9"/>
  <c r="R1439" i="9"/>
  <c r="Q1439" i="9"/>
  <c r="P1439" i="9"/>
  <c r="O1439" i="9"/>
  <c r="N1439" i="9"/>
  <c r="M1439" i="9"/>
  <c r="L1439" i="9"/>
  <c r="K1439" i="9"/>
  <c r="J1439" i="9"/>
  <c r="I1439" i="9"/>
  <c r="V946" i="9"/>
  <c r="U946" i="9"/>
  <c r="T946" i="9"/>
  <c r="S946" i="9"/>
  <c r="R946" i="9"/>
  <c r="Q946" i="9"/>
  <c r="P946" i="9"/>
  <c r="O946" i="9"/>
  <c r="N946" i="9"/>
  <c r="M946" i="9"/>
  <c r="L946" i="9"/>
  <c r="K946" i="9"/>
  <c r="J946" i="9"/>
  <c r="I946" i="9"/>
  <c r="V945" i="9"/>
  <c r="U945" i="9"/>
  <c r="T945" i="9"/>
  <c r="S945" i="9"/>
  <c r="R945" i="9"/>
  <c r="Q945" i="9"/>
  <c r="P945" i="9"/>
  <c r="O945" i="9"/>
  <c r="N945" i="9"/>
  <c r="M945" i="9"/>
  <c r="L945" i="9"/>
  <c r="K945" i="9"/>
  <c r="J945" i="9"/>
  <c r="I945" i="9"/>
  <c r="V943" i="9"/>
  <c r="U943" i="9"/>
  <c r="T943" i="9"/>
  <c r="S943" i="9"/>
  <c r="R943" i="9"/>
  <c r="Q943" i="9"/>
  <c r="P943" i="9"/>
  <c r="O943" i="9"/>
  <c r="N943" i="9"/>
  <c r="M943" i="9"/>
  <c r="L943" i="9"/>
  <c r="K943" i="9"/>
  <c r="J943" i="9"/>
  <c r="I943" i="9"/>
  <c r="V942" i="9"/>
  <c r="U942" i="9"/>
  <c r="T942" i="9"/>
  <c r="S942" i="9"/>
  <c r="R942" i="9"/>
  <c r="Q942" i="9"/>
  <c r="P942" i="9"/>
  <c r="O942" i="9"/>
  <c r="N942" i="9"/>
  <c r="M942" i="9"/>
  <c r="L942" i="9"/>
  <c r="K942" i="9"/>
  <c r="J942" i="9"/>
  <c r="I942" i="9"/>
  <c r="V940" i="9"/>
  <c r="U940" i="9"/>
  <c r="T940" i="9"/>
  <c r="S940" i="9"/>
  <c r="R940" i="9"/>
  <c r="Q940" i="9"/>
  <c r="P940" i="9"/>
  <c r="O940" i="9"/>
  <c r="N940" i="9"/>
  <c r="M940" i="9"/>
  <c r="L940" i="9"/>
  <c r="K940" i="9"/>
  <c r="J940" i="9"/>
  <c r="I940" i="9"/>
  <c r="V939" i="9"/>
  <c r="U939" i="9"/>
  <c r="T939" i="9"/>
  <c r="S939" i="9"/>
  <c r="R939" i="9"/>
  <c r="Q939" i="9"/>
  <c r="P939" i="9"/>
  <c r="O939" i="9"/>
  <c r="N939" i="9"/>
  <c r="M939" i="9"/>
  <c r="L939" i="9"/>
  <c r="K939" i="9"/>
  <c r="J939" i="9"/>
  <c r="I939" i="9"/>
  <c r="V937" i="9"/>
  <c r="U937" i="9"/>
  <c r="T937" i="9"/>
  <c r="S937" i="9"/>
  <c r="R937" i="9"/>
  <c r="Q937" i="9"/>
  <c r="P937" i="9"/>
  <c r="O937" i="9"/>
  <c r="N937" i="9"/>
  <c r="M937" i="9"/>
  <c r="L937" i="9"/>
  <c r="K937" i="9"/>
  <c r="J937" i="9"/>
  <c r="I937" i="9"/>
  <c r="V936" i="9"/>
  <c r="U936" i="9"/>
  <c r="T936" i="9"/>
  <c r="S936" i="9"/>
  <c r="R936" i="9"/>
  <c r="Q936" i="9"/>
  <c r="P936" i="9"/>
  <c r="O936" i="9"/>
  <c r="N936" i="9"/>
  <c r="M936" i="9"/>
  <c r="L936" i="9"/>
  <c r="K936" i="9"/>
  <c r="J936" i="9"/>
  <c r="I936" i="9"/>
  <c r="V934" i="9"/>
  <c r="U934" i="9"/>
  <c r="T934" i="9"/>
  <c r="S934" i="9"/>
  <c r="R934" i="9"/>
  <c r="Q934" i="9"/>
  <c r="P934" i="9"/>
  <c r="O934" i="9"/>
  <c r="N934" i="9"/>
  <c r="M934" i="9"/>
  <c r="L934" i="9"/>
  <c r="K934" i="9"/>
  <c r="J934" i="9"/>
  <c r="I934" i="9"/>
  <c r="V933" i="9"/>
  <c r="U933" i="9"/>
  <c r="T933" i="9"/>
  <c r="S933" i="9"/>
  <c r="R933" i="9"/>
  <c r="Q933" i="9"/>
  <c r="P933" i="9"/>
  <c r="O933" i="9"/>
  <c r="N933" i="9"/>
  <c r="M933" i="9"/>
  <c r="L933" i="9"/>
  <c r="K933" i="9"/>
  <c r="J933" i="9"/>
  <c r="I933" i="9"/>
  <c r="V931" i="9"/>
  <c r="U931" i="9"/>
  <c r="T931" i="9"/>
  <c r="S931" i="9"/>
  <c r="R931" i="9"/>
  <c r="Q931" i="9"/>
  <c r="P931" i="9"/>
  <c r="O931" i="9"/>
  <c r="N931" i="9"/>
  <c r="M931" i="9"/>
  <c r="L931" i="9"/>
  <c r="K931" i="9"/>
  <c r="J931" i="9"/>
  <c r="I931" i="9"/>
  <c r="V930" i="9"/>
  <c r="U930" i="9"/>
  <c r="T930" i="9"/>
  <c r="S930" i="9"/>
  <c r="R930" i="9"/>
  <c r="Q930" i="9"/>
  <c r="P930" i="9"/>
  <c r="O930" i="9"/>
  <c r="N930" i="9"/>
  <c r="M930" i="9"/>
  <c r="L930" i="9"/>
  <c r="K930" i="9"/>
  <c r="J930" i="9"/>
  <c r="I930" i="9"/>
  <c r="V927" i="9"/>
  <c r="U927" i="9"/>
  <c r="T927" i="9"/>
  <c r="S927" i="9"/>
  <c r="R927" i="9"/>
  <c r="Q927" i="9"/>
  <c r="P927" i="9"/>
  <c r="O927" i="9"/>
  <c r="N927" i="9"/>
  <c r="M927" i="9"/>
  <c r="L927" i="9"/>
  <c r="K927" i="9"/>
  <c r="J927" i="9"/>
  <c r="I927" i="9"/>
  <c r="V926" i="9"/>
  <c r="U926" i="9"/>
  <c r="T926" i="9"/>
  <c r="S926" i="9"/>
  <c r="R926" i="9"/>
  <c r="Q926" i="9"/>
  <c r="P926" i="9"/>
  <c r="O926" i="9"/>
  <c r="N926" i="9"/>
  <c r="M926" i="9"/>
  <c r="L926" i="9"/>
  <c r="K926" i="9"/>
  <c r="J926" i="9"/>
  <c r="I926" i="9"/>
  <c r="V925" i="9"/>
  <c r="U925" i="9"/>
  <c r="T925" i="9"/>
  <c r="S925" i="9"/>
  <c r="R925" i="9"/>
  <c r="Q925" i="9"/>
  <c r="P925" i="9"/>
  <c r="O925" i="9"/>
  <c r="N925" i="9"/>
  <c r="M925" i="9"/>
  <c r="L925" i="9"/>
  <c r="K925" i="9"/>
  <c r="J925" i="9"/>
  <c r="I925" i="9"/>
  <c r="V923" i="9"/>
  <c r="U923" i="9"/>
  <c r="T923" i="9"/>
  <c r="S923" i="9"/>
  <c r="R923" i="9"/>
  <c r="Q923" i="9"/>
  <c r="P923" i="9"/>
  <c r="O923" i="9"/>
  <c r="N923" i="9"/>
  <c r="M923" i="9"/>
  <c r="L923" i="9"/>
  <c r="K923" i="9"/>
  <c r="J923" i="9"/>
  <c r="I923" i="9"/>
  <c r="V922" i="9"/>
  <c r="U922" i="9"/>
  <c r="T922" i="9"/>
  <c r="S922" i="9"/>
  <c r="R922" i="9"/>
  <c r="Q922" i="9"/>
  <c r="P922" i="9"/>
  <c r="O922" i="9"/>
  <c r="N922" i="9"/>
  <c r="M922" i="9"/>
  <c r="L922" i="9"/>
  <c r="K922" i="9"/>
  <c r="J922" i="9"/>
  <c r="I922" i="9"/>
  <c r="V920" i="9"/>
  <c r="U920" i="9"/>
  <c r="T920" i="9"/>
  <c r="S920" i="9"/>
  <c r="R920" i="9"/>
  <c r="Q920" i="9"/>
  <c r="P920" i="9"/>
  <c r="O920" i="9"/>
  <c r="N920" i="9"/>
  <c r="M920" i="9"/>
  <c r="L920" i="9"/>
  <c r="K920" i="9"/>
  <c r="J920" i="9"/>
  <c r="I920" i="9"/>
  <c r="V919" i="9"/>
  <c r="U919" i="9"/>
  <c r="T919" i="9"/>
  <c r="S919" i="9"/>
  <c r="R919" i="9"/>
  <c r="Q919" i="9"/>
  <c r="P919" i="9"/>
  <c r="O919" i="9"/>
  <c r="N919" i="9"/>
  <c r="M919" i="9"/>
  <c r="L919" i="9"/>
  <c r="K919" i="9"/>
  <c r="J919" i="9"/>
  <c r="I919" i="9"/>
  <c r="V918" i="9"/>
  <c r="U918" i="9"/>
  <c r="T918" i="9"/>
  <c r="S918" i="9"/>
  <c r="R918" i="9"/>
  <c r="Q918" i="9"/>
  <c r="P918" i="9"/>
  <c r="O918" i="9"/>
  <c r="N918" i="9"/>
  <c r="M918" i="9"/>
  <c r="L918" i="9"/>
  <c r="K918" i="9"/>
  <c r="J918" i="9"/>
  <c r="I918" i="9"/>
  <c r="V916" i="9"/>
  <c r="U916" i="9"/>
  <c r="T916" i="9"/>
  <c r="S916" i="9"/>
  <c r="R916" i="9"/>
  <c r="Q916" i="9"/>
  <c r="P916" i="9"/>
  <c r="O916" i="9"/>
  <c r="N916" i="9"/>
  <c r="M916" i="9"/>
  <c r="L916" i="9"/>
  <c r="K916" i="9"/>
  <c r="J916" i="9"/>
  <c r="I916" i="9"/>
  <c r="V915" i="9"/>
  <c r="U915" i="9"/>
  <c r="T915" i="9"/>
  <c r="S915" i="9"/>
  <c r="R915" i="9"/>
  <c r="Q915" i="9"/>
  <c r="P915" i="9"/>
  <c r="O915" i="9"/>
  <c r="N915" i="9"/>
  <c r="M915" i="9"/>
  <c r="L915" i="9"/>
  <c r="K915" i="9"/>
  <c r="J915" i="9"/>
  <c r="I915" i="9"/>
  <c r="V913" i="9"/>
  <c r="U913" i="9"/>
  <c r="T913" i="9"/>
  <c r="S913" i="9"/>
  <c r="R913" i="9"/>
  <c r="Q913" i="9"/>
  <c r="P913" i="9"/>
  <c r="O913" i="9"/>
  <c r="N913" i="9"/>
  <c r="M913" i="9"/>
  <c r="L913" i="9"/>
  <c r="K913" i="9"/>
  <c r="J913" i="9"/>
  <c r="I913" i="9"/>
  <c r="V912" i="9"/>
  <c r="U912" i="9"/>
  <c r="T912" i="9"/>
  <c r="S912" i="9"/>
  <c r="R912" i="9"/>
  <c r="Q912" i="9"/>
  <c r="P912" i="9"/>
  <c r="O912" i="9"/>
  <c r="N912" i="9"/>
  <c r="M912" i="9"/>
  <c r="L912" i="9"/>
  <c r="K912" i="9"/>
  <c r="J912" i="9"/>
  <c r="I912" i="9"/>
  <c r="V911" i="9"/>
  <c r="U911" i="9"/>
  <c r="T911" i="9"/>
  <c r="S911" i="9"/>
  <c r="R911" i="9"/>
  <c r="Q911" i="9"/>
  <c r="P911" i="9"/>
  <c r="O911" i="9"/>
  <c r="N911" i="9"/>
  <c r="M911" i="9"/>
  <c r="L911" i="9"/>
  <c r="K911" i="9"/>
  <c r="J911" i="9"/>
  <c r="I911" i="9"/>
  <c r="V909" i="9"/>
  <c r="U909" i="9"/>
  <c r="T909" i="9"/>
  <c r="S909" i="9"/>
  <c r="R909" i="9"/>
  <c r="Q909" i="9"/>
  <c r="P909" i="9"/>
  <c r="O909" i="9"/>
  <c r="N909" i="9"/>
  <c r="M909" i="9"/>
  <c r="L909" i="9"/>
  <c r="K909" i="9"/>
  <c r="J909" i="9"/>
  <c r="I909" i="9"/>
  <c r="V908" i="9"/>
  <c r="U908" i="9"/>
  <c r="T908" i="9"/>
  <c r="S908" i="9"/>
  <c r="R908" i="9"/>
  <c r="Q908" i="9"/>
  <c r="P908" i="9"/>
  <c r="O908" i="9"/>
  <c r="N908" i="9"/>
  <c r="M908" i="9"/>
  <c r="L908" i="9"/>
  <c r="K908" i="9"/>
  <c r="J908" i="9"/>
  <c r="I908" i="9"/>
  <c r="V905" i="9"/>
  <c r="U905" i="9"/>
  <c r="T905" i="9"/>
  <c r="S905" i="9"/>
  <c r="R905" i="9"/>
  <c r="Q905" i="9"/>
  <c r="P905" i="9"/>
  <c r="O905" i="9"/>
  <c r="N905" i="9"/>
  <c r="M905" i="9"/>
  <c r="L905" i="9"/>
  <c r="K905" i="9"/>
  <c r="J905" i="9"/>
  <c r="I905" i="9"/>
  <c r="V904" i="9"/>
  <c r="U904" i="9"/>
  <c r="T904" i="9"/>
  <c r="S904" i="9"/>
  <c r="R904" i="9"/>
  <c r="Q904" i="9"/>
  <c r="P904" i="9"/>
  <c r="O904" i="9"/>
  <c r="N904" i="9"/>
  <c r="M904" i="9"/>
  <c r="L904" i="9"/>
  <c r="K904" i="9"/>
  <c r="J904" i="9"/>
  <c r="I904" i="9"/>
  <c r="V903" i="9"/>
  <c r="U903" i="9"/>
  <c r="T903" i="9"/>
  <c r="S903" i="9"/>
  <c r="R903" i="9"/>
  <c r="Q903" i="9"/>
  <c r="P903" i="9"/>
  <c r="O903" i="9"/>
  <c r="N903" i="9"/>
  <c r="M903" i="9"/>
  <c r="L903" i="9"/>
  <c r="K903" i="9"/>
  <c r="J903" i="9"/>
  <c r="I903" i="9"/>
  <c r="V901" i="9"/>
  <c r="U901" i="9"/>
  <c r="T901" i="9"/>
  <c r="S901" i="9"/>
  <c r="R901" i="9"/>
  <c r="Q901" i="9"/>
  <c r="P901" i="9"/>
  <c r="O901" i="9"/>
  <c r="N901" i="9"/>
  <c r="M901" i="9"/>
  <c r="L901" i="9"/>
  <c r="K901" i="9"/>
  <c r="J901" i="9"/>
  <c r="I901" i="9"/>
  <c r="V900" i="9"/>
  <c r="U900" i="9"/>
  <c r="T900" i="9"/>
  <c r="S900" i="9"/>
  <c r="R900" i="9"/>
  <c r="Q900" i="9"/>
  <c r="P900" i="9"/>
  <c r="O900" i="9"/>
  <c r="N900" i="9"/>
  <c r="M900" i="9"/>
  <c r="L900" i="9"/>
  <c r="K900" i="9"/>
  <c r="J900" i="9"/>
  <c r="I900" i="9"/>
  <c r="V899" i="9"/>
  <c r="U899" i="9"/>
  <c r="T899" i="9"/>
  <c r="S899" i="9"/>
  <c r="R899" i="9"/>
  <c r="Q899" i="9"/>
  <c r="P899" i="9"/>
  <c r="O899" i="9"/>
  <c r="N899" i="9"/>
  <c r="M899" i="9"/>
  <c r="L899" i="9"/>
  <c r="K899" i="9"/>
  <c r="J899" i="9"/>
  <c r="I899" i="9"/>
  <c r="V897" i="9"/>
  <c r="U897" i="9"/>
  <c r="T897" i="9"/>
  <c r="S897" i="9"/>
  <c r="R897" i="9"/>
  <c r="Q897" i="9"/>
  <c r="P897" i="9"/>
  <c r="O897" i="9"/>
  <c r="N897" i="9"/>
  <c r="M897" i="9"/>
  <c r="L897" i="9"/>
  <c r="K897" i="9"/>
  <c r="J897" i="9"/>
  <c r="I897" i="9"/>
  <c r="V896" i="9"/>
  <c r="U896" i="9"/>
  <c r="T896" i="9"/>
  <c r="S896" i="9"/>
  <c r="R896" i="9"/>
  <c r="Q896" i="9"/>
  <c r="P896" i="9"/>
  <c r="O896" i="9"/>
  <c r="N896" i="9"/>
  <c r="M896" i="9"/>
  <c r="L896" i="9"/>
  <c r="K896" i="9"/>
  <c r="J896" i="9"/>
  <c r="I896" i="9"/>
  <c r="V895" i="9"/>
  <c r="U895" i="9"/>
  <c r="T895" i="9"/>
  <c r="S895" i="9"/>
  <c r="R895" i="9"/>
  <c r="Q895" i="9"/>
  <c r="P895" i="9"/>
  <c r="O895" i="9"/>
  <c r="N895" i="9"/>
  <c r="M895" i="9"/>
  <c r="L895" i="9"/>
  <c r="K895" i="9"/>
  <c r="J895" i="9"/>
  <c r="I895" i="9"/>
  <c r="V892" i="9"/>
  <c r="U892" i="9"/>
  <c r="T892" i="9"/>
  <c r="S892" i="9"/>
  <c r="R892" i="9"/>
  <c r="Q892" i="9"/>
  <c r="P892" i="9"/>
  <c r="O892" i="9"/>
  <c r="N892" i="9"/>
  <c r="M892" i="9"/>
  <c r="L892" i="9"/>
  <c r="K892" i="9"/>
  <c r="J892" i="9"/>
  <c r="I892" i="9"/>
  <c r="V891" i="9"/>
  <c r="U891" i="9"/>
  <c r="T891" i="9"/>
  <c r="S891" i="9"/>
  <c r="R891" i="9"/>
  <c r="Q891" i="9"/>
  <c r="P891" i="9"/>
  <c r="O891" i="9"/>
  <c r="N891" i="9"/>
  <c r="M891" i="9"/>
  <c r="L891" i="9"/>
  <c r="K891" i="9"/>
  <c r="J891" i="9"/>
  <c r="I891" i="9"/>
  <c r="V890" i="9"/>
  <c r="U890" i="9"/>
  <c r="T890" i="9"/>
  <c r="S890" i="9"/>
  <c r="R890" i="9"/>
  <c r="Q890" i="9"/>
  <c r="P890" i="9"/>
  <c r="O890" i="9"/>
  <c r="N890" i="9"/>
  <c r="M890" i="9"/>
  <c r="L890" i="9"/>
  <c r="K890" i="9"/>
  <c r="J890" i="9"/>
  <c r="I890" i="9"/>
  <c r="V889" i="9"/>
  <c r="U889" i="9"/>
  <c r="T889" i="9"/>
  <c r="S889" i="9"/>
  <c r="R889" i="9"/>
  <c r="Q889" i="9"/>
  <c r="P889" i="9"/>
  <c r="O889" i="9"/>
  <c r="N889" i="9"/>
  <c r="M889" i="9"/>
  <c r="L889" i="9"/>
  <c r="K889" i="9"/>
  <c r="J889" i="9"/>
  <c r="I889" i="9"/>
  <c r="V887" i="9"/>
  <c r="U887" i="9"/>
  <c r="T887" i="9"/>
  <c r="S887" i="9"/>
  <c r="R887" i="9"/>
  <c r="Q887" i="9"/>
  <c r="P887" i="9"/>
  <c r="O887" i="9"/>
  <c r="N887" i="9"/>
  <c r="M887" i="9"/>
  <c r="L887" i="9"/>
  <c r="K887" i="9"/>
  <c r="J887" i="9"/>
  <c r="I887" i="9"/>
  <c r="V886" i="9"/>
  <c r="U886" i="9"/>
  <c r="T886" i="9"/>
  <c r="S886" i="9"/>
  <c r="R886" i="9"/>
  <c r="Q886" i="9"/>
  <c r="P886" i="9"/>
  <c r="O886" i="9"/>
  <c r="N886" i="9"/>
  <c r="M886" i="9"/>
  <c r="L886" i="9"/>
  <c r="K886" i="9"/>
  <c r="J886" i="9"/>
  <c r="I886" i="9"/>
  <c r="V885" i="9"/>
  <c r="U885" i="9"/>
  <c r="T885" i="9"/>
  <c r="S885" i="9"/>
  <c r="R885" i="9"/>
  <c r="Q885" i="9"/>
  <c r="P885" i="9"/>
  <c r="O885" i="9"/>
  <c r="N885" i="9"/>
  <c r="M885" i="9"/>
  <c r="L885" i="9"/>
  <c r="K885" i="9"/>
  <c r="J885" i="9"/>
  <c r="I885" i="9"/>
  <c r="V884" i="9"/>
  <c r="U884" i="9"/>
  <c r="T884" i="9"/>
  <c r="S884" i="9"/>
  <c r="R884" i="9"/>
  <c r="Q884" i="9"/>
  <c r="P884" i="9"/>
  <c r="O884" i="9"/>
  <c r="N884" i="9"/>
  <c r="M884" i="9"/>
  <c r="L884" i="9"/>
  <c r="K884" i="9"/>
  <c r="J884" i="9"/>
  <c r="I884" i="9"/>
  <c r="V882" i="9"/>
  <c r="U882" i="9"/>
  <c r="T882" i="9"/>
  <c r="S882" i="9"/>
  <c r="R882" i="9"/>
  <c r="Q882" i="9"/>
  <c r="P882" i="9"/>
  <c r="O882" i="9"/>
  <c r="N882" i="9"/>
  <c r="M882" i="9"/>
  <c r="L882" i="9"/>
  <c r="K882" i="9"/>
  <c r="J882" i="9"/>
  <c r="I882" i="9"/>
  <c r="V881" i="9"/>
  <c r="U881" i="9"/>
  <c r="T881" i="9"/>
  <c r="S881" i="9"/>
  <c r="R881" i="9"/>
  <c r="Q881" i="9"/>
  <c r="P881" i="9"/>
  <c r="O881" i="9"/>
  <c r="N881" i="9"/>
  <c r="M881" i="9"/>
  <c r="L881" i="9"/>
  <c r="K881" i="9"/>
  <c r="J881" i="9"/>
  <c r="I881" i="9"/>
  <c r="V880" i="9"/>
  <c r="U880" i="9"/>
  <c r="T880" i="9"/>
  <c r="S880" i="9"/>
  <c r="R880" i="9"/>
  <c r="Q880" i="9"/>
  <c r="P880" i="9"/>
  <c r="O880" i="9"/>
  <c r="N880" i="9"/>
  <c r="M880" i="9"/>
  <c r="L880" i="9"/>
  <c r="K880" i="9"/>
  <c r="J880" i="9"/>
  <c r="I880" i="9"/>
  <c r="V879" i="9"/>
  <c r="U879" i="9"/>
  <c r="T879" i="9"/>
  <c r="S879" i="9"/>
  <c r="R879" i="9"/>
  <c r="Q879" i="9"/>
  <c r="P879" i="9"/>
  <c r="O879" i="9"/>
  <c r="N879" i="9"/>
  <c r="M879" i="9"/>
  <c r="L879" i="9"/>
  <c r="K879" i="9"/>
  <c r="J879" i="9"/>
  <c r="I879" i="9"/>
  <c r="J1103" i="10" l="1"/>
  <c r="K1103" i="10" s="1"/>
  <c r="J1104" i="11"/>
  <c r="K1104" i="11" s="1"/>
  <c r="J1104" i="7"/>
  <c r="K1104" i="7" s="1"/>
  <c r="P1103" i="7"/>
  <c r="Q1103" i="7" s="1"/>
  <c r="M1104" i="1"/>
  <c r="K1103" i="1"/>
  <c r="L1103" i="1" s="1"/>
  <c r="W1513" i="12"/>
  <c r="W1512" i="12"/>
  <c r="W1511" i="12"/>
  <c r="W1591" i="12"/>
  <c r="W1590" i="12"/>
  <c r="W1589" i="12"/>
  <c r="W1669" i="12"/>
  <c r="W1668" i="12"/>
  <c r="W1667" i="12"/>
  <c r="W414" i="12"/>
  <c r="V414" i="12"/>
  <c r="U414" i="12"/>
  <c r="T414" i="12"/>
  <c r="S414" i="12"/>
  <c r="R414" i="12"/>
  <c r="Q414" i="12"/>
  <c r="P414" i="12"/>
  <c r="O414" i="12"/>
  <c r="N414" i="12"/>
  <c r="M414" i="12"/>
  <c r="L414" i="12"/>
  <c r="K414" i="12"/>
  <c r="J414" i="12"/>
  <c r="I414" i="12"/>
  <c r="H414" i="12"/>
  <c r="W413" i="12"/>
  <c r="V413" i="12"/>
  <c r="U413" i="12"/>
  <c r="T413" i="12"/>
  <c r="S413" i="12"/>
  <c r="R413" i="12"/>
  <c r="Q413" i="12"/>
  <c r="P413" i="12"/>
  <c r="O413" i="12"/>
  <c r="N413" i="12"/>
  <c r="M413" i="12"/>
  <c r="L413" i="12"/>
  <c r="K413" i="12"/>
  <c r="J413" i="12"/>
  <c r="I413" i="12"/>
  <c r="H413" i="12"/>
  <c r="W412" i="12"/>
  <c r="V412" i="12"/>
  <c r="U412" i="12"/>
  <c r="T412" i="12"/>
  <c r="S412" i="12"/>
  <c r="R412" i="12"/>
  <c r="Q412" i="12"/>
  <c r="P412" i="12"/>
  <c r="O412" i="12"/>
  <c r="N412" i="12"/>
  <c r="M412" i="12"/>
  <c r="L412" i="12"/>
  <c r="K412" i="12"/>
  <c r="J412" i="12"/>
  <c r="I412" i="12"/>
  <c r="H412" i="12"/>
  <c r="G809" i="12"/>
  <c r="G808" i="12"/>
  <c r="W806" i="12"/>
  <c r="V806" i="12"/>
  <c r="U806" i="12"/>
  <c r="T806" i="12"/>
  <c r="S806" i="12"/>
  <c r="R806" i="12"/>
  <c r="Q806" i="12"/>
  <c r="P806" i="12"/>
  <c r="O806" i="12"/>
  <c r="N806" i="12"/>
  <c r="M806" i="12"/>
  <c r="L806" i="12"/>
  <c r="K806" i="12"/>
  <c r="J806" i="12"/>
  <c r="I806" i="12"/>
  <c r="H806" i="12"/>
  <c r="G806" i="12"/>
  <c r="W805" i="12"/>
  <c r="V805" i="12"/>
  <c r="U805" i="12"/>
  <c r="T805" i="12"/>
  <c r="S805" i="12"/>
  <c r="R805" i="12"/>
  <c r="Q805" i="12"/>
  <c r="P805" i="12"/>
  <c r="O805" i="12"/>
  <c r="N805" i="12"/>
  <c r="M805" i="12"/>
  <c r="L805" i="12"/>
  <c r="K805" i="12"/>
  <c r="J805" i="12"/>
  <c r="I805" i="12"/>
  <c r="H805" i="12"/>
  <c r="G805" i="12"/>
  <c r="W804" i="12"/>
  <c r="V804" i="12"/>
  <c r="U804" i="12"/>
  <c r="T804" i="12"/>
  <c r="S804" i="12"/>
  <c r="R804" i="12"/>
  <c r="Q804" i="12"/>
  <c r="P804" i="12"/>
  <c r="O804" i="12"/>
  <c r="N804" i="12"/>
  <c r="M804" i="12"/>
  <c r="L804" i="12"/>
  <c r="K804" i="12"/>
  <c r="J804" i="12"/>
  <c r="I804" i="12"/>
  <c r="H804" i="12"/>
  <c r="G804" i="12"/>
  <c r="W802" i="12"/>
  <c r="V802" i="12"/>
  <c r="U802" i="12"/>
  <c r="T802" i="12"/>
  <c r="S802" i="12"/>
  <c r="R802" i="12"/>
  <c r="Q802" i="12"/>
  <c r="P802" i="12"/>
  <c r="O802" i="12"/>
  <c r="N802" i="12"/>
  <c r="M802" i="12"/>
  <c r="L802" i="12"/>
  <c r="K802" i="12"/>
  <c r="J802" i="12"/>
  <c r="I802" i="12"/>
  <c r="H802" i="12"/>
  <c r="G802" i="12"/>
  <c r="W801" i="12"/>
  <c r="V801" i="12"/>
  <c r="U801" i="12"/>
  <c r="T801" i="12"/>
  <c r="S801" i="12"/>
  <c r="R801" i="12"/>
  <c r="Q801" i="12"/>
  <c r="P801" i="12"/>
  <c r="O801" i="12"/>
  <c r="N801" i="12"/>
  <c r="M801" i="12"/>
  <c r="L801" i="12"/>
  <c r="K801" i="12"/>
  <c r="J801" i="12"/>
  <c r="I801" i="12"/>
  <c r="H801" i="12"/>
  <c r="G801" i="12"/>
  <c r="W799" i="12"/>
  <c r="V799" i="12"/>
  <c r="U799" i="12"/>
  <c r="T799" i="12"/>
  <c r="S799" i="12"/>
  <c r="R799" i="12"/>
  <c r="Q799" i="12"/>
  <c r="P799" i="12"/>
  <c r="O799" i="12"/>
  <c r="N799" i="12"/>
  <c r="M799" i="12"/>
  <c r="L799" i="12"/>
  <c r="K799" i="12"/>
  <c r="J799" i="12"/>
  <c r="I799" i="12"/>
  <c r="H799" i="12"/>
  <c r="G799" i="12"/>
  <c r="W798" i="12"/>
  <c r="V798" i="12"/>
  <c r="U798" i="12"/>
  <c r="T798" i="12"/>
  <c r="S798" i="12"/>
  <c r="R798" i="12"/>
  <c r="Q798" i="12"/>
  <c r="P798" i="12"/>
  <c r="O798" i="12"/>
  <c r="N798" i="12"/>
  <c r="M798" i="12"/>
  <c r="L798" i="12"/>
  <c r="K798" i="12"/>
  <c r="J798" i="12"/>
  <c r="I798" i="12"/>
  <c r="H798" i="12"/>
  <c r="G798" i="12"/>
  <c r="W796" i="12"/>
  <c r="V796" i="12"/>
  <c r="U796" i="12"/>
  <c r="T796" i="12"/>
  <c r="S796" i="12"/>
  <c r="R796" i="12"/>
  <c r="Q796" i="12"/>
  <c r="P796" i="12"/>
  <c r="O796" i="12"/>
  <c r="N796" i="12"/>
  <c r="M796" i="12"/>
  <c r="L796" i="12"/>
  <c r="K796" i="12"/>
  <c r="J796" i="12"/>
  <c r="I796" i="12"/>
  <c r="H796" i="12"/>
  <c r="G796" i="12"/>
  <c r="W795" i="12"/>
  <c r="V795" i="12"/>
  <c r="U795" i="12"/>
  <c r="T795" i="12"/>
  <c r="S795" i="12"/>
  <c r="R795" i="12"/>
  <c r="Q795" i="12"/>
  <c r="P795" i="12"/>
  <c r="O795" i="12"/>
  <c r="N795" i="12"/>
  <c r="M795" i="12"/>
  <c r="L795" i="12"/>
  <c r="K795" i="12"/>
  <c r="J795" i="12"/>
  <c r="I795" i="12"/>
  <c r="H795" i="12"/>
  <c r="G795" i="12"/>
  <c r="W793" i="12"/>
  <c r="V793" i="12"/>
  <c r="U793" i="12"/>
  <c r="T793" i="12"/>
  <c r="S793" i="12"/>
  <c r="R793" i="12"/>
  <c r="Q793" i="12"/>
  <c r="P793" i="12"/>
  <c r="O793" i="12"/>
  <c r="N793" i="12"/>
  <c r="M793" i="12"/>
  <c r="L793" i="12"/>
  <c r="K793" i="12"/>
  <c r="J793" i="12"/>
  <c r="I793" i="12"/>
  <c r="H793" i="12"/>
  <c r="G793" i="12"/>
  <c r="W792" i="12"/>
  <c r="V792" i="12"/>
  <c r="U792" i="12"/>
  <c r="T792" i="12"/>
  <c r="S792" i="12"/>
  <c r="R792" i="12"/>
  <c r="Q792" i="12"/>
  <c r="P792" i="12"/>
  <c r="O792" i="12"/>
  <c r="N792" i="12"/>
  <c r="M792" i="12"/>
  <c r="L792" i="12"/>
  <c r="K792" i="12"/>
  <c r="J792" i="12"/>
  <c r="I792" i="12"/>
  <c r="H792" i="12"/>
  <c r="G792" i="12"/>
  <c r="W790" i="12"/>
  <c r="V790" i="12"/>
  <c r="U790" i="12"/>
  <c r="T790" i="12"/>
  <c r="S790" i="12"/>
  <c r="R790" i="12"/>
  <c r="Q790" i="12"/>
  <c r="P790" i="12"/>
  <c r="O790" i="12"/>
  <c r="N790" i="12"/>
  <c r="M790" i="12"/>
  <c r="L790" i="12"/>
  <c r="K790" i="12"/>
  <c r="J790" i="12"/>
  <c r="I790" i="12"/>
  <c r="H790" i="12"/>
  <c r="G790" i="12"/>
  <c r="W789" i="12"/>
  <c r="V789" i="12"/>
  <c r="U789" i="12"/>
  <c r="T789" i="12"/>
  <c r="S789" i="12"/>
  <c r="R789" i="12"/>
  <c r="Q789" i="12"/>
  <c r="P789" i="12"/>
  <c r="O789" i="12"/>
  <c r="N789" i="12"/>
  <c r="M789" i="12"/>
  <c r="L789" i="12"/>
  <c r="K789" i="12"/>
  <c r="J789" i="12"/>
  <c r="I789" i="12"/>
  <c r="H789" i="12"/>
  <c r="G789" i="12"/>
  <c r="W787" i="12"/>
  <c r="V787" i="12"/>
  <c r="U787" i="12"/>
  <c r="T787" i="12"/>
  <c r="S787" i="12"/>
  <c r="R787" i="12"/>
  <c r="Q787" i="12"/>
  <c r="P787" i="12"/>
  <c r="O787" i="12"/>
  <c r="N787" i="12"/>
  <c r="M787" i="12"/>
  <c r="L787" i="12"/>
  <c r="K787" i="12"/>
  <c r="J787" i="12"/>
  <c r="I787" i="12"/>
  <c r="H787" i="12"/>
  <c r="G787" i="12"/>
  <c r="W786" i="12"/>
  <c r="V786" i="12"/>
  <c r="U786" i="12"/>
  <c r="T786" i="12"/>
  <c r="S786" i="12"/>
  <c r="R786" i="12"/>
  <c r="Q786" i="12"/>
  <c r="P786" i="12"/>
  <c r="O786" i="12"/>
  <c r="N786" i="12"/>
  <c r="M786" i="12"/>
  <c r="L786" i="12"/>
  <c r="K786" i="12"/>
  <c r="J786" i="12"/>
  <c r="I786" i="12"/>
  <c r="H786" i="12"/>
  <c r="G786" i="12"/>
  <c r="W783" i="12"/>
  <c r="V783" i="12"/>
  <c r="U783" i="12"/>
  <c r="T783" i="12"/>
  <c r="S783" i="12"/>
  <c r="R783" i="12"/>
  <c r="Q783" i="12"/>
  <c r="P783" i="12"/>
  <c r="O783" i="12"/>
  <c r="N783" i="12"/>
  <c r="M783" i="12"/>
  <c r="L783" i="12"/>
  <c r="K783" i="12"/>
  <c r="J783" i="12"/>
  <c r="I783" i="12"/>
  <c r="H783" i="12"/>
  <c r="G783" i="12"/>
  <c r="W782" i="12"/>
  <c r="V782" i="12"/>
  <c r="U782" i="12"/>
  <c r="T782" i="12"/>
  <c r="S782" i="12"/>
  <c r="R782" i="12"/>
  <c r="Q782" i="12"/>
  <c r="P782" i="12"/>
  <c r="O782" i="12"/>
  <c r="N782" i="12"/>
  <c r="M782" i="12"/>
  <c r="L782" i="12"/>
  <c r="K782" i="12"/>
  <c r="J782" i="12"/>
  <c r="I782" i="12"/>
  <c r="H782" i="12"/>
  <c r="G782" i="12"/>
  <c r="W781" i="12"/>
  <c r="V781" i="12"/>
  <c r="U781" i="12"/>
  <c r="T781" i="12"/>
  <c r="S781" i="12"/>
  <c r="R781" i="12"/>
  <c r="Q781" i="12"/>
  <c r="P781" i="12"/>
  <c r="O781" i="12"/>
  <c r="N781" i="12"/>
  <c r="M781" i="12"/>
  <c r="L781" i="12"/>
  <c r="K781" i="12"/>
  <c r="J781" i="12"/>
  <c r="I781" i="12"/>
  <c r="H781" i="12"/>
  <c r="G781" i="12"/>
  <c r="W779" i="12"/>
  <c r="V779" i="12"/>
  <c r="U779" i="12"/>
  <c r="T779" i="12"/>
  <c r="S779" i="12"/>
  <c r="R779" i="12"/>
  <c r="Q779" i="12"/>
  <c r="P779" i="12"/>
  <c r="O779" i="12"/>
  <c r="N779" i="12"/>
  <c r="M779" i="12"/>
  <c r="L779" i="12"/>
  <c r="K779" i="12"/>
  <c r="J779" i="12"/>
  <c r="I779" i="12"/>
  <c r="H779" i="12"/>
  <c r="G779" i="12"/>
  <c r="W778" i="12"/>
  <c r="V778" i="12"/>
  <c r="U778" i="12"/>
  <c r="T778" i="12"/>
  <c r="S778" i="12"/>
  <c r="R778" i="12"/>
  <c r="Q778" i="12"/>
  <c r="P778" i="12"/>
  <c r="O778" i="12"/>
  <c r="N778" i="12"/>
  <c r="M778" i="12"/>
  <c r="L778" i="12"/>
  <c r="K778" i="12"/>
  <c r="J778" i="12"/>
  <c r="I778" i="12"/>
  <c r="H778" i="12"/>
  <c r="G778" i="12"/>
  <c r="W776" i="12"/>
  <c r="V776" i="12"/>
  <c r="U776" i="12"/>
  <c r="T776" i="12"/>
  <c r="S776" i="12"/>
  <c r="R776" i="12"/>
  <c r="Q776" i="12"/>
  <c r="P776" i="12"/>
  <c r="O776" i="12"/>
  <c r="N776" i="12"/>
  <c r="M776" i="12"/>
  <c r="L776" i="12"/>
  <c r="K776" i="12"/>
  <c r="J776" i="12"/>
  <c r="I776" i="12"/>
  <c r="H776" i="12"/>
  <c r="G776" i="12"/>
  <c r="W775" i="12"/>
  <c r="V775" i="12"/>
  <c r="U775" i="12"/>
  <c r="T775" i="12"/>
  <c r="S775" i="12"/>
  <c r="R775" i="12"/>
  <c r="Q775" i="12"/>
  <c r="P775" i="12"/>
  <c r="O775" i="12"/>
  <c r="N775" i="12"/>
  <c r="M775" i="12"/>
  <c r="L775" i="12"/>
  <c r="K775" i="12"/>
  <c r="J775" i="12"/>
  <c r="I775" i="12"/>
  <c r="H775" i="12"/>
  <c r="G775" i="12"/>
  <c r="W774" i="12"/>
  <c r="V774" i="12"/>
  <c r="U774" i="12"/>
  <c r="T774" i="12"/>
  <c r="S774" i="12"/>
  <c r="R774" i="12"/>
  <c r="Q774" i="12"/>
  <c r="P774" i="12"/>
  <c r="O774" i="12"/>
  <c r="N774" i="12"/>
  <c r="M774" i="12"/>
  <c r="L774" i="12"/>
  <c r="K774" i="12"/>
  <c r="J774" i="12"/>
  <c r="I774" i="12"/>
  <c r="H774" i="12"/>
  <c r="G774" i="12"/>
  <c r="W772" i="12"/>
  <c r="V772" i="12"/>
  <c r="U772" i="12"/>
  <c r="T772" i="12"/>
  <c r="S772" i="12"/>
  <c r="R772" i="12"/>
  <c r="Q772" i="12"/>
  <c r="P772" i="12"/>
  <c r="O772" i="12"/>
  <c r="N772" i="12"/>
  <c r="M772" i="12"/>
  <c r="L772" i="12"/>
  <c r="K772" i="12"/>
  <c r="J772" i="12"/>
  <c r="I772" i="12"/>
  <c r="H772" i="12"/>
  <c r="G772" i="12"/>
  <c r="W771" i="12"/>
  <c r="V771" i="12"/>
  <c r="U771" i="12"/>
  <c r="T771" i="12"/>
  <c r="S771" i="12"/>
  <c r="R771" i="12"/>
  <c r="Q771" i="12"/>
  <c r="P771" i="12"/>
  <c r="O771" i="12"/>
  <c r="N771" i="12"/>
  <c r="M771" i="12"/>
  <c r="L771" i="12"/>
  <c r="K771" i="12"/>
  <c r="J771" i="12"/>
  <c r="I771" i="12"/>
  <c r="H771" i="12"/>
  <c r="G771" i="12"/>
  <c r="W769" i="12"/>
  <c r="V769" i="12"/>
  <c r="U769" i="12"/>
  <c r="T769" i="12"/>
  <c r="S769" i="12"/>
  <c r="R769" i="12"/>
  <c r="Q769" i="12"/>
  <c r="P769" i="12"/>
  <c r="O769" i="12"/>
  <c r="N769" i="12"/>
  <c r="M769" i="12"/>
  <c r="L769" i="12"/>
  <c r="K769" i="12"/>
  <c r="J769" i="12"/>
  <c r="I769" i="12"/>
  <c r="H769" i="12"/>
  <c r="G769" i="12"/>
  <c r="W768" i="12"/>
  <c r="V768" i="12"/>
  <c r="U768" i="12"/>
  <c r="T768" i="12"/>
  <c r="S768" i="12"/>
  <c r="R768" i="12"/>
  <c r="Q768" i="12"/>
  <c r="P768" i="12"/>
  <c r="O768" i="12"/>
  <c r="N768" i="12"/>
  <c r="M768" i="12"/>
  <c r="L768" i="12"/>
  <c r="K768" i="12"/>
  <c r="J768" i="12"/>
  <c r="I768" i="12"/>
  <c r="H768" i="12"/>
  <c r="G768" i="12"/>
  <c r="W767" i="12"/>
  <c r="V767" i="12"/>
  <c r="U767" i="12"/>
  <c r="T767" i="12"/>
  <c r="S767" i="12"/>
  <c r="R767" i="12"/>
  <c r="Q767" i="12"/>
  <c r="P767" i="12"/>
  <c r="O767" i="12"/>
  <c r="N767" i="12"/>
  <c r="M767" i="12"/>
  <c r="L767" i="12"/>
  <c r="K767" i="12"/>
  <c r="J767" i="12"/>
  <c r="I767" i="12"/>
  <c r="H767" i="12"/>
  <c r="G767" i="12"/>
  <c r="W765" i="12"/>
  <c r="V765" i="12"/>
  <c r="U765" i="12"/>
  <c r="T765" i="12"/>
  <c r="S765" i="12"/>
  <c r="R765" i="12"/>
  <c r="Q765" i="12"/>
  <c r="P765" i="12"/>
  <c r="O765" i="12"/>
  <c r="N765" i="12"/>
  <c r="M765" i="12"/>
  <c r="L765" i="12"/>
  <c r="K765" i="12"/>
  <c r="J765" i="12"/>
  <c r="I765" i="12"/>
  <c r="H765" i="12"/>
  <c r="G765" i="12"/>
  <c r="W764" i="12"/>
  <c r="V764" i="12"/>
  <c r="U764" i="12"/>
  <c r="T764" i="12"/>
  <c r="S764" i="12"/>
  <c r="R764" i="12"/>
  <c r="Q764" i="12"/>
  <c r="P764" i="12"/>
  <c r="O764" i="12"/>
  <c r="N764" i="12"/>
  <c r="M764" i="12"/>
  <c r="L764" i="12"/>
  <c r="K764" i="12"/>
  <c r="J764" i="12"/>
  <c r="I764" i="12"/>
  <c r="H764" i="12"/>
  <c r="G764" i="12"/>
  <c r="W761" i="12"/>
  <c r="V761" i="12"/>
  <c r="U761" i="12"/>
  <c r="T761" i="12"/>
  <c r="S761" i="12"/>
  <c r="R761" i="12"/>
  <c r="Q761" i="12"/>
  <c r="P761" i="12"/>
  <c r="O761" i="12"/>
  <c r="N761" i="12"/>
  <c r="M761" i="12"/>
  <c r="L761" i="12"/>
  <c r="K761" i="12"/>
  <c r="J761" i="12"/>
  <c r="I761" i="12"/>
  <c r="H761" i="12"/>
  <c r="G761" i="12"/>
  <c r="W760" i="12"/>
  <c r="V760" i="12"/>
  <c r="U760" i="12"/>
  <c r="T760" i="12"/>
  <c r="S760" i="12"/>
  <c r="R760" i="12"/>
  <c r="Q760" i="12"/>
  <c r="P760" i="12"/>
  <c r="O760" i="12"/>
  <c r="N760" i="12"/>
  <c r="M760" i="12"/>
  <c r="L760" i="12"/>
  <c r="K760" i="12"/>
  <c r="J760" i="12"/>
  <c r="I760" i="12"/>
  <c r="H760" i="12"/>
  <c r="G760" i="12"/>
  <c r="W759" i="12"/>
  <c r="V759" i="12"/>
  <c r="U759" i="12"/>
  <c r="T759" i="12"/>
  <c r="S759" i="12"/>
  <c r="R759" i="12"/>
  <c r="Q759" i="12"/>
  <c r="P759" i="12"/>
  <c r="O759" i="12"/>
  <c r="N759" i="12"/>
  <c r="M759" i="12"/>
  <c r="L759" i="12"/>
  <c r="K759" i="12"/>
  <c r="J759" i="12"/>
  <c r="I759" i="12"/>
  <c r="H759" i="12"/>
  <c r="G759" i="12"/>
  <c r="W757" i="12"/>
  <c r="V757" i="12"/>
  <c r="U757" i="12"/>
  <c r="T757" i="12"/>
  <c r="S757" i="12"/>
  <c r="R757" i="12"/>
  <c r="Q757" i="12"/>
  <c r="P757" i="12"/>
  <c r="O757" i="12"/>
  <c r="N757" i="12"/>
  <c r="M757" i="12"/>
  <c r="L757" i="12"/>
  <c r="K757" i="12"/>
  <c r="J757" i="12"/>
  <c r="I757" i="12"/>
  <c r="H757" i="12"/>
  <c r="G757" i="12"/>
  <c r="W756" i="12"/>
  <c r="V756" i="12"/>
  <c r="U756" i="12"/>
  <c r="T756" i="12"/>
  <c r="S756" i="12"/>
  <c r="R756" i="12"/>
  <c r="Q756" i="12"/>
  <c r="P756" i="12"/>
  <c r="O756" i="12"/>
  <c r="N756" i="12"/>
  <c r="M756" i="12"/>
  <c r="L756" i="12"/>
  <c r="K756" i="12"/>
  <c r="J756" i="12"/>
  <c r="I756" i="12"/>
  <c r="H756" i="12"/>
  <c r="G756" i="12"/>
  <c r="W755" i="12"/>
  <c r="V755" i="12"/>
  <c r="U755" i="12"/>
  <c r="T755" i="12"/>
  <c r="S755" i="12"/>
  <c r="R755" i="12"/>
  <c r="Q755" i="12"/>
  <c r="P755" i="12"/>
  <c r="O755" i="12"/>
  <c r="N755" i="12"/>
  <c r="M755" i="12"/>
  <c r="L755" i="12"/>
  <c r="K755" i="12"/>
  <c r="J755" i="12"/>
  <c r="I755" i="12"/>
  <c r="H755" i="12"/>
  <c r="G755" i="12"/>
  <c r="W753" i="12"/>
  <c r="V753" i="12"/>
  <c r="U753" i="12"/>
  <c r="T753" i="12"/>
  <c r="S753" i="12"/>
  <c r="R753" i="12"/>
  <c r="Q753" i="12"/>
  <c r="P753" i="12"/>
  <c r="O753" i="12"/>
  <c r="N753" i="12"/>
  <c r="M753" i="12"/>
  <c r="L753" i="12"/>
  <c r="K753" i="12"/>
  <c r="J753" i="12"/>
  <c r="I753" i="12"/>
  <c r="H753" i="12"/>
  <c r="G753" i="12"/>
  <c r="W752" i="12"/>
  <c r="V752" i="12"/>
  <c r="U752" i="12"/>
  <c r="T752" i="12"/>
  <c r="S752" i="12"/>
  <c r="R752" i="12"/>
  <c r="Q752" i="12"/>
  <c r="P752" i="12"/>
  <c r="O752" i="12"/>
  <c r="N752" i="12"/>
  <c r="M752" i="12"/>
  <c r="L752" i="12"/>
  <c r="K752" i="12"/>
  <c r="J752" i="12"/>
  <c r="I752" i="12"/>
  <c r="H752" i="12"/>
  <c r="G752" i="12"/>
  <c r="W751" i="12"/>
  <c r="V751" i="12"/>
  <c r="U751" i="12"/>
  <c r="T751" i="12"/>
  <c r="S751" i="12"/>
  <c r="R751" i="12"/>
  <c r="Q751" i="12"/>
  <c r="P751" i="12"/>
  <c r="O751" i="12"/>
  <c r="N751" i="12"/>
  <c r="M751" i="12"/>
  <c r="L751" i="12"/>
  <c r="K751" i="12"/>
  <c r="J751" i="12"/>
  <c r="I751" i="12"/>
  <c r="H751" i="12"/>
  <c r="G751" i="12"/>
  <c r="W748" i="12"/>
  <c r="V748" i="12"/>
  <c r="U748" i="12"/>
  <c r="T748" i="12"/>
  <c r="S748" i="12"/>
  <c r="R748" i="12"/>
  <c r="Q748" i="12"/>
  <c r="P748" i="12"/>
  <c r="O748" i="12"/>
  <c r="N748" i="12"/>
  <c r="M748" i="12"/>
  <c r="L748" i="12"/>
  <c r="K748" i="12"/>
  <c r="J748" i="12"/>
  <c r="I748" i="12"/>
  <c r="H748" i="12"/>
  <c r="G748" i="12"/>
  <c r="W747" i="12"/>
  <c r="V747" i="12"/>
  <c r="U747" i="12"/>
  <c r="T747" i="12"/>
  <c r="S747" i="12"/>
  <c r="R747" i="12"/>
  <c r="Q747" i="12"/>
  <c r="P747" i="12"/>
  <c r="O747" i="12"/>
  <c r="N747" i="12"/>
  <c r="M747" i="12"/>
  <c r="L747" i="12"/>
  <c r="K747" i="12"/>
  <c r="J747" i="12"/>
  <c r="I747" i="12"/>
  <c r="H747" i="12"/>
  <c r="G747"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3" i="12"/>
  <c r="V743" i="12"/>
  <c r="U743" i="12"/>
  <c r="T743" i="12"/>
  <c r="S743" i="12"/>
  <c r="R743" i="12"/>
  <c r="Q743" i="12"/>
  <c r="P743" i="12"/>
  <c r="O743" i="12"/>
  <c r="N743" i="12"/>
  <c r="M743" i="12"/>
  <c r="L743" i="12"/>
  <c r="K743" i="12"/>
  <c r="J743" i="12"/>
  <c r="I743" i="12"/>
  <c r="H743" i="12"/>
  <c r="G743" i="12"/>
  <c r="W742" i="12"/>
  <c r="V742" i="12"/>
  <c r="U742" i="12"/>
  <c r="T742" i="12"/>
  <c r="S742" i="12"/>
  <c r="R742" i="12"/>
  <c r="Q742" i="12"/>
  <c r="P742" i="12"/>
  <c r="O742" i="12"/>
  <c r="N742" i="12"/>
  <c r="M742" i="12"/>
  <c r="L742" i="12"/>
  <c r="K742" i="12"/>
  <c r="J742" i="12"/>
  <c r="I742" i="12"/>
  <c r="H742" i="12"/>
  <c r="G742"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8" i="12"/>
  <c r="V738" i="12"/>
  <c r="U738" i="12"/>
  <c r="T738" i="12"/>
  <c r="S738" i="12"/>
  <c r="R738" i="12"/>
  <c r="Q738" i="12"/>
  <c r="P738" i="12"/>
  <c r="O738" i="12"/>
  <c r="N738" i="12"/>
  <c r="M738" i="12"/>
  <c r="L738" i="12"/>
  <c r="K738" i="12"/>
  <c r="J738" i="12"/>
  <c r="I738" i="12"/>
  <c r="H738" i="12"/>
  <c r="G738" i="12"/>
  <c r="W737" i="12"/>
  <c r="V737" i="12"/>
  <c r="U737" i="12"/>
  <c r="T737" i="12"/>
  <c r="S737" i="12"/>
  <c r="R737" i="12"/>
  <c r="Q737" i="12"/>
  <c r="P737" i="12"/>
  <c r="O737" i="12"/>
  <c r="N737" i="12"/>
  <c r="M737" i="12"/>
  <c r="L737" i="12"/>
  <c r="K737" i="12"/>
  <c r="J737" i="12"/>
  <c r="I737" i="12"/>
  <c r="H737" i="12"/>
  <c r="G737" i="12"/>
  <c r="W736" i="12"/>
  <c r="V736" i="12"/>
  <c r="U736" i="12"/>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G731" i="12"/>
  <c r="G730" i="12"/>
  <c r="W728" i="12"/>
  <c r="V728" i="12"/>
  <c r="U728" i="12"/>
  <c r="T728" i="12"/>
  <c r="S728" i="12"/>
  <c r="R728" i="12"/>
  <c r="Q728" i="12"/>
  <c r="P728" i="12"/>
  <c r="O728" i="12"/>
  <c r="N728" i="12"/>
  <c r="M728" i="12"/>
  <c r="L728" i="12"/>
  <c r="K728" i="12"/>
  <c r="J728" i="12"/>
  <c r="I728" i="12"/>
  <c r="H728" i="12"/>
  <c r="G728" i="12"/>
  <c r="W727" i="12"/>
  <c r="V727" i="12"/>
  <c r="U727" i="12"/>
  <c r="T727" i="12"/>
  <c r="S727" i="12"/>
  <c r="R727" i="12"/>
  <c r="Q727" i="12"/>
  <c r="P727" i="12"/>
  <c r="O727" i="12"/>
  <c r="N727" i="12"/>
  <c r="M727" i="12"/>
  <c r="L727" i="12"/>
  <c r="K727" i="12"/>
  <c r="J727" i="12"/>
  <c r="I727" i="12"/>
  <c r="H727" i="12"/>
  <c r="G727" i="12"/>
  <c r="W726" i="12"/>
  <c r="V726" i="12"/>
  <c r="U726" i="12"/>
  <c r="T726" i="12"/>
  <c r="S726" i="12"/>
  <c r="R726" i="12"/>
  <c r="Q726" i="12"/>
  <c r="P726" i="12"/>
  <c r="O726" i="12"/>
  <c r="N726" i="12"/>
  <c r="M726" i="12"/>
  <c r="L726" i="12"/>
  <c r="K726" i="12"/>
  <c r="J726" i="12"/>
  <c r="I726" i="12"/>
  <c r="H726" i="12"/>
  <c r="G726" i="12"/>
  <c r="W724" i="12"/>
  <c r="V724" i="12"/>
  <c r="U724" i="12"/>
  <c r="T724" i="12"/>
  <c r="S724" i="12"/>
  <c r="R724" i="12"/>
  <c r="Q724" i="12"/>
  <c r="P724" i="12"/>
  <c r="O724" i="12"/>
  <c r="N724" i="12"/>
  <c r="M724" i="12"/>
  <c r="L724" i="12"/>
  <c r="K724" i="12"/>
  <c r="J724" i="12"/>
  <c r="I724" i="12"/>
  <c r="H724" i="12"/>
  <c r="G724" i="12"/>
  <c r="W723" i="12"/>
  <c r="V723" i="12"/>
  <c r="U723" i="12"/>
  <c r="T723" i="12"/>
  <c r="S723" i="12"/>
  <c r="R723" i="12"/>
  <c r="Q723" i="12"/>
  <c r="P723" i="12"/>
  <c r="O723" i="12"/>
  <c r="N723" i="12"/>
  <c r="M723" i="12"/>
  <c r="L723" i="12"/>
  <c r="K723" i="12"/>
  <c r="J723" i="12"/>
  <c r="I723" i="12"/>
  <c r="H723" i="12"/>
  <c r="G723" i="12"/>
  <c r="W721" i="12"/>
  <c r="V721" i="12"/>
  <c r="U721" i="12"/>
  <c r="T721" i="12"/>
  <c r="S721" i="12"/>
  <c r="R721" i="12"/>
  <c r="Q721" i="12"/>
  <c r="P721" i="12"/>
  <c r="O721" i="12"/>
  <c r="N721" i="12"/>
  <c r="M721" i="12"/>
  <c r="L721" i="12"/>
  <c r="K721" i="12"/>
  <c r="J721" i="12"/>
  <c r="I721" i="12"/>
  <c r="H721" i="12"/>
  <c r="G721" i="12"/>
  <c r="W720" i="12"/>
  <c r="V720" i="12"/>
  <c r="U720" i="12"/>
  <c r="T720" i="12"/>
  <c r="S720" i="12"/>
  <c r="R720" i="12"/>
  <c r="Q720" i="12"/>
  <c r="P720" i="12"/>
  <c r="O720" i="12"/>
  <c r="N720" i="12"/>
  <c r="M720" i="12"/>
  <c r="L720" i="12"/>
  <c r="K720" i="12"/>
  <c r="J720" i="12"/>
  <c r="I720" i="12"/>
  <c r="H720" i="12"/>
  <c r="G720" i="12"/>
  <c r="W718" i="12"/>
  <c r="V718" i="12"/>
  <c r="U718" i="12"/>
  <c r="T718" i="12"/>
  <c r="S718" i="12"/>
  <c r="R718" i="12"/>
  <c r="Q718" i="12"/>
  <c r="P718" i="12"/>
  <c r="O718" i="12"/>
  <c r="N718" i="12"/>
  <c r="M718" i="12"/>
  <c r="L718" i="12"/>
  <c r="K718" i="12"/>
  <c r="J718" i="12"/>
  <c r="I718" i="12"/>
  <c r="H718" i="12"/>
  <c r="G718" i="12"/>
  <c r="W717" i="12"/>
  <c r="V717" i="12"/>
  <c r="U717" i="12"/>
  <c r="T717" i="12"/>
  <c r="S717" i="12"/>
  <c r="R717" i="12"/>
  <c r="Q717" i="12"/>
  <c r="P717" i="12"/>
  <c r="O717" i="12"/>
  <c r="N717" i="12"/>
  <c r="M717" i="12"/>
  <c r="L717" i="12"/>
  <c r="K717" i="12"/>
  <c r="J717" i="12"/>
  <c r="I717" i="12"/>
  <c r="H717" i="12"/>
  <c r="G717" i="12"/>
  <c r="W715" i="12"/>
  <c r="V715" i="12"/>
  <c r="U715" i="12"/>
  <c r="T715" i="12"/>
  <c r="S715" i="12"/>
  <c r="R715" i="12"/>
  <c r="Q715" i="12"/>
  <c r="P715" i="12"/>
  <c r="O715" i="12"/>
  <c r="N715" i="12"/>
  <c r="M715" i="12"/>
  <c r="L715" i="12"/>
  <c r="K715" i="12"/>
  <c r="J715" i="12"/>
  <c r="I715" i="12"/>
  <c r="H715" i="12"/>
  <c r="G715" i="12"/>
  <c r="W714" i="12"/>
  <c r="V714" i="12"/>
  <c r="U714" i="12"/>
  <c r="T714" i="12"/>
  <c r="S714" i="12"/>
  <c r="R714" i="12"/>
  <c r="Q714" i="12"/>
  <c r="P714" i="12"/>
  <c r="O714" i="12"/>
  <c r="N714" i="12"/>
  <c r="M714" i="12"/>
  <c r="L714" i="12"/>
  <c r="K714" i="12"/>
  <c r="J714" i="12"/>
  <c r="I714" i="12"/>
  <c r="H714" i="12"/>
  <c r="G714" i="12"/>
  <c r="W712" i="12"/>
  <c r="V712" i="12"/>
  <c r="U712" i="12"/>
  <c r="T712" i="12"/>
  <c r="S712" i="12"/>
  <c r="R712" i="12"/>
  <c r="Q712" i="12"/>
  <c r="P712" i="12"/>
  <c r="O712" i="12"/>
  <c r="N712" i="12"/>
  <c r="M712" i="12"/>
  <c r="L712" i="12"/>
  <c r="K712" i="12"/>
  <c r="J712" i="12"/>
  <c r="I712" i="12"/>
  <c r="H712" i="12"/>
  <c r="G712" i="12"/>
  <c r="W711" i="12"/>
  <c r="V711" i="12"/>
  <c r="U711" i="12"/>
  <c r="T711" i="12"/>
  <c r="S711" i="12"/>
  <c r="R711" i="12"/>
  <c r="Q711" i="12"/>
  <c r="P711" i="12"/>
  <c r="O711" i="12"/>
  <c r="N711" i="12"/>
  <c r="M711" i="12"/>
  <c r="L711" i="12"/>
  <c r="K711" i="12"/>
  <c r="J711" i="12"/>
  <c r="I711" i="12"/>
  <c r="H711" i="12"/>
  <c r="G711" i="12"/>
  <c r="W709" i="12"/>
  <c r="V709" i="12"/>
  <c r="U709" i="12"/>
  <c r="T709" i="12"/>
  <c r="S709" i="12"/>
  <c r="R709" i="12"/>
  <c r="Q709" i="12"/>
  <c r="P709" i="12"/>
  <c r="O709" i="12"/>
  <c r="N709" i="12"/>
  <c r="M709" i="12"/>
  <c r="L709" i="12"/>
  <c r="K709" i="12"/>
  <c r="J709" i="12"/>
  <c r="I709" i="12"/>
  <c r="H709" i="12"/>
  <c r="G709" i="12"/>
  <c r="W708" i="12"/>
  <c r="V708" i="12"/>
  <c r="U708" i="12"/>
  <c r="T708" i="12"/>
  <c r="S708" i="12"/>
  <c r="R708" i="12"/>
  <c r="Q708" i="12"/>
  <c r="P708" i="12"/>
  <c r="O708" i="12"/>
  <c r="N708" i="12"/>
  <c r="M708" i="12"/>
  <c r="L708" i="12"/>
  <c r="K708" i="12"/>
  <c r="J708" i="12"/>
  <c r="I708" i="12"/>
  <c r="H708" i="12"/>
  <c r="G708" i="12"/>
  <c r="W705" i="12"/>
  <c r="V705" i="12"/>
  <c r="U705" i="12"/>
  <c r="T705" i="12"/>
  <c r="S705" i="12"/>
  <c r="R705" i="12"/>
  <c r="Q705" i="12"/>
  <c r="P705" i="12"/>
  <c r="O705" i="12"/>
  <c r="N705" i="12"/>
  <c r="M705" i="12"/>
  <c r="L705" i="12"/>
  <c r="K705" i="12"/>
  <c r="J705" i="12"/>
  <c r="I705" i="12"/>
  <c r="H705" i="12"/>
  <c r="G705" i="12"/>
  <c r="W704" i="12"/>
  <c r="V704" i="12"/>
  <c r="U704" i="12"/>
  <c r="T704" i="12"/>
  <c r="S704" i="12"/>
  <c r="R704" i="12"/>
  <c r="Q704" i="12"/>
  <c r="P704" i="12"/>
  <c r="O704" i="12"/>
  <c r="N704" i="12"/>
  <c r="M704" i="12"/>
  <c r="L704" i="12"/>
  <c r="K704" i="12"/>
  <c r="J704" i="12"/>
  <c r="I704" i="12"/>
  <c r="H704" i="12"/>
  <c r="G704" i="12"/>
  <c r="W703" i="12"/>
  <c r="V703" i="12"/>
  <c r="U703" i="12"/>
  <c r="T703" i="12"/>
  <c r="S703" i="12"/>
  <c r="R703" i="12"/>
  <c r="Q703" i="12"/>
  <c r="P703" i="12"/>
  <c r="O703" i="12"/>
  <c r="N703" i="12"/>
  <c r="M703" i="12"/>
  <c r="L703" i="12"/>
  <c r="K703" i="12"/>
  <c r="J703" i="12"/>
  <c r="I703" i="12"/>
  <c r="H703" i="12"/>
  <c r="G703" i="12"/>
  <c r="W701" i="12"/>
  <c r="V701" i="12"/>
  <c r="U701" i="12"/>
  <c r="T701" i="12"/>
  <c r="S701" i="12"/>
  <c r="R701" i="12"/>
  <c r="Q701" i="12"/>
  <c r="P701" i="12"/>
  <c r="O701" i="12"/>
  <c r="N701" i="12"/>
  <c r="M701" i="12"/>
  <c r="L701" i="12"/>
  <c r="K701" i="12"/>
  <c r="J701" i="12"/>
  <c r="I701" i="12"/>
  <c r="H701" i="12"/>
  <c r="G701" i="12"/>
  <c r="W700" i="12"/>
  <c r="V700" i="12"/>
  <c r="U700" i="12"/>
  <c r="T700" i="12"/>
  <c r="S700" i="12"/>
  <c r="R700" i="12"/>
  <c r="Q700" i="12"/>
  <c r="P700" i="12"/>
  <c r="O700" i="12"/>
  <c r="N700" i="12"/>
  <c r="M700" i="12"/>
  <c r="L700" i="12"/>
  <c r="K700" i="12"/>
  <c r="J700" i="12"/>
  <c r="I700" i="12"/>
  <c r="H700" i="12"/>
  <c r="G700" i="12"/>
  <c r="W698" i="12"/>
  <c r="V698" i="12"/>
  <c r="U698" i="12"/>
  <c r="T698" i="12"/>
  <c r="S698" i="12"/>
  <c r="R698" i="12"/>
  <c r="Q698" i="12"/>
  <c r="P698" i="12"/>
  <c r="O698" i="12"/>
  <c r="N698" i="12"/>
  <c r="M698" i="12"/>
  <c r="L698" i="12"/>
  <c r="K698" i="12"/>
  <c r="J698" i="12"/>
  <c r="I698" i="12"/>
  <c r="H698" i="12"/>
  <c r="G698" i="12"/>
  <c r="W697" i="12"/>
  <c r="V697" i="12"/>
  <c r="U697" i="12"/>
  <c r="T697" i="12"/>
  <c r="S697" i="12"/>
  <c r="R697" i="12"/>
  <c r="Q697" i="12"/>
  <c r="P697" i="12"/>
  <c r="O697" i="12"/>
  <c r="N697" i="12"/>
  <c r="M697" i="12"/>
  <c r="L697" i="12"/>
  <c r="K697" i="12"/>
  <c r="J697" i="12"/>
  <c r="I697" i="12"/>
  <c r="H697" i="12"/>
  <c r="G697" i="12"/>
  <c r="W696" i="12"/>
  <c r="V696" i="12"/>
  <c r="U696" i="12"/>
  <c r="T696" i="12"/>
  <c r="S696" i="12"/>
  <c r="R696" i="12"/>
  <c r="Q696" i="12"/>
  <c r="P696" i="12"/>
  <c r="O696" i="12"/>
  <c r="N696" i="12"/>
  <c r="M696" i="12"/>
  <c r="L696" i="12"/>
  <c r="K696" i="12"/>
  <c r="J696" i="12"/>
  <c r="I696" i="12"/>
  <c r="H696" i="12"/>
  <c r="G696" i="12"/>
  <c r="W694" i="12"/>
  <c r="V694" i="12"/>
  <c r="U694" i="12"/>
  <c r="T694" i="12"/>
  <c r="S694" i="12"/>
  <c r="R694" i="12"/>
  <c r="Q694" i="12"/>
  <c r="P694" i="12"/>
  <c r="O694" i="12"/>
  <c r="N694" i="12"/>
  <c r="M694" i="12"/>
  <c r="L694" i="12"/>
  <c r="K694" i="12"/>
  <c r="J694" i="12"/>
  <c r="I694" i="12"/>
  <c r="H694" i="12"/>
  <c r="G694" i="12"/>
  <c r="W693" i="12"/>
  <c r="V693" i="12"/>
  <c r="U693" i="12"/>
  <c r="T693" i="12"/>
  <c r="S693" i="12"/>
  <c r="R693" i="12"/>
  <c r="Q693" i="12"/>
  <c r="P693" i="12"/>
  <c r="O693" i="12"/>
  <c r="N693" i="12"/>
  <c r="M693" i="12"/>
  <c r="L693" i="12"/>
  <c r="K693" i="12"/>
  <c r="J693" i="12"/>
  <c r="I693" i="12"/>
  <c r="H693" i="12"/>
  <c r="G693" i="12"/>
  <c r="W691" i="12"/>
  <c r="V691" i="12"/>
  <c r="U691" i="12"/>
  <c r="T691" i="12"/>
  <c r="S691" i="12"/>
  <c r="R691" i="12"/>
  <c r="Q691" i="12"/>
  <c r="P691" i="12"/>
  <c r="O691" i="12"/>
  <c r="N691" i="12"/>
  <c r="M691" i="12"/>
  <c r="L691" i="12"/>
  <c r="K691" i="12"/>
  <c r="J691" i="12"/>
  <c r="I691" i="12"/>
  <c r="H691" i="12"/>
  <c r="G691" i="12"/>
  <c r="W690" i="12"/>
  <c r="V690" i="12"/>
  <c r="U690" i="12"/>
  <c r="T690" i="12"/>
  <c r="S690" i="12"/>
  <c r="R690" i="12"/>
  <c r="Q690" i="12"/>
  <c r="P690" i="12"/>
  <c r="O690" i="12"/>
  <c r="N690" i="12"/>
  <c r="M690" i="12"/>
  <c r="L690" i="12"/>
  <c r="K690" i="12"/>
  <c r="J690" i="12"/>
  <c r="I690" i="12"/>
  <c r="H690" i="12"/>
  <c r="G690" i="12"/>
  <c r="W689" i="12"/>
  <c r="V689" i="12"/>
  <c r="U689" i="12"/>
  <c r="T689" i="12"/>
  <c r="S689" i="12"/>
  <c r="R689" i="12"/>
  <c r="Q689" i="12"/>
  <c r="P689" i="12"/>
  <c r="O689" i="12"/>
  <c r="N689" i="12"/>
  <c r="M689" i="12"/>
  <c r="L689" i="12"/>
  <c r="K689" i="12"/>
  <c r="J689" i="12"/>
  <c r="I689" i="12"/>
  <c r="H689" i="12"/>
  <c r="G689" i="12"/>
  <c r="W687" i="12"/>
  <c r="V687" i="12"/>
  <c r="U687" i="12"/>
  <c r="T687" i="12"/>
  <c r="S687" i="12"/>
  <c r="R687" i="12"/>
  <c r="Q687" i="12"/>
  <c r="P687" i="12"/>
  <c r="O687" i="12"/>
  <c r="N687" i="12"/>
  <c r="M687" i="12"/>
  <c r="L687" i="12"/>
  <c r="K687" i="12"/>
  <c r="J687" i="12"/>
  <c r="I687" i="12"/>
  <c r="H687" i="12"/>
  <c r="G687" i="12"/>
  <c r="W686" i="12"/>
  <c r="V686" i="12"/>
  <c r="U686" i="12"/>
  <c r="T686" i="12"/>
  <c r="S686" i="12"/>
  <c r="R686" i="12"/>
  <c r="Q686" i="12"/>
  <c r="P686" i="12"/>
  <c r="O686" i="12"/>
  <c r="N686" i="12"/>
  <c r="M686" i="12"/>
  <c r="L686" i="12"/>
  <c r="K686" i="12"/>
  <c r="J686" i="12"/>
  <c r="I686" i="12"/>
  <c r="H686" i="12"/>
  <c r="G686" i="12"/>
  <c r="W683" i="12"/>
  <c r="V683" i="12"/>
  <c r="U683" i="12"/>
  <c r="T683" i="12"/>
  <c r="S683" i="12"/>
  <c r="R683" i="12"/>
  <c r="Q683" i="12"/>
  <c r="P683" i="12"/>
  <c r="O683" i="12"/>
  <c r="N683" i="12"/>
  <c r="M683" i="12"/>
  <c r="L683" i="12"/>
  <c r="K683" i="12"/>
  <c r="J683" i="12"/>
  <c r="I683" i="12"/>
  <c r="H683" i="12"/>
  <c r="G683" i="12"/>
  <c r="W682" i="12"/>
  <c r="V682" i="12"/>
  <c r="U682" i="12"/>
  <c r="T682" i="12"/>
  <c r="S682" i="12"/>
  <c r="R682" i="12"/>
  <c r="Q682" i="12"/>
  <c r="P682" i="12"/>
  <c r="O682" i="12"/>
  <c r="N682" i="12"/>
  <c r="M682" i="12"/>
  <c r="L682" i="12"/>
  <c r="K682" i="12"/>
  <c r="J682" i="12"/>
  <c r="I682" i="12"/>
  <c r="H682" i="12"/>
  <c r="G682" i="12"/>
  <c r="W681" i="12"/>
  <c r="V681" i="12"/>
  <c r="U681" i="12"/>
  <c r="T681" i="12"/>
  <c r="S681" i="12"/>
  <c r="R681" i="12"/>
  <c r="Q681" i="12"/>
  <c r="P681" i="12"/>
  <c r="O681" i="12"/>
  <c r="N681" i="12"/>
  <c r="M681" i="12"/>
  <c r="L681" i="12"/>
  <c r="K681" i="12"/>
  <c r="J681" i="12"/>
  <c r="I681" i="12"/>
  <c r="H681" i="12"/>
  <c r="G681" i="12"/>
  <c r="W679" i="12"/>
  <c r="V679" i="12"/>
  <c r="U679" i="12"/>
  <c r="T679" i="12"/>
  <c r="S679" i="12"/>
  <c r="R679" i="12"/>
  <c r="Q679" i="12"/>
  <c r="P679" i="12"/>
  <c r="O679" i="12"/>
  <c r="N679" i="12"/>
  <c r="M679" i="12"/>
  <c r="L679" i="12"/>
  <c r="K679" i="12"/>
  <c r="J679" i="12"/>
  <c r="I679" i="12"/>
  <c r="H679" i="12"/>
  <c r="G679" i="12"/>
  <c r="W678" i="12"/>
  <c r="V678" i="12"/>
  <c r="U678" i="12"/>
  <c r="T678" i="12"/>
  <c r="S678" i="12"/>
  <c r="R678" i="12"/>
  <c r="Q678" i="12"/>
  <c r="P678" i="12"/>
  <c r="O678" i="12"/>
  <c r="N678" i="12"/>
  <c r="M678" i="12"/>
  <c r="L678" i="12"/>
  <c r="K678" i="12"/>
  <c r="J678" i="12"/>
  <c r="I678" i="12"/>
  <c r="H678" i="12"/>
  <c r="G678" i="12"/>
  <c r="W677" i="12"/>
  <c r="V677" i="12"/>
  <c r="U677" i="12"/>
  <c r="T677" i="12"/>
  <c r="S677" i="12"/>
  <c r="R677" i="12"/>
  <c r="Q677" i="12"/>
  <c r="P677" i="12"/>
  <c r="O677" i="12"/>
  <c r="N677" i="12"/>
  <c r="M677" i="12"/>
  <c r="L677" i="12"/>
  <c r="K677" i="12"/>
  <c r="J677" i="12"/>
  <c r="I677" i="12"/>
  <c r="H677" i="12"/>
  <c r="G677" i="12"/>
  <c r="W675" i="12"/>
  <c r="V675" i="12"/>
  <c r="U675" i="12"/>
  <c r="T675" i="12"/>
  <c r="S675" i="12"/>
  <c r="R675" i="12"/>
  <c r="Q675" i="12"/>
  <c r="P675" i="12"/>
  <c r="O675" i="12"/>
  <c r="N675" i="12"/>
  <c r="M675" i="12"/>
  <c r="L675" i="12"/>
  <c r="K675" i="12"/>
  <c r="J675" i="12"/>
  <c r="I675" i="12"/>
  <c r="H675" i="12"/>
  <c r="G675" i="12"/>
  <c r="W674" i="12"/>
  <c r="V674" i="12"/>
  <c r="U674" i="12"/>
  <c r="T674" i="12"/>
  <c r="S674" i="12"/>
  <c r="R674" i="12"/>
  <c r="Q674" i="12"/>
  <c r="P674" i="12"/>
  <c r="O674" i="12"/>
  <c r="N674" i="12"/>
  <c r="M674" i="12"/>
  <c r="L674" i="12"/>
  <c r="K674" i="12"/>
  <c r="J674" i="12"/>
  <c r="I674" i="12"/>
  <c r="H674" i="12"/>
  <c r="G674" i="12"/>
  <c r="W673" i="12"/>
  <c r="V673" i="12"/>
  <c r="U673" i="12"/>
  <c r="T673" i="12"/>
  <c r="S673" i="12"/>
  <c r="R673" i="12"/>
  <c r="Q673" i="12"/>
  <c r="P673" i="12"/>
  <c r="O673" i="12"/>
  <c r="N673" i="12"/>
  <c r="M673" i="12"/>
  <c r="L673" i="12"/>
  <c r="K673" i="12"/>
  <c r="J673" i="12"/>
  <c r="I673" i="12"/>
  <c r="H673" i="12"/>
  <c r="G673" i="12"/>
  <c r="W670" i="12"/>
  <c r="V670" i="12"/>
  <c r="U670" i="12"/>
  <c r="T670" i="12"/>
  <c r="S670" i="12"/>
  <c r="R670" i="12"/>
  <c r="Q670" i="12"/>
  <c r="P670" i="12"/>
  <c r="O670" i="12"/>
  <c r="N670" i="12"/>
  <c r="M670" i="12"/>
  <c r="L670" i="12"/>
  <c r="K670" i="12"/>
  <c r="J670" i="12"/>
  <c r="I670" i="12"/>
  <c r="H670" i="12"/>
  <c r="G670" i="12"/>
  <c r="W669" i="12"/>
  <c r="V669" i="12"/>
  <c r="U669" i="12"/>
  <c r="T669" i="12"/>
  <c r="S669" i="12"/>
  <c r="R669" i="12"/>
  <c r="Q669" i="12"/>
  <c r="P669" i="12"/>
  <c r="O669" i="12"/>
  <c r="N669" i="12"/>
  <c r="M669" i="12"/>
  <c r="L669" i="12"/>
  <c r="K669" i="12"/>
  <c r="J669" i="12"/>
  <c r="I669" i="12"/>
  <c r="H669" i="12"/>
  <c r="G669"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5" i="12"/>
  <c r="V665" i="12"/>
  <c r="U665" i="12"/>
  <c r="T665" i="12"/>
  <c r="S665" i="12"/>
  <c r="R665" i="12"/>
  <c r="Q665" i="12"/>
  <c r="P665" i="12"/>
  <c r="O665" i="12"/>
  <c r="N665" i="12"/>
  <c r="M665" i="12"/>
  <c r="L665" i="12"/>
  <c r="K665" i="12"/>
  <c r="J665" i="12"/>
  <c r="I665" i="12"/>
  <c r="H665" i="12"/>
  <c r="G665" i="12"/>
  <c r="W664" i="12"/>
  <c r="V664" i="12"/>
  <c r="U664" i="12"/>
  <c r="T664" i="12"/>
  <c r="S664" i="12"/>
  <c r="R664" i="12"/>
  <c r="Q664" i="12"/>
  <c r="P664" i="12"/>
  <c r="O664" i="12"/>
  <c r="N664" i="12"/>
  <c r="M664" i="12"/>
  <c r="L664" i="12"/>
  <c r="K664" i="12"/>
  <c r="J664" i="12"/>
  <c r="I664" i="12"/>
  <c r="H664" i="12"/>
  <c r="G664" i="12"/>
  <c r="W663" i="12"/>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0" i="12"/>
  <c r="V660" i="12"/>
  <c r="U660" i="12"/>
  <c r="T660" i="12"/>
  <c r="S660" i="12"/>
  <c r="R660" i="12"/>
  <c r="Q660" i="12"/>
  <c r="P660" i="12"/>
  <c r="O660" i="12"/>
  <c r="N660" i="12"/>
  <c r="M660" i="12"/>
  <c r="L660" i="12"/>
  <c r="K660" i="12"/>
  <c r="J660" i="12"/>
  <c r="I660" i="12"/>
  <c r="H660" i="12"/>
  <c r="G660" i="12"/>
  <c r="W659" i="12"/>
  <c r="V659" i="12"/>
  <c r="U659" i="12"/>
  <c r="T659" i="12"/>
  <c r="S659" i="12"/>
  <c r="R659" i="12"/>
  <c r="Q659" i="12"/>
  <c r="P659" i="12"/>
  <c r="O659" i="12"/>
  <c r="N659" i="12"/>
  <c r="M659" i="12"/>
  <c r="L659" i="12"/>
  <c r="K659" i="12"/>
  <c r="J659" i="12"/>
  <c r="I659" i="12"/>
  <c r="H659" i="12"/>
  <c r="G659"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G653" i="12"/>
  <c r="G652" i="12"/>
  <c r="W650" i="12"/>
  <c r="V650" i="12"/>
  <c r="U650" i="12"/>
  <c r="T650" i="12"/>
  <c r="S650" i="12"/>
  <c r="R650" i="12"/>
  <c r="Q650" i="12"/>
  <c r="P650" i="12"/>
  <c r="O650" i="12"/>
  <c r="N650" i="12"/>
  <c r="M650" i="12"/>
  <c r="L650" i="12"/>
  <c r="K650" i="12"/>
  <c r="J650" i="12"/>
  <c r="I650" i="12"/>
  <c r="H650" i="12"/>
  <c r="G650" i="12"/>
  <c r="W649" i="12"/>
  <c r="V649" i="12"/>
  <c r="U649" i="12"/>
  <c r="T649" i="12"/>
  <c r="S649" i="12"/>
  <c r="R649" i="12"/>
  <c r="Q649" i="12"/>
  <c r="P649" i="12"/>
  <c r="O649" i="12"/>
  <c r="N649" i="12"/>
  <c r="M649" i="12"/>
  <c r="L649" i="12"/>
  <c r="K649" i="12"/>
  <c r="J649" i="12"/>
  <c r="I649" i="12"/>
  <c r="H649" i="12"/>
  <c r="G649" i="12"/>
  <c r="W648" i="12"/>
  <c r="V648" i="12"/>
  <c r="U648" i="12"/>
  <c r="T648" i="12"/>
  <c r="S648" i="12"/>
  <c r="R648" i="12"/>
  <c r="Q648" i="12"/>
  <c r="P648" i="12"/>
  <c r="O648" i="12"/>
  <c r="N648" i="12"/>
  <c r="M648" i="12"/>
  <c r="L648" i="12"/>
  <c r="K648" i="12"/>
  <c r="J648" i="12"/>
  <c r="I648" i="12"/>
  <c r="H648" i="12"/>
  <c r="G648" i="12"/>
  <c r="W646" i="12"/>
  <c r="V646" i="12"/>
  <c r="U646" i="12"/>
  <c r="T646" i="12"/>
  <c r="S646" i="12"/>
  <c r="R646" i="12"/>
  <c r="Q646" i="12"/>
  <c r="P646" i="12"/>
  <c r="O646" i="12"/>
  <c r="N646" i="12"/>
  <c r="M646" i="12"/>
  <c r="L646" i="12"/>
  <c r="K646" i="12"/>
  <c r="J646" i="12"/>
  <c r="I646" i="12"/>
  <c r="H646" i="12"/>
  <c r="G646" i="12"/>
  <c r="W645" i="12"/>
  <c r="V645" i="12"/>
  <c r="U645" i="12"/>
  <c r="T645" i="12"/>
  <c r="S645" i="12"/>
  <c r="R645" i="12"/>
  <c r="Q645" i="12"/>
  <c r="P645" i="12"/>
  <c r="O645" i="12"/>
  <c r="N645" i="12"/>
  <c r="M645" i="12"/>
  <c r="L645" i="12"/>
  <c r="K645" i="12"/>
  <c r="J645" i="12"/>
  <c r="I645" i="12"/>
  <c r="H645" i="12"/>
  <c r="G645" i="12"/>
  <c r="W643" i="12"/>
  <c r="V643" i="12"/>
  <c r="U643" i="12"/>
  <c r="T643" i="12"/>
  <c r="S643" i="12"/>
  <c r="R643" i="12"/>
  <c r="Q643" i="12"/>
  <c r="P643" i="12"/>
  <c r="O643" i="12"/>
  <c r="N643" i="12"/>
  <c r="M643" i="12"/>
  <c r="L643" i="12"/>
  <c r="K643" i="12"/>
  <c r="J643" i="12"/>
  <c r="I643" i="12"/>
  <c r="H643" i="12"/>
  <c r="G643" i="12"/>
  <c r="W642" i="12"/>
  <c r="V642" i="12"/>
  <c r="U642" i="12"/>
  <c r="T642" i="12"/>
  <c r="S642" i="12"/>
  <c r="R642" i="12"/>
  <c r="Q642" i="12"/>
  <c r="P642" i="12"/>
  <c r="O642" i="12"/>
  <c r="N642" i="12"/>
  <c r="M642" i="12"/>
  <c r="L642" i="12"/>
  <c r="K642" i="12"/>
  <c r="J642" i="12"/>
  <c r="I642" i="12"/>
  <c r="H642" i="12"/>
  <c r="G642" i="12"/>
  <c r="W640" i="12"/>
  <c r="V640" i="12"/>
  <c r="U640" i="12"/>
  <c r="T640" i="12"/>
  <c r="S640" i="12"/>
  <c r="R640" i="12"/>
  <c r="Q640" i="12"/>
  <c r="P640" i="12"/>
  <c r="O640" i="12"/>
  <c r="N640" i="12"/>
  <c r="M640" i="12"/>
  <c r="L640" i="12"/>
  <c r="K640" i="12"/>
  <c r="J640" i="12"/>
  <c r="I640" i="12"/>
  <c r="H640" i="12"/>
  <c r="G640" i="12"/>
  <c r="W639" i="12"/>
  <c r="V639" i="12"/>
  <c r="U639" i="12"/>
  <c r="T639" i="12"/>
  <c r="S639" i="12"/>
  <c r="R639" i="12"/>
  <c r="Q639" i="12"/>
  <c r="P639" i="12"/>
  <c r="O639" i="12"/>
  <c r="N639" i="12"/>
  <c r="M639" i="12"/>
  <c r="L639" i="12"/>
  <c r="K639" i="12"/>
  <c r="J639" i="12"/>
  <c r="I639" i="12"/>
  <c r="H639" i="12"/>
  <c r="G639" i="12"/>
  <c r="W637" i="12"/>
  <c r="V637" i="12"/>
  <c r="U637" i="12"/>
  <c r="T637" i="12"/>
  <c r="S637" i="12"/>
  <c r="R637" i="12"/>
  <c r="Q637" i="12"/>
  <c r="P637" i="12"/>
  <c r="O637" i="12"/>
  <c r="N637" i="12"/>
  <c r="M637" i="12"/>
  <c r="L637" i="12"/>
  <c r="K637" i="12"/>
  <c r="J637" i="12"/>
  <c r="I637" i="12"/>
  <c r="H637" i="12"/>
  <c r="G637" i="12"/>
  <c r="W636" i="12"/>
  <c r="V636" i="12"/>
  <c r="U636" i="12"/>
  <c r="T636" i="12"/>
  <c r="S636" i="12"/>
  <c r="R636" i="12"/>
  <c r="Q636" i="12"/>
  <c r="P636" i="12"/>
  <c r="O636" i="12"/>
  <c r="N636" i="12"/>
  <c r="M636" i="12"/>
  <c r="L636" i="12"/>
  <c r="K636" i="12"/>
  <c r="J636" i="12"/>
  <c r="I636" i="12"/>
  <c r="H636" i="12"/>
  <c r="G636" i="12"/>
  <c r="W634" i="12"/>
  <c r="V634" i="12"/>
  <c r="U634" i="12"/>
  <c r="T634" i="12"/>
  <c r="S634" i="12"/>
  <c r="R634" i="12"/>
  <c r="Q634" i="12"/>
  <c r="P634" i="12"/>
  <c r="O634" i="12"/>
  <c r="N634" i="12"/>
  <c r="M634" i="12"/>
  <c r="L634" i="12"/>
  <c r="K634" i="12"/>
  <c r="J634" i="12"/>
  <c r="I634" i="12"/>
  <c r="H634" i="12"/>
  <c r="G634" i="12"/>
  <c r="W633" i="12"/>
  <c r="V633" i="12"/>
  <c r="U633" i="12"/>
  <c r="T633" i="12"/>
  <c r="S633" i="12"/>
  <c r="R633" i="12"/>
  <c r="Q633" i="12"/>
  <c r="P633" i="12"/>
  <c r="O633" i="12"/>
  <c r="N633" i="12"/>
  <c r="M633" i="12"/>
  <c r="L633" i="12"/>
  <c r="K633" i="12"/>
  <c r="J633" i="12"/>
  <c r="I633" i="12"/>
  <c r="H633" i="12"/>
  <c r="G633" i="12"/>
  <c r="W631" i="12"/>
  <c r="V631" i="12"/>
  <c r="U631" i="12"/>
  <c r="T631" i="12"/>
  <c r="S631" i="12"/>
  <c r="R631" i="12"/>
  <c r="Q631" i="12"/>
  <c r="P631" i="12"/>
  <c r="O631" i="12"/>
  <c r="N631" i="12"/>
  <c r="M631" i="12"/>
  <c r="L631" i="12"/>
  <c r="K631" i="12"/>
  <c r="J631" i="12"/>
  <c r="I631" i="12"/>
  <c r="H631" i="12"/>
  <c r="G631" i="12"/>
  <c r="W630" i="12"/>
  <c r="V630" i="12"/>
  <c r="U630" i="12"/>
  <c r="T630" i="12"/>
  <c r="S630" i="12"/>
  <c r="R630" i="12"/>
  <c r="Q630" i="12"/>
  <c r="P630" i="12"/>
  <c r="O630" i="12"/>
  <c r="N630" i="12"/>
  <c r="M630" i="12"/>
  <c r="L630" i="12"/>
  <c r="K630" i="12"/>
  <c r="J630" i="12"/>
  <c r="I630" i="12"/>
  <c r="H630" i="12"/>
  <c r="G630" i="12"/>
  <c r="W627" i="12"/>
  <c r="V627" i="12"/>
  <c r="U627" i="12"/>
  <c r="T627" i="12"/>
  <c r="S627" i="12"/>
  <c r="R627" i="12"/>
  <c r="Q627" i="12"/>
  <c r="P627" i="12"/>
  <c r="O627" i="12"/>
  <c r="N627" i="12"/>
  <c r="M627" i="12"/>
  <c r="L627" i="12"/>
  <c r="K627" i="12"/>
  <c r="J627" i="12"/>
  <c r="I627" i="12"/>
  <c r="H627" i="12"/>
  <c r="G627" i="12"/>
  <c r="W626" i="12"/>
  <c r="V626" i="12"/>
  <c r="U626" i="12"/>
  <c r="T626" i="12"/>
  <c r="S626" i="12"/>
  <c r="R626" i="12"/>
  <c r="Q626" i="12"/>
  <c r="P626" i="12"/>
  <c r="O626" i="12"/>
  <c r="N626" i="12"/>
  <c r="M626" i="12"/>
  <c r="L626" i="12"/>
  <c r="K626" i="12"/>
  <c r="J626" i="12"/>
  <c r="I626" i="12"/>
  <c r="H626" i="12"/>
  <c r="G626" i="12"/>
  <c r="W625" i="12"/>
  <c r="V625" i="12"/>
  <c r="U625" i="12"/>
  <c r="T625" i="12"/>
  <c r="S625" i="12"/>
  <c r="R625" i="12"/>
  <c r="Q625" i="12"/>
  <c r="P625" i="12"/>
  <c r="O625" i="12"/>
  <c r="N625" i="12"/>
  <c r="M625" i="12"/>
  <c r="L625" i="12"/>
  <c r="K625" i="12"/>
  <c r="J625" i="12"/>
  <c r="I625" i="12"/>
  <c r="H625" i="12"/>
  <c r="G625" i="12"/>
  <c r="W623" i="12"/>
  <c r="V623" i="12"/>
  <c r="U623" i="12"/>
  <c r="T623" i="12"/>
  <c r="S623" i="12"/>
  <c r="R623" i="12"/>
  <c r="Q623" i="12"/>
  <c r="P623" i="12"/>
  <c r="O623" i="12"/>
  <c r="N623" i="12"/>
  <c r="M623" i="12"/>
  <c r="L623" i="12"/>
  <c r="K623" i="12"/>
  <c r="J623" i="12"/>
  <c r="I623" i="12"/>
  <c r="H623" i="12"/>
  <c r="G623" i="12"/>
  <c r="W622" i="12"/>
  <c r="V622" i="12"/>
  <c r="U622" i="12"/>
  <c r="T622" i="12"/>
  <c r="S622" i="12"/>
  <c r="R622" i="12"/>
  <c r="Q622" i="12"/>
  <c r="P622" i="12"/>
  <c r="O622" i="12"/>
  <c r="N622" i="12"/>
  <c r="M622" i="12"/>
  <c r="L622" i="12"/>
  <c r="K622" i="12"/>
  <c r="J622" i="12"/>
  <c r="I622" i="12"/>
  <c r="H622" i="12"/>
  <c r="G622" i="12"/>
  <c r="W620" i="12"/>
  <c r="V620" i="12"/>
  <c r="U620" i="12"/>
  <c r="T620" i="12"/>
  <c r="S620" i="12"/>
  <c r="R620" i="12"/>
  <c r="Q620" i="12"/>
  <c r="P620" i="12"/>
  <c r="O620" i="12"/>
  <c r="N620" i="12"/>
  <c r="M620" i="12"/>
  <c r="L620" i="12"/>
  <c r="K620" i="12"/>
  <c r="J620" i="12"/>
  <c r="I620" i="12"/>
  <c r="H620" i="12"/>
  <c r="G620" i="12"/>
  <c r="W619" i="12"/>
  <c r="V619" i="12"/>
  <c r="U619" i="12"/>
  <c r="T619" i="12"/>
  <c r="S619" i="12"/>
  <c r="R619" i="12"/>
  <c r="Q619" i="12"/>
  <c r="P619" i="12"/>
  <c r="O619" i="12"/>
  <c r="N619" i="12"/>
  <c r="M619" i="12"/>
  <c r="L619" i="12"/>
  <c r="K619" i="12"/>
  <c r="J619" i="12"/>
  <c r="I619" i="12"/>
  <c r="H619" i="12"/>
  <c r="G619" i="12"/>
  <c r="W618" i="12"/>
  <c r="V618" i="12"/>
  <c r="U618" i="12"/>
  <c r="T618" i="12"/>
  <c r="S618" i="12"/>
  <c r="R618" i="12"/>
  <c r="Q618" i="12"/>
  <c r="P618" i="12"/>
  <c r="O618" i="12"/>
  <c r="N618" i="12"/>
  <c r="M618" i="12"/>
  <c r="L618" i="12"/>
  <c r="K618" i="12"/>
  <c r="J618" i="12"/>
  <c r="I618" i="12"/>
  <c r="H618" i="12"/>
  <c r="G618" i="12"/>
  <c r="W616" i="12"/>
  <c r="V616" i="12"/>
  <c r="U616" i="12"/>
  <c r="T616" i="12"/>
  <c r="S616" i="12"/>
  <c r="R616" i="12"/>
  <c r="Q616" i="12"/>
  <c r="P616" i="12"/>
  <c r="O616" i="12"/>
  <c r="N616" i="12"/>
  <c r="M616" i="12"/>
  <c r="L616" i="12"/>
  <c r="K616" i="12"/>
  <c r="J616" i="12"/>
  <c r="I616" i="12"/>
  <c r="H616" i="12"/>
  <c r="G616" i="12"/>
  <c r="W615" i="12"/>
  <c r="V615" i="12"/>
  <c r="U615" i="12"/>
  <c r="T615" i="12"/>
  <c r="S615" i="12"/>
  <c r="R615" i="12"/>
  <c r="Q615" i="12"/>
  <c r="P615" i="12"/>
  <c r="O615" i="12"/>
  <c r="N615" i="12"/>
  <c r="M615" i="12"/>
  <c r="L615" i="12"/>
  <c r="K615" i="12"/>
  <c r="J615" i="12"/>
  <c r="I615" i="12"/>
  <c r="H615" i="12"/>
  <c r="G615" i="12"/>
  <c r="W613" i="12"/>
  <c r="V613" i="12"/>
  <c r="U613" i="12"/>
  <c r="T613" i="12"/>
  <c r="S613" i="12"/>
  <c r="R613" i="12"/>
  <c r="Q613" i="12"/>
  <c r="P613" i="12"/>
  <c r="O613" i="12"/>
  <c r="N613" i="12"/>
  <c r="M613" i="12"/>
  <c r="L613" i="12"/>
  <c r="K613" i="12"/>
  <c r="J613" i="12"/>
  <c r="I613" i="12"/>
  <c r="H613" i="12"/>
  <c r="G613" i="12"/>
  <c r="W612" i="12"/>
  <c r="V612" i="12"/>
  <c r="U612" i="12"/>
  <c r="T612" i="12"/>
  <c r="S612" i="12"/>
  <c r="R612" i="12"/>
  <c r="Q612" i="12"/>
  <c r="P612" i="12"/>
  <c r="O612" i="12"/>
  <c r="N612" i="12"/>
  <c r="M612" i="12"/>
  <c r="L612" i="12"/>
  <c r="K612" i="12"/>
  <c r="J612" i="12"/>
  <c r="I612" i="12"/>
  <c r="H612" i="12"/>
  <c r="G612" i="12"/>
  <c r="W611" i="12"/>
  <c r="V611" i="12"/>
  <c r="U611" i="12"/>
  <c r="T611" i="12"/>
  <c r="S611" i="12"/>
  <c r="R611" i="12"/>
  <c r="Q611" i="12"/>
  <c r="P611" i="12"/>
  <c r="O611" i="12"/>
  <c r="N611" i="12"/>
  <c r="M611" i="12"/>
  <c r="L611" i="12"/>
  <c r="K611" i="12"/>
  <c r="J611" i="12"/>
  <c r="I611" i="12"/>
  <c r="H611" i="12"/>
  <c r="G611" i="12"/>
  <c r="W609" i="12"/>
  <c r="V609" i="12"/>
  <c r="U609" i="12"/>
  <c r="T609" i="12"/>
  <c r="S609" i="12"/>
  <c r="R609" i="12"/>
  <c r="Q609" i="12"/>
  <c r="P609" i="12"/>
  <c r="O609" i="12"/>
  <c r="N609" i="12"/>
  <c r="M609" i="12"/>
  <c r="L609" i="12"/>
  <c r="K609" i="12"/>
  <c r="J609" i="12"/>
  <c r="I609" i="12"/>
  <c r="H609" i="12"/>
  <c r="G609" i="12"/>
  <c r="W608" i="12"/>
  <c r="V608" i="12"/>
  <c r="U608" i="12"/>
  <c r="T608" i="12"/>
  <c r="S608" i="12"/>
  <c r="R608" i="12"/>
  <c r="Q608" i="12"/>
  <c r="P608" i="12"/>
  <c r="O608" i="12"/>
  <c r="N608" i="12"/>
  <c r="M608" i="12"/>
  <c r="L608" i="12"/>
  <c r="K608" i="12"/>
  <c r="J608" i="12"/>
  <c r="I608" i="12"/>
  <c r="H608" i="12"/>
  <c r="G608" i="12"/>
  <c r="W605" i="12"/>
  <c r="V605" i="12"/>
  <c r="U605" i="12"/>
  <c r="T605" i="12"/>
  <c r="S605" i="12"/>
  <c r="R605" i="12"/>
  <c r="Q605" i="12"/>
  <c r="P605" i="12"/>
  <c r="O605" i="12"/>
  <c r="N605" i="12"/>
  <c r="M605" i="12"/>
  <c r="L605" i="12"/>
  <c r="K605" i="12"/>
  <c r="J605" i="12"/>
  <c r="I605" i="12"/>
  <c r="H605" i="12"/>
  <c r="G605" i="12"/>
  <c r="W604" i="12"/>
  <c r="V604" i="12"/>
  <c r="U604" i="12"/>
  <c r="T604" i="12"/>
  <c r="S604" i="12"/>
  <c r="R604" i="12"/>
  <c r="Q604" i="12"/>
  <c r="P604" i="12"/>
  <c r="O604" i="12"/>
  <c r="N604" i="12"/>
  <c r="M604" i="12"/>
  <c r="L604" i="12"/>
  <c r="K604" i="12"/>
  <c r="J604" i="12"/>
  <c r="I604" i="12"/>
  <c r="H604" i="12"/>
  <c r="G604" i="12"/>
  <c r="W603" i="12"/>
  <c r="V603" i="12"/>
  <c r="U603" i="12"/>
  <c r="T603" i="12"/>
  <c r="S603" i="12"/>
  <c r="R603" i="12"/>
  <c r="Q603" i="12"/>
  <c r="P603" i="12"/>
  <c r="O603" i="12"/>
  <c r="N603" i="12"/>
  <c r="M603" i="12"/>
  <c r="L603" i="12"/>
  <c r="K603" i="12"/>
  <c r="J603" i="12"/>
  <c r="I603" i="12"/>
  <c r="H603" i="12"/>
  <c r="G603" i="12"/>
  <c r="W601" i="12"/>
  <c r="V601" i="12"/>
  <c r="U601" i="12"/>
  <c r="T601" i="12"/>
  <c r="S601" i="12"/>
  <c r="R601" i="12"/>
  <c r="Q601" i="12"/>
  <c r="P601" i="12"/>
  <c r="O601" i="12"/>
  <c r="N601" i="12"/>
  <c r="M601" i="12"/>
  <c r="L601" i="12"/>
  <c r="K601" i="12"/>
  <c r="J601" i="12"/>
  <c r="I601" i="12"/>
  <c r="H601" i="12"/>
  <c r="G601" i="12"/>
  <c r="W600" i="12"/>
  <c r="V600" i="12"/>
  <c r="U600" i="12"/>
  <c r="T600" i="12"/>
  <c r="S600" i="12"/>
  <c r="R600" i="12"/>
  <c r="Q600" i="12"/>
  <c r="P600" i="12"/>
  <c r="O600" i="12"/>
  <c r="N600" i="12"/>
  <c r="M600" i="12"/>
  <c r="L600" i="12"/>
  <c r="K600" i="12"/>
  <c r="J600" i="12"/>
  <c r="I600" i="12"/>
  <c r="H600" i="12"/>
  <c r="G600" i="12"/>
  <c r="W599" i="12"/>
  <c r="V599" i="12"/>
  <c r="U599" i="12"/>
  <c r="T599" i="12"/>
  <c r="S599" i="12"/>
  <c r="R599" i="12"/>
  <c r="Q599" i="12"/>
  <c r="P599" i="12"/>
  <c r="O599" i="12"/>
  <c r="N599" i="12"/>
  <c r="M599" i="12"/>
  <c r="L599" i="12"/>
  <c r="K599" i="12"/>
  <c r="J599" i="12"/>
  <c r="I599" i="12"/>
  <c r="H599" i="12"/>
  <c r="G599" i="12"/>
  <c r="W597" i="12"/>
  <c r="V597" i="12"/>
  <c r="U597" i="12"/>
  <c r="T597" i="12"/>
  <c r="S597" i="12"/>
  <c r="R597" i="12"/>
  <c r="Q597" i="12"/>
  <c r="P597" i="12"/>
  <c r="O597" i="12"/>
  <c r="N597" i="12"/>
  <c r="M597" i="12"/>
  <c r="L597" i="12"/>
  <c r="K597" i="12"/>
  <c r="J597" i="12"/>
  <c r="I597" i="12"/>
  <c r="H597" i="12"/>
  <c r="G597" i="12"/>
  <c r="W596" i="12"/>
  <c r="V596" i="12"/>
  <c r="U596" i="12"/>
  <c r="T596" i="12"/>
  <c r="S596" i="12"/>
  <c r="R596" i="12"/>
  <c r="Q596" i="12"/>
  <c r="P596" i="12"/>
  <c r="O596" i="12"/>
  <c r="N596" i="12"/>
  <c r="M596" i="12"/>
  <c r="L596" i="12"/>
  <c r="K596" i="12"/>
  <c r="J596" i="12"/>
  <c r="I596" i="12"/>
  <c r="H596" i="12"/>
  <c r="G596" i="12"/>
  <c r="W595" i="12"/>
  <c r="V595" i="12"/>
  <c r="U595" i="12"/>
  <c r="T595" i="12"/>
  <c r="S595" i="12"/>
  <c r="R595" i="12"/>
  <c r="Q595" i="12"/>
  <c r="P595" i="12"/>
  <c r="O595" i="12"/>
  <c r="N595" i="12"/>
  <c r="M595" i="12"/>
  <c r="L595" i="12"/>
  <c r="K595" i="12"/>
  <c r="J595" i="12"/>
  <c r="I595" i="12"/>
  <c r="H595" i="12"/>
  <c r="G595" i="12"/>
  <c r="W592" i="12"/>
  <c r="V592" i="12"/>
  <c r="U592" i="12"/>
  <c r="T592" i="12"/>
  <c r="S592" i="12"/>
  <c r="R592" i="12"/>
  <c r="Q592" i="12"/>
  <c r="P592" i="12"/>
  <c r="O592" i="12"/>
  <c r="N592" i="12"/>
  <c r="M592" i="12"/>
  <c r="L592" i="12"/>
  <c r="K592" i="12"/>
  <c r="J592" i="12"/>
  <c r="I592" i="12"/>
  <c r="H592" i="12"/>
  <c r="G592" i="12"/>
  <c r="W591" i="12"/>
  <c r="V591" i="12"/>
  <c r="U591" i="12"/>
  <c r="T591" i="12"/>
  <c r="S591" i="12"/>
  <c r="R591" i="12"/>
  <c r="Q591" i="12"/>
  <c r="P591" i="12"/>
  <c r="O591" i="12"/>
  <c r="N591" i="12"/>
  <c r="M591" i="12"/>
  <c r="L591" i="12"/>
  <c r="K591" i="12"/>
  <c r="J591" i="12"/>
  <c r="I591" i="12"/>
  <c r="H591" i="12"/>
  <c r="G591" i="12"/>
  <c r="W590" i="12"/>
  <c r="V590" i="12"/>
  <c r="U590" i="12"/>
  <c r="T590" i="12"/>
  <c r="S590" i="12"/>
  <c r="R590" i="12"/>
  <c r="Q590" i="12"/>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7" i="12"/>
  <c r="V587" i="12"/>
  <c r="U587" i="12"/>
  <c r="T587" i="12"/>
  <c r="S587" i="12"/>
  <c r="R587" i="12"/>
  <c r="Q587" i="12"/>
  <c r="P587" i="12"/>
  <c r="O587" i="12"/>
  <c r="N587" i="12"/>
  <c r="M587" i="12"/>
  <c r="L587" i="12"/>
  <c r="K587" i="12"/>
  <c r="J587" i="12"/>
  <c r="I587" i="12"/>
  <c r="H587" i="12"/>
  <c r="G587" i="12"/>
  <c r="W586" i="12"/>
  <c r="V586" i="12"/>
  <c r="U586" i="12"/>
  <c r="T586" i="12"/>
  <c r="S586" i="12"/>
  <c r="R586" i="12"/>
  <c r="Q586" i="12"/>
  <c r="P586" i="12"/>
  <c r="O586" i="12"/>
  <c r="N586" i="12"/>
  <c r="M586" i="12"/>
  <c r="L586" i="12"/>
  <c r="K586" i="12"/>
  <c r="J586" i="12"/>
  <c r="I586" i="12"/>
  <c r="H586" i="12"/>
  <c r="G586"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2" i="12"/>
  <c r="V582" i="12"/>
  <c r="U582" i="12"/>
  <c r="T582" i="12"/>
  <c r="S582" i="12"/>
  <c r="R582" i="12"/>
  <c r="Q582" i="12"/>
  <c r="P582" i="12"/>
  <c r="O582" i="12"/>
  <c r="N582" i="12"/>
  <c r="M582" i="12"/>
  <c r="L582" i="12"/>
  <c r="K582" i="12"/>
  <c r="J582" i="12"/>
  <c r="I582" i="12"/>
  <c r="H582" i="12"/>
  <c r="G582" i="12"/>
  <c r="W581" i="12"/>
  <c r="V581" i="12"/>
  <c r="U581" i="12"/>
  <c r="T581" i="12"/>
  <c r="S581" i="12"/>
  <c r="R581" i="12"/>
  <c r="Q581" i="12"/>
  <c r="P581" i="12"/>
  <c r="O581" i="12"/>
  <c r="N581" i="12"/>
  <c r="M581" i="12"/>
  <c r="L581" i="12"/>
  <c r="K581" i="12"/>
  <c r="J581" i="12"/>
  <c r="I581" i="12"/>
  <c r="H581" i="12"/>
  <c r="G581" i="12"/>
  <c r="W580" i="12"/>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G518" i="12"/>
  <c r="G509" i="12"/>
  <c r="G507" i="12"/>
  <c r="G506" i="12"/>
  <c r="G505" i="12"/>
  <c r="G503" i="12"/>
  <c r="W502" i="12"/>
  <c r="V502" i="12"/>
  <c r="U502" i="12"/>
  <c r="T502" i="12"/>
  <c r="S502" i="12"/>
  <c r="R502" i="12"/>
  <c r="Q502" i="12"/>
  <c r="P502" i="12"/>
  <c r="O502" i="12"/>
  <c r="N502" i="12"/>
  <c r="M502" i="12"/>
  <c r="L502" i="12"/>
  <c r="K502" i="12"/>
  <c r="J502" i="12"/>
  <c r="I502" i="12"/>
  <c r="H502" i="12"/>
  <c r="G502" i="12"/>
  <c r="W501" i="12"/>
  <c r="V501" i="12"/>
  <c r="U501" i="12"/>
  <c r="T501" i="12"/>
  <c r="S501" i="12"/>
  <c r="R501" i="12"/>
  <c r="Q501" i="12"/>
  <c r="P501" i="12"/>
  <c r="O501" i="12"/>
  <c r="N501" i="12"/>
  <c r="M501" i="12"/>
  <c r="L501" i="12"/>
  <c r="K501" i="12"/>
  <c r="J501" i="12"/>
  <c r="I501" i="12"/>
  <c r="H501" i="12"/>
  <c r="G501" i="12"/>
  <c r="W499" i="12"/>
  <c r="V499" i="12"/>
  <c r="U499" i="12"/>
  <c r="T499" i="12"/>
  <c r="S499" i="12"/>
  <c r="R499" i="12"/>
  <c r="Q499" i="12"/>
  <c r="P499" i="12"/>
  <c r="O499" i="12"/>
  <c r="N499" i="12"/>
  <c r="M499" i="12"/>
  <c r="L499" i="12"/>
  <c r="K499" i="12"/>
  <c r="J499" i="12"/>
  <c r="I499" i="12"/>
  <c r="H499" i="12"/>
  <c r="G499" i="12"/>
  <c r="W498" i="12"/>
  <c r="V498" i="12"/>
  <c r="U498" i="12"/>
  <c r="T498" i="12"/>
  <c r="S498" i="12"/>
  <c r="R498" i="12"/>
  <c r="Q498" i="12"/>
  <c r="P498" i="12"/>
  <c r="O498" i="12"/>
  <c r="N498" i="12"/>
  <c r="M498" i="12"/>
  <c r="L498" i="12"/>
  <c r="K498" i="12"/>
  <c r="J498" i="12"/>
  <c r="I498" i="12"/>
  <c r="H498" i="12"/>
  <c r="G498" i="12"/>
  <c r="W495" i="12"/>
  <c r="V495" i="12"/>
  <c r="U495" i="12"/>
  <c r="T495" i="12"/>
  <c r="S495" i="12"/>
  <c r="R495" i="12"/>
  <c r="Q495" i="12"/>
  <c r="P495" i="12"/>
  <c r="O495" i="12"/>
  <c r="N495" i="12"/>
  <c r="M495" i="12"/>
  <c r="L495" i="12"/>
  <c r="K495" i="12"/>
  <c r="J495" i="12"/>
  <c r="I495" i="12"/>
  <c r="H495" i="12"/>
  <c r="G495" i="12"/>
  <c r="W494" i="12"/>
  <c r="V494" i="12"/>
  <c r="U494" i="12"/>
  <c r="T494" i="12"/>
  <c r="S494" i="12"/>
  <c r="R494" i="12"/>
  <c r="Q494" i="12"/>
  <c r="P494" i="12"/>
  <c r="O494" i="12"/>
  <c r="N494" i="12"/>
  <c r="M494" i="12"/>
  <c r="L494" i="12"/>
  <c r="K494" i="12"/>
  <c r="J494" i="12"/>
  <c r="I494" i="12"/>
  <c r="H494" i="12"/>
  <c r="G494" i="12"/>
  <c r="G492" i="12"/>
  <c r="G491" i="12"/>
  <c r="G490" i="12"/>
  <c r="W488" i="12"/>
  <c r="V488" i="12"/>
  <c r="U488" i="12"/>
  <c r="T488" i="12"/>
  <c r="S488" i="12"/>
  <c r="R488" i="12"/>
  <c r="Q488" i="12"/>
  <c r="P488" i="12"/>
  <c r="O488" i="12"/>
  <c r="N488" i="12"/>
  <c r="M488" i="12"/>
  <c r="L488" i="12"/>
  <c r="K488" i="12"/>
  <c r="J488" i="12"/>
  <c r="I488" i="12"/>
  <c r="H488" i="12"/>
  <c r="G488" i="12"/>
  <c r="W487" i="12"/>
  <c r="V487" i="12"/>
  <c r="U487" i="12"/>
  <c r="T487" i="12"/>
  <c r="S487" i="12"/>
  <c r="R487" i="12"/>
  <c r="Q487" i="12"/>
  <c r="P487" i="12"/>
  <c r="O487" i="12"/>
  <c r="N487" i="12"/>
  <c r="M487" i="12"/>
  <c r="L487" i="12"/>
  <c r="K487" i="12"/>
  <c r="J487" i="12"/>
  <c r="I487" i="12"/>
  <c r="H487" i="12"/>
  <c r="G487" i="12"/>
  <c r="W485" i="12"/>
  <c r="V485" i="12"/>
  <c r="U485" i="12"/>
  <c r="T485" i="12"/>
  <c r="S485" i="12"/>
  <c r="R485" i="12"/>
  <c r="Q485" i="12"/>
  <c r="P485" i="12"/>
  <c r="O485" i="12"/>
  <c r="N485" i="12"/>
  <c r="M485" i="12"/>
  <c r="L485" i="12"/>
  <c r="K485" i="12"/>
  <c r="J485" i="12"/>
  <c r="I485" i="12"/>
  <c r="H485" i="12"/>
  <c r="G485" i="12"/>
  <c r="W484" i="12"/>
  <c r="V484" i="12"/>
  <c r="U484" i="12"/>
  <c r="T484" i="12"/>
  <c r="S484" i="12"/>
  <c r="R484" i="12"/>
  <c r="Q484" i="12"/>
  <c r="P484" i="12"/>
  <c r="O484" i="12"/>
  <c r="N484" i="12"/>
  <c r="M484" i="12"/>
  <c r="L484" i="12"/>
  <c r="K484" i="12"/>
  <c r="J484" i="12"/>
  <c r="I484" i="12"/>
  <c r="H484" i="12"/>
  <c r="G484" i="12"/>
  <c r="W482" i="12"/>
  <c r="V482" i="12"/>
  <c r="U482" i="12"/>
  <c r="T482" i="12"/>
  <c r="S482" i="12"/>
  <c r="R482" i="12"/>
  <c r="Q482" i="12"/>
  <c r="P482" i="12"/>
  <c r="O482" i="12"/>
  <c r="N482" i="12"/>
  <c r="M482" i="12"/>
  <c r="L482" i="12"/>
  <c r="K482" i="12"/>
  <c r="J482" i="12"/>
  <c r="I482" i="12"/>
  <c r="H482" i="12"/>
  <c r="G482" i="12"/>
  <c r="W481" i="12"/>
  <c r="V481" i="12"/>
  <c r="U481" i="12"/>
  <c r="T481" i="12"/>
  <c r="S481" i="12"/>
  <c r="R481" i="12"/>
  <c r="Q481" i="12"/>
  <c r="P481" i="12"/>
  <c r="O481" i="12"/>
  <c r="N481" i="12"/>
  <c r="M481" i="12"/>
  <c r="L481" i="12"/>
  <c r="K481" i="12"/>
  <c r="J481" i="12"/>
  <c r="I481" i="12"/>
  <c r="H481" i="12"/>
  <c r="G481" i="12"/>
  <c r="W479" i="12"/>
  <c r="V479" i="12"/>
  <c r="U479" i="12"/>
  <c r="T479" i="12"/>
  <c r="S479" i="12"/>
  <c r="R479" i="12"/>
  <c r="Q479" i="12"/>
  <c r="P479" i="12"/>
  <c r="O479" i="12"/>
  <c r="N479" i="12"/>
  <c r="M479" i="12"/>
  <c r="L479" i="12"/>
  <c r="K479" i="12"/>
  <c r="J479" i="12"/>
  <c r="I479" i="12"/>
  <c r="H479" i="12"/>
  <c r="G479" i="12"/>
  <c r="W478" i="12"/>
  <c r="V478" i="12"/>
  <c r="U478" i="12"/>
  <c r="T478" i="12"/>
  <c r="S478" i="12"/>
  <c r="R478" i="12"/>
  <c r="Q478" i="12"/>
  <c r="P478" i="12"/>
  <c r="O478" i="12"/>
  <c r="N478" i="12"/>
  <c r="M478" i="12"/>
  <c r="L478" i="12"/>
  <c r="K478" i="12"/>
  <c r="J478" i="12"/>
  <c r="I478" i="12"/>
  <c r="H478" i="12"/>
  <c r="G478" i="12"/>
  <c r="W476" i="12"/>
  <c r="V476" i="12"/>
  <c r="U476" i="12"/>
  <c r="T476" i="12"/>
  <c r="S476" i="12"/>
  <c r="R476" i="12"/>
  <c r="Q476" i="12"/>
  <c r="P476" i="12"/>
  <c r="O476" i="12"/>
  <c r="N476" i="12"/>
  <c r="M476" i="12"/>
  <c r="L476" i="12"/>
  <c r="K476" i="12"/>
  <c r="J476" i="12"/>
  <c r="I476" i="12"/>
  <c r="H476" i="12"/>
  <c r="G476" i="12"/>
  <c r="W475" i="12"/>
  <c r="V475" i="12"/>
  <c r="U475" i="12"/>
  <c r="T475" i="12"/>
  <c r="S475" i="12"/>
  <c r="R475" i="12"/>
  <c r="Q475" i="12"/>
  <c r="P475" i="12"/>
  <c r="O475" i="12"/>
  <c r="N475" i="12"/>
  <c r="M475" i="12"/>
  <c r="L475" i="12"/>
  <c r="K475" i="12"/>
  <c r="J475" i="12"/>
  <c r="I475" i="12"/>
  <c r="H475" i="12"/>
  <c r="G475" i="12"/>
  <c r="W473" i="12"/>
  <c r="V473" i="12"/>
  <c r="U473" i="12"/>
  <c r="T473" i="12"/>
  <c r="S473" i="12"/>
  <c r="R473" i="12"/>
  <c r="Q473" i="12"/>
  <c r="P473" i="12"/>
  <c r="O473" i="12"/>
  <c r="N473" i="12"/>
  <c r="M473" i="12"/>
  <c r="L473" i="12"/>
  <c r="K473" i="12"/>
  <c r="J473" i="12"/>
  <c r="I473" i="12"/>
  <c r="H473" i="12"/>
  <c r="G473" i="12"/>
  <c r="W472" i="12"/>
  <c r="V472" i="12"/>
  <c r="U472" i="12"/>
  <c r="T472" i="12"/>
  <c r="S472" i="12"/>
  <c r="R472" i="12"/>
  <c r="Q472" i="12"/>
  <c r="P472" i="12"/>
  <c r="O472" i="12"/>
  <c r="N472" i="12"/>
  <c r="M472" i="12"/>
  <c r="L472" i="12"/>
  <c r="K472" i="12"/>
  <c r="J472" i="12"/>
  <c r="I472" i="12"/>
  <c r="H472" i="12"/>
  <c r="G472" i="12"/>
  <c r="W469" i="12"/>
  <c r="V469" i="12"/>
  <c r="U469" i="12"/>
  <c r="T469" i="12"/>
  <c r="S469" i="12"/>
  <c r="R469" i="12"/>
  <c r="Q469" i="12"/>
  <c r="P469" i="12"/>
  <c r="O469" i="12"/>
  <c r="N469" i="12"/>
  <c r="M469" i="12"/>
  <c r="L469" i="12"/>
  <c r="K469" i="12"/>
  <c r="J469" i="12"/>
  <c r="I469" i="12"/>
  <c r="H469" i="12"/>
  <c r="G469" i="12"/>
  <c r="W468" i="12"/>
  <c r="V468" i="12"/>
  <c r="U468" i="12"/>
  <c r="T468" i="12"/>
  <c r="S468" i="12"/>
  <c r="R468" i="12"/>
  <c r="Q468" i="12"/>
  <c r="P468" i="12"/>
  <c r="O468" i="12"/>
  <c r="N468" i="12"/>
  <c r="M468" i="12"/>
  <c r="L468" i="12"/>
  <c r="K468" i="12"/>
  <c r="J468" i="12"/>
  <c r="I468" i="12"/>
  <c r="H468" i="12"/>
  <c r="G468" i="12"/>
  <c r="W467" i="12"/>
  <c r="V467" i="12"/>
  <c r="U467" i="12"/>
  <c r="T467" i="12"/>
  <c r="S467" i="12"/>
  <c r="R467" i="12"/>
  <c r="Q467" i="12"/>
  <c r="P467" i="12"/>
  <c r="O467" i="12"/>
  <c r="N467" i="12"/>
  <c r="M467" i="12"/>
  <c r="L467" i="12"/>
  <c r="K467" i="12"/>
  <c r="J467" i="12"/>
  <c r="I467" i="12"/>
  <c r="H467" i="12"/>
  <c r="G467" i="12"/>
  <c r="W465" i="12"/>
  <c r="V465" i="12"/>
  <c r="U465" i="12"/>
  <c r="T465" i="12"/>
  <c r="S465" i="12"/>
  <c r="R465" i="12"/>
  <c r="Q465" i="12"/>
  <c r="P465" i="12"/>
  <c r="O465" i="12"/>
  <c r="N465" i="12"/>
  <c r="M465" i="12"/>
  <c r="L465" i="12"/>
  <c r="K465" i="12"/>
  <c r="J465" i="12"/>
  <c r="I465" i="12"/>
  <c r="H465" i="12"/>
  <c r="G465" i="12"/>
  <c r="W464" i="12"/>
  <c r="V464" i="12"/>
  <c r="U464" i="12"/>
  <c r="T464" i="12"/>
  <c r="S464" i="12"/>
  <c r="R464" i="12"/>
  <c r="Q464" i="12"/>
  <c r="P464" i="12"/>
  <c r="O464" i="12"/>
  <c r="N464" i="12"/>
  <c r="M464" i="12"/>
  <c r="L464" i="12"/>
  <c r="K464" i="12"/>
  <c r="J464" i="12"/>
  <c r="I464" i="12"/>
  <c r="H464" i="12"/>
  <c r="G464" i="12"/>
  <c r="W462" i="12"/>
  <c r="V462" i="12"/>
  <c r="U462" i="12"/>
  <c r="T462" i="12"/>
  <c r="S462" i="12"/>
  <c r="R462" i="12"/>
  <c r="Q462" i="12"/>
  <c r="P462" i="12"/>
  <c r="O462" i="12"/>
  <c r="N462" i="12"/>
  <c r="M462" i="12"/>
  <c r="L462" i="12"/>
  <c r="K462" i="12"/>
  <c r="J462" i="12"/>
  <c r="I462" i="12"/>
  <c r="H462" i="12"/>
  <c r="G462" i="12"/>
  <c r="W461" i="12"/>
  <c r="V461" i="12"/>
  <c r="U461" i="12"/>
  <c r="T461" i="12"/>
  <c r="S461" i="12"/>
  <c r="R461" i="12"/>
  <c r="Q461" i="12"/>
  <c r="P461" i="12"/>
  <c r="O461" i="12"/>
  <c r="N461" i="12"/>
  <c r="M461" i="12"/>
  <c r="L461" i="12"/>
  <c r="K461" i="12"/>
  <c r="J461" i="12"/>
  <c r="I461" i="12"/>
  <c r="H461" i="12"/>
  <c r="G461" i="12"/>
  <c r="W460" i="12"/>
  <c r="V460" i="12"/>
  <c r="U460" i="12"/>
  <c r="T460" i="12"/>
  <c r="S460" i="12"/>
  <c r="R460" i="12"/>
  <c r="Q460" i="12"/>
  <c r="P460" i="12"/>
  <c r="O460" i="12"/>
  <c r="N460" i="12"/>
  <c r="M460" i="12"/>
  <c r="L460" i="12"/>
  <c r="K460" i="12"/>
  <c r="J460" i="12"/>
  <c r="I460" i="12"/>
  <c r="H460" i="12"/>
  <c r="G460" i="12"/>
  <c r="W458" i="12"/>
  <c r="V458" i="12"/>
  <c r="U458" i="12"/>
  <c r="T458" i="12"/>
  <c r="S458" i="12"/>
  <c r="R458" i="12"/>
  <c r="Q458" i="12"/>
  <c r="P458" i="12"/>
  <c r="O458" i="12"/>
  <c r="N458" i="12"/>
  <c r="M458" i="12"/>
  <c r="L458" i="12"/>
  <c r="K458" i="12"/>
  <c r="J458" i="12"/>
  <c r="I458" i="12"/>
  <c r="H458" i="12"/>
  <c r="G458" i="12"/>
  <c r="W457" i="12"/>
  <c r="V457" i="12"/>
  <c r="U457" i="12"/>
  <c r="T457" i="12"/>
  <c r="S457" i="12"/>
  <c r="R457" i="12"/>
  <c r="Q457" i="12"/>
  <c r="P457" i="12"/>
  <c r="O457" i="12"/>
  <c r="N457" i="12"/>
  <c r="M457" i="12"/>
  <c r="L457" i="12"/>
  <c r="K457" i="12"/>
  <c r="J457" i="12"/>
  <c r="I457" i="12"/>
  <c r="H457" i="12"/>
  <c r="G457"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W453" i="12"/>
  <c r="V453" i="12"/>
  <c r="U453" i="12"/>
  <c r="T453" i="12"/>
  <c r="S453" i="12"/>
  <c r="R453" i="12"/>
  <c r="Q453" i="12"/>
  <c r="P453" i="12"/>
  <c r="O453" i="12"/>
  <c r="N453" i="12"/>
  <c r="M453" i="12"/>
  <c r="L453" i="12"/>
  <c r="K453" i="12"/>
  <c r="J453" i="12"/>
  <c r="I453" i="12"/>
  <c r="H453" i="12"/>
  <c r="G453" i="12"/>
  <c r="W451" i="12"/>
  <c r="V451" i="12"/>
  <c r="U451" i="12"/>
  <c r="T451" i="12"/>
  <c r="S451" i="12"/>
  <c r="R451" i="12"/>
  <c r="Q451" i="12"/>
  <c r="P451" i="12"/>
  <c r="O451" i="12"/>
  <c r="N451" i="12"/>
  <c r="M451" i="12"/>
  <c r="L451" i="12"/>
  <c r="K451" i="12"/>
  <c r="J451" i="12"/>
  <c r="I451" i="12"/>
  <c r="H451" i="12"/>
  <c r="G451" i="12"/>
  <c r="W450" i="12"/>
  <c r="V450" i="12"/>
  <c r="U450" i="12"/>
  <c r="T450" i="12"/>
  <c r="S450" i="12"/>
  <c r="R450" i="12"/>
  <c r="Q450" i="12"/>
  <c r="P450" i="12"/>
  <c r="O450" i="12"/>
  <c r="N450" i="12"/>
  <c r="M450" i="12"/>
  <c r="L450" i="12"/>
  <c r="K450" i="12"/>
  <c r="J450" i="12"/>
  <c r="I450" i="12"/>
  <c r="H450" i="12"/>
  <c r="G450"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V445" i="12"/>
  <c r="U445" i="12"/>
  <c r="T445" i="12"/>
  <c r="S445" i="12"/>
  <c r="R445" i="12"/>
  <c r="Q445" i="12"/>
  <c r="P445" i="12"/>
  <c r="O445" i="12"/>
  <c r="N445" i="12"/>
  <c r="M445" i="12"/>
  <c r="L445" i="12"/>
  <c r="K445" i="12"/>
  <c r="J445" i="12"/>
  <c r="I445" i="12"/>
  <c r="H445" i="12"/>
  <c r="G445" i="12"/>
  <c r="W443" i="12"/>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N442" i="12"/>
  <c r="M442" i="12"/>
  <c r="L442" i="12"/>
  <c r="K442" i="12"/>
  <c r="J442" i="12"/>
  <c r="I442" i="12"/>
  <c r="H442" i="12"/>
  <c r="G442" i="12"/>
  <c r="W441" i="12"/>
  <c r="V441" i="12"/>
  <c r="U441" i="12"/>
  <c r="T441" i="12"/>
  <c r="S441" i="12"/>
  <c r="R441" i="12"/>
  <c r="Q441" i="12"/>
  <c r="P441" i="12"/>
  <c r="O441" i="12"/>
  <c r="N441" i="12"/>
  <c r="M441" i="12"/>
  <c r="L441" i="12"/>
  <c r="K441" i="12"/>
  <c r="J441" i="12"/>
  <c r="I441" i="12"/>
  <c r="H441" i="12"/>
  <c r="G441" i="12"/>
  <c r="W439" i="12"/>
  <c r="V439" i="12"/>
  <c r="U439" i="12"/>
  <c r="T439" i="12"/>
  <c r="S439" i="12"/>
  <c r="R439" i="12"/>
  <c r="Q439" i="12"/>
  <c r="P439" i="12"/>
  <c r="O439" i="12"/>
  <c r="N439" i="12"/>
  <c r="M439" i="12"/>
  <c r="L439" i="12"/>
  <c r="K439" i="12"/>
  <c r="J439" i="12"/>
  <c r="I439" i="12"/>
  <c r="H439" i="12"/>
  <c r="G439" i="12"/>
  <c r="W438" i="12"/>
  <c r="V438" i="12"/>
  <c r="U438" i="12"/>
  <c r="T438" i="12"/>
  <c r="S438" i="12"/>
  <c r="R438" i="12"/>
  <c r="Q438" i="12"/>
  <c r="P438" i="12"/>
  <c r="O438" i="12"/>
  <c r="N438" i="12"/>
  <c r="M438" i="12"/>
  <c r="L438" i="12"/>
  <c r="K438" i="12"/>
  <c r="J438" i="12"/>
  <c r="I438" i="12"/>
  <c r="H438" i="12"/>
  <c r="G438" i="12"/>
  <c r="W437" i="12"/>
  <c r="V437" i="12"/>
  <c r="U437" i="12"/>
  <c r="T437" i="12"/>
  <c r="S437" i="12"/>
  <c r="R437" i="12"/>
  <c r="Q437" i="12"/>
  <c r="P437" i="12"/>
  <c r="O437" i="12"/>
  <c r="N437" i="12"/>
  <c r="M437" i="12"/>
  <c r="L437" i="12"/>
  <c r="K437" i="12"/>
  <c r="J437" i="12"/>
  <c r="I437" i="12"/>
  <c r="H437" i="12"/>
  <c r="G437"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W431" i="12"/>
  <c r="V431" i="12"/>
  <c r="U431" i="12"/>
  <c r="T431" i="12"/>
  <c r="S431" i="12"/>
  <c r="R431" i="12"/>
  <c r="Q431" i="12"/>
  <c r="P431" i="12"/>
  <c r="O431" i="12"/>
  <c r="N431" i="12"/>
  <c r="M431" i="12"/>
  <c r="L431" i="12"/>
  <c r="K431" i="12"/>
  <c r="J431" i="12"/>
  <c r="I431" i="12"/>
  <c r="H431" i="12"/>
  <c r="G431"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I428" i="12"/>
  <c r="H428" i="12"/>
  <c r="G428" i="12"/>
  <c r="W427" i="12"/>
  <c r="V427" i="12"/>
  <c r="U427" i="12"/>
  <c r="T427" i="12"/>
  <c r="S427" i="12"/>
  <c r="R427" i="12"/>
  <c r="Q427" i="12"/>
  <c r="P427" i="12"/>
  <c r="O427" i="12"/>
  <c r="N427" i="12"/>
  <c r="M427" i="12"/>
  <c r="L427" i="12"/>
  <c r="K427" i="12"/>
  <c r="J427" i="12"/>
  <c r="I427" i="12"/>
  <c r="H427" i="12"/>
  <c r="G427" i="12"/>
  <c r="W426" i="12"/>
  <c r="V426" i="12"/>
  <c r="U426" i="12"/>
  <c r="T426" i="12"/>
  <c r="S426" i="12"/>
  <c r="R426" i="12"/>
  <c r="Q426" i="12"/>
  <c r="P426" i="12"/>
  <c r="O426" i="12"/>
  <c r="N426" i="12"/>
  <c r="M426" i="12"/>
  <c r="L426" i="12"/>
  <c r="K426" i="12"/>
  <c r="J426" i="12"/>
  <c r="I426" i="12"/>
  <c r="H426" i="12"/>
  <c r="G426"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M422" i="12"/>
  <c r="L422" i="12"/>
  <c r="K422" i="12"/>
  <c r="J422" i="12"/>
  <c r="I422" i="12"/>
  <c r="H422" i="12"/>
  <c r="G422" i="12"/>
  <c r="W421" i="12"/>
  <c r="V421" i="12"/>
  <c r="U421" i="12"/>
  <c r="T421" i="12"/>
  <c r="S421" i="12"/>
  <c r="R421" i="12"/>
  <c r="Q421" i="12"/>
  <c r="P421" i="12"/>
  <c r="O421" i="12"/>
  <c r="N421" i="12"/>
  <c r="M421" i="12"/>
  <c r="L421" i="12"/>
  <c r="K421" i="12"/>
  <c r="J421" i="12"/>
  <c r="I421" i="12"/>
  <c r="H421" i="12"/>
  <c r="G421" i="12"/>
  <c r="W417" i="12"/>
  <c r="V417" i="12"/>
  <c r="U417" i="12"/>
  <c r="T417" i="12"/>
  <c r="S417" i="12"/>
  <c r="R417" i="12"/>
  <c r="Q417" i="12"/>
  <c r="P417" i="12"/>
  <c r="O417" i="12"/>
  <c r="N417" i="12"/>
  <c r="M417" i="12"/>
  <c r="L417" i="12"/>
  <c r="K417" i="12"/>
  <c r="J417" i="12"/>
  <c r="I417" i="12"/>
  <c r="H417" i="12"/>
  <c r="G417" i="12"/>
  <c r="W416" i="12"/>
  <c r="V416" i="12"/>
  <c r="U416" i="12"/>
  <c r="T416" i="12"/>
  <c r="S416" i="12"/>
  <c r="R416" i="12"/>
  <c r="Q416" i="12"/>
  <c r="P416" i="12"/>
  <c r="O416" i="12"/>
  <c r="N416" i="12"/>
  <c r="M416" i="12"/>
  <c r="L416" i="12"/>
  <c r="K416" i="12"/>
  <c r="J416" i="12"/>
  <c r="I416" i="12"/>
  <c r="H416" i="12"/>
  <c r="G416" i="12"/>
  <c r="G414" i="12"/>
  <c r="G413" i="12"/>
  <c r="G412" i="12"/>
  <c r="W410" i="12"/>
  <c r="V410" i="12"/>
  <c r="U410" i="12"/>
  <c r="T410" i="12"/>
  <c r="S410" i="12"/>
  <c r="R410" i="12"/>
  <c r="Q410" i="12"/>
  <c r="P410" i="12"/>
  <c r="O410" i="12"/>
  <c r="N410" i="12"/>
  <c r="M410" i="12"/>
  <c r="L410" i="12"/>
  <c r="K410" i="12"/>
  <c r="J410" i="12"/>
  <c r="I410" i="12"/>
  <c r="H410" i="12"/>
  <c r="G410" i="12"/>
  <c r="W409" i="12"/>
  <c r="V409" i="12"/>
  <c r="U409" i="12"/>
  <c r="T409" i="12"/>
  <c r="S409" i="12"/>
  <c r="R409" i="12"/>
  <c r="Q409" i="12"/>
  <c r="P409" i="12"/>
  <c r="O409" i="12"/>
  <c r="N409" i="12"/>
  <c r="M409" i="12"/>
  <c r="L409" i="12"/>
  <c r="K409" i="12"/>
  <c r="J409" i="12"/>
  <c r="I409" i="12"/>
  <c r="H409" i="12"/>
  <c r="G409" i="12"/>
  <c r="W407" i="12"/>
  <c r="V407" i="12"/>
  <c r="U407" i="12"/>
  <c r="T407" i="12"/>
  <c r="S407" i="12"/>
  <c r="R407" i="12"/>
  <c r="Q407" i="12"/>
  <c r="P407" i="12"/>
  <c r="O407" i="12"/>
  <c r="N407" i="12"/>
  <c r="M407" i="12"/>
  <c r="L407" i="12"/>
  <c r="K407" i="12"/>
  <c r="J407" i="12"/>
  <c r="I407" i="12"/>
  <c r="H407" i="12"/>
  <c r="G407" i="12"/>
  <c r="W406" i="12"/>
  <c r="V406" i="12"/>
  <c r="U406" i="12"/>
  <c r="T406" i="12"/>
  <c r="S406" i="12"/>
  <c r="R406" i="12"/>
  <c r="Q406" i="12"/>
  <c r="P406" i="12"/>
  <c r="O406" i="12"/>
  <c r="N406" i="12"/>
  <c r="M406" i="12"/>
  <c r="L406" i="12"/>
  <c r="K406" i="12"/>
  <c r="J406" i="12"/>
  <c r="I406" i="12"/>
  <c r="H406" i="12"/>
  <c r="G406" i="12"/>
  <c r="W404" i="12"/>
  <c r="V404" i="12"/>
  <c r="U404" i="12"/>
  <c r="T404" i="12"/>
  <c r="S404" i="12"/>
  <c r="R404" i="12"/>
  <c r="Q404" i="12"/>
  <c r="P404" i="12"/>
  <c r="O404" i="12"/>
  <c r="N404" i="12"/>
  <c r="M404" i="12"/>
  <c r="L404" i="12"/>
  <c r="K404" i="12"/>
  <c r="J404" i="12"/>
  <c r="I404" i="12"/>
  <c r="H404" i="12"/>
  <c r="G404" i="12"/>
  <c r="W403" i="12"/>
  <c r="V403" i="12"/>
  <c r="U403" i="12"/>
  <c r="T403" i="12"/>
  <c r="S403" i="12"/>
  <c r="R403" i="12"/>
  <c r="Q403" i="12"/>
  <c r="P403" i="12"/>
  <c r="O403" i="12"/>
  <c r="N403" i="12"/>
  <c r="M403" i="12"/>
  <c r="L403" i="12"/>
  <c r="K403" i="12"/>
  <c r="J403" i="12"/>
  <c r="I403" i="12"/>
  <c r="H403" i="12"/>
  <c r="G403" i="12"/>
  <c r="W401" i="12"/>
  <c r="V401" i="12"/>
  <c r="U401" i="12"/>
  <c r="T401" i="12"/>
  <c r="S401" i="12"/>
  <c r="R401" i="12"/>
  <c r="Q401" i="12"/>
  <c r="P401" i="12"/>
  <c r="O401" i="12"/>
  <c r="N401" i="12"/>
  <c r="M401" i="12"/>
  <c r="L401" i="12"/>
  <c r="K401" i="12"/>
  <c r="J401" i="12"/>
  <c r="I401" i="12"/>
  <c r="H401" i="12"/>
  <c r="G401" i="12"/>
  <c r="W400" i="12"/>
  <c r="V400" i="12"/>
  <c r="U400" i="12"/>
  <c r="T400" i="12"/>
  <c r="S400" i="12"/>
  <c r="R400" i="12"/>
  <c r="Q400" i="12"/>
  <c r="P400" i="12"/>
  <c r="O400" i="12"/>
  <c r="N400" i="12"/>
  <c r="M400" i="12"/>
  <c r="L400" i="12"/>
  <c r="K400" i="12"/>
  <c r="J400" i="12"/>
  <c r="I400" i="12"/>
  <c r="H400" i="12"/>
  <c r="G400" i="12"/>
  <c r="W398" i="12"/>
  <c r="V398" i="12"/>
  <c r="U398" i="12"/>
  <c r="T398" i="12"/>
  <c r="S398" i="12"/>
  <c r="R398" i="12"/>
  <c r="Q398" i="12"/>
  <c r="P398" i="12"/>
  <c r="O398" i="12"/>
  <c r="N398" i="12"/>
  <c r="M398" i="12"/>
  <c r="L398" i="12"/>
  <c r="K398" i="12"/>
  <c r="J398" i="12"/>
  <c r="I398" i="12"/>
  <c r="H398" i="12"/>
  <c r="G398" i="12"/>
  <c r="W397" i="12"/>
  <c r="V397" i="12"/>
  <c r="U397" i="12"/>
  <c r="T397" i="12"/>
  <c r="S397" i="12"/>
  <c r="R397" i="12"/>
  <c r="Q397" i="12"/>
  <c r="P397" i="12"/>
  <c r="O397" i="12"/>
  <c r="N397" i="12"/>
  <c r="M397" i="12"/>
  <c r="L397" i="12"/>
  <c r="K397" i="12"/>
  <c r="J397" i="12"/>
  <c r="I397" i="12"/>
  <c r="H397" i="12"/>
  <c r="G397" i="12"/>
  <c r="W395" i="12"/>
  <c r="V395" i="12"/>
  <c r="U395" i="12"/>
  <c r="T395" i="12"/>
  <c r="S395" i="12"/>
  <c r="R395" i="12"/>
  <c r="Q395" i="12"/>
  <c r="P395" i="12"/>
  <c r="O395" i="12"/>
  <c r="N395" i="12"/>
  <c r="M395" i="12"/>
  <c r="L395" i="12"/>
  <c r="K395" i="12"/>
  <c r="J395" i="12"/>
  <c r="I395" i="12"/>
  <c r="H395" i="12"/>
  <c r="G395" i="12"/>
  <c r="W394" i="12"/>
  <c r="V394" i="12"/>
  <c r="U394" i="12"/>
  <c r="T394" i="12"/>
  <c r="S394" i="12"/>
  <c r="R394" i="12"/>
  <c r="Q394" i="12"/>
  <c r="P394" i="12"/>
  <c r="O394" i="12"/>
  <c r="N394" i="12"/>
  <c r="M394" i="12"/>
  <c r="L394" i="12"/>
  <c r="K394" i="12"/>
  <c r="J394" i="12"/>
  <c r="I394" i="12"/>
  <c r="H394" i="12"/>
  <c r="G394" i="12"/>
  <c r="W391" i="12"/>
  <c r="V391" i="12"/>
  <c r="U391" i="12"/>
  <c r="T391" i="12"/>
  <c r="S391" i="12"/>
  <c r="R391" i="12"/>
  <c r="Q391" i="12"/>
  <c r="P391" i="12"/>
  <c r="O391" i="12"/>
  <c r="N391" i="12"/>
  <c r="M391" i="12"/>
  <c r="L391" i="12"/>
  <c r="K391" i="12"/>
  <c r="J391" i="12"/>
  <c r="I391" i="12"/>
  <c r="H391" i="12"/>
  <c r="G391" i="12"/>
  <c r="W390" i="12"/>
  <c r="V390" i="12"/>
  <c r="U390" i="12"/>
  <c r="T390" i="12"/>
  <c r="S390" i="12"/>
  <c r="R390" i="12"/>
  <c r="Q390" i="12"/>
  <c r="P390" i="12"/>
  <c r="O390" i="12"/>
  <c r="N390" i="12"/>
  <c r="M390" i="12"/>
  <c r="L390" i="12"/>
  <c r="K390" i="12"/>
  <c r="J390" i="12"/>
  <c r="I390" i="12"/>
  <c r="H390" i="12"/>
  <c r="G390" i="12"/>
  <c r="W389" i="12"/>
  <c r="V389" i="12"/>
  <c r="U389" i="12"/>
  <c r="T389" i="12"/>
  <c r="S389" i="12"/>
  <c r="R389" i="12"/>
  <c r="Q389" i="12"/>
  <c r="P389" i="12"/>
  <c r="O389" i="12"/>
  <c r="N389" i="12"/>
  <c r="M389" i="12"/>
  <c r="L389" i="12"/>
  <c r="K389" i="12"/>
  <c r="J389" i="12"/>
  <c r="I389" i="12"/>
  <c r="H389" i="12"/>
  <c r="G389" i="12"/>
  <c r="W387" i="12"/>
  <c r="V387" i="12"/>
  <c r="U387" i="12"/>
  <c r="T387" i="12"/>
  <c r="S387" i="12"/>
  <c r="R387" i="12"/>
  <c r="Q387" i="12"/>
  <c r="P387" i="12"/>
  <c r="O387" i="12"/>
  <c r="N387" i="12"/>
  <c r="M387" i="12"/>
  <c r="L387" i="12"/>
  <c r="K387" i="12"/>
  <c r="J387" i="12"/>
  <c r="I387" i="12"/>
  <c r="H387" i="12"/>
  <c r="G387" i="12"/>
  <c r="W386" i="12"/>
  <c r="V386" i="12"/>
  <c r="U386" i="12"/>
  <c r="T386" i="12"/>
  <c r="S386" i="12"/>
  <c r="R386" i="12"/>
  <c r="Q386" i="12"/>
  <c r="P386" i="12"/>
  <c r="O386" i="12"/>
  <c r="N386" i="12"/>
  <c r="M386" i="12"/>
  <c r="L386" i="12"/>
  <c r="K386" i="12"/>
  <c r="J386" i="12"/>
  <c r="I386" i="12"/>
  <c r="H386" i="12"/>
  <c r="G386" i="12"/>
  <c r="W384" i="12"/>
  <c r="V384" i="12"/>
  <c r="U384" i="12"/>
  <c r="T384" i="12"/>
  <c r="S384" i="12"/>
  <c r="R384" i="12"/>
  <c r="Q384" i="12"/>
  <c r="P384" i="12"/>
  <c r="O384" i="12"/>
  <c r="N384" i="12"/>
  <c r="M384" i="12"/>
  <c r="L384" i="12"/>
  <c r="K384" i="12"/>
  <c r="J384" i="12"/>
  <c r="I384" i="12"/>
  <c r="H384" i="12"/>
  <c r="G384" i="12"/>
  <c r="W383" i="12"/>
  <c r="V383" i="12"/>
  <c r="U383" i="12"/>
  <c r="T383" i="12"/>
  <c r="S383" i="12"/>
  <c r="R383" i="12"/>
  <c r="Q383" i="12"/>
  <c r="P383" i="12"/>
  <c r="O383" i="12"/>
  <c r="N383" i="12"/>
  <c r="M383" i="12"/>
  <c r="L383" i="12"/>
  <c r="K383" i="12"/>
  <c r="J383" i="12"/>
  <c r="I383" i="12"/>
  <c r="H383" i="12"/>
  <c r="G383" i="12"/>
  <c r="W382" i="12"/>
  <c r="V382" i="12"/>
  <c r="U382" i="12"/>
  <c r="T382" i="12"/>
  <c r="S382" i="12"/>
  <c r="R382" i="12"/>
  <c r="Q382" i="12"/>
  <c r="P382" i="12"/>
  <c r="O382" i="12"/>
  <c r="N382" i="12"/>
  <c r="M382" i="12"/>
  <c r="L382" i="12"/>
  <c r="K382" i="12"/>
  <c r="J382" i="12"/>
  <c r="I382" i="12"/>
  <c r="H382" i="12"/>
  <c r="G382" i="12"/>
  <c r="W380" i="12"/>
  <c r="V380" i="12"/>
  <c r="U380" i="12"/>
  <c r="T380" i="12"/>
  <c r="S380" i="12"/>
  <c r="R380" i="12"/>
  <c r="Q380" i="12"/>
  <c r="P380" i="12"/>
  <c r="O380" i="12"/>
  <c r="N380" i="12"/>
  <c r="M380" i="12"/>
  <c r="L380" i="12"/>
  <c r="K380" i="12"/>
  <c r="J380" i="12"/>
  <c r="I380" i="12"/>
  <c r="H380" i="12"/>
  <c r="G380" i="12"/>
  <c r="W379" i="12"/>
  <c r="V379" i="12"/>
  <c r="U379" i="12"/>
  <c r="T379" i="12"/>
  <c r="S379" i="12"/>
  <c r="R379" i="12"/>
  <c r="Q379" i="12"/>
  <c r="P379" i="12"/>
  <c r="O379" i="12"/>
  <c r="N379" i="12"/>
  <c r="M379" i="12"/>
  <c r="L379" i="12"/>
  <c r="K379" i="12"/>
  <c r="J379" i="12"/>
  <c r="I379" i="12"/>
  <c r="H379" i="12"/>
  <c r="G379"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P376" i="12"/>
  <c r="O376" i="12"/>
  <c r="N376" i="12"/>
  <c r="M376" i="12"/>
  <c r="L376" i="12"/>
  <c r="K376" i="12"/>
  <c r="J376" i="12"/>
  <c r="I376" i="12"/>
  <c r="H376" i="12"/>
  <c r="G376" i="12"/>
  <c r="W375" i="12"/>
  <c r="V375" i="12"/>
  <c r="U375" i="12"/>
  <c r="T375" i="12"/>
  <c r="S375" i="12"/>
  <c r="R375" i="12"/>
  <c r="Q375" i="12"/>
  <c r="P375" i="12"/>
  <c r="O375" i="12"/>
  <c r="N375" i="12"/>
  <c r="M375" i="12"/>
  <c r="L375" i="12"/>
  <c r="K375" i="12"/>
  <c r="J375" i="12"/>
  <c r="I375" i="12"/>
  <c r="H375" i="12"/>
  <c r="G375" i="12"/>
  <c r="W373" i="12"/>
  <c r="V373" i="12"/>
  <c r="U373" i="12"/>
  <c r="T373" i="12"/>
  <c r="S373" i="12"/>
  <c r="R373" i="12"/>
  <c r="Q373" i="12"/>
  <c r="P373" i="12"/>
  <c r="O373" i="12"/>
  <c r="N373" i="12"/>
  <c r="M373" i="12"/>
  <c r="L373" i="12"/>
  <c r="K373" i="12"/>
  <c r="J373" i="12"/>
  <c r="I373" i="12"/>
  <c r="H373" i="12"/>
  <c r="G373" i="12"/>
  <c r="W372" i="12"/>
  <c r="V372" i="12"/>
  <c r="U372" i="12"/>
  <c r="T372" i="12"/>
  <c r="S372" i="12"/>
  <c r="R372" i="12"/>
  <c r="Q372" i="12"/>
  <c r="P372" i="12"/>
  <c r="O372" i="12"/>
  <c r="N372" i="12"/>
  <c r="M372" i="12"/>
  <c r="L372" i="12"/>
  <c r="K372" i="12"/>
  <c r="J372" i="12"/>
  <c r="I372" i="12"/>
  <c r="H372" i="12"/>
  <c r="G372" i="12"/>
  <c r="W369" i="12"/>
  <c r="V369" i="12"/>
  <c r="U369" i="12"/>
  <c r="T369" i="12"/>
  <c r="S369" i="12"/>
  <c r="R369" i="12"/>
  <c r="Q369" i="12"/>
  <c r="P369" i="12"/>
  <c r="O369" i="12"/>
  <c r="N369" i="12"/>
  <c r="M369" i="12"/>
  <c r="L369" i="12"/>
  <c r="K369" i="12"/>
  <c r="J369" i="12"/>
  <c r="I369" i="12"/>
  <c r="H369" i="12"/>
  <c r="G369" i="12"/>
  <c r="W368" i="12"/>
  <c r="V368" i="12"/>
  <c r="U368" i="12"/>
  <c r="T368" i="12"/>
  <c r="S368" i="12"/>
  <c r="R368" i="12"/>
  <c r="Q368" i="12"/>
  <c r="P368" i="12"/>
  <c r="O368" i="12"/>
  <c r="N368" i="12"/>
  <c r="M368" i="12"/>
  <c r="L368" i="12"/>
  <c r="K368" i="12"/>
  <c r="J368" i="12"/>
  <c r="I368" i="12"/>
  <c r="H368" i="12"/>
  <c r="G368" i="12"/>
  <c r="W367" i="12"/>
  <c r="V367" i="12"/>
  <c r="U367" i="12"/>
  <c r="T367" i="12"/>
  <c r="S367" i="12"/>
  <c r="R367" i="12"/>
  <c r="Q367" i="12"/>
  <c r="P367" i="12"/>
  <c r="O367" i="12"/>
  <c r="N367" i="12"/>
  <c r="M367" i="12"/>
  <c r="L367" i="12"/>
  <c r="K367" i="12"/>
  <c r="J367" i="12"/>
  <c r="I367" i="12"/>
  <c r="H367" i="12"/>
  <c r="G367" i="12"/>
  <c r="W365" i="12"/>
  <c r="V365" i="12"/>
  <c r="U365" i="12"/>
  <c r="T365" i="12"/>
  <c r="S365" i="12"/>
  <c r="R365" i="12"/>
  <c r="Q365" i="12"/>
  <c r="P365" i="12"/>
  <c r="O365" i="12"/>
  <c r="N365" i="12"/>
  <c r="M365" i="12"/>
  <c r="L365" i="12"/>
  <c r="K365" i="12"/>
  <c r="J365" i="12"/>
  <c r="I365" i="12"/>
  <c r="H365" i="12"/>
  <c r="G365" i="12"/>
  <c r="W364" i="12"/>
  <c r="V364" i="12"/>
  <c r="U364" i="12"/>
  <c r="T364" i="12"/>
  <c r="S364" i="12"/>
  <c r="R364" i="12"/>
  <c r="Q364" i="12"/>
  <c r="P364" i="12"/>
  <c r="O364" i="12"/>
  <c r="N364" i="12"/>
  <c r="M364" i="12"/>
  <c r="L364" i="12"/>
  <c r="K364" i="12"/>
  <c r="J364" i="12"/>
  <c r="I364" i="12"/>
  <c r="H364" i="12"/>
  <c r="G364" i="12"/>
  <c r="W363" i="12"/>
  <c r="V363" i="12"/>
  <c r="U363" i="12"/>
  <c r="T363" i="12"/>
  <c r="S363" i="12"/>
  <c r="R363" i="12"/>
  <c r="Q363" i="12"/>
  <c r="P363" i="12"/>
  <c r="O363" i="12"/>
  <c r="N363" i="12"/>
  <c r="M363" i="12"/>
  <c r="L363" i="12"/>
  <c r="K363" i="12"/>
  <c r="J363" i="12"/>
  <c r="I363" i="12"/>
  <c r="H363" i="12"/>
  <c r="G363" i="12"/>
  <c r="W361" i="12"/>
  <c r="V361" i="12"/>
  <c r="U361" i="12"/>
  <c r="T361" i="12"/>
  <c r="S361" i="12"/>
  <c r="R361" i="12"/>
  <c r="Q361" i="12"/>
  <c r="P361" i="12"/>
  <c r="O361" i="12"/>
  <c r="N361" i="12"/>
  <c r="M361" i="12"/>
  <c r="L361" i="12"/>
  <c r="K361" i="12"/>
  <c r="J361" i="12"/>
  <c r="I361" i="12"/>
  <c r="H361" i="12"/>
  <c r="G361" i="12"/>
  <c r="W360" i="12"/>
  <c r="V360" i="12"/>
  <c r="U360" i="12"/>
  <c r="T360" i="12"/>
  <c r="S360" i="12"/>
  <c r="R360" i="12"/>
  <c r="Q360" i="12"/>
  <c r="P360" i="12"/>
  <c r="O360" i="12"/>
  <c r="N360" i="12"/>
  <c r="M360" i="12"/>
  <c r="L360" i="12"/>
  <c r="K360" i="12"/>
  <c r="J360" i="12"/>
  <c r="I360" i="12"/>
  <c r="H360" i="12"/>
  <c r="G360" i="12"/>
  <c r="W359" i="12"/>
  <c r="V359" i="12"/>
  <c r="U359" i="12"/>
  <c r="T359" i="12"/>
  <c r="S359" i="12"/>
  <c r="R359" i="12"/>
  <c r="Q359" i="12"/>
  <c r="P359" i="12"/>
  <c r="O359" i="12"/>
  <c r="N359" i="12"/>
  <c r="M359" i="12"/>
  <c r="L359" i="12"/>
  <c r="K359" i="12"/>
  <c r="J359" i="12"/>
  <c r="I359" i="12"/>
  <c r="H359" i="12"/>
  <c r="G359" i="12"/>
  <c r="W356" i="12"/>
  <c r="V356" i="12"/>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O354" i="12"/>
  <c r="N354" i="12"/>
  <c r="M354" i="12"/>
  <c r="L354" i="12"/>
  <c r="K354" i="12"/>
  <c r="J354" i="12"/>
  <c r="I354" i="12"/>
  <c r="H354" i="12"/>
  <c r="G354" i="12"/>
  <c r="W353" i="12"/>
  <c r="V353" i="12"/>
  <c r="U353" i="12"/>
  <c r="T353" i="12"/>
  <c r="S353" i="12"/>
  <c r="R353" i="12"/>
  <c r="Q353" i="12"/>
  <c r="P353" i="12"/>
  <c r="O353" i="12"/>
  <c r="N353" i="12"/>
  <c r="M353" i="12"/>
  <c r="L353" i="12"/>
  <c r="K353" i="12"/>
  <c r="J353" i="12"/>
  <c r="I353" i="12"/>
  <c r="H353" i="12"/>
  <c r="G353"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J350" i="12"/>
  <c r="I350" i="12"/>
  <c r="H350" i="12"/>
  <c r="G350" i="12"/>
  <c r="W349" i="12"/>
  <c r="V349" i="12"/>
  <c r="U349" i="12"/>
  <c r="T349" i="12"/>
  <c r="S349" i="12"/>
  <c r="R349" i="12"/>
  <c r="Q349" i="12"/>
  <c r="P349" i="12"/>
  <c r="O349" i="12"/>
  <c r="N349" i="12"/>
  <c r="M349" i="12"/>
  <c r="L349" i="12"/>
  <c r="K349" i="12"/>
  <c r="J349" i="12"/>
  <c r="I349" i="12"/>
  <c r="H349" i="12"/>
  <c r="G349" i="12"/>
  <c r="W348" i="12"/>
  <c r="V348" i="12"/>
  <c r="U348" i="12"/>
  <c r="T348" i="12"/>
  <c r="S348" i="12"/>
  <c r="R348" i="12"/>
  <c r="Q348" i="12"/>
  <c r="P348" i="12"/>
  <c r="O348" i="12"/>
  <c r="N348" i="12"/>
  <c r="M348" i="12"/>
  <c r="L348" i="12"/>
  <c r="K348" i="12"/>
  <c r="J348" i="12"/>
  <c r="I348" i="12"/>
  <c r="H348" i="12"/>
  <c r="G348"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J344" i="12"/>
  <c r="I344" i="12"/>
  <c r="H344" i="12"/>
  <c r="G344" i="12"/>
  <c r="W343" i="12"/>
  <c r="V343" i="12"/>
  <c r="U343" i="12"/>
  <c r="T343" i="12"/>
  <c r="S343" i="12"/>
  <c r="R343" i="12"/>
  <c r="Q343" i="12"/>
  <c r="P343" i="12"/>
  <c r="O343" i="12"/>
  <c r="N343" i="12"/>
  <c r="M343" i="12"/>
  <c r="L343" i="12"/>
  <c r="K343" i="12"/>
  <c r="J343" i="12"/>
  <c r="I343" i="12"/>
  <c r="H343" i="12"/>
  <c r="G343"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G336" i="12"/>
  <c r="W335" i="12"/>
  <c r="V335" i="12"/>
  <c r="U335" i="12"/>
  <c r="T335" i="12"/>
  <c r="S335" i="12"/>
  <c r="R335" i="12"/>
  <c r="Q335" i="12"/>
  <c r="P335" i="12"/>
  <c r="O335" i="12"/>
  <c r="N335" i="12"/>
  <c r="M335" i="12"/>
  <c r="L335" i="12"/>
  <c r="K335" i="12"/>
  <c r="J335" i="12"/>
  <c r="I335" i="12"/>
  <c r="H335" i="12"/>
  <c r="G335"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G329" i="12"/>
  <c r="W328" i="12"/>
  <c r="V328" i="12"/>
  <c r="U328" i="12"/>
  <c r="T328" i="12"/>
  <c r="S328" i="12"/>
  <c r="R328" i="12"/>
  <c r="Q328" i="12"/>
  <c r="P328" i="12"/>
  <c r="O328" i="12"/>
  <c r="N328" i="12"/>
  <c r="M328" i="12"/>
  <c r="L328" i="12"/>
  <c r="K328" i="12"/>
  <c r="J328" i="12"/>
  <c r="I328" i="12"/>
  <c r="H328" i="12"/>
  <c r="G328" i="12"/>
  <c r="G1669" i="11"/>
  <c r="G1668" i="11"/>
  <c r="W1666" i="11"/>
  <c r="G1666" i="11"/>
  <c r="W1665" i="11"/>
  <c r="V1665" i="11"/>
  <c r="U1665" i="11"/>
  <c r="T1665" i="11"/>
  <c r="S1665" i="11"/>
  <c r="R1665" i="11"/>
  <c r="Q1665" i="11"/>
  <c r="P1665" i="11"/>
  <c r="O1665" i="11"/>
  <c r="G1665" i="11"/>
  <c r="L1665" i="11" s="1"/>
  <c r="W1664" i="11"/>
  <c r="V1664" i="11"/>
  <c r="U1664" i="11"/>
  <c r="T1664" i="11"/>
  <c r="S1664" i="11"/>
  <c r="R1664" i="11"/>
  <c r="Q1664" i="11"/>
  <c r="P1664" i="11"/>
  <c r="O1664" i="11"/>
  <c r="N1664" i="11"/>
  <c r="M1664" i="11"/>
  <c r="L1664" i="11"/>
  <c r="G1664" i="11"/>
  <c r="K1664" i="11" s="1"/>
  <c r="K1663" i="11" s="1"/>
  <c r="W1662" i="11"/>
  <c r="V1662" i="11"/>
  <c r="U1662" i="11"/>
  <c r="T1662" i="11"/>
  <c r="S1662" i="11"/>
  <c r="R1662" i="11"/>
  <c r="Q1662" i="11"/>
  <c r="P1662" i="11"/>
  <c r="O1662" i="11"/>
  <c r="N1662" i="11"/>
  <c r="M1662" i="11"/>
  <c r="L1662" i="11"/>
  <c r="K1662" i="11"/>
  <c r="J1662" i="11"/>
  <c r="I1662" i="11"/>
  <c r="G1662" i="11"/>
  <c r="H1662" i="11" s="1"/>
  <c r="W1661" i="11"/>
  <c r="V1661" i="11"/>
  <c r="U1661" i="11"/>
  <c r="T1661" i="11"/>
  <c r="S1661" i="11"/>
  <c r="S1660" i="11" s="1"/>
  <c r="R1661" i="11"/>
  <c r="Q1661" i="11"/>
  <c r="P1661" i="11"/>
  <c r="O1661" i="11"/>
  <c r="O1660" i="11" s="1"/>
  <c r="N1661" i="11"/>
  <c r="M1661" i="11"/>
  <c r="M1660" i="11" s="1"/>
  <c r="L1661" i="11"/>
  <c r="K1661" i="11"/>
  <c r="K1660" i="11" s="1"/>
  <c r="J1661" i="11"/>
  <c r="I1661" i="11"/>
  <c r="G1661" i="11"/>
  <c r="H1661" i="11" s="1"/>
  <c r="W1660" i="11"/>
  <c r="W1659" i="11"/>
  <c r="V1659" i="11"/>
  <c r="U1659" i="11"/>
  <c r="T1659" i="11"/>
  <c r="S1659" i="11"/>
  <c r="R1659" i="11"/>
  <c r="Q1659" i="11"/>
  <c r="P1659" i="11"/>
  <c r="O1659" i="11"/>
  <c r="N1659" i="11"/>
  <c r="M1659" i="11"/>
  <c r="L1659" i="11"/>
  <c r="K1659" i="11"/>
  <c r="J1659" i="11"/>
  <c r="I1659" i="11"/>
  <c r="G1659" i="11"/>
  <c r="H1659" i="11" s="1"/>
  <c r="W1658" i="11"/>
  <c r="V1658" i="11"/>
  <c r="V1657" i="11" s="1"/>
  <c r="U1658" i="11"/>
  <c r="T1658" i="11"/>
  <c r="S1658" i="11"/>
  <c r="R1658" i="11"/>
  <c r="Q1658" i="11"/>
  <c r="P1658" i="11"/>
  <c r="O1658" i="11"/>
  <c r="N1658" i="11"/>
  <c r="M1658" i="11"/>
  <c r="L1658" i="11"/>
  <c r="K1658" i="11"/>
  <c r="J1658" i="11"/>
  <c r="I1658" i="11"/>
  <c r="G1658" i="11"/>
  <c r="H1658" i="11" s="1"/>
  <c r="W1656" i="11"/>
  <c r="V1656" i="11"/>
  <c r="U1656" i="11"/>
  <c r="T1656" i="11"/>
  <c r="S1656" i="11"/>
  <c r="R1656" i="11"/>
  <c r="Q1656" i="11"/>
  <c r="P1656" i="11"/>
  <c r="O1656" i="11"/>
  <c r="N1656" i="11"/>
  <c r="M1656" i="11"/>
  <c r="L1656" i="11"/>
  <c r="K1656" i="11"/>
  <c r="J1656" i="11"/>
  <c r="I1656" i="11"/>
  <c r="G1656" i="11"/>
  <c r="H1656" i="11" s="1"/>
  <c r="W1655" i="11"/>
  <c r="W1654" i="11" s="1"/>
  <c r="V1655" i="11"/>
  <c r="U1655" i="11"/>
  <c r="U1654" i="11" s="1"/>
  <c r="T1655" i="11"/>
  <c r="T1654" i="11" s="1"/>
  <c r="S1655" i="11"/>
  <c r="S1654" i="11" s="1"/>
  <c r="R1655" i="11"/>
  <c r="Q1655" i="11"/>
  <c r="Q1654" i="11" s="1"/>
  <c r="P1655" i="11"/>
  <c r="P1654" i="11" s="1"/>
  <c r="O1655" i="11"/>
  <c r="O1654" i="11" s="1"/>
  <c r="N1655" i="11"/>
  <c r="M1655" i="11"/>
  <c r="M1654" i="11" s="1"/>
  <c r="L1655" i="11"/>
  <c r="L1654" i="11" s="1"/>
  <c r="K1655" i="11"/>
  <c r="K1654" i="11" s="1"/>
  <c r="J1655" i="11"/>
  <c r="I1655" i="11"/>
  <c r="I1654" i="11" s="1"/>
  <c r="G1655" i="11"/>
  <c r="W1653" i="11"/>
  <c r="V1653" i="11"/>
  <c r="U1653" i="11"/>
  <c r="T1653" i="11"/>
  <c r="S1653" i="11"/>
  <c r="R1653" i="11"/>
  <c r="Q1653" i="11"/>
  <c r="P1653" i="11"/>
  <c r="O1653" i="11"/>
  <c r="N1653" i="11"/>
  <c r="M1653" i="11"/>
  <c r="L1653" i="11"/>
  <c r="K1653" i="11"/>
  <c r="J1653" i="11"/>
  <c r="I1653" i="11"/>
  <c r="G1653" i="11"/>
  <c r="H1653" i="11" s="1"/>
  <c r="W1652" i="11"/>
  <c r="V1652" i="11"/>
  <c r="V1651" i="11" s="1"/>
  <c r="U1652" i="11"/>
  <c r="T1652" i="11"/>
  <c r="T1651" i="11" s="1"/>
  <c r="S1652" i="11"/>
  <c r="S1651" i="11" s="1"/>
  <c r="R1652" i="11"/>
  <c r="R1651" i="11" s="1"/>
  <c r="Q1652" i="11"/>
  <c r="P1652" i="11"/>
  <c r="P1651" i="11" s="1"/>
  <c r="O1652" i="11"/>
  <c r="O1651" i="11" s="1"/>
  <c r="N1652" i="11"/>
  <c r="N1651" i="11" s="1"/>
  <c r="M1652" i="11"/>
  <c r="L1652" i="11"/>
  <c r="L1651" i="11" s="1"/>
  <c r="K1652" i="11"/>
  <c r="K1651" i="11" s="1"/>
  <c r="J1652" i="11"/>
  <c r="J1651" i="11" s="1"/>
  <c r="I1652" i="11"/>
  <c r="G1652" i="11"/>
  <c r="H1652" i="11" s="1"/>
  <c r="H1651" i="11" s="1"/>
  <c r="W1651" i="11"/>
  <c r="W1650" i="11"/>
  <c r="V1650" i="11"/>
  <c r="U1650" i="11"/>
  <c r="T1650" i="11"/>
  <c r="S1650" i="11"/>
  <c r="R1650" i="11"/>
  <c r="Q1650" i="11"/>
  <c r="P1650" i="11"/>
  <c r="O1650" i="11"/>
  <c r="N1650" i="11"/>
  <c r="M1650" i="11"/>
  <c r="L1650" i="11"/>
  <c r="K1650" i="11"/>
  <c r="J1650" i="11"/>
  <c r="I1650" i="11"/>
  <c r="G1650" i="11"/>
  <c r="H1650" i="11" s="1"/>
  <c r="W1649" i="11"/>
  <c r="V1649" i="11"/>
  <c r="V1648" i="11" s="1"/>
  <c r="U1649" i="11"/>
  <c r="T1649" i="11"/>
  <c r="S1649" i="11"/>
  <c r="S1648" i="11" s="1"/>
  <c r="R1649" i="11"/>
  <c r="Q1649" i="11"/>
  <c r="P1649" i="11"/>
  <c r="O1649" i="11"/>
  <c r="O1648" i="11" s="1"/>
  <c r="N1649" i="11"/>
  <c r="N1648" i="11" s="1"/>
  <c r="M1649" i="11"/>
  <c r="L1649" i="11"/>
  <c r="K1649" i="11"/>
  <c r="J1649" i="11"/>
  <c r="J1648" i="11" s="1"/>
  <c r="I1649" i="11"/>
  <c r="G1649" i="11"/>
  <c r="H1649" i="11" s="1"/>
  <c r="W1648" i="11"/>
  <c r="W1647" i="11"/>
  <c r="V1647" i="11"/>
  <c r="U1647" i="11"/>
  <c r="T1647" i="11"/>
  <c r="S1647" i="11"/>
  <c r="R1647" i="11"/>
  <c r="Q1647" i="11"/>
  <c r="P1647" i="11"/>
  <c r="O1647" i="11"/>
  <c r="N1647" i="11"/>
  <c r="M1647" i="11"/>
  <c r="L1647" i="11"/>
  <c r="K1647" i="11"/>
  <c r="J1647" i="11"/>
  <c r="I1647" i="11"/>
  <c r="G1647" i="11"/>
  <c r="W1646" i="11"/>
  <c r="V1646" i="11"/>
  <c r="V1645" i="11" s="1"/>
  <c r="U1646" i="11"/>
  <c r="U1645" i="11" s="1"/>
  <c r="T1646" i="11"/>
  <c r="S1646" i="11"/>
  <c r="R1646" i="11"/>
  <c r="R1645" i="11" s="1"/>
  <c r="Q1646" i="11"/>
  <c r="Q1645" i="11" s="1"/>
  <c r="P1646" i="11"/>
  <c r="P1645" i="11" s="1"/>
  <c r="O1646" i="11"/>
  <c r="N1646" i="11"/>
  <c r="N1645" i="11" s="1"/>
  <c r="M1646" i="11"/>
  <c r="M1645" i="11" s="1"/>
  <c r="L1646" i="11"/>
  <c r="L1645" i="11" s="1"/>
  <c r="K1646" i="11"/>
  <c r="J1646" i="11"/>
  <c r="J1645" i="11" s="1"/>
  <c r="I1646" i="11"/>
  <c r="I1645" i="11" s="1"/>
  <c r="G1646" i="11"/>
  <c r="H1646" i="11" s="1"/>
  <c r="W1643" i="11"/>
  <c r="V1643" i="11"/>
  <c r="U1643" i="11"/>
  <c r="T1643" i="11"/>
  <c r="S1643" i="11"/>
  <c r="R1643" i="11"/>
  <c r="Q1643" i="11"/>
  <c r="P1643" i="11"/>
  <c r="O1643" i="11"/>
  <c r="N1643" i="11"/>
  <c r="M1643" i="11"/>
  <c r="L1643" i="11"/>
  <c r="K1643" i="11"/>
  <c r="J1643" i="11"/>
  <c r="I1643" i="11"/>
  <c r="G1643" i="11"/>
  <c r="H1643" i="11" s="1"/>
  <c r="W1642" i="11"/>
  <c r="V1642" i="11"/>
  <c r="U1642" i="11"/>
  <c r="T1642" i="11"/>
  <c r="S1642" i="11"/>
  <c r="R1642" i="11"/>
  <c r="Q1642" i="11"/>
  <c r="P1642" i="11"/>
  <c r="O1642" i="11"/>
  <c r="N1642" i="11"/>
  <c r="M1642" i="11"/>
  <c r="L1642" i="11"/>
  <c r="K1642" i="11"/>
  <c r="J1642" i="11"/>
  <c r="I1642" i="11"/>
  <c r="G1642" i="11"/>
  <c r="H1642" i="11" s="1"/>
  <c r="W1641" i="11"/>
  <c r="V1641" i="11"/>
  <c r="V1640" i="11" s="1"/>
  <c r="U1641" i="11"/>
  <c r="T1641" i="11"/>
  <c r="S1641" i="11"/>
  <c r="R1641" i="11"/>
  <c r="R1640" i="11" s="1"/>
  <c r="Q1641" i="11"/>
  <c r="P1641" i="11"/>
  <c r="O1641" i="11"/>
  <c r="N1641" i="11"/>
  <c r="N1640" i="11" s="1"/>
  <c r="M1641" i="11"/>
  <c r="M1640" i="11" s="1"/>
  <c r="L1641" i="11"/>
  <c r="K1641" i="11"/>
  <c r="J1641" i="11"/>
  <c r="J1640" i="11" s="1"/>
  <c r="I1641" i="11"/>
  <c r="G1641" i="11"/>
  <c r="H1641" i="11" s="1"/>
  <c r="W1639" i="11"/>
  <c r="V1639" i="11"/>
  <c r="U1639" i="11"/>
  <c r="T1639" i="11"/>
  <c r="S1639" i="11"/>
  <c r="R1639" i="11"/>
  <c r="Q1639" i="11"/>
  <c r="P1639" i="11"/>
  <c r="O1639" i="11"/>
  <c r="N1639" i="11"/>
  <c r="M1639" i="11"/>
  <c r="L1639" i="11"/>
  <c r="K1639" i="11"/>
  <c r="J1639" i="11"/>
  <c r="I1639" i="11"/>
  <c r="G1639" i="11"/>
  <c r="H1639" i="11" s="1"/>
  <c r="W1638" i="11"/>
  <c r="W1637" i="11" s="1"/>
  <c r="V1638" i="11"/>
  <c r="U1638" i="11"/>
  <c r="T1638" i="11"/>
  <c r="S1638" i="11"/>
  <c r="S1637" i="11" s="1"/>
  <c r="R1638" i="11"/>
  <c r="Q1638" i="11"/>
  <c r="Q1637" i="11" s="1"/>
  <c r="P1638" i="11"/>
  <c r="P1637" i="11" s="1"/>
  <c r="O1638" i="11"/>
  <c r="O1637" i="11" s="1"/>
  <c r="N1638" i="11"/>
  <c r="M1638" i="11"/>
  <c r="M1637" i="11" s="1"/>
  <c r="L1638" i="11"/>
  <c r="K1638" i="11"/>
  <c r="K1637" i="11" s="1"/>
  <c r="J1638" i="11"/>
  <c r="I1638" i="11"/>
  <c r="I1637" i="11" s="1"/>
  <c r="G1638" i="11"/>
  <c r="W1636" i="11"/>
  <c r="V1636" i="11"/>
  <c r="U1636" i="11"/>
  <c r="T1636" i="11"/>
  <c r="S1636" i="11"/>
  <c r="R1636" i="11"/>
  <c r="Q1636" i="11"/>
  <c r="P1636" i="11"/>
  <c r="O1636" i="11"/>
  <c r="N1636" i="11"/>
  <c r="M1636" i="11"/>
  <c r="L1636" i="11"/>
  <c r="K1636" i="11"/>
  <c r="J1636" i="11"/>
  <c r="I1636" i="11"/>
  <c r="G1636" i="11"/>
  <c r="H1636" i="11" s="1"/>
  <c r="W1635" i="11"/>
  <c r="V1635" i="11"/>
  <c r="U1635" i="11"/>
  <c r="T1635" i="11"/>
  <c r="S1635" i="11"/>
  <c r="R1635" i="11"/>
  <c r="Q1635" i="11"/>
  <c r="P1635" i="11"/>
  <c r="O1635" i="11"/>
  <c r="N1635" i="11"/>
  <c r="M1635" i="11"/>
  <c r="L1635" i="11"/>
  <c r="K1635" i="11"/>
  <c r="J1635" i="11"/>
  <c r="I1635" i="11"/>
  <c r="G1635" i="11"/>
  <c r="H1635" i="11" s="1"/>
  <c r="W1634" i="11"/>
  <c r="W1633" i="11" s="1"/>
  <c r="V1634" i="11"/>
  <c r="U1634" i="11"/>
  <c r="U1633" i="11" s="1"/>
  <c r="T1634" i="11"/>
  <c r="S1634" i="11"/>
  <c r="S1633" i="11" s="1"/>
  <c r="R1634" i="11"/>
  <c r="Q1634" i="11"/>
  <c r="Q1633" i="11" s="1"/>
  <c r="P1634" i="11"/>
  <c r="O1634" i="11"/>
  <c r="O1633" i="11" s="1"/>
  <c r="N1634" i="11"/>
  <c r="M1634" i="11"/>
  <c r="L1634" i="11"/>
  <c r="L1633" i="11" s="1"/>
  <c r="K1634" i="11"/>
  <c r="J1634" i="11"/>
  <c r="I1634" i="11"/>
  <c r="I1633" i="11" s="1"/>
  <c r="G1634" i="11"/>
  <c r="G1633" i="11" s="1"/>
  <c r="W1632" i="11"/>
  <c r="V1632" i="11"/>
  <c r="U1632" i="11"/>
  <c r="T1632" i="11"/>
  <c r="S1632" i="11"/>
  <c r="R1632" i="11"/>
  <c r="Q1632" i="11"/>
  <c r="P1632" i="11"/>
  <c r="O1632" i="11"/>
  <c r="N1632" i="11"/>
  <c r="M1632" i="11"/>
  <c r="L1632" i="11"/>
  <c r="K1632" i="11"/>
  <c r="J1632" i="11"/>
  <c r="I1632" i="11"/>
  <c r="G1632" i="11"/>
  <c r="H1632" i="11" s="1"/>
  <c r="W1631" i="11"/>
  <c r="W1630" i="11" s="1"/>
  <c r="V1631" i="11"/>
  <c r="V1630" i="11" s="1"/>
  <c r="U1631" i="11"/>
  <c r="T1631" i="11"/>
  <c r="T1630" i="11" s="1"/>
  <c r="S1631" i="11"/>
  <c r="S1630" i="11" s="1"/>
  <c r="R1631" i="11"/>
  <c r="R1630" i="11" s="1"/>
  <c r="Q1631" i="11"/>
  <c r="P1631" i="11"/>
  <c r="O1631" i="11"/>
  <c r="O1630" i="11" s="1"/>
  <c r="N1631" i="11"/>
  <c r="N1630" i="11" s="1"/>
  <c r="M1631" i="11"/>
  <c r="L1631" i="11"/>
  <c r="L1630" i="11" s="1"/>
  <c r="K1631" i="11"/>
  <c r="K1630" i="11" s="1"/>
  <c r="J1631" i="11"/>
  <c r="J1630" i="11" s="1"/>
  <c r="I1631" i="11"/>
  <c r="G1631" i="11"/>
  <c r="H1631" i="11" s="1"/>
  <c r="W1629" i="11"/>
  <c r="V1629" i="11"/>
  <c r="U1629" i="11"/>
  <c r="T1629" i="11"/>
  <c r="S1629" i="11"/>
  <c r="R1629" i="11"/>
  <c r="Q1629" i="11"/>
  <c r="P1629" i="11"/>
  <c r="O1629" i="11"/>
  <c r="N1629" i="11"/>
  <c r="M1629" i="11"/>
  <c r="L1629" i="11"/>
  <c r="K1629" i="11"/>
  <c r="J1629" i="11"/>
  <c r="I1629" i="11"/>
  <c r="G1629" i="11"/>
  <c r="H1629" i="11" s="1"/>
  <c r="W1628" i="11"/>
  <c r="V1628" i="11"/>
  <c r="U1628" i="11"/>
  <c r="T1628" i="11"/>
  <c r="S1628" i="11"/>
  <c r="R1628" i="11"/>
  <c r="Q1628" i="11"/>
  <c r="P1628" i="11"/>
  <c r="O1628" i="11"/>
  <c r="N1628" i="11"/>
  <c r="M1628" i="11"/>
  <c r="L1628" i="11"/>
  <c r="K1628" i="11"/>
  <c r="J1628" i="11"/>
  <c r="I1628" i="11"/>
  <c r="G1628" i="11"/>
  <c r="H1628" i="11" s="1"/>
  <c r="W1627" i="11"/>
  <c r="V1627" i="11"/>
  <c r="U1627" i="11"/>
  <c r="T1627" i="11"/>
  <c r="S1627" i="11"/>
  <c r="R1627" i="11"/>
  <c r="Q1627" i="11"/>
  <c r="P1627" i="11"/>
  <c r="O1627" i="11"/>
  <c r="N1627" i="11"/>
  <c r="M1627" i="11"/>
  <c r="L1627" i="11"/>
  <c r="K1627" i="11"/>
  <c r="J1627" i="11"/>
  <c r="I1627" i="11"/>
  <c r="G1627" i="11"/>
  <c r="H1627" i="11" s="1"/>
  <c r="W1625" i="11"/>
  <c r="V1625" i="11"/>
  <c r="U1625" i="11"/>
  <c r="T1625" i="11"/>
  <c r="S1625" i="11"/>
  <c r="R1625" i="11"/>
  <c r="Q1625" i="11"/>
  <c r="P1625" i="11"/>
  <c r="O1625" i="11"/>
  <c r="N1625" i="11"/>
  <c r="M1625" i="11"/>
  <c r="L1625" i="11"/>
  <c r="K1625" i="11"/>
  <c r="J1625" i="11"/>
  <c r="I1625" i="11"/>
  <c r="G1625" i="11"/>
  <c r="H1625" i="11" s="1"/>
  <c r="W1624" i="11"/>
  <c r="W1623" i="11" s="1"/>
  <c r="V1624" i="11"/>
  <c r="U1624" i="11"/>
  <c r="T1624" i="11"/>
  <c r="S1624" i="11"/>
  <c r="R1624" i="11"/>
  <c r="Q1624" i="11"/>
  <c r="P1624" i="11"/>
  <c r="O1624" i="11"/>
  <c r="N1624" i="11"/>
  <c r="M1624" i="11"/>
  <c r="L1624" i="11"/>
  <c r="K1624" i="11"/>
  <c r="J1624" i="11"/>
  <c r="I1624" i="11"/>
  <c r="G1624" i="11"/>
  <c r="H1624" i="11" s="1"/>
  <c r="W1621" i="11"/>
  <c r="V1621" i="11"/>
  <c r="U1621" i="11"/>
  <c r="T1621" i="11"/>
  <c r="S1621" i="11"/>
  <c r="R1621" i="11"/>
  <c r="Q1621" i="11"/>
  <c r="P1621" i="11"/>
  <c r="O1621" i="11"/>
  <c r="N1621" i="11"/>
  <c r="M1621" i="11"/>
  <c r="L1621" i="11"/>
  <c r="K1621" i="11"/>
  <c r="J1621" i="11"/>
  <c r="I1621" i="11"/>
  <c r="G1621" i="11"/>
  <c r="W1620" i="11"/>
  <c r="V1620" i="11"/>
  <c r="U1620" i="11"/>
  <c r="T1620" i="11"/>
  <c r="S1620" i="11"/>
  <c r="R1620" i="11"/>
  <c r="Q1620" i="11"/>
  <c r="P1620" i="11"/>
  <c r="O1620" i="11"/>
  <c r="N1620" i="11"/>
  <c r="M1620" i="11"/>
  <c r="L1620" i="11"/>
  <c r="K1620" i="11"/>
  <c r="J1620" i="11"/>
  <c r="I1620" i="11"/>
  <c r="G1620" i="11"/>
  <c r="H1620" i="11" s="1"/>
  <c r="W1619" i="11"/>
  <c r="V1619" i="11"/>
  <c r="V1618" i="11" s="1"/>
  <c r="U1619" i="11"/>
  <c r="T1619" i="11"/>
  <c r="S1619" i="11"/>
  <c r="S1618" i="11" s="1"/>
  <c r="R1619" i="11"/>
  <c r="R1618" i="11" s="1"/>
  <c r="Q1619" i="11"/>
  <c r="P1619" i="11"/>
  <c r="O1619" i="11"/>
  <c r="N1619" i="11"/>
  <c r="N1618" i="11" s="1"/>
  <c r="M1619" i="11"/>
  <c r="L1619" i="11"/>
  <c r="K1619" i="11"/>
  <c r="J1619" i="11"/>
  <c r="J1618" i="11" s="1"/>
  <c r="I1619" i="11"/>
  <c r="G1619" i="11"/>
  <c r="H1619" i="11" s="1"/>
  <c r="W1617" i="11"/>
  <c r="V1617" i="11"/>
  <c r="U1617" i="11"/>
  <c r="T1617" i="11"/>
  <c r="S1617" i="11"/>
  <c r="R1617" i="11"/>
  <c r="Q1617" i="11"/>
  <c r="P1617" i="11"/>
  <c r="O1617" i="11"/>
  <c r="N1617" i="11"/>
  <c r="M1617" i="11"/>
  <c r="L1617" i="11"/>
  <c r="K1617" i="11"/>
  <c r="J1617" i="11"/>
  <c r="I1617" i="11"/>
  <c r="G1617" i="11"/>
  <c r="W1616" i="11"/>
  <c r="V1616" i="11"/>
  <c r="U1616" i="11"/>
  <c r="T1616" i="11"/>
  <c r="S1616" i="11"/>
  <c r="R1616" i="11"/>
  <c r="Q1616" i="11"/>
  <c r="P1616" i="11"/>
  <c r="O1616" i="11"/>
  <c r="N1616" i="11"/>
  <c r="M1616" i="11"/>
  <c r="L1616" i="11"/>
  <c r="K1616" i="11"/>
  <c r="J1616" i="11"/>
  <c r="I1616" i="11"/>
  <c r="G1616" i="11"/>
  <c r="H1616" i="11" s="1"/>
  <c r="W1615" i="11"/>
  <c r="V1615" i="11"/>
  <c r="U1615" i="11"/>
  <c r="U1614" i="11" s="1"/>
  <c r="T1615" i="11"/>
  <c r="S1615" i="11"/>
  <c r="R1615" i="11"/>
  <c r="Q1615" i="11"/>
  <c r="P1615" i="11"/>
  <c r="O1615" i="11"/>
  <c r="N1615" i="11"/>
  <c r="M1615" i="11"/>
  <c r="M1614" i="11" s="1"/>
  <c r="L1615" i="11"/>
  <c r="K1615" i="11"/>
  <c r="J1615" i="11"/>
  <c r="I1615" i="11"/>
  <c r="G1615" i="11"/>
  <c r="H1615" i="11" s="1"/>
  <c r="W1613" i="11"/>
  <c r="V1613" i="11"/>
  <c r="U1613" i="11"/>
  <c r="T1613" i="11"/>
  <c r="S1613" i="11"/>
  <c r="R1613" i="11"/>
  <c r="Q1613" i="11"/>
  <c r="P1613" i="11"/>
  <c r="O1613" i="11"/>
  <c r="N1613" i="11"/>
  <c r="M1613" i="11"/>
  <c r="L1613" i="11"/>
  <c r="K1613" i="11"/>
  <c r="J1613" i="11"/>
  <c r="I1613" i="11"/>
  <c r="G1613" i="11"/>
  <c r="W1612" i="11"/>
  <c r="V1612" i="11"/>
  <c r="U1612" i="11"/>
  <c r="T1612" i="11"/>
  <c r="S1612" i="11"/>
  <c r="R1612" i="11"/>
  <c r="Q1612" i="11"/>
  <c r="P1612" i="11"/>
  <c r="O1612" i="11"/>
  <c r="N1612" i="11"/>
  <c r="M1612" i="11"/>
  <c r="L1612" i="11"/>
  <c r="K1612" i="11"/>
  <c r="J1612" i="11"/>
  <c r="I1612" i="11"/>
  <c r="G1612" i="11"/>
  <c r="H1612" i="11" s="1"/>
  <c r="W1611" i="11"/>
  <c r="V1611" i="11"/>
  <c r="V1610" i="11" s="1"/>
  <c r="U1611" i="11"/>
  <c r="T1611" i="11"/>
  <c r="S1611" i="11"/>
  <c r="R1611" i="11"/>
  <c r="R1610" i="11" s="1"/>
  <c r="Q1611" i="11"/>
  <c r="P1611" i="11"/>
  <c r="O1611" i="11"/>
  <c r="N1611" i="11"/>
  <c r="N1610" i="11" s="1"/>
  <c r="M1611" i="11"/>
  <c r="L1611" i="11"/>
  <c r="K1611" i="11"/>
  <c r="J1611" i="11"/>
  <c r="J1610" i="11" s="1"/>
  <c r="I1611" i="11"/>
  <c r="G1611" i="11"/>
  <c r="H1611" i="11" s="1"/>
  <c r="W1608" i="11"/>
  <c r="V1608" i="11"/>
  <c r="U1608" i="11"/>
  <c r="T1608" i="11"/>
  <c r="S1608" i="11"/>
  <c r="R1608" i="11"/>
  <c r="Q1608" i="11"/>
  <c r="P1608" i="11"/>
  <c r="O1608" i="11"/>
  <c r="N1608" i="11"/>
  <c r="M1608" i="11"/>
  <c r="L1608" i="11"/>
  <c r="K1608" i="11"/>
  <c r="J1608" i="11"/>
  <c r="I1608" i="11"/>
  <c r="G1608" i="11"/>
  <c r="W1607" i="11"/>
  <c r="V1607" i="11"/>
  <c r="U1607" i="11"/>
  <c r="T1607" i="11"/>
  <c r="S1607" i="11"/>
  <c r="R1607" i="11"/>
  <c r="Q1607" i="11"/>
  <c r="P1607" i="11"/>
  <c r="O1607" i="11"/>
  <c r="N1607" i="11"/>
  <c r="M1607" i="11"/>
  <c r="L1607" i="11"/>
  <c r="K1607" i="11"/>
  <c r="J1607" i="11"/>
  <c r="I1607" i="11"/>
  <c r="G1607" i="11"/>
  <c r="H1607" i="11" s="1"/>
  <c r="W1606" i="11"/>
  <c r="V1606" i="11"/>
  <c r="U1606" i="11"/>
  <c r="T1606" i="11"/>
  <c r="S1606" i="11"/>
  <c r="R1606" i="11"/>
  <c r="Q1606" i="11"/>
  <c r="P1606" i="11"/>
  <c r="O1606" i="11"/>
  <c r="N1606" i="11"/>
  <c r="M1606" i="11"/>
  <c r="L1606" i="11"/>
  <c r="K1606" i="11"/>
  <c r="J1606" i="11"/>
  <c r="I1606" i="11"/>
  <c r="G1606" i="11"/>
  <c r="H1606" i="11" s="1"/>
  <c r="W1605" i="11"/>
  <c r="V1605" i="11"/>
  <c r="U1605" i="11"/>
  <c r="T1605" i="11"/>
  <c r="S1605" i="11"/>
  <c r="R1605" i="11"/>
  <c r="Q1605" i="11"/>
  <c r="P1605" i="11"/>
  <c r="O1605" i="11"/>
  <c r="N1605" i="11"/>
  <c r="M1605" i="11"/>
  <c r="L1605" i="11"/>
  <c r="K1605" i="11"/>
  <c r="J1605" i="11"/>
  <c r="I1605" i="11"/>
  <c r="G1605" i="11"/>
  <c r="H1605" i="11" s="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U1601" i="11"/>
  <c r="T1601" i="11"/>
  <c r="S1601" i="11"/>
  <c r="R1601" i="11"/>
  <c r="Q1601" i="11"/>
  <c r="P1601" i="11"/>
  <c r="O1601" i="11"/>
  <c r="N1601" i="11"/>
  <c r="M1601" i="11"/>
  <c r="L1601" i="11"/>
  <c r="K1601" i="11"/>
  <c r="J1601" i="11"/>
  <c r="I1601" i="11"/>
  <c r="G1601" i="11"/>
  <c r="H1601" i="11" s="1"/>
  <c r="W1600" i="11"/>
  <c r="W1599" i="11" s="1"/>
  <c r="V1600" i="11"/>
  <c r="U1600" i="11"/>
  <c r="T1600" i="11"/>
  <c r="S1600" i="11"/>
  <c r="R1600" i="11"/>
  <c r="Q1600" i="11"/>
  <c r="P1600" i="11"/>
  <c r="O1600" i="11"/>
  <c r="N1600" i="11"/>
  <c r="M1600" i="11"/>
  <c r="L1600" i="11"/>
  <c r="K1600" i="11"/>
  <c r="J1600" i="11"/>
  <c r="I1600" i="11"/>
  <c r="G1600" i="11"/>
  <c r="H1600" i="11" s="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R1596" i="11"/>
  <c r="Q1596" i="11"/>
  <c r="P1596" i="11"/>
  <c r="O1596" i="11"/>
  <c r="N1596" i="11"/>
  <c r="M1596" i="11"/>
  <c r="L1596" i="11"/>
  <c r="K1596" i="11"/>
  <c r="J1596" i="11"/>
  <c r="I1596" i="11"/>
  <c r="G1596" i="11"/>
  <c r="H1596" i="11" s="1"/>
  <c r="W1595" i="11"/>
  <c r="V1595" i="11"/>
  <c r="U1595" i="11"/>
  <c r="T1595" i="11"/>
  <c r="T1594" i="11" s="1"/>
  <c r="S1595" i="11"/>
  <c r="R1595" i="11"/>
  <c r="Q1595" i="11"/>
  <c r="P1595" i="11"/>
  <c r="O1595" i="11"/>
  <c r="N1595" i="11"/>
  <c r="M1595" i="11"/>
  <c r="L1595" i="11"/>
  <c r="L1594" i="11" s="1"/>
  <c r="K1595" i="11"/>
  <c r="J1595" i="11"/>
  <c r="I1595" i="11"/>
  <c r="G1595" i="11"/>
  <c r="H1595" i="11" s="1"/>
  <c r="H1594" i="11" s="1"/>
  <c r="G1591" i="11"/>
  <c r="G1590" i="11"/>
  <c r="W1588" i="11"/>
  <c r="G1588" i="11"/>
  <c r="W1587" i="11"/>
  <c r="V1587" i="11"/>
  <c r="U1587" i="11"/>
  <c r="T1587" i="11"/>
  <c r="S1587" i="11"/>
  <c r="R1587" i="11"/>
  <c r="Q1587" i="11"/>
  <c r="P1587" i="11"/>
  <c r="O1587" i="11"/>
  <c r="G1587" i="11"/>
  <c r="W1586" i="11"/>
  <c r="V1586" i="11"/>
  <c r="U1586" i="11"/>
  <c r="T1586" i="11"/>
  <c r="S1586" i="11"/>
  <c r="R1586" i="11"/>
  <c r="Q1586" i="11"/>
  <c r="P1586" i="11"/>
  <c r="O1586" i="11"/>
  <c r="N1586" i="11"/>
  <c r="M1586" i="11"/>
  <c r="L1586" i="11"/>
  <c r="G1586" i="11"/>
  <c r="K1586" i="11" s="1"/>
  <c r="K1585" i="11" s="1"/>
  <c r="W1584" i="11"/>
  <c r="V1584" i="11"/>
  <c r="U1584" i="11"/>
  <c r="T1584" i="11"/>
  <c r="S1584" i="11"/>
  <c r="R1584" i="11"/>
  <c r="Q1584" i="11"/>
  <c r="P1584" i="11"/>
  <c r="O1584" i="11"/>
  <c r="N1584" i="11"/>
  <c r="M1584" i="11"/>
  <c r="L1584" i="11"/>
  <c r="K1584" i="11"/>
  <c r="J1584" i="11"/>
  <c r="I1584" i="11"/>
  <c r="G1584" i="11"/>
  <c r="H1584" i="11" s="1"/>
  <c r="W1583" i="11"/>
  <c r="V1583" i="11"/>
  <c r="V1582" i="11" s="1"/>
  <c r="U1583" i="11"/>
  <c r="T1583" i="11"/>
  <c r="T1582" i="11" s="1"/>
  <c r="S1583" i="11"/>
  <c r="S1582" i="11" s="1"/>
  <c r="R1583" i="11"/>
  <c r="R1582" i="11" s="1"/>
  <c r="Q1583" i="11"/>
  <c r="P1583" i="11"/>
  <c r="P1582" i="11" s="1"/>
  <c r="O1583" i="11"/>
  <c r="N1583" i="11"/>
  <c r="M1583" i="11"/>
  <c r="L1583" i="11"/>
  <c r="L1582" i="11" s="1"/>
  <c r="K1583" i="11"/>
  <c r="K1582" i="11" s="1"/>
  <c r="J1583" i="11"/>
  <c r="J1582" i="11" s="1"/>
  <c r="I1583" i="11"/>
  <c r="G1583" i="11"/>
  <c r="H1583" i="11" s="1"/>
  <c r="H1582" i="11" s="1"/>
  <c r="W1581" i="11"/>
  <c r="V1581" i="11"/>
  <c r="U1581" i="11"/>
  <c r="T1581" i="11"/>
  <c r="S1581" i="11"/>
  <c r="R1581" i="11"/>
  <c r="Q1581" i="11"/>
  <c r="P1581" i="11"/>
  <c r="O1581" i="11"/>
  <c r="N1581" i="11"/>
  <c r="M1581" i="11"/>
  <c r="L1581" i="11"/>
  <c r="K1581" i="11"/>
  <c r="J1581" i="11"/>
  <c r="I1581" i="11"/>
  <c r="G1581" i="11"/>
  <c r="H1581" i="11" s="1"/>
  <c r="W1580" i="11"/>
  <c r="V1580" i="11"/>
  <c r="U1580" i="11"/>
  <c r="T1580" i="11"/>
  <c r="S1580" i="11"/>
  <c r="S1579" i="11" s="1"/>
  <c r="R1580" i="11"/>
  <c r="Q1580" i="11"/>
  <c r="P1580" i="11"/>
  <c r="O1580" i="11"/>
  <c r="N1580" i="11"/>
  <c r="M1580" i="11"/>
  <c r="L1580" i="11"/>
  <c r="K1580" i="11"/>
  <c r="K1579" i="11" s="1"/>
  <c r="J1580" i="11"/>
  <c r="I1580" i="11"/>
  <c r="G1580" i="11"/>
  <c r="W1578" i="11"/>
  <c r="V1578" i="11"/>
  <c r="U1578" i="11"/>
  <c r="T1578" i="11"/>
  <c r="S1578" i="11"/>
  <c r="R1578" i="11"/>
  <c r="Q1578" i="11"/>
  <c r="P1578" i="11"/>
  <c r="O1578" i="11"/>
  <c r="N1578" i="11"/>
  <c r="M1578" i="11"/>
  <c r="L1578" i="11"/>
  <c r="K1578" i="11"/>
  <c r="J1578" i="11"/>
  <c r="I1578" i="11"/>
  <c r="G1578" i="11"/>
  <c r="H1578" i="11" s="1"/>
  <c r="W1577" i="11"/>
  <c r="V1577" i="11"/>
  <c r="V1576" i="11" s="1"/>
  <c r="U1577" i="11"/>
  <c r="U1576" i="11" s="1"/>
  <c r="T1577" i="11"/>
  <c r="T1576" i="11" s="1"/>
  <c r="S1577" i="11"/>
  <c r="S1576" i="11" s="1"/>
  <c r="R1577" i="11"/>
  <c r="R1576" i="11" s="1"/>
  <c r="Q1577" i="11"/>
  <c r="Q1576" i="11" s="1"/>
  <c r="P1577" i="11"/>
  <c r="O1577" i="11"/>
  <c r="O1576" i="11" s="1"/>
  <c r="N1577" i="11"/>
  <c r="M1577" i="11"/>
  <c r="M1576" i="11" s="1"/>
  <c r="L1577" i="11"/>
  <c r="L1576" i="11" s="1"/>
  <c r="K1577" i="11"/>
  <c r="K1576" i="11" s="1"/>
  <c r="J1577" i="11"/>
  <c r="J1576" i="11" s="1"/>
  <c r="I1577" i="11"/>
  <c r="I1576" i="11" s="1"/>
  <c r="G1577" i="11"/>
  <c r="W1576" i="11"/>
  <c r="W1575" i="11"/>
  <c r="V1575" i="11"/>
  <c r="U1575" i="11"/>
  <c r="T1575" i="11"/>
  <c r="S1575" i="11"/>
  <c r="R1575" i="11"/>
  <c r="Q1575" i="11"/>
  <c r="P1575" i="11"/>
  <c r="O1575" i="11"/>
  <c r="N1575" i="11"/>
  <c r="M1575" i="11"/>
  <c r="L1575" i="11"/>
  <c r="K1575" i="11"/>
  <c r="J1575" i="11"/>
  <c r="I1575" i="11"/>
  <c r="G1575" i="11"/>
  <c r="H1575" i="11" s="1"/>
  <c r="W1574" i="11"/>
  <c r="V1574" i="11"/>
  <c r="V1573" i="11" s="1"/>
  <c r="U1574" i="11"/>
  <c r="T1574" i="11"/>
  <c r="T1573" i="11" s="1"/>
  <c r="S1574" i="11"/>
  <c r="R1574" i="11"/>
  <c r="R1573" i="11" s="1"/>
  <c r="Q1574" i="11"/>
  <c r="P1574" i="11"/>
  <c r="P1573" i="11" s="1"/>
  <c r="O1574" i="11"/>
  <c r="N1574" i="11"/>
  <c r="N1573" i="11" s="1"/>
  <c r="M1574" i="11"/>
  <c r="L1574" i="11"/>
  <c r="L1573" i="11" s="1"/>
  <c r="K1574" i="11"/>
  <c r="J1574" i="11"/>
  <c r="J1573" i="11" s="1"/>
  <c r="I1574" i="11"/>
  <c r="G1574" i="11"/>
  <c r="H1574" i="11" s="1"/>
  <c r="W1572" i="11"/>
  <c r="V1572" i="11"/>
  <c r="U1572" i="11"/>
  <c r="T1572" i="11"/>
  <c r="S1572" i="11"/>
  <c r="R1572" i="11"/>
  <c r="Q1572" i="11"/>
  <c r="P1572" i="11"/>
  <c r="O1572" i="11"/>
  <c r="N1572" i="11"/>
  <c r="M1572" i="11"/>
  <c r="L1572" i="11"/>
  <c r="K1572" i="11"/>
  <c r="J1572" i="11"/>
  <c r="I1572" i="11"/>
  <c r="G1572" i="11"/>
  <c r="H1572" i="11" s="1"/>
  <c r="W1571" i="11"/>
  <c r="V1571" i="11"/>
  <c r="V1570" i="11" s="1"/>
  <c r="U1571" i="11"/>
  <c r="T1571" i="11"/>
  <c r="T1570" i="11" s="1"/>
  <c r="S1571" i="11"/>
  <c r="S1570" i="11" s="1"/>
  <c r="R1571" i="11"/>
  <c r="R1570" i="11" s="1"/>
  <c r="Q1571" i="11"/>
  <c r="P1571" i="11"/>
  <c r="P1570" i="11" s="1"/>
  <c r="O1571" i="11"/>
  <c r="O1570" i="11" s="1"/>
  <c r="N1571" i="11"/>
  <c r="N1570" i="11" s="1"/>
  <c r="M1571" i="11"/>
  <c r="L1571" i="11"/>
  <c r="L1570" i="11" s="1"/>
  <c r="K1571" i="11"/>
  <c r="K1570" i="11" s="1"/>
  <c r="J1571" i="11"/>
  <c r="J1570" i="11" s="1"/>
  <c r="I1571" i="11"/>
  <c r="G1571" i="11"/>
  <c r="W1570" i="11"/>
  <c r="W1569" i="11"/>
  <c r="V1569" i="11"/>
  <c r="U1569" i="11"/>
  <c r="T1569" i="11"/>
  <c r="S1569" i="11"/>
  <c r="R1569" i="11"/>
  <c r="Q1569" i="11"/>
  <c r="P1569" i="11"/>
  <c r="O1569" i="11"/>
  <c r="N1569" i="11"/>
  <c r="M1569" i="11"/>
  <c r="L1569" i="11"/>
  <c r="K1569" i="11"/>
  <c r="J1569" i="11"/>
  <c r="I1569" i="11"/>
  <c r="G1569" i="11"/>
  <c r="H1569" i="11" s="1"/>
  <c r="W1568" i="11"/>
  <c r="V1568" i="11"/>
  <c r="V1567" i="11" s="1"/>
  <c r="U1568" i="11"/>
  <c r="T1568" i="11"/>
  <c r="S1568" i="11"/>
  <c r="S1567" i="11" s="1"/>
  <c r="R1568" i="11"/>
  <c r="R1567" i="11" s="1"/>
  <c r="Q1568" i="11"/>
  <c r="P1568" i="11"/>
  <c r="O1568" i="11"/>
  <c r="O1567" i="11" s="1"/>
  <c r="N1568" i="11"/>
  <c r="N1567" i="11" s="1"/>
  <c r="M1568" i="11"/>
  <c r="L1568" i="11"/>
  <c r="K1568" i="11"/>
  <c r="K1567" i="11" s="1"/>
  <c r="J1568" i="11"/>
  <c r="J1567" i="11" s="1"/>
  <c r="I1568" i="11"/>
  <c r="G1568" i="11"/>
  <c r="W1565" i="11"/>
  <c r="V1565" i="11"/>
  <c r="U1565" i="11"/>
  <c r="T1565" i="11"/>
  <c r="S1565" i="11"/>
  <c r="R1565" i="11"/>
  <c r="Q1565" i="11"/>
  <c r="P1565" i="11"/>
  <c r="O1565" i="11"/>
  <c r="N1565" i="11"/>
  <c r="M1565" i="11"/>
  <c r="L1565" i="11"/>
  <c r="K1565" i="11"/>
  <c r="J1565" i="11"/>
  <c r="I1565" i="11"/>
  <c r="G1565" i="11"/>
  <c r="W1564" i="11"/>
  <c r="V1564" i="11"/>
  <c r="U1564" i="11"/>
  <c r="T1564" i="11"/>
  <c r="S1564" i="11"/>
  <c r="R1564" i="11"/>
  <c r="Q1564" i="11"/>
  <c r="P1564" i="11"/>
  <c r="O1564" i="11"/>
  <c r="N1564" i="11"/>
  <c r="M1564" i="11"/>
  <c r="L1564" i="11"/>
  <c r="K1564" i="11"/>
  <c r="J1564" i="11"/>
  <c r="I1564" i="11"/>
  <c r="G1564" i="11"/>
  <c r="H1564" i="11" s="1"/>
  <c r="W1563" i="11"/>
  <c r="V1563" i="11"/>
  <c r="V1562" i="11" s="1"/>
  <c r="U1563" i="11"/>
  <c r="T1563" i="11"/>
  <c r="S1563" i="11"/>
  <c r="R1563" i="11"/>
  <c r="Q1563" i="11"/>
  <c r="P1563" i="11"/>
  <c r="O1563" i="11"/>
  <c r="N1563" i="11"/>
  <c r="N1562" i="11" s="1"/>
  <c r="M1563" i="11"/>
  <c r="L1563" i="11"/>
  <c r="K1563" i="11"/>
  <c r="J1563" i="11"/>
  <c r="J1562" i="11" s="1"/>
  <c r="I1563" i="11"/>
  <c r="G1563" i="11"/>
  <c r="H1563" i="11" s="1"/>
  <c r="W1561" i="11"/>
  <c r="V1561" i="11"/>
  <c r="U1561" i="11"/>
  <c r="T1561" i="11"/>
  <c r="S1561" i="11"/>
  <c r="R1561" i="11"/>
  <c r="Q1561" i="11"/>
  <c r="P1561" i="11"/>
  <c r="O1561" i="11"/>
  <c r="N1561" i="11"/>
  <c r="M1561" i="11"/>
  <c r="L1561" i="11"/>
  <c r="K1561" i="11"/>
  <c r="J1561" i="11"/>
  <c r="I1561" i="11"/>
  <c r="G1561" i="11"/>
  <c r="W1560" i="11"/>
  <c r="V1560" i="11"/>
  <c r="V1559" i="11" s="1"/>
  <c r="U1560" i="11"/>
  <c r="U1559" i="11" s="1"/>
  <c r="T1560" i="11"/>
  <c r="T1559" i="11" s="1"/>
  <c r="S1560" i="11"/>
  <c r="R1560" i="11"/>
  <c r="R1559" i="11" s="1"/>
  <c r="Q1560" i="11"/>
  <c r="Q1559" i="11" s="1"/>
  <c r="P1560" i="11"/>
  <c r="O1560" i="11"/>
  <c r="N1560" i="11"/>
  <c r="N1559" i="11" s="1"/>
  <c r="M1560" i="11"/>
  <c r="M1559" i="11" s="1"/>
  <c r="L1560" i="11"/>
  <c r="L1559" i="11" s="1"/>
  <c r="K1560" i="11"/>
  <c r="J1560" i="11"/>
  <c r="J1559" i="11" s="1"/>
  <c r="I1560" i="11"/>
  <c r="I1559" i="11" s="1"/>
  <c r="G1560" i="11"/>
  <c r="H1560" i="11" s="1"/>
  <c r="W1558" i="11"/>
  <c r="V1558" i="11"/>
  <c r="U1558" i="11"/>
  <c r="T1558" i="11"/>
  <c r="S1558" i="11"/>
  <c r="R1558" i="11"/>
  <c r="Q1558" i="11"/>
  <c r="P1558" i="11"/>
  <c r="O1558" i="11"/>
  <c r="N1558" i="11"/>
  <c r="M1558" i="11"/>
  <c r="L1558" i="11"/>
  <c r="K1558" i="11"/>
  <c r="J1558" i="11"/>
  <c r="I1558" i="11"/>
  <c r="G1558" i="11"/>
  <c r="H1558" i="11" s="1"/>
  <c r="W1557" i="11"/>
  <c r="V1557" i="11"/>
  <c r="U1557" i="11"/>
  <c r="T1557" i="11"/>
  <c r="S1557" i="11"/>
  <c r="R1557" i="11"/>
  <c r="Q1557" i="11"/>
  <c r="P1557" i="11"/>
  <c r="O1557" i="11"/>
  <c r="N1557" i="11"/>
  <c r="M1557" i="11"/>
  <c r="L1557" i="11"/>
  <c r="K1557" i="11"/>
  <c r="J1557" i="11"/>
  <c r="I1557" i="11"/>
  <c r="G1557" i="11"/>
  <c r="H1557" i="11" s="1"/>
  <c r="W1556" i="11"/>
  <c r="V1556" i="11"/>
  <c r="V1555" i="11" s="1"/>
  <c r="U1556" i="11"/>
  <c r="T1556" i="11"/>
  <c r="S1556" i="11"/>
  <c r="R1556" i="11"/>
  <c r="R1555" i="11" s="1"/>
  <c r="Q1556" i="11"/>
  <c r="P1556" i="11"/>
  <c r="O1556" i="11"/>
  <c r="N1556" i="11"/>
  <c r="N1555" i="11" s="1"/>
  <c r="M1556" i="11"/>
  <c r="L1556" i="11"/>
  <c r="K1556" i="11"/>
  <c r="J1556" i="11"/>
  <c r="J1555" i="11" s="1"/>
  <c r="I1556" i="11"/>
  <c r="G1556" i="11"/>
  <c r="H1556" i="11" s="1"/>
  <c r="W1554" i="11"/>
  <c r="V1554" i="11"/>
  <c r="U1554" i="11"/>
  <c r="T1554" i="11"/>
  <c r="S1554" i="11"/>
  <c r="R1554" i="11"/>
  <c r="Q1554" i="11"/>
  <c r="P1554" i="11"/>
  <c r="O1554" i="11"/>
  <c r="N1554" i="11"/>
  <c r="M1554" i="11"/>
  <c r="L1554" i="11"/>
  <c r="K1554" i="11"/>
  <c r="J1554" i="11"/>
  <c r="I1554" i="11"/>
  <c r="G1554" i="11"/>
  <c r="H1554" i="11" s="1"/>
  <c r="W1553" i="11"/>
  <c r="W1552" i="11" s="1"/>
  <c r="V1553" i="11"/>
  <c r="U1553" i="11"/>
  <c r="U1552" i="11" s="1"/>
  <c r="T1553" i="11"/>
  <c r="T1552" i="11" s="1"/>
  <c r="S1553" i="11"/>
  <c r="S1552" i="11" s="1"/>
  <c r="R1553" i="11"/>
  <c r="Q1553" i="11"/>
  <c r="Q1552" i="11" s="1"/>
  <c r="P1553" i="11"/>
  <c r="O1553" i="11"/>
  <c r="O1552" i="11" s="1"/>
  <c r="N1553" i="11"/>
  <c r="M1553" i="11"/>
  <c r="M1552" i="11" s="1"/>
  <c r="L1553" i="11"/>
  <c r="L1552" i="11" s="1"/>
  <c r="K1553" i="11"/>
  <c r="K1552" i="11" s="1"/>
  <c r="J1553" i="11"/>
  <c r="I1553" i="11"/>
  <c r="G1553" i="11"/>
  <c r="W1551" i="11"/>
  <c r="V1551" i="11"/>
  <c r="U1551" i="11"/>
  <c r="T1551" i="11"/>
  <c r="S1551" i="11"/>
  <c r="R1551" i="11"/>
  <c r="Q1551" i="11"/>
  <c r="P1551" i="11"/>
  <c r="O1551" i="11"/>
  <c r="N1551" i="11"/>
  <c r="M1551" i="11"/>
  <c r="L1551" i="11"/>
  <c r="K1551" i="11"/>
  <c r="J1551" i="11"/>
  <c r="I1551" i="11"/>
  <c r="G1551" i="11"/>
  <c r="H1551" i="11" s="1"/>
  <c r="W1550" i="11"/>
  <c r="V1550" i="11"/>
  <c r="U1550" i="11"/>
  <c r="T1550" i="11"/>
  <c r="S1550" i="11"/>
  <c r="R1550" i="11"/>
  <c r="Q1550" i="11"/>
  <c r="P1550" i="11"/>
  <c r="O1550" i="11"/>
  <c r="N1550" i="11"/>
  <c r="M1550" i="11"/>
  <c r="L1550" i="11"/>
  <c r="K1550" i="11"/>
  <c r="J1550" i="11"/>
  <c r="I1550" i="11"/>
  <c r="G1550" i="11"/>
  <c r="H1550" i="11" s="1"/>
  <c r="W1549" i="11"/>
  <c r="W1548" i="11" s="1"/>
  <c r="V1549" i="11"/>
  <c r="U1549" i="11"/>
  <c r="T1549" i="11"/>
  <c r="T1548" i="11" s="1"/>
  <c r="S1549" i="11"/>
  <c r="S1548" i="11" s="1"/>
  <c r="R1549" i="11"/>
  <c r="Q1549" i="11"/>
  <c r="Q1548" i="11" s="1"/>
  <c r="P1549" i="11"/>
  <c r="P1548" i="11" s="1"/>
  <c r="O1549" i="11"/>
  <c r="O1548" i="11" s="1"/>
  <c r="N1549" i="11"/>
  <c r="M1549" i="11"/>
  <c r="M1548" i="11" s="1"/>
  <c r="L1549" i="11"/>
  <c r="L1548" i="11" s="1"/>
  <c r="K1549" i="11"/>
  <c r="J1549" i="11"/>
  <c r="I1549" i="11"/>
  <c r="G1549" i="11"/>
  <c r="H1549" i="11" s="1"/>
  <c r="H1548" i="11" s="1"/>
  <c r="W1547" i="11"/>
  <c r="V1547" i="11"/>
  <c r="U1547" i="11"/>
  <c r="T1547" i="11"/>
  <c r="S1547" i="11"/>
  <c r="R1547" i="11"/>
  <c r="Q1547" i="11"/>
  <c r="P1547" i="11"/>
  <c r="O1547" i="11"/>
  <c r="N1547" i="11"/>
  <c r="M1547" i="11"/>
  <c r="L1547" i="11"/>
  <c r="K1547" i="11"/>
  <c r="J1547" i="11"/>
  <c r="I1547" i="11"/>
  <c r="G1547" i="11"/>
  <c r="H1547" i="11" s="1"/>
  <c r="W1546" i="11"/>
  <c r="V1546" i="11"/>
  <c r="V1545" i="11" s="1"/>
  <c r="U1546" i="11"/>
  <c r="T1546" i="11"/>
  <c r="T1545" i="11" s="1"/>
  <c r="S1546" i="11"/>
  <c r="S1545" i="11" s="1"/>
  <c r="R1546" i="11"/>
  <c r="R1545" i="11" s="1"/>
  <c r="Q1546" i="11"/>
  <c r="P1546" i="11"/>
  <c r="P1545" i="11" s="1"/>
  <c r="O1546" i="11"/>
  <c r="O1545" i="11" s="1"/>
  <c r="N1546" i="11"/>
  <c r="N1545" i="11" s="1"/>
  <c r="M1546" i="11"/>
  <c r="L1546" i="11"/>
  <c r="L1545" i="11" s="1"/>
  <c r="K1546" i="11"/>
  <c r="K1545" i="11" s="1"/>
  <c r="J1546" i="11"/>
  <c r="J1545" i="11" s="1"/>
  <c r="I1546" i="11"/>
  <c r="G1546" i="11"/>
  <c r="W1545" i="11"/>
  <c r="W1543" i="11"/>
  <c r="V1543" i="11"/>
  <c r="U1543" i="11"/>
  <c r="T1543" i="11"/>
  <c r="S1543" i="11"/>
  <c r="R1543" i="11"/>
  <c r="Q1543" i="11"/>
  <c r="P1543" i="11"/>
  <c r="O1543" i="11"/>
  <c r="N1543" i="11"/>
  <c r="M1543" i="11"/>
  <c r="L1543" i="11"/>
  <c r="K1543" i="11"/>
  <c r="J1543" i="11"/>
  <c r="I1543" i="11"/>
  <c r="G1543" i="11"/>
  <c r="H1543" i="11" s="1"/>
  <c r="W1542" i="11"/>
  <c r="V1542" i="11"/>
  <c r="U1542" i="11"/>
  <c r="T1542" i="11"/>
  <c r="S1542" i="11"/>
  <c r="R1542" i="11"/>
  <c r="Q1542" i="11"/>
  <c r="P1542" i="11"/>
  <c r="O1542" i="11"/>
  <c r="N1542" i="11"/>
  <c r="M1542" i="11"/>
  <c r="L1542" i="11"/>
  <c r="K1542" i="11"/>
  <c r="J1542" i="11"/>
  <c r="I1542" i="11"/>
  <c r="G1542" i="11"/>
  <c r="H1542" i="11" s="1"/>
  <c r="W1541" i="11"/>
  <c r="V1541" i="11"/>
  <c r="U1541" i="11"/>
  <c r="T1541" i="11"/>
  <c r="S1541" i="11"/>
  <c r="R1541" i="11"/>
  <c r="Q1541" i="11"/>
  <c r="P1541" i="11"/>
  <c r="O1541" i="11"/>
  <c r="N1541" i="11"/>
  <c r="M1541" i="11"/>
  <c r="L1541" i="11"/>
  <c r="K1541" i="11"/>
  <c r="J1541" i="11"/>
  <c r="I1541" i="11"/>
  <c r="G1541" i="11"/>
  <c r="H1541" i="11" s="1"/>
  <c r="W1540"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R1537" i="11"/>
  <c r="Q1537" i="11"/>
  <c r="P1537" i="11"/>
  <c r="O1537" i="11"/>
  <c r="N1537" i="11"/>
  <c r="M1537" i="11"/>
  <c r="L1537" i="11"/>
  <c r="K1537" i="11"/>
  <c r="J1537" i="11"/>
  <c r="I1537" i="11"/>
  <c r="G1537" i="1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H1534" i="11" s="1"/>
  <c r="W1533" i="11"/>
  <c r="V1533" i="11"/>
  <c r="U1533" i="11"/>
  <c r="T1533" i="11"/>
  <c r="S1533" i="11"/>
  <c r="R1533" i="11"/>
  <c r="Q1533" i="11"/>
  <c r="P1533" i="11"/>
  <c r="P1532" i="11" s="1"/>
  <c r="O1533" i="11"/>
  <c r="N1533" i="11"/>
  <c r="M1533" i="11"/>
  <c r="L1533" i="11"/>
  <c r="L1532" i="11" s="1"/>
  <c r="K1533" i="11"/>
  <c r="K1532" i="11" s="1"/>
  <c r="J1533" i="11"/>
  <c r="I1533" i="11"/>
  <c r="G1533" i="11"/>
  <c r="H1533" i="11" s="1"/>
  <c r="H1532" i="11" s="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O1529" i="11"/>
  <c r="N1529" i="11"/>
  <c r="M1529" i="11"/>
  <c r="L1529" i="11"/>
  <c r="K1529" i="11"/>
  <c r="J1529" i="11"/>
  <c r="I1529" i="11"/>
  <c r="G1529" i="11"/>
  <c r="H1529" i="11" s="1"/>
  <c r="W1528" i="11"/>
  <c r="V1528" i="11"/>
  <c r="U1528" i="11"/>
  <c r="T1528" i="11"/>
  <c r="S1528" i="11"/>
  <c r="R1528" i="11"/>
  <c r="Q1528" i="11"/>
  <c r="P1528" i="11"/>
  <c r="O1528" i="11"/>
  <c r="N1528" i="11"/>
  <c r="M1528" i="11"/>
  <c r="L1528" i="11"/>
  <c r="K1528" i="11"/>
  <c r="J1528" i="11"/>
  <c r="I1528" i="11"/>
  <c r="G1528" i="11"/>
  <c r="H1528" i="11" s="1"/>
  <c r="W1527" i="11"/>
  <c r="V1527" i="11"/>
  <c r="U1527" i="11"/>
  <c r="T1527" i="11"/>
  <c r="S1527" i="11"/>
  <c r="R1527" i="11"/>
  <c r="Q1527" i="11"/>
  <c r="P1527" i="11"/>
  <c r="O1527" i="11"/>
  <c r="N1527" i="11"/>
  <c r="M1527" i="11"/>
  <c r="L1527" i="11"/>
  <c r="K1527" i="11"/>
  <c r="J1527" i="11"/>
  <c r="I1527" i="11"/>
  <c r="G1527" i="11"/>
  <c r="H1527"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J1523" i="11"/>
  <c r="I1523" i="11"/>
  <c r="G1523" i="11"/>
  <c r="W1522" i="11"/>
  <c r="V1522" i="11"/>
  <c r="V1521" i="11" s="1"/>
  <c r="U1522" i="11"/>
  <c r="U1521" i="11" s="1"/>
  <c r="T1522" i="11"/>
  <c r="T1521" i="11" s="1"/>
  <c r="S1522" i="11"/>
  <c r="R1522" i="11"/>
  <c r="Q1522" i="11"/>
  <c r="P1522" i="11"/>
  <c r="P1521" i="11" s="1"/>
  <c r="O1522" i="11"/>
  <c r="N1522" i="11"/>
  <c r="N1521" i="11" s="1"/>
  <c r="M1522" i="11"/>
  <c r="L1522" i="11"/>
  <c r="L1521" i="11" s="1"/>
  <c r="K1522" i="11"/>
  <c r="J1522" i="11"/>
  <c r="J1521" i="11" s="1"/>
  <c r="I1522" i="11"/>
  <c r="G1522" i="11"/>
  <c r="H1522"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H1519" i="11" s="1"/>
  <c r="W1518" i="11"/>
  <c r="V1518" i="11"/>
  <c r="U1518" i="11"/>
  <c r="T1518" i="11"/>
  <c r="S1518" i="11"/>
  <c r="R1518" i="11"/>
  <c r="Q1518" i="11"/>
  <c r="P1518" i="11"/>
  <c r="O1518" i="11"/>
  <c r="N1518" i="11"/>
  <c r="M1518" i="11"/>
  <c r="L1518" i="11"/>
  <c r="K1518" i="11"/>
  <c r="J1518" i="11"/>
  <c r="I1518" i="11"/>
  <c r="G1518" i="11"/>
  <c r="H1518" i="11" s="1"/>
  <c r="W1517" i="11"/>
  <c r="V1517" i="11"/>
  <c r="U1517" i="11"/>
  <c r="T1517" i="11"/>
  <c r="S1517" i="11"/>
  <c r="R1517" i="11"/>
  <c r="Q1517" i="11"/>
  <c r="P1517" i="11"/>
  <c r="O1517" i="11"/>
  <c r="N1517" i="11"/>
  <c r="M1517" i="11"/>
  <c r="L1517" i="11"/>
  <c r="K1517" i="11"/>
  <c r="J1517" i="11"/>
  <c r="I1517" i="11"/>
  <c r="G1517" i="11"/>
  <c r="G1513" i="11"/>
  <c r="G1512" i="11"/>
  <c r="W1510" i="11"/>
  <c r="G1510" i="11"/>
  <c r="W1509" i="11"/>
  <c r="V1509" i="11"/>
  <c r="U1509" i="11"/>
  <c r="T1509" i="11"/>
  <c r="S1509" i="11"/>
  <c r="R1509" i="11"/>
  <c r="Q1509" i="11"/>
  <c r="P1509" i="11"/>
  <c r="O1509" i="11"/>
  <c r="G1509" i="11"/>
  <c r="N1509" i="11" s="1"/>
  <c r="W1508" i="11"/>
  <c r="V1508" i="11"/>
  <c r="U1508" i="11"/>
  <c r="T1508" i="11"/>
  <c r="S1508" i="11"/>
  <c r="R1508" i="11"/>
  <c r="Q1508" i="11"/>
  <c r="P1508" i="11"/>
  <c r="O1508" i="11"/>
  <c r="N1508" i="11"/>
  <c r="M1508" i="11"/>
  <c r="L1508" i="11"/>
  <c r="G1508" i="11"/>
  <c r="K1508" i="11" s="1"/>
  <c r="K1507" i="11" s="1"/>
  <c r="W1506" i="11"/>
  <c r="V1506" i="11"/>
  <c r="U1506" i="11"/>
  <c r="T1506" i="11"/>
  <c r="S1506" i="11"/>
  <c r="R1506" i="11"/>
  <c r="Q1506" i="11"/>
  <c r="P1506" i="11"/>
  <c r="O1506" i="11"/>
  <c r="N1506" i="11"/>
  <c r="M1506" i="11"/>
  <c r="L1506" i="11"/>
  <c r="K1506" i="11"/>
  <c r="J1506" i="11"/>
  <c r="I1506" i="11"/>
  <c r="G1506" i="11"/>
  <c r="H1506" i="11" s="1"/>
  <c r="W1505" i="11"/>
  <c r="V1505" i="11"/>
  <c r="V1504" i="11" s="1"/>
  <c r="U1505" i="11"/>
  <c r="T1505" i="11"/>
  <c r="S1505" i="11"/>
  <c r="R1505" i="11"/>
  <c r="R1504" i="11" s="1"/>
  <c r="Q1505" i="11"/>
  <c r="Q1504" i="11" s="1"/>
  <c r="P1505" i="11"/>
  <c r="O1505" i="11"/>
  <c r="N1505" i="11"/>
  <c r="N1504" i="11" s="1"/>
  <c r="M1505" i="11"/>
  <c r="L1505" i="11"/>
  <c r="K1505" i="11"/>
  <c r="J1505" i="11"/>
  <c r="J1504" i="11" s="1"/>
  <c r="I1505" i="11"/>
  <c r="I1504" i="11" s="1"/>
  <c r="G1505" i="11"/>
  <c r="H1505" i="11" s="1"/>
  <c r="W1503" i="11"/>
  <c r="V1503" i="11"/>
  <c r="U1503" i="11"/>
  <c r="T1503" i="11"/>
  <c r="S1503" i="11"/>
  <c r="R1503" i="11"/>
  <c r="Q1503" i="11"/>
  <c r="P1503" i="11"/>
  <c r="O1503" i="11"/>
  <c r="N1503" i="11"/>
  <c r="M1503" i="11"/>
  <c r="L1503" i="11"/>
  <c r="K1503" i="11"/>
  <c r="J1503" i="11"/>
  <c r="I1503" i="11"/>
  <c r="G1503" i="11"/>
  <c r="H1503" i="11" s="1"/>
  <c r="W1502" i="11"/>
  <c r="W1501" i="11" s="1"/>
  <c r="V1502" i="11"/>
  <c r="U1502" i="11"/>
  <c r="U1501" i="11" s="1"/>
  <c r="T1502" i="11"/>
  <c r="T1501" i="11" s="1"/>
  <c r="S1502" i="11"/>
  <c r="S1501" i="11" s="1"/>
  <c r="R1502" i="11"/>
  <c r="R1501" i="11" s="1"/>
  <c r="Q1502" i="11"/>
  <c r="Q1501" i="11" s="1"/>
  <c r="P1502" i="11"/>
  <c r="P1501" i="11" s="1"/>
  <c r="O1502" i="11"/>
  <c r="O1501" i="11" s="1"/>
  <c r="N1502" i="11"/>
  <c r="N1501" i="11" s="1"/>
  <c r="M1502" i="11"/>
  <c r="M1501" i="11" s="1"/>
  <c r="L1502" i="11"/>
  <c r="L1501" i="11" s="1"/>
  <c r="K1502" i="11"/>
  <c r="K1501" i="11" s="1"/>
  <c r="J1502" i="11"/>
  <c r="J1501" i="11" s="1"/>
  <c r="I1502" i="11"/>
  <c r="I1501" i="11" s="1"/>
  <c r="G1502" i="11"/>
  <c r="W1500" i="11"/>
  <c r="V1500" i="11"/>
  <c r="U1500" i="11"/>
  <c r="T1500" i="11"/>
  <c r="S1500" i="11"/>
  <c r="R1500" i="11"/>
  <c r="Q1500" i="11"/>
  <c r="P1500" i="11"/>
  <c r="O1500" i="11"/>
  <c r="N1500" i="11"/>
  <c r="M1500" i="11"/>
  <c r="L1500" i="11"/>
  <c r="K1500" i="11"/>
  <c r="J1500" i="11"/>
  <c r="I1500" i="11"/>
  <c r="G1500" i="11"/>
  <c r="H1500" i="11" s="1"/>
  <c r="W1499" i="11"/>
  <c r="V1499" i="11"/>
  <c r="U1499" i="11"/>
  <c r="T1499" i="11"/>
  <c r="S1499" i="11"/>
  <c r="R1499" i="11"/>
  <c r="Q1499" i="11"/>
  <c r="P1499" i="11"/>
  <c r="O1499" i="11"/>
  <c r="N1499" i="11"/>
  <c r="M1499" i="11"/>
  <c r="L1499" i="11"/>
  <c r="K1499" i="11"/>
  <c r="J1499" i="11"/>
  <c r="I1499" i="11"/>
  <c r="G1499" i="11"/>
  <c r="H1499" i="11" s="1"/>
  <c r="W1498" i="11"/>
  <c r="W1497" i="11"/>
  <c r="V1497" i="11"/>
  <c r="U1497" i="11"/>
  <c r="T1497" i="11"/>
  <c r="S1497" i="11"/>
  <c r="R1497" i="11"/>
  <c r="Q1497" i="11"/>
  <c r="P1497" i="11"/>
  <c r="O1497" i="11"/>
  <c r="N1497" i="11"/>
  <c r="M1497" i="11"/>
  <c r="L1497" i="11"/>
  <c r="K1497" i="11"/>
  <c r="J1497" i="11"/>
  <c r="I1497" i="11"/>
  <c r="G1497" i="11"/>
  <c r="H1497" i="11" s="1"/>
  <c r="W1496" i="11"/>
  <c r="W1495" i="11" s="1"/>
  <c r="V1496" i="11"/>
  <c r="V1495" i="11" s="1"/>
  <c r="U1496" i="11"/>
  <c r="T1496" i="11"/>
  <c r="T1495" i="11" s="1"/>
  <c r="S1496" i="11"/>
  <c r="R1496" i="11"/>
  <c r="R1495" i="11" s="1"/>
  <c r="Q1496" i="11"/>
  <c r="P1496" i="11"/>
  <c r="P1495" i="11" s="1"/>
  <c r="O1496" i="11"/>
  <c r="N1496" i="11"/>
  <c r="N1495" i="11" s="1"/>
  <c r="M1496" i="11"/>
  <c r="L1496" i="11"/>
  <c r="L1495" i="11" s="1"/>
  <c r="K1496" i="11"/>
  <c r="J1496" i="11"/>
  <c r="J1495" i="11" s="1"/>
  <c r="I1496" i="11"/>
  <c r="G1496" i="11"/>
  <c r="H1496" i="11" s="1"/>
  <c r="W1494" i="11"/>
  <c r="V1494" i="11"/>
  <c r="U1494" i="11"/>
  <c r="T1494" i="11"/>
  <c r="S1494" i="11"/>
  <c r="R1494" i="11"/>
  <c r="Q1494" i="11"/>
  <c r="P1494" i="11"/>
  <c r="O1494" i="11"/>
  <c r="N1494" i="11"/>
  <c r="M1494" i="11"/>
  <c r="L1494" i="11"/>
  <c r="K1494" i="11"/>
  <c r="J1494" i="11"/>
  <c r="I1494" i="11"/>
  <c r="G1494" i="11"/>
  <c r="H1494" i="11" s="1"/>
  <c r="W1493" i="11"/>
  <c r="V1493" i="11"/>
  <c r="U1493" i="11"/>
  <c r="T1493" i="11"/>
  <c r="S1493" i="11"/>
  <c r="R1493" i="11"/>
  <c r="Q1493" i="11"/>
  <c r="P1493" i="11"/>
  <c r="O1493" i="11"/>
  <c r="N1493" i="11"/>
  <c r="M1493" i="11"/>
  <c r="L1493" i="11"/>
  <c r="K1493" i="11"/>
  <c r="J1493" i="11"/>
  <c r="I1493" i="11"/>
  <c r="G1493" i="11"/>
  <c r="W1491" i="11"/>
  <c r="V1491" i="11"/>
  <c r="U1491" i="11"/>
  <c r="T1491" i="11"/>
  <c r="S1491" i="11"/>
  <c r="R1491" i="11"/>
  <c r="Q1491" i="11"/>
  <c r="P1491" i="11"/>
  <c r="O1491" i="11"/>
  <c r="N1491" i="11"/>
  <c r="M1491" i="11"/>
  <c r="L1491" i="11"/>
  <c r="K1491" i="11"/>
  <c r="J1491" i="11"/>
  <c r="I1491" i="11"/>
  <c r="G1491" i="11"/>
  <c r="H1491" i="11" s="1"/>
  <c r="W1490" i="11"/>
  <c r="W1489" i="11" s="1"/>
  <c r="V1490" i="11"/>
  <c r="V1489" i="11" s="1"/>
  <c r="U1490" i="11"/>
  <c r="U1489" i="11" s="1"/>
  <c r="T1490" i="11"/>
  <c r="T1489" i="11" s="1"/>
  <c r="S1490" i="11"/>
  <c r="S1489" i="11" s="1"/>
  <c r="R1490" i="11"/>
  <c r="R1489" i="11" s="1"/>
  <c r="Q1490" i="11"/>
  <c r="Q1489" i="11" s="1"/>
  <c r="P1490" i="11"/>
  <c r="P1489" i="11" s="1"/>
  <c r="O1490" i="11"/>
  <c r="O1489" i="11" s="1"/>
  <c r="N1490" i="11"/>
  <c r="N1489" i="11" s="1"/>
  <c r="M1490" i="11"/>
  <c r="M1489" i="11" s="1"/>
  <c r="L1490" i="11"/>
  <c r="L1489" i="11" s="1"/>
  <c r="K1490" i="11"/>
  <c r="K1489" i="11" s="1"/>
  <c r="J1490" i="11"/>
  <c r="J1489" i="11" s="1"/>
  <c r="I1490" i="11"/>
  <c r="I1489" i="11" s="1"/>
  <c r="G1490" i="11"/>
  <c r="W1487" i="11"/>
  <c r="V1487" i="11"/>
  <c r="U1487" i="11"/>
  <c r="T1487" i="11"/>
  <c r="S1487" i="11"/>
  <c r="R1487" i="11"/>
  <c r="Q1487" i="11"/>
  <c r="P1487" i="11"/>
  <c r="O1487" i="11"/>
  <c r="N1487" i="11"/>
  <c r="M1487" i="11"/>
  <c r="L1487" i="11"/>
  <c r="K1487" i="11"/>
  <c r="J1487" i="11"/>
  <c r="I1487" i="11"/>
  <c r="G1487" i="11"/>
  <c r="H1487" i="11" s="1"/>
  <c r="W1486" i="11"/>
  <c r="V1486" i="11"/>
  <c r="U1486" i="11"/>
  <c r="T1486" i="11"/>
  <c r="S1486" i="11"/>
  <c r="R1486" i="11"/>
  <c r="Q1486" i="11"/>
  <c r="P1486" i="11"/>
  <c r="O1486" i="11"/>
  <c r="N1486" i="11"/>
  <c r="M1486" i="11"/>
  <c r="L1486" i="11"/>
  <c r="K1486" i="11"/>
  <c r="J1486" i="11"/>
  <c r="I1486" i="11"/>
  <c r="G1486" i="11"/>
  <c r="H1486" i="11" s="1"/>
  <c r="W1485" i="11"/>
  <c r="V1485" i="11"/>
  <c r="V1484" i="11" s="1"/>
  <c r="U1485" i="11"/>
  <c r="U1484" i="11" s="1"/>
  <c r="T1485" i="11"/>
  <c r="T1484" i="11" s="1"/>
  <c r="S1485" i="11"/>
  <c r="R1485" i="11"/>
  <c r="R1484" i="11" s="1"/>
  <c r="Q1485" i="11"/>
  <c r="P1485" i="11"/>
  <c r="P1484" i="11" s="1"/>
  <c r="O1485" i="11"/>
  <c r="N1485" i="11"/>
  <c r="N1484" i="11" s="1"/>
  <c r="M1485" i="11"/>
  <c r="L1485" i="11"/>
  <c r="L1484" i="11" s="1"/>
  <c r="K1485" i="11"/>
  <c r="J1485" i="11"/>
  <c r="J1484" i="11" s="1"/>
  <c r="I1485" i="11"/>
  <c r="G1485" i="11"/>
  <c r="H1485" i="11" s="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W1480" i="11"/>
  <c r="V1480" i="11"/>
  <c r="U1480" i="11"/>
  <c r="T1480" i="11"/>
  <c r="S1480" i="11"/>
  <c r="R1480" i="11"/>
  <c r="Q1480" i="11"/>
  <c r="P1480" i="11"/>
  <c r="O1480" i="11"/>
  <c r="N1480" i="11"/>
  <c r="M1480" i="11"/>
  <c r="L1480" i="11"/>
  <c r="K1480" i="11"/>
  <c r="J1480" i="11"/>
  <c r="I1480" i="11"/>
  <c r="G1480" i="11"/>
  <c r="H1480" i="11" s="1"/>
  <c r="W1479" i="11"/>
  <c r="V1479" i="11"/>
  <c r="U1479" i="11"/>
  <c r="T1479" i="11"/>
  <c r="S1479" i="11"/>
  <c r="R1479" i="11"/>
  <c r="Q1479" i="11"/>
  <c r="P1479" i="11"/>
  <c r="O1479" i="11"/>
  <c r="N1479" i="11"/>
  <c r="M1479" i="11"/>
  <c r="L1479" i="11"/>
  <c r="K1479" i="11"/>
  <c r="J1479" i="11"/>
  <c r="I1479" i="11"/>
  <c r="G1479" i="11"/>
  <c r="H1479" i="11" s="1"/>
  <c r="W1478" i="11"/>
  <c r="V1478" i="11"/>
  <c r="U1478" i="11"/>
  <c r="T1478" i="11"/>
  <c r="S1478" i="11"/>
  <c r="R1478" i="11"/>
  <c r="Q1478" i="11"/>
  <c r="P1478" i="11"/>
  <c r="O1478" i="11"/>
  <c r="N1478" i="11"/>
  <c r="M1478" i="11"/>
  <c r="L1478" i="11"/>
  <c r="K1478" i="11"/>
  <c r="J1478" i="11"/>
  <c r="I1478" i="11"/>
  <c r="G1478" i="11"/>
  <c r="H1478" i="11" s="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O1475" i="11"/>
  <c r="N1475" i="11"/>
  <c r="M1475" i="11"/>
  <c r="L1475" i="11"/>
  <c r="K1475" i="11"/>
  <c r="J1475" i="11"/>
  <c r="I1475" i="11"/>
  <c r="G1475" i="11"/>
  <c r="H1475" i="11" s="1"/>
  <c r="W1473" i="11"/>
  <c r="V1473" i="11"/>
  <c r="U1473" i="11"/>
  <c r="T1473" i="11"/>
  <c r="S1473" i="11"/>
  <c r="R1473" i="11"/>
  <c r="Q1473" i="11"/>
  <c r="P1473" i="11"/>
  <c r="O1473" i="11"/>
  <c r="N1473" i="11"/>
  <c r="M1473" i="11"/>
  <c r="L1473" i="11"/>
  <c r="K1473" i="11"/>
  <c r="J1473" i="11"/>
  <c r="I1473" i="11"/>
  <c r="G1473" i="11"/>
  <c r="W1472" i="11"/>
  <c r="V1472" i="11"/>
  <c r="U1472" i="11"/>
  <c r="T1472" i="11"/>
  <c r="S1472" i="11"/>
  <c r="R1472" i="11"/>
  <c r="Q1472" i="11"/>
  <c r="P1472" i="11"/>
  <c r="O1472" i="11"/>
  <c r="N1472" i="11"/>
  <c r="M1472" i="11"/>
  <c r="L1472" i="11"/>
  <c r="K1472" i="11"/>
  <c r="J1472" i="11"/>
  <c r="I1472" i="11"/>
  <c r="G1472" i="11"/>
  <c r="H1472" i="11" s="1"/>
  <c r="W1471" i="11"/>
  <c r="V1471" i="11"/>
  <c r="U1471" i="11"/>
  <c r="T1471" i="11"/>
  <c r="S1471" i="11"/>
  <c r="R1471" i="11"/>
  <c r="Q1471" i="11"/>
  <c r="P1471" i="11"/>
  <c r="O1471" i="11"/>
  <c r="N1471" i="11"/>
  <c r="M1471" i="11"/>
  <c r="L1471" i="11"/>
  <c r="K1471" i="11"/>
  <c r="J1471" i="11"/>
  <c r="I1471" i="11"/>
  <c r="G1471" i="11"/>
  <c r="H1471" i="11" s="1"/>
  <c r="W1469" i="11"/>
  <c r="V1469" i="11"/>
  <c r="U1469" i="11"/>
  <c r="T1469" i="11"/>
  <c r="S1469" i="11"/>
  <c r="R1469" i="11"/>
  <c r="Q1469" i="11"/>
  <c r="P1469" i="11"/>
  <c r="O1469" i="11"/>
  <c r="N1469" i="11"/>
  <c r="M1469" i="11"/>
  <c r="L1469" i="11"/>
  <c r="K1469" i="11"/>
  <c r="J1469" i="11"/>
  <c r="I1469" i="11"/>
  <c r="G1469" i="11"/>
  <c r="H1469" i="11" s="1"/>
  <c r="W1468" i="11"/>
  <c r="W1467" i="11" s="1"/>
  <c r="V1468" i="11"/>
  <c r="V1467" i="11" s="1"/>
  <c r="U1468" i="11"/>
  <c r="U1467" i="11" s="1"/>
  <c r="T1468" i="11"/>
  <c r="T1467" i="11" s="1"/>
  <c r="S1468" i="11"/>
  <c r="S1467" i="11" s="1"/>
  <c r="R1468" i="11"/>
  <c r="R1467" i="11" s="1"/>
  <c r="Q1468" i="11"/>
  <c r="Q1467" i="11" s="1"/>
  <c r="P1468" i="11"/>
  <c r="P1467" i="11" s="1"/>
  <c r="O1468" i="11"/>
  <c r="O1467" i="11" s="1"/>
  <c r="N1468" i="11"/>
  <c r="N1467" i="11" s="1"/>
  <c r="M1468" i="11"/>
  <c r="M1467" i="11" s="1"/>
  <c r="L1468" i="11"/>
  <c r="L1467" i="11" s="1"/>
  <c r="K1468" i="11"/>
  <c r="K1467" i="11" s="1"/>
  <c r="J1468" i="11"/>
  <c r="J1467" i="11" s="1"/>
  <c r="I1468" i="11"/>
  <c r="I1467" i="11" s="1"/>
  <c r="G1468" i="11"/>
  <c r="H1468" i="11" s="1"/>
  <c r="W1465" i="11"/>
  <c r="V1465" i="11"/>
  <c r="U1465" i="11"/>
  <c r="T1465" i="11"/>
  <c r="S1465" i="11"/>
  <c r="R1465" i="11"/>
  <c r="Q1465" i="11"/>
  <c r="P1465" i="11"/>
  <c r="O1465" i="11"/>
  <c r="N1465" i="11"/>
  <c r="M1465" i="11"/>
  <c r="L1465" i="11"/>
  <c r="K1465" i="11"/>
  <c r="J1465" i="11"/>
  <c r="I1465" i="11"/>
  <c r="G1465" i="11"/>
  <c r="H1465" i="11" s="1"/>
  <c r="W1464" i="11"/>
  <c r="V1464" i="11"/>
  <c r="U1464" i="11"/>
  <c r="T1464" i="11"/>
  <c r="S1464" i="11"/>
  <c r="R1464" i="11"/>
  <c r="Q1464" i="11"/>
  <c r="P1464" i="11"/>
  <c r="O1464" i="11"/>
  <c r="N1464" i="11"/>
  <c r="M1464" i="11"/>
  <c r="L1464" i="11"/>
  <c r="K1464" i="11"/>
  <c r="J1464" i="11"/>
  <c r="I1464" i="11"/>
  <c r="G1464" i="11"/>
  <c r="H1464" i="11" s="1"/>
  <c r="W1463" i="11"/>
  <c r="V1463" i="11"/>
  <c r="U1463" i="11"/>
  <c r="T1463" i="11"/>
  <c r="S1463" i="11"/>
  <c r="R1463" i="11"/>
  <c r="Q1463" i="11"/>
  <c r="P1463" i="11"/>
  <c r="O1463" i="11"/>
  <c r="N1463" i="11"/>
  <c r="M1463" i="11"/>
  <c r="L1463" i="11"/>
  <c r="K1463" i="11"/>
  <c r="J1463" i="11"/>
  <c r="I1463" i="11"/>
  <c r="G1463" i="11"/>
  <c r="H1463" i="11" s="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W1458" i="11" s="1"/>
  <c r="V1459" i="11"/>
  <c r="U1459" i="11"/>
  <c r="U1458" i="11" s="1"/>
  <c r="T1459" i="11"/>
  <c r="S1459" i="11"/>
  <c r="S1458" i="11" s="1"/>
  <c r="R1459" i="11"/>
  <c r="Q1459" i="11"/>
  <c r="Q1458" i="11" s="1"/>
  <c r="P1459" i="11"/>
  <c r="P1458" i="11" s="1"/>
  <c r="O1459" i="11"/>
  <c r="N1459" i="11"/>
  <c r="M1459" i="11"/>
  <c r="M1458" i="11" s="1"/>
  <c r="L1459" i="11"/>
  <c r="L1458" i="11" s="1"/>
  <c r="K1459" i="11"/>
  <c r="K1458" i="11" s="1"/>
  <c r="J1459" i="11"/>
  <c r="J1458" i="11" s="1"/>
  <c r="I1459" i="11"/>
  <c r="I1458" i="11" s="1"/>
  <c r="G1459" i="11"/>
  <c r="H1459" i="11" s="1"/>
  <c r="H1458" i="11" s="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V1455" i="11"/>
  <c r="U1455" i="11"/>
  <c r="T1455" i="11"/>
  <c r="S1455" i="11"/>
  <c r="R1455" i="11"/>
  <c r="Q1455" i="11"/>
  <c r="P1455" i="11"/>
  <c r="O1455" i="11"/>
  <c r="N1455" i="11"/>
  <c r="M1455" i="11"/>
  <c r="L1455" i="11"/>
  <c r="K1455" i="11"/>
  <c r="J1455" i="11"/>
  <c r="I1455" i="11"/>
  <c r="G1455" i="11"/>
  <c r="H1455"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K1451" i="11"/>
  <c r="J1451" i="11"/>
  <c r="I1451" i="11"/>
  <c r="G1451" i="11"/>
  <c r="H1451" i="11" s="1"/>
  <c r="W1450" i="11"/>
  <c r="V1450" i="11"/>
  <c r="U1450" i="11"/>
  <c r="T1450" i="11"/>
  <c r="S1450" i="11"/>
  <c r="R1450" i="11"/>
  <c r="Q1450" i="11"/>
  <c r="P1450" i="11"/>
  <c r="O1450" i="11"/>
  <c r="N1450" i="11"/>
  <c r="M1450" i="11"/>
  <c r="L1450" i="11"/>
  <c r="K1450" i="11"/>
  <c r="J1450" i="11"/>
  <c r="I1450" i="11"/>
  <c r="G1450" i="11"/>
  <c r="W1449" i="11"/>
  <c r="V1449" i="11"/>
  <c r="U1449" i="11"/>
  <c r="U1448" i="11" s="1"/>
  <c r="T1449" i="11"/>
  <c r="T1448" i="11" s="1"/>
  <c r="S1449" i="11"/>
  <c r="R1449" i="11"/>
  <c r="Q1449" i="11"/>
  <c r="Q1448" i="11" s="1"/>
  <c r="P1449" i="11"/>
  <c r="O1449" i="11"/>
  <c r="N1449" i="11"/>
  <c r="M1449" i="11"/>
  <c r="M1448" i="11" s="1"/>
  <c r="L1449" i="11"/>
  <c r="L1448" i="11" s="1"/>
  <c r="K1449" i="11"/>
  <c r="J1449" i="11"/>
  <c r="J1448" i="11" s="1"/>
  <c r="I1449" i="11"/>
  <c r="I1448" i="11" s="1"/>
  <c r="G1449" i="11"/>
  <c r="H1449"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W1445" i="11"/>
  <c r="V1445" i="11"/>
  <c r="U1445" i="11"/>
  <c r="T1445" i="11"/>
  <c r="S1445" i="11"/>
  <c r="R1445" i="11"/>
  <c r="Q1445" i="11"/>
  <c r="P1445" i="11"/>
  <c r="O1445" i="11"/>
  <c r="N1445" i="11"/>
  <c r="M1445" i="11"/>
  <c r="L1445" i="11"/>
  <c r="K1445" i="11"/>
  <c r="J1445" i="11"/>
  <c r="I1445" i="11"/>
  <c r="G1445" i="11"/>
  <c r="W1444" i="11"/>
  <c r="V1444" i="11"/>
  <c r="U1444" i="11"/>
  <c r="T1444" i="11"/>
  <c r="S1444" i="11"/>
  <c r="R1444" i="11"/>
  <c r="Q1444" i="11"/>
  <c r="P1444" i="11"/>
  <c r="O1444" i="11"/>
  <c r="N1444" i="11"/>
  <c r="M1444" i="11"/>
  <c r="L1444" i="11"/>
  <c r="K1444" i="11"/>
  <c r="J1444" i="11"/>
  <c r="I1444" i="11"/>
  <c r="G1444" i="11"/>
  <c r="W1442" i="11"/>
  <c r="V1442" i="11"/>
  <c r="U1442" i="11"/>
  <c r="T1442" i="11"/>
  <c r="S1442" i="11"/>
  <c r="R1442" i="11"/>
  <c r="Q1442" i="11"/>
  <c r="P1442" i="11"/>
  <c r="O1442" i="11"/>
  <c r="N1442" i="11"/>
  <c r="M1442" i="11"/>
  <c r="L1442" i="11"/>
  <c r="K1442" i="11"/>
  <c r="J1442" i="11"/>
  <c r="I1442" i="11"/>
  <c r="G1442" i="11"/>
  <c r="W1441" i="11"/>
  <c r="V1441" i="11"/>
  <c r="U1441" i="11"/>
  <c r="T1441" i="11"/>
  <c r="S1441" i="11"/>
  <c r="R1441" i="11"/>
  <c r="Q1441" i="11"/>
  <c r="P1441" i="11"/>
  <c r="O1441" i="11"/>
  <c r="N1441" i="11"/>
  <c r="M1441" i="11"/>
  <c r="L1441" i="11"/>
  <c r="K1441" i="11"/>
  <c r="J1441" i="11"/>
  <c r="I1441" i="11"/>
  <c r="G1441" i="11"/>
  <c r="H1441" i="11" s="1"/>
  <c r="W1440" i="11"/>
  <c r="V1440" i="11"/>
  <c r="U1440" i="11"/>
  <c r="T1440" i="11"/>
  <c r="S1440" i="11"/>
  <c r="R1440" i="11"/>
  <c r="Q1440" i="11"/>
  <c r="P1440" i="11"/>
  <c r="O1440" i="11"/>
  <c r="N1440" i="11"/>
  <c r="M1440" i="11"/>
  <c r="L1440" i="11"/>
  <c r="K1440" i="11"/>
  <c r="J1440" i="11"/>
  <c r="I1440" i="11"/>
  <c r="G1440" i="11"/>
  <c r="W1439" i="11"/>
  <c r="V1439" i="11"/>
  <c r="U1439" i="11"/>
  <c r="T1439" i="11"/>
  <c r="S1439" i="11"/>
  <c r="R1439" i="11"/>
  <c r="Q1439" i="11"/>
  <c r="P1439" i="11"/>
  <c r="O1439" i="11"/>
  <c r="N1439" i="11"/>
  <c r="M1439" i="11"/>
  <c r="L1439" i="11"/>
  <c r="K1439" i="11"/>
  <c r="J1439" i="11"/>
  <c r="I1439" i="11"/>
  <c r="G1439" i="11"/>
  <c r="G1378" i="11"/>
  <c r="G1369" i="11"/>
  <c r="W1369" i="11" s="1"/>
  <c r="W1368" i="11" s="1"/>
  <c r="G1367" i="11"/>
  <c r="G1366" i="11"/>
  <c r="G1365" i="11"/>
  <c r="G1363" i="11"/>
  <c r="W1363" i="11" s="1"/>
  <c r="V1362" i="11"/>
  <c r="U1362" i="11"/>
  <c r="T1362" i="11"/>
  <c r="S1362" i="11"/>
  <c r="R1362" i="11"/>
  <c r="Q1362" i="11"/>
  <c r="P1362" i="11"/>
  <c r="O1362" i="11"/>
  <c r="N1362" i="11"/>
  <c r="M1362" i="11"/>
  <c r="L1362" i="11"/>
  <c r="K1362" i="11"/>
  <c r="J1362" i="11"/>
  <c r="I1362" i="11"/>
  <c r="H1362" i="11"/>
  <c r="G1362" i="11"/>
  <c r="V1361" i="11"/>
  <c r="U1361" i="11"/>
  <c r="U1360" i="11" s="1"/>
  <c r="T1361" i="11"/>
  <c r="T1360" i="11" s="1"/>
  <c r="S1361" i="11"/>
  <c r="R1361" i="11"/>
  <c r="R1360" i="11" s="1"/>
  <c r="Q1361" i="11"/>
  <c r="Q1360" i="11" s="1"/>
  <c r="P1361" i="11"/>
  <c r="P1360" i="11" s="1"/>
  <c r="O1361" i="11"/>
  <c r="N1361" i="11"/>
  <c r="M1361" i="11"/>
  <c r="M1360" i="11" s="1"/>
  <c r="L1361" i="11"/>
  <c r="L1360" i="11" s="1"/>
  <c r="K1361" i="11"/>
  <c r="J1361" i="11"/>
  <c r="J1360" i="11" s="1"/>
  <c r="I1361" i="11"/>
  <c r="I1360" i="11" s="1"/>
  <c r="H1361" i="11"/>
  <c r="H1360" i="11" s="1"/>
  <c r="G1361" i="11"/>
  <c r="N1360" i="11"/>
  <c r="V1359" i="11"/>
  <c r="V1357" i="11" s="1"/>
  <c r="U1359" i="11"/>
  <c r="U1357" i="11" s="1"/>
  <c r="T1359" i="11"/>
  <c r="T1357" i="11" s="1"/>
  <c r="S1359" i="11"/>
  <c r="S1357" i="11" s="1"/>
  <c r="R1359" i="11"/>
  <c r="R1357" i="11" s="1"/>
  <c r="Q1359" i="11"/>
  <c r="Q1357" i="11" s="1"/>
  <c r="P1359" i="11"/>
  <c r="P1357" i="11" s="1"/>
  <c r="O1359" i="11"/>
  <c r="O1357" i="11" s="1"/>
  <c r="N1359" i="11"/>
  <c r="N1357" i="11" s="1"/>
  <c r="M1359" i="11"/>
  <c r="M1357" i="11" s="1"/>
  <c r="L1359" i="11"/>
  <c r="L1357" i="11" s="1"/>
  <c r="K1359" i="11"/>
  <c r="K1357" i="11" s="1"/>
  <c r="J1359" i="11"/>
  <c r="J1357" i="11" s="1"/>
  <c r="I1359" i="11"/>
  <c r="I1357" i="11" s="1"/>
  <c r="H1359" i="11"/>
  <c r="H1357" i="11" s="1"/>
  <c r="G1359" i="11"/>
  <c r="G1358" i="11"/>
  <c r="W1358" i="11" s="1"/>
  <c r="G1355" i="11"/>
  <c r="G1354" i="11"/>
  <c r="G1352" i="11"/>
  <c r="H1352" i="11" s="1"/>
  <c r="W1352" i="11" s="1"/>
  <c r="G1351" i="11"/>
  <c r="G1350" i="11"/>
  <c r="G1348" i="11"/>
  <c r="H1348" i="11" s="1"/>
  <c r="W1348" i="11" s="1"/>
  <c r="G1347" i="11"/>
  <c r="G1345" i="11"/>
  <c r="G1344" i="11"/>
  <c r="H1344" i="11" s="1"/>
  <c r="G1342" i="11"/>
  <c r="G1341" i="11"/>
  <c r="H1341" i="11" s="1"/>
  <c r="W1341" i="11" s="1"/>
  <c r="G1339" i="11"/>
  <c r="G1338" i="11"/>
  <c r="G1336" i="11"/>
  <c r="H1336" i="11" s="1"/>
  <c r="W1336" i="11" s="1"/>
  <c r="G1335" i="11"/>
  <c r="G1333" i="11"/>
  <c r="G1332" i="11"/>
  <c r="G1329" i="11"/>
  <c r="G1328" i="11"/>
  <c r="G1327" i="11"/>
  <c r="G1325" i="11"/>
  <c r="G1324" i="11"/>
  <c r="G1322" i="11"/>
  <c r="G1321" i="11"/>
  <c r="G1320" i="11"/>
  <c r="H1320" i="11" s="1"/>
  <c r="G1318" i="11"/>
  <c r="H1318" i="11" s="1"/>
  <c r="G1317" i="11"/>
  <c r="G1315" i="11"/>
  <c r="H1315" i="11" s="1"/>
  <c r="W1315" i="11" s="1"/>
  <c r="G1314" i="11"/>
  <c r="G1313" i="11"/>
  <c r="G1311" i="11"/>
  <c r="H1311" i="11" s="1"/>
  <c r="W1311" i="11" s="1"/>
  <c r="G1310" i="11"/>
  <c r="G1307" i="11"/>
  <c r="H1307" i="11" s="1"/>
  <c r="G1306" i="11"/>
  <c r="G1305" i="11"/>
  <c r="G1303" i="11"/>
  <c r="H1303" i="11" s="1"/>
  <c r="G1302" i="11"/>
  <c r="G1301" i="11"/>
  <c r="G1299" i="11"/>
  <c r="G1298" i="11"/>
  <c r="H1298" i="11" s="1"/>
  <c r="W1298" i="11" s="1"/>
  <c r="G1297" i="11"/>
  <c r="H1297" i="11" s="1"/>
  <c r="G1294" i="11"/>
  <c r="G1293" i="11"/>
  <c r="H1293" i="11" s="1"/>
  <c r="W1293" i="11" s="1"/>
  <c r="G1292" i="11"/>
  <c r="H1292" i="11" s="1"/>
  <c r="G1291" i="11"/>
  <c r="G1289" i="11"/>
  <c r="G1288" i="11"/>
  <c r="H1288" i="11" s="1"/>
  <c r="G1287" i="11"/>
  <c r="G1286" i="11"/>
  <c r="H1286" i="11" s="1"/>
  <c r="G1284" i="11"/>
  <c r="H1284" i="11" s="1"/>
  <c r="G1283" i="11"/>
  <c r="G1282" i="11"/>
  <c r="G1281" i="11"/>
  <c r="H1281" i="11" s="1"/>
  <c r="V1277" i="11"/>
  <c r="U1277" i="11"/>
  <c r="T1277" i="11"/>
  <c r="S1277" i="11"/>
  <c r="R1277" i="11"/>
  <c r="Q1277" i="11"/>
  <c r="P1277" i="11"/>
  <c r="O1277" i="11"/>
  <c r="N1277" i="11"/>
  <c r="M1277" i="11"/>
  <c r="L1277" i="11"/>
  <c r="K1277" i="11"/>
  <c r="J1277" i="11"/>
  <c r="I1277" i="11"/>
  <c r="H1277" i="11"/>
  <c r="G1277" i="11"/>
  <c r="V1276" i="11"/>
  <c r="V1275" i="11" s="1"/>
  <c r="U1276" i="11"/>
  <c r="U1275" i="11" s="1"/>
  <c r="T1276" i="11"/>
  <c r="T1275" i="11" s="1"/>
  <c r="S1276" i="11"/>
  <c r="S1275" i="11" s="1"/>
  <c r="R1276" i="11"/>
  <c r="R1275" i="11" s="1"/>
  <c r="Q1276" i="11"/>
  <c r="Q1275" i="11" s="1"/>
  <c r="P1276" i="11"/>
  <c r="P1275" i="11" s="1"/>
  <c r="O1276" i="11"/>
  <c r="N1276" i="11"/>
  <c r="N1275" i="11" s="1"/>
  <c r="M1276" i="11"/>
  <c r="M1275" i="11" s="1"/>
  <c r="L1276" i="11"/>
  <c r="L1275" i="11" s="1"/>
  <c r="K1276" i="11"/>
  <c r="K1275" i="11" s="1"/>
  <c r="J1276" i="11"/>
  <c r="J1275" i="11" s="1"/>
  <c r="I1276" i="11"/>
  <c r="I1275" i="11" s="1"/>
  <c r="H1276" i="11"/>
  <c r="H1275" i="11" s="1"/>
  <c r="G1276" i="11"/>
  <c r="G1275" i="11" s="1"/>
  <c r="V1274" i="11"/>
  <c r="U1274" i="11"/>
  <c r="T1274" i="11"/>
  <c r="S1274" i="11"/>
  <c r="R1274" i="11"/>
  <c r="Q1274" i="11"/>
  <c r="P1274" i="11"/>
  <c r="O1274" i="11"/>
  <c r="N1274" i="11"/>
  <c r="M1274" i="11"/>
  <c r="L1274" i="11"/>
  <c r="K1274" i="11"/>
  <c r="J1274" i="11"/>
  <c r="I1274" i="11"/>
  <c r="H1274" i="11"/>
  <c r="G1274" i="11"/>
  <c r="V1273" i="11"/>
  <c r="U1273" i="11"/>
  <c r="T1273" i="11"/>
  <c r="S1273" i="11"/>
  <c r="R1273" i="11"/>
  <c r="Q1273" i="11"/>
  <c r="P1273" i="11"/>
  <c r="O1273" i="11"/>
  <c r="N1273" i="11"/>
  <c r="M1273" i="11"/>
  <c r="L1273" i="11"/>
  <c r="K1273" i="11"/>
  <c r="J1273" i="11"/>
  <c r="I1273" i="11"/>
  <c r="H1273" i="11"/>
  <c r="G1273" i="11"/>
  <c r="V1272" i="11"/>
  <c r="V1271" i="11" s="1"/>
  <c r="U1272" i="11"/>
  <c r="U1271" i="11" s="1"/>
  <c r="T1272" i="11"/>
  <c r="T1271" i="11" s="1"/>
  <c r="S1272" i="11"/>
  <c r="S1271" i="11" s="1"/>
  <c r="R1272" i="11"/>
  <c r="R1271" i="11" s="1"/>
  <c r="Q1272" i="11"/>
  <c r="Q1271" i="11" s="1"/>
  <c r="P1272" i="11"/>
  <c r="P1271" i="11" s="1"/>
  <c r="O1272" i="11"/>
  <c r="N1272" i="11"/>
  <c r="N1271" i="11" s="1"/>
  <c r="M1272" i="11"/>
  <c r="M1271" i="11" s="1"/>
  <c r="L1272" i="11"/>
  <c r="L1271" i="11" s="1"/>
  <c r="K1272" i="11"/>
  <c r="J1272" i="11"/>
  <c r="J1271" i="11" s="1"/>
  <c r="I1272" i="11"/>
  <c r="I1271" i="11" s="1"/>
  <c r="H1272" i="11"/>
  <c r="H1271" i="11" s="1"/>
  <c r="G1272" i="11"/>
  <c r="V1270" i="11"/>
  <c r="U1270" i="11"/>
  <c r="T1270" i="11"/>
  <c r="S1270" i="11"/>
  <c r="R1270" i="11"/>
  <c r="Q1270" i="11"/>
  <c r="P1270" i="11"/>
  <c r="O1270" i="11"/>
  <c r="N1270" i="11"/>
  <c r="M1270" i="11"/>
  <c r="L1270" i="11"/>
  <c r="K1270" i="11"/>
  <c r="J1270" i="11"/>
  <c r="I1270" i="11"/>
  <c r="H1270" i="11"/>
  <c r="G1270" i="11"/>
  <c r="V1269" i="11"/>
  <c r="U1269" i="11"/>
  <c r="T1269" i="11"/>
  <c r="T1268" i="11" s="1"/>
  <c r="S1269" i="11"/>
  <c r="S1268" i="11" s="1"/>
  <c r="R1269" i="11"/>
  <c r="R1268" i="11" s="1"/>
  <c r="Q1269" i="11"/>
  <c r="Q1268" i="11" s="1"/>
  <c r="P1269" i="11"/>
  <c r="P1268" i="11" s="1"/>
  <c r="O1269" i="11"/>
  <c r="O1268" i="11" s="1"/>
  <c r="N1269" i="11"/>
  <c r="N1268" i="11" s="1"/>
  <c r="M1269" i="11"/>
  <c r="M1268" i="11" s="1"/>
  <c r="L1269" i="11"/>
  <c r="L1268" i="11" s="1"/>
  <c r="K1269" i="11"/>
  <c r="K1268" i="11" s="1"/>
  <c r="J1269" i="11"/>
  <c r="J1268" i="11" s="1"/>
  <c r="I1269" i="11"/>
  <c r="I1268" i="11" s="1"/>
  <c r="H1269" i="11"/>
  <c r="H1268" i="11" s="1"/>
  <c r="G1269" i="11"/>
  <c r="V1268" i="11"/>
  <c r="U1268" i="11"/>
  <c r="V1267" i="11"/>
  <c r="U1267" i="11"/>
  <c r="T1267" i="11"/>
  <c r="S1267" i="11"/>
  <c r="R1267" i="11"/>
  <c r="Q1267" i="11"/>
  <c r="P1267" i="11"/>
  <c r="O1267" i="11"/>
  <c r="N1267" i="11"/>
  <c r="M1267" i="11"/>
  <c r="L1267" i="11"/>
  <c r="K1267" i="11"/>
  <c r="J1267" i="11"/>
  <c r="I1267" i="11"/>
  <c r="H1267" i="11"/>
  <c r="G1267" i="11"/>
  <c r="V1266" i="11"/>
  <c r="U1266" i="11"/>
  <c r="U1265" i="11" s="1"/>
  <c r="T1266" i="11"/>
  <c r="T1265" i="11" s="1"/>
  <c r="S1266" i="11"/>
  <c r="S1265" i="11" s="1"/>
  <c r="R1266" i="11"/>
  <c r="Q1266" i="11"/>
  <c r="Q1265" i="11" s="1"/>
  <c r="P1266" i="11"/>
  <c r="P1265" i="11" s="1"/>
  <c r="O1266" i="11"/>
  <c r="O1265" i="11" s="1"/>
  <c r="N1266" i="11"/>
  <c r="M1266" i="11"/>
  <c r="M1265" i="11" s="1"/>
  <c r="L1266" i="11"/>
  <c r="L1265" i="11" s="1"/>
  <c r="K1266" i="11"/>
  <c r="K1265" i="11" s="1"/>
  <c r="J1266" i="11"/>
  <c r="I1266" i="11"/>
  <c r="I1265" i="11" s="1"/>
  <c r="H1266" i="11"/>
  <c r="H1265" i="11" s="1"/>
  <c r="G1266" i="11"/>
  <c r="G1265" i="11" s="1"/>
  <c r="V1264" i="11"/>
  <c r="U1264" i="11"/>
  <c r="T1264" i="11"/>
  <c r="S1264" i="11"/>
  <c r="R1264" i="11"/>
  <c r="Q1264" i="11"/>
  <c r="P1264" i="11"/>
  <c r="O1264" i="11"/>
  <c r="N1264" i="11"/>
  <c r="M1264" i="11"/>
  <c r="L1264" i="11"/>
  <c r="K1264" i="11"/>
  <c r="J1264" i="11"/>
  <c r="I1264" i="11"/>
  <c r="H1264" i="11"/>
  <c r="G1264" i="11"/>
  <c r="V1263" i="11"/>
  <c r="U1263" i="11"/>
  <c r="U1262" i="11" s="1"/>
  <c r="T1263" i="11"/>
  <c r="T1262" i="11" s="1"/>
  <c r="S1263" i="11"/>
  <c r="S1262" i="11" s="1"/>
  <c r="R1263" i="11"/>
  <c r="Q1263" i="11"/>
  <c r="P1263" i="11"/>
  <c r="P1262" i="11" s="1"/>
  <c r="O1263" i="11"/>
  <c r="O1262" i="11" s="1"/>
  <c r="N1263" i="11"/>
  <c r="M1263" i="11"/>
  <c r="M1262" i="11" s="1"/>
  <c r="L1263" i="11"/>
  <c r="L1262" i="11" s="1"/>
  <c r="K1263" i="11"/>
  <c r="K1262" i="11" s="1"/>
  <c r="J1263" i="11"/>
  <c r="I1263" i="11"/>
  <c r="H1263" i="11"/>
  <c r="H1262" i="11" s="1"/>
  <c r="G1263" i="11"/>
  <c r="G1262" i="11" s="1"/>
  <c r="V1261" i="11"/>
  <c r="U1261" i="11"/>
  <c r="T1261" i="11"/>
  <c r="S1261" i="11"/>
  <c r="R1261" i="11"/>
  <c r="Q1261" i="11"/>
  <c r="P1261" i="11"/>
  <c r="O1261" i="11"/>
  <c r="N1261" i="11"/>
  <c r="M1261" i="11"/>
  <c r="L1261" i="11"/>
  <c r="K1261" i="11"/>
  <c r="J1261" i="11"/>
  <c r="I1261" i="11"/>
  <c r="H1261" i="11"/>
  <c r="G1261" i="11"/>
  <c r="V1260" i="11"/>
  <c r="V1259" i="11" s="1"/>
  <c r="U1260" i="11"/>
  <c r="U1259" i="11" s="1"/>
  <c r="T1260" i="11"/>
  <c r="T1259" i="11" s="1"/>
  <c r="S1260" i="11"/>
  <c r="S1259" i="11" s="1"/>
  <c r="R1260" i="11"/>
  <c r="R1259" i="11" s="1"/>
  <c r="Q1260" i="11"/>
  <c r="Q1259" i="11" s="1"/>
  <c r="P1260" i="11"/>
  <c r="P1259" i="11" s="1"/>
  <c r="O1260" i="11"/>
  <c r="O1259" i="11" s="1"/>
  <c r="N1260" i="11"/>
  <c r="N1259" i="11" s="1"/>
  <c r="M1260" i="11"/>
  <c r="M1259" i="11" s="1"/>
  <c r="L1260" i="11"/>
  <c r="L1259" i="11" s="1"/>
  <c r="K1260" i="11"/>
  <c r="K1259" i="11" s="1"/>
  <c r="J1260" i="11"/>
  <c r="J1259" i="11" s="1"/>
  <c r="I1260" i="11"/>
  <c r="I1259" i="11" s="1"/>
  <c r="H1260" i="11"/>
  <c r="H1259" i="11" s="1"/>
  <c r="G1260" i="11"/>
  <c r="G1259" i="11" s="1"/>
  <c r="V1258" i="11"/>
  <c r="U1258" i="11"/>
  <c r="T1258" i="11"/>
  <c r="S1258" i="11"/>
  <c r="R1258" i="11"/>
  <c r="Q1258" i="11"/>
  <c r="P1258" i="11"/>
  <c r="O1258" i="11"/>
  <c r="N1258" i="11"/>
  <c r="M1258" i="11"/>
  <c r="L1258" i="11"/>
  <c r="K1258" i="11"/>
  <c r="J1258" i="11"/>
  <c r="I1258" i="11"/>
  <c r="H1258" i="11"/>
  <c r="G1258" i="11"/>
  <c r="V1257" i="11"/>
  <c r="U1257" i="11"/>
  <c r="T1257" i="11"/>
  <c r="T1256" i="11" s="1"/>
  <c r="S1257" i="11"/>
  <c r="S1256" i="11" s="1"/>
  <c r="R1257" i="11"/>
  <c r="R1256" i="11" s="1"/>
  <c r="Q1257" i="11"/>
  <c r="Q1256" i="11" s="1"/>
  <c r="P1257" i="11"/>
  <c r="P1256" i="11" s="1"/>
  <c r="O1257" i="11"/>
  <c r="O1256" i="11" s="1"/>
  <c r="N1257" i="11"/>
  <c r="N1256" i="11" s="1"/>
  <c r="M1257" i="11"/>
  <c r="L1257" i="11"/>
  <c r="L1256" i="11" s="1"/>
  <c r="K1257" i="11"/>
  <c r="K1256" i="11" s="1"/>
  <c r="J1257" i="11"/>
  <c r="J1256" i="11" s="1"/>
  <c r="I1257" i="11"/>
  <c r="I1256" i="11" s="1"/>
  <c r="H1257" i="11"/>
  <c r="H1256" i="11" s="1"/>
  <c r="G1257" i="11"/>
  <c r="V1256" i="11"/>
  <c r="U1256" i="11"/>
  <c r="V1255" i="11"/>
  <c r="U1255" i="11"/>
  <c r="T1255" i="11"/>
  <c r="S1255" i="11"/>
  <c r="R1255" i="11"/>
  <c r="Q1255" i="11"/>
  <c r="P1255" i="11"/>
  <c r="O1255" i="11"/>
  <c r="N1255" i="11"/>
  <c r="M1255" i="11"/>
  <c r="L1255" i="11"/>
  <c r="K1255" i="11"/>
  <c r="J1255" i="11"/>
  <c r="I1255" i="11"/>
  <c r="H1255" i="11"/>
  <c r="G1255" i="11"/>
  <c r="V1254" i="11"/>
  <c r="V1253" i="11" s="1"/>
  <c r="U1254" i="11"/>
  <c r="U1253" i="11" s="1"/>
  <c r="T1254" i="11"/>
  <c r="T1253" i="11" s="1"/>
  <c r="S1254" i="11"/>
  <c r="R1254" i="11"/>
  <c r="R1253" i="11" s="1"/>
  <c r="Q1254" i="11"/>
  <c r="Q1253" i="11" s="1"/>
  <c r="P1254" i="11"/>
  <c r="P1253" i="11" s="1"/>
  <c r="O1254" i="11"/>
  <c r="N1254" i="11"/>
  <c r="N1253" i="11" s="1"/>
  <c r="M1254" i="11"/>
  <c r="M1253" i="11" s="1"/>
  <c r="L1254" i="11"/>
  <c r="L1253" i="11" s="1"/>
  <c r="K1254" i="11"/>
  <c r="J1254" i="11"/>
  <c r="J1253" i="11" s="1"/>
  <c r="I1254" i="11"/>
  <c r="I1253" i="11" s="1"/>
  <c r="H1254" i="11"/>
  <c r="H1253" i="11" s="1"/>
  <c r="G1254" i="11"/>
  <c r="V1251" i="11"/>
  <c r="U1251" i="11"/>
  <c r="T1251" i="11"/>
  <c r="S1251" i="11"/>
  <c r="R1251" i="11"/>
  <c r="Q1251" i="11"/>
  <c r="P1251" i="11"/>
  <c r="O1251" i="11"/>
  <c r="N1251" i="11"/>
  <c r="M1251" i="11"/>
  <c r="L1251" i="11"/>
  <c r="K1251" i="11"/>
  <c r="J1251" i="11"/>
  <c r="I1251" i="11"/>
  <c r="H1251" i="11"/>
  <c r="G1251" i="11"/>
  <c r="V1250" i="11"/>
  <c r="U1250" i="11"/>
  <c r="T1250" i="11"/>
  <c r="S1250" i="11"/>
  <c r="R1250" i="11"/>
  <c r="Q1250" i="11"/>
  <c r="P1250" i="11"/>
  <c r="O1250" i="11"/>
  <c r="N1250" i="11"/>
  <c r="M1250" i="11"/>
  <c r="L1250" i="11"/>
  <c r="K1250" i="11"/>
  <c r="J1250" i="11"/>
  <c r="I1250" i="11"/>
  <c r="H1250" i="11"/>
  <c r="G1250" i="11"/>
  <c r="V1249" i="11"/>
  <c r="U1249" i="11"/>
  <c r="T1249" i="11"/>
  <c r="T1248" i="11" s="1"/>
  <c r="S1249" i="11"/>
  <c r="S1248" i="11" s="1"/>
  <c r="R1249" i="11"/>
  <c r="Q1249" i="11"/>
  <c r="Q1248" i="11" s="1"/>
  <c r="P1249" i="11"/>
  <c r="P1248" i="11" s="1"/>
  <c r="O1249" i="11"/>
  <c r="O1248" i="11" s="1"/>
  <c r="N1249" i="11"/>
  <c r="M1249" i="11"/>
  <c r="L1249" i="11"/>
  <c r="L1248" i="11" s="1"/>
  <c r="K1249" i="11"/>
  <c r="J1249" i="11"/>
  <c r="I1249" i="11"/>
  <c r="H1249" i="11"/>
  <c r="H1248" i="11" s="1"/>
  <c r="G1249" i="11"/>
  <c r="G1248" i="11" s="1"/>
  <c r="V1247" i="11"/>
  <c r="U1247" i="11"/>
  <c r="T1247" i="11"/>
  <c r="S1247" i="11"/>
  <c r="R1247" i="11"/>
  <c r="Q1247" i="11"/>
  <c r="P1247" i="11"/>
  <c r="O1247" i="11"/>
  <c r="N1247" i="11"/>
  <c r="M1247" i="11"/>
  <c r="L1247" i="11"/>
  <c r="K1247" i="11"/>
  <c r="J1247" i="11"/>
  <c r="I1247" i="11"/>
  <c r="H1247" i="11"/>
  <c r="G1247" i="11"/>
  <c r="V1246" i="11"/>
  <c r="U1246" i="11"/>
  <c r="U1245" i="11" s="1"/>
  <c r="T1246" i="11"/>
  <c r="T1245" i="11" s="1"/>
  <c r="S1246" i="11"/>
  <c r="S1245" i="11" s="1"/>
  <c r="R1246" i="11"/>
  <c r="Q1246" i="11"/>
  <c r="Q1245" i="11" s="1"/>
  <c r="P1246" i="11"/>
  <c r="P1245" i="11" s="1"/>
  <c r="O1246" i="11"/>
  <c r="O1245" i="11" s="1"/>
  <c r="N1246" i="11"/>
  <c r="M1246" i="11"/>
  <c r="M1245" i="11" s="1"/>
  <c r="L1246" i="11"/>
  <c r="L1245" i="11" s="1"/>
  <c r="K1246" i="11"/>
  <c r="K1245" i="11" s="1"/>
  <c r="J1246" i="11"/>
  <c r="I1246" i="11"/>
  <c r="I1245" i="11" s="1"/>
  <c r="H1246" i="11"/>
  <c r="H1245" i="11" s="1"/>
  <c r="G1246" i="11"/>
  <c r="G1245" i="11" s="1"/>
  <c r="V1244" i="11"/>
  <c r="U1244" i="11"/>
  <c r="T1244" i="11"/>
  <c r="S1244" i="11"/>
  <c r="R1244" i="11"/>
  <c r="Q1244" i="11"/>
  <c r="P1244" i="11"/>
  <c r="O1244" i="11"/>
  <c r="N1244" i="11"/>
  <c r="M1244" i="11"/>
  <c r="L1244" i="11"/>
  <c r="K1244" i="11"/>
  <c r="J1244" i="11"/>
  <c r="I1244" i="11"/>
  <c r="H1244" i="11"/>
  <c r="G1244" i="11"/>
  <c r="V1243" i="11"/>
  <c r="U1243" i="11"/>
  <c r="T1243" i="11"/>
  <c r="S1243" i="11"/>
  <c r="R1243" i="11"/>
  <c r="Q1243" i="11"/>
  <c r="P1243" i="11"/>
  <c r="O1243" i="11"/>
  <c r="N1243" i="11"/>
  <c r="M1243" i="11"/>
  <c r="L1243" i="11"/>
  <c r="K1243" i="11"/>
  <c r="J1243" i="11"/>
  <c r="I1243" i="11"/>
  <c r="H1243" i="11"/>
  <c r="G1243" i="11"/>
  <c r="V1242" i="11"/>
  <c r="V1241" i="11" s="1"/>
  <c r="U1242" i="11"/>
  <c r="T1242" i="11"/>
  <c r="T1241" i="11" s="1"/>
  <c r="S1242" i="11"/>
  <c r="S1241" i="11" s="1"/>
  <c r="R1242" i="11"/>
  <c r="R1241" i="11" s="1"/>
  <c r="Q1242" i="11"/>
  <c r="P1242" i="11"/>
  <c r="P1241" i="11" s="1"/>
  <c r="O1242" i="11"/>
  <c r="O1241" i="11" s="1"/>
  <c r="N1242" i="11"/>
  <c r="N1241" i="11" s="1"/>
  <c r="M1242" i="11"/>
  <c r="L1242" i="11"/>
  <c r="L1241" i="11" s="1"/>
  <c r="K1242" i="11"/>
  <c r="K1241" i="11" s="1"/>
  <c r="J1242" i="11"/>
  <c r="J1241" i="11" s="1"/>
  <c r="I1242" i="11"/>
  <c r="H1242" i="11"/>
  <c r="H1241" i="11" s="1"/>
  <c r="G1242" i="11"/>
  <c r="G1241" i="11" s="1"/>
  <c r="V1240" i="11"/>
  <c r="U1240" i="11"/>
  <c r="T1240" i="11"/>
  <c r="S1240" i="11"/>
  <c r="R1240" i="11"/>
  <c r="Q1240" i="11"/>
  <c r="P1240" i="11"/>
  <c r="O1240" i="11"/>
  <c r="N1240" i="11"/>
  <c r="M1240" i="11"/>
  <c r="L1240" i="11"/>
  <c r="K1240" i="11"/>
  <c r="J1240" i="11"/>
  <c r="I1240" i="11"/>
  <c r="H1240" i="11"/>
  <c r="G1240" i="11"/>
  <c r="V1239" i="11"/>
  <c r="V1238" i="11" s="1"/>
  <c r="U1239" i="11"/>
  <c r="U1238" i="11" s="1"/>
  <c r="T1239" i="11"/>
  <c r="T1238" i="11" s="1"/>
  <c r="S1239" i="11"/>
  <c r="S1238" i="11" s="1"/>
  <c r="R1239" i="11"/>
  <c r="R1238" i="11" s="1"/>
  <c r="Q1239" i="11"/>
  <c r="Q1238" i="11" s="1"/>
  <c r="P1239" i="11"/>
  <c r="P1238" i="11" s="1"/>
  <c r="O1239" i="11"/>
  <c r="O1238" i="11" s="1"/>
  <c r="N1239" i="11"/>
  <c r="N1238" i="11" s="1"/>
  <c r="M1239" i="11"/>
  <c r="M1238" i="11" s="1"/>
  <c r="L1239" i="11"/>
  <c r="L1238" i="11" s="1"/>
  <c r="K1239" i="11"/>
  <c r="K1238" i="11" s="1"/>
  <c r="J1239" i="11"/>
  <c r="J1238" i="11" s="1"/>
  <c r="I1239" i="11"/>
  <c r="I1238" i="11" s="1"/>
  <c r="H1239" i="11"/>
  <c r="H1238" i="11" s="1"/>
  <c r="G1239" i="11"/>
  <c r="V1237" i="11"/>
  <c r="U1237" i="11"/>
  <c r="T1237" i="11"/>
  <c r="S1237" i="11"/>
  <c r="R1237" i="11"/>
  <c r="Q1237" i="11"/>
  <c r="P1237" i="11"/>
  <c r="O1237" i="11"/>
  <c r="N1237" i="11"/>
  <c r="M1237" i="11"/>
  <c r="L1237" i="11"/>
  <c r="K1237" i="11"/>
  <c r="J1237" i="11"/>
  <c r="I1237" i="11"/>
  <c r="H1237" i="11"/>
  <c r="G1237" i="11"/>
  <c r="V1236" i="11"/>
  <c r="U1236" i="11"/>
  <c r="T1236" i="11"/>
  <c r="S1236" i="11"/>
  <c r="R1236" i="11"/>
  <c r="Q1236" i="11"/>
  <c r="P1236" i="11"/>
  <c r="O1236" i="11"/>
  <c r="N1236" i="11"/>
  <c r="M1236" i="11"/>
  <c r="L1236" i="11"/>
  <c r="K1236" i="11"/>
  <c r="J1236" i="11"/>
  <c r="I1236" i="11"/>
  <c r="H1236" i="11"/>
  <c r="G1236" i="11"/>
  <c r="V1235" i="11"/>
  <c r="U1235" i="11"/>
  <c r="U1234" i="11" s="1"/>
  <c r="T1235" i="11"/>
  <c r="T1234" i="11" s="1"/>
  <c r="S1235" i="11"/>
  <c r="S1234" i="11" s="1"/>
  <c r="R1235" i="11"/>
  <c r="R1234" i="11" s="1"/>
  <c r="Q1235" i="11"/>
  <c r="Q1234" i="11" s="1"/>
  <c r="P1235" i="11"/>
  <c r="P1234" i="11" s="1"/>
  <c r="O1235" i="11"/>
  <c r="O1234" i="11" s="1"/>
  <c r="N1235" i="11"/>
  <c r="N1234" i="11" s="1"/>
  <c r="M1235" i="11"/>
  <c r="M1234" i="11" s="1"/>
  <c r="L1235" i="11"/>
  <c r="L1234" i="11" s="1"/>
  <c r="K1235" i="11"/>
  <c r="K1234" i="11" s="1"/>
  <c r="J1235" i="11"/>
  <c r="J1234" i="11" s="1"/>
  <c r="I1235" i="11"/>
  <c r="I1234" i="11" s="1"/>
  <c r="H1235" i="11"/>
  <c r="H1234" i="11" s="1"/>
  <c r="G1235" i="11"/>
  <c r="G1234" i="11" s="1"/>
  <c r="V1233" i="11"/>
  <c r="U1233" i="11"/>
  <c r="T1233" i="11"/>
  <c r="S1233" i="11"/>
  <c r="R1233" i="11"/>
  <c r="Q1233" i="11"/>
  <c r="P1233" i="11"/>
  <c r="O1233" i="11"/>
  <c r="N1233" i="11"/>
  <c r="M1233" i="11"/>
  <c r="L1233" i="11"/>
  <c r="K1233" i="11"/>
  <c r="J1233" i="11"/>
  <c r="I1233" i="11"/>
  <c r="H1233" i="11"/>
  <c r="G1233" i="11"/>
  <c r="V1232" i="11"/>
  <c r="V1231" i="11" s="1"/>
  <c r="U1232" i="11"/>
  <c r="U1231" i="11" s="1"/>
  <c r="T1232" i="11"/>
  <c r="T1231" i="11" s="1"/>
  <c r="S1232" i="11"/>
  <c r="S1231" i="11" s="1"/>
  <c r="R1232" i="11"/>
  <c r="R1231" i="11" s="1"/>
  <c r="Q1232" i="11"/>
  <c r="Q1231" i="11" s="1"/>
  <c r="P1232" i="11"/>
  <c r="P1231" i="11" s="1"/>
  <c r="O1232" i="11"/>
  <c r="O1231" i="11" s="1"/>
  <c r="N1232" i="11"/>
  <c r="N1231" i="11" s="1"/>
  <c r="M1232" i="11"/>
  <c r="M1231" i="11" s="1"/>
  <c r="L1232" i="11"/>
  <c r="L1231" i="11" s="1"/>
  <c r="K1232" i="11"/>
  <c r="K1231" i="11" s="1"/>
  <c r="J1232" i="11"/>
  <c r="J1231" i="11" s="1"/>
  <c r="I1232" i="11"/>
  <c r="I1231" i="11" s="1"/>
  <c r="H1232" i="11"/>
  <c r="G1232" i="11"/>
  <c r="V1229" i="11"/>
  <c r="U1229" i="11"/>
  <c r="T1229" i="11"/>
  <c r="S1229" i="11"/>
  <c r="R1229" i="11"/>
  <c r="Q1229" i="11"/>
  <c r="P1229" i="11"/>
  <c r="O1229" i="11"/>
  <c r="N1229" i="11"/>
  <c r="M1229" i="11"/>
  <c r="L1229" i="11"/>
  <c r="K1229" i="11"/>
  <c r="J1229" i="11"/>
  <c r="I1229" i="11"/>
  <c r="H1229" i="11"/>
  <c r="G1229" i="11"/>
  <c r="V1228" i="11"/>
  <c r="U1228" i="11"/>
  <c r="T1228" i="11"/>
  <c r="S1228" i="11"/>
  <c r="R1228" i="11"/>
  <c r="Q1228" i="11"/>
  <c r="P1228" i="11"/>
  <c r="O1228" i="11"/>
  <c r="N1228" i="11"/>
  <c r="M1228" i="11"/>
  <c r="L1228" i="11"/>
  <c r="K1228" i="11"/>
  <c r="J1228" i="11"/>
  <c r="I1228" i="11"/>
  <c r="H1228" i="11"/>
  <c r="G1228" i="11"/>
  <c r="V1227" i="11"/>
  <c r="U1227" i="11"/>
  <c r="T1227" i="11"/>
  <c r="T1226" i="11" s="1"/>
  <c r="S1227" i="11"/>
  <c r="R1227" i="11"/>
  <c r="R1226" i="11" s="1"/>
  <c r="Q1227" i="11"/>
  <c r="Q1226" i="11" s="1"/>
  <c r="P1227" i="11"/>
  <c r="P1226" i="11" s="1"/>
  <c r="O1227" i="11"/>
  <c r="N1227" i="11"/>
  <c r="N1226" i="11" s="1"/>
  <c r="M1227" i="11"/>
  <c r="M1226" i="11" s="1"/>
  <c r="L1227" i="11"/>
  <c r="L1226" i="11" s="1"/>
  <c r="K1227" i="11"/>
  <c r="J1227" i="11"/>
  <c r="J1226" i="11" s="1"/>
  <c r="I1227" i="11"/>
  <c r="I1226" i="11" s="1"/>
  <c r="H1227" i="11"/>
  <c r="H1226" i="11" s="1"/>
  <c r="G1227" i="11"/>
  <c r="V1226" i="11"/>
  <c r="U1226" i="11"/>
  <c r="V1225" i="11"/>
  <c r="U1225" i="11"/>
  <c r="T1225" i="11"/>
  <c r="S1225" i="11"/>
  <c r="R1225" i="11"/>
  <c r="Q1225" i="11"/>
  <c r="P1225" i="11"/>
  <c r="O1225" i="11"/>
  <c r="N1225" i="11"/>
  <c r="M1225" i="11"/>
  <c r="L1225" i="11"/>
  <c r="K1225" i="11"/>
  <c r="J1225" i="11"/>
  <c r="I1225" i="11"/>
  <c r="H1225" i="11"/>
  <c r="G1225" i="11"/>
  <c r="V1224" i="11"/>
  <c r="U1224" i="11"/>
  <c r="T1224" i="11"/>
  <c r="S1224" i="11"/>
  <c r="R1224" i="11"/>
  <c r="Q1224" i="11"/>
  <c r="P1224" i="11"/>
  <c r="O1224" i="11"/>
  <c r="N1224" i="11"/>
  <c r="M1224" i="11"/>
  <c r="L1224" i="11"/>
  <c r="K1224" i="11"/>
  <c r="J1224" i="11"/>
  <c r="I1224" i="11"/>
  <c r="H1224" i="11"/>
  <c r="G1224" i="11"/>
  <c r="V1223" i="11"/>
  <c r="U1223" i="11"/>
  <c r="U1222" i="11" s="1"/>
  <c r="T1223" i="11"/>
  <c r="T1222" i="11" s="1"/>
  <c r="S1223" i="11"/>
  <c r="S1222" i="11" s="1"/>
  <c r="R1223" i="11"/>
  <c r="Q1223" i="11"/>
  <c r="Q1222" i="11" s="1"/>
  <c r="P1223" i="11"/>
  <c r="P1222" i="11" s="1"/>
  <c r="O1223" i="11"/>
  <c r="O1222" i="11" s="1"/>
  <c r="N1223" i="11"/>
  <c r="M1223" i="11"/>
  <c r="M1222" i="11" s="1"/>
  <c r="L1223" i="11"/>
  <c r="L1222" i="11" s="1"/>
  <c r="K1223" i="11"/>
  <c r="K1222" i="11" s="1"/>
  <c r="J1223" i="11"/>
  <c r="I1223" i="11"/>
  <c r="I1222" i="11" s="1"/>
  <c r="H1223" i="11"/>
  <c r="H1222" i="11" s="1"/>
  <c r="G1223" i="11"/>
  <c r="V1221" i="11"/>
  <c r="U1221" i="11"/>
  <c r="T1221" i="11"/>
  <c r="S1221" i="11"/>
  <c r="R1221" i="11"/>
  <c r="Q1221" i="11"/>
  <c r="P1221" i="11"/>
  <c r="O1221" i="11"/>
  <c r="N1221" i="11"/>
  <c r="M1221" i="11"/>
  <c r="L1221" i="11"/>
  <c r="K1221" i="11"/>
  <c r="J1221" i="11"/>
  <c r="I1221" i="11"/>
  <c r="H1221" i="11"/>
  <c r="G1221" i="11"/>
  <c r="V1220" i="11"/>
  <c r="U1220" i="11"/>
  <c r="T1220" i="11"/>
  <c r="S1220" i="11"/>
  <c r="R1220" i="11"/>
  <c r="Q1220" i="11"/>
  <c r="P1220" i="11"/>
  <c r="O1220" i="11"/>
  <c r="N1220" i="11"/>
  <c r="M1220" i="11"/>
  <c r="L1220" i="11"/>
  <c r="K1220" i="11"/>
  <c r="J1220" i="11"/>
  <c r="I1220" i="11"/>
  <c r="H1220" i="11"/>
  <c r="G1220" i="11"/>
  <c r="V1219" i="11"/>
  <c r="U1219" i="11"/>
  <c r="T1219" i="11"/>
  <c r="T1218" i="11" s="1"/>
  <c r="S1219" i="11"/>
  <c r="R1219" i="11"/>
  <c r="Q1219" i="11"/>
  <c r="P1219" i="11"/>
  <c r="P1218" i="11" s="1"/>
  <c r="O1219" i="11"/>
  <c r="N1219" i="11"/>
  <c r="M1219" i="11"/>
  <c r="L1219" i="11"/>
  <c r="L1218" i="11" s="1"/>
  <c r="K1219" i="11"/>
  <c r="K1218" i="11" s="1"/>
  <c r="J1219" i="11"/>
  <c r="I1219" i="11"/>
  <c r="H1219" i="11"/>
  <c r="H1218" i="11" s="1"/>
  <c r="G1219" i="11"/>
  <c r="G1218" i="11" s="1"/>
  <c r="V1216" i="11"/>
  <c r="U1216" i="11"/>
  <c r="T1216" i="11"/>
  <c r="S1216" i="11"/>
  <c r="R1216" i="11"/>
  <c r="Q1216" i="11"/>
  <c r="P1216" i="11"/>
  <c r="O1216" i="11"/>
  <c r="N1216" i="11"/>
  <c r="M1216" i="11"/>
  <c r="L1216" i="11"/>
  <c r="K1216" i="11"/>
  <c r="J1216" i="11"/>
  <c r="I1216" i="11"/>
  <c r="H1216" i="11"/>
  <c r="G1216" i="11"/>
  <c r="V1215" i="11"/>
  <c r="U1215" i="11"/>
  <c r="T1215" i="11"/>
  <c r="S1215" i="11"/>
  <c r="R1215" i="11"/>
  <c r="Q1215" i="11"/>
  <c r="P1215" i="11"/>
  <c r="O1215" i="11"/>
  <c r="N1215" i="11"/>
  <c r="M1215" i="11"/>
  <c r="L1215" i="11"/>
  <c r="K1215" i="11"/>
  <c r="J1215" i="11"/>
  <c r="I1215" i="11"/>
  <c r="H1215" i="11"/>
  <c r="G1215" i="11"/>
  <c r="V1214" i="11"/>
  <c r="U1214" i="11"/>
  <c r="T1214" i="11"/>
  <c r="S1214" i="11"/>
  <c r="R1214" i="11"/>
  <c r="Q1214" i="11"/>
  <c r="P1214" i="11"/>
  <c r="O1214" i="11"/>
  <c r="N1214" i="11"/>
  <c r="M1214" i="11"/>
  <c r="L1214" i="11"/>
  <c r="K1214" i="11"/>
  <c r="J1214" i="11"/>
  <c r="I1214" i="11"/>
  <c r="H1214" i="11"/>
  <c r="G1214" i="11"/>
  <c r="V1213" i="11"/>
  <c r="V1212" i="11" s="1"/>
  <c r="U1213" i="11"/>
  <c r="U1212" i="11" s="1"/>
  <c r="T1213" i="11"/>
  <c r="S1213" i="11"/>
  <c r="R1213" i="11"/>
  <c r="R1212" i="11" s="1"/>
  <c r="Q1213" i="11"/>
  <c r="P1213" i="11"/>
  <c r="O1213" i="11"/>
  <c r="N1213" i="11"/>
  <c r="N1212" i="11" s="1"/>
  <c r="M1213" i="11"/>
  <c r="M1212" i="11" s="1"/>
  <c r="L1213" i="11"/>
  <c r="K1213" i="11"/>
  <c r="J1213" i="11"/>
  <c r="J1212" i="11" s="1"/>
  <c r="I1213" i="11"/>
  <c r="I1212" i="11" s="1"/>
  <c r="H1213" i="11"/>
  <c r="G1213" i="11"/>
  <c r="G1212" i="11" s="1"/>
  <c r="V1211" i="11"/>
  <c r="U1211" i="11"/>
  <c r="T1211" i="11"/>
  <c r="S1211" i="11"/>
  <c r="R1211" i="11"/>
  <c r="Q1211" i="11"/>
  <c r="P1211" i="11"/>
  <c r="O1211" i="11"/>
  <c r="N1211" i="11"/>
  <c r="M1211" i="11"/>
  <c r="L1211" i="11"/>
  <c r="K1211" i="11"/>
  <c r="J1211" i="11"/>
  <c r="I1211" i="11"/>
  <c r="H1211" i="11"/>
  <c r="G1211" i="11"/>
  <c r="V1210" i="11"/>
  <c r="U1210" i="11"/>
  <c r="T1210" i="11"/>
  <c r="S1210" i="11"/>
  <c r="R1210" i="11"/>
  <c r="Q1210" i="11"/>
  <c r="P1210" i="11"/>
  <c r="O1210" i="11"/>
  <c r="N1210" i="11"/>
  <c r="M1210" i="11"/>
  <c r="L1210" i="11"/>
  <c r="K1210" i="11"/>
  <c r="J1210" i="11"/>
  <c r="I1210" i="11"/>
  <c r="H1210" i="11"/>
  <c r="G1210" i="11"/>
  <c r="V1209" i="11"/>
  <c r="U1209" i="11"/>
  <c r="T1209" i="11"/>
  <c r="S1209" i="11"/>
  <c r="R1209" i="11"/>
  <c r="Q1209" i="11"/>
  <c r="P1209" i="11"/>
  <c r="O1209" i="11"/>
  <c r="N1209" i="11"/>
  <c r="M1209" i="11"/>
  <c r="L1209" i="11"/>
  <c r="K1209" i="11"/>
  <c r="J1209" i="11"/>
  <c r="I1209" i="11"/>
  <c r="H1209" i="11"/>
  <c r="G1209" i="11"/>
  <c r="V1208" i="11"/>
  <c r="V1207" i="11" s="1"/>
  <c r="U1208" i="11"/>
  <c r="T1208" i="11"/>
  <c r="S1208" i="11"/>
  <c r="S1207" i="11" s="1"/>
  <c r="R1208" i="11"/>
  <c r="R1207" i="11" s="1"/>
  <c r="Q1208" i="11"/>
  <c r="P1208" i="11"/>
  <c r="O1208" i="11"/>
  <c r="O1207" i="11" s="1"/>
  <c r="N1208" i="11"/>
  <c r="N1207" i="11" s="1"/>
  <c r="M1208" i="11"/>
  <c r="L1208" i="11"/>
  <c r="L1207" i="11" s="1"/>
  <c r="K1208" i="11"/>
  <c r="K1207" i="11" s="1"/>
  <c r="J1208" i="11"/>
  <c r="J1207" i="11" s="1"/>
  <c r="I1208" i="11"/>
  <c r="H1208" i="11"/>
  <c r="H1207" i="11" s="1"/>
  <c r="G1208" i="11"/>
  <c r="G1207" i="11" s="1"/>
  <c r="V1206" i="11"/>
  <c r="U1206" i="11"/>
  <c r="T1206" i="11"/>
  <c r="S1206" i="11"/>
  <c r="R1206" i="11"/>
  <c r="Q1206" i="11"/>
  <c r="P1206" i="11"/>
  <c r="O1206" i="11"/>
  <c r="N1206" i="11"/>
  <c r="M1206" i="11"/>
  <c r="L1206" i="11"/>
  <c r="K1206" i="11"/>
  <c r="J1206" i="11"/>
  <c r="I1206" i="11"/>
  <c r="H1206" i="11"/>
  <c r="G1206" i="11"/>
  <c r="V1205" i="11"/>
  <c r="U1205" i="11"/>
  <c r="T1205" i="11"/>
  <c r="S1205" i="11"/>
  <c r="R1205" i="11"/>
  <c r="Q1205" i="11"/>
  <c r="P1205" i="11"/>
  <c r="O1205" i="11"/>
  <c r="N1205" i="11"/>
  <c r="M1205" i="11"/>
  <c r="L1205" i="11"/>
  <c r="K1205" i="11"/>
  <c r="J1205" i="11"/>
  <c r="I1205" i="11"/>
  <c r="H1205" i="11"/>
  <c r="G1205" i="11"/>
  <c r="V1204" i="11"/>
  <c r="U1204" i="11"/>
  <c r="T1204" i="11"/>
  <c r="S1204" i="11"/>
  <c r="R1204" i="11"/>
  <c r="Q1204" i="11"/>
  <c r="P1204" i="11"/>
  <c r="O1204" i="11"/>
  <c r="N1204" i="11"/>
  <c r="M1204" i="11"/>
  <c r="L1204" i="11"/>
  <c r="K1204" i="11"/>
  <c r="J1204" i="11"/>
  <c r="I1204" i="11"/>
  <c r="H1204" i="11"/>
  <c r="G1204" i="11"/>
  <c r="V1203" i="11"/>
  <c r="V1202" i="11" s="1"/>
  <c r="U1203" i="11"/>
  <c r="T1203" i="11"/>
  <c r="S1203" i="11"/>
  <c r="S1202" i="11" s="1"/>
  <c r="R1203" i="11"/>
  <c r="R1202" i="11" s="1"/>
  <c r="Q1203" i="11"/>
  <c r="P1203" i="11"/>
  <c r="O1203" i="11"/>
  <c r="O1202" i="11" s="1"/>
  <c r="N1203" i="11"/>
  <c r="N1202" i="11" s="1"/>
  <c r="M1203" i="11"/>
  <c r="L1203" i="11"/>
  <c r="L1202" i="11" s="1"/>
  <c r="K1203" i="11"/>
  <c r="J1203" i="11"/>
  <c r="J1202" i="11" s="1"/>
  <c r="I1203" i="11"/>
  <c r="H1203" i="11"/>
  <c r="G1203" i="11"/>
  <c r="G1202" i="11" s="1"/>
  <c r="V1199" i="11"/>
  <c r="U1199" i="11"/>
  <c r="T1199" i="11"/>
  <c r="S1199" i="11"/>
  <c r="R1199" i="11"/>
  <c r="Q1199" i="11"/>
  <c r="P1199" i="11"/>
  <c r="O1199" i="11"/>
  <c r="N1199" i="11"/>
  <c r="M1199" i="11"/>
  <c r="L1199" i="11"/>
  <c r="K1199" i="11"/>
  <c r="J1199" i="11"/>
  <c r="I1199" i="11"/>
  <c r="H1199" i="11"/>
  <c r="G1199" i="11"/>
  <c r="V1198" i="11"/>
  <c r="U1198" i="11"/>
  <c r="T1198" i="11"/>
  <c r="S1198" i="11"/>
  <c r="R1198" i="11"/>
  <c r="Q1198" i="11"/>
  <c r="P1198" i="11"/>
  <c r="O1198" i="11"/>
  <c r="N1198" i="11"/>
  <c r="M1198" i="11"/>
  <c r="L1198" i="11"/>
  <c r="K1198" i="11"/>
  <c r="J1198" i="11"/>
  <c r="I1198" i="11"/>
  <c r="H1198" i="11"/>
  <c r="G1198" i="11"/>
  <c r="V1197" i="11"/>
  <c r="U1197" i="11"/>
  <c r="T1197" i="11"/>
  <c r="S1197" i="11"/>
  <c r="R1197" i="11"/>
  <c r="Q1197" i="11"/>
  <c r="P1197" i="11"/>
  <c r="O1197" i="11"/>
  <c r="N1197" i="11"/>
  <c r="M1197" i="11"/>
  <c r="L1197" i="11"/>
  <c r="K1197" i="11"/>
  <c r="J1197" i="11"/>
  <c r="I1197" i="11"/>
  <c r="H1197" i="11"/>
  <c r="G1197" i="11"/>
  <c r="V1196" i="11"/>
  <c r="U1196" i="11"/>
  <c r="T1196" i="11"/>
  <c r="S1196" i="11"/>
  <c r="R1196" i="11"/>
  <c r="Q1196" i="11"/>
  <c r="P1196" i="11"/>
  <c r="O1196" i="11"/>
  <c r="N1196" i="11"/>
  <c r="M1196" i="11"/>
  <c r="L1196" i="11"/>
  <c r="K1196" i="11"/>
  <c r="J1196" i="11"/>
  <c r="I1196" i="11"/>
  <c r="H1196" i="11"/>
  <c r="G1196" i="11"/>
  <c r="V1195" i="11"/>
  <c r="V1194" i="11" s="1"/>
  <c r="U1195" i="11"/>
  <c r="U1194" i="11" s="1"/>
  <c r="T1195" i="11"/>
  <c r="S1195" i="11"/>
  <c r="S1194" i="11" s="1"/>
  <c r="R1195" i="11"/>
  <c r="R1194" i="11" s="1"/>
  <c r="Q1195" i="11"/>
  <c r="P1195" i="11"/>
  <c r="O1195" i="11"/>
  <c r="N1195" i="11"/>
  <c r="N1194" i="11" s="1"/>
  <c r="M1195" i="11"/>
  <c r="L1195" i="11"/>
  <c r="K1195" i="11"/>
  <c r="J1195" i="11"/>
  <c r="J1194" i="11" s="1"/>
  <c r="I1195" i="11"/>
  <c r="H1195" i="11"/>
  <c r="G1195" i="11"/>
  <c r="G1194" i="11" s="1"/>
  <c r="V1193" i="11"/>
  <c r="U1193" i="11"/>
  <c r="T1193" i="11"/>
  <c r="S1193" i="11"/>
  <c r="R1193" i="11"/>
  <c r="Q1193" i="11"/>
  <c r="P1193" i="11"/>
  <c r="O1193" i="11"/>
  <c r="N1193" i="11"/>
  <c r="M1193" i="11"/>
  <c r="L1193" i="11"/>
  <c r="K1193" i="11"/>
  <c r="J1193" i="11"/>
  <c r="I1193" i="11"/>
  <c r="H1193" i="11"/>
  <c r="G1193" i="11"/>
  <c r="V1192" i="11"/>
  <c r="U1192" i="11"/>
  <c r="T1192" i="11"/>
  <c r="S1192" i="11"/>
  <c r="R1192" i="11"/>
  <c r="Q1192" i="11"/>
  <c r="P1192" i="11"/>
  <c r="O1192" i="11"/>
  <c r="N1192" i="11"/>
  <c r="M1192" i="11"/>
  <c r="L1192" i="11"/>
  <c r="K1192" i="11"/>
  <c r="J1192" i="11"/>
  <c r="I1192" i="11"/>
  <c r="H1192" i="11"/>
  <c r="G1192"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L1189" i="11"/>
  <c r="K1189" i="11"/>
  <c r="J1189" i="11"/>
  <c r="I1189" i="11"/>
  <c r="H1189" i="11"/>
  <c r="G1189" i="11"/>
  <c r="W1188" i="11"/>
  <c r="V1188" i="11"/>
  <c r="U1188" i="11"/>
  <c r="T1188" i="11"/>
  <c r="S1188" i="11"/>
  <c r="R1188" i="11"/>
  <c r="Q1188" i="11"/>
  <c r="P1188" i="11"/>
  <c r="O1188" i="11"/>
  <c r="N1188" i="11"/>
  <c r="M1188" i="11"/>
  <c r="L1188" i="11"/>
  <c r="K1188" i="11"/>
  <c r="J1188" i="11"/>
  <c r="I1188" i="11"/>
  <c r="H1188" i="11"/>
  <c r="G1188" i="11"/>
  <c r="V1185" i="11"/>
  <c r="U1185" i="11"/>
  <c r="T1185" i="11"/>
  <c r="S1185" i="11"/>
  <c r="R1185" i="11"/>
  <c r="Q1185" i="11"/>
  <c r="P1185" i="11"/>
  <c r="O1185" i="11"/>
  <c r="N1185" i="11"/>
  <c r="M1185" i="11"/>
  <c r="L1185" i="11"/>
  <c r="K1185" i="11"/>
  <c r="J1185" i="11"/>
  <c r="I1185" i="11"/>
  <c r="H1185" i="11"/>
  <c r="G1185" i="11"/>
  <c r="V1184" i="11"/>
  <c r="U1184" i="11"/>
  <c r="T1184" i="11"/>
  <c r="S1184" i="11"/>
  <c r="S1183" i="11" s="1"/>
  <c r="R1184" i="11"/>
  <c r="Q1184" i="11"/>
  <c r="Q1183" i="11" s="1"/>
  <c r="P1184" i="11"/>
  <c r="P1183" i="11" s="1"/>
  <c r="O1184" i="11"/>
  <c r="O1183" i="11" s="1"/>
  <c r="N1184" i="11"/>
  <c r="M1184" i="11"/>
  <c r="L1184" i="11"/>
  <c r="K1184" i="11"/>
  <c r="K1183" i="11" s="1"/>
  <c r="J1184" i="11"/>
  <c r="I1184" i="11"/>
  <c r="H1184" i="11"/>
  <c r="H1183" i="11" s="1"/>
  <c r="G1184" i="11"/>
  <c r="G1183" i="11" s="1"/>
  <c r="M1182" i="11"/>
  <c r="L1182" i="11"/>
  <c r="O1182" i="11" s="1"/>
  <c r="K1182" i="11"/>
  <c r="J1182" i="11"/>
  <c r="I1182" i="11"/>
  <c r="H1182" i="11"/>
  <c r="G1182" i="11"/>
  <c r="L1181" i="11"/>
  <c r="N1181" i="11" s="1"/>
  <c r="K1181" i="11"/>
  <c r="J1181" i="11"/>
  <c r="I1181" i="11"/>
  <c r="H1181" i="11"/>
  <c r="G1181" i="11"/>
  <c r="K1180" i="11"/>
  <c r="J1180" i="11"/>
  <c r="I1180" i="11"/>
  <c r="H1180" i="11"/>
  <c r="G1180" i="11"/>
  <c r="V1177" i="11"/>
  <c r="U1177" i="11"/>
  <c r="T1177" i="11"/>
  <c r="S1177" i="11"/>
  <c r="R1177" i="11"/>
  <c r="Q1177" i="11"/>
  <c r="P1177" i="11"/>
  <c r="O1177" i="11"/>
  <c r="N1177" i="11"/>
  <c r="M1177" i="11"/>
  <c r="L1177" i="11"/>
  <c r="K1177" i="11"/>
  <c r="J1177" i="11"/>
  <c r="I1177" i="11"/>
  <c r="H1177" i="11"/>
  <c r="G1177" i="11"/>
  <c r="G1175" i="11"/>
  <c r="W1175" i="11" s="1"/>
  <c r="G1166" i="11"/>
  <c r="H1166" i="11" s="1"/>
  <c r="I1166" i="11" s="1"/>
  <c r="G1165" i="11"/>
  <c r="K1165" i="11" s="1"/>
  <c r="G1164" i="11"/>
  <c r="G1160" i="11"/>
  <c r="H1160" i="11" s="1"/>
  <c r="I1160" i="11" s="1"/>
  <c r="V1157" i="11"/>
  <c r="U1157" i="11"/>
  <c r="T1157" i="11"/>
  <c r="S1157" i="11"/>
  <c r="R1157" i="11"/>
  <c r="Q1157" i="11"/>
  <c r="P1157" i="11"/>
  <c r="O1157" i="11"/>
  <c r="N1157" i="11"/>
  <c r="M1157" i="11"/>
  <c r="L1157" i="11"/>
  <c r="K1157" i="11"/>
  <c r="J1157" i="11"/>
  <c r="I1157" i="11"/>
  <c r="H1157" i="11"/>
  <c r="G1157" i="11"/>
  <c r="V1156" i="11"/>
  <c r="U1156" i="11"/>
  <c r="T1156" i="11"/>
  <c r="T1155" i="11" s="1"/>
  <c r="S1156" i="11"/>
  <c r="S1155" i="11" s="1"/>
  <c r="R1156" i="11"/>
  <c r="R1155" i="11" s="1"/>
  <c r="Q1156" i="11"/>
  <c r="Q1155" i="11" s="1"/>
  <c r="P1156" i="11"/>
  <c r="P1155" i="11" s="1"/>
  <c r="O1156" i="11"/>
  <c r="O1155" i="11" s="1"/>
  <c r="N1156" i="11"/>
  <c r="N1155" i="11" s="1"/>
  <c r="M1156" i="11"/>
  <c r="M1155" i="11" s="1"/>
  <c r="L1156" i="11"/>
  <c r="L1155" i="11" s="1"/>
  <c r="K1156" i="11"/>
  <c r="K1155" i="11" s="1"/>
  <c r="J1156" i="11"/>
  <c r="J1155" i="11" s="1"/>
  <c r="I1156" i="11"/>
  <c r="I1155" i="11" s="1"/>
  <c r="H1156" i="11"/>
  <c r="H1155" i="11" s="1"/>
  <c r="G1156" i="11"/>
  <c r="G1155" i="11" s="1"/>
  <c r="V1155" i="11"/>
  <c r="U1155" i="11"/>
  <c r="V1154" i="11"/>
  <c r="U1154" i="11"/>
  <c r="T1154" i="11"/>
  <c r="S1154" i="11"/>
  <c r="R1154" i="11"/>
  <c r="Q1154" i="11"/>
  <c r="P1154" i="11"/>
  <c r="O1154" i="11"/>
  <c r="N1154" i="11"/>
  <c r="M1154" i="11"/>
  <c r="L1154" i="11"/>
  <c r="K1154" i="11"/>
  <c r="J1154" i="11"/>
  <c r="I1154" i="11"/>
  <c r="H1154" i="11"/>
  <c r="G1154" i="11"/>
  <c r="V1153" i="11"/>
  <c r="U1153" i="11"/>
  <c r="T1153" i="11"/>
  <c r="S1153" i="11"/>
  <c r="R1153" i="11"/>
  <c r="Q1153" i="11"/>
  <c r="P1153" i="11"/>
  <c r="O1153" i="11"/>
  <c r="N1153" i="11"/>
  <c r="M1153" i="11"/>
  <c r="L1153" i="11"/>
  <c r="K1153" i="11"/>
  <c r="J1153" i="11"/>
  <c r="I1153" i="11"/>
  <c r="H1153" i="11"/>
  <c r="G1153" i="11"/>
  <c r="P1152" i="11"/>
  <c r="V1152" i="11" s="1"/>
  <c r="O1152" i="11"/>
  <c r="U1152" i="11" s="1"/>
  <c r="N1152" i="11"/>
  <c r="T1152" i="11" s="1"/>
  <c r="M1152" i="11"/>
  <c r="S1152" i="11" s="1"/>
  <c r="L1152" i="11"/>
  <c r="R1152" i="11" s="1"/>
  <c r="K1152" i="11"/>
  <c r="J1152" i="11"/>
  <c r="I1152" i="11"/>
  <c r="H1152" i="11"/>
  <c r="G1152" i="11"/>
  <c r="M1151" i="11"/>
  <c r="L1151" i="11"/>
  <c r="O1151" i="11" s="1"/>
  <c r="K1151" i="11"/>
  <c r="J1151" i="11"/>
  <c r="I1151" i="11"/>
  <c r="H1151" i="11"/>
  <c r="G1151" i="11"/>
  <c r="L1150" i="11"/>
  <c r="N1150" i="11" s="1"/>
  <c r="K1150" i="11"/>
  <c r="J1150" i="11"/>
  <c r="I1150" i="11"/>
  <c r="H1150" i="11"/>
  <c r="G1150" i="11"/>
  <c r="K1149" i="11"/>
  <c r="J1149" i="11"/>
  <c r="I1149" i="11"/>
  <c r="H1149" i="11"/>
  <c r="G1149" i="11"/>
  <c r="V1147" i="11"/>
  <c r="U1147" i="11"/>
  <c r="T1147" i="11"/>
  <c r="S1147" i="11"/>
  <c r="R1147" i="11"/>
  <c r="Q1147" i="11"/>
  <c r="P1147" i="11"/>
  <c r="O1147" i="11"/>
  <c r="N1147" i="11"/>
  <c r="M1147" i="11"/>
  <c r="L1147" i="11"/>
  <c r="K1147" i="11"/>
  <c r="J1147" i="11"/>
  <c r="I1147" i="11"/>
  <c r="H1147" i="11"/>
  <c r="G1147" i="11"/>
  <c r="V1146" i="11"/>
  <c r="U1146" i="11"/>
  <c r="T1146" i="11"/>
  <c r="S1146" i="11"/>
  <c r="R1146" i="11"/>
  <c r="Q1146" i="11"/>
  <c r="P1146" i="11"/>
  <c r="O1146" i="11"/>
  <c r="N1146" i="11"/>
  <c r="M1146" i="11"/>
  <c r="L1146" i="11"/>
  <c r="K1146" i="11"/>
  <c r="J1146" i="11"/>
  <c r="I1146" i="11"/>
  <c r="H1146" i="11"/>
  <c r="G1146" i="11"/>
  <c r="P1145" i="11"/>
  <c r="V1145" i="11" s="1"/>
  <c r="O1145" i="11"/>
  <c r="U1145" i="11" s="1"/>
  <c r="N1145" i="11"/>
  <c r="T1145" i="11" s="1"/>
  <c r="M1145" i="11"/>
  <c r="S1145" i="11" s="1"/>
  <c r="L1145" i="11"/>
  <c r="R1145" i="11" s="1"/>
  <c r="K1145" i="11"/>
  <c r="J1145" i="11"/>
  <c r="I1145" i="11"/>
  <c r="H1145" i="11"/>
  <c r="G1145" i="11"/>
  <c r="M1144" i="11"/>
  <c r="P1144" i="11" s="1"/>
  <c r="L1144" i="11"/>
  <c r="O1144" i="11" s="1"/>
  <c r="K1144" i="11"/>
  <c r="J1144" i="11"/>
  <c r="I1144" i="11"/>
  <c r="H1144" i="11"/>
  <c r="G1144" i="11"/>
  <c r="L1143" i="11"/>
  <c r="K1143" i="11"/>
  <c r="J1143" i="11"/>
  <c r="I1143" i="11"/>
  <c r="H1143" i="11"/>
  <c r="G1143" i="11"/>
  <c r="K1142" i="11"/>
  <c r="J1142" i="11"/>
  <c r="I1142" i="11"/>
  <c r="H1142" i="11"/>
  <c r="G1142" i="11"/>
  <c r="V1140" i="11"/>
  <c r="U1140" i="11"/>
  <c r="T1140" i="11"/>
  <c r="S1140" i="11"/>
  <c r="R1140" i="11"/>
  <c r="Q1140" i="11"/>
  <c r="P1140" i="11"/>
  <c r="O1140" i="11"/>
  <c r="N1140" i="11"/>
  <c r="M1140" i="11"/>
  <c r="L1140" i="11"/>
  <c r="K1140" i="11"/>
  <c r="J1140" i="11"/>
  <c r="I1140" i="11"/>
  <c r="H1140" i="11"/>
  <c r="G1140" i="11"/>
  <c r="V1139" i="11"/>
  <c r="U1139" i="11"/>
  <c r="T1139" i="11"/>
  <c r="S1139" i="11"/>
  <c r="R1139" i="11"/>
  <c r="Q1139" i="11"/>
  <c r="P1139" i="11"/>
  <c r="O1139" i="11"/>
  <c r="N1139" i="11"/>
  <c r="M1139" i="11"/>
  <c r="L1139" i="11"/>
  <c r="K1139" i="11"/>
  <c r="J1139" i="11"/>
  <c r="I1139" i="11"/>
  <c r="H1139" i="11"/>
  <c r="G1139" i="11"/>
  <c r="P1138" i="11"/>
  <c r="V1138" i="11" s="1"/>
  <c r="O1138" i="11"/>
  <c r="U1138" i="11" s="1"/>
  <c r="N1138" i="11"/>
  <c r="T1138" i="11" s="1"/>
  <c r="M1138" i="11"/>
  <c r="S1138" i="11" s="1"/>
  <c r="L1138" i="11"/>
  <c r="R1138" i="11" s="1"/>
  <c r="K1138" i="11"/>
  <c r="J1138" i="11"/>
  <c r="I1138" i="11"/>
  <c r="H1138" i="11"/>
  <c r="G1138" i="11"/>
  <c r="M1137" i="11"/>
  <c r="L1137" i="11"/>
  <c r="K1137" i="11"/>
  <c r="J1137" i="11"/>
  <c r="I1137" i="11"/>
  <c r="H1137" i="11"/>
  <c r="G1137" i="11"/>
  <c r="L1136" i="11"/>
  <c r="K1136" i="11"/>
  <c r="J1136" i="11"/>
  <c r="I1136" i="11"/>
  <c r="H1136" i="11"/>
  <c r="G1136" i="11"/>
  <c r="K1135" i="11"/>
  <c r="J1135" i="11"/>
  <c r="I1135" i="11"/>
  <c r="H1135" i="11"/>
  <c r="G1135" i="11"/>
  <c r="V1133" i="11"/>
  <c r="U1133" i="11"/>
  <c r="T1133" i="11"/>
  <c r="S1133" i="11"/>
  <c r="R1133" i="11"/>
  <c r="Q1133" i="11"/>
  <c r="P1133" i="11"/>
  <c r="O1133" i="11"/>
  <c r="N1133" i="11"/>
  <c r="M1133" i="11"/>
  <c r="L1133" i="11"/>
  <c r="K1133" i="11"/>
  <c r="J1133" i="11"/>
  <c r="I1133" i="11"/>
  <c r="H1133" i="11"/>
  <c r="G1133" i="11"/>
  <c r="V1132" i="11"/>
  <c r="U1132" i="11"/>
  <c r="T1132" i="11"/>
  <c r="S1132" i="11"/>
  <c r="R1132" i="11"/>
  <c r="Q1132" i="11"/>
  <c r="P1132" i="11"/>
  <c r="O1132" i="11"/>
  <c r="N1132" i="11"/>
  <c r="M1132" i="11"/>
  <c r="L1132" i="11"/>
  <c r="K1132" i="11"/>
  <c r="J1132" i="11"/>
  <c r="I1132" i="11"/>
  <c r="H1132" i="11"/>
  <c r="G1132" i="11"/>
  <c r="P1131" i="11"/>
  <c r="V1131" i="11" s="1"/>
  <c r="O1131" i="11"/>
  <c r="U1131" i="11" s="1"/>
  <c r="N1131" i="11"/>
  <c r="T1131" i="11" s="1"/>
  <c r="M1131" i="11"/>
  <c r="S1131" i="11" s="1"/>
  <c r="L1131" i="11"/>
  <c r="R1131" i="11" s="1"/>
  <c r="K1131" i="11"/>
  <c r="J1131" i="11"/>
  <c r="I1131" i="11"/>
  <c r="H1131" i="11"/>
  <c r="G1131" i="11"/>
  <c r="M1130" i="11"/>
  <c r="L1130" i="11"/>
  <c r="K1130" i="11"/>
  <c r="J1130" i="11"/>
  <c r="I1130" i="11"/>
  <c r="H1130" i="11"/>
  <c r="G1130" i="11"/>
  <c r="L1129" i="11"/>
  <c r="N1129" i="11" s="1"/>
  <c r="K1129" i="11"/>
  <c r="J1129" i="11"/>
  <c r="I1129" i="11"/>
  <c r="H1129" i="11"/>
  <c r="G1129" i="11"/>
  <c r="K1128" i="11"/>
  <c r="J1128" i="11"/>
  <c r="I1128" i="11"/>
  <c r="H1128" i="11"/>
  <c r="G1128" i="11"/>
  <c r="V1126" i="11"/>
  <c r="U1126" i="11"/>
  <c r="T1126" i="11"/>
  <c r="S1126" i="11"/>
  <c r="R1126" i="11"/>
  <c r="Q1126" i="11"/>
  <c r="P1126" i="11"/>
  <c r="O1126" i="11"/>
  <c r="N1126" i="11"/>
  <c r="M1126" i="11"/>
  <c r="L1126" i="11"/>
  <c r="K1126" i="11"/>
  <c r="J1126" i="11"/>
  <c r="I1126" i="11"/>
  <c r="H1126" i="11"/>
  <c r="G1126" i="11"/>
  <c r="V1125" i="11"/>
  <c r="U1125" i="11"/>
  <c r="T1125" i="11"/>
  <c r="S1125" i="11"/>
  <c r="R1125" i="11"/>
  <c r="Q1125" i="11"/>
  <c r="P1125" i="11"/>
  <c r="O1125" i="11"/>
  <c r="N1125" i="11"/>
  <c r="M1125" i="11"/>
  <c r="L1125" i="11"/>
  <c r="K1125" i="11"/>
  <c r="J1125" i="11"/>
  <c r="I1125" i="11"/>
  <c r="H1125" i="11"/>
  <c r="G1125" i="11"/>
  <c r="P1124" i="11"/>
  <c r="V1124" i="11" s="1"/>
  <c r="O1124" i="11"/>
  <c r="U1124" i="11" s="1"/>
  <c r="N1124" i="11"/>
  <c r="T1124" i="11" s="1"/>
  <c r="M1124" i="11"/>
  <c r="S1124" i="11" s="1"/>
  <c r="L1124" i="11"/>
  <c r="R1124" i="11" s="1"/>
  <c r="K1124" i="11"/>
  <c r="J1124" i="11"/>
  <c r="I1124" i="11"/>
  <c r="H1124" i="11"/>
  <c r="G1124" i="11"/>
  <c r="M1123" i="11"/>
  <c r="P1123" i="11" s="1"/>
  <c r="L1123" i="11"/>
  <c r="K1123" i="11"/>
  <c r="J1123" i="11"/>
  <c r="I1123" i="11"/>
  <c r="H1123" i="11"/>
  <c r="G1123" i="11"/>
  <c r="L1122" i="11"/>
  <c r="N1122" i="11" s="1"/>
  <c r="K1122" i="11"/>
  <c r="J1122" i="11"/>
  <c r="I1122" i="11"/>
  <c r="H1122" i="11"/>
  <c r="G1122" i="11"/>
  <c r="K1121" i="11"/>
  <c r="J1121" i="11"/>
  <c r="I1121" i="11"/>
  <c r="H1121" i="11"/>
  <c r="G1121" i="11"/>
  <c r="V1119" i="11"/>
  <c r="U1119" i="11"/>
  <c r="T1119" i="11"/>
  <c r="S1119" i="11"/>
  <c r="R1119" i="11"/>
  <c r="Q1119" i="11"/>
  <c r="P1119" i="11"/>
  <c r="O1119" i="11"/>
  <c r="N1119" i="11"/>
  <c r="M1119" i="11"/>
  <c r="L1119" i="11"/>
  <c r="K1119" i="11"/>
  <c r="J1119" i="11"/>
  <c r="I1119" i="11"/>
  <c r="H1119" i="11"/>
  <c r="G1119" i="11"/>
  <c r="V1118" i="11"/>
  <c r="U1118" i="11"/>
  <c r="T1118" i="11"/>
  <c r="S1118" i="11"/>
  <c r="R1118" i="11"/>
  <c r="Q1118" i="11"/>
  <c r="P1118" i="11"/>
  <c r="O1118" i="11"/>
  <c r="N1118" i="11"/>
  <c r="M1118" i="11"/>
  <c r="L1118" i="11"/>
  <c r="K1118" i="11"/>
  <c r="J1118" i="11"/>
  <c r="I1118" i="11"/>
  <c r="H1118" i="11"/>
  <c r="G1118" i="11"/>
  <c r="P1117" i="11"/>
  <c r="V1117" i="11" s="1"/>
  <c r="O1117" i="11"/>
  <c r="U1117" i="11" s="1"/>
  <c r="N1117" i="11"/>
  <c r="T1117" i="11" s="1"/>
  <c r="M1117" i="11"/>
  <c r="S1117" i="11" s="1"/>
  <c r="L1117" i="11"/>
  <c r="R1117" i="11" s="1"/>
  <c r="K1117" i="11"/>
  <c r="J1117" i="11"/>
  <c r="I1117" i="11"/>
  <c r="H1117" i="11"/>
  <c r="G1117" i="11"/>
  <c r="M1116" i="11"/>
  <c r="P1116" i="11" s="1"/>
  <c r="L1116" i="11"/>
  <c r="K1116" i="11"/>
  <c r="J1116" i="11"/>
  <c r="I1116" i="11"/>
  <c r="H1116" i="11"/>
  <c r="G1116" i="11"/>
  <c r="L1115" i="11"/>
  <c r="K1115" i="11"/>
  <c r="J1115" i="11"/>
  <c r="I1115" i="11"/>
  <c r="H1115" i="11"/>
  <c r="G1115" i="11"/>
  <c r="K1114" i="11"/>
  <c r="J1114" i="11"/>
  <c r="I1114" i="11"/>
  <c r="H1114" i="11"/>
  <c r="G1114" i="11"/>
  <c r="H1112" i="11"/>
  <c r="I1112" i="11" s="1"/>
  <c r="G1112" i="11"/>
  <c r="H1111" i="11"/>
  <c r="I1111" i="11" s="1"/>
  <c r="G1111" i="11"/>
  <c r="H1110" i="11"/>
  <c r="I1110" i="11" s="1"/>
  <c r="G1110" i="11"/>
  <c r="H1109" i="11"/>
  <c r="G1109" i="11"/>
  <c r="H1108" i="11"/>
  <c r="I1108" i="11" s="1"/>
  <c r="G1108" i="11"/>
  <c r="H1107" i="11"/>
  <c r="G1107" i="11"/>
  <c r="G1102" i="11"/>
  <c r="G1101" i="11"/>
  <c r="G1100" i="11"/>
  <c r="H1100" i="11" s="1"/>
  <c r="G1099" i="11"/>
  <c r="H1098" i="11"/>
  <c r="G1086" i="11"/>
  <c r="G1085" i="11" s="1"/>
  <c r="G1084" i="11"/>
  <c r="W1084" i="11" s="1"/>
  <c r="G1083" i="11"/>
  <c r="W1083" i="11" s="1"/>
  <c r="G1082" i="11"/>
  <c r="G1080" i="11"/>
  <c r="V1079" i="11"/>
  <c r="U1079" i="11"/>
  <c r="T1079" i="11"/>
  <c r="S1079" i="11"/>
  <c r="R1079" i="11"/>
  <c r="Q1079" i="11"/>
  <c r="P1079" i="11"/>
  <c r="O1079" i="11"/>
  <c r="N1079" i="11"/>
  <c r="M1079" i="11"/>
  <c r="L1079" i="11"/>
  <c r="K1079" i="11"/>
  <c r="J1079" i="11"/>
  <c r="I1079" i="11"/>
  <c r="H1079" i="11"/>
  <c r="G1079" i="11"/>
  <c r="V1078" i="11"/>
  <c r="U1078" i="11"/>
  <c r="T1078" i="11"/>
  <c r="T1077" i="11" s="1"/>
  <c r="S1078" i="11"/>
  <c r="S1077" i="11" s="1"/>
  <c r="R1078" i="11"/>
  <c r="Q1078" i="11"/>
  <c r="P1078" i="11"/>
  <c r="P1077" i="11" s="1"/>
  <c r="O1078" i="11"/>
  <c r="O1077" i="11" s="1"/>
  <c r="N1078" i="11"/>
  <c r="M1078" i="11"/>
  <c r="L1078" i="11"/>
  <c r="L1077" i="11" s="1"/>
  <c r="K1078" i="11"/>
  <c r="K1077" i="11" s="1"/>
  <c r="J1078" i="11"/>
  <c r="I1078" i="11"/>
  <c r="H1078" i="11"/>
  <c r="H1077" i="11" s="1"/>
  <c r="G1078" i="11"/>
  <c r="G1077" i="11" s="1"/>
  <c r="V1076" i="11"/>
  <c r="V1074" i="11" s="1"/>
  <c r="U1076" i="11"/>
  <c r="U1074" i="11" s="1"/>
  <c r="T1076" i="11"/>
  <c r="T1074" i="11" s="1"/>
  <c r="S1076" i="11"/>
  <c r="S1074" i="11" s="1"/>
  <c r="R1076" i="11"/>
  <c r="R1074" i="11" s="1"/>
  <c r="Q1076" i="11"/>
  <c r="Q1074" i="11" s="1"/>
  <c r="P1076" i="11"/>
  <c r="P1074" i="11" s="1"/>
  <c r="O1076" i="11"/>
  <c r="O1074" i="11" s="1"/>
  <c r="N1076" i="11"/>
  <c r="N1074" i="11" s="1"/>
  <c r="M1076" i="11"/>
  <c r="M1074" i="11" s="1"/>
  <c r="L1076" i="11"/>
  <c r="L1074" i="11" s="1"/>
  <c r="K1076" i="11"/>
  <c r="K1074" i="11" s="1"/>
  <c r="J1076" i="11"/>
  <c r="J1074" i="11" s="1"/>
  <c r="I1076" i="11"/>
  <c r="I1074" i="11" s="1"/>
  <c r="H1076" i="11"/>
  <c r="H1074" i="11" s="1"/>
  <c r="G1076" i="11"/>
  <c r="G1075" i="11"/>
  <c r="W1075" i="11" s="1"/>
  <c r="V1072" i="11"/>
  <c r="U1072" i="11"/>
  <c r="T1072" i="11"/>
  <c r="S1072" i="11"/>
  <c r="R1072" i="11"/>
  <c r="Q1072" i="11"/>
  <c r="P1072" i="11"/>
  <c r="O1072" i="11"/>
  <c r="N1072" i="11"/>
  <c r="M1072" i="11"/>
  <c r="L1072" i="11"/>
  <c r="K1072" i="11"/>
  <c r="J1072" i="11"/>
  <c r="I1072" i="11"/>
  <c r="H1072" i="11"/>
  <c r="G1072" i="11"/>
  <c r="V1071" i="11"/>
  <c r="V1070" i="11" s="1"/>
  <c r="U1071" i="11"/>
  <c r="U1070" i="11" s="1"/>
  <c r="T1071" i="11"/>
  <c r="T1070" i="11" s="1"/>
  <c r="S1071" i="11"/>
  <c r="S1070" i="11" s="1"/>
  <c r="R1071" i="11"/>
  <c r="Q1071" i="11"/>
  <c r="Q1070" i="11" s="1"/>
  <c r="P1071" i="11"/>
  <c r="P1070" i="11" s="1"/>
  <c r="O1071" i="11"/>
  <c r="N1071" i="11"/>
  <c r="N1070" i="11" s="1"/>
  <c r="M1071" i="11"/>
  <c r="M1070" i="11" s="1"/>
  <c r="L1071" i="11"/>
  <c r="L1070" i="11" s="1"/>
  <c r="K1071" i="11"/>
  <c r="J1071" i="11"/>
  <c r="I1071" i="11"/>
  <c r="H1071" i="11"/>
  <c r="H1070" i="11" s="1"/>
  <c r="G1071" i="11"/>
  <c r="G1070" i="11" s="1"/>
  <c r="V1069" i="11"/>
  <c r="U1069" i="11"/>
  <c r="T1069" i="11"/>
  <c r="S1069" i="11"/>
  <c r="R1069" i="11"/>
  <c r="Q1069" i="11"/>
  <c r="P1069" i="11"/>
  <c r="O1069" i="11"/>
  <c r="N1069" i="11"/>
  <c r="M1069" i="11"/>
  <c r="L1069" i="11"/>
  <c r="K1069" i="11"/>
  <c r="J1069" i="11"/>
  <c r="I1069" i="11"/>
  <c r="H1069" i="11"/>
  <c r="G1069" i="11"/>
  <c r="V1068" i="11"/>
  <c r="U1068" i="11"/>
  <c r="T1068" i="11"/>
  <c r="S1068" i="11"/>
  <c r="R1068" i="11"/>
  <c r="Q1068" i="11"/>
  <c r="P1068" i="11"/>
  <c r="O1068" i="11"/>
  <c r="N1068" i="11"/>
  <c r="M1068" i="11"/>
  <c r="L1068" i="11"/>
  <c r="K1068" i="11"/>
  <c r="J1068" i="11"/>
  <c r="I1068" i="11"/>
  <c r="H1068" i="11"/>
  <c r="G1068" i="11"/>
  <c r="V1067" i="11"/>
  <c r="V1066" i="11" s="1"/>
  <c r="U1067" i="11"/>
  <c r="U1066" i="11" s="1"/>
  <c r="T1067" i="11"/>
  <c r="S1067" i="11"/>
  <c r="S1066" i="11" s="1"/>
  <c r="R1067" i="11"/>
  <c r="Q1067" i="11"/>
  <c r="Q1066" i="11" s="1"/>
  <c r="P1067" i="11"/>
  <c r="O1067" i="11"/>
  <c r="N1067" i="11"/>
  <c r="N1066" i="11" s="1"/>
  <c r="M1067" i="11"/>
  <c r="M1066" i="11" s="1"/>
  <c r="L1067" i="11"/>
  <c r="K1067" i="11"/>
  <c r="K1066" i="11" s="1"/>
  <c r="J1067" i="11"/>
  <c r="I1067" i="11"/>
  <c r="I1066" i="11" s="1"/>
  <c r="H1067" i="11"/>
  <c r="G1067" i="11"/>
  <c r="G1066" i="11" s="1"/>
  <c r="V1065" i="11"/>
  <c r="U1065" i="11"/>
  <c r="T1065" i="11"/>
  <c r="S1065" i="11"/>
  <c r="R1065" i="11"/>
  <c r="Q1065" i="11"/>
  <c r="P1065" i="11"/>
  <c r="O1065" i="11"/>
  <c r="N1065" i="11"/>
  <c r="M1065" i="11"/>
  <c r="L1065" i="11"/>
  <c r="K1065" i="11"/>
  <c r="J1065" i="11"/>
  <c r="I1065" i="11"/>
  <c r="H1065" i="11"/>
  <c r="G1065" i="11"/>
  <c r="V1064" i="11"/>
  <c r="V1063" i="11" s="1"/>
  <c r="U1064" i="11"/>
  <c r="U1063" i="11" s="1"/>
  <c r="T1064" i="11"/>
  <c r="T1063" i="11" s="1"/>
  <c r="S1064" i="11"/>
  <c r="R1064" i="11"/>
  <c r="Q1064" i="11"/>
  <c r="Q1063" i="11" s="1"/>
  <c r="P1064" i="11"/>
  <c r="P1063" i="11" s="1"/>
  <c r="O1064" i="11"/>
  <c r="N1064" i="11"/>
  <c r="N1063" i="11" s="1"/>
  <c r="M1064" i="11"/>
  <c r="M1063" i="11" s="1"/>
  <c r="L1064" i="11"/>
  <c r="L1063" i="11" s="1"/>
  <c r="K1064" i="11"/>
  <c r="J1064" i="11"/>
  <c r="I1064" i="11"/>
  <c r="I1063" i="11" s="1"/>
  <c r="H1064" i="11"/>
  <c r="H1063" i="11" s="1"/>
  <c r="G1064" i="11"/>
  <c r="V1062" i="11"/>
  <c r="U1062" i="11"/>
  <c r="T1062" i="11"/>
  <c r="S1062" i="11"/>
  <c r="R1062" i="11"/>
  <c r="Q1062" i="11"/>
  <c r="P1062" i="11"/>
  <c r="O1062" i="11"/>
  <c r="N1062" i="11"/>
  <c r="M1062" i="11"/>
  <c r="L1062" i="11"/>
  <c r="K1062" i="11"/>
  <c r="J1062" i="11"/>
  <c r="I1062" i="11"/>
  <c r="H1062" i="11"/>
  <c r="G1062" i="11"/>
  <c r="V1061" i="11"/>
  <c r="U1061" i="11"/>
  <c r="T1061" i="11"/>
  <c r="T1060" i="11" s="1"/>
  <c r="S1061" i="11"/>
  <c r="S1060" i="11" s="1"/>
  <c r="R1061" i="11"/>
  <c r="Q1061" i="11"/>
  <c r="Q1060" i="11" s="1"/>
  <c r="P1061" i="11"/>
  <c r="P1060" i="11" s="1"/>
  <c r="O1061" i="11"/>
  <c r="N1061" i="11"/>
  <c r="M1061" i="11"/>
  <c r="M1060" i="11" s="1"/>
  <c r="L1061" i="11"/>
  <c r="L1060" i="11" s="1"/>
  <c r="K1061" i="11"/>
  <c r="K1060" i="11" s="1"/>
  <c r="J1061" i="11"/>
  <c r="I1061" i="11"/>
  <c r="H1061" i="11"/>
  <c r="H1060" i="11" s="1"/>
  <c r="G1061" i="11"/>
  <c r="G1060" i="11" s="1"/>
  <c r="V1059" i="11"/>
  <c r="U1059" i="11"/>
  <c r="T1059" i="11"/>
  <c r="S1059" i="11"/>
  <c r="R1059" i="11"/>
  <c r="Q1059" i="11"/>
  <c r="P1059" i="11"/>
  <c r="O1059" i="11"/>
  <c r="N1059" i="11"/>
  <c r="M1059" i="11"/>
  <c r="L1059" i="11"/>
  <c r="K1059" i="11"/>
  <c r="J1059" i="11"/>
  <c r="I1059" i="11"/>
  <c r="H1059" i="11"/>
  <c r="G1059" i="11"/>
  <c r="V1058" i="11"/>
  <c r="U1058" i="11"/>
  <c r="U1057" i="11" s="1"/>
  <c r="T1058" i="11"/>
  <c r="S1058" i="11"/>
  <c r="S1057" i="11" s="1"/>
  <c r="R1058" i="11"/>
  <c r="R1057" i="11" s="1"/>
  <c r="Q1058" i="11"/>
  <c r="Q1057" i="11" s="1"/>
  <c r="P1058" i="11"/>
  <c r="O1058" i="11"/>
  <c r="N1058" i="11"/>
  <c r="N1057" i="11" s="1"/>
  <c r="M1058" i="11"/>
  <c r="M1057" i="11" s="1"/>
  <c r="L1058" i="11"/>
  <c r="K1058" i="11"/>
  <c r="K1057" i="11" s="1"/>
  <c r="J1058" i="11"/>
  <c r="I1058" i="11"/>
  <c r="H1058" i="11"/>
  <c r="G1058" i="11"/>
  <c r="V1057" i="11"/>
  <c r="V1056" i="11"/>
  <c r="U1056" i="11"/>
  <c r="T1056" i="11"/>
  <c r="S1056" i="11"/>
  <c r="R1056" i="11"/>
  <c r="Q1056" i="11"/>
  <c r="P1056" i="11"/>
  <c r="O1056" i="11"/>
  <c r="N1056" i="11"/>
  <c r="M1056" i="11"/>
  <c r="L1056" i="11"/>
  <c r="K1056" i="11"/>
  <c r="J1056" i="11"/>
  <c r="I1056" i="11"/>
  <c r="H1056" i="11"/>
  <c r="G1056" i="11"/>
  <c r="V1055" i="11"/>
  <c r="V1054" i="11" s="1"/>
  <c r="U1055" i="11"/>
  <c r="U1054" i="11" s="1"/>
  <c r="T1055" i="11"/>
  <c r="T1054" i="11" s="1"/>
  <c r="S1055" i="11"/>
  <c r="R1055" i="11"/>
  <c r="R1054" i="11" s="1"/>
  <c r="Q1055" i="11"/>
  <c r="Q1054" i="11" s="1"/>
  <c r="P1055" i="11"/>
  <c r="P1054" i="11" s="1"/>
  <c r="O1055" i="11"/>
  <c r="N1055" i="11"/>
  <c r="N1054" i="11" s="1"/>
  <c r="M1055" i="11"/>
  <c r="L1055" i="11"/>
  <c r="L1054" i="11" s="1"/>
  <c r="K1055" i="11"/>
  <c r="J1055" i="11"/>
  <c r="I1055" i="11"/>
  <c r="I1054" i="11" s="1"/>
  <c r="H1055" i="11"/>
  <c r="H1054" i="11" s="1"/>
  <c r="G1055" i="11"/>
  <c r="V1053" i="11"/>
  <c r="U1053" i="11"/>
  <c r="T1053" i="11"/>
  <c r="S1053" i="11"/>
  <c r="R1053" i="11"/>
  <c r="Q1053" i="11"/>
  <c r="P1053" i="11"/>
  <c r="O1053" i="11"/>
  <c r="N1053" i="11"/>
  <c r="M1053" i="11"/>
  <c r="L1053" i="11"/>
  <c r="K1053" i="11"/>
  <c r="J1053" i="11"/>
  <c r="I1053" i="11"/>
  <c r="H1053" i="11"/>
  <c r="G1053" i="11"/>
  <c r="V1052" i="11"/>
  <c r="U1052" i="11"/>
  <c r="U1051" i="11" s="1"/>
  <c r="T1052" i="11"/>
  <c r="T1051" i="11" s="1"/>
  <c r="S1052" i="11"/>
  <c r="R1052" i="11"/>
  <c r="Q1052" i="11"/>
  <c r="Q1051" i="11" s="1"/>
  <c r="P1052" i="11"/>
  <c r="P1051" i="11" s="1"/>
  <c r="O1052" i="11"/>
  <c r="N1052" i="11"/>
  <c r="M1052" i="11"/>
  <c r="M1051" i="11" s="1"/>
  <c r="L1052" i="11"/>
  <c r="L1051" i="11" s="1"/>
  <c r="K1052" i="11"/>
  <c r="J1052" i="11"/>
  <c r="I1052" i="11"/>
  <c r="I1051" i="11" s="1"/>
  <c r="H1052" i="11"/>
  <c r="H1051" i="11" s="1"/>
  <c r="G1052" i="11"/>
  <c r="V1050" i="11"/>
  <c r="U1050" i="11"/>
  <c r="T1050" i="11"/>
  <c r="S1050" i="11"/>
  <c r="R1050" i="11"/>
  <c r="Q1050" i="11"/>
  <c r="P1050" i="11"/>
  <c r="O1050" i="11"/>
  <c r="N1050" i="11"/>
  <c r="M1050" i="11"/>
  <c r="L1050" i="11"/>
  <c r="K1050" i="11"/>
  <c r="J1050" i="11"/>
  <c r="I1050" i="11"/>
  <c r="H1050" i="11"/>
  <c r="G1050" i="11"/>
  <c r="V1049" i="11"/>
  <c r="U1049" i="11"/>
  <c r="T1049" i="11"/>
  <c r="T1048" i="11" s="1"/>
  <c r="S1049" i="11"/>
  <c r="S1048" i="11" s="1"/>
  <c r="R1049" i="11"/>
  <c r="R1048" i="11" s="1"/>
  <c r="Q1049" i="11"/>
  <c r="P1049" i="11"/>
  <c r="P1048" i="11" s="1"/>
  <c r="O1049" i="11"/>
  <c r="O1048" i="11" s="1"/>
  <c r="N1049" i="11"/>
  <c r="N1048" i="11" s="1"/>
  <c r="M1049" i="11"/>
  <c r="L1049" i="11"/>
  <c r="L1048" i="11" s="1"/>
  <c r="K1049" i="11"/>
  <c r="K1048" i="11" s="1"/>
  <c r="J1049" i="11"/>
  <c r="J1048" i="11" s="1"/>
  <c r="I1049" i="11"/>
  <c r="H1049" i="11"/>
  <c r="H1048" i="11" s="1"/>
  <c r="G1049" i="11"/>
  <c r="G1048" i="11" s="1"/>
  <c r="V1046" i="11"/>
  <c r="U1046" i="11"/>
  <c r="T1046" i="11"/>
  <c r="S1046" i="11"/>
  <c r="R1046" i="11"/>
  <c r="Q1046" i="11"/>
  <c r="P1046" i="11"/>
  <c r="O1046" i="11"/>
  <c r="N1046" i="11"/>
  <c r="M1046" i="11"/>
  <c r="L1046" i="11"/>
  <c r="K1046" i="11"/>
  <c r="J1046" i="11"/>
  <c r="I1046" i="11"/>
  <c r="H1046" i="11"/>
  <c r="G1046" i="11"/>
  <c r="V1045" i="11"/>
  <c r="U1045" i="11"/>
  <c r="T1045" i="11"/>
  <c r="S1045" i="11"/>
  <c r="R1045" i="11"/>
  <c r="Q1045" i="11"/>
  <c r="P1045" i="11"/>
  <c r="O1045" i="11"/>
  <c r="N1045" i="11"/>
  <c r="M1045" i="11"/>
  <c r="L1045" i="11"/>
  <c r="K1045" i="11"/>
  <c r="J1045" i="11"/>
  <c r="I1045" i="11"/>
  <c r="H1045" i="11"/>
  <c r="G1045" i="11"/>
  <c r="V1044" i="11"/>
  <c r="U1044" i="11"/>
  <c r="T1044" i="11"/>
  <c r="T1043" i="11" s="1"/>
  <c r="S1044" i="11"/>
  <c r="S1043" i="11" s="1"/>
  <c r="R1044" i="11"/>
  <c r="Q1044" i="11"/>
  <c r="P1044" i="11"/>
  <c r="P1043" i="11" s="1"/>
  <c r="O1044" i="11"/>
  <c r="O1043" i="11" s="1"/>
  <c r="N1044" i="11"/>
  <c r="M1044" i="11"/>
  <c r="L1044" i="11"/>
  <c r="L1043" i="11" s="1"/>
  <c r="K1044" i="11"/>
  <c r="K1043" i="11" s="1"/>
  <c r="J1044" i="11"/>
  <c r="I1044" i="11"/>
  <c r="H1044" i="11"/>
  <c r="H1043" i="11" s="1"/>
  <c r="G1044" i="11"/>
  <c r="G1043" i="11" s="1"/>
  <c r="V1042" i="11"/>
  <c r="U1042" i="11"/>
  <c r="T1042" i="11"/>
  <c r="S1042" i="11"/>
  <c r="R1042" i="11"/>
  <c r="Q1042" i="11"/>
  <c r="P1042" i="11"/>
  <c r="O1042" i="11"/>
  <c r="N1042" i="11"/>
  <c r="M1042" i="11"/>
  <c r="L1042" i="11"/>
  <c r="K1042" i="11"/>
  <c r="J1042" i="11"/>
  <c r="I1042" i="11"/>
  <c r="H1042" i="11"/>
  <c r="G1042" i="11"/>
  <c r="V1041" i="11"/>
  <c r="U1041" i="11"/>
  <c r="U1040" i="11" s="1"/>
  <c r="T1041" i="11"/>
  <c r="S1041" i="11"/>
  <c r="S1040" i="11" s="1"/>
  <c r="R1041" i="11"/>
  <c r="R1040" i="11" s="1"/>
  <c r="Q1041" i="11"/>
  <c r="Q1040" i="11" s="1"/>
  <c r="P1041" i="11"/>
  <c r="O1041" i="11"/>
  <c r="O1040" i="11" s="1"/>
  <c r="N1041" i="11"/>
  <c r="N1040" i="11" s="1"/>
  <c r="M1041" i="11"/>
  <c r="M1040" i="11" s="1"/>
  <c r="L1041" i="11"/>
  <c r="K1041" i="11"/>
  <c r="J1041" i="11"/>
  <c r="J1040" i="11" s="1"/>
  <c r="I1041" i="11"/>
  <c r="I1040" i="11" s="1"/>
  <c r="H1041" i="11"/>
  <c r="G1041" i="11"/>
  <c r="G1040" i="11" s="1"/>
  <c r="V1040" i="11"/>
  <c r="V1039" i="11"/>
  <c r="U1039" i="11"/>
  <c r="T1039" i="11"/>
  <c r="S1039" i="11"/>
  <c r="R1039" i="11"/>
  <c r="Q1039" i="11"/>
  <c r="P1039" i="11"/>
  <c r="O1039" i="11"/>
  <c r="N1039" i="11"/>
  <c r="M1039" i="11"/>
  <c r="L1039" i="11"/>
  <c r="K1039" i="11"/>
  <c r="J1039" i="11"/>
  <c r="I1039" i="11"/>
  <c r="H1039" i="11"/>
  <c r="G1039" i="11"/>
  <c r="V1038" i="11"/>
  <c r="U1038" i="11"/>
  <c r="T1038" i="11"/>
  <c r="S1038" i="11"/>
  <c r="R1038" i="11"/>
  <c r="Q1038" i="11"/>
  <c r="P1038" i="11"/>
  <c r="O1038" i="11"/>
  <c r="N1038" i="11"/>
  <c r="M1038" i="11"/>
  <c r="L1038" i="11"/>
  <c r="K1038" i="11"/>
  <c r="J1038" i="11"/>
  <c r="I1038" i="11"/>
  <c r="H1038" i="11"/>
  <c r="G1038" i="11"/>
  <c r="V1037" i="11"/>
  <c r="V1036" i="11" s="1"/>
  <c r="U1037" i="11"/>
  <c r="U1036" i="11" s="1"/>
  <c r="T1037" i="11"/>
  <c r="S1037" i="11"/>
  <c r="R1037" i="11"/>
  <c r="R1036" i="11" s="1"/>
  <c r="Q1037" i="11"/>
  <c r="Q1036" i="11" s="1"/>
  <c r="P1037" i="11"/>
  <c r="O1037" i="11"/>
  <c r="N1037" i="11"/>
  <c r="N1036" i="11" s="1"/>
  <c r="M1037" i="11"/>
  <c r="M1036" i="11" s="1"/>
  <c r="L1037" i="11"/>
  <c r="K1037" i="11"/>
  <c r="J1037" i="11"/>
  <c r="J1036" i="11" s="1"/>
  <c r="I1037" i="11"/>
  <c r="I1036" i="11" s="1"/>
  <c r="H1037" i="11"/>
  <c r="G1037" i="11"/>
  <c r="V1035" i="11"/>
  <c r="U1035" i="11"/>
  <c r="T1035" i="11"/>
  <c r="S1035" i="11"/>
  <c r="R1035" i="11"/>
  <c r="Q1035" i="11"/>
  <c r="P1035" i="11"/>
  <c r="O1035" i="11"/>
  <c r="N1035" i="11"/>
  <c r="M1035" i="11"/>
  <c r="L1035" i="11"/>
  <c r="K1035" i="11"/>
  <c r="J1035" i="11"/>
  <c r="I1035" i="11"/>
  <c r="H1035" i="11"/>
  <c r="G1035" i="11"/>
  <c r="V1034" i="11"/>
  <c r="U1034" i="11"/>
  <c r="T1034" i="11"/>
  <c r="T1033" i="11" s="1"/>
  <c r="S1034" i="11"/>
  <c r="R1034" i="11"/>
  <c r="R1033" i="11" s="1"/>
  <c r="Q1034" i="11"/>
  <c r="Q1033" i="11" s="1"/>
  <c r="P1034" i="11"/>
  <c r="P1033" i="11" s="1"/>
  <c r="O1034" i="11"/>
  <c r="N1034" i="11"/>
  <c r="N1033" i="11" s="1"/>
  <c r="M1034" i="11"/>
  <c r="M1033" i="11" s="1"/>
  <c r="L1034" i="11"/>
  <c r="L1033" i="11" s="1"/>
  <c r="K1034" i="11"/>
  <c r="J1034" i="11"/>
  <c r="J1033" i="11" s="1"/>
  <c r="I1034" i="11"/>
  <c r="I1033" i="11" s="1"/>
  <c r="H1034" i="11"/>
  <c r="H1033" i="11" s="1"/>
  <c r="G1034" i="11"/>
  <c r="V1033" i="11"/>
  <c r="U1033" i="11"/>
  <c r="V1032" i="11"/>
  <c r="U1032" i="11"/>
  <c r="T1032" i="11"/>
  <c r="S1032" i="11"/>
  <c r="R1032" i="11"/>
  <c r="Q1032" i="11"/>
  <c r="P1032" i="11"/>
  <c r="O1032" i="11"/>
  <c r="N1032" i="11"/>
  <c r="M1032" i="11"/>
  <c r="L1032" i="11"/>
  <c r="K1032" i="11"/>
  <c r="J1032" i="11"/>
  <c r="I1032" i="11"/>
  <c r="H1032" i="11"/>
  <c r="G1032" i="11"/>
  <c r="V1031" i="11"/>
  <c r="U1031" i="11"/>
  <c r="T1031" i="11"/>
  <c r="S1031" i="11"/>
  <c r="R1031" i="11"/>
  <c r="Q1031" i="11"/>
  <c r="P1031" i="11"/>
  <c r="O1031" i="11"/>
  <c r="N1031" i="11"/>
  <c r="M1031" i="11"/>
  <c r="L1031" i="11"/>
  <c r="K1031" i="11"/>
  <c r="J1031" i="11"/>
  <c r="I1031" i="11"/>
  <c r="H1031" i="11"/>
  <c r="G1031" i="11"/>
  <c r="V1030" i="11"/>
  <c r="U1030" i="11"/>
  <c r="U1029" i="11" s="1"/>
  <c r="T1030" i="11"/>
  <c r="T1029" i="11" s="1"/>
  <c r="S1030" i="11"/>
  <c r="R1030" i="11"/>
  <c r="Q1030" i="11"/>
  <c r="Q1029" i="11" s="1"/>
  <c r="P1030" i="11"/>
  <c r="P1029" i="11" s="1"/>
  <c r="O1030" i="11"/>
  <c r="N1030" i="11"/>
  <c r="M1030" i="11"/>
  <c r="M1029" i="11" s="1"/>
  <c r="L1030" i="11"/>
  <c r="L1029" i="11" s="1"/>
  <c r="K1030" i="11"/>
  <c r="J1030" i="11"/>
  <c r="I1030" i="11"/>
  <c r="I1029" i="11" s="1"/>
  <c r="H1030" i="11"/>
  <c r="H1029" i="11" s="1"/>
  <c r="G1030" i="11"/>
  <c r="V1028" i="11"/>
  <c r="U1028" i="11"/>
  <c r="T1028" i="11"/>
  <c r="S1028" i="11"/>
  <c r="R1028" i="11"/>
  <c r="Q1028" i="11"/>
  <c r="P1028" i="11"/>
  <c r="O1028" i="11"/>
  <c r="N1028" i="11"/>
  <c r="M1028" i="11"/>
  <c r="L1028" i="11"/>
  <c r="K1028" i="11"/>
  <c r="J1028" i="11"/>
  <c r="I1028" i="11"/>
  <c r="H1028" i="11"/>
  <c r="G1028" i="11"/>
  <c r="V1027" i="11"/>
  <c r="U1027" i="11"/>
  <c r="U1026" i="11" s="1"/>
  <c r="T1027" i="11"/>
  <c r="T1026" i="11" s="1"/>
  <c r="S1027" i="11"/>
  <c r="R1027" i="11"/>
  <c r="Q1027" i="11"/>
  <c r="Q1026" i="11" s="1"/>
  <c r="P1027" i="11"/>
  <c r="P1026" i="11" s="1"/>
  <c r="O1027" i="11"/>
  <c r="N1027" i="11"/>
  <c r="M1027" i="11"/>
  <c r="M1026" i="11" s="1"/>
  <c r="L1027" i="11"/>
  <c r="L1026" i="11" s="1"/>
  <c r="K1027" i="11"/>
  <c r="J1027" i="11"/>
  <c r="I1027" i="11"/>
  <c r="I1026" i="11" s="1"/>
  <c r="H1027" i="11"/>
  <c r="H1026" i="11" s="1"/>
  <c r="G1027" i="11"/>
  <c r="V1024" i="11"/>
  <c r="U1024" i="11"/>
  <c r="T1024" i="11"/>
  <c r="S1024" i="11"/>
  <c r="R1024" i="11"/>
  <c r="Q1024" i="11"/>
  <c r="P1024" i="11"/>
  <c r="O1024" i="11"/>
  <c r="N1024" i="11"/>
  <c r="M1024" i="11"/>
  <c r="L1024" i="11"/>
  <c r="K1024" i="11"/>
  <c r="J1024" i="11"/>
  <c r="I1024" i="11"/>
  <c r="H1024" i="11"/>
  <c r="G1024" i="11"/>
  <c r="V1023" i="11"/>
  <c r="U1023" i="11"/>
  <c r="T1023" i="11"/>
  <c r="S1023" i="11"/>
  <c r="R1023" i="11"/>
  <c r="Q1023" i="11"/>
  <c r="P1023" i="11"/>
  <c r="O1023" i="11"/>
  <c r="N1023" i="11"/>
  <c r="M1023" i="11"/>
  <c r="L1023" i="11"/>
  <c r="K1023" i="11"/>
  <c r="J1023" i="11"/>
  <c r="I1023" i="11"/>
  <c r="H1023" i="11"/>
  <c r="G1023" i="11"/>
  <c r="V1022" i="11"/>
  <c r="U1022" i="11"/>
  <c r="T1022" i="11"/>
  <c r="T1021" i="11" s="1"/>
  <c r="S1022" i="11"/>
  <c r="S1021" i="11" s="1"/>
  <c r="R1022" i="11"/>
  <c r="Q1022" i="11"/>
  <c r="P1022" i="11"/>
  <c r="P1021" i="11" s="1"/>
  <c r="O1022" i="11"/>
  <c r="O1021" i="11" s="1"/>
  <c r="N1022" i="11"/>
  <c r="M1022" i="11"/>
  <c r="L1022" i="11"/>
  <c r="L1021" i="11" s="1"/>
  <c r="K1022" i="11"/>
  <c r="K1021" i="11" s="1"/>
  <c r="J1022" i="11"/>
  <c r="I1022" i="11"/>
  <c r="H1022" i="11"/>
  <c r="H1021" i="11" s="1"/>
  <c r="G1022" i="11"/>
  <c r="G1021" i="11" s="1"/>
  <c r="V1020" i="11"/>
  <c r="U1020" i="11"/>
  <c r="T1020" i="11"/>
  <c r="S1020" i="11"/>
  <c r="R1020" i="11"/>
  <c r="Q1020" i="11"/>
  <c r="P1020" i="11"/>
  <c r="O1020" i="11"/>
  <c r="N1020" i="11"/>
  <c r="M1020" i="11"/>
  <c r="L1020" i="11"/>
  <c r="K1020" i="11"/>
  <c r="J1020" i="11"/>
  <c r="I1020" i="11"/>
  <c r="H1020" i="11"/>
  <c r="G1020" i="11"/>
  <c r="V1019" i="11"/>
  <c r="U1019" i="11"/>
  <c r="T1019" i="11"/>
  <c r="S1019" i="11"/>
  <c r="R1019" i="11"/>
  <c r="Q1019" i="11"/>
  <c r="P1019" i="11"/>
  <c r="O1019" i="11"/>
  <c r="N1019" i="11"/>
  <c r="M1019" i="11"/>
  <c r="L1019" i="11"/>
  <c r="K1019" i="11"/>
  <c r="J1019" i="11"/>
  <c r="I1019" i="11"/>
  <c r="H1019" i="11"/>
  <c r="G1019" i="11"/>
  <c r="V1018" i="11"/>
  <c r="U1018" i="11"/>
  <c r="U1017" i="11" s="1"/>
  <c r="T1018" i="11"/>
  <c r="T1017" i="11" s="1"/>
  <c r="S1018" i="11"/>
  <c r="R1018" i="11"/>
  <c r="Q1018" i="11"/>
  <c r="Q1017" i="11" s="1"/>
  <c r="P1018" i="11"/>
  <c r="P1017" i="11" s="1"/>
  <c r="O1018" i="11"/>
  <c r="N1018" i="11"/>
  <c r="M1018" i="11"/>
  <c r="M1017" i="11" s="1"/>
  <c r="L1018" i="11"/>
  <c r="L1017" i="11" s="1"/>
  <c r="K1018" i="11"/>
  <c r="J1018" i="11"/>
  <c r="I1018" i="11"/>
  <c r="I1017" i="11" s="1"/>
  <c r="H1018" i="11"/>
  <c r="H1017" i="11" s="1"/>
  <c r="G1018" i="11"/>
  <c r="V1016" i="11"/>
  <c r="U1016" i="11"/>
  <c r="T1016" i="11"/>
  <c r="S1016" i="11"/>
  <c r="R1016" i="11"/>
  <c r="Q1016" i="11"/>
  <c r="P1016" i="11"/>
  <c r="O1016" i="11"/>
  <c r="N1016" i="11"/>
  <c r="M1016" i="11"/>
  <c r="L1016" i="11"/>
  <c r="K1016" i="11"/>
  <c r="J1016" i="11"/>
  <c r="I1016" i="11"/>
  <c r="H1016" i="11"/>
  <c r="G1016" i="11"/>
  <c r="V1015" i="11"/>
  <c r="U1015" i="11"/>
  <c r="T1015" i="11"/>
  <c r="S1015" i="11"/>
  <c r="R1015" i="11"/>
  <c r="Q1015" i="11"/>
  <c r="P1015" i="11"/>
  <c r="O1015" i="11"/>
  <c r="N1015" i="11"/>
  <c r="M1015" i="11"/>
  <c r="L1015" i="11"/>
  <c r="K1015" i="11"/>
  <c r="J1015" i="11"/>
  <c r="I1015" i="11"/>
  <c r="H1015" i="11"/>
  <c r="G1015" i="11"/>
  <c r="V1014" i="11"/>
  <c r="U1014" i="11"/>
  <c r="T1014" i="11"/>
  <c r="T1013" i="11" s="1"/>
  <c r="S1014" i="11"/>
  <c r="S1013" i="11" s="1"/>
  <c r="R1014" i="11"/>
  <c r="Q1014" i="11"/>
  <c r="P1014" i="11"/>
  <c r="P1013" i="11" s="1"/>
  <c r="O1014" i="11"/>
  <c r="O1013" i="11" s="1"/>
  <c r="N1014" i="11"/>
  <c r="M1014" i="11"/>
  <c r="L1014" i="11"/>
  <c r="L1013" i="11" s="1"/>
  <c r="K1014" i="11"/>
  <c r="K1013" i="11" s="1"/>
  <c r="J1014" i="11"/>
  <c r="I1014" i="11"/>
  <c r="H1014" i="11"/>
  <c r="H1013" i="11" s="1"/>
  <c r="G1014" i="11"/>
  <c r="G1013" i="11" s="1"/>
  <c r="V1011" i="11"/>
  <c r="U1011" i="11"/>
  <c r="T1011" i="11"/>
  <c r="S1011" i="11"/>
  <c r="R1011" i="11"/>
  <c r="Q1011" i="11"/>
  <c r="P1011" i="11"/>
  <c r="O1011" i="11"/>
  <c r="N1011" i="11"/>
  <c r="M1011" i="11"/>
  <c r="L1011" i="11"/>
  <c r="K1011" i="11"/>
  <c r="J1011" i="11"/>
  <c r="I1011" i="11"/>
  <c r="H1011" i="11"/>
  <c r="G1011" i="11"/>
  <c r="V1010" i="11"/>
  <c r="U1010" i="11"/>
  <c r="T1010" i="11"/>
  <c r="S1010" i="11"/>
  <c r="R1010" i="11"/>
  <c r="Q1010" i="11"/>
  <c r="P1010" i="11"/>
  <c r="O1010" i="11"/>
  <c r="N1010" i="11"/>
  <c r="M1010" i="11"/>
  <c r="L1010" i="11"/>
  <c r="K1010" i="11"/>
  <c r="J1010" i="11"/>
  <c r="I1010" i="11"/>
  <c r="H1010" i="11"/>
  <c r="G1010" i="11"/>
  <c r="V1009" i="11"/>
  <c r="U1009" i="11"/>
  <c r="T1009" i="11"/>
  <c r="S1009" i="11"/>
  <c r="R1009" i="11"/>
  <c r="Q1009" i="11"/>
  <c r="P1009" i="11"/>
  <c r="O1009" i="11"/>
  <c r="N1009" i="11"/>
  <c r="M1009" i="11"/>
  <c r="L1009" i="11"/>
  <c r="K1009" i="11"/>
  <c r="J1009" i="11"/>
  <c r="I1009" i="11"/>
  <c r="H1009" i="11"/>
  <c r="G1009" i="11"/>
  <c r="V1008" i="11"/>
  <c r="U1008" i="11"/>
  <c r="U1007" i="11" s="1"/>
  <c r="T1008" i="11"/>
  <c r="T1007" i="11" s="1"/>
  <c r="S1008" i="11"/>
  <c r="R1008" i="11"/>
  <c r="R1007" i="11" s="1"/>
  <c r="Q1008" i="11"/>
  <c r="Q1007" i="11" s="1"/>
  <c r="P1008" i="11"/>
  <c r="P1007" i="11" s="1"/>
  <c r="O1008" i="11"/>
  <c r="N1008" i="11"/>
  <c r="M1008" i="11"/>
  <c r="M1007" i="11" s="1"/>
  <c r="L1008" i="11"/>
  <c r="L1007" i="11" s="1"/>
  <c r="K1008" i="11"/>
  <c r="J1008" i="11"/>
  <c r="J1007" i="11" s="1"/>
  <c r="I1008" i="11"/>
  <c r="I1007" i="11" s="1"/>
  <c r="H1008" i="11"/>
  <c r="H1007" i="11" s="1"/>
  <c r="G1008" i="11"/>
  <c r="V1006" i="11"/>
  <c r="U1006" i="11"/>
  <c r="T1006" i="11"/>
  <c r="S1006" i="11"/>
  <c r="R1006" i="11"/>
  <c r="Q1006" i="11"/>
  <c r="P1006" i="11"/>
  <c r="O1006" i="11"/>
  <c r="N1006" i="11"/>
  <c r="M1006" i="11"/>
  <c r="L1006" i="11"/>
  <c r="K1006" i="11"/>
  <c r="J1006" i="11"/>
  <c r="I1006" i="11"/>
  <c r="H1006" i="11"/>
  <c r="G1006" i="11"/>
  <c r="V1005" i="11"/>
  <c r="U1005" i="11"/>
  <c r="T1005" i="11"/>
  <c r="S1005" i="11"/>
  <c r="R1005" i="11"/>
  <c r="Q1005" i="11"/>
  <c r="P1005" i="11"/>
  <c r="O1005" i="11"/>
  <c r="N1005" i="11"/>
  <c r="M1005" i="11"/>
  <c r="L1005" i="11"/>
  <c r="K1005" i="11"/>
  <c r="J1005" i="11"/>
  <c r="I1005" i="11"/>
  <c r="H1005" i="11"/>
  <c r="G1005" i="11"/>
  <c r="V1004" i="11"/>
  <c r="U1004" i="11"/>
  <c r="T1004" i="11"/>
  <c r="S1004" i="11"/>
  <c r="R1004" i="11"/>
  <c r="Q1004" i="11"/>
  <c r="P1004" i="11"/>
  <c r="O1004" i="11"/>
  <c r="N1004" i="11"/>
  <c r="M1004" i="11"/>
  <c r="L1004" i="11"/>
  <c r="K1004" i="11"/>
  <c r="J1004" i="11"/>
  <c r="I1004" i="11"/>
  <c r="H1004" i="11"/>
  <c r="G1004" i="11"/>
  <c r="V1003" i="11"/>
  <c r="U1003" i="11"/>
  <c r="U1002" i="11" s="1"/>
  <c r="T1003" i="11"/>
  <c r="S1003" i="11"/>
  <c r="R1003" i="11"/>
  <c r="R1002" i="11" s="1"/>
  <c r="Q1003" i="11"/>
  <c r="Q1002" i="11" s="1"/>
  <c r="P1003" i="11"/>
  <c r="O1003" i="11"/>
  <c r="N1003" i="11"/>
  <c r="N1002" i="11" s="1"/>
  <c r="M1003" i="11"/>
  <c r="M1002" i="11" s="1"/>
  <c r="L1003" i="11"/>
  <c r="K1003" i="11"/>
  <c r="J1003" i="11"/>
  <c r="J1002" i="11" s="1"/>
  <c r="I1003" i="11"/>
  <c r="I1002" i="11" s="1"/>
  <c r="H1003" i="11"/>
  <c r="G1003" i="11"/>
  <c r="V1001" i="11"/>
  <c r="U1001" i="11"/>
  <c r="T1001" i="11"/>
  <c r="S1001" i="11"/>
  <c r="R1001" i="11"/>
  <c r="Q1001" i="11"/>
  <c r="P1001" i="11"/>
  <c r="O1001" i="11"/>
  <c r="N1001" i="11"/>
  <c r="M1001" i="11"/>
  <c r="L1001" i="11"/>
  <c r="K1001" i="11"/>
  <c r="J1001" i="11"/>
  <c r="I1001" i="11"/>
  <c r="H1001" i="11"/>
  <c r="G1001" i="11"/>
  <c r="V1000" i="11"/>
  <c r="U1000" i="11"/>
  <c r="T1000" i="11"/>
  <c r="S1000" i="11"/>
  <c r="R1000" i="11"/>
  <c r="Q1000" i="11"/>
  <c r="P1000" i="11"/>
  <c r="O1000" i="11"/>
  <c r="N1000" i="11"/>
  <c r="M1000" i="11"/>
  <c r="L1000" i="11"/>
  <c r="K1000" i="11"/>
  <c r="J1000" i="11"/>
  <c r="I1000" i="11"/>
  <c r="H1000" i="11"/>
  <c r="G1000" i="11"/>
  <c r="V999" i="11"/>
  <c r="U999" i="11"/>
  <c r="T999" i="11"/>
  <c r="S999" i="11"/>
  <c r="R999" i="11"/>
  <c r="Q999" i="11"/>
  <c r="P999" i="11"/>
  <c r="O999" i="11"/>
  <c r="N999" i="11"/>
  <c r="M999" i="11"/>
  <c r="L999" i="11"/>
  <c r="K999" i="11"/>
  <c r="J999" i="11"/>
  <c r="I999" i="11"/>
  <c r="H999" i="11"/>
  <c r="G999" i="11"/>
  <c r="V998" i="11"/>
  <c r="V997" i="11" s="1"/>
  <c r="U998" i="11"/>
  <c r="T998" i="11"/>
  <c r="T997" i="11" s="1"/>
  <c r="S998" i="11"/>
  <c r="R998" i="11"/>
  <c r="R997" i="11" s="1"/>
  <c r="Q998" i="11"/>
  <c r="P998" i="11"/>
  <c r="O998" i="11"/>
  <c r="O997" i="11" s="1"/>
  <c r="N998" i="11"/>
  <c r="M998" i="11"/>
  <c r="L998" i="11"/>
  <c r="L997" i="11" s="1"/>
  <c r="K998" i="11"/>
  <c r="K997" i="11" s="1"/>
  <c r="J998" i="11"/>
  <c r="J997" i="11" s="1"/>
  <c r="I998" i="11"/>
  <c r="H998" i="11"/>
  <c r="G998" i="11"/>
  <c r="G997" i="11" s="1"/>
  <c r="V994" i="11"/>
  <c r="U994" i="11"/>
  <c r="T994" i="11"/>
  <c r="S994" i="11"/>
  <c r="R994" i="11"/>
  <c r="Q994" i="11"/>
  <c r="P994" i="11"/>
  <c r="O994" i="11"/>
  <c r="N994" i="11"/>
  <c r="M994" i="11"/>
  <c r="L994" i="11"/>
  <c r="K994" i="11"/>
  <c r="J994" i="11"/>
  <c r="I994" i="11"/>
  <c r="H994" i="11"/>
  <c r="G994" i="11"/>
  <c r="V993" i="11"/>
  <c r="U993" i="11"/>
  <c r="T993" i="11"/>
  <c r="S993" i="11"/>
  <c r="R993" i="11"/>
  <c r="Q993" i="11"/>
  <c r="P993" i="11"/>
  <c r="O993" i="11"/>
  <c r="N993" i="11"/>
  <c r="M993" i="11"/>
  <c r="L993" i="11"/>
  <c r="K993" i="11"/>
  <c r="J993" i="11"/>
  <c r="I993" i="11"/>
  <c r="H993" i="11"/>
  <c r="G993" i="11"/>
  <c r="V992" i="11"/>
  <c r="U992" i="11"/>
  <c r="T992" i="11"/>
  <c r="S992" i="11"/>
  <c r="R992" i="11"/>
  <c r="Q992" i="11"/>
  <c r="P992" i="11"/>
  <c r="O992" i="11"/>
  <c r="N992" i="11"/>
  <c r="M992" i="11"/>
  <c r="L992" i="11"/>
  <c r="K992" i="11"/>
  <c r="J992" i="11"/>
  <c r="I992" i="11"/>
  <c r="H992" i="11"/>
  <c r="G992" i="11"/>
  <c r="V991" i="11"/>
  <c r="U991" i="11"/>
  <c r="U990" i="11" s="1"/>
  <c r="T991" i="11"/>
  <c r="T990" i="11" s="1"/>
  <c r="S991" i="11"/>
  <c r="R991" i="11"/>
  <c r="Q991" i="11"/>
  <c r="Q990" i="11" s="1"/>
  <c r="P991" i="11"/>
  <c r="P990" i="11" s="1"/>
  <c r="O991" i="11"/>
  <c r="N991" i="11"/>
  <c r="M991" i="11"/>
  <c r="M990" i="11" s="1"/>
  <c r="L991" i="11"/>
  <c r="L990" i="11" s="1"/>
  <c r="K991" i="11"/>
  <c r="J991" i="11"/>
  <c r="I991" i="11"/>
  <c r="I990" i="11" s="1"/>
  <c r="H991" i="11"/>
  <c r="H990" i="11" s="1"/>
  <c r="G991" i="11"/>
  <c r="G989" i="11"/>
  <c r="W989" i="11" s="1"/>
  <c r="V988" i="11"/>
  <c r="U988" i="11"/>
  <c r="T988" i="11"/>
  <c r="S988" i="11"/>
  <c r="S987" i="11" s="1"/>
  <c r="R988" i="11"/>
  <c r="R987" i="11" s="1"/>
  <c r="Q988" i="11"/>
  <c r="Q987" i="11" s="1"/>
  <c r="P988" i="11"/>
  <c r="P987" i="11" s="1"/>
  <c r="O988" i="11"/>
  <c r="O987" i="11" s="1"/>
  <c r="N988" i="11"/>
  <c r="N987" i="11" s="1"/>
  <c r="M988" i="11"/>
  <c r="M987" i="11" s="1"/>
  <c r="L988" i="11"/>
  <c r="L987" i="11" s="1"/>
  <c r="K988" i="11"/>
  <c r="K987" i="11" s="1"/>
  <c r="J988" i="11"/>
  <c r="J987" i="11" s="1"/>
  <c r="I988" i="11"/>
  <c r="I987" i="11" s="1"/>
  <c r="H988" i="11"/>
  <c r="H987" i="11" s="1"/>
  <c r="G988" i="11"/>
  <c r="G987" i="11" s="1"/>
  <c r="V987" i="11"/>
  <c r="U987" i="11"/>
  <c r="T987" i="11"/>
  <c r="G986" i="11"/>
  <c r="W986" i="11" s="1"/>
  <c r="G985" i="11"/>
  <c r="W985" i="11" s="1"/>
  <c r="T983" i="11"/>
  <c r="Q983" i="11"/>
  <c r="P983" i="11"/>
  <c r="N983" i="11"/>
  <c r="M983" i="11"/>
  <c r="L983" i="11"/>
  <c r="J983" i="11"/>
  <c r="I983" i="11"/>
  <c r="H983" i="11"/>
  <c r="G984" i="11"/>
  <c r="W984" i="11" s="1"/>
  <c r="V983" i="11"/>
  <c r="U983" i="11"/>
  <c r="G982" i="11"/>
  <c r="W982" i="11" s="1"/>
  <c r="V981" i="11"/>
  <c r="U981" i="11"/>
  <c r="T981" i="11"/>
  <c r="S981" i="11"/>
  <c r="R981" i="11"/>
  <c r="Q981" i="11"/>
  <c r="P981" i="11"/>
  <c r="O981" i="11"/>
  <c r="N981" i="11"/>
  <c r="M981" i="11"/>
  <c r="L981" i="11"/>
  <c r="K981" i="11"/>
  <c r="J981" i="11"/>
  <c r="I981" i="11"/>
  <c r="H981" i="11"/>
  <c r="G981" i="11"/>
  <c r="V980" i="11"/>
  <c r="V979" i="11" s="1"/>
  <c r="U980" i="11"/>
  <c r="U979" i="11" s="1"/>
  <c r="T980" i="11"/>
  <c r="S980" i="11"/>
  <c r="S979" i="11" s="1"/>
  <c r="R980" i="11"/>
  <c r="R979" i="11" s="1"/>
  <c r="Q980" i="11"/>
  <c r="Q979" i="11" s="1"/>
  <c r="P980" i="11"/>
  <c r="O980" i="11"/>
  <c r="O979" i="11" s="1"/>
  <c r="N980" i="11"/>
  <c r="N979" i="11" s="1"/>
  <c r="M980" i="11"/>
  <c r="M979" i="11" s="1"/>
  <c r="L980" i="11"/>
  <c r="K980" i="11"/>
  <c r="K979" i="11" s="1"/>
  <c r="J980" i="11"/>
  <c r="J979" i="11" s="1"/>
  <c r="I980" i="11"/>
  <c r="I979" i="11" s="1"/>
  <c r="H980" i="11"/>
  <c r="G980" i="11"/>
  <c r="K978" i="11"/>
  <c r="K976" i="11" s="1"/>
  <c r="J978" i="11"/>
  <c r="J976" i="11" s="1"/>
  <c r="I978" i="11"/>
  <c r="I976" i="11" s="1"/>
  <c r="H978" i="11"/>
  <c r="G978" i="11"/>
  <c r="G977" i="11"/>
  <c r="W977" i="11" s="1"/>
  <c r="K975" i="11"/>
  <c r="K973" i="11" s="1"/>
  <c r="J975" i="11"/>
  <c r="J973" i="11" s="1"/>
  <c r="I975" i="11"/>
  <c r="I973" i="11" s="1"/>
  <c r="H975" i="11"/>
  <c r="G975" i="11"/>
  <c r="G974" i="11"/>
  <c r="W974" i="11" s="1"/>
  <c r="V972" i="11"/>
  <c r="U972" i="11"/>
  <c r="T972" i="11"/>
  <c r="S972" i="11"/>
  <c r="R972" i="11"/>
  <c r="Q972" i="11"/>
  <c r="P972" i="11"/>
  <c r="O972" i="11"/>
  <c r="N972" i="11"/>
  <c r="M972" i="11"/>
  <c r="L972" i="11"/>
  <c r="K972" i="11"/>
  <c r="J972" i="11"/>
  <c r="I972" i="11"/>
  <c r="H972" i="11"/>
  <c r="G972" i="11"/>
  <c r="V971" i="11"/>
  <c r="V968" i="11" s="1"/>
  <c r="U971" i="11"/>
  <c r="U968" i="11" s="1"/>
  <c r="T971" i="11"/>
  <c r="T968" i="11" s="1"/>
  <c r="S971" i="11"/>
  <c r="R971" i="11"/>
  <c r="R968" i="11" s="1"/>
  <c r="Q971" i="11"/>
  <c r="Q968" i="11" s="1"/>
  <c r="P971" i="11"/>
  <c r="P968" i="11" s="1"/>
  <c r="O971" i="11"/>
  <c r="O968" i="11" s="1"/>
  <c r="N971" i="11"/>
  <c r="N968" i="11" s="1"/>
  <c r="M971" i="11"/>
  <c r="M968" i="11" s="1"/>
  <c r="L971" i="11"/>
  <c r="L968" i="11" s="1"/>
  <c r="K971" i="11"/>
  <c r="J971" i="11"/>
  <c r="J968" i="11" s="1"/>
  <c r="I971" i="11"/>
  <c r="I968" i="11" s="1"/>
  <c r="H971" i="11"/>
  <c r="G971" i="11"/>
  <c r="G970" i="11"/>
  <c r="H970" i="11" s="1"/>
  <c r="G969" i="11"/>
  <c r="K966" i="11"/>
  <c r="K964" i="11" s="1"/>
  <c r="J966" i="11"/>
  <c r="J964" i="11" s="1"/>
  <c r="I966" i="11"/>
  <c r="I964" i="11" s="1"/>
  <c r="H966" i="11"/>
  <c r="H964" i="11" s="1"/>
  <c r="G966" i="11"/>
  <c r="G965" i="11"/>
  <c r="W965" i="11" s="1"/>
  <c r="K963" i="11"/>
  <c r="K961" i="11" s="1"/>
  <c r="J963" i="11"/>
  <c r="J961" i="11" s="1"/>
  <c r="I963" i="11"/>
  <c r="I961" i="11" s="1"/>
  <c r="H963" i="11"/>
  <c r="H961" i="11" s="1"/>
  <c r="G963" i="11"/>
  <c r="G962" i="11"/>
  <c r="W962" i="11" s="1"/>
  <c r="V960" i="11"/>
  <c r="U960" i="11"/>
  <c r="T960" i="11"/>
  <c r="S960" i="11"/>
  <c r="R960" i="11"/>
  <c r="Q960" i="11"/>
  <c r="P960" i="11"/>
  <c r="O960" i="11"/>
  <c r="N960" i="11"/>
  <c r="M960" i="11"/>
  <c r="L960" i="11"/>
  <c r="K960" i="11"/>
  <c r="J960" i="11"/>
  <c r="I960" i="11"/>
  <c r="H960" i="11"/>
  <c r="G960" i="11"/>
  <c r="V959" i="11"/>
  <c r="V956" i="11" s="1"/>
  <c r="U959" i="11"/>
  <c r="U956" i="11" s="1"/>
  <c r="T959" i="11"/>
  <c r="T956" i="11" s="1"/>
  <c r="S959" i="11"/>
  <c r="S956" i="11" s="1"/>
  <c r="R959" i="11"/>
  <c r="R956" i="11" s="1"/>
  <c r="Q959" i="11"/>
  <c r="Q956" i="11" s="1"/>
  <c r="P959" i="11"/>
  <c r="O959" i="11"/>
  <c r="O956" i="11" s="1"/>
  <c r="N959" i="11"/>
  <c r="N956" i="11" s="1"/>
  <c r="M959" i="11"/>
  <c r="M956" i="11" s="1"/>
  <c r="L959" i="11"/>
  <c r="L956" i="11" s="1"/>
  <c r="K959" i="11"/>
  <c r="K956" i="11" s="1"/>
  <c r="J959" i="11"/>
  <c r="J956" i="11" s="1"/>
  <c r="I959" i="11"/>
  <c r="I956" i="11" s="1"/>
  <c r="H959" i="11"/>
  <c r="G959" i="11"/>
  <c r="G958" i="11"/>
  <c r="H958" i="11" s="1"/>
  <c r="W958" i="11" s="1"/>
  <c r="G957" i="11"/>
  <c r="V953" i="11"/>
  <c r="U953" i="11"/>
  <c r="T953" i="11"/>
  <c r="S953" i="11"/>
  <c r="R953" i="11"/>
  <c r="Q953" i="11"/>
  <c r="P953" i="11"/>
  <c r="O953" i="11"/>
  <c r="N953" i="11"/>
  <c r="M953" i="11"/>
  <c r="L953" i="11"/>
  <c r="K953" i="11"/>
  <c r="J953" i="11"/>
  <c r="I953" i="11"/>
  <c r="H953" i="11"/>
  <c r="G953" i="11"/>
  <c r="V952" i="11"/>
  <c r="U952" i="11"/>
  <c r="T952" i="11"/>
  <c r="T951" i="11" s="1"/>
  <c r="S952" i="11"/>
  <c r="S951" i="11" s="1"/>
  <c r="R952" i="11"/>
  <c r="Q952" i="11"/>
  <c r="P952" i="11"/>
  <c r="O952" i="11"/>
  <c r="O951" i="11" s="1"/>
  <c r="N952" i="11"/>
  <c r="M952" i="11"/>
  <c r="L952" i="11"/>
  <c r="L951" i="11" s="1"/>
  <c r="K952" i="11"/>
  <c r="K951" i="11" s="1"/>
  <c r="J952" i="11"/>
  <c r="I952" i="11"/>
  <c r="H952" i="11"/>
  <c r="H951" i="11" s="1"/>
  <c r="G952" i="11"/>
  <c r="G950" i="11"/>
  <c r="W950" i="11" s="1"/>
  <c r="G949" i="11"/>
  <c r="N949" i="11" s="1"/>
  <c r="N947" i="11" s="1"/>
  <c r="G948" i="11"/>
  <c r="K948" i="11" s="1"/>
  <c r="W948" i="11" s="1"/>
  <c r="V946" i="11"/>
  <c r="U946" i="11"/>
  <c r="T946" i="11"/>
  <c r="S946" i="11"/>
  <c r="R946" i="11"/>
  <c r="Q946" i="11"/>
  <c r="P946" i="11"/>
  <c r="O946" i="11"/>
  <c r="N946" i="11"/>
  <c r="M946" i="11"/>
  <c r="L946" i="11"/>
  <c r="K946" i="11"/>
  <c r="J946" i="11"/>
  <c r="I946" i="11"/>
  <c r="G946" i="11"/>
  <c r="H946" i="11" s="1"/>
  <c r="V945" i="11"/>
  <c r="U945" i="11"/>
  <c r="T945" i="11"/>
  <c r="S945" i="11"/>
  <c r="R945" i="11"/>
  <c r="Q945" i="11"/>
  <c r="P945" i="11"/>
  <c r="O945" i="11"/>
  <c r="N945" i="11"/>
  <c r="M945" i="11"/>
  <c r="L945" i="11"/>
  <c r="K945" i="11"/>
  <c r="J945" i="11"/>
  <c r="I945" i="11"/>
  <c r="G945" i="11"/>
  <c r="V943" i="11"/>
  <c r="U943" i="11"/>
  <c r="T943" i="11"/>
  <c r="S943" i="11"/>
  <c r="R943" i="11"/>
  <c r="Q943" i="11"/>
  <c r="P943" i="11"/>
  <c r="O943" i="11"/>
  <c r="N943" i="11"/>
  <c r="M943" i="11"/>
  <c r="L943" i="11"/>
  <c r="K943" i="11"/>
  <c r="J943" i="11"/>
  <c r="I943" i="11"/>
  <c r="G943" i="11"/>
  <c r="V942" i="11"/>
  <c r="U942" i="11"/>
  <c r="T942" i="11"/>
  <c r="S942" i="11"/>
  <c r="R942" i="11"/>
  <c r="Q942" i="11"/>
  <c r="P942" i="11"/>
  <c r="O942" i="11"/>
  <c r="N942" i="11"/>
  <c r="M942" i="11"/>
  <c r="L942" i="11"/>
  <c r="K942" i="11"/>
  <c r="J942" i="11"/>
  <c r="I942" i="11"/>
  <c r="G942" i="11"/>
  <c r="H942" i="11" s="1"/>
  <c r="V940" i="11"/>
  <c r="U940" i="11"/>
  <c r="T940" i="11"/>
  <c r="S940" i="11"/>
  <c r="R940" i="11"/>
  <c r="Q940" i="11"/>
  <c r="P940" i="11"/>
  <c r="O940" i="11"/>
  <c r="N940" i="11"/>
  <c r="M940" i="11"/>
  <c r="L940" i="11"/>
  <c r="K940" i="11"/>
  <c r="J940" i="11"/>
  <c r="I940" i="11"/>
  <c r="G940" i="11"/>
  <c r="H940" i="11" s="1"/>
  <c r="V939" i="11"/>
  <c r="U939" i="11"/>
  <c r="T939" i="11"/>
  <c r="S939" i="11"/>
  <c r="R939" i="11"/>
  <c r="Q939" i="11"/>
  <c r="P939" i="11"/>
  <c r="O939" i="11"/>
  <c r="N939" i="11"/>
  <c r="M939" i="11"/>
  <c r="L939" i="11"/>
  <c r="K939" i="11"/>
  <c r="J939" i="11"/>
  <c r="I939" i="11"/>
  <c r="G939" i="11"/>
  <c r="H939" i="11" s="1"/>
  <c r="V937" i="11"/>
  <c r="U937" i="11"/>
  <c r="T937" i="11"/>
  <c r="S937" i="11"/>
  <c r="R937" i="11"/>
  <c r="Q937" i="11"/>
  <c r="P937" i="11"/>
  <c r="O937" i="11"/>
  <c r="N937" i="11"/>
  <c r="M937" i="11"/>
  <c r="L937" i="11"/>
  <c r="K937" i="11"/>
  <c r="J937" i="11"/>
  <c r="I937" i="11"/>
  <c r="G937" i="11"/>
  <c r="V936" i="11"/>
  <c r="U936" i="11"/>
  <c r="T936" i="11"/>
  <c r="S936" i="11"/>
  <c r="R936" i="11"/>
  <c r="Q936" i="11"/>
  <c r="P936" i="11"/>
  <c r="O936" i="11"/>
  <c r="N936" i="11"/>
  <c r="M936" i="11"/>
  <c r="L936" i="11"/>
  <c r="K936" i="11"/>
  <c r="J936" i="11"/>
  <c r="I936" i="11"/>
  <c r="G936" i="11"/>
  <c r="H936" i="11" s="1"/>
  <c r="V934" i="11"/>
  <c r="U934" i="11"/>
  <c r="T934" i="11"/>
  <c r="S934" i="11"/>
  <c r="R934" i="11"/>
  <c r="Q934" i="11"/>
  <c r="P934" i="11"/>
  <c r="O934" i="11"/>
  <c r="N934" i="11"/>
  <c r="M934" i="11"/>
  <c r="L934" i="11"/>
  <c r="K934" i="11"/>
  <c r="J934" i="11"/>
  <c r="I934" i="11"/>
  <c r="G934" i="11"/>
  <c r="V933" i="11"/>
  <c r="U933" i="11"/>
  <c r="T933" i="11"/>
  <c r="S933" i="11"/>
  <c r="R933" i="11"/>
  <c r="Q933" i="11"/>
  <c r="P933" i="11"/>
  <c r="O933" i="11"/>
  <c r="N933" i="11"/>
  <c r="M933" i="11"/>
  <c r="L933" i="11"/>
  <c r="K933" i="11"/>
  <c r="J933" i="11"/>
  <c r="I933" i="11"/>
  <c r="G933" i="11"/>
  <c r="V931" i="11"/>
  <c r="U931" i="11"/>
  <c r="T931" i="11"/>
  <c r="S931" i="11"/>
  <c r="R931" i="11"/>
  <c r="Q931" i="11"/>
  <c r="P931" i="11"/>
  <c r="O931" i="11"/>
  <c r="N931" i="11"/>
  <c r="M931" i="11"/>
  <c r="L931" i="11"/>
  <c r="K931" i="11"/>
  <c r="J931" i="11"/>
  <c r="I931" i="11"/>
  <c r="G931" i="11"/>
  <c r="H931" i="11" s="1"/>
  <c r="V930" i="11"/>
  <c r="U930" i="11"/>
  <c r="T930" i="11"/>
  <c r="S930" i="11"/>
  <c r="R930" i="11"/>
  <c r="Q930" i="11"/>
  <c r="P930" i="11"/>
  <c r="O930" i="11"/>
  <c r="N930" i="11"/>
  <c r="M930" i="11"/>
  <c r="L930" i="11"/>
  <c r="K930" i="11"/>
  <c r="J930" i="11"/>
  <c r="I930" i="11"/>
  <c r="G930" i="11"/>
  <c r="H930" i="11" s="1"/>
  <c r="V927" i="11"/>
  <c r="U927" i="11"/>
  <c r="T927" i="11"/>
  <c r="S927" i="11"/>
  <c r="R927" i="11"/>
  <c r="Q927" i="11"/>
  <c r="P927" i="11"/>
  <c r="O927" i="11"/>
  <c r="N927" i="11"/>
  <c r="M927" i="11"/>
  <c r="L927" i="11"/>
  <c r="K927" i="11"/>
  <c r="J927" i="11"/>
  <c r="I927" i="11"/>
  <c r="G927" i="11"/>
  <c r="H927" i="11" s="1"/>
  <c r="V926" i="11"/>
  <c r="U926" i="11"/>
  <c r="T926" i="11"/>
  <c r="S926" i="11"/>
  <c r="R926" i="11"/>
  <c r="Q926" i="11"/>
  <c r="P926" i="11"/>
  <c r="O926" i="11"/>
  <c r="N926" i="11"/>
  <c r="M926" i="11"/>
  <c r="L926" i="11"/>
  <c r="K926" i="11"/>
  <c r="J926" i="11"/>
  <c r="I926" i="11"/>
  <c r="G926" i="11"/>
  <c r="V925" i="11"/>
  <c r="U925" i="11"/>
  <c r="T925" i="11"/>
  <c r="S925" i="11"/>
  <c r="R925" i="11"/>
  <c r="Q925" i="11"/>
  <c r="P925" i="11"/>
  <c r="O925" i="11"/>
  <c r="N925" i="11"/>
  <c r="M925" i="11"/>
  <c r="L925" i="11"/>
  <c r="K925" i="11"/>
  <c r="J925" i="11"/>
  <c r="I925" i="11"/>
  <c r="G925" i="11"/>
  <c r="H925" i="11" s="1"/>
  <c r="V923" i="11"/>
  <c r="U923" i="11"/>
  <c r="T923" i="11"/>
  <c r="S923" i="11"/>
  <c r="R923" i="11"/>
  <c r="Q923" i="11"/>
  <c r="P923" i="11"/>
  <c r="O923" i="11"/>
  <c r="N923" i="11"/>
  <c r="M923" i="11"/>
  <c r="L923" i="11"/>
  <c r="K923" i="11"/>
  <c r="J923" i="11"/>
  <c r="I923" i="11"/>
  <c r="G923" i="11"/>
  <c r="H923" i="11" s="1"/>
  <c r="V922" i="11"/>
  <c r="U922" i="11"/>
  <c r="T922" i="11"/>
  <c r="S922" i="11"/>
  <c r="R922" i="11"/>
  <c r="Q922" i="11"/>
  <c r="P922" i="11"/>
  <c r="O922" i="11"/>
  <c r="N922" i="11"/>
  <c r="M922" i="11"/>
  <c r="L922" i="11"/>
  <c r="K922" i="11"/>
  <c r="J922" i="11"/>
  <c r="I922" i="11"/>
  <c r="G922" i="11"/>
  <c r="V920" i="11"/>
  <c r="U920" i="11"/>
  <c r="T920" i="11"/>
  <c r="S920" i="11"/>
  <c r="R920" i="11"/>
  <c r="Q920" i="11"/>
  <c r="P920" i="11"/>
  <c r="O920" i="11"/>
  <c r="N920" i="11"/>
  <c r="M920" i="11"/>
  <c r="L920" i="11"/>
  <c r="K920" i="11"/>
  <c r="J920" i="11"/>
  <c r="I920" i="11"/>
  <c r="G920" i="11"/>
  <c r="V919" i="11"/>
  <c r="U919" i="11"/>
  <c r="T919" i="11"/>
  <c r="S919" i="11"/>
  <c r="R919" i="11"/>
  <c r="Q919" i="11"/>
  <c r="P919" i="11"/>
  <c r="O919" i="11"/>
  <c r="N919" i="11"/>
  <c r="M919" i="11"/>
  <c r="L919" i="11"/>
  <c r="K919" i="11"/>
  <c r="J919" i="11"/>
  <c r="I919" i="11"/>
  <c r="G919" i="11"/>
  <c r="H919" i="11" s="1"/>
  <c r="V918" i="11"/>
  <c r="U918" i="11"/>
  <c r="T918" i="11"/>
  <c r="S918" i="11"/>
  <c r="R918" i="11"/>
  <c r="Q918" i="11"/>
  <c r="P918" i="11"/>
  <c r="O918" i="11"/>
  <c r="N918" i="11"/>
  <c r="M918" i="11"/>
  <c r="L918" i="11"/>
  <c r="K918" i="11"/>
  <c r="J918" i="11"/>
  <c r="I918" i="11"/>
  <c r="G918" i="11"/>
  <c r="V916" i="11"/>
  <c r="U916" i="11"/>
  <c r="T916" i="11"/>
  <c r="S916" i="11"/>
  <c r="R916" i="11"/>
  <c r="Q916" i="11"/>
  <c r="P916" i="11"/>
  <c r="O916" i="11"/>
  <c r="N916" i="11"/>
  <c r="M916" i="11"/>
  <c r="L916" i="11"/>
  <c r="K916" i="11"/>
  <c r="J916" i="11"/>
  <c r="I916" i="11"/>
  <c r="G916" i="11"/>
  <c r="V915" i="11"/>
  <c r="U915" i="11"/>
  <c r="T915" i="11"/>
  <c r="S915" i="11"/>
  <c r="R915" i="11"/>
  <c r="Q915" i="11"/>
  <c r="P915" i="11"/>
  <c r="O915" i="11"/>
  <c r="N915" i="11"/>
  <c r="M915" i="11"/>
  <c r="L915" i="11"/>
  <c r="K915" i="11"/>
  <c r="J915" i="11"/>
  <c r="I915" i="11"/>
  <c r="G915" i="11"/>
  <c r="H915" i="11" s="1"/>
  <c r="V913" i="11"/>
  <c r="U913" i="11"/>
  <c r="T913" i="11"/>
  <c r="S913" i="11"/>
  <c r="R913" i="11"/>
  <c r="Q913" i="11"/>
  <c r="P913" i="11"/>
  <c r="O913" i="11"/>
  <c r="N913" i="11"/>
  <c r="M913" i="11"/>
  <c r="L913" i="11"/>
  <c r="K913" i="11"/>
  <c r="J913" i="11"/>
  <c r="I913" i="11"/>
  <c r="G913" i="11"/>
  <c r="H913" i="11" s="1"/>
  <c r="V912" i="11"/>
  <c r="U912" i="11"/>
  <c r="T912" i="11"/>
  <c r="S912" i="11"/>
  <c r="R912" i="11"/>
  <c r="Q912" i="11"/>
  <c r="P912" i="11"/>
  <c r="O912" i="11"/>
  <c r="N912" i="11"/>
  <c r="M912" i="11"/>
  <c r="L912" i="11"/>
  <c r="K912" i="11"/>
  <c r="J912" i="11"/>
  <c r="I912" i="11"/>
  <c r="G912" i="11"/>
  <c r="V911" i="11"/>
  <c r="U911" i="11"/>
  <c r="T911" i="11"/>
  <c r="S911" i="11"/>
  <c r="R911" i="11"/>
  <c r="Q911" i="11"/>
  <c r="P911" i="11"/>
  <c r="O911" i="11"/>
  <c r="N911" i="11"/>
  <c r="M911" i="11"/>
  <c r="L911" i="11"/>
  <c r="K911" i="11"/>
  <c r="J911" i="11"/>
  <c r="I911" i="11"/>
  <c r="G911" i="11"/>
  <c r="H911" i="11" s="1"/>
  <c r="V909" i="11"/>
  <c r="U909" i="11"/>
  <c r="T909" i="11"/>
  <c r="S909" i="11"/>
  <c r="R909" i="11"/>
  <c r="Q909" i="11"/>
  <c r="P909" i="11"/>
  <c r="O909" i="11"/>
  <c r="N909" i="11"/>
  <c r="M909" i="11"/>
  <c r="L909" i="11"/>
  <c r="K909" i="11"/>
  <c r="J909" i="11"/>
  <c r="I909" i="11"/>
  <c r="G909" i="11"/>
  <c r="V908" i="11"/>
  <c r="U908" i="11"/>
  <c r="T908" i="11"/>
  <c r="S908" i="11"/>
  <c r="R908" i="11"/>
  <c r="Q908" i="11"/>
  <c r="P908" i="11"/>
  <c r="O908" i="11"/>
  <c r="N908" i="11"/>
  <c r="M908" i="11"/>
  <c r="L908" i="11"/>
  <c r="K908" i="11"/>
  <c r="J908" i="11"/>
  <c r="I908" i="11"/>
  <c r="G908" i="11"/>
  <c r="V905" i="11"/>
  <c r="U905" i="11"/>
  <c r="T905" i="11"/>
  <c r="S905" i="11"/>
  <c r="R905" i="11"/>
  <c r="Q905" i="11"/>
  <c r="P905" i="11"/>
  <c r="O905" i="11"/>
  <c r="N905" i="11"/>
  <c r="M905" i="11"/>
  <c r="L905" i="11"/>
  <c r="K905" i="11"/>
  <c r="J905" i="11"/>
  <c r="I905" i="11"/>
  <c r="G905" i="11"/>
  <c r="H905" i="11" s="1"/>
  <c r="V904" i="11"/>
  <c r="U904" i="11"/>
  <c r="T904" i="11"/>
  <c r="S904" i="11"/>
  <c r="R904" i="11"/>
  <c r="Q904" i="11"/>
  <c r="P904" i="11"/>
  <c r="O904" i="11"/>
  <c r="N904" i="11"/>
  <c r="M904" i="11"/>
  <c r="L904" i="11"/>
  <c r="K904" i="11"/>
  <c r="J904" i="11"/>
  <c r="I904" i="11"/>
  <c r="G904" i="11"/>
  <c r="H904" i="11" s="1"/>
  <c r="V903" i="11"/>
  <c r="U903" i="11"/>
  <c r="T903" i="11"/>
  <c r="S903" i="11"/>
  <c r="R903" i="11"/>
  <c r="Q903" i="11"/>
  <c r="P903" i="11"/>
  <c r="O903" i="11"/>
  <c r="N903" i="11"/>
  <c r="M903" i="11"/>
  <c r="L903" i="11"/>
  <c r="K903" i="11"/>
  <c r="J903" i="11"/>
  <c r="I903" i="11"/>
  <c r="G903" i="11"/>
  <c r="V901" i="11"/>
  <c r="U901" i="11"/>
  <c r="T901" i="11"/>
  <c r="S901" i="11"/>
  <c r="R901" i="11"/>
  <c r="Q901" i="11"/>
  <c r="P901" i="11"/>
  <c r="O901" i="11"/>
  <c r="N901" i="11"/>
  <c r="M901" i="11"/>
  <c r="L901" i="11"/>
  <c r="K901" i="11"/>
  <c r="J901" i="11"/>
  <c r="I901" i="11"/>
  <c r="G901" i="11"/>
  <c r="V900" i="11"/>
  <c r="U900" i="11"/>
  <c r="T900" i="11"/>
  <c r="S900" i="11"/>
  <c r="R900" i="11"/>
  <c r="Q900" i="11"/>
  <c r="P900" i="11"/>
  <c r="O900" i="11"/>
  <c r="N900" i="11"/>
  <c r="M900" i="11"/>
  <c r="L900" i="11"/>
  <c r="K900" i="11"/>
  <c r="J900" i="11"/>
  <c r="I900" i="11"/>
  <c r="G900" i="11"/>
  <c r="H900" i="11" s="1"/>
  <c r="V899" i="11"/>
  <c r="U899" i="11"/>
  <c r="T899" i="11"/>
  <c r="S899" i="11"/>
  <c r="R899" i="11"/>
  <c r="Q899" i="11"/>
  <c r="P899" i="11"/>
  <c r="O899" i="11"/>
  <c r="N899" i="11"/>
  <c r="M899" i="11"/>
  <c r="L899" i="11"/>
  <c r="K899" i="11"/>
  <c r="J899" i="11"/>
  <c r="I899" i="11"/>
  <c r="G899" i="11"/>
  <c r="H899" i="11" s="1"/>
  <c r="V897" i="11"/>
  <c r="U897" i="11"/>
  <c r="T897" i="11"/>
  <c r="S897" i="11"/>
  <c r="R897" i="11"/>
  <c r="Q897" i="11"/>
  <c r="P897" i="11"/>
  <c r="O897" i="11"/>
  <c r="N897" i="11"/>
  <c r="M897" i="11"/>
  <c r="L897" i="11"/>
  <c r="K897" i="11"/>
  <c r="J897" i="11"/>
  <c r="I897" i="11"/>
  <c r="G897" i="11"/>
  <c r="V896" i="11"/>
  <c r="U896" i="11"/>
  <c r="T896" i="11"/>
  <c r="S896" i="11"/>
  <c r="R896" i="11"/>
  <c r="Q896" i="11"/>
  <c r="P896" i="11"/>
  <c r="O896" i="11"/>
  <c r="N896" i="11"/>
  <c r="M896" i="11"/>
  <c r="L896" i="11"/>
  <c r="K896" i="11"/>
  <c r="J896" i="11"/>
  <c r="I896" i="11"/>
  <c r="G896" i="11"/>
  <c r="V895" i="11"/>
  <c r="U895" i="11"/>
  <c r="T895" i="11"/>
  <c r="S895" i="11"/>
  <c r="R895" i="11"/>
  <c r="Q895" i="11"/>
  <c r="P895" i="11"/>
  <c r="O895" i="11"/>
  <c r="N895" i="11"/>
  <c r="M895" i="11"/>
  <c r="L895" i="11"/>
  <c r="K895" i="11"/>
  <c r="J895" i="11"/>
  <c r="I895" i="11"/>
  <c r="G895" i="11"/>
  <c r="H895" i="11" s="1"/>
  <c r="V892" i="11"/>
  <c r="U892" i="11"/>
  <c r="T892" i="11"/>
  <c r="S892" i="11"/>
  <c r="R892" i="11"/>
  <c r="Q892" i="11"/>
  <c r="P892" i="11"/>
  <c r="O892" i="11"/>
  <c r="N892" i="11"/>
  <c r="M892" i="11"/>
  <c r="L892" i="11"/>
  <c r="K892" i="11"/>
  <c r="J892" i="11"/>
  <c r="I892" i="11"/>
  <c r="G892" i="11"/>
  <c r="V891" i="11"/>
  <c r="U891" i="11"/>
  <c r="T891" i="11"/>
  <c r="S891" i="11"/>
  <c r="R891" i="11"/>
  <c r="Q891" i="11"/>
  <c r="P891" i="11"/>
  <c r="O891" i="11"/>
  <c r="N891" i="11"/>
  <c r="M891" i="11"/>
  <c r="L891" i="11"/>
  <c r="K891" i="11"/>
  <c r="J891" i="11"/>
  <c r="I891" i="11"/>
  <c r="G891" i="11"/>
  <c r="H891" i="11" s="1"/>
  <c r="V890" i="11"/>
  <c r="U890" i="11"/>
  <c r="T890" i="11"/>
  <c r="S890" i="11"/>
  <c r="R890" i="11"/>
  <c r="Q890" i="11"/>
  <c r="P890" i="11"/>
  <c r="O890" i="11"/>
  <c r="N890" i="11"/>
  <c r="M890" i="11"/>
  <c r="L890" i="11"/>
  <c r="K890" i="11"/>
  <c r="J890" i="11"/>
  <c r="I890" i="11"/>
  <c r="G890" i="11"/>
  <c r="V889" i="11"/>
  <c r="U889" i="11"/>
  <c r="T889" i="11"/>
  <c r="S889" i="11"/>
  <c r="R889" i="11"/>
  <c r="Q889" i="11"/>
  <c r="P889" i="11"/>
  <c r="O889" i="11"/>
  <c r="N889" i="11"/>
  <c r="M889" i="11"/>
  <c r="L889" i="11"/>
  <c r="K889" i="11"/>
  <c r="J889" i="11"/>
  <c r="I889" i="11"/>
  <c r="G889" i="11"/>
  <c r="H889" i="11" s="1"/>
  <c r="V887" i="11"/>
  <c r="U887" i="11"/>
  <c r="T887" i="11"/>
  <c r="S887" i="11"/>
  <c r="R887" i="11"/>
  <c r="Q887" i="11"/>
  <c r="P887" i="11"/>
  <c r="O887" i="11"/>
  <c r="N887" i="11"/>
  <c r="M887" i="11"/>
  <c r="L887" i="11"/>
  <c r="K887" i="11"/>
  <c r="J887" i="11"/>
  <c r="I887" i="11"/>
  <c r="G887" i="11"/>
  <c r="H887" i="11" s="1"/>
  <c r="V886" i="11"/>
  <c r="U886" i="11"/>
  <c r="T886" i="11"/>
  <c r="S886" i="11"/>
  <c r="R886" i="11"/>
  <c r="Q886" i="11"/>
  <c r="P886" i="11"/>
  <c r="O886" i="11"/>
  <c r="N886" i="11"/>
  <c r="M886" i="11"/>
  <c r="L886" i="11"/>
  <c r="K886" i="11"/>
  <c r="J886" i="11"/>
  <c r="I886" i="11"/>
  <c r="G886" i="11"/>
  <c r="H886" i="11" s="1"/>
  <c r="V885" i="11"/>
  <c r="U885" i="11"/>
  <c r="T885" i="11"/>
  <c r="S885" i="11"/>
  <c r="R885" i="11"/>
  <c r="Q885" i="11"/>
  <c r="P885" i="11"/>
  <c r="O885" i="11"/>
  <c r="N885" i="11"/>
  <c r="M885" i="11"/>
  <c r="L885" i="11"/>
  <c r="K885" i="11"/>
  <c r="J885" i="11"/>
  <c r="I885" i="11"/>
  <c r="G885" i="11"/>
  <c r="H885" i="11" s="1"/>
  <c r="V884" i="11"/>
  <c r="U884" i="11"/>
  <c r="T884" i="11"/>
  <c r="S884" i="11"/>
  <c r="R884" i="11"/>
  <c r="Q884" i="11"/>
  <c r="P884" i="11"/>
  <c r="O884" i="11"/>
  <c r="N884" i="11"/>
  <c r="M884" i="11"/>
  <c r="L884" i="11"/>
  <c r="K884" i="11"/>
  <c r="J884" i="11"/>
  <c r="I884" i="11"/>
  <c r="G884" i="11"/>
  <c r="H884" i="11" s="1"/>
  <c r="V882" i="11"/>
  <c r="U882" i="11"/>
  <c r="T882" i="11"/>
  <c r="S882" i="11"/>
  <c r="R882" i="11"/>
  <c r="Q882" i="11"/>
  <c r="P882" i="11"/>
  <c r="O882" i="11"/>
  <c r="N882" i="11"/>
  <c r="M882" i="11"/>
  <c r="L882" i="11"/>
  <c r="K882" i="11"/>
  <c r="J882" i="11"/>
  <c r="I882" i="11"/>
  <c r="G882" i="11"/>
  <c r="V881" i="11"/>
  <c r="U881" i="11"/>
  <c r="T881" i="11"/>
  <c r="S881" i="11"/>
  <c r="R881" i="11"/>
  <c r="Q881" i="11"/>
  <c r="P881" i="11"/>
  <c r="O881" i="11"/>
  <c r="N881" i="11"/>
  <c r="M881" i="11"/>
  <c r="L881" i="11"/>
  <c r="K881" i="11"/>
  <c r="J881" i="11"/>
  <c r="I881" i="11"/>
  <c r="G881" i="11"/>
  <c r="H881" i="11" s="1"/>
  <c r="V880" i="11"/>
  <c r="U880" i="11"/>
  <c r="T880" i="11"/>
  <c r="S880" i="11"/>
  <c r="R880" i="11"/>
  <c r="Q880" i="11"/>
  <c r="P880" i="11"/>
  <c r="O880" i="11"/>
  <c r="N880" i="11"/>
  <c r="M880" i="11"/>
  <c r="L880" i="11"/>
  <c r="K880" i="11"/>
  <c r="J880" i="11"/>
  <c r="I880" i="11"/>
  <c r="G880" i="11"/>
  <c r="H880" i="11" s="1"/>
  <c r="V879" i="11"/>
  <c r="U879" i="11"/>
  <c r="T879" i="11"/>
  <c r="S879" i="11"/>
  <c r="R879" i="11"/>
  <c r="Q879" i="11"/>
  <c r="P879" i="11"/>
  <c r="O879" i="11"/>
  <c r="N879" i="11"/>
  <c r="M879" i="11"/>
  <c r="L879" i="11"/>
  <c r="K879" i="11"/>
  <c r="J879" i="11"/>
  <c r="I879" i="11"/>
  <c r="G879" i="11"/>
  <c r="V875" i="11"/>
  <c r="V873" i="11" s="1"/>
  <c r="U875" i="11"/>
  <c r="U873" i="11" s="1"/>
  <c r="T875" i="11"/>
  <c r="T873" i="11" s="1"/>
  <c r="S875" i="11"/>
  <c r="S873" i="11" s="1"/>
  <c r="R875" i="11"/>
  <c r="R873" i="11" s="1"/>
  <c r="Q875" i="11"/>
  <c r="Q873" i="11" s="1"/>
  <c r="P875" i="11"/>
  <c r="P873" i="11" s="1"/>
  <c r="O875" i="11"/>
  <c r="O873" i="11" s="1"/>
  <c r="N875" i="11"/>
  <c r="N873" i="11" s="1"/>
  <c r="M875" i="11"/>
  <c r="M873" i="11" s="1"/>
  <c r="L875" i="11"/>
  <c r="L873" i="11" s="1"/>
  <c r="K875" i="11"/>
  <c r="K873" i="11" s="1"/>
  <c r="J875" i="11"/>
  <c r="J873" i="11" s="1"/>
  <c r="I875" i="11"/>
  <c r="I873" i="11" s="1"/>
  <c r="H875" i="11"/>
  <c r="G875" i="11"/>
  <c r="G874" i="11"/>
  <c r="H874" i="11" s="1"/>
  <c r="G872" i="11"/>
  <c r="V871" i="11"/>
  <c r="U871" i="11"/>
  <c r="U870" i="11" s="1"/>
  <c r="T871" i="11"/>
  <c r="T870" i="11" s="1"/>
  <c r="S871" i="11"/>
  <c r="S870" i="11" s="1"/>
  <c r="R871" i="11"/>
  <c r="R870" i="11" s="1"/>
  <c r="Q871" i="11"/>
  <c r="Q870" i="11" s="1"/>
  <c r="P871" i="11"/>
  <c r="P870" i="11" s="1"/>
  <c r="O871" i="11"/>
  <c r="O870" i="11" s="1"/>
  <c r="N871" i="11"/>
  <c r="N870" i="11" s="1"/>
  <c r="M871" i="11"/>
  <c r="M870" i="11" s="1"/>
  <c r="L871" i="11"/>
  <c r="L870" i="11" s="1"/>
  <c r="K871" i="11"/>
  <c r="K870" i="11" s="1"/>
  <c r="J871" i="11"/>
  <c r="J870" i="11" s="1"/>
  <c r="I871" i="11"/>
  <c r="I870" i="11" s="1"/>
  <c r="H871" i="11"/>
  <c r="G871" i="11"/>
  <c r="V870" i="11"/>
  <c r="G869" i="11"/>
  <c r="W866" i="11"/>
  <c r="F865" i="11"/>
  <c r="F864" i="11"/>
  <c r="F863" i="11"/>
  <c r="G807" i="11"/>
  <c r="W803" i="11"/>
  <c r="V803" i="11"/>
  <c r="U803" i="11"/>
  <c r="T803" i="11"/>
  <c r="S803" i="11"/>
  <c r="R803" i="11"/>
  <c r="Q803" i="11"/>
  <c r="P803" i="11"/>
  <c r="O803" i="11"/>
  <c r="N803" i="11"/>
  <c r="M803" i="11"/>
  <c r="L803" i="11"/>
  <c r="K803" i="11"/>
  <c r="J803" i="11"/>
  <c r="I803" i="11"/>
  <c r="H803" i="11"/>
  <c r="G803" i="11"/>
  <c r="W800" i="11"/>
  <c r="V800" i="11"/>
  <c r="U800" i="11"/>
  <c r="T800" i="11"/>
  <c r="S800" i="11"/>
  <c r="R800" i="11"/>
  <c r="Q800" i="11"/>
  <c r="P800" i="11"/>
  <c r="O800" i="11"/>
  <c r="N800" i="11"/>
  <c r="M800" i="11"/>
  <c r="L800" i="11"/>
  <c r="K800" i="11"/>
  <c r="J800" i="11"/>
  <c r="I800" i="11"/>
  <c r="H800" i="11"/>
  <c r="G800" i="11"/>
  <c r="W797" i="11"/>
  <c r="V797" i="11"/>
  <c r="U797" i="11"/>
  <c r="T797" i="11"/>
  <c r="S797" i="11"/>
  <c r="R797" i="11"/>
  <c r="Q797" i="11"/>
  <c r="P797" i="11"/>
  <c r="O797" i="11"/>
  <c r="N797" i="11"/>
  <c r="M797" i="11"/>
  <c r="L797" i="11"/>
  <c r="K797" i="11"/>
  <c r="J797" i="11"/>
  <c r="I797" i="11"/>
  <c r="H797" i="11"/>
  <c r="G797" i="11"/>
  <c r="W794" i="11"/>
  <c r="V794" i="11"/>
  <c r="U794" i="11"/>
  <c r="T794" i="11"/>
  <c r="S794" i="11"/>
  <c r="R794" i="11"/>
  <c r="Q794" i="11"/>
  <c r="P794" i="11"/>
  <c r="O794" i="11"/>
  <c r="N794" i="11"/>
  <c r="M794" i="11"/>
  <c r="L794" i="11"/>
  <c r="K794" i="11"/>
  <c r="J794" i="11"/>
  <c r="I794" i="11"/>
  <c r="H794" i="11"/>
  <c r="G794" i="11"/>
  <c r="W791" i="11"/>
  <c r="V791" i="11"/>
  <c r="U791" i="11"/>
  <c r="T791" i="11"/>
  <c r="S791" i="11"/>
  <c r="R791" i="11"/>
  <c r="Q791" i="11"/>
  <c r="P791" i="11"/>
  <c r="O791" i="11"/>
  <c r="N791" i="11"/>
  <c r="M791" i="11"/>
  <c r="L791" i="11"/>
  <c r="K791" i="11"/>
  <c r="J791" i="11"/>
  <c r="I791" i="11"/>
  <c r="H791" i="11"/>
  <c r="G791" i="11"/>
  <c r="W788" i="11"/>
  <c r="V788" i="11"/>
  <c r="U788" i="11"/>
  <c r="T788" i="11"/>
  <c r="S788" i="11"/>
  <c r="R788" i="11"/>
  <c r="Q788" i="11"/>
  <c r="P788" i="11"/>
  <c r="O788" i="11"/>
  <c r="N788" i="11"/>
  <c r="M788" i="11"/>
  <c r="L788" i="11"/>
  <c r="K788" i="11"/>
  <c r="J788" i="11"/>
  <c r="I788" i="11"/>
  <c r="H788" i="11"/>
  <c r="G788" i="11"/>
  <c r="W785" i="11"/>
  <c r="V785" i="11"/>
  <c r="U785" i="11"/>
  <c r="T785" i="11"/>
  <c r="S785" i="11"/>
  <c r="R785" i="11"/>
  <c r="Q785" i="11"/>
  <c r="P785" i="11"/>
  <c r="O785" i="11"/>
  <c r="N785" i="11"/>
  <c r="M785" i="11"/>
  <c r="L785" i="11"/>
  <c r="K785" i="11"/>
  <c r="J785" i="11"/>
  <c r="I785" i="11"/>
  <c r="H785" i="11"/>
  <c r="G785" i="11"/>
  <c r="W780" i="11"/>
  <c r="V780" i="11"/>
  <c r="U780" i="11"/>
  <c r="T780" i="11"/>
  <c r="S780" i="11"/>
  <c r="R780" i="11"/>
  <c r="Q780" i="11"/>
  <c r="P780" i="11"/>
  <c r="O780" i="11"/>
  <c r="N780" i="11"/>
  <c r="M780" i="11"/>
  <c r="L780" i="11"/>
  <c r="K780" i="11"/>
  <c r="J780" i="11"/>
  <c r="I780" i="11"/>
  <c r="H780" i="11"/>
  <c r="G780" i="11"/>
  <c r="W777" i="11"/>
  <c r="V777" i="11"/>
  <c r="U777" i="11"/>
  <c r="T777" i="11"/>
  <c r="S777" i="11"/>
  <c r="R777" i="11"/>
  <c r="Q777" i="11"/>
  <c r="P777" i="11"/>
  <c r="O777" i="11"/>
  <c r="N777" i="11"/>
  <c r="M777" i="11"/>
  <c r="L777" i="11"/>
  <c r="K777" i="11"/>
  <c r="J777" i="11"/>
  <c r="I777" i="11"/>
  <c r="H777" i="11"/>
  <c r="G777" i="11"/>
  <c r="W773" i="11"/>
  <c r="V773" i="11"/>
  <c r="U773" i="11"/>
  <c r="T773" i="11"/>
  <c r="S773" i="11"/>
  <c r="R773" i="11"/>
  <c r="Q773" i="11"/>
  <c r="P773" i="11"/>
  <c r="O773" i="11"/>
  <c r="N773" i="11"/>
  <c r="M773" i="11"/>
  <c r="L773" i="11"/>
  <c r="K773" i="11"/>
  <c r="J773" i="11"/>
  <c r="I773" i="11"/>
  <c r="H773" i="11"/>
  <c r="G773" i="11"/>
  <c r="W770" i="11"/>
  <c r="V770" i="11"/>
  <c r="U770" i="11"/>
  <c r="T770" i="11"/>
  <c r="S770" i="11"/>
  <c r="R770" i="11"/>
  <c r="Q770" i="11"/>
  <c r="P770" i="11"/>
  <c r="O770" i="11"/>
  <c r="N770" i="11"/>
  <c r="M770" i="11"/>
  <c r="L770" i="11"/>
  <c r="K770" i="11"/>
  <c r="J770" i="11"/>
  <c r="I770" i="11"/>
  <c r="H770" i="11"/>
  <c r="G770" i="11"/>
  <c r="W766" i="11"/>
  <c r="V766" i="11"/>
  <c r="U766" i="11"/>
  <c r="T766" i="11"/>
  <c r="S766" i="11"/>
  <c r="R766" i="11"/>
  <c r="Q766" i="11"/>
  <c r="P766" i="11"/>
  <c r="O766" i="11"/>
  <c r="N766" i="11"/>
  <c r="M766" i="11"/>
  <c r="L766" i="11"/>
  <c r="K766" i="11"/>
  <c r="J766" i="11"/>
  <c r="I766" i="11"/>
  <c r="H766" i="11"/>
  <c r="G766" i="11"/>
  <c r="W763" i="11"/>
  <c r="V763" i="11"/>
  <c r="U763" i="11"/>
  <c r="T763" i="11"/>
  <c r="S763" i="11"/>
  <c r="R763" i="11"/>
  <c r="Q763" i="11"/>
  <c r="P763" i="11"/>
  <c r="O763" i="11"/>
  <c r="N763" i="11"/>
  <c r="M763" i="11"/>
  <c r="L763" i="11"/>
  <c r="K763" i="11"/>
  <c r="J763" i="11"/>
  <c r="I763" i="11"/>
  <c r="H763" i="11"/>
  <c r="G763" i="11"/>
  <c r="W758" i="11"/>
  <c r="V758" i="11"/>
  <c r="U758" i="11"/>
  <c r="T758" i="11"/>
  <c r="S758" i="11"/>
  <c r="R758" i="11"/>
  <c r="Q758" i="11"/>
  <c r="P758" i="11"/>
  <c r="O758" i="11"/>
  <c r="N758" i="11"/>
  <c r="M758" i="11"/>
  <c r="L758" i="11"/>
  <c r="K758" i="11"/>
  <c r="J758" i="11"/>
  <c r="I758" i="11"/>
  <c r="H758" i="11"/>
  <c r="G758" i="11"/>
  <c r="W754" i="11"/>
  <c r="V754" i="11"/>
  <c r="U754" i="11"/>
  <c r="T754" i="11"/>
  <c r="S754" i="11"/>
  <c r="R754" i="11"/>
  <c r="Q754" i="11"/>
  <c r="P754" i="11"/>
  <c r="O754" i="11"/>
  <c r="N754" i="11"/>
  <c r="M754" i="11"/>
  <c r="L754" i="11"/>
  <c r="K754" i="11"/>
  <c r="J754" i="11"/>
  <c r="I754" i="11"/>
  <c r="H754" i="11"/>
  <c r="G754" i="11"/>
  <c r="W750" i="11"/>
  <c r="V750" i="11"/>
  <c r="U750" i="11"/>
  <c r="T750" i="11"/>
  <c r="S750" i="11"/>
  <c r="R750" i="11"/>
  <c r="Q750" i="11"/>
  <c r="P750" i="11"/>
  <c r="O750" i="11"/>
  <c r="N750" i="11"/>
  <c r="M750" i="11"/>
  <c r="L750" i="11"/>
  <c r="K750" i="11"/>
  <c r="J750" i="11"/>
  <c r="I750" i="11"/>
  <c r="H750" i="11"/>
  <c r="G750" i="11"/>
  <c r="W744" i="11"/>
  <c r="V744" i="11"/>
  <c r="U744" i="11"/>
  <c r="T744" i="11"/>
  <c r="S744" i="11"/>
  <c r="R744" i="11"/>
  <c r="Q744" i="11"/>
  <c r="P744" i="11"/>
  <c r="O744" i="11"/>
  <c r="N744" i="11"/>
  <c r="M744" i="11"/>
  <c r="L744" i="11"/>
  <c r="K744" i="11"/>
  <c r="J744" i="11"/>
  <c r="I744" i="11"/>
  <c r="H744" i="11"/>
  <c r="G744" i="11"/>
  <c r="W739" i="11"/>
  <c r="V739" i="11"/>
  <c r="U739" i="11"/>
  <c r="T739" i="11"/>
  <c r="S739" i="11"/>
  <c r="R739" i="11"/>
  <c r="Q739" i="11"/>
  <c r="P739" i="11"/>
  <c r="O739" i="11"/>
  <c r="N739" i="11"/>
  <c r="M739" i="11"/>
  <c r="L739" i="11"/>
  <c r="K739" i="11"/>
  <c r="J739" i="11"/>
  <c r="I739" i="11"/>
  <c r="H739" i="11"/>
  <c r="G739" i="11"/>
  <c r="W734" i="11"/>
  <c r="V734" i="11"/>
  <c r="U734" i="11"/>
  <c r="T734" i="11"/>
  <c r="S734" i="11"/>
  <c r="R734" i="11"/>
  <c r="Q734" i="11"/>
  <c r="P734" i="11"/>
  <c r="O734" i="11"/>
  <c r="N734" i="11"/>
  <c r="M734" i="11"/>
  <c r="L734" i="11"/>
  <c r="K734" i="11"/>
  <c r="J734" i="11"/>
  <c r="I734" i="11"/>
  <c r="H734" i="11"/>
  <c r="G734" i="11"/>
  <c r="G729" i="11"/>
  <c r="W725" i="11"/>
  <c r="V725" i="11"/>
  <c r="U725" i="11"/>
  <c r="T725" i="11"/>
  <c r="S725" i="11"/>
  <c r="R725" i="11"/>
  <c r="Q725" i="11"/>
  <c r="P725" i="11"/>
  <c r="O725" i="11"/>
  <c r="N725" i="11"/>
  <c r="M725" i="11"/>
  <c r="L725" i="11"/>
  <c r="K725" i="11"/>
  <c r="J725" i="11"/>
  <c r="I725" i="11"/>
  <c r="H725" i="11"/>
  <c r="G725" i="11"/>
  <c r="W722" i="11"/>
  <c r="V722" i="11"/>
  <c r="U722" i="11"/>
  <c r="T722" i="11"/>
  <c r="S722" i="11"/>
  <c r="R722" i="11"/>
  <c r="Q722" i="11"/>
  <c r="P722" i="11"/>
  <c r="O722" i="11"/>
  <c r="N722" i="11"/>
  <c r="M722" i="11"/>
  <c r="L722" i="11"/>
  <c r="K722" i="11"/>
  <c r="J722" i="11"/>
  <c r="I722" i="11"/>
  <c r="H722" i="11"/>
  <c r="G722" i="11"/>
  <c r="W719" i="11"/>
  <c r="V719" i="11"/>
  <c r="U719" i="11"/>
  <c r="T719" i="11"/>
  <c r="S719" i="11"/>
  <c r="R719" i="11"/>
  <c r="Q719" i="11"/>
  <c r="P719" i="11"/>
  <c r="O719" i="11"/>
  <c r="N719" i="11"/>
  <c r="M719" i="11"/>
  <c r="L719" i="11"/>
  <c r="K719" i="11"/>
  <c r="J719" i="11"/>
  <c r="I719" i="11"/>
  <c r="H719" i="11"/>
  <c r="G719" i="11"/>
  <c r="W716" i="11"/>
  <c r="V716" i="11"/>
  <c r="U716" i="11"/>
  <c r="T716" i="11"/>
  <c r="S716" i="11"/>
  <c r="R716" i="11"/>
  <c r="Q716" i="11"/>
  <c r="P716" i="11"/>
  <c r="O716" i="11"/>
  <c r="N716" i="11"/>
  <c r="M716" i="11"/>
  <c r="L716" i="11"/>
  <c r="K716" i="11"/>
  <c r="J716" i="11"/>
  <c r="I716" i="11"/>
  <c r="H716" i="11"/>
  <c r="G716" i="11"/>
  <c r="W713" i="11"/>
  <c r="V713" i="11"/>
  <c r="U713" i="11"/>
  <c r="T713" i="11"/>
  <c r="S713" i="11"/>
  <c r="R713" i="11"/>
  <c r="Q713" i="11"/>
  <c r="P713" i="11"/>
  <c r="O713" i="11"/>
  <c r="N713" i="11"/>
  <c r="M713" i="11"/>
  <c r="L713" i="11"/>
  <c r="K713" i="11"/>
  <c r="J713" i="11"/>
  <c r="I713" i="11"/>
  <c r="H713" i="11"/>
  <c r="G713" i="11"/>
  <c r="W710" i="11"/>
  <c r="V710" i="11"/>
  <c r="U710" i="11"/>
  <c r="T710" i="11"/>
  <c r="S710" i="11"/>
  <c r="R710" i="11"/>
  <c r="Q710" i="11"/>
  <c r="P710" i="11"/>
  <c r="O710" i="11"/>
  <c r="N710" i="11"/>
  <c r="M710" i="11"/>
  <c r="L710" i="11"/>
  <c r="K710" i="11"/>
  <c r="J710" i="11"/>
  <c r="I710" i="11"/>
  <c r="H710" i="11"/>
  <c r="G710" i="11"/>
  <c r="W707" i="11"/>
  <c r="V707" i="11"/>
  <c r="U707" i="11"/>
  <c r="T707" i="11"/>
  <c r="S707" i="11"/>
  <c r="R707" i="11"/>
  <c r="Q707" i="11"/>
  <c r="P707" i="11"/>
  <c r="O707" i="11"/>
  <c r="N707" i="11"/>
  <c r="M707" i="11"/>
  <c r="L707" i="11"/>
  <c r="K707" i="11"/>
  <c r="J707" i="11"/>
  <c r="I707" i="11"/>
  <c r="H707" i="11"/>
  <c r="G707" i="11"/>
  <c r="W702" i="11"/>
  <c r="V702" i="11"/>
  <c r="U702" i="11"/>
  <c r="T702" i="11"/>
  <c r="S702" i="11"/>
  <c r="R702" i="11"/>
  <c r="Q702" i="11"/>
  <c r="P702" i="11"/>
  <c r="O702" i="11"/>
  <c r="N702" i="11"/>
  <c r="M702" i="11"/>
  <c r="L702" i="11"/>
  <c r="K702" i="11"/>
  <c r="J702" i="11"/>
  <c r="I702" i="11"/>
  <c r="H702" i="11"/>
  <c r="G702" i="11"/>
  <c r="W699" i="11"/>
  <c r="V699" i="11"/>
  <c r="U699" i="11"/>
  <c r="T699" i="11"/>
  <c r="S699" i="11"/>
  <c r="R699" i="11"/>
  <c r="Q699" i="11"/>
  <c r="P699" i="11"/>
  <c r="O699" i="11"/>
  <c r="N699" i="11"/>
  <c r="M699" i="11"/>
  <c r="L699" i="11"/>
  <c r="K699" i="11"/>
  <c r="J699" i="11"/>
  <c r="I699" i="11"/>
  <c r="H699" i="11"/>
  <c r="G699" i="11"/>
  <c r="W695" i="11"/>
  <c r="V695" i="11"/>
  <c r="U695" i="11"/>
  <c r="T695" i="11"/>
  <c r="S695" i="11"/>
  <c r="R695" i="11"/>
  <c r="Q695" i="11"/>
  <c r="P695" i="11"/>
  <c r="O695" i="11"/>
  <c r="N695" i="11"/>
  <c r="M695" i="11"/>
  <c r="L695" i="11"/>
  <c r="K695" i="11"/>
  <c r="J695" i="11"/>
  <c r="I695" i="11"/>
  <c r="H695" i="11"/>
  <c r="G695" i="11"/>
  <c r="W692" i="11"/>
  <c r="V692" i="11"/>
  <c r="U692" i="11"/>
  <c r="T692" i="11"/>
  <c r="S692" i="11"/>
  <c r="R692" i="11"/>
  <c r="Q692" i="11"/>
  <c r="P692" i="11"/>
  <c r="O692" i="11"/>
  <c r="N692" i="11"/>
  <c r="M692" i="11"/>
  <c r="L692" i="11"/>
  <c r="K692" i="11"/>
  <c r="J692" i="11"/>
  <c r="I692" i="11"/>
  <c r="H692" i="11"/>
  <c r="G692" i="11"/>
  <c r="W688" i="11"/>
  <c r="V688" i="11"/>
  <c r="U688" i="11"/>
  <c r="T688" i="11"/>
  <c r="S688" i="11"/>
  <c r="R688" i="11"/>
  <c r="Q688" i="11"/>
  <c r="P688" i="11"/>
  <c r="O688" i="11"/>
  <c r="N688" i="11"/>
  <c r="M688" i="11"/>
  <c r="L688" i="11"/>
  <c r="K688" i="11"/>
  <c r="J688" i="11"/>
  <c r="I688" i="11"/>
  <c r="H688" i="11"/>
  <c r="G688" i="11"/>
  <c r="W685" i="11"/>
  <c r="V685" i="11"/>
  <c r="U685" i="11"/>
  <c r="T685" i="11"/>
  <c r="S685" i="11"/>
  <c r="R685" i="11"/>
  <c r="Q685" i="11"/>
  <c r="P685" i="11"/>
  <c r="O685" i="11"/>
  <c r="N685" i="11"/>
  <c r="M685" i="11"/>
  <c r="L685" i="11"/>
  <c r="K685" i="11"/>
  <c r="J685" i="11"/>
  <c r="I685" i="11"/>
  <c r="H685" i="11"/>
  <c r="G685" i="11"/>
  <c r="W680" i="11"/>
  <c r="V680" i="11"/>
  <c r="U680" i="11"/>
  <c r="T680" i="11"/>
  <c r="S680" i="11"/>
  <c r="R680" i="11"/>
  <c r="Q680" i="11"/>
  <c r="P680" i="11"/>
  <c r="O680" i="11"/>
  <c r="N680" i="11"/>
  <c r="M680" i="11"/>
  <c r="L680" i="11"/>
  <c r="K680" i="11"/>
  <c r="J680" i="11"/>
  <c r="I680" i="11"/>
  <c r="H680" i="11"/>
  <c r="G680" i="11"/>
  <c r="W676" i="11"/>
  <c r="V676" i="11"/>
  <c r="U676" i="11"/>
  <c r="T676" i="11"/>
  <c r="S676" i="11"/>
  <c r="R676" i="11"/>
  <c r="Q676" i="11"/>
  <c r="P676" i="11"/>
  <c r="O676" i="11"/>
  <c r="N676" i="11"/>
  <c r="M676" i="11"/>
  <c r="L676" i="11"/>
  <c r="K676" i="11"/>
  <c r="J676" i="11"/>
  <c r="I676" i="11"/>
  <c r="H676" i="11"/>
  <c r="G676" i="11"/>
  <c r="W672" i="11"/>
  <c r="V672" i="11"/>
  <c r="U672" i="11"/>
  <c r="T672" i="11"/>
  <c r="S672" i="11"/>
  <c r="R672" i="11"/>
  <c r="Q672" i="11"/>
  <c r="P672" i="11"/>
  <c r="O672" i="11"/>
  <c r="N672" i="11"/>
  <c r="M672" i="11"/>
  <c r="L672" i="11"/>
  <c r="K672" i="11"/>
  <c r="J672" i="11"/>
  <c r="I672" i="11"/>
  <c r="H672" i="11"/>
  <c r="G672" i="11"/>
  <c r="W666" i="11"/>
  <c r="V666" i="11"/>
  <c r="U666" i="11"/>
  <c r="T666" i="11"/>
  <c r="S666" i="11"/>
  <c r="R666" i="11"/>
  <c r="Q666" i="11"/>
  <c r="P666" i="11"/>
  <c r="O666" i="11"/>
  <c r="N666" i="11"/>
  <c r="M666" i="11"/>
  <c r="L666" i="11"/>
  <c r="K666" i="11"/>
  <c r="J666" i="11"/>
  <c r="I666" i="11"/>
  <c r="H666" i="11"/>
  <c r="G666" i="11"/>
  <c r="W661" i="11"/>
  <c r="V661" i="11"/>
  <c r="U661" i="11"/>
  <c r="T661" i="11"/>
  <c r="S661" i="11"/>
  <c r="R661" i="11"/>
  <c r="Q661" i="11"/>
  <c r="P661" i="11"/>
  <c r="O661" i="11"/>
  <c r="N661" i="11"/>
  <c r="M661" i="11"/>
  <c r="L661" i="11"/>
  <c r="K661" i="11"/>
  <c r="J661" i="11"/>
  <c r="I661" i="11"/>
  <c r="H661" i="11"/>
  <c r="G661" i="11"/>
  <c r="W656" i="11"/>
  <c r="V656" i="11"/>
  <c r="U656" i="11"/>
  <c r="T656" i="11"/>
  <c r="S656" i="11"/>
  <c r="R656" i="11"/>
  <c r="Q656" i="11"/>
  <c r="P656" i="11"/>
  <c r="O656" i="11"/>
  <c r="N656" i="11"/>
  <c r="M656" i="11"/>
  <c r="L656" i="11"/>
  <c r="K656" i="11"/>
  <c r="J656" i="11"/>
  <c r="I656" i="11"/>
  <c r="H656" i="11"/>
  <c r="G656" i="11"/>
  <c r="G651" i="11"/>
  <c r="W647" i="11"/>
  <c r="V647" i="11"/>
  <c r="U647" i="11"/>
  <c r="T647" i="11"/>
  <c r="S647" i="11"/>
  <c r="R647" i="11"/>
  <c r="Q647" i="11"/>
  <c r="P647" i="11"/>
  <c r="O647" i="11"/>
  <c r="N647" i="11"/>
  <c r="M647" i="11"/>
  <c r="L647" i="11"/>
  <c r="K647" i="11"/>
  <c r="J647" i="11"/>
  <c r="I647" i="11"/>
  <c r="H647" i="11"/>
  <c r="G647" i="11"/>
  <c r="W644" i="11"/>
  <c r="V644" i="11"/>
  <c r="U644" i="11"/>
  <c r="T644" i="11"/>
  <c r="S644" i="11"/>
  <c r="R644" i="11"/>
  <c r="Q644" i="11"/>
  <c r="P644" i="11"/>
  <c r="O644" i="11"/>
  <c r="N644" i="11"/>
  <c r="M644" i="11"/>
  <c r="L644" i="11"/>
  <c r="K644" i="11"/>
  <c r="J644" i="11"/>
  <c r="I644" i="11"/>
  <c r="H644" i="11"/>
  <c r="G644" i="11"/>
  <c r="W641" i="11"/>
  <c r="V641" i="11"/>
  <c r="U641" i="11"/>
  <c r="T641" i="11"/>
  <c r="S641" i="11"/>
  <c r="R641" i="11"/>
  <c r="Q641" i="11"/>
  <c r="P641" i="11"/>
  <c r="O641" i="11"/>
  <c r="N641" i="11"/>
  <c r="M641" i="11"/>
  <c r="L641" i="11"/>
  <c r="K641" i="11"/>
  <c r="J641" i="11"/>
  <c r="I641" i="11"/>
  <c r="H641" i="11"/>
  <c r="G641" i="11"/>
  <c r="W638" i="11"/>
  <c r="V638" i="11"/>
  <c r="U638" i="11"/>
  <c r="T638" i="11"/>
  <c r="S638" i="11"/>
  <c r="R638" i="11"/>
  <c r="Q638" i="11"/>
  <c r="P638" i="11"/>
  <c r="O638" i="11"/>
  <c r="N638" i="11"/>
  <c r="M638" i="11"/>
  <c r="L638" i="11"/>
  <c r="K638" i="11"/>
  <c r="J638" i="11"/>
  <c r="I638" i="11"/>
  <c r="H638" i="11"/>
  <c r="G638" i="11"/>
  <c r="W635" i="11"/>
  <c r="V635" i="11"/>
  <c r="U635" i="11"/>
  <c r="T635" i="11"/>
  <c r="S635" i="11"/>
  <c r="R635" i="11"/>
  <c r="Q635" i="11"/>
  <c r="P635" i="11"/>
  <c r="O635" i="11"/>
  <c r="N635" i="11"/>
  <c r="M635" i="11"/>
  <c r="L635" i="11"/>
  <c r="K635" i="11"/>
  <c r="J635" i="11"/>
  <c r="I635" i="11"/>
  <c r="H635" i="11"/>
  <c r="G635" i="11"/>
  <c r="W632" i="11"/>
  <c r="V632" i="11"/>
  <c r="U632" i="11"/>
  <c r="T632" i="11"/>
  <c r="S632" i="11"/>
  <c r="R632" i="11"/>
  <c r="Q632" i="11"/>
  <c r="P632" i="11"/>
  <c r="O632" i="11"/>
  <c r="N632" i="11"/>
  <c r="M632" i="11"/>
  <c r="L632" i="11"/>
  <c r="K632" i="11"/>
  <c r="J632" i="11"/>
  <c r="I632" i="11"/>
  <c r="H632" i="11"/>
  <c r="G632" i="11"/>
  <c r="W629" i="11"/>
  <c r="V629" i="11"/>
  <c r="U629" i="11"/>
  <c r="T629" i="11"/>
  <c r="S629" i="11"/>
  <c r="R629" i="11"/>
  <c r="Q629" i="11"/>
  <c r="P629" i="11"/>
  <c r="O629" i="11"/>
  <c r="N629" i="11"/>
  <c r="M629" i="11"/>
  <c r="L629" i="11"/>
  <c r="K629" i="11"/>
  <c r="J629" i="11"/>
  <c r="I629" i="11"/>
  <c r="H629" i="11"/>
  <c r="G629" i="11"/>
  <c r="W624" i="11"/>
  <c r="V624" i="11"/>
  <c r="U624" i="11"/>
  <c r="T624" i="11"/>
  <c r="S624" i="11"/>
  <c r="R624" i="11"/>
  <c r="Q624" i="11"/>
  <c r="P624" i="11"/>
  <c r="O624" i="11"/>
  <c r="N624" i="11"/>
  <c r="M624" i="11"/>
  <c r="L624" i="11"/>
  <c r="K624" i="11"/>
  <c r="J624" i="11"/>
  <c r="I624" i="11"/>
  <c r="H624" i="11"/>
  <c r="G624" i="11"/>
  <c r="W621" i="11"/>
  <c r="V621" i="11"/>
  <c r="U621" i="11"/>
  <c r="T621" i="11"/>
  <c r="S621" i="11"/>
  <c r="R621" i="11"/>
  <c r="Q621" i="11"/>
  <c r="P621" i="11"/>
  <c r="O621" i="11"/>
  <c r="N621" i="11"/>
  <c r="M621" i="11"/>
  <c r="L621" i="11"/>
  <c r="K621" i="11"/>
  <c r="J621" i="11"/>
  <c r="I621" i="11"/>
  <c r="H621" i="11"/>
  <c r="G621" i="11"/>
  <c r="W617" i="11"/>
  <c r="V617" i="11"/>
  <c r="U617" i="11"/>
  <c r="T617" i="11"/>
  <c r="S617" i="11"/>
  <c r="R617" i="11"/>
  <c r="Q617" i="11"/>
  <c r="P617" i="11"/>
  <c r="O617" i="11"/>
  <c r="N617" i="11"/>
  <c r="M617" i="11"/>
  <c r="L617" i="11"/>
  <c r="K617" i="11"/>
  <c r="J617" i="11"/>
  <c r="I617" i="11"/>
  <c r="H617" i="11"/>
  <c r="G617" i="11"/>
  <c r="W614" i="11"/>
  <c r="V614" i="11"/>
  <c r="U614" i="11"/>
  <c r="T614" i="11"/>
  <c r="S614" i="11"/>
  <c r="R614" i="11"/>
  <c r="Q614" i="11"/>
  <c r="P614" i="11"/>
  <c r="O614" i="11"/>
  <c r="N614" i="11"/>
  <c r="M614" i="11"/>
  <c r="L614" i="11"/>
  <c r="K614" i="11"/>
  <c r="J614" i="11"/>
  <c r="I614" i="11"/>
  <c r="H614" i="11"/>
  <c r="G614" i="11"/>
  <c r="W610" i="11"/>
  <c r="V610" i="11"/>
  <c r="U610" i="11"/>
  <c r="T610" i="11"/>
  <c r="S610" i="11"/>
  <c r="R610" i="11"/>
  <c r="Q610" i="11"/>
  <c r="P610" i="11"/>
  <c r="O610" i="11"/>
  <c r="N610" i="11"/>
  <c r="M610" i="11"/>
  <c r="L610" i="11"/>
  <c r="K610" i="11"/>
  <c r="J610" i="11"/>
  <c r="I610" i="11"/>
  <c r="H610" i="11"/>
  <c r="G610" i="11"/>
  <c r="W607" i="11"/>
  <c r="V607" i="11"/>
  <c r="U607" i="11"/>
  <c r="T607" i="11"/>
  <c r="S607" i="11"/>
  <c r="R607" i="11"/>
  <c r="Q607" i="11"/>
  <c r="P607" i="11"/>
  <c r="O607" i="11"/>
  <c r="N607" i="11"/>
  <c r="M607" i="11"/>
  <c r="L607" i="11"/>
  <c r="K607" i="11"/>
  <c r="J607" i="11"/>
  <c r="I607" i="11"/>
  <c r="H607" i="11"/>
  <c r="G607" i="11"/>
  <c r="W602" i="11"/>
  <c r="V602" i="11"/>
  <c r="U602" i="11"/>
  <c r="T602" i="11"/>
  <c r="S602" i="11"/>
  <c r="R602" i="11"/>
  <c r="Q602" i="11"/>
  <c r="P602" i="11"/>
  <c r="O602" i="11"/>
  <c r="N602" i="11"/>
  <c r="M602" i="11"/>
  <c r="L602" i="11"/>
  <c r="K602" i="11"/>
  <c r="J602" i="11"/>
  <c r="I602" i="11"/>
  <c r="H602" i="11"/>
  <c r="G602" i="11"/>
  <c r="W598" i="11"/>
  <c r="V598" i="11"/>
  <c r="U598" i="11"/>
  <c r="T598" i="11"/>
  <c r="S598" i="11"/>
  <c r="R598" i="11"/>
  <c r="Q598" i="11"/>
  <c r="P598" i="11"/>
  <c r="O598" i="11"/>
  <c r="N598" i="11"/>
  <c r="M598" i="11"/>
  <c r="L598" i="11"/>
  <c r="K598" i="11"/>
  <c r="J598" i="11"/>
  <c r="I598" i="11"/>
  <c r="H598" i="11"/>
  <c r="G598" i="11"/>
  <c r="W594" i="11"/>
  <c r="V594" i="11"/>
  <c r="U594" i="11"/>
  <c r="T594" i="11"/>
  <c r="S594" i="11"/>
  <c r="R594" i="11"/>
  <c r="Q594" i="11"/>
  <c r="P594" i="11"/>
  <c r="O594" i="11"/>
  <c r="N594" i="11"/>
  <c r="M594" i="11"/>
  <c r="L594" i="11"/>
  <c r="K594" i="11"/>
  <c r="J594" i="11"/>
  <c r="I594" i="11"/>
  <c r="H594" i="11"/>
  <c r="G594" i="11"/>
  <c r="W588" i="11"/>
  <c r="V588" i="11"/>
  <c r="U588" i="11"/>
  <c r="T588" i="11"/>
  <c r="S588" i="11"/>
  <c r="R588" i="11"/>
  <c r="Q588" i="11"/>
  <c r="P588" i="11"/>
  <c r="O588" i="11"/>
  <c r="N588" i="11"/>
  <c r="M588" i="11"/>
  <c r="L588" i="11"/>
  <c r="K588" i="11"/>
  <c r="J588" i="11"/>
  <c r="I588" i="11"/>
  <c r="H588" i="11"/>
  <c r="G588" i="11"/>
  <c r="W583" i="11"/>
  <c r="V583" i="11"/>
  <c r="U583" i="11"/>
  <c r="T583" i="11"/>
  <c r="S583" i="11"/>
  <c r="R583" i="11"/>
  <c r="Q583" i="11"/>
  <c r="P583" i="11"/>
  <c r="O583" i="11"/>
  <c r="N583" i="11"/>
  <c r="M583" i="11"/>
  <c r="L583" i="11"/>
  <c r="K583" i="11"/>
  <c r="J583" i="11"/>
  <c r="I583" i="11"/>
  <c r="H583" i="11"/>
  <c r="G583" i="11"/>
  <c r="W578" i="11"/>
  <c r="V578" i="11"/>
  <c r="U578" i="11"/>
  <c r="T578" i="11"/>
  <c r="S578" i="11"/>
  <c r="R578" i="11"/>
  <c r="Q578" i="11"/>
  <c r="P578" i="11"/>
  <c r="O578" i="11"/>
  <c r="N578" i="11"/>
  <c r="M578" i="11"/>
  <c r="L578" i="11"/>
  <c r="K578" i="11"/>
  <c r="J578" i="11"/>
  <c r="I578" i="11"/>
  <c r="H578" i="11"/>
  <c r="G578"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K6" i="11"/>
  <c r="K866" i="11" s="1"/>
  <c r="J865" i="11"/>
  <c r="I865" i="11"/>
  <c r="H865" i="11"/>
  <c r="G1669" i="10"/>
  <c r="G1668" i="10"/>
  <c r="W1666" i="10"/>
  <c r="G1666" i="10"/>
  <c r="W1665" i="10"/>
  <c r="V1665" i="10"/>
  <c r="U1665" i="10"/>
  <c r="T1665" i="10"/>
  <c r="S1665" i="10"/>
  <c r="R1665" i="10"/>
  <c r="Q1665" i="10"/>
  <c r="P1665" i="10"/>
  <c r="O1665" i="10"/>
  <c r="G1665" i="10"/>
  <c r="L1665" i="10" s="1"/>
  <c r="W1664" i="10"/>
  <c r="V1664" i="10"/>
  <c r="U1664" i="10"/>
  <c r="T1664" i="10"/>
  <c r="S1664" i="10"/>
  <c r="R1664" i="10"/>
  <c r="Q1664" i="10"/>
  <c r="P1664" i="10"/>
  <c r="O1664" i="10"/>
  <c r="N1664" i="10"/>
  <c r="M1664" i="10"/>
  <c r="L1664" i="10"/>
  <c r="G1664" i="10"/>
  <c r="K1664" i="10" s="1"/>
  <c r="K1663" i="10" s="1"/>
  <c r="W1662" i="10"/>
  <c r="T1660" i="10"/>
  <c r="P1660" i="10"/>
  <c r="L1660" i="10"/>
  <c r="G1662" i="10"/>
  <c r="H1662" i="10" s="1"/>
  <c r="W1661" i="10"/>
  <c r="U1660" i="10"/>
  <c r="Q1660" i="10"/>
  <c r="M1660" i="10"/>
  <c r="I1660" i="10"/>
  <c r="G1661" i="10"/>
  <c r="H1661" i="10" s="1"/>
  <c r="V1660" i="10"/>
  <c r="S1660" i="10"/>
  <c r="R1660" i="10"/>
  <c r="O1660" i="10"/>
  <c r="N1660" i="10"/>
  <c r="K1660" i="10"/>
  <c r="J1660" i="10"/>
  <c r="W1659" i="10"/>
  <c r="S1657" i="10"/>
  <c r="O1657" i="10"/>
  <c r="K1657" i="10"/>
  <c r="G1659" i="10"/>
  <c r="W1658" i="10"/>
  <c r="T1657" i="10"/>
  <c r="P1657" i="10"/>
  <c r="L1657" i="10"/>
  <c r="G1658" i="10"/>
  <c r="H1658" i="10" s="1"/>
  <c r="V1657" i="10"/>
  <c r="U1657" i="10"/>
  <c r="R1657" i="10"/>
  <c r="Q1657" i="10"/>
  <c r="N1657" i="10"/>
  <c r="M1657" i="10"/>
  <c r="J1657" i="10"/>
  <c r="I1657" i="10"/>
  <c r="W1656" i="10"/>
  <c r="V1654" i="10"/>
  <c r="R1654" i="10"/>
  <c r="N1654" i="10"/>
  <c r="J1654" i="10"/>
  <c r="G1656" i="10"/>
  <c r="H1656" i="10" s="1"/>
  <c r="W1655" i="10"/>
  <c r="T1654" i="10"/>
  <c r="S1654" i="10"/>
  <c r="O1654" i="10"/>
  <c r="L1654" i="10"/>
  <c r="K1654" i="10"/>
  <c r="G1655" i="10"/>
  <c r="H1655" i="10" s="1"/>
  <c r="U1654" i="10"/>
  <c r="Q1654" i="10"/>
  <c r="P1654" i="10"/>
  <c r="M1654" i="10"/>
  <c r="I1654" i="10"/>
  <c r="W1653" i="10"/>
  <c r="U1651" i="10"/>
  <c r="Q1651" i="10"/>
  <c r="M1651" i="10"/>
  <c r="I1651" i="10"/>
  <c r="G1653" i="10"/>
  <c r="H1653" i="10" s="1"/>
  <c r="W1652" i="10"/>
  <c r="V1651" i="10"/>
  <c r="R1651" i="10"/>
  <c r="N1651" i="10"/>
  <c r="J1651" i="10"/>
  <c r="G1652" i="10"/>
  <c r="H1652" i="10" s="1"/>
  <c r="T1651" i="10"/>
  <c r="S1651" i="10"/>
  <c r="P1651" i="10"/>
  <c r="O1651" i="10"/>
  <c r="L1651" i="10"/>
  <c r="K1651" i="10"/>
  <c r="W1650" i="10"/>
  <c r="T1648" i="10"/>
  <c r="P1648" i="10"/>
  <c r="L1648" i="10"/>
  <c r="G1650" i="10"/>
  <c r="H1650" i="10" s="1"/>
  <c r="W1649" i="10"/>
  <c r="R1648" i="10"/>
  <c r="J1648" i="10"/>
  <c r="G1649" i="10"/>
  <c r="V1648" i="10"/>
  <c r="S1648" i="10"/>
  <c r="O1648" i="10"/>
  <c r="N1648" i="10"/>
  <c r="K1648" i="10"/>
  <c r="W1647" i="10"/>
  <c r="S1645" i="10"/>
  <c r="O1645" i="10"/>
  <c r="K1645" i="10"/>
  <c r="G1647" i="10"/>
  <c r="W1646" i="10"/>
  <c r="Q1645" i="10"/>
  <c r="M1645" i="10"/>
  <c r="I1645" i="10"/>
  <c r="G1646" i="10"/>
  <c r="H1646" i="10" s="1"/>
  <c r="V1645" i="10"/>
  <c r="U1645" i="10"/>
  <c r="R1645" i="10"/>
  <c r="N1645" i="10"/>
  <c r="J1645" i="10"/>
  <c r="W1643" i="10"/>
  <c r="R1640" i="10"/>
  <c r="J1640" i="10"/>
  <c r="G1643" i="10"/>
  <c r="H1643" i="10" s="1"/>
  <c r="W1642" i="10"/>
  <c r="S1640" i="10"/>
  <c r="O1640" i="10"/>
  <c r="K1640" i="10"/>
  <c r="G1642" i="10"/>
  <c r="W1641" i="10"/>
  <c r="T1640" i="10"/>
  <c r="P1640" i="10"/>
  <c r="L1640" i="10"/>
  <c r="G1641" i="10"/>
  <c r="H1641" i="10" s="1"/>
  <c r="V1640" i="10"/>
  <c r="U1640" i="10"/>
  <c r="Q1640" i="10"/>
  <c r="N1640" i="10"/>
  <c r="M1640" i="10"/>
  <c r="I1640" i="10"/>
  <c r="W1639" i="10"/>
  <c r="V1637" i="10"/>
  <c r="R1637" i="10"/>
  <c r="N1637" i="10"/>
  <c r="J1637" i="10"/>
  <c r="G1639" i="10"/>
  <c r="H1639" i="10" s="1"/>
  <c r="W1638" i="10"/>
  <c r="T1637" i="10"/>
  <c r="S1637" i="10"/>
  <c r="O1637" i="10"/>
  <c r="L1637" i="10"/>
  <c r="K1637" i="10"/>
  <c r="G1638" i="10"/>
  <c r="H1638" i="10" s="1"/>
  <c r="U1637" i="10"/>
  <c r="Q1637" i="10"/>
  <c r="P1637" i="10"/>
  <c r="M1637" i="10"/>
  <c r="I1637" i="10"/>
  <c r="W1636" i="10"/>
  <c r="U1633" i="10"/>
  <c r="M1633" i="10"/>
  <c r="I1633" i="10"/>
  <c r="G1636" i="10"/>
  <c r="H1636" i="10" s="1"/>
  <c r="W1635" i="10"/>
  <c r="V1633" i="10"/>
  <c r="R1633" i="10"/>
  <c r="N1633" i="10"/>
  <c r="J1633" i="10"/>
  <c r="G1635" i="10"/>
  <c r="H1635" i="10" s="1"/>
  <c r="W1634" i="10"/>
  <c r="S1633" i="10"/>
  <c r="P1633" i="10"/>
  <c r="O1633" i="10"/>
  <c r="K1633" i="10"/>
  <c r="G1634" i="10"/>
  <c r="H1634" i="10" s="1"/>
  <c r="T1633" i="10"/>
  <c r="Q1633" i="10"/>
  <c r="L1633" i="10"/>
  <c r="W1632" i="10"/>
  <c r="G1632" i="10"/>
  <c r="H1632" i="10" s="1"/>
  <c r="W1631" i="10"/>
  <c r="V1630" i="10"/>
  <c r="R1630" i="10"/>
  <c r="O1630" i="10"/>
  <c r="N1630" i="10"/>
  <c r="K1630" i="10"/>
  <c r="J1630" i="10"/>
  <c r="G1631" i="10"/>
  <c r="H1631" i="10" s="1"/>
  <c r="H1630" i="10" s="1"/>
  <c r="U1630" i="10"/>
  <c r="T1630" i="10"/>
  <c r="S1630" i="10"/>
  <c r="Q1630" i="10"/>
  <c r="P1630" i="10"/>
  <c r="M1630" i="10"/>
  <c r="L1630" i="10"/>
  <c r="I1630" i="10"/>
  <c r="W1629" i="10"/>
  <c r="U1626" i="10"/>
  <c r="M1626" i="10"/>
  <c r="I1626" i="10"/>
  <c r="G1629" i="10"/>
  <c r="H1629" i="10" s="1"/>
  <c r="W1628" i="10"/>
  <c r="V1626" i="10"/>
  <c r="R1626" i="10"/>
  <c r="N1626" i="10"/>
  <c r="J1626" i="10"/>
  <c r="G1628" i="10"/>
  <c r="H1628" i="10" s="1"/>
  <c r="W1627" i="10"/>
  <c r="T1626" i="10"/>
  <c r="S1626" i="10"/>
  <c r="P1626" i="10"/>
  <c r="O1626" i="10"/>
  <c r="K1626" i="10"/>
  <c r="G1627" i="10"/>
  <c r="H1627" i="10" s="1"/>
  <c r="Q1626" i="10"/>
  <c r="L1626" i="10"/>
  <c r="W1625" i="10"/>
  <c r="U1623" i="10"/>
  <c r="Q1623" i="10"/>
  <c r="M1623" i="10"/>
  <c r="I1623" i="10"/>
  <c r="G1625" i="10"/>
  <c r="H1625" i="10" s="1"/>
  <c r="W1624" i="10"/>
  <c r="V1623" i="10"/>
  <c r="R1623" i="10"/>
  <c r="N1623" i="10"/>
  <c r="J1623" i="10"/>
  <c r="G1624" i="10"/>
  <c r="H1624" i="10" s="1"/>
  <c r="T1623" i="10"/>
  <c r="S1623" i="10"/>
  <c r="P1623" i="10"/>
  <c r="O1623" i="10"/>
  <c r="L1623" i="10"/>
  <c r="K1623" i="10"/>
  <c r="W1621" i="10"/>
  <c r="G1621" i="10"/>
  <c r="H1621" i="10" s="1"/>
  <c r="W1620" i="10"/>
  <c r="G1620" i="10"/>
  <c r="W1619" i="10"/>
  <c r="V1618" i="10"/>
  <c r="S1618" i="10"/>
  <c r="R1618" i="10"/>
  <c r="O1618" i="10"/>
  <c r="N1618" i="10"/>
  <c r="K1618" i="10"/>
  <c r="J1618" i="10"/>
  <c r="G1619" i="10"/>
  <c r="H1619" i="10" s="1"/>
  <c r="T1618" i="10"/>
  <c r="P1618" i="10"/>
  <c r="L1618" i="10"/>
  <c r="W1617" i="10"/>
  <c r="P1614" i="10"/>
  <c r="G1617" i="10"/>
  <c r="H1617" i="10" s="1"/>
  <c r="W1616" i="10"/>
  <c r="G1616" i="10"/>
  <c r="H1616" i="10" s="1"/>
  <c r="W1615" i="10"/>
  <c r="V1614" i="10"/>
  <c r="R1614" i="10"/>
  <c r="N1614" i="10"/>
  <c r="J1614" i="10"/>
  <c r="G1615" i="10"/>
  <c r="H1615" i="10" s="1"/>
  <c r="T1614" i="10"/>
  <c r="S1614" i="10"/>
  <c r="O1614" i="10"/>
  <c r="L1614" i="10"/>
  <c r="K1614" i="10"/>
  <c r="W1613" i="10"/>
  <c r="G1613" i="10"/>
  <c r="H1613" i="10" s="1"/>
  <c r="W1612" i="10"/>
  <c r="G1612" i="10"/>
  <c r="H1612" i="10" s="1"/>
  <c r="W1611" i="10"/>
  <c r="V1610" i="10"/>
  <c r="S1610" i="10"/>
  <c r="R1610" i="10"/>
  <c r="N1610" i="10"/>
  <c r="K1610" i="10"/>
  <c r="J1610" i="10"/>
  <c r="G1611" i="10"/>
  <c r="H1611" i="10" s="1"/>
  <c r="T1610" i="10"/>
  <c r="P1610" i="10"/>
  <c r="O1610" i="10"/>
  <c r="L1610" i="10"/>
  <c r="W1608" i="10"/>
  <c r="L1604" i="10"/>
  <c r="G1608" i="10"/>
  <c r="H1608" i="10" s="1"/>
  <c r="W1607" i="10"/>
  <c r="G1607" i="10"/>
  <c r="H1607" i="10" s="1"/>
  <c r="W1606" i="10"/>
  <c r="V1604" i="10"/>
  <c r="R1604" i="10"/>
  <c r="N1604" i="10"/>
  <c r="J1604" i="10"/>
  <c r="G1606" i="10"/>
  <c r="H1606" i="10" s="1"/>
  <c r="W1605" i="10"/>
  <c r="S1604" i="10"/>
  <c r="O1604" i="10"/>
  <c r="K1604" i="10"/>
  <c r="G1605" i="10"/>
  <c r="H1605" i="10" s="1"/>
  <c r="U1604" i="10"/>
  <c r="T1604" i="10"/>
  <c r="W1603" i="10"/>
  <c r="U1599" i="10"/>
  <c r="M1599" i="10"/>
  <c r="G1603" i="10"/>
  <c r="H1603" i="10" s="1"/>
  <c r="W1602" i="10"/>
  <c r="V1599" i="10"/>
  <c r="N1599" i="10"/>
  <c r="J1599" i="10"/>
  <c r="G1602" i="10"/>
  <c r="H1602" i="10" s="1"/>
  <c r="W1601" i="10"/>
  <c r="S1599" i="10"/>
  <c r="O1599" i="10"/>
  <c r="K1599" i="10"/>
  <c r="G1601" i="10"/>
  <c r="H1601" i="10" s="1"/>
  <c r="W1600" i="10"/>
  <c r="T1599" i="10"/>
  <c r="P1599" i="10"/>
  <c r="L1599" i="10"/>
  <c r="G1600" i="10"/>
  <c r="H1600" i="10" s="1"/>
  <c r="R1599" i="10"/>
  <c r="Q1599" i="10"/>
  <c r="I1599" i="10"/>
  <c r="W1598" i="10"/>
  <c r="G1598" i="10"/>
  <c r="H1598" i="10" s="1"/>
  <c r="W1597" i="10"/>
  <c r="G1597" i="10"/>
  <c r="H1597" i="10" s="1"/>
  <c r="W1596" i="10"/>
  <c r="G1596" i="10"/>
  <c r="H1596" i="10" s="1"/>
  <c r="W1595" i="10"/>
  <c r="R1594" i="10"/>
  <c r="N1594" i="10"/>
  <c r="J1594" i="10"/>
  <c r="G1595" i="10"/>
  <c r="V1594" i="10"/>
  <c r="S1594" i="10"/>
  <c r="O1594" i="10"/>
  <c r="K1594" i="10"/>
  <c r="G1591" i="10"/>
  <c r="G1590" i="10"/>
  <c r="W1588" i="10"/>
  <c r="G1588" i="10"/>
  <c r="W1587" i="10"/>
  <c r="V1587" i="10"/>
  <c r="U1587" i="10"/>
  <c r="T1587" i="10"/>
  <c r="S1587" i="10"/>
  <c r="R1587" i="10"/>
  <c r="Q1587" i="10"/>
  <c r="P1587" i="10"/>
  <c r="O1587" i="10"/>
  <c r="G1587" i="10"/>
  <c r="W1586" i="10"/>
  <c r="V1586" i="10"/>
  <c r="U1586" i="10"/>
  <c r="T1586" i="10"/>
  <c r="S1586" i="10"/>
  <c r="R1586" i="10"/>
  <c r="Q1586" i="10"/>
  <c r="P1586" i="10"/>
  <c r="O1586" i="10"/>
  <c r="N1586" i="10"/>
  <c r="M1586" i="10"/>
  <c r="L1586" i="10"/>
  <c r="G1586" i="10"/>
  <c r="W1584" i="10"/>
  <c r="U1582" i="10"/>
  <c r="Q1582" i="10"/>
  <c r="M1582" i="10"/>
  <c r="I1582" i="10"/>
  <c r="G1584" i="10"/>
  <c r="H1584" i="10" s="1"/>
  <c r="W1583" i="10"/>
  <c r="V1582" i="10"/>
  <c r="R1582" i="10"/>
  <c r="N1582" i="10"/>
  <c r="J1582" i="10"/>
  <c r="G1583" i="10"/>
  <c r="H1583" i="10" s="1"/>
  <c r="T1582" i="10"/>
  <c r="S1582" i="10"/>
  <c r="P1582" i="10"/>
  <c r="O1582" i="10"/>
  <c r="L1582" i="10"/>
  <c r="K1582" i="10"/>
  <c r="W1581" i="10"/>
  <c r="T1579" i="10"/>
  <c r="P1579" i="10"/>
  <c r="G1581" i="10"/>
  <c r="H1581" i="10" s="1"/>
  <c r="W1580" i="10"/>
  <c r="R1579" i="10"/>
  <c r="N1579" i="10"/>
  <c r="J1579" i="10"/>
  <c r="G1580" i="10"/>
  <c r="H1580" i="10" s="1"/>
  <c r="V1579" i="10"/>
  <c r="S1579" i="10"/>
  <c r="O1579" i="10"/>
  <c r="L1579" i="10"/>
  <c r="K1579" i="10"/>
  <c r="W1578" i="10"/>
  <c r="G1578" i="10"/>
  <c r="H1578" i="10" s="1"/>
  <c r="W1577" i="10"/>
  <c r="V1576" i="10"/>
  <c r="U1576" i="10"/>
  <c r="R1576" i="10"/>
  <c r="Q1576" i="10"/>
  <c r="N1576" i="10"/>
  <c r="M1576" i="10"/>
  <c r="J1576" i="10"/>
  <c r="I1576" i="10"/>
  <c r="G1577" i="10"/>
  <c r="H1577" i="10" s="1"/>
  <c r="T1576" i="10"/>
  <c r="S1576" i="10"/>
  <c r="P1576" i="10"/>
  <c r="O1576" i="10"/>
  <c r="L1576" i="10"/>
  <c r="K1576" i="10"/>
  <c r="W1575" i="10"/>
  <c r="G1575" i="10"/>
  <c r="H1575" i="10" s="1"/>
  <c r="W1574" i="10"/>
  <c r="V1573" i="10"/>
  <c r="R1573" i="10"/>
  <c r="N1573" i="10"/>
  <c r="G1574" i="10"/>
  <c r="H1574" i="10" s="1"/>
  <c r="S1573" i="10"/>
  <c r="O1573" i="10"/>
  <c r="K1573" i="10"/>
  <c r="J1573" i="10"/>
  <c r="W1572" i="10"/>
  <c r="G1572" i="10"/>
  <c r="H1572" i="10" s="1"/>
  <c r="W1571" i="10"/>
  <c r="Q1570" i="10"/>
  <c r="I1570" i="10"/>
  <c r="G1571" i="10"/>
  <c r="H1571" i="10" s="1"/>
  <c r="V1570" i="10"/>
  <c r="U1570" i="10"/>
  <c r="R1570" i="10"/>
  <c r="N1570" i="10"/>
  <c r="M1570" i="10"/>
  <c r="J1570" i="10"/>
  <c r="W1569" i="10"/>
  <c r="G1569" i="10"/>
  <c r="H1569" i="10" s="1"/>
  <c r="W1568" i="10"/>
  <c r="V1567" i="10"/>
  <c r="S1567" i="10"/>
  <c r="R1567" i="10"/>
  <c r="O1567" i="10"/>
  <c r="N1567" i="10"/>
  <c r="K1567" i="10"/>
  <c r="J1567" i="10"/>
  <c r="G1568" i="10"/>
  <c r="H1568" i="10" s="1"/>
  <c r="U1567" i="10"/>
  <c r="T1567" i="10"/>
  <c r="Q1567" i="10"/>
  <c r="P1567" i="10"/>
  <c r="M1567" i="10"/>
  <c r="L1567" i="10"/>
  <c r="I1567" i="10"/>
  <c r="W1565" i="10"/>
  <c r="G1565" i="10"/>
  <c r="H1565" i="10" s="1"/>
  <c r="W1564" i="10"/>
  <c r="G1564" i="10"/>
  <c r="H1564" i="10" s="1"/>
  <c r="W1563" i="10"/>
  <c r="S1562" i="10"/>
  <c r="P1562" i="10"/>
  <c r="O1562" i="10"/>
  <c r="K1562" i="10"/>
  <c r="G1563" i="10"/>
  <c r="H1563" i="10" s="1"/>
  <c r="U1562" i="10"/>
  <c r="T1562" i="10"/>
  <c r="Q1562" i="10"/>
  <c r="M1562" i="10"/>
  <c r="L1562" i="10"/>
  <c r="I1562" i="10"/>
  <c r="W1561" i="10"/>
  <c r="G1561" i="10"/>
  <c r="H1561" i="10" s="1"/>
  <c r="W1560" i="10"/>
  <c r="S1559" i="10"/>
  <c r="O1559" i="10"/>
  <c r="K1559" i="10"/>
  <c r="G1560" i="10"/>
  <c r="H1560" i="10" s="1"/>
  <c r="T1559" i="10"/>
  <c r="P1559" i="10"/>
  <c r="L1559" i="10"/>
  <c r="W1558" i="10"/>
  <c r="P1555" i="10"/>
  <c r="G1558" i="10"/>
  <c r="H1558" i="10" s="1"/>
  <c r="W1557" i="10"/>
  <c r="G1557" i="10"/>
  <c r="H1557" i="10" s="1"/>
  <c r="W1556" i="10"/>
  <c r="V1555" i="10"/>
  <c r="R1555" i="10"/>
  <c r="N1555" i="10"/>
  <c r="J1555" i="10"/>
  <c r="G1556" i="10"/>
  <c r="H1556" i="10" s="1"/>
  <c r="T1555" i="10"/>
  <c r="S1555" i="10"/>
  <c r="O1555" i="10"/>
  <c r="L1555" i="10"/>
  <c r="K1555" i="10"/>
  <c r="W1554" i="10"/>
  <c r="G1554" i="10"/>
  <c r="H1554" i="10" s="1"/>
  <c r="W1553" i="10"/>
  <c r="V1552" i="10"/>
  <c r="T1552" i="10"/>
  <c r="P1552" i="10"/>
  <c r="N1552" i="10"/>
  <c r="L1552" i="10"/>
  <c r="G1553" i="10"/>
  <c r="H1553" i="10" s="1"/>
  <c r="S1552" i="10"/>
  <c r="R1552" i="10"/>
  <c r="O1552" i="10"/>
  <c r="K1552" i="10"/>
  <c r="J1552" i="10"/>
  <c r="W1551" i="10"/>
  <c r="G1551" i="10"/>
  <c r="H1551" i="10" s="1"/>
  <c r="W1550" i="10"/>
  <c r="G1550" i="10"/>
  <c r="H1550" i="10" s="1"/>
  <c r="W1549" i="10"/>
  <c r="V1548" i="10"/>
  <c r="T1548" i="10"/>
  <c r="P1548" i="10"/>
  <c r="N1548" i="10"/>
  <c r="L1548" i="10"/>
  <c r="G1549" i="10"/>
  <c r="S1548" i="10"/>
  <c r="R1548" i="10"/>
  <c r="O1548" i="10"/>
  <c r="K1548" i="10"/>
  <c r="J1548" i="10"/>
  <c r="W1547" i="10"/>
  <c r="G1547" i="10"/>
  <c r="H1547" i="10" s="1"/>
  <c r="W1546" i="10"/>
  <c r="S1545" i="10"/>
  <c r="O1545" i="10"/>
  <c r="K1545" i="10"/>
  <c r="G1546" i="10"/>
  <c r="V1545" i="10"/>
  <c r="U1545" i="10"/>
  <c r="R1545" i="10"/>
  <c r="Q1545" i="10"/>
  <c r="N1545" i="10"/>
  <c r="M1545" i="10"/>
  <c r="J1545" i="10"/>
  <c r="I1545" i="10"/>
  <c r="W1543" i="10"/>
  <c r="V1540" i="10"/>
  <c r="N1540" i="10"/>
  <c r="G1543" i="10"/>
  <c r="H1543" i="10" s="1"/>
  <c r="W1542" i="10"/>
  <c r="G1542" i="10"/>
  <c r="H1542" i="10" s="1"/>
  <c r="W1541" i="10"/>
  <c r="T1540" i="10"/>
  <c r="Q1540" i="10"/>
  <c r="P1540" i="10"/>
  <c r="L1540" i="10"/>
  <c r="I1540" i="10"/>
  <c r="G1541" i="10"/>
  <c r="H1541" i="10" s="1"/>
  <c r="U1540" i="10"/>
  <c r="R1540" i="10"/>
  <c r="M1540" i="10"/>
  <c r="J1540" i="10"/>
  <c r="W1539" i="10"/>
  <c r="R1536" i="10"/>
  <c r="J1536" i="10"/>
  <c r="G1539" i="10"/>
  <c r="H1539" i="10" s="1"/>
  <c r="W1538" i="10"/>
  <c r="G1538" i="10"/>
  <c r="H1538" i="10" s="1"/>
  <c r="W1537" i="10"/>
  <c r="S1536" i="10"/>
  <c r="O1536" i="10"/>
  <c r="K1536" i="10"/>
  <c r="G1537" i="10"/>
  <c r="V1536" i="10"/>
  <c r="U1536" i="10"/>
  <c r="Q1536" i="10"/>
  <c r="N1536" i="10"/>
  <c r="M1536" i="10"/>
  <c r="I1536" i="10"/>
  <c r="W1535" i="10"/>
  <c r="V1532" i="10"/>
  <c r="N1532" i="10"/>
  <c r="G1535" i="10"/>
  <c r="H1535" i="10" s="1"/>
  <c r="W1534" i="10"/>
  <c r="G1534" i="10"/>
  <c r="H1534" i="10" s="1"/>
  <c r="W1533" i="10"/>
  <c r="U1532" i="10"/>
  <c r="Q1532" i="10"/>
  <c r="M1532" i="10"/>
  <c r="I1532" i="10"/>
  <c r="G1533" i="10"/>
  <c r="H1533" i="10" s="1"/>
  <c r="R1532" i="10"/>
  <c r="J1532" i="10"/>
  <c r="W1530" i="10"/>
  <c r="G1530" i="10"/>
  <c r="H1530" i="10" s="1"/>
  <c r="W1529" i="10"/>
  <c r="G1529" i="10"/>
  <c r="H1529" i="10" s="1"/>
  <c r="W1528" i="10"/>
  <c r="G1528" i="10"/>
  <c r="H1528" i="10" s="1"/>
  <c r="W1527" i="10"/>
  <c r="T1526" i="10"/>
  <c r="P1526" i="10"/>
  <c r="L1526" i="10"/>
  <c r="G1527" i="10"/>
  <c r="H1527" i="10" s="1"/>
  <c r="S1526" i="10"/>
  <c r="R1526" i="10"/>
  <c r="O1526" i="10"/>
  <c r="K1526" i="10"/>
  <c r="J1526" i="10"/>
  <c r="W1525" i="10"/>
  <c r="T1521" i="10"/>
  <c r="L1521" i="10"/>
  <c r="G1525" i="10"/>
  <c r="H1525" i="10" s="1"/>
  <c r="W1524" i="10"/>
  <c r="G1524" i="10"/>
  <c r="H1524" i="10" s="1"/>
  <c r="W1523" i="10"/>
  <c r="G1523" i="10"/>
  <c r="H1523" i="10" s="1"/>
  <c r="W1522" i="10"/>
  <c r="U1521" i="10"/>
  <c r="Q1521" i="10"/>
  <c r="M1521" i="10"/>
  <c r="I1521" i="10"/>
  <c r="G1522" i="10"/>
  <c r="H1522" i="10" s="1"/>
  <c r="S1521" i="10"/>
  <c r="P1521" i="10"/>
  <c r="O1521" i="10"/>
  <c r="K1521" i="10"/>
  <c r="W1520" i="10"/>
  <c r="U1516" i="10"/>
  <c r="Q1516" i="10"/>
  <c r="M1516" i="10"/>
  <c r="I1516" i="10"/>
  <c r="G1520" i="10"/>
  <c r="H1520" i="10" s="1"/>
  <c r="W1519" i="10"/>
  <c r="G1519" i="10"/>
  <c r="H1519" i="10" s="1"/>
  <c r="W1518" i="10"/>
  <c r="G1518" i="10"/>
  <c r="H1518" i="10" s="1"/>
  <c r="W1517" i="10"/>
  <c r="T1516" i="10"/>
  <c r="S1516" i="10"/>
  <c r="P1516" i="10"/>
  <c r="O1516" i="10"/>
  <c r="L1516" i="10"/>
  <c r="K1516" i="10"/>
  <c r="G1517" i="10"/>
  <c r="H1517" i="10" s="1"/>
  <c r="G1513" i="10"/>
  <c r="G1512" i="10"/>
  <c r="W1510" i="10"/>
  <c r="G1510" i="10"/>
  <c r="W1509" i="10"/>
  <c r="V1509" i="10"/>
  <c r="U1509" i="10"/>
  <c r="T1509" i="10"/>
  <c r="S1509" i="10"/>
  <c r="R1509" i="10"/>
  <c r="Q1509" i="10"/>
  <c r="P1509" i="10"/>
  <c r="O1509" i="10"/>
  <c r="G1509" i="10"/>
  <c r="W1508" i="10"/>
  <c r="V1508" i="10"/>
  <c r="U1508" i="10"/>
  <c r="T1508" i="10"/>
  <c r="S1508" i="10"/>
  <c r="R1508" i="10"/>
  <c r="Q1508" i="10"/>
  <c r="P1508" i="10"/>
  <c r="O1508" i="10"/>
  <c r="N1508" i="10"/>
  <c r="M1508" i="10"/>
  <c r="L1508" i="10"/>
  <c r="G1508" i="10"/>
  <c r="K1508" i="10" s="1"/>
  <c r="K1507" i="10" s="1"/>
  <c r="W1506" i="10"/>
  <c r="G1506" i="10"/>
  <c r="H1506" i="10" s="1"/>
  <c r="W1505" i="10"/>
  <c r="S1504" i="10"/>
  <c r="O1504" i="10"/>
  <c r="K1504" i="10"/>
  <c r="G1505" i="10"/>
  <c r="V1504" i="10"/>
  <c r="U1504" i="10"/>
  <c r="R1504" i="10"/>
  <c r="Q1504" i="10"/>
  <c r="N1504" i="10"/>
  <c r="M1504" i="10"/>
  <c r="J1504" i="10"/>
  <c r="I1504" i="10"/>
  <c r="W1503" i="10"/>
  <c r="G1503" i="10"/>
  <c r="H1503" i="10" s="1"/>
  <c r="W1502" i="10"/>
  <c r="V1501" i="10"/>
  <c r="T1501" i="10"/>
  <c r="S1501" i="10"/>
  <c r="R1501" i="10"/>
  <c r="O1501" i="10"/>
  <c r="N1501" i="10"/>
  <c r="L1501" i="10"/>
  <c r="K1501" i="10"/>
  <c r="J1501" i="10"/>
  <c r="G1502" i="10"/>
  <c r="H1502" i="10" s="1"/>
  <c r="U1501" i="10"/>
  <c r="Q1501" i="10"/>
  <c r="P1501" i="10"/>
  <c r="M1501" i="10"/>
  <c r="I1501" i="10"/>
  <c r="W1500" i="10"/>
  <c r="G1500" i="10"/>
  <c r="H1500" i="10" s="1"/>
  <c r="W1499" i="10"/>
  <c r="V1498" i="10"/>
  <c r="R1498" i="10"/>
  <c r="N1498" i="10"/>
  <c r="J1498" i="10"/>
  <c r="G1499" i="10"/>
  <c r="H1499" i="10" s="1"/>
  <c r="T1498" i="10"/>
  <c r="S1498" i="10"/>
  <c r="P1498" i="10"/>
  <c r="O1498" i="10"/>
  <c r="L1498" i="10"/>
  <c r="K1498" i="10"/>
  <c r="W1497" i="10"/>
  <c r="G1497" i="10"/>
  <c r="H1497" i="10" s="1"/>
  <c r="W1496" i="10"/>
  <c r="V1495" i="10"/>
  <c r="T1495" i="10"/>
  <c r="P1495" i="10"/>
  <c r="N1495" i="10"/>
  <c r="L1495" i="10"/>
  <c r="G1496" i="10"/>
  <c r="S1495" i="10"/>
  <c r="R1495" i="10"/>
  <c r="O1495" i="10"/>
  <c r="K1495" i="10"/>
  <c r="J1495" i="10"/>
  <c r="W1494" i="10"/>
  <c r="G1494" i="10"/>
  <c r="H1494" i="10" s="1"/>
  <c r="W1493" i="10"/>
  <c r="S1492" i="10"/>
  <c r="O1492" i="10"/>
  <c r="K1492" i="10"/>
  <c r="G1493" i="10"/>
  <c r="V1492" i="10"/>
  <c r="U1492" i="10"/>
  <c r="R1492" i="10"/>
  <c r="Q1492" i="10"/>
  <c r="N1492" i="10"/>
  <c r="M1492" i="10"/>
  <c r="J1492" i="10"/>
  <c r="I1492" i="10"/>
  <c r="W1491" i="10"/>
  <c r="G1491" i="10"/>
  <c r="H1491" i="10" s="1"/>
  <c r="W1490" i="10"/>
  <c r="V1489" i="10"/>
  <c r="T1489" i="10"/>
  <c r="S1489" i="10"/>
  <c r="R1489" i="10"/>
  <c r="O1489" i="10"/>
  <c r="N1489" i="10"/>
  <c r="L1489" i="10"/>
  <c r="K1489" i="10"/>
  <c r="J1489" i="10"/>
  <c r="G1490" i="10"/>
  <c r="H1490" i="10" s="1"/>
  <c r="U1489" i="10"/>
  <c r="Q1489" i="10"/>
  <c r="P1489" i="10"/>
  <c r="M1489" i="10"/>
  <c r="I1489" i="10"/>
  <c r="W1487" i="10"/>
  <c r="L1484" i="10"/>
  <c r="G1487" i="10"/>
  <c r="H1487" i="10" s="1"/>
  <c r="W1486" i="10"/>
  <c r="Q1484" i="10"/>
  <c r="M1484" i="10"/>
  <c r="I1484" i="10"/>
  <c r="G1486" i="10"/>
  <c r="W1485" i="10"/>
  <c r="V1484" i="10"/>
  <c r="R1484" i="10"/>
  <c r="N1484" i="10"/>
  <c r="J1484" i="10"/>
  <c r="G1485" i="10"/>
  <c r="H1485" i="10" s="1"/>
  <c r="U1484" i="10"/>
  <c r="T1484" i="10"/>
  <c r="S1484" i="10"/>
  <c r="P1484" i="10"/>
  <c r="O1484" i="10"/>
  <c r="K1484" i="10"/>
  <c r="W1483" i="10"/>
  <c r="V1481" i="10"/>
  <c r="T1481" i="10"/>
  <c r="P1481" i="10"/>
  <c r="L1481" i="10"/>
  <c r="G1483" i="10"/>
  <c r="H1483" i="10" s="1"/>
  <c r="W1482" i="10"/>
  <c r="U1481" i="10"/>
  <c r="Q1481" i="10"/>
  <c r="M1481" i="10"/>
  <c r="K1481" i="10"/>
  <c r="I1481" i="10"/>
  <c r="G1482" i="10"/>
  <c r="H1482" i="10" s="1"/>
  <c r="S1481" i="10"/>
  <c r="R1481" i="10"/>
  <c r="O1481" i="10"/>
  <c r="N1481" i="10"/>
  <c r="J1481" i="10"/>
  <c r="W1480" i="10"/>
  <c r="T1477" i="10"/>
  <c r="G1480" i="10"/>
  <c r="H1480" i="10" s="1"/>
  <c r="W1479" i="10"/>
  <c r="V1477" i="10"/>
  <c r="R1477" i="10"/>
  <c r="G1479" i="10"/>
  <c r="H1479" i="10" s="1"/>
  <c r="W1478" i="10"/>
  <c r="O1477" i="10"/>
  <c r="K1477" i="10"/>
  <c r="J1477" i="10"/>
  <c r="G1478" i="10"/>
  <c r="S1477" i="10"/>
  <c r="P1477" i="10"/>
  <c r="N1477" i="10"/>
  <c r="L1477" i="10"/>
  <c r="W1476" i="10"/>
  <c r="S1474" i="10"/>
  <c r="M1474" i="10"/>
  <c r="G1476" i="10"/>
  <c r="H1476" i="10" s="1"/>
  <c r="W1475" i="10"/>
  <c r="V1474" i="10"/>
  <c r="N1474" i="10"/>
  <c r="J1474" i="10"/>
  <c r="G1475" i="10"/>
  <c r="H1475" i="10" s="1"/>
  <c r="R1474" i="10"/>
  <c r="Q1474" i="10"/>
  <c r="O1474" i="10"/>
  <c r="K1474" i="10"/>
  <c r="W1473" i="10"/>
  <c r="S1470" i="10"/>
  <c r="K1470" i="10"/>
  <c r="G1473" i="10"/>
  <c r="H1473" i="10" s="1"/>
  <c r="W1472" i="10"/>
  <c r="G1472" i="10"/>
  <c r="H1472" i="10" s="1"/>
  <c r="W1471" i="10"/>
  <c r="V1470" i="10"/>
  <c r="R1470" i="10"/>
  <c r="N1470" i="10"/>
  <c r="J1470" i="10"/>
  <c r="G1471" i="10"/>
  <c r="O1470" i="10"/>
  <c r="W1469" i="10"/>
  <c r="G1469" i="10"/>
  <c r="H1469" i="10" s="1"/>
  <c r="W1468" i="10"/>
  <c r="Q1467" i="10"/>
  <c r="M1467" i="10"/>
  <c r="I1467" i="10"/>
  <c r="G1468" i="10"/>
  <c r="H1468" i="10" s="1"/>
  <c r="V1467" i="10"/>
  <c r="U1467" i="10"/>
  <c r="R1467" i="10"/>
  <c r="N1467" i="10"/>
  <c r="J1467" i="10"/>
  <c r="W1465" i="10"/>
  <c r="V1462" i="10"/>
  <c r="N1462" i="10"/>
  <c r="G1465" i="10"/>
  <c r="H1465" i="10" s="1"/>
  <c r="W1464" i="10"/>
  <c r="G1464" i="10"/>
  <c r="H1464" i="10" s="1"/>
  <c r="W1463" i="10"/>
  <c r="T1462" i="10"/>
  <c r="S1462" i="10"/>
  <c r="P1462" i="10"/>
  <c r="O1462" i="10"/>
  <c r="L1462" i="10"/>
  <c r="K1462" i="10"/>
  <c r="G1463" i="10"/>
  <c r="H1463" i="10" s="1"/>
  <c r="U1462" i="10"/>
  <c r="R1462" i="10"/>
  <c r="Q1462" i="10"/>
  <c r="M1462" i="10"/>
  <c r="J1462" i="10"/>
  <c r="I1462" i="10"/>
  <c r="W1461" i="10"/>
  <c r="G1461" i="10"/>
  <c r="H1461" i="10" s="1"/>
  <c r="W1460" i="10"/>
  <c r="G1460" i="10"/>
  <c r="H1460" i="10" s="1"/>
  <c r="W1459" i="10"/>
  <c r="Q1458" i="10"/>
  <c r="M1458" i="10"/>
  <c r="I1458" i="10"/>
  <c r="G1459" i="10"/>
  <c r="H1459" i="10" s="1"/>
  <c r="V1458" i="10"/>
  <c r="U1458" i="10"/>
  <c r="R1458" i="10"/>
  <c r="N1458" i="10"/>
  <c r="J1458" i="10"/>
  <c r="W1457" i="10"/>
  <c r="V1454" i="10"/>
  <c r="R1454" i="10"/>
  <c r="N1454" i="10"/>
  <c r="G1457" i="10"/>
  <c r="H1457" i="10" s="1"/>
  <c r="W1456" i="10"/>
  <c r="G1456" i="10"/>
  <c r="H1456" i="10" s="1"/>
  <c r="W1455" i="10"/>
  <c r="T1454" i="10"/>
  <c r="S1454" i="10"/>
  <c r="P1454" i="10"/>
  <c r="O1454" i="10"/>
  <c r="L1454" i="10"/>
  <c r="K1454" i="10"/>
  <c r="G1455" i="10"/>
  <c r="H1455" i="10" s="1"/>
  <c r="U1454" i="10"/>
  <c r="Q1454" i="10"/>
  <c r="M1454" i="10"/>
  <c r="J1454" i="10"/>
  <c r="I1454" i="10"/>
  <c r="W1452" i="10"/>
  <c r="G1452" i="10"/>
  <c r="H1452" i="10" s="1"/>
  <c r="W1451" i="10"/>
  <c r="S1448" i="10"/>
  <c r="K1448" i="10"/>
  <c r="G1451" i="10"/>
  <c r="H1451" i="10" s="1"/>
  <c r="W1450" i="10"/>
  <c r="G1450" i="10"/>
  <c r="H1450" i="10" s="1"/>
  <c r="W1449" i="10"/>
  <c r="V1448" i="10"/>
  <c r="N1448" i="10"/>
  <c r="G1449" i="10"/>
  <c r="R1448" i="10"/>
  <c r="O1448" i="10"/>
  <c r="J1448" i="10"/>
  <c r="W1447" i="10"/>
  <c r="T1443" i="10"/>
  <c r="T1703" i="10" s="1"/>
  <c r="L1443" i="10"/>
  <c r="L1703" i="10" s="1"/>
  <c r="G1447" i="10"/>
  <c r="H1447" i="10" s="1"/>
  <c r="W1446" i="10"/>
  <c r="G1446" i="10"/>
  <c r="W1445" i="10"/>
  <c r="G1445" i="10"/>
  <c r="W1444" i="10"/>
  <c r="S1443" i="10"/>
  <c r="S1703" i="10" s="1"/>
  <c r="K1443" i="10"/>
  <c r="K1703" i="10" s="1"/>
  <c r="G1444" i="10"/>
  <c r="P1443" i="10"/>
  <c r="P1703" i="10" s="1"/>
  <c r="O1443" i="10"/>
  <c r="O1703" i="10" s="1"/>
  <c r="W1442" i="10"/>
  <c r="T1438" i="10"/>
  <c r="T1697" i="10" s="1"/>
  <c r="L1438" i="10"/>
  <c r="L1697" i="10" s="1"/>
  <c r="G1442" i="10"/>
  <c r="W1441" i="10"/>
  <c r="G1441" i="10"/>
  <c r="H1441" i="10" s="1"/>
  <c r="W1440" i="10"/>
  <c r="G1440" i="10"/>
  <c r="W1439" i="10"/>
  <c r="S1438" i="10"/>
  <c r="S1697" i="10" s="1"/>
  <c r="O1438" i="10"/>
  <c r="O1697" i="10" s="1"/>
  <c r="K1438" i="10"/>
  <c r="K1697" i="10" s="1"/>
  <c r="G1439" i="10"/>
  <c r="U1438" i="10"/>
  <c r="U1697" i="10" s="1"/>
  <c r="P1438" i="10"/>
  <c r="P1697" i="10" s="1"/>
  <c r="M1438" i="10"/>
  <c r="M1697" i="10" s="1"/>
  <c r="G1378" i="10"/>
  <c r="G1369" i="10"/>
  <c r="G1367" i="10"/>
  <c r="G1366" i="10"/>
  <c r="G1365" i="10"/>
  <c r="G1363" i="10"/>
  <c r="W1363" i="10" s="1"/>
  <c r="V1362" i="10"/>
  <c r="U1362" i="10"/>
  <c r="T1362" i="10"/>
  <c r="S1362" i="10"/>
  <c r="R1362" i="10"/>
  <c r="Q1362" i="10"/>
  <c r="P1362" i="10"/>
  <c r="O1362" i="10"/>
  <c r="N1362" i="10"/>
  <c r="M1362" i="10"/>
  <c r="L1362" i="10"/>
  <c r="K1362" i="10"/>
  <c r="J1362" i="10"/>
  <c r="I1362" i="10"/>
  <c r="H1362" i="10"/>
  <c r="G1362" i="10"/>
  <c r="V1361" i="10"/>
  <c r="U1361" i="10"/>
  <c r="U1360" i="10" s="1"/>
  <c r="T1361" i="10"/>
  <c r="T1360" i="10" s="1"/>
  <c r="S1361" i="10"/>
  <c r="R1361" i="10"/>
  <c r="R1360" i="10" s="1"/>
  <c r="Q1361" i="10"/>
  <c r="Q1360" i="10" s="1"/>
  <c r="P1361" i="10"/>
  <c r="P1360" i="10" s="1"/>
  <c r="O1361" i="10"/>
  <c r="N1361" i="10"/>
  <c r="M1361" i="10"/>
  <c r="M1360" i="10" s="1"/>
  <c r="L1361" i="10"/>
  <c r="L1360" i="10" s="1"/>
  <c r="K1361" i="10"/>
  <c r="K1360" i="10" s="1"/>
  <c r="J1361" i="10"/>
  <c r="J1360" i="10" s="1"/>
  <c r="I1361" i="10"/>
  <c r="H1361" i="10"/>
  <c r="H1360" i="10" s="1"/>
  <c r="G1361" i="10"/>
  <c r="V1359" i="10"/>
  <c r="V1357" i="10" s="1"/>
  <c r="U1359" i="10"/>
  <c r="U1357" i="10" s="1"/>
  <c r="T1359" i="10"/>
  <c r="T1357" i="10" s="1"/>
  <c r="S1359" i="10"/>
  <c r="S1357" i="10" s="1"/>
  <c r="R1359" i="10"/>
  <c r="R1357" i="10" s="1"/>
  <c r="Q1359" i="10"/>
  <c r="Q1357" i="10" s="1"/>
  <c r="P1359" i="10"/>
  <c r="P1357" i="10" s="1"/>
  <c r="O1359" i="10"/>
  <c r="O1357" i="10" s="1"/>
  <c r="N1359" i="10"/>
  <c r="N1357" i="10" s="1"/>
  <c r="M1359" i="10"/>
  <c r="M1357" i="10" s="1"/>
  <c r="L1359" i="10"/>
  <c r="L1357" i="10" s="1"/>
  <c r="K1359" i="10"/>
  <c r="K1357" i="10" s="1"/>
  <c r="J1359" i="10"/>
  <c r="J1357" i="10" s="1"/>
  <c r="I1359" i="10"/>
  <c r="I1357" i="10" s="1"/>
  <c r="H1359" i="10"/>
  <c r="H1357" i="10" s="1"/>
  <c r="G1359" i="10"/>
  <c r="G1358" i="10"/>
  <c r="W1358" i="10" s="1"/>
  <c r="G1355" i="10"/>
  <c r="H1355" i="10" s="1"/>
  <c r="W1355" i="10" s="1"/>
  <c r="G1354" i="10"/>
  <c r="H1354" i="10" s="1"/>
  <c r="G1352" i="10"/>
  <c r="H1352" i="10" s="1"/>
  <c r="G1351" i="10"/>
  <c r="H1351" i="10" s="1"/>
  <c r="W1351" i="10" s="1"/>
  <c r="G1350" i="10"/>
  <c r="G1348" i="10"/>
  <c r="H1348" i="10" s="1"/>
  <c r="W1348" i="10" s="1"/>
  <c r="G1347" i="10"/>
  <c r="H1347" i="10" s="1"/>
  <c r="G1345" i="10"/>
  <c r="G1344" i="10"/>
  <c r="H1344" i="10" s="1"/>
  <c r="G1342" i="10"/>
  <c r="G1341" i="10"/>
  <c r="G1339" i="10"/>
  <c r="H1339" i="10" s="1"/>
  <c r="W1339" i="10" s="1"/>
  <c r="G1338" i="10"/>
  <c r="G1336" i="10"/>
  <c r="G1335" i="10"/>
  <c r="H1335" i="10" s="1"/>
  <c r="W1335" i="10" s="1"/>
  <c r="G1333" i="10"/>
  <c r="G1332" i="10"/>
  <c r="H1332" i="10" s="1"/>
  <c r="G1329" i="10"/>
  <c r="H1329" i="10" s="1"/>
  <c r="G1328" i="10"/>
  <c r="G1327" i="10"/>
  <c r="H1327" i="10" s="1"/>
  <c r="G1325" i="10"/>
  <c r="H1325" i="10" s="1"/>
  <c r="G1324" i="10"/>
  <c r="G1322" i="10"/>
  <c r="G1321" i="10"/>
  <c r="G1320" i="10"/>
  <c r="G1318" i="10"/>
  <c r="H1318" i="10" s="1"/>
  <c r="W1318" i="10" s="1"/>
  <c r="G1317" i="10"/>
  <c r="H1317" i="10" s="1"/>
  <c r="G1315" i="10"/>
  <c r="H1315" i="10" s="1"/>
  <c r="G1314" i="10"/>
  <c r="H1314" i="10" s="1"/>
  <c r="G1313" i="10"/>
  <c r="G1311" i="10"/>
  <c r="G1310" i="10"/>
  <c r="H1310" i="10" s="1"/>
  <c r="G1307" i="10"/>
  <c r="G1306" i="10"/>
  <c r="H1306" i="10" s="1"/>
  <c r="G1305" i="10"/>
  <c r="G1303" i="10"/>
  <c r="G1302" i="10"/>
  <c r="H1302" i="10" s="1"/>
  <c r="G1301" i="10"/>
  <c r="G1299" i="10"/>
  <c r="G1298" i="10"/>
  <c r="H1298" i="10" s="1"/>
  <c r="G1297" i="10"/>
  <c r="H1297" i="10" s="1"/>
  <c r="G1294" i="10"/>
  <c r="G1293" i="10"/>
  <c r="H1293" i="10" s="1"/>
  <c r="G1292" i="10"/>
  <c r="H1292" i="10" s="1"/>
  <c r="G1291" i="10"/>
  <c r="H1291" i="10" s="1"/>
  <c r="G1289" i="10"/>
  <c r="H1289" i="10" s="1"/>
  <c r="G1288" i="10"/>
  <c r="H1288" i="10" s="1"/>
  <c r="G1287" i="10"/>
  <c r="H1287" i="10" s="1"/>
  <c r="G1286" i="10"/>
  <c r="G1284" i="10"/>
  <c r="G1283" i="10"/>
  <c r="H1283" i="10" s="1"/>
  <c r="G1282" i="10"/>
  <c r="G1281" i="10"/>
  <c r="V1277" i="10"/>
  <c r="U1277" i="10"/>
  <c r="T1277" i="10"/>
  <c r="S1277" i="10"/>
  <c r="R1277" i="10"/>
  <c r="Q1277" i="10"/>
  <c r="P1277" i="10"/>
  <c r="O1277" i="10"/>
  <c r="N1277" i="10"/>
  <c r="M1277" i="10"/>
  <c r="L1277" i="10"/>
  <c r="K1277" i="10"/>
  <c r="J1277" i="10"/>
  <c r="I1277" i="10"/>
  <c r="H1277" i="10"/>
  <c r="G1277" i="10"/>
  <c r="V1276" i="10"/>
  <c r="V1275" i="10" s="1"/>
  <c r="U1276" i="10"/>
  <c r="T1276" i="10"/>
  <c r="T1275" i="10" s="1"/>
  <c r="S1276" i="10"/>
  <c r="S1275" i="10" s="1"/>
  <c r="R1276" i="10"/>
  <c r="R1275" i="10" s="1"/>
  <c r="Q1276" i="10"/>
  <c r="P1276" i="10"/>
  <c r="P1275" i="10" s="1"/>
  <c r="O1276" i="10"/>
  <c r="O1275" i="10" s="1"/>
  <c r="N1276" i="10"/>
  <c r="N1275" i="10" s="1"/>
  <c r="M1276" i="10"/>
  <c r="L1276" i="10"/>
  <c r="K1276" i="10"/>
  <c r="K1275" i="10" s="1"/>
  <c r="J1276" i="10"/>
  <c r="J1275" i="10" s="1"/>
  <c r="I1276" i="10"/>
  <c r="H1276" i="10"/>
  <c r="H1275" i="10" s="1"/>
  <c r="G1276" i="10"/>
  <c r="G1275" i="10" s="1"/>
  <c r="V1274" i="10"/>
  <c r="U1274" i="10"/>
  <c r="T1274" i="10"/>
  <c r="S1274" i="10"/>
  <c r="R1274" i="10"/>
  <c r="Q1274" i="10"/>
  <c r="P1274" i="10"/>
  <c r="O1274" i="10"/>
  <c r="N1274" i="10"/>
  <c r="M1274" i="10"/>
  <c r="L1274" i="10"/>
  <c r="K1274" i="10"/>
  <c r="J1274" i="10"/>
  <c r="I1274" i="10"/>
  <c r="H1274" i="10"/>
  <c r="G1274" i="10"/>
  <c r="V1273" i="10"/>
  <c r="U1273" i="10"/>
  <c r="T1273" i="10"/>
  <c r="S1273" i="10"/>
  <c r="R1273" i="10"/>
  <c r="Q1273" i="10"/>
  <c r="P1273" i="10"/>
  <c r="O1273" i="10"/>
  <c r="N1273" i="10"/>
  <c r="M1273" i="10"/>
  <c r="L1273" i="10"/>
  <c r="K1273" i="10"/>
  <c r="J1273" i="10"/>
  <c r="I1273" i="10"/>
  <c r="H1273" i="10"/>
  <c r="G1273" i="10"/>
  <c r="V1272" i="10"/>
  <c r="U1272" i="10"/>
  <c r="U1271" i="10" s="1"/>
  <c r="T1272" i="10"/>
  <c r="S1272" i="10"/>
  <c r="S1271" i="10" s="1"/>
  <c r="R1272" i="10"/>
  <c r="Q1272" i="10"/>
  <c r="Q1271" i="10" s="1"/>
  <c r="P1272" i="10"/>
  <c r="O1272" i="10"/>
  <c r="O1271" i="10" s="1"/>
  <c r="N1272" i="10"/>
  <c r="M1272" i="10"/>
  <c r="L1272" i="10"/>
  <c r="K1272" i="10"/>
  <c r="J1272" i="10"/>
  <c r="I1272" i="10"/>
  <c r="I1271" i="10" s="1"/>
  <c r="H1272" i="10"/>
  <c r="G1272" i="10"/>
  <c r="G1271" i="10" s="1"/>
  <c r="V1270" i="10"/>
  <c r="U1270" i="10"/>
  <c r="T1270" i="10"/>
  <c r="S1270" i="10"/>
  <c r="R1270" i="10"/>
  <c r="Q1270" i="10"/>
  <c r="P1270" i="10"/>
  <c r="O1270" i="10"/>
  <c r="N1270" i="10"/>
  <c r="M1270" i="10"/>
  <c r="L1270" i="10"/>
  <c r="K1270" i="10"/>
  <c r="J1270" i="10"/>
  <c r="I1270" i="10"/>
  <c r="H1270" i="10"/>
  <c r="G1270" i="10"/>
  <c r="V1269" i="10"/>
  <c r="U1269" i="10"/>
  <c r="U1268" i="10" s="1"/>
  <c r="T1269" i="10"/>
  <c r="S1269" i="10"/>
  <c r="R1269" i="10"/>
  <c r="R1268" i="10" s="1"/>
  <c r="Q1269" i="10"/>
  <c r="Q1268" i="10" s="1"/>
  <c r="P1269" i="10"/>
  <c r="O1269" i="10"/>
  <c r="O1268" i="10" s="1"/>
  <c r="N1269" i="10"/>
  <c r="N1268" i="10" s="1"/>
  <c r="M1269" i="10"/>
  <c r="M1268" i="10" s="1"/>
  <c r="L1269" i="10"/>
  <c r="L1268" i="10" s="1"/>
  <c r="K1269" i="10"/>
  <c r="K1268" i="10" s="1"/>
  <c r="J1269" i="10"/>
  <c r="J1268" i="10" s="1"/>
  <c r="I1269" i="10"/>
  <c r="I1268" i="10" s="1"/>
  <c r="H1269" i="10"/>
  <c r="H1268" i="10" s="1"/>
  <c r="G1269" i="10"/>
  <c r="G1268" i="10" s="1"/>
  <c r="V1268" i="10"/>
  <c r="V1267" i="10"/>
  <c r="U1267" i="10"/>
  <c r="T1267" i="10"/>
  <c r="S1267" i="10"/>
  <c r="R1267" i="10"/>
  <c r="Q1267" i="10"/>
  <c r="P1267" i="10"/>
  <c r="O1267" i="10"/>
  <c r="N1267" i="10"/>
  <c r="M1267" i="10"/>
  <c r="L1267" i="10"/>
  <c r="K1267" i="10"/>
  <c r="J1267" i="10"/>
  <c r="I1267" i="10"/>
  <c r="H1267" i="10"/>
  <c r="G1267" i="10"/>
  <c r="V1266" i="10"/>
  <c r="U1266" i="10"/>
  <c r="U1265" i="10" s="1"/>
  <c r="T1266" i="10"/>
  <c r="T1265" i="10" s="1"/>
  <c r="S1266" i="10"/>
  <c r="S1265" i="10" s="1"/>
  <c r="R1266" i="10"/>
  <c r="Q1266" i="10"/>
  <c r="Q1265" i="10" s="1"/>
  <c r="P1266" i="10"/>
  <c r="P1265" i="10" s="1"/>
  <c r="O1266" i="10"/>
  <c r="O1265" i="10" s="1"/>
  <c r="N1266" i="10"/>
  <c r="M1266" i="10"/>
  <c r="M1265" i="10" s="1"/>
  <c r="L1266" i="10"/>
  <c r="L1265" i="10" s="1"/>
  <c r="K1266" i="10"/>
  <c r="K1265" i="10" s="1"/>
  <c r="J1266" i="10"/>
  <c r="J1265" i="10" s="1"/>
  <c r="I1266" i="10"/>
  <c r="I1265" i="10" s="1"/>
  <c r="H1266" i="10"/>
  <c r="H1265" i="10" s="1"/>
  <c r="G1266" i="10"/>
  <c r="G1265" i="10" s="1"/>
  <c r="V1265" i="10"/>
  <c r="V1264" i="10"/>
  <c r="U1264" i="10"/>
  <c r="T1264" i="10"/>
  <c r="S1264" i="10"/>
  <c r="R1264" i="10"/>
  <c r="Q1264" i="10"/>
  <c r="P1264" i="10"/>
  <c r="O1264" i="10"/>
  <c r="N1264" i="10"/>
  <c r="M1264" i="10"/>
  <c r="L1264" i="10"/>
  <c r="K1264" i="10"/>
  <c r="J1264" i="10"/>
  <c r="I1264" i="10"/>
  <c r="H1264" i="10"/>
  <c r="G1264" i="10"/>
  <c r="V1263" i="10"/>
  <c r="U1263" i="10"/>
  <c r="U1262" i="10" s="1"/>
  <c r="T1263" i="10"/>
  <c r="T1262" i="10" s="1"/>
  <c r="S1263" i="10"/>
  <c r="R1263" i="10"/>
  <c r="R1262" i="10" s="1"/>
  <c r="Q1263" i="10"/>
  <c r="Q1262" i="10" s="1"/>
  <c r="P1263" i="10"/>
  <c r="P1262" i="10" s="1"/>
  <c r="O1263" i="10"/>
  <c r="N1263" i="10"/>
  <c r="M1263" i="10"/>
  <c r="M1262" i="10" s="1"/>
  <c r="L1263" i="10"/>
  <c r="L1262" i="10" s="1"/>
  <c r="K1263" i="10"/>
  <c r="J1263" i="10"/>
  <c r="I1263" i="10"/>
  <c r="I1262" i="10" s="1"/>
  <c r="H1263" i="10"/>
  <c r="H1262" i="10" s="1"/>
  <c r="G1263" i="10"/>
  <c r="V1261" i="10"/>
  <c r="U1261" i="10"/>
  <c r="T1261" i="10"/>
  <c r="S1261" i="10"/>
  <c r="R1261" i="10"/>
  <c r="Q1261" i="10"/>
  <c r="P1261" i="10"/>
  <c r="O1261" i="10"/>
  <c r="N1261" i="10"/>
  <c r="M1261" i="10"/>
  <c r="L1261" i="10"/>
  <c r="K1261" i="10"/>
  <c r="J1261" i="10"/>
  <c r="I1261" i="10"/>
  <c r="H1261" i="10"/>
  <c r="G1261" i="10"/>
  <c r="V1260" i="10"/>
  <c r="U1260" i="10"/>
  <c r="T1260" i="10"/>
  <c r="S1260" i="10"/>
  <c r="S1259" i="10" s="1"/>
  <c r="R1260" i="10"/>
  <c r="Q1260" i="10"/>
  <c r="P1260" i="10"/>
  <c r="P1259" i="10" s="1"/>
  <c r="O1260" i="10"/>
  <c r="N1260" i="10"/>
  <c r="M1260" i="10"/>
  <c r="L1260" i="10"/>
  <c r="L1259" i="10" s="1"/>
  <c r="K1260" i="10"/>
  <c r="K1259" i="10" s="1"/>
  <c r="J1260" i="10"/>
  <c r="J1259" i="10" s="1"/>
  <c r="I1260" i="10"/>
  <c r="H1260" i="10"/>
  <c r="H1259" i="10" s="1"/>
  <c r="G1260" i="10"/>
  <c r="G1259" i="10" s="1"/>
  <c r="V1258" i="10"/>
  <c r="U1258" i="10"/>
  <c r="T1258" i="10"/>
  <c r="S1258" i="10"/>
  <c r="R1258" i="10"/>
  <c r="Q1258" i="10"/>
  <c r="P1258" i="10"/>
  <c r="O1258" i="10"/>
  <c r="N1258" i="10"/>
  <c r="M1258" i="10"/>
  <c r="L1258" i="10"/>
  <c r="K1258" i="10"/>
  <c r="J1258" i="10"/>
  <c r="I1258" i="10"/>
  <c r="H1258" i="10"/>
  <c r="G1258" i="10"/>
  <c r="V1257" i="10"/>
  <c r="V1256" i="10" s="1"/>
  <c r="U1257" i="10"/>
  <c r="U1256" i="10" s="1"/>
  <c r="T1257" i="10"/>
  <c r="T1256" i="10" s="1"/>
  <c r="S1257" i="10"/>
  <c r="S1256" i="10" s="1"/>
  <c r="R1257" i="10"/>
  <c r="R1256" i="10" s="1"/>
  <c r="Q1257" i="10"/>
  <c r="Q1256" i="10" s="1"/>
  <c r="P1257" i="10"/>
  <c r="P1256" i="10" s="1"/>
  <c r="O1257" i="10"/>
  <c r="O1256" i="10" s="1"/>
  <c r="N1257" i="10"/>
  <c r="N1256" i="10" s="1"/>
  <c r="M1257" i="10"/>
  <c r="M1256" i="10" s="1"/>
  <c r="L1257" i="10"/>
  <c r="L1256" i="10" s="1"/>
  <c r="K1257" i="10"/>
  <c r="K1256" i="10" s="1"/>
  <c r="J1257" i="10"/>
  <c r="J1256" i="10" s="1"/>
  <c r="I1257" i="10"/>
  <c r="I1256" i="10" s="1"/>
  <c r="H1257" i="10"/>
  <c r="H1256" i="10" s="1"/>
  <c r="G1257" i="10"/>
  <c r="G1256" i="10" s="1"/>
  <c r="V1255" i="10"/>
  <c r="U1255" i="10"/>
  <c r="T1255" i="10"/>
  <c r="S1255" i="10"/>
  <c r="R1255" i="10"/>
  <c r="Q1255" i="10"/>
  <c r="P1255" i="10"/>
  <c r="O1255" i="10"/>
  <c r="N1255" i="10"/>
  <c r="M1255" i="10"/>
  <c r="L1255" i="10"/>
  <c r="K1255" i="10"/>
  <c r="J1255" i="10"/>
  <c r="I1255" i="10"/>
  <c r="H1255" i="10"/>
  <c r="G1255" i="10"/>
  <c r="V1254" i="10"/>
  <c r="U1254" i="10"/>
  <c r="U1253" i="10" s="1"/>
  <c r="T1254" i="10"/>
  <c r="T1253" i="10" s="1"/>
  <c r="S1254" i="10"/>
  <c r="R1254" i="10"/>
  <c r="R1253" i="10" s="1"/>
  <c r="Q1254" i="10"/>
  <c r="Q1253" i="10" s="1"/>
  <c r="P1254" i="10"/>
  <c r="P1253" i="10" s="1"/>
  <c r="O1254" i="10"/>
  <c r="N1254" i="10"/>
  <c r="M1254" i="10"/>
  <c r="M1253" i="10" s="1"/>
  <c r="L1254" i="10"/>
  <c r="K1254" i="10"/>
  <c r="J1254" i="10"/>
  <c r="J1253" i="10" s="1"/>
  <c r="I1254" i="10"/>
  <c r="H1254" i="10"/>
  <c r="H1253" i="10" s="1"/>
  <c r="G1254" i="10"/>
  <c r="N1253" i="10"/>
  <c r="V1251" i="10"/>
  <c r="U1251" i="10"/>
  <c r="T1251" i="10"/>
  <c r="S1251" i="10"/>
  <c r="R1251" i="10"/>
  <c r="Q1251" i="10"/>
  <c r="P1251" i="10"/>
  <c r="O1251" i="10"/>
  <c r="N1251" i="10"/>
  <c r="M1251" i="10"/>
  <c r="L1251" i="10"/>
  <c r="K1251" i="10"/>
  <c r="J1251" i="10"/>
  <c r="I1251" i="10"/>
  <c r="H1251" i="10"/>
  <c r="G1251" i="10"/>
  <c r="V1250" i="10"/>
  <c r="U1250" i="10"/>
  <c r="T1250" i="10"/>
  <c r="S1250" i="10"/>
  <c r="R1250" i="10"/>
  <c r="Q1250" i="10"/>
  <c r="P1250" i="10"/>
  <c r="O1250" i="10"/>
  <c r="N1250" i="10"/>
  <c r="M1250" i="10"/>
  <c r="L1250" i="10"/>
  <c r="K1250" i="10"/>
  <c r="J1250" i="10"/>
  <c r="I1250" i="10"/>
  <c r="H1250" i="10"/>
  <c r="G1250" i="10"/>
  <c r="V1249" i="10"/>
  <c r="U1249" i="10"/>
  <c r="T1249" i="10"/>
  <c r="T1248" i="10" s="1"/>
  <c r="S1249" i="10"/>
  <c r="R1249" i="10"/>
  <c r="R1248" i="10" s="1"/>
  <c r="Q1249" i="10"/>
  <c r="P1249" i="10"/>
  <c r="P1248" i="10" s="1"/>
  <c r="O1249" i="10"/>
  <c r="N1249" i="10"/>
  <c r="N1248" i="10" s="1"/>
  <c r="M1249" i="10"/>
  <c r="M1248" i="10" s="1"/>
  <c r="L1249" i="10"/>
  <c r="L1248" i="10" s="1"/>
  <c r="K1249" i="10"/>
  <c r="J1249" i="10"/>
  <c r="I1249" i="10"/>
  <c r="I1248" i="10" s="1"/>
  <c r="H1249" i="10"/>
  <c r="H1248" i="10" s="1"/>
  <c r="G1249" i="10"/>
  <c r="V1247" i="10"/>
  <c r="U1247" i="10"/>
  <c r="T1247" i="10"/>
  <c r="S1247" i="10"/>
  <c r="R1247" i="10"/>
  <c r="Q1247" i="10"/>
  <c r="P1247" i="10"/>
  <c r="O1247" i="10"/>
  <c r="N1247" i="10"/>
  <c r="M1247" i="10"/>
  <c r="L1247" i="10"/>
  <c r="K1247" i="10"/>
  <c r="J1247" i="10"/>
  <c r="I1247" i="10"/>
  <c r="H1247" i="10"/>
  <c r="G1247" i="10"/>
  <c r="V1246" i="10"/>
  <c r="V1245" i="10" s="1"/>
  <c r="U1246" i="10"/>
  <c r="U1245" i="10" s="1"/>
  <c r="T1246" i="10"/>
  <c r="T1245" i="10" s="1"/>
  <c r="S1246" i="10"/>
  <c r="R1246" i="10"/>
  <c r="R1245" i="10" s="1"/>
  <c r="Q1246" i="10"/>
  <c r="Q1245" i="10" s="1"/>
  <c r="P1246" i="10"/>
  <c r="O1246" i="10"/>
  <c r="O1245" i="10" s="1"/>
  <c r="N1246" i="10"/>
  <c r="N1245" i="10" s="1"/>
  <c r="M1246" i="10"/>
  <c r="L1246" i="10"/>
  <c r="L1245" i="10" s="1"/>
  <c r="K1246" i="10"/>
  <c r="K1245" i="10" s="1"/>
  <c r="J1246" i="10"/>
  <c r="J1245" i="10" s="1"/>
  <c r="I1246" i="10"/>
  <c r="H1246" i="10"/>
  <c r="H1245" i="10" s="1"/>
  <c r="G1246" i="10"/>
  <c r="G1245" i="10" s="1"/>
  <c r="V1244" i="10"/>
  <c r="U1244" i="10"/>
  <c r="T1244" i="10"/>
  <c r="S1244" i="10"/>
  <c r="R1244" i="10"/>
  <c r="Q1244" i="10"/>
  <c r="P1244" i="10"/>
  <c r="O1244" i="10"/>
  <c r="N1244" i="10"/>
  <c r="M1244" i="10"/>
  <c r="L1244" i="10"/>
  <c r="K1244" i="10"/>
  <c r="J1244" i="10"/>
  <c r="I1244" i="10"/>
  <c r="H1244" i="10"/>
  <c r="G1244" i="10"/>
  <c r="V1243" i="10"/>
  <c r="U1243" i="10"/>
  <c r="T1243" i="10"/>
  <c r="S1243" i="10"/>
  <c r="R1243" i="10"/>
  <c r="Q1243" i="10"/>
  <c r="P1243" i="10"/>
  <c r="O1243" i="10"/>
  <c r="N1243" i="10"/>
  <c r="M1243" i="10"/>
  <c r="L1243" i="10"/>
  <c r="K1243" i="10"/>
  <c r="J1243" i="10"/>
  <c r="I1243" i="10"/>
  <c r="H1243" i="10"/>
  <c r="G1243" i="10"/>
  <c r="V1242" i="10"/>
  <c r="U1242" i="10"/>
  <c r="U1241" i="10" s="1"/>
  <c r="T1242" i="10"/>
  <c r="T1241" i="10" s="1"/>
  <c r="S1242" i="10"/>
  <c r="R1242" i="10"/>
  <c r="Q1242" i="10"/>
  <c r="P1242" i="10"/>
  <c r="O1242" i="10"/>
  <c r="O1241" i="10" s="1"/>
  <c r="N1242" i="10"/>
  <c r="M1242" i="10"/>
  <c r="M1241" i="10" s="1"/>
  <c r="L1242" i="10"/>
  <c r="L1241" i="10" s="1"/>
  <c r="K1242" i="10"/>
  <c r="K1241" i="10" s="1"/>
  <c r="J1242" i="10"/>
  <c r="I1242" i="10"/>
  <c r="I1241" i="10" s="1"/>
  <c r="H1242" i="10"/>
  <c r="H1241" i="10" s="1"/>
  <c r="G1242" i="10"/>
  <c r="G1241" i="10" s="1"/>
  <c r="V1240" i="10"/>
  <c r="U1240" i="10"/>
  <c r="T1240" i="10"/>
  <c r="S1240" i="10"/>
  <c r="R1240" i="10"/>
  <c r="Q1240" i="10"/>
  <c r="P1240" i="10"/>
  <c r="O1240" i="10"/>
  <c r="N1240" i="10"/>
  <c r="M1240" i="10"/>
  <c r="L1240" i="10"/>
  <c r="K1240" i="10"/>
  <c r="J1240" i="10"/>
  <c r="I1240" i="10"/>
  <c r="H1240" i="10"/>
  <c r="G1240" i="10"/>
  <c r="V1239" i="10"/>
  <c r="V1238" i="10" s="1"/>
  <c r="U1239" i="10"/>
  <c r="T1239" i="10"/>
  <c r="S1239" i="10"/>
  <c r="S1238" i="10" s="1"/>
  <c r="R1239" i="10"/>
  <c r="R1238" i="10" s="1"/>
  <c r="Q1239" i="10"/>
  <c r="P1239" i="10"/>
  <c r="P1238" i="10" s="1"/>
  <c r="O1239" i="10"/>
  <c r="O1238" i="10" s="1"/>
  <c r="N1239" i="10"/>
  <c r="M1239" i="10"/>
  <c r="L1239" i="10"/>
  <c r="L1238" i="10" s="1"/>
  <c r="K1239" i="10"/>
  <c r="K1238" i="10" s="1"/>
  <c r="J1239" i="10"/>
  <c r="J1238" i="10" s="1"/>
  <c r="I1239" i="10"/>
  <c r="H1239" i="10"/>
  <c r="H1238" i="10" s="1"/>
  <c r="G1239" i="10"/>
  <c r="G1238" i="10" s="1"/>
  <c r="V1237" i="10"/>
  <c r="U1237" i="10"/>
  <c r="T1237" i="10"/>
  <c r="S1237" i="10"/>
  <c r="R1237" i="10"/>
  <c r="Q1237" i="10"/>
  <c r="P1237" i="10"/>
  <c r="O1237" i="10"/>
  <c r="N1237" i="10"/>
  <c r="M1237" i="10"/>
  <c r="L1237" i="10"/>
  <c r="K1237" i="10"/>
  <c r="J1237" i="10"/>
  <c r="I1237" i="10"/>
  <c r="H1237" i="10"/>
  <c r="G1237" i="10"/>
  <c r="V1236" i="10"/>
  <c r="U1236" i="10"/>
  <c r="T1236" i="10"/>
  <c r="S1236" i="10"/>
  <c r="R1236" i="10"/>
  <c r="Q1236" i="10"/>
  <c r="P1236" i="10"/>
  <c r="O1236" i="10"/>
  <c r="N1236" i="10"/>
  <c r="M1236" i="10"/>
  <c r="L1236" i="10"/>
  <c r="K1236" i="10"/>
  <c r="J1236" i="10"/>
  <c r="I1236" i="10"/>
  <c r="H1236" i="10"/>
  <c r="G1236" i="10"/>
  <c r="V1235" i="10"/>
  <c r="U1235" i="10"/>
  <c r="U1234" i="10" s="1"/>
  <c r="T1235" i="10"/>
  <c r="S1235" i="10"/>
  <c r="R1235" i="10"/>
  <c r="R1234" i="10" s="1"/>
  <c r="Q1235" i="10"/>
  <c r="Q1234" i="10" s="1"/>
  <c r="P1235" i="10"/>
  <c r="O1235" i="10"/>
  <c r="N1235" i="10"/>
  <c r="N1234" i="10" s="1"/>
  <c r="M1235" i="10"/>
  <c r="M1234" i="10" s="1"/>
  <c r="L1235" i="10"/>
  <c r="L1234" i="10" s="1"/>
  <c r="K1235" i="10"/>
  <c r="K1234" i="10" s="1"/>
  <c r="J1235" i="10"/>
  <c r="J1234" i="10" s="1"/>
  <c r="I1235" i="10"/>
  <c r="I1234" i="10" s="1"/>
  <c r="H1235" i="10"/>
  <c r="G1235" i="10"/>
  <c r="G1234" i="10" s="1"/>
  <c r="V1233" i="10"/>
  <c r="U1233" i="10"/>
  <c r="T1233" i="10"/>
  <c r="S1233" i="10"/>
  <c r="R1233" i="10"/>
  <c r="Q1233" i="10"/>
  <c r="P1233" i="10"/>
  <c r="O1233" i="10"/>
  <c r="N1233" i="10"/>
  <c r="M1233" i="10"/>
  <c r="L1233" i="10"/>
  <c r="K1233" i="10"/>
  <c r="J1233" i="10"/>
  <c r="I1233" i="10"/>
  <c r="H1233" i="10"/>
  <c r="G1233" i="10"/>
  <c r="V1232" i="10"/>
  <c r="V1231" i="10" s="1"/>
  <c r="U1232" i="10"/>
  <c r="U1231" i="10" s="1"/>
  <c r="T1232" i="10"/>
  <c r="T1231" i="10" s="1"/>
  <c r="S1232" i="10"/>
  <c r="R1232" i="10"/>
  <c r="R1231" i="10" s="1"/>
  <c r="Q1232" i="10"/>
  <c r="P1232" i="10"/>
  <c r="P1231" i="10" s="1"/>
  <c r="O1232" i="10"/>
  <c r="O1231" i="10" s="1"/>
  <c r="N1232" i="10"/>
  <c r="M1232" i="10"/>
  <c r="M1231" i="10" s="1"/>
  <c r="L1232" i="10"/>
  <c r="L1231" i="10" s="1"/>
  <c r="K1232" i="10"/>
  <c r="J1232" i="10"/>
  <c r="J1231" i="10" s="1"/>
  <c r="I1232" i="10"/>
  <c r="I1231" i="10" s="1"/>
  <c r="H1232" i="10"/>
  <c r="H1231" i="10" s="1"/>
  <c r="G1232" i="10"/>
  <c r="N1231" i="10"/>
  <c r="V1229" i="10"/>
  <c r="U1229" i="10"/>
  <c r="T1229" i="10"/>
  <c r="S1229" i="10"/>
  <c r="R1229" i="10"/>
  <c r="Q1229" i="10"/>
  <c r="P1229" i="10"/>
  <c r="O1229" i="10"/>
  <c r="N1229" i="10"/>
  <c r="M1229" i="10"/>
  <c r="L1229" i="10"/>
  <c r="K1229" i="10"/>
  <c r="J1229" i="10"/>
  <c r="I1229" i="10"/>
  <c r="H1229" i="10"/>
  <c r="G1229" i="10"/>
  <c r="V1228" i="10"/>
  <c r="U1228" i="10"/>
  <c r="T1228" i="10"/>
  <c r="S1228" i="10"/>
  <c r="R1228" i="10"/>
  <c r="Q1228" i="10"/>
  <c r="P1228" i="10"/>
  <c r="O1228" i="10"/>
  <c r="N1228" i="10"/>
  <c r="M1228" i="10"/>
  <c r="L1228" i="10"/>
  <c r="K1228" i="10"/>
  <c r="J1228" i="10"/>
  <c r="I1228" i="10"/>
  <c r="H1228" i="10"/>
  <c r="G1228" i="10"/>
  <c r="V1227" i="10"/>
  <c r="V1226" i="10" s="1"/>
  <c r="U1227" i="10"/>
  <c r="U1226" i="10" s="1"/>
  <c r="T1227" i="10"/>
  <c r="S1227" i="10"/>
  <c r="S1226" i="10" s="1"/>
  <c r="R1227" i="10"/>
  <c r="Q1227" i="10"/>
  <c r="Q1226" i="10" s="1"/>
  <c r="P1227" i="10"/>
  <c r="O1227" i="10"/>
  <c r="N1227" i="10"/>
  <c r="N1226" i="10" s="1"/>
  <c r="M1227" i="10"/>
  <c r="M1226" i="10" s="1"/>
  <c r="L1227" i="10"/>
  <c r="K1227" i="10"/>
  <c r="K1226" i="10" s="1"/>
  <c r="J1227" i="10"/>
  <c r="J1226" i="10" s="1"/>
  <c r="I1227" i="10"/>
  <c r="I1226" i="10" s="1"/>
  <c r="H1227" i="10"/>
  <c r="G1227" i="10"/>
  <c r="G1226" i="10" s="1"/>
  <c r="V1225" i="10"/>
  <c r="U1225" i="10"/>
  <c r="T1225" i="10"/>
  <c r="S1225" i="10"/>
  <c r="R1225" i="10"/>
  <c r="Q1225" i="10"/>
  <c r="P1225" i="10"/>
  <c r="O1225" i="10"/>
  <c r="N1225" i="10"/>
  <c r="M1225" i="10"/>
  <c r="L1225" i="10"/>
  <c r="K1225" i="10"/>
  <c r="J1225" i="10"/>
  <c r="I1225" i="10"/>
  <c r="H1225" i="10"/>
  <c r="G1225" i="10"/>
  <c r="V1224" i="10"/>
  <c r="U1224" i="10"/>
  <c r="T1224" i="10"/>
  <c r="S1224" i="10"/>
  <c r="R1224" i="10"/>
  <c r="Q1224" i="10"/>
  <c r="P1224" i="10"/>
  <c r="O1224" i="10"/>
  <c r="N1224" i="10"/>
  <c r="M1224" i="10"/>
  <c r="L1224" i="10"/>
  <c r="K1224" i="10"/>
  <c r="J1224" i="10"/>
  <c r="I1224" i="10"/>
  <c r="H1224" i="10"/>
  <c r="G1224" i="10"/>
  <c r="V1223" i="10"/>
  <c r="U1223" i="10"/>
  <c r="U1222" i="10" s="1"/>
  <c r="T1223" i="10"/>
  <c r="T1222" i="10" s="1"/>
  <c r="S1223" i="10"/>
  <c r="R1223" i="10"/>
  <c r="R1222" i="10" s="1"/>
  <c r="Q1223" i="10"/>
  <c r="Q1222" i="10" s="1"/>
  <c r="P1223" i="10"/>
  <c r="P1222" i="10" s="1"/>
  <c r="O1223" i="10"/>
  <c r="O1222" i="10" s="1"/>
  <c r="N1223" i="10"/>
  <c r="N1222" i="10" s="1"/>
  <c r="M1223" i="10"/>
  <c r="M1222" i="10" s="1"/>
  <c r="L1223" i="10"/>
  <c r="L1222" i="10" s="1"/>
  <c r="K1223" i="10"/>
  <c r="K1222" i="10" s="1"/>
  <c r="J1223" i="10"/>
  <c r="J1222" i="10" s="1"/>
  <c r="I1223" i="10"/>
  <c r="I1222" i="10" s="1"/>
  <c r="H1223" i="10"/>
  <c r="H1222" i="10" s="1"/>
  <c r="G1223" i="10"/>
  <c r="G1222" i="10" s="1"/>
  <c r="V1222" i="10"/>
  <c r="V1221" i="10"/>
  <c r="U1221" i="10"/>
  <c r="T1221" i="10"/>
  <c r="S1221" i="10"/>
  <c r="R1221" i="10"/>
  <c r="Q1221" i="10"/>
  <c r="P1221" i="10"/>
  <c r="O1221" i="10"/>
  <c r="N1221" i="10"/>
  <c r="M1221" i="10"/>
  <c r="L1221" i="10"/>
  <c r="K1221" i="10"/>
  <c r="J1221" i="10"/>
  <c r="I1221" i="10"/>
  <c r="H1221" i="10"/>
  <c r="G1221" i="10"/>
  <c r="V1220" i="10"/>
  <c r="U1220" i="10"/>
  <c r="T1220" i="10"/>
  <c r="S1220" i="10"/>
  <c r="R1220" i="10"/>
  <c r="Q1220" i="10"/>
  <c r="P1220" i="10"/>
  <c r="O1220" i="10"/>
  <c r="N1220" i="10"/>
  <c r="M1220" i="10"/>
  <c r="L1220" i="10"/>
  <c r="K1220" i="10"/>
  <c r="J1220" i="10"/>
  <c r="I1220" i="10"/>
  <c r="H1220" i="10"/>
  <c r="G1220" i="10"/>
  <c r="V1219" i="10"/>
  <c r="U1219" i="10"/>
  <c r="U1218" i="10" s="1"/>
  <c r="T1219" i="10"/>
  <c r="T1218" i="10" s="1"/>
  <c r="S1219" i="10"/>
  <c r="R1219" i="10"/>
  <c r="Q1219" i="10"/>
  <c r="Q1218" i="10" s="1"/>
  <c r="P1219" i="10"/>
  <c r="P1218" i="10" s="1"/>
  <c r="O1219" i="10"/>
  <c r="N1219" i="10"/>
  <c r="N1218" i="10" s="1"/>
  <c r="M1219" i="10"/>
  <c r="M1218" i="10" s="1"/>
  <c r="L1219" i="10"/>
  <c r="L1218" i="10" s="1"/>
  <c r="K1219" i="10"/>
  <c r="K1218" i="10" s="1"/>
  <c r="J1219" i="10"/>
  <c r="J1218" i="10" s="1"/>
  <c r="I1219" i="10"/>
  <c r="I1218" i="10" s="1"/>
  <c r="H1219" i="10"/>
  <c r="H1218" i="10" s="1"/>
  <c r="G1219" i="10"/>
  <c r="V1216" i="10"/>
  <c r="U1216" i="10"/>
  <c r="T1216" i="10"/>
  <c r="S1216" i="10"/>
  <c r="R1216" i="10"/>
  <c r="Q1216" i="10"/>
  <c r="P1216" i="10"/>
  <c r="O1216" i="10"/>
  <c r="N1216" i="10"/>
  <c r="M1216" i="10"/>
  <c r="L1216" i="10"/>
  <c r="K1216" i="10"/>
  <c r="J1216" i="10"/>
  <c r="I1216" i="10"/>
  <c r="H1216" i="10"/>
  <c r="G1216" i="10"/>
  <c r="V1215" i="10"/>
  <c r="U1215" i="10"/>
  <c r="T1215" i="10"/>
  <c r="S1215" i="10"/>
  <c r="R1215" i="10"/>
  <c r="Q1215" i="10"/>
  <c r="P1215" i="10"/>
  <c r="O1215" i="10"/>
  <c r="N1215" i="10"/>
  <c r="M1215" i="10"/>
  <c r="L1215" i="10"/>
  <c r="K1215" i="10"/>
  <c r="J1215" i="10"/>
  <c r="I1215" i="10"/>
  <c r="H1215" i="10"/>
  <c r="G1215" i="10"/>
  <c r="V1214" i="10"/>
  <c r="U1214" i="10"/>
  <c r="T1214" i="10"/>
  <c r="S1214" i="10"/>
  <c r="R1214" i="10"/>
  <c r="Q1214" i="10"/>
  <c r="P1214" i="10"/>
  <c r="O1214" i="10"/>
  <c r="N1214" i="10"/>
  <c r="M1214" i="10"/>
  <c r="L1214" i="10"/>
  <c r="K1214" i="10"/>
  <c r="J1214" i="10"/>
  <c r="I1214" i="10"/>
  <c r="H1214" i="10"/>
  <c r="G1214" i="10"/>
  <c r="V1213" i="10"/>
  <c r="U1213" i="10"/>
  <c r="T1213" i="10"/>
  <c r="T1212" i="10" s="1"/>
  <c r="S1213" i="10"/>
  <c r="S1212" i="10" s="1"/>
  <c r="R1213" i="10"/>
  <c r="Q1213" i="10"/>
  <c r="Q1212" i="10" s="1"/>
  <c r="P1213" i="10"/>
  <c r="O1213" i="10"/>
  <c r="O1212" i="10" s="1"/>
  <c r="N1213" i="10"/>
  <c r="M1213" i="10"/>
  <c r="L1213" i="10"/>
  <c r="K1213" i="10"/>
  <c r="K1212" i="10" s="1"/>
  <c r="J1213" i="10"/>
  <c r="I1213" i="10"/>
  <c r="I1212" i="10" s="1"/>
  <c r="H1213" i="10"/>
  <c r="G1213" i="10"/>
  <c r="V1211" i="10"/>
  <c r="U1211" i="10"/>
  <c r="T1211" i="10"/>
  <c r="S1211" i="10"/>
  <c r="R1211" i="10"/>
  <c r="Q1211" i="10"/>
  <c r="P1211" i="10"/>
  <c r="O1211" i="10"/>
  <c r="N1211" i="10"/>
  <c r="M1211" i="10"/>
  <c r="L1211" i="10"/>
  <c r="K1211" i="10"/>
  <c r="J1211" i="10"/>
  <c r="I1211" i="10"/>
  <c r="H1211" i="10"/>
  <c r="G1211" i="10"/>
  <c r="V1210" i="10"/>
  <c r="U1210" i="10"/>
  <c r="T1210" i="10"/>
  <c r="S1210" i="10"/>
  <c r="R1210" i="10"/>
  <c r="Q1210" i="10"/>
  <c r="P1210" i="10"/>
  <c r="O1210" i="10"/>
  <c r="N1210" i="10"/>
  <c r="M1210" i="10"/>
  <c r="L1210" i="10"/>
  <c r="K1210" i="10"/>
  <c r="J1210" i="10"/>
  <c r="I1210" i="10"/>
  <c r="H1210" i="10"/>
  <c r="G1210" i="10"/>
  <c r="V1209" i="10"/>
  <c r="U1209" i="10"/>
  <c r="T1209" i="10"/>
  <c r="S1209" i="10"/>
  <c r="R1209" i="10"/>
  <c r="Q1209" i="10"/>
  <c r="P1209" i="10"/>
  <c r="O1209" i="10"/>
  <c r="N1209" i="10"/>
  <c r="M1209" i="10"/>
  <c r="L1209" i="10"/>
  <c r="K1209" i="10"/>
  <c r="J1209" i="10"/>
  <c r="I1209" i="10"/>
  <c r="H1209" i="10"/>
  <c r="G1209" i="10"/>
  <c r="V1208" i="10"/>
  <c r="U1208" i="10"/>
  <c r="T1208" i="10"/>
  <c r="T1207" i="10" s="1"/>
  <c r="S1208" i="10"/>
  <c r="R1208" i="10"/>
  <c r="Q1208" i="10"/>
  <c r="P1208" i="10"/>
  <c r="P1207" i="10" s="1"/>
  <c r="O1208" i="10"/>
  <c r="O1207" i="10" s="1"/>
  <c r="N1208" i="10"/>
  <c r="M1208" i="10"/>
  <c r="L1208" i="10"/>
  <c r="L1207" i="10" s="1"/>
  <c r="K1208" i="10"/>
  <c r="K1207" i="10" s="1"/>
  <c r="J1208" i="10"/>
  <c r="I1208" i="10"/>
  <c r="I1207" i="10" s="1"/>
  <c r="H1208" i="10"/>
  <c r="H1207" i="10" s="1"/>
  <c r="G1208" i="10"/>
  <c r="V1206" i="10"/>
  <c r="U1206" i="10"/>
  <c r="T1206" i="10"/>
  <c r="S1206" i="10"/>
  <c r="R1206" i="10"/>
  <c r="Q1206" i="10"/>
  <c r="P1206" i="10"/>
  <c r="O1206" i="10"/>
  <c r="N1206" i="10"/>
  <c r="M1206" i="10"/>
  <c r="L1206" i="10"/>
  <c r="K1206" i="10"/>
  <c r="J1206" i="10"/>
  <c r="I1206" i="10"/>
  <c r="H1206" i="10"/>
  <c r="G1206" i="10"/>
  <c r="V1205" i="10"/>
  <c r="U1205" i="10"/>
  <c r="T1205" i="10"/>
  <c r="S1205" i="10"/>
  <c r="R1205" i="10"/>
  <c r="Q1205" i="10"/>
  <c r="P1205" i="10"/>
  <c r="O1205" i="10"/>
  <c r="N1205" i="10"/>
  <c r="M1205" i="10"/>
  <c r="L1205" i="10"/>
  <c r="K1205" i="10"/>
  <c r="J1205" i="10"/>
  <c r="I1205" i="10"/>
  <c r="H1205" i="10"/>
  <c r="G1205" i="10"/>
  <c r="V1204" i="10"/>
  <c r="U1204" i="10"/>
  <c r="T1204" i="10"/>
  <c r="S1204" i="10"/>
  <c r="R1204" i="10"/>
  <c r="Q1204" i="10"/>
  <c r="P1204" i="10"/>
  <c r="O1204" i="10"/>
  <c r="N1204" i="10"/>
  <c r="M1204" i="10"/>
  <c r="L1204" i="10"/>
  <c r="K1204" i="10"/>
  <c r="J1204" i="10"/>
  <c r="I1204" i="10"/>
  <c r="H1204" i="10"/>
  <c r="G1204" i="10"/>
  <c r="V1203" i="10"/>
  <c r="U1203" i="10"/>
  <c r="T1203" i="10"/>
  <c r="T1202" i="10" s="1"/>
  <c r="S1203" i="10"/>
  <c r="R1203" i="10"/>
  <c r="Q1203" i="10"/>
  <c r="P1203" i="10"/>
  <c r="O1203" i="10"/>
  <c r="N1203" i="10"/>
  <c r="M1203" i="10"/>
  <c r="L1203" i="10"/>
  <c r="L1202" i="10" s="1"/>
  <c r="K1203" i="10"/>
  <c r="J1203" i="10"/>
  <c r="J1202" i="10" s="1"/>
  <c r="I1203" i="10"/>
  <c r="H1203" i="10"/>
  <c r="H1202" i="10" s="1"/>
  <c r="G1203" i="10"/>
  <c r="V1199" i="10"/>
  <c r="U1199" i="10"/>
  <c r="T1199" i="10"/>
  <c r="S1199" i="10"/>
  <c r="R1199" i="10"/>
  <c r="Q1199" i="10"/>
  <c r="P1199" i="10"/>
  <c r="O1199" i="10"/>
  <c r="N1199" i="10"/>
  <c r="M1199" i="10"/>
  <c r="L1199" i="10"/>
  <c r="K1199" i="10"/>
  <c r="J1199" i="10"/>
  <c r="I1199" i="10"/>
  <c r="H1199" i="10"/>
  <c r="G1199" i="10"/>
  <c r="V1198" i="10"/>
  <c r="U1198" i="10"/>
  <c r="T1198" i="10"/>
  <c r="S1198" i="10"/>
  <c r="R1198" i="10"/>
  <c r="Q1198" i="10"/>
  <c r="P1198" i="10"/>
  <c r="O1198" i="10"/>
  <c r="N1198" i="10"/>
  <c r="M1198" i="10"/>
  <c r="L1198" i="10"/>
  <c r="K1198" i="10"/>
  <c r="J1198" i="10"/>
  <c r="I1198" i="10"/>
  <c r="H1198" i="10"/>
  <c r="G1198"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Q1194" i="10" s="1"/>
  <c r="P1195" i="10"/>
  <c r="O1195" i="10"/>
  <c r="N1195" i="10"/>
  <c r="M1195" i="10"/>
  <c r="M1194" i="10" s="1"/>
  <c r="L1195" i="10"/>
  <c r="K1195" i="10"/>
  <c r="J1195" i="10"/>
  <c r="I1195" i="10"/>
  <c r="I1194" i="10" s="1"/>
  <c r="H1195" i="10"/>
  <c r="G1195" i="10"/>
  <c r="N1194" i="10"/>
  <c r="V1193" i="10"/>
  <c r="U1193" i="10"/>
  <c r="T1193" i="10"/>
  <c r="S1193" i="10"/>
  <c r="R1193" i="10"/>
  <c r="Q1193" i="10"/>
  <c r="P1193" i="10"/>
  <c r="O1193" i="10"/>
  <c r="N1193" i="10"/>
  <c r="M1193" i="10"/>
  <c r="L1193" i="10"/>
  <c r="K1193" i="10"/>
  <c r="J1193" i="10"/>
  <c r="I1193" i="10"/>
  <c r="H1193" i="10"/>
  <c r="G1193" i="10"/>
  <c r="V1192" i="10"/>
  <c r="U1192" i="10"/>
  <c r="T1192" i="10"/>
  <c r="S1192" i="10"/>
  <c r="R1192" i="10"/>
  <c r="Q1192" i="10"/>
  <c r="P1192" i="10"/>
  <c r="O1192" i="10"/>
  <c r="N1192" i="10"/>
  <c r="M1192" i="10"/>
  <c r="L1192" i="10"/>
  <c r="K1192" i="10"/>
  <c r="J1192" i="10"/>
  <c r="I1192" i="10"/>
  <c r="H1192" i="10"/>
  <c r="G1192" i="10"/>
  <c r="V1191" i="10"/>
  <c r="U1191" i="10"/>
  <c r="T1191" i="10"/>
  <c r="S1191" i="10"/>
  <c r="R1191" i="10"/>
  <c r="Q1191" i="10"/>
  <c r="P1191" i="10"/>
  <c r="O1191" i="10"/>
  <c r="N1191" i="10"/>
  <c r="M1191" i="10"/>
  <c r="L1191" i="10"/>
  <c r="K1191" i="10"/>
  <c r="J1191" i="10"/>
  <c r="I1191" i="10"/>
  <c r="H1191" i="10"/>
  <c r="G1191" i="10"/>
  <c r="V1190" i="10"/>
  <c r="U1190" i="10"/>
  <c r="T1190" i="10"/>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W1188" i="10"/>
  <c r="V1188" i="10"/>
  <c r="U1188" i="10"/>
  <c r="T1188" i="10"/>
  <c r="S1188" i="10"/>
  <c r="R1188" i="10"/>
  <c r="Q1188" i="10"/>
  <c r="P1188" i="10"/>
  <c r="O1188" i="10"/>
  <c r="N1188" i="10"/>
  <c r="M1188" i="10"/>
  <c r="L1188" i="10"/>
  <c r="K1188" i="10"/>
  <c r="J1188" i="10"/>
  <c r="I1188" i="10"/>
  <c r="H1188" i="10"/>
  <c r="G1188" i="10"/>
  <c r="V1185" i="10"/>
  <c r="U1185" i="10"/>
  <c r="T1185" i="10"/>
  <c r="S1185" i="10"/>
  <c r="R1185" i="10"/>
  <c r="Q1185" i="10"/>
  <c r="P1185" i="10"/>
  <c r="O1185" i="10"/>
  <c r="N1185" i="10"/>
  <c r="M1185" i="10"/>
  <c r="L1185" i="10"/>
  <c r="K1185" i="10"/>
  <c r="J1185" i="10"/>
  <c r="I1185" i="10"/>
  <c r="H1185" i="10"/>
  <c r="G1185" i="10"/>
  <c r="V1184" i="10"/>
  <c r="V1183" i="10" s="1"/>
  <c r="U1184" i="10"/>
  <c r="U1183" i="10" s="1"/>
  <c r="T1184" i="10"/>
  <c r="T1183" i="10" s="1"/>
  <c r="S1184" i="10"/>
  <c r="R1184" i="10"/>
  <c r="R1183" i="10" s="1"/>
  <c r="Q1184" i="10"/>
  <c r="Q1183" i="10" s="1"/>
  <c r="P1184" i="10"/>
  <c r="P1183" i="10" s="1"/>
  <c r="O1184" i="10"/>
  <c r="N1184" i="10"/>
  <c r="N1183" i="10" s="1"/>
  <c r="M1184" i="10"/>
  <c r="M1183" i="10" s="1"/>
  <c r="L1184" i="10"/>
  <c r="L1183" i="10" s="1"/>
  <c r="K1184" i="10"/>
  <c r="J1184" i="10"/>
  <c r="I1184" i="10"/>
  <c r="I1183" i="10" s="1"/>
  <c r="H1184" i="10"/>
  <c r="H1183" i="10" s="1"/>
  <c r="G1184" i="10"/>
  <c r="M1182" i="10"/>
  <c r="P1182" i="10" s="1"/>
  <c r="S1182" i="10" s="1"/>
  <c r="L1182" i="10"/>
  <c r="K1182" i="10"/>
  <c r="J1182" i="10"/>
  <c r="I1182" i="10"/>
  <c r="H1182" i="10"/>
  <c r="G1182" i="10"/>
  <c r="L1181" i="10"/>
  <c r="K1181" i="10"/>
  <c r="J1181" i="10"/>
  <c r="I1181" i="10"/>
  <c r="H1181" i="10"/>
  <c r="G1181" i="10"/>
  <c r="K1180" i="10"/>
  <c r="J1180" i="10"/>
  <c r="I1180" i="10"/>
  <c r="H1180" i="10"/>
  <c r="G1180" i="10"/>
  <c r="V1177" i="10"/>
  <c r="U1177" i="10"/>
  <c r="T1177" i="10"/>
  <c r="S1177" i="10"/>
  <c r="R1177" i="10"/>
  <c r="Q1177" i="10"/>
  <c r="P1177" i="10"/>
  <c r="O1177" i="10"/>
  <c r="N1177" i="10"/>
  <c r="M1177" i="10"/>
  <c r="L1177" i="10"/>
  <c r="K1177" i="10"/>
  <c r="J1177" i="10"/>
  <c r="I1177" i="10"/>
  <c r="H1177" i="10"/>
  <c r="G1177" i="10"/>
  <c r="G1175" i="10"/>
  <c r="W1175" i="10" s="1"/>
  <c r="G1166" i="10"/>
  <c r="G1165" i="10"/>
  <c r="H1165" i="10" s="1"/>
  <c r="G1164" i="10"/>
  <c r="I1164" i="10" s="1"/>
  <c r="G1160" i="10"/>
  <c r="V1157" i="10"/>
  <c r="U1157" i="10"/>
  <c r="T1157" i="10"/>
  <c r="S1157" i="10"/>
  <c r="R1157" i="10"/>
  <c r="Q1157" i="10"/>
  <c r="P1157" i="10"/>
  <c r="O1157" i="10"/>
  <c r="N1157" i="10"/>
  <c r="M1157" i="10"/>
  <c r="L1157" i="10"/>
  <c r="K1157" i="10"/>
  <c r="J1157" i="10"/>
  <c r="I1157" i="10"/>
  <c r="H1157" i="10"/>
  <c r="G1157" i="10"/>
  <c r="V1156" i="10"/>
  <c r="V1155" i="10" s="1"/>
  <c r="U1156" i="10"/>
  <c r="U1155" i="10" s="1"/>
  <c r="T1156" i="10"/>
  <c r="T1155" i="10" s="1"/>
  <c r="S1156" i="10"/>
  <c r="R1156" i="10"/>
  <c r="R1155" i="10" s="1"/>
  <c r="Q1156" i="10"/>
  <c r="Q1155" i="10" s="1"/>
  <c r="P1156" i="10"/>
  <c r="P1155" i="10" s="1"/>
  <c r="O1156" i="10"/>
  <c r="N1156" i="10"/>
  <c r="N1155" i="10" s="1"/>
  <c r="M1156" i="10"/>
  <c r="M1155" i="10" s="1"/>
  <c r="L1156" i="10"/>
  <c r="L1155" i="10" s="1"/>
  <c r="K1156" i="10"/>
  <c r="J1156" i="10"/>
  <c r="J1155" i="10" s="1"/>
  <c r="I1156" i="10"/>
  <c r="I1155" i="10" s="1"/>
  <c r="H1156" i="10"/>
  <c r="H1155" i="10" s="1"/>
  <c r="G1156" i="10"/>
  <c r="G1155" i="10" s="1"/>
  <c r="V1154" i="10"/>
  <c r="U1154" i="10"/>
  <c r="T1154" i="10"/>
  <c r="S1154" i="10"/>
  <c r="R1154" i="10"/>
  <c r="Q1154" i="10"/>
  <c r="P1154" i="10"/>
  <c r="O1154" i="10"/>
  <c r="N1154" i="10"/>
  <c r="M1154" i="10"/>
  <c r="L1154" i="10"/>
  <c r="K1154" i="10"/>
  <c r="J1154" i="10"/>
  <c r="I1154" i="10"/>
  <c r="H1154" i="10"/>
  <c r="G1154" i="10"/>
  <c r="V1153" i="10"/>
  <c r="U1153" i="10"/>
  <c r="T1153" i="10"/>
  <c r="S1153" i="10"/>
  <c r="R1153" i="10"/>
  <c r="Q1153" i="10"/>
  <c r="P1153" i="10"/>
  <c r="O1153" i="10"/>
  <c r="N1153" i="10"/>
  <c r="M1153" i="10"/>
  <c r="L1153" i="10"/>
  <c r="K1153" i="10"/>
  <c r="J1153" i="10"/>
  <c r="I1153" i="10"/>
  <c r="H1153" i="10"/>
  <c r="G1153" i="10"/>
  <c r="P1152" i="10"/>
  <c r="V1152" i="10" s="1"/>
  <c r="O1152" i="10"/>
  <c r="U1152" i="10" s="1"/>
  <c r="N1152" i="10"/>
  <c r="T1152" i="10" s="1"/>
  <c r="M1152" i="10"/>
  <c r="S1152" i="10" s="1"/>
  <c r="L1152" i="10"/>
  <c r="R1152" i="10" s="1"/>
  <c r="K1152" i="10"/>
  <c r="J1152" i="10"/>
  <c r="I1152" i="10"/>
  <c r="H1152" i="10"/>
  <c r="G1152" i="10"/>
  <c r="M1151" i="10"/>
  <c r="P1151" i="10" s="1"/>
  <c r="L1151" i="10"/>
  <c r="K1151" i="10"/>
  <c r="J1151" i="10"/>
  <c r="I1151" i="10"/>
  <c r="H1151" i="10"/>
  <c r="G1151" i="10"/>
  <c r="L1150" i="10"/>
  <c r="N1150" i="10" s="1"/>
  <c r="K1150" i="10"/>
  <c r="J1150" i="10"/>
  <c r="I1150" i="10"/>
  <c r="H1150" i="10"/>
  <c r="G1150" i="10"/>
  <c r="K1149" i="10"/>
  <c r="J1149" i="10"/>
  <c r="I1149" i="10"/>
  <c r="H1149" i="10"/>
  <c r="G1149" i="10"/>
  <c r="V1147" i="10"/>
  <c r="U1147" i="10"/>
  <c r="T1147" i="10"/>
  <c r="S1147" i="10"/>
  <c r="R1147" i="10"/>
  <c r="Q1147" i="10"/>
  <c r="P1147" i="10"/>
  <c r="O1147" i="10"/>
  <c r="N1147" i="10"/>
  <c r="M1147" i="10"/>
  <c r="L1147" i="10"/>
  <c r="K1147" i="10"/>
  <c r="J1147" i="10"/>
  <c r="I1147" i="10"/>
  <c r="H1147" i="10"/>
  <c r="G1147" i="10"/>
  <c r="V1146" i="10"/>
  <c r="U1146" i="10"/>
  <c r="T1146" i="10"/>
  <c r="S1146" i="10"/>
  <c r="R1146" i="10"/>
  <c r="Q1146" i="10"/>
  <c r="P1146" i="10"/>
  <c r="O1146" i="10"/>
  <c r="N1146" i="10"/>
  <c r="M1146" i="10"/>
  <c r="L1146" i="10"/>
  <c r="K1146" i="10"/>
  <c r="J1146" i="10"/>
  <c r="I1146" i="10"/>
  <c r="H1146" i="10"/>
  <c r="G1146" i="10"/>
  <c r="P1145" i="10"/>
  <c r="V1145" i="10" s="1"/>
  <c r="O1145" i="10"/>
  <c r="U1145" i="10" s="1"/>
  <c r="N1145" i="10"/>
  <c r="T1145" i="10" s="1"/>
  <c r="M1145" i="10"/>
  <c r="S1145" i="10" s="1"/>
  <c r="L1145" i="10"/>
  <c r="R1145" i="10" s="1"/>
  <c r="K1145" i="10"/>
  <c r="J1145" i="10"/>
  <c r="I1145" i="10"/>
  <c r="H1145" i="10"/>
  <c r="G1145" i="10"/>
  <c r="M1144" i="10"/>
  <c r="P1144" i="10" s="1"/>
  <c r="L1144" i="10"/>
  <c r="K1144" i="10"/>
  <c r="J1144" i="10"/>
  <c r="I1144" i="10"/>
  <c r="H1144" i="10"/>
  <c r="G1144" i="10"/>
  <c r="L1143" i="10"/>
  <c r="N1143" i="10" s="1"/>
  <c r="K1143" i="10"/>
  <c r="J1143" i="10"/>
  <c r="I1143" i="10"/>
  <c r="H1143" i="10"/>
  <c r="G1143" i="10"/>
  <c r="K1142" i="10"/>
  <c r="J1142" i="10"/>
  <c r="I1142" i="10"/>
  <c r="H1142" i="10"/>
  <c r="G1142" i="10"/>
  <c r="V1140" i="10"/>
  <c r="U1140" i="10"/>
  <c r="T1140" i="10"/>
  <c r="S1140" i="10"/>
  <c r="R1140" i="10"/>
  <c r="Q1140" i="10"/>
  <c r="P1140" i="10"/>
  <c r="O1140" i="10"/>
  <c r="N1140" i="10"/>
  <c r="M1140" i="10"/>
  <c r="L1140" i="10"/>
  <c r="K1140" i="10"/>
  <c r="J1140" i="10"/>
  <c r="I1140" i="10"/>
  <c r="H1140" i="10"/>
  <c r="G1140" i="10"/>
  <c r="V1139" i="10"/>
  <c r="U1139" i="10"/>
  <c r="T1139" i="10"/>
  <c r="S1139" i="10"/>
  <c r="R1139" i="10"/>
  <c r="Q1139" i="10"/>
  <c r="P1139" i="10"/>
  <c r="O1139" i="10"/>
  <c r="N1139" i="10"/>
  <c r="M1139" i="10"/>
  <c r="L1139" i="10"/>
  <c r="K1139" i="10"/>
  <c r="J1139" i="10"/>
  <c r="I1139" i="10"/>
  <c r="H1139" i="10"/>
  <c r="G1139" i="10"/>
  <c r="P1138" i="10"/>
  <c r="V1138" i="10" s="1"/>
  <c r="O1138" i="10"/>
  <c r="U1138" i="10" s="1"/>
  <c r="N1138" i="10"/>
  <c r="T1138" i="10" s="1"/>
  <c r="M1138" i="10"/>
  <c r="S1138" i="10" s="1"/>
  <c r="L1138" i="10"/>
  <c r="R1138" i="10" s="1"/>
  <c r="K1138" i="10"/>
  <c r="J1138" i="10"/>
  <c r="I1138" i="10"/>
  <c r="H1138" i="10"/>
  <c r="G1138" i="10"/>
  <c r="M1137" i="10"/>
  <c r="P1137" i="10" s="1"/>
  <c r="L1137" i="10"/>
  <c r="O1137" i="10" s="1"/>
  <c r="K1137" i="10"/>
  <c r="J1137" i="10"/>
  <c r="I1137" i="10"/>
  <c r="H1137" i="10"/>
  <c r="G1137" i="10"/>
  <c r="L1136" i="10"/>
  <c r="K1136" i="10"/>
  <c r="J1136" i="10"/>
  <c r="I1136" i="10"/>
  <c r="H1136" i="10"/>
  <c r="G1136" i="10"/>
  <c r="K1135" i="10"/>
  <c r="J1135" i="10"/>
  <c r="I1135" i="10"/>
  <c r="H1135" i="10"/>
  <c r="G1135" i="10"/>
  <c r="V1133" i="10"/>
  <c r="U1133" i="10"/>
  <c r="T1133" i="10"/>
  <c r="S1133" i="10"/>
  <c r="R1133" i="10"/>
  <c r="Q1133" i="10"/>
  <c r="P1133" i="10"/>
  <c r="O1133" i="10"/>
  <c r="N1133" i="10"/>
  <c r="M1133" i="10"/>
  <c r="L1133" i="10"/>
  <c r="K1133" i="10"/>
  <c r="J1133" i="10"/>
  <c r="I1133" i="10"/>
  <c r="H1133" i="10"/>
  <c r="G1133" i="10"/>
  <c r="V1132" i="10"/>
  <c r="U1132" i="10"/>
  <c r="T1132" i="10"/>
  <c r="S1132" i="10"/>
  <c r="R1132" i="10"/>
  <c r="Q1132" i="10"/>
  <c r="P1132" i="10"/>
  <c r="O1132" i="10"/>
  <c r="N1132" i="10"/>
  <c r="M1132" i="10"/>
  <c r="L1132" i="10"/>
  <c r="K1132" i="10"/>
  <c r="J1132" i="10"/>
  <c r="I1132" i="10"/>
  <c r="H1132" i="10"/>
  <c r="G1132" i="10"/>
  <c r="P1131" i="10"/>
  <c r="V1131" i="10" s="1"/>
  <c r="O1131" i="10"/>
  <c r="U1131" i="10" s="1"/>
  <c r="N1131" i="10"/>
  <c r="T1131" i="10" s="1"/>
  <c r="M1131" i="10"/>
  <c r="S1131" i="10" s="1"/>
  <c r="L1131" i="10"/>
  <c r="R1131" i="10" s="1"/>
  <c r="K1131" i="10"/>
  <c r="J1131" i="10"/>
  <c r="I1131" i="10"/>
  <c r="H1131" i="10"/>
  <c r="G1131" i="10"/>
  <c r="M1130" i="10"/>
  <c r="P1130" i="10" s="1"/>
  <c r="S1130" i="10" s="1"/>
  <c r="L1130" i="10"/>
  <c r="O1130" i="10" s="1"/>
  <c r="K1130" i="10"/>
  <c r="J1130" i="10"/>
  <c r="I1130" i="10"/>
  <c r="H1130" i="10"/>
  <c r="G1130" i="10"/>
  <c r="L1129" i="10"/>
  <c r="K1129" i="10"/>
  <c r="J1129" i="10"/>
  <c r="I1129" i="10"/>
  <c r="H1129" i="10"/>
  <c r="G1129" i="10"/>
  <c r="K1128" i="10"/>
  <c r="J1128" i="10"/>
  <c r="I1128" i="10"/>
  <c r="H1128" i="10"/>
  <c r="G1128" i="10"/>
  <c r="V1126" i="10"/>
  <c r="U1126" i="10"/>
  <c r="T1126" i="10"/>
  <c r="S1126" i="10"/>
  <c r="R1126" i="10"/>
  <c r="Q1126" i="10"/>
  <c r="P1126" i="10"/>
  <c r="O1126" i="10"/>
  <c r="N1126" i="10"/>
  <c r="M1126" i="10"/>
  <c r="L1126" i="10"/>
  <c r="K1126" i="10"/>
  <c r="J1126" i="10"/>
  <c r="I1126" i="10"/>
  <c r="H1126" i="10"/>
  <c r="G1126" i="10"/>
  <c r="V1125" i="10"/>
  <c r="U1125" i="10"/>
  <c r="T1125" i="10"/>
  <c r="S1125" i="10"/>
  <c r="R1125" i="10"/>
  <c r="Q1125" i="10"/>
  <c r="P1125" i="10"/>
  <c r="O1125" i="10"/>
  <c r="N1125" i="10"/>
  <c r="M1125" i="10"/>
  <c r="L1125" i="10"/>
  <c r="K1125" i="10"/>
  <c r="J1125" i="10"/>
  <c r="I1125" i="10"/>
  <c r="H1125" i="10"/>
  <c r="G1125" i="10"/>
  <c r="P1124" i="10"/>
  <c r="V1124" i="10" s="1"/>
  <c r="O1124" i="10"/>
  <c r="U1124" i="10" s="1"/>
  <c r="N1124" i="10"/>
  <c r="T1124" i="10" s="1"/>
  <c r="M1124" i="10"/>
  <c r="S1124" i="10" s="1"/>
  <c r="L1124" i="10"/>
  <c r="R1124" i="10" s="1"/>
  <c r="K1124" i="10"/>
  <c r="J1124" i="10"/>
  <c r="I1124" i="10"/>
  <c r="H1124" i="10"/>
  <c r="G1124" i="10"/>
  <c r="M1123" i="10"/>
  <c r="L1123" i="10"/>
  <c r="O1123" i="10" s="1"/>
  <c r="R1123" i="10" s="1"/>
  <c r="K1123" i="10"/>
  <c r="J1123" i="10"/>
  <c r="I1123" i="10"/>
  <c r="H1123" i="10"/>
  <c r="G1123" i="10"/>
  <c r="L1122" i="10"/>
  <c r="N1122" i="10" s="1"/>
  <c r="P1122" i="10" s="1"/>
  <c r="K1122" i="10"/>
  <c r="J1122" i="10"/>
  <c r="I1122" i="10"/>
  <c r="H1122" i="10"/>
  <c r="G1122" i="10"/>
  <c r="K1121" i="10"/>
  <c r="J1121" i="10"/>
  <c r="I1121" i="10"/>
  <c r="H1121" i="10"/>
  <c r="G1121" i="10"/>
  <c r="V1119" i="10"/>
  <c r="U1119" i="10"/>
  <c r="T1119" i="10"/>
  <c r="S1119" i="10"/>
  <c r="R1119" i="10"/>
  <c r="Q1119" i="10"/>
  <c r="P1119" i="10"/>
  <c r="O1119" i="10"/>
  <c r="N1119" i="10"/>
  <c r="M1119" i="10"/>
  <c r="L1119" i="10"/>
  <c r="K1119" i="10"/>
  <c r="J1119" i="10"/>
  <c r="I1119" i="10"/>
  <c r="H1119" i="10"/>
  <c r="G1119" i="10"/>
  <c r="V1118" i="10"/>
  <c r="U1118" i="10"/>
  <c r="T1118" i="10"/>
  <c r="S1118" i="10"/>
  <c r="R1118" i="10"/>
  <c r="Q1118" i="10"/>
  <c r="P1118" i="10"/>
  <c r="O1118" i="10"/>
  <c r="N1118" i="10"/>
  <c r="M1118" i="10"/>
  <c r="L1118" i="10"/>
  <c r="K1118" i="10"/>
  <c r="J1118" i="10"/>
  <c r="I1118" i="10"/>
  <c r="H1118" i="10"/>
  <c r="G1118" i="10"/>
  <c r="P1117" i="10"/>
  <c r="V1117" i="10" s="1"/>
  <c r="O1117" i="10"/>
  <c r="U1117" i="10" s="1"/>
  <c r="N1117" i="10"/>
  <c r="T1117" i="10" s="1"/>
  <c r="M1117" i="10"/>
  <c r="S1117" i="10" s="1"/>
  <c r="L1117" i="10"/>
  <c r="R1117" i="10" s="1"/>
  <c r="K1117" i="10"/>
  <c r="J1117" i="10"/>
  <c r="I1117" i="10"/>
  <c r="H1117" i="10"/>
  <c r="G1117" i="10"/>
  <c r="M1116" i="10"/>
  <c r="P1116" i="10" s="1"/>
  <c r="L1116" i="10"/>
  <c r="K1116" i="10"/>
  <c r="J1116" i="10"/>
  <c r="I1116" i="10"/>
  <c r="H1116" i="10"/>
  <c r="G1116" i="10"/>
  <c r="L1115" i="10"/>
  <c r="N1115" i="10" s="1"/>
  <c r="K1115" i="10"/>
  <c r="J1115" i="10"/>
  <c r="I1115" i="10"/>
  <c r="H1115" i="10"/>
  <c r="G1115" i="10"/>
  <c r="K1114" i="10"/>
  <c r="J1114" i="10"/>
  <c r="I1114" i="10"/>
  <c r="H1114" i="10"/>
  <c r="G1114" i="10"/>
  <c r="H1112" i="10"/>
  <c r="I1112" i="10" s="1"/>
  <c r="G1112" i="10"/>
  <c r="H1111" i="10"/>
  <c r="G1111" i="10"/>
  <c r="H1110" i="10"/>
  <c r="G1110" i="10"/>
  <c r="H1109" i="10"/>
  <c r="I1109" i="10" s="1"/>
  <c r="G1109" i="10"/>
  <c r="H1108" i="10"/>
  <c r="I1108" i="10" s="1"/>
  <c r="G1108" i="10"/>
  <c r="H1107" i="10"/>
  <c r="G1107" i="10"/>
  <c r="G1102" i="10"/>
  <c r="H1102" i="10" s="1"/>
  <c r="G1101" i="10"/>
  <c r="G1100" i="10"/>
  <c r="G1099" i="10"/>
  <c r="H1099" i="10" s="1"/>
  <c r="G1086" i="10"/>
  <c r="G1085" i="10" s="1"/>
  <c r="G1084" i="10"/>
  <c r="W1084" i="10" s="1"/>
  <c r="G1083" i="10"/>
  <c r="W1083" i="10" s="1"/>
  <c r="G1082" i="10"/>
  <c r="G1080" i="10"/>
  <c r="V1079" i="10"/>
  <c r="U1079" i="10"/>
  <c r="T1079" i="10"/>
  <c r="S1079" i="10"/>
  <c r="R1079" i="10"/>
  <c r="Q1079" i="10"/>
  <c r="P1079" i="10"/>
  <c r="O1079" i="10"/>
  <c r="N1079" i="10"/>
  <c r="M1079" i="10"/>
  <c r="L1079" i="10"/>
  <c r="K1079" i="10"/>
  <c r="J1079" i="10"/>
  <c r="I1079" i="10"/>
  <c r="H1079" i="10"/>
  <c r="G1079" i="10"/>
  <c r="V1078" i="10"/>
  <c r="V1077" i="10" s="1"/>
  <c r="U1078" i="10"/>
  <c r="T1078" i="10"/>
  <c r="S1078" i="10"/>
  <c r="S1077" i="10" s="1"/>
  <c r="R1078" i="10"/>
  <c r="Q1078" i="10"/>
  <c r="P1078" i="10"/>
  <c r="P1077" i="10" s="1"/>
  <c r="O1078" i="10"/>
  <c r="O1077" i="10" s="1"/>
  <c r="N1078" i="10"/>
  <c r="M1078" i="10"/>
  <c r="L1078" i="10"/>
  <c r="L1077" i="10" s="1"/>
  <c r="K1078" i="10"/>
  <c r="K1077" i="10" s="1"/>
  <c r="J1078" i="10"/>
  <c r="I1078" i="10"/>
  <c r="H1078" i="10"/>
  <c r="G1078" i="10"/>
  <c r="V1076" i="10"/>
  <c r="V1074" i="10" s="1"/>
  <c r="U1076" i="10"/>
  <c r="U1074" i="10" s="1"/>
  <c r="T1076" i="10"/>
  <c r="T1074" i="10" s="1"/>
  <c r="S1076" i="10"/>
  <c r="S1074" i="10" s="1"/>
  <c r="R1076" i="10"/>
  <c r="R1074" i="10" s="1"/>
  <c r="Q1076" i="10"/>
  <c r="Q1074" i="10" s="1"/>
  <c r="P1076" i="10"/>
  <c r="P1074" i="10" s="1"/>
  <c r="O1076" i="10"/>
  <c r="O1074" i="10" s="1"/>
  <c r="N1076" i="10"/>
  <c r="N1074" i="10" s="1"/>
  <c r="M1076" i="10"/>
  <c r="M1074" i="10" s="1"/>
  <c r="L1076" i="10"/>
  <c r="L1074" i="10" s="1"/>
  <c r="K1076" i="10"/>
  <c r="K1074" i="10" s="1"/>
  <c r="J1076" i="10"/>
  <c r="J1074" i="10" s="1"/>
  <c r="I1076" i="10"/>
  <c r="I1074" i="10" s="1"/>
  <c r="H1076" i="10"/>
  <c r="H1074" i="10" s="1"/>
  <c r="G1076" i="10"/>
  <c r="G1075" i="10"/>
  <c r="V1072" i="10"/>
  <c r="U1072" i="10"/>
  <c r="T1072" i="10"/>
  <c r="S1072" i="10"/>
  <c r="R1072" i="10"/>
  <c r="Q1072" i="10"/>
  <c r="P1072" i="10"/>
  <c r="O1072" i="10"/>
  <c r="N1072" i="10"/>
  <c r="M1072" i="10"/>
  <c r="L1072" i="10"/>
  <c r="K1072" i="10"/>
  <c r="J1072" i="10"/>
  <c r="I1072" i="10"/>
  <c r="H1072" i="10"/>
  <c r="G1072" i="10"/>
  <c r="V1071" i="10"/>
  <c r="U1071" i="10"/>
  <c r="T1071" i="10"/>
  <c r="T1070" i="10" s="1"/>
  <c r="S1071" i="10"/>
  <c r="S1070" i="10" s="1"/>
  <c r="R1071" i="10"/>
  <c r="R1070" i="10" s="1"/>
  <c r="Q1071" i="10"/>
  <c r="Q1070" i="10" s="1"/>
  <c r="P1071" i="10"/>
  <c r="O1071" i="10"/>
  <c r="N1071" i="10"/>
  <c r="N1070" i="10" s="1"/>
  <c r="M1071" i="10"/>
  <c r="L1071" i="10"/>
  <c r="K1071" i="10"/>
  <c r="K1070" i="10" s="1"/>
  <c r="J1071" i="10"/>
  <c r="J1070" i="10" s="1"/>
  <c r="I1071" i="10"/>
  <c r="I1070" i="10" s="1"/>
  <c r="H1071" i="10"/>
  <c r="H1070" i="10" s="1"/>
  <c r="G1071" i="10"/>
  <c r="G1070" i="10" s="1"/>
  <c r="V1070" i="10"/>
  <c r="V1069" i="10"/>
  <c r="U1069" i="10"/>
  <c r="T1069" i="10"/>
  <c r="S1069" i="10"/>
  <c r="R1069" i="10"/>
  <c r="Q1069" i="10"/>
  <c r="P1069" i="10"/>
  <c r="O1069" i="10"/>
  <c r="N1069" i="10"/>
  <c r="M1069" i="10"/>
  <c r="L1069" i="10"/>
  <c r="K1069" i="10"/>
  <c r="J1069" i="10"/>
  <c r="I1069" i="10"/>
  <c r="H1069" i="10"/>
  <c r="G1069" i="10"/>
  <c r="V1068" i="10"/>
  <c r="U1068" i="10"/>
  <c r="T1068" i="10"/>
  <c r="S1068" i="10"/>
  <c r="R1068" i="10"/>
  <c r="Q1068" i="10"/>
  <c r="P1068" i="10"/>
  <c r="O1068" i="10"/>
  <c r="N1068" i="10"/>
  <c r="M1068" i="10"/>
  <c r="L1068" i="10"/>
  <c r="K1068" i="10"/>
  <c r="J1068" i="10"/>
  <c r="I1068" i="10"/>
  <c r="H1068" i="10"/>
  <c r="G1068" i="10"/>
  <c r="V1067" i="10"/>
  <c r="V1066" i="10" s="1"/>
  <c r="U1067" i="10"/>
  <c r="U1066" i="10" s="1"/>
  <c r="T1067" i="10"/>
  <c r="T1066" i="10" s="1"/>
  <c r="S1067" i="10"/>
  <c r="R1067" i="10"/>
  <c r="R1066" i="10" s="1"/>
  <c r="Q1067" i="10"/>
  <c r="P1067" i="10"/>
  <c r="O1067" i="10"/>
  <c r="N1067" i="10"/>
  <c r="N1066" i="10" s="1"/>
  <c r="M1067" i="10"/>
  <c r="M1066" i="10" s="1"/>
  <c r="L1067" i="10"/>
  <c r="K1067" i="10"/>
  <c r="J1067" i="10"/>
  <c r="J1066" i="10" s="1"/>
  <c r="I1067" i="10"/>
  <c r="I1066" i="10" s="1"/>
  <c r="H1067" i="10"/>
  <c r="G1067" i="10"/>
  <c r="V1065" i="10"/>
  <c r="U1065" i="10"/>
  <c r="T1065" i="10"/>
  <c r="S1065" i="10"/>
  <c r="R1065" i="10"/>
  <c r="Q1065" i="10"/>
  <c r="P1065" i="10"/>
  <c r="O1065" i="10"/>
  <c r="N1065" i="10"/>
  <c r="M1065" i="10"/>
  <c r="L1065" i="10"/>
  <c r="K1065" i="10"/>
  <c r="J1065" i="10"/>
  <c r="I1065" i="10"/>
  <c r="H1065" i="10"/>
  <c r="G1065" i="10"/>
  <c r="V1064" i="10"/>
  <c r="U1064" i="10"/>
  <c r="U1063" i="10" s="1"/>
  <c r="T1064" i="10"/>
  <c r="T1063" i="10" s="1"/>
  <c r="S1064" i="10"/>
  <c r="S1063" i="10" s="1"/>
  <c r="R1064" i="10"/>
  <c r="Q1064" i="10"/>
  <c r="Q1063" i="10" s="1"/>
  <c r="P1064" i="10"/>
  <c r="P1063" i="10" s="1"/>
  <c r="O1064" i="10"/>
  <c r="O1063" i="10" s="1"/>
  <c r="N1064" i="10"/>
  <c r="N1063" i="10" s="1"/>
  <c r="M1064" i="10"/>
  <c r="M1063" i="10" s="1"/>
  <c r="L1064" i="10"/>
  <c r="K1064" i="10"/>
  <c r="K1063" i="10" s="1"/>
  <c r="J1064" i="10"/>
  <c r="J1063" i="10" s="1"/>
  <c r="I1064" i="10"/>
  <c r="H1064" i="10"/>
  <c r="H1063" i="10" s="1"/>
  <c r="G1064" i="10"/>
  <c r="G1063" i="10" s="1"/>
  <c r="V1063" i="10"/>
  <c r="V1062" i="10"/>
  <c r="U1062" i="10"/>
  <c r="T1062" i="10"/>
  <c r="S1062" i="10"/>
  <c r="R1062" i="10"/>
  <c r="Q1062" i="10"/>
  <c r="P1062" i="10"/>
  <c r="O1062" i="10"/>
  <c r="N1062" i="10"/>
  <c r="M1062" i="10"/>
  <c r="L1062" i="10"/>
  <c r="K1062" i="10"/>
  <c r="J1062" i="10"/>
  <c r="I1062" i="10"/>
  <c r="H1062" i="10"/>
  <c r="G1062" i="10"/>
  <c r="V1061" i="10"/>
  <c r="U1061" i="10"/>
  <c r="U1060" i="10" s="1"/>
  <c r="T1061" i="10"/>
  <c r="T1060" i="10" s="1"/>
  <c r="S1061" i="10"/>
  <c r="S1060" i="10" s="1"/>
  <c r="R1061" i="10"/>
  <c r="Q1061" i="10"/>
  <c r="P1061" i="10"/>
  <c r="P1060" i="10" s="1"/>
  <c r="O1061" i="10"/>
  <c r="O1060" i="10" s="1"/>
  <c r="N1061" i="10"/>
  <c r="M1061" i="10"/>
  <c r="M1060" i="10" s="1"/>
  <c r="L1061" i="10"/>
  <c r="L1060" i="10" s="1"/>
  <c r="K1061" i="10"/>
  <c r="J1061" i="10"/>
  <c r="I1061" i="10"/>
  <c r="I1060" i="10" s="1"/>
  <c r="H1061" i="10"/>
  <c r="H1060" i="10" s="1"/>
  <c r="G1061" i="10"/>
  <c r="G1060" i="10" s="1"/>
  <c r="V1059" i="10"/>
  <c r="U1059" i="10"/>
  <c r="T1059" i="10"/>
  <c r="S1059" i="10"/>
  <c r="R1059" i="10"/>
  <c r="Q1059" i="10"/>
  <c r="P1059" i="10"/>
  <c r="O1059" i="10"/>
  <c r="N1059" i="10"/>
  <c r="M1059" i="10"/>
  <c r="L1059" i="10"/>
  <c r="K1059" i="10"/>
  <c r="J1059" i="10"/>
  <c r="I1059" i="10"/>
  <c r="H1059" i="10"/>
  <c r="G1059" i="10"/>
  <c r="V1058" i="10"/>
  <c r="V1057" i="10" s="1"/>
  <c r="U1058" i="10"/>
  <c r="U1057" i="10" s="1"/>
  <c r="T1058" i="10"/>
  <c r="T1057" i="10" s="1"/>
  <c r="S1058" i="10"/>
  <c r="R1058" i="10"/>
  <c r="R1057" i="10" s="1"/>
  <c r="Q1058" i="10"/>
  <c r="Q1057" i="10" s="1"/>
  <c r="P1058" i="10"/>
  <c r="P1057" i="10" s="1"/>
  <c r="O1058" i="10"/>
  <c r="N1058" i="10"/>
  <c r="M1058" i="10"/>
  <c r="M1057" i="10" s="1"/>
  <c r="L1058" i="10"/>
  <c r="L1057" i="10" s="1"/>
  <c r="K1058" i="10"/>
  <c r="J1058" i="10"/>
  <c r="J1057" i="10" s="1"/>
  <c r="I1058" i="10"/>
  <c r="H1058" i="10"/>
  <c r="H1057" i="10" s="1"/>
  <c r="G1058" i="10"/>
  <c r="G1057" i="10" s="1"/>
  <c r="V1056" i="10"/>
  <c r="U1056" i="10"/>
  <c r="T1056" i="10"/>
  <c r="S1056" i="10"/>
  <c r="R1056" i="10"/>
  <c r="Q1056" i="10"/>
  <c r="P1056" i="10"/>
  <c r="O1056" i="10"/>
  <c r="N1056" i="10"/>
  <c r="M1056" i="10"/>
  <c r="L1056" i="10"/>
  <c r="K1056" i="10"/>
  <c r="J1056" i="10"/>
  <c r="I1056" i="10"/>
  <c r="H1056" i="10"/>
  <c r="G1056" i="10"/>
  <c r="V1055" i="10"/>
  <c r="V1054" i="10" s="1"/>
  <c r="U1055" i="10"/>
  <c r="U1054" i="10" s="1"/>
  <c r="T1055" i="10"/>
  <c r="T1054" i="10" s="1"/>
  <c r="S1055" i="10"/>
  <c r="S1054" i="10" s="1"/>
  <c r="R1055" i="10"/>
  <c r="R1054" i="10" s="1"/>
  <c r="Q1055" i="10"/>
  <c r="Q1054" i="10" s="1"/>
  <c r="P1055" i="10"/>
  <c r="P1054" i="10" s="1"/>
  <c r="O1055" i="10"/>
  <c r="O1054" i="10" s="1"/>
  <c r="N1055" i="10"/>
  <c r="M1055" i="10"/>
  <c r="M1054" i="10" s="1"/>
  <c r="L1055" i="10"/>
  <c r="L1054" i="10" s="1"/>
  <c r="K1055" i="10"/>
  <c r="K1054" i="10" s="1"/>
  <c r="J1055" i="10"/>
  <c r="J1054" i="10" s="1"/>
  <c r="I1055" i="10"/>
  <c r="I1054" i="10" s="1"/>
  <c r="H1055" i="10"/>
  <c r="H1054" i="10" s="1"/>
  <c r="G1055" i="10"/>
  <c r="G1054" i="10" s="1"/>
  <c r="V1053" i="10"/>
  <c r="U1053" i="10"/>
  <c r="T1053" i="10"/>
  <c r="S1053" i="10"/>
  <c r="R1053" i="10"/>
  <c r="Q1053" i="10"/>
  <c r="P1053" i="10"/>
  <c r="O1053" i="10"/>
  <c r="N1053" i="10"/>
  <c r="M1053" i="10"/>
  <c r="L1053" i="10"/>
  <c r="K1053" i="10"/>
  <c r="J1053" i="10"/>
  <c r="I1053" i="10"/>
  <c r="H1053" i="10"/>
  <c r="G1053" i="10"/>
  <c r="V1052" i="10"/>
  <c r="U1052" i="10"/>
  <c r="T1052" i="10"/>
  <c r="T1051" i="10" s="1"/>
  <c r="S1052" i="10"/>
  <c r="R1052" i="10"/>
  <c r="R1051" i="10" s="1"/>
  <c r="Q1052" i="10"/>
  <c r="Q1051" i="10" s="1"/>
  <c r="P1052" i="10"/>
  <c r="P1051" i="10" s="1"/>
  <c r="O1052" i="10"/>
  <c r="O1051" i="10" s="1"/>
  <c r="N1052" i="10"/>
  <c r="N1051" i="10" s="1"/>
  <c r="M1052" i="10"/>
  <c r="M1051" i="10" s="1"/>
  <c r="L1052" i="10"/>
  <c r="K1052" i="10"/>
  <c r="K1051" i="10" s="1"/>
  <c r="J1052" i="10"/>
  <c r="J1051" i="10" s="1"/>
  <c r="I1052" i="10"/>
  <c r="I1051" i="10" s="1"/>
  <c r="H1052" i="10"/>
  <c r="H1051" i="10" s="1"/>
  <c r="G1052" i="10"/>
  <c r="V1050" i="10"/>
  <c r="U1050" i="10"/>
  <c r="T1050" i="10"/>
  <c r="S1050" i="10"/>
  <c r="R1050" i="10"/>
  <c r="Q1050" i="10"/>
  <c r="P1050" i="10"/>
  <c r="O1050" i="10"/>
  <c r="N1050" i="10"/>
  <c r="M1050" i="10"/>
  <c r="L1050" i="10"/>
  <c r="K1050" i="10"/>
  <c r="J1050" i="10"/>
  <c r="I1050" i="10"/>
  <c r="H1050" i="10"/>
  <c r="G1050" i="10"/>
  <c r="V1049" i="10"/>
  <c r="V1048" i="10" s="1"/>
  <c r="U1049" i="10"/>
  <c r="U1048" i="10" s="1"/>
  <c r="T1049" i="10"/>
  <c r="T1048" i="10" s="1"/>
  <c r="S1049" i="10"/>
  <c r="S1048" i="10" s="1"/>
  <c r="R1049" i="10"/>
  <c r="R1048" i="10" s="1"/>
  <c r="Q1049" i="10"/>
  <c r="Q1048" i="10" s="1"/>
  <c r="P1049" i="10"/>
  <c r="P1048" i="10" s="1"/>
  <c r="O1049" i="10"/>
  <c r="O1048" i="10" s="1"/>
  <c r="N1049" i="10"/>
  <c r="N1048" i="10" s="1"/>
  <c r="M1049" i="10"/>
  <c r="M1048" i="10" s="1"/>
  <c r="L1049" i="10"/>
  <c r="L1048" i="10" s="1"/>
  <c r="K1049" i="10"/>
  <c r="K1048" i="10" s="1"/>
  <c r="J1049" i="10"/>
  <c r="J1048" i="10" s="1"/>
  <c r="I1049" i="10"/>
  <c r="I1048" i="10" s="1"/>
  <c r="H1049" i="10"/>
  <c r="G1049" i="10"/>
  <c r="V1046" i="10"/>
  <c r="U1046" i="10"/>
  <c r="T1046" i="10"/>
  <c r="S1046" i="10"/>
  <c r="R1046" i="10"/>
  <c r="Q1046" i="10"/>
  <c r="P1046" i="10"/>
  <c r="O1046" i="10"/>
  <c r="N1046" i="10"/>
  <c r="M1046" i="10"/>
  <c r="L1046" i="10"/>
  <c r="K1046" i="10"/>
  <c r="J1046" i="10"/>
  <c r="I1046" i="10"/>
  <c r="H1046" i="10"/>
  <c r="G1046" i="10"/>
  <c r="V1045" i="10"/>
  <c r="U1045" i="10"/>
  <c r="T1045" i="10"/>
  <c r="S1045" i="10"/>
  <c r="R1045" i="10"/>
  <c r="Q1045" i="10"/>
  <c r="P1045" i="10"/>
  <c r="O1045" i="10"/>
  <c r="N1045" i="10"/>
  <c r="M1045" i="10"/>
  <c r="L1045" i="10"/>
  <c r="K1045" i="10"/>
  <c r="J1045" i="10"/>
  <c r="I1045" i="10"/>
  <c r="H1045" i="10"/>
  <c r="G1045" i="10"/>
  <c r="V1044" i="10"/>
  <c r="U1044" i="10"/>
  <c r="T1044" i="10"/>
  <c r="T1043" i="10" s="1"/>
  <c r="S1044" i="10"/>
  <c r="S1043" i="10" s="1"/>
  <c r="R1044" i="10"/>
  <c r="Q1044" i="10"/>
  <c r="P1044" i="10"/>
  <c r="P1043" i="10" s="1"/>
  <c r="O1044" i="10"/>
  <c r="O1043" i="10" s="1"/>
  <c r="N1044" i="10"/>
  <c r="M1044" i="10"/>
  <c r="L1044" i="10"/>
  <c r="L1043" i="10" s="1"/>
  <c r="K1044" i="10"/>
  <c r="K1043" i="10" s="1"/>
  <c r="J1044" i="10"/>
  <c r="I1044" i="10"/>
  <c r="H1044" i="10"/>
  <c r="H1043" i="10" s="1"/>
  <c r="G1044" i="10"/>
  <c r="G1043" i="10" s="1"/>
  <c r="V1042" i="10"/>
  <c r="U1042" i="10"/>
  <c r="T1042" i="10"/>
  <c r="S1042" i="10"/>
  <c r="R1042" i="10"/>
  <c r="Q1042" i="10"/>
  <c r="P1042" i="10"/>
  <c r="O1042" i="10"/>
  <c r="N1042" i="10"/>
  <c r="M1042" i="10"/>
  <c r="L1042" i="10"/>
  <c r="K1042" i="10"/>
  <c r="J1042" i="10"/>
  <c r="I1042" i="10"/>
  <c r="H1042" i="10"/>
  <c r="G1042" i="10"/>
  <c r="V1041" i="10"/>
  <c r="V1040" i="10" s="1"/>
  <c r="U1041" i="10"/>
  <c r="U1040" i="10" s="1"/>
  <c r="T1041" i="10"/>
  <c r="T1040" i="10" s="1"/>
  <c r="S1041" i="10"/>
  <c r="S1040" i="10" s="1"/>
  <c r="R1041" i="10"/>
  <c r="R1040" i="10" s="1"/>
  <c r="Q1041" i="10"/>
  <c r="P1041" i="10"/>
  <c r="P1040" i="10" s="1"/>
  <c r="O1041" i="10"/>
  <c r="O1040" i="10" s="1"/>
  <c r="N1041" i="10"/>
  <c r="N1040" i="10" s="1"/>
  <c r="M1041" i="10"/>
  <c r="M1040" i="10" s="1"/>
  <c r="L1041" i="10"/>
  <c r="L1040" i="10" s="1"/>
  <c r="K1041" i="10"/>
  <c r="K1040" i="10" s="1"/>
  <c r="J1041" i="10"/>
  <c r="J1040" i="10" s="1"/>
  <c r="I1041" i="10"/>
  <c r="I1040" i="10" s="1"/>
  <c r="H1041" i="10"/>
  <c r="H1040" i="10" s="1"/>
  <c r="G1041" i="10"/>
  <c r="G1040" i="10" s="1"/>
  <c r="V1039" i="10"/>
  <c r="U1039" i="10"/>
  <c r="T1039" i="10"/>
  <c r="S1039" i="10"/>
  <c r="R1039" i="10"/>
  <c r="Q1039" i="10"/>
  <c r="P1039" i="10"/>
  <c r="O1039" i="10"/>
  <c r="N1039" i="10"/>
  <c r="M1039" i="10"/>
  <c r="L1039" i="10"/>
  <c r="K1039" i="10"/>
  <c r="J1039" i="10"/>
  <c r="I1039" i="10"/>
  <c r="H1039" i="10"/>
  <c r="G1039" i="10"/>
  <c r="V1038" i="10"/>
  <c r="U1038" i="10"/>
  <c r="T1038" i="10"/>
  <c r="S1038" i="10"/>
  <c r="R1038" i="10"/>
  <c r="Q1038" i="10"/>
  <c r="P1038" i="10"/>
  <c r="O1038" i="10"/>
  <c r="N1038" i="10"/>
  <c r="M1038" i="10"/>
  <c r="L1038" i="10"/>
  <c r="K1038" i="10"/>
  <c r="J1038" i="10"/>
  <c r="I1038" i="10"/>
  <c r="H1038" i="10"/>
  <c r="G1038" i="10"/>
  <c r="V1037" i="10"/>
  <c r="V1036" i="10" s="1"/>
  <c r="U1037" i="10"/>
  <c r="T1037" i="10"/>
  <c r="T1036" i="10" s="1"/>
  <c r="S1037" i="10"/>
  <c r="S1036" i="10" s="1"/>
  <c r="R1037" i="10"/>
  <c r="R1036" i="10" s="1"/>
  <c r="Q1037" i="10"/>
  <c r="P1037" i="10"/>
  <c r="P1036" i="10" s="1"/>
  <c r="O1037" i="10"/>
  <c r="O1036" i="10" s="1"/>
  <c r="N1037" i="10"/>
  <c r="N1036" i="10" s="1"/>
  <c r="M1037" i="10"/>
  <c r="L1037" i="10"/>
  <c r="L1036" i="10" s="1"/>
  <c r="K1037" i="10"/>
  <c r="K1036" i="10" s="1"/>
  <c r="J1037" i="10"/>
  <c r="J1036" i="10" s="1"/>
  <c r="I1037" i="10"/>
  <c r="H1037" i="10"/>
  <c r="H1036" i="10" s="1"/>
  <c r="G1037" i="10"/>
  <c r="G1036" i="10" s="1"/>
  <c r="V1035" i="10"/>
  <c r="U1035" i="10"/>
  <c r="T1035" i="10"/>
  <c r="S1035" i="10"/>
  <c r="R1035" i="10"/>
  <c r="Q1035" i="10"/>
  <c r="P1035" i="10"/>
  <c r="O1035" i="10"/>
  <c r="N1035" i="10"/>
  <c r="M1035" i="10"/>
  <c r="L1035" i="10"/>
  <c r="K1035" i="10"/>
  <c r="J1035" i="10"/>
  <c r="I1035" i="10"/>
  <c r="H1035" i="10"/>
  <c r="G1035" i="10"/>
  <c r="V1034" i="10"/>
  <c r="V1033" i="10" s="1"/>
  <c r="U1034" i="10"/>
  <c r="U1033" i="10" s="1"/>
  <c r="T1034" i="10"/>
  <c r="T1033" i="10" s="1"/>
  <c r="S1034" i="10"/>
  <c r="S1033" i="10" s="1"/>
  <c r="R1034" i="10"/>
  <c r="R1033" i="10" s="1"/>
  <c r="Q1034" i="10"/>
  <c r="Q1033" i="10" s="1"/>
  <c r="P1034" i="10"/>
  <c r="P1033" i="10" s="1"/>
  <c r="O1034" i="10"/>
  <c r="O1033" i="10" s="1"/>
  <c r="N1034" i="10"/>
  <c r="N1033" i="10" s="1"/>
  <c r="M1034" i="10"/>
  <c r="M1033" i="10" s="1"/>
  <c r="L1034" i="10"/>
  <c r="L1033" i="10" s="1"/>
  <c r="K1034" i="10"/>
  <c r="J1034" i="10"/>
  <c r="J1033" i="10" s="1"/>
  <c r="I1034" i="10"/>
  <c r="I1033" i="10" s="1"/>
  <c r="H1034" i="10"/>
  <c r="H1033" i="10" s="1"/>
  <c r="G1034" i="10"/>
  <c r="G1033" i="10" s="1"/>
  <c r="V1032" i="10"/>
  <c r="U1032" i="10"/>
  <c r="T1032" i="10"/>
  <c r="S1032" i="10"/>
  <c r="R1032" i="10"/>
  <c r="Q1032" i="10"/>
  <c r="P1032" i="10"/>
  <c r="O1032" i="10"/>
  <c r="N1032" i="10"/>
  <c r="M1032" i="10"/>
  <c r="L1032" i="10"/>
  <c r="K1032" i="10"/>
  <c r="J1032" i="10"/>
  <c r="I1032" i="10"/>
  <c r="H1032" i="10"/>
  <c r="G1032" i="10"/>
  <c r="V1031" i="10"/>
  <c r="U1031" i="10"/>
  <c r="T1031" i="10"/>
  <c r="S1031" i="10"/>
  <c r="R1031" i="10"/>
  <c r="Q1031" i="10"/>
  <c r="P1031" i="10"/>
  <c r="O1031" i="10"/>
  <c r="N1031" i="10"/>
  <c r="M1031" i="10"/>
  <c r="L1031" i="10"/>
  <c r="K1031" i="10"/>
  <c r="J1031" i="10"/>
  <c r="I1031" i="10"/>
  <c r="H1031" i="10"/>
  <c r="G1031" i="10"/>
  <c r="V1030" i="10"/>
  <c r="U1030" i="10"/>
  <c r="U1029" i="10" s="1"/>
  <c r="T1030" i="10"/>
  <c r="T1029" i="10" s="1"/>
  <c r="S1030" i="10"/>
  <c r="R1030" i="10"/>
  <c r="R1029" i="10" s="1"/>
  <c r="Q1030" i="10"/>
  <c r="Q1029" i="10" s="1"/>
  <c r="P1030" i="10"/>
  <c r="P1029" i="10" s="1"/>
  <c r="O1030" i="10"/>
  <c r="O1029" i="10" s="1"/>
  <c r="N1030" i="10"/>
  <c r="N1029" i="10" s="1"/>
  <c r="M1030" i="10"/>
  <c r="M1029" i="10" s="1"/>
  <c r="L1030" i="10"/>
  <c r="L1029" i="10" s="1"/>
  <c r="K1030" i="10"/>
  <c r="J1030" i="10"/>
  <c r="J1029" i="10" s="1"/>
  <c r="I1030" i="10"/>
  <c r="I1029" i="10" s="1"/>
  <c r="H1030" i="10"/>
  <c r="H1029" i="10" s="1"/>
  <c r="G1030" i="10"/>
  <c r="G1029" i="10" s="1"/>
  <c r="V1029" i="10"/>
  <c r="V1028" i="10"/>
  <c r="U1028" i="10"/>
  <c r="T1028" i="10"/>
  <c r="S1028" i="10"/>
  <c r="R1028" i="10"/>
  <c r="Q1028" i="10"/>
  <c r="P1028" i="10"/>
  <c r="O1028" i="10"/>
  <c r="N1028" i="10"/>
  <c r="M1028" i="10"/>
  <c r="L1028" i="10"/>
  <c r="K1028" i="10"/>
  <c r="J1028" i="10"/>
  <c r="I1028" i="10"/>
  <c r="H1028" i="10"/>
  <c r="G1028" i="10"/>
  <c r="V1027" i="10"/>
  <c r="V1026" i="10" s="1"/>
  <c r="U1027" i="10"/>
  <c r="U1026" i="10" s="1"/>
  <c r="T1027" i="10"/>
  <c r="S1027" i="10"/>
  <c r="S1026" i="10" s="1"/>
  <c r="R1027" i="10"/>
  <c r="R1026" i="10" s="1"/>
  <c r="Q1027" i="10"/>
  <c r="Q1026" i="10" s="1"/>
  <c r="P1027" i="10"/>
  <c r="P1026" i="10" s="1"/>
  <c r="O1027" i="10"/>
  <c r="O1026" i="10" s="1"/>
  <c r="N1027" i="10"/>
  <c r="N1026" i="10" s="1"/>
  <c r="M1027" i="10"/>
  <c r="M1026" i="10" s="1"/>
  <c r="L1027" i="10"/>
  <c r="L1026" i="10" s="1"/>
  <c r="K1027" i="10"/>
  <c r="K1026" i="10" s="1"/>
  <c r="J1027" i="10"/>
  <c r="J1026" i="10" s="1"/>
  <c r="I1027" i="10"/>
  <c r="I1026" i="10" s="1"/>
  <c r="H1027" i="10"/>
  <c r="H1026" i="10" s="1"/>
  <c r="G1027" i="10"/>
  <c r="G1026" i="10" s="1"/>
  <c r="V1024" i="10"/>
  <c r="U1024" i="10"/>
  <c r="T1024" i="10"/>
  <c r="S1024" i="10"/>
  <c r="R1024" i="10"/>
  <c r="Q1024" i="10"/>
  <c r="P1024" i="10"/>
  <c r="O1024" i="10"/>
  <c r="N1024" i="10"/>
  <c r="M1024" i="10"/>
  <c r="L1024" i="10"/>
  <c r="K1024" i="10"/>
  <c r="J1024" i="10"/>
  <c r="I1024" i="10"/>
  <c r="H1024" i="10"/>
  <c r="G1024" i="10"/>
  <c r="V1023" i="10"/>
  <c r="U1023" i="10"/>
  <c r="T1023" i="10"/>
  <c r="S1023" i="10"/>
  <c r="R1023" i="10"/>
  <c r="Q1023" i="10"/>
  <c r="P1023" i="10"/>
  <c r="O1023" i="10"/>
  <c r="N1023" i="10"/>
  <c r="M1023" i="10"/>
  <c r="L1023" i="10"/>
  <c r="K1023" i="10"/>
  <c r="J1023" i="10"/>
  <c r="I1023" i="10"/>
  <c r="H1023" i="10"/>
  <c r="G1023" i="10"/>
  <c r="V1022" i="10"/>
  <c r="U1022" i="10"/>
  <c r="U1021" i="10" s="1"/>
  <c r="T1022" i="10"/>
  <c r="T1021" i="10" s="1"/>
  <c r="S1022" i="10"/>
  <c r="S1021" i="10" s="1"/>
  <c r="R1022" i="10"/>
  <c r="Q1022" i="10"/>
  <c r="Q1021" i="10" s="1"/>
  <c r="P1022" i="10"/>
  <c r="P1021" i="10" s="1"/>
  <c r="O1022" i="10"/>
  <c r="N1022" i="10"/>
  <c r="N1021" i="10" s="1"/>
  <c r="M1022" i="10"/>
  <c r="M1021" i="10" s="1"/>
  <c r="L1022" i="10"/>
  <c r="L1021" i="10" s="1"/>
  <c r="K1022" i="10"/>
  <c r="K1021" i="10" s="1"/>
  <c r="J1022" i="10"/>
  <c r="I1022" i="10"/>
  <c r="I1021" i="10" s="1"/>
  <c r="H1022" i="10"/>
  <c r="H1021" i="10" s="1"/>
  <c r="G1022" i="10"/>
  <c r="G1021" i="10" s="1"/>
  <c r="V1021" i="10"/>
  <c r="V1020" i="10"/>
  <c r="U1020" i="10"/>
  <c r="T1020" i="10"/>
  <c r="S1020" i="10"/>
  <c r="R1020" i="10"/>
  <c r="Q1020" i="10"/>
  <c r="P1020" i="10"/>
  <c r="O1020" i="10"/>
  <c r="N1020" i="10"/>
  <c r="M1020" i="10"/>
  <c r="L1020" i="10"/>
  <c r="K1020" i="10"/>
  <c r="J1020" i="10"/>
  <c r="I1020" i="10"/>
  <c r="H1020" i="10"/>
  <c r="G1020" i="10"/>
  <c r="V1019" i="10"/>
  <c r="U1019" i="10"/>
  <c r="T1019" i="10"/>
  <c r="S1019" i="10"/>
  <c r="R1019" i="10"/>
  <c r="Q1019" i="10"/>
  <c r="P1019" i="10"/>
  <c r="O1019" i="10"/>
  <c r="N1019" i="10"/>
  <c r="M1019" i="10"/>
  <c r="L1019" i="10"/>
  <c r="K1019" i="10"/>
  <c r="J1019" i="10"/>
  <c r="I1019" i="10"/>
  <c r="H1019" i="10"/>
  <c r="G1019" i="10"/>
  <c r="V1018" i="10"/>
  <c r="U1018" i="10"/>
  <c r="U1017" i="10" s="1"/>
  <c r="T1018" i="10"/>
  <c r="T1017" i="10" s="1"/>
  <c r="S1018" i="10"/>
  <c r="S1017" i="10" s="1"/>
  <c r="R1018" i="10"/>
  <c r="Q1018" i="10"/>
  <c r="Q1017" i="10" s="1"/>
  <c r="P1018" i="10"/>
  <c r="P1017" i="10" s="1"/>
  <c r="O1018" i="10"/>
  <c r="N1018" i="10"/>
  <c r="M1018" i="10"/>
  <c r="M1017" i="10" s="1"/>
  <c r="L1018" i="10"/>
  <c r="L1017" i="10" s="1"/>
  <c r="K1018" i="10"/>
  <c r="K1017" i="10" s="1"/>
  <c r="J1018" i="10"/>
  <c r="I1018" i="10"/>
  <c r="I1017" i="10" s="1"/>
  <c r="H1018" i="10"/>
  <c r="H1017" i="10" s="1"/>
  <c r="G1018" i="10"/>
  <c r="G1017" i="10" s="1"/>
  <c r="V1016" i="10"/>
  <c r="U1016" i="10"/>
  <c r="T1016" i="10"/>
  <c r="S1016" i="10"/>
  <c r="R1016" i="10"/>
  <c r="Q1016" i="10"/>
  <c r="P1016" i="10"/>
  <c r="O1016" i="10"/>
  <c r="N1016" i="10"/>
  <c r="M1016" i="10"/>
  <c r="L1016" i="10"/>
  <c r="K1016" i="10"/>
  <c r="J1016" i="10"/>
  <c r="I1016" i="10"/>
  <c r="H1016" i="10"/>
  <c r="G1016" i="10"/>
  <c r="V1015" i="10"/>
  <c r="U1015" i="10"/>
  <c r="T1015" i="10"/>
  <c r="S1015" i="10"/>
  <c r="R1015" i="10"/>
  <c r="Q1015" i="10"/>
  <c r="P1015" i="10"/>
  <c r="O1015" i="10"/>
  <c r="N1015" i="10"/>
  <c r="M1015" i="10"/>
  <c r="L1015" i="10"/>
  <c r="K1015" i="10"/>
  <c r="J1015" i="10"/>
  <c r="I1015" i="10"/>
  <c r="H1015" i="10"/>
  <c r="G1015" i="10"/>
  <c r="V1014" i="10"/>
  <c r="U1014" i="10"/>
  <c r="U1013" i="10" s="1"/>
  <c r="T1014" i="10"/>
  <c r="T1013" i="10" s="1"/>
  <c r="S1014" i="10"/>
  <c r="S1013" i="10" s="1"/>
  <c r="R1014" i="10"/>
  <c r="Q1014" i="10"/>
  <c r="P1014" i="10"/>
  <c r="P1013" i="10" s="1"/>
  <c r="O1014" i="10"/>
  <c r="O1013" i="10" s="1"/>
  <c r="N1014" i="10"/>
  <c r="N1013" i="10" s="1"/>
  <c r="M1014" i="10"/>
  <c r="L1014" i="10"/>
  <c r="L1013" i="10" s="1"/>
  <c r="K1014" i="10"/>
  <c r="K1013" i="10" s="1"/>
  <c r="J1014" i="10"/>
  <c r="I1014" i="10"/>
  <c r="I1013" i="10" s="1"/>
  <c r="H1014" i="10"/>
  <c r="H1013" i="10" s="1"/>
  <c r="G1014" i="10"/>
  <c r="G1013" i="10" s="1"/>
  <c r="V1013" i="10"/>
  <c r="V1011" i="10"/>
  <c r="U1011" i="10"/>
  <c r="T1011" i="10"/>
  <c r="S1011" i="10"/>
  <c r="R1011" i="10"/>
  <c r="Q1011" i="10"/>
  <c r="P1011" i="10"/>
  <c r="O1011" i="10"/>
  <c r="N1011" i="10"/>
  <c r="M1011" i="10"/>
  <c r="L1011" i="10"/>
  <c r="K1011" i="10"/>
  <c r="J1011" i="10"/>
  <c r="I1011" i="10"/>
  <c r="H1011" i="10"/>
  <c r="G1011" i="10"/>
  <c r="V1010" i="10"/>
  <c r="U1010" i="10"/>
  <c r="T1010" i="10"/>
  <c r="S1010" i="10"/>
  <c r="R1010" i="10"/>
  <c r="Q1010" i="10"/>
  <c r="P1010" i="10"/>
  <c r="O1010" i="10"/>
  <c r="N1010" i="10"/>
  <c r="M1010" i="10"/>
  <c r="L1010" i="10"/>
  <c r="K1010" i="10"/>
  <c r="J1010" i="10"/>
  <c r="I1010" i="10"/>
  <c r="H1010" i="10"/>
  <c r="G1010" i="10"/>
  <c r="V1009" i="10"/>
  <c r="U1009" i="10"/>
  <c r="T1009" i="10"/>
  <c r="S1009" i="10"/>
  <c r="R1009" i="10"/>
  <c r="Q1009" i="10"/>
  <c r="P1009" i="10"/>
  <c r="O1009" i="10"/>
  <c r="N1009" i="10"/>
  <c r="M1009" i="10"/>
  <c r="L1009" i="10"/>
  <c r="K1009" i="10"/>
  <c r="J1009" i="10"/>
  <c r="I1009" i="10"/>
  <c r="H1009" i="10"/>
  <c r="G1009" i="10"/>
  <c r="V1008" i="10"/>
  <c r="U1008" i="10"/>
  <c r="T1008" i="10"/>
  <c r="T1007" i="10" s="1"/>
  <c r="S1008" i="10"/>
  <c r="R1008" i="10"/>
  <c r="R1007" i="10" s="1"/>
  <c r="Q1008" i="10"/>
  <c r="Q1007" i="10" s="1"/>
  <c r="P1008" i="10"/>
  <c r="P1007" i="10" s="1"/>
  <c r="O1008" i="10"/>
  <c r="N1008" i="10"/>
  <c r="M1008" i="10"/>
  <c r="M1007" i="10" s="1"/>
  <c r="L1008" i="10"/>
  <c r="L1007" i="10" s="1"/>
  <c r="K1008" i="10"/>
  <c r="J1008" i="10"/>
  <c r="J1007" i="10" s="1"/>
  <c r="I1008" i="10"/>
  <c r="I1007" i="10" s="1"/>
  <c r="H1008" i="10"/>
  <c r="H1007" i="10" s="1"/>
  <c r="G1008" i="10"/>
  <c r="V1006" i="10"/>
  <c r="U1006" i="10"/>
  <c r="T1006" i="10"/>
  <c r="S1006" i="10"/>
  <c r="R1006" i="10"/>
  <c r="Q1006" i="10"/>
  <c r="P1006" i="10"/>
  <c r="O1006" i="10"/>
  <c r="N1006" i="10"/>
  <c r="M1006" i="10"/>
  <c r="L1006" i="10"/>
  <c r="K1006" i="10"/>
  <c r="J1006" i="10"/>
  <c r="I1006" i="10"/>
  <c r="H1006" i="10"/>
  <c r="G1006" i="10"/>
  <c r="V1005" i="10"/>
  <c r="U1005" i="10"/>
  <c r="T1005" i="10"/>
  <c r="S1005" i="10"/>
  <c r="R1005" i="10"/>
  <c r="Q1005" i="10"/>
  <c r="P1005" i="10"/>
  <c r="O1005" i="10"/>
  <c r="N1005" i="10"/>
  <c r="M1005" i="10"/>
  <c r="L1005" i="10"/>
  <c r="K1005" i="10"/>
  <c r="J1005" i="10"/>
  <c r="I1005" i="10"/>
  <c r="H1005" i="10"/>
  <c r="G1005" i="10"/>
  <c r="V1004" i="10"/>
  <c r="U1004" i="10"/>
  <c r="T1004" i="10"/>
  <c r="S1004" i="10"/>
  <c r="R1004" i="10"/>
  <c r="Q1004" i="10"/>
  <c r="P1004" i="10"/>
  <c r="O1004" i="10"/>
  <c r="N1004" i="10"/>
  <c r="M1004" i="10"/>
  <c r="L1004" i="10"/>
  <c r="K1004" i="10"/>
  <c r="J1004" i="10"/>
  <c r="I1004" i="10"/>
  <c r="H1004" i="10"/>
  <c r="G1004" i="10"/>
  <c r="V1003" i="10"/>
  <c r="U1003" i="10"/>
  <c r="T1003" i="10"/>
  <c r="T1002" i="10" s="1"/>
  <c r="S1003" i="10"/>
  <c r="S1002" i="10" s="1"/>
  <c r="R1003" i="10"/>
  <c r="Q1003" i="10"/>
  <c r="P1003" i="10"/>
  <c r="P1002" i="10" s="1"/>
  <c r="O1003" i="10"/>
  <c r="O1002" i="10" s="1"/>
  <c r="N1003" i="10"/>
  <c r="N1002" i="10" s="1"/>
  <c r="M1003" i="10"/>
  <c r="L1003" i="10"/>
  <c r="L1002" i="10" s="1"/>
  <c r="K1003" i="10"/>
  <c r="K1002" i="10" s="1"/>
  <c r="J1003" i="10"/>
  <c r="J1002" i="10" s="1"/>
  <c r="I1003" i="10"/>
  <c r="H1003" i="10"/>
  <c r="H1002" i="10" s="1"/>
  <c r="G1003" i="10"/>
  <c r="G1002" i="10" s="1"/>
  <c r="V1001" i="10"/>
  <c r="U1001" i="10"/>
  <c r="T1001" i="10"/>
  <c r="S1001" i="10"/>
  <c r="R1001" i="10"/>
  <c r="Q1001" i="10"/>
  <c r="P1001" i="10"/>
  <c r="O1001" i="10"/>
  <c r="N1001" i="10"/>
  <c r="M1001" i="10"/>
  <c r="L1001" i="10"/>
  <c r="K1001" i="10"/>
  <c r="J1001" i="10"/>
  <c r="I1001" i="10"/>
  <c r="H1001" i="10"/>
  <c r="G1001" i="10"/>
  <c r="V1000" i="10"/>
  <c r="U1000" i="10"/>
  <c r="T1000" i="10"/>
  <c r="S1000" i="10"/>
  <c r="R1000" i="10"/>
  <c r="Q1000" i="10"/>
  <c r="P1000" i="10"/>
  <c r="O1000" i="10"/>
  <c r="N1000" i="10"/>
  <c r="M1000" i="10"/>
  <c r="L1000" i="10"/>
  <c r="K1000" i="10"/>
  <c r="J1000" i="10"/>
  <c r="I1000" i="10"/>
  <c r="H1000" i="10"/>
  <c r="G1000" i="10"/>
  <c r="V999" i="10"/>
  <c r="U999" i="10"/>
  <c r="T999" i="10"/>
  <c r="S999" i="10"/>
  <c r="R999" i="10"/>
  <c r="Q999" i="10"/>
  <c r="P999" i="10"/>
  <c r="O999" i="10"/>
  <c r="N999" i="10"/>
  <c r="M999" i="10"/>
  <c r="L999" i="10"/>
  <c r="K999" i="10"/>
  <c r="J999" i="10"/>
  <c r="I999" i="10"/>
  <c r="H999" i="10"/>
  <c r="G999" i="10"/>
  <c r="V998" i="10"/>
  <c r="V997" i="10" s="1"/>
  <c r="U998" i="10"/>
  <c r="U997" i="10" s="1"/>
  <c r="T998" i="10"/>
  <c r="T997" i="10" s="1"/>
  <c r="S998" i="10"/>
  <c r="S997" i="10" s="1"/>
  <c r="R998" i="10"/>
  <c r="Q998" i="10"/>
  <c r="P998" i="10"/>
  <c r="O998" i="10"/>
  <c r="N998" i="10"/>
  <c r="N997" i="10" s="1"/>
  <c r="M998" i="10"/>
  <c r="M997" i="10" s="1"/>
  <c r="L998" i="10"/>
  <c r="L997" i="10" s="1"/>
  <c r="K998" i="10"/>
  <c r="K997" i="10" s="1"/>
  <c r="J998" i="10"/>
  <c r="J997" i="10" s="1"/>
  <c r="I998" i="10"/>
  <c r="H998" i="10"/>
  <c r="G998" i="10"/>
  <c r="V994" i="10"/>
  <c r="U994" i="10"/>
  <c r="T994" i="10"/>
  <c r="S994" i="10"/>
  <c r="R994" i="10"/>
  <c r="Q994" i="10"/>
  <c r="P994" i="10"/>
  <c r="O994" i="10"/>
  <c r="N994" i="10"/>
  <c r="M994" i="10"/>
  <c r="L994" i="10"/>
  <c r="K994" i="10"/>
  <c r="J994" i="10"/>
  <c r="I994" i="10"/>
  <c r="H994" i="10"/>
  <c r="G994" i="10"/>
  <c r="V993" i="10"/>
  <c r="U993" i="10"/>
  <c r="T993" i="10"/>
  <c r="S993" i="10"/>
  <c r="R993" i="10"/>
  <c r="Q993" i="10"/>
  <c r="P993" i="10"/>
  <c r="O993" i="10"/>
  <c r="N993" i="10"/>
  <c r="M993" i="10"/>
  <c r="L993" i="10"/>
  <c r="K993" i="10"/>
  <c r="J993" i="10"/>
  <c r="I993" i="10"/>
  <c r="H993" i="10"/>
  <c r="G993" i="10"/>
  <c r="V992" i="10"/>
  <c r="U992" i="10"/>
  <c r="T992" i="10"/>
  <c r="S992" i="10"/>
  <c r="R992" i="10"/>
  <c r="Q992" i="10"/>
  <c r="P992" i="10"/>
  <c r="O992" i="10"/>
  <c r="N992" i="10"/>
  <c r="M992" i="10"/>
  <c r="L992" i="10"/>
  <c r="K992" i="10"/>
  <c r="J992" i="10"/>
  <c r="I992" i="10"/>
  <c r="H992" i="10"/>
  <c r="G992" i="10"/>
  <c r="V991" i="10"/>
  <c r="U991" i="10"/>
  <c r="U990" i="10" s="1"/>
  <c r="T991" i="10"/>
  <c r="S991" i="10"/>
  <c r="R991" i="10"/>
  <c r="Q991" i="10"/>
  <c r="Q990" i="10" s="1"/>
  <c r="P991" i="10"/>
  <c r="P990" i="10" s="1"/>
  <c r="O991" i="10"/>
  <c r="N991" i="10"/>
  <c r="M991" i="10"/>
  <c r="M990" i="10" s="1"/>
  <c r="L991" i="10"/>
  <c r="K991" i="10"/>
  <c r="J991" i="10"/>
  <c r="J990" i="10" s="1"/>
  <c r="I991" i="10"/>
  <c r="I990" i="10" s="1"/>
  <c r="H991" i="10"/>
  <c r="G991" i="10"/>
  <c r="G989" i="10"/>
  <c r="W989" i="10" s="1"/>
  <c r="V988" i="10"/>
  <c r="U988" i="10"/>
  <c r="T988" i="10"/>
  <c r="S988" i="10"/>
  <c r="S987" i="10" s="1"/>
  <c r="R988" i="10"/>
  <c r="R987" i="10" s="1"/>
  <c r="Q988" i="10"/>
  <c r="Q987" i="10" s="1"/>
  <c r="P988" i="10"/>
  <c r="P987" i="10" s="1"/>
  <c r="O988" i="10"/>
  <c r="O987" i="10" s="1"/>
  <c r="N988" i="10"/>
  <c r="N987" i="10" s="1"/>
  <c r="M988" i="10"/>
  <c r="M987" i="10" s="1"/>
  <c r="L988" i="10"/>
  <c r="L987" i="10" s="1"/>
  <c r="K988" i="10"/>
  <c r="K987" i="10" s="1"/>
  <c r="J988" i="10"/>
  <c r="J987" i="10" s="1"/>
  <c r="I988" i="10"/>
  <c r="I987" i="10" s="1"/>
  <c r="H988" i="10"/>
  <c r="H987" i="10" s="1"/>
  <c r="G988" i="10"/>
  <c r="V987" i="10"/>
  <c r="U987" i="10"/>
  <c r="T987" i="10"/>
  <c r="G986" i="10"/>
  <c r="W986" i="10" s="1"/>
  <c r="G985" i="10"/>
  <c r="W985" i="10" s="1"/>
  <c r="T983" i="10"/>
  <c r="S983" i="10"/>
  <c r="R983" i="10"/>
  <c r="Q983" i="10"/>
  <c r="P983" i="10"/>
  <c r="N983" i="10"/>
  <c r="M983" i="10"/>
  <c r="L983" i="10"/>
  <c r="J983" i="10"/>
  <c r="I983" i="10"/>
  <c r="H983" i="10"/>
  <c r="G984" i="10"/>
  <c r="W984" i="10" s="1"/>
  <c r="V983" i="10"/>
  <c r="U983" i="10"/>
  <c r="G982" i="10"/>
  <c r="W982" i="10" s="1"/>
  <c r="V981" i="10"/>
  <c r="U981" i="10"/>
  <c r="T981" i="10"/>
  <c r="S981" i="10"/>
  <c r="R981" i="10"/>
  <c r="Q981" i="10"/>
  <c r="P981" i="10"/>
  <c r="O981" i="10"/>
  <c r="N981" i="10"/>
  <c r="M981" i="10"/>
  <c r="L981" i="10"/>
  <c r="K981" i="10"/>
  <c r="J981" i="10"/>
  <c r="I981" i="10"/>
  <c r="H981" i="10"/>
  <c r="G981" i="10"/>
  <c r="V980" i="10"/>
  <c r="U980" i="10"/>
  <c r="U979" i="10" s="1"/>
  <c r="T980" i="10"/>
  <c r="T979" i="10" s="1"/>
  <c r="S980" i="10"/>
  <c r="R980" i="10"/>
  <c r="Q980" i="10"/>
  <c r="Q979" i="10" s="1"/>
  <c r="P980" i="10"/>
  <c r="O980" i="10"/>
  <c r="O979" i="10" s="1"/>
  <c r="N980" i="10"/>
  <c r="N979" i="10" s="1"/>
  <c r="M980" i="10"/>
  <c r="M979" i="10" s="1"/>
  <c r="L980" i="10"/>
  <c r="K980" i="10"/>
  <c r="K979" i="10" s="1"/>
  <c r="J980" i="10"/>
  <c r="I980" i="10"/>
  <c r="I979" i="10" s="1"/>
  <c r="H980" i="10"/>
  <c r="H979" i="10" s="1"/>
  <c r="G980" i="10"/>
  <c r="K978" i="10"/>
  <c r="K976" i="10" s="1"/>
  <c r="J978" i="10"/>
  <c r="J976" i="10" s="1"/>
  <c r="I978" i="10"/>
  <c r="I976" i="10" s="1"/>
  <c r="H978" i="10"/>
  <c r="H976" i="10" s="1"/>
  <c r="G978" i="10"/>
  <c r="G977" i="10"/>
  <c r="W977" i="10" s="1"/>
  <c r="K975" i="10"/>
  <c r="K973" i="10" s="1"/>
  <c r="J975" i="10"/>
  <c r="J973" i="10" s="1"/>
  <c r="I975" i="10"/>
  <c r="I973" i="10" s="1"/>
  <c r="H975" i="10"/>
  <c r="H973" i="10" s="1"/>
  <c r="G975" i="10"/>
  <c r="G974" i="10"/>
  <c r="W974" i="10" s="1"/>
  <c r="V972" i="10"/>
  <c r="U972" i="10"/>
  <c r="T972" i="10"/>
  <c r="S972" i="10"/>
  <c r="R972" i="10"/>
  <c r="Q972" i="10"/>
  <c r="P972" i="10"/>
  <c r="O972" i="10"/>
  <c r="N972" i="10"/>
  <c r="M972" i="10"/>
  <c r="L972" i="10"/>
  <c r="K972" i="10"/>
  <c r="J972" i="10"/>
  <c r="I972" i="10"/>
  <c r="H972" i="10"/>
  <c r="G972" i="10"/>
  <c r="V971" i="10"/>
  <c r="V968" i="10" s="1"/>
  <c r="U971" i="10"/>
  <c r="U968" i="10" s="1"/>
  <c r="T971" i="10"/>
  <c r="T968" i="10" s="1"/>
  <c r="S971" i="10"/>
  <c r="R971" i="10"/>
  <c r="R968" i="10" s="1"/>
  <c r="Q971" i="10"/>
  <c r="Q968" i="10" s="1"/>
  <c r="P971" i="10"/>
  <c r="P968" i="10" s="1"/>
  <c r="O971" i="10"/>
  <c r="O968" i="10" s="1"/>
  <c r="N971" i="10"/>
  <c r="N968" i="10" s="1"/>
  <c r="M971" i="10"/>
  <c r="M968" i="10" s="1"/>
  <c r="L971" i="10"/>
  <c r="L968" i="10" s="1"/>
  <c r="K971" i="10"/>
  <c r="J971" i="10"/>
  <c r="J968" i="10" s="1"/>
  <c r="I971" i="10"/>
  <c r="I968" i="10" s="1"/>
  <c r="H971" i="10"/>
  <c r="G971" i="10"/>
  <c r="G970" i="10"/>
  <c r="H970" i="10" s="1"/>
  <c r="W970" i="10" s="1"/>
  <c r="G969" i="10"/>
  <c r="H969" i="10" s="1"/>
  <c r="K966" i="10"/>
  <c r="K964" i="10" s="1"/>
  <c r="J966" i="10"/>
  <c r="J964" i="10" s="1"/>
  <c r="I966" i="10"/>
  <c r="H966" i="10"/>
  <c r="H964" i="10" s="1"/>
  <c r="G966" i="10"/>
  <c r="G965" i="10"/>
  <c r="W965" i="10" s="1"/>
  <c r="K963" i="10"/>
  <c r="K961" i="10" s="1"/>
  <c r="J963" i="10"/>
  <c r="J961" i="10" s="1"/>
  <c r="I963" i="10"/>
  <c r="I961" i="10" s="1"/>
  <c r="H963" i="10"/>
  <c r="G963" i="10"/>
  <c r="G962" i="10"/>
  <c r="W962" i="10" s="1"/>
  <c r="V960" i="10"/>
  <c r="U960" i="10"/>
  <c r="T960" i="10"/>
  <c r="S960" i="10"/>
  <c r="R960" i="10"/>
  <c r="Q960" i="10"/>
  <c r="P960" i="10"/>
  <c r="O960" i="10"/>
  <c r="N960" i="10"/>
  <c r="M960" i="10"/>
  <c r="L960" i="10"/>
  <c r="K960" i="10"/>
  <c r="J960" i="10"/>
  <c r="I960" i="10"/>
  <c r="H960" i="10"/>
  <c r="G960" i="10"/>
  <c r="V959" i="10"/>
  <c r="V956" i="10" s="1"/>
  <c r="U959" i="10"/>
  <c r="T959" i="10"/>
  <c r="T956" i="10" s="1"/>
  <c r="S959" i="10"/>
  <c r="S956" i="10" s="1"/>
  <c r="R959" i="10"/>
  <c r="R956" i="10" s="1"/>
  <c r="Q959" i="10"/>
  <c r="P959" i="10"/>
  <c r="P956" i="10" s="1"/>
  <c r="O959" i="10"/>
  <c r="O956" i="10" s="1"/>
  <c r="N959" i="10"/>
  <c r="N956" i="10" s="1"/>
  <c r="M959" i="10"/>
  <c r="L959" i="10"/>
  <c r="L956" i="10" s="1"/>
  <c r="K959" i="10"/>
  <c r="K956" i="10" s="1"/>
  <c r="J959" i="10"/>
  <c r="J956" i="10" s="1"/>
  <c r="I959" i="10"/>
  <c r="I956" i="10" s="1"/>
  <c r="H959" i="10"/>
  <c r="G959" i="10"/>
  <c r="G958" i="10"/>
  <c r="H958" i="10" s="1"/>
  <c r="G957" i="10"/>
  <c r="H957" i="10" s="1"/>
  <c r="V953" i="10"/>
  <c r="U953" i="10"/>
  <c r="T953" i="10"/>
  <c r="S953" i="10"/>
  <c r="R953" i="10"/>
  <c r="Q953" i="10"/>
  <c r="P953" i="10"/>
  <c r="O953" i="10"/>
  <c r="N953" i="10"/>
  <c r="M953" i="10"/>
  <c r="L953" i="10"/>
  <c r="K953" i="10"/>
  <c r="J953" i="10"/>
  <c r="I953" i="10"/>
  <c r="H953" i="10"/>
  <c r="G953" i="10"/>
  <c r="V952" i="10"/>
  <c r="V951" i="10" s="1"/>
  <c r="U952" i="10"/>
  <c r="T952" i="10"/>
  <c r="T951" i="10" s="1"/>
  <c r="S952" i="10"/>
  <c r="R952" i="10"/>
  <c r="R951" i="10" s="1"/>
  <c r="Q952" i="10"/>
  <c r="Q951" i="10" s="1"/>
  <c r="P952" i="10"/>
  <c r="P951" i="10" s="1"/>
  <c r="O952" i="10"/>
  <c r="O951" i="10" s="1"/>
  <c r="N952" i="10"/>
  <c r="N951" i="10" s="1"/>
  <c r="M952" i="10"/>
  <c r="L952" i="10"/>
  <c r="L951" i="10" s="1"/>
  <c r="K952" i="10"/>
  <c r="K951" i="10" s="1"/>
  <c r="J952" i="10"/>
  <c r="J951" i="10" s="1"/>
  <c r="I952" i="10"/>
  <c r="H952" i="10"/>
  <c r="H951" i="10" s="1"/>
  <c r="G952" i="10"/>
  <c r="G951" i="10" s="1"/>
  <c r="G950" i="10"/>
  <c r="W950" i="10" s="1"/>
  <c r="G949" i="10"/>
  <c r="M949" i="10" s="1"/>
  <c r="M947" i="10" s="1"/>
  <c r="G948" i="10"/>
  <c r="K948" i="10" s="1"/>
  <c r="K947" i="10" s="1"/>
  <c r="T944" i="10"/>
  <c r="G946" i="10"/>
  <c r="P944" i="10"/>
  <c r="L944" i="10"/>
  <c r="G945" i="10"/>
  <c r="V944" i="10"/>
  <c r="U944" i="10"/>
  <c r="S944" i="10"/>
  <c r="R944" i="10"/>
  <c r="Q944" i="10"/>
  <c r="O944" i="10"/>
  <c r="N944" i="10"/>
  <c r="M944" i="10"/>
  <c r="K944" i="10"/>
  <c r="J944" i="10"/>
  <c r="I944" i="10"/>
  <c r="V941" i="10"/>
  <c r="R941" i="10"/>
  <c r="N941" i="10"/>
  <c r="J941" i="10"/>
  <c r="G943" i="10"/>
  <c r="H943" i="10" s="1"/>
  <c r="S941" i="10"/>
  <c r="O941" i="10"/>
  <c r="K941" i="10"/>
  <c r="G942" i="10"/>
  <c r="U941" i="10"/>
  <c r="T941" i="10"/>
  <c r="Q941" i="10"/>
  <c r="P941" i="10"/>
  <c r="M941" i="10"/>
  <c r="L941" i="10"/>
  <c r="I941" i="10"/>
  <c r="U938" i="10"/>
  <c r="Q938" i="10"/>
  <c r="M938" i="10"/>
  <c r="I938" i="10"/>
  <c r="G940" i="10"/>
  <c r="H940" i="10" s="1"/>
  <c r="V938" i="10"/>
  <c r="R938" i="10"/>
  <c r="N938" i="10"/>
  <c r="J938" i="10"/>
  <c r="G939" i="10"/>
  <c r="H939" i="10" s="1"/>
  <c r="T938" i="10"/>
  <c r="S938" i="10"/>
  <c r="P938" i="10"/>
  <c r="O938" i="10"/>
  <c r="L938" i="10"/>
  <c r="K938" i="10"/>
  <c r="T935" i="10"/>
  <c r="P935" i="10"/>
  <c r="L935" i="10"/>
  <c r="G937" i="10"/>
  <c r="U935" i="10"/>
  <c r="Q935" i="10"/>
  <c r="M935" i="10"/>
  <c r="I935" i="10"/>
  <c r="G936" i="10"/>
  <c r="H936" i="10" s="1"/>
  <c r="V935" i="10"/>
  <c r="S935" i="10"/>
  <c r="R935" i="10"/>
  <c r="O935" i="10"/>
  <c r="N935" i="10"/>
  <c r="K935" i="10"/>
  <c r="J935" i="10"/>
  <c r="S932" i="10"/>
  <c r="O932" i="10"/>
  <c r="K932" i="10"/>
  <c r="G934" i="10"/>
  <c r="T932" i="10"/>
  <c r="P932" i="10"/>
  <c r="L932" i="10"/>
  <c r="G933" i="10"/>
  <c r="V932" i="10"/>
  <c r="U932" i="10"/>
  <c r="R932" i="10"/>
  <c r="Q932" i="10"/>
  <c r="N932" i="10"/>
  <c r="M932" i="10"/>
  <c r="J932" i="10"/>
  <c r="I932" i="10"/>
  <c r="V929" i="10"/>
  <c r="R929" i="10"/>
  <c r="N929" i="10"/>
  <c r="J929" i="10"/>
  <c r="G931" i="10"/>
  <c r="H931" i="10" s="1"/>
  <c r="S929" i="10"/>
  <c r="O929" i="10"/>
  <c r="K929" i="10"/>
  <c r="G930" i="10"/>
  <c r="H930" i="10" s="1"/>
  <c r="U929" i="10"/>
  <c r="T929" i="10"/>
  <c r="Q929" i="10"/>
  <c r="P929" i="10"/>
  <c r="M929" i="10"/>
  <c r="L929" i="10"/>
  <c r="I929" i="10"/>
  <c r="U924" i="10"/>
  <c r="Q924" i="10"/>
  <c r="M924" i="10"/>
  <c r="I924" i="10"/>
  <c r="G927" i="10"/>
  <c r="H927" i="10" s="1"/>
  <c r="V924" i="10"/>
  <c r="R924" i="10"/>
  <c r="N924" i="10"/>
  <c r="J924" i="10"/>
  <c r="G926" i="10"/>
  <c r="H926" i="10" s="1"/>
  <c r="S924" i="10"/>
  <c r="O924" i="10"/>
  <c r="K924" i="10"/>
  <c r="G925" i="10"/>
  <c r="T924" i="10"/>
  <c r="P924" i="10"/>
  <c r="L924" i="10"/>
  <c r="U921" i="10"/>
  <c r="Q921" i="10"/>
  <c r="M921" i="10"/>
  <c r="I921" i="10"/>
  <c r="G923" i="10"/>
  <c r="H923" i="10" s="1"/>
  <c r="V921" i="10"/>
  <c r="R921" i="10"/>
  <c r="N921" i="10"/>
  <c r="J921" i="10"/>
  <c r="G922" i="10"/>
  <c r="H922" i="10" s="1"/>
  <c r="T921" i="10"/>
  <c r="S921" i="10"/>
  <c r="P921" i="10"/>
  <c r="O921" i="10"/>
  <c r="L921" i="10"/>
  <c r="K921" i="10"/>
  <c r="T917" i="10"/>
  <c r="P917" i="10"/>
  <c r="L917" i="10"/>
  <c r="G920" i="10"/>
  <c r="U917" i="10"/>
  <c r="Q917" i="10"/>
  <c r="M917" i="10"/>
  <c r="I917" i="10"/>
  <c r="G919" i="10"/>
  <c r="H919" i="10" s="1"/>
  <c r="V917" i="10"/>
  <c r="R917" i="10"/>
  <c r="N917" i="10"/>
  <c r="J917" i="10"/>
  <c r="G918" i="10"/>
  <c r="H918" i="10" s="1"/>
  <c r="S917" i="10"/>
  <c r="O917" i="10"/>
  <c r="K917" i="10"/>
  <c r="T914" i="10"/>
  <c r="P914" i="10"/>
  <c r="L914" i="10"/>
  <c r="G916" i="10"/>
  <c r="U914" i="10"/>
  <c r="Q914" i="10"/>
  <c r="M914" i="10"/>
  <c r="I914" i="10"/>
  <c r="G915" i="10"/>
  <c r="H915" i="10" s="1"/>
  <c r="V914" i="10"/>
  <c r="S914" i="10"/>
  <c r="R914" i="10"/>
  <c r="O914" i="10"/>
  <c r="N914" i="10"/>
  <c r="K914" i="10"/>
  <c r="J914" i="10"/>
  <c r="S910" i="10"/>
  <c r="O910" i="10"/>
  <c r="K910" i="10"/>
  <c r="G913" i="10"/>
  <c r="H913" i="10" s="1"/>
  <c r="T910" i="10"/>
  <c r="P910" i="10"/>
  <c r="L910" i="10"/>
  <c r="G912" i="10"/>
  <c r="U910" i="10"/>
  <c r="Q910" i="10"/>
  <c r="M910" i="10"/>
  <c r="I910" i="10"/>
  <c r="G911" i="10"/>
  <c r="H911" i="10" s="1"/>
  <c r="V910" i="10"/>
  <c r="R910" i="10"/>
  <c r="N910" i="10"/>
  <c r="J910" i="10"/>
  <c r="S907" i="10"/>
  <c r="O907" i="10"/>
  <c r="K907" i="10"/>
  <c r="G909" i="10"/>
  <c r="T907" i="10"/>
  <c r="P907" i="10"/>
  <c r="L907" i="10"/>
  <c r="G908" i="10"/>
  <c r="V907" i="10"/>
  <c r="U907" i="10"/>
  <c r="R907" i="10"/>
  <c r="Q907" i="10"/>
  <c r="N907" i="10"/>
  <c r="M907" i="10"/>
  <c r="J907" i="10"/>
  <c r="I907" i="10"/>
  <c r="V902" i="10"/>
  <c r="R902" i="10"/>
  <c r="N902" i="10"/>
  <c r="J902" i="10"/>
  <c r="G905" i="10"/>
  <c r="H905" i="10" s="1"/>
  <c r="S902" i="10"/>
  <c r="O902" i="10"/>
  <c r="K902" i="10"/>
  <c r="G904" i="10"/>
  <c r="T902" i="10"/>
  <c r="P902" i="10"/>
  <c r="L902" i="10"/>
  <c r="G903" i="10"/>
  <c r="U902" i="10"/>
  <c r="Q902" i="10"/>
  <c r="M902" i="10"/>
  <c r="I902" i="10"/>
  <c r="V898" i="10"/>
  <c r="R898" i="10"/>
  <c r="N898" i="10"/>
  <c r="J898" i="10"/>
  <c r="G901" i="10"/>
  <c r="H901" i="10" s="1"/>
  <c r="S898" i="10"/>
  <c r="O898" i="10"/>
  <c r="K898" i="10"/>
  <c r="G900" i="10"/>
  <c r="T898" i="10"/>
  <c r="P898" i="10"/>
  <c r="L898" i="10"/>
  <c r="G899" i="10"/>
  <c r="U898" i="10"/>
  <c r="Q898" i="10"/>
  <c r="M898" i="10"/>
  <c r="I898" i="10"/>
  <c r="V894" i="10"/>
  <c r="R894" i="10"/>
  <c r="N894" i="10"/>
  <c r="J894" i="10"/>
  <c r="G897" i="10"/>
  <c r="H897" i="10" s="1"/>
  <c r="S894" i="10"/>
  <c r="O894" i="10"/>
  <c r="K894" i="10"/>
  <c r="G896" i="10"/>
  <c r="T894" i="10"/>
  <c r="P894" i="10"/>
  <c r="L894" i="10"/>
  <c r="G895" i="10"/>
  <c r="U894" i="10"/>
  <c r="Q894" i="10"/>
  <c r="M894" i="10"/>
  <c r="I894" i="10"/>
  <c r="G892" i="10"/>
  <c r="H892" i="10" s="1"/>
  <c r="S888" i="10"/>
  <c r="O888" i="10"/>
  <c r="K888" i="10"/>
  <c r="G891" i="10"/>
  <c r="T888" i="10"/>
  <c r="P888" i="10"/>
  <c r="L888" i="10"/>
  <c r="G890" i="10"/>
  <c r="U888" i="10"/>
  <c r="Q888" i="10"/>
  <c r="M888" i="10"/>
  <c r="I888" i="10"/>
  <c r="G889" i="10"/>
  <c r="H889" i="10" s="1"/>
  <c r="V888" i="10"/>
  <c r="R888" i="10"/>
  <c r="N888" i="10"/>
  <c r="J888" i="10"/>
  <c r="G887" i="10"/>
  <c r="H887" i="10" s="1"/>
  <c r="T883" i="10"/>
  <c r="P883" i="10"/>
  <c r="L883" i="10"/>
  <c r="G886" i="10"/>
  <c r="U883" i="10"/>
  <c r="Q883" i="10"/>
  <c r="M883" i="10"/>
  <c r="I883" i="10"/>
  <c r="G885" i="10"/>
  <c r="H885" i="10" s="1"/>
  <c r="V883" i="10"/>
  <c r="R883" i="10"/>
  <c r="N883" i="10"/>
  <c r="J883" i="10"/>
  <c r="G884" i="10"/>
  <c r="H884" i="10" s="1"/>
  <c r="S883" i="10"/>
  <c r="O883" i="10"/>
  <c r="K883" i="10"/>
  <c r="G882" i="10"/>
  <c r="U878" i="10"/>
  <c r="Q878" i="10"/>
  <c r="M878" i="10"/>
  <c r="I878" i="10"/>
  <c r="G881" i="10"/>
  <c r="H881" i="10" s="1"/>
  <c r="V878" i="10"/>
  <c r="R878" i="10"/>
  <c r="N878" i="10"/>
  <c r="J878" i="10"/>
  <c r="G880" i="10"/>
  <c r="H880" i="10" s="1"/>
  <c r="S878" i="10"/>
  <c r="O878" i="10"/>
  <c r="K878" i="10"/>
  <c r="G879" i="10"/>
  <c r="H879" i="10" s="1"/>
  <c r="T878" i="10"/>
  <c r="P878" i="10"/>
  <c r="L878" i="10"/>
  <c r="V875" i="10"/>
  <c r="V873" i="10" s="1"/>
  <c r="U875" i="10"/>
  <c r="U873" i="10" s="1"/>
  <c r="T875" i="10"/>
  <c r="T873" i="10" s="1"/>
  <c r="S875" i="10"/>
  <c r="S873" i="10" s="1"/>
  <c r="R875" i="10"/>
  <c r="R873" i="10" s="1"/>
  <c r="Q875" i="10"/>
  <c r="Q873" i="10" s="1"/>
  <c r="P875" i="10"/>
  <c r="P873" i="10" s="1"/>
  <c r="O875" i="10"/>
  <c r="O873" i="10" s="1"/>
  <c r="N875" i="10"/>
  <c r="N873" i="10" s="1"/>
  <c r="M875" i="10"/>
  <c r="M873" i="10" s="1"/>
  <c r="L875" i="10"/>
  <c r="L873" i="10" s="1"/>
  <c r="K875" i="10"/>
  <c r="K873" i="10" s="1"/>
  <c r="J875" i="10"/>
  <c r="J873" i="10" s="1"/>
  <c r="I875" i="10"/>
  <c r="I873" i="10" s="1"/>
  <c r="H875" i="10"/>
  <c r="G875" i="10"/>
  <c r="G874" i="10"/>
  <c r="G872" i="10"/>
  <c r="V871" i="10"/>
  <c r="V870" i="10" s="1"/>
  <c r="U871" i="10"/>
  <c r="U870" i="10" s="1"/>
  <c r="T871" i="10"/>
  <c r="T870" i="10" s="1"/>
  <c r="S871" i="10"/>
  <c r="S870" i="10" s="1"/>
  <c r="R871" i="10"/>
  <c r="R870" i="10" s="1"/>
  <c r="Q871" i="10"/>
  <c r="Q870" i="10" s="1"/>
  <c r="P871" i="10"/>
  <c r="P870" i="10" s="1"/>
  <c r="O871" i="10"/>
  <c r="O870" i="10" s="1"/>
  <c r="N871" i="10"/>
  <c r="N870" i="10" s="1"/>
  <c r="M871" i="10"/>
  <c r="M870" i="10" s="1"/>
  <c r="L871" i="10"/>
  <c r="L870" i="10" s="1"/>
  <c r="K871" i="10"/>
  <c r="K870" i="10" s="1"/>
  <c r="J871" i="10"/>
  <c r="J870" i="10" s="1"/>
  <c r="I871" i="10"/>
  <c r="I870" i="10" s="1"/>
  <c r="H871" i="10"/>
  <c r="G871" i="10"/>
  <c r="G869" i="10"/>
  <c r="W866" i="10"/>
  <c r="F865" i="10"/>
  <c r="F864" i="10"/>
  <c r="F863" i="10"/>
  <c r="G807" i="10"/>
  <c r="W803" i="10"/>
  <c r="V803" i="10"/>
  <c r="U803" i="10"/>
  <c r="T803" i="10"/>
  <c r="S803" i="10"/>
  <c r="R803" i="10"/>
  <c r="Q803" i="10"/>
  <c r="P803" i="10"/>
  <c r="O803" i="10"/>
  <c r="N803" i="10"/>
  <c r="M803" i="10"/>
  <c r="L803" i="10"/>
  <c r="K803" i="10"/>
  <c r="J803" i="10"/>
  <c r="I803" i="10"/>
  <c r="H803" i="10"/>
  <c r="G803" i="10"/>
  <c r="W800" i="10"/>
  <c r="V800" i="10"/>
  <c r="U800" i="10"/>
  <c r="T800" i="10"/>
  <c r="S800" i="10"/>
  <c r="R800" i="10"/>
  <c r="Q800" i="10"/>
  <c r="P800" i="10"/>
  <c r="O800" i="10"/>
  <c r="N800" i="10"/>
  <c r="M800" i="10"/>
  <c r="L800" i="10"/>
  <c r="K800" i="10"/>
  <c r="J800" i="10"/>
  <c r="I800" i="10"/>
  <c r="H800" i="10"/>
  <c r="G800" i="10"/>
  <c r="W797" i="10"/>
  <c r="V797" i="10"/>
  <c r="U797" i="10"/>
  <c r="T797" i="10"/>
  <c r="S797" i="10"/>
  <c r="R797" i="10"/>
  <c r="Q797" i="10"/>
  <c r="P797" i="10"/>
  <c r="O797" i="10"/>
  <c r="N797" i="10"/>
  <c r="M797" i="10"/>
  <c r="L797" i="10"/>
  <c r="K797" i="10"/>
  <c r="J797" i="10"/>
  <c r="I797" i="10"/>
  <c r="H797" i="10"/>
  <c r="G797" i="10"/>
  <c r="W794" i="10"/>
  <c r="V794" i="10"/>
  <c r="U794" i="10"/>
  <c r="T794" i="10"/>
  <c r="S794" i="10"/>
  <c r="R794" i="10"/>
  <c r="Q794" i="10"/>
  <c r="P794" i="10"/>
  <c r="O794" i="10"/>
  <c r="N794" i="10"/>
  <c r="M794" i="10"/>
  <c r="L794" i="10"/>
  <c r="K794" i="10"/>
  <c r="J794" i="10"/>
  <c r="I794" i="10"/>
  <c r="H794" i="10"/>
  <c r="G794" i="10"/>
  <c r="W791" i="10"/>
  <c r="V791" i="10"/>
  <c r="U791" i="10"/>
  <c r="T791" i="10"/>
  <c r="S791" i="10"/>
  <c r="R791" i="10"/>
  <c r="Q791" i="10"/>
  <c r="P791" i="10"/>
  <c r="O791" i="10"/>
  <c r="N791" i="10"/>
  <c r="M791" i="10"/>
  <c r="L791" i="10"/>
  <c r="K791" i="10"/>
  <c r="J791" i="10"/>
  <c r="I791" i="10"/>
  <c r="H791" i="10"/>
  <c r="G791" i="10"/>
  <c r="W788" i="10"/>
  <c r="V788" i="10"/>
  <c r="U788" i="10"/>
  <c r="T788" i="10"/>
  <c r="S788" i="10"/>
  <c r="R788" i="10"/>
  <c r="Q788" i="10"/>
  <c r="P788" i="10"/>
  <c r="O788" i="10"/>
  <c r="N788" i="10"/>
  <c r="M788" i="10"/>
  <c r="L788" i="10"/>
  <c r="K788" i="10"/>
  <c r="J788" i="10"/>
  <c r="I788" i="10"/>
  <c r="H788" i="10"/>
  <c r="G788" i="10"/>
  <c r="W785" i="10"/>
  <c r="V785" i="10"/>
  <c r="U785" i="10"/>
  <c r="T785" i="10"/>
  <c r="S785" i="10"/>
  <c r="R785" i="10"/>
  <c r="Q785" i="10"/>
  <c r="P785" i="10"/>
  <c r="O785" i="10"/>
  <c r="N785" i="10"/>
  <c r="M785" i="10"/>
  <c r="L785" i="10"/>
  <c r="K785" i="10"/>
  <c r="J785" i="10"/>
  <c r="I785" i="10"/>
  <c r="H785" i="10"/>
  <c r="G785" i="10"/>
  <c r="W780" i="10"/>
  <c r="V780" i="10"/>
  <c r="U780" i="10"/>
  <c r="T780" i="10"/>
  <c r="S780" i="10"/>
  <c r="R780" i="10"/>
  <c r="Q780" i="10"/>
  <c r="P780" i="10"/>
  <c r="O780" i="10"/>
  <c r="N780" i="10"/>
  <c r="M780" i="10"/>
  <c r="L780" i="10"/>
  <c r="K780" i="10"/>
  <c r="J780" i="10"/>
  <c r="I780" i="10"/>
  <c r="H780" i="10"/>
  <c r="G780" i="10"/>
  <c r="W777" i="10"/>
  <c r="V777" i="10"/>
  <c r="U777" i="10"/>
  <c r="T777" i="10"/>
  <c r="S777" i="10"/>
  <c r="R777" i="10"/>
  <c r="Q777" i="10"/>
  <c r="P777" i="10"/>
  <c r="O777" i="10"/>
  <c r="N777" i="10"/>
  <c r="M777" i="10"/>
  <c r="L777" i="10"/>
  <c r="K777" i="10"/>
  <c r="J777" i="10"/>
  <c r="I777" i="10"/>
  <c r="H777" i="10"/>
  <c r="G777" i="10"/>
  <c r="W773" i="10"/>
  <c r="V773" i="10"/>
  <c r="U773" i="10"/>
  <c r="T773" i="10"/>
  <c r="S773" i="10"/>
  <c r="R773" i="10"/>
  <c r="Q773" i="10"/>
  <c r="P773" i="10"/>
  <c r="O773" i="10"/>
  <c r="N773" i="10"/>
  <c r="M773" i="10"/>
  <c r="L773" i="10"/>
  <c r="K773" i="10"/>
  <c r="J773" i="10"/>
  <c r="I773" i="10"/>
  <c r="H773" i="10"/>
  <c r="G773" i="10"/>
  <c r="W770" i="10"/>
  <c r="V770" i="10"/>
  <c r="U770" i="10"/>
  <c r="T770" i="10"/>
  <c r="S770" i="10"/>
  <c r="R770" i="10"/>
  <c r="Q770" i="10"/>
  <c r="P770" i="10"/>
  <c r="O770" i="10"/>
  <c r="N770" i="10"/>
  <c r="M770" i="10"/>
  <c r="L770" i="10"/>
  <c r="K770" i="10"/>
  <c r="J770" i="10"/>
  <c r="I770" i="10"/>
  <c r="H770" i="10"/>
  <c r="G770" i="10"/>
  <c r="W766" i="10"/>
  <c r="V766" i="10"/>
  <c r="U766" i="10"/>
  <c r="T766" i="10"/>
  <c r="S766" i="10"/>
  <c r="R766" i="10"/>
  <c r="Q766" i="10"/>
  <c r="P766" i="10"/>
  <c r="O766" i="10"/>
  <c r="N766" i="10"/>
  <c r="M766" i="10"/>
  <c r="L766" i="10"/>
  <c r="K766" i="10"/>
  <c r="J766" i="10"/>
  <c r="I766" i="10"/>
  <c r="H766" i="10"/>
  <c r="G766" i="10"/>
  <c r="W763" i="10"/>
  <c r="V763" i="10"/>
  <c r="U763" i="10"/>
  <c r="T763" i="10"/>
  <c r="S763" i="10"/>
  <c r="R763" i="10"/>
  <c r="Q763" i="10"/>
  <c r="P763" i="10"/>
  <c r="O763" i="10"/>
  <c r="N763" i="10"/>
  <c r="M763" i="10"/>
  <c r="L763" i="10"/>
  <c r="K763" i="10"/>
  <c r="J763" i="10"/>
  <c r="I763" i="10"/>
  <c r="H763" i="10"/>
  <c r="G763" i="10"/>
  <c r="W758" i="10"/>
  <c r="V758" i="10"/>
  <c r="U758" i="10"/>
  <c r="T758" i="10"/>
  <c r="S758" i="10"/>
  <c r="R758" i="10"/>
  <c r="Q758" i="10"/>
  <c r="P758" i="10"/>
  <c r="O758" i="10"/>
  <c r="N758" i="10"/>
  <c r="M758" i="10"/>
  <c r="L758" i="10"/>
  <c r="K758" i="10"/>
  <c r="J758" i="10"/>
  <c r="I758" i="10"/>
  <c r="H758" i="10"/>
  <c r="G758" i="10"/>
  <c r="W754" i="10"/>
  <c r="V754" i="10"/>
  <c r="U754" i="10"/>
  <c r="T754" i="10"/>
  <c r="S754" i="10"/>
  <c r="R754" i="10"/>
  <c r="Q754" i="10"/>
  <c r="P754" i="10"/>
  <c r="O754" i="10"/>
  <c r="N754" i="10"/>
  <c r="M754" i="10"/>
  <c r="L754" i="10"/>
  <c r="K754" i="10"/>
  <c r="J754" i="10"/>
  <c r="I754" i="10"/>
  <c r="H754" i="10"/>
  <c r="G754" i="10"/>
  <c r="W750" i="10"/>
  <c r="V750" i="10"/>
  <c r="U750" i="10"/>
  <c r="T750" i="10"/>
  <c r="S750" i="10"/>
  <c r="R750" i="10"/>
  <c r="Q750" i="10"/>
  <c r="P750" i="10"/>
  <c r="O750" i="10"/>
  <c r="N750" i="10"/>
  <c r="M750" i="10"/>
  <c r="L750" i="10"/>
  <c r="K750" i="10"/>
  <c r="J750" i="10"/>
  <c r="I750" i="10"/>
  <c r="H750" i="10"/>
  <c r="G750" i="10"/>
  <c r="W744" i="10"/>
  <c r="V744" i="10"/>
  <c r="U744" i="10"/>
  <c r="T744" i="10"/>
  <c r="S744" i="10"/>
  <c r="R744" i="10"/>
  <c r="Q744" i="10"/>
  <c r="P744" i="10"/>
  <c r="O744" i="10"/>
  <c r="N744" i="10"/>
  <c r="M744" i="10"/>
  <c r="L744" i="10"/>
  <c r="K744" i="10"/>
  <c r="J744" i="10"/>
  <c r="I744" i="10"/>
  <c r="H744" i="10"/>
  <c r="G744" i="10"/>
  <c r="W739" i="10"/>
  <c r="V739" i="10"/>
  <c r="U739" i="10"/>
  <c r="T739" i="10"/>
  <c r="S739" i="10"/>
  <c r="R739" i="10"/>
  <c r="Q739" i="10"/>
  <c r="P739" i="10"/>
  <c r="O739" i="10"/>
  <c r="N739" i="10"/>
  <c r="M739" i="10"/>
  <c r="L739" i="10"/>
  <c r="K739" i="10"/>
  <c r="J739" i="10"/>
  <c r="I739" i="10"/>
  <c r="H739" i="10"/>
  <c r="G739" i="10"/>
  <c r="W734" i="10"/>
  <c r="V734" i="10"/>
  <c r="U734" i="10"/>
  <c r="T734" i="10"/>
  <c r="S734" i="10"/>
  <c r="R734" i="10"/>
  <c r="Q734" i="10"/>
  <c r="P734" i="10"/>
  <c r="O734" i="10"/>
  <c r="N734" i="10"/>
  <c r="M734" i="10"/>
  <c r="L734" i="10"/>
  <c r="K734" i="10"/>
  <c r="J734" i="10"/>
  <c r="I734" i="10"/>
  <c r="H734" i="10"/>
  <c r="G734" i="10"/>
  <c r="G729" i="10"/>
  <c r="W725" i="10"/>
  <c r="V725" i="10"/>
  <c r="U725" i="10"/>
  <c r="T725" i="10"/>
  <c r="S725" i="10"/>
  <c r="R725" i="10"/>
  <c r="Q725" i="10"/>
  <c r="P725" i="10"/>
  <c r="O725" i="10"/>
  <c r="N725" i="10"/>
  <c r="M725" i="10"/>
  <c r="L725" i="10"/>
  <c r="K725" i="10"/>
  <c r="J725" i="10"/>
  <c r="I725" i="10"/>
  <c r="H725" i="10"/>
  <c r="G725" i="10"/>
  <c r="W722" i="10"/>
  <c r="V722" i="10"/>
  <c r="U722" i="10"/>
  <c r="T722" i="10"/>
  <c r="S722" i="10"/>
  <c r="R722" i="10"/>
  <c r="Q722" i="10"/>
  <c r="P722" i="10"/>
  <c r="O722" i="10"/>
  <c r="N722" i="10"/>
  <c r="M722" i="10"/>
  <c r="L722" i="10"/>
  <c r="K722" i="10"/>
  <c r="J722" i="10"/>
  <c r="I722" i="10"/>
  <c r="H722" i="10"/>
  <c r="G722" i="10"/>
  <c r="W719" i="10"/>
  <c r="V719" i="10"/>
  <c r="U719" i="10"/>
  <c r="T719" i="10"/>
  <c r="S719" i="10"/>
  <c r="R719" i="10"/>
  <c r="Q719" i="10"/>
  <c r="P719" i="10"/>
  <c r="O719" i="10"/>
  <c r="N719" i="10"/>
  <c r="M719" i="10"/>
  <c r="L719" i="10"/>
  <c r="K719" i="10"/>
  <c r="J719" i="10"/>
  <c r="I719" i="10"/>
  <c r="H719" i="10"/>
  <c r="G719" i="10"/>
  <c r="W716" i="10"/>
  <c r="V716" i="10"/>
  <c r="U716" i="10"/>
  <c r="T716" i="10"/>
  <c r="S716" i="10"/>
  <c r="R716" i="10"/>
  <c r="Q716" i="10"/>
  <c r="P716" i="10"/>
  <c r="O716" i="10"/>
  <c r="N716" i="10"/>
  <c r="M716" i="10"/>
  <c r="L716" i="10"/>
  <c r="K716" i="10"/>
  <c r="J716" i="10"/>
  <c r="I716" i="10"/>
  <c r="H716" i="10"/>
  <c r="G716" i="10"/>
  <c r="W713" i="10"/>
  <c r="V713" i="10"/>
  <c r="U713" i="10"/>
  <c r="T713" i="10"/>
  <c r="S713" i="10"/>
  <c r="R713" i="10"/>
  <c r="Q713" i="10"/>
  <c r="P713" i="10"/>
  <c r="O713" i="10"/>
  <c r="N713" i="10"/>
  <c r="M713" i="10"/>
  <c r="L713" i="10"/>
  <c r="K713" i="10"/>
  <c r="J713" i="10"/>
  <c r="I713" i="10"/>
  <c r="H713" i="10"/>
  <c r="G713" i="10"/>
  <c r="W710" i="10"/>
  <c r="V710" i="10"/>
  <c r="U710" i="10"/>
  <c r="T710" i="10"/>
  <c r="S710" i="10"/>
  <c r="R710" i="10"/>
  <c r="Q710" i="10"/>
  <c r="P710" i="10"/>
  <c r="O710" i="10"/>
  <c r="N710" i="10"/>
  <c r="M710" i="10"/>
  <c r="L710" i="10"/>
  <c r="K710" i="10"/>
  <c r="J710" i="10"/>
  <c r="I710" i="10"/>
  <c r="H710" i="10"/>
  <c r="G710" i="10"/>
  <c r="W707" i="10"/>
  <c r="V707" i="10"/>
  <c r="U707" i="10"/>
  <c r="T707" i="10"/>
  <c r="S707" i="10"/>
  <c r="R707" i="10"/>
  <c r="Q707" i="10"/>
  <c r="P707" i="10"/>
  <c r="O707" i="10"/>
  <c r="N707" i="10"/>
  <c r="M707" i="10"/>
  <c r="L707" i="10"/>
  <c r="K707" i="10"/>
  <c r="J707" i="10"/>
  <c r="I707" i="10"/>
  <c r="H707" i="10"/>
  <c r="G707" i="10"/>
  <c r="W702" i="10"/>
  <c r="V702" i="10"/>
  <c r="U702" i="10"/>
  <c r="T702" i="10"/>
  <c r="S702" i="10"/>
  <c r="R702" i="10"/>
  <c r="Q702" i="10"/>
  <c r="P702" i="10"/>
  <c r="O702" i="10"/>
  <c r="N702" i="10"/>
  <c r="M702" i="10"/>
  <c r="L702" i="10"/>
  <c r="K702" i="10"/>
  <c r="J702" i="10"/>
  <c r="I702" i="10"/>
  <c r="H702" i="10"/>
  <c r="G702" i="10"/>
  <c r="W699" i="10"/>
  <c r="V699" i="10"/>
  <c r="U699" i="10"/>
  <c r="T699" i="10"/>
  <c r="S699" i="10"/>
  <c r="R699" i="10"/>
  <c r="Q699" i="10"/>
  <c r="P699" i="10"/>
  <c r="O699" i="10"/>
  <c r="N699" i="10"/>
  <c r="M699" i="10"/>
  <c r="L699" i="10"/>
  <c r="K699" i="10"/>
  <c r="J699" i="10"/>
  <c r="I699" i="10"/>
  <c r="H699" i="10"/>
  <c r="G699" i="10"/>
  <c r="W695" i="10"/>
  <c r="V695" i="10"/>
  <c r="U695" i="10"/>
  <c r="T695" i="10"/>
  <c r="S695" i="10"/>
  <c r="R695" i="10"/>
  <c r="Q695" i="10"/>
  <c r="P695" i="10"/>
  <c r="O695" i="10"/>
  <c r="N695" i="10"/>
  <c r="M695" i="10"/>
  <c r="L695" i="10"/>
  <c r="K695" i="10"/>
  <c r="J695" i="10"/>
  <c r="I695" i="10"/>
  <c r="H695" i="10"/>
  <c r="G695" i="10"/>
  <c r="W692" i="10"/>
  <c r="V692" i="10"/>
  <c r="U692" i="10"/>
  <c r="T692" i="10"/>
  <c r="S692" i="10"/>
  <c r="R692" i="10"/>
  <c r="Q692" i="10"/>
  <c r="P692" i="10"/>
  <c r="O692" i="10"/>
  <c r="N692" i="10"/>
  <c r="M692" i="10"/>
  <c r="L692" i="10"/>
  <c r="K692" i="10"/>
  <c r="J692" i="10"/>
  <c r="I692" i="10"/>
  <c r="H692" i="10"/>
  <c r="G692" i="10"/>
  <c r="W688" i="10"/>
  <c r="V688" i="10"/>
  <c r="U688" i="10"/>
  <c r="T688" i="10"/>
  <c r="S688" i="10"/>
  <c r="R688" i="10"/>
  <c r="Q688" i="10"/>
  <c r="P688" i="10"/>
  <c r="O688" i="10"/>
  <c r="N688" i="10"/>
  <c r="M688" i="10"/>
  <c r="L688" i="10"/>
  <c r="K688" i="10"/>
  <c r="J688" i="10"/>
  <c r="I688" i="10"/>
  <c r="H688" i="10"/>
  <c r="G688" i="10"/>
  <c r="W685" i="10"/>
  <c r="V685" i="10"/>
  <c r="U685" i="10"/>
  <c r="T685" i="10"/>
  <c r="S685" i="10"/>
  <c r="R685" i="10"/>
  <c r="Q685" i="10"/>
  <c r="P685" i="10"/>
  <c r="O685" i="10"/>
  <c r="N685" i="10"/>
  <c r="M685" i="10"/>
  <c r="L685" i="10"/>
  <c r="K685" i="10"/>
  <c r="J685" i="10"/>
  <c r="I685" i="10"/>
  <c r="H685" i="10"/>
  <c r="G685" i="10"/>
  <c r="W680" i="10"/>
  <c r="V680" i="10"/>
  <c r="U680" i="10"/>
  <c r="T680" i="10"/>
  <c r="S680" i="10"/>
  <c r="R680" i="10"/>
  <c r="Q680" i="10"/>
  <c r="P680" i="10"/>
  <c r="O680" i="10"/>
  <c r="N680" i="10"/>
  <c r="M680" i="10"/>
  <c r="L680" i="10"/>
  <c r="K680" i="10"/>
  <c r="J680" i="10"/>
  <c r="I680" i="10"/>
  <c r="H680" i="10"/>
  <c r="G680" i="10"/>
  <c r="W676" i="10"/>
  <c r="V676" i="10"/>
  <c r="U676" i="10"/>
  <c r="T676" i="10"/>
  <c r="S676" i="10"/>
  <c r="R676" i="10"/>
  <c r="Q676" i="10"/>
  <c r="P676" i="10"/>
  <c r="O676" i="10"/>
  <c r="N676" i="10"/>
  <c r="M676" i="10"/>
  <c r="L676" i="10"/>
  <c r="K676" i="10"/>
  <c r="J676" i="10"/>
  <c r="I676" i="10"/>
  <c r="H676" i="10"/>
  <c r="G676" i="10"/>
  <c r="W672" i="10"/>
  <c r="V672" i="10"/>
  <c r="U672" i="10"/>
  <c r="T672" i="10"/>
  <c r="S672" i="10"/>
  <c r="R672" i="10"/>
  <c r="Q672" i="10"/>
  <c r="P672" i="10"/>
  <c r="O672" i="10"/>
  <c r="N672" i="10"/>
  <c r="M672" i="10"/>
  <c r="L672" i="10"/>
  <c r="K672" i="10"/>
  <c r="J672" i="10"/>
  <c r="I672" i="10"/>
  <c r="H672" i="10"/>
  <c r="G672" i="10"/>
  <c r="W666" i="10"/>
  <c r="V666" i="10"/>
  <c r="U666" i="10"/>
  <c r="T666" i="10"/>
  <c r="S666" i="10"/>
  <c r="R666" i="10"/>
  <c r="Q666" i="10"/>
  <c r="P666" i="10"/>
  <c r="O666" i="10"/>
  <c r="N666" i="10"/>
  <c r="M666" i="10"/>
  <c r="L666" i="10"/>
  <c r="K666" i="10"/>
  <c r="J666" i="10"/>
  <c r="I666" i="10"/>
  <c r="H666" i="10"/>
  <c r="G666" i="10"/>
  <c r="W661" i="10"/>
  <c r="V661" i="10"/>
  <c r="U661" i="10"/>
  <c r="T661" i="10"/>
  <c r="S661" i="10"/>
  <c r="R661" i="10"/>
  <c r="Q661" i="10"/>
  <c r="P661" i="10"/>
  <c r="O661" i="10"/>
  <c r="N661" i="10"/>
  <c r="M661" i="10"/>
  <c r="L661" i="10"/>
  <c r="K661" i="10"/>
  <c r="J661" i="10"/>
  <c r="I661" i="10"/>
  <c r="H661" i="10"/>
  <c r="G661" i="10"/>
  <c r="W656" i="10"/>
  <c r="V656" i="10"/>
  <c r="U656" i="10"/>
  <c r="T656" i="10"/>
  <c r="S656" i="10"/>
  <c r="R656" i="10"/>
  <c r="Q656" i="10"/>
  <c r="P656" i="10"/>
  <c r="O656" i="10"/>
  <c r="N656" i="10"/>
  <c r="M656" i="10"/>
  <c r="L656" i="10"/>
  <c r="K656" i="10"/>
  <c r="J656" i="10"/>
  <c r="I656" i="10"/>
  <c r="H656" i="10"/>
  <c r="G656" i="10"/>
  <c r="G651" i="10"/>
  <c r="W647" i="10"/>
  <c r="V647" i="10"/>
  <c r="U647" i="10"/>
  <c r="T647" i="10"/>
  <c r="S647" i="10"/>
  <c r="R647" i="10"/>
  <c r="Q647" i="10"/>
  <c r="P647" i="10"/>
  <c r="O647" i="10"/>
  <c r="N647" i="10"/>
  <c r="M647" i="10"/>
  <c r="L647" i="10"/>
  <c r="K647" i="10"/>
  <c r="J647" i="10"/>
  <c r="I647" i="10"/>
  <c r="H647" i="10"/>
  <c r="G647" i="10"/>
  <c r="W644" i="10"/>
  <c r="V644" i="10"/>
  <c r="U644" i="10"/>
  <c r="T644" i="10"/>
  <c r="S644" i="10"/>
  <c r="R644" i="10"/>
  <c r="Q644" i="10"/>
  <c r="P644" i="10"/>
  <c r="O644" i="10"/>
  <c r="N644" i="10"/>
  <c r="M644" i="10"/>
  <c r="L644" i="10"/>
  <c r="K644" i="10"/>
  <c r="J644" i="10"/>
  <c r="I644" i="10"/>
  <c r="H644" i="10"/>
  <c r="G644" i="10"/>
  <c r="W641" i="10"/>
  <c r="V641" i="10"/>
  <c r="U641" i="10"/>
  <c r="T641" i="10"/>
  <c r="S641" i="10"/>
  <c r="R641" i="10"/>
  <c r="Q641" i="10"/>
  <c r="P641" i="10"/>
  <c r="O641" i="10"/>
  <c r="N641" i="10"/>
  <c r="M641" i="10"/>
  <c r="L641" i="10"/>
  <c r="K641" i="10"/>
  <c r="J641" i="10"/>
  <c r="I641" i="10"/>
  <c r="H641" i="10"/>
  <c r="G641" i="10"/>
  <c r="W638" i="10"/>
  <c r="V638" i="10"/>
  <c r="U638" i="10"/>
  <c r="T638" i="10"/>
  <c r="S638" i="10"/>
  <c r="R638" i="10"/>
  <c r="Q638" i="10"/>
  <c r="P638" i="10"/>
  <c r="O638" i="10"/>
  <c r="N638" i="10"/>
  <c r="M638" i="10"/>
  <c r="L638" i="10"/>
  <c r="K638" i="10"/>
  <c r="J638" i="10"/>
  <c r="I638" i="10"/>
  <c r="H638" i="10"/>
  <c r="G638" i="10"/>
  <c r="W635" i="10"/>
  <c r="V635" i="10"/>
  <c r="U635" i="10"/>
  <c r="T635" i="10"/>
  <c r="S635" i="10"/>
  <c r="R635" i="10"/>
  <c r="Q635" i="10"/>
  <c r="P635" i="10"/>
  <c r="O635" i="10"/>
  <c r="N635" i="10"/>
  <c r="M635" i="10"/>
  <c r="L635" i="10"/>
  <c r="K635" i="10"/>
  <c r="J635" i="10"/>
  <c r="I635" i="10"/>
  <c r="H635" i="10"/>
  <c r="G635" i="10"/>
  <c r="W632" i="10"/>
  <c r="V632" i="10"/>
  <c r="U632" i="10"/>
  <c r="T632" i="10"/>
  <c r="S632" i="10"/>
  <c r="R632" i="10"/>
  <c r="Q632" i="10"/>
  <c r="P632" i="10"/>
  <c r="O632" i="10"/>
  <c r="N632" i="10"/>
  <c r="M632" i="10"/>
  <c r="L632" i="10"/>
  <c r="K632" i="10"/>
  <c r="J632" i="10"/>
  <c r="I632" i="10"/>
  <c r="H632" i="10"/>
  <c r="G632" i="10"/>
  <c r="W629" i="10"/>
  <c r="V629" i="10"/>
  <c r="U629" i="10"/>
  <c r="T629" i="10"/>
  <c r="S629" i="10"/>
  <c r="R629" i="10"/>
  <c r="Q629" i="10"/>
  <c r="P629" i="10"/>
  <c r="O629" i="10"/>
  <c r="N629" i="10"/>
  <c r="M629" i="10"/>
  <c r="L629" i="10"/>
  <c r="K629" i="10"/>
  <c r="J629" i="10"/>
  <c r="I629" i="10"/>
  <c r="H629" i="10"/>
  <c r="G629" i="10"/>
  <c r="W624" i="10"/>
  <c r="V624" i="10"/>
  <c r="U624" i="10"/>
  <c r="T624" i="10"/>
  <c r="S624" i="10"/>
  <c r="R624" i="10"/>
  <c r="Q624" i="10"/>
  <c r="P624" i="10"/>
  <c r="O624" i="10"/>
  <c r="N624" i="10"/>
  <c r="M624" i="10"/>
  <c r="L624" i="10"/>
  <c r="K624" i="10"/>
  <c r="J624" i="10"/>
  <c r="I624" i="10"/>
  <c r="H624" i="10"/>
  <c r="G624" i="10"/>
  <c r="W621" i="10"/>
  <c r="V621" i="10"/>
  <c r="U621" i="10"/>
  <c r="T621" i="10"/>
  <c r="S621" i="10"/>
  <c r="R621" i="10"/>
  <c r="Q621" i="10"/>
  <c r="P621" i="10"/>
  <c r="O621" i="10"/>
  <c r="N621" i="10"/>
  <c r="M621" i="10"/>
  <c r="L621" i="10"/>
  <c r="K621" i="10"/>
  <c r="J621" i="10"/>
  <c r="I621" i="10"/>
  <c r="H621" i="10"/>
  <c r="G621" i="10"/>
  <c r="W617" i="10"/>
  <c r="V617" i="10"/>
  <c r="U617" i="10"/>
  <c r="T617" i="10"/>
  <c r="S617" i="10"/>
  <c r="R617" i="10"/>
  <c r="Q617" i="10"/>
  <c r="P617" i="10"/>
  <c r="O617" i="10"/>
  <c r="N617" i="10"/>
  <c r="M617" i="10"/>
  <c r="L617" i="10"/>
  <c r="K617" i="10"/>
  <c r="J617" i="10"/>
  <c r="I617" i="10"/>
  <c r="H617" i="10"/>
  <c r="G617" i="10"/>
  <c r="W614" i="10"/>
  <c r="V614" i="10"/>
  <c r="U614" i="10"/>
  <c r="T614" i="10"/>
  <c r="S614" i="10"/>
  <c r="R614" i="10"/>
  <c r="Q614" i="10"/>
  <c r="P614" i="10"/>
  <c r="O614" i="10"/>
  <c r="N614" i="10"/>
  <c r="M614" i="10"/>
  <c r="L614" i="10"/>
  <c r="K614" i="10"/>
  <c r="J614" i="10"/>
  <c r="I614" i="10"/>
  <c r="H614" i="10"/>
  <c r="G614" i="10"/>
  <c r="W610" i="10"/>
  <c r="V610" i="10"/>
  <c r="U610" i="10"/>
  <c r="T610" i="10"/>
  <c r="S610" i="10"/>
  <c r="R610" i="10"/>
  <c r="Q610" i="10"/>
  <c r="P610" i="10"/>
  <c r="O610" i="10"/>
  <c r="N610" i="10"/>
  <c r="M610" i="10"/>
  <c r="L610" i="10"/>
  <c r="K610" i="10"/>
  <c r="J610" i="10"/>
  <c r="I610" i="10"/>
  <c r="H610" i="10"/>
  <c r="G610" i="10"/>
  <c r="W607" i="10"/>
  <c r="V607" i="10"/>
  <c r="U607" i="10"/>
  <c r="T607" i="10"/>
  <c r="S607" i="10"/>
  <c r="R607" i="10"/>
  <c r="Q607" i="10"/>
  <c r="P607" i="10"/>
  <c r="O607" i="10"/>
  <c r="N607" i="10"/>
  <c r="M607" i="10"/>
  <c r="L607" i="10"/>
  <c r="K607" i="10"/>
  <c r="J607" i="10"/>
  <c r="I607" i="10"/>
  <c r="H607" i="10"/>
  <c r="G607" i="10"/>
  <c r="W602" i="10"/>
  <c r="V602" i="10"/>
  <c r="U602" i="10"/>
  <c r="T602" i="10"/>
  <c r="S602" i="10"/>
  <c r="R602" i="10"/>
  <c r="Q602" i="10"/>
  <c r="P602" i="10"/>
  <c r="O602" i="10"/>
  <c r="N602" i="10"/>
  <c r="M602" i="10"/>
  <c r="L602" i="10"/>
  <c r="K602" i="10"/>
  <c r="J602" i="10"/>
  <c r="I602" i="10"/>
  <c r="H602" i="10"/>
  <c r="G602" i="10"/>
  <c r="W598" i="10"/>
  <c r="V598" i="10"/>
  <c r="U598" i="10"/>
  <c r="T598" i="10"/>
  <c r="S598" i="10"/>
  <c r="R598" i="10"/>
  <c r="Q598" i="10"/>
  <c r="P598" i="10"/>
  <c r="O598" i="10"/>
  <c r="N598" i="10"/>
  <c r="M598" i="10"/>
  <c r="L598" i="10"/>
  <c r="K598" i="10"/>
  <c r="J598" i="10"/>
  <c r="I598" i="10"/>
  <c r="H598" i="10"/>
  <c r="G598" i="10"/>
  <c r="W594" i="10"/>
  <c r="V594" i="10"/>
  <c r="U594" i="10"/>
  <c r="T594" i="10"/>
  <c r="S594" i="10"/>
  <c r="R594" i="10"/>
  <c r="Q594" i="10"/>
  <c r="P594" i="10"/>
  <c r="O594" i="10"/>
  <c r="N594" i="10"/>
  <c r="M594" i="10"/>
  <c r="L594" i="10"/>
  <c r="K594" i="10"/>
  <c r="J594" i="10"/>
  <c r="I594" i="10"/>
  <c r="H594" i="10"/>
  <c r="G594" i="10"/>
  <c r="W588" i="10"/>
  <c r="V588" i="10"/>
  <c r="U588" i="10"/>
  <c r="T588" i="10"/>
  <c r="S588" i="10"/>
  <c r="R588" i="10"/>
  <c r="Q588" i="10"/>
  <c r="P588" i="10"/>
  <c r="O588" i="10"/>
  <c r="N588" i="10"/>
  <c r="M588" i="10"/>
  <c r="L588" i="10"/>
  <c r="K588" i="10"/>
  <c r="J588" i="10"/>
  <c r="I588" i="10"/>
  <c r="H588" i="10"/>
  <c r="G588" i="10"/>
  <c r="W583" i="10"/>
  <c r="V583" i="10"/>
  <c r="U583" i="10"/>
  <c r="T583" i="10"/>
  <c r="S583" i="10"/>
  <c r="R583" i="10"/>
  <c r="Q583" i="10"/>
  <c r="P583" i="10"/>
  <c r="O583" i="10"/>
  <c r="N583" i="10"/>
  <c r="M583" i="10"/>
  <c r="L583" i="10"/>
  <c r="K583" i="10"/>
  <c r="J583" i="10"/>
  <c r="I583" i="10"/>
  <c r="H583" i="10"/>
  <c r="G583" i="10"/>
  <c r="W578" i="10"/>
  <c r="V578" i="10"/>
  <c r="U578" i="10"/>
  <c r="T578" i="10"/>
  <c r="S578" i="10"/>
  <c r="R578" i="10"/>
  <c r="Q578" i="10"/>
  <c r="P578" i="10"/>
  <c r="O578" i="10"/>
  <c r="N578" i="10"/>
  <c r="M578" i="10"/>
  <c r="L578" i="10"/>
  <c r="K578" i="10"/>
  <c r="J578" i="10"/>
  <c r="I578" i="10"/>
  <c r="H578" i="10"/>
  <c r="G578"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K865" i="10"/>
  <c r="J865" i="10"/>
  <c r="I865" i="10"/>
  <c r="H865" i="10"/>
  <c r="G1669" i="9"/>
  <c r="G1668" i="9"/>
  <c r="W1666" i="9"/>
  <c r="G1666" i="9"/>
  <c r="W1665" i="9"/>
  <c r="V1665" i="9"/>
  <c r="U1665" i="9"/>
  <c r="T1665" i="9"/>
  <c r="S1665" i="9"/>
  <c r="R1665" i="9"/>
  <c r="Q1665" i="9"/>
  <c r="P1665" i="9"/>
  <c r="O1665" i="9"/>
  <c r="G1665" i="9"/>
  <c r="L1665" i="9" s="1"/>
  <c r="W1664" i="9"/>
  <c r="V1664" i="9"/>
  <c r="U1664" i="9"/>
  <c r="T1664" i="9"/>
  <c r="S1664" i="9"/>
  <c r="R1664" i="9"/>
  <c r="Q1664" i="9"/>
  <c r="P1664" i="9"/>
  <c r="O1664" i="9"/>
  <c r="N1664" i="9"/>
  <c r="M1664" i="9"/>
  <c r="L1664" i="9"/>
  <c r="G1664" i="9"/>
  <c r="K1664" i="9" s="1"/>
  <c r="K1663" i="9" s="1"/>
  <c r="W1662" i="9"/>
  <c r="T1660" i="9"/>
  <c r="P1660" i="9"/>
  <c r="L1660" i="9"/>
  <c r="G1662" i="9"/>
  <c r="H1662" i="9" s="1"/>
  <c r="W1661" i="9"/>
  <c r="U1660" i="9"/>
  <c r="Q1660" i="9"/>
  <c r="M1660" i="9"/>
  <c r="I1660" i="9"/>
  <c r="G1661" i="9"/>
  <c r="V1660" i="9"/>
  <c r="S1660" i="9"/>
  <c r="R1660" i="9"/>
  <c r="O1660" i="9"/>
  <c r="N1660" i="9"/>
  <c r="K1660" i="9"/>
  <c r="J1660" i="9"/>
  <c r="W1659" i="9"/>
  <c r="S1657" i="9"/>
  <c r="O1657" i="9"/>
  <c r="K1657" i="9"/>
  <c r="G1659" i="9"/>
  <c r="W1658" i="9"/>
  <c r="Q1657" i="9"/>
  <c r="I1657" i="9"/>
  <c r="G1658" i="9"/>
  <c r="H1658" i="9" s="1"/>
  <c r="V1657" i="9"/>
  <c r="U1657" i="9"/>
  <c r="R1657" i="9"/>
  <c r="N1657" i="9"/>
  <c r="M1657" i="9"/>
  <c r="J1657" i="9"/>
  <c r="W1656" i="9"/>
  <c r="V1654" i="9"/>
  <c r="R1654" i="9"/>
  <c r="N1654" i="9"/>
  <c r="G1656" i="9"/>
  <c r="H1656" i="9" s="1"/>
  <c r="W1655" i="9"/>
  <c r="S1654" i="9"/>
  <c r="O1654" i="9"/>
  <c r="K1654" i="9"/>
  <c r="J1654" i="9"/>
  <c r="G1655" i="9"/>
  <c r="H1655" i="9" s="1"/>
  <c r="U1654" i="9"/>
  <c r="T1654" i="9"/>
  <c r="Q1654" i="9"/>
  <c r="P1654" i="9"/>
  <c r="M1654" i="9"/>
  <c r="L1654" i="9"/>
  <c r="I1654" i="9"/>
  <c r="W1653" i="9"/>
  <c r="G1653" i="9"/>
  <c r="H1653" i="9" s="1"/>
  <c r="W1652" i="9"/>
  <c r="V1651" i="9"/>
  <c r="U1651" i="9"/>
  <c r="R1651" i="9"/>
  <c r="Q1651" i="9"/>
  <c r="N1651" i="9"/>
  <c r="M1651" i="9"/>
  <c r="J1651" i="9"/>
  <c r="I1651" i="9"/>
  <c r="G1652" i="9"/>
  <c r="H1652" i="9" s="1"/>
  <c r="T1651" i="9"/>
  <c r="S1651" i="9"/>
  <c r="P1651" i="9"/>
  <c r="O1651" i="9"/>
  <c r="L1651" i="9"/>
  <c r="K1651" i="9"/>
  <c r="W1650" i="9"/>
  <c r="G1650" i="9"/>
  <c r="H1650" i="9" s="1"/>
  <c r="W1649" i="9"/>
  <c r="V1648" i="9"/>
  <c r="N1648" i="9"/>
  <c r="G1649" i="9"/>
  <c r="H1649" i="9" s="1"/>
  <c r="S1648" i="9"/>
  <c r="R1648" i="9"/>
  <c r="O1648" i="9"/>
  <c r="K1648" i="9"/>
  <c r="J1648" i="9"/>
  <c r="W1647" i="9"/>
  <c r="G1647" i="9"/>
  <c r="H1647" i="9" s="1"/>
  <c r="W1646" i="9"/>
  <c r="Q1645" i="9"/>
  <c r="M1645" i="9"/>
  <c r="I1645" i="9"/>
  <c r="G1646" i="9"/>
  <c r="H1646" i="9" s="1"/>
  <c r="V1645" i="9"/>
  <c r="U1645" i="9"/>
  <c r="R1645" i="9"/>
  <c r="N1645" i="9"/>
  <c r="J1645" i="9"/>
  <c r="W1643" i="9"/>
  <c r="V1640" i="9"/>
  <c r="N1640" i="9"/>
  <c r="G1643" i="9"/>
  <c r="H1643" i="9" s="1"/>
  <c r="W1642" i="9"/>
  <c r="G1642" i="9"/>
  <c r="H1642" i="9" s="1"/>
  <c r="W1641" i="9"/>
  <c r="T1640" i="9"/>
  <c r="S1640" i="9"/>
  <c r="P1640" i="9"/>
  <c r="O1640" i="9"/>
  <c r="L1640" i="9"/>
  <c r="K1640" i="9"/>
  <c r="G1641" i="9"/>
  <c r="U1640" i="9"/>
  <c r="R1640" i="9"/>
  <c r="Q1640" i="9"/>
  <c r="M1640" i="9"/>
  <c r="J1640" i="9"/>
  <c r="I1640" i="9"/>
  <c r="W1639" i="9"/>
  <c r="G1639" i="9"/>
  <c r="H1639" i="9" s="1"/>
  <c r="W1638" i="9"/>
  <c r="V1637" i="9"/>
  <c r="T1637" i="9"/>
  <c r="S1637" i="9"/>
  <c r="R1637" i="9"/>
  <c r="P1637" i="9"/>
  <c r="O1637" i="9"/>
  <c r="N1637" i="9"/>
  <c r="K1637" i="9"/>
  <c r="J1637" i="9"/>
  <c r="G1638" i="9"/>
  <c r="H1638" i="9" s="1"/>
  <c r="U1637" i="9"/>
  <c r="Q1637" i="9"/>
  <c r="M1637" i="9"/>
  <c r="L1637" i="9"/>
  <c r="I1637" i="9"/>
  <c r="W1636" i="9"/>
  <c r="U1633" i="9"/>
  <c r="Q1633" i="9"/>
  <c r="M1633" i="9"/>
  <c r="I1633" i="9"/>
  <c r="G1636" i="9"/>
  <c r="H1636" i="9" s="1"/>
  <c r="W1635" i="9"/>
  <c r="G1635" i="9"/>
  <c r="H1635" i="9" s="1"/>
  <c r="W1634" i="9"/>
  <c r="V1633" i="9"/>
  <c r="S1633" i="9"/>
  <c r="R1633" i="9"/>
  <c r="O1633" i="9"/>
  <c r="N1633" i="9"/>
  <c r="K1633" i="9"/>
  <c r="J1633" i="9"/>
  <c r="G1634" i="9"/>
  <c r="H1634" i="9" s="1"/>
  <c r="T1633" i="9"/>
  <c r="P1633" i="9"/>
  <c r="L1633" i="9"/>
  <c r="W1632" i="9"/>
  <c r="G1632" i="9"/>
  <c r="H1632" i="9" s="1"/>
  <c r="W1631" i="9"/>
  <c r="U1630" i="9"/>
  <c r="Q1630" i="9"/>
  <c r="M1630" i="9"/>
  <c r="I1630" i="9"/>
  <c r="G1631" i="9"/>
  <c r="H1631" i="9" s="1"/>
  <c r="T1630" i="9"/>
  <c r="S1630" i="9"/>
  <c r="P1630" i="9"/>
  <c r="O1630" i="9"/>
  <c r="L1630" i="9"/>
  <c r="K1630" i="9"/>
  <c r="W1629" i="9"/>
  <c r="L1626" i="9"/>
  <c r="G1629" i="9"/>
  <c r="H1629" i="9" s="1"/>
  <c r="W1628" i="9"/>
  <c r="N1626" i="9"/>
  <c r="J1626" i="9"/>
  <c r="G1628" i="9"/>
  <c r="H1628" i="9" s="1"/>
  <c r="W1627" i="9"/>
  <c r="S1626" i="9"/>
  <c r="G1627" i="9"/>
  <c r="H1627" i="9" s="1"/>
  <c r="T1626" i="9"/>
  <c r="P1626" i="9"/>
  <c r="O1626" i="9"/>
  <c r="K1626" i="9"/>
  <c r="W1625" i="9"/>
  <c r="Q1623" i="9"/>
  <c r="M1623" i="9"/>
  <c r="I1623" i="9"/>
  <c r="G1625" i="9"/>
  <c r="H1625" i="9" s="1"/>
  <c r="W1624" i="9"/>
  <c r="V1623" i="9"/>
  <c r="T1623" i="9"/>
  <c r="G1624" i="9"/>
  <c r="H1624" i="9" s="1"/>
  <c r="U1623" i="9"/>
  <c r="S1623" i="9"/>
  <c r="R1623" i="9"/>
  <c r="P1623" i="9"/>
  <c r="O1623" i="9"/>
  <c r="N1623" i="9"/>
  <c r="L1623" i="9"/>
  <c r="K1623" i="9"/>
  <c r="J1623" i="9"/>
  <c r="W1621" i="9"/>
  <c r="G1621" i="9"/>
  <c r="H1621" i="9" s="1"/>
  <c r="W1620" i="9"/>
  <c r="G1620" i="9"/>
  <c r="H1620" i="9" s="1"/>
  <c r="W1619" i="9"/>
  <c r="S1618" i="9"/>
  <c r="K1618" i="9"/>
  <c r="G1619" i="9"/>
  <c r="H1619" i="9" s="1"/>
  <c r="T1618" i="9"/>
  <c r="P1618" i="9"/>
  <c r="O1618" i="9"/>
  <c r="L1618" i="9"/>
  <c r="W1617" i="9"/>
  <c r="P1614" i="9"/>
  <c r="G1617" i="9"/>
  <c r="H1617" i="9" s="1"/>
  <c r="W1616" i="9"/>
  <c r="G1616" i="9"/>
  <c r="H1616" i="9" s="1"/>
  <c r="W1615" i="9"/>
  <c r="V1614" i="9"/>
  <c r="S1614" i="9"/>
  <c r="R1614" i="9"/>
  <c r="N1614" i="9"/>
  <c r="K1614" i="9"/>
  <c r="J1614" i="9"/>
  <c r="G1615" i="9"/>
  <c r="H1615" i="9" s="1"/>
  <c r="T1614" i="9"/>
  <c r="O1614" i="9"/>
  <c r="L1614" i="9"/>
  <c r="W1613" i="9"/>
  <c r="P1610" i="9"/>
  <c r="G1613" i="9"/>
  <c r="H1613" i="9" s="1"/>
  <c r="W1612" i="9"/>
  <c r="G1612" i="9"/>
  <c r="H1612" i="9" s="1"/>
  <c r="W1611" i="9"/>
  <c r="V1610" i="9"/>
  <c r="U1610" i="9"/>
  <c r="R1610" i="9"/>
  <c r="Q1610" i="9"/>
  <c r="N1610" i="9"/>
  <c r="M1610" i="9"/>
  <c r="J1610" i="9"/>
  <c r="I1610" i="9"/>
  <c r="G1611" i="9"/>
  <c r="H1611" i="9" s="1"/>
  <c r="T1610" i="9"/>
  <c r="S1610" i="9"/>
  <c r="O1610" i="9"/>
  <c r="L1610" i="9"/>
  <c r="K1610" i="9"/>
  <c r="W1608" i="9"/>
  <c r="G1608" i="9"/>
  <c r="H1608" i="9" s="1"/>
  <c r="W1607" i="9"/>
  <c r="G1607" i="9"/>
  <c r="H1607" i="9" s="1"/>
  <c r="W1606" i="9"/>
  <c r="Q1604" i="9"/>
  <c r="M1604" i="9"/>
  <c r="I1604" i="9"/>
  <c r="G1606" i="9"/>
  <c r="H1606" i="9" s="1"/>
  <c r="W1605" i="9"/>
  <c r="V1604" i="9"/>
  <c r="R1604" i="9"/>
  <c r="P1604" i="9"/>
  <c r="N1604" i="9"/>
  <c r="L1604" i="9"/>
  <c r="J1604" i="9"/>
  <c r="G1605" i="9"/>
  <c r="H1605" i="9" s="1"/>
  <c r="U1604" i="9"/>
  <c r="T1604" i="9"/>
  <c r="S1604" i="9"/>
  <c r="O1604" i="9"/>
  <c r="K1604" i="9"/>
  <c r="W1603" i="9"/>
  <c r="V1599" i="9"/>
  <c r="R1599" i="9"/>
  <c r="N1599" i="9"/>
  <c r="J1599" i="9"/>
  <c r="G1603" i="9"/>
  <c r="H1603" i="9" s="1"/>
  <c r="W1602" i="9"/>
  <c r="G1602" i="9"/>
  <c r="H1602" i="9" s="1"/>
  <c r="W1601" i="9"/>
  <c r="G1601" i="9"/>
  <c r="H1601" i="9" s="1"/>
  <c r="W1600" i="9"/>
  <c r="U1599" i="9"/>
  <c r="T1599" i="9"/>
  <c r="Q1599" i="9"/>
  <c r="P1599" i="9"/>
  <c r="M1599" i="9"/>
  <c r="L1599" i="9"/>
  <c r="G1600" i="9"/>
  <c r="H1600" i="9" s="1"/>
  <c r="I1599" i="9"/>
  <c r="W1598" i="9"/>
  <c r="Q1594" i="9"/>
  <c r="M1594" i="9"/>
  <c r="G1598" i="9"/>
  <c r="H1598" i="9" s="1"/>
  <c r="W1597" i="9"/>
  <c r="R1594" i="9"/>
  <c r="J1594" i="9"/>
  <c r="G1597" i="9"/>
  <c r="H1597" i="9" s="1"/>
  <c r="W1596" i="9"/>
  <c r="S1594" i="9"/>
  <c r="K1594" i="9"/>
  <c r="G1596" i="9"/>
  <c r="H1596" i="9" s="1"/>
  <c r="W1595" i="9"/>
  <c r="T1594" i="9"/>
  <c r="P1594" i="9"/>
  <c r="L1594" i="9"/>
  <c r="G1595" i="9"/>
  <c r="H1595" i="9" s="1"/>
  <c r="U1594" i="9"/>
  <c r="O1594" i="9"/>
  <c r="N1594" i="9"/>
  <c r="I1594" i="9"/>
  <c r="G1591" i="9"/>
  <c r="G1590" i="9"/>
  <c r="W1588" i="9"/>
  <c r="G1588" i="9"/>
  <c r="W1587" i="9"/>
  <c r="V1587" i="9"/>
  <c r="U1587" i="9"/>
  <c r="T1587" i="9"/>
  <c r="S1587" i="9"/>
  <c r="R1587" i="9"/>
  <c r="Q1587" i="9"/>
  <c r="P1587" i="9"/>
  <c r="O1587" i="9"/>
  <c r="G1587" i="9"/>
  <c r="N1587" i="9" s="1"/>
  <c r="W1586" i="9"/>
  <c r="V1586" i="9"/>
  <c r="U1586" i="9"/>
  <c r="T1586" i="9"/>
  <c r="S1586" i="9"/>
  <c r="R1586" i="9"/>
  <c r="Q1586" i="9"/>
  <c r="P1586" i="9"/>
  <c r="O1586" i="9"/>
  <c r="N1586" i="9"/>
  <c r="M1586" i="9"/>
  <c r="L1586" i="9"/>
  <c r="G1586" i="9"/>
  <c r="K1586" i="9" s="1"/>
  <c r="K1585" i="9" s="1"/>
  <c r="W1584" i="9"/>
  <c r="G1584" i="9"/>
  <c r="H1584" i="9" s="1"/>
  <c r="W1583" i="9"/>
  <c r="V1582" i="9"/>
  <c r="S1582" i="9"/>
  <c r="R1582" i="9"/>
  <c r="N1582" i="9"/>
  <c r="K1582" i="9"/>
  <c r="J1582" i="9"/>
  <c r="G1583" i="9"/>
  <c r="H1583" i="9" s="1"/>
  <c r="T1582" i="9"/>
  <c r="P1582" i="9"/>
  <c r="O1582" i="9"/>
  <c r="L1582" i="9"/>
  <c r="W1581" i="9"/>
  <c r="G1581" i="9"/>
  <c r="H1581" i="9" s="1"/>
  <c r="W1580" i="9"/>
  <c r="U1579" i="9"/>
  <c r="R1579" i="9"/>
  <c r="Q1579" i="9"/>
  <c r="M1579" i="9"/>
  <c r="J1579" i="9"/>
  <c r="I1579" i="9"/>
  <c r="G1580" i="9"/>
  <c r="H1580" i="9" s="1"/>
  <c r="V1579" i="9"/>
  <c r="S1579" i="9"/>
  <c r="O1579" i="9"/>
  <c r="N1579" i="9"/>
  <c r="K1579" i="9"/>
  <c r="W1578" i="9"/>
  <c r="G1578" i="9"/>
  <c r="H1578" i="9" s="1"/>
  <c r="W1577" i="9"/>
  <c r="T1576" i="9"/>
  <c r="S1576" i="9"/>
  <c r="P1576" i="9"/>
  <c r="O1576" i="9"/>
  <c r="L1576" i="9"/>
  <c r="K1576" i="9"/>
  <c r="G1577" i="9"/>
  <c r="H1577" i="9" s="1"/>
  <c r="V1576" i="9"/>
  <c r="U1576" i="9"/>
  <c r="R1576" i="9"/>
  <c r="Q1576" i="9"/>
  <c r="N1576" i="9"/>
  <c r="M1576" i="9"/>
  <c r="J1576" i="9"/>
  <c r="I1576" i="9"/>
  <c r="W1575" i="9"/>
  <c r="G1575" i="9"/>
  <c r="H1575" i="9" s="1"/>
  <c r="W1574" i="9"/>
  <c r="V1573" i="9"/>
  <c r="S1573" i="9"/>
  <c r="R1573" i="9"/>
  <c r="P1573" i="9"/>
  <c r="O1573" i="9"/>
  <c r="N1573" i="9"/>
  <c r="K1573" i="9"/>
  <c r="J1573" i="9"/>
  <c r="G1574" i="9"/>
  <c r="H1574" i="9" s="1"/>
  <c r="U1573" i="9"/>
  <c r="T1573" i="9"/>
  <c r="Q1573" i="9"/>
  <c r="M1573" i="9"/>
  <c r="L1573" i="9"/>
  <c r="I1573" i="9"/>
  <c r="W1572" i="9"/>
  <c r="G1572" i="9"/>
  <c r="H1572" i="9" s="1"/>
  <c r="W1571" i="9"/>
  <c r="V1570" i="9"/>
  <c r="S1570" i="9"/>
  <c r="R1570" i="9"/>
  <c r="O1570" i="9"/>
  <c r="N1570" i="9"/>
  <c r="K1570" i="9"/>
  <c r="J1570" i="9"/>
  <c r="G1571" i="9"/>
  <c r="H1571" i="9" s="1"/>
  <c r="T1570" i="9"/>
  <c r="P1570" i="9"/>
  <c r="L1570" i="9"/>
  <c r="W1569" i="9"/>
  <c r="G1569" i="9"/>
  <c r="H1569" i="9" s="1"/>
  <c r="W1568" i="9"/>
  <c r="U1567" i="9"/>
  <c r="R1567" i="9"/>
  <c r="Q1567" i="9"/>
  <c r="M1567" i="9"/>
  <c r="J1567" i="9"/>
  <c r="I1567" i="9"/>
  <c r="G1568" i="9"/>
  <c r="H1568" i="9" s="1"/>
  <c r="V1567" i="9"/>
  <c r="S1567" i="9"/>
  <c r="O1567" i="9"/>
  <c r="N1567" i="9"/>
  <c r="K1567" i="9"/>
  <c r="W1565" i="9"/>
  <c r="S1562" i="9"/>
  <c r="O1562" i="9"/>
  <c r="G1565" i="9"/>
  <c r="H1565" i="9" s="1"/>
  <c r="W1564" i="9"/>
  <c r="G1564" i="9"/>
  <c r="H1564" i="9" s="1"/>
  <c r="W1563" i="9"/>
  <c r="U1562" i="9"/>
  <c r="T1562" i="9"/>
  <c r="R1562" i="9"/>
  <c r="Q1562" i="9"/>
  <c r="P1562" i="9"/>
  <c r="M1562" i="9"/>
  <c r="L1562" i="9"/>
  <c r="J1562" i="9"/>
  <c r="I1562" i="9"/>
  <c r="G1563" i="9"/>
  <c r="H1563" i="9" s="1"/>
  <c r="V1562" i="9"/>
  <c r="N1562" i="9"/>
  <c r="K1562" i="9"/>
  <c r="W1561" i="9"/>
  <c r="G1561" i="9"/>
  <c r="H1561" i="9" s="1"/>
  <c r="W1560" i="9"/>
  <c r="T1559" i="9"/>
  <c r="S1559" i="9"/>
  <c r="P1559" i="9"/>
  <c r="O1559" i="9"/>
  <c r="L1559" i="9"/>
  <c r="K1559" i="9"/>
  <c r="G1560" i="9"/>
  <c r="V1559" i="9"/>
  <c r="U1559" i="9"/>
  <c r="R1559" i="9"/>
  <c r="Q1559" i="9"/>
  <c r="N1559" i="9"/>
  <c r="M1559" i="9"/>
  <c r="J1559" i="9"/>
  <c r="I1559" i="9"/>
  <c r="W1558" i="9"/>
  <c r="R1555" i="9"/>
  <c r="J1555" i="9"/>
  <c r="G1558" i="9"/>
  <c r="H1558" i="9" s="1"/>
  <c r="W1557" i="9"/>
  <c r="G1557" i="9"/>
  <c r="H1557" i="9" s="1"/>
  <c r="W1556" i="9"/>
  <c r="S1555" i="9"/>
  <c r="Q1555" i="9"/>
  <c r="O1555" i="9"/>
  <c r="M1555" i="9"/>
  <c r="K1555" i="9"/>
  <c r="I1555" i="9"/>
  <c r="G1556" i="9"/>
  <c r="H1556" i="9" s="1"/>
  <c r="V1555" i="9"/>
  <c r="U1555" i="9"/>
  <c r="N1555" i="9"/>
  <c r="W1554" i="9"/>
  <c r="G1554" i="9"/>
  <c r="H1554" i="9" s="1"/>
  <c r="W1553" i="9"/>
  <c r="V1552" i="9"/>
  <c r="S1552" i="9"/>
  <c r="R1552" i="9"/>
  <c r="P1552" i="9"/>
  <c r="O1552" i="9"/>
  <c r="N1552" i="9"/>
  <c r="K1552" i="9"/>
  <c r="J1552" i="9"/>
  <c r="G1553" i="9"/>
  <c r="H1553" i="9" s="1"/>
  <c r="U1552" i="9"/>
  <c r="T1552" i="9"/>
  <c r="Q1552" i="9"/>
  <c r="M1552" i="9"/>
  <c r="L1552" i="9"/>
  <c r="I1552" i="9"/>
  <c r="W1551" i="9"/>
  <c r="T1548" i="9"/>
  <c r="P1548" i="9"/>
  <c r="G1551" i="9"/>
  <c r="H1551" i="9" s="1"/>
  <c r="W1550" i="9"/>
  <c r="G1550" i="9"/>
  <c r="H1550" i="9" s="1"/>
  <c r="W1549" i="9"/>
  <c r="V1548" i="9"/>
  <c r="R1548" i="9"/>
  <c r="O1548" i="9"/>
  <c r="N1548" i="9"/>
  <c r="J1548" i="9"/>
  <c r="G1549" i="9"/>
  <c r="H1549" i="9" s="1"/>
  <c r="U1548" i="9"/>
  <c r="S1548" i="9"/>
  <c r="L1548" i="9"/>
  <c r="K1548" i="9"/>
  <c r="W1547" i="9"/>
  <c r="S1545" i="9"/>
  <c r="O1545" i="9"/>
  <c r="K1545" i="9"/>
  <c r="G1547" i="9"/>
  <c r="W1546" i="9"/>
  <c r="T1545" i="9"/>
  <c r="P1545" i="9"/>
  <c r="L1545" i="9"/>
  <c r="G1546" i="9"/>
  <c r="H1546" i="9" s="1"/>
  <c r="V1545" i="9"/>
  <c r="U1545" i="9"/>
  <c r="R1545" i="9"/>
  <c r="Q1545" i="9"/>
  <c r="N1545" i="9"/>
  <c r="M1545" i="9"/>
  <c r="J1545" i="9"/>
  <c r="I1545" i="9"/>
  <c r="W1543" i="9"/>
  <c r="G1543" i="9"/>
  <c r="H1543" i="9" s="1"/>
  <c r="W1542" i="9"/>
  <c r="S1540" i="9"/>
  <c r="O1540" i="9"/>
  <c r="K1540" i="9"/>
  <c r="G1542" i="9"/>
  <c r="W1541" i="9"/>
  <c r="T1540" i="9"/>
  <c r="Q1540" i="9"/>
  <c r="P1540" i="9"/>
  <c r="L1540" i="9"/>
  <c r="I1540" i="9"/>
  <c r="G1541" i="9"/>
  <c r="H1541" i="9" s="1"/>
  <c r="V1540" i="9"/>
  <c r="U1540" i="9"/>
  <c r="R1540" i="9"/>
  <c r="N1540" i="9"/>
  <c r="M1540" i="9"/>
  <c r="J1540" i="9"/>
  <c r="W1539" i="9"/>
  <c r="R1536" i="9"/>
  <c r="N1536" i="9"/>
  <c r="J1536" i="9"/>
  <c r="G1539" i="9"/>
  <c r="H1539" i="9" s="1"/>
  <c r="W1538" i="9"/>
  <c r="S1536" i="9"/>
  <c r="O1536" i="9"/>
  <c r="K1536" i="9"/>
  <c r="G1538" i="9"/>
  <c r="W1537" i="9"/>
  <c r="T1536" i="9"/>
  <c r="P1536" i="9"/>
  <c r="L1536" i="9"/>
  <c r="G1537" i="9"/>
  <c r="H1537" i="9" s="1"/>
  <c r="V1536" i="9"/>
  <c r="U1536" i="9"/>
  <c r="Q1536" i="9"/>
  <c r="M1536" i="9"/>
  <c r="I1536" i="9"/>
  <c r="W1535" i="9"/>
  <c r="G1535" i="9"/>
  <c r="H1535" i="9" s="1"/>
  <c r="W1534" i="9"/>
  <c r="S1532" i="9"/>
  <c r="O1532" i="9"/>
  <c r="K1532" i="9"/>
  <c r="G1534" i="9"/>
  <c r="H1534" i="9" s="1"/>
  <c r="W1533" i="9"/>
  <c r="Q1532" i="9"/>
  <c r="I1532" i="9"/>
  <c r="G1533" i="9"/>
  <c r="H1533" i="9" s="1"/>
  <c r="V1532" i="9"/>
  <c r="U1532" i="9"/>
  <c r="R1532" i="9"/>
  <c r="N1532" i="9"/>
  <c r="M1532" i="9"/>
  <c r="J1532" i="9"/>
  <c r="W1530" i="9"/>
  <c r="V1526" i="9"/>
  <c r="N1526" i="9"/>
  <c r="G1530" i="9"/>
  <c r="H1530" i="9" s="1"/>
  <c r="W1529" i="9"/>
  <c r="G1529" i="9"/>
  <c r="H1529" i="9" s="1"/>
  <c r="W1528" i="9"/>
  <c r="T1526" i="9"/>
  <c r="P1526" i="9"/>
  <c r="L1526" i="9"/>
  <c r="G1528" i="9"/>
  <c r="H1528" i="9" s="1"/>
  <c r="W1527" i="9"/>
  <c r="U1526" i="9"/>
  <c r="Q1526" i="9"/>
  <c r="M1526" i="9"/>
  <c r="I1526" i="9"/>
  <c r="G1527" i="9"/>
  <c r="H1527" i="9" s="1"/>
  <c r="S1526" i="9"/>
  <c r="R1526" i="9"/>
  <c r="O1526" i="9"/>
  <c r="K1526" i="9"/>
  <c r="J1526" i="9"/>
  <c r="W1525" i="9"/>
  <c r="P1521" i="9"/>
  <c r="L1521" i="9"/>
  <c r="G1525" i="9"/>
  <c r="H1525" i="9" s="1"/>
  <c r="W1524" i="9"/>
  <c r="G1524" i="9"/>
  <c r="H1524" i="9" s="1"/>
  <c r="W1523" i="9"/>
  <c r="G1523" i="9"/>
  <c r="H1523" i="9" s="1"/>
  <c r="W1522" i="9"/>
  <c r="V1521" i="9"/>
  <c r="S1521" i="9"/>
  <c r="R1521" i="9"/>
  <c r="O1521" i="9"/>
  <c r="N1521" i="9"/>
  <c r="K1521" i="9"/>
  <c r="J1521" i="9"/>
  <c r="G1522" i="9"/>
  <c r="H1522" i="9" s="1"/>
  <c r="T1521" i="9"/>
  <c r="W1520" i="9"/>
  <c r="G1520" i="9"/>
  <c r="H1520" i="9" s="1"/>
  <c r="W1519" i="9"/>
  <c r="U1516" i="9"/>
  <c r="Q1516" i="9"/>
  <c r="M1516" i="9"/>
  <c r="I1516" i="9"/>
  <c r="G1519" i="9"/>
  <c r="H1519" i="9" s="1"/>
  <c r="W1518" i="9"/>
  <c r="V1516" i="9"/>
  <c r="R1516" i="9"/>
  <c r="N1516" i="9"/>
  <c r="J1516" i="9"/>
  <c r="G1518" i="9"/>
  <c r="H1518" i="9" s="1"/>
  <c r="W1517" i="9"/>
  <c r="T1516" i="9"/>
  <c r="S1516" i="9"/>
  <c r="P1516" i="9"/>
  <c r="O1516" i="9"/>
  <c r="L1516" i="9"/>
  <c r="K1516" i="9"/>
  <c r="G1517" i="9"/>
  <c r="H1517" i="9" s="1"/>
  <c r="G1513" i="9"/>
  <c r="G1512" i="9"/>
  <c r="W1510" i="9"/>
  <c r="G1510" i="9"/>
  <c r="W1509" i="9"/>
  <c r="V1509" i="9"/>
  <c r="U1509" i="9"/>
  <c r="T1509" i="9"/>
  <c r="S1509" i="9"/>
  <c r="R1509" i="9"/>
  <c r="Q1509" i="9"/>
  <c r="P1509" i="9"/>
  <c r="O1509" i="9"/>
  <c r="G1509" i="9"/>
  <c r="N1509" i="9" s="1"/>
  <c r="W1508" i="9"/>
  <c r="V1508" i="9"/>
  <c r="U1508" i="9"/>
  <c r="T1508" i="9"/>
  <c r="S1508" i="9"/>
  <c r="R1508" i="9"/>
  <c r="Q1508" i="9"/>
  <c r="P1508" i="9"/>
  <c r="O1508" i="9"/>
  <c r="N1508" i="9"/>
  <c r="M1508" i="9"/>
  <c r="L1508" i="9"/>
  <c r="G1508" i="9"/>
  <c r="W1506" i="9"/>
  <c r="S1504" i="9"/>
  <c r="O1504" i="9"/>
  <c r="K1504" i="9"/>
  <c r="G1506" i="9"/>
  <c r="H1506" i="9" s="1"/>
  <c r="W1505" i="9"/>
  <c r="T1504" i="9"/>
  <c r="P1504" i="9"/>
  <c r="L1504" i="9"/>
  <c r="G1505" i="9"/>
  <c r="H1505" i="9" s="1"/>
  <c r="V1504" i="9"/>
  <c r="U1504" i="9"/>
  <c r="R1504" i="9"/>
  <c r="Q1504" i="9"/>
  <c r="N1504" i="9"/>
  <c r="M1504" i="9"/>
  <c r="J1504" i="9"/>
  <c r="I1504" i="9"/>
  <c r="W1503" i="9"/>
  <c r="V1501" i="9"/>
  <c r="R1501" i="9"/>
  <c r="N1501" i="9"/>
  <c r="J1501" i="9"/>
  <c r="G1503" i="9"/>
  <c r="H1503" i="9" s="1"/>
  <c r="W1502" i="9"/>
  <c r="S1501" i="9"/>
  <c r="P1501" i="9"/>
  <c r="O1501" i="9"/>
  <c r="K1501" i="9"/>
  <c r="G1502" i="9"/>
  <c r="H1502" i="9" s="1"/>
  <c r="U1501" i="9"/>
  <c r="T1501" i="9"/>
  <c r="Q1501" i="9"/>
  <c r="M1501" i="9"/>
  <c r="L1501" i="9"/>
  <c r="I1501" i="9"/>
  <c r="W1500" i="9"/>
  <c r="U1498" i="9"/>
  <c r="Q1498" i="9"/>
  <c r="M1498" i="9"/>
  <c r="I1498" i="9"/>
  <c r="G1500" i="9"/>
  <c r="H1500" i="9" s="1"/>
  <c r="W1499" i="9"/>
  <c r="V1498" i="9"/>
  <c r="R1498" i="9"/>
  <c r="N1498" i="9"/>
  <c r="J1498" i="9"/>
  <c r="G1499" i="9"/>
  <c r="H1499" i="9" s="1"/>
  <c r="T1498" i="9"/>
  <c r="S1498" i="9"/>
  <c r="P1498" i="9"/>
  <c r="O1498" i="9"/>
  <c r="L1498" i="9"/>
  <c r="K1498" i="9"/>
  <c r="W1497" i="9"/>
  <c r="T1495" i="9"/>
  <c r="P1495" i="9"/>
  <c r="L1495" i="9"/>
  <c r="G1497" i="9"/>
  <c r="H1497" i="9" s="1"/>
  <c r="W1496" i="9"/>
  <c r="U1495" i="9"/>
  <c r="Q1495" i="9"/>
  <c r="M1495" i="9"/>
  <c r="I1495" i="9"/>
  <c r="G1496" i="9"/>
  <c r="H1496" i="9" s="1"/>
  <c r="V1495" i="9"/>
  <c r="S1495" i="9"/>
  <c r="R1495" i="9"/>
  <c r="O1495" i="9"/>
  <c r="N1495" i="9"/>
  <c r="K1495" i="9"/>
  <c r="J1495" i="9"/>
  <c r="W1494" i="9"/>
  <c r="T1492" i="9"/>
  <c r="P1492" i="9"/>
  <c r="L1492" i="9"/>
  <c r="G1494" i="9"/>
  <c r="H1494" i="9" s="1"/>
  <c r="W1493" i="9"/>
  <c r="U1492" i="9"/>
  <c r="S1492" i="9"/>
  <c r="O1492" i="9"/>
  <c r="M1492" i="9"/>
  <c r="K1492" i="9"/>
  <c r="I1492" i="9"/>
  <c r="G1493" i="9"/>
  <c r="H1493" i="9" s="1"/>
  <c r="V1492" i="9"/>
  <c r="R1492" i="9"/>
  <c r="Q1492" i="9"/>
  <c r="N1492" i="9"/>
  <c r="J1492" i="9"/>
  <c r="W1491" i="9"/>
  <c r="G1491" i="9"/>
  <c r="H1491" i="9" s="1"/>
  <c r="W1490" i="9"/>
  <c r="V1489" i="9"/>
  <c r="R1489" i="9"/>
  <c r="P1489" i="9"/>
  <c r="O1489" i="9"/>
  <c r="N1489" i="9"/>
  <c r="K1489" i="9"/>
  <c r="J1489" i="9"/>
  <c r="G1490" i="9"/>
  <c r="H1490" i="9" s="1"/>
  <c r="U1489" i="9"/>
  <c r="T1489" i="9"/>
  <c r="S1489" i="9"/>
  <c r="Q1489" i="9"/>
  <c r="M1489" i="9"/>
  <c r="L1489" i="9"/>
  <c r="I1489" i="9"/>
  <c r="W1487" i="9"/>
  <c r="T1484" i="9"/>
  <c r="G1487" i="9"/>
  <c r="H1487" i="9" s="1"/>
  <c r="W1486" i="9"/>
  <c r="G1486" i="9"/>
  <c r="H1486" i="9" s="1"/>
  <c r="W1485" i="9"/>
  <c r="S1484" i="9"/>
  <c r="O1484" i="9"/>
  <c r="G1485" i="9"/>
  <c r="H1485" i="9" s="1"/>
  <c r="U1484" i="9"/>
  <c r="Q1484" i="9"/>
  <c r="P1484" i="9"/>
  <c r="M1484" i="9"/>
  <c r="L1484" i="9"/>
  <c r="K1484" i="9"/>
  <c r="W1483" i="9"/>
  <c r="L1481" i="9"/>
  <c r="G1483" i="9"/>
  <c r="H1483" i="9" s="1"/>
  <c r="W1482" i="9"/>
  <c r="R1481" i="9"/>
  <c r="N1481" i="9"/>
  <c r="J1481" i="9"/>
  <c r="G1482" i="9"/>
  <c r="H1482" i="9" s="1"/>
  <c r="V1481" i="9"/>
  <c r="T1481" i="9"/>
  <c r="S1481" i="9"/>
  <c r="P1481" i="9"/>
  <c r="O1481" i="9"/>
  <c r="K1481" i="9"/>
  <c r="W1480" i="9"/>
  <c r="O1477" i="9"/>
  <c r="G1480" i="9"/>
  <c r="H1480" i="9" s="1"/>
  <c r="W1479" i="9"/>
  <c r="V1477" i="9"/>
  <c r="T1477" i="9"/>
  <c r="P1477" i="9"/>
  <c r="L1477" i="9"/>
  <c r="G1479" i="9"/>
  <c r="H1479" i="9" s="1"/>
  <c r="W1478" i="9"/>
  <c r="U1477" i="9"/>
  <c r="Q1477" i="9"/>
  <c r="M1477" i="9"/>
  <c r="I1477" i="9"/>
  <c r="G1478" i="9"/>
  <c r="H1478" i="9" s="1"/>
  <c r="S1477" i="9"/>
  <c r="R1477" i="9"/>
  <c r="N1477" i="9"/>
  <c r="J1477" i="9"/>
  <c r="W1476" i="9"/>
  <c r="G1476" i="9"/>
  <c r="H1476" i="9" s="1"/>
  <c r="W1475" i="9"/>
  <c r="U1474" i="9"/>
  <c r="Q1474" i="9"/>
  <c r="M1474" i="9"/>
  <c r="J1474" i="9"/>
  <c r="I1474" i="9"/>
  <c r="G1475" i="9"/>
  <c r="H1475" i="9" s="1"/>
  <c r="V1474" i="9"/>
  <c r="S1474" i="9"/>
  <c r="R1474" i="9"/>
  <c r="O1474" i="9"/>
  <c r="N1474" i="9"/>
  <c r="K1474" i="9"/>
  <c r="W1473" i="9"/>
  <c r="S1470" i="9"/>
  <c r="O1470" i="9"/>
  <c r="G1473" i="9"/>
  <c r="H1473" i="9" s="1"/>
  <c r="W1472" i="9"/>
  <c r="G1472" i="9"/>
  <c r="H1472" i="9" s="1"/>
  <c r="W1471" i="9"/>
  <c r="V1470" i="9"/>
  <c r="N1470" i="9"/>
  <c r="M1470" i="9"/>
  <c r="J1470" i="9"/>
  <c r="G1471" i="9"/>
  <c r="H1471" i="9" s="1"/>
  <c r="R1470" i="9"/>
  <c r="Q1470" i="9"/>
  <c r="K1470" i="9"/>
  <c r="I1470" i="9"/>
  <c r="W1469" i="9"/>
  <c r="T1467" i="9"/>
  <c r="G1469" i="9"/>
  <c r="H1469" i="9" s="1"/>
  <c r="W1468" i="9"/>
  <c r="M1467" i="9"/>
  <c r="G1468" i="9"/>
  <c r="H1468" i="9" s="1"/>
  <c r="V1467" i="9"/>
  <c r="U1467" i="9"/>
  <c r="R1467" i="9"/>
  <c r="Q1467" i="9"/>
  <c r="P1467" i="9"/>
  <c r="N1467" i="9"/>
  <c r="L1467" i="9"/>
  <c r="J1467" i="9"/>
  <c r="I1467" i="9"/>
  <c r="W1465" i="9"/>
  <c r="U1462" i="9"/>
  <c r="Q1462" i="9"/>
  <c r="I1462" i="9"/>
  <c r="G1465" i="9"/>
  <c r="H1465" i="9" s="1"/>
  <c r="W1464" i="9"/>
  <c r="R1462" i="9"/>
  <c r="N1462" i="9"/>
  <c r="J1462" i="9"/>
  <c r="G1464" i="9"/>
  <c r="H1464" i="9" s="1"/>
  <c r="W1463" i="9"/>
  <c r="S1462" i="9"/>
  <c r="P1462" i="9"/>
  <c r="O1462" i="9"/>
  <c r="K1462" i="9"/>
  <c r="G1463" i="9"/>
  <c r="H1463" i="9" s="1"/>
  <c r="V1462" i="9"/>
  <c r="T1462" i="9"/>
  <c r="M1462" i="9"/>
  <c r="L1462" i="9"/>
  <c r="W1461" i="9"/>
  <c r="G1461" i="9"/>
  <c r="H1461" i="9" s="1"/>
  <c r="W1460" i="9"/>
  <c r="G1460" i="9"/>
  <c r="H1460" i="9" s="1"/>
  <c r="W1459" i="9"/>
  <c r="Q1458" i="9"/>
  <c r="M1458" i="9"/>
  <c r="L1458" i="9"/>
  <c r="G1459" i="9"/>
  <c r="H1459" i="9" s="1"/>
  <c r="V1458" i="9"/>
  <c r="U1458" i="9"/>
  <c r="T1458" i="9"/>
  <c r="R1458" i="9"/>
  <c r="P1458" i="9"/>
  <c r="N1458" i="9"/>
  <c r="J1458" i="9"/>
  <c r="I1458" i="9"/>
  <c r="W1457" i="9"/>
  <c r="U1454" i="9"/>
  <c r="G1457" i="9"/>
  <c r="H1457" i="9" s="1"/>
  <c r="W1456" i="9"/>
  <c r="J1454" i="9"/>
  <c r="G1456" i="9"/>
  <c r="H1456" i="9" s="1"/>
  <c r="W1455" i="9"/>
  <c r="T1454" i="9"/>
  <c r="S1454" i="9"/>
  <c r="P1454" i="9"/>
  <c r="O1454" i="9"/>
  <c r="L1454" i="9"/>
  <c r="K1454" i="9"/>
  <c r="G1455" i="9"/>
  <c r="V1454" i="9"/>
  <c r="R1454" i="9"/>
  <c r="Q1454" i="9"/>
  <c r="N1454" i="9"/>
  <c r="M1454" i="9"/>
  <c r="I1454" i="9"/>
  <c r="W1452" i="9"/>
  <c r="Q1448" i="9"/>
  <c r="I1448" i="9"/>
  <c r="G1452" i="9"/>
  <c r="H1452" i="9" s="1"/>
  <c r="W1451" i="9"/>
  <c r="O1448" i="9"/>
  <c r="G1451" i="9"/>
  <c r="H1451" i="9" s="1"/>
  <c r="W1450" i="9"/>
  <c r="G1450" i="9"/>
  <c r="H1450" i="9" s="1"/>
  <c r="W1449" i="9"/>
  <c r="V1448" i="9"/>
  <c r="N1448" i="9"/>
  <c r="J1448" i="9"/>
  <c r="G1449" i="9"/>
  <c r="H1449" i="9" s="1"/>
  <c r="S1448" i="9"/>
  <c r="R1448" i="9"/>
  <c r="M1448" i="9"/>
  <c r="K1448" i="9"/>
  <c r="W1447" i="9"/>
  <c r="S1443" i="9"/>
  <c r="S1703" i="9" s="1"/>
  <c r="K1443" i="9"/>
  <c r="K1703" i="9" s="1"/>
  <c r="G1447" i="9"/>
  <c r="H1447" i="9" s="1"/>
  <c r="W1446" i="9"/>
  <c r="T1443" i="9"/>
  <c r="T1703" i="9" s="1"/>
  <c r="P1443" i="9"/>
  <c r="P1703" i="9" s="1"/>
  <c r="L1443" i="9"/>
  <c r="L1703" i="9" s="1"/>
  <c r="G1446" i="9"/>
  <c r="W1445" i="9"/>
  <c r="G1445" i="9"/>
  <c r="W1444" i="9"/>
  <c r="V1443" i="9"/>
  <c r="V1703" i="9" s="1"/>
  <c r="R1443" i="9"/>
  <c r="R1703" i="9" s="1"/>
  <c r="J1443" i="9"/>
  <c r="J1703" i="9" s="1"/>
  <c r="G1444" i="9"/>
  <c r="N1443" i="9"/>
  <c r="N1703" i="9" s="1"/>
  <c r="W1442" i="9"/>
  <c r="S1438" i="9"/>
  <c r="S1697" i="9" s="1"/>
  <c r="K1438" i="9"/>
  <c r="K1697" i="9" s="1"/>
  <c r="G1442" i="9"/>
  <c r="W1441" i="9"/>
  <c r="T1438" i="9"/>
  <c r="T1697" i="9" s="1"/>
  <c r="P1438" i="9"/>
  <c r="P1697" i="9" s="1"/>
  <c r="L1438" i="9"/>
  <c r="L1697" i="9" s="1"/>
  <c r="G1441" i="9"/>
  <c r="H1441" i="9" s="1"/>
  <c r="W1440" i="9"/>
  <c r="U1438" i="9"/>
  <c r="U1697" i="9" s="1"/>
  <c r="Q1438" i="9"/>
  <c r="Q1697" i="9" s="1"/>
  <c r="I1438" i="9"/>
  <c r="I1697" i="9" s="1"/>
  <c r="G1440" i="9"/>
  <c r="W1439" i="9"/>
  <c r="V1438" i="9"/>
  <c r="V1697" i="9" s="1"/>
  <c r="R1438" i="9"/>
  <c r="R1697" i="9" s="1"/>
  <c r="N1438" i="9"/>
  <c r="N1697" i="9" s="1"/>
  <c r="J1438" i="9"/>
  <c r="J1697" i="9" s="1"/>
  <c r="G1439" i="9"/>
  <c r="M1438" i="9"/>
  <c r="M1697" i="9" s="1"/>
  <c r="G1378" i="9"/>
  <c r="G1369" i="9"/>
  <c r="G1367" i="9"/>
  <c r="G1366" i="9"/>
  <c r="G1365" i="9"/>
  <c r="G1363" i="9"/>
  <c r="W1363" i="9" s="1"/>
  <c r="V1362" i="9"/>
  <c r="U1362" i="9"/>
  <c r="T1362" i="9"/>
  <c r="S1362" i="9"/>
  <c r="R1362" i="9"/>
  <c r="Q1362" i="9"/>
  <c r="P1362" i="9"/>
  <c r="O1362" i="9"/>
  <c r="N1362" i="9"/>
  <c r="M1362" i="9"/>
  <c r="L1362" i="9"/>
  <c r="K1362" i="9"/>
  <c r="J1362" i="9"/>
  <c r="I1362" i="9"/>
  <c r="H1362" i="9"/>
  <c r="G1362" i="9"/>
  <c r="V1361" i="9"/>
  <c r="V1360" i="9" s="1"/>
  <c r="U1361" i="9"/>
  <c r="U1360" i="9" s="1"/>
  <c r="T1361" i="9"/>
  <c r="S1361" i="9"/>
  <c r="S1360" i="9" s="1"/>
  <c r="R1361" i="9"/>
  <c r="Q1361" i="9"/>
  <c r="P1361" i="9"/>
  <c r="P1360" i="9" s="1"/>
  <c r="O1361" i="9"/>
  <c r="O1360" i="9" s="1"/>
  <c r="N1361" i="9"/>
  <c r="N1360" i="9" s="1"/>
  <c r="M1361" i="9"/>
  <c r="M1360" i="9" s="1"/>
  <c r="L1361" i="9"/>
  <c r="K1361" i="9"/>
  <c r="K1360" i="9" s="1"/>
  <c r="J1361" i="9"/>
  <c r="I1361" i="9"/>
  <c r="I1360" i="9" s="1"/>
  <c r="H1361" i="9"/>
  <c r="G1361" i="9"/>
  <c r="V1359" i="9"/>
  <c r="V1357" i="9" s="1"/>
  <c r="U1359" i="9"/>
  <c r="U1357" i="9" s="1"/>
  <c r="T1359" i="9"/>
  <c r="T1357" i="9" s="1"/>
  <c r="S1359" i="9"/>
  <c r="S1357" i="9" s="1"/>
  <c r="R1359" i="9"/>
  <c r="R1357" i="9" s="1"/>
  <c r="Q1359" i="9"/>
  <c r="Q1357" i="9" s="1"/>
  <c r="P1359" i="9"/>
  <c r="P1357" i="9" s="1"/>
  <c r="O1359" i="9"/>
  <c r="O1357" i="9" s="1"/>
  <c r="N1359" i="9"/>
  <c r="N1357" i="9" s="1"/>
  <c r="M1359" i="9"/>
  <c r="M1357" i="9" s="1"/>
  <c r="L1359" i="9"/>
  <c r="L1357" i="9" s="1"/>
  <c r="K1359" i="9"/>
  <c r="K1357" i="9" s="1"/>
  <c r="J1359" i="9"/>
  <c r="J1357" i="9" s="1"/>
  <c r="I1359" i="9"/>
  <c r="I1357" i="9" s="1"/>
  <c r="H1359" i="9"/>
  <c r="H1357" i="9" s="1"/>
  <c r="G1359" i="9"/>
  <c r="G1358" i="9"/>
  <c r="G1355" i="9"/>
  <c r="G1354" i="9"/>
  <c r="H1354" i="9" s="1"/>
  <c r="G1352" i="9"/>
  <c r="G1351" i="9"/>
  <c r="H1351" i="9" s="1"/>
  <c r="W1351" i="9" s="1"/>
  <c r="G1350" i="9"/>
  <c r="G1348" i="9"/>
  <c r="H1348" i="9" s="1"/>
  <c r="W1348" i="9" s="1"/>
  <c r="G1347" i="9"/>
  <c r="G1345" i="9"/>
  <c r="G1344" i="9"/>
  <c r="H1344" i="9" s="1"/>
  <c r="W1344" i="9" s="1"/>
  <c r="G1342" i="9"/>
  <c r="G1341" i="9"/>
  <c r="G1339" i="9"/>
  <c r="G1338" i="9"/>
  <c r="G1336" i="9"/>
  <c r="H1336" i="9" s="1"/>
  <c r="W1336" i="9" s="1"/>
  <c r="G1335" i="9"/>
  <c r="G1333" i="9"/>
  <c r="G1332" i="9"/>
  <c r="G1329" i="9"/>
  <c r="G1328" i="9"/>
  <c r="H1328" i="9" s="1"/>
  <c r="G1327" i="9"/>
  <c r="H1327" i="9" s="1"/>
  <c r="G1325" i="9"/>
  <c r="H1325" i="9" s="1"/>
  <c r="G1324" i="9"/>
  <c r="G1322" i="9"/>
  <c r="H1322" i="9" s="1"/>
  <c r="W1322" i="9" s="1"/>
  <c r="G1321" i="9"/>
  <c r="G1320" i="9"/>
  <c r="G1318" i="9"/>
  <c r="H1318" i="9" s="1"/>
  <c r="W1318" i="9" s="1"/>
  <c r="G1317" i="9"/>
  <c r="G1315" i="9"/>
  <c r="H1315" i="9" s="1"/>
  <c r="W1315" i="9" s="1"/>
  <c r="G1314" i="9"/>
  <c r="G1313" i="9"/>
  <c r="H1313" i="9" s="1"/>
  <c r="G1311" i="9"/>
  <c r="G1310" i="9"/>
  <c r="G1307" i="9"/>
  <c r="H1307" i="9" s="1"/>
  <c r="G1306" i="9"/>
  <c r="H1306" i="9" s="1"/>
  <c r="W1306" i="9" s="1"/>
  <c r="G1305" i="9"/>
  <c r="G1303" i="9"/>
  <c r="H1303" i="9" s="1"/>
  <c r="G1302" i="9"/>
  <c r="G1301" i="9"/>
  <c r="G1299" i="9"/>
  <c r="H1299" i="9" s="1"/>
  <c r="G1298" i="9"/>
  <c r="H1298" i="9" s="1"/>
  <c r="W1298" i="9" s="1"/>
  <c r="G1297" i="9"/>
  <c r="G1294" i="9"/>
  <c r="H1294" i="9" s="1"/>
  <c r="G1293" i="9"/>
  <c r="G1292" i="9"/>
  <c r="G1291" i="9"/>
  <c r="H1291" i="9" s="1"/>
  <c r="G1289" i="9"/>
  <c r="H1289" i="9" s="1"/>
  <c r="W1289" i="9" s="1"/>
  <c r="G1288" i="9"/>
  <c r="G1287" i="9"/>
  <c r="H1287" i="9" s="1"/>
  <c r="G1286" i="9"/>
  <c r="G1284" i="9"/>
  <c r="H1284" i="9" s="1"/>
  <c r="W1284" i="9" s="1"/>
  <c r="G1283" i="9"/>
  <c r="G1282" i="9"/>
  <c r="H1282" i="9" s="1"/>
  <c r="G1281" i="9"/>
  <c r="H1281" i="9" s="1"/>
  <c r="V1277" i="9"/>
  <c r="U1277" i="9"/>
  <c r="T1277" i="9"/>
  <c r="S1277" i="9"/>
  <c r="R1277" i="9"/>
  <c r="Q1277" i="9"/>
  <c r="P1277" i="9"/>
  <c r="O1277" i="9"/>
  <c r="N1277" i="9"/>
  <c r="M1277" i="9"/>
  <c r="L1277" i="9"/>
  <c r="K1277" i="9"/>
  <c r="J1277" i="9"/>
  <c r="I1277" i="9"/>
  <c r="H1277" i="9"/>
  <c r="G1277" i="9"/>
  <c r="V1276" i="9"/>
  <c r="U1276" i="9"/>
  <c r="T1276" i="9"/>
  <c r="T1275" i="9" s="1"/>
  <c r="S1276" i="9"/>
  <c r="S1275" i="9" s="1"/>
  <c r="R1276" i="9"/>
  <c r="Q1276" i="9"/>
  <c r="P1276" i="9"/>
  <c r="O1276" i="9"/>
  <c r="O1275" i="9" s="1"/>
  <c r="N1276" i="9"/>
  <c r="M1276" i="9"/>
  <c r="L1276" i="9"/>
  <c r="L1275" i="9" s="1"/>
  <c r="K1276" i="9"/>
  <c r="J1276" i="9"/>
  <c r="I1276" i="9"/>
  <c r="H1276" i="9"/>
  <c r="H1275" i="9" s="1"/>
  <c r="G1276" i="9"/>
  <c r="V1274" i="9"/>
  <c r="U1274" i="9"/>
  <c r="T1274" i="9"/>
  <c r="S1274" i="9"/>
  <c r="R1274" i="9"/>
  <c r="Q1274" i="9"/>
  <c r="P1274" i="9"/>
  <c r="O1274" i="9"/>
  <c r="N1274" i="9"/>
  <c r="M1274" i="9"/>
  <c r="L1274" i="9"/>
  <c r="K1274" i="9"/>
  <c r="J1274" i="9"/>
  <c r="I1274" i="9"/>
  <c r="H1274" i="9"/>
  <c r="G1274" i="9"/>
  <c r="V1273" i="9"/>
  <c r="U1273" i="9"/>
  <c r="T1273" i="9"/>
  <c r="S1273" i="9"/>
  <c r="R1273" i="9"/>
  <c r="Q1273" i="9"/>
  <c r="P1273" i="9"/>
  <c r="O1273" i="9"/>
  <c r="N1273" i="9"/>
  <c r="M1273" i="9"/>
  <c r="L1273" i="9"/>
  <c r="K1273" i="9"/>
  <c r="J1273" i="9"/>
  <c r="I1273" i="9"/>
  <c r="H1273" i="9"/>
  <c r="G1273" i="9"/>
  <c r="V1272" i="9"/>
  <c r="V1271" i="9" s="1"/>
  <c r="U1272" i="9"/>
  <c r="T1272" i="9"/>
  <c r="S1272" i="9"/>
  <c r="R1272" i="9"/>
  <c r="R1271" i="9" s="1"/>
  <c r="Q1272" i="9"/>
  <c r="P1272" i="9"/>
  <c r="P1271" i="9" s="1"/>
  <c r="O1272" i="9"/>
  <c r="O1271" i="9" s="1"/>
  <c r="N1272" i="9"/>
  <c r="N1271" i="9" s="1"/>
  <c r="M1272" i="9"/>
  <c r="L1272" i="9"/>
  <c r="K1272" i="9"/>
  <c r="K1271" i="9" s="1"/>
  <c r="J1272" i="9"/>
  <c r="J1271" i="9" s="1"/>
  <c r="I1272" i="9"/>
  <c r="H1272" i="9"/>
  <c r="H1271" i="9" s="1"/>
  <c r="G1272" i="9"/>
  <c r="V1270" i="9"/>
  <c r="U1270" i="9"/>
  <c r="T1270" i="9"/>
  <c r="S1270" i="9"/>
  <c r="R1270" i="9"/>
  <c r="Q1270" i="9"/>
  <c r="P1270" i="9"/>
  <c r="O1270" i="9"/>
  <c r="N1270" i="9"/>
  <c r="M1270" i="9"/>
  <c r="L1270" i="9"/>
  <c r="K1270" i="9"/>
  <c r="J1270" i="9"/>
  <c r="I1270" i="9"/>
  <c r="H1270" i="9"/>
  <c r="G1270" i="9"/>
  <c r="V1269" i="9"/>
  <c r="V1268" i="9" s="1"/>
  <c r="U1269" i="9"/>
  <c r="T1269" i="9"/>
  <c r="T1268" i="9" s="1"/>
  <c r="S1269" i="9"/>
  <c r="S1268" i="9" s="1"/>
  <c r="R1269" i="9"/>
  <c r="R1268" i="9" s="1"/>
  <c r="Q1269" i="9"/>
  <c r="P1269" i="9"/>
  <c r="P1268" i="9" s="1"/>
  <c r="O1269" i="9"/>
  <c r="O1268" i="9" s="1"/>
  <c r="N1269" i="9"/>
  <c r="N1268" i="9" s="1"/>
  <c r="M1269" i="9"/>
  <c r="M1268" i="9" s="1"/>
  <c r="L1269" i="9"/>
  <c r="L1268" i="9" s="1"/>
  <c r="K1269" i="9"/>
  <c r="J1269" i="9"/>
  <c r="J1268" i="9" s="1"/>
  <c r="I1269" i="9"/>
  <c r="I1268" i="9" s="1"/>
  <c r="H1269" i="9"/>
  <c r="G1269" i="9"/>
  <c r="V1267" i="9"/>
  <c r="U1267" i="9"/>
  <c r="T1267" i="9"/>
  <c r="S1267" i="9"/>
  <c r="R1267" i="9"/>
  <c r="Q1267" i="9"/>
  <c r="P1267" i="9"/>
  <c r="O1267" i="9"/>
  <c r="N1267" i="9"/>
  <c r="M1267" i="9"/>
  <c r="L1267" i="9"/>
  <c r="K1267" i="9"/>
  <c r="J1267" i="9"/>
  <c r="I1267" i="9"/>
  <c r="H1267" i="9"/>
  <c r="G1267" i="9"/>
  <c r="V1266" i="9"/>
  <c r="U1266" i="9"/>
  <c r="U1265" i="9" s="1"/>
  <c r="T1266" i="9"/>
  <c r="T1265" i="9" s="1"/>
  <c r="S1266" i="9"/>
  <c r="R1266" i="9"/>
  <c r="Q1266" i="9"/>
  <c r="P1266" i="9"/>
  <c r="P1265" i="9" s="1"/>
  <c r="O1266" i="9"/>
  <c r="O1265" i="9" s="1"/>
  <c r="N1266" i="9"/>
  <c r="M1266" i="9"/>
  <c r="M1265" i="9" s="1"/>
  <c r="L1266" i="9"/>
  <c r="L1265" i="9" s="1"/>
  <c r="K1266" i="9"/>
  <c r="K1265" i="9" s="1"/>
  <c r="J1266" i="9"/>
  <c r="I1266" i="9"/>
  <c r="I1265" i="9" s="1"/>
  <c r="H1266" i="9"/>
  <c r="H1265" i="9" s="1"/>
  <c r="G1266" i="9"/>
  <c r="G1265" i="9" s="1"/>
  <c r="V1264" i="9"/>
  <c r="U1264" i="9"/>
  <c r="T1264" i="9"/>
  <c r="S1264" i="9"/>
  <c r="R1264" i="9"/>
  <c r="Q1264" i="9"/>
  <c r="P1264" i="9"/>
  <c r="O1264" i="9"/>
  <c r="N1264" i="9"/>
  <c r="M1264" i="9"/>
  <c r="L1264" i="9"/>
  <c r="K1264" i="9"/>
  <c r="J1264" i="9"/>
  <c r="I1264" i="9"/>
  <c r="H1264" i="9"/>
  <c r="G1264" i="9"/>
  <c r="V1263" i="9"/>
  <c r="U1263" i="9"/>
  <c r="T1263" i="9"/>
  <c r="T1262" i="9" s="1"/>
  <c r="S1263" i="9"/>
  <c r="R1263" i="9"/>
  <c r="Q1263" i="9"/>
  <c r="Q1262" i="9" s="1"/>
  <c r="P1263" i="9"/>
  <c r="P1262" i="9" s="1"/>
  <c r="O1263" i="9"/>
  <c r="N1263" i="9"/>
  <c r="N1262" i="9" s="1"/>
  <c r="M1263" i="9"/>
  <c r="L1263" i="9"/>
  <c r="L1262" i="9" s="1"/>
  <c r="K1263" i="9"/>
  <c r="K1262" i="9" s="1"/>
  <c r="J1263" i="9"/>
  <c r="J1262" i="9" s="1"/>
  <c r="I1263" i="9"/>
  <c r="H1263" i="9"/>
  <c r="H1262" i="9" s="1"/>
  <c r="G1263" i="9"/>
  <c r="V1261" i="9"/>
  <c r="U1261" i="9"/>
  <c r="T1261" i="9"/>
  <c r="S1261" i="9"/>
  <c r="R1261" i="9"/>
  <c r="Q1261" i="9"/>
  <c r="P1261" i="9"/>
  <c r="O1261" i="9"/>
  <c r="N1261" i="9"/>
  <c r="M1261" i="9"/>
  <c r="L1261" i="9"/>
  <c r="K1261" i="9"/>
  <c r="J1261" i="9"/>
  <c r="I1261" i="9"/>
  <c r="H1261" i="9"/>
  <c r="G1261" i="9"/>
  <c r="V1260" i="9"/>
  <c r="V1259" i="9" s="1"/>
  <c r="U1260" i="9"/>
  <c r="T1260" i="9"/>
  <c r="S1260" i="9"/>
  <c r="S1259" i="9" s="1"/>
  <c r="R1260" i="9"/>
  <c r="Q1260" i="9"/>
  <c r="P1260" i="9"/>
  <c r="P1259" i="9" s="1"/>
  <c r="O1260" i="9"/>
  <c r="N1260" i="9"/>
  <c r="N1259" i="9" s="1"/>
  <c r="M1260" i="9"/>
  <c r="L1260" i="9"/>
  <c r="K1260" i="9"/>
  <c r="K1259" i="9" s="1"/>
  <c r="J1260" i="9"/>
  <c r="I1260" i="9"/>
  <c r="H1260" i="9"/>
  <c r="H1259" i="9" s="1"/>
  <c r="G1260" i="9"/>
  <c r="G1259" i="9" s="1"/>
  <c r="V1258" i="9"/>
  <c r="U1258" i="9"/>
  <c r="T1258" i="9"/>
  <c r="S1258" i="9"/>
  <c r="R1258" i="9"/>
  <c r="Q1258" i="9"/>
  <c r="P1258" i="9"/>
  <c r="O1258" i="9"/>
  <c r="N1258" i="9"/>
  <c r="M1258" i="9"/>
  <c r="L1258" i="9"/>
  <c r="K1258" i="9"/>
  <c r="J1258" i="9"/>
  <c r="I1258" i="9"/>
  <c r="H1258" i="9"/>
  <c r="G1258" i="9"/>
  <c r="V1257" i="9"/>
  <c r="U1257" i="9"/>
  <c r="U1256" i="9" s="1"/>
  <c r="T1257" i="9"/>
  <c r="T1256" i="9" s="1"/>
  <c r="S1257" i="9"/>
  <c r="S1256" i="9" s="1"/>
  <c r="R1257" i="9"/>
  <c r="R1256" i="9" s="1"/>
  <c r="Q1257" i="9"/>
  <c r="Q1256" i="9" s="1"/>
  <c r="P1257" i="9"/>
  <c r="P1256" i="9" s="1"/>
  <c r="O1257" i="9"/>
  <c r="O1256" i="9" s="1"/>
  <c r="N1257" i="9"/>
  <c r="M1257" i="9"/>
  <c r="M1256" i="9" s="1"/>
  <c r="L1257" i="9"/>
  <c r="L1256" i="9" s="1"/>
  <c r="K1257" i="9"/>
  <c r="K1256" i="9" s="1"/>
  <c r="J1257" i="9"/>
  <c r="J1256" i="9" s="1"/>
  <c r="I1257" i="9"/>
  <c r="I1256" i="9" s="1"/>
  <c r="H1257" i="9"/>
  <c r="H1256" i="9" s="1"/>
  <c r="G1257" i="9"/>
  <c r="G1256" i="9" s="1"/>
  <c r="V1256" i="9"/>
  <c r="V1255" i="9"/>
  <c r="U1255" i="9"/>
  <c r="T1255" i="9"/>
  <c r="S1255" i="9"/>
  <c r="R1255" i="9"/>
  <c r="Q1255" i="9"/>
  <c r="P1255" i="9"/>
  <c r="O1255" i="9"/>
  <c r="N1255" i="9"/>
  <c r="M1255" i="9"/>
  <c r="L1255" i="9"/>
  <c r="K1255" i="9"/>
  <c r="J1255" i="9"/>
  <c r="I1255" i="9"/>
  <c r="H1255" i="9"/>
  <c r="G1255" i="9"/>
  <c r="V1254" i="9"/>
  <c r="U1254" i="9"/>
  <c r="T1254" i="9"/>
  <c r="T1253" i="9" s="1"/>
  <c r="S1254" i="9"/>
  <c r="R1254" i="9"/>
  <c r="Q1254" i="9"/>
  <c r="Q1253" i="9" s="1"/>
  <c r="P1254" i="9"/>
  <c r="P1253" i="9" s="1"/>
  <c r="O1254" i="9"/>
  <c r="N1254" i="9"/>
  <c r="N1253" i="9" s="1"/>
  <c r="M1254" i="9"/>
  <c r="M1253" i="9" s="1"/>
  <c r="L1254" i="9"/>
  <c r="L1253" i="9" s="1"/>
  <c r="K1254" i="9"/>
  <c r="J1254" i="9"/>
  <c r="J1253" i="9" s="1"/>
  <c r="I1254" i="9"/>
  <c r="I1253" i="9" s="1"/>
  <c r="H1254" i="9"/>
  <c r="G1254" i="9"/>
  <c r="V1251" i="9"/>
  <c r="U1251" i="9"/>
  <c r="T1251" i="9"/>
  <c r="S1251" i="9"/>
  <c r="R1251" i="9"/>
  <c r="Q1251" i="9"/>
  <c r="P1251" i="9"/>
  <c r="O1251" i="9"/>
  <c r="N1251" i="9"/>
  <c r="M1251" i="9"/>
  <c r="L1251" i="9"/>
  <c r="K1251" i="9"/>
  <c r="J1251" i="9"/>
  <c r="I1251" i="9"/>
  <c r="H1251" i="9"/>
  <c r="G1251" i="9"/>
  <c r="V1250" i="9"/>
  <c r="U1250" i="9"/>
  <c r="T1250" i="9"/>
  <c r="S1250" i="9"/>
  <c r="R1250" i="9"/>
  <c r="Q1250" i="9"/>
  <c r="P1250" i="9"/>
  <c r="O1250" i="9"/>
  <c r="N1250" i="9"/>
  <c r="M1250" i="9"/>
  <c r="L1250" i="9"/>
  <c r="K1250" i="9"/>
  <c r="J1250" i="9"/>
  <c r="I1250" i="9"/>
  <c r="H1250" i="9"/>
  <c r="G1250" i="9"/>
  <c r="V1249" i="9"/>
  <c r="U1249" i="9"/>
  <c r="T1249" i="9"/>
  <c r="T1248" i="9" s="1"/>
  <c r="S1249" i="9"/>
  <c r="R1249" i="9"/>
  <c r="R1248" i="9" s="1"/>
  <c r="Q1249" i="9"/>
  <c r="P1249" i="9"/>
  <c r="P1248" i="9" s="1"/>
  <c r="O1249" i="9"/>
  <c r="N1249" i="9"/>
  <c r="M1249" i="9"/>
  <c r="M1248" i="9" s="1"/>
  <c r="L1249" i="9"/>
  <c r="K1249" i="9"/>
  <c r="J1249" i="9"/>
  <c r="I1249" i="9"/>
  <c r="I1248" i="9" s="1"/>
  <c r="H1249" i="9"/>
  <c r="H1248" i="9" s="1"/>
  <c r="G1249" i="9"/>
  <c r="V1247" i="9"/>
  <c r="U1247" i="9"/>
  <c r="T1247" i="9"/>
  <c r="S1247" i="9"/>
  <c r="R1247" i="9"/>
  <c r="Q1247" i="9"/>
  <c r="P1247" i="9"/>
  <c r="O1247" i="9"/>
  <c r="N1247" i="9"/>
  <c r="M1247" i="9"/>
  <c r="L1247" i="9"/>
  <c r="K1247" i="9"/>
  <c r="J1247" i="9"/>
  <c r="I1247" i="9"/>
  <c r="H1247" i="9"/>
  <c r="G1247" i="9"/>
  <c r="V1246" i="9"/>
  <c r="V1245" i="9" s="1"/>
  <c r="U1246" i="9"/>
  <c r="U1245" i="9" s="1"/>
  <c r="T1246" i="9"/>
  <c r="T1245" i="9" s="1"/>
  <c r="S1246" i="9"/>
  <c r="R1246" i="9"/>
  <c r="R1245" i="9" s="1"/>
  <c r="Q1246" i="9"/>
  <c r="Q1245" i="9" s="1"/>
  <c r="P1246" i="9"/>
  <c r="P1245" i="9" s="1"/>
  <c r="O1246" i="9"/>
  <c r="O1245" i="9" s="1"/>
  <c r="N1246" i="9"/>
  <c r="N1245" i="9" s="1"/>
  <c r="M1246" i="9"/>
  <c r="L1246" i="9"/>
  <c r="K1246" i="9"/>
  <c r="J1246" i="9"/>
  <c r="J1245" i="9" s="1"/>
  <c r="I1246" i="9"/>
  <c r="H1246" i="9"/>
  <c r="H1245" i="9" s="1"/>
  <c r="G1246" i="9"/>
  <c r="V1244" i="9"/>
  <c r="U1244" i="9"/>
  <c r="T1244" i="9"/>
  <c r="S1244" i="9"/>
  <c r="R1244" i="9"/>
  <c r="Q1244" i="9"/>
  <c r="P1244" i="9"/>
  <c r="O1244" i="9"/>
  <c r="N1244" i="9"/>
  <c r="M1244" i="9"/>
  <c r="L1244" i="9"/>
  <c r="K1244" i="9"/>
  <c r="J1244" i="9"/>
  <c r="I1244" i="9"/>
  <c r="H1244" i="9"/>
  <c r="G1244" i="9"/>
  <c r="V1243" i="9"/>
  <c r="U1243" i="9"/>
  <c r="T1243" i="9"/>
  <c r="S1243" i="9"/>
  <c r="R1243" i="9"/>
  <c r="Q1243" i="9"/>
  <c r="P1243" i="9"/>
  <c r="O1243" i="9"/>
  <c r="N1243" i="9"/>
  <c r="M1243" i="9"/>
  <c r="L1243" i="9"/>
  <c r="K1243" i="9"/>
  <c r="J1243" i="9"/>
  <c r="I1243" i="9"/>
  <c r="H1243" i="9"/>
  <c r="G1243" i="9"/>
  <c r="V1242" i="9"/>
  <c r="U1242" i="9"/>
  <c r="T1242" i="9"/>
  <c r="T1241" i="9" s="1"/>
  <c r="S1242" i="9"/>
  <c r="R1242" i="9"/>
  <c r="Q1242" i="9"/>
  <c r="P1242" i="9"/>
  <c r="P1241" i="9" s="1"/>
  <c r="O1242" i="9"/>
  <c r="O1241" i="9" s="1"/>
  <c r="N1242" i="9"/>
  <c r="M1242" i="9"/>
  <c r="M1241" i="9" s="1"/>
  <c r="L1242" i="9"/>
  <c r="K1242" i="9"/>
  <c r="K1241" i="9" s="1"/>
  <c r="J1242" i="9"/>
  <c r="I1242" i="9"/>
  <c r="I1241" i="9" s="1"/>
  <c r="H1242" i="9"/>
  <c r="H1241" i="9" s="1"/>
  <c r="G1242" i="9"/>
  <c r="G1241" i="9" s="1"/>
  <c r="V1240" i="9"/>
  <c r="U1240" i="9"/>
  <c r="T1240" i="9"/>
  <c r="S1240" i="9"/>
  <c r="R1240" i="9"/>
  <c r="Q1240" i="9"/>
  <c r="P1240" i="9"/>
  <c r="O1240" i="9"/>
  <c r="N1240" i="9"/>
  <c r="M1240" i="9"/>
  <c r="L1240" i="9"/>
  <c r="K1240" i="9"/>
  <c r="J1240" i="9"/>
  <c r="I1240" i="9"/>
  <c r="H1240" i="9"/>
  <c r="G1240" i="9"/>
  <c r="V1239" i="9"/>
  <c r="V1238" i="9" s="1"/>
  <c r="U1239" i="9"/>
  <c r="T1239" i="9"/>
  <c r="S1239" i="9"/>
  <c r="S1238" i="9" s="1"/>
  <c r="R1239" i="9"/>
  <c r="R1238" i="9" s="1"/>
  <c r="Q1239" i="9"/>
  <c r="P1239" i="9"/>
  <c r="P1238" i="9" s="1"/>
  <c r="O1239" i="9"/>
  <c r="O1238" i="9" s="1"/>
  <c r="N1239" i="9"/>
  <c r="N1238" i="9" s="1"/>
  <c r="M1239" i="9"/>
  <c r="L1239" i="9"/>
  <c r="L1238" i="9" s="1"/>
  <c r="K1239" i="9"/>
  <c r="K1238" i="9" s="1"/>
  <c r="J1239" i="9"/>
  <c r="J1238" i="9" s="1"/>
  <c r="I1239" i="9"/>
  <c r="H1239" i="9"/>
  <c r="H1238" i="9" s="1"/>
  <c r="G1239" i="9"/>
  <c r="G1238" i="9" s="1"/>
  <c r="V1237" i="9"/>
  <c r="U1237" i="9"/>
  <c r="T1237" i="9"/>
  <c r="S1237" i="9"/>
  <c r="R1237" i="9"/>
  <c r="Q1237" i="9"/>
  <c r="P1237" i="9"/>
  <c r="O1237" i="9"/>
  <c r="N1237" i="9"/>
  <c r="M1237" i="9"/>
  <c r="L1237" i="9"/>
  <c r="K1237" i="9"/>
  <c r="J1237" i="9"/>
  <c r="I1237" i="9"/>
  <c r="H1237" i="9"/>
  <c r="G1237" i="9"/>
  <c r="V1236" i="9"/>
  <c r="U1236" i="9"/>
  <c r="T1236" i="9"/>
  <c r="S1236" i="9"/>
  <c r="R1236" i="9"/>
  <c r="Q1236" i="9"/>
  <c r="P1236" i="9"/>
  <c r="O1236" i="9"/>
  <c r="N1236" i="9"/>
  <c r="M1236" i="9"/>
  <c r="L1236" i="9"/>
  <c r="K1236" i="9"/>
  <c r="J1236" i="9"/>
  <c r="I1236" i="9"/>
  <c r="H1236" i="9"/>
  <c r="G1236" i="9"/>
  <c r="V1235" i="9"/>
  <c r="V1234" i="9" s="1"/>
  <c r="U1235" i="9"/>
  <c r="U1234" i="9" s="1"/>
  <c r="T1235" i="9"/>
  <c r="S1235" i="9"/>
  <c r="R1235" i="9"/>
  <c r="Q1235" i="9"/>
  <c r="Q1234" i="9" s="1"/>
  <c r="P1235" i="9"/>
  <c r="O1235" i="9"/>
  <c r="N1235" i="9"/>
  <c r="N1234" i="9" s="1"/>
  <c r="M1235" i="9"/>
  <c r="M1234" i="9" s="1"/>
  <c r="L1235" i="9"/>
  <c r="L1234" i="9" s="1"/>
  <c r="K1235" i="9"/>
  <c r="K1234" i="9" s="1"/>
  <c r="J1235" i="9"/>
  <c r="J1234" i="9" s="1"/>
  <c r="I1235" i="9"/>
  <c r="I1234" i="9" s="1"/>
  <c r="H1235" i="9"/>
  <c r="G1235" i="9"/>
  <c r="V1233" i="9"/>
  <c r="U1233" i="9"/>
  <c r="T1233" i="9"/>
  <c r="S1233" i="9"/>
  <c r="R1233" i="9"/>
  <c r="Q1233" i="9"/>
  <c r="P1233" i="9"/>
  <c r="O1233" i="9"/>
  <c r="N1233" i="9"/>
  <c r="M1233" i="9"/>
  <c r="L1233" i="9"/>
  <c r="K1233" i="9"/>
  <c r="J1233" i="9"/>
  <c r="I1233" i="9"/>
  <c r="H1233" i="9"/>
  <c r="G1233" i="9"/>
  <c r="V1232" i="9"/>
  <c r="V1231" i="9" s="1"/>
  <c r="U1232" i="9"/>
  <c r="U1231" i="9" s="1"/>
  <c r="T1232" i="9"/>
  <c r="T1231" i="9" s="1"/>
  <c r="S1232" i="9"/>
  <c r="S1231" i="9" s="1"/>
  <c r="R1232" i="9"/>
  <c r="R1231" i="9" s="1"/>
  <c r="Q1232" i="9"/>
  <c r="Q1231" i="9" s="1"/>
  <c r="P1232" i="9"/>
  <c r="P1231" i="9" s="1"/>
  <c r="O1232" i="9"/>
  <c r="O1231" i="9" s="1"/>
  <c r="N1232" i="9"/>
  <c r="N1231" i="9" s="1"/>
  <c r="M1232" i="9"/>
  <c r="M1231" i="9" s="1"/>
  <c r="L1232" i="9"/>
  <c r="L1231" i="9" s="1"/>
  <c r="K1232" i="9"/>
  <c r="J1232" i="9"/>
  <c r="J1231" i="9" s="1"/>
  <c r="I1232" i="9"/>
  <c r="I1231" i="9" s="1"/>
  <c r="H1232" i="9"/>
  <c r="H1231" i="9" s="1"/>
  <c r="G1232" i="9"/>
  <c r="V1229" i="9"/>
  <c r="U1229" i="9"/>
  <c r="T1229" i="9"/>
  <c r="S1229" i="9"/>
  <c r="R1229" i="9"/>
  <c r="Q1229" i="9"/>
  <c r="P1229" i="9"/>
  <c r="O1229" i="9"/>
  <c r="N1229" i="9"/>
  <c r="M1229" i="9"/>
  <c r="L1229" i="9"/>
  <c r="K1229" i="9"/>
  <c r="J1229" i="9"/>
  <c r="I1229" i="9"/>
  <c r="H1229" i="9"/>
  <c r="G1229" i="9"/>
  <c r="V1228" i="9"/>
  <c r="U1228" i="9"/>
  <c r="T1228" i="9"/>
  <c r="S1228" i="9"/>
  <c r="R1228" i="9"/>
  <c r="Q1228" i="9"/>
  <c r="P1228" i="9"/>
  <c r="O1228" i="9"/>
  <c r="N1228" i="9"/>
  <c r="M1228" i="9"/>
  <c r="L1228" i="9"/>
  <c r="K1228" i="9"/>
  <c r="J1228" i="9"/>
  <c r="I1228" i="9"/>
  <c r="H1228" i="9"/>
  <c r="G1228" i="9"/>
  <c r="V1227" i="9"/>
  <c r="U1227" i="9"/>
  <c r="U1226" i="9" s="1"/>
  <c r="T1227" i="9"/>
  <c r="S1227" i="9"/>
  <c r="R1227" i="9"/>
  <c r="R1226" i="9" s="1"/>
  <c r="Q1227" i="9"/>
  <c r="P1227" i="9"/>
  <c r="O1227" i="9"/>
  <c r="N1227" i="9"/>
  <c r="M1227" i="9"/>
  <c r="L1227" i="9"/>
  <c r="K1227" i="9"/>
  <c r="J1227" i="9"/>
  <c r="I1227" i="9"/>
  <c r="I1226" i="9" s="1"/>
  <c r="H1227" i="9"/>
  <c r="G1227" i="9"/>
  <c r="G1226" i="9" s="1"/>
  <c r="V1225" i="9"/>
  <c r="U1225" i="9"/>
  <c r="T1225" i="9"/>
  <c r="S1225" i="9"/>
  <c r="R1225" i="9"/>
  <c r="Q1225" i="9"/>
  <c r="P1225" i="9"/>
  <c r="O1225" i="9"/>
  <c r="N1225" i="9"/>
  <c r="M1225" i="9"/>
  <c r="L1225" i="9"/>
  <c r="K1225" i="9"/>
  <c r="J1225" i="9"/>
  <c r="I1225" i="9"/>
  <c r="H1225" i="9"/>
  <c r="G1225" i="9"/>
  <c r="V1224" i="9"/>
  <c r="U1224" i="9"/>
  <c r="T1224" i="9"/>
  <c r="S1224" i="9"/>
  <c r="R1224" i="9"/>
  <c r="Q1224" i="9"/>
  <c r="P1224" i="9"/>
  <c r="O1224" i="9"/>
  <c r="N1224" i="9"/>
  <c r="M1224" i="9"/>
  <c r="L1224" i="9"/>
  <c r="K1224" i="9"/>
  <c r="J1224" i="9"/>
  <c r="I1224" i="9"/>
  <c r="H1224" i="9"/>
  <c r="G1224" i="9"/>
  <c r="V1223" i="9"/>
  <c r="U1223" i="9"/>
  <c r="U1222" i="9" s="1"/>
  <c r="T1223" i="9"/>
  <c r="S1223" i="9"/>
  <c r="R1223" i="9"/>
  <c r="R1222" i="9" s="1"/>
  <c r="Q1223" i="9"/>
  <c r="Q1222" i="9" s="1"/>
  <c r="P1223" i="9"/>
  <c r="O1223" i="9"/>
  <c r="O1222" i="9" s="1"/>
  <c r="N1223" i="9"/>
  <c r="N1222" i="9" s="1"/>
  <c r="M1223" i="9"/>
  <c r="L1223" i="9"/>
  <c r="K1223" i="9"/>
  <c r="J1223" i="9"/>
  <c r="J1222" i="9" s="1"/>
  <c r="I1223" i="9"/>
  <c r="H1223" i="9"/>
  <c r="G1223" i="9"/>
  <c r="V1221" i="9"/>
  <c r="U1221" i="9"/>
  <c r="T1221" i="9"/>
  <c r="S1221" i="9"/>
  <c r="R1221" i="9"/>
  <c r="Q1221" i="9"/>
  <c r="P1221" i="9"/>
  <c r="O1221" i="9"/>
  <c r="N1221" i="9"/>
  <c r="M1221" i="9"/>
  <c r="L1221" i="9"/>
  <c r="K1221" i="9"/>
  <c r="J1221" i="9"/>
  <c r="I1221" i="9"/>
  <c r="H1221" i="9"/>
  <c r="G1221" i="9"/>
  <c r="V1220" i="9"/>
  <c r="U1220" i="9"/>
  <c r="T1220" i="9"/>
  <c r="S1220" i="9"/>
  <c r="R1220" i="9"/>
  <c r="Q1220" i="9"/>
  <c r="P1220" i="9"/>
  <c r="O1220" i="9"/>
  <c r="N1220" i="9"/>
  <c r="M1220" i="9"/>
  <c r="L1220" i="9"/>
  <c r="K1220" i="9"/>
  <c r="J1220" i="9"/>
  <c r="I1220" i="9"/>
  <c r="H1220" i="9"/>
  <c r="G1220" i="9"/>
  <c r="V1219" i="9"/>
  <c r="V1218" i="9" s="1"/>
  <c r="U1219" i="9"/>
  <c r="T1219" i="9"/>
  <c r="T1218" i="9" s="1"/>
  <c r="S1219" i="9"/>
  <c r="R1219" i="9"/>
  <c r="Q1219" i="9"/>
  <c r="P1219" i="9"/>
  <c r="P1218" i="9" s="1"/>
  <c r="O1219" i="9"/>
  <c r="O1218" i="9" s="1"/>
  <c r="N1219" i="9"/>
  <c r="M1219" i="9"/>
  <c r="M1218" i="9" s="1"/>
  <c r="L1219" i="9"/>
  <c r="L1218" i="9" s="1"/>
  <c r="K1219" i="9"/>
  <c r="K1218" i="9" s="1"/>
  <c r="J1219" i="9"/>
  <c r="I1219" i="9"/>
  <c r="H1219" i="9"/>
  <c r="H1218" i="9" s="1"/>
  <c r="G1219" i="9"/>
  <c r="V1216" i="9"/>
  <c r="U1216" i="9"/>
  <c r="T1216" i="9"/>
  <c r="S1216" i="9"/>
  <c r="R1216" i="9"/>
  <c r="Q1216" i="9"/>
  <c r="P1216" i="9"/>
  <c r="O1216" i="9"/>
  <c r="N1216" i="9"/>
  <c r="M1216" i="9"/>
  <c r="L1216" i="9"/>
  <c r="K1216" i="9"/>
  <c r="J1216" i="9"/>
  <c r="I1216" i="9"/>
  <c r="H1216" i="9"/>
  <c r="G1216" i="9"/>
  <c r="V1215" i="9"/>
  <c r="U1215" i="9"/>
  <c r="T1215" i="9"/>
  <c r="S1215" i="9"/>
  <c r="R1215" i="9"/>
  <c r="Q1215" i="9"/>
  <c r="P1215" i="9"/>
  <c r="O1215" i="9"/>
  <c r="N1215" i="9"/>
  <c r="M1215" i="9"/>
  <c r="L1215" i="9"/>
  <c r="K1215" i="9"/>
  <c r="J1215" i="9"/>
  <c r="I1215" i="9"/>
  <c r="H1215" i="9"/>
  <c r="G1215" i="9"/>
  <c r="V1214" i="9"/>
  <c r="U1214" i="9"/>
  <c r="T1214" i="9"/>
  <c r="S1214" i="9"/>
  <c r="R1214" i="9"/>
  <c r="Q1214" i="9"/>
  <c r="P1214" i="9"/>
  <c r="O1214" i="9"/>
  <c r="N1214" i="9"/>
  <c r="M1214" i="9"/>
  <c r="L1214" i="9"/>
  <c r="K1214" i="9"/>
  <c r="J1214" i="9"/>
  <c r="I1214" i="9"/>
  <c r="H1214" i="9"/>
  <c r="G1214" i="9"/>
  <c r="V1213" i="9"/>
  <c r="U1213" i="9"/>
  <c r="U1212" i="9" s="1"/>
  <c r="T1213" i="9"/>
  <c r="S1213" i="9"/>
  <c r="R1213" i="9"/>
  <c r="Q1213" i="9"/>
  <c r="Q1212" i="9" s="1"/>
  <c r="P1213" i="9"/>
  <c r="P1212" i="9" s="1"/>
  <c r="O1213" i="9"/>
  <c r="O1212" i="9" s="1"/>
  <c r="N1213" i="9"/>
  <c r="M1213" i="9"/>
  <c r="M1212" i="9" s="1"/>
  <c r="L1213" i="9"/>
  <c r="K1213" i="9"/>
  <c r="K1212" i="9" s="1"/>
  <c r="J1213" i="9"/>
  <c r="J1212" i="9" s="1"/>
  <c r="I1213" i="9"/>
  <c r="H1213" i="9"/>
  <c r="G1213" i="9"/>
  <c r="G1212" i="9" s="1"/>
  <c r="V1212" i="9"/>
  <c r="V1211" i="9"/>
  <c r="U1211" i="9"/>
  <c r="T1211" i="9"/>
  <c r="S1211" i="9"/>
  <c r="R1211" i="9"/>
  <c r="Q1211" i="9"/>
  <c r="P1211" i="9"/>
  <c r="O1211" i="9"/>
  <c r="N1211" i="9"/>
  <c r="M1211" i="9"/>
  <c r="L1211" i="9"/>
  <c r="K1211" i="9"/>
  <c r="J1211" i="9"/>
  <c r="I1211" i="9"/>
  <c r="H1211" i="9"/>
  <c r="G1211" i="9"/>
  <c r="V1210" i="9"/>
  <c r="U1210" i="9"/>
  <c r="T1210" i="9"/>
  <c r="S1210" i="9"/>
  <c r="R1210" i="9"/>
  <c r="Q1210" i="9"/>
  <c r="P1210" i="9"/>
  <c r="O1210" i="9"/>
  <c r="N1210" i="9"/>
  <c r="M1210" i="9"/>
  <c r="L1210" i="9"/>
  <c r="K1210" i="9"/>
  <c r="J1210" i="9"/>
  <c r="I1210" i="9"/>
  <c r="H1210" i="9"/>
  <c r="G1210" i="9"/>
  <c r="V1209" i="9"/>
  <c r="U1209" i="9"/>
  <c r="T1209" i="9"/>
  <c r="S1209" i="9"/>
  <c r="R1209" i="9"/>
  <c r="Q1209" i="9"/>
  <c r="P1209" i="9"/>
  <c r="O1209" i="9"/>
  <c r="N1209" i="9"/>
  <c r="M1209" i="9"/>
  <c r="L1209" i="9"/>
  <c r="K1209" i="9"/>
  <c r="J1209" i="9"/>
  <c r="I1209" i="9"/>
  <c r="H1209" i="9"/>
  <c r="G1209" i="9"/>
  <c r="V1208" i="9"/>
  <c r="U1208" i="9"/>
  <c r="T1208" i="9"/>
  <c r="T1207" i="9" s="1"/>
  <c r="S1208" i="9"/>
  <c r="R1208" i="9"/>
  <c r="Q1208" i="9"/>
  <c r="P1208" i="9"/>
  <c r="P1207" i="9" s="1"/>
  <c r="O1208" i="9"/>
  <c r="N1208" i="9"/>
  <c r="M1208" i="9"/>
  <c r="M1207" i="9" s="1"/>
  <c r="L1208" i="9"/>
  <c r="L1207" i="9" s="1"/>
  <c r="K1208" i="9"/>
  <c r="J1208" i="9"/>
  <c r="I1208" i="9"/>
  <c r="H1208" i="9"/>
  <c r="G1208" i="9"/>
  <c r="V1206" i="9"/>
  <c r="U1206" i="9"/>
  <c r="T1206" i="9"/>
  <c r="S1206" i="9"/>
  <c r="R1206" i="9"/>
  <c r="Q1206" i="9"/>
  <c r="P1206" i="9"/>
  <c r="O1206" i="9"/>
  <c r="N1206" i="9"/>
  <c r="M1206" i="9"/>
  <c r="L1206" i="9"/>
  <c r="K1206" i="9"/>
  <c r="J1206" i="9"/>
  <c r="I1206" i="9"/>
  <c r="H1206" i="9"/>
  <c r="G1206" i="9"/>
  <c r="V1205" i="9"/>
  <c r="U1205" i="9"/>
  <c r="T1205" i="9"/>
  <c r="S1205" i="9"/>
  <c r="R1205" i="9"/>
  <c r="Q1205" i="9"/>
  <c r="P1205" i="9"/>
  <c r="O1205" i="9"/>
  <c r="N1205" i="9"/>
  <c r="M1205" i="9"/>
  <c r="L1205" i="9"/>
  <c r="K1205" i="9"/>
  <c r="J1205" i="9"/>
  <c r="I1205" i="9"/>
  <c r="H1205" i="9"/>
  <c r="G1205" i="9"/>
  <c r="V1204" i="9"/>
  <c r="U1204" i="9"/>
  <c r="T1204" i="9"/>
  <c r="S1204" i="9"/>
  <c r="R1204" i="9"/>
  <c r="Q1204" i="9"/>
  <c r="P1204" i="9"/>
  <c r="O1204" i="9"/>
  <c r="N1204" i="9"/>
  <c r="M1204" i="9"/>
  <c r="L1204" i="9"/>
  <c r="K1204" i="9"/>
  <c r="J1204" i="9"/>
  <c r="I1204" i="9"/>
  <c r="H1204" i="9"/>
  <c r="G1204" i="9"/>
  <c r="V1203" i="9"/>
  <c r="U1203" i="9"/>
  <c r="U1202" i="9" s="1"/>
  <c r="T1203" i="9"/>
  <c r="T1202" i="9" s="1"/>
  <c r="S1203" i="9"/>
  <c r="R1203" i="9"/>
  <c r="Q1203" i="9"/>
  <c r="P1203" i="9"/>
  <c r="O1203" i="9"/>
  <c r="N1203" i="9"/>
  <c r="M1203" i="9"/>
  <c r="L1203" i="9"/>
  <c r="K1203" i="9"/>
  <c r="J1203" i="9"/>
  <c r="J1202" i="9" s="1"/>
  <c r="I1203" i="9"/>
  <c r="H1203" i="9"/>
  <c r="G1203" i="9"/>
  <c r="V1199" i="9"/>
  <c r="U1199" i="9"/>
  <c r="T1199" i="9"/>
  <c r="S1199" i="9"/>
  <c r="R1199" i="9"/>
  <c r="Q1199" i="9"/>
  <c r="P1199" i="9"/>
  <c r="O1199" i="9"/>
  <c r="N1199" i="9"/>
  <c r="M1199" i="9"/>
  <c r="L1199" i="9"/>
  <c r="K1199" i="9"/>
  <c r="J1199" i="9"/>
  <c r="I1199" i="9"/>
  <c r="H1199" i="9"/>
  <c r="G1199" i="9"/>
  <c r="V1198" i="9"/>
  <c r="U1198" i="9"/>
  <c r="T1198" i="9"/>
  <c r="S1198" i="9"/>
  <c r="R1198" i="9"/>
  <c r="Q1198" i="9"/>
  <c r="P1198" i="9"/>
  <c r="O1198" i="9"/>
  <c r="N1198" i="9"/>
  <c r="M1198" i="9"/>
  <c r="L1198" i="9"/>
  <c r="K1198" i="9"/>
  <c r="J1198" i="9"/>
  <c r="I1198" i="9"/>
  <c r="H1198" i="9"/>
  <c r="G1198" i="9"/>
  <c r="V1197" i="9"/>
  <c r="U1197" i="9"/>
  <c r="T1197" i="9"/>
  <c r="S1197" i="9"/>
  <c r="R1197" i="9"/>
  <c r="Q1197" i="9"/>
  <c r="P1197" i="9"/>
  <c r="O1197" i="9"/>
  <c r="N1197" i="9"/>
  <c r="M1197" i="9"/>
  <c r="L1197" i="9"/>
  <c r="K1197" i="9"/>
  <c r="J1197" i="9"/>
  <c r="I1197" i="9"/>
  <c r="H1197" i="9"/>
  <c r="G1197" i="9"/>
  <c r="V1196" i="9"/>
  <c r="U1196" i="9"/>
  <c r="T1196" i="9"/>
  <c r="S1196" i="9"/>
  <c r="R1196" i="9"/>
  <c r="Q1196" i="9"/>
  <c r="P1196" i="9"/>
  <c r="O1196" i="9"/>
  <c r="N1196" i="9"/>
  <c r="M1196" i="9"/>
  <c r="L1196" i="9"/>
  <c r="K1196" i="9"/>
  <c r="J1196" i="9"/>
  <c r="I1196" i="9"/>
  <c r="H1196" i="9"/>
  <c r="G1196" i="9"/>
  <c r="V1195" i="9"/>
  <c r="U1195" i="9"/>
  <c r="T1195" i="9"/>
  <c r="S1195" i="9"/>
  <c r="R1195" i="9"/>
  <c r="Q1195" i="9"/>
  <c r="P1195" i="9"/>
  <c r="P1194" i="9" s="1"/>
  <c r="O1195" i="9"/>
  <c r="O1194" i="9" s="1"/>
  <c r="N1195" i="9"/>
  <c r="M1195" i="9"/>
  <c r="L1195" i="9"/>
  <c r="K1195" i="9"/>
  <c r="K1194" i="9" s="1"/>
  <c r="J1195" i="9"/>
  <c r="I1195" i="9"/>
  <c r="H1195" i="9"/>
  <c r="G1195" i="9"/>
  <c r="G1194" i="9" s="1"/>
  <c r="V1193" i="9"/>
  <c r="U1193" i="9"/>
  <c r="T1193" i="9"/>
  <c r="S1193" i="9"/>
  <c r="R1193" i="9"/>
  <c r="Q1193" i="9"/>
  <c r="P1193" i="9"/>
  <c r="O1193" i="9"/>
  <c r="N1193" i="9"/>
  <c r="M1193" i="9"/>
  <c r="L1193" i="9"/>
  <c r="K1193" i="9"/>
  <c r="J1193" i="9"/>
  <c r="I1193" i="9"/>
  <c r="H1193" i="9"/>
  <c r="G1193" i="9"/>
  <c r="V1192" i="9"/>
  <c r="U1192" i="9"/>
  <c r="T1192" i="9"/>
  <c r="S1192" i="9"/>
  <c r="R1192" i="9"/>
  <c r="Q1192" i="9"/>
  <c r="P1192" i="9"/>
  <c r="O1192" i="9"/>
  <c r="N1192" i="9"/>
  <c r="M1192" i="9"/>
  <c r="L1192" i="9"/>
  <c r="K1192" i="9"/>
  <c r="J1192" i="9"/>
  <c r="I1192" i="9"/>
  <c r="H1192" i="9"/>
  <c r="G1192" i="9"/>
  <c r="V1191" i="9"/>
  <c r="U1191" i="9"/>
  <c r="T1191" i="9"/>
  <c r="S1191" i="9"/>
  <c r="R1191" i="9"/>
  <c r="Q1191" i="9"/>
  <c r="P1191" i="9"/>
  <c r="O1191" i="9"/>
  <c r="N1191" i="9"/>
  <c r="M1191" i="9"/>
  <c r="L1191" i="9"/>
  <c r="K1191" i="9"/>
  <c r="J1191" i="9"/>
  <c r="I1191" i="9"/>
  <c r="H1191" i="9"/>
  <c r="G1191" i="9"/>
  <c r="V1190" i="9"/>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H1189" i="9"/>
  <c r="G1189" i="9"/>
  <c r="W1188" i="9"/>
  <c r="V1188" i="9"/>
  <c r="U1188" i="9"/>
  <c r="T1188" i="9"/>
  <c r="S1188" i="9"/>
  <c r="R1188" i="9"/>
  <c r="Q1188" i="9"/>
  <c r="P1188" i="9"/>
  <c r="O1188" i="9"/>
  <c r="N1188" i="9"/>
  <c r="M1188" i="9"/>
  <c r="L1188" i="9"/>
  <c r="K1188" i="9"/>
  <c r="J1188" i="9"/>
  <c r="I1188" i="9"/>
  <c r="H1188" i="9"/>
  <c r="G1188" i="9"/>
  <c r="V1185" i="9"/>
  <c r="U1185" i="9"/>
  <c r="T1185" i="9"/>
  <c r="S1185" i="9"/>
  <c r="R1185" i="9"/>
  <c r="Q1185" i="9"/>
  <c r="P1185" i="9"/>
  <c r="O1185" i="9"/>
  <c r="N1185" i="9"/>
  <c r="M1185" i="9"/>
  <c r="L1185" i="9"/>
  <c r="K1185" i="9"/>
  <c r="J1185" i="9"/>
  <c r="I1185" i="9"/>
  <c r="H1185" i="9"/>
  <c r="G1185" i="9"/>
  <c r="V1184" i="9"/>
  <c r="V1183" i="9" s="1"/>
  <c r="U1184" i="9"/>
  <c r="U1183" i="9" s="1"/>
  <c r="T1184" i="9"/>
  <c r="S1184" i="9"/>
  <c r="R1184" i="9"/>
  <c r="R1183" i="9" s="1"/>
  <c r="Q1184" i="9"/>
  <c r="Q1183" i="9" s="1"/>
  <c r="P1184" i="9"/>
  <c r="P1183" i="9" s="1"/>
  <c r="O1184" i="9"/>
  <c r="N1184" i="9"/>
  <c r="M1184" i="9"/>
  <c r="L1184" i="9"/>
  <c r="K1184" i="9"/>
  <c r="J1184" i="9"/>
  <c r="I1184" i="9"/>
  <c r="H1184" i="9"/>
  <c r="G1184" i="9"/>
  <c r="M1182" i="9"/>
  <c r="L1182" i="9"/>
  <c r="O1182" i="9" s="1"/>
  <c r="K1182" i="9"/>
  <c r="J1182" i="9"/>
  <c r="I1182" i="9"/>
  <c r="H1182" i="9"/>
  <c r="G1182" i="9"/>
  <c r="L1181" i="9"/>
  <c r="N1181" i="9" s="1"/>
  <c r="K1181" i="9"/>
  <c r="J1181" i="9"/>
  <c r="I1181" i="9"/>
  <c r="H1181" i="9"/>
  <c r="G1181" i="9"/>
  <c r="K1180" i="9"/>
  <c r="J1180" i="9"/>
  <c r="I1180" i="9"/>
  <c r="H1180" i="9"/>
  <c r="G1180" i="9"/>
  <c r="V1177" i="9"/>
  <c r="U1177" i="9"/>
  <c r="T1177" i="9"/>
  <c r="S1177" i="9"/>
  <c r="R1177" i="9"/>
  <c r="Q1177" i="9"/>
  <c r="P1177" i="9"/>
  <c r="O1177" i="9"/>
  <c r="N1177" i="9"/>
  <c r="M1177" i="9"/>
  <c r="L1177" i="9"/>
  <c r="K1177" i="9"/>
  <c r="J1177" i="9"/>
  <c r="I1177" i="9"/>
  <c r="H1177" i="9"/>
  <c r="G1177" i="9"/>
  <c r="G1175" i="9"/>
  <c r="W1175" i="9" s="1"/>
  <c r="G1166" i="9"/>
  <c r="H1166" i="9" s="1"/>
  <c r="G1165" i="9"/>
  <c r="J1165" i="9" s="1"/>
  <c r="G1164" i="9"/>
  <c r="K1164" i="9" s="1"/>
  <c r="G1160" i="9"/>
  <c r="V1157" i="9"/>
  <c r="U1157" i="9"/>
  <c r="T1157" i="9"/>
  <c r="S1157" i="9"/>
  <c r="R1157" i="9"/>
  <c r="Q1157" i="9"/>
  <c r="P1157" i="9"/>
  <c r="O1157" i="9"/>
  <c r="N1157" i="9"/>
  <c r="M1157" i="9"/>
  <c r="L1157" i="9"/>
  <c r="K1157" i="9"/>
  <c r="J1157" i="9"/>
  <c r="I1157" i="9"/>
  <c r="H1157" i="9"/>
  <c r="G1157" i="9"/>
  <c r="V1156" i="9"/>
  <c r="U1156" i="9"/>
  <c r="U1155" i="9" s="1"/>
  <c r="T1156" i="9"/>
  <c r="S1156" i="9"/>
  <c r="S1155" i="9" s="1"/>
  <c r="R1156" i="9"/>
  <c r="Q1156" i="9"/>
  <c r="Q1155" i="9" s="1"/>
  <c r="P1156" i="9"/>
  <c r="O1156" i="9"/>
  <c r="O1155" i="9" s="1"/>
  <c r="N1156" i="9"/>
  <c r="M1156" i="9"/>
  <c r="M1155" i="9" s="1"/>
  <c r="L1156" i="9"/>
  <c r="K1156" i="9"/>
  <c r="K1155" i="9" s="1"/>
  <c r="J1156" i="9"/>
  <c r="I1156" i="9"/>
  <c r="I1155" i="9" s="1"/>
  <c r="H1156" i="9"/>
  <c r="G1156" i="9"/>
  <c r="G1155" i="9" s="1"/>
  <c r="V1154" i="9"/>
  <c r="U1154" i="9"/>
  <c r="T1154" i="9"/>
  <c r="S1154" i="9"/>
  <c r="R1154" i="9"/>
  <c r="Q1154" i="9"/>
  <c r="P1154" i="9"/>
  <c r="O1154" i="9"/>
  <c r="N1154" i="9"/>
  <c r="M1154" i="9"/>
  <c r="L1154" i="9"/>
  <c r="K1154" i="9"/>
  <c r="J1154" i="9"/>
  <c r="I1154" i="9"/>
  <c r="H1154" i="9"/>
  <c r="G1154" i="9"/>
  <c r="V1153" i="9"/>
  <c r="U1153" i="9"/>
  <c r="T1153" i="9"/>
  <c r="S1153" i="9"/>
  <c r="R1153" i="9"/>
  <c r="Q1153" i="9"/>
  <c r="P1153" i="9"/>
  <c r="O1153" i="9"/>
  <c r="N1153" i="9"/>
  <c r="M1153" i="9"/>
  <c r="L1153" i="9"/>
  <c r="K1153" i="9"/>
  <c r="J1153" i="9"/>
  <c r="I1153" i="9"/>
  <c r="H1153" i="9"/>
  <c r="G1153" i="9"/>
  <c r="P1152" i="9"/>
  <c r="V1152" i="9" s="1"/>
  <c r="O1152" i="9"/>
  <c r="U1152" i="9" s="1"/>
  <c r="N1152" i="9"/>
  <c r="T1152" i="9" s="1"/>
  <c r="M1152" i="9"/>
  <c r="S1152" i="9" s="1"/>
  <c r="L1152" i="9"/>
  <c r="R1152" i="9" s="1"/>
  <c r="K1152" i="9"/>
  <c r="J1152" i="9"/>
  <c r="I1152" i="9"/>
  <c r="H1152" i="9"/>
  <c r="G1152" i="9"/>
  <c r="M1151" i="9"/>
  <c r="L1151" i="9"/>
  <c r="K1151" i="9"/>
  <c r="J1151" i="9"/>
  <c r="I1151" i="9"/>
  <c r="H1151" i="9"/>
  <c r="G1151" i="9"/>
  <c r="L1150" i="9"/>
  <c r="N1150" i="9" s="1"/>
  <c r="K1150" i="9"/>
  <c r="J1150" i="9"/>
  <c r="I1150" i="9"/>
  <c r="H1150" i="9"/>
  <c r="G1150" i="9"/>
  <c r="K1149" i="9"/>
  <c r="J1149" i="9"/>
  <c r="I1149" i="9"/>
  <c r="H1149" i="9"/>
  <c r="G1149" i="9"/>
  <c r="V1147" i="9"/>
  <c r="U1147" i="9"/>
  <c r="T1147" i="9"/>
  <c r="S1147" i="9"/>
  <c r="R1147" i="9"/>
  <c r="Q1147" i="9"/>
  <c r="P1147" i="9"/>
  <c r="O1147" i="9"/>
  <c r="N1147" i="9"/>
  <c r="M1147" i="9"/>
  <c r="L1147" i="9"/>
  <c r="K1147" i="9"/>
  <c r="J1147" i="9"/>
  <c r="I1147" i="9"/>
  <c r="H1147" i="9"/>
  <c r="G1147" i="9"/>
  <c r="V1146" i="9"/>
  <c r="U1146" i="9"/>
  <c r="T1146" i="9"/>
  <c r="S1146" i="9"/>
  <c r="R1146" i="9"/>
  <c r="Q1146" i="9"/>
  <c r="P1146" i="9"/>
  <c r="O1146" i="9"/>
  <c r="N1146" i="9"/>
  <c r="M1146" i="9"/>
  <c r="L1146" i="9"/>
  <c r="K1146" i="9"/>
  <c r="J1146" i="9"/>
  <c r="I1146" i="9"/>
  <c r="H1146" i="9"/>
  <c r="G1146" i="9"/>
  <c r="P1145" i="9"/>
  <c r="V1145" i="9" s="1"/>
  <c r="O1145" i="9"/>
  <c r="U1145" i="9" s="1"/>
  <c r="N1145" i="9"/>
  <c r="T1145" i="9" s="1"/>
  <c r="M1145" i="9"/>
  <c r="S1145" i="9" s="1"/>
  <c r="L1145" i="9"/>
  <c r="R1145" i="9" s="1"/>
  <c r="K1145" i="9"/>
  <c r="J1145" i="9"/>
  <c r="I1145" i="9"/>
  <c r="H1145" i="9"/>
  <c r="G1145" i="9"/>
  <c r="M1144" i="9"/>
  <c r="P1144" i="9" s="1"/>
  <c r="S1144" i="9" s="1"/>
  <c r="L1144" i="9"/>
  <c r="O1144" i="9" s="1"/>
  <c r="K1144" i="9"/>
  <c r="J1144" i="9"/>
  <c r="I1144" i="9"/>
  <c r="H1144" i="9"/>
  <c r="G1144" i="9"/>
  <c r="L1143" i="9"/>
  <c r="K1143" i="9"/>
  <c r="J1143" i="9"/>
  <c r="I1143" i="9"/>
  <c r="H1143" i="9"/>
  <c r="G1143" i="9"/>
  <c r="K1142" i="9"/>
  <c r="J1142" i="9"/>
  <c r="I1142" i="9"/>
  <c r="H1142" i="9"/>
  <c r="G1142" i="9"/>
  <c r="V1140" i="9"/>
  <c r="U1140" i="9"/>
  <c r="T1140" i="9"/>
  <c r="S1140" i="9"/>
  <c r="R1140" i="9"/>
  <c r="Q1140" i="9"/>
  <c r="P1140" i="9"/>
  <c r="O1140" i="9"/>
  <c r="N1140" i="9"/>
  <c r="M1140" i="9"/>
  <c r="L1140" i="9"/>
  <c r="K1140" i="9"/>
  <c r="J1140" i="9"/>
  <c r="I1140" i="9"/>
  <c r="H1140" i="9"/>
  <c r="G1140" i="9"/>
  <c r="V1139" i="9"/>
  <c r="U1139" i="9"/>
  <c r="T1139" i="9"/>
  <c r="S1139" i="9"/>
  <c r="R1139" i="9"/>
  <c r="Q1139" i="9"/>
  <c r="P1139" i="9"/>
  <c r="O1139" i="9"/>
  <c r="N1139" i="9"/>
  <c r="M1139" i="9"/>
  <c r="L1139" i="9"/>
  <c r="K1139" i="9"/>
  <c r="J1139" i="9"/>
  <c r="I1139" i="9"/>
  <c r="H1139" i="9"/>
  <c r="G1139" i="9"/>
  <c r="P1138" i="9"/>
  <c r="V1138" i="9" s="1"/>
  <c r="O1138" i="9"/>
  <c r="U1138" i="9" s="1"/>
  <c r="N1138" i="9"/>
  <c r="T1138" i="9" s="1"/>
  <c r="M1138" i="9"/>
  <c r="S1138" i="9" s="1"/>
  <c r="L1138" i="9"/>
  <c r="R1138" i="9" s="1"/>
  <c r="K1138" i="9"/>
  <c r="J1138" i="9"/>
  <c r="I1138" i="9"/>
  <c r="H1138" i="9"/>
  <c r="G1138" i="9"/>
  <c r="M1137" i="9"/>
  <c r="P1137" i="9" s="1"/>
  <c r="L1137" i="9"/>
  <c r="O1137" i="9" s="1"/>
  <c r="R1137" i="9" s="1"/>
  <c r="K1137" i="9"/>
  <c r="J1137" i="9"/>
  <c r="I1137" i="9"/>
  <c r="H1137" i="9"/>
  <c r="G1137" i="9"/>
  <c r="L1136" i="9"/>
  <c r="K1136" i="9"/>
  <c r="J1136" i="9"/>
  <c r="I1136" i="9"/>
  <c r="H1136" i="9"/>
  <c r="G1136" i="9"/>
  <c r="K1135" i="9"/>
  <c r="J1135" i="9"/>
  <c r="I1135" i="9"/>
  <c r="H1135" i="9"/>
  <c r="G1135" i="9"/>
  <c r="V1133" i="9"/>
  <c r="U1133" i="9"/>
  <c r="T1133" i="9"/>
  <c r="S1133" i="9"/>
  <c r="R1133" i="9"/>
  <c r="Q1133" i="9"/>
  <c r="P1133" i="9"/>
  <c r="O1133" i="9"/>
  <c r="N1133" i="9"/>
  <c r="M1133" i="9"/>
  <c r="L1133" i="9"/>
  <c r="K1133" i="9"/>
  <c r="J1133" i="9"/>
  <c r="I1133" i="9"/>
  <c r="H1133" i="9"/>
  <c r="G1133" i="9"/>
  <c r="V1132" i="9"/>
  <c r="U1132" i="9"/>
  <c r="T1132" i="9"/>
  <c r="S1132" i="9"/>
  <c r="R1132" i="9"/>
  <c r="Q1132" i="9"/>
  <c r="P1132" i="9"/>
  <c r="O1132" i="9"/>
  <c r="N1132" i="9"/>
  <c r="M1132" i="9"/>
  <c r="L1132" i="9"/>
  <c r="K1132" i="9"/>
  <c r="J1132" i="9"/>
  <c r="I1132" i="9"/>
  <c r="H1132" i="9"/>
  <c r="G1132" i="9"/>
  <c r="P1131" i="9"/>
  <c r="V1131" i="9" s="1"/>
  <c r="O1131" i="9"/>
  <c r="U1131" i="9" s="1"/>
  <c r="N1131" i="9"/>
  <c r="T1131" i="9" s="1"/>
  <c r="M1131" i="9"/>
  <c r="S1131" i="9" s="1"/>
  <c r="L1131" i="9"/>
  <c r="R1131" i="9" s="1"/>
  <c r="K1131" i="9"/>
  <c r="J1131" i="9"/>
  <c r="I1131" i="9"/>
  <c r="H1131" i="9"/>
  <c r="G1131" i="9"/>
  <c r="M1130" i="9"/>
  <c r="L1130" i="9"/>
  <c r="O1130" i="9" s="1"/>
  <c r="R1130" i="9" s="1"/>
  <c r="U1130" i="9" s="1"/>
  <c r="K1130" i="9"/>
  <c r="J1130" i="9"/>
  <c r="I1130" i="9"/>
  <c r="H1130" i="9"/>
  <c r="G1130" i="9"/>
  <c r="L1129" i="9"/>
  <c r="N1129" i="9" s="1"/>
  <c r="K1129" i="9"/>
  <c r="J1129" i="9"/>
  <c r="I1129" i="9"/>
  <c r="H1129" i="9"/>
  <c r="G1129" i="9"/>
  <c r="K1128" i="9"/>
  <c r="J1128" i="9"/>
  <c r="I1128" i="9"/>
  <c r="H1128" i="9"/>
  <c r="G1128" i="9"/>
  <c r="V1126" i="9"/>
  <c r="U1126" i="9"/>
  <c r="T1126" i="9"/>
  <c r="S1126" i="9"/>
  <c r="R1126" i="9"/>
  <c r="Q1126" i="9"/>
  <c r="P1126" i="9"/>
  <c r="O1126" i="9"/>
  <c r="N1126" i="9"/>
  <c r="M1126" i="9"/>
  <c r="L1126" i="9"/>
  <c r="K1126" i="9"/>
  <c r="J1126" i="9"/>
  <c r="I1126" i="9"/>
  <c r="H1126" i="9"/>
  <c r="G1126" i="9"/>
  <c r="V1125" i="9"/>
  <c r="U1125" i="9"/>
  <c r="T1125" i="9"/>
  <c r="S1125" i="9"/>
  <c r="R1125" i="9"/>
  <c r="Q1125" i="9"/>
  <c r="P1125" i="9"/>
  <c r="O1125" i="9"/>
  <c r="N1125" i="9"/>
  <c r="M1125" i="9"/>
  <c r="L1125" i="9"/>
  <c r="K1125" i="9"/>
  <c r="J1125" i="9"/>
  <c r="I1125" i="9"/>
  <c r="H1125" i="9"/>
  <c r="G1125" i="9"/>
  <c r="P1124" i="9"/>
  <c r="V1124" i="9" s="1"/>
  <c r="O1124" i="9"/>
  <c r="U1124" i="9" s="1"/>
  <c r="N1124" i="9"/>
  <c r="T1124" i="9" s="1"/>
  <c r="M1124" i="9"/>
  <c r="S1124" i="9" s="1"/>
  <c r="L1124" i="9"/>
  <c r="R1124" i="9" s="1"/>
  <c r="K1124" i="9"/>
  <c r="J1124" i="9"/>
  <c r="I1124" i="9"/>
  <c r="H1124" i="9"/>
  <c r="G1124" i="9"/>
  <c r="M1123" i="9"/>
  <c r="L1123" i="9"/>
  <c r="K1123" i="9"/>
  <c r="J1123" i="9"/>
  <c r="I1123" i="9"/>
  <c r="H1123" i="9"/>
  <c r="G1123" i="9"/>
  <c r="L1122" i="9"/>
  <c r="N1122" i="9" s="1"/>
  <c r="K1122" i="9"/>
  <c r="J1122" i="9"/>
  <c r="I1122" i="9"/>
  <c r="H1122" i="9"/>
  <c r="G1122" i="9"/>
  <c r="K1121" i="9"/>
  <c r="J1121" i="9"/>
  <c r="I1121" i="9"/>
  <c r="H1121" i="9"/>
  <c r="G1121" i="9"/>
  <c r="V1119" i="9"/>
  <c r="U1119" i="9"/>
  <c r="T1119" i="9"/>
  <c r="S1119" i="9"/>
  <c r="R1119" i="9"/>
  <c r="Q1119" i="9"/>
  <c r="P1119" i="9"/>
  <c r="O1119" i="9"/>
  <c r="N1119" i="9"/>
  <c r="M1119" i="9"/>
  <c r="L1119" i="9"/>
  <c r="K1119" i="9"/>
  <c r="J1119" i="9"/>
  <c r="I1119" i="9"/>
  <c r="H1119" i="9"/>
  <c r="G1119" i="9"/>
  <c r="V1118" i="9"/>
  <c r="U1118" i="9"/>
  <c r="T1118" i="9"/>
  <c r="S1118" i="9"/>
  <c r="R1118" i="9"/>
  <c r="Q1118" i="9"/>
  <c r="P1118" i="9"/>
  <c r="O1118" i="9"/>
  <c r="N1118" i="9"/>
  <c r="M1118" i="9"/>
  <c r="L1118" i="9"/>
  <c r="K1118" i="9"/>
  <c r="J1118" i="9"/>
  <c r="I1118" i="9"/>
  <c r="H1118" i="9"/>
  <c r="G1118" i="9"/>
  <c r="P1117" i="9"/>
  <c r="V1117" i="9" s="1"/>
  <c r="O1117" i="9"/>
  <c r="U1117" i="9" s="1"/>
  <c r="N1117" i="9"/>
  <c r="T1117" i="9" s="1"/>
  <c r="M1117" i="9"/>
  <c r="S1117" i="9" s="1"/>
  <c r="L1117" i="9"/>
  <c r="R1117" i="9" s="1"/>
  <c r="K1117" i="9"/>
  <c r="J1117" i="9"/>
  <c r="I1117" i="9"/>
  <c r="H1117" i="9"/>
  <c r="G1117" i="9"/>
  <c r="M1116" i="9"/>
  <c r="P1116" i="9" s="1"/>
  <c r="S1116" i="9" s="1"/>
  <c r="L1116" i="9"/>
  <c r="O1116" i="9" s="1"/>
  <c r="K1116" i="9"/>
  <c r="J1116" i="9"/>
  <c r="I1116" i="9"/>
  <c r="H1116" i="9"/>
  <c r="G1116" i="9"/>
  <c r="L1115" i="9"/>
  <c r="K1115" i="9"/>
  <c r="J1115" i="9"/>
  <c r="I1115" i="9"/>
  <c r="H1115" i="9"/>
  <c r="G1115" i="9"/>
  <c r="K1114" i="9"/>
  <c r="J1114" i="9"/>
  <c r="I1114" i="9"/>
  <c r="H1114" i="9"/>
  <c r="G1114" i="9"/>
  <c r="H1112" i="9"/>
  <c r="I1112" i="9" s="1"/>
  <c r="G1112" i="9"/>
  <c r="H1111" i="9"/>
  <c r="G1111" i="9"/>
  <c r="H1110" i="9"/>
  <c r="I1110" i="9" s="1"/>
  <c r="G1110" i="9"/>
  <c r="H1109" i="9"/>
  <c r="G1109" i="9"/>
  <c r="H1108" i="9"/>
  <c r="G1108" i="9"/>
  <c r="H1107" i="9"/>
  <c r="G1107" i="9"/>
  <c r="G1102" i="9"/>
  <c r="G1101" i="9"/>
  <c r="G1100" i="9"/>
  <c r="H1100" i="9" s="1"/>
  <c r="G1099" i="9"/>
  <c r="G1086" i="9"/>
  <c r="G1085" i="9" s="1"/>
  <c r="G1084" i="9"/>
  <c r="W1084" i="9" s="1"/>
  <c r="G1083" i="9"/>
  <c r="W1083" i="9" s="1"/>
  <c r="G1082" i="9"/>
  <c r="W1082" i="9" s="1"/>
  <c r="G1080" i="9"/>
  <c r="V1079" i="9"/>
  <c r="U1079" i="9"/>
  <c r="T1079" i="9"/>
  <c r="S1079" i="9"/>
  <c r="R1079" i="9"/>
  <c r="Q1079" i="9"/>
  <c r="P1079" i="9"/>
  <c r="O1079" i="9"/>
  <c r="N1079" i="9"/>
  <c r="M1079" i="9"/>
  <c r="L1079" i="9"/>
  <c r="K1079" i="9"/>
  <c r="J1079" i="9"/>
  <c r="I1079" i="9"/>
  <c r="H1079" i="9"/>
  <c r="G1079" i="9"/>
  <c r="V1078" i="9"/>
  <c r="U1078" i="9"/>
  <c r="U1077" i="9" s="1"/>
  <c r="T1078" i="9"/>
  <c r="S1078" i="9"/>
  <c r="R1078" i="9"/>
  <c r="R1077" i="9" s="1"/>
  <c r="Q1078" i="9"/>
  <c r="Q1077" i="9" s="1"/>
  <c r="P1078" i="9"/>
  <c r="P1077" i="9" s="1"/>
  <c r="O1078" i="9"/>
  <c r="N1078" i="9"/>
  <c r="M1078" i="9"/>
  <c r="M1077" i="9" s="1"/>
  <c r="L1078" i="9"/>
  <c r="K1078" i="9"/>
  <c r="J1078" i="9"/>
  <c r="I1078" i="9"/>
  <c r="H1078" i="9"/>
  <c r="H1077" i="9" s="1"/>
  <c r="G1078" i="9"/>
  <c r="V1076" i="9"/>
  <c r="V1074" i="9" s="1"/>
  <c r="U1076" i="9"/>
  <c r="U1074" i="9" s="1"/>
  <c r="T1076" i="9"/>
  <c r="T1074" i="9" s="1"/>
  <c r="S1076" i="9"/>
  <c r="S1074" i="9" s="1"/>
  <c r="R1076" i="9"/>
  <c r="R1074" i="9" s="1"/>
  <c r="Q1076" i="9"/>
  <c r="Q1074" i="9" s="1"/>
  <c r="P1076" i="9"/>
  <c r="P1074" i="9" s="1"/>
  <c r="O1076" i="9"/>
  <c r="O1074" i="9" s="1"/>
  <c r="N1076" i="9"/>
  <c r="N1074" i="9" s="1"/>
  <c r="M1076" i="9"/>
  <c r="M1074" i="9" s="1"/>
  <c r="L1076" i="9"/>
  <c r="L1074" i="9" s="1"/>
  <c r="K1076" i="9"/>
  <c r="K1074" i="9" s="1"/>
  <c r="J1076" i="9"/>
  <c r="J1074" i="9" s="1"/>
  <c r="I1076" i="9"/>
  <c r="I1074" i="9" s="1"/>
  <c r="H1076" i="9"/>
  <c r="H1074" i="9" s="1"/>
  <c r="G1076" i="9"/>
  <c r="G1075" i="9"/>
  <c r="V1072" i="9"/>
  <c r="U1072" i="9"/>
  <c r="T1072" i="9"/>
  <c r="S1072" i="9"/>
  <c r="R1072" i="9"/>
  <c r="Q1072" i="9"/>
  <c r="P1072" i="9"/>
  <c r="O1072" i="9"/>
  <c r="N1072" i="9"/>
  <c r="M1072" i="9"/>
  <c r="L1072" i="9"/>
  <c r="K1072" i="9"/>
  <c r="J1072" i="9"/>
  <c r="I1072" i="9"/>
  <c r="H1072" i="9"/>
  <c r="G1072" i="9"/>
  <c r="V1071" i="9"/>
  <c r="U1071" i="9"/>
  <c r="U1070" i="9" s="1"/>
  <c r="T1071" i="9"/>
  <c r="T1070" i="9" s="1"/>
  <c r="S1071" i="9"/>
  <c r="R1071" i="9"/>
  <c r="R1070" i="9" s="1"/>
  <c r="Q1071" i="9"/>
  <c r="P1071" i="9"/>
  <c r="P1070" i="9" s="1"/>
  <c r="O1071" i="9"/>
  <c r="N1071" i="9"/>
  <c r="M1071" i="9"/>
  <c r="L1071" i="9"/>
  <c r="K1071" i="9"/>
  <c r="J1071" i="9"/>
  <c r="J1070" i="9" s="1"/>
  <c r="I1071" i="9"/>
  <c r="H1071" i="9"/>
  <c r="G1071" i="9"/>
  <c r="V1069" i="9"/>
  <c r="U1069" i="9"/>
  <c r="T1069" i="9"/>
  <c r="S1069" i="9"/>
  <c r="R1069" i="9"/>
  <c r="Q1069" i="9"/>
  <c r="P1069" i="9"/>
  <c r="O1069" i="9"/>
  <c r="N1069" i="9"/>
  <c r="M1069" i="9"/>
  <c r="L1069" i="9"/>
  <c r="K1069" i="9"/>
  <c r="J1069" i="9"/>
  <c r="I1069" i="9"/>
  <c r="H1069" i="9"/>
  <c r="G1069" i="9"/>
  <c r="V1068" i="9"/>
  <c r="U1068" i="9"/>
  <c r="T1068" i="9"/>
  <c r="S1068" i="9"/>
  <c r="R1068" i="9"/>
  <c r="Q1068" i="9"/>
  <c r="P1068" i="9"/>
  <c r="O1068" i="9"/>
  <c r="N1068" i="9"/>
  <c r="M1068" i="9"/>
  <c r="L1068" i="9"/>
  <c r="K1068" i="9"/>
  <c r="J1068" i="9"/>
  <c r="I1068" i="9"/>
  <c r="H1068" i="9"/>
  <c r="G1068" i="9"/>
  <c r="V1067" i="9"/>
  <c r="U1067" i="9"/>
  <c r="T1067" i="9"/>
  <c r="T1066" i="9" s="1"/>
  <c r="S1067" i="9"/>
  <c r="R1067" i="9"/>
  <c r="Q1067" i="9"/>
  <c r="P1067" i="9"/>
  <c r="O1067" i="9"/>
  <c r="O1066" i="9" s="1"/>
  <c r="N1067" i="9"/>
  <c r="M1067" i="9"/>
  <c r="M1066" i="9" s="1"/>
  <c r="L1067" i="9"/>
  <c r="L1066" i="9" s="1"/>
  <c r="K1067" i="9"/>
  <c r="J1067" i="9"/>
  <c r="I1067" i="9"/>
  <c r="H1067" i="9"/>
  <c r="G1067" i="9"/>
  <c r="V1065" i="9"/>
  <c r="U1065" i="9"/>
  <c r="T1065" i="9"/>
  <c r="S1065" i="9"/>
  <c r="R1065" i="9"/>
  <c r="Q1065" i="9"/>
  <c r="P1065" i="9"/>
  <c r="O1065" i="9"/>
  <c r="N1065" i="9"/>
  <c r="M1065" i="9"/>
  <c r="L1065" i="9"/>
  <c r="K1065" i="9"/>
  <c r="J1065" i="9"/>
  <c r="I1065" i="9"/>
  <c r="H1065" i="9"/>
  <c r="G1065" i="9"/>
  <c r="V1064" i="9"/>
  <c r="U1064" i="9"/>
  <c r="T1064" i="9"/>
  <c r="S1064" i="9"/>
  <c r="R1064" i="9"/>
  <c r="R1063" i="9" s="1"/>
  <c r="Q1064" i="9"/>
  <c r="P1064" i="9"/>
  <c r="O1064" i="9"/>
  <c r="O1063" i="9" s="1"/>
  <c r="N1064" i="9"/>
  <c r="M1064" i="9"/>
  <c r="M1063" i="9" s="1"/>
  <c r="L1064" i="9"/>
  <c r="L1063" i="9" s="1"/>
  <c r="K1064" i="9"/>
  <c r="J1064" i="9"/>
  <c r="J1063" i="9" s="1"/>
  <c r="I1064" i="9"/>
  <c r="I1063" i="9" s="1"/>
  <c r="H1064" i="9"/>
  <c r="G1064" i="9"/>
  <c r="G1063" i="9" s="1"/>
  <c r="V1062" i="9"/>
  <c r="U1062" i="9"/>
  <c r="T1062" i="9"/>
  <c r="S1062" i="9"/>
  <c r="R1062" i="9"/>
  <c r="Q1062" i="9"/>
  <c r="P1062" i="9"/>
  <c r="O1062" i="9"/>
  <c r="N1062" i="9"/>
  <c r="M1062" i="9"/>
  <c r="L1062" i="9"/>
  <c r="K1062" i="9"/>
  <c r="J1062" i="9"/>
  <c r="I1062" i="9"/>
  <c r="H1062" i="9"/>
  <c r="G1062" i="9"/>
  <c r="V1061" i="9"/>
  <c r="U1061" i="9"/>
  <c r="U1060" i="9" s="1"/>
  <c r="T1061" i="9"/>
  <c r="S1061" i="9"/>
  <c r="R1061" i="9"/>
  <c r="Q1061" i="9"/>
  <c r="P1061" i="9"/>
  <c r="P1060" i="9" s="1"/>
  <c r="O1061" i="9"/>
  <c r="N1061" i="9"/>
  <c r="M1061" i="9"/>
  <c r="M1060" i="9" s="1"/>
  <c r="L1061" i="9"/>
  <c r="K1061" i="9"/>
  <c r="J1061" i="9"/>
  <c r="I1061" i="9"/>
  <c r="H1061" i="9"/>
  <c r="H1060" i="9" s="1"/>
  <c r="G1061" i="9"/>
  <c r="V1060" i="9"/>
  <c r="V1059" i="9"/>
  <c r="U1059" i="9"/>
  <c r="T1059" i="9"/>
  <c r="S1059" i="9"/>
  <c r="R1059" i="9"/>
  <c r="Q1059" i="9"/>
  <c r="P1059" i="9"/>
  <c r="O1059" i="9"/>
  <c r="N1059" i="9"/>
  <c r="M1059" i="9"/>
  <c r="L1059" i="9"/>
  <c r="K1059" i="9"/>
  <c r="J1059" i="9"/>
  <c r="I1059" i="9"/>
  <c r="H1059" i="9"/>
  <c r="G1059" i="9"/>
  <c r="V1058" i="9"/>
  <c r="U1058" i="9"/>
  <c r="U1057" i="9" s="1"/>
  <c r="T1058" i="9"/>
  <c r="S1058" i="9"/>
  <c r="R1058" i="9"/>
  <c r="Q1058" i="9"/>
  <c r="P1058" i="9"/>
  <c r="O1058" i="9"/>
  <c r="O1057" i="9" s="1"/>
  <c r="N1058" i="9"/>
  <c r="M1058" i="9"/>
  <c r="M1057" i="9" s="1"/>
  <c r="L1058" i="9"/>
  <c r="L1057" i="9" s="1"/>
  <c r="K1058" i="9"/>
  <c r="K1057" i="9" s="1"/>
  <c r="J1058" i="9"/>
  <c r="I1058" i="9"/>
  <c r="I1057" i="9" s="1"/>
  <c r="H1058" i="9"/>
  <c r="G1058" i="9"/>
  <c r="G1057" i="9" s="1"/>
  <c r="V1056" i="9"/>
  <c r="U1056" i="9"/>
  <c r="T1056" i="9"/>
  <c r="S1056" i="9"/>
  <c r="R1056" i="9"/>
  <c r="Q1056" i="9"/>
  <c r="P1056" i="9"/>
  <c r="O1056" i="9"/>
  <c r="N1056" i="9"/>
  <c r="M1056" i="9"/>
  <c r="L1056" i="9"/>
  <c r="K1056" i="9"/>
  <c r="J1056" i="9"/>
  <c r="I1056" i="9"/>
  <c r="H1056" i="9"/>
  <c r="G1056" i="9"/>
  <c r="V1055" i="9"/>
  <c r="V1054" i="9" s="1"/>
  <c r="U1055" i="9"/>
  <c r="U1054" i="9" s="1"/>
  <c r="T1055" i="9"/>
  <c r="T1054" i="9" s="1"/>
  <c r="S1055" i="9"/>
  <c r="R1055" i="9"/>
  <c r="R1054" i="9" s="1"/>
  <c r="Q1055" i="9"/>
  <c r="P1055" i="9"/>
  <c r="O1055" i="9"/>
  <c r="O1054" i="9" s="1"/>
  <c r="N1055" i="9"/>
  <c r="N1054" i="9" s="1"/>
  <c r="M1055" i="9"/>
  <c r="L1055" i="9"/>
  <c r="L1054" i="9" s="1"/>
  <c r="K1055" i="9"/>
  <c r="J1055" i="9"/>
  <c r="J1054" i="9" s="1"/>
  <c r="I1055" i="9"/>
  <c r="I1054" i="9" s="1"/>
  <c r="H1055" i="9"/>
  <c r="G1055" i="9"/>
  <c r="V1053" i="9"/>
  <c r="U1053" i="9"/>
  <c r="T1053" i="9"/>
  <c r="S1053" i="9"/>
  <c r="R1053" i="9"/>
  <c r="Q1053" i="9"/>
  <c r="P1053" i="9"/>
  <c r="O1053" i="9"/>
  <c r="N1053" i="9"/>
  <c r="M1053" i="9"/>
  <c r="L1053" i="9"/>
  <c r="K1053" i="9"/>
  <c r="J1053" i="9"/>
  <c r="I1053" i="9"/>
  <c r="H1053" i="9"/>
  <c r="G1053" i="9"/>
  <c r="V1052" i="9"/>
  <c r="V1051" i="9" s="1"/>
  <c r="U1052" i="9"/>
  <c r="T1052" i="9"/>
  <c r="T1051" i="9" s="1"/>
  <c r="S1052" i="9"/>
  <c r="S1051" i="9" s="1"/>
  <c r="R1052" i="9"/>
  <c r="R1051" i="9" s="1"/>
  <c r="Q1052" i="9"/>
  <c r="P1052" i="9"/>
  <c r="P1051" i="9" s="1"/>
  <c r="O1052" i="9"/>
  <c r="O1051" i="9" s="1"/>
  <c r="N1052" i="9"/>
  <c r="N1051" i="9" s="1"/>
  <c r="M1052" i="9"/>
  <c r="L1052" i="9"/>
  <c r="L1051" i="9" s="1"/>
  <c r="K1052" i="9"/>
  <c r="K1051" i="9" s="1"/>
  <c r="J1052" i="9"/>
  <c r="J1051" i="9" s="1"/>
  <c r="I1052" i="9"/>
  <c r="H1052" i="9"/>
  <c r="H1051" i="9" s="1"/>
  <c r="G1052" i="9"/>
  <c r="V1050" i="9"/>
  <c r="U1050" i="9"/>
  <c r="T1050" i="9"/>
  <c r="S1050" i="9"/>
  <c r="R1050" i="9"/>
  <c r="Q1050" i="9"/>
  <c r="P1050" i="9"/>
  <c r="O1050" i="9"/>
  <c r="N1050" i="9"/>
  <c r="M1050" i="9"/>
  <c r="L1050" i="9"/>
  <c r="K1050" i="9"/>
  <c r="J1050" i="9"/>
  <c r="I1050" i="9"/>
  <c r="H1050" i="9"/>
  <c r="G1050" i="9"/>
  <c r="V1049" i="9"/>
  <c r="U1049" i="9"/>
  <c r="T1049" i="9"/>
  <c r="T1048" i="9" s="1"/>
  <c r="S1049" i="9"/>
  <c r="S1048" i="9" s="1"/>
  <c r="R1049" i="9"/>
  <c r="R1048" i="9" s="1"/>
  <c r="Q1049" i="9"/>
  <c r="P1049" i="9"/>
  <c r="O1049" i="9"/>
  <c r="O1048" i="9" s="1"/>
  <c r="N1049" i="9"/>
  <c r="M1049" i="9"/>
  <c r="L1049" i="9"/>
  <c r="K1049" i="9"/>
  <c r="K1048" i="9" s="1"/>
  <c r="J1049" i="9"/>
  <c r="I1049" i="9"/>
  <c r="H1049" i="9"/>
  <c r="H1048" i="9" s="1"/>
  <c r="G1049" i="9"/>
  <c r="G1048" i="9" s="1"/>
  <c r="V1048" i="9"/>
  <c r="U1048" i="9"/>
  <c r="V1046" i="9"/>
  <c r="U1046" i="9"/>
  <c r="T1046" i="9"/>
  <c r="S1046" i="9"/>
  <c r="R1046" i="9"/>
  <c r="Q1046" i="9"/>
  <c r="P1046" i="9"/>
  <c r="O1046" i="9"/>
  <c r="N1046" i="9"/>
  <c r="M1046" i="9"/>
  <c r="L1046" i="9"/>
  <c r="K1046" i="9"/>
  <c r="J1046" i="9"/>
  <c r="I1046" i="9"/>
  <c r="H1046" i="9"/>
  <c r="G1046" i="9"/>
  <c r="V1045" i="9"/>
  <c r="U1045" i="9"/>
  <c r="T1045" i="9"/>
  <c r="S1045" i="9"/>
  <c r="R1045" i="9"/>
  <c r="Q1045" i="9"/>
  <c r="P1045" i="9"/>
  <c r="O1045" i="9"/>
  <c r="N1045" i="9"/>
  <c r="M1045" i="9"/>
  <c r="L1045" i="9"/>
  <c r="K1045" i="9"/>
  <c r="J1045" i="9"/>
  <c r="I1045" i="9"/>
  <c r="H1045" i="9"/>
  <c r="G1045" i="9"/>
  <c r="V1044" i="9"/>
  <c r="U1044" i="9"/>
  <c r="U1043" i="9" s="1"/>
  <c r="T1044" i="9"/>
  <c r="T1043" i="9" s="1"/>
  <c r="S1044" i="9"/>
  <c r="R1044" i="9"/>
  <c r="Q1044" i="9"/>
  <c r="P1044" i="9"/>
  <c r="O1044" i="9"/>
  <c r="N1044" i="9"/>
  <c r="M1044" i="9"/>
  <c r="M1043" i="9" s="1"/>
  <c r="L1044" i="9"/>
  <c r="L1043" i="9" s="1"/>
  <c r="K1044" i="9"/>
  <c r="J1044" i="9"/>
  <c r="I1044" i="9"/>
  <c r="H1044" i="9"/>
  <c r="H1043" i="9" s="1"/>
  <c r="G1044" i="9"/>
  <c r="V1042" i="9"/>
  <c r="U1042" i="9"/>
  <c r="T1042" i="9"/>
  <c r="S1042" i="9"/>
  <c r="R1042" i="9"/>
  <c r="Q1042" i="9"/>
  <c r="P1042" i="9"/>
  <c r="O1042" i="9"/>
  <c r="N1042" i="9"/>
  <c r="M1042" i="9"/>
  <c r="L1042" i="9"/>
  <c r="K1042" i="9"/>
  <c r="J1042" i="9"/>
  <c r="I1042" i="9"/>
  <c r="H1042" i="9"/>
  <c r="G1042" i="9"/>
  <c r="V1041" i="9"/>
  <c r="V1040" i="9" s="1"/>
  <c r="U1041" i="9"/>
  <c r="T1041" i="9"/>
  <c r="T1040" i="9" s="1"/>
  <c r="S1041" i="9"/>
  <c r="S1040" i="9" s="1"/>
  <c r="R1041" i="9"/>
  <c r="Q1041" i="9"/>
  <c r="Q1040" i="9" s="1"/>
  <c r="P1041" i="9"/>
  <c r="P1040" i="9" s="1"/>
  <c r="O1041" i="9"/>
  <c r="O1040" i="9" s="1"/>
  <c r="N1041" i="9"/>
  <c r="M1041" i="9"/>
  <c r="L1041" i="9"/>
  <c r="K1041" i="9"/>
  <c r="K1040" i="9" s="1"/>
  <c r="J1041" i="9"/>
  <c r="I1041" i="9"/>
  <c r="I1040" i="9" s="1"/>
  <c r="H1041" i="9"/>
  <c r="H1040" i="9" s="1"/>
  <c r="G1041" i="9"/>
  <c r="G1040" i="9" s="1"/>
  <c r="V1039" i="9"/>
  <c r="U1039" i="9"/>
  <c r="T1039" i="9"/>
  <c r="S1039" i="9"/>
  <c r="R1039" i="9"/>
  <c r="Q1039" i="9"/>
  <c r="P1039" i="9"/>
  <c r="O1039" i="9"/>
  <c r="N1039" i="9"/>
  <c r="M1039" i="9"/>
  <c r="L1039" i="9"/>
  <c r="K1039" i="9"/>
  <c r="J1039" i="9"/>
  <c r="I1039" i="9"/>
  <c r="H1039" i="9"/>
  <c r="G1039" i="9"/>
  <c r="V1038" i="9"/>
  <c r="U1038" i="9"/>
  <c r="T1038" i="9"/>
  <c r="S1038" i="9"/>
  <c r="R1038" i="9"/>
  <c r="Q1038" i="9"/>
  <c r="P1038" i="9"/>
  <c r="O1038" i="9"/>
  <c r="N1038" i="9"/>
  <c r="M1038" i="9"/>
  <c r="L1038" i="9"/>
  <c r="K1038" i="9"/>
  <c r="J1038" i="9"/>
  <c r="I1038" i="9"/>
  <c r="H1038" i="9"/>
  <c r="G1038" i="9"/>
  <c r="V1037" i="9"/>
  <c r="V1036" i="9" s="1"/>
  <c r="U1037" i="9"/>
  <c r="T1037" i="9"/>
  <c r="S1037" i="9"/>
  <c r="R1037" i="9"/>
  <c r="Q1037" i="9"/>
  <c r="P1037" i="9"/>
  <c r="O1037" i="9"/>
  <c r="N1037" i="9"/>
  <c r="M1037" i="9"/>
  <c r="M1036" i="9" s="1"/>
  <c r="L1037" i="9"/>
  <c r="K1037" i="9"/>
  <c r="J1037" i="9"/>
  <c r="J1036" i="9" s="1"/>
  <c r="I1037" i="9"/>
  <c r="I1036" i="9" s="1"/>
  <c r="H1037" i="9"/>
  <c r="G1037" i="9"/>
  <c r="V1035" i="9"/>
  <c r="U1035" i="9"/>
  <c r="T1035" i="9"/>
  <c r="S1035" i="9"/>
  <c r="R1035" i="9"/>
  <c r="Q1035" i="9"/>
  <c r="P1035" i="9"/>
  <c r="O1035" i="9"/>
  <c r="N1035" i="9"/>
  <c r="M1035" i="9"/>
  <c r="L1035" i="9"/>
  <c r="K1035" i="9"/>
  <c r="J1035" i="9"/>
  <c r="I1035" i="9"/>
  <c r="H1035" i="9"/>
  <c r="G1035" i="9"/>
  <c r="V1034" i="9"/>
  <c r="U1034" i="9"/>
  <c r="T1034" i="9"/>
  <c r="T1033" i="9" s="1"/>
  <c r="S1034" i="9"/>
  <c r="S1033" i="9" s="1"/>
  <c r="R1034" i="9"/>
  <c r="Q1034" i="9"/>
  <c r="Q1033" i="9" s="1"/>
  <c r="P1034" i="9"/>
  <c r="P1033" i="9" s="1"/>
  <c r="O1034" i="9"/>
  <c r="O1033" i="9" s="1"/>
  <c r="N1034" i="9"/>
  <c r="M1034" i="9"/>
  <c r="M1033" i="9" s="1"/>
  <c r="L1034" i="9"/>
  <c r="L1033" i="9" s="1"/>
  <c r="K1034" i="9"/>
  <c r="J1034" i="9"/>
  <c r="I1034" i="9"/>
  <c r="I1033" i="9" s="1"/>
  <c r="H1034" i="9"/>
  <c r="H1033" i="9" s="1"/>
  <c r="G1034" i="9"/>
  <c r="V1032" i="9"/>
  <c r="U1032" i="9"/>
  <c r="T1032" i="9"/>
  <c r="S1032" i="9"/>
  <c r="R1032" i="9"/>
  <c r="Q1032" i="9"/>
  <c r="P1032" i="9"/>
  <c r="O1032" i="9"/>
  <c r="N1032" i="9"/>
  <c r="M1032" i="9"/>
  <c r="L1032" i="9"/>
  <c r="K1032" i="9"/>
  <c r="J1032" i="9"/>
  <c r="I1032" i="9"/>
  <c r="H1032" i="9"/>
  <c r="G1032" i="9"/>
  <c r="V1031" i="9"/>
  <c r="U1031" i="9"/>
  <c r="T1031" i="9"/>
  <c r="S1031" i="9"/>
  <c r="R1031" i="9"/>
  <c r="Q1031" i="9"/>
  <c r="P1031" i="9"/>
  <c r="O1031" i="9"/>
  <c r="N1031" i="9"/>
  <c r="M1031" i="9"/>
  <c r="L1031" i="9"/>
  <c r="K1031" i="9"/>
  <c r="J1031" i="9"/>
  <c r="I1031" i="9"/>
  <c r="H1031" i="9"/>
  <c r="G1031" i="9"/>
  <c r="V1030" i="9"/>
  <c r="U1030" i="9"/>
  <c r="T1030" i="9"/>
  <c r="S1030" i="9"/>
  <c r="R1030" i="9"/>
  <c r="R1029" i="9" s="1"/>
  <c r="Q1030" i="9"/>
  <c r="P1030" i="9"/>
  <c r="O1030" i="9"/>
  <c r="N1030" i="9"/>
  <c r="N1029" i="9" s="1"/>
  <c r="M1030" i="9"/>
  <c r="L1030" i="9"/>
  <c r="L1029" i="9" s="1"/>
  <c r="K1030" i="9"/>
  <c r="J1030" i="9"/>
  <c r="J1029" i="9" s="1"/>
  <c r="I1030" i="9"/>
  <c r="H1030" i="9"/>
  <c r="G1030" i="9"/>
  <c r="G1029" i="9" s="1"/>
  <c r="V1028" i="9"/>
  <c r="U1028" i="9"/>
  <c r="T1028" i="9"/>
  <c r="S1028" i="9"/>
  <c r="R1028" i="9"/>
  <c r="Q1028" i="9"/>
  <c r="P1028" i="9"/>
  <c r="O1028" i="9"/>
  <c r="N1028" i="9"/>
  <c r="M1028" i="9"/>
  <c r="L1028" i="9"/>
  <c r="K1028" i="9"/>
  <c r="J1028" i="9"/>
  <c r="I1028" i="9"/>
  <c r="H1028" i="9"/>
  <c r="G1028" i="9"/>
  <c r="V1027" i="9"/>
  <c r="V1026" i="9" s="1"/>
  <c r="U1027" i="9"/>
  <c r="U1026" i="9" s="1"/>
  <c r="T1027" i="9"/>
  <c r="T1026" i="9" s="1"/>
  <c r="S1027" i="9"/>
  <c r="R1027" i="9"/>
  <c r="Q1027" i="9"/>
  <c r="Q1026" i="9" s="1"/>
  <c r="P1027" i="9"/>
  <c r="P1026" i="9" s="1"/>
  <c r="O1027" i="9"/>
  <c r="O1026" i="9" s="1"/>
  <c r="N1027" i="9"/>
  <c r="M1027" i="9"/>
  <c r="L1027" i="9"/>
  <c r="K1027" i="9"/>
  <c r="K1026" i="9" s="1"/>
  <c r="J1027" i="9"/>
  <c r="J1026" i="9" s="1"/>
  <c r="I1027" i="9"/>
  <c r="I1026" i="9" s="1"/>
  <c r="H1027" i="9"/>
  <c r="G1027" i="9"/>
  <c r="G1026" i="9" s="1"/>
  <c r="V1024" i="9"/>
  <c r="U1024" i="9"/>
  <c r="T1024" i="9"/>
  <c r="S1024" i="9"/>
  <c r="R1024" i="9"/>
  <c r="Q1024" i="9"/>
  <c r="P1024" i="9"/>
  <c r="O1024" i="9"/>
  <c r="N1024" i="9"/>
  <c r="M1024" i="9"/>
  <c r="L1024" i="9"/>
  <c r="K1024" i="9"/>
  <c r="J1024" i="9"/>
  <c r="I1024" i="9"/>
  <c r="H1024" i="9"/>
  <c r="G1024" i="9"/>
  <c r="V1023" i="9"/>
  <c r="U1023" i="9"/>
  <c r="T1023" i="9"/>
  <c r="S1023" i="9"/>
  <c r="R1023" i="9"/>
  <c r="Q1023" i="9"/>
  <c r="P1023" i="9"/>
  <c r="O1023" i="9"/>
  <c r="N1023" i="9"/>
  <c r="M1023" i="9"/>
  <c r="L1023" i="9"/>
  <c r="K1023" i="9"/>
  <c r="J1023" i="9"/>
  <c r="I1023" i="9"/>
  <c r="H1023" i="9"/>
  <c r="G1023" i="9"/>
  <c r="V1022" i="9"/>
  <c r="U1022" i="9"/>
  <c r="T1022" i="9"/>
  <c r="T1021" i="9" s="1"/>
  <c r="S1022" i="9"/>
  <c r="R1022" i="9"/>
  <c r="Q1022" i="9"/>
  <c r="Q1021" i="9" s="1"/>
  <c r="P1022" i="9"/>
  <c r="P1021" i="9" s="1"/>
  <c r="O1022" i="9"/>
  <c r="N1022" i="9"/>
  <c r="M1022" i="9"/>
  <c r="M1021" i="9" s="1"/>
  <c r="L1022" i="9"/>
  <c r="K1022" i="9"/>
  <c r="J1022" i="9"/>
  <c r="I1022" i="9"/>
  <c r="H1022" i="9"/>
  <c r="H1021" i="9" s="1"/>
  <c r="G1022" i="9"/>
  <c r="V1020" i="9"/>
  <c r="U1020" i="9"/>
  <c r="T1020" i="9"/>
  <c r="S1020" i="9"/>
  <c r="R1020" i="9"/>
  <c r="Q1020" i="9"/>
  <c r="P1020" i="9"/>
  <c r="O1020" i="9"/>
  <c r="N1020" i="9"/>
  <c r="M1020" i="9"/>
  <c r="L1020" i="9"/>
  <c r="K1020" i="9"/>
  <c r="J1020" i="9"/>
  <c r="I1020" i="9"/>
  <c r="H1020" i="9"/>
  <c r="G1020" i="9"/>
  <c r="V1019" i="9"/>
  <c r="U1019" i="9"/>
  <c r="T1019" i="9"/>
  <c r="S1019" i="9"/>
  <c r="R1019" i="9"/>
  <c r="Q1019" i="9"/>
  <c r="P1019" i="9"/>
  <c r="O1019" i="9"/>
  <c r="N1019" i="9"/>
  <c r="M1019" i="9"/>
  <c r="L1019" i="9"/>
  <c r="K1019" i="9"/>
  <c r="J1019" i="9"/>
  <c r="I1019" i="9"/>
  <c r="H1019" i="9"/>
  <c r="G1019" i="9"/>
  <c r="V1018" i="9"/>
  <c r="U1018" i="9"/>
  <c r="T1018" i="9"/>
  <c r="S1018" i="9"/>
  <c r="R1018" i="9"/>
  <c r="Q1018" i="9"/>
  <c r="P1018" i="9"/>
  <c r="P1017" i="9" s="1"/>
  <c r="O1018" i="9"/>
  <c r="O1017" i="9" s="1"/>
  <c r="N1018" i="9"/>
  <c r="N1017" i="9" s="1"/>
  <c r="M1018" i="9"/>
  <c r="L1018" i="9"/>
  <c r="L1017" i="9" s="1"/>
  <c r="K1018" i="9"/>
  <c r="J1018" i="9"/>
  <c r="I1018" i="9"/>
  <c r="H1018" i="9"/>
  <c r="H1017" i="9" s="1"/>
  <c r="G1018" i="9"/>
  <c r="G1017" i="9" s="1"/>
  <c r="V1016" i="9"/>
  <c r="U1016" i="9"/>
  <c r="T1016" i="9"/>
  <c r="S1016" i="9"/>
  <c r="R1016" i="9"/>
  <c r="Q1016" i="9"/>
  <c r="P1016" i="9"/>
  <c r="O1016" i="9"/>
  <c r="N1016" i="9"/>
  <c r="M1016" i="9"/>
  <c r="L1016" i="9"/>
  <c r="K1016" i="9"/>
  <c r="J1016" i="9"/>
  <c r="I1016" i="9"/>
  <c r="H1016" i="9"/>
  <c r="G1016" i="9"/>
  <c r="V1015" i="9"/>
  <c r="U1015" i="9"/>
  <c r="T1015" i="9"/>
  <c r="S1015" i="9"/>
  <c r="R1015" i="9"/>
  <c r="Q1015" i="9"/>
  <c r="P1015" i="9"/>
  <c r="O1015" i="9"/>
  <c r="N1015" i="9"/>
  <c r="M1015" i="9"/>
  <c r="L1015" i="9"/>
  <c r="K1015" i="9"/>
  <c r="J1015" i="9"/>
  <c r="I1015" i="9"/>
  <c r="H1015" i="9"/>
  <c r="G1015" i="9"/>
  <c r="V1014" i="9"/>
  <c r="U1014" i="9"/>
  <c r="T1014" i="9"/>
  <c r="S1014" i="9"/>
  <c r="R1014" i="9"/>
  <c r="R1013" i="9" s="1"/>
  <c r="Q1014" i="9"/>
  <c r="Q1013" i="9" s="1"/>
  <c r="P1014" i="9"/>
  <c r="P1013" i="9" s="1"/>
  <c r="O1014" i="9"/>
  <c r="N1014" i="9"/>
  <c r="N1013" i="9" s="1"/>
  <c r="M1014" i="9"/>
  <c r="M1013" i="9" s="1"/>
  <c r="L1014" i="9"/>
  <c r="L1013" i="9" s="1"/>
  <c r="K1014" i="9"/>
  <c r="K1013" i="9" s="1"/>
  <c r="J1014" i="9"/>
  <c r="J1013" i="9" s="1"/>
  <c r="I1014" i="9"/>
  <c r="I1013" i="9" s="1"/>
  <c r="H1014" i="9"/>
  <c r="G1014" i="9"/>
  <c r="G1013" i="9" s="1"/>
  <c r="V1011" i="9"/>
  <c r="U1011" i="9"/>
  <c r="T1011" i="9"/>
  <c r="S1011" i="9"/>
  <c r="R1011" i="9"/>
  <c r="Q1011" i="9"/>
  <c r="P1011" i="9"/>
  <c r="O1011" i="9"/>
  <c r="N1011" i="9"/>
  <c r="M1011" i="9"/>
  <c r="L1011" i="9"/>
  <c r="K1011" i="9"/>
  <c r="J1011" i="9"/>
  <c r="I1011" i="9"/>
  <c r="H1011" i="9"/>
  <c r="G1011" i="9"/>
  <c r="V1010" i="9"/>
  <c r="U1010" i="9"/>
  <c r="T1010" i="9"/>
  <c r="S1010" i="9"/>
  <c r="R1010" i="9"/>
  <c r="Q1010" i="9"/>
  <c r="P1010" i="9"/>
  <c r="O1010" i="9"/>
  <c r="N1010" i="9"/>
  <c r="M1010" i="9"/>
  <c r="L1010" i="9"/>
  <c r="K1010" i="9"/>
  <c r="J1010" i="9"/>
  <c r="I1010" i="9"/>
  <c r="H1010" i="9"/>
  <c r="G1010" i="9"/>
  <c r="V1009" i="9"/>
  <c r="U1009" i="9"/>
  <c r="T1009" i="9"/>
  <c r="S1009" i="9"/>
  <c r="R1009" i="9"/>
  <c r="Q1009" i="9"/>
  <c r="P1009" i="9"/>
  <c r="O1009" i="9"/>
  <c r="N1009" i="9"/>
  <c r="M1009" i="9"/>
  <c r="L1009" i="9"/>
  <c r="K1009" i="9"/>
  <c r="J1009" i="9"/>
  <c r="I1009" i="9"/>
  <c r="H1009" i="9"/>
  <c r="G1009" i="9"/>
  <c r="V1008" i="9"/>
  <c r="U1008" i="9"/>
  <c r="U1007" i="9" s="1"/>
  <c r="T1008" i="9"/>
  <c r="S1008" i="9"/>
  <c r="R1008" i="9"/>
  <c r="R1007" i="9" s="1"/>
  <c r="Q1008" i="9"/>
  <c r="P1008" i="9"/>
  <c r="O1008" i="9"/>
  <c r="O1007" i="9" s="1"/>
  <c r="N1008" i="9"/>
  <c r="M1008" i="9"/>
  <c r="L1008" i="9"/>
  <c r="K1008" i="9"/>
  <c r="J1008" i="9"/>
  <c r="J1007" i="9" s="1"/>
  <c r="I1008" i="9"/>
  <c r="H1008" i="9"/>
  <c r="G1008" i="9"/>
  <c r="V1006" i="9"/>
  <c r="U1006" i="9"/>
  <c r="T1006" i="9"/>
  <c r="S1006" i="9"/>
  <c r="R1006" i="9"/>
  <c r="Q1006" i="9"/>
  <c r="P1006" i="9"/>
  <c r="O1006" i="9"/>
  <c r="N1006" i="9"/>
  <c r="M1006" i="9"/>
  <c r="L1006" i="9"/>
  <c r="K1006" i="9"/>
  <c r="J1006" i="9"/>
  <c r="I1006" i="9"/>
  <c r="H1006" i="9"/>
  <c r="G1006" i="9"/>
  <c r="V1005" i="9"/>
  <c r="U1005" i="9"/>
  <c r="T1005" i="9"/>
  <c r="S1005" i="9"/>
  <c r="R1005" i="9"/>
  <c r="Q1005" i="9"/>
  <c r="P1005" i="9"/>
  <c r="O1005" i="9"/>
  <c r="N1005" i="9"/>
  <c r="M1005" i="9"/>
  <c r="L1005" i="9"/>
  <c r="K1005" i="9"/>
  <c r="J1005" i="9"/>
  <c r="I1005" i="9"/>
  <c r="H1005" i="9"/>
  <c r="G1005" i="9"/>
  <c r="V1004" i="9"/>
  <c r="U1004" i="9"/>
  <c r="T1004" i="9"/>
  <c r="S1004" i="9"/>
  <c r="R1004" i="9"/>
  <c r="Q1004" i="9"/>
  <c r="P1004" i="9"/>
  <c r="O1004" i="9"/>
  <c r="N1004" i="9"/>
  <c r="M1004" i="9"/>
  <c r="L1004" i="9"/>
  <c r="K1004" i="9"/>
  <c r="J1004" i="9"/>
  <c r="I1004" i="9"/>
  <c r="H1004" i="9"/>
  <c r="G1004" i="9"/>
  <c r="V1003" i="9"/>
  <c r="U1003" i="9"/>
  <c r="U1002" i="9" s="1"/>
  <c r="T1003" i="9"/>
  <c r="S1003" i="9"/>
  <c r="R1003" i="9"/>
  <c r="Q1003" i="9"/>
  <c r="P1003" i="9"/>
  <c r="P1002" i="9" s="1"/>
  <c r="O1003" i="9"/>
  <c r="N1003" i="9"/>
  <c r="M1003" i="9"/>
  <c r="M1002" i="9" s="1"/>
  <c r="L1003" i="9"/>
  <c r="L1002" i="9" s="1"/>
  <c r="K1003" i="9"/>
  <c r="J1003" i="9"/>
  <c r="I1003" i="9"/>
  <c r="I1002" i="9" s="1"/>
  <c r="H1003" i="9"/>
  <c r="G1003" i="9"/>
  <c r="V1001" i="9"/>
  <c r="U1001" i="9"/>
  <c r="T1001" i="9"/>
  <c r="S1001" i="9"/>
  <c r="R1001" i="9"/>
  <c r="Q1001" i="9"/>
  <c r="P1001" i="9"/>
  <c r="O1001" i="9"/>
  <c r="N1001" i="9"/>
  <c r="M1001" i="9"/>
  <c r="L1001" i="9"/>
  <c r="K1001" i="9"/>
  <c r="J1001" i="9"/>
  <c r="I1001" i="9"/>
  <c r="H1001" i="9"/>
  <c r="G1001" i="9"/>
  <c r="V1000" i="9"/>
  <c r="U1000" i="9"/>
  <c r="T1000" i="9"/>
  <c r="S1000" i="9"/>
  <c r="R1000" i="9"/>
  <c r="Q1000" i="9"/>
  <c r="P1000" i="9"/>
  <c r="O1000" i="9"/>
  <c r="N1000" i="9"/>
  <c r="M1000" i="9"/>
  <c r="L1000" i="9"/>
  <c r="K1000" i="9"/>
  <c r="J1000" i="9"/>
  <c r="I1000" i="9"/>
  <c r="H1000" i="9"/>
  <c r="G1000" i="9"/>
  <c r="V999" i="9"/>
  <c r="U999" i="9"/>
  <c r="T999" i="9"/>
  <c r="S999" i="9"/>
  <c r="R999" i="9"/>
  <c r="Q999" i="9"/>
  <c r="P999" i="9"/>
  <c r="O999" i="9"/>
  <c r="N999" i="9"/>
  <c r="M999" i="9"/>
  <c r="L999" i="9"/>
  <c r="K999" i="9"/>
  <c r="J999" i="9"/>
  <c r="I999" i="9"/>
  <c r="H999" i="9"/>
  <c r="G999" i="9"/>
  <c r="V998" i="9"/>
  <c r="V997" i="9" s="1"/>
  <c r="U998" i="9"/>
  <c r="U997" i="9" s="1"/>
  <c r="T998" i="9"/>
  <c r="S998" i="9"/>
  <c r="R998" i="9"/>
  <c r="Q998" i="9"/>
  <c r="Q997" i="9" s="1"/>
  <c r="P998" i="9"/>
  <c r="O998" i="9"/>
  <c r="O997" i="9" s="1"/>
  <c r="N998" i="9"/>
  <c r="M998" i="9"/>
  <c r="M997" i="9" s="1"/>
  <c r="L998" i="9"/>
  <c r="L997" i="9" s="1"/>
  <c r="K998" i="9"/>
  <c r="K997" i="9" s="1"/>
  <c r="J998" i="9"/>
  <c r="I998" i="9"/>
  <c r="H998" i="9"/>
  <c r="G998" i="9"/>
  <c r="V994" i="9"/>
  <c r="U994" i="9"/>
  <c r="T994" i="9"/>
  <c r="S994" i="9"/>
  <c r="R994" i="9"/>
  <c r="Q994" i="9"/>
  <c r="P994" i="9"/>
  <c r="O994" i="9"/>
  <c r="N994" i="9"/>
  <c r="M994" i="9"/>
  <c r="L994" i="9"/>
  <c r="K994" i="9"/>
  <c r="J994" i="9"/>
  <c r="I994" i="9"/>
  <c r="H994" i="9"/>
  <c r="G994" i="9"/>
  <c r="V993" i="9"/>
  <c r="U993" i="9"/>
  <c r="T993" i="9"/>
  <c r="S993" i="9"/>
  <c r="R993" i="9"/>
  <c r="Q993" i="9"/>
  <c r="P993" i="9"/>
  <c r="O993" i="9"/>
  <c r="N993" i="9"/>
  <c r="M993" i="9"/>
  <c r="L993" i="9"/>
  <c r="K993" i="9"/>
  <c r="J993" i="9"/>
  <c r="I993" i="9"/>
  <c r="H993" i="9"/>
  <c r="G993" i="9"/>
  <c r="V992" i="9"/>
  <c r="U992" i="9"/>
  <c r="T992" i="9"/>
  <c r="S992" i="9"/>
  <c r="R992" i="9"/>
  <c r="Q992" i="9"/>
  <c r="P992" i="9"/>
  <c r="O992" i="9"/>
  <c r="N992" i="9"/>
  <c r="M992" i="9"/>
  <c r="L992" i="9"/>
  <c r="K992" i="9"/>
  <c r="J992" i="9"/>
  <c r="I992" i="9"/>
  <c r="H992" i="9"/>
  <c r="G992" i="9"/>
  <c r="V991" i="9"/>
  <c r="U991" i="9"/>
  <c r="T991" i="9"/>
  <c r="T990" i="9" s="1"/>
  <c r="S991" i="9"/>
  <c r="R991" i="9"/>
  <c r="Q991" i="9"/>
  <c r="Q990" i="9" s="1"/>
  <c r="P991" i="9"/>
  <c r="O991" i="9"/>
  <c r="O990" i="9" s="1"/>
  <c r="N991" i="9"/>
  <c r="N990" i="9" s="1"/>
  <c r="M991" i="9"/>
  <c r="L991" i="9"/>
  <c r="K991" i="9"/>
  <c r="K990" i="9" s="1"/>
  <c r="J991" i="9"/>
  <c r="I991" i="9"/>
  <c r="I990" i="9" s="1"/>
  <c r="H991" i="9"/>
  <c r="G991" i="9"/>
  <c r="V990" i="9"/>
  <c r="G989" i="9"/>
  <c r="W989" i="9" s="1"/>
  <c r="V988" i="9"/>
  <c r="U988" i="9"/>
  <c r="U987" i="9" s="1"/>
  <c r="T988" i="9"/>
  <c r="T987" i="9" s="1"/>
  <c r="S988" i="9"/>
  <c r="S987" i="9" s="1"/>
  <c r="R988" i="9"/>
  <c r="R987" i="9" s="1"/>
  <c r="Q988" i="9"/>
  <c r="Q987" i="9" s="1"/>
  <c r="P988" i="9"/>
  <c r="P987" i="9" s="1"/>
  <c r="O988" i="9"/>
  <c r="O987" i="9" s="1"/>
  <c r="N988" i="9"/>
  <c r="N987" i="9" s="1"/>
  <c r="M988" i="9"/>
  <c r="M987" i="9" s="1"/>
  <c r="L988" i="9"/>
  <c r="L987" i="9" s="1"/>
  <c r="K988" i="9"/>
  <c r="K987" i="9" s="1"/>
  <c r="J988" i="9"/>
  <c r="J987" i="9" s="1"/>
  <c r="I988" i="9"/>
  <c r="I987" i="9" s="1"/>
  <c r="H988" i="9"/>
  <c r="H987" i="9" s="1"/>
  <c r="G988" i="9"/>
  <c r="G987" i="9" s="1"/>
  <c r="V987" i="9"/>
  <c r="G986" i="9"/>
  <c r="W986" i="9" s="1"/>
  <c r="G985" i="9"/>
  <c r="W985" i="9" s="1"/>
  <c r="V983" i="9"/>
  <c r="U983" i="9"/>
  <c r="T983" i="9"/>
  <c r="S983" i="9"/>
  <c r="R983" i="9"/>
  <c r="Q983" i="9"/>
  <c r="P983" i="9"/>
  <c r="L983" i="9"/>
  <c r="K983" i="9"/>
  <c r="H983" i="9"/>
  <c r="G984" i="9"/>
  <c r="W984" i="9" s="1"/>
  <c r="G982" i="9"/>
  <c r="W982" i="9" s="1"/>
  <c r="V981" i="9"/>
  <c r="U981" i="9"/>
  <c r="T981" i="9"/>
  <c r="S981" i="9"/>
  <c r="R981" i="9"/>
  <c r="Q981" i="9"/>
  <c r="P981" i="9"/>
  <c r="O981" i="9"/>
  <c r="N981" i="9"/>
  <c r="M981" i="9"/>
  <c r="L981" i="9"/>
  <c r="K981" i="9"/>
  <c r="J981" i="9"/>
  <c r="I981" i="9"/>
  <c r="H981" i="9"/>
  <c r="G981" i="9"/>
  <c r="V980" i="9"/>
  <c r="U980" i="9"/>
  <c r="T980" i="9"/>
  <c r="S980" i="9"/>
  <c r="S979" i="9" s="1"/>
  <c r="R980" i="9"/>
  <c r="Q980" i="9"/>
  <c r="P980" i="9"/>
  <c r="O980" i="9"/>
  <c r="O979" i="9" s="1"/>
  <c r="N980" i="9"/>
  <c r="M980" i="9"/>
  <c r="M979" i="9" s="1"/>
  <c r="L980" i="9"/>
  <c r="K980" i="9"/>
  <c r="K979" i="9" s="1"/>
  <c r="J980" i="9"/>
  <c r="J979" i="9" s="1"/>
  <c r="I980" i="9"/>
  <c r="I979" i="9" s="1"/>
  <c r="H980" i="9"/>
  <c r="G980" i="9"/>
  <c r="V979" i="9"/>
  <c r="K978" i="9"/>
  <c r="K976" i="9" s="1"/>
  <c r="J978" i="9"/>
  <c r="J976" i="9" s="1"/>
  <c r="I978" i="9"/>
  <c r="H978" i="9"/>
  <c r="H976" i="9" s="1"/>
  <c r="G978" i="9"/>
  <c r="G977" i="9"/>
  <c r="K975" i="9"/>
  <c r="K973" i="9" s="1"/>
  <c r="J975" i="9"/>
  <c r="J973" i="9" s="1"/>
  <c r="I975" i="9"/>
  <c r="H975" i="9"/>
  <c r="G975" i="9"/>
  <c r="G974" i="9"/>
  <c r="V972" i="9"/>
  <c r="U972" i="9"/>
  <c r="T972" i="9"/>
  <c r="S972" i="9"/>
  <c r="R972" i="9"/>
  <c r="Q972" i="9"/>
  <c r="P972" i="9"/>
  <c r="O972" i="9"/>
  <c r="N972" i="9"/>
  <c r="M972" i="9"/>
  <c r="L972" i="9"/>
  <c r="K972" i="9"/>
  <c r="J972" i="9"/>
  <c r="I972" i="9"/>
  <c r="H972" i="9"/>
  <c r="G972" i="9"/>
  <c r="V971" i="9"/>
  <c r="U971" i="9"/>
  <c r="U968" i="9" s="1"/>
  <c r="T971" i="9"/>
  <c r="T968" i="9" s="1"/>
  <c r="S971" i="9"/>
  <c r="R971" i="9"/>
  <c r="Q971" i="9"/>
  <c r="Q968" i="9" s="1"/>
  <c r="P971" i="9"/>
  <c r="P968" i="9" s="1"/>
  <c r="O971" i="9"/>
  <c r="O968" i="9" s="1"/>
  <c r="N971" i="9"/>
  <c r="M971" i="9"/>
  <c r="M968" i="9" s="1"/>
  <c r="L971" i="9"/>
  <c r="L968" i="9" s="1"/>
  <c r="K971" i="9"/>
  <c r="K968" i="9" s="1"/>
  <c r="J971" i="9"/>
  <c r="I971" i="9"/>
  <c r="I968" i="9" s="1"/>
  <c r="H971" i="9"/>
  <c r="G971" i="9"/>
  <c r="G970" i="9"/>
  <c r="H970" i="9" s="1"/>
  <c r="G969" i="9"/>
  <c r="H969" i="9" s="1"/>
  <c r="K966" i="9"/>
  <c r="K964" i="9" s="1"/>
  <c r="J966" i="9"/>
  <c r="J964" i="9" s="1"/>
  <c r="I966" i="9"/>
  <c r="H966" i="9"/>
  <c r="G966" i="9"/>
  <c r="G965" i="9"/>
  <c r="K963" i="9"/>
  <c r="K961" i="9" s="1"/>
  <c r="J963" i="9"/>
  <c r="I963" i="9"/>
  <c r="I961" i="9" s="1"/>
  <c r="H963" i="9"/>
  <c r="G963" i="9"/>
  <c r="G962" i="9"/>
  <c r="W962" i="9" s="1"/>
  <c r="V960" i="9"/>
  <c r="U960" i="9"/>
  <c r="T960" i="9"/>
  <c r="S960" i="9"/>
  <c r="R960" i="9"/>
  <c r="Q960" i="9"/>
  <c r="P960" i="9"/>
  <c r="O960" i="9"/>
  <c r="N960" i="9"/>
  <c r="M960" i="9"/>
  <c r="L960" i="9"/>
  <c r="K960" i="9"/>
  <c r="J960" i="9"/>
  <c r="I960" i="9"/>
  <c r="H960" i="9"/>
  <c r="G960" i="9"/>
  <c r="V959" i="9"/>
  <c r="V956" i="9" s="1"/>
  <c r="U959" i="9"/>
  <c r="U956" i="9" s="1"/>
  <c r="T959" i="9"/>
  <c r="T956" i="9" s="1"/>
  <c r="S959" i="9"/>
  <c r="R959" i="9"/>
  <c r="Q959" i="9"/>
  <c r="P959" i="9"/>
  <c r="P956" i="9" s="1"/>
  <c r="O959" i="9"/>
  <c r="O956" i="9" s="1"/>
  <c r="N959" i="9"/>
  <c r="M959" i="9"/>
  <c r="M956" i="9" s="1"/>
  <c r="L959" i="9"/>
  <c r="L956" i="9" s="1"/>
  <c r="K959" i="9"/>
  <c r="J959" i="9"/>
  <c r="I959" i="9"/>
  <c r="I956" i="9" s="1"/>
  <c r="H959" i="9"/>
  <c r="G959" i="9"/>
  <c r="G958" i="9"/>
  <c r="G957" i="9"/>
  <c r="H957" i="9" s="1"/>
  <c r="W957" i="9" s="1"/>
  <c r="V953" i="9"/>
  <c r="U953" i="9"/>
  <c r="T953" i="9"/>
  <c r="S953" i="9"/>
  <c r="R953" i="9"/>
  <c r="Q953" i="9"/>
  <c r="P953" i="9"/>
  <c r="O953" i="9"/>
  <c r="N953" i="9"/>
  <c r="M953" i="9"/>
  <c r="L953" i="9"/>
  <c r="K953" i="9"/>
  <c r="J953" i="9"/>
  <c r="I953" i="9"/>
  <c r="H953" i="9"/>
  <c r="G953" i="9"/>
  <c r="V952" i="9"/>
  <c r="U952" i="9"/>
  <c r="T952" i="9"/>
  <c r="S952" i="9"/>
  <c r="R952" i="9"/>
  <c r="R951" i="9" s="1"/>
  <c r="Q952" i="9"/>
  <c r="Q951" i="9" s="1"/>
  <c r="P952" i="9"/>
  <c r="P951" i="9" s="1"/>
  <c r="O952" i="9"/>
  <c r="N952" i="9"/>
  <c r="N951" i="9" s="1"/>
  <c r="M952" i="9"/>
  <c r="M951" i="9" s="1"/>
  <c r="L952" i="9"/>
  <c r="L951" i="9" s="1"/>
  <c r="K952" i="9"/>
  <c r="J952" i="9"/>
  <c r="I952" i="9"/>
  <c r="I951" i="9" s="1"/>
  <c r="H952" i="9"/>
  <c r="H951" i="9" s="1"/>
  <c r="G952" i="9"/>
  <c r="V951" i="9"/>
  <c r="G950" i="9"/>
  <c r="W950" i="9" s="1"/>
  <c r="G949" i="9"/>
  <c r="M949" i="9" s="1"/>
  <c r="M947" i="9" s="1"/>
  <c r="G948" i="9"/>
  <c r="K948" i="9" s="1"/>
  <c r="K947" i="9" s="1"/>
  <c r="V944" i="9"/>
  <c r="R944" i="9"/>
  <c r="N944" i="9"/>
  <c r="J944" i="9"/>
  <c r="G946" i="9"/>
  <c r="H946" i="9" s="1"/>
  <c r="T944" i="9"/>
  <c r="S944" i="9"/>
  <c r="O944" i="9"/>
  <c r="L944" i="9"/>
  <c r="K944" i="9"/>
  <c r="G945" i="9"/>
  <c r="U944" i="9"/>
  <c r="Q944" i="9"/>
  <c r="P944" i="9"/>
  <c r="M944" i="9"/>
  <c r="I944" i="9"/>
  <c r="U941" i="9"/>
  <c r="Q941" i="9"/>
  <c r="M941" i="9"/>
  <c r="I941" i="9"/>
  <c r="G943" i="9"/>
  <c r="H943" i="9" s="1"/>
  <c r="V941" i="9"/>
  <c r="S941" i="9"/>
  <c r="R941" i="9"/>
  <c r="N941" i="9"/>
  <c r="K941" i="9"/>
  <c r="J941" i="9"/>
  <c r="G942" i="9"/>
  <c r="T941" i="9"/>
  <c r="P941" i="9"/>
  <c r="O941" i="9"/>
  <c r="L941" i="9"/>
  <c r="T938" i="9"/>
  <c r="P938" i="9"/>
  <c r="L938" i="9"/>
  <c r="G940" i="9"/>
  <c r="U938" i="9"/>
  <c r="Q938" i="9"/>
  <c r="M938" i="9"/>
  <c r="I938" i="9"/>
  <c r="G939" i="9"/>
  <c r="V938" i="9"/>
  <c r="S938" i="9"/>
  <c r="R938" i="9"/>
  <c r="O938" i="9"/>
  <c r="N938" i="9"/>
  <c r="K938" i="9"/>
  <c r="J938" i="9"/>
  <c r="S935" i="9"/>
  <c r="O935" i="9"/>
  <c r="K935" i="9"/>
  <c r="G937" i="9"/>
  <c r="T935" i="9"/>
  <c r="Q935" i="9"/>
  <c r="P935" i="9"/>
  <c r="L935" i="9"/>
  <c r="I935" i="9"/>
  <c r="G936" i="9"/>
  <c r="H936" i="9" s="1"/>
  <c r="V935" i="9"/>
  <c r="U935" i="9"/>
  <c r="R935" i="9"/>
  <c r="N935" i="9"/>
  <c r="M935" i="9"/>
  <c r="J935" i="9"/>
  <c r="V932" i="9"/>
  <c r="R932" i="9"/>
  <c r="N932" i="9"/>
  <c r="J932" i="9"/>
  <c r="G934" i="9"/>
  <c r="H934" i="9" s="1"/>
  <c r="S932" i="9"/>
  <c r="P932" i="9"/>
  <c r="O932" i="9"/>
  <c r="K932" i="9"/>
  <c r="G933" i="9"/>
  <c r="H933" i="9" s="1"/>
  <c r="U932" i="9"/>
  <c r="T932" i="9"/>
  <c r="Q932" i="9"/>
  <c r="M932" i="9"/>
  <c r="L932" i="9"/>
  <c r="I932" i="9"/>
  <c r="U929" i="9"/>
  <c r="Q929" i="9"/>
  <c r="M929" i="9"/>
  <c r="I929" i="9"/>
  <c r="G931" i="9"/>
  <c r="H931" i="9" s="1"/>
  <c r="V929" i="9"/>
  <c r="R929" i="9"/>
  <c r="N929" i="9"/>
  <c r="J929" i="9"/>
  <c r="G930" i="9"/>
  <c r="H930" i="9" s="1"/>
  <c r="T929" i="9"/>
  <c r="S929" i="9"/>
  <c r="P929" i="9"/>
  <c r="O929" i="9"/>
  <c r="L929" i="9"/>
  <c r="K929" i="9"/>
  <c r="G927" i="9"/>
  <c r="H927" i="9" s="1"/>
  <c r="U924" i="9"/>
  <c r="Q924" i="9"/>
  <c r="M924" i="9"/>
  <c r="I924" i="9"/>
  <c r="G926" i="9"/>
  <c r="H926" i="9" s="1"/>
  <c r="V924" i="9"/>
  <c r="R924" i="9"/>
  <c r="N924" i="9"/>
  <c r="J924" i="9"/>
  <c r="G925" i="9"/>
  <c r="H925" i="9" s="1"/>
  <c r="T924" i="9"/>
  <c r="S924" i="9"/>
  <c r="P924" i="9"/>
  <c r="O924" i="9"/>
  <c r="L924" i="9"/>
  <c r="K924" i="9"/>
  <c r="T921" i="9"/>
  <c r="P921" i="9"/>
  <c r="L921" i="9"/>
  <c r="G923" i="9"/>
  <c r="H923" i="9" s="1"/>
  <c r="U921" i="9"/>
  <c r="R921" i="9"/>
  <c r="Q921" i="9"/>
  <c r="M921" i="9"/>
  <c r="J921" i="9"/>
  <c r="I921" i="9"/>
  <c r="G922" i="9"/>
  <c r="V921" i="9"/>
  <c r="S921" i="9"/>
  <c r="O921" i="9"/>
  <c r="N921" i="9"/>
  <c r="K921" i="9"/>
  <c r="S917" i="9"/>
  <c r="K917" i="9"/>
  <c r="G920" i="9"/>
  <c r="H920" i="9" s="1"/>
  <c r="T917" i="9"/>
  <c r="P917" i="9"/>
  <c r="L917" i="9"/>
  <c r="G919" i="9"/>
  <c r="U917" i="9"/>
  <c r="R917" i="9"/>
  <c r="Q917" i="9"/>
  <c r="M917" i="9"/>
  <c r="J917" i="9"/>
  <c r="I917" i="9"/>
  <c r="G918" i="9"/>
  <c r="H918" i="9" s="1"/>
  <c r="V917" i="9"/>
  <c r="O917" i="9"/>
  <c r="N917" i="9"/>
  <c r="S914" i="9"/>
  <c r="O914" i="9"/>
  <c r="K914" i="9"/>
  <c r="G916" i="9"/>
  <c r="T914" i="9"/>
  <c r="P914" i="9"/>
  <c r="L914" i="9"/>
  <c r="G915" i="9"/>
  <c r="V914" i="9"/>
  <c r="U914" i="9"/>
  <c r="R914" i="9"/>
  <c r="Q914" i="9"/>
  <c r="N914" i="9"/>
  <c r="M914" i="9"/>
  <c r="J914" i="9"/>
  <c r="I914" i="9"/>
  <c r="G913" i="9"/>
  <c r="H913" i="9" s="1"/>
  <c r="S910" i="9"/>
  <c r="O910" i="9"/>
  <c r="K910" i="9"/>
  <c r="G912" i="9"/>
  <c r="H912" i="9" s="1"/>
  <c r="T910" i="9"/>
  <c r="Q910" i="9"/>
  <c r="P910" i="9"/>
  <c r="L910" i="9"/>
  <c r="I910" i="9"/>
  <c r="G911" i="9"/>
  <c r="H911" i="9" s="1"/>
  <c r="V910" i="9"/>
  <c r="U910" i="9"/>
  <c r="R910" i="9"/>
  <c r="N910" i="9"/>
  <c r="M910" i="9"/>
  <c r="J910" i="9"/>
  <c r="V907" i="9"/>
  <c r="R907" i="9"/>
  <c r="N907" i="9"/>
  <c r="J907" i="9"/>
  <c r="G909" i="9"/>
  <c r="H909" i="9" s="1"/>
  <c r="S907" i="9"/>
  <c r="P907" i="9"/>
  <c r="O907" i="9"/>
  <c r="K907" i="9"/>
  <c r="G908" i="9"/>
  <c r="H908" i="9" s="1"/>
  <c r="U907" i="9"/>
  <c r="T907" i="9"/>
  <c r="Q907" i="9"/>
  <c r="M907" i="9"/>
  <c r="L907" i="9"/>
  <c r="I907" i="9"/>
  <c r="U902" i="9"/>
  <c r="Q902" i="9"/>
  <c r="M902" i="9"/>
  <c r="I902" i="9"/>
  <c r="G905" i="9"/>
  <c r="H905" i="9" s="1"/>
  <c r="V902" i="9"/>
  <c r="R902" i="9"/>
  <c r="N902" i="9"/>
  <c r="J902" i="9"/>
  <c r="G904" i="9"/>
  <c r="H904" i="9" s="1"/>
  <c r="S902" i="9"/>
  <c r="P902" i="9"/>
  <c r="O902" i="9"/>
  <c r="K902" i="9"/>
  <c r="G903" i="9"/>
  <c r="H903" i="9" s="1"/>
  <c r="T902" i="9"/>
  <c r="L902" i="9"/>
  <c r="U898" i="9"/>
  <c r="Q898" i="9"/>
  <c r="M898" i="9"/>
  <c r="I898" i="9"/>
  <c r="G901" i="9"/>
  <c r="H901" i="9" s="1"/>
  <c r="V898" i="9"/>
  <c r="R898" i="9"/>
  <c r="N898" i="9"/>
  <c r="J898" i="9"/>
  <c r="G900" i="9"/>
  <c r="H900" i="9" s="1"/>
  <c r="S898" i="9"/>
  <c r="P898" i="9"/>
  <c r="O898" i="9"/>
  <c r="K898" i="9"/>
  <c r="G899" i="9"/>
  <c r="H899" i="9" s="1"/>
  <c r="T898" i="9"/>
  <c r="L898" i="9"/>
  <c r="U894" i="9"/>
  <c r="Q894" i="9"/>
  <c r="M894" i="9"/>
  <c r="I894" i="9"/>
  <c r="G897" i="9"/>
  <c r="H897" i="9" s="1"/>
  <c r="V894" i="9"/>
  <c r="R894" i="9"/>
  <c r="N894" i="9"/>
  <c r="J894" i="9"/>
  <c r="G896" i="9"/>
  <c r="H896" i="9" s="1"/>
  <c r="S894" i="9"/>
  <c r="P894" i="9"/>
  <c r="O894" i="9"/>
  <c r="K894" i="9"/>
  <c r="G895" i="9"/>
  <c r="H895" i="9" s="1"/>
  <c r="T894" i="9"/>
  <c r="L894" i="9"/>
  <c r="G892" i="9"/>
  <c r="H892" i="9" s="1"/>
  <c r="R888" i="9"/>
  <c r="J888" i="9"/>
  <c r="G891" i="9"/>
  <c r="H891" i="9" s="1"/>
  <c r="S888" i="9"/>
  <c r="O888" i="9"/>
  <c r="K888" i="9"/>
  <c r="G890" i="9"/>
  <c r="H890" i="9" s="1"/>
  <c r="T888" i="9"/>
  <c r="Q888" i="9"/>
  <c r="P888" i="9"/>
  <c r="L888" i="9"/>
  <c r="I888" i="9"/>
  <c r="G889" i="9"/>
  <c r="H889" i="9" s="1"/>
  <c r="V888" i="9"/>
  <c r="U888" i="9"/>
  <c r="N888" i="9"/>
  <c r="M888" i="9"/>
  <c r="G887" i="9"/>
  <c r="H887" i="9" s="1"/>
  <c r="S883" i="9"/>
  <c r="G886" i="9"/>
  <c r="T883" i="9"/>
  <c r="G885" i="9"/>
  <c r="U883" i="9"/>
  <c r="R883" i="9"/>
  <c r="Q883" i="9"/>
  <c r="N883" i="9"/>
  <c r="M883" i="9"/>
  <c r="J883" i="9"/>
  <c r="I883" i="9"/>
  <c r="G884" i="9"/>
  <c r="H884" i="9" s="1"/>
  <c r="V883" i="9"/>
  <c r="P883" i="9"/>
  <c r="O883" i="9"/>
  <c r="L883" i="9"/>
  <c r="K883" i="9"/>
  <c r="G882" i="9"/>
  <c r="H882" i="9" s="1"/>
  <c r="U878" i="9"/>
  <c r="G881" i="9"/>
  <c r="H881" i="9" s="1"/>
  <c r="G880" i="9"/>
  <c r="H880" i="9" s="1"/>
  <c r="W880" i="9" s="1"/>
  <c r="P878" i="9"/>
  <c r="O878" i="9"/>
  <c r="L878" i="9"/>
  <c r="K878" i="9"/>
  <c r="G879" i="9"/>
  <c r="H879" i="9" s="1"/>
  <c r="T878" i="9"/>
  <c r="S878" i="9"/>
  <c r="Q878" i="9"/>
  <c r="M878" i="9"/>
  <c r="I878" i="9"/>
  <c r="V875" i="9"/>
  <c r="V873" i="9" s="1"/>
  <c r="U875" i="9"/>
  <c r="U873" i="9" s="1"/>
  <c r="T875" i="9"/>
  <c r="T873" i="9" s="1"/>
  <c r="S875" i="9"/>
  <c r="S873" i="9" s="1"/>
  <c r="R875" i="9"/>
  <c r="R873" i="9" s="1"/>
  <c r="Q875" i="9"/>
  <c r="Q873" i="9" s="1"/>
  <c r="P875" i="9"/>
  <c r="P873" i="9" s="1"/>
  <c r="O875" i="9"/>
  <c r="O873" i="9" s="1"/>
  <c r="N875" i="9"/>
  <c r="N873" i="9" s="1"/>
  <c r="M875" i="9"/>
  <c r="M873" i="9" s="1"/>
  <c r="L875" i="9"/>
  <c r="L873" i="9" s="1"/>
  <c r="K875" i="9"/>
  <c r="K873" i="9" s="1"/>
  <c r="J875" i="9"/>
  <c r="J873" i="9" s="1"/>
  <c r="I875" i="9"/>
  <c r="I873" i="9" s="1"/>
  <c r="H875" i="9"/>
  <c r="G875" i="9"/>
  <c r="G874" i="9"/>
  <c r="G872" i="9"/>
  <c r="H872" i="9" s="1"/>
  <c r="V871" i="9"/>
  <c r="V870" i="9" s="1"/>
  <c r="U871" i="9"/>
  <c r="U870" i="9" s="1"/>
  <c r="T871" i="9"/>
  <c r="T870" i="9" s="1"/>
  <c r="S871" i="9"/>
  <c r="S870" i="9" s="1"/>
  <c r="R871" i="9"/>
  <c r="R870" i="9" s="1"/>
  <c r="Q871" i="9"/>
  <c r="Q870" i="9" s="1"/>
  <c r="P871" i="9"/>
  <c r="P870" i="9" s="1"/>
  <c r="O871" i="9"/>
  <c r="O870" i="9" s="1"/>
  <c r="N871" i="9"/>
  <c r="N870" i="9" s="1"/>
  <c r="M871" i="9"/>
  <c r="M870" i="9" s="1"/>
  <c r="L871" i="9"/>
  <c r="L870" i="9" s="1"/>
  <c r="K871" i="9"/>
  <c r="K870" i="9" s="1"/>
  <c r="J871" i="9"/>
  <c r="J870" i="9" s="1"/>
  <c r="I871" i="9"/>
  <c r="I870" i="9" s="1"/>
  <c r="H871" i="9"/>
  <c r="G871" i="9"/>
  <c r="G869" i="9"/>
  <c r="W866" i="9"/>
  <c r="F865" i="9"/>
  <c r="F864" i="9"/>
  <c r="F863" i="9"/>
  <c r="G807" i="9"/>
  <c r="W803" i="9"/>
  <c r="V803" i="9"/>
  <c r="U803" i="9"/>
  <c r="T803" i="9"/>
  <c r="S803" i="9"/>
  <c r="R803" i="9"/>
  <c r="Q803" i="9"/>
  <c r="P803" i="9"/>
  <c r="O803" i="9"/>
  <c r="N803" i="9"/>
  <c r="M803" i="9"/>
  <c r="L803" i="9"/>
  <c r="K803" i="9"/>
  <c r="J803" i="9"/>
  <c r="I803" i="9"/>
  <c r="H803" i="9"/>
  <c r="G803" i="9"/>
  <c r="W800" i="9"/>
  <c r="V800" i="9"/>
  <c r="U800" i="9"/>
  <c r="T800" i="9"/>
  <c r="S800" i="9"/>
  <c r="R800" i="9"/>
  <c r="Q800" i="9"/>
  <c r="P800" i="9"/>
  <c r="O800" i="9"/>
  <c r="N800" i="9"/>
  <c r="M800" i="9"/>
  <c r="L800" i="9"/>
  <c r="K800" i="9"/>
  <c r="J800" i="9"/>
  <c r="I800" i="9"/>
  <c r="H800" i="9"/>
  <c r="G800" i="9"/>
  <c r="W797" i="9"/>
  <c r="V797" i="9"/>
  <c r="U797" i="9"/>
  <c r="T797" i="9"/>
  <c r="S797" i="9"/>
  <c r="R797" i="9"/>
  <c r="Q797" i="9"/>
  <c r="P797" i="9"/>
  <c r="O797" i="9"/>
  <c r="N797" i="9"/>
  <c r="M797" i="9"/>
  <c r="L797" i="9"/>
  <c r="K797" i="9"/>
  <c r="J797" i="9"/>
  <c r="I797" i="9"/>
  <c r="H797" i="9"/>
  <c r="G797" i="9"/>
  <c r="W794" i="9"/>
  <c r="V794" i="9"/>
  <c r="U794" i="9"/>
  <c r="T794" i="9"/>
  <c r="S794" i="9"/>
  <c r="R794" i="9"/>
  <c r="Q794" i="9"/>
  <c r="P794" i="9"/>
  <c r="O794" i="9"/>
  <c r="N794" i="9"/>
  <c r="M794" i="9"/>
  <c r="L794" i="9"/>
  <c r="K794" i="9"/>
  <c r="J794" i="9"/>
  <c r="I794" i="9"/>
  <c r="H794" i="9"/>
  <c r="G794" i="9"/>
  <c r="W791" i="9"/>
  <c r="V791" i="9"/>
  <c r="U791" i="9"/>
  <c r="T791" i="9"/>
  <c r="S791" i="9"/>
  <c r="R791" i="9"/>
  <c r="Q791" i="9"/>
  <c r="P791" i="9"/>
  <c r="O791" i="9"/>
  <c r="N791" i="9"/>
  <c r="M791" i="9"/>
  <c r="L791" i="9"/>
  <c r="K791" i="9"/>
  <c r="J791" i="9"/>
  <c r="I791" i="9"/>
  <c r="H791" i="9"/>
  <c r="G791" i="9"/>
  <c r="W788" i="9"/>
  <c r="V788" i="9"/>
  <c r="U788" i="9"/>
  <c r="T788" i="9"/>
  <c r="S788" i="9"/>
  <c r="R788" i="9"/>
  <c r="Q788" i="9"/>
  <c r="P788" i="9"/>
  <c r="O788" i="9"/>
  <c r="N788" i="9"/>
  <c r="M788" i="9"/>
  <c r="L788" i="9"/>
  <c r="K788" i="9"/>
  <c r="J788" i="9"/>
  <c r="I788" i="9"/>
  <c r="H788" i="9"/>
  <c r="G788" i="9"/>
  <c r="W785" i="9"/>
  <c r="V785" i="9"/>
  <c r="U785" i="9"/>
  <c r="T785" i="9"/>
  <c r="S785" i="9"/>
  <c r="R785" i="9"/>
  <c r="Q785" i="9"/>
  <c r="P785" i="9"/>
  <c r="O785" i="9"/>
  <c r="N785" i="9"/>
  <c r="M785" i="9"/>
  <c r="L785" i="9"/>
  <c r="K785" i="9"/>
  <c r="J785" i="9"/>
  <c r="I785" i="9"/>
  <c r="H785" i="9"/>
  <c r="G785" i="9"/>
  <c r="W780" i="9"/>
  <c r="V780" i="9"/>
  <c r="U780" i="9"/>
  <c r="T780" i="9"/>
  <c r="S780" i="9"/>
  <c r="R780" i="9"/>
  <c r="Q780" i="9"/>
  <c r="P780" i="9"/>
  <c r="O780" i="9"/>
  <c r="N780" i="9"/>
  <c r="M780" i="9"/>
  <c r="L780" i="9"/>
  <c r="K780" i="9"/>
  <c r="J780" i="9"/>
  <c r="I780" i="9"/>
  <c r="H780" i="9"/>
  <c r="G780" i="9"/>
  <c r="W777" i="9"/>
  <c r="V777" i="9"/>
  <c r="U777" i="9"/>
  <c r="T777" i="9"/>
  <c r="S777" i="9"/>
  <c r="R777" i="9"/>
  <c r="Q777" i="9"/>
  <c r="P777" i="9"/>
  <c r="O777" i="9"/>
  <c r="N777" i="9"/>
  <c r="M777" i="9"/>
  <c r="L777" i="9"/>
  <c r="K777" i="9"/>
  <c r="J777" i="9"/>
  <c r="I777" i="9"/>
  <c r="H777" i="9"/>
  <c r="G777" i="9"/>
  <c r="W773" i="9"/>
  <c r="V773" i="9"/>
  <c r="U773" i="9"/>
  <c r="T773" i="9"/>
  <c r="S773" i="9"/>
  <c r="R773" i="9"/>
  <c r="Q773" i="9"/>
  <c r="P773" i="9"/>
  <c r="O773" i="9"/>
  <c r="N773" i="9"/>
  <c r="M773" i="9"/>
  <c r="L773" i="9"/>
  <c r="K773" i="9"/>
  <c r="J773" i="9"/>
  <c r="I773" i="9"/>
  <c r="H773" i="9"/>
  <c r="G773" i="9"/>
  <c r="W770" i="9"/>
  <c r="V770" i="9"/>
  <c r="U770" i="9"/>
  <c r="T770" i="9"/>
  <c r="S770" i="9"/>
  <c r="R770" i="9"/>
  <c r="Q770" i="9"/>
  <c r="P770" i="9"/>
  <c r="O770" i="9"/>
  <c r="N770" i="9"/>
  <c r="M770" i="9"/>
  <c r="L770" i="9"/>
  <c r="K770" i="9"/>
  <c r="J770" i="9"/>
  <c r="I770" i="9"/>
  <c r="H770" i="9"/>
  <c r="G770" i="9"/>
  <c r="W766" i="9"/>
  <c r="V766" i="9"/>
  <c r="U766" i="9"/>
  <c r="T766" i="9"/>
  <c r="S766" i="9"/>
  <c r="R766" i="9"/>
  <c r="Q766" i="9"/>
  <c r="P766" i="9"/>
  <c r="O766" i="9"/>
  <c r="N766" i="9"/>
  <c r="M766" i="9"/>
  <c r="L766" i="9"/>
  <c r="K766" i="9"/>
  <c r="J766" i="9"/>
  <c r="I766" i="9"/>
  <c r="H766" i="9"/>
  <c r="G766" i="9"/>
  <c r="W763" i="9"/>
  <c r="V763" i="9"/>
  <c r="U763" i="9"/>
  <c r="T763" i="9"/>
  <c r="S763" i="9"/>
  <c r="R763" i="9"/>
  <c r="Q763" i="9"/>
  <c r="P763" i="9"/>
  <c r="O763" i="9"/>
  <c r="N763" i="9"/>
  <c r="M763" i="9"/>
  <c r="L763" i="9"/>
  <c r="K763" i="9"/>
  <c r="J763" i="9"/>
  <c r="I763" i="9"/>
  <c r="H763" i="9"/>
  <c r="G763" i="9"/>
  <c r="W758" i="9"/>
  <c r="V758" i="9"/>
  <c r="U758" i="9"/>
  <c r="T758" i="9"/>
  <c r="S758" i="9"/>
  <c r="R758" i="9"/>
  <c r="Q758" i="9"/>
  <c r="P758" i="9"/>
  <c r="O758" i="9"/>
  <c r="N758" i="9"/>
  <c r="M758" i="9"/>
  <c r="L758" i="9"/>
  <c r="K758" i="9"/>
  <c r="J758" i="9"/>
  <c r="I758" i="9"/>
  <c r="H758" i="9"/>
  <c r="G758" i="9"/>
  <c r="W754" i="9"/>
  <c r="V754" i="9"/>
  <c r="U754" i="9"/>
  <c r="T754" i="9"/>
  <c r="S754" i="9"/>
  <c r="R754" i="9"/>
  <c r="Q754" i="9"/>
  <c r="P754" i="9"/>
  <c r="O754" i="9"/>
  <c r="N754" i="9"/>
  <c r="M754" i="9"/>
  <c r="L754" i="9"/>
  <c r="K754" i="9"/>
  <c r="J754" i="9"/>
  <c r="I754" i="9"/>
  <c r="H754" i="9"/>
  <c r="G754" i="9"/>
  <c r="W750" i="9"/>
  <c r="V750" i="9"/>
  <c r="U750" i="9"/>
  <c r="T750" i="9"/>
  <c r="S750" i="9"/>
  <c r="R750" i="9"/>
  <c r="Q750" i="9"/>
  <c r="P750" i="9"/>
  <c r="O750" i="9"/>
  <c r="N750" i="9"/>
  <c r="M750" i="9"/>
  <c r="L750" i="9"/>
  <c r="K750" i="9"/>
  <c r="J750" i="9"/>
  <c r="I750" i="9"/>
  <c r="H750" i="9"/>
  <c r="G750" i="9"/>
  <c r="W744" i="9"/>
  <c r="V744" i="9"/>
  <c r="U744" i="9"/>
  <c r="T744" i="9"/>
  <c r="S744" i="9"/>
  <c r="R744" i="9"/>
  <c r="Q744" i="9"/>
  <c r="P744" i="9"/>
  <c r="O744" i="9"/>
  <c r="N744" i="9"/>
  <c r="M744" i="9"/>
  <c r="L744" i="9"/>
  <c r="K744" i="9"/>
  <c r="J744" i="9"/>
  <c r="I744" i="9"/>
  <c r="H744" i="9"/>
  <c r="G744" i="9"/>
  <c r="W739" i="9"/>
  <c r="V739" i="9"/>
  <c r="U739" i="9"/>
  <c r="T739" i="9"/>
  <c r="S739" i="9"/>
  <c r="R739" i="9"/>
  <c r="Q739" i="9"/>
  <c r="P739" i="9"/>
  <c r="O739" i="9"/>
  <c r="N739" i="9"/>
  <c r="M739" i="9"/>
  <c r="L739" i="9"/>
  <c r="K739" i="9"/>
  <c r="J739" i="9"/>
  <c r="I739" i="9"/>
  <c r="H739" i="9"/>
  <c r="G739" i="9"/>
  <c r="W734" i="9"/>
  <c r="V734" i="9"/>
  <c r="U734" i="9"/>
  <c r="T734" i="9"/>
  <c r="S734" i="9"/>
  <c r="R734" i="9"/>
  <c r="Q734" i="9"/>
  <c r="P734" i="9"/>
  <c r="O734" i="9"/>
  <c r="N734" i="9"/>
  <c r="M734" i="9"/>
  <c r="L734" i="9"/>
  <c r="K734" i="9"/>
  <c r="J734" i="9"/>
  <c r="I734" i="9"/>
  <c r="H734" i="9"/>
  <c r="G734" i="9"/>
  <c r="G729" i="9"/>
  <c r="W725" i="9"/>
  <c r="V725" i="9"/>
  <c r="U725" i="9"/>
  <c r="T725" i="9"/>
  <c r="S725" i="9"/>
  <c r="R725" i="9"/>
  <c r="Q725" i="9"/>
  <c r="P725" i="9"/>
  <c r="O725" i="9"/>
  <c r="N725" i="9"/>
  <c r="M725" i="9"/>
  <c r="L725" i="9"/>
  <c r="K725" i="9"/>
  <c r="J725" i="9"/>
  <c r="I725" i="9"/>
  <c r="H725" i="9"/>
  <c r="G725" i="9"/>
  <c r="W722" i="9"/>
  <c r="V722" i="9"/>
  <c r="U722" i="9"/>
  <c r="T722" i="9"/>
  <c r="S722" i="9"/>
  <c r="R722" i="9"/>
  <c r="Q722" i="9"/>
  <c r="P722" i="9"/>
  <c r="O722" i="9"/>
  <c r="N722" i="9"/>
  <c r="M722" i="9"/>
  <c r="L722" i="9"/>
  <c r="K722" i="9"/>
  <c r="J722" i="9"/>
  <c r="I722" i="9"/>
  <c r="H722" i="9"/>
  <c r="G722" i="9"/>
  <c r="W719" i="9"/>
  <c r="V719" i="9"/>
  <c r="U719" i="9"/>
  <c r="T719" i="9"/>
  <c r="S719" i="9"/>
  <c r="R719" i="9"/>
  <c r="Q719" i="9"/>
  <c r="P719" i="9"/>
  <c r="O719" i="9"/>
  <c r="N719" i="9"/>
  <c r="M719" i="9"/>
  <c r="L719" i="9"/>
  <c r="K719" i="9"/>
  <c r="J719" i="9"/>
  <c r="I719" i="9"/>
  <c r="H719" i="9"/>
  <c r="G719" i="9"/>
  <c r="W716" i="9"/>
  <c r="V716" i="9"/>
  <c r="U716" i="9"/>
  <c r="T716" i="9"/>
  <c r="S716" i="9"/>
  <c r="R716" i="9"/>
  <c r="Q716" i="9"/>
  <c r="P716" i="9"/>
  <c r="O716" i="9"/>
  <c r="N716" i="9"/>
  <c r="M716" i="9"/>
  <c r="L716" i="9"/>
  <c r="K716" i="9"/>
  <c r="J716" i="9"/>
  <c r="I716" i="9"/>
  <c r="H716" i="9"/>
  <c r="G716" i="9"/>
  <c r="W713" i="9"/>
  <c r="V713" i="9"/>
  <c r="U713" i="9"/>
  <c r="T713" i="9"/>
  <c r="S713" i="9"/>
  <c r="R713" i="9"/>
  <c r="Q713" i="9"/>
  <c r="P713" i="9"/>
  <c r="O713" i="9"/>
  <c r="N713" i="9"/>
  <c r="M713" i="9"/>
  <c r="L713" i="9"/>
  <c r="K713" i="9"/>
  <c r="J713" i="9"/>
  <c r="I713" i="9"/>
  <c r="H713" i="9"/>
  <c r="G713" i="9"/>
  <c r="W710" i="9"/>
  <c r="V710" i="9"/>
  <c r="U710" i="9"/>
  <c r="T710" i="9"/>
  <c r="S710" i="9"/>
  <c r="R710" i="9"/>
  <c r="Q710" i="9"/>
  <c r="P710" i="9"/>
  <c r="O710" i="9"/>
  <c r="N710" i="9"/>
  <c r="M710" i="9"/>
  <c r="L710" i="9"/>
  <c r="K710" i="9"/>
  <c r="J710" i="9"/>
  <c r="I710" i="9"/>
  <c r="H710" i="9"/>
  <c r="G710" i="9"/>
  <c r="W707" i="9"/>
  <c r="V707" i="9"/>
  <c r="U707" i="9"/>
  <c r="T707" i="9"/>
  <c r="S707" i="9"/>
  <c r="R707" i="9"/>
  <c r="Q707" i="9"/>
  <c r="P707" i="9"/>
  <c r="O707" i="9"/>
  <c r="N707" i="9"/>
  <c r="M707" i="9"/>
  <c r="L707" i="9"/>
  <c r="K707" i="9"/>
  <c r="J707" i="9"/>
  <c r="I707" i="9"/>
  <c r="H707" i="9"/>
  <c r="G707" i="9"/>
  <c r="W702" i="9"/>
  <c r="V702" i="9"/>
  <c r="U702" i="9"/>
  <c r="T702" i="9"/>
  <c r="S702" i="9"/>
  <c r="R702" i="9"/>
  <c r="Q702" i="9"/>
  <c r="P702" i="9"/>
  <c r="O702" i="9"/>
  <c r="N702" i="9"/>
  <c r="M702" i="9"/>
  <c r="L702" i="9"/>
  <c r="K702" i="9"/>
  <c r="J702" i="9"/>
  <c r="I702" i="9"/>
  <c r="H702" i="9"/>
  <c r="G702" i="9"/>
  <c r="W699" i="9"/>
  <c r="V699" i="9"/>
  <c r="U699" i="9"/>
  <c r="T699" i="9"/>
  <c r="S699" i="9"/>
  <c r="R699" i="9"/>
  <c r="Q699" i="9"/>
  <c r="P699" i="9"/>
  <c r="O699" i="9"/>
  <c r="N699" i="9"/>
  <c r="M699" i="9"/>
  <c r="L699" i="9"/>
  <c r="K699" i="9"/>
  <c r="J699" i="9"/>
  <c r="I699" i="9"/>
  <c r="H699" i="9"/>
  <c r="G699" i="9"/>
  <c r="W695" i="9"/>
  <c r="V695" i="9"/>
  <c r="U695" i="9"/>
  <c r="T695" i="9"/>
  <c r="S695" i="9"/>
  <c r="R695" i="9"/>
  <c r="Q695" i="9"/>
  <c r="P695" i="9"/>
  <c r="O695" i="9"/>
  <c r="N695" i="9"/>
  <c r="M695" i="9"/>
  <c r="L695" i="9"/>
  <c r="K695" i="9"/>
  <c r="J695" i="9"/>
  <c r="I695" i="9"/>
  <c r="H695" i="9"/>
  <c r="G695" i="9"/>
  <c r="W692" i="9"/>
  <c r="V692" i="9"/>
  <c r="U692" i="9"/>
  <c r="T692" i="9"/>
  <c r="S692" i="9"/>
  <c r="R692" i="9"/>
  <c r="Q692" i="9"/>
  <c r="P692" i="9"/>
  <c r="O692" i="9"/>
  <c r="N692" i="9"/>
  <c r="M692" i="9"/>
  <c r="L692" i="9"/>
  <c r="K692" i="9"/>
  <c r="J692" i="9"/>
  <c r="I692" i="9"/>
  <c r="H692" i="9"/>
  <c r="G692" i="9"/>
  <c r="W688" i="9"/>
  <c r="V688" i="9"/>
  <c r="U688" i="9"/>
  <c r="T688" i="9"/>
  <c r="S688" i="9"/>
  <c r="R688" i="9"/>
  <c r="Q688" i="9"/>
  <c r="P688" i="9"/>
  <c r="O688" i="9"/>
  <c r="N688" i="9"/>
  <c r="M688" i="9"/>
  <c r="L688" i="9"/>
  <c r="K688" i="9"/>
  <c r="J688" i="9"/>
  <c r="I688" i="9"/>
  <c r="H688" i="9"/>
  <c r="G688" i="9"/>
  <c r="W685" i="9"/>
  <c r="V685" i="9"/>
  <c r="U685" i="9"/>
  <c r="T685" i="9"/>
  <c r="S685" i="9"/>
  <c r="R685" i="9"/>
  <c r="Q685" i="9"/>
  <c r="P685" i="9"/>
  <c r="O685" i="9"/>
  <c r="N685" i="9"/>
  <c r="M685" i="9"/>
  <c r="L685" i="9"/>
  <c r="K685" i="9"/>
  <c r="J685" i="9"/>
  <c r="I685" i="9"/>
  <c r="H685" i="9"/>
  <c r="G685" i="9"/>
  <c r="W680" i="9"/>
  <c r="V680" i="9"/>
  <c r="U680" i="9"/>
  <c r="T680" i="9"/>
  <c r="S680" i="9"/>
  <c r="R680" i="9"/>
  <c r="Q680" i="9"/>
  <c r="P680" i="9"/>
  <c r="O680" i="9"/>
  <c r="N680" i="9"/>
  <c r="M680" i="9"/>
  <c r="L680" i="9"/>
  <c r="K680" i="9"/>
  <c r="J680" i="9"/>
  <c r="I680" i="9"/>
  <c r="H680" i="9"/>
  <c r="G680" i="9"/>
  <c r="W676" i="9"/>
  <c r="V676" i="9"/>
  <c r="U676" i="9"/>
  <c r="T676" i="9"/>
  <c r="S676" i="9"/>
  <c r="R676" i="9"/>
  <c r="Q676" i="9"/>
  <c r="P676" i="9"/>
  <c r="O676" i="9"/>
  <c r="N676" i="9"/>
  <c r="M676" i="9"/>
  <c r="L676" i="9"/>
  <c r="K676" i="9"/>
  <c r="J676" i="9"/>
  <c r="I676" i="9"/>
  <c r="H676" i="9"/>
  <c r="G676" i="9"/>
  <c r="W672" i="9"/>
  <c r="V672" i="9"/>
  <c r="U672" i="9"/>
  <c r="T672" i="9"/>
  <c r="S672" i="9"/>
  <c r="R672" i="9"/>
  <c r="Q672" i="9"/>
  <c r="P672" i="9"/>
  <c r="O672" i="9"/>
  <c r="N672" i="9"/>
  <c r="M672" i="9"/>
  <c r="L672" i="9"/>
  <c r="K672" i="9"/>
  <c r="J672" i="9"/>
  <c r="I672" i="9"/>
  <c r="H672" i="9"/>
  <c r="G672" i="9"/>
  <c r="W666" i="9"/>
  <c r="V666" i="9"/>
  <c r="U666" i="9"/>
  <c r="T666" i="9"/>
  <c r="S666" i="9"/>
  <c r="R666" i="9"/>
  <c r="Q666" i="9"/>
  <c r="P666" i="9"/>
  <c r="O666" i="9"/>
  <c r="N666" i="9"/>
  <c r="M666" i="9"/>
  <c r="L666" i="9"/>
  <c r="K666" i="9"/>
  <c r="J666" i="9"/>
  <c r="I666" i="9"/>
  <c r="H666" i="9"/>
  <c r="G666" i="9"/>
  <c r="W661" i="9"/>
  <c r="V661" i="9"/>
  <c r="U661" i="9"/>
  <c r="T661" i="9"/>
  <c r="S661" i="9"/>
  <c r="R661" i="9"/>
  <c r="Q661" i="9"/>
  <c r="P661" i="9"/>
  <c r="O661" i="9"/>
  <c r="N661" i="9"/>
  <c r="M661" i="9"/>
  <c r="L661" i="9"/>
  <c r="K661" i="9"/>
  <c r="J661" i="9"/>
  <c r="I661" i="9"/>
  <c r="H661" i="9"/>
  <c r="G661" i="9"/>
  <c r="W656" i="9"/>
  <c r="V656" i="9"/>
  <c r="U656" i="9"/>
  <c r="T656" i="9"/>
  <c r="S656" i="9"/>
  <c r="R656" i="9"/>
  <c r="Q656" i="9"/>
  <c r="P656" i="9"/>
  <c r="O656" i="9"/>
  <c r="N656" i="9"/>
  <c r="M656" i="9"/>
  <c r="L656" i="9"/>
  <c r="K656" i="9"/>
  <c r="J656" i="9"/>
  <c r="I656" i="9"/>
  <c r="H656" i="9"/>
  <c r="G656" i="9"/>
  <c r="G651" i="9"/>
  <c r="W647" i="9"/>
  <c r="V647" i="9"/>
  <c r="U647" i="9"/>
  <c r="T647" i="9"/>
  <c r="S647" i="9"/>
  <c r="R647" i="9"/>
  <c r="Q647" i="9"/>
  <c r="P647" i="9"/>
  <c r="O647" i="9"/>
  <c r="N647" i="9"/>
  <c r="M647" i="9"/>
  <c r="L647" i="9"/>
  <c r="K647" i="9"/>
  <c r="J647" i="9"/>
  <c r="I647" i="9"/>
  <c r="H647" i="9"/>
  <c r="G647" i="9"/>
  <c r="W644" i="9"/>
  <c r="V644" i="9"/>
  <c r="U644" i="9"/>
  <c r="T644" i="9"/>
  <c r="S644" i="9"/>
  <c r="R644" i="9"/>
  <c r="Q644" i="9"/>
  <c r="P644" i="9"/>
  <c r="O644" i="9"/>
  <c r="N644" i="9"/>
  <c r="M644" i="9"/>
  <c r="L644" i="9"/>
  <c r="K644" i="9"/>
  <c r="J644" i="9"/>
  <c r="I644" i="9"/>
  <c r="H644" i="9"/>
  <c r="G644" i="9"/>
  <c r="W641" i="9"/>
  <c r="V641" i="9"/>
  <c r="U641" i="9"/>
  <c r="T641" i="9"/>
  <c r="S641" i="9"/>
  <c r="R641" i="9"/>
  <c r="Q641" i="9"/>
  <c r="P641" i="9"/>
  <c r="O641" i="9"/>
  <c r="N641" i="9"/>
  <c r="M641" i="9"/>
  <c r="L641" i="9"/>
  <c r="K641" i="9"/>
  <c r="J641" i="9"/>
  <c r="I641" i="9"/>
  <c r="H641" i="9"/>
  <c r="G641" i="9"/>
  <c r="W638" i="9"/>
  <c r="V638" i="9"/>
  <c r="U638" i="9"/>
  <c r="T638" i="9"/>
  <c r="S638" i="9"/>
  <c r="R638" i="9"/>
  <c r="Q638" i="9"/>
  <c r="P638" i="9"/>
  <c r="O638" i="9"/>
  <c r="N638" i="9"/>
  <c r="M638" i="9"/>
  <c r="L638" i="9"/>
  <c r="K638" i="9"/>
  <c r="J638" i="9"/>
  <c r="I638" i="9"/>
  <c r="H638" i="9"/>
  <c r="G638" i="9"/>
  <c r="W635" i="9"/>
  <c r="V635" i="9"/>
  <c r="U635" i="9"/>
  <c r="T635" i="9"/>
  <c r="S635" i="9"/>
  <c r="R635" i="9"/>
  <c r="Q635" i="9"/>
  <c r="P635" i="9"/>
  <c r="O635" i="9"/>
  <c r="N635" i="9"/>
  <c r="M635" i="9"/>
  <c r="L635" i="9"/>
  <c r="K635" i="9"/>
  <c r="J635" i="9"/>
  <c r="I635" i="9"/>
  <c r="H635" i="9"/>
  <c r="G635" i="9"/>
  <c r="W632" i="9"/>
  <c r="V632" i="9"/>
  <c r="U632" i="9"/>
  <c r="T632" i="9"/>
  <c r="S632" i="9"/>
  <c r="R632" i="9"/>
  <c r="Q632" i="9"/>
  <c r="P632" i="9"/>
  <c r="O632" i="9"/>
  <c r="N632" i="9"/>
  <c r="M632" i="9"/>
  <c r="L632" i="9"/>
  <c r="K632" i="9"/>
  <c r="J632" i="9"/>
  <c r="I632" i="9"/>
  <c r="H632" i="9"/>
  <c r="G632" i="9"/>
  <c r="W629" i="9"/>
  <c r="V629" i="9"/>
  <c r="U629" i="9"/>
  <c r="T629" i="9"/>
  <c r="S629" i="9"/>
  <c r="R629" i="9"/>
  <c r="Q629" i="9"/>
  <c r="P629" i="9"/>
  <c r="O629" i="9"/>
  <c r="N629" i="9"/>
  <c r="M629" i="9"/>
  <c r="L629" i="9"/>
  <c r="K629" i="9"/>
  <c r="J629" i="9"/>
  <c r="I629" i="9"/>
  <c r="H629" i="9"/>
  <c r="G629" i="9"/>
  <c r="W624" i="9"/>
  <c r="V624" i="9"/>
  <c r="U624" i="9"/>
  <c r="T624" i="9"/>
  <c r="S624" i="9"/>
  <c r="R624" i="9"/>
  <c r="Q624" i="9"/>
  <c r="P624" i="9"/>
  <c r="O624" i="9"/>
  <c r="N624" i="9"/>
  <c r="M624" i="9"/>
  <c r="L624" i="9"/>
  <c r="K624" i="9"/>
  <c r="J624" i="9"/>
  <c r="I624" i="9"/>
  <c r="H624" i="9"/>
  <c r="G624" i="9"/>
  <c r="W621" i="9"/>
  <c r="V621" i="9"/>
  <c r="U621" i="9"/>
  <c r="T621" i="9"/>
  <c r="S621" i="9"/>
  <c r="R621" i="9"/>
  <c r="Q621" i="9"/>
  <c r="P621" i="9"/>
  <c r="O621" i="9"/>
  <c r="N621" i="9"/>
  <c r="M621" i="9"/>
  <c r="L621" i="9"/>
  <c r="K621" i="9"/>
  <c r="J621" i="9"/>
  <c r="I621" i="9"/>
  <c r="H621" i="9"/>
  <c r="G621" i="9"/>
  <c r="W617" i="9"/>
  <c r="V617" i="9"/>
  <c r="U617" i="9"/>
  <c r="T617" i="9"/>
  <c r="S617" i="9"/>
  <c r="R617" i="9"/>
  <c r="Q617" i="9"/>
  <c r="P617" i="9"/>
  <c r="O617" i="9"/>
  <c r="N617" i="9"/>
  <c r="M617" i="9"/>
  <c r="L617" i="9"/>
  <c r="K617" i="9"/>
  <c r="J617" i="9"/>
  <c r="I617" i="9"/>
  <c r="H617" i="9"/>
  <c r="G617" i="9"/>
  <c r="W614" i="9"/>
  <c r="V614" i="9"/>
  <c r="U614" i="9"/>
  <c r="T614" i="9"/>
  <c r="S614" i="9"/>
  <c r="R614" i="9"/>
  <c r="Q614" i="9"/>
  <c r="P614" i="9"/>
  <c r="O614" i="9"/>
  <c r="N614" i="9"/>
  <c r="M614" i="9"/>
  <c r="L614" i="9"/>
  <c r="K614" i="9"/>
  <c r="J614" i="9"/>
  <c r="I614" i="9"/>
  <c r="H614" i="9"/>
  <c r="G614" i="9"/>
  <c r="W610" i="9"/>
  <c r="V610" i="9"/>
  <c r="U610" i="9"/>
  <c r="T610" i="9"/>
  <c r="S610" i="9"/>
  <c r="R610" i="9"/>
  <c r="Q610" i="9"/>
  <c r="P610" i="9"/>
  <c r="O610" i="9"/>
  <c r="N610" i="9"/>
  <c r="M610" i="9"/>
  <c r="L610" i="9"/>
  <c r="K610" i="9"/>
  <c r="J610" i="9"/>
  <c r="I610" i="9"/>
  <c r="H610" i="9"/>
  <c r="G610" i="9"/>
  <c r="W607" i="9"/>
  <c r="V607" i="9"/>
  <c r="U607" i="9"/>
  <c r="T607" i="9"/>
  <c r="S607" i="9"/>
  <c r="R607" i="9"/>
  <c r="Q607" i="9"/>
  <c r="P607" i="9"/>
  <c r="O607" i="9"/>
  <c r="N607" i="9"/>
  <c r="M607" i="9"/>
  <c r="L607" i="9"/>
  <c r="K607" i="9"/>
  <c r="J607" i="9"/>
  <c r="I607" i="9"/>
  <c r="H607" i="9"/>
  <c r="G607" i="9"/>
  <c r="W602" i="9"/>
  <c r="V602" i="9"/>
  <c r="U602" i="9"/>
  <c r="T602" i="9"/>
  <c r="S602" i="9"/>
  <c r="R602" i="9"/>
  <c r="Q602" i="9"/>
  <c r="P602" i="9"/>
  <c r="O602" i="9"/>
  <c r="N602" i="9"/>
  <c r="M602" i="9"/>
  <c r="L602" i="9"/>
  <c r="K602" i="9"/>
  <c r="J602" i="9"/>
  <c r="I602" i="9"/>
  <c r="H602" i="9"/>
  <c r="G602" i="9"/>
  <c r="W598" i="9"/>
  <c r="V598" i="9"/>
  <c r="U598" i="9"/>
  <c r="T598" i="9"/>
  <c r="S598" i="9"/>
  <c r="R598" i="9"/>
  <c r="Q598" i="9"/>
  <c r="P598" i="9"/>
  <c r="O598" i="9"/>
  <c r="N598" i="9"/>
  <c r="M598" i="9"/>
  <c r="L598" i="9"/>
  <c r="K598" i="9"/>
  <c r="J598" i="9"/>
  <c r="I598" i="9"/>
  <c r="H598" i="9"/>
  <c r="G598" i="9"/>
  <c r="W594" i="9"/>
  <c r="V594" i="9"/>
  <c r="U594" i="9"/>
  <c r="T594" i="9"/>
  <c r="S594" i="9"/>
  <c r="R594" i="9"/>
  <c r="Q594" i="9"/>
  <c r="P594" i="9"/>
  <c r="O594" i="9"/>
  <c r="N594" i="9"/>
  <c r="M594" i="9"/>
  <c r="L594" i="9"/>
  <c r="K594" i="9"/>
  <c r="J594" i="9"/>
  <c r="I594" i="9"/>
  <c r="H594" i="9"/>
  <c r="G594" i="9"/>
  <c r="W588" i="9"/>
  <c r="V588" i="9"/>
  <c r="U588" i="9"/>
  <c r="T588" i="9"/>
  <c r="S588" i="9"/>
  <c r="R588" i="9"/>
  <c r="Q588" i="9"/>
  <c r="P588" i="9"/>
  <c r="O588" i="9"/>
  <c r="N588" i="9"/>
  <c r="M588" i="9"/>
  <c r="L588" i="9"/>
  <c r="K588" i="9"/>
  <c r="J588" i="9"/>
  <c r="I588" i="9"/>
  <c r="H588" i="9"/>
  <c r="G588" i="9"/>
  <c r="W583" i="9"/>
  <c r="V583" i="9"/>
  <c r="U583" i="9"/>
  <c r="T583" i="9"/>
  <c r="S583" i="9"/>
  <c r="R583" i="9"/>
  <c r="Q583" i="9"/>
  <c r="P583" i="9"/>
  <c r="O583" i="9"/>
  <c r="N583" i="9"/>
  <c r="M583" i="9"/>
  <c r="L583" i="9"/>
  <c r="K583" i="9"/>
  <c r="J583" i="9"/>
  <c r="I583" i="9"/>
  <c r="H583" i="9"/>
  <c r="G583" i="9"/>
  <c r="W578" i="9"/>
  <c r="V578" i="9"/>
  <c r="U578" i="9"/>
  <c r="T578" i="9"/>
  <c r="S578" i="9"/>
  <c r="R578" i="9"/>
  <c r="Q578" i="9"/>
  <c r="P578" i="9"/>
  <c r="O578" i="9"/>
  <c r="N578" i="9"/>
  <c r="M578" i="9"/>
  <c r="L578" i="9"/>
  <c r="K578" i="9"/>
  <c r="J578" i="9"/>
  <c r="I578" i="9"/>
  <c r="H578" i="9"/>
  <c r="G578"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J865" i="9"/>
  <c r="I865" i="9"/>
  <c r="H865" i="9"/>
  <c r="W327" i="7"/>
  <c r="V327" i="7"/>
  <c r="U327" i="7"/>
  <c r="T327" i="7"/>
  <c r="S327" i="7"/>
  <c r="R327" i="7"/>
  <c r="Q327" i="7"/>
  <c r="P327" i="7"/>
  <c r="O327" i="7"/>
  <c r="N327" i="7"/>
  <c r="M327" i="7"/>
  <c r="L327" i="7"/>
  <c r="K327" i="7"/>
  <c r="J327" i="7"/>
  <c r="I327" i="7"/>
  <c r="H327" i="7"/>
  <c r="G327" i="7"/>
  <c r="W327" i="1"/>
  <c r="V327" i="1"/>
  <c r="U327" i="1"/>
  <c r="T327" i="1"/>
  <c r="S327" i="1"/>
  <c r="R327" i="1"/>
  <c r="Q327" i="1"/>
  <c r="P327" i="1"/>
  <c r="O327" i="1"/>
  <c r="N327" i="1"/>
  <c r="M327" i="1"/>
  <c r="L327" i="1"/>
  <c r="K327" i="1"/>
  <c r="J327" i="1"/>
  <c r="I327" i="1"/>
  <c r="H327" i="1"/>
  <c r="G327" i="1"/>
  <c r="W325" i="12"/>
  <c r="V325" i="12"/>
  <c r="U325" i="12"/>
  <c r="T325" i="12"/>
  <c r="S325" i="12"/>
  <c r="R325" i="12"/>
  <c r="Q325" i="12"/>
  <c r="P325" i="12"/>
  <c r="O325" i="12"/>
  <c r="N325" i="12"/>
  <c r="M325" i="12"/>
  <c r="L325" i="12"/>
  <c r="K325" i="12"/>
  <c r="J325" i="12"/>
  <c r="I325" i="12"/>
  <c r="H325" i="12"/>
  <c r="G325" i="12"/>
  <c r="W324" i="12"/>
  <c r="V324" i="12"/>
  <c r="U324" i="12"/>
  <c r="T324" i="12"/>
  <c r="S324" i="12"/>
  <c r="R324" i="12"/>
  <c r="Q324" i="12"/>
  <c r="P324" i="12"/>
  <c r="O324" i="12"/>
  <c r="N324" i="12"/>
  <c r="M324" i="12"/>
  <c r="L324" i="12"/>
  <c r="K324" i="12"/>
  <c r="J324" i="12"/>
  <c r="I324" i="12"/>
  <c r="H324" i="12"/>
  <c r="G324" i="12"/>
  <c r="M322" i="12"/>
  <c r="L322" i="12"/>
  <c r="L321" i="12"/>
  <c r="K322" i="12"/>
  <c r="J322" i="12"/>
  <c r="I322" i="12"/>
  <c r="H322" i="12"/>
  <c r="G322" i="12"/>
  <c r="K321" i="12"/>
  <c r="J321" i="12"/>
  <c r="I321" i="12"/>
  <c r="H321" i="12"/>
  <c r="G321" i="12"/>
  <c r="K320" i="12"/>
  <c r="J320" i="12"/>
  <c r="I320" i="12"/>
  <c r="H320" i="12"/>
  <c r="G320" i="12"/>
  <c r="W323" i="7"/>
  <c r="V323" i="7"/>
  <c r="U323" i="7"/>
  <c r="T323" i="7"/>
  <c r="S323" i="7"/>
  <c r="R323" i="7"/>
  <c r="Q323" i="7"/>
  <c r="P323" i="7"/>
  <c r="O323" i="7"/>
  <c r="N323" i="7"/>
  <c r="M323" i="7"/>
  <c r="L323" i="7"/>
  <c r="K323" i="7"/>
  <c r="J323" i="7"/>
  <c r="I323" i="7"/>
  <c r="H323" i="7"/>
  <c r="G323" i="7"/>
  <c r="M1182" i="1"/>
  <c r="L1182" i="1"/>
  <c r="K1182" i="1"/>
  <c r="J1182" i="1"/>
  <c r="I1182" i="1"/>
  <c r="H1182" i="1"/>
  <c r="L1181" i="1"/>
  <c r="K1181" i="1"/>
  <c r="J1181" i="1"/>
  <c r="I1181" i="1"/>
  <c r="H1181" i="1"/>
  <c r="K1180" i="1"/>
  <c r="J1180" i="1"/>
  <c r="I1180" i="1"/>
  <c r="H1180" i="1"/>
  <c r="G1182" i="1"/>
  <c r="G1181" i="1"/>
  <c r="G1180" i="1"/>
  <c r="W1188" i="1"/>
  <c r="V1188" i="1"/>
  <c r="U1188" i="1"/>
  <c r="T1188" i="1"/>
  <c r="S1188" i="1"/>
  <c r="R1188" i="1"/>
  <c r="Q1188" i="1"/>
  <c r="P1188" i="1"/>
  <c r="O1188" i="1"/>
  <c r="N1188" i="1"/>
  <c r="M1188" i="1"/>
  <c r="L1188" i="1"/>
  <c r="K1188" i="1"/>
  <c r="J1188" i="1"/>
  <c r="I1188" i="1"/>
  <c r="H1188" i="1"/>
  <c r="G1188" i="1"/>
  <c r="W323" i="1"/>
  <c r="V323" i="1"/>
  <c r="U323" i="1"/>
  <c r="T323" i="1"/>
  <c r="S323" i="1"/>
  <c r="R323" i="1"/>
  <c r="Q323" i="1"/>
  <c r="P323" i="1"/>
  <c r="O323" i="1"/>
  <c r="N323" i="1"/>
  <c r="M323" i="1"/>
  <c r="L323" i="1"/>
  <c r="K323" i="1"/>
  <c r="J323" i="1"/>
  <c r="I323" i="1"/>
  <c r="H323" i="1"/>
  <c r="M319" i="1"/>
  <c r="L319" i="1"/>
  <c r="G323" i="1"/>
  <c r="K319" i="1"/>
  <c r="J319" i="1"/>
  <c r="I319" i="1"/>
  <c r="H319" i="1"/>
  <c r="G319" i="1"/>
  <c r="J1057" i="11" l="1"/>
  <c r="K1040" i="11"/>
  <c r="N1582" i="11"/>
  <c r="J1063" i="11"/>
  <c r="O1259" i="10"/>
  <c r="O1360" i="10"/>
  <c r="H1077" i="10"/>
  <c r="N1077" i="9"/>
  <c r="S1013" i="9"/>
  <c r="R1040" i="9"/>
  <c r="P1054" i="9"/>
  <c r="H1057" i="9"/>
  <c r="Q1048" i="9"/>
  <c r="G1275" i="9"/>
  <c r="O1043" i="9"/>
  <c r="M1048" i="9"/>
  <c r="P1552" i="11"/>
  <c r="N1576" i="11"/>
  <c r="P1576" i="11"/>
  <c r="H1495" i="11"/>
  <c r="H1467" i="11"/>
  <c r="R1063" i="11"/>
  <c r="S951" i="10"/>
  <c r="N1238" i="10"/>
  <c r="J1183" i="10"/>
  <c r="P1202" i="10"/>
  <c r="V1234" i="10"/>
  <c r="O1021" i="10"/>
  <c r="R1002" i="10"/>
  <c r="Q1013" i="10"/>
  <c r="H1070" i="9"/>
  <c r="V1222" i="9"/>
  <c r="Q979" i="9"/>
  <c r="U1063" i="9"/>
  <c r="L1077" i="9"/>
  <c r="T1077" i="9"/>
  <c r="L1259" i="9"/>
  <c r="T1259" i="9"/>
  <c r="U1241" i="9"/>
  <c r="Q1360" i="9"/>
  <c r="K1633" i="11"/>
  <c r="L1271" i="10"/>
  <c r="L1040" i="9"/>
  <c r="S1051" i="10"/>
  <c r="K1033" i="10"/>
  <c r="S1057" i="10"/>
  <c r="T1077" i="10"/>
  <c r="S1360" i="10"/>
  <c r="R1265" i="10"/>
  <c r="Q1066" i="10"/>
  <c r="S1029" i="9"/>
  <c r="R1253" i="9"/>
  <c r="I1077" i="9"/>
  <c r="G1262" i="9"/>
  <c r="L979" i="9"/>
  <c r="J1048" i="9"/>
  <c r="Q1070" i="9"/>
  <c r="R1060" i="9"/>
  <c r="R1057" i="9"/>
  <c r="R1360" i="9"/>
  <c r="O1259" i="9"/>
  <c r="H1048" i="10"/>
  <c r="T1259" i="10"/>
  <c r="T1057" i="9"/>
  <c r="R1063" i="10"/>
  <c r="O1458" i="11"/>
  <c r="P1633" i="11"/>
  <c r="P979" i="10"/>
  <c r="H1029" i="9"/>
  <c r="R1648" i="11"/>
  <c r="M1555" i="11"/>
  <c r="U1637" i="11"/>
  <c r="K1548" i="11"/>
  <c r="P997" i="9"/>
  <c r="S1212" i="11"/>
  <c r="S1218" i="11"/>
  <c r="P1007" i="9"/>
  <c r="R1070" i="11"/>
  <c r="U1262" i="9"/>
  <c r="Q1002" i="9"/>
  <c r="Q1036" i="9"/>
  <c r="I1021" i="9"/>
  <c r="N997" i="11"/>
  <c r="J1066" i="11"/>
  <c r="N1077" i="10"/>
  <c r="I997" i="9"/>
  <c r="R1066" i="11"/>
  <c r="J1070" i="11"/>
  <c r="G1051" i="9"/>
  <c r="P1070" i="10"/>
  <c r="K1057" i="10"/>
  <c r="N1256" i="9"/>
  <c r="K1060" i="10"/>
  <c r="P1559" i="11"/>
  <c r="K1222" i="9"/>
  <c r="N983" i="9"/>
  <c r="R1017" i="9"/>
  <c r="R983" i="11"/>
  <c r="J1360" i="9"/>
  <c r="R1036" i="9"/>
  <c r="N1063" i="9"/>
  <c r="J1054" i="11"/>
  <c r="U951" i="9"/>
  <c r="K956" i="9"/>
  <c r="Q1060" i="10"/>
  <c r="I1218" i="9"/>
  <c r="M1026" i="9"/>
  <c r="O1013" i="9"/>
  <c r="O1029" i="9"/>
  <c r="Q1040" i="10"/>
  <c r="M1040" i="9"/>
  <c r="I1212" i="9"/>
  <c r="U1548" i="11"/>
  <c r="M1207" i="10"/>
  <c r="G1222" i="9"/>
  <c r="O1275" i="11"/>
  <c r="I1207" i="9"/>
  <c r="J1262" i="10"/>
  <c r="O1218" i="11"/>
  <c r="K1248" i="11"/>
  <c r="P1594" i="11"/>
  <c r="Q1268" i="9"/>
  <c r="N1262" i="10"/>
  <c r="U1268" i="9"/>
  <c r="L1007" i="9"/>
  <c r="H1630" i="11"/>
  <c r="P1630" i="11"/>
  <c r="P1268" i="10"/>
  <c r="N1060" i="9"/>
  <c r="T1268" i="10"/>
  <c r="Q1265" i="9"/>
  <c r="T1183" i="11"/>
  <c r="R1234" i="9"/>
  <c r="N1183" i="9"/>
  <c r="I1552" i="11"/>
  <c r="T1017" i="9"/>
  <c r="V1051" i="10"/>
  <c r="L1070" i="10"/>
  <c r="V1262" i="10"/>
  <c r="H1202" i="9"/>
  <c r="H1207" i="9"/>
  <c r="L1241" i="9"/>
  <c r="G1051" i="10"/>
  <c r="M1222" i="9"/>
  <c r="L1245" i="9"/>
  <c r="M1226" i="9"/>
  <c r="U1040" i="9"/>
  <c r="N1218" i="9"/>
  <c r="V1002" i="9"/>
  <c r="O1207" i="9"/>
  <c r="K1268" i="9"/>
  <c r="U1013" i="9"/>
  <c r="P1202" i="9"/>
  <c r="U1033" i="9"/>
  <c r="S1057" i="9"/>
  <c r="I1183" i="9"/>
  <c r="S1271" i="9"/>
  <c r="V1013" i="9"/>
  <c r="I1660" i="11"/>
  <c r="L1275" i="10"/>
  <c r="I1548" i="11"/>
  <c r="K1648" i="11"/>
  <c r="I1070" i="9"/>
  <c r="K1202" i="11"/>
  <c r="I1060" i="9"/>
  <c r="L1183" i="11"/>
  <c r="V1501" i="11"/>
  <c r="K1063" i="9"/>
  <c r="M1070" i="10"/>
  <c r="G1245" i="9"/>
  <c r="P979" i="9"/>
  <c r="M1013" i="10"/>
  <c r="I1057" i="10"/>
  <c r="P951" i="11"/>
  <c r="U1036" i="9"/>
  <c r="K1245" i="9"/>
  <c r="Q956" i="9"/>
  <c r="V1360" i="10"/>
  <c r="N1026" i="9"/>
  <c r="G1207" i="9"/>
  <c r="J951" i="9"/>
  <c r="H1183" i="9"/>
  <c r="R1262" i="9"/>
  <c r="L1248" i="9"/>
  <c r="S1265" i="9"/>
  <c r="V1029" i="9"/>
  <c r="N1360" i="10"/>
  <c r="V1002" i="11"/>
  <c r="U979" i="9"/>
  <c r="N1007" i="9"/>
  <c r="O983" i="9"/>
  <c r="S1063" i="9"/>
  <c r="K1066" i="9"/>
  <c r="N997" i="9"/>
  <c r="P1063" i="9"/>
  <c r="H1066" i="9"/>
  <c r="G983" i="9"/>
  <c r="S1066" i="9"/>
  <c r="R1026" i="9"/>
  <c r="L1060" i="9"/>
  <c r="L1070" i="9"/>
  <c r="G1234" i="9"/>
  <c r="T1060" i="9"/>
  <c r="L1183" i="9"/>
  <c r="Q1218" i="9"/>
  <c r="K1207" i="9"/>
  <c r="I1222" i="9"/>
  <c r="O1070" i="10"/>
  <c r="T1026" i="10"/>
  <c r="U1194" i="10"/>
  <c r="P1066" i="10"/>
  <c r="I1043" i="9"/>
  <c r="U1212" i="10"/>
  <c r="Q1226" i="9"/>
  <c r="U1218" i="9"/>
  <c r="T951" i="9"/>
  <c r="Q1063" i="9"/>
  <c r="R979" i="9"/>
  <c r="S1155" i="10"/>
  <c r="M1054" i="11"/>
  <c r="O1521" i="11"/>
  <c r="L1051" i="10"/>
  <c r="J983" i="9"/>
  <c r="R997" i="10"/>
  <c r="N1048" i="9"/>
  <c r="N956" i="9"/>
  <c r="J1021" i="9"/>
  <c r="U1021" i="9"/>
  <c r="O1070" i="9"/>
  <c r="V1002" i="10"/>
  <c r="Q1043" i="9"/>
  <c r="H1054" i="9"/>
  <c r="V1070" i="9"/>
  <c r="G1066" i="9"/>
  <c r="V1234" i="11"/>
  <c r="H1231" i="11"/>
  <c r="N1248" i="9"/>
  <c r="P1066" i="9"/>
  <c r="S968" i="10"/>
  <c r="M1212" i="10"/>
  <c r="I1253" i="10"/>
  <c r="P1241" i="10"/>
  <c r="P1245" i="10"/>
  <c r="M1633" i="11"/>
  <c r="N1054" i="10"/>
  <c r="S997" i="11"/>
  <c r="O1057" i="11"/>
  <c r="T997" i="9"/>
  <c r="N1057" i="10"/>
  <c r="J1060" i="9"/>
  <c r="R1077" i="10"/>
  <c r="M990" i="9"/>
  <c r="Q1060" i="9"/>
  <c r="K1017" i="9"/>
  <c r="P990" i="9"/>
  <c r="S1026" i="9"/>
  <c r="N1155" i="9"/>
  <c r="O1234" i="9"/>
  <c r="L1202" i="9"/>
  <c r="P1043" i="9"/>
  <c r="K1029" i="9"/>
  <c r="K1275" i="9"/>
  <c r="V1262" i="9"/>
  <c r="M1271" i="10"/>
  <c r="P1048" i="9"/>
  <c r="R1226" i="10"/>
  <c r="N1265" i="10"/>
  <c r="P1057" i="9"/>
  <c r="O1262" i="9"/>
  <c r="Q1231" i="10"/>
  <c r="U1070" i="10"/>
  <c r="J1222" i="11"/>
  <c r="L1180" i="9"/>
  <c r="M1180" i="9" s="1"/>
  <c r="L1180" i="10"/>
  <c r="M1180" i="10" s="1"/>
  <c r="H869" i="11"/>
  <c r="L1180" i="1"/>
  <c r="M1180" i="1" s="1"/>
  <c r="L1180" i="11"/>
  <c r="M1180" i="11" s="1"/>
  <c r="H1066" i="10"/>
  <c r="S979" i="10"/>
  <c r="H1253" i="9"/>
  <c r="V1007" i="9"/>
  <c r="V1063" i="9"/>
  <c r="I1070" i="11"/>
  <c r="H1445" i="10"/>
  <c r="W1366" i="11"/>
  <c r="I1048" i="9"/>
  <c r="O1057" i="10"/>
  <c r="I1262" i="11"/>
  <c r="H1439" i="9"/>
  <c r="H1442" i="9"/>
  <c r="W1378" i="10"/>
  <c r="W1367" i="11"/>
  <c r="Q1054" i="9"/>
  <c r="L1066" i="10"/>
  <c r="J1077" i="10"/>
  <c r="H1440" i="10"/>
  <c r="H1446" i="10"/>
  <c r="N1443" i="11"/>
  <c r="V1443" i="11"/>
  <c r="L1271" i="9"/>
  <c r="O1234" i="10"/>
  <c r="K1271" i="10"/>
  <c r="W1365" i="9"/>
  <c r="H1445" i="9"/>
  <c r="W1378" i="11"/>
  <c r="W1378" i="9"/>
  <c r="H1440" i="9"/>
  <c r="W1366" i="9"/>
  <c r="H1444" i="10"/>
  <c r="H1439" i="11"/>
  <c r="P1438" i="11"/>
  <c r="H1440" i="11"/>
  <c r="H1442" i="11"/>
  <c r="H1444" i="11"/>
  <c r="H1445" i="11"/>
  <c r="H1446" i="11"/>
  <c r="J1218" i="9"/>
  <c r="W1367" i="10"/>
  <c r="V1048" i="11"/>
  <c r="H1446" i="9"/>
  <c r="H1439" i="10"/>
  <c r="H1444" i="9"/>
  <c r="W1366" i="10"/>
  <c r="H1442" i="10"/>
  <c r="J1443" i="11"/>
  <c r="R1443" i="11"/>
  <c r="T1637" i="11"/>
  <c r="M1256" i="11"/>
  <c r="O997" i="10"/>
  <c r="I1360" i="10"/>
  <c r="Q1057" i="9"/>
  <c r="G1048" i="10"/>
  <c r="T1212" i="9"/>
  <c r="H1573" i="11"/>
  <c r="O1060" i="11"/>
  <c r="M1183" i="9"/>
  <c r="I1063" i="10"/>
  <c r="O944" i="11"/>
  <c r="S956" i="9"/>
  <c r="S968" i="9"/>
  <c r="N1070" i="9"/>
  <c r="W1474" i="10"/>
  <c r="G1648" i="10"/>
  <c r="U1253" i="9"/>
  <c r="U1207" i="9"/>
  <c r="P1275" i="9"/>
  <c r="G944" i="10"/>
  <c r="U1051" i="10"/>
  <c r="W1521" i="10"/>
  <c r="L1063" i="10"/>
  <c r="G873" i="11"/>
  <c r="T1645" i="11"/>
  <c r="T1633" i="11"/>
  <c r="L1637" i="11"/>
  <c r="I944" i="11"/>
  <c r="Q944" i="11"/>
  <c r="J944" i="11"/>
  <c r="R944" i="11"/>
  <c r="M944" i="11"/>
  <c r="U944" i="11"/>
  <c r="N944" i="11"/>
  <c r="V944" i="11"/>
  <c r="K944" i="11"/>
  <c r="S944" i="11"/>
  <c r="S1017" i="9"/>
  <c r="U990" i="9"/>
  <c r="G961" i="9"/>
  <c r="G944" i="11"/>
  <c r="H997" i="9"/>
  <c r="J1183" i="9"/>
  <c r="S516" i="11"/>
  <c r="S520" i="11" s="1"/>
  <c r="W1470" i="9"/>
  <c r="W1585" i="11"/>
  <c r="T1532" i="11"/>
  <c r="R1562" i="11"/>
  <c r="P1448" i="11"/>
  <c r="P1585" i="9"/>
  <c r="L1104" i="7"/>
  <c r="M1104" i="7" s="1"/>
  <c r="R1103" i="7"/>
  <c r="S1103" i="7" s="1"/>
  <c r="T1103" i="7" s="1"/>
  <c r="U1103" i="7" s="1"/>
  <c r="V1103" i="7" s="1"/>
  <c r="W1103" i="7" s="1"/>
  <c r="N1104" i="1"/>
  <c r="O1104" i="1" s="1"/>
  <c r="P1104" i="1" s="1"/>
  <c r="M1103" i="1"/>
  <c r="N1103" i="1" s="1"/>
  <c r="J929" i="11"/>
  <c r="N929" i="11"/>
  <c r="R929" i="11"/>
  <c r="V929" i="11"/>
  <c r="J941" i="11"/>
  <c r="N941" i="11"/>
  <c r="V941" i="11"/>
  <c r="U929" i="11"/>
  <c r="G1309" i="11"/>
  <c r="G921" i="11"/>
  <c r="G1540" i="11"/>
  <c r="G1081" i="11"/>
  <c r="G1667" i="11"/>
  <c r="Q1262" i="11"/>
  <c r="T1458" i="11"/>
  <c r="W1663" i="11"/>
  <c r="U1007" i="10"/>
  <c r="G873" i="10"/>
  <c r="G914" i="10"/>
  <c r="J1164" i="10"/>
  <c r="W1347" i="10"/>
  <c r="W1346" i="10" s="1"/>
  <c r="W1559" i="10"/>
  <c r="W1288" i="10"/>
  <c r="W1443" i="10"/>
  <c r="M1187" i="9"/>
  <c r="G1589" i="9"/>
  <c r="N1043" i="9"/>
  <c r="W1651" i="9"/>
  <c r="G917" i="9"/>
  <c r="G921" i="9"/>
  <c r="W1604" i="9"/>
  <c r="W1474" i="11"/>
  <c r="L929" i="11"/>
  <c r="P929" i="11"/>
  <c r="T929" i="11"/>
  <c r="R1454" i="11"/>
  <c r="I902" i="11"/>
  <c r="M902" i="11"/>
  <c r="G1346" i="11"/>
  <c r="G1573" i="11"/>
  <c r="I1057" i="11"/>
  <c r="J902" i="11"/>
  <c r="N902" i="11"/>
  <c r="R902" i="11"/>
  <c r="V902" i="11"/>
  <c r="S978" i="11"/>
  <c r="S976" i="11" s="1"/>
  <c r="G1368" i="11"/>
  <c r="W1536" i="11"/>
  <c r="G910" i="11"/>
  <c r="I929" i="11"/>
  <c r="M929" i="11"/>
  <c r="Q929" i="11"/>
  <c r="R941" i="11"/>
  <c r="I1165" i="11"/>
  <c r="G1477" i="11"/>
  <c r="G1474" i="11"/>
  <c r="W1481" i="11"/>
  <c r="G1626" i="11"/>
  <c r="Q902" i="11"/>
  <c r="U902" i="11"/>
  <c r="O902" i="11"/>
  <c r="G968" i="11"/>
  <c r="H1310" i="11"/>
  <c r="H1309" i="11" s="1"/>
  <c r="G1511" i="11"/>
  <c r="W1470" i="10"/>
  <c r="W1507" i="10"/>
  <c r="G1559" i="10"/>
  <c r="W1576" i="10"/>
  <c r="W1614" i="10"/>
  <c r="W1623" i="10"/>
  <c r="O1663" i="10"/>
  <c r="H874" i="10"/>
  <c r="H873" i="10" s="1"/>
  <c r="O1017" i="10"/>
  <c r="G938" i="10"/>
  <c r="W1448" i="10"/>
  <c r="L1253" i="10"/>
  <c r="W1660" i="10"/>
  <c r="G961" i="10"/>
  <c r="I1187" i="10"/>
  <c r="M1187" i="10"/>
  <c r="Q1187" i="10"/>
  <c r="U1187" i="10"/>
  <c r="H1187" i="10"/>
  <c r="L1187" i="10"/>
  <c r="P1187" i="10"/>
  <c r="T1187" i="10"/>
  <c r="W1209" i="10"/>
  <c r="W1211" i="10"/>
  <c r="W1648" i="10"/>
  <c r="G1187" i="10"/>
  <c r="R1187" i="10"/>
  <c r="W1306" i="10"/>
  <c r="W1498" i="10"/>
  <c r="G1526" i="10"/>
  <c r="W1573" i="10"/>
  <c r="W1086" i="10"/>
  <c r="W1085" i="10" s="1"/>
  <c r="G1106" i="10"/>
  <c r="W1298" i="10"/>
  <c r="G1353" i="10"/>
  <c r="W1481" i="10"/>
  <c r="W1484" i="10"/>
  <c r="W1489" i="10"/>
  <c r="W1552" i="10"/>
  <c r="W1562" i="10"/>
  <c r="W1567" i="10"/>
  <c r="W1640" i="10"/>
  <c r="L1587" i="9"/>
  <c r="L1585" i="9" s="1"/>
  <c r="G1648" i="9"/>
  <c r="R1187" i="9"/>
  <c r="G1548" i="9"/>
  <c r="W1559" i="9"/>
  <c r="W1582" i="9"/>
  <c r="G1187" i="9"/>
  <c r="W1474" i="9"/>
  <c r="W1498" i="9"/>
  <c r="S516" i="9"/>
  <c r="S520" i="9" s="1"/>
  <c r="N963" i="9"/>
  <c r="N961" i="9" s="1"/>
  <c r="G964" i="9"/>
  <c r="W1489" i="9"/>
  <c r="W1545" i="9"/>
  <c r="W1548" i="9"/>
  <c r="G1567" i="9"/>
  <c r="W1610" i="9"/>
  <c r="G1660" i="9"/>
  <c r="V1663" i="9"/>
  <c r="G1667" i="9"/>
  <c r="L1048" i="9"/>
  <c r="H1268" i="9"/>
  <c r="P966" i="9"/>
  <c r="P964" i="9" s="1"/>
  <c r="W1250" i="9"/>
  <c r="W1481" i="9"/>
  <c r="W1495" i="9"/>
  <c r="W1526" i="9"/>
  <c r="V1585" i="9"/>
  <c r="W1626" i="9"/>
  <c r="W1660" i="9"/>
  <c r="N1187" i="9"/>
  <c r="I1187" i="9"/>
  <c r="Q1187" i="9"/>
  <c r="H1339" i="9"/>
  <c r="W1339" i="9" s="1"/>
  <c r="W1477" i="9"/>
  <c r="W1576" i="9"/>
  <c r="O1585" i="9"/>
  <c r="W1585" i="9"/>
  <c r="W1618" i="9"/>
  <c r="W1637" i="9"/>
  <c r="W1663" i="9"/>
  <c r="T233" i="9"/>
  <c r="W1204" i="9"/>
  <c r="W1255" i="9"/>
  <c r="W1521" i="9"/>
  <c r="W1570" i="9"/>
  <c r="T1585" i="9"/>
  <c r="W1630" i="9"/>
  <c r="I816" i="10"/>
  <c r="Q816" i="10"/>
  <c r="G935" i="10"/>
  <c r="L949" i="10"/>
  <c r="L947" i="10" s="1"/>
  <c r="W1075" i="10"/>
  <c r="G1074" i="10"/>
  <c r="G1296" i="10"/>
  <c r="W1302" i="10"/>
  <c r="W1344" i="10"/>
  <c r="H1449" i="10"/>
  <c r="H1448" i="10" s="1"/>
  <c r="G1448" i="10"/>
  <c r="W1548" i="10"/>
  <c r="H1620" i="10"/>
  <c r="H1618" i="10" s="1"/>
  <c r="G1618" i="10"/>
  <c r="L935" i="11"/>
  <c r="G941" i="9"/>
  <c r="W1272" i="9"/>
  <c r="W1274" i="9"/>
  <c r="W1197" i="10"/>
  <c r="W1198" i="10"/>
  <c r="W1243" i="10"/>
  <c r="W1244" i="10"/>
  <c r="H1284" i="10"/>
  <c r="W1284" i="10" s="1"/>
  <c r="H1595" i="10"/>
  <c r="H1594" i="10" s="1"/>
  <c r="G1594" i="10"/>
  <c r="W1610" i="10"/>
  <c r="W1058" i="11"/>
  <c r="W1286" i="11"/>
  <c r="G1159" i="9"/>
  <c r="W1185" i="9"/>
  <c r="H1352" i="9"/>
  <c r="W1352" i="9" s="1"/>
  <c r="W1492" i="9"/>
  <c r="M233" i="10"/>
  <c r="U233" i="10"/>
  <c r="G921" i="10"/>
  <c r="H1305" i="10"/>
  <c r="W1305" i="10" s="1"/>
  <c r="H1336" i="10"/>
  <c r="H1334" i="10" s="1"/>
  <c r="H1346" i="10"/>
  <c r="W1573" i="11"/>
  <c r="L816" i="9"/>
  <c r="T816" i="9"/>
  <c r="J816" i="9"/>
  <c r="R816" i="9"/>
  <c r="I816" i="9"/>
  <c r="W965" i="9"/>
  <c r="T975" i="9"/>
  <c r="T973" i="9" s="1"/>
  <c r="H1036" i="9"/>
  <c r="P1036" i="9"/>
  <c r="H1160" i="9"/>
  <c r="I1160" i="9" s="1"/>
  <c r="J1160" i="9" s="1"/>
  <c r="H1292" i="9"/>
  <c r="W1292" i="9" s="1"/>
  <c r="W1299" i="9"/>
  <c r="W1328" i="9"/>
  <c r="W1484" i="9"/>
  <c r="W1552" i="9"/>
  <c r="G1097" i="10"/>
  <c r="H1098" i="10"/>
  <c r="I1098" i="10" s="1"/>
  <c r="J1098" i="10" s="1"/>
  <c r="H233" i="9"/>
  <c r="P233" i="9"/>
  <c r="H870" i="9"/>
  <c r="N949" i="9"/>
  <c r="N947" i="9" s="1"/>
  <c r="V978" i="9"/>
  <c r="V976" i="9" s="1"/>
  <c r="G1106" i="9"/>
  <c r="W1232" i="9"/>
  <c r="G1300" i="9"/>
  <c r="W1448" i="9"/>
  <c r="W1462" i="9"/>
  <c r="G1507" i="9"/>
  <c r="W1567" i="9"/>
  <c r="W1614" i="9"/>
  <c r="W1648" i="9"/>
  <c r="G1663" i="9"/>
  <c r="M816" i="10"/>
  <c r="U816" i="10"/>
  <c r="W1078" i="10"/>
  <c r="W1292" i="10"/>
  <c r="W1315" i="10"/>
  <c r="O516" i="11"/>
  <c r="O520" i="11" s="1"/>
  <c r="W516" i="11"/>
  <c r="W520" i="11" s="1"/>
  <c r="K516" i="11"/>
  <c r="K520" i="11" s="1"/>
  <c r="H979" i="9"/>
  <c r="W1061" i="9"/>
  <c r="G1081" i="10"/>
  <c r="W1082" i="10"/>
  <c r="W1081" i="10" s="1"/>
  <c r="H1478" i="10"/>
  <c r="H1477" i="10" s="1"/>
  <c r="G1477" i="10"/>
  <c r="G873" i="9"/>
  <c r="R966" i="9"/>
  <c r="R964" i="9" s="1"/>
  <c r="H1301" i="9"/>
  <c r="W1301" i="9" s="1"/>
  <c r="G1353" i="9"/>
  <c r="G1521" i="9"/>
  <c r="W1536" i="9"/>
  <c r="W1579" i="9"/>
  <c r="R1585" i="9"/>
  <c r="M1587" i="9"/>
  <c r="M1585" i="9" s="1"/>
  <c r="H1623" i="9"/>
  <c r="W1623" i="9"/>
  <c r="W1640" i="9"/>
  <c r="I233" i="10"/>
  <c r="Q233" i="10"/>
  <c r="R963" i="10"/>
  <c r="R961" i="10" s="1"/>
  <c r="G1113" i="10"/>
  <c r="H1281" i="10"/>
  <c r="W1281" i="10" s="1"/>
  <c r="W1327" i="10"/>
  <c r="W1362" i="10"/>
  <c r="G902" i="11"/>
  <c r="H1328" i="11"/>
  <c r="W1328" i="11" s="1"/>
  <c r="H816" i="9"/>
  <c r="P816" i="9"/>
  <c r="N816" i="9"/>
  <c r="I964" i="9"/>
  <c r="G968" i="9"/>
  <c r="W972" i="9"/>
  <c r="H973" i="9"/>
  <c r="M975" i="9"/>
  <c r="M973" i="9" s="1"/>
  <c r="W1009" i="9"/>
  <c r="W1010" i="9"/>
  <c r="G1097" i="9"/>
  <c r="W1516" i="9"/>
  <c r="G1579" i="9"/>
  <c r="G1582" i="9"/>
  <c r="S1585" i="9"/>
  <c r="W1657" i="9"/>
  <c r="N1587" i="10"/>
  <c r="N1585" i="10" s="1"/>
  <c r="M1587" i="10"/>
  <c r="M1585" i="10" s="1"/>
  <c r="L1587" i="10"/>
  <c r="L1585" i="10" s="1"/>
  <c r="W1320" i="11"/>
  <c r="W1314" i="10"/>
  <c r="W1495" i="10"/>
  <c r="W1545" i="10"/>
  <c r="W1585" i="10"/>
  <c r="W1651" i="10"/>
  <c r="H516" i="11"/>
  <c r="H520" i="11" s="1"/>
  <c r="P516" i="11"/>
  <c r="P520" i="11" s="1"/>
  <c r="L816" i="11"/>
  <c r="T816" i="11"/>
  <c r="G1106" i="11"/>
  <c r="J1165" i="11"/>
  <c r="W1303" i="11"/>
  <c r="G1357" i="11"/>
  <c r="K1470" i="11"/>
  <c r="G1495" i="11"/>
  <c r="O1579" i="11"/>
  <c r="W1579" i="11"/>
  <c r="I1614" i="11"/>
  <c r="Q1614" i="11"/>
  <c r="W1640" i="11"/>
  <c r="V1663" i="11"/>
  <c r="W1214" i="11"/>
  <c r="W1215" i="11"/>
  <c r="W1555" i="11"/>
  <c r="L233" i="11"/>
  <c r="T233" i="11"/>
  <c r="G898" i="11"/>
  <c r="W1028" i="11"/>
  <c r="G1097" i="11"/>
  <c r="G1304" i="11"/>
  <c r="G1331" i="11"/>
  <c r="G1660" i="11"/>
  <c r="G1663" i="11"/>
  <c r="W1594" i="10"/>
  <c r="W1630" i="10"/>
  <c r="W1037" i="11"/>
  <c r="W1038" i="11"/>
  <c r="W1039" i="11"/>
  <c r="W1247" i="11"/>
  <c r="W1582" i="11"/>
  <c r="G1346" i="10"/>
  <c r="G1511" i="10"/>
  <c r="G1552" i="10"/>
  <c r="L516" i="11"/>
  <c r="L520" i="11" s="1"/>
  <c r="T516" i="11"/>
  <c r="T520" i="11" s="1"/>
  <c r="H816" i="11"/>
  <c r="P816" i="11"/>
  <c r="W1003" i="11"/>
  <c r="W1004" i="11"/>
  <c r="W1005" i="11"/>
  <c r="W1006" i="11"/>
  <c r="W1019" i="11"/>
  <c r="W1020" i="11"/>
  <c r="W1045" i="11"/>
  <c r="W1046" i="11"/>
  <c r="W1069" i="11"/>
  <c r="G1141" i="11"/>
  <c r="W1307" i="11"/>
  <c r="H1324" i="11"/>
  <c r="W1324" i="11" s="1"/>
  <c r="H1333" i="11"/>
  <c r="W1333" i="11" s="1"/>
  <c r="W1507" i="11"/>
  <c r="W1626" i="11"/>
  <c r="G1648" i="11"/>
  <c r="J1657" i="11"/>
  <c r="G1300" i="10"/>
  <c r="W1477" i="10"/>
  <c r="W1526" i="10"/>
  <c r="W1555" i="10"/>
  <c r="G1573" i="10"/>
  <c r="W1579" i="10"/>
  <c r="W1582" i="10"/>
  <c r="H873" i="11"/>
  <c r="W980" i="11"/>
  <c r="W981" i="11"/>
  <c r="W1030" i="11"/>
  <c r="W1032" i="11"/>
  <c r="W1239" i="11"/>
  <c r="G1334" i="11"/>
  <c r="W1567" i="11"/>
  <c r="H1301" i="10"/>
  <c r="W1301" i="10" s="1"/>
  <c r="H1311" i="10"/>
  <c r="W1311" i="10" s="1"/>
  <c r="W1438" i="10"/>
  <c r="W1618" i="10"/>
  <c r="H233" i="11"/>
  <c r="P233" i="11"/>
  <c r="W875" i="11"/>
  <c r="G878" i="11"/>
  <c r="W1010" i="11"/>
  <c r="W1011" i="11"/>
  <c r="W1208" i="11"/>
  <c r="G1326" i="11"/>
  <c r="H1335" i="11"/>
  <c r="H1334" i="11" s="1"/>
  <c r="W1492" i="11"/>
  <c r="J1113" i="10"/>
  <c r="H1106" i="9"/>
  <c r="I1102" i="10"/>
  <c r="J1102" i="10" s="1"/>
  <c r="K1102" i="10" s="1"/>
  <c r="K1113" i="10"/>
  <c r="H1106" i="10"/>
  <c r="H1113" i="10"/>
  <c r="I1113" i="10"/>
  <c r="H1106" i="11"/>
  <c r="H1102" i="11"/>
  <c r="I1102" i="11" s="1"/>
  <c r="L1454" i="11"/>
  <c r="T1454" i="11"/>
  <c r="J1474" i="11"/>
  <c r="O1623" i="11"/>
  <c r="I1657" i="11"/>
  <c r="M1657" i="11"/>
  <c r="Q1657" i="11"/>
  <c r="U1657" i="11"/>
  <c r="N1657" i="11"/>
  <c r="Q1585" i="11"/>
  <c r="U1585" i="11"/>
  <c r="V1492" i="11"/>
  <c r="Q1663" i="11"/>
  <c r="U1663" i="11"/>
  <c r="H1582" i="9"/>
  <c r="H929" i="11"/>
  <c r="G1113" i="9"/>
  <c r="H1576" i="9"/>
  <c r="T883" i="11"/>
  <c r="P914" i="11"/>
  <c r="J921" i="11"/>
  <c r="K1492" i="11"/>
  <c r="O1492" i="11"/>
  <c r="S1492" i="11"/>
  <c r="L1536" i="11"/>
  <c r="P1536" i="11"/>
  <c r="O914" i="11"/>
  <c r="Q1492" i="11"/>
  <c r="O1540" i="11"/>
  <c r="O1585" i="11"/>
  <c r="O1585" i="10"/>
  <c r="S1585" i="10"/>
  <c r="V907" i="11"/>
  <c r="J1470" i="11"/>
  <c r="M1492" i="11"/>
  <c r="K1599" i="11"/>
  <c r="O1599" i="11"/>
  <c r="S1599" i="11"/>
  <c r="H1462" i="9"/>
  <c r="H1501" i="10"/>
  <c r="H1552" i="10"/>
  <c r="H1555" i="10"/>
  <c r="K883" i="11"/>
  <c r="O883" i="11"/>
  <c r="S883" i="11"/>
  <c r="O888" i="11"/>
  <c r="L1481" i="11"/>
  <c r="P1481" i="11"/>
  <c r="O1498" i="11"/>
  <c r="S1498" i="11"/>
  <c r="V1507" i="11"/>
  <c r="L1599" i="11"/>
  <c r="H1462" i="10"/>
  <c r="Q1507" i="10"/>
  <c r="R1663" i="10"/>
  <c r="V1663" i="10"/>
  <c r="I907" i="11"/>
  <c r="M907" i="11"/>
  <c r="Q907" i="11"/>
  <c r="U907" i="11"/>
  <c r="N907" i="11"/>
  <c r="O910" i="11"/>
  <c r="Q917" i="11"/>
  <c r="U917" i="11"/>
  <c r="L921" i="11"/>
  <c r="P921" i="11"/>
  <c r="T921" i="11"/>
  <c r="V924" i="11"/>
  <c r="I932" i="11"/>
  <c r="M932" i="11"/>
  <c r="Q932" i="11"/>
  <c r="U932" i="11"/>
  <c r="J935" i="11"/>
  <c r="N935" i="11"/>
  <c r="R935" i="11"/>
  <c r="V935" i="11"/>
  <c r="K938" i="11"/>
  <c r="O938" i="11"/>
  <c r="S938" i="11"/>
  <c r="J1454" i="11"/>
  <c r="N1454" i="11"/>
  <c r="O1477" i="11"/>
  <c r="Q1507" i="9"/>
  <c r="N1507" i="9"/>
  <c r="H1454" i="10"/>
  <c r="H1623" i="10"/>
  <c r="P898" i="11"/>
  <c r="T898" i="11"/>
  <c r="N921" i="11"/>
  <c r="R921" i="11"/>
  <c r="V921" i="11"/>
  <c r="K932" i="11"/>
  <c r="S932" i="11"/>
  <c r="M938" i="11"/>
  <c r="U941" i="11"/>
  <c r="K1474" i="11"/>
  <c r="O1474" i="11"/>
  <c r="S1474" i="11"/>
  <c r="K1623" i="11"/>
  <c r="S1623" i="11"/>
  <c r="H888" i="9"/>
  <c r="H894" i="9"/>
  <c r="H932" i="9"/>
  <c r="H1562" i="10"/>
  <c r="H1579" i="10"/>
  <c r="T1585" i="10"/>
  <c r="U1462" i="11"/>
  <c r="K1536" i="11"/>
  <c r="O1536" i="11"/>
  <c r="S1536" i="11"/>
  <c r="K1540" i="11"/>
  <c r="S1540" i="11"/>
  <c r="N1579" i="11"/>
  <c r="L1604" i="11"/>
  <c r="T1604" i="11"/>
  <c r="O1663" i="9"/>
  <c r="H1626" i="10"/>
  <c r="H1654" i="10"/>
  <c r="Q1663" i="10"/>
  <c r="U1663" i="10"/>
  <c r="Q878" i="11"/>
  <c r="L883" i="11"/>
  <c r="V898" i="11"/>
  <c r="J914" i="11"/>
  <c r="N914" i="11"/>
  <c r="R914" i="11"/>
  <c r="V914" i="11"/>
  <c r="W919" i="11"/>
  <c r="M921" i="11"/>
  <c r="N932" i="11"/>
  <c r="V1474" i="11"/>
  <c r="S1516" i="11"/>
  <c r="P1526" i="11"/>
  <c r="T1526" i="11"/>
  <c r="J1579" i="11"/>
  <c r="R1579" i="11"/>
  <c r="V1579" i="11"/>
  <c r="U1585" i="9"/>
  <c r="H968" i="9"/>
  <c r="H1552" i="9"/>
  <c r="H1570" i="9"/>
  <c r="H1610" i="9"/>
  <c r="H1614" i="9"/>
  <c r="P1663" i="9"/>
  <c r="T1663" i="9"/>
  <c r="H1516" i="10"/>
  <c r="S888" i="11"/>
  <c r="I894" i="11"/>
  <c r="M894" i="11"/>
  <c r="Q894" i="11"/>
  <c r="U894" i="11"/>
  <c r="J894" i="11"/>
  <c r="V894" i="11"/>
  <c r="S894" i="11"/>
  <c r="K907" i="11"/>
  <c r="O907" i="11"/>
  <c r="S907" i="11"/>
  <c r="K910" i="11"/>
  <c r="S910" i="11"/>
  <c r="I917" i="11"/>
  <c r="I935" i="11"/>
  <c r="M935" i="11"/>
  <c r="Q935" i="11"/>
  <c r="U935" i="11"/>
  <c r="J938" i="11"/>
  <c r="N938" i="11"/>
  <c r="R938" i="11"/>
  <c r="V938" i="11"/>
  <c r="S1470" i="11"/>
  <c r="V1470" i="11"/>
  <c r="Q1507" i="11"/>
  <c r="U1507" i="11"/>
  <c r="R1585" i="11"/>
  <c r="V1585" i="11"/>
  <c r="H910" i="9"/>
  <c r="H924" i="9"/>
  <c r="H1521" i="9"/>
  <c r="H1573" i="9"/>
  <c r="H1526" i="10"/>
  <c r="H1559" i="10"/>
  <c r="K888" i="11"/>
  <c r="L894" i="11"/>
  <c r="P894" i="11"/>
  <c r="T894" i="11"/>
  <c r="I910" i="11"/>
  <c r="M910" i="11"/>
  <c r="Q910" i="11"/>
  <c r="U910" i="11"/>
  <c r="K1481" i="11"/>
  <c r="O1481" i="11"/>
  <c r="S1481" i="11"/>
  <c r="N1492" i="11"/>
  <c r="T1536" i="11"/>
  <c r="H1540" i="11"/>
  <c r="L1540" i="11"/>
  <c r="P1540" i="11"/>
  <c r="N1614" i="11"/>
  <c r="V1614" i="11"/>
  <c r="V1623" i="11"/>
  <c r="Q1585" i="9"/>
  <c r="H1637" i="9"/>
  <c r="H883" i="11"/>
  <c r="P883" i="11"/>
  <c r="N894" i="11"/>
  <c r="R894" i="11"/>
  <c r="V932" i="11"/>
  <c r="K935" i="11"/>
  <c r="O935" i="11"/>
  <c r="S935" i="11"/>
  <c r="H938" i="11"/>
  <c r="L938" i="11"/>
  <c r="P938" i="11"/>
  <c r="T938" i="11"/>
  <c r="H907" i="9"/>
  <c r="U1507" i="9"/>
  <c r="V1507" i="9"/>
  <c r="Q1663" i="9"/>
  <c r="U1663" i="9"/>
  <c r="R1663" i="9"/>
  <c r="H956" i="10"/>
  <c r="H1498" i="10"/>
  <c r="V1507" i="10"/>
  <c r="H1633" i="10"/>
  <c r="K878" i="11"/>
  <c r="O878" i="11"/>
  <c r="S878" i="11"/>
  <c r="I878" i="11"/>
  <c r="K898" i="11"/>
  <c r="O898" i="11"/>
  <c r="S898" i="11"/>
  <c r="L910" i="11"/>
  <c r="P910" i="11"/>
  <c r="T910" i="11"/>
  <c r="L914" i="11"/>
  <c r="U924" i="11"/>
  <c r="H898" i="9"/>
  <c r="H902" i="9"/>
  <c r="H929" i="9"/>
  <c r="H1498" i="9"/>
  <c r="H1501" i="9"/>
  <c r="H1516" i="9"/>
  <c r="N1585" i="9"/>
  <c r="H1599" i="9"/>
  <c r="H1489" i="10"/>
  <c r="O1507" i="10"/>
  <c r="S1507" i="10"/>
  <c r="Q1585" i="10"/>
  <c r="U1585" i="10"/>
  <c r="P1585" i="10"/>
  <c r="H1610" i="10"/>
  <c r="M878" i="11"/>
  <c r="K941" i="11"/>
  <c r="O941" i="11"/>
  <c r="S941" i="11"/>
  <c r="K1495" i="11"/>
  <c r="O1495" i="11"/>
  <c r="S1495" i="11"/>
  <c r="M1504" i="11"/>
  <c r="U1504" i="11"/>
  <c r="I1532" i="11"/>
  <c r="U1532" i="11"/>
  <c r="U1555" i="11"/>
  <c r="O1582" i="11"/>
  <c r="Q1599" i="11"/>
  <c r="J1660" i="11"/>
  <c r="N1660" i="11"/>
  <c r="R1660" i="11"/>
  <c r="V1660" i="11"/>
  <c r="T914" i="11"/>
  <c r="I924" i="11"/>
  <c r="M924" i="11"/>
  <c r="Q924" i="11"/>
  <c r="P935" i="11"/>
  <c r="T935" i="11"/>
  <c r="Q938" i="11"/>
  <c r="L941" i="11"/>
  <c r="P941" i="11"/>
  <c r="T941" i="11"/>
  <c r="V1454" i="11"/>
  <c r="H1498" i="11"/>
  <c r="P1498" i="11"/>
  <c r="O1507" i="11"/>
  <c r="S1507" i="11"/>
  <c r="M1573" i="11"/>
  <c r="S1585" i="11"/>
  <c r="P1604" i="11"/>
  <c r="N1623" i="11"/>
  <c r="T1626" i="11"/>
  <c r="U1640" i="11"/>
  <c r="R1657" i="11"/>
  <c r="I888" i="11"/>
  <c r="M888" i="11"/>
  <c r="Q888" i="11"/>
  <c r="U888" i="11"/>
  <c r="J907" i="11"/>
  <c r="R907" i="11"/>
  <c r="K921" i="11"/>
  <c r="O921" i="11"/>
  <c r="S921" i="11"/>
  <c r="N924" i="11"/>
  <c r="K924" i="11"/>
  <c r="O924" i="11"/>
  <c r="S924" i="11"/>
  <c r="I941" i="11"/>
  <c r="M941" i="11"/>
  <c r="Q941" i="11"/>
  <c r="M1462" i="11"/>
  <c r="N1470" i="11"/>
  <c r="R1470" i="11"/>
  <c r="J1477" i="11"/>
  <c r="N1477" i="11"/>
  <c r="R1477" i="11"/>
  <c r="V1477" i="11"/>
  <c r="H1477" i="11"/>
  <c r="L1477" i="11"/>
  <c r="P1477" i="11"/>
  <c r="T1477" i="11"/>
  <c r="T1481" i="11"/>
  <c r="I1484" i="11"/>
  <c r="M1484" i="11"/>
  <c r="Q1484" i="11"/>
  <c r="I1492" i="11"/>
  <c r="U1492" i="11"/>
  <c r="O1516" i="11"/>
  <c r="N1516" i="11"/>
  <c r="R1516" i="11"/>
  <c r="S1521" i="11"/>
  <c r="J1526" i="11"/>
  <c r="O1532" i="11"/>
  <c r="S1532" i="11"/>
  <c r="K1555" i="11"/>
  <c r="O1555" i="11"/>
  <c r="S1555" i="11"/>
  <c r="I1579" i="11"/>
  <c r="M1579" i="11"/>
  <c r="Q1579" i="11"/>
  <c r="U1579" i="11"/>
  <c r="I1594" i="11"/>
  <c r="M1594" i="11"/>
  <c r="Q1594" i="11"/>
  <c r="U1594" i="11"/>
  <c r="J1604" i="11"/>
  <c r="N1604" i="11"/>
  <c r="R1604" i="11"/>
  <c r="V1604" i="11"/>
  <c r="I1454" i="11"/>
  <c r="M1454" i="11"/>
  <c r="Q1454" i="11"/>
  <c r="U1454" i="11"/>
  <c r="J1462" i="11"/>
  <c r="N1462" i="11"/>
  <c r="R1462" i="11"/>
  <c r="V1462" i="11"/>
  <c r="N1474" i="11"/>
  <c r="R1474" i="11"/>
  <c r="K1498" i="11"/>
  <c r="N1507" i="11"/>
  <c r="R1507" i="11"/>
  <c r="T1516" i="11"/>
  <c r="K1604" i="11"/>
  <c r="S1610" i="11"/>
  <c r="K1614" i="11"/>
  <c r="I1623" i="11"/>
  <c r="M1623" i="11"/>
  <c r="Q1623" i="11"/>
  <c r="U1623" i="11"/>
  <c r="K1640" i="11"/>
  <c r="O1640" i="11"/>
  <c r="S1640" i="11"/>
  <c r="O1663" i="11"/>
  <c r="S1663" i="11"/>
  <c r="U647" i="12"/>
  <c r="K1174" i="9"/>
  <c r="J1179" i="10"/>
  <c r="Q1131" i="10"/>
  <c r="W1131" i="10" s="1"/>
  <c r="K1113" i="9"/>
  <c r="H1120" i="9"/>
  <c r="N1144" i="10"/>
  <c r="Q1144" i="10" s="1"/>
  <c r="T1144" i="10" s="1"/>
  <c r="I1179" i="10"/>
  <c r="K1179" i="10"/>
  <c r="J1134" i="11"/>
  <c r="I1127" i="9"/>
  <c r="K1141" i="9"/>
  <c r="W1153" i="9"/>
  <c r="M1136" i="10"/>
  <c r="O1136" i="10" s="1"/>
  <c r="H1148" i="11"/>
  <c r="N415" i="12"/>
  <c r="N411" i="12" s="1"/>
  <c r="N408" i="12" s="1"/>
  <c r="N405" i="12" s="1"/>
  <c r="N402" i="12" s="1"/>
  <c r="N399" i="12" s="1"/>
  <c r="N396" i="12" s="1"/>
  <c r="N393" i="12" s="1"/>
  <c r="N388" i="12" s="1"/>
  <c r="R415" i="12"/>
  <c r="R411" i="12" s="1"/>
  <c r="V415" i="12"/>
  <c r="V411" i="12" s="1"/>
  <c r="V408" i="12" s="1"/>
  <c r="J725" i="12"/>
  <c r="R725" i="12"/>
  <c r="I415" i="12"/>
  <c r="I411" i="12" s="1"/>
  <c r="I408" i="12" s="1"/>
  <c r="I405" i="12" s="1"/>
  <c r="I402" i="12" s="1"/>
  <c r="I399" i="12" s="1"/>
  <c r="I396" i="12" s="1"/>
  <c r="I393" i="12" s="1"/>
  <c r="I388" i="12" s="1"/>
  <c r="I385" i="12" s="1"/>
  <c r="I381" i="12" s="1"/>
  <c r="I378" i="12" s="1"/>
  <c r="I374" i="12" s="1"/>
  <c r="I371" i="12" s="1"/>
  <c r="I366" i="12" s="1"/>
  <c r="I362" i="12" s="1"/>
  <c r="I358" i="12" s="1"/>
  <c r="I352" i="12" s="1"/>
  <c r="I347" i="12" s="1"/>
  <c r="I342" i="12" s="1"/>
  <c r="M415" i="12"/>
  <c r="M411" i="12" s="1"/>
  <c r="Q415" i="12"/>
  <c r="Q411" i="12" s="1"/>
  <c r="Q408" i="12" s="1"/>
  <c r="Q405" i="12" s="1"/>
  <c r="U415" i="12"/>
  <c r="U411" i="12" s="1"/>
  <c r="U408" i="12" s="1"/>
  <c r="U405" i="12" s="1"/>
  <c r="U402" i="12" s="1"/>
  <c r="U399" i="12" s="1"/>
  <c r="U396" i="12" s="1"/>
  <c r="U393" i="12" s="1"/>
  <c r="U388" i="12" s="1"/>
  <c r="U385" i="12" s="1"/>
  <c r="U381" i="12" s="1"/>
  <c r="U378" i="12" s="1"/>
  <c r="U374" i="12" s="1"/>
  <c r="U371" i="12" s="1"/>
  <c r="U366" i="12" s="1"/>
  <c r="U362" i="12" s="1"/>
  <c r="U358" i="12" s="1"/>
  <c r="U352" i="12" s="1"/>
  <c r="U347" i="12" s="1"/>
  <c r="U342" i="12" s="1"/>
  <c r="U644" i="12"/>
  <c r="U641" i="12" s="1"/>
  <c r="U638" i="12" s="1"/>
  <c r="I647" i="12"/>
  <c r="M647" i="12"/>
  <c r="M644" i="12" s="1"/>
  <c r="M641" i="12" s="1"/>
  <c r="M638" i="12" s="1"/>
  <c r="M635" i="12" s="1"/>
  <c r="M632" i="12" s="1"/>
  <c r="M629" i="12" s="1"/>
  <c r="M624" i="12" s="1"/>
  <c r="M621" i="12" s="1"/>
  <c r="M617" i="12" s="1"/>
  <c r="M614" i="12" s="1"/>
  <c r="M610" i="12" s="1"/>
  <c r="M607" i="12" s="1"/>
  <c r="M602" i="12" s="1"/>
  <c r="M598" i="12" s="1"/>
  <c r="M594" i="12" s="1"/>
  <c r="M588" i="12" s="1"/>
  <c r="M583" i="12" s="1"/>
  <c r="M578" i="12" s="1"/>
  <c r="Q647" i="12"/>
  <c r="Q644" i="12" s="1"/>
  <c r="Q641" i="12" s="1"/>
  <c r="Q638" i="12" s="1"/>
  <c r="Q635" i="12" s="1"/>
  <c r="Q632" i="12" s="1"/>
  <c r="Q629" i="12" s="1"/>
  <c r="Q624" i="12" s="1"/>
  <c r="Q621" i="12" s="1"/>
  <c r="Q617" i="12" s="1"/>
  <c r="Q614" i="12" s="1"/>
  <c r="Q610" i="12" s="1"/>
  <c r="Q607" i="12" s="1"/>
  <c r="Q602" i="12" s="1"/>
  <c r="Q598" i="12" s="1"/>
  <c r="Q594" i="12" s="1"/>
  <c r="Q588" i="12" s="1"/>
  <c r="Q583" i="12" s="1"/>
  <c r="Q578" i="12" s="1"/>
  <c r="R408" i="12"/>
  <c r="J415" i="12"/>
  <c r="J411" i="12" s="1"/>
  <c r="J408" i="12" s="1"/>
  <c r="I725" i="12"/>
  <c r="I722" i="12" s="1"/>
  <c r="I719" i="12" s="1"/>
  <c r="M725" i="12"/>
  <c r="M722" i="12" s="1"/>
  <c r="Q725" i="12"/>
  <c r="Q722" i="12" s="1"/>
  <c r="Q719" i="12" s="1"/>
  <c r="Q716" i="12" s="1"/>
  <c r="Q713" i="12" s="1"/>
  <c r="Q710" i="12" s="1"/>
  <c r="Q707" i="12" s="1"/>
  <c r="Q702" i="12" s="1"/>
  <c r="Q699" i="12" s="1"/>
  <c r="Q695" i="12" s="1"/>
  <c r="Q692" i="12" s="1"/>
  <c r="Q688" i="12" s="1"/>
  <c r="Q685" i="12" s="1"/>
  <c r="Q680" i="12" s="1"/>
  <c r="Q676" i="12" s="1"/>
  <c r="Q672" i="12" s="1"/>
  <c r="Q666" i="12" s="1"/>
  <c r="Q661" i="12" s="1"/>
  <c r="Q656" i="12" s="1"/>
  <c r="U725" i="12"/>
  <c r="U722" i="12" s="1"/>
  <c r="U719" i="12" s="1"/>
  <c r="U716" i="12" s="1"/>
  <c r="U713" i="12" s="1"/>
  <c r="U710" i="12" s="1"/>
  <c r="U707" i="12" s="1"/>
  <c r="U702" i="12" s="1"/>
  <c r="U699" i="12" s="1"/>
  <c r="U695" i="12" s="1"/>
  <c r="U692" i="12" s="1"/>
  <c r="U688" i="12" s="1"/>
  <c r="U685" i="12" s="1"/>
  <c r="U680" i="12" s="1"/>
  <c r="U676" i="12" s="1"/>
  <c r="U672" i="12" s="1"/>
  <c r="U666" i="12" s="1"/>
  <c r="U661" i="12" s="1"/>
  <c r="U656" i="12" s="1"/>
  <c r="U635" i="12"/>
  <c r="U632" i="12" s="1"/>
  <c r="U629" i="12" s="1"/>
  <c r="U624" i="12" s="1"/>
  <c r="U621" i="12" s="1"/>
  <c r="U617" i="12" s="1"/>
  <c r="U614" i="12" s="1"/>
  <c r="U610" i="12" s="1"/>
  <c r="U607" i="12" s="1"/>
  <c r="U602" i="12" s="1"/>
  <c r="U598" i="12" s="1"/>
  <c r="U594" i="12" s="1"/>
  <c r="U588" i="12" s="1"/>
  <c r="U583" i="12" s="1"/>
  <c r="U578" i="12" s="1"/>
  <c r="M719" i="12"/>
  <c r="G729" i="12"/>
  <c r="M408" i="12"/>
  <c r="M405" i="12" s="1"/>
  <c r="K415" i="12"/>
  <c r="K411" i="12" s="1"/>
  <c r="K408" i="12" s="1"/>
  <c r="S415" i="12"/>
  <c r="S411" i="12" s="1"/>
  <c r="S408" i="12" s="1"/>
  <c r="I644" i="12"/>
  <c r="I641" i="12" s="1"/>
  <c r="I638" i="12" s="1"/>
  <c r="J722" i="12"/>
  <c r="N722" i="12"/>
  <c r="R722" i="12"/>
  <c r="R719" i="12" s="1"/>
  <c r="R716" i="12" s="1"/>
  <c r="R713" i="12" s="1"/>
  <c r="R710" i="12" s="1"/>
  <c r="R707" i="12" s="1"/>
  <c r="R702" i="12" s="1"/>
  <c r="R699" i="12" s="1"/>
  <c r="R695" i="12" s="1"/>
  <c r="R692" i="12" s="1"/>
  <c r="R688" i="12" s="1"/>
  <c r="R685" i="12" s="1"/>
  <c r="R680" i="12" s="1"/>
  <c r="R676" i="12" s="1"/>
  <c r="R672" i="12" s="1"/>
  <c r="R666" i="12" s="1"/>
  <c r="R661" i="12" s="1"/>
  <c r="R656" i="12" s="1"/>
  <c r="N725" i="12"/>
  <c r="V725" i="12"/>
  <c r="V722" i="12" s="1"/>
  <c r="J956" i="9"/>
  <c r="R990" i="9"/>
  <c r="J1002" i="9"/>
  <c r="G1007" i="9"/>
  <c r="N1021" i="9"/>
  <c r="R1021" i="9"/>
  <c r="V1021" i="9"/>
  <c r="L1036" i="9"/>
  <c r="T1036" i="9"/>
  <c r="J1043" i="9"/>
  <c r="R1043" i="9"/>
  <c r="V1043" i="9"/>
  <c r="J1057" i="9"/>
  <c r="N1057" i="9"/>
  <c r="V1057" i="9"/>
  <c r="G1060" i="9"/>
  <c r="K1060" i="9"/>
  <c r="O1060" i="9"/>
  <c r="S1060" i="9"/>
  <c r="J1077" i="9"/>
  <c r="V1077" i="9"/>
  <c r="J1194" i="9"/>
  <c r="N1194" i="9"/>
  <c r="V1194" i="9"/>
  <c r="R1212" i="9"/>
  <c r="N1212" i="9"/>
  <c r="G1231" i="9"/>
  <c r="K1231" i="9"/>
  <c r="J1259" i="9"/>
  <c r="R1259" i="9"/>
  <c r="J1265" i="9"/>
  <c r="N1265" i="9"/>
  <c r="R1265" i="9"/>
  <c r="V1265" i="9"/>
  <c r="J1275" i="9"/>
  <c r="N1275" i="9"/>
  <c r="R1275" i="9"/>
  <c r="G1454" i="9"/>
  <c r="H1455" i="9"/>
  <c r="H1454" i="9" s="1"/>
  <c r="G1536" i="9"/>
  <c r="H1538" i="9"/>
  <c r="H1536" i="9" s="1"/>
  <c r="W1654" i="9"/>
  <c r="G1657" i="9"/>
  <c r="H1659" i="9"/>
  <c r="H1657" i="9" s="1"/>
  <c r="H6" i="10"/>
  <c r="H866" i="10" s="1"/>
  <c r="H233" i="10"/>
  <c r="L233" i="10"/>
  <c r="P233" i="10"/>
  <c r="T233" i="10"/>
  <c r="H816" i="10"/>
  <c r="L816" i="10"/>
  <c r="P816" i="10"/>
  <c r="T816" i="10"/>
  <c r="W871" i="10"/>
  <c r="W870" i="10" s="1"/>
  <c r="G870" i="10"/>
  <c r="G883" i="10"/>
  <c r="H890" i="10"/>
  <c r="W890" i="10" s="1"/>
  <c r="G888" i="10"/>
  <c r="H891" i="10"/>
  <c r="W891" i="10" s="1"/>
  <c r="H908" i="10"/>
  <c r="W908" i="10" s="1"/>
  <c r="G907" i="10"/>
  <c r="H909" i="10"/>
  <c r="W909" i="10" s="1"/>
  <c r="H920" i="10"/>
  <c r="W920" i="10" s="1"/>
  <c r="G924" i="10"/>
  <c r="H925" i="10"/>
  <c r="W925" i="10" s="1"/>
  <c r="H945" i="10"/>
  <c r="H946" i="10"/>
  <c r="W946" i="10" s="1"/>
  <c r="I951" i="10"/>
  <c r="M951" i="10"/>
  <c r="U951" i="10"/>
  <c r="W972" i="10"/>
  <c r="K968" i="10"/>
  <c r="S975" i="10"/>
  <c r="S973" i="10" s="1"/>
  <c r="O975" i="10"/>
  <c r="O973" i="10" s="1"/>
  <c r="T978" i="10"/>
  <c r="T976" i="10" s="1"/>
  <c r="H990" i="10"/>
  <c r="L990" i="10"/>
  <c r="T990" i="10"/>
  <c r="W998" i="10"/>
  <c r="W999" i="10"/>
  <c r="W1000" i="10"/>
  <c r="W1001" i="10"/>
  <c r="W1008" i="10"/>
  <c r="W1009" i="10"/>
  <c r="W1010" i="10"/>
  <c r="K1007" i="10"/>
  <c r="O1007" i="10"/>
  <c r="S1007" i="10"/>
  <c r="W1011" i="10"/>
  <c r="W1015" i="10"/>
  <c r="W1016" i="10"/>
  <c r="W1019" i="10"/>
  <c r="W1020" i="10"/>
  <c r="W1023" i="10"/>
  <c r="W1024" i="10"/>
  <c r="W1028" i="10"/>
  <c r="W1032" i="10"/>
  <c r="K1029" i="10"/>
  <c r="S1029" i="10"/>
  <c r="W1034" i="10"/>
  <c r="W1035" i="10"/>
  <c r="W1045" i="10"/>
  <c r="W1050" i="10"/>
  <c r="W1053" i="10"/>
  <c r="W1062" i="10"/>
  <c r="G1148" i="10"/>
  <c r="O1151" i="10"/>
  <c r="R1151" i="10" s="1"/>
  <c r="J1165" i="10"/>
  <c r="I1165" i="10"/>
  <c r="W1184" i="10"/>
  <c r="G1183" i="10"/>
  <c r="K1183" i="10"/>
  <c r="O1183" i="10"/>
  <c r="S1183" i="10"/>
  <c r="W1190" i="10"/>
  <c r="S1187" i="10"/>
  <c r="W1191" i="10"/>
  <c r="K1187" i="10"/>
  <c r="O1187" i="10"/>
  <c r="W1193" i="10"/>
  <c r="H1212" i="10"/>
  <c r="L1212" i="10"/>
  <c r="P1212" i="10"/>
  <c r="W1225" i="10"/>
  <c r="S1222" i="10"/>
  <c r="O1226" i="10"/>
  <c r="T1238" i="10"/>
  <c r="H1271" i="10"/>
  <c r="P1271" i="10"/>
  <c r="T1271" i="10"/>
  <c r="W1289" i="10"/>
  <c r="W1332" i="10"/>
  <c r="W1359" i="10"/>
  <c r="W1357" i="10" s="1"/>
  <c r="G1545" i="10"/>
  <c r="H1546" i="10"/>
  <c r="H1545" i="10" s="1"/>
  <c r="G1640" i="10"/>
  <c r="H1642" i="10"/>
  <c r="H1640" i="10" s="1"/>
  <c r="P966" i="11"/>
  <c r="P964" i="11" s="1"/>
  <c r="I1021" i="11"/>
  <c r="M1021" i="11"/>
  <c r="Q1021" i="11"/>
  <c r="U1021" i="11"/>
  <c r="K1036" i="11"/>
  <c r="O1036" i="11"/>
  <c r="S1036" i="11"/>
  <c r="G956" i="9"/>
  <c r="H958" i="9"/>
  <c r="W958" i="9" s="1"/>
  <c r="T979" i="9"/>
  <c r="J997" i="9"/>
  <c r="N1002" i="9"/>
  <c r="K1007" i="9"/>
  <c r="I233" i="9"/>
  <c r="M816" i="9"/>
  <c r="U975" i="9"/>
  <c r="U973" i="9" s="1"/>
  <c r="W991" i="9"/>
  <c r="G990" i="9"/>
  <c r="W999" i="9"/>
  <c r="S997" i="9"/>
  <c r="W1004" i="9"/>
  <c r="T1007" i="9"/>
  <c r="O1021" i="9"/>
  <c r="W1044" i="9"/>
  <c r="S1043" i="9"/>
  <c r="S1054" i="9"/>
  <c r="I1066" i="9"/>
  <c r="S1070" i="9"/>
  <c r="W1079" i="9"/>
  <c r="W1086" i="9"/>
  <c r="W1085" i="9" s="1"/>
  <c r="M1115" i="9"/>
  <c r="O1115" i="9" s="1"/>
  <c r="Q1115" i="9" s="1"/>
  <c r="W1139" i="9"/>
  <c r="J1155" i="9"/>
  <c r="W1196" i="9"/>
  <c r="Q1207" i="9"/>
  <c r="W1216" i="9"/>
  <c r="Q1241" i="9"/>
  <c r="I1245" i="9"/>
  <c r="W1263" i="9"/>
  <c r="W1264" i="9"/>
  <c r="W1277" i="9"/>
  <c r="W1294" i="9"/>
  <c r="W1438" i="9"/>
  <c r="G1498" i="9"/>
  <c r="K1508" i="9"/>
  <c r="K1507" i="9" s="1"/>
  <c r="G1559" i="9"/>
  <c r="H1560" i="9"/>
  <c r="H1559" i="9" s="1"/>
  <c r="G1640" i="9"/>
  <c r="H1641" i="9"/>
  <c r="H1640" i="9" s="1"/>
  <c r="M956" i="10"/>
  <c r="U956" i="10"/>
  <c r="N963" i="10"/>
  <c r="N961" i="10" s="1"/>
  <c r="R979" i="10"/>
  <c r="M6" i="11"/>
  <c r="M866" i="11" s="1"/>
  <c r="H879" i="11"/>
  <c r="W879" i="11" s="1"/>
  <c r="L878" i="11"/>
  <c r="P878" i="11"/>
  <c r="T878" i="11"/>
  <c r="G907" i="11"/>
  <c r="H909" i="11"/>
  <c r="W909" i="11" s="1"/>
  <c r="L907" i="11"/>
  <c r="P907" i="11"/>
  <c r="T907" i="11"/>
  <c r="K917" i="11"/>
  <c r="O917" i="11"/>
  <c r="S917" i="11"/>
  <c r="P917" i="11"/>
  <c r="J932" i="11"/>
  <c r="R932" i="11"/>
  <c r="I938" i="11"/>
  <c r="U938" i="11"/>
  <c r="P963" i="11"/>
  <c r="P961" i="11" s="1"/>
  <c r="K1002" i="11"/>
  <c r="O1002" i="11"/>
  <c r="S1002" i="11"/>
  <c r="H940" i="9"/>
  <c r="W940" i="9" s="1"/>
  <c r="R956" i="9"/>
  <c r="J990" i="9"/>
  <c r="R997" i="9"/>
  <c r="S1007" i="9"/>
  <c r="Q816" i="9"/>
  <c r="W960" i="9"/>
  <c r="S990" i="9"/>
  <c r="G997" i="9"/>
  <c r="H1007" i="9"/>
  <c r="W1023" i="9"/>
  <c r="T1029" i="9"/>
  <c r="K1043" i="9"/>
  <c r="G1054" i="9"/>
  <c r="U1066" i="9"/>
  <c r="G1070" i="9"/>
  <c r="M1143" i="9"/>
  <c r="O1143" i="9" s="1"/>
  <c r="Q1143" i="9" s="1"/>
  <c r="R1155" i="9"/>
  <c r="S1194" i="9"/>
  <c r="S1212" i="9"/>
  <c r="M1245" i="9"/>
  <c r="S1262" i="9"/>
  <c r="W1267" i="9"/>
  <c r="G1268" i="9"/>
  <c r="G1271" i="9"/>
  <c r="T1271" i="9"/>
  <c r="G1280" i="9"/>
  <c r="W1282" i="9"/>
  <c r="W1303" i="9"/>
  <c r="H1311" i="9"/>
  <c r="W1311" i="9" s="1"/>
  <c r="G1474" i="9"/>
  <c r="G1495" i="9"/>
  <c r="G1526" i="9"/>
  <c r="G1570" i="9"/>
  <c r="I6" i="10"/>
  <c r="I866" i="10" s="1"/>
  <c r="H895" i="10"/>
  <c r="W895" i="10" s="1"/>
  <c r="G894" i="10"/>
  <c r="H896" i="10"/>
  <c r="W896" i="10" s="1"/>
  <c r="H912" i="10"/>
  <c r="W912" i="10" s="1"/>
  <c r="Q956" i="10"/>
  <c r="P975" i="10"/>
  <c r="P973" i="10" s="1"/>
  <c r="J979" i="10"/>
  <c r="V979" i="10"/>
  <c r="H997" i="10"/>
  <c r="P997" i="10"/>
  <c r="J1120" i="10"/>
  <c r="K1194" i="10"/>
  <c r="S1194" i="10"/>
  <c r="M1202" i="10"/>
  <c r="S1207" i="10"/>
  <c r="R1218" i="10"/>
  <c r="V1218" i="10"/>
  <c r="S1241" i="10"/>
  <c r="I1245" i="10"/>
  <c r="M1245" i="10"/>
  <c r="Q1248" i="10"/>
  <c r="U1248" i="10"/>
  <c r="S1268" i="10"/>
  <c r="H1549" i="10"/>
  <c r="H1548" i="10" s="1"/>
  <c r="G1548" i="10"/>
  <c r="K6" i="9"/>
  <c r="K866" i="9" s="1"/>
  <c r="U233" i="9"/>
  <c r="I516" i="9"/>
  <c r="I520" i="9" s="1"/>
  <c r="M516" i="9"/>
  <c r="M520" i="9" s="1"/>
  <c r="Q516" i="9"/>
  <c r="Q520" i="9" s="1"/>
  <c r="U516" i="9"/>
  <c r="U520" i="9" s="1"/>
  <c r="H516" i="9"/>
  <c r="H520" i="9" s="1"/>
  <c r="L516" i="9"/>
  <c r="L520" i="9" s="1"/>
  <c r="P516" i="9"/>
  <c r="P520" i="9" s="1"/>
  <c r="T516" i="9"/>
  <c r="T520" i="9" s="1"/>
  <c r="K516" i="9"/>
  <c r="K520" i="9" s="1"/>
  <c r="O516" i="9"/>
  <c r="O520" i="9" s="1"/>
  <c r="W516" i="9"/>
  <c r="W520" i="9" s="1"/>
  <c r="V516" i="9"/>
  <c r="V520" i="9" s="1"/>
  <c r="V816" i="9"/>
  <c r="W887" i="9"/>
  <c r="H919" i="9"/>
  <c r="W919" i="9" s="1"/>
  <c r="G944" i="9"/>
  <c r="H945" i="9"/>
  <c r="W945" i="9" s="1"/>
  <c r="W946" i="9"/>
  <c r="L949" i="9"/>
  <c r="L947" i="9" s="1"/>
  <c r="J961" i="9"/>
  <c r="R975" i="9"/>
  <c r="R973" i="9" s="1"/>
  <c r="N979" i="9"/>
  <c r="W988" i="9"/>
  <c r="W987" i="9" s="1"/>
  <c r="H990" i="9"/>
  <c r="L990" i="9"/>
  <c r="H1002" i="9"/>
  <c r="T1002" i="9"/>
  <c r="I1007" i="9"/>
  <c r="M1007" i="9"/>
  <c r="Q1007" i="9"/>
  <c r="L1021" i="9"/>
  <c r="I1029" i="9"/>
  <c r="M1029" i="9"/>
  <c r="Q1029" i="9"/>
  <c r="U1029" i="9"/>
  <c r="N1036" i="9"/>
  <c r="W1050" i="9"/>
  <c r="G1081" i="9"/>
  <c r="I1164" i="9"/>
  <c r="W1189" i="9"/>
  <c r="W1190" i="9"/>
  <c r="O1187" i="9"/>
  <c r="W1191" i="9"/>
  <c r="K1187" i="9"/>
  <c r="S1187" i="9"/>
  <c r="W1193" i="9"/>
  <c r="H1194" i="9"/>
  <c r="L1194" i="9"/>
  <c r="T1194" i="9"/>
  <c r="I1202" i="9"/>
  <c r="H1212" i="9"/>
  <c r="L1212" i="9"/>
  <c r="R1218" i="9"/>
  <c r="W1224" i="9"/>
  <c r="W1225" i="9"/>
  <c r="S1222" i="9"/>
  <c r="N1226" i="9"/>
  <c r="S1234" i="9"/>
  <c r="T1238" i="9"/>
  <c r="Q1248" i="9"/>
  <c r="U1248" i="9"/>
  <c r="H1293" i="9"/>
  <c r="W1293" i="9" s="1"/>
  <c r="H1302" i="9"/>
  <c r="W1307" i="9"/>
  <c r="H1310" i="9"/>
  <c r="H1332" i="9"/>
  <c r="W1332" i="9" s="1"/>
  <c r="H1360" i="9"/>
  <c r="L1360" i="9"/>
  <c r="T1360" i="9"/>
  <c r="W1443" i="9"/>
  <c r="W1501" i="9"/>
  <c r="W1504" i="9"/>
  <c r="P1507" i="9"/>
  <c r="T1507" i="9"/>
  <c r="W1555" i="9"/>
  <c r="W1573" i="9"/>
  <c r="G1585" i="9"/>
  <c r="G1614" i="9"/>
  <c r="G1623" i="9"/>
  <c r="H1661" i="9"/>
  <c r="H1660" i="9" s="1"/>
  <c r="S1663" i="9"/>
  <c r="J6" i="10"/>
  <c r="J866" i="10" s="1"/>
  <c r="J233" i="10"/>
  <c r="N233" i="10"/>
  <c r="R233" i="10"/>
  <c r="V233" i="10"/>
  <c r="I516" i="10"/>
  <c r="I520" i="10" s="1"/>
  <c r="M516" i="10"/>
  <c r="M520" i="10" s="1"/>
  <c r="Q516" i="10"/>
  <c r="Q520" i="10" s="1"/>
  <c r="U516" i="10"/>
  <c r="U520" i="10" s="1"/>
  <c r="J816" i="10"/>
  <c r="N816" i="10"/>
  <c r="R816" i="10"/>
  <c r="V816" i="10"/>
  <c r="W875" i="10"/>
  <c r="H886" i="10"/>
  <c r="W886" i="10" s="1"/>
  <c r="H899" i="10"/>
  <c r="W899" i="10" s="1"/>
  <c r="G898" i="10"/>
  <c r="H900" i="10"/>
  <c r="W900" i="10" s="1"/>
  <c r="H916" i="10"/>
  <c r="W916" i="10" s="1"/>
  <c r="G917" i="10"/>
  <c r="H933" i="10"/>
  <c r="W933" i="10" s="1"/>
  <c r="G932" i="10"/>
  <c r="H934" i="10"/>
  <c r="W934" i="10" s="1"/>
  <c r="G947" i="10"/>
  <c r="N949" i="10"/>
  <c r="N947" i="10" s="1"/>
  <c r="W952" i="10"/>
  <c r="W953" i="10"/>
  <c r="W958" i="10"/>
  <c r="G968" i="10"/>
  <c r="T975" i="10"/>
  <c r="T973" i="10" s="1"/>
  <c r="W980" i="10"/>
  <c r="N990" i="10"/>
  <c r="R990" i="10"/>
  <c r="V990" i="10"/>
  <c r="I997" i="10"/>
  <c r="Q997" i="10"/>
  <c r="W1003" i="10"/>
  <c r="W1006" i="10"/>
  <c r="W1037" i="10"/>
  <c r="W1041" i="10"/>
  <c r="W1042" i="10"/>
  <c r="I1043" i="10"/>
  <c r="M1043" i="10"/>
  <c r="Q1043" i="10"/>
  <c r="U1043" i="10"/>
  <c r="W1058" i="10"/>
  <c r="W1059" i="10"/>
  <c r="W1065" i="10"/>
  <c r="W1067" i="10"/>
  <c r="W1068" i="10"/>
  <c r="W1069" i="10"/>
  <c r="K1066" i="10"/>
  <c r="O1066" i="10"/>
  <c r="S1066" i="10"/>
  <c r="J1112" i="10"/>
  <c r="K1112" i="10" s="1"/>
  <c r="J1127" i="10"/>
  <c r="G1141" i="10"/>
  <c r="S1151" i="10"/>
  <c r="V1151" i="10" s="1"/>
  <c r="W1157" i="10"/>
  <c r="K1155" i="10"/>
  <c r="O1155" i="10"/>
  <c r="K1174" i="10"/>
  <c r="H1194" i="10"/>
  <c r="L1194" i="10"/>
  <c r="P1194" i="10"/>
  <c r="T1194" i="10"/>
  <c r="N1202" i="10"/>
  <c r="R1202" i="10"/>
  <c r="V1212" i="10"/>
  <c r="J1212" i="10"/>
  <c r="N1212" i="10"/>
  <c r="O1218" i="10"/>
  <c r="W1221" i="10"/>
  <c r="S1218" i="10"/>
  <c r="S1234" i="10"/>
  <c r="W1255" i="10"/>
  <c r="W1293" i="10"/>
  <c r="G1304" i="10"/>
  <c r="W1310" i="10"/>
  <c r="G1309" i="10"/>
  <c r="G1316" i="10"/>
  <c r="H1322" i="10"/>
  <c r="W1322" i="10" s="1"/>
  <c r="W1454" i="10"/>
  <c r="W1462" i="10"/>
  <c r="G1492" i="10"/>
  <c r="H1493" i="10"/>
  <c r="H1492" i="10" s="1"/>
  <c r="W1492" i="10"/>
  <c r="U1507" i="10"/>
  <c r="R1585" i="10"/>
  <c r="V1585" i="10"/>
  <c r="W1599" i="10"/>
  <c r="W1604" i="10"/>
  <c r="G1610" i="10"/>
  <c r="H1614" i="10"/>
  <c r="W1637" i="10"/>
  <c r="W1663" i="10"/>
  <c r="G1663" i="10"/>
  <c r="J6" i="11"/>
  <c r="J866" i="11" s="1"/>
  <c r="J233" i="11"/>
  <c r="N233" i="11"/>
  <c r="R233" i="11"/>
  <c r="V233" i="11"/>
  <c r="J816" i="11"/>
  <c r="N816" i="11"/>
  <c r="R816" i="11"/>
  <c r="V816" i="11"/>
  <c r="W871" i="11"/>
  <c r="W870" i="11" s="1"/>
  <c r="G870" i="11"/>
  <c r="U878" i="11"/>
  <c r="J878" i="11"/>
  <c r="N878" i="11"/>
  <c r="R878" i="11"/>
  <c r="V878" i="11"/>
  <c r="H882" i="11"/>
  <c r="W882" i="11" s="1"/>
  <c r="J888" i="11"/>
  <c r="N888" i="11"/>
  <c r="R888" i="11"/>
  <c r="V888" i="11"/>
  <c r="K894" i="11"/>
  <c r="O894" i="11"/>
  <c r="H896" i="11"/>
  <c r="W896" i="11" s="1"/>
  <c r="L902" i="11"/>
  <c r="P902" i="11"/>
  <c r="T902" i="11"/>
  <c r="I921" i="11"/>
  <c r="Q921" i="11"/>
  <c r="U921" i="11"/>
  <c r="O932" i="11"/>
  <c r="H934" i="11"/>
  <c r="W934" i="11" s="1"/>
  <c r="G932" i="11"/>
  <c r="I997" i="11"/>
  <c r="M997" i="11"/>
  <c r="Q997" i="11"/>
  <c r="U997" i="11"/>
  <c r="I1013" i="11"/>
  <c r="M1013" i="11"/>
  <c r="Q1013" i="11"/>
  <c r="U1013" i="11"/>
  <c r="G1029" i="11"/>
  <c r="K1029" i="11"/>
  <c r="O1029" i="11"/>
  <c r="S1029" i="11"/>
  <c r="I1048" i="11"/>
  <c r="R1002" i="9"/>
  <c r="H6" i="9"/>
  <c r="H866" i="9" s="1"/>
  <c r="U816" i="9"/>
  <c r="H885" i="9"/>
  <c r="W885" i="9" s="1"/>
  <c r="H942" i="9"/>
  <c r="H941" i="9" s="1"/>
  <c r="W959" i="9"/>
  <c r="Q975" i="9"/>
  <c r="Q973" i="9" s="1"/>
  <c r="W992" i="9"/>
  <c r="W994" i="9"/>
  <c r="W1001" i="9"/>
  <c r="W1005" i="9"/>
  <c r="W1020" i="9"/>
  <c r="W1024" i="9"/>
  <c r="S1021" i="9"/>
  <c r="G1043" i="9"/>
  <c r="W1046" i="9"/>
  <c r="W1055" i="9"/>
  <c r="K1054" i="9"/>
  <c r="W1059" i="9"/>
  <c r="Q1066" i="9"/>
  <c r="W1071" i="9"/>
  <c r="K1070" i="9"/>
  <c r="J1113" i="9"/>
  <c r="W1140" i="9"/>
  <c r="J1141" i="9"/>
  <c r="V1155" i="9"/>
  <c r="H1164" i="9"/>
  <c r="T1183" i="9"/>
  <c r="W1197" i="9"/>
  <c r="W1198" i="9"/>
  <c r="W1214" i="9"/>
  <c r="W1215" i="9"/>
  <c r="W1239" i="9"/>
  <c r="G233" i="9"/>
  <c r="K233" i="9"/>
  <c r="O233" i="9"/>
  <c r="S233" i="9"/>
  <c r="W233" i="9"/>
  <c r="M233" i="9"/>
  <c r="Q233" i="9"/>
  <c r="L233" i="9"/>
  <c r="G516" i="9"/>
  <c r="G520" i="9" s="1"/>
  <c r="J516" i="9"/>
  <c r="J520" i="9" s="1"/>
  <c r="N516" i="9"/>
  <c r="N520" i="9" s="1"/>
  <c r="R516" i="9"/>
  <c r="R520" i="9" s="1"/>
  <c r="H886" i="9"/>
  <c r="H915" i="9"/>
  <c r="W915" i="9" s="1"/>
  <c r="G914" i="9"/>
  <c r="H916" i="9"/>
  <c r="W916" i="9" s="1"/>
  <c r="H922" i="9"/>
  <c r="H921" i="9" s="1"/>
  <c r="G935" i="9"/>
  <c r="H937" i="9"/>
  <c r="H935" i="9" s="1"/>
  <c r="G938" i="9"/>
  <c r="H939" i="9"/>
  <c r="W939" i="9" s="1"/>
  <c r="W952" i="9"/>
  <c r="G951" i="9"/>
  <c r="K951" i="9"/>
  <c r="O951" i="9"/>
  <c r="S951" i="9"/>
  <c r="J968" i="9"/>
  <c r="N968" i="9"/>
  <c r="R968" i="9"/>
  <c r="V968" i="9"/>
  <c r="W981" i="9"/>
  <c r="I983" i="9"/>
  <c r="M983" i="9"/>
  <c r="H1013" i="9"/>
  <c r="T1013" i="9"/>
  <c r="H1026" i="9"/>
  <c r="L1026" i="9"/>
  <c r="W1035" i="9"/>
  <c r="W1039" i="9"/>
  <c r="J1040" i="9"/>
  <c r="N1040" i="9"/>
  <c r="W1052" i="9"/>
  <c r="M1054" i="9"/>
  <c r="H1063" i="9"/>
  <c r="T1063" i="9"/>
  <c r="W1068" i="9"/>
  <c r="M1070" i="9"/>
  <c r="W1076" i="9"/>
  <c r="W1081" i="9"/>
  <c r="W1125" i="9"/>
  <c r="W1126" i="9"/>
  <c r="H1155" i="9"/>
  <c r="P1155" i="9"/>
  <c r="T1155" i="9"/>
  <c r="J1164" i="9"/>
  <c r="P1181" i="9"/>
  <c r="R1181" i="9" s="1"/>
  <c r="T1181" i="9" s="1"/>
  <c r="N1182" i="9"/>
  <c r="Q1182" i="9" s="1"/>
  <c r="U1187" i="9"/>
  <c r="V1202" i="9"/>
  <c r="N1202" i="9"/>
  <c r="R1202" i="9"/>
  <c r="W1209" i="9"/>
  <c r="S1207" i="9"/>
  <c r="W1211" i="9"/>
  <c r="G1218" i="9"/>
  <c r="W1221" i="9"/>
  <c r="S1218" i="9"/>
  <c r="W1227" i="9"/>
  <c r="W1228" i="9"/>
  <c r="K1226" i="9"/>
  <c r="O1226" i="9"/>
  <c r="S1226" i="9"/>
  <c r="H1234" i="9"/>
  <c r="P1234" i="9"/>
  <c r="T1234" i="9"/>
  <c r="W1243" i="9"/>
  <c r="S1241" i="9"/>
  <c r="W1244" i="9"/>
  <c r="W1246" i="9"/>
  <c r="W1247" i="9"/>
  <c r="S1245" i="9"/>
  <c r="V1253" i="9"/>
  <c r="I1262" i="9"/>
  <c r="M1262" i="9"/>
  <c r="G1309" i="9"/>
  <c r="W1454" i="9"/>
  <c r="G1470" i="9"/>
  <c r="R1507" i="9"/>
  <c r="G1511" i="9"/>
  <c r="W1532" i="9"/>
  <c r="G1540" i="9"/>
  <c r="H1542" i="9"/>
  <c r="H1540" i="9" s="1"/>
  <c r="W1540" i="9"/>
  <c r="G1545" i="9"/>
  <c r="H1547" i="9"/>
  <c r="H1545" i="9" s="1"/>
  <c r="G1552" i="9"/>
  <c r="W1562" i="9"/>
  <c r="W1594" i="9"/>
  <c r="G1610" i="9"/>
  <c r="W1633" i="9"/>
  <c r="G233" i="10"/>
  <c r="K233" i="10"/>
  <c r="O233" i="10"/>
  <c r="S233" i="10"/>
  <c r="W233" i="10"/>
  <c r="G516" i="10"/>
  <c r="G520" i="10" s="1"/>
  <c r="J516" i="10"/>
  <c r="J520" i="10" s="1"/>
  <c r="N516" i="10"/>
  <c r="N520" i="10" s="1"/>
  <c r="R516" i="10"/>
  <c r="R520" i="10" s="1"/>
  <c r="V516" i="10"/>
  <c r="V520" i="10" s="1"/>
  <c r="H516" i="10"/>
  <c r="H520" i="10" s="1"/>
  <c r="L516" i="10"/>
  <c r="L520" i="10" s="1"/>
  <c r="P516" i="10"/>
  <c r="P520" i="10" s="1"/>
  <c r="T516" i="10"/>
  <c r="T520" i="10" s="1"/>
  <c r="K516" i="10"/>
  <c r="K520" i="10" s="1"/>
  <c r="O516" i="10"/>
  <c r="O520" i="10" s="1"/>
  <c r="S516" i="10"/>
  <c r="S520" i="10" s="1"/>
  <c r="W516" i="10"/>
  <c r="W520" i="10" s="1"/>
  <c r="G816" i="10"/>
  <c r="K816" i="10"/>
  <c r="O816" i="10"/>
  <c r="S816" i="10"/>
  <c r="W816" i="10"/>
  <c r="H882" i="10"/>
  <c r="W882" i="10" s="1"/>
  <c r="H903" i="10"/>
  <c r="W903" i="10" s="1"/>
  <c r="G902" i="10"/>
  <c r="H904" i="10"/>
  <c r="H937" i="10"/>
  <c r="W937" i="10" s="1"/>
  <c r="G941" i="10"/>
  <c r="H942" i="10"/>
  <c r="H941" i="10" s="1"/>
  <c r="W959" i="10"/>
  <c r="U966" i="10"/>
  <c r="U964" i="10" s="1"/>
  <c r="S978" i="10"/>
  <c r="S976" i="10" s="1"/>
  <c r="O978" i="10"/>
  <c r="O976" i="10" s="1"/>
  <c r="L979" i="10"/>
  <c r="K983" i="10"/>
  <c r="O983" i="10"/>
  <c r="W992" i="10"/>
  <c r="W993" i="10"/>
  <c r="G997" i="10"/>
  <c r="N1007" i="10"/>
  <c r="V1007" i="10"/>
  <c r="J1013" i="10"/>
  <c r="R1013" i="10"/>
  <c r="J1017" i="10"/>
  <c r="N1017" i="10"/>
  <c r="R1017" i="10"/>
  <c r="V1017" i="10"/>
  <c r="J1021" i="10"/>
  <c r="R1021" i="10"/>
  <c r="W1076" i="10"/>
  <c r="G1077" i="10"/>
  <c r="N1123" i="10"/>
  <c r="Q1123" i="10" s="1"/>
  <c r="T1123" i="10" s="1"/>
  <c r="Q1207" i="10"/>
  <c r="U1207" i="10"/>
  <c r="W1214" i="10"/>
  <c r="W1215" i="10"/>
  <c r="W1216" i="10"/>
  <c r="W1232" i="10"/>
  <c r="G1231" i="10"/>
  <c r="K1231" i="10"/>
  <c r="S1231" i="10"/>
  <c r="H1234" i="10"/>
  <c r="P1234" i="10"/>
  <c r="T1234" i="10"/>
  <c r="Q1241" i="10"/>
  <c r="W1246" i="10"/>
  <c r="W1247" i="10"/>
  <c r="S1245" i="10"/>
  <c r="W1250" i="10"/>
  <c r="W1251" i="10"/>
  <c r="W1258" i="10"/>
  <c r="W1273" i="10"/>
  <c r="G1334" i="10"/>
  <c r="W1352" i="10"/>
  <c r="H1471" i="10"/>
  <c r="H1470" i="10" s="1"/>
  <c r="G1470" i="10"/>
  <c r="G1474" i="10"/>
  <c r="H1486" i="10"/>
  <c r="H1484" i="10" s="1"/>
  <c r="G1484" i="10"/>
  <c r="H1496" i="10"/>
  <c r="H1495" i="10" s="1"/>
  <c r="G1495" i="10"/>
  <c r="W1501" i="10"/>
  <c r="W1516" i="10"/>
  <c r="H1540" i="10"/>
  <c r="G1579" i="10"/>
  <c r="W1626" i="10"/>
  <c r="G1660" i="10"/>
  <c r="L1663" i="10"/>
  <c r="G233" i="11"/>
  <c r="K233" i="11"/>
  <c r="O233" i="11"/>
  <c r="S233" i="11"/>
  <c r="W233" i="11"/>
  <c r="G516" i="11"/>
  <c r="G520" i="11" s="1"/>
  <c r="J516" i="11"/>
  <c r="J520" i="11" s="1"/>
  <c r="N516" i="11"/>
  <c r="N520" i="11" s="1"/>
  <c r="R516" i="11"/>
  <c r="R520" i="11" s="1"/>
  <c r="V516" i="11"/>
  <c r="V520" i="11" s="1"/>
  <c r="I516" i="11"/>
  <c r="I520" i="11" s="1"/>
  <c r="M516" i="11"/>
  <c r="M520" i="11" s="1"/>
  <c r="Q516" i="11"/>
  <c r="Q520" i="11" s="1"/>
  <c r="U516" i="11"/>
  <c r="U520" i="11" s="1"/>
  <c r="G816" i="11"/>
  <c r="K816" i="11"/>
  <c r="O816" i="11"/>
  <c r="S816" i="11"/>
  <c r="W816" i="11"/>
  <c r="H872" i="11"/>
  <c r="H870" i="11" s="1"/>
  <c r="W874" i="11"/>
  <c r="I883" i="11"/>
  <c r="M883" i="11"/>
  <c r="Q883" i="11"/>
  <c r="U883" i="11"/>
  <c r="H890" i="11"/>
  <c r="W890" i="11" s="1"/>
  <c r="G888" i="11"/>
  <c r="L888" i="11"/>
  <c r="P888" i="11"/>
  <c r="T888" i="11"/>
  <c r="H892" i="11"/>
  <c r="W892" i="11" s="1"/>
  <c r="J898" i="11"/>
  <c r="N898" i="11"/>
  <c r="R898" i="11"/>
  <c r="H901" i="11"/>
  <c r="H898" i="11" s="1"/>
  <c r="M917" i="11"/>
  <c r="I914" i="11"/>
  <c r="M914" i="11"/>
  <c r="Q914" i="11"/>
  <c r="U914" i="11"/>
  <c r="J917" i="11"/>
  <c r="N917" i="11"/>
  <c r="R917" i="11"/>
  <c r="V917" i="11"/>
  <c r="L924" i="11"/>
  <c r="P924" i="11"/>
  <c r="T924" i="11"/>
  <c r="J924" i="11"/>
  <c r="R924" i="11"/>
  <c r="L944" i="11"/>
  <c r="P944" i="11"/>
  <c r="T944" i="11"/>
  <c r="Q963" i="11"/>
  <c r="Q961" i="11" s="1"/>
  <c r="W992" i="11"/>
  <c r="W993" i="11"/>
  <c r="W994" i="11"/>
  <c r="W998" i="11"/>
  <c r="W1001" i="11"/>
  <c r="W1015" i="11"/>
  <c r="W1023" i="11"/>
  <c r="G1033" i="11"/>
  <c r="K1033" i="11"/>
  <c r="O1033" i="11"/>
  <c r="S1033" i="11"/>
  <c r="I1043" i="11"/>
  <c r="M1043" i="11"/>
  <c r="Q1043" i="11"/>
  <c r="U1043" i="11"/>
  <c r="W1049" i="11"/>
  <c r="W1061" i="11"/>
  <c r="W1062" i="11"/>
  <c r="W1065" i="11"/>
  <c r="W1072" i="11"/>
  <c r="K1070" i="11"/>
  <c r="O1070" i="11"/>
  <c r="K1134" i="11"/>
  <c r="W1157" i="11"/>
  <c r="G1159" i="11"/>
  <c r="I1183" i="11"/>
  <c r="M1183" i="11"/>
  <c r="U1183" i="11"/>
  <c r="K1212" i="11"/>
  <c r="O1212" i="11"/>
  <c r="I1218" i="11"/>
  <c r="M1218" i="11"/>
  <c r="Q1218" i="11"/>
  <c r="U1218" i="11"/>
  <c r="K1438" i="11"/>
  <c r="K1697" i="11" s="1"/>
  <c r="O1438" i="11"/>
  <c r="O1697" i="11" s="1"/>
  <c r="S1438" i="11"/>
  <c r="S1697" i="11" s="1"/>
  <c r="K1448" i="11"/>
  <c r="O1448" i="11"/>
  <c r="S1448" i="11"/>
  <c r="W1448" i="11"/>
  <c r="G1492" i="11"/>
  <c r="H1493" i="11"/>
  <c r="H1492" i="11" s="1"/>
  <c r="W1516" i="11"/>
  <c r="I951" i="11"/>
  <c r="M951" i="11"/>
  <c r="Q951" i="11"/>
  <c r="U951" i="11"/>
  <c r="K983" i="11"/>
  <c r="O983" i="11"/>
  <c r="S983" i="11"/>
  <c r="H997" i="11"/>
  <c r="P997" i="11"/>
  <c r="N1007" i="11"/>
  <c r="V1007" i="11"/>
  <c r="J1026" i="11"/>
  <c r="N1026" i="11"/>
  <c r="R1026" i="11"/>
  <c r="V1026" i="11"/>
  <c r="J1029" i="11"/>
  <c r="N1029" i="11"/>
  <c r="R1029" i="11"/>
  <c r="V1029" i="11"/>
  <c r="H1040" i="11"/>
  <c r="L1040" i="11"/>
  <c r="P1040" i="11"/>
  <c r="T1040" i="11"/>
  <c r="J1051" i="11"/>
  <c r="N1051" i="11"/>
  <c r="R1051" i="11"/>
  <c r="V1051" i="11"/>
  <c r="O1066" i="11"/>
  <c r="I1187" i="11"/>
  <c r="U1187" i="11"/>
  <c r="W1196" i="11"/>
  <c r="K1194" i="11"/>
  <c r="O1194" i="11"/>
  <c r="W1197" i="11"/>
  <c r="H1202" i="11"/>
  <c r="P1202" i="11"/>
  <c r="T1202" i="11"/>
  <c r="T1207" i="11"/>
  <c r="P1207" i="11"/>
  <c r="J1218" i="11"/>
  <c r="N1218" i="11"/>
  <c r="R1218" i="11"/>
  <c r="V1218" i="11"/>
  <c r="W1228" i="11"/>
  <c r="W1229" i="11"/>
  <c r="W1232" i="11"/>
  <c r="W1233" i="11"/>
  <c r="I1248" i="11"/>
  <c r="M1248" i="11"/>
  <c r="U1248" i="11"/>
  <c r="W1255" i="11"/>
  <c r="W1257" i="11"/>
  <c r="W1258" i="11"/>
  <c r="H1282" i="11"/>
  <c r="W1282" i="11" s="1"/>
  <c r="H1289" i="11"/>
  <c r="W1289" i="11" s="1"/>
  <c r="H1294" i="11"/>
  <c r="W1294" i="11" s="1"/>
  <c r="H1299" i="11"/>
  <c r="W1299" i="11" s="1"/>
  <c r="H1302" i="11"/>
  <c r="W1302" i="11" s="1"/>
  <c r="H1306" i="11"/>
  <c r="W1306" i="11" s="1"/>
  <c r="H1327" i="11"/>
  <c r="W1327" i="11" s="1"/>
  <c r="H1332" i="11"/>
  <c r="G1343" i="11"/>
  <c r="H1345" i="11"/>
  <c r="W1345" i="11" s="1"/>
  <c r="H1347" i="11"/>
  <c r="H1346" i="11" s="1"/>
  <c r="K1443" i="11"/>
  <c r="K1703" i="11" s="1"/>
  <c r="O1443" i="11"/>
  <c r="O1703" i="11" s="1"/>
  <c r="S1443" i="11"/>
  <c r="S1703" i="11" s="1"/>
  <c r="W1443" i="11"/>
  <c r="H1484" i="11"/>
  <c r="I1545" i="11"/>
  <c r="M1545" i="11"/>
  <c r="Q1545" i="11"/>
  <c r="U1545" i="11"/>
  <c r="H1626" i="11"/>
  <c r="R1663" i="11"/>
  <c r="M1048" i="11"/>
  <c r="Q1048" i="11"/>
  <c r="U1048" i="11"/>
  <c r="W1053" i="11"/>
  <c r="G1054" i="11"/>
  <c r="K1054" i="11"/>
  <c r="O1054" i="11"/>
  <c r="S1054" i="11"/>
  <c r="G1057" i="11"/>
  <c r="H1057" i="11"/>
  <c r="L1057" i="11"/>
  <c r="P1057" i="11"/>
  <c r="T1057" i="11"/>
  <c r="I1060" i="11"/>
  <c r="U1060" i="11"/>
  <c r="W1078" i="11"/>
  <c r="W1082" i="11"/>
  <c r="W1081" i="11" s="1"/>
  <c r="W1086" i="11"/>
  <c r="W1085" i="11" s="1"/>
  <c r="G1120" i="11"/>
  <c r="W1153" i="11"/>
  <c r="I1174" i="11"/>
  <c r="J1187" i="11"/>
  <c r="N1187" i="11"/>
  <c r="R1187" i="11"/>
  <c r="I1202" i="11"/>
  <c r="M1202" i="11"/>
  <c r="Q1202" i="11"/>
  <c r="U1202" i="11"/>
  <c r="Q1212" i="11"/>
  <c r="N1222" i="11"/>
  <c r="R1222" i="11"/>
  <c r="V1222" i="11"/>
  <c r="W1237" i="11"/>
  <c r="G1238" i="11"/>
  <c r="W1272" i="11"/>
  <c r="W1273" i="11"/>
  <c r="G1271" i="11"/>
  <c r="K1271" i="11"/>
  <c r="O1271" i="11"/>
  <c r="I1443" i="11"/>
  <c r="I1703" i="11" s="1"/>
  <c r="M1443" i="11"/>
  <c r="M1703" i="11" s="1"/>
  <c r="Q1443" i="11"/>
  <c r="Q1703" i="11" s="1"/>
  <c r="U1443" i="11"/>
  <c r="U1703" i="11" s="1"/>
  <c r="L1443" i="11"/>
  <c r="L1703" i="11" s="1"/>
  <c r="P1443" i="11"/>
  <c r="P1703" i="11" s="1"/>
  <c r="T1443" i="11"/>
  <c r="T1703" i="11" s="1"/>
  <c r="O1470" i="11"/>
  <c r="W1470" i="11"/>
  <c r="H1474" i="11"/>
  <c r="W1477" i="11"/>
  <c r="J1492" i="11"/>
  <c r="R1492" i="11"/>
  <c r="L1498" i="11"/>
  <c r="T1498" i="11"/>
  <c r="T1540" i="11"/>
  <c r="G1579" i="11"/>
  <c r="H1580" i="11"/>
  <c r="H1579" i="11" s="1"/>
  <c r="H1599" i="11"/>
  <c r="G1174" i="10"/>
  <c r="V1187" i="10"/>
  <c r="W1204" i="10"/>
  <c r="W1205" i="10"/>
  <c r="W1239" i="10"/>
  <c r="V1253" i="10"/>
  <c r="W1264" i="10"/>
  <c r="W1267" i="10"/>
  <c r="G1504" i="10"/>
  <c r="H1505" i="10"/>
  <c r="H1504" i="10" s="1"/>
  <c r="W1504" i="10"/>
  <c r="P1507" i="10"/>
  <c r="T1507" i="10"/>
  <c r="R1507" i="10"/>
  <c r="G1536" i="10"/>
  <c r="H1537" i="10"/>
  <c r="H1536" i="10" s="1"/>
  <c r="W1536" i="10"/>
  <c r="G1589" i="10"/>
  <c r="W1633" i="10"/>
  <c r="G1645" i="10"/>
  <c r="H1647" i="10"/>
  <c r="H1645" i="10" s="1"/>
  <c r="W1645" i="10"/>
  <c r="H1649" i="10"/>
  <c r="H1648" i="10" s="1"/>
  <c r="W1654" i="10"/>
  <c r="G1657" i="10"/>
  <c r="H1659" i="10"/>
  <c r="H1657" i="10" s="1"/>
  <c r="W1657" i="10"/>
  <c r="S1663" i="10"/>
  <c r="I6" i="11"/>
  <c r="I866" i="11" s="1"/>
  <c r="I233" i="11"/>
  <c r="M233" i="11"/>
  <c r="Q233" i="11"/>
  <c r="U233" i="11"/>
  <c r="I816" i="11"/>
  <c r="M816" i="11"/>
  <c r="Q816" i="11"/>
  <c r="U816" i="11"/>
  <c r="J883" i="11"/>
  <c r="N883" i="11"/>
  <c r="R883" i="11"/>
  <c r="V883" i="11"/>
  <c r="W886" i="11"/>
  <c r="W887" i="11"/>
  <c r="L898" i="11"/>
  <c r="W905" i="11"/>
  <c r="K902" i="11"/>
  <c r="S902" i="11"/>
  <c r="J910" i="11"/>
  <c r="N910" i="11"/>
  <c r="R910" i="11"/>
  <c r="V910" i="11"/>
  <c r="W913" i="11"/>
  <c r="G914" i="11"/>
  <c r="K914" i="11"/>
  <c r="S914" i="11"/>
  <c r="G917" i="11"/>
  <c r="L917" i="11"/>
  <c r="T917" i="11"/>
  <c r="W923" i="11"/>
  <c r="G924" i="11"/>
  <c r="G929" i="11"/>
  <c r="K929" i="11"/>
  <c r="O929" i="11"/>
  <c r="S929" i="11"/>
  <c r="L932" i="11"/>
  <c r="P932" i="11"/>
  <c r="T932" i="11"/>
  <c r="W942" i="11"/>
  <c r="G941" i="11"/>
  <c r="W952" i="11"/>
  <c r="P956" i="11"/>
  <c r="W971" i="11"/>
  <c r="W972" i="11"/>
  <c r="K968" i="11"/>
  <c r="S968" i="11"/>
  <c r="O975" i="11"/>
  <c r="O973" i="11" s="1"/>
  <c r="L975" i="11"/>
  <c r="L973" i="11" s="1"/>
  <c r="P978" i="11"/>
  <c r="P976" i="11" s="1"/>
  <c r="H979" i="11"/>
  <c r="L979" i="11"/>
  <c r="P979" i="11"/>
  <c r="T979" i="11"/>
  <c r="H1002" i="11"/>
  <c r="L1002" i="11"/>
  <c r="P1002" i="11"/>
  <c r="T1002" i="11"/>
  <c r="J1013" i="11"/>
  <c r="N1013" i="11"/>
  <c r="R1013" i="11"/>
  <c r="V1013" i="11"/>
  <c r="J1021" i="11"/>
  <c r="N1021" i="11"/>
  <c r="R1021" i="11"/>
  <c r="V1021" i="11"/>
  <c r="H1036" i="11"/>
  <c r="L1036" i="11"/>
  <c r="P1036" i="11"/>
  <c r="T1036" i="11"/>
  <c r="K1120" i="11"/>
  <c r="N1123" i="11"/>
  <c r="Q1123" i="11" s="1"/>
  <c r="T1123" i="11" s="1"/>
  <c r="P1129" i="11"/>
  <c r="R1129" i="11" s="1"/>
  <c r="H1187" i="11"/>
  <c r="L1187" i="11"/>
  <c r="P1187" i="11"/>
  <c r="T1187" i="11"/>
  <c r="W1189" i="11"/>
  <c r="W1190" i="11"/>
  <c r="I1194" i="11"/>
  <c r="M1194" i="11"/>
  <c r="Q1194" i="11"/>
  <c r="W1223" i="11"/>
  <c r="W1224" i="11"/>
  <c r="W1225" i="11"/>
  <c r="W1250" i="11"/>
  <c r="W1264" i="11"/>
  <c r="W1270" i="11"/>
  <c r="W1362" i="11"/>
  <c r="P1454" i="11"/>
  <c r="N1458" i="11"/>
  <c r="R1458" i="11"/>
  <c r="V1458" i="11"/>
  <c r="I1462" i="11"/>
  <c r="Q1462" i="11"/>
  <c r="I1470" i="11"/>
  <c r="M1470" i="11"/>
  <c r="Q1470" i="11"/>
  <c r="U1470" i="11"/>
  <c r="I1474" i="11"/>
  <c r="M1474" i="11"/>
  <c r="Q1474" i="11"/>
  <c r="U1474" i="11"/>
  <c r="J1516" i="11"/>
  <c r="I1521" i="11"/>
  <c r="M1521" i="11"/>
  <c r="I1526" i="11"/>
  <c r="M1526" i="11"/>
  <c r="Q1526" i="11"/>
  <c r="U1526" i="11"/>
  <c r="I1536" i="11"/>
  <c r="M1536" i="11"/>
  <c r="Q1536" i="11"/>
  <c r="U1536" i="11"/>
  <c r="J1548" i="11"/>
  <c r="N1548" i="11"/>
  <c r="R1548" i="11"/>
  <c r="V1548" i="11"/>
  <c r="K1562" i="11"/>
  <c r="O1562" i="11"/>
  <c r="S1562" i="11"/>
  <c r="W1562" i="11"/>
  <c r="H1568" i="11"/>
  <c r="H1567" i="11" s="1"/>
  <c r="G1567" i="11"/>
  <c r="G1582" i="11"/>
  <c r="I1599" i="11"/>
  <c r="M1599" i="11"/>
  <c r="U1599" i="11"/>
  <c r="K1610" i="11"/>
  <c r="O1610" i="11"/>
  <c r="W1610" i="11"/>
  <c r="I1630" i="11"/>
  <c r="M1630" i="11"/>
  <c r="Q1630" i="11"/>
  <c r="U1630" i="11"/>
  <c r="G415" i="12"/>
  <c r="O415" i="12"/>
  <c r="O411" i="12" s="1"/>
  <c r="O408" i="12" s="1"/>
  <c r="W415" i="12"/>
  <c r="W411" i="12" s="1"/>
  <c r="W408" i="12" s="1"/>
  <c r="I1516" i="11"/>
  <c r="M1516" i="11"/>
  <c r="Q1516" i="11"/>
  <c r="U1516" i="11"/>
  <c r="L1516" i="11"/>
  <c r="P1516" i="11"/>
  <c r="M1532" i="11"/>
  <c r="Q1532" i="11"/>
  <c r="J1536" i="11"/>
  <c r="N1536" i="11"/>
  <c r="R1536" i="11"/>
  <c r="V1536" i="11"/>
  <c r="J1552" i="11"/>
  <c r="N1552" i="11"/>
  <c r="R1552" i="11"/>
  <c r="V1552" i="11"/>
  <c r="K1573" i="11"/>
  <c r="O1573" i="11"/>
  <c r="S1573" i="11"/>
  <c r="G1594" i="11"/>
  <c r="K1594" i="11"/>
  <c r="O1594" i="11"/>
  <c r="S1594" i="11"/>
  <c r="W1594" i="11"/>
  <c r="R1594" i="11"/>
  <c r="P1599" i="11"/>
  <c r="T1599" i="11"/>
  <c r="I1610" i="11"/>
  <c r="M1610" i="11"/>
  <c r="Q1610" i="11"/>
  <c r="U1610" i="11"/>
  <c r="L1614" i="11"/>
  <c r="P1614" i="11"/>
  <c r="T1614" i="11"/>
  <c r="O1614" i="11"/>
  <c r="S1614" i="11"/>
  <c r="W1614" i="11"/>
  <c r="J1623" i="11"/>
  <c r="R1623" i="11"/>
  <c r="L1626" i="11"/>
  <c r="P1626" i="11"/>
  <c r="G1630" i="11"/>
  <c r="J1637" i="11"/>
  <c r="N1637" i="11"/>
  <c r="R1637" i="11"/>
  <c r="V1637" i="11"/>
  <c r="H1660" i="11"/>
  <c r="G411" i="12"/>
  <c r="G408" i="12" s="1"/>
  <c r="G405" i="12" s="1"/>
  <c r="G402" i="12" s="1"/>
  <c r="G399" i="12" s="1"/>
  <c r="G396" i="12" s="1"/>
  <c r="G393" i="12" s="1"/>
  <c r="G388" i="12" s="1"/>
  <c r="G385" i="12" s="1"/>
  <c r="G381" i="12" s="1"/>
  <c r="G378" i="12" s="1"/>
  <c r="G374" i="12" s="1"/>
  <c r="G371" i="12" s="1"/>
  <c r="G366" i="12" s="1"/>
  <c r="G362" i="12" s="1"/>
  <c r="G358" i="12" s="1"/>
  <c r="G352" i="12" s="1"/>
  <c r="G347" i="12" s="1"/>
  <c r="G342" i="12" s="1"/>
  <c r="K1618" i="11"/>
  <c r="O1618" i="11"/>
  <c r="W1618" i="11"/>
  <c r="K1626" i="11"/>
  <c r="O1626" i="11"/>
  <c r="S1626" i="11"/>
  <c r="J1633" i="11"/>
  <c r="N1633" i="11"/>
  <c r="R1633" i="11"/>
  <c r="V1633" i="11"/>
  <c r="I1651" i="11"/>
  <c r="M1651" i="11"/>
  <c r="Q1651" i="11"/>
  <c r="U1651" i="11"/>
  <c r="J1654" i="11"/>
  <c r="N1654" i="11"/>
  <c r="R1654" i="11"/>
  <c r="V1654" i="11"/>
  <c r="Q1660" i="11"/>
  <c r="U1660" i="11"/>
  <c r="L1660" i="11"/>
  <c r="P1660" i="11"/>
  <c r="T1660" i="11"/>
  <c r="J405" i="12"/>
  <c r="J402" i="12" s="1"/>
  <c r="J399" i="12" s="1"/>
  <c r="J396" i="12" s="1"/>
  <c r="J393" i="12" s="1"/>
  <c r="J388" i="12" s="1"/>
  <c r="J385" i="12" s="1"/>
  <c r="J381" i="12" s="1"/>
  <c r="J378" i="12" s="1"/>
  <c r="J374" i="12" s="1"/>
  <c r="J371" i="12" s="1"/>
  <c r="J366" i="12" s="1"/>
  <c r="J362" i="12" s="1"/>
  <c r="J358" i="12" s="1"/>
  <c r="J352" i="12" s="1"/>
  <c r="J347" i="12" s="1"/>
  <c r="J342" i="12" s="1"/>
  <c r="R405" i="12"/>
  <c r="R402" i="12" s="1"/>
  <c r="R399" i="12" s="1"/>
  <c r="R396" i="12" s="1"/>
  <c r="R393" i="12" s="1"/>
  <c r="R388" i="12" s="1"/>
  <c r="R385" i="12" s="1"/>
  <c r="R381" i="12" s="1"/>
  <c r="R378" i="12" s="1"/>
  <c r="R374" i="12" s="1"/>
  <c r="R371" i="12" s="1"/>
  <c r="R366" i="12" s="1"/>
  <c r="R362" i="12" s="1"/>
  <c r="R358" i="12" s="1"/>
  <c r="R352" i="12" s="1"/>
  <c r="R347" i="12" s="1"/>
  <c r="R342" i="12" s="1"/>
  <c r="V405" i="12"/>
  <c r="V402" i="12" s="1"/>
  <c r="V399" i="12" s="1"/>
  <c r="V396" i="12" s="1"/>
  <c r="V393" i="12" s="1"/>
  <c r="V388" i="12" s="1"/>
  <c r="V385" i="12" s="1"/>
  <c r="V381" i="12" s="1"/>
  <c r="V378" i="12" s="1"/>
  <c r="V374" i="12" s="1"/>
  <c r="V371" i="12" s="1"/>
  <c r="V366" i="12" s="1"/>
  <c r="V362" i="12" s="1"/>
  <c r="V358" i="12" s="1"/>
  <c r="V352" i="12" s="1"/>
  <c r="V347" i="12" s="1"/>
  <c r="V342" i="12" s="1"/>
  <c r="I635" i="12"/>
  <c r="I632" i="12" s="1"/>
  <c r="I629" i="12" s="1"/>
  <c r="I624" i="12" s="1"/>
  <c r="I621" i="12" s="1"/>
  <c r="I617" i="12" s="1"/>
  <c r="I614" i="12" s="1"/>
  <c r="I610" i="12" s="1"/>
  <c r="I607" i="12" s="1"/>
  <c r="I602" i="12" s="1"/>
  <c r="I598" i="12" s="1"/>
  <c r="I594" i="12" s="1"/>
  <c r="I588" i="12" s="1"/>
  <c r="I583" i="12" s="1"/>
  <c r="I578" i="12" s="1"/>
  <c r="G725" i="12"/>
  <c r="G722" i="12" s="1"/>
  <c r="G719" i="12" s="1"/>
  <c r="G716" i="12" s="1"/>
  <c r="G713" i="12" s="1"/>
  <c r="K725" i="12"/>
  <c r="K722" i="12" s="1"/>
  <c r="K719" i="12" s="1"/>
  <c r="K716" i="12" s="1"/>
  <c r="K713" i="12" s="1"/>
  <c r="O725" i="12"/>
  <c r="O722" i="12" s="1"/>
  <c r="O719" i="12" s="1"/>
  <c r="O716" i="12" s="1"/>
  <c r="O713" i="12" s="1"/>
  <c r="S725" i="12"/>
  <c r="S722" i="12" s="1"/>
  <c r="S719" i="12" s="1"/>
  <c r="S716" i="12" s="1"/>
  <c r="S713" i="12" s="1"/>
  <c r="W725" i="12"/>
  <c r="W722" i="12" s="1"/>
  <c r="W719" i="12" s="1"/>
  <c r="W716" i="12" s="1"/>
  <c r="W713" i="12" s="1"/>
  <c r="W710" i="12" s="1"/>
  <c r="W707" i="12" s="1"/>
  <c r="W702" i="12" s="1"/>
  <c r="W699" i="12" s="1"/>
  <c r="W695" i="12" s="1"/>
  <c r="W692" i="12" s="1"/>
  <c r="W688" i="12" s="1"/>
  <c r="W685" i="12" s="1"/>
  <c r="W680" i="12" s="1"/>
  <c r="W676" i="12" s="1"/>
  <c r="W672" i="12" s="1"/>
  <c r="W666" i="12" s="1"/>
  <c r="W661" i="12" s="1"/>
  <c r="W656" i="12" s="1"/>
  <c r="W1359" i="11"/>
  <c r="W1357" i="11" s="1"/>
  <c r="V1360" i="11"/>
  <c r="I1438" i="11"/>
  <c r="I1697" i="11" s="1"/>
  <c r="M1438" i="11"/>
  <c r="M1697" i="11" s="1"/>
  <c r="Q1438" i="11"/>
  <c r="Q1697" i="11" s="1"/>
  <c r="U1438" i="11"/>
  <c r="U1697" i="11" s="1"/>
  <c r="T1438" i="11"/>
  <c r="T1697" i="11" s="1"/>
  <c r="N1448" i="11"/>
  <c r="R1448" i="11"/>
  <c r="V1448" i="11"/>
  <c r="G1458" i="11"/>
  <c r="L1474" i="11"/>
  <c r="P1474" i="11"/>
  <c r="T1474" i="11"/>
  <c r="K1477" i="11"/>
  <c r="S1477" i="11"/>
  <c r="K1484" i="11"/>
  <c r="O1484" i="11"/>
  <c r="S1484" i="11"/>
  <c r="W1484" i="11"/>
  <c r="J1498" i="11"/>
  <c r="N1498" i="11"/>
  <c r="R1498" i="11"/>
  <c r="V1498" i="11"/>
  <c r="G1504" i="11"/>
  <c r="K1504" i="11"/>
  <c r="O1504" i="11"/>
  <c r="S1504" i="11"/>
  <c r="W1504" i="11"/>
  <c r="P1507" i="11"/>
  <c r="T1507" i="11"/>
  <c r="K1516" i="11"/>
  <c r="V1516" i="11"/>
  <c r="K1521" i="11"/>
  <c r="W1521" i="11"/>
  <c r="R1521" i="11"/>
  <c r="N1526" i="11"/>
  <c r="R1526" i="11"/>
  <c r="W1532" i="11"/>
  <c r="J1540" i="11"/>
  <c r="N1540" i="11"/>
  <c r="R1540" i="11"/>
  <c r="V1540" i="11"/>
  <c r="I1555" i="11"/>
  <c r="Q1555" i="11"/>
  <c r="K1559" i="11"/>
  <c r="O1559" i="11"/>
  <c r="S1559" i="11"/>
  <c r="W1559" i="11"/>
  <c r="I1562" i="11"/>
  <c r="M1562" i="11"/>
  <c r="Q1562" i="11"/>
  <c r="U1562" i="11"/>
  <c r="L1562" i="11"/>
  <c r="P1562" i="11"/>
  <c r="T1562" i="11"/>
  <c r="L1567" i="11"/>
  <c r="P1567" i="11"/>
  <c r="T1567" i="11"/>
  <c r="I1570" i="11"/>
  <c r="M1570" i="11"/>
  <c r="Q1570" i="11"/>
  <c r="U1570" i="11"/>
  <c r="G1589" i="11"/>
  <c r="J1599" i="11"/>
  <c r="N1599" i="11"/>
  <c r="R1599" i="11"/>
  <c r="V1599" i="11"/>
  <c r="I1604" i="11"/>
  <c r="M1604" i="11"/>
  <c r="Q1604" i="11"/>
  <c r="U1604" i="11"/>
  <c r="O1604" i="11"/>
  <c r="S1604" i="11"/>
  <c r="W1604" i="11"/>
  <c r="J1614" i="11"/>
  <c r="R1614" i="11"/>
  <c r="I1618" i="11"/>
  <c r="M1618" i="11"/>
  <c r="Q1618" i="11"/>
  <c r="U1618" i="11"/>
  <c r="G1623" i="11"/>
  <c r="I1640" i="11"/>
  <c r="Q1640" i="11"/>
  <c r="K1645" i="11"/>
  <c r="O1645" i="11"/>
  <c r="S1645" i="11"/>
  <c r="W1645" i="11"/>
  <c r="L1648" i="11"/>
  <c r="P1648" i="11"/>
  <c r="T1648" i="11"/>
  <c r="G1651" i="11"/>
  <c r="G1657" i="11"/>
  <c r="K1657" i="11"/>
  <c r="O1657" i="11"/>
  <c r="S1657" i="11"/>
  <c r="W1657" i="11"/>
  <c r="K405" i="12"/>
  <c r="K402" i="12" s="1"/>
  <c r="K399" i="12" s="1"/>
  <c r="K396" i="12" s="1"/>
  <c r="K393" i="12" s="1"/>
  <c r="K388" i="12" s="1"/>
  <c r="K385" i="12" s="1"/>
  <c r="K381" i="12" s="1"/>
  <c r="K378" i="12" s="1"/>
  <c r="K374" i="12" s="1"/>
  <c r="K371" i="12" s="1"/>
  <c r="K366" i="12" s="1"/>
  <c r="K362" i="12" s="1"/>
  <c r="K358" i="12" s="1"/>
  <c r="K352" i="12" s="1"/>
  <c r="K347" i="12" s="1"/>
  <c r="K342" i="12" s="1"/>
  <c r="O405" i="12"/>
  <c r="O402" i="12" s="1"/>
  <c r="O399" i="12" s="1"/>
  <c r="O396" i="12" s="1"/>
  <c r="O393" i="12" s="1"/>
  <c r="O388" i="12" s="1"/>
  <c r="O385" i="12" s="1"/>
  <c r="O381" i="12" s="1"/>
  <c r="O378" i="12" s="1"/>
  <c r="O374" i="12" s="1"/>
  <c r="O371" i="12" s="1"/>
  <c r="O366" i="12" s="1"/>
  <c r="O362" i="12" s="1"/>
  <c r="O358" i="12" s="1"/>
  <c r="O352" i="12" s="1"/>
  <c r="O347" i="12" s="1"/>
  <c r="O342" i="12" s="1"/>
  <c r="S405" i="12"/>
  <c r="S402" i="12" s="1"/>
  <c r="S399" i="12" s="1"/>
  <c r="S396" i="12" s="1"/>
  <c r="S393" i="12" s="1"/>
  <c r="S388" i="12" s="1"/>
  <c r="S385" i="12" s="1"/>
  <c r="S381" i="12" s="1"/>
  <c r="S378" i="12" s="1"/>
  <c r="S374" i="12" s="1"/>
  <c r="S371" i="12" s="1"/>
  <c r="W405" i="12"/>
  <c r="W402" i="12" s="1"/>
  <c r="W399" i="12" s="1"/>
  <c r="W396" i="12" s="1"/>
  <c r="W393" i="12" s="1"/>
  <c r="W388" i="12" s="1"/>
  <c r="W385" i="12" s="1"/>
  <c r="W381" i="12" s="1"/>
  <c r="W378" i="12" s="1"/>
  <c r="W374" i="12" s="1"/>
  <c r="W371" i="12" s="1"/>
  <c r="W366" i="12" s="1"/>
  <c r="W362" i="12" s="1"/>
  <c r="W358" i="12" s="1"/>
  <c r="W352" i="12" s="1"/>
  <c r="W347" i="12" s="1"/>
  <c r="W342" i="12" s="1"/>
  <c r="P624" i="12"/>
  <c r="P621" i="12" s="1"/>
  <c r="P617" i="12" s="1"/>
  <c r="P614" i="12" s="1"/>
  <c r="H647" i="12"/>
  <c r="H644" i="12" s="1"/>
  <c r="H641" i="12" s="1"/>
  <c r="H638" i="12" s="1"/>
  <c r="H635" i="12" s="1"/>
  <c r="H632" i="12" s="1"/>
  <c r="H629" i="12" s="1"/>
  <c r="H624" i="12" s="1"/>
  <c r="H621" i="12" s="1"/>
  <c r="H617" i="12" s="1"/>
  <c r="H614" i="12" s="1"/>
  <c r="H610" i="12" s="1"/>
  <c r="H607" i="12" s="1"/>
  <c r="H602" i="12" s="1"/>
  <c r="H598" i="12" s="1"/>
  <c r="H594" i="12" s="1"/>
  <c r="H588" i="12" s="1"/>
  <c r="H583" i="12" s="1"/>
  <c r="H578" i="12" s="1"/>
  <c r="L647" i="12"/>
  <c r="L644" i="12" s="1"/>
  <c r="L641" i="12" s="1"/>
  <c r="L638" i="12" s="1"/>
  <c r="L635" i="12" s="1"/>
  <c r="L632" i="12" s="1"/>
  <c r="L629" i="12" s="1"/>
  <c r="L624" i="12" s="1"/>
  <c r="L621" i="12" s="1"/>
  <c r="L617" i="12" s="1"/>
  <c r="L614" i="12" s="1"/>
  <c r="L610" i="12" s="1"/>
  <c r="L607" i="12" s="1"/>
  <c r="L602" i="12" s="1"/>
  <c r="L598" i="12" s="1"/>
  <c r="L594" i="12" s="1"/>
  <c r="L588" i="12" s="1"/>
  <c r="L583" i="12" s="1"/>
  <c r="L578" i="12" s="1"/>
  <c r="P647" i="12"/>
  <c r="P644" i="12" s="1"/>
  <c r="P641" i="12" s="1"/>
  <c r="P638" i="12" s="1"/>
  <c r="P635" i="12" s="1"/>
  <c r="P632" i="12" s="1"/>
  <c r="P629" i="12" s="1"/>
  <c r="T647" i="12"/>
  <c r="T644" i="12" s="1"/>
  <c r="T641" i="12" s="1"/>
  <c r="T638" i="12" s="1"/>
  <c r="T635" i="12" s="1"/>
  <c r="T632" i="12" s="1"/>
  <c r="T629" i="12" s="1"/>
  <c r="T624" i="12" s="1"/>
  <c r="T621" i="12" s="1"/>
  <c r="T617" i="12" s="1"/>
  <c r="T614" i="12" s="1"/>
  <c r="T610" i="12" s="1"/>
  <c r="T607" i="12" s="1"/>
  <c r="T602" i="12" s="1"/>
  <c r="T598" i="12" s="1"/>
  <c r="T594" i="12" s="1"/>
  <c r="T588" i="12" s="1"/>
  <c r="T583" i="12" s="1"/>
  <c r="T578" i="12" s="1"/>
  <c r="K647" i="12"/>
  <c r="K644" i="12" s="1"/>
  <c r="K641" i="12" s="1"/>
  <c r="K638" i="12" s="1"/>
  <c r="K635" i="12" s="1"/>
  <c r="K632" i="12" s="1"/>
  <c r="K629" i="12" s="1"/>
  <c r="K624" i="12" s="1"/>
  <c r="K621" i="12" s="1"/>
  <c r="K617" i="12" s="1"/>
  <c r="K614" i="12" s="1"/>
  <c r="K610" i="12" s="1"/>
  <c r="K607" i="12" s="1"/>
  <c r="K602" i="12" s="1"/>
  <c r="K598" i="12" s="1"/>
  <c r="K594" i="12" s="1"/>
  <c r="K588" i="12" s="1"/>
  <c r="K583" i="12" s="1"/>
  <c r="K578" i="12" s="1"/>
  <c r="O647" i="12"/>
  <c r="S647" i="12"/>
  <c r="W647" i="12"/>
  <c r="W644" i="12" s="1"/>
  <c r="W641" i="12" s="1"/>
  <c r="W638" i="12" s="1"/>
  <c r="W635" i="12" s="1"/>
  <c r="W632" i="12" s="1"/>
  <c r="W629" i="12" s="1"/>
  <c r="W624" i="12" s="1"/>
  <c r="W621" i="12" s="1"/>
  <c r="W617" i="12" s="1"/>
  <c r="W614" i="12" s="1"/>
  <c r="W610" i="12" s="1"/>
  <c r="W607" i="12" s="1"/>
  <c r="W602" i="12" s="1"/>
  <c r="W598" i="12" s="1"/>
  <c r="W594" i="12" s="1"/>
  <c r="W588" i="12" s="1"/>
  <c r="W583" i="12" s="1"/>
  <c r="W578" i="12" s="1"/>
  <c r="J647" i="12"/>
  <c r="J644" i="12" s="1"/>
  <c r="J641" i="12" s="1"/>
  <c r="J638" i="12" s="1"/>
  <c r="J635" i="12" s="1"/>
  <c r="J632" i="12" s="1"/>
  <c r="J629" i="12" s="1"/>
  <c r="J624" i="12" s="1"/>
  <c r="J621" i="12" s="1"/>
  <c r="J617" i="12" s="1"/>
  <c r="J614" i="12" s="1"/>
  <c r="J610" i="12" s="1"/>
  <c r="J607" i="12" s="1"/>
  <c r="J602" i="12" s="1"/>
  <c r="J598" i="12" s="1"/>
  <c r="J594" i="12" s="1"/>
  <c r="J588" i="12" s="1"/>
  <c r="J583" i="12" s="1"/>
  <c r="J578" i="12" s="1"/>
  <c r="N647" i="12"/>
  <c r="N644" i="12" s="1"/>
  <c r="N641" i="12" s="1"/>
  <c r="N638" i="12" s="1"/>
  <c r="N635" i="12" s="1"/>
  <c r="N632" i="12" s="1"/>
  <c r="N629" i="12" s="1"/>
  <c r="N624" i="12" s="1"/>
  <c r="N621" i="12" s="1"/>
  <c r="N617" i="12" s="1"/>
  <c r="N614" i="12" s="1"/>
  <c r="N610" i="12" s="1"/>
  <c r="N607" i="12" s="1"/>
  <c r="N602" i="12" s="1"/>
  <c r="N598" i="12" s="1"/>
  <c r="N594" i="12" s="1"/>
  <c r="N588" i="12" s="1"/>
  <c r="N583" i="12" s="1"/>
  <c r="N578" i="12" s="1"/>
  <c r="R647" i="12"/>
  <c r="V647" i="12"/>
  <c r="V644" i="12" s="1"/>
  <c r="V641" i="12" s="1"/>
  <c r="V638" i="12" s="1"/>
  <c r="V635" i="12" s="1"/>
  <c r="V632" i="12" s="1"/>
  <c r="V629" i="12" s="1"/>
  <c r="V624" i="12" s="1"/>
  <c r="V621" i="12" s="1"/>
  <c r="V617" i="12" s="1"/>
  <c r="V614" i="12" s="1"/>
  <c r="V610" i="12" s="1"/>
  <c r="V607" i="12" s="1"/>
  <c r="V602" i="12" s="1"/>
  <c r="V598" i="12" s="1"/>
  <c r="V594" i="12" s="1"/>
  <c r="V588" i="12" s="1"/>
  <c r="V583" i="12" s="1"/>
  <c r="V578" i="12" s="1"/>
  <c r="K702" i="12"/>
  <c r="K699" i="12" s="1"/>
  <c r="K695" i="12" s="1"/>
  <c r="K692" i="12" s="1"/>
  <c r="K688" i="12" s="1"/>
  <c r="K685" i="12" s="1"/>
  <c r="K680" i="12" s="1"/>
  <c r="K676" i="12" s="1"/>
  <c r="K672" i="12" s="1"/>
  <c r="K666" i="12" s="1"/>
  <c r="K661" i="12" s="1"/>
  <c r="K656" i="12" s="1"/>
  <c r="J719" i="12"/>
  <c r="J716" i="12" s="1"/>
  <c r="J713" i="12" s="1"/>
  <c r="J710" i="12" s="1"/>
  <c r="N719" i="12"/>
  <c r="N716" i="12" s="1"/>
  <c r="N713" i="12" s="1"/>
  <c r="N710" i="12" s="1"/>
  <c r="N707" i="12" s="1"/>
  <c r="N702" i="12" s="1"/>
  <c r="N699" i="12" s="1"/>
  <c r="N695" i="12" s="1"/>
  <c r="N692" i="12" s="1"/>
  <c r="N688" i="12" s="1"/>
  <c r="N685" i="12" s="1"/>
  <c r="N680" i="12" s="1"/>
  <c r="N676" i="12" s="1"/>
  <c r="N672" i="12" s="1"/>
  <c r="N666" i="12" s="1"/>
  <c r="N661" i="12" s="1"/>
  <c r="N656" i="12" s="1"/>
  <c r="V719" i="12"/>
  <c r="V716" i="12" s="1"/>
  <c r="V713" i="12" s="1"/>
  <c r="V710" i="12" s="1"/>
  <c r="V707" i="12" s="1"/>
  <c r="V702" i="12" s="1"/>
  <c r="V699" i="12" s="1"/>
  <c r="V695" i="12" s="1"/>
  <c r="V692" i="12" s="1"/>
  <c r="V688" i="12" s="1"/>
  <c r="V685" i="12" s="1"/>
  <c r="V680" i="12" s="1"/>
  <c r="V676" i="12" s="1"/>
  <c r="V672" i="12" s="1"/>
  <c r="V666" i="12" s="1"/>
  <c r="V661" i="12" s="1"/>
  <c r="V656" i="12" s="1"/>
  <c r="L722" i="12"/>
  <c r="L719" i="12" s="1"/>
  <c r="L716" i="12" s="1"/>
  <c r="L713" i="12" s="1"/>
  <c r="L710" i="12" s="1"/>
  <c r="L707" i="12" s="1"/>
  <c r="L702" i="12" s="1"/>
  <c r="L699" i="12" s="1"/>
  <c r="L695" i="12" s="1"/>
  <c r="L692" i="12" s="1"/>
  <c r="L688" i="12" s="1"/>
  <c r="L685" i="12" s="1"/>
  <c r="L680" i="12" s="1"/>
  <c r="L676" i="12" s="1"/>
  <c r="L672" i="12" s="1"/>
  <c r="L666" i="12" s="1"/>
  <c r="L661" i="12" s="1"/>
  <c r="L656" i="12" s="1"/>
  <c r="R644" i="12"/>
  <c r="R641" i="12" s="1"/>
  <c r="R638" i="12" s="1"/>
  <c r="R635" i="12" s="1"/>
  <c r="R632" i="12" s="1"/>
  <c r="R629" i="12" s="1"/>
  <c r="R624" i="12" s="1"/>
  <c r="R621" i="12" s="1"/>
  <c r="R617" i="12" s="1"/>
  <c r="R614" i="12" s="1"/>
  <c r="R610" i="12" s="1"/>
  <c r="R607" i="12" s="1"/>
  <c r="R602" i="12" s="1"/>
  <c r="R598" i="12" s="1"/>
  <c r="R594" i="12" s="1"/>
  <c r="R588" i="12" s="1"/>
  <c r="R583" i="12" s="1"/>
  <c r="R578" i="12" s="1"/>
  <c r="M1136" i="11"/>
  <c r="O1136" i="11" s="1"/>
  <c r="I1134" i="11"/>
  <c r="I1110" i="10"/>
  <c r="J1110" i="10" s="1"/>
  <c r="N1181" i="1"/>
  <c r="P1181" i="1" s="1"/>
  <c r="S1137" i="9"/>
  <c r="V1137" i="9" s="1"/>
  <c r="I1120" i="10"/>
  <c r="K1134" i="10"/>
  <c r="O1144" i="10"/>
  <c r="R1144" i="10" s="1"/>
  <c r="W1154" i="10"/>
  <c r="J1111" i="11"/>
  <c r="K1111" i="11" s="1"/>
  <c r="L1111" i="11" s="1"/>
  <c r="H1113" i="11"/>
  <c r="Q1131" i="11"/>
  <c r="W1131" i="11" s="1"/>
  <c r="P1137" i="11"/>
  <c r="S1137" i="11" s="1"/>
  <c r="Q1138" i="11"/>
  <c r="W1138" i="11" s="1"/>
  <c r="I1148" i="11"/>
  <c r="K1179" i="11"/>
  <c r="P1182" i="1"/>
  <c r="S1182" i="1" s="1"/>
  <c r="I1179" i="9"/>
  <c r="I1148" i="10"/>
  <c r="Q1131" i="9"/>
  <c r="W1131" i="9" s="1"/>
  <c r="J1108" i="10"/>
  <c r="K1108" i="10" s="1"/>
  <c r="W1125" i="10"/>
  <c r="I1127" i="10"/>
  <c r="K1127" i="10"/>
  <c r="H1134" i="10"/>
  <c r="Q1145" i="10"/>
  <c r="W1145" i="10" s="1"/>
  <c r="N1115" i="11"/>
  <c r="J1113" i="11"/>
  <c r="M1122" i="11"/>
  <c r="O1122" i="11" s="1"/>
  <c r="O1130" i="11"/>
  <c r="M1143" i="11"/>
  <c r="O1143" i="11" s="1"/>
  <c r="W1146" i="11"/>
  <c r="H1179" i="11"/>
  <c r="N1182" i="11"/>
  <c r="Q1182" i="11" s="1"/>
  <c r="T1182" i="11" s="1"/>
  <c r="K1127" i="9"/>
  <c r="I1134" i="9"/>
  <c r="N1137" i="9"/>
  <c r="Q1137" i="9" s="1"/>
  <c r="T1137" i="9" s="1"/>
  <c r="N1151" i="9"/>
  <c r="Q1151" i="9" s="1"/>
  <c r="T1151" i="9" s="1"/>
  <c r="R1182" i="9"/>
  <c r="U1182" i="9" s="1"/>
  <c r="M1115" i="10"/>
  <c r="O1115" i="10" s="1"/>
  <c r="Q1124" i="10"/>
  <c r="W1124" i="10" s="1"/>
  <c r="W1133" i="10"/>
  <c r="K1148" i="10"/>
  <c r="J1148" i="10"/>
  <c r="Q1152" i="10"/>
  <c r="W1152" i="10" s="1"/>
  <c r="I1174" i="10"/>
  <c r="W1118" i="11"/>
  <c r="W1132" i="11"/>
  <c r="W1133" i="11"/>
  <c r="W1140" i="11"/>
  <c r="J1141" i="11"/>
  <c r="Q1152" i="11"/>
  <c r="W1152" i="11" s="1"/>
  <c r="M1129" i="9"/>
  <c r="O1129" i="9" s="1"/>
  <c r="N1130" i="9"/>
  <c r="Q1130" i="9" s="1"/>
  <c r="W1132" i="9"/>
  <c r="W1133" i="9"/>
  <c r="Q1138" i="9"/>
  <c r="W1138" i="9" s="1"/>
  <c r="J1179" i="9"/>
  <c r="N1116" i="10"/>
  <c r="Q1116" i="10" s="1"/>
  <c r="W1118" i="10"/>
  <c r="W1119" i="10"/>
  <c r="Q1138" i="10"/>
  <c r="W1138" i="10" s="1"/>
  <c r="K1141" i="10"/>
  <c r="I1141" i="10"/>
  <c r="M1115" i="11"/>
  <c r="O1115" i="11" s="1"/>
  <c r="Q1115" i="11" s="1"/>
  <c r="J1127" i="11"/>
  <c r="N1137" i="11"/>
  <c r="Q1145" i="11"/>
  <c r="W1145" i="11" s="1"/>
  <c r="J1148" i="11"/>
  <c r="N1151" i="11"/>
  <c r="Q1151" i="11" s="1"/>
  <c r="T1151" i="11" s="1"/>
  <c r="R1151" i="11"/>
  <c r="U1151" i="11" s="1"/>
  <c r="R1182" i="11"/>
  <c r="U1182" i="11" s="1"/>
  <c r="G710" i="12"/>
  <c r="G707" i="12" s="1"/>
  <c r="G702" i="12" s="1"/>
  <c r="G699" i="12" s="1"/>
  <c r="G695" i="12" s="1"/>
  <c r="G692" i="12" s="1"/>
  <c r="G688" i="12" s="1"/>
  <c r="G685" i="12" s="1"/>
  <c r="G680" i="12" s="1"/>
  <c r="G676" i="12" s="1"/>
  <c r="G672" i="12" s="1"/>
  <c r="G666" i="12" s="1"/>
  <c r="G661" i="12" s="1"/>
  <c r="G656" i="12" s="1"/>
  <c r="K710" i="12"/>
  <c r="K707" i="12" s="1"/>
  <c r="O710" i="12"/>
  <c r="O707" i="12" s="1"/>
  <c r="O702" i="12" s="1"/>
  <c r="O699" i="12" s="1"/>
  <c r="O695" i="12" s="1"/>
  <c r="O692" i="12" s="1"/>
  <c r="O688" i="12" s="1"/>
  <c r="O685" i="12" s="1"/>
  <c r="O680" i="12" s="1"/>
  <c r="O676" i="12" s="1"/>
  <c r="O672" i="12" s="1"/>
  <c r="O666" i="12" s="1"/>
  <c r="O661" i="12" s="1"/>
  <c r="O656" i="12" s="1"/>
  <c r="S710" i="12"/>
  <c r="S707" i="12" s="1"/>
  <c r="S702" i="12" s="1"/>
  <c r="S699" i="12" s="1"/>
  <c r="S695" i="12" s="1"/>
  <c r="S692" i="12" s="1"/>
  <c r="S688" i="12" s="1"/>
  <c r="S685" i="12" s="1"/>
  <c r="S680" i="12" s="1"/>
  <c r="S676" i="12" s="1"/>
  <c r="S672" i="12" s="1"/>
  <c r="S666" i="12" s="1"/>
  <c r="S661" i="12" s="1"/>
  <c r="S656" i="12" s="1"/>
  <c r="I716" i="12"/>
  <c r="I713" i="12" s="1"/>
  <c r="I710" i="12" s="1"/>
  <c r="I707" i="12" s="1"/>
  <c r="I702" i="12" s="1"/>
  <c r="I699" i="12" s="1"/>
  <c r="I695" i="12" s="1"/>
  <c r="I692" i="12" s="1"/>
  <c r="I688" i="12" s="1"/>
  <c r="I685" i="12" s="1"/>
  <c r="I680" i="12" s="1"/>
  <c r="I676" i="12" s="1"/>
  <c r="I672" i="12" s="1"/>
  <c r="I666" i="12" s="1"/>
  <c r="I661" i="12" s="1"/>
  <c r="I656" i="12" s="1"/>
  <c r="M716" i="12"/>
  <c r="M713" i="12" s="1"/>
  <c r="M710" i="12" s="1"/>
  <c r="M707" i="12" s="1"/>
  <c r="M702" i="12" s="1"/>
  <c r="M699" i="12" s="1"/>
  <c r="M695" i="12" s="1"/>
  <c r="M692" i="12" s="1"/>
  <c r="M688" i="12" s="1"/>
  <c r="M685" i="12" s="1"/>
  <c r="M680" i="12" s="1"/>
  <c r="M676" i="12" s="1"/>
  <c r="M672" i="12" s="1"/>
  <c r="M666" i="12" s="1"/>
  <c r="M661" i="12" s="1"/>
  <c r="M656" i="12" s="1"/>
  <c r="J707" i="12"/>
  <c r="J702" i="12" s="1"/>
  <c r="J699" i="12" s="1"/>
  <c r="J695" i="12" s="1"/>
  <c r="J692" i="12" s="1"/>
  <c r="J688" i="12" s="1"/>
  <c r="J685" i="12" s="1"/>
  <c r="J680" i="12" s="1"/>
  <c r="J676" i="12" s="1"/>
  <c r="J672" i="12" s="1"/>
  <c r="J666" i="12" s="1"/>
  <c r="J661" i="12" s="1"/>
  <c r="J656" i="12" s="1"/>
  <c r="H725" i="12"/>
  <c r="H722" i="12" s="1"/>
  <c r="H719" i="12" s="1"/>
  <c r="H716" i="12" s="1"/>
  <c r="H713" i="12" s="1"/>
  <c r="H710" i="12" s="1"/>
  <c r="H707" i="12" s="1"/>
  <c r="H702" i="12" s="1"/>
  <c r="H699" i="12" s="1"/>
  <c r="H695" i="12" s="1"/>
  <c r="H692" i="12" s="1"/>
  <c r="H688" i="12" s="1"/>
  <c r="H685" i="12" s="1"/>
  <c r="H680" i="12" s="1"/>
  <c r="H676" i="12" s="1"/>
  <c r="H672" i="12" s="1"/>
  <c r="H666" i="12" s="1"/>
  <c r="H661" i="12" s="1"/>
  <c r="H656" i="12" s="1"/>
  <c r="L725" i="12"/>
  <c r="P725" i="12"/>
  <c r="P722" i="12" s="1"/>
  <c r="P719" i="12" s="1"/>
  <c r="P716" i="12" s="1"/>
  <c r="P713" i="12" s="1"/>
  <c r="P710" i="12" s="1"/>
  <c r="P707" i="12" s="1"/>
  <c r="P702" i="12" s="1"/>
  <c r="P699" i="12" s="1"/>
  <c r="P695" i="12" s="1"/>
  <c r="P692" i="12" s="1"/>
  <c r="P688" i="12" s="1"/>
  <c r="P685" i="12" s="1"/>
  <c r="P680" i="12" s="1"/>
  <c r="P676" i="12" s="1"/>
  <c r="P672" i="12" s="1"/>
  <c r="P666" i="12" s="1"/>
  <c r="P661" i="12" s="1"/>
  <c r="P656" i="12" s="1"/>
  <c r="T725" i="12"/>
  <c r="T722" i="12" s="1"/>
  <c r="T719" i="12" s="1"/>
  <c r="T716" i="12" s="1"/>
  <c r="T713" i="12" s="1"/>
  <c r="T710" i="12" s="1"/>
  <c r="T707" i="12" s="1"/>
  <c r="T702" i="12" s="1"/>
  <c r="T699" i="12" s="1"/>
  <c r="T695" i="12" s="1"/>
  <c r="T692" i="12" s="1"/>
  <c r="T688" i="12" s="1"/>
  <c r="T685" i="12" s="1"/>
  <c r="T680" i="12" s="1"/>
  <c r="T676" i="12" s="1"/>
  <c r="T672" i="12" s="1"/>
  <c r="T666" i="12" s="1"/>
  <c r="T661" i="12" s="1"/>
  <c r="T656" i="12" s="1"/>
  <c r="P610" i="12"/>
  <c r="P607" i="12" s="1"/>
  <c r="P602" i="12" s="1"/>
  <c r="P598" i="12" s="1"/>
  <c r="P594" i="12" s="1"/>
  <c r="P588" i="12" s="1"/>
  <c r="P583" i="12" s="1"/>
  <c r="P578" i="12" s="1"/>
  <c r="O644" i="12"/>
  <c r="O641" i="12" s="1"/>
  <c r="O638" i="12" s="1"/>
  <c r="O635" i="12" s="1"/>
  <c r="O632" i="12" s="1"/>
  <c r="O629" i="12" s="1"/>
  <c r="O624" i="12" s="1"/>
  <c r="O621" i="12" s="1"/>
  <c r="O617" i="12" s="1"/>
  <c r="O614" i="12" s="1"/>
  <c r="O610" i="12" s="1"/>
  <c r="O607" i="12" s="1"/>
  <c r="O602" i="12" s="1"/>
  <c r="O598" i="12" s="1"/>
  <c r="O594" i="12" s="1"/>
  <c r="O588" i="12" s="1"/>
  <c r="O583" i="12" s="1"/>
  <c r="O578" i="12" s="1"/>
  <c r="S644" i="12"/>
  <c r="S641" i="12" s="1"/>
  <c r="S638" i="12" s="1"/>
  <c r="S635" i="12" s="1"/>
  <c r="S632" i="12" s="1"/>
  <c r="S629" i="12" s="1"/>
  <c r="S624" i="12" s="1"/>
  <c r="S621" i="12" s="1"/>
  <c r="S617" i="12" s="1"/>
  <c r="S614" i="12" s="1"/>
  <c r="S610" i="12" s="1"/>
  <c r="S607" i="12" s="1"/>
  <c r="S602" i="12" s="1"/>
  <c r="S598" i="12" s="1"/>
  <c r="S594" i="12" s="1"/>
  <c r="S588" i="12" s="1"/>
  <c r="S583" i="12" s="1"/>
  <c r="S578" i="12" s="1"/>
  <c r="N385" i="12"/>
  <c r="N381" i="12" s="1"/>
  <c r="N378" i="12" s="1"/>
  <c r="N374" i="12" s="1"/>
  <c r="N371" i="12" s="1"/>
  <c r="N366" i="12" s="1"/>
  <c r="N362" i="12" s="1"/>
  <c r="N358" i="12" s="1"/>
  <c r="N352" i="12" s="1"/>
  <c r="N347" i="12" s="1"/>
  <c r="N342" i="12" s="1"/>
  <c r="M402" i="12"/>
  <c r="M399" i="12" s="1"/>
  <c r="M396" i="12" s="1"/>
  <c r="M393" i="12" s="1"/>
  <c r="M388" i="12" s="1"/>
  <c r="M385" i="12" s="1"/>
  <c r="M381" i="12" s="1"/>
  <c r="M378" i="12" s="1"/>
  <c r="M374" i="12" s="1"/>
  <c r="M371" i="12" s="1"/>
  <c r="M366" i="12" s="1"/>
  <c r="M362" i="12" s="1"/>
  <c r="M358" i="12" s="1"/>
  <c r="M352" i="12" s="1"/>
  <c r="M347" i="12" s="1"/>
  <c r="M342" i="12" s="1"/>
  <c r="Q402" i="12"/>
  <c r="Q399" i="12" s="1"/>
  <c r="Q396" i="12" s="1"/>
  <c r="Q393" i="12" s="1"/>
  <c r="Q388" i="12" s="1"/>
  <c r="Q385" i="12" s="1"/>
  <c r="Q381" i="12" s="1"/>
  <c r="Q378" i="12" s="1"/>
  <c r="Q374" i="12" s="1"/>
  <c r="Q371" i="12" s="1"/>
  <c r="Q366" i="12" s="1"/>
  <c r="Q362" i="12" s="1"/>
  <c r="Q358" i="12" s="1"/>
  <c r="Q352" i="12" s="1"/>
  <c r="Q347" i="12" s="1"/>
  <c r="Q342" i="12" s="1"/>
  <c r="S366" i="12"/>
  <c r="S362" i="12" s="1"/>
  <c r="S358" i="12" s="1"/>
  <c r="S352" i="12" s="1"/>
  <c r="S347" i="12" s="1"/>
  <c r="S342" i="12" s="1"/>
  <c r="H415" i="12"/>
  <c r="H411" i="12" s="1"/>
  <c r="H408" i="12" s="1"/>
  <c r="H405" i="12" s="1"/>
  <c r="H402" i="12" s="1"/>
  <c r="H399" i="12" s="1"/>
  <c r="H396" i="12" s="1"/>
  <c r="H393" i="12" s="1"/>
  <c r="H388" i="12" s="1"/>
  <c r="H385" i="12" s="1"/>
  <c r="H381" i="12" s="1"/>
  <c r="H378" i="12" s="1"/>
  <c r="H374" i="12" s="1"/>
  <c r="H371" i="12" s="1"/>
  <c r="H366" i="12" s="1"/>
  <c r="H362" i="12" s="1"/>
  <c r="H358" i="12" s="1"/>
  <c r="H352" i="12" s="1"/>
  <c r="H347" i="12" s="1"/>
  <c r="H342" i="12" s="1"/>
  <c r="L415" i="12"/>
  <c r="L411" i="12" s="1"/>
  <c r="L408" i="12" s="1"/>
  <c r="L405" i="12" s="1"/>
  <c r="L402" i="12" s="1"/>
  <c r="L399" i="12" s="1"/>
  <c r="L396" i="12" s="1"/>
  <c r="L393" i="12" s="1"/>
  <c r="L388" i="12" s="1"/>
  <c r="L385" i="12" s="1"/>
  <c r="L381" i="12" s="1"/>
  <c r="L378" i="12" s="1"/>
  <c r="L374" i="12" s="1"/>
  <c r="L371" i="12" s="1"/>
  <c r="L366" i="12" s="1"/>
  <c r="L362" i="12" s="1"/>
  <c r="L358" i="12" s="1"/>
  <c r="L352" i="12" s="1"/>
  <c r="L347" i="12" s="1"/>
  <c r="L342" i="12" s="1"/>
  <c r="P415" i="12"/>
  <c r="P411" i="12" s="1"/>
  <c r="P408" i="12" s="1"/>
  <c r="P405" i="12" s="1"/>
  <c r="P402" i="12" s="1"/>
  <c r="P399" i="12" s="1"/>
  <c r="P396" i="12" s="1"/>
  <c r="P393" i="12" s="1"/>
  <c r="P388" i="12" s="1"/>
  <c r="P385" i="12" s="1"/>
  <c r="P381" i="12" s="1"/>
  <c r="P378" i="12" s="1"/>
  <c r="P374" i="12" s="1"/>
  <c r="P371" i="12" s="1"/>
  <c r="P366" i="12" s="1"/>
  <c r="P362" i="12" s="1"/>
  <c r="P358" i="12" s="1"/>
  <c r="P352" i="12" s="1"/>
  <c r="P347" i="12" s="1"/>
  <c r="P342" i="12" s="1"/>
  <c r="T415" i="12"/>
  <c r="T411" i="12" s="1"/>
  <c r="T408" i="12" s="1"/>
  <c r="T405" i="12" s="1"/>
  <c r="T402" i="12" s="1"/>
  <c r="T399" i="12" s="1"/>
  <c r="T396" i="12" s="1"/>
  <c r="T393" i="12" s="1"/>
  <c r="T388" i="12" s="1"/>
  <c r="T385" i="12" s="1"/>
  <c r="T381" i="12" s="1"/>
  <c r="T378" i="12" s="1"/>
  <c r="T374" i="12" s="1"/>
  <c r="T371" i="12" s="1"/>
  <c r="T366" i="12" s="1"/>
  <c r="T362" i="12" s="1"/>
  <c r="T358" i="12" s="1"/>
  <c r="T352" i="12" s="1"/>
  <c r="T347" i="12" s="1"/>
  <c r="T342" i="12" s="1"/>
  <c r="W1014" i="11"/>
  <c r="H6" i="11"/>
  <c r="H866" i="11" s="1"/>
  <c r="K865" i="11"/>
  <c r="G883" i="11"/>
  <c r="G894" i="11"/>
  <c r="W895" i="11"/>
  <c r="I898" i="11"/>
  <c r="M898" i="11"/>
  <c r="Q898" i="11"/>
  <c r="U898" i="11"/>
  <c r="W904" i="11"/>
  <c r="G935" i="11"/>
  <c r="W936" i="11"/>
  <c r="G938" i="11"/>
  <c r="W939" i="11"/>
  <c r="W940" i="11"/>
  <c r="L949" i="11"/>
  <c r="L947" i="11" s="1"/>
  <c r="M949" i="11"/>
  <c r="M947" i="11" s="1"/>
  <c r="G951" i="11"/>
  <c r="J951" i="11"/>
  <c r="N951" i="11"/>
  <c r="R951" i="11"/>
  <c r="V951" i="11"/>
  <c r="G964" i="11"/>
  <c r="M966" i="11"/>
  <c r="M964" i="11" s="1"/>
  <c r="U966" i="11"/>
  <c r="U964" i="11" s="1"/>
  <c r="S975" i="11"/>
  <c r="S973" i="11" s="1"/>
  <c r="G979" i="11"/>
  <c r="G1002" i="11"/>
  <c r="G1036" i="11"/>
  <c r="W1044" i="11"/>
  <c r="W1059" i="11"/>
  <c r="J1110" i="11"/>
  <c r="H1120" i="11"/>
  <c r="L1121" i="11"/>
  <c r="O1123" i="11"/>
  <c r="R1123" i="11" s="1"/>
  <c r="W880" i="11"/>
  <c r="W915" i="11"/>
  <c r="W988" i="11"/>
  <c r="W987" i="11" s="1"/>
  <c r="H897" i="11"/>
  <c r="W899" i="11"/>
  <c r="H918" i="11"/>
  <c r="W918" i="11" s="1"/>
  <c r="H922" i="11"/>
  <c r="H921" i="11" s="1"/>
  <c r="W925" i="11"/>
  <c r="W927" i="11"/>
  <c r="H943" i="11"/>
  <c r="W943" i="11" s="1"/>
  <c r="W946" i="11"/>
  <c r="G947" i="11"/>
  <c r="W953" i="11"/>
  <c r="G956" i="11"/>
  <c r="V963" i="11"/>
  <c r="V961" i="11" s="1"/>
  <c r="R963" i="11"/>
  <c r="R961" i="11" s="1"/>
  <c r="N963" i="11"/>
  <c r="N961" i="11" s="1"/>
  <c r="S963" i="11"/>
  <c r="S961" i="11" s="1"/>
  <c r="O963" i="11"/>
  <c r="O961" i="11" s="1"/>
  <c r="L963" i="11"/>
  <c r="L961" i="11" s="1"/>
  <c r="T963" i="11"/>
  <c r="T961" i="11" s="1"/>
  <c r="Q966" i="11"/>
  <c r="Q964" i="11" s="1"/>
  <c r="H969" i="11"/>
  <c r="H968" i="11" s="1"/>
  <c r="G973" i="11"/>
  <c r="U978" i="11"/>
  <c r="U976" i="11" s="1"/>
  <c r="Q978" i="11"/>
  <c r="Q976" i="11" s="1"/>
  <c r="M978" i="11"/>
  <c r="M976" i="11" s="1"/>
  <c r="H976" i="11"/>
  <c r="V978" i="11"/>
  <c r="V976" i="11" s="1"/>
  <c r="R978" i="11"/>
  <c r="R976" i="11" s="1"/>
  <c r="N978" i="11"/>
  <c r="N976" i="11" s="1"/>
  <c r="L978" i="11"/>
  <c r="L976" i="11" s="1"/>
  <c r="T978" i="11"/>
  <c r="T976" i="11" s="1"/>
  <c r="W1055" i="11"/>
  <c r="W1056" i="11"/>
  <c r="W1068" i="11"/>
  <c r="G1113" i="11"/>
  <c r="K1113" i="11"/>
  <c r="H1134" i="11"/>
  <c r="L1135" i="11"/>
  <c r="O1137" i="11"/>
  <c r="H1141" i="11"/>
  <c r="H1159" i="11"/>
  <c r="W1219" i="11"/>
  <c r="W1266" i="11"/>
  <c r="H1291" i="11"/>
  <c r="G1290" i="11"/>
  <c r="G1300" i="11"/>
  <c r="H1351" i="11"/>
  <c r="W1351" i="11" s="1"/>
  <c r="G1559" i="11"/>
  <c r="H1561" i="11"/>
  <c r="H1559" i="11" s="1"/>
  <c r="G1562" i="11"/>
  <c r="H1565" i="11"/>
  <c r="H1562" i="11" s="1"/>
  <c r="H1577" i="11"/>
  <c r="H1576" i="11" s="1"/>
  <c r="G1576" i="11"/>
  <c r="W884" i="11"/>
  <c r="W911" i="11"/>
  <c r="U975" i="11"/>
  <c r="U973" i="11" s="1"/>
  <c r="Q975" i="11"/>
  <c r="Q973" i="11" s="1"/>
  <c r="M975" i="11"/>
  <c r="M973" i="11" s="1"/>
  <c r="H973" i="11"/>
  <c r="V975" i="11"/>
  <c r="V973" i="11" s="1"/>
  <c r="R975" i="11"/>
  <c r="R973" i="11" s="1"/>
  <c r="N975" i="11"/>
  <c r="N973" i="11" s="1"/>
  <c r="T975" i="11"/>
  <c r="T973" i="11" s="1"/>
  <c r="W1022" i="11"/>
  <c r="W1031" i="11"/>
  <c r="W1076" i="11"/>
  <c r="W1074" i="11" s="1"/>
  <c r="G1074" i="11"/>
  <c r="H1101" i="11"/>
  <c r="I1101" i="11" s="1"/>
  <c r="N1130" i="11"/>
  <c r="I1127" i="11"/>
  <c r="P1130" i="11"/>
  <c r="S1130" i="11" s="1"/>
  <c r="N1143" i="11"/>
  <c r="P1143" i="11" s="1"/>
  <c r="G1148" i="11"/>
  <c r="K1148" i="11"/>
  <c r="I1179" i="11"/>
  <c r="M1181" i="11"/>
  <c r="W1184" i="11"/>
  <c r="H1339" i="11"/>
  <c r="W1339" i="11" s="1"/>
  <c r="W881" i="11"/>
  <c r="W885" i="11"/>
  <c r="W889" i="11"/>
  <c r="W891" i="11"/>
  <c r="W900" i="11"/>
  <c r="H926" i="11"/>
  <c r="W926" i="11" s="1"/>
  <c r="W930" i="11"/>
  <c r="W931" i="11"/>
  <c r="K947" i="11"/>
  <c r="H957" i="11"/>
  <c r="H956" i="11" s="1"/>
  <c r="W959" i="11"/>
  <c r="W960" i="11"/>
  <c r="G961" i="11"/>
  <c r="M963" i="11"/>
  <c r="M961" i="11" s="1"/>
  <c r="U963" i="11"/>
  <c r="U961" i="11" s="1"/>
  <c r="V966" i="11"/>
  <c r="V964" i="11" s="1"/>
  <c r="R966" i="11"/>
  <c r="R964" i="11" s="1"/>
  <c r="N966" i="11"/>
  <c r="N964" i="11" s="1"/>
  <c r="S966" i="11"/>
  <c r="S964" i="11" s="1"/>
  <c r="O966" i="11"/>
  <c r="O964" i="11" s="1"/>
  <c r="L966" i="11"/>
  <c r="L964" i="11" s="1"/>
  <c r="T966" i="11"/>
  <c r="T964" i="11" s="1"/>
  <c r="W970" i="11"/>
  <c r="P975" i="11"/>
  <c r="P973" i="11" s="1"/>
  <c r="G976" i="11"/>
  <c r="O978" i="11"/>
  <c r="O976" i="11" s="1"/>
  <c r="G983" i="11"/>
  <c r="G990" i="11"/>
  <c r="K990" i="11"/>
  <c r="O990" i="11"/>
  <c r="S990" i="11"/>
  <c r="W991" i="11"/>
  <c r="J990" i="11"/>
  <c r="N990" i="11"/>
  <c r="R990" i="11"/>
  <c r="V990" i="11"/>
  <c r="W999" i="11"/>
  <c r="W1000" i="11"/>
  <c r="W1008" i="11"/>
  <c r="G1007" i="11"/>
  <c r="K1007" i="11"/>
  <c r="O1007" i="11"/>
  <c r="S1007" i="11"/>
  <c r="W1009" i="11"/>
  <c r="W1016" i="11"/>
  <c r="G1017" i="11"/>
  <c r="K1017" i="11"/>
  <c r="O1017" i="11"/>
  <c r="S1017" i="11"/>
  <c r="W1018" i="11"/>
  <c r="J1017" i="11"/>
  <c r="N1017" i="11"/>
  <c r="R1017" i="11"/>
  <c r="V1017" i="11"/>
  <c r="W1024" i="11"/>
  <c r="G1026" i="11"/>
  <c r="K1026" i="11"/>
  <c r="O1026" i="11"/>
  <c r="S1026" i="11"/>
  <c r="W1027" i="11"/>
  <c r="W1034" i="11"/>
  <c r="W1035" i="11"/>
  <c r="W1041" i="11"/>
  <c r="W1042" i="11"/>
  <c r="J1043" i="11"/>
  <c r="N1043" i="11"/>
  <c r="R1043" i="11"/>
  <c r="V1043" i="11"/>
  <c r="W1050" i="11"/>
  <c r="G1051" i="11"/>
  <c r="K1051" i="11"/>
  <c r="O1051" i="11"/>
  <c r="S1051" i="11"/>
  <c r="W1052" i="11"/>
  <c r="J1060" i="11"/>
  <c r="N1060" i="11"/>
  <c r="R1060" i="11"/>
  <c r="V1060" i="11"/>
  <c r="W1071" i="11"/>
  <c r="J1077" i="11"/>
  <c r="N1077" i="11"/>
  <c r="R1077" i="11"/>
  <c r="V1077" i="11"/>
  <c r="I1120" i="11"/>
  <c r="Q1124" i="11"/>
  <c r="W1124" i="11" s="1"/>
  <c r="W1125" i="11"/>
  <c r="J1174" i="11"/>
  <c r="G1174" i="11"/>
  <c r="K1174" i="11"/>
  <c r="H1301" i="11"/>
  <c r="W1301" i="11" s="1"/>
  <c r="H1305" i="11"/>
  <c r="H1313" i="11"/>
  <c r="G1312" i="11"/>
  <c r="H1322" i="11"/>
  <c r="W1322" i="11" s="1"/>
  <c r="G1448" i="11"/>
  <c r="H1450" i="11"/>
  <c r="H1448" i="11" s="1"/>
  <c r="H903" i="11"/>
  <c r="H902" i="11" s="1"/>
  <c r="H908" i="11"/>
  <c r="H912" i="11"/>
  <c r="H910" i="11" s="1"/>
  <c r="H916" i="11"/>
  <c r="H914" i="11" s="1"/>
  <c r="H920" i="11"/>
  <c r="W920" i="11" s="1"/>
  <c r="H933" i="11"/>
  <c r="H937" i="11"/>
  <c r="H935" i="11" s="1"/>
  <c r="H945" i="11"/>
  <c r="H944" i="11" s="1"/>
  <c r="G1063" i="11"/>
  <c r="K1063" i="11"/>
  <c r="O1063" i="11"/>
  <c r="S1063" i="11"/>
  <c r="W1064" i="11"/>
  <c r="H1066" i="11"/>
  <c r="L1066" i="11"/>
  <c r="P1066" i="11"/>
  <c r="T1066" i="11"/>
  <c r="I1077" i="11"/>
  <c r="M1077" i="11"/>
  <c r="Q1077" i="11"/>
  <c r="U1077" i="11"/>
  <c r="I1100" i="11"/>
  <c r="I1107" i="11"/>
  <c r="W1126" i="11"/>
  <c r="G1134" i="11"/>
  <c r="K1141" i="11"/>
  <c r="W1154" i="11"/>
  <c r="J1164" i="11"/>
  <c r="G1163" i="11"/>
  <c r="H1164" i="11"/>
  <c r="I1164" i="11"/>
  <c r="K1164" i="11"/>
  <c r="G1179" i="11"/>
  <c r="J1183" i="11"/>
  <c r="N1183" i="11"/>
  <c r="R1183" i="11"/>
  <c r="V1183" i="11"/>
  <c r="V1187" i="11"/>
  <c r="W1203" i="11"/>
  <c r="W1249" i="11"/>
  <c r="W1274" i="11"/>
  <c r="H1338" i="11"/>
  <c r="W1338" i="11" s="1"/>
  <c r="G1337" i="11"/>
  <c r="W1344" i="11"/>
  <c r="H1482" i="11"/>
  <c r="H1481" i="11" s="1"/>
  <c r="G1481" i="11"/>
  <c r="G1501" i="11"/>
  <c r="H1502" i="11"/>
  <c r="H1501" i="11" s="1"/>
  <c r="W1067" i="11"/>
  <c r="W1079" i="11"/>
  <c r="N1116" i="11"/>
  <c r="O1116" i="11"/>
  <c r="R1116" i="11" s="1"/>
  <c r="U1116" i="11" s="1"/>
  <c r="H1127" i="11"/>
  <c r="L1128" i="11"/>
  <c r="M1128" i="11" s="1"/>
  <c r="N1128" i="11" s="1"/>
  <c r="J1179" i="11"/>
  <c r="P1182" i="11"/>
  <c r="W1220" i="11"/>
  <c r="W1242" i="11"/>
  <c r="W1267" i="11"/>
  <c r="H1355" i="11"/>
  <c r="W1355" i="11" s="1"/>
  <c r="G1489" i="11"/>
  <c r="H1490" i="11"/>
  <c r="H1489" i="11" s="1"/>
  <c r="H1099" i="11"/>
  <c r="I1109" i="11"/>
  <c r="J1112" i="11"/>
  <c r="Q1117" i="11"/>
  <c r="W1117" i="11" s="1"/>
  <c r="G1127" i="11"/>
  <c r="K1127" i="11"/>
  <c r="N1136" i="11"/>
  <c r="P1136" i="11" s="1"/>
  <c r="R1136" i="11" s="1"/>
  <c r="W1139" i="11"/>
  <c r="I1141" i="11"/>
  <c r="S1144" i="11"/>
  <c r="V1144" i="11" s="1"/>
  <c r="W1147" i="11"/>
  <c r="W1192" i="11"/>
  <c r="W1193" i="11"/>
  <c r="W1198" i="11"/>
  <c r="W1199" i="11"/>
  <c r="W1204" i="11"/>
  <c r="W1206" i="11"/>
  <c r="W1210" i="11"/>
  <c r="W1211" i="11"/>
  <c r="W1216" i="11"/>
  <c r="W1221" i="11"/>
  <c r="W1240" i="11"/>
  <c r="W1318" i="11"/>
  <c r="H1329" i="11"/>
  <c r="H1350" i="11"/>
  <c r="G1349" i="11"/>
  <c r="L1438" i="11"/>
  <c r="L1697" i="11" s="1"/>
  <c r="I1098" i="11"/>
  <c r="J1108" i="11"/>
  <c r="I1113" i="11"/>
  <c r="S1116" i="11"/>
  <c r="V1116" i="11" s="1"/>
  <c r="W1119" i="11"/>
  <c r="J1120" i="11"/>
  <c r="S1123" i="11"/>
  <c r="V1123" i="11" s="1"/>
  <c r="M1129" i="11"/>
  <c r="N1144" i="11"/>
  <c r="R1144" i="11"/>
  <c r="U1144" i="11" s="1"/>
  <c r="L1149" i="11"/>
  <c r="L1148" i="11" s="1"/>
  <c r="M1150" i="11"/>
  <c r="P1151" i="11"/>
  <c r="W1177" i="11"/>
  <c r="W1185" i="11"/>
  <c r="M1187" i="11"/>
  <c r="Q1187" i="11"/>
  <c r="W1195" i="11"/>
  <c r="W1213" i="11"/>
  <c r="W1281" i="11"/>
  <c r="H1314" i="11"/>
  <c r="W1314" i="11" s="1"/>
  <c r="G1340" i="11"/>
  <c r="H1342" i="11"/>
  <c r="H1340" i="11" s="1"/>
  <c r="W1365" i="11"/>
  <c r="G1364" i="11"/>
  <c r="W1156" i="11"/>
  <c r="G1187" i="11"/>
  <c r="K1187" i="11"/>
  <c r="O1187" i="11"/>
  <c r="S1187" i="11"/>
  <c r="W1205" i="11"/>
  <c r="I1207" i="11"/>
  <c r="M1207" i="11"/>
  <c r="Q1207" i="11"/>
  <c r="U1207" i="11"/>
  <c r="I1241" i="11"/>
  <c r="M1241" i="11"/>
  <c r="Q1241" i="11"/>
  <c r="U1241" i="11"/>
  <c r="W1246" i="11"/>
  <c r="J1248" i="11"/>
  <c r="N1248" i="11"/>
  <c r="R1248" i="11"/>
  <c r="V1248" i="11"/>
  <c r="W1263" i="11"/>
  <c r="J1265" i="11"/>
  <c r="N1265" i="11"/>
  <c r="R1265" i="11"/>
  <c r="V1265" i="11"/>
  <c r="W1284" i="11"/>
  <c r="W1288" i="11"/>
  <c r="W1297" i="11"/>
  <c r="H1317" i="11"/>
  <c r="H1316" i="11" s="1"/>
  <c r="G1316" i="11"/>
  <c r="G1319" i="11"/>
  <c r="H1321" i="11"/>
  <c r="W1321" i="11" s="1"/>
  <c r="G1323" i="11"/>
  <c r="H1325" i="11"/>
  <c r="H1354" i="11"/>
  <c r="W1354" i="11" s="1"/>
  <c r="G1353" i="11"/>
  <c r="G1438" i="11"/>
  <c r="W1438" i="11"/>
  <c r="H1473" i="11"/>
  <c r="H1470" i="11" s="1"/>
  <c r="G1470" i="11"/>
  <c r="G1532" i="11"/>
  <c r="H1537" i="11"/>
  <c r="H1536" i="11" s="1"/>
  <c r="G1536" i="11"/>
  <c r="H1613" i="11"/>
  <c r="H1610" i="11" s="1"/>
  <c r="G1610" i="11"/>
  <c r="J1626" i="11"/>
  <c r="N1626" i="11"/>
  <c r="R1626" i="11"/>
  <c r="V1626" i="11"/>
  <c r="L1114" i="11"/>
  <c r="P1122" i="11"/>
  <c r="R1122" i="11" s="1"/>
  <c r="L1142" i="11"/>
  <c r="M1142" i="11" s="1"/>
  <c r="P1150" i="11"/>
  <c r="R1150" i="11" s="1"/>
  <c r="J1160" i="11"/>
  <c r="H1165" i="11"/>
  <c r="J1166" i="11"/>
  <c r="H1174" i="11"/>
  <c r="W1191" i="11"/>
  <c r="H1194" i="11"/>
  <c r="L1194" i="11"/>
  <c r="P1194" i="11"/>
  <c r="T1194" i="11"/>
  <c r="W1209" i="11"/>
  <c r="H1212" i="11"/>
  <c r="L1212" i="11"/>
  <c r="P1212" i="11"/>
  <c r="T1212" i="11"/>
  <c r="W1227" i="11"/>
  <c r="K1226" i="11"/>
  <c r="O1226" i="11"/>
  <c r="S1226" i="11"/>
  <c r="W1235" i="11"/>
  <c r="W1236" i="11"/>
  <c r="W1243" i="11"/>
  <c r="W1244" i="11"/>
  <c r="J1245" i="11"/>
  <c r="N1245" i="11"/>
  <c r="R1245" i="11"/>
  <c r="V1245" i="11"/>
  <c r="W1251" i="11"/>
  <c r="G1253" i="11"/>
  <c r="K1253" i="11"/>
  <c r="O1253" i="11"/>
  <c r="S1253" i="11"/>
  <c r="W1254" i="11"/>
  <c r="W1260" i="11"/>
  <c r="W1261" i="11"/>
  <c r="J1262" i="11"/>
  <c r="N1262" i="11"/>
  <c r="R1262" i="11"/>
  <c r="V1262" i="11"/>
  <c r="W1269" i="11"/>
  <c r="W1276" i="11"/>
  <c r="W1277" i="11"/>
  <c r="G1280" i="11"/>
  <c r="H1283" i="11"/>
  <c r="W1283" i="11" s="1"/>
  <c r="G1285" i="11"/>
  <c r="H1287" i="11"/>
  <c r="W1292" i="11"/>
  <c r="G1296" i="11"/>
  <c r="H1454" i="11"/>
  <c r="G1467" i="11"/>
  <c r="L1470" i="11"/>
  <c r="P1470" i="11"/>
  <c r="T1470" i="11"/>
  <c r="I1498" i="11"/>
  <c r="M1498" i="11"/>
  <c r="Q1498" i="11"/>
  <c r="U1498" i="11"/>
  <c r="M1509" i="11"/>
  <c r="M1507" i="11" s="1"/>
  <c r="L1509" i="11"/>
  <c r="L1507" i="11" s="1"/>
  <c r="G1507" i="11"/>
  <c r="Q1521" i="11"/>
  <c r="H1546" i="11"/>
  <c r="H1545" i="11" s="1"/>
  <c r="G1545" i="11"/>
  <c r="P1181" i="11"/>
  <c r="G1222" i="11"/>
  <c r="G1226" i="11"/>
  <c r="G1231" i="11"/>
  <c r="G1256" i="11"/>
  <c r="G1268" i="11"/>
  <c r="J1438" i="11"/>
  <c r="J1697" i="11" s="1"/>
  <c r="N1438" i="11"/>
  <c r="N1697" i="11" s="1"/>
  <c r="R1438" i="11"/>
  <c r="R1697" i="11" s="1"/>
  <c r="V1438" i="11"/>
  <c r="V1697" i="11" s="1"/>
  <c r="G1443" i="11"/>
  <c r="G1454" i="11"/>
  <c r="K1454" i="11"/>
  <c r="O1454" i="11"/>
  <c r="S1454" i="11"/>
  <c r="W1454" i="11"/>
  <c r="G1462" i="11"/>
  <c r="K1462" i="11"/>
  <c r="O1462" i="11"/>
  <c r="S1462" i="11"/>
  <c r="W1462" i="11"/>
  <c r="I1481" i="11"/>
  <c r="M1481" i="11"/>
  <c r="Q1481" i="11"/>
  <c r="U1481" i="11"/>
  <c r="G1484" i="11"/>
  <c r="L1492" i="11"/>
  <c r="P1492" i="11"/>
  <c r="T1492" i="11"/>
  <c r="I1495" i="11"/>
  <c r="M1495" i="11"/>
  <c r="Q1495" i="11"/>
  <c r="U1495" i="11"/>
  <c r="G1498" i="11"/>
  <c r="H1504" i="11"/>
  <c r="L1504" i="11"/>
  <c r="P1504" i="11"/>
  <c r="T1504" i="11"/>
  <c r="H1517" i="11"/>
  <c r="H1516" i="11" s="1"/>
  <c r="G1516" i="11"/>
  <c r="V1526" i="11"/>
  <c r="G1548" i="11"/>
  <c r="H1571" i="11"/>
  <c r="H1570" i="11" s="1"/>
  <c r="G1570" i="11"/>
  <c r="H1621" i="11"/>
  <c r="H1618" i="11" s="1"/>
  <c r="G1618" i="11"/>
  <c r="H1623" i="11"/>
  <c r="L1623" i="11"/>
  <c r="P1623" i="11"/>
  <c r="T1623" i="11"/>
  <c r="G1360" i="11"/>
  <c r="K1360" i="11"/>
  <c r="O1360" i="11"/>
  <c r="S1360" i="11"/>
  <c r="W1361" i="11"/>
  <c r="H1462" i="11"/>
  <c r="L1462" i="11"/>
  <c r="P1462" i="11"/>
  <c r="T1462" i="11"/>
  <c r="I1477" i="11"/>
  <c r="M1477" i="11"/>
  <c r="Q1477" i="11"/>
  <c r="U1477" i="11"/>
  <c r="J1481" i="11"/>
  <c r="N1481" i="11"/>
  <c r="R1481" i="11"/>
  <c r="V1481" i="11"/>
  <c r="G1521" i="11"/>
  <c r="H1523" i="11"/>
  <c r="H1521" i="11" s="1"/>
  <c r="H1526" i="11"/>
  <c r="L1526" i="11"/>
  <c r="G1552" i="11"/>
  <c r="H1553" i="11"/>
  <c r="H1552" i="11" s="1"/>
  <c r="I1573" i="11"/>
  <c r="Q1573" i="11"/>
  <c r="J1594" i="11"/>
  <c r="N1594" i="11"/>
  <c r="V1594" i="11"/>
  <c r="G1645" i="11"/>
  <c r="H1647" i="11"/>
  <c r="H1645" i="11" s="1"/>
  <c r="J1532" i="11"/>
  <c r="N1532" i="11"/>
  <c r="R1532" i="11"/>
  <c r="V1532" i="11"/>
  <c r="H1608" i="11"/>
  <c r="H1604" i="11" s="1"/>
  <c r="G1604" i="11"/>
  <c r="H1617" i="11"/>
  <c r="H1614" i="11" s="1"/>
  <c r="G1614" i="11"/>
  <c r="G1526" i="11"/>
  <c r="K1526" i="11"/>
  <c r="O1526" i="11"/>
  <c r="S1526" i="11"/>
  <c r="W1526" i="11"/>
  <c r="I1540" i="11"/>
  <c r="M1540" i="11"/>
  <c r="Q1540" i="11"/>
  <c r="U1540" i="11"/>
  <c r="H1555" i="11"/>
  <c r="L1555" i="11"/>
  <c r="P1555" i="11"/>
  <c r="T1555" i="11"/>
  <c r="G1555" i="11"/>
  <c r="I1567" i="11"/>
  <c r="M1567" i="11"/>
  <c r="Q1567" i="11"/>
  <c r="U1567" i="11"/>
  <c r="U1573" i="11"/>
  <c r="P1585" i="11"/>
  <c r="T1585" i="11"/>
  <c r="N1587" i="11"/>
  <c r="N1585" i="11" s="1"/>
  <c r="M1587" i="11"/>
  <c r="M1585" i="11" s="1"/>
  <c r="L1587" i="11"/>
  <c r="L1585" i="11" s="1"/>
  <c r="G1585" i="11"/>
  <c r="L1610" i="11"/>
  <c r="P1610" i="11"/>
  <c r="T1610" i="11"/>
  <c r="L1618" i="11"/>
  <c r="P1618" i="11"/>
  <c r="T1618" i="11"/>
  <c r="I1648" i="11"/>
  <c r="M1648" i="11"/>
  <c r="Q1648" i="11"/>
  <c r="U1648" i="11"/>
  <c r="L1579" i="11"/>
  <c r="P1579" i="11"/>
  <c r="T1579" i="11"/>
  <c r="I1582" i="11"/>
  <c r="M1582" i="11"/>
  <c r="Q1582" i="11"/>
  <c r="U1582" i="11"/>
  <c r="G1599" i="11"/>
  <c r="I1626" i="11"/>
  <c r="M1626" i="11"/>
  <c r="Q1626" i="11"/>
  <c r="U1626" i="11"/>
  <c r="H1634" i="11"/>
  <c r="H1633" i="11" s="1"/>
  <c r="G1637" i="11"/>
  <c r="H1638" i="11"/>
  <c r="H1637" i="11" s="1"/>
  <c r="G1654" i="11"/>
  <c r="H1655" i="11"/>
  <c r="H1654" i="11" s="1"/>
  <c r="H1640" i="11"/>
  <c r="L1640" i="11"/>
  <c r="P1640" i="11"/>
  <c r="T1640" i="11"/>
  <c r="G1640" i="11"/>
  <c r="H1648" i="11"/>
  <c r="H1657" i="11"/>
  <c r="L1657" i="11"/>
  <c r="P1657" i="11"/>
  <c r="T1657" i="11"/>
  <c r="L1663" i="11"/>
  <c r="P1663" i="11"/>
  <c r="T1663" i="11"/>
  <c r="M1665" i="11"/>
  <c r="M1663" i="11" s="1"/>
  <c r="N1665" i="11"/>
  <c r="N1663" i="11" s="1"/>
  <c r="W885" i="10"/>
  <c r="W923" i="10"/>
  <c r="H929" i="10"/>
  <c r="W919" i="10"/>
  <c r="H938" i="10"/>
  <c r="W879" i="10"/>
  <c r="T963" i="10"/>
  <c r="T961" i="10" s="1"/>
  <c r="M966" i="10"/>
  <c r="M964" i="10" s="1"/>
  <c r="R966" i="10"/>
  <c r="R964" i="10" s="1"/>
  <c r="L1142" i="10"/>
  <c r="L1141" i="10" s="1"/>
  <c r="M1181" i="10"/>
  <c r="G1179" i="10"/>
  <c r="W1185" i="10"/>
  <c r="H869" i="10"/>
  <c r="W905" i="10"/>
  <c r="G910" i="10"/>
  <c r="W918" i="10"/>
  <c r="W939" i="10"/>
  <c r="W943" i="10"/>
  <c r="W957" i="10"/>
  <c r="P963" i="10"/>
  <c r="P961" i="10" s="1"/>
  <c r="T966" i="10"/>
  <c r="T964" i="10" s="1"/>
  <c r="P978" i="10"/>
  <c r="P976" i="10" s="1"/>
  <c r="H1100" i="10"/>
  <c r="H1101" i="10"/>
  <c r="I1101" i="10" s="1"/>
  <c r="J1101" i="10" s="1"/>
  <c r="P1123" i="10"/>
  <c r="L1128" i="10"/>
  <c r="H1141" i="10"/>
  <c r="H1174" i="10"/>
  <c r="H1179" i="10"/>
  <c r="W1210" i="10"/>
  <c r="H1481" i="10"/>
  <c r="G1481" i="10"/>
  <c r="K6" i="10"/>
  <c r="K866" i="10" s="1"/>
  <c r="G878" i="10"/>
  <c r="H921" i="10"/>
  <c r="W927" i="10"/>
  <c r="G929" i="10"/>
  <c r="W940" i="10"/>
  <c r="G956" i="10"/>
  <c r="H961" i="10"/>
  <c r="M963" i="10"/>
  <c r="M961" i="10" s="1"/>
  <c r="G964" i="10"/>
  <c r="S966" i="10"/>
  <c r="S964" i="10" s="1"/>
  <c r="O966" i="10"/>
  <c r="O964" i="10" s="1"/>
  <c r="L966" i="10"/>
  <c r="L964" i="10" s="1"/>
  <c r="Q966" i="10"/>
  <c r="Q964" i="10" s="1"/>
  <c r="V966" i="10"/>
  <c r="V964" i="10" s="1"/>
  <c r="G973" i="10"/>
  <c r="M975" i="10"/>
  <c r="M973" i="10" s="1"/>
  <c r="G976" i="10"/>
  <c r="M978" i="10"/>
  <c r="M976" i="10" s="1"/>
  <c r="G979" i="10"/>
  <c r="G983" i="10"/>
  <c r="G987" i="10"/>
  <c r="W988" i="10"/>
  <c r="W987" i="10" s="1"/>
  <c r="I1002" i="10"/>
  <c r="M1002" i="10"/>
  <c r="Q1002" i="10"/>
  <c r="U1002" i="10"/>
  <c r="G1007" i="10"/>
  <c r="I1036" i="10"/>
  <c r="M1036" i="10"/>
  <c r="Q1036" i="10"/>
  <c r="U1036" i="10"/>
  <c r="J1043" i="10"/>
  <c r="N1043" i="10"/>
  <c r="R1043" i="10"/>
  <c r="V1043" i="10"/>
  <c r="J1060" i="10"/>
  <c r="N1060" i="10"/>
  <c r="R1060" i="10"/>
  <c r="V1060" i="10"/>
  <c r="G1066" i="10"/>
  <c r="I1077" i="10"/>
  <c r="M1077" i="10"/>
  <c r="Q1077" i="10"/>
  <c r="U1077" i="10"/>
  <c r="J1109" i="10"/>
  <c r="K1109" i="10" s="1"/>
  <c r="H1120" i="10"/>
  <c r="L1121" i="10"/>
  <c r="J1134" i="10"/>
  <c r="M1143" i="10"/>
  <c r="N1151" i="10"/>
  <c r="O1182" i="10"/>
  <c r="R1182" i="10" s="1"/>
  <c r="U1182" i="10" s="1"/>
  <c r="J1187" i="10"/>
  <c r="N1187" i="10"/>
  <c r="O1194" i="10"/>
  <c r="W1196" i="10"/>
  <c r="J1194" i="10"/>
  <c r="I1202" i="10"/>
  <c r="Q1202" i="10"/>
  <c r="U1202" i="10"/>
  <c r="W1297" i="10"/>
  <c r="H1313" i="10"/>
  <c r="H1312" i="10" s="1"/>
  <c r="G1312" i="10"/>
  <c r="H1320" i="10"/>
  <c r="G1319" i="10"/>
  <c r="W1329" i="10"/>
  <c r="G1454" i="10"/>
  <c r="W887" i="10"/>
  <c r="W913" i="10"/>
  <c r="W930" i="10"/>
  <c r="W1044" i="10"/>
  <c r="W1061" i="10"/>
  <c r="I1111" i="10"/>
  <c r="J1111" i="10" s="1"/>
  <c r="M1129" i="10"/>
  <c r="G1127" i="10"/>
  <c r="H1321" i="10"/>
  <c r="W1321" i="10" s="1"/>
  <c r="H872" i="10"/>
  <c r="H870" i="10" s="1"/>
  <c r="W880" i="10"/>
  <c r="W884" i="10"/>
  <c r="W892" i="10"/>
  <c r="W897" i="10"/>
  <c r="W901" i="10"/>
  <c r="W922" i="10"/>
  <c r="W926" i="10"/>
  <c r="W931" i="10"/>
  <c r="U963" i="10"/>
  <c r="U961" i="10" s="1"/>
  <c r="I964" i="10"/>
  <c r="N966" i="10"/>
  <c r="N964" i="10" s="1"/>
  <c r="U975" i="10"/>
  <c r="U973" i="10" s="1"/>
  <c r="U978" i="10"/>
  <c r="U976" i="10" s="1"/>
  <c r="W981" i="10"/>
  <c r="W994" i="10"/>
  <c r="I1099" i="10"/>
  <c r="J1099" i="10" s="1"/>
  <c r="I1107" i="10"/>
  <c r="R1122" i="10"/>
  <c r="H1127" i="10"/>
  <c r="N1130" i="10"/>
  <c r="R1130" i="10"/>
  <c r="U1130" i="10" s="1"/>
  <c r="G1134" i="10"/>
  <c r="W1139" i="10"/>
  <c r="L1149" i="10"/>
  <c r="L1148" i="10" s="1"/>
  <c r="N1182" i="10"/>
  <c r="W1276" i="10"/>
  <c r="W1365" i="10"/>
  <c r="G1364" i="10"/>
  <c r="G1438" i="10"/>
  <c r="L1509" i="10"/>
  <c r="L1507" i="10" s="1"/>
  <c r="M1509" i="10"/>
  <c r="M1507" i="10" s="1"/>
  <c r="G1507" i="10"/>
  <c r="N1509" i="10"/>
  <c r="N1507" i="10" s="1"/>
  <c r="K1720" i="10"/>
  <c r="O1720" i="10"/>
  <c r="S1720" i="10"/>
  <c r="W948" i="10"/>
  <c r="W960" i="10"/>
  <c r="S963" i="10"/>
  <c r="S961" i="10" s="1"/>
  <c r="O963" i="10"/>
  <c r="O961" i="10" s="1"/>
  <c r="L963" i="10"/>
  <c r="L961" i="10" s="1"/>
  <c r="Q963" i="10"/>
  <c r="Q961" i="10" s="1"/>
  <c r="V963" i="10"/>
  <c r="V961" i="10" s="1"/>
  <c r="P966" i="10"/>
  <c r="P964" i="10" s="1"/>
  <c r="H968" i="10"/>
  <c r="W971" i="10"/>
  <c r="V975" i="10"/>
  <c r="V973" i="10" s="1"/>
  <c r="R975" i="10"/>
  <c r="R973" i="10" s="1"/>
  <c r="N975" i="10"/>
  <c r="N973" i="10" s="1"/>
  <c r="L975" i="10"/>
  <c r="L973" i="10" s="1"/>
  <c r="Q975" i="10"/>
  <c r="Q973" i="10" s="1"/>
  <c r="V978" i="10"/>
  <c r="V976" i="10" s="1"/>
  <c r="R978" i="10"/>
  <c r="R976" i="10" s="1"/>
  <c r="N978" i="10"/>
  <c r="N976" i="10" s="1"/>
  <c r="L978" i="10"/>
  <c r="L976" i="10" s="1"/>
  <c r="Q978" i="10"/>
  <c r="Q976" i="10" s="1"/>
  <c r="G990" i="10"/>
  <c r="K990" i="10"/>
  <c r="O990" i="10"/>
  <c r="S990" i="10"/>
  <c r="W991" i="10"/>
  <c r="W1004" i="10"/>
  <c r="W1005" i="10"/>
  <c r="W1030" i="10"/>
  <c r="W1031" i="10"/>
  <c r="W1038" i="10"/>
  <c r="W1039" i="10"/>
  <c r="W1046" i="10"/>
  <c r="W1049" i="10"/>
  <c r="W1055" i="10"/>
  <c r="W1056" i="10"/>
  <c r="W1071" i="10"/>
  <c r="W1072" i="10"/>
  <c r="W1079" i="10"/>
  <c r="L1114" i="10"/>
  <c r="L1113" i="10" s="1"/>
  <c r="O1116" i="10"/>
  <c r="Q1117" i="10"/>
  <c r="W1117" i="10" s="1"/>
  <c r="U1123" i="10"/>
  <c r="W1126" i="10"/>
  <c r="V1130" i="10"/>
  <c r="N1136" i="10"/>
  <c r="P1136" i="10" s="1"/>
  <c r="W1146" i="10"/>
  <c r="W1147" i="10"/>
  <c r="H1148" i="10"/>
  <c r="W1153" i="10"/>
  <c r="W1156" i="10"/>
  <c r="H1166" i="10"/>
  <c r="W1177" i="10"/>
  <c r="V1182" i="10"/>
  <c r="W1192" i="10"/>
  <c r="V1194" i="10"/>
  <c r="W1228" i="10"/>
  <c r="W1233" i="10"/>
  <c r="W1260" i="10"/>
  <c r="H1342" i="10"/>
  <c r="W1342" i="10" s="1"/>
  <c r="H1576" i="10"/>
  <c r="G1576" i="10"/>
  <c r="W1014" i="10"/>
  <c r="W1018" i="10"/>
  <c r="W1022" i="10"/>
  <c r="W1027" i="10"/>
  <c r="W1052" i="10"/>
  <c r="W1064" i="10"/>
  <c r="G1120" i="10"/>
  <c r="K1120" i="10"/>
  <c r="N1129" i="10"/>
  <c r="W1132" i="10"/>
  <c r="I1134" i="10"/>
  <c r="S1137" i="10"/>
  <c r="V1137" i="10" s="1"/>
  <c r="W1140" i="10"/>
  <c r="J1141" i="10"/>
  <c r="S1144" i="10"/>
  <c r="V1144" i="10" s="1"/>
  <c r="M1150" i="10"/>
  <c r="H1160" i="10"/>
  <c r="H1164" i="10"/>
  <c r="N1181" i="10"/>
  <c r="P1181" i="10" s="1"/>
  <c r="W1189" i="10"/>
  <c r="G1194" i="10"/>
  <c r="W1195" i="10"/>
  <c r="R1194" i="10"/>
  <c r="G1202" i="10"/>
  <c r="K1202" i="10"/>
  <c r="O1202" i="10"/>
  <c r="S1202" i="10"/>
  <c r="W1203" i="10"/>
  <c r="V1202" i="10"/>
  <c r="G1207" i="10"/>
  <c r="W1208" i="10"/>
  <c r="G1212" i="10"/>
  <c r="W1213" i="10"/>
  <c r="R1212" i="10"/>
  <c r="W1219" i="10"/>
  <c r="G1218" i="10"/>
  <c r="W1220" i="10"/>
  <c r="W1224" i="10"/>
  <c r="W1229" i="10"/>
  <c r="N1259" i="10"/>
  <c r="R1259" i="10"/>
  <c r="V1259" i="10"/>
  <c r="W1274" i="10"/>
  <c r="W1283" i="10"/>
  <c r="H1338" i="10"/>
  <c r="H1337" i="10" s="1"/>
  <c r="H1350" i="10"/>
  <c r="H1349" i="10" s="1"/>
  <c r="G1462" i="10"/>
  <c r="G1516" i="10"/>
  <c r="H1521" i="10"/>
  <c r="G1521" i="10"/>
  <c r="J1559" i="10"/>
  <c r="N1559" i="10"/>
  <c r="R1559" i="10"/>
  <c r="V1559" i="10"/>
  <c r="H1651" i="10"/>
  <c r="G1651" i="10"/>
  <c r="S1116" i="10"/>
  <c r="V1116" i="10" s="1"/>
  <c r="M1122" i="10"/>
  <c r="N1137" i="10"/>
  <c r="R1137" i="10"/>
  <c r="U1137" i="10" s="1"/>
  <c r="P1150" i="10"/>
  <c r="G1159" i="10"/>
  <c r="G1163" i="10"/>
  <c r="K1164" i="10"/>
  <c r="K1165" i="10"/>
  <c r="J1174" i="10"/>
  <c r="W1199" i="10"/>
  <c r="W1227" i="10"/>
  <c r="W1235" i="10"/>
  <c r="W1237" i="10"/>
  <c r="G1248" i="10"/>
  <c r="K1248" i="10"/>
  <c r="O1248" i="10"/>
  <c r="S1248" i="10"/>
  <c r="W1249" i="10"/>
  <c r="J1248" i="10"/>
  <c r="V1248" i="10"/>
  <c r="W1291" i="10"/>
  <c r="G1290" i="10"/>
  <c r="H1294" i="10"/>
  <c r="H1290" i="10" s="1"/>
  <c r="H1299" i="10"/>
  <c r="W1299" i="10" s="1"/>
  <c r="W1325" i="10"/>
  <c r="G1337" i="10"/>
  <c r="G1349" i="10"/>
  <c r="J1438" i="10"/>
  <c r="J1697" i="10" s="1"/>
  <c r="N1438" i="10"/>
  <c r="N1697" i="10" s="1"/>
  <c r="R1438" i="10"/>
  <c r="R1697" i="10" s="1"/>
  <c r="V1438" i="10"/>
  <c r="V1697" i="10" s="1"/>
  <c r="I1438" i="10"/>
  <c r="I1697" i="10" s="1"/>
  <c r="Q1438" i="10"/>
  <c r="Q1697" i="10" s="1"/>
  <c r="G1443" i="10"/>
  <c r="I1498" i="10"/>
  <c r="M1498" i="10"/>
  <c r="Q1498" i="10"/>
  <c r="U1498" i="10"/>
  <c r="W1236" i="10"/>
  <c r="I1238" i="10"/>
  <c r="M1238" i="10"/>
  <c r="Q1238" i="10"/>
  <c r="U1238" i="10"/>
  <c r="W1242" i="10"/>
  <c r="G1253" i="10"/>
  <c r="K1253" i="10"/>
  <c r="O1253" i="10"/>
  <c r="S1253" i="10"/>
  <c r="W1254" i="10"/>
  <c r="I1259" i="10"/>
  <c r="M1259" i="10"/>
  <c r="Q1259" i="10"/>
  <c r="U1259" i="10"/>
  <c r="W1272" i="10"/>
  <c r="I1275" i="10"/>
  <c r="M1275" i="10"/>
  <c r="Q1275" i="10"/>
  <c r="U1275" i="10"/>
  <c r="H1282" i="10"/>
  <c r="G1280" i="10"/>
  <c r="W1287" i="10"/>
  <c r="H1307" i="10"/>
  <c r="H1316" i="10"/>
  <c r="H1324" i="10"/>
  <c r="H1323" i="10" s="1"/>
  <c r="G1323" i="10"/>
  <c r="H1328" i="10"/>
  <c r="H1326" i="10" s="1"/>
  <c r="G1326" i="10"/>
  <c r="H1333" i="10"/>
  <c r="H1331" i="10" s="1"/>
  <c r="G1331" i="10"/>
  <c r="H1341" i="10"/>
  <c r="G1340" i="10"/>
  <c r="H1345" i="10"/>
  <c r="H1343" i="10" s="1"/>
  <c r="G1343" i="10"/>
  <c r="H1353" i="10"/>
  <c r="G1357" i="10"/>
  <c r="J1443" i="10"/>
  <c r="J1703" i="10" s="1"/>
  <c r="N1443" i="10"/>
  <c r="N1703" i="10" s="1"/>
  <c r="R1443" i="10"/>
  <c r="R1703" i="10" s="1"/>
  <c r="V1443" i="10"/>
  <c r="V1703" i="10" s="1"/>
  <c r="I1448" i="10"/>
  <c r="M1448" i="10"/>
  <c r="Q1448" i="10"/>
  <c r="U1448" i="10"/>
  <c r="H1458" i="10"/>
  <c r="L1458" i="10"/>
  <c r="P1458" i="10"/>
  <c r="T1458" i="10"/>
  <c r="H1467" i="10"/>
  <c r="L1467" i="10"/>
  <c r="P1467" i="10"/>
  <c r="T1467" i="10"/>
  <c r="I1470" i="10"/>
  <c r="M1470" i="10"/>
  <c r="Q1470" i="10"/>
  <c r="U1470" i="10"/>
  <c r="G1489" i="10"/>
  <c r="H1532" i="10"/>
  <c r="L1532" i="10"/>
  <c r="P1532" i="10"/>
  <c r="T1532" i="10"/>
  <c r="G1567" i="10"/>
  <c r="H1567" i="10"/>
  <c r="L1645" i="10"/>
  <c r="P1645" i="10"/>
  <c r="T1645" i="10"/>
  <c r="P1115" i="10"/>
  <c r="R1115" i="10" s="1"/>
  <c r="L1135" i="10"/>
  <c r="L1134" i="10" s="1"/>
  <c r="P1143" i="10"/>
  <c r="W1206" i="10"/>
  <c r="J1207" i="10"/>
  <c r="N1207" i="10"/>
  <c r="R1207" i="10"/>
  <c r="V1207" i="10"/>
  <c r="W1223" i="10"/>
  <c r="H1226" i="10"/>
  <c r="L1226" i="10"/>
  <c r="P1226" i="10"/>
  <c r="T1226" i="10"/>
  <c r="W1240" i="10"/>
  <c r="J1241" i="10"/>
  <c r="N1241" i="10"/>
  <c r="R1241" i="10"/>
  <c r="V1241" i="10"/>
  <c r="W1257" i="10"/>
  <c r="W1261" i="10"/>
  <c r="G1262" i="10"/>
  <c r="K1262" i="10"/>
  <c r="O1262" i="10"/>
  <c r="S1262" i="10"/>
  <c r="W1263" i="10"/>
  <c r="W1269" i="10"/>
  <c r="W1270" i="10"/>
  <c r="J1271" i="10"/>
  <c r="N1271" i="10"/>
  <c r="R1271" i="10"/>
  <c r="V1271" i="10"/>
  <c r="W1277" i="10"/>
  <c r="H1286" i="10"/>
  <c r="H1285" i="10" s="1"/>
  <c r="G1285" i="10"/>
  <c r="H1303" i="10"/>
  <c r="W1303" i="10" s="1"/>
  <c r="W1317" i="10"/>
  <c r="W1316" i="10" s="1"/>
  <c r="W1354" i="10"/>
  <c r="W1353" i="10" s="1"/>
  <c r="G1360" i="10"/>
  <c r="W1369" i="10"/>
  <c r="W1368" i="10" s="1"/>
  <c r="G1368" i="10"/>
  <c r="I1443" i="10"/>
  <c r="I1703" i="10" s="1"/>
  <c r="M1443" i="10"/>
  <c r="M1703" i="10" s="1"/>
  <c r="Q1443" i="10"/>
  <c r="Q1703" i="10" s="1"/>
  <c r="U1443" i="10"/>
  <c r="U1703" i="10" s="1"/>
  <c r="L1448" i="10"/>
  <c r="P1448" i="10"/>
  <c r="T1448" i="10"/>
  <c r="G1458" i="10"/>
  <c r="K1458" i="10"/>
  <c r="O1458" i="10"/>
  <c r="S1458" i="10"/>
  <c r="W1458" i="10"/>
  <c r="G1467" i="10"/>
  <c r="K1467" i="10"/>
  <c r="O1467" i="10"/>
  <c r="S1467" i="10"/>
  <c r="W1467" i="10"/>
  <c r="L1470" i="10"/>
  <c r="L1720" i="10" s="1"/>
  <c r="P1470" i="10"/>
  <c r="P1720" i="10" s="1"/>
  <c r="T1470" i="10"/>
  <c r="T1720" i="10" s="1"/>
  <c r="I1474" i="10"/>
  <c r="U1474" i="10"/>
  <c r="G1501" i="10"/>
  <c r="N1526" i="10"/>
  <c r="V1526" i="10"/>
  <c r="I1555" i="10"/>
  <c r="M1555" i="10"/>
  <c r="Q1555" i="10"/>
  <c r="U1555" i="10"/>
  <c r="H1582" i="10"/>
  <c r="G1582" i="10"/>
  <c r="I1604" i="10"/>
  <c r="M1604" i="10"/>
  <c r="Q1604" i="10"/>
  <c r="W1266" i="10"/>
  <c r="W1361" i="10"/>
  <c r="H1474" i="10"/>
  <c r="L1474" i="10"/>
  <c r="P1474" i="10"/>
  <c r="T1474" i="10"/>
  <c r="J1516" i="10"/>
  <c r="N1516" i="10"/>
  <c r="R1516" i="10"/>
  <c r="V1516" i="10"/>
  <c r="G1532" i="10"/>
  <c r="K1532" i="10"/>
  <c r="O1532" i="10"/>
  <c r="S1532" i="10"/>
  <c r="W1532" i="10"/>
  <c r="G1540" i="10"/>
  <c r="K1540" i="10"/>
  <c r="O1540" i="10"/>
  <c r="S1540" i="10"/>
  <c r="W1540" i="10"/>
  <c r="I1559" i="10"/>
  <c r="M1559" i="10"/>
  <c r="Q1559" i="10"/>
  <c r="U1559" i="10"/>
  <c r="G1562" i="10"/>
  <c r="H1570" i="10"/>
  <c r="L1570" i="10"/>
  <c r="P1570" i="10"/>
  <c r="T1570" i="10"/>
  <c r="I1573" i="10"/>
  <c r="M1573" i="10"/>
  <c r="Q1573" i="10"/>
  <c r="U1573" i="10"/>
  <c r="H1604" i="10"/>
  <c r="P1604" i="10"/>
  <c r="I1614" i="10"/>
  <c r="M1614" i="10"/>
  <c r="Q1614" i="10"/>
  <c r="U1614" i="10"/>
  <c r="G1637" i="10"/>
  <c r="H1637" i="10"/>
  <c r="I1477" i="10"/>
  <c r="M1477" i="10"/>
  <c r="Q1477" i="10"/>
  <c r="U1477" i="10"/>
  <c r="L1492" i="10"/>
  <c r="P1492" i="10"/>
  <c r="T1492" i="10"/>
  <c r="I1495" i="10"/>
  <c r="M1495" i="10"/>
  <c r="Q1495" i="10"/>
  <c r="U1495" i="10"/>
  <c r="G1498" i="10"/>
  <c r="L1504" i="10"/>
  <c r="P1504" i="10"/>
  <c r="T1504" i="10"/>
  <c r="J1521" i="10"/>
  <c r="N1521" i="10"/>
  <c r="R1521" i="10"/>
  <c r="V1521" i="10"/>
  <c r="I1526" i="10"/>
  <c r="M1526" i="10"/>
  <c r="Q1526" i="10"/>
  <c r="U1526" i="10"/>
  <c r="L1536" i="10"/>
  <c r="P1536" i="10"/>
  <c r="T1536" i="10"/>
  <c r="L1545" i="10"/>
  <c r="P1545" i="10"/>
  <c r="T1545" i="10"/>
  <c r="I1548" i="10"/>
  <c r="M1548" i="10"/>
  <c r="Q1548" i="10"/>
  <c r="U1548" i="10"/>
  <c r="I1552" i="10"/>
  <c r="M1552" i="10"/>
  <c r="Q1552" i="10"/>
  <c r="U1552" i="10"/>
  <c r="G1555" i="10"/>
  <c r="J1562" i="10"/>
  <c r="N1562" i="10"/>
  <c r="R1562" i="10"/>
  <c r="V1562" i="10"/>
  <c r="G1570" i="10"/>
  <c r="K1570" i="10"/>
  <c r="O1570" i="10"/>
  <c r="S1570" i="10"/>
  <c r="W1570" i="10"/>
  <c r="H1573" i="10"/>
  <c r="L1573" i="10"/>
  <c r="P1573" i="10"/>
  <c r="T1573" i="10"/>
  <c r="H1599" i="10"/>
  <c r="G1599" i="10"/>
  <c r="I1579" i="10"/>
  <c r="M1579" i="10"/>
  <c r="Q1579" i="10"/>
  <c r="U1579" i="10"/>
  <c r="K1586" i="10"/>
  <c r="K1585" i="10" s="1"/>
  <c r="G1585" i="10"/>
  <c r="I1594" i="10"/>
  <c r="M1594" i="10"/>
  <c r="Q1594" i="10"/>
  <c r="U1594" i="10"/>
  <c r="L1594" i="10"/>
  <c r="P1594" i="10"/>
  <c r="T1594" i="10"/>
  <c r="G1626" i="10"/>
  <c r="G1654" i="10"/>
  <c r="G1604" i="10"/>
  <c r="I1610" i="10"/>
  <c r="M1610" i="10"/>
  <c r="Q1610" i="10"/>
  <c r="U1610" i="10"/>
  <c r="G1614" i="10"/>
  <c r="I1618" i="10"/>
  <c r="M1618" i="10"/>
  <c r="Q1618" i="10"/>
  <c r="U1618" i="10"/>
  <c r="G1623" i="10"/>
  <c r="H1660" i="10"/>
  <c r="G1630" i="10"/>
  <c r="G1633" i="10"/>
  <c r="I1648" i="10"/>
  <c r="M1648" i="10"/>
  <c r="Q1648" i="10"/>
  <c r="U1648" i="10"/>
  <c r="G1667" i="10"/>
  <c r="P1663" i="10"/>
  <c r="T1663" i="10"/>
  <c r="M1665" i="10"/>
  <c r="M1663" i="10" s="1"/>
  <c r="N1665" i="10"/>
  <c r="N1663" i="10" s="1"/>
  <c r="L6" i="9"/>
  <c r="L866" i="9" s="1"/>
  <c r="L865" i="9"/>
  <c r="H878" i="9"/>
  <c r="W881" i="9"/>
  <c r="W920" i="9"/>
  <c r="S963" i="9"/>
  <c r="S961" i="9" s="1"/>
  <c r="T978" i="9"/>
  <c r="T976" i="9" s="1"/>
  <c r="W1008" i="9"/>
  <c r="W1011" i="9"/>
  <c r="W1030" i="9"/>
  <c r="W1041" i="9"/>
  <c r="J6" i="9"/>
  <c r="J866" i="9" s="1"/>
  <c r="J233" i="9"/>
  <c r="N233" i="9"/>
  <c r="R233" i="9"/>
  <c r="V233" i="9"/>
  <c r="G816" i="9"/>
  <c r="K816" i="9"/>
  <c r="O816" i="9"/>
  <c r="S816" i="9"/>
  <c r="W816" i="9"/>
  <c r="K865" i="9"/>
  <c r="N1720" i="9"/>
  <c r="W875" i="9"/>
  <c r="G878" i="9"/>
  <c r="J878" i="9"/>
  <c r="N878" i="9"/>
  <c r="R878" i="9"/>
  <c r="V878" i="9"/>
  <c r="W911" i="9"/>
  <c r="G910" i="9"/>
  <c r="W912" i="9"/>
  <c r="W913" i="9"/>
  <c r="W936" i="9"/>
  <c r="O963" i="9"/>
  <c r="O961" i="9" s="1"/>
  <c r="U966" i="9"/>
  <c r="U964" i="9" s="1"/>
  <c r="Q966" i="9"/>
  <c r="Q964" i="9" s="1"/>
  <c r="M966" i="9"/>
  <c r="M964" i="9" s="1"/>
  <c r="H964" i="9"/>
  <c r="T966" i="9"/>
  <c r="T964" i="9" s="1"/>
  <c r="O966" i="9"/>
  <c r="O964" i="9" s="1"/>
  <c r="S966" i="9"/>
  <c r="S964" i="9" s="1"/>
  <c r="N966" i="9"/>
  <c r="N964" i="9" s="1"/>
  <c r="L966" i="9"/>
  <c r="L964" i="9" s="1"/>
  <c r="R978" i="9"/>
  <c r="R976" i="9" s="1"/>
  <c r="W1018" i="9"/>
  <c r="G1021" i="9"/>
  <c r="K1021" i="9"/>
  <c r="W1022" i="9"/>
  <c r="W1038" i="9"/>
  <c r="W1058" i="9"/>
  <c r="G1074" i="9"/>
  <c r="W1075" i="9"/>
  <c r="G1077" i="9"/>
  <c r="K1077" i="9"/>
  <c r="O1077" i="9"/>
  <c r="S1077" i="9"/>
  <c r="W1078" i="9"/>
  <c r="N1123" i="9"/>
  <c r="O1123" i="9"/>
  <c r="R1123" i="9" s="1"/>
  <c r="H1127" i="9"/>
  <c r="G1127" i="9"/>
  <c r="J1134" i="9"/>
  <c r="I1148" i="9"/>
  <c r="M1150" i="9"/>
  <c r="W1276" i="9"/>
  <c r="H1345" i="9"/>
  <c r="H1343" i="9" s="1"/>
  <c r="G1343" i="9"/>
  <c r="H1355" i="9"/>
  <c r="W1355" i="9" s="1"/>
  <c r="J1720" i="9"/>
  <c r="W948" i="9"/>
  <c r="G947" i="9"/>
  <c r="W971" i="9"/>
  <c r="W1067" i="9"/>
  <c r="H1101" i="9"/>
  <c r="I1101" i="9" s="1"/>
  <c r="G1120" i="9"/>
  <c r="L1135" i="9"/>
  <c r="L1134" i="9" s="1"/>
  <c r="W1045" i="9"/>
  <c r="W1056" i="9"/>
  <c r="W1062" i="9"/>
  <c r="W1072" i="9"/>
  <c r="I1107" i="9"/>
  <c r="J1110" i="9"/>
  <c r="K1110" i="9" s="1"/>
  <c r="I1113" i="9"/>
  <c r="K1120" i="9"/>
  <c r="H1148" i="9"/>
  <c r="G1148" i="9"/>
  <c r="P1151" i="9"/>
  <c r="J1174" i="9"/>
  <c r="G1334" i="9"/>
  <c r="H1335" i="9"/>
  <c r="H1334" i="9" s="1"/>
  <c r="H1489" i="9"/>
  <c r="G1489" i="9"/>
  <c r="W953" i="9"/>
  <c r="R963" i="9"/>
  <c r="R961" i="9" s="1"/>
  <c r="P1123" i="9"/>
  <c r="S1123" i="9" s="1"/>
  <c r="L1128" i="9"/>
  <c r="L1127" i="9" s="1"/>
  <c r="H1134" i="9"/>
  <c r="O1151" i="9"/>
  <c r="H1174" i="9"/>
  <c r="H1179" i="9"/>
  <c r="W1327" i="9"/>
  <c r="H1477" i="9"/>
  <c r="G1477" i="9"/>
  <c r="H869" i="9"/>
  <c r="H874" i="9"/>
  <c r="H873" i="9" s="1"/>
  <c r="W882" i="9"/>
  <c r="M978" i="9"/>
  <c r="M976" i="9" s="1"/>
  <c r="W993" i="9"/>
  <c r="W1000" i="9"/>
  <c r="I6" i="9"/>
  <c r="I866" i="9" s="1"/>
  <c r="G870" i="9"/>
  <c r="W871" i="9"/>
  <c r="W870" i="9" s="1"/>
  <c r="G883" i="9"/>
  <c r="W889" i="9"/>
  <c r="G888" i="9"/>
  <c r="W890" i="9"/>
  <c r="W891" i="9"/>
  <c r="G894" i="9"/>
  <c r="W895" i="9"/>
  <c r="W896" i="9"/>
  <c r="G898" i="9"/>
  <c r="W899" i="9"/>
  <c r="W900" i="9"/>
  <c r="G902" i="9"/>
  <c r="W903" i="9"/>
  <c r="W904" i="9"/>
  <c r="G907" i="9"/>
  <c r="W908" i="9"/>
  <c r="W909" i="9"/>
  <c r="W923" i="9"/>
  <c r="G924" i="9"/>
  <c r="W925" i="9"/>
  <c r="W927" i="9"/>
  <c r="G929" i="9"/>
  <c r="W930" i="9"/>
  <c r="G932" i="9"/>
  <c r="W933" i="9"/>
  <c r="W934" i="9"/>
  <c r="V966" i="9"/>
  <c r="V964" i="9" s="1"/>
  <c r="W969" i="9"/>
  <c r="V975" i="9"/>
  <c r="V973" i="9" s="1"/>
  <c r="U978" i="9"/>
  <c r="U976" i="9" s="1"/>
  <c r="Q978" i="9"/>
  <c r="Q976" i="9" s="1"/>
  <c r="W1006" i="9"/>
  <c r="W1014" i="9"/>
  <c r="W1016" i="9"/>
  <c r="J1017" i="9"/>
  <c r="V1017" i="9"/>
  <c r="W1027" i="9"/>
  <c r="W1028" i="9"/>
  <c r="P1029" i="9"/>
  <c r="W1031" i="9"/>
  <c r="G1033" i="9"/>
  <c r="K1033" i="9"/>
  <c r="W1034" i="9"/>
  <c r="W1042" i="9"/>
  <c r="W1064" i="9"/>
  <c r="I1100" i="9"/>
  <c r="J1100" i="9" s="1"/>
  <c r="I1120" i="9"/>
  <c r="M1122" i="9"/>
  <c r="P1130" i="9"/>
  <c r="S1130" i="9" s="1"/>
  <c r="I1141" i="9"/>
  <c r="G1141" i="9"/>
  <c r="K1148" i="9"/>
  <c r="W1157" i="9"/>
  <c r="W1266" i="9"/>
  <c r="W884" i="9"/>
  <c r="W892" i="9"/>
  <c r="W897" i="9"/>
  <c r="W901" i="9"/>
  <c r="W905" i="9"/>
  <c r="W918" i="9"/>
  <c r="W926" i="9"/>
  <c r="W931" i="9"/>
  <c r="W943" i="9"/>
  <c r="U963" i="9"/>
  <c r="U961" i="9" s="1"/>
  <c r="L963" i="9"/>
  <c r="L961" i="9" s="1"/>
  <c r="P963" i="9"/>
  <c r="P961" i="9" s="1"/>
  <c r="T963" i="9"/>
  <c r="T961" i="9" s="1"/>
  <c r="G973" i="9"/>
  <c r="N975" i="9"/>
  <c r="N973" i="9" s="1"/>
  <c r="S975" i="9"/>
  <c r="S973" i="9" s="1"/>
  <c r="G976" i="9"/>
  <c r="N978" i="9"/>
  <c r="N976" i="9" s="1"/>
  <c r="S978" i="9"/>
  <c r="S976" i="9" s="1"/>
  <c r="G979" i="9"/>
  <c r="W980" i="9"/>
  <c r="G1002" i="9"/>
  <c r="K1002" i="9"/>
  <c r="O1002" i="9"/>
  <c r="S1002" i="9"/>
  <c r="W1003" i="9"/>
  <c r="W1019" i="9"/>
  <c r="G1036" i="9"/>
  <c r="K1036" i="9"/>
  <c r="O1036" i="9"/>
  <c r="S1036" i="9"/>
  <c r="W1037" i="9"/>
  <c r="W1053" i="9"/>
  <c r="W1069" i="9"/>
  <c r="N1116" i="9"/>
  <c r="R1116" i="9"/>
  <c r="U1116" i="9" s="1"/>
  <c r="Q1117" i="9"/>
  <c r="W1117" i="9" s="1"/>
  <c r="J1127" i="9"/>
  <c r="G1134" i="9"/>
  <c r="K1134" i="9"/>
  <c r="U1137" i="9"/>
  <c r="N1144" i="9"/>
  <c r="R1144" i="9"/>
  <c r="U1144" i="9" s="1"/>
  <c r="Q1145" i="9"/>
  <c r="W1145" i="9" s="1"/>
  <c r="I1174" i="9"/>
  <c r="W1205" i="9"/>
  <c r="G1296" i="9"/>
  <c r="H1297" i="9"/>
  <c r="H1296" i="9" s="1"/>
  <c r="H1314" i="9"/>
  <c r="W1314" i="9" s="1"/>
  <c r="G1438" i="9"/>
  <c r="G1443" i="9"/>
  <c r="H1618" i="9"/>
  <c r="G1618" i="9"/>
  <c r="H961" i="9"/>
  <c r="M963" i="9"/>
  <c r="M961" i="9" s="1"/>
  <c r="Q963" i="9"/>
  <c r="Q961" i="9" s="1"/>
  <c r="V963" i="9"/>
  <c r="V961" i="9" s="1"/>
  <c r="W970" i="9"/>
  <c r="I973" i="9"/>
  <c r="W974" i="9"/>
  <c r="O975" i="9"/>
  <c r="O973" i="9" s="1"/>
  <c r="I976" i="9"/>
  <c r="W977" i="9"/>
  <c r="O978" i="9"/>
  <c r="O976" i="9" s="1"/>
  <c r="W998" i="9"/>
  <c r="W1015" i="9"/>
  <c r="I1017" i="9"/>
  <c r="M1017" i="9"/>
  <c r="Q1017" i="9"/>
  <c r="U1017" i="9"/>
  <c r="W1032" i="9"/>
  <c r="J1033" i="9"/>
  <c r="N1033" i="9"/>
  <c r="R1033" i="9"/>
  <c r="V1033" i="9"/>
  <c r="W1049" i="9"/>
  <c r="I1051" i="9"/>
  <c r="M1051" i="9"/>
  <c r="Q1051" i="9"/>
  <c r="U1051" i="9"/>
  <c r="W1065" i="9"/>
  <c r="J1066" i="9"/>
  <c r="N1066" i="9"/>
  <c r="R1066" i="9"/>
  <c r="V1066" i="9"/>
  <c r="H1098" i="9"/>
  <c r="H1099" i="9"/>
  <c r="H1102" i="9"/>
  <c r="I1108" i="9"/>
  <c r="J1108" i="9" s="1"/>
  <c r="I1109" i="9"/>
  <c r="I1111" i="9"/>
  <c r="J1112" i="9"/>
  <c r="H1113" i="9"/>
  <c r="N1115" i="9"/>
  <c r="P1115" i="9" s="1"/>
  <c r="V1116" i="9"/>
  <c r="W1118" i="9"/>
  <c r="W1119" i="9"/>
  <c r="J1120" i="9"/>
  <c r="Q1124" i="9"/>
  <c r="W1124" i="9" s="1"/>
  <c r="M1136" i="9"/>
  <c r="N1136" i="9"/>
  <c r="P1136" i="9" s="1"/>
  <c r="H1141" i="9"/>
  <c r="N1143" i="9"/>
  <c r="P1143" i="9" s="1"/>
  <c r="V1144" i="9"/>
  <c r="W1146" i="9"/>
  <c r="W1147" i="9"/>
  <c r="J1148" i="9"/>
  <c r="W1154" i="9"/>
  <c r="G1163" i="9"/>
  <c r="R1194" i="9"/>
  <c r="W1229" i="9"/>
  <c r="W1251" i="9"/>
  <c r="G1312" i="9"/>
  <c r="H1329" i="9"/>
  <c r="H1326" i="9" s="1"/>
  <c r="G1326" i="9"/>
  <c r="G1357" i="9"/>
  <c r="W1358" i="9"/>
  <c r="W1367" i="9"/>
  <c r="G1364" i="9"/>
  <c r="L1121" i="9"/>
  <c r="L1120" i="9" s="1"/>
  <c r="P1129" i="9"/>
  <c r="R1129" i="9" s="1"/>
  <c r="T1129" i="9" s="1"/>
  <c r="L1149" i="9"/>
  <c r="W1156" i="9"/>
  <c r="I1165" i="9"/>
  <c r="K1165" i="9"/>
  <c r="W1177" i="9"/>
  <c r="W1192" i="9"/>
  <c r="W1233" i="9"/>
  <c r="W1258" i="9"/>
  <c r="W1260" i="9"/>
  <c r="H1283" i="9"/>
  <c r="H1280" i="9" s="1"/>
  <c r="H1286" i="9"/>
  <c r="W1286" i="9" s="1"/>
  <c r="G1285" i="9"/>
  <c r="G1304" i="9"/>
  <c r="G1316" i="9"/>
  <c r="H1321" i="9"/>
  <c r="W1321" i="9" s="1"/>
  <c r="H1324" i="9"/>
  <c r="H1323" i="9" s="1"/>
  <c r="G1323" i="9"/>
  <c r="G1337" i="9"/>
  <c r="H1342" i="9"/>
  <c r="W1342" i="9" s="1"/>
  <c r="H1347" i="9"/>
  <c r="H1346" i="9" s="1"/>
  <c r="G1346" i="9"/>
  <c r="H1350" i="9"/>
  <c r="G1349" i="9"/>
  <c r="H1458" i="9"/>
  <c r="H1604" i="9"/>
  <c r="G1604" i="9"/>
  <c r="L975" i="9"/>
  <c r="P975" i="9"/>
  <c r="P973" i="9" s="1"/>
  <c r="L978" i="9"/>
  <c r="L976" i="9" s="1"/>
  <c r="P978" i="9"/>
  <c r="P976" i="9" s="1"/>
  <c r="L1114" i="9"/>
  <c r="P1122" i="9"/>
  <c r="R1122" i="9" s="1"/>
  <c r="L1142" i="9"/>
  <c r="P1150" i="9"/>
  <c r="R1150" i="9" s="1"/>
  <c r="Q1152" i="9"/>
  <c r="W1152" i="9" s="1"/>
  <c r="L1155" i="9"/>
  <c r="H1165" i="9"/>
  <c r="I1166" i="9"/>
  <c r="G1174" i="9"/>
  <c r="P1182" i="9"/>
  <c r="S1182" i="9" s="1"/>
  <c r="J1187" i="9"/>
  <c r="V1187" i="9"/>
  <c r="I1194" i="9"/>
  <c r="M1194" i="9"/>
  <c r="Q1194" i="9"/>
  <c r="U1194" i="9"/>
  <c r="W1199" i="9"/>
  <c r="M1202" i="9"/>
  <c r="Q1202" i="9"/>
  <c r="W1210" i="9"/>
  <c r="J1226" i="9"/>
  <c r="V1226" i="9"/>
  <c r="W1235" i="9"/>
  <c r="W1237" i="9"/>
  <c r="G1248" i="9"/>
  <c r="K1248" i="9"/>
  <c r="O1248" i="9"/>
  <c r="S1248" i="9"/>
  <c r="W1249" i="9"/>
  <c r="J1248" i="9"/>
  <c r="V1248" i="9"/>
  <c r="W1261" i="9"/>
  <c r="V1275" i="9"/>
  <c r="W1281" i="9"/>
  <c r="H1288" i="9"/>
  <c r="W1288" i="9" s="1"/>
  <c r="W1291" i="9"/>
  <c r="G1290" i="9"/>
  <c r="H1305" i="9"/>
  <c r="H1304" i="9" s="1"/>
  <c r="H1317" i="9"/>
  <c r="H1316" i="9" s="1"/>
  <c r="H1333" i="9"/>
  <c r="G1331" i="9"/>
  <c r="H1338" i="9"/>
  <c r="W1359" i="9"/>
  <c r="H1484" i="9"/>
  <c r="G1484" i="9"/>
  <c r="G1492" i="9"/>
  <c r="H1492" i="9"/>
  <c r="G1504" i="9"/>
  <c r="H1504" i="9"/>
  <c r="G1179" i="9"/>
  <c r="K1179" i="9"/>
  <c r="W1195" i="9"/>
  <c r="G1202" i="9"/>
  <c r="K1202" i="9"/>
  <c r="O1202" i="9"/>
  <c r="S1202" i="9"/>
  <c r="W1203" i="9"/>
  <c r="W1208" i="9"/>
  <c r="W1213" i="9"/>
  <c r="W1219" i="9"/>
  <c r="W1220" i="9"/>
  <c r="H1222" i="9"/>
  <c r="L1222" i="9"/>
  <c r="P1222" i="9"/>
  <c r="T1222" i="9"/>
  <c r="W1236" i="9"/>
  <c r="I1238" i="9"/>
  <c r="M1238" i="9"/>
  <c r="Q1238" i="9"/>
  <c r="U1238" i="9"/>
  <c r="W1242" i="9"/>
  <c r="G1253" i="9"/>
  <c r="K1253" i="9"/>
  <c r="O1253" i="9"/>
  <c r="S1253" i="9"/>
  <c r="W1254" i="9"/>
  <c r="W1269" i="9"/>
  <c r="W1270" i="9"/>
  <c r="I1271" i="9"/>
  <c r="M1271" i="9"/>
  <c r="Q1271" i="9"/>
  <c r="U1271" i="9"/>
  <c r="H1320" i="9"/>
  <c r="G1319" i="9"/>
  <c r="H1341" i="9"/>
  <c r="G1340" i="9"/>
  <c r="W1354" i="9"/>
  <c r="W1362" i="9"/>
  <c r="W1369" i="9"/>
  <c r="W1368" i="9" s="1"/>
  <c r="G1368" i="9"/>
  <c r="U1470" i="9"/>
  <c r="I1481" i="9"/>
  <c r="M1481" i="9"/>
  <c r="Q1481" i="9"/>
  <c r="U1481" i="9"/>
  <c r="J1484" i="9"/>
  <c r="N1484" i="9"/>
  <c r="R1484" i="9"/>
  <c r="V1484" i="9"/>
  <c r="H1526" i="9"/>
  <c r="H1532" i="9"/>
  <c r="L1532" i="9"/>
  <c r="P1532" i="9"/>
  <c r="T1532" i="9"/>
  <c r="G1532" i="9"/>
  <c r="I1548" i="9"/>
  <c r="M1548" i="9"/>
  <c r="Q1548" i="9"/>
  <c r="H1579" i="9"/>
  <c r="L1579" i="9"/>
  <c r="P1579" i="9"/>
  <c r="T1579" i="9"/>
  <c r="M1181" i="9"/>
  <c r="G1183" i="9"/>
  <c r="K1183" i="9"/>
  <c r="O1183" i="9"/>
  <c r="S1183" i="9"/>
  <c r="W1184" i="9"/>
  <c r="H1187" i="9"/>
  <c r="L1187" i="9"/>
  <c r="P1187" i="9"/>
  <c r="T1187" i="9"/>
  <c r="W1206" i="9"/>
  <c r="J1207" i="9"/>
  <c r="N1207" i="9"/>
  <c r="R1207" i="9"/>
  <c r="V1207" i="9"/>
  <c r="W1223" i="9"/>
  <c r="H1226" i="9"/>
  <c r="L1226" i="9"/>
  <c r="P1226" i="9"/>
  <c r="T1226" i="9"/>
  <c r="W1240" i="9"/>
  <c r="J1241" i="9"/>
  <c r="N1241" i="9"/>
  <c r="R1241" i="9"/>
  <c r="V1241" i="9"/>
  <c r="W1257" i="9"/>
  <c r="I1259" i="9"/>
  <c r="M1259" i="9"/>
  <c r="Q1259" i="9"/>
  <c r="U1259" i="9"/>
  <c r="W1273" i="9"/>
  <c r="I1275" i="9"/>
  <c r="M1275" i="9"/>
  <c r="Q1275" i="9"/>
  <c r="U1275" i="9"/>
  <c r="W1287" i="9"/>
  <c r="W1313" i="9"/>
  <c r="W1325" i="9"/>
  <c r="G1360" i="9"/>
  <c r="W1361" i="9"/>
  <c r="O1438" i="9"/>
  <c r="O1697" i="9" s="1"/>
  <c r="O1443" i="9"/>
  <c r="O1703" i="9" s="1"/>
  <c r="G1448" i="9"/>
  <c r="U1448" i="9"/>
  <c r="G1462" i="9"/>
  <c r="H1467" i="9"/>
  <c r="K1477" i="9"/>
  <c r="H1481" i="9"/>
  <c r="G1481" i="9"/>
  <c r="I1484" i="9"/>
  <c r="H1495" i="9"/>
  <c r="H1594" i="9"/>
  <c r="G1594" i="9"/>
  <c r="O1507" i="9"/>
  <c r="S1507" i="9"/>
  <c r="W1507" i="9"/>
  <c r="I1443" i="9"/>
  <c r="I1703" i="9" s="1"/>
  <c r="M1443" i="9"/>
  <c r="M1703" i="9" s="1"/>
  <c r="Q1443" i="9"/>
  <c r="Q1703" i="9" s="1"/>
  <c r="U1443" i="9"/>
  <c r="U1703" i="9" s="1"/>
  <c r="H1448" i="9"/>
  <c r="L1448" i="9"/>
  <c r="P1448" i="9"/>
  <c r="T1448" i="9"/>
  <c r="G1458" i="9"/>
  <c r="K1458" i="9"/>
  <c r="O1458" i="9"/>
  <c r="S1458" i="9"/>
  <c r="W1458" i="9"/>
  <c r="G1467" i="9"/>
  <c r="K1467" i="9"/>
  <c r="O1467" i="9"/>
  <c r="S1467" i="9"/>
  <c r="W1467" i="9"/>
  <c r="H1470" i="9"/>
  <c r="L1470" i="9"/>
  <c r="P1470" i="9"/>
  <c r="T1470" i="9"/>
  <c r="H1474" i="9"/>
  <c r="L1474" i="9"/>
  <c r="P1474" i="9"/>
  <c r="T1474" i="9"/>
  <c r="G1501" i="9"/>
  <c r="L1509" i="9"/>
  <c r="L1507" i="9" s="1"/>
  <c r="M1509" i="9"/>
  <c r="M1507" i="9" s="1"/>
  <c r="G1516" i="9"/>
  <c r="I1521" i="9"/>
  <c r="M1521" i="9"/>
  <c r="Q1521" i="9"/>
  <c r="U1521" i="9"/>
  <c r="H1548" i="9"/>
  <c r="H1562" i="9"/>
  <c r="G1562" i="9"/>
  <c r="H1567" i="9"/>
  <c r="L1567" i="9"/>
  <c r="P1567" i="9"/>
  <c r="T1567" i="9"/>
  <c r="G1576" i="9"/>
  <c r="H1626" i="9"/>
  <c r="G1626" i="9"/>
  <c r="H1555" i="9"/>
  <c r="L1555" i="9"/>
  <c r="P1555" i="9"/>
  <c r="T1555" i="9"/>
  <c r="I1570" i="9"/>
  <c r="M1570" i="9"/>
  <c r="Q1570" i="9"/>
  <c r="U1570" i="9"/>
  <c r="G1573" i="9"/>
  <c r="I1582" i="9"/>
  <c r="M1582" i="9"/>
  <c r="Q1582" i="9"/>
  <c r="U1582" i="9"/>
  <c r="V1594" i="9"/>
  <c r="G1555" i="9"/>
  <c r="G1599" i="9"/>
  <c r="K1599" i="9"/>
  <c r="O1599" i="9"/>
  <c r="S1599" i="9"/>
  <c r="S1720" i="9" s="1"/>
  <c r="W1599" i="9"/>
  <c r="I1614" i="9"/>
  <c r="M1614" i="9"/>
  <c r="Q1614" i="9"/>
  <c r="U1614" i="9"/>
  <c r="J1618" i="9"/>
  <c r="N1618" i="9"/>
  <c r="R1618" i="9"/>
  <c r="V1618" i="9"/>
  <c r="H1630" i="9"/>
  <c r="G1630" i="9"/>
  <c r="G1654" i="9"/>
  <c r="H1654" i="9"/>
  <c r="I1618" i="9"/>
  <c r="M1618" i="9"/>
  <c r="Q1618" i="9"/>
  <c r="U1618" i="9"/>
  <c r="G1633" i="9"/>
  <c r="H1633" i="9"/>
  <c r="H1651" i="9"/>
  <c r="G1651" i="9"/>
  <c r="I1626" i="9"/>
  <c r="M1626" i="9"/>
  <c r="Q1626" i="9"/>
  <c r="U1626" i="9"/>
  <c r="J1630" i="9"/>
  <c r="N1630" i="9"/>
  <c r="R1630" i="9"/>
  <c r="V1630" i="9"/>
  <c r="G1645" i="9"/>
  <c r="K1645" i="9"/>
  <c r="O1645" i="9"/>
  <c r="S1645" i="9"/>
  <c r="W1645" i="9"/>
  <c r="H1648" i="9"/>
  <c r="L1648" i="9"/>
  <c r="P1648" i="9"/>
  <c r="T1648" i="9"/>
  <c r="R1626" i="9"/>
  <c r="R1720" i="9" s="1"/>
  <c r="V1626" i="9"/>
  <c r="V1720" i="9" s="1"/>
  <c r="G1637" i="9"/>
  <c r="H1645" i="9"/>
  <c r="L1645" i="9"/>
  <c r="P1645" i="9"/>
  <c r="T1645" i="9"/>
  <c r="I1648" i="9"/>
  <c r="M1648" i="9"/>
  <c r="Q1648" i="9"/>
  <c r="U1648" i="9"/>
  <c r="L1657" i="9"/>
  <c r="P1657" i="9"/>
  <c r="T1657" i="9"/>
  <c r="L1663" i="9"/>
  <c r="M1665" i="9"/>
  <c r="M1663" i="9" s="1"/>
  <c r="N1665" i="9"/>
  <c r="N1663" i="9" s="1"/>
  <c r="H1179" i="1"/>
  <c r="J1179" i="1"/>
  <c r="G1179" i="1"/>
  <c r="I1179" i="1"/>
  <c r="N1182" i="1"/>
  <c r="K1179" i="1"/>
  <c r="M1181" i="1"/>
  <c r="O1182" i="1"/>
  <c r="V1154" i="7"/>
  <c r="U1154" i="7"/>
  <c r="T1154" i="7"/>
  <c r="S1154" i="7"/>
  <c r="R1154" i="7"/>
  <c r="Q1154" i="7"/>
  <c r="P1154" i="7"/>
  <c r="O1154" i="7"/>
  <c r="N1154" i="7"/>
  <c r="M1154" i="7"/>
  <c r="L1154" i="7"/>
  <c r="V1153" i="7"/>
  <c r="U1153" i="7"/>
  <c r="U1153" i="12" s="1"/>
  <c r="T1153" i="7"/>
  <c r="S1153" i="7"/>
  <c r="R1153" i="7"/>
  <c r="Q1153" i="7"/>
  <c r="P1153" i="7"/>
  <c r="O1153" i="7"/>
  <c r="N1153" i="7"/>
  <c r="M1153" i="7"/>
  <c r="L1153" i="7"/>
  <c r="P1152" i="7"/>
  <c r="V1152" i="7" s="1"/>
  <c r="O1152" i="7"/>
  <c r="U1152" i="7" s="1"/>
  <c r="N1152" i="7"/>
  <c r="T1152" i="7" s="1"/>
  <c r="M1152" i="7"/>
  <c r="S1152" i="7" s="1"/>
  <c r="L1152" i="7"/>
  <c r="R1152" i="7" s="1"/>
  <c r="M1151" i="7"/>
  <c r="L1151" i="7"/>
  <c r="L1150" i="7"/>
  <c r="V1147" i="7"/>
  <c r="U1147" i="7"/>
  <c r="T1147" i="7"/>
  <c r="S1147" i="7"/>
  <c r="R1147" i="7"/>
  <c r="Q1147" i="7"/>
  <c r="P1147" i="7"/>
  <c r="O1147" i="7"/>
  <c r="N1147" i="7"/>
  <c r="M1147" i="7"/>
  <c r="L1147" i="7"/>
  <c r="V1146" i="7"/>
  <c r="U1146" i="7"/>
  <c r="T1146" i="7"/>
  <c r="S1146" i="7"/>
  <c r="R1146" i="7"/>
  <c r="Q1146" i="7"/>
  <c r="P1146" i="7"/>
  <c r="O1146" i="7"/>
  <c r="N1146" i="7"/>
  <c r="M1146" i="7"/>
  <c r="L1146" i="7"/>
  <c r="P1145" i="7"/>
  <c r="V1145" i="7" s="1"/>
  <c r="O1145" i="7"/>
  <c r="U1145" i="7" s="1"/>
  <c r="N1145" i="7"/>
  <c r="T1145" i="7" s="1"/>
  <c r="M1145" i="7"/>
  <c r="S1145" i="7" s="1"/>
  <c r="L1145" i="7"/>
  <c r="R1145" i="7" s="1"/>
  <c r="M1144" i="7"/>
  <c r="L1144" i="7"/>
  <c r="O1144" i="7" s="1"/>
  <c r="L1143" i="7"/>
  <c r="V1140" i="7"/>
  <c r="U1140" i="7"/>
  <c r="T1140" i="7"/>
  <c r="S1140" i="7"/>
  <c r="R1140" i="7"/>
  <c r="Q1140" i="7"/>
  <c r="P1140" i="7"/>
  <c r="O1140" i="7"/>
  <c r="N1140" i="7"/>
  <c r="M1140" i="7"/>
  <c r="L1140" i="7"/>
  <c r="V1139" i="7"/>
  <c r="U1139" i="7"/>
  <c r="T1139" i="7"/>
  <c r="S1139" i="7"/>
  <c r="R1139" i="7"/>
  <c r="Q1139" i="7"/>
  <c r="P1139" i="7"/>
  <c r="O1139" i="7"/>
  <c r="N1139" i="7"/>
  <c r="M1139" i="7"/>
  <c r="L1139" i="7"/>
  <c r="P1138" i="7"/>
  <c r="V1138" i="7" s="1"/>
  <c r="O1138" i="7"/>
  <c r="U1138" i="7" s="1"/>
  <c r="N1138" i="7"/>
  <c r="T1138" i="7" s="1"/>
  <c r="M1138" i="7"/>
  <c r="S1138" i="7" s="1"/>
  <c r="L1138" i="7"/>
  <c r="R1138" i="7" s="1"/>
  <c r="M1137" i="7"/>
  <c r="P1137" i="7" s="1"/>
  <c r="L1137" i="7"/>
  <c r="O1137" i="7" s="1"/>
  <c r="L1136" i="7"/>
  <c r="N1136" i="7" s="1"/>
  <c r="V1133" i="7"/>
  <c r="U1133" i="7"/>
  <c r="T1133" i="7"/>
  <c r="S1133" i="7"/>
  <c r="R1133" i="7"/>
  <c r="Q1133" i="7"/>
  <c r="P1133" i="7"/>
  <c r="O1133" i="7"/>
  <c r="N1133" i="7"/>
  <c r="M1133" i="7"/>
  <c r="L1133" i="7"/>
  <c r="V1132" i="7"/>
  <c r="U1132" i="7"/>
  <c r="T1132" i="7"/>
  <c r="S1132" i="7"/>
  <c r="R1132" i="7"/>
  <c r="Q1132" i="7"/>
  <c r="P1132" i="7"/>
  <c r="O1132" i="7"/>
  <c r="N1132" i="7"/>
  <c r="M1132" i="7"/>
  <c r="L1132" i="7"/>
  <c r="P1131" i="7"/>
  <c r="V1131" i="7" s="1"/>
  <c r="O1131" i="7"/>
  <c r="U1131" i="7" s="1"/>
  <c r="N1131" i="7"/>
  <c r="T1131" i="7" s="1"/>
  <c r="M1131" i="7"/>
  <c r="S1131" i="7" s="1"/>
  <c r="L1131" i="7"/>
  <c r="R1131" i="7" s="1"/>
  <c r="M1130" i="7"/>
  <c r="P1130" i="7" s="1"/>
  <c r="S1130" i="7" s="1"/>
  <c r="L1130" i="7"/>
  <c r="O1130" i="7" s="1"/>
  <c r="L1129" i="7"/>
  <c r="N1129" i="7" s="1"/>
  <c r="V1126" i="7"/>
  <c r="U1126" i="7"/>
  <c r="T1126" i="7"/>
  <c r="S1126" i="7"/>
  <c r="R1126" i="7"/>
  <c r="Q1126" i="7"/>
  <c r="P1126" i="7"/>
  <c r="O1126" i="7"/>
  <c r="N1126" i="7"/>
  <c r="M1126" i="7"/>
  <c r="L1126" i="7"/>
  <c r="V1125" i="7"/>
  <c r="U1125" i="7"/>
  <c r="T1125" i="7"/>
  <c r="S1125" i="7"/>
  <c r="R1125" i="7"/>
  <c r="Q1125" i="7"/>
  <c r="P1125" i="7"/>
  <c r="O1125" i="7"/>
  <c r="N1125" i="7"/>
  <c r="M1125" i="7"/>
  <c r="L1125" i="7"/>
  <c r="P1124" i="7"/>
  <c r="V1124" i="7" s="1"/>
  <c r="O1124" i="7"/>
  <c r="U1124" i="7" s="1"/>
  <c r="N1124" i="7"/>
  <c r="T1124" i="7" s="1"/>
  <c r="M1124" i="7"/>
  <c r="S1124" i="7" s="1"/>
  <c r="L1124" i="7"/>
  <c r="R1124" i="7" s="1"/>
  <c r="M1123" i="7"/>
  <c r="P1123" i="7" s="1"/>
  <c r="L1123" i="7"/>
  <c r="L1122" i="7"/>
  <c r="V1119" i="7"/>
  <c r="U1119" i="7"/>
  <c r="T1119" i="7"/>
  <c r="S1119" i="7"/>
  <c r="R1119" i="7"/>
  <c r="Q1119" i="7"/>
  <c r="P1119" i="7"/>
  <c r="O1119" i="7"/>
  <c r="N1119" i="7"/>
  <c r="M1119" i="7"/>
  <c r="L1119" i="7"/>
  <c r="V1118" i="7"/>
  <c r="U1118" i="7"/>
  <c r="T1118" i="7"/>
  <c r="S1118" i="7"/>
  <c r="R1118" i="7"/>
  <c r="Q1118" i="7"/>
  <c r="P1118" i="7"/>
  <c r="O1118" i="7"/>
  <c r="N1118" i="7"/>
  <c r="M1118" i="7"/>
  <c r="L1118" i="7"/>
  <c r="P1117" i="7"/>
  <c r="V1117" i="7" s="1"/>
  <c r="O1117" i="7"/>
  <c r="U1117" i="7" s="1"/>
  <c r="N1117" i="7"/>
  <c r="T1117" i="7" s="1"/>
  <c r="M1117" i="7"/>
  <c r="S1117" i="7" s="1"/>
  <c r="L1117" i="7"/>
  <c r="R1117" i="7" s="1"/>
  <c r="M1116" i="7"/>
  <c r="L1116" i="7"/>
  <c r="O1116" i="7" s="1"/>
  <c r="L1115" i="7"/>
  <c r="H1114" i="7"/>
  <c r="I1114" i="7"/>
  <c r="J1114" i="7"/>
  <c r="K1114" i="7"/>
  <c r="H1115" i="7"/>
  <c r="I1115" i="7"/>
  <c r="J1115" i="7"/>
  <c r="K1115" i="7"/>
  <c r="H1116" i="7"/>
  <c r="I1116" i="7"/>
  <c r="J1116" i="7"/>
  <c r="K1116" i="7"/>
  <c r="H1117" i="7"/>
  <c r="I1117" i="7"/>
  <c r="J1117" i="7"/>
  <c r="K1117" i="7"/>
  <c r="H1118" i="7"/>
  <c r="I1118" i="7"/>
  <c r="J1118" i="7"/>
  <c r="K1118" i="7"/>
  <c r="H1119" i="7"/>
  <c r="I1119" i="7"/>
  <c r="J1119" i="7"/>
  <c r="K1119" i="7"/>
  <c r="H1121" i="7"/>
  <c r="I1121" i="7"/>
  <c r="J1121" i="7"/>
  <c r="K1121" i="7"/>
  <c r="H1122" i="7"/>
  <c r="I1122" i="7"/>
  <c r="J1122" i="7"/>
  <c r="K1122" i="7"/>
  <c r="H1123" i="7"/>
  <c r="I1123" i="7"/>
  <c r="J1123" i="7"/>
  <c r="K1123" i="7"/>
  <c r="H1124" i="7"/>
  <c r="I1124" i="7"/>
  <c r="J1124" i="7"/>
  <c r="K1124" i="7"/>
  <c r="H1125" i="7"/>
  <c r="I1125" i="7"/>
  <c r="J1125" i="7"/>
  <c r="K1125" i="7"/>
  <c r="H1126" i="7"/>
  <c r="I1126" i="7"/>
  <c r="J1126" i="7"/>
  <c r="K1126" i="7"/>
  <c r="H1128" i="7"/>
  <c r="I1128" i="7"/>
  <c r="J1128" i="7"/>
  <c r="K1128" i="7"/>
  <c r="H1129" i="7"/>
  <c r="I1129" i="7"/>
  <c r="J1129" i="7"/>
  <c r="K1129" i="7"/>
  <c r="H1130" i="7"/>
  <c r="I1130" i="7"/>
  <c r="J1130" i="7"/>
  <c r="K1130" i="7"/>
  <c r="H1131" i="7"/>
  <c r="I1131" i="7"/>
  <c r="J1131" i="7"/>
  <c r="K1131" i="7"/>
  <c r="H1132" i="7"/>
  <c r="I1132" i="7"/>
  <c r="J1132" i="7"/>
  <c r="K1132" i="7"/>
  <c r="H1133" i="7"/>
  <c r="I1133" i="7"/>
  <c r="J1133" i="7"/>
  <c r="K1133" i="7"/>
  <c r="H1135" i="7"/>
  <c r="I1135" i="7"/>
  <c r="J1135" i="7"/>
  <c r="K1135" i="7"/>
  <c r="H1136" i="7"/>
  <c r="I1136" i="7"/>
  <c r="J1136" i="7"/>
  <c r="K1136" i="7"/>
  <c r="H1137" i="7"/>
  <c r="I1137" i="7"/>
  <c r="J1137" i="7"/>
  <c r="K1137" i="7"/>
  <c r="H1138" i="7"/>
  <c r="I1138" i="7"/>
  <c r="J1138" i="7"/>
  <c r="K1138" i="7"/>
  <c r="H1139" i="7"/>
  <c r="I1139" i="7"/>
  <c r="J1139" i="7"/>
  <c r="K1139" i="7"/>
  <c r="H1140" i="7"/>
  <c r="I1140" i="7"/>
  <c r="J1140" i="7"/>
  <c r="K1140" i="7"/>
  <c r="H1142" i="7"/>
  <c r="I1142" i="7"/>
  <c r="J1142" i="7"/>
  <c r="K1142" i="7"/>
  <c r="H1143" i="7"/>
  <c r="I1143" i="7"/>
  <c r="J1143" i="7"/>
  <c r="K1143" i="7"/>
  <c r="H1144" i="7"/>
  <c r="I1144" i="7"/>
  <c r="J1144" i="7"/>
  <c r="K1144" i="7"/>
  <c r="H1145" i="7"/>
  <c r="I1145" i="7"/>
  <c r="J1145" i="7"/>
  <c r="K1145" i="7"/>
  <c r="H1146" i="7"/>
  <c r="I1146" i="7"/>
  <c r="J1146" i="7"/>
  <c r="K1146" i="7"/>
  <c r="H1147" i="7"/>
  <c r="I1147" i="7"/>
  <c r="J1147" i="7"/>
  <c r="K1147" i="7"/>
  <c r="H1149" i="7"/>
  <c r="I1149" i="7"/>
  <c r="J1149" i="7"/>
  <c r="K1149" i="7"/>
  <c r="H1150" i="7"/>
  <c r="I1150" i="7"/>
  <c r="J1150" i="7"/>
  <c r="K1150" i="7"/>
  <c r="H1151" i="7"/>
  <c r="I1151" i="7"/>
  <c r="J1151" i="7"/>
  <c r="K1151" i="7"/>
  <c r="H1152" i="7"/>
  <c r="I1152" i="7"/>
  <c r="J1152" i="7"/>
  <c r="K1152" i="7"/>
  <c r="H1153" i="7"/>
  <c r="I1153" i="7"/>
  <c r="J1153" i="7"/>
  <c r="K1153" i="7"/>
  <c r="H1154" i="7"/>
  <c r="I1154" i="7"/>
  <c r="J1154" i="7"/>
  <c r="K1154" i="7"/>
  <c r="V1154" i="1"/>
  <c r="U1154" i="1"/>
  <c r="T1154" i="1"/>
  <c r="S1154" i="1"/>
  <c r="R1154" i="1"/>
  <c r="Q1154" i="1"/>
  <c r="P1154" i="1"/>
  <c r="O1154" i="1"/>
  <c r="N1154" i="1"/>
  <c r="M1154" i="1"/>
  <c r="L1154" i="1"/>
  <c r="V1153" i="1"/>
  <c r="T1153" i="1"/>
  <c r="S1153" i="1"/>
  <c r="R1153" i="1"/>
  <c r="Q1153" i="1"/>
  <c r="P1153" i="1"/>
  <c r="O1153" i="1"/>
  <c r="N1153" i="1"/>
  <c r="M1153" i="1"/>
  <c r="L1153" i="1"/>
  <c r="P1152" i="1"/>
  <c r="O1152" i="1"/>
  <c r="N1152" i="1"/>
  <c r="M1152" i="1"/>
  <c r="L1152" i="1"/>
  <c r="M1151" i="1"/>
  <c r="L1151" i="1"/>
  <c r="L1150" i="1"/>
  <c r="V1147" i="1"/>
  <c r="U1147" i="1"/>
  <c r="T1147" i="1"/>
  <c r="S1147" i="1"/>
  <c r="R1147" i="1"/>
  <c r="Q1147" i="1"/>
  <c r="P1147" i="1"/>
  <c r="O1147" i="1"/>
  <c r="N1147" i="1"/>
  <c r="M1147" i="1"/>
  <c r="L1147" i="1"/>
  <c r="V1146" i="1"/>
  <c r="U1146" i="1"/>
  <c r="T1146" i="1"/>
  <c r="S1146" i="1"/>
  <c r="R1146" i="1"/>
  <c r="Q1146" i="1"/>
  <c r="P1146" i="1"/>
  <c r="O1146" i="1"/>
  <c r="N1146" i="1"/>
  <c r="M1146" i="1"/>
  <c r="L1146" i="1"/>
  <c r="P1145" i="1"/>
  <c r="O1145" i="1"/>
  <c r="N1145" i="1"/>
  <c r="M1145" i="1"/>
  <c r="L1145" i="1"/>
  <c r="M1144" i="1"/>
  <c r="L1144" i="1"/>
  <c r="L1143" i="1"/>
  <c r="V1140" i="1"/>
  <c r="U1140" i="1"/>
  <c r="T1140" i="1"/>
  <c r="S1140" i="1"/>
  <c r="R1140" i="1"/>
  <c r="Q1140" i="1"/>
  <c r="P1140" i="1"/>
  <c r="O1140" i="1"/>
  <c r="N1140" i="1"/>
  <c r="M1140" i="1"/>
  <c r="L1140" i="1"/>
  <c r="V1139" i="1"/>
  <c r="U1139" i="1"/>
  <c r="T1139" i="1"/>
  <c r="S1139" i="1"/>
  <c r="R1139" i="1"/>
  <c r="Q1139" i="1"/>
  <c r="P1139" i="1"/>
  <c r="O1139" i="1"/>
  <c r="N1139" i="1"/>
  <c r="M1139" i="1"/>
  <c r="L1139" i="1"/>
  <c r="P1138" i="1"/>
  <c r="O1138" i="1"/>
  <c r="N1138" i="1"/>
  <c r="M1138" i="1"/>
  <c r="L1138" i="1"/>
  <c r="M1137" i="1"/>
  <c r="L1137" i="1"/>
  <c r="L1136" i="1"/>
  <c r="V1133" i="1"/>
  <c r="U1133" i="1"/>
  <c r="T1133" i="1"/>
  <c r="S1133" i="1"/>
  <c r="R1133" i="1"/>
  <c r="Q1133" i="1"/>
  <c r="P1133" i="1"/>
  <c r="O1133" i="1"/>
  <c r="N1133" i="1"/>
  <c r="M1133" i="1"/>
  <c r="L1133" i="1"/>
  <c r="V1132" i="1"/>
  <c r="U1132" i="1"/>
  <c r="T1132" i="1"/>
  <c r="S1132" i="1"/>
  <c r="R1132" i="1"/>
  <c r="Q1132" i="1"/>
  <c r="P1132" i="1"/>
  <c r="O1132" i="1"/>
  <c r="N1132" i="1"/>
  <c r="M1132" i="1"/>
  <c r="L1132" i="1"/>
  <c r="P1131" i="1"/>
  <c r="O1131" i="1"/>
  <c r="N1131" i="1"/>
  <c r="M1131" i="1"/>
  <c r="L1131" i="1"/>
  <c r="M1130" i="1"/>
  <c r="L1130" i="1"/>
  <c r="L1129" i="1"/>
  <c r="V1126" i="1"/>
  <c r="U1126" i="1"/>
  <c r="T1126" i="1"/>
  <c r="S1126" i="1"/>
  <c r="R1126" i="1"/>
  <c r="Q1126" i="1"/>
  <c r="P1126" i="1"/>
  <c r="O1126" i="1"/>
  <c r="N1126" i="1"/>
  <c r="M1126" i="1"/>
  <c r="L1126" i="1"/>
  <c r="V1125" i="1"/>
  <c r="U1125" i="1"/>
  <c r="T1125" i="1"/>
  <c r="S1125" i="1"/>
  <c r="R1125" i="1"/>
  <c r="Q1125" i="1"/>
  <c r="P1125" i="1"/>
  <c r="O1125" i="1"/>
  <c r="N1125" i="1"/>
  <c r="M1125" i="1"/>
  <c r="L1125" i="1"/>
  <c r="P1124" i="1"/>
  <c r="O1124" i="1"/>
  <c r="N1124" i="1"/>
  <c r="M1124" i="1"/>
  <c r="L1124" i="1"/>
  <c r="M1123" i="1"/>
  <c r="L1123" i="1"/>
  <c r="L1122" i="1"/>
  <c r="W866" i="12"/>
  <c r="W866" i="7"/>
  <c r="W866" i="1"/>
  <c r="V865" i="12"/>
  <c r="J865" i="12"/>
  <c r="I865" i="12"/>
  <c r="H865" i="12"/>
  <c r="V865" i="7"/>
  <c r="J865" i="7"/>
  <c r="I865" i="7"/>
  <c r="H865" i="7"/>
  <c r="W294" i="12"/>
  <c r="V294" i="12"/>
  <c r="U294" i="12"/>
  <c r="T294" i="12"/>
  <c r="S294" i="12"/>
  <c r="R294" i="12"/>
  <c r="Q294" i="12"/>
  <c r="P294" i="12"/>
  <c r="O294" i="12"/>
  <c r="N294" i="12"/>
  <c r="M294" i="12"/>
  <c r="L294" i="12"/>
  <c r="W293" i="12"/>
  <c r="V293" i="12"/>
  <c r="U293" i="12"/>
  <c r="T293" i="12"/>
  <c r="S293" i="12"/>
  <c r="R293" i="12"/>
  <c r="Q293" i="12"/>
  <c r="P293" i="12"/>
  <c r="O293" i="12"/>
  <c r="N293" i="12"/>
  <c r="M293" i="12"/>
  <c r="L293" i="12"/>
  <c r="S292" i="12"/>
  <c r="R292" i="12"/>
  <c r="Q292" i="12"/>
  <c r="P292" i="12"/>
  <c r="O292" i="12"/>
  <c r="N292" i="12"/>
  <c r="M292" i="12"/>
  <c r="L292" i="12"/>
  <c r="O291" i="12"/>
  <c r="N291" i="12"/>
  <c r="M291" i="12"/>
  <c r="L291" i="12"/>
  <c r="M290" i="12"/>
  <c r="L290" i="12"/>
  <c r="L289" i="12"/>
  <c r="W287" i="12"/>
  <c r="V287" i="12"/>
  <c r="U287" i="12"/>
  <c r="T287" i="12"/>
  <c r="S287" i="12"/>
  <c r="R287" i="12"/>
  <c r="Q287" i="12"/>
  <c r="P287" i="12"/>
  <c r="O287" i="12"/>
  <c r="N287" i="12"/>
  <c r="M287" i="12"/>
  <c r="L287" i="12"/>
  <c r="W286" i="12"/>
  <c r="V286" i="12"/>
  <c r="U286" i="12"/>
  <c r="T286" i="12"/>
  <c r="S286" i="12"/>
  <c r="R286" i="12"/>
  <c r="Q286" i="12"/>
  <c r="P286" i="12"/>
  <c r="O286" i="12"/>
  <c r="N286" i="12"/>
  <c r="M286" i="12"/>
  <c r="L286" i="12"/>
  <c r="S285" i="12"/>
  <c r="R285" i="12"/>
  <c r="Q285" i="12"/>
  <c r="P285" i="12"/>
  <c r="O285" i="12"/>
  <c r="N285" i="12"/>
  <c r="M285" i="12"/>
  <c r="L285" i="12"/>
  <c r="O284" i="12"/>
  <c r="N284" i="12"/>
  <c r="M284" i="12"/>
  <c r="L284" i="12"/>
  <c r="M283" i="12"/>
  <c r="L283" i="12"/>
  <c r="L282" i="12"/>
  <c r="W280" i="12"/>
  <c r="V280" i="12"/>
  <c r="U280" i="12"/>
  <c r="T280" i="12"/>
  <c r="S280" i="12"/>
  <c r="R280" i="12"/>
  <c r="Q280" i="12"/>
  <c r="P280" i="12"/>
  <c r="O280" i="12"/>
  <c r="N280" i="12"/>
  <c r="M280" i="12"/>
  <c r="L280" i="12"/>
  <c r="W279" i="12"/>
  <c r="V279" i="12"/>
  <c r="U279" i="12"/>
  <c r="T279" i="12"/>
  <c r="S279" i="12"/>
  <c r="R279" i="12"/>
  <c r="Q279" i="12"/>
  <c r="P279" i="12"/>
  <c r="O279" i="12"/>
  <c r="N279" i="12"/>
  <c r="M279" i="12"/>
  <c r="L279" i="12"/>
  <c r="S278" i="12"/>
  <c r="R278" i="12"/>
  <c r="Q278" i="12"/>
  <c r="P278" i="12"/>
  <c r="O278" i="12"/>
  <c r="N278" i="12"/>
  <c r="M278" i="12"/>
  <c r="L278" i="12"/>
  <c r="O277" i="12"/>
  <c r="N277" i="12"/>
  <c r="M277" i="12"/>
  <c r="L277" i="12"/>
  <c r="M276" i="12"/>
  <c r="L276" i="12"/>
  <c r="L275" i="12"/>
  <c r="W273" i="12"/>
  <c r="V273" i="12"/>
  <c r="U273" i="12"/>
  <c r="T273" i="12"/>
  <c r="S273" i="12"/>
  <c r="R273" i="12"/>
  <c r="Q273" i="12"/>
  <c r="P273" i="12"/>
  <c r="O273" i="12"/>
  <c r="N273" i="12"/>
  <c r="M273" i="12"/>
  <c r="L273" i="12"/>
  <c r="W272" i="12"/>
  <c r="V272" i="12"/>
  <c r="U272" i="12"/>
  <c r="T272" i="12"/>
  <c r="S272" i="12"/>
  <c r="R272" i="12"/>
  <c r="Q272" i="12"/>
  <c r="P272" i="12"/>
  <c r="O272" i="12"/>
  <c r="N272" i="12"/>
  <c r="M272" i="12"/>
  <c r="L272" i="12"/>
  <c r="S271" i="12"/>
  <c r="R271" i="12"/>
  <c r="Q271" i="12"/>
  <c r="P271" i="12"/>
  <c r="O271" i="12"/>
  <c r="N271" i="12"/>
  <c r="M271" i="12"/>
  <c r="L271" i="12"/>
  <c r="O270" i="12"/>
  <c r="N270" i="12"/>
  <c r="M270" i="12"/>
  <c r="L270" i="12"/>
  <c r="M269" i="12"/>
  <c r="L269" i="12"/>
  <c r="L268" i="12"/>
  <c r="W266" i="12"/>
  <c r="V266" i="12"/>
  <c r="U266" i="12"/>
  <c r="T266" i="12"/>
  <c r="S266" i="12"/>
  <c r="R266" i="12"/>
  <c r="Q266" i="12"/>
  <c r="P266" i="12"/>
  <c r="O266" i="12"/>
  <c r="N266" i="12"/>
  <c r="M266" i="12"/>
  <c r="L266" i="12"/>
  <c r="W265" i="12"/>
  <c r="V265" i="12"/>
  <c r="U265" i="12"/>
  <c r="T265" i="12"/>
  <c r="S265" i="12"/>
  <c r="R265" i="12"/>
  <c r="Q265" i="12"/>
  <c r="P265" i="12"/>
  <c r="O265" i="12"/>
  <c r="N265" i="12"/>
  <c r="M265" i="12"/>
  <c r="L265" i="12"/>
  <c r="S264" i="12"/>
  <c r="R264" i="12"/>
  <c r="Q264" i="12"/>
  <c r="P264" i="12"/>
  <c r="O264" i="12"/>
  <c r="N264" i="12"/>
  <c r="M264" i="12"/>
  <c r="L264" i="12"/>
  <c r="O263" i="12"/>
  <c r="N263" i="12"/>
  <c r="M263" i="12"/>
  <c r="L263" i="12"/>
  <c r="M262" i="12"/>
  <c r="L262" i="12"/>
  <c r="L261" i="12"/>
  <c r="W295" i="7"/>
  <c r="V295" i="7"/>
  <c r="U295" i="7"/>
  <c r="T295" i="7"/>
  <c r="S295" i="7"/>
  <c r="R295" i="7"/>
  <c r="Q295" i="7"/>
  <c r="P295" i="7"/>
  <c r="O295" i="7"/>
  <c r="N295" i="7"/>
  <c r="M295" i="7"/>
  <c r="L295" i="7"/>
  <c r="W288" i="7"/>
  <c r="V288" i="7"/>
  <c r="U288" i="7"/>
  <c r="T288" i="7"/>
  <c r="S288" i="7"/>
  <c r="R288" i="7"/>
  <c r="Q288" i="7"/>
  <c r="P288" i="7"/>
  <c r="O288" i="7"/>
  <c r="N288" i="7"/>
  <c r="M288" i="7"/>
  <c r="L288" i="7"/>
  <c r="W281" i="7"/>
  <c r="V281" i="7"/>
  <c r="U281" i="7"/>
  <c r="T281" i="7"/>
  <c r="S281" i="7"/>
  <c r="R281" i="7"/>
  <c r="Q281" i="7"/>
  <c r="P281" i="7"/>
  <c r="O281" i="7"/>
  <c r="N281" i="7"/>
  <c r="M281" i="7"/>
  <c r="L281" i="7"/>
  <c r="W274" i="7"/>
  <c r="V274" i="7"/>
  <c r="U274" i="7"/>
  <c r="T274" i="7"/>
  <c r="S274" i="7"/>
  <c r="R274" i="7"/>
  <c r="Q274" i="7"/>
  <c r="P274" i="7"/>
  <c r="O274" i="7"/>
  <c r="N274" i="7"/>
  <c r="M274" i="7"/>
  <c r="L274" i="7"/>
  <c r="W267" i="7"/>
  <c r="V267" i="7"/>
  <c r="U267" i="7"/>
  <c r="T267" i="7"/>
  <c r="S267" i="7"/>
  <c r="R267" i="7"/>
  <c r="Q267" i="7"/>
  <c r="P267" i="7"/>
  <c r="O267" i="7"/>
  <c r="N267" i="7"/>
  <c r="M267" i="7"/>
  <c r="L267" i="7"/>
  <c r="W260" i="7"/>
  <c r="V260" i="7"/>
  <c r="U260" i="7"/>
  <c r="T260" i="7"/>
  <c r="S260" i="7"/>
  <c r="R260" i="7"/>
  <c r="Q260" i="7"/>
  <c r="P260" i="7"/>
  <c r="O260" i="7"/>
  <c r="N260" i="7"/>
  <c r="M260" i="7"/>
  <c r="L260" i="7"/>
  <c r="W253" i="7"/>
  <c r="V253" i="7"/>
  <c r="U253" i="7"/>
  <c r="T253" i="7"/>
  <c r="S253" i="7"/>
  <c r="R253" i="7"/>
  <c r="Q253" i="7"/>
  <c r="P253" i="7"/>
  <c r="O253" i="7"/>
  <c r="N253" i="7"/>
  <c r="M253" i="7"/>
  <c r="L253" i="7"/>
  <c r="W288" i="1"/>
  <c r="V288" i="1"/>
  <c r="U288" i="1"/>
  <c r="T288" i="1"/>
  <c r="S288" i="1"/>
  <c r="R288" i="1"/>
  <c r="Q288" i="1"/>
  <c r="P288" i="1"/>
  <c r="O288" i="1"/>
  <c r="N288" i="1"/>
  <c r="M288" i="1"/>
  <c r="L288" i="1"/>
  <c r="W281" i="1"/>
  <c r="V281" i="1"/>
  <c r="U281" i="1"/>
  <c r="T281" i="1"/>
  <c r="S281" i="1"/>
  <c r="R281" i="1"/>
  <c r="Q281" i="1"/>
  <c r="P281" i="1"/>
  <c r="O281" i="1"/>
  <c r="N281" i="1"/>
  <c r="M281" i="1"/>
  <c r="L281" i="1"/>
  <c r="W274" i="1"/>
  <c r="V274" i="1"/>
  <c r="U274" i="1"/>
  <c r="T274" i="1"/>
  <c r="S274" i="1"/>
  <c r="R274" i="1"/>
  <c r="Q274" i="1"/>
  <c r="P274" i="1"/>
  <c r="O274" i="1"/>
  <c r="N274" i="1"/>
  <c r="M274" i="1"/>
  <c r="L274" i="1"/>
  <c r="W267" i="1"/>
  <c r="V267" i="1"/>
  <c r="U267" i="1"/>
  <c r="T267" i="1"/>
  <c r="S267" i="1"/>
  <c r="R267" i="1"/>
  <c r="Q267" i="1"/>
  <c r="P267" i="1"/>
  <c r="O267" i="1"/>
  <c r="N267" i="1"/>
  <c r="M267" i="1"/>
  <c r="L267" i="1"/>
  <c r="W260" i="1"/>
  <c r="V260" i="1"/>
  <c r="U260" i="1"/>
  <c r="T260" i="1"/>
  <c r="S260" i="1"/>
  <c r="R260" i="1"/>
  <c r="Q260" i="1"/>
  <c r="P260" i="1"/>
  <c r="O260" i="1"/>
  <c r="N260" i="1"/>
  <c r="M260" i="1"/>
  <c r="L260" i="1"/>
  <c r="W253" i="1"/>
  <c r="V253" i="1"/>
  <c r="U253" i="1"/>
  <c r="T253" i="1"/>
  <c r="S253" i="1"/>
  <c r="R253" i="1"/>
  <c r="Q253" i="1"/>
  <c r="P253" i="1"/>
  <c r="O253" i="1"/>
  <c r="N253" i="1"/>
  <c r="M253" i="1"/>
  <c r="L253" i="1"/>
  <c r="S257" i="12"/>
  <c r="R257" i="12"/>
  <c r="Q257" i="12"/>
  <c r="O256" i="12"/>
  <c r="N256" i="12"/>
  <c r="M255" i="12"/>
  <c r="L254" i="12"/>
  <c r="H1349" i="9" l="1"/>
  <c r="W951" i="9"/>
  <c r="W1183" i="10"/>
  <c r="W1051" i="11"/>
  <c r="W1253" i="9"/>
  <c r="W1364" i="11"/>
  <c r="W1074" i="9"/>
  <c r="W1070" i="11"/>
  <c r="L1179" i="9"/>
  <c r="W1048" i="9"/>
  <c r="W1077" i="10"/>
  <c r="H1443" i="11"/>
  <c r="W1364" i="9"/>
  <c r="H1323" i="11"/>
  <c r="W1226" i="11"/>
  <c r="W1241" i="10"/>
  <c r="G1093" i="10"/>
  <c r="P1697" i="11"/>
  <c r="G1093" i="11"/>
  <c r="G1093" i="9"/>
  <c r="H1438" i="9"/>
  <c r="H1697" i="9" s="1"/>
  <c r="H1443" i="10"/>
  <c r="H1703" i="10" s="1"/>
  <c r="W951" i="11"/>
  <c r="W1060" i="9"/>
  <c r="H1443" i="9"/>
  <c r="H1438" i="10"/>
  <c r="H1697" i="10" s="1"/>
  <c r="H1438" i="11"/>
  <c r="H1697" i="11" s="1"/>
  <c r="J1703" i="11"/>
  <c r="V1703" i="11"/>
  <c r="N1703" i="11"/>
  <c r="R1703" i="11"/>
  <c r="W1253" i="10"/>
  <c r="W1238" i="10"/>
  <c r="W1043" i="11"/>
  <c r="W1364" i="10"/>
  <c r="W1360" i="10"/>
  <c r="W1245" i="11"/>
  <c r="W1248" i="10"/>
  <c r="W1057" i="11"/>
  <c r="W979" i="10"/>
  <c r="W874" i="10"/>
  <c r="W873" i="10" s="1"/>
  <c r="W1265" i="10"/>
  <c r="W873" i="11"/>
  <c r="H1312" i="9"/>
  <c r="H914" i="10"/>
  <c r="W1155" i="10"/>
  <c r="W1268" i="11"/>
  <c r="H1337" i="9"/>
  <c r="W1231" i="9"/>
  <c r="M865" i="11"/>
  <c r="H883" i="9"/>
  <c r="H935" i="10"/>
  <c r="W1256" i="11"/>
  <c r="H883" i="10"/>
  <c r="M1154" i="12"/>
  <c r="U1154" i="12"/>
  <c r="P1125" i="12"/>
  <c r="R1132" i="12"/>
  <c r="N1146" i="12"/>
  <c r="P1153" i="12"/>
  <c r="U1126" i="12"/>
  <c r="L1139" i="12"/>
  <c r="Q1140" i="12"/>
  <c r="V1146" i="12"/>
  <c r="S1147" i="12"/>
  <c r="V1154" i="12"/>
  <c r="Q1125" i="12"/>
  <c r="N1126" i="12"/>
  <c r="V1126" i="12"/>
  <c r="S1132" i="12"/>
  <c r="P1133" i="12"/>
  <c r="M1139" i="12"/>
  <c r="U1139" i="12"/>
  <c r="R1140" i="12"/>
  <c r="O1146" i="12"/>
  <c r="L1147" i="12"/>
  <c r="T1147" i="12"/>
  <c r="Q1153" i="12"/>
  <c r="M1126" i="12"/>
  <c r="O1133" i="12"/>
  <c r="T1139" i="12"/>
  <c r="N1154" i="12"/>
  <c r="M1125" i="12"/>
  <c r="U1125" i="12"/>
  <c r="R1126" i="12"/>
  <c r="O1132" i="12"/>
  <c r="L1133" i="12"/>
  <c r="T1133" i="12"/>
  <c r="Q1139" i="12"/>
  <c r="N1140" i="12"/>
  <c r="V1140" i="12"/>
  <c r="S1146" i="12"/>
  <c r="P1147" i="12"/>
  <c r="M1153" i="12"/>
  <c r="R1154" i="12"/>
  <c r="R1125" i="12"/>
  <c r="O1126" i="12"/>
  <c r="L1132" i="12"/>
  <c r="T1132" i="12"/>
  <c r="Q1133" i="12"/>
  <c r="N1139" i="12"/>
  <c r="V1139" i="12"/>
  <c r="P1146" i="12"/>
  <c r="M1147" i="12"/>
  <c r="U1147" i="12"/>
  <c r="R1153" i="12"/>
  <c r="S1125" i="12"/>
  <c r="P1126" i="12"/>
  <c r="M1132" i="12"/>
  <c r="U1132" i="12"/>
  <c r="R1133" i="12"/>
  <c r="O1139" i="12"/>
  <c r="L1140" i="12"/>
  <c r="T1140" i="12"/>
  <c r="Q1146" i="12"/>
  <c r="N1147" i="12"/>
  <c r="V1147" i="12"/>
  <c r="O1154" i="12"/>
  <c r="S1153" i="12"/>
  <c r="S1140" i="12"/>
  <c r="N1104" i="7"/>
  <c r="O1104" i="7" s="1"/>
  <c r="Q1104" i="1"/>
  <c r="R1104" i="1" s="1"/>
  <c r="S1104" i="1" s="1"/>
  <c r="T1104" i="1" s="1"/>
  <c r="U1104" i="1" s="1"/>
  <c r="V1104" i="1" s="1"/>
  <c r="W1104" i="1" s="1"/>
  <c r="O1103" i="1"/>
  <c r="K1160" i="9"/>
  <c r="L1160" i="9" s="1"/>
  <c r="H1159" i="9"/>
  <c r="W1165" i="11"/>
  <c r="H1340" i="10"/>
  <c r="J1093" i="10"/>
  <c r="W1074" i="10"/>
  <c r="W1222" i="10"/>
  <c r="W1155" i="9"/>
  <c r="W1248" i="9"/>
  <c r="W1070" i="9"/>
  <c r="W1021" i="9"/>
  <c r="W1238" i="9"/>
  <c r="W1360" i="9"/>
  <c r="W1265" i="9"/>
  <c r="W1347" i="11"/>
  <c r="W1346" i="11" s="1"/>
  <c r="W1017" i="11"/>
  <c r="W1238" i="11"/>
  <c r="W1066" i="11"/>
  <c r="H1290" i="11"/>
  <c r="W1335" i="11"/>
  <c r="W1334" i="11" s="1"/>
  <c r="H1285" i="11"/>
  <c r="W1029" i="11"/>
  <c r="L6" i="11"/>
  <c r="L866" i="11" s="1"/>
  <c r="N6" i="11"/>
  <c r="N866" i="11" s="1"/>
  <c r="W1360" i="11"/>
  <c r="W1310" i="11"/>
  <c r="W1309" i="11" s="1"/>
  <c r="W1253" i="11"/>
  <c r="H1326" i="11"/>
  <c r="H1343" i="11"/>
  <c r="W1026" i="11"/>
  <c r="H1331" i="11"/>
  <c r="W1060" i="11"/>
  <c r="W1275" i="11"/>
  <c r="H1319" i="11"/>
  <c r="W1271" i="11"/>
  <c r="W1332" i="11"/>
  <c r="W1331" i="11" s="1"/>
  <c r="W979" i="11"/>
  <c r="H1300" i="10"/>
  <c r="W1218" i="10"/>
  <c r="W1231" i="10"/>
  <c r="W1262" i="10"/>
  <c r="W1245" i="10"/>
  <c r="W1256" i="10"/>
  <c r="H1304" i="10"/>
  <c r="K1093" i="10"/>
  <c r="W1345" i="10"/>
  <c r="W1343" i="10" s="1"/>
  <c r="W1294" i="10"/>
  <c r="W1290" i="10" s="1"/>
  <c r="W1212" i="10"/>
  <c r="W1212" i="9"/>
  <c r="H917" i="9"/>
  <c r="W1051" i="9"/>
  <c r="H1309" i="9"/>
  <c r="W1033" i="9"/>
  <c r="W1057" i="9"/>
  <c r="W1222" i="9"/>
  <c r="H956" i="9"/>
  <c r="W990" i="9"/>
  <c r="W886" i="9"/>
  <c r="W883" i="9" s="1"/>
  <c r="W1183" i="9"/>
  <c r="W1317" i="9"/>
  <c r="W1316" i="9" s="1"/>
  <c r="T1093" i="9"/>
  <c r="W1275" i="9"/>
  <c r="W1312" i="9"/>
  <c r="W1241" i="9"/>
  <c r="H944" i="9"/>
  <c r="W1283" i="9"/>
  <c r="W1280" i="9" s="1"/>
  <c r="W1187" i="10"/>
  <c r="W1002" i="11"/>
  <c r="W1336" i="10"/>
  <c r="W1334" i="10" s="1"/>
  <c r="W1218" i="9"/>
  <c r="W1194" i="9"/>
  <c r="W1271" i="10"/>
  <c r="H1097" i="10"/>
  <c r="W1241" i="11"/>
  <c r="W1077" i="11"/>
  <c r="W1048" i="11"/>
  <c r="W1309" i="10"/>
  <c r="W1036" i="11"/>
  <c r="H1309" i="10"/>
  <c r="L1125" i="12"/>
  <c r="S1133" i="12"/>
  <c r="U1140" i="12"/>
  <c r="Q1154" i="12"/>
  <c r="W1048" i="10"/>
  <c r="W1325" i="11"/>
  <c r="W1323" i="11" s="1"/>
  <c r="W1222" i="11"/>
  <c r="H1300" i="9"/>
  <c r="T1125" i="12"/>
  <c r="V1132" i="12"/>
  <c r="M1140" i="12"/>
  <c r="O1147" i="12"/>
  <c r="W1676" i="9"/>
  <c r="H1349" i="11"/>
  <c r="H1304" i="11"/>
  <c r="W1231" i="11"/>
  <c r="H1296" i="11"/>
  <c r="L1122" i="12"/>
  <c r="N1132" i="12"/>
  <c r="R1146" i="12"/>
  <c r="T1153" i="12"/>
  <c r="N1125" i="12"/>
  <c r="V1125" i="12"/>
  <c r="S1126" i="12"/>
  <c r="P1132" i="12"/>
  <c r="M1133" i="12"/>
  <c r="U1133" i="12"/>
  <c r="R1139" i="12"/>
  <c r="O1140" i="12"/>
  <c r="L1143" i="12"/>
  <c r="L1146" i="12"/>
  <c r="T1146" i="12"/>
  <c r="Q1147" i="12"/>
  <c r="N1153" i="12"/>
  <c r="V1153" i="12"/>
  <c r="S1154" i="12"/>
  <c r="W1271" i="9"/>
  <c r="W1187" i="9"/>
  <c r="W1226" i="9"/>
  <c r="H1280" i="10"/>
  <c r="W1207" i="10"/>
  <c r="H1319" i="10"/>
  <c r="Q1126" i="12"/>
  <c r="P1139" i="12"/>
  <c r="L1153" i="12"/>
  <c r="O1125" i="12"/>
  <c r="L1126" i="12"/>
  <c r="T1126" i="12"/>
  <c r="Q1132" i="12"/>
  <c r="N1133" i="12"/>
  <c r="V1133" i="12"/>
  <c r="S1139" i="12"/>
  <c r="P1140" i="12"/>
  <c r="U1146" i="12"/>
  <c r="R1147" i="12"/>
  <c r="O1153" i="12"/>
  <c r="L1154" i="12"/>
  <c r="T1154" i="12"/>
  <c r="Q1093" i="10"/>
  <c r="W1319" i="11"/>
  <c r="W1155" i="11"/>
  <c r="W1265" i="11"/>
  <c r="H1097" i="9"/>
  <c r="H1097" i="11"/>
  <c r="J1107" i="10"/>
  <c r="J1106" i="10" s="1"/>
  <c r="I1106" i="10"/>
  <c r="I1106" i="11"/>
  <c r="J1107" i="9"/>
  <c r="K1107" i="9" s="1"/>
  <c r="I1106" i="9"/>
  <c r="K1098" i="10"/>
  <c r="L1098" i="10" s="1"/>
  <c r="L865" i="11"/>
  <c r="P1154" i="12"/>
  <c r="V1093" i="9"/>
  <c r="N1720" i="11"/>
  <c r="P1093" i="11"/>
  <c r="W979" i="9"/>
  <c r="W1054" i="9"/>
  <c r="W1043" i="9"/>
  <c r="W983" i="9"/>
  <c r="H914" i="9"/>
  <c r="W997" i="9"/>
  <c r="W1077" i="9"/>
  <c r="W1040" i="11"/>
  <c r="W1007" i="11"/>
  <c r="W1051" i="10"/>
  <c r="W1026" i="10"/>
  <c r="W1063" i="10"/>
  <c r="W1017" i="10"/>
  <c r="W1060" i="10"/>
  <c r="W1007" i="10"/>
  <c r="H910" i="10"/>
  <c r="H907" i="10"/>
  <c r="W1013" i="10"/>
  <c r="W1036" i="10"/>
  <c r="W1002" i="10"/>
  <c r="H894" i="10"/>
  <c r="W1021" i="10"/>
  <c r="H878" i="10"/>
  <c r="W922" i="9"/>
  <c r="W921" i="9" s="1"/>
  <c r="W1040" i="9"/>
  <c r="W1017" i="9"/>
  <c r="H894" i="11"/>
  <c r="H878" i="11"/>
  <c r="H932" i="11"/>
  <c r="H907" i="11"/>
  <c r="H917" i="10"/>
  <c r="M1146" i="12"/>
  <c r="W937" i="9"/>
  <c r="W935" i="9" s="1"/>
  <c r="M1179" i="11"/>
  <c r="M1141" i="11"/>
  <c r="H938" i="9"/>
  <c r="K1720" i="11"/>
  <c r="W1164" i="9"/>
  <c r="W942" i="9"/>
  <c r="W941" i="9" s="1"/>
  <c r="I1720" i="11"/>
  <c r="P1720" i="11"/>
  <c r="J1720" i="11"/>
  <c r="H888" i="10"/>
  <c r="W949" i="9"/>
  <c r="W947" i="9" s="1"/>
  <c r="H902" i="10"/>
  <c r="R1720" i="11"/>
  <c r="I1093" i="11"/>
  <c r="N1720" i="10"/>
  <c r="V1720" i="11"/>
  <c r="W941" i="11"/>
  <c r="S1720" i="11"/>
  <c r="H888" i="11"/>
  <c r="P1720" i="9"/>
  <c r="U1720" i="11"/>
  <c r="W933" i="11"/>
  <c r="W932" i="11" s="1"/>
  <c r="L1720" i="9"/>
  <c r="U1676" i="9"/>
  <c r="N1676" i="9"/>
  <c r="O1093" i="11"/>
  <c r="O1720" i="11"/>
  <c r="W1165" i="10"/>
  <c r="L1112" i="10"/>
  <c r="M1112" i="10" s="1"/>
  <c r="H1163" i="10"/>
  <c r="T1182" i="9"/>
  <c r="W1165" i="9"/>
  <c r="Q1122" i="11"/>
  <c r="S1122" i="11" s="1"/>
  <c r="M1179" i="9"/>
  <c r="T1130" i="9"/>
  <c r="W1234" i="9"/>
  <c r="N1093" i="10"/>
  <c r="S1093" i="11"/>
  <c r="K1093" i="11"/>
  <c r="W1300" i="11"/>
  <c r="V1093" i="11"/>
  <c r="R1093" i="11"/>
  <c r="M1093" i="11"/>
  <c r="W878" i="11"/>
  <c r="J1720" i="10"/>
  <c r="W894" i="10"/>
  <c r="W1268" i="9"/>
  <c r="W1202" i="9"/>
  <c r="H1353" i="9"/>
  <c r="W1324" i="9"/>
  <c r="W1323" i="9" s="1"/>
  <c r="W1290" i="9"/>
  <c r="W1350" i="9"/>
  <c r="W1349" i="9" s="1"/>
  <c r="W1329" i="9"/>
  <c r="W1326" i="9" s="1"/>
  <c r="U1093" i="9"/>
  <c r="Q1093" i="9"/>
  <c r="W874" i="9"/>
  <c r="W873" i="9" s="1"/>
  <c r="W1350" i="10"/>
  <c r="W1349" i="10" s="1"/>
  <c r="W1300" i="10"/>
  <c r="W990" i="10"/>
  <c r="I1093" i="10"/>
  <c r="M1093" i="10"/>
  <c r="R1093" i="10"/>
  <c r="Q1676" i="11"/>
  <c r="P1676" i="11"/>
  <c r="T1676" i="11"/>
  <c r="I1676" i="11"/>
  <c r="O1676" i="11"/>
  <c r="S1676" i="11"/>
  <c r="J1676" i="11"/>
  <c r="L1720" i="11"/>
  <c r="W1207" i="11"/>
  <c r="N1093" i="11"/>
  <c r="W1054" i="11"/>
  <c r="L1093" i="11"/>
  <c r="U1093" i="11"/>
  <c r="W901" i="11"/>
  <c r="W898" i="11" s="1"/>
  <c r="W983" i="10"/>
  <c r="W1245" i="9"/>
  <c r="W1057" i="10"/>
  <c r="W951" i="10"/>
  <c r="W1262" i="9"/>
  <c r="U1151" i="10"/>
  <c r="H944" i="10"/>
  <c r="W1302" i="9"/>
  <c r="W1300" i="9" s="1"/>
  <c r="W1310" i="9"/>
  <c r="W1309" i="9" s="1"/>
  <c r="G1376" i="9"/>
  <c r="G1380" i="9" s="1"/>
  <c r="N1093" i="9"/>
  <c r="M1720" i="9"/>
  <c r="O1720" i="9"/>
  <c r="W1256" i="9"/>
  <c r="W1353" i="9"/>
  <c r="W1338" i="9"/>
  <c r="W1337" i="9" s="1"/>
  <c r="I1163" i="9"/>
  <c r="I1093" i="9"/>
  <c r="M1093" i="9"/>
  <c r="W1036" i="9"/>
  <c r="S1093" i="9"/>
  <c r="P1093" i="9"/>
  <c r="O1676" i="10"/>
  <c r="W1676" i="10"/>
  <c r="W1286" i="10"/>
  <c r="W1285" i="10" s="1"/>
  <c r="W1341" i="10"/>
  <c r="W1340" i="10" s="1"/>
  <c r="W1333" i="10"/>
  <c r="W1331" i="10" s="1"/>
  <c r="W1324" i="10"/>
  <c r="W1323" i="10" s="1"/>
  <c r="W1307" i="10"/>
  <c r="W1304" i="10" s="1"/>
  <c r="W1282" i="10"/>
  <c r="W1280" i="10" s="1"/>
  <c r="G1376" i="10"/>
  <c r="G1380" i="10" s="1"/>
  <c r="P1093" i="10"/>
  <c r="L1093" i="10"/>
  <c r="U1093" i="10"/>
  <c r="O1093" i="10"/>
  <c r="M1676" i="11"/>
  <c r="U1676" i="11"/>
  <c r="K1676" i="11"/>
  <c r="V1676" i="11"/>
  <c r="W1259" i="11"/>
  <c r="W1187" i="11"/>
  <c r="W1262" i="11"/>
  <c r="W1212" i="11"/>
  <c r="W1329" i="11"/>
  <c r="W1326" i="11" s="1"/>
  <c r="W997" i="11"/>
  <c r="J1093" i="11"/>
  <c r="W888" i="11"/>
  <c r="T1093" i="11"/>
  <c r="W903" i="11"/>
  <c r="W902" i="11" s="1"/>
  <c r="Q1093" i="11"/>
  <c r="W1066" i="10"/>
  <c r="W1033" i="10"/>
  <c r="W945" i="10"/>
  <c r="W944" i="10" s="1"/>
  <c r="R1676" i="9"/>
  <c r="K1093" i="9"/>
  <c r="O1093" i="9"/>
  <c r="R1093" i="9"/>
  <c r="W1007" i="9"/>
  <c r="W1202" i="10"/>
  <c r="W932" i="10"/>
  <c r="W907" i="10"/>
  <c r="V1093" i="10"/>
  <c r="S1093" i="10"/>
  <c r="W917" i="10"/>
  <c r="W898" i="10"/>
  <c r="T1093" i="10"/>
  <c r="T1720" i="11"/>
  <c r="W1296" i="11"/>
  <c r="W1343" i="11"/>
  <c r="W1063" i="11"/>
  <c r="H1300" i="11"/>
  <c r="W990" i="11"/>
  <c r="W937" i="11"/>
  <c r="W935" i="11" s="1"/>
  <c r="W883" i="11"/>
  <c r="W1291" i="11"/>
  <c r="W1290" i="11" s="1"/>
  <c r="Q1143" i="11"/>
  <c r="S1143" i="11" s="1"/>
  <c r="U1143" i="11" s="1"/>
  <c r="V1137" i="11"/>
  <c r="W1040" i="10"/>
  <c r="W949" i="10"/>
  <c r="W947" i="10" s="1"/>
  <c r="W997" i="10"/>
  <c r="H1290" i="9"/>
  <c r="T1676" i="9"/>
  <c r="T1720" i="9"/>
  <c r="K1676" i="9"/>
  <c r="V1676" i="9"/>
  <c r="W956" i="9"/>
  <c r="W944" i="9"/>
  <c r="P1676" i="10"/>
  <c r="I1720" i="9"/>
  <c r="L1676" i="9"/>
  <c r="W929" i="9"/>
  <c r="W907" i="9"/>
  <c r="L1676" i="10"/>
  <c r="V1720" i="10"/>
  <c r="S1676" i="9"/>
  <c r="W938" i="9"/>
  <c r="W917" i="9"/>
  <c r="W894" i="9"/>
  <c r="M1720" i="10"/>
  <c r="I1720" i="10"/>
  <c r="Q1720" i="10"/>
  <c r="R1720" i="10"/>
  <c r="P1676" i="9"/>
  <c r="Q1676" i="9"/>
  <c r="K1720" i="9"/>
  <c r="J1676" i="9"/>
  <c r="I1676" i="9"/>
  <c r="J1093" i="9"/>
  <c r="W914" i="9"/>
  <c r="K1676" i="10"/>
  <c r="S1676" i="10"/>
  <c r="T1676" i="10"/>
  <c r="U1720" i="10"/>
  <c r="O1130" i="1"/>
  <c r="L1130" i="12"/>
  <c r="T1131" i="1"/>
  <c r="T1131" i="12" s="1"/>
  <c r="N1131" i="12"/>
  <c r="R1138" i="1"/>
  <c r="R1138" i="12" s="1"/>
  <c r="L1138" i="12"/>
  <c r="V1138" i="1"/>
  <c r="V1138" i="12" s="1"/>
  <c r="P1138" i="12"/>
  <c r="P1130" i="1"/>
  <c r="M1130" i="12"/>
  <c r="U1131" i="1"/>
  <c r="U1131" i="12" s="1"/>
  <c r="O1131" i="12"/>
  <c r="S1138" i="1"/>
  <c r="S1138" i="12" s="1"/>
  <c r="M1138" i="12"/>
  <c r="P1144" i="1"/>
  <c r="M1144" i="12"/>
  <c r="U1145" i="1"/>
  <c r="U1145" i="12" s="1"/>
  <c r="O1145" i="12"/>
  <c r="N1150" i="1"/>
  <c r="L1150" i="12"/>
  <c r="Q1182" i="1"/>
  <c r="O1123" i="1"/>
  <c r="L1123" i="12"/>
  <c r="T1124" i="1"/>
  <c r="T1124" i="12" s="1"/>
  <c r="N1124" i="12"/>
  <c r="R1131" i="1"/>
  <c r="R1131" i="12" s="1"/>
  <c r="L1131" i="12"/>
  <c r="V1131" i="1"/>
  <c r="V1131" i="12" s="1"/>
  <c r="P1131" i="12"/>
  <c r="O1137" i="1"/>
  <c r="L1137" i="12"/>
  <c r="T1138" i="1"/>
  <c r="T1138" i="12" s="1"/>
  <c r="N1138" i="12"/>
  <c r="R1145" i="1"/>
  <c r="R1145" i="12" s="1"/>
  <c r="L1145" i="12"/>
  <c r="V1145" i="1"/>
  <c r="V1145" i="12" s="1"/>
  <c r="P1145" i="12"/>
  <c r="O1151" i="1"/>
  <c r="L1151" i="12"/>
  <c r="T1152" i="1"/>
  <c r="T1152" i="12" s="1"/>
  <c r="N1152" i="12"/>
  <c r="R1182" i="1"/>
  <c r="U1182" i="1" s="1"/>
  <c r="R1143" i="11"/>
  <c r="T1143" i="11" s="1"/>
  <c r="V1143" i="11" s="1"/>
  <c r="V1130" i="11"/>
  <c r="U1144" i="10"/>
  <c r="W1144" i="10" s="1"/>
  <c r="R1124" i="1"/>
  <c r="R1124" i="12" s="1"/>
  <c r="L1124" i="12"/>
  <c r="V1124" i="1"/>
  <c r="V1124" i="12" s="1"/>
  <c r="P1124" i="12"/>
  <c r="O1144" i="1"/>
  <c r="O1144" i="12" s="1"/>
  <c r="L1144" i="12"/>
  <c r="T1145" i="1"/>
  <c r="T1145" i="12" s="1"/>
  <c r="N1145" i="12"/>
  <c r="R1152" i="1"/>
  <c r="R1152" i="12" s="1"/>
  <c r="L1152" i="12"/>
  <c r="V1152" i="1"/>
  <c r="V1152" i="12" s="1"/>
  <c r="P1152" i="12"/>
  <c r="S1124" i="1"/>
  <c r="S1124" i="12" s="1"/>
  <c r="M1124" i="12"/>
  <c r="N1136" i="1"/>
  <c r="N1136" i="12" s="1"/>
  <c r="L1136" i="12"/>
  <c r="S1152" i="1"/>
  <c r="S1152" i="12" s="1"/>
  <c r="M1152" i="12"/>
  <c r="V1182" i="1"/>
  <c r="J1101" i="9"/>
  <c r="K1101" i="9" s="1"/>
  <c r="L1101" i="9" s="1"/>
  <c r="M1101" i="9" s="1"/>
  <c r="W1164" i="11"/>
  <c r="P1115" i="11"/>
  <c r="P1123" i="1"/>
  <c r="P1123" i="12" s="1"/>
  <c r="M1123" i="12"/>
  <c r="U1124" i="1"/>
  <c r="U1124" i="12" s="1"/>
  <c r="O1124" i="12"/>
  <c r="N1129" i="1"/>
  <c r="N1129" i="12" s="1"/>
  <c r="L1129" i="12"/>
  <c r="S1131" i="1"/>
  <c r="S1131" i="12" s="1"/>
  <c r="M1131" i="12"/>
  <c r="P1137" i="1"/>
  <c r="M1137" i="12"/>
  <c r="U1138" i="1"/>
  <c r="U1138" i="12" s="1"/>
  <c r="O1138" i="12"/>
  <c r="S1145" i="1"/>
  <c r="S1145" i="12" s="1"/>
  <c r="M1145" i="12"/>
  <c r="P1151" i="1"/>
  <c r="M1151" i="12"/>
  <c r="U1152" i="1"/>
  <c r="U1152" i="12" s="1"/>
  <c r="O1152" i="12"/>
  <c r="O1181" i="1"/>
  <c r="Q1181" i="1" s="1"/>
  <c r="V1129" i="9"/>
  <c r="R1136" i="9"/>
  <c r="T1136" i="9" s="1"/>
  <c r="V1136" i="9" s="1"/>
  <c r="R1115" i="9"/>
  <c r="T1115" i="9" s="1"/>
  <c r="V1115" i="9" s="1"/>
  <c r="T1150" i="9"/>
  <c r="V1150" i="9" s="1"/>
  <c r="M1135" i="10"/>
  <c r="M1134" i="10" s="1"/>
  <c r="T1116" i="10"/>
  <c r="U1123" i="11"/>
  <c r="W1123" i="11" s="1"/>
  <c r="Q1137" i="11"/>
  <c r="T1137" i="11" s="1"/>
  <c r="R1130" i="11"/>
  <c r="U1130" i="11" s="1"/>
  <c r="T1129" i="11"/>
  <c r="V1129" i="11" s="1"/>
  <c r="K1166" i="11"/>
  <c r="L1166" i="11" s="1"/>
  <c r="W1353" i="11"/>
  <c r="O1150" i="11"/>
  <c r="O1129" i="11"/>
  <c r="Q1129" i="11" s="1"/>
  <c r="I1099" i="11"/>
  <c r="Q1116" i="11"/>
  <c r="T1116" i="11" s="1"/>
  <c r="W1116" i="11" s="1"/>
  <c r="I1163" i="11"/>
  <c r="L1134" i="11"/>
  <c r="G1376" i="11"/>
  <c r="G1380" i="11" s="1"/>
  <c r="W924" i="11"/>
  <c r="W916" i="11"/>
  <c r="W914" i="11" s="1"/>
  <c r="W897" i="11"/>
  <c r="W894" i="11" s="1"/>
  <c r="Q1720" i="11"/>
  <c r="W1234" i="11"/>
  <c r="L1113" i="11"/>
  <c r="W1194" i="11"/>
  <c r="J1102" i="11"/>
  <c r="K1102" i="11" s="1"/>
  <c r="S1182" i="11"/>
  <c r="V1182" i="11" s="1"/>
  <c r="N1127" i="11"/>
  <c r="W1202" i="11"/>
  <c r="J1100" i="11"/>
  <c r="K1100" i="11" s="1"/>
  <c r="W1021" i="11"/>
  <c r="W912" i="11"/>
  <c r="W910" i="11" s="1"/>
  <c r="R1676" i="11"/>
  <c r="R1181" i="11"/>
  <c r="T1181" i="11" s="1"/>
  <c r="V1181" i="11" s="1"/>
  <c r="L1174" i="11"/>
  <c r="L1141" i="11"/>
  <c r="H1280" i="11"/>
  <c r="M1149" i="11"/>
  <c r="N1149" i="11" s="1"/>
  <c r="N1148" i="11" s="1"/>
  <c r="Q1144" i="11"/>
  <c r="T1122" i="11"/>
  <c r="M1111" i="11"/>
  <c r="K1108" i="11"/>
  <c r="L1676" i="11"/>
  <c r="W1350" i="11"/>
  <c r="W1349" i="11" s="1"/>
  <c r="T1136" i="11"/>
  <c r="V1136" i="11" s="1"/>
  <c r="J1107" i="11"/>
  <c r="H1312" i="11"/>
  <c r="Q1136" i="11"/>
  <c r="W1033" i="11"/>
  <c r="W983" i="11"/>
  <c r="W1183" i="11"/>
  <c r="J1101" i="11"/>
  <c r="W963" i="11"/>
  <c r="W961" i="11" s="1"/>
  <c r="W917" i="11"/>
  <c r="W1218" i="11"/>
  <c r="R1137" i="11"/>
  <c r="U1137" i="11" s="1"/>
  <c r="W966" i="11"/>
  <c r="W964" i="11" s="1"/>
  <c r="W908" i="11"/>
  <c r="W907" i="11" s="1"/>
  <c r="W1013" i="11"/>
  <c r="S1115" i="11"/>
  <c r="U1115" i="11" s="1"/>
  <c r="W975" i="11"/>
  <c r="W973" i="11" s="1"/>
  <c r="M1720" i="11"/>
  <c r="K1160" i="11"/>
  <c r="L1160" i="11" s="1"/>
  <c r="G1676" i="11"/>
  <c r="N1180" i="11"/>
  <c r="N1179" i="11" s="1"/>
  <c r="W1337" i="11"/>
  <c r="Q1130" i="11"/>
  <c r="H1163" i="11"/>
  <c r="W1305" i="11"/>
  <c r="W1304" i="11" s="1"/>
  <c r="M1127" i="11"/>
  <c r="W945" i="11"/>
  <c r="W944" i="11" s="1"/>
  <c r="H924" i="11"/>
  <c r="O1181" i="11"/>
  <c r="Q1181" i="11" s="1"/>
  <c r="M1135" i="11"/>
  <c r="M1114" i="11"/>
  <c r="W949" i="11"/>
  <c r="W947" i="11" s="1"/>
  <c r="H941" i="11"/>
  <c r="N1676" i="11"/>
  <c r="W1287" i="11"/>
  <c r="W1285" i="11" s="1"/>
  <c r="L1179" i="11"/>
  <c r="W1676" i="11"/>
  <c r="H1353" i="11"/>
  <c r="W1317" i="11"/>
  <c r="W1316" i="11" s="1"/>
  <c r="W1342" i="11"/>
  <c r="W1340" i="11" s="1"/>
  <c r="W1280" i="11"/>
  <c r="S1151" i="11"/>
  <c r="V1151" i="11" s="1"/>
  <c r="J1098" i="11"/>
  <c r="N1142" i="11"/>
  <c r="N1141" i="11" s="1"/>
  <c r="J1109" i="11"/>
  <c r="K1109" i="11" s="1"/>
  <c r="L1127" i="11"/>
  <c r="O1128" i="11"/>
  <c r="H1337" i="11"/>
  <c r="W1248" i="11"/>
  <c r="W1313" i="11"/>
  <c r="W1312" i="11" s="1"/>
  <c r="T1150" i="11"/>
  <c r="V1150" i="11" s="1"/>
  <c r="W929" i="11"/>
  <c r="W969" i="11"/>
  <c r="W968" i="11" s="1"/>
  <c r="W957" i="11"/>
  <c r="W956" i="11" s="1"/>
  <c r="H917" i="11"/>
  <c r="W922" i="11"/>
  <c r="W921" i="11" s="1"/>
  <c r="L1120" i="11"/>
  <c r="M1121" i="11"/>
  <c r="K1112" i="11"/>
  <c r="L1112" i="11" s="1"/>
  <c r="K1110" i="11"/>
  <c r="W938" i="11"/>
  <c r="W978" i="11"/>
  <c r="W976" i="11" s="1"/>
  <c r="M1676" i="10"/>
  <c r="N1676" i="10"/>
  <c r="R1143" i="10"/>
  <c r="T1143" i="10" s="1"/>
  <c r="W1296" i="10"/>
  <c r="W1268" i="10"/>
  <c r="J1676" i="10"/>
  <c r="W1070" i="10"/>
  <c r="W1029" i="10"/>
  <c r="H1296" i="10"/>
  <c r="O1143" i="10"/>
  <c r="Q1143" i="10" s="1"/>
  <c r="H932" i="10"/>
  <c r="H898" i="10"/>
  <c r="W1328" i="10"/>
  <c r="W1326" i="10" s="1"/>
  <c r="R1676" i="10"/>
  <c r="Q1137" i="10"/>
  <c r="T1137" i="10" s="1"/>
  <c r="W1137" i="10" s="1"/>
  <c r="P1129" i="10"/>
  <c r="T1115" i="10"/>
  <c r="V1115" i="10" s="1"/>
  <c r="R1116" i="10"/>
  <c r="W1054" i="10"/>
  <c r="G1676" i="10"/>
  <c r="Q1182" i="10"/>
  <c r="T1182" i="10" s="1"/>
  <c r="W1182" i="10" s="1"/>
  <c r="T1122" i="10"/>
  <c r="V1122" i="10" s="1"/>
  <c r="W969" i="10"/>
  <c r="W968" i="10" s="1"/>
  <c r="W963" i="10"/>
  <c r="W961" i="10" s="1"/>
  <c r="W921" i="10"/>
  <c r="W883" i="10"/>
  <c r="W1313" i="10"/>
  <c r="W1312" i="10" s="1"/>
  <c r="K1110" i="10"/>
  <c r="K1101" i="10"/>
  <c r="S1123" i="10"/>
  <c r="W956" i="10"/>
  <c r="H924" i="10"/>
  <c r="O1181" i="10"/>
  <c r="M1142" i="10"/>
  <c r="I1100" i="10"/>
  <c r="I1097" i="10" s="1"/>
  <c r="W942" i="10"/>
  <c r="W941" i="10" s="1"/>
  <c r="W915" i="10"/>
  <c r="W881" i="10"/>
  <c r="W878" i="10" s="1"/>
  <c r="Q1136" i="10"/>
  <c r="S1136" i="10" s="1"/>
  <c r="Q1676" i="10"/>
  <c r="R1150" i="10"/>
  <c r="T1150" i="10" s="1"/>
  <c r="L1179" i="10"/>
  <c r="W975" i="10"/>
  <c r="W973" i="10" s="1"/>
  <c r="I1676" i="10"/>
  <c r="W1234" i="10"/>
  <c r="O1122" i="10"/>
  <c r="O1150" i="10"/>
  <c r="R1136" i="10"/>
  <c r="T1136" i="10" s="1"/>
  <c r="V1136" i="10" s="1"/>
  <c r="L1174" i="10"/>
  <c r="W1043" i="10"/>
  <c r="W904" i="10"/>
  <c r="W902" i="10" s="1"/>
  <c r="M1179" i="10"/>
  <c r="L1127" i="10"/>
  <c r="K1111" i="10"/>
  <c r="W924" i="10"/>
  <c r="W911" i="10"/>
  <c r="W910" i="10" s="1"/>
  <c r="V1676" i="10"/>
  <c r="W1226" i="10"/>
  <c r="L1108" i="10"/>
  <c r="U1676" i="10"/>
  <c r="W1338" i="10"/>
  <c r="W1337" i="10" s="1"/>
  <c r="W1194" i="10"/>
  <c r="R1181" i="10"/>
  <c r="T1181" i="10" s="1"/>
  <c r="W1164" i="10"/>
  <c r="H1159" i="10"/>
  <c r="I1160" i="10"/>
  <c r="J1160" i="10" s="1"/>
  <c r="J1159" i="10" s="1"/>
  <c r="L1109" i="10"/>
  <c r="M1109" i="10" s="1"/>
  <c r="L1102" i="10"/>
  <c r="K1099" i="10"/>
  <c r="L1099" i="10" s="1"/>
  <c r="W1259" i="10"/>
  <c r="M1114" i="10"/>
  <c r="M1113" i="10" s="1"/>
  <c r="W966" i="10"/>
  <c r="W964" i="10" s="1"/>
  <c r="W1275" i="10"/>
  <c r="Q1130" i="10"/>
  <c r="T1130" i="10" s="1"/>
  <c r="M1128" i="10"/>
  <c r="O1129" i="10"/>
  <c r="W929" i="10"/>
  <c r="W1320" i="10"/>
  <c r="W1319" i="10" s="1"/>
  <c r="I1166" i="10"/>
  <c r="J1166" i="10" s="1"/>
  <c r="J1163" i="10" s="1"/>
  <c r="Q1151" i="10"/>
  <c r="T1151" i="10" s="1"/>
  <c r="L1120" i="10"/>
  <c r="M1121" i="10"/>
  <c r="M1149" i="10"/>
  <c r="Q1115" i="10"/>
  <c r="W938" i="10"/>
  <c r="L865" i="10"/>
  <c r="L6" i="10"/>
  <c r="L866" i="10" s="1"/>
  <c r="W978" i="10"/>
  <c r="W976" i="10" s="1"/>
  <c r="W889" i="10"/>
  <c r="W888" i="10" s="1"/>
  <c r="W936" i="10"/>
  <c r="W935" i="10" s="1"/>
  <c r="M1676" i="9"/>
  <c r="L1174" i="9"/>
  <c r="M1174" i="9"/>
  <c r="H1319" i="9"/>
  <c r="W1320" i="9"/>
  <c r="W1319" i="9" s="1"/>
  <c r="L1113" i="9"/>
  <c r="M1114" i="9"/>
  <c r="M1113" i="9" s="1"/>
  <c r="W1357" i="9"/>
  <c r="G1676" i="9"/>
  <c r="O1122" i="9"/>
  <c r="Q1122" i="9" s="1"/>
  <c r="V1182" i="9"/>
  <c r="V1181" i="9"/>
  <c r="J1166" i="9"/>
  <c r="M1149" i="9"/>
  <c r="N1149" i="9" s="1"/>
  <c r="N1148" i="9" s="1"/>
  <c r="K1100" i="9"/>
  <c r="L1100" i="9" s="1"/>
  <c r="L973" i="9"/>
  <c r="L1093" i="9" s="1"/>
  <c r="W975" i="9"/>
  <c r="W973" i="9" s="1"/>
  <c r="W1259" i="9"/>
  <c r="R1143" i="9"/>
  <c r="K1108" i="9"/>
  <c r="L1108" i="9" s="1"/>
  <c r="Q1144" i="9"/>
  <c r="V1130" i="9"/>
  <c r="W963" i="9"/>
  <c r="W961" i="9" s="1"/>
  <c r="W932" i="9"/>
  <c r="W898" i="9"/>
  <c r="W888" i="9"/>
  <c r="R1151" i="9"/>
  <c r="U1151" i="9" s="1"/>
  <c r="V1123" i="9"/>
  <c r="S1151" i="9"/>
  <c r="T1122" i="9"/>
  <c r="V1122" i="9" s="1"/>
  <c r="U1720" i="9"/>
  <c r="Q1123" i="9"/>
  <c r="T1123" i="9" s="1"/>
  <c r="W1029" i="9"/>
  <c r="M865" i="9"/>
  <c r="M6" i="9"/>
  <c r="M866" i="9" s="1"/>
  <c r="S1115" i="9"/>
  <c r="U1115" i="9" s="1"/>
  <c r="W879" i="9"/>
  <c r="S1143" i="9"/>
  <c r="U1143" i="9" s="1"/>
  <c r="Q1720" i="9"/>
  <c r="H1340" i="9"/>
  <c r="W1341" i="9"/>
  <c r="W1340" i="9" s="1"/>
  <c r="W1207" i="9"/>
  <c r="H1163" i="9"/>
  <c r="M1121" i="9"/>
  <c r="M1120" i="9" s="1"/>
  <c r="L1110" i="9"/>
  <c r="W1347" i="9"/>
  <c r="W1346" i="9" s="1"/>
  <c r="H1285" i="9"/>
  <c r="O1136" i="9"/>
  <c r="Q1136" i="9" s="1"/>
  <c r="S1136" i="9" s="1"/>
  <c r="W1297" i="9"/>
  <c r="W1296" i="9" s="1"/>
  <c r="I1098" i="9"/>
  <c r="W1002" i="9"/>
  <c r="K1112" i="9"/>
  <c r="W1063" i="9"/>
  <c r="W1026" i="9"/>
  <c r="W1013" i="9"/>
  <c r="W924" i="9"/>
  <c r="W902" i="9"/>
  <c r="M1128" i="9"/>
  <c r="N1128" i="9" s="1"/>
  <c r="N1127" i="9" s="1"/>
  <c r="W1335" i="9"/>
  <c r="W1334" i="9" s="1"/>
  <c r="Q1129" i="9"/>
  <c r="S1129" i="9" s="1"/>
  <c r="W966" i="9"/>
  <c r="W964" i="9" s="1"/>
  <c r="W910" i="9"/>
  <c r="M1135" i="9"/>
  <c r="H1331" i="9"/>
  <c r="W1333" i="9"/>
  <c r="W1331" i="9" s="1"/>
  <c r="L1148" i="9"/>
  <c r="J1111" i="9"/>
  <c r="K1111" i="9" s="1"/>
  <c r="I1099" i="9"/>
  <c r="O1676" i="9"/>
  <c r="O1181" i="9"/>
  <c r="Q1181" i="9" s="1"/>
  <c r="W1285" i="9"/>
  <c r="L1141" i="9"/>
  <c r="M1142" i="9"/>
  <c r="N1142" i="9" s="1"/>
  <c r="N1141" i="9" s="1"/>
  <c r="W1305" i="9"/>
  <c r="W1304" i="9" s="1"/>
  <c r="J1109" i="9"/>
  <c r="K1109" i="9" s="1"/>
  <c r="Q1116" i="9"/>
  <c r="T1116" i="9" s="1"/>
  <c r="W1116" i="9" s="1"/>
  <c r="I1102" i="9"/>
  <c r="U1123" i="9"/>
  <c r="W968" i="9"/>
  <c r="W1137" i="9"/>
  <c r="W1066" i="9"/>
  <c r="W1345" i="9"/>
  <c r="W1343" i="9" s="1"/>
  <c r="O1150" i="9"/>
  <c r="Q1150" i="9" s="1"/>
  <c r="W978" i="9"/>
  <c r="W976" i="9" s="1"/>
  <c r="J1148" i="7"/>
  <c r="M1179" i="1"/>
  <c r="L1179" i="1"/>
  <c r="O865" i="12"/>
  <c r="S865" i="12"/>
  <c r="K865" i="12"/>
  <c r="M865" i="12"/>
  <c r="Q865" i="12"/>
  <c r="U865" i="12"/>
  <c r="L865" i="12"/>
  <c r="P865" i="12"/>
  <c r="T865" i="12"/>
  <c r="N865" i="12"/>
  <c r="R865" i="12"/>
  <c r="Q1152" i="7"/>
  <c r="L1149" i="7"/>
  <c r="L1148" i="7" s="1"/>
  <c r="U865" i="7"/>
  <c r="Q1145" i="7"/>
  <c r="M1143" i="7"/>
  <c r="O1143" i="7" s="1"/>
  <c r="Q1143" i="7" s="1"/>
  <c r="N1137" i="7"/>
  <c r="Q1137" i="7" s="1"/>
  <c r="T1137" i="7" s="1"/>
  <c r="L1135" i="7"/>
  <c r="M1135" i="7" s="1"/>
  <c r="N1130" i="7"/>
  <c r="Q1130" i="7" s="1"/>
  <c r="T1130" i="7" s="1"/>
  <c r="Q1124" i="7"/>
  <c r="M1122" i="7"/>
  <c r="O1122" i="7" s="1"/>
  <c r="Q1117" i="7"/>
  <c r="M1115" i="7"/>
  <c r="O1115" i="7" s="1"/>
  <c r="Q1115" i="7" s="1"/>
  <c r="N1151" i="7"/>
  <c r="Q1151" i="7" s="1"/>
  <c r="T1151" i="7" s="1"/>
  <c r="M1150" i="7"/>
  <c r="O1150" i="7" s="1"/>
  <c r="K1141" i="7"/>
  <c r="K1134" i="7"/>
  <c r="K1127" i="7"/>
  <c r="K1113" i="7"/>
  <c r="Q865" i="7"/>
  <c r="N1144" i="7"/>
  <c r="Q1144" i="7" s="1"/>
  <c r="T1144" i="7" s="1"/>
  <c r="L1142" i="7"/>
  <c r="L1141" i="7" s="1"/>
  <c r="Q1138" i="7"/>
  <c r="M1136" i="7"/>
  <c r="O1136" i="7" s="1"/>
  <c r="Q1131" i="7"/>
  <c r="M1129" i="7"/>
  <c r="O1129" i="7" s="1"/>
  <c r="N1123" i="7"/>
  <c r="Q1123" i="7" s="1"/>
  <c r="T1123" i="7" s="1"/>
  <c r="L1121" i="7"/>
  <c r="L1120" i="7" s="1"/>
  <c r="N1116" i="7"/>
  <c r="Q1116" i="7" s="1"/>
  <c r="T1116" i="7" s="1"/>
  <c r="H1113" i="7"/>
  <c r="M865" i="7"/>
  <c r="L1128" i="7"/>
  <c r="L1127" i="7" s="1"/>
  <c r="K865" i="7"/>
  <c r="O865" i="7"/>
  <c r="S865" i="7"/>
  <c r="I1148" i="7"/>
  <c r="J1141" i="7"/>
  <c r="J1134" i="7"/>
  <c r="J1127" i="7"/>
  <c r="J1113" i="7"/>
  <c r="S1137" i="7"/>
  <c r="V1137" i="7" s="1"/>
  <c r="R1144" i="7"/>
  <c r="U1144" i="7" s="1"/>
  <c r="P1151" i="7"/>
  <c r="S1151" i="7" s="1"/>
  <c r="V1151" i="7" s="1"/>
  <c r="H1120" i="7"/>
  <c r="N865" i="7"/>
  <c r="R865" i="7"/>
  <c r="K1120" i="7"/>
  <c r="L1114" i="7"/>
  <c r="L1113" i="7" s="1"/>
  <c r="R1116" i="7"/>
  <c r="U1116" i="7" s="1"/>
  <c r="R1137" i="7"/>
  <c r="U1137" i="7" s="1"/>
  <c r="L865" i="7"/>
  <c r="P865" i="7"/>
  <c r="T865" i="7"/>
  <c r="I1134" i="7"/>
  <c r="I1127" i="7"/>
  <c r="I1120" i="7"/>
  <c r="I1113" i="7"/>
  <c r="S1123" i="7"/>
  <c r="V1123" i="7" s="1"/>
  <c r="R1181" i="1"/>
  <c r="N1180" i="1"/>
  <c r="N1115" i="7"/>
  <c r="P1115" i="7" s="1"/>
  <c r="R1130" i="7"/>
  <c r="U1130" i="7" s="1"/>
  <c r="N1143" i="7"/>
  <c r="P1116" i="7"/>
  <c r="O1123" i="7"/>
  <c r="R1123" i="7" s="1"/>
  <c r="V1130" i="7"/>
  <c r="P1144" i="7"/>
  <c r="O1151" i="7"/>
  <c r="R1151" i="7" s="1"/>
  <c r="U1151" i="7" s="1"/>
  <c r="P1129" i="7"/>
  <c r="N1122" i="7"/>
  <c r="P1136" i="7"/>
  <c r="R1136" i="7" s="1"/>
  <c r="N1150" i="7"/>
  <c r="H1141" i="7"/>
  <c r="H1148" i="7"/>
  <c r="I1141" i="7"/>
  <c r="K1148" i="7"/>
  <c r="H1134" i="7"/>
  <c r="J1120" i="7"/>
  <c r="H1127" i="7"/>
  <c r="N1143" i="1"/>
  <c r="N1122" i="1"/>
  <c r="H1703" i="11" l="1"/>
  <c r="H1676" i="11"/>
  <c r="M1160" i="9"/>
  <c r="N1160" i="9" s="1"/>
  <c r="O1160" i="9" s="1"/>
  <c r="H1676" i="9"/>
  <c r="H1676" i="10"/>
  <c r="N865" i="11"/>
  <c r="O6" i="11"/>
  <c r="O866" i="11" s="1"/>
  <c r="H1703" i="9"/>
  <c r="H1720" i="9"/>
  <c r="P1104" i="7"/>
  <c r="Q1104" i="7" s="1"/>
  <c r="R1104" i="7" s="1"/>
  <c r="P1103" i="1"/>
  <c r="Q1103" i="1" s="1"/>
  <c r="R1103" i="1" s="1"/>
  <c r="S1103" i="1" s="1"/>
  <c r="T1103" i="1" s="1"/>
  <c r="U1103" i="1" s="1"/>
  <c r="V1103" i="1" s="1"/>
  <c r="W1103" i="1" s="1"/>
  <c r="L1104" i="10"/>
  <c r="M1104" i="10" s="1"/>
  <c r="N1104" i="10" s="1"/>
  <c r="K1107" i="10"/>
  <c r="L1107" i="10" s="1"/>
  <c r="M1107" i="10" s="1"/>
  <c r="J1106" i="11"/>
  <c r="I1097" i="11"/>
  <c r="I1097" i="9"/>
  <c r="M1098" i="10"/>
  <c r="L1107" i="9"/>
  <c r="M1107" i="9" s="1"/>
  <c r="K1106" i="9"/>
  <c r="L1103" i="10"/>
  <c r="M1103" i="10" s="1"/>
  <c r="J1106" i="9"/>
  <c r="M1149" i="7"/>
  <c r="M1148" i="7" s="1"/>
  <c r="H1376" i="10"/>
  <c r="H1380" i="10" s="1"/>
  <c r="H1093" i="9"/>
  <c r="P1136" i="1"/>
  <c r="P1136" i="12" s="1"/>
  <c r="H1720" i="10"/>
  <c r="W1182" i="9"/>
  <c r="N1180" i="9"/>
  <c r="N1179" i="9" s="1"/>
  <c r="W1720" i="9"/>
  <c r="W1130" i="9"/>
  <c r="P1129" i="1"/>
  <c r="R1129" i="1" s="1"/>
  <c r="T1129" i="1" s="1"/>
  <c r="M1174" i="11"/>
  <c r="W1151" i="10"/>
  <c r="I1159" i="11"/>
  <c r="S1123" i="1"/>
  <c r="V1123" i="1" s="1"/>
  <c r="U1122" i="11"/>
  <c r="N1174" i="9"/>
  <c r="O1180" i="11"/>
  <c r="O1179" i="11" s="1"/>
  <c r="N1135" i="10"/>
  <c r="N1134" i="10" s="1"/>
  <c r="Q1129" i="7"/>
  <c r="S1129" i="7" s="1"/>
  <c r="U1129" i="7" s="1"/>
  <c r="H1376" i="9"/>
  <c r="H1380" i="9" s="1"/>
  <c r="N1114" i="10"/>
  <c r="N1113" i="10" s="1"/>
  <c r="W1123" i="9"/>
  <c r="H1093" i="11"/>
  <c r="W1143" i="11"/>
  <c r="N1150" i="12"/>
  <c r="P1144" i="12"/>
  <c r="O1123" i="12"/>
  <c r="W914" i="10"/>
  <c r="W1093" i="10" s="1"/>
  <c r="W878" i="9"/>
  <c r="W1093" i="9" s="1"/>
  <c r="H1093" i="10"/>
  <c r="W1720" i="10"/>
  <c r="P1143" i="1"/>
  <c r="N1143" i="12"/>
  <c r="P1122" i="1"/>
  <c r="R1122" i="1" s="1"/>
  <c r="N1122" i="12"/>
  <c r="Q1150" i="10"/>
  <c r="S1150" i="10" s="1"/>
  <c r="J1159" i="11"/>
  <c r="S1151" i="1"/>
  <c r="P1151" i="12"/>
  <c r="R1151" i="1"/>
  <c r="O1151" i="12"/>
  <c r="R1137" i="1"/>
  <c r="O1137" i="12"/>
  <c r="R1123" i="1"/>
  <c r="P1150" i="1"/>
  <c r="T1181" i="1"/>
  <c r="L1111" i="9"/>
  <c r="M1111" i="9" s="1"/>
  <c r="R1129" i="10"/>
  <c r="T1129" i="10" s="1"/>
  <c r="V1129" i="10" s="1"/>
  <c r="V1143" i="10"/>
  <c r="K1107" i="11"/>
  <c r="S1129" i="11"/>
  <c r="U1129" i="11" s="1"/>
  <c r="W1129" i="11" s="1"/>
  <c r="R1115" i="11"/>
  <c r="R1130" i="1"/>
  <c r="O1130" i="12"/>
  <c r="M1099" i="10"/>
  <c r="N1099" i="10" s="1"/>
  <c r="S1143" i="10"/>
  <c r="U1143" i="10" s="1"/>
  <c r="T1182" i="1"/>
  <c r="W1182" i="1" s="1"/>
  <c r="S1130" i="1"/>
  <c r="P1130" i="12"/>
  <c r="R1144" i="1"/>
  <c r="S1144" i="1"/>
  <c r="S1181" i="9"/>
  <c r="U1181" i="9" s="1"/>
  <c r="W1181" i="9" s="1"/>
  <c r="T1144" i="9"/>
  <c r="W1144" i="9" s="1"/>
  <c r="U1116" i="10"/>
  <c r="W1116" i="10" s="1"/>
  <c r="V1181" i="10"/>
  <c r="V1150" i="10"/>
  <c r="J1163" i="11"/>
  <c r="T1144" i="11"/>
  <c r="W1144" i="11" s="1"/>
  <c r="S1137" i="1"/>
  <c r="P1137" i="12"/>
  <c r="S1181" i="11"/>
  <c r="U1181" i="11" s="1"/>
  <c r="W1093" i="11"/>
  <c r="H1720" i="11"/>
  <c r="K1163" i="11"/>
  <c r="T1130" i="11"/>
  <c r="W1130" i="11" s="1"/>
  <c r="L1100" i="11"/>
  <c r="M1100" i="11" s="1"/>
  <c r="W1137" i="11"/>
  <c r="O1142" i="11"/>
  <c r="P1142" i="11" s="1"/>
  <c r="S1136" i="11"/>
  <c r="U1136" i="11" s="1"/>
  <c r="Q1150" i="11"/>
  <c r="L1109" i="11"/>
  <c r="M1113" i="11"/>
  <c r="N1114" i="11"/>
  <c r="H1376" i="11"/>
  <c r="H1380" i="11" s="1"/>
  <c r="N1111" i="11"/>
  <c r="O1111" i="11" s="1"/>
  <c r="M1148" i="11"/>
  <c r="O1149" i="11"/>
  <c r="O1148" i="11" s="1"/>
  <c r="M1160" i="11"/>
  <c r="W1182" i="11"/>
  <c r="J1099" i="11"/>
  <c r="M1112" i="11"/>
  <c r="N1112" i="11" s="1"/>
  <c r="K1098" i="11"/>
  <c r="M1134" i="11"/>
  <c r="M1120" i="11"/>
  <c r="N1121" i="11"/>
  <c r="N1120" i="11" s="1"/>
  <c r="N1135" i="11"/>
  <c r="N1134" i="11" s="1"/>
  <c r="W1151" i="11"/>
  <c r="L1110" i="11"/>
  <c r="M1110" i="11" s="1"/>
  <c r="O1127" i="11"/>
  <c r="P1128" i="11"/>
  <c r="W1720" i="11"/>
  <c r="K1101" i="11"/>
  <c r="L1108" i="11"/>
  <c r="M1108" i="11" s="1"/>
  <c r="N1108" i="11" s="1"/>
  <c r="L1102" i="11"/>
  <c r="M1166" i="11"/>
  <c r="N1166" i="11" s="1"/>
  <c r="V1122" i="11"/>
  <c r="M1141" i="10"/>
  <c r="N1142" i="10"/>
  <c r="N1141" i="10" s="1"/>
  <c r="M1120" i="10"/>
  <c r="N1121" i="10"/>
  <c r="W1130" i="10"/>
  <c r="M1108" i="10"/>
  <c r="L1101" i="10"/>
  <c r="M1174" i="10"/>
  <c r="M865" i="10"/>
  <c r="M6" i="10"/>
  <c r="M866" i="10" s="1"/>
  <c r="Q1129" i="10"/>
  <c r="S1129" i="10" s="1"/>
  <c r="M1127" i="10"/>
  <c r="N1128" i="10"/>
  <c r="O1128" i="10" s="1"/>
  <c r="O1127" i="10" s="1"/>
  <c r="Q1122" i="10"/>
  <c r="N1109" i="10"/>
  <c r="V1123" i="10"/>
  <c r="W1123" i="10" s="1"/>
  <c r="L1110" i="10"/>
  <c r="U1136" i="10"/>
  <c r="W1136" i="10" s="1"/>
  <c r="N1180" i="10"/>
  <c r="N1179" i="10" s="1"/>
  <c r="S1115" i="10"/>
  <c r="U1115" i="10" s="1"/>
  <c r="W1115" i="10" s="1"/>
  <c r="M1148" i="10"/>
  <c r="N1149" i="10"/>
  <c r="O1149" i="10" s="1"/>
  <c r="O1148" i="10" s="1"/>
  <c r="I1163" i="10"/>
  <c r="K1166" i="10"/>
  <c r="L1166" i="10" s="1"/>
  <c r="I1159" i="10"/>
  <c r="K1160" i="10"/>
  <c r="K1159" i="10" s="1"/>
  <c r="J1100" i="10"/>
  <c r="J1097" i="10" s="1"/>
  <c r="Q1181" i="10"/>
  <c r="L1111" i="10"/>
  <c r="N1112" i="10"/>
  <c r="O1112" i="10" s="1"/>
  <c r="M1102" i="10"/>
  <c r="J1099" i="9"/>
  <c r="K1099" i="9" s="1"/>
  <c r="L1099" i="9" s="1"/>
  <c r="M1134" i="9"/>
  <c r="N1135" i="9"/>
  <c r="L1112" i="9"/>
  <c r="M1112" i="9" s="1"/>
  <c r="U1136" i="9"/>
  <c r="W1136" i="9" s="1"/>
  <c r="S1122" i="9"/>
  <c r="V1151" i="9"/>
  <c r="W1151" i="9" s="1"/>
  <c r="J1159" i="9"/>
  <c r="S1150" i="9"/>
  <c r="U1150" i="9" s="1"/>
  <c r="M1108" i="9"/>
  <c r="L1109" i="9"/>
  <c r="M1109" i="9" s="1"/>
  <c r="T1143" i="9"/>
  <c r="V1143" i="9" s="1"/>
  <c r="W1143" i="9" s="1"/>
  <c r="M1127" i="9"/>
  <c r="O1128" i="9"/>
  <c r="O1127" i="9" s="1"/>
  <c r="J1098" i="9"/>
  <c r="N1121" i="9"/>
  <c r="I1159" i="9"/>
  <c r="M1148" i="9"/>
  <c r="N1101" i="9"/>
  <c r="J1102" i="9"/>
  <c r="K1102" i="9" s="1"/>
  <c r="W1115" i="9"/>
  <c r="M1110" i="9"/>
  <c r="M1141" i="9"/>
  <c r="O1142" i="9"/>
  <c r="M1100" i="9"/>
  <c r="N1100" i="9" s="1"/>
  <c r="N865" i="9"/>
  <c r="N6" i="9"/>
  <c r="N866" i="9" s="1"/>
  <c r="J1163" i="9"/>
  <c r="K1166" i="9"/>
  <c r="N1114" i="9"/>
  <c r="O1149" i="9"/>
  <c r="U1129" i="9"/>
  <c r="W1129" i="9" s="1"/>
  <c r="N1179" i="1"/>
  <c r="L1134" i="7"/>
  <c r="M1121" i="7"/>
  <c r="M1120" i="7" s="1"/>
  <c r="N1135" i="7"/>
  <c r="M1114" i="7"/>
  <c r="M1113" i="7" s="1"/>
  <c r="M1128" i="7"/>
  <c r="Q1150" i="7"/>
  <c r="S1150" i="7" s="1"/>
  <c r="U1150" i="7" s="1"/>
  <c r="M1142" i="7"/>
  <c r="M1141" i="7" s="1"/>
  <c r="Q1122" i="7"/>
  <c r="S1122" i="7" s="1"/>
  <c r="P1122" i="7"/>
  <c r="R1115" i="7"/>
  <c r="T1115" i="7" s="1"/>
  <c r="U1123" i="7"/>
  <c r="S1181" i="1"/>
  <c r="O1180" i="1"/>
  <c r="L865" i="1"/>
  <c r="K865" i="1"/>
  <c r="P1150" i="7"/>
  <c r="R1150" i="7" s="1"/>
  <c r="S1143" i="7"/>
  <c r="U1143" i="7" s="1"/>
  <c r="S1115" i="7"/>
  <c r="U1115" i="7" s="1"/>
  <c r="P1143" i="7"/>
  <c r="Q1136" i="7"/>
  <c r="S1136" i="7" s="1"/>
  <c r="U1136" i="7" s="1"/>
  <c r="T1136" i="7"/>
  <c r="V1136" i="7" s="1"/>
  <c r="S1144" i="7"/>
  <c r="V1144" i="7" s="1"/>
  <c r="S1116" i="7"/>
  <c r="V1116" i="7" s="1"/>
  <c r="R1129" i="7"/>
  <c r="T1129" i="7" s="1"/>
  <c r="V1129" i="7" s="1"/>
  <c r="M1134" i="7"/>
  <c r="G14" i="12"/>
  <c r="P1160" i="9" l="1"/>
  <c r="Q1160" i="9" s="1"/>
  <c r="R1160" i="9" s="1"/>
  <c r="O865" i="11"/>
  <c r="H1721" i="11"/>
  <c r="H1722" i="11" s="1"/>
  <c r="H1721" i="10"/>
  <c r="H1722" i="10" s="1"/>
  <c r="H1724" i="10" s="1"/>
  <c r="H1721" i="9"/>
  <c r="H1722" i="9" s="1"/>
  <c r="H1724" i="9" s="1"/>
  <c r="H1694" i="10"/>
  <c r="H1689" i="10"/>
  <c r="H1694" i="11"/>
  <c r="H1689" i="11"/>
  <c r="H1694" i="9"/>
  <c r="H1689" i="9"/>
  <c r="K1106" i="10"/>
  <c r="O1180" i="9"/>
  <c r="O1179" i="9" s="1"/>
  <c r="S1104" i="7"/>
  <c r="T1104" i="7" s="1"/>
  <c r="U1104" i="7" s="1"/>
  <c r="V1104" i="7" s="1"/>
  <c r="W1104" i="7" s="1"/>
  <c r="R1136" i="1"/>
  <c r="R1136" i="12" s="1"/>
  <c r="M1106" i="9"/>
  <c r="J1097" i="11"/>
  <c r="J1376" i="11" s="1"/>
  <c r="O1104" i="10"/>
  <c r="P1104" i="10" s="1"/>
  <c r="Q1104" i="10" s="1"/>
  <c r="R1104" i="10" s="1"/>
  <c r="S1104" i="10" s="1"/>
  <c r="T1104" i="10" s="1"/>
  <c r="U1104" i="10" s="1"/>
  <c r="V1104" i="10" s="1"/>
  <c r="W1104" i="10" s="1"/>
  <c r="J1097" i="9"/>
  <c r="J1376" i="9" s="1"/>
  <c r="L1107" i="11"/>
  <c r="L1106" i="11" s="1"/>
  <c r="K1106" i="11"/>
  <c r="L1106" i="9"/>
  <c r="L1106" i="10"/>
  <c r="N1103" i="10"/>
  <c r="O1103" i="10" s="1"/>
  <c r="P1103" i="10" s="1"/>
  <c r="Q1103" i="10" s="1"/>
  <c r="R1103" i="10" s="1"/>
  <c r="S1103" i="10" s="1"/>
  <c r="T1103" i="10" s="1"/>
  <c r="U1103" i="10" s="1"/>
  <c r="V1103" i="10" s="1"/>
  <c r="W1103" i="10" s="1"/>
  <c r="L1103" i="9"/>
  <c r="L1098" i="11"/>
  <c r="M1098" i="11" s="1"/>
  <c r="N1098" i="10"/>
  <c r="I1376" i="11"/>
  <c r="W1122" i="11"/>
  <c r="O1174" i="9"/>
  <c r="P1129" i="12"/>
  <c r="P1180" i="11"/>
  <c r="Q1180" i="11" s="1"/>
  <c r="O1099" i="10"/>
  <c r="P1099" i="10" s="1"/>
  <c r="Q1099" i="10" s="1"/>
  <c r="R1099" i="10" s="1"/>
  <c r="S1099" i="10" s="1"/>
  <c r="T1099" i="10" s="1"/>
  <c r="U1099" i="10" s="1"/>
  <c r="V1099" i="10" s="1"/>
  <c r="W1099" i="10" s="1"/>
  <c r="S1123" i="12"/>
  <c r="O1114" i="10"/>
  <c r="O1113" i="10" s="1"/>
  <c r="P1149" i="11"/>
  <c r="P1148" i="11" s="1"/>
  <c r="K1159" i="11"/>
  <c r="O1135" i="10"/>
  <c r="O1134" i="10" s="1"/>
  <c r="L1163" i="11"/>
  <c r="V1123" i="12"/>
  <c r="P1143" i="12"/>
  <c r="N1142" i="7"/>
  <c r="O1142" i="7" s="1"/>
  <c r="O1141" i="7" s="1"/>
  <c r="P1128" i="9"/>
  <c r="P1127" i="9" s="1"/>
  <c r="O1142" i="10"/>
  <c r="O1141" i="10" s="1"/>
  <c r="M1099" i="9"/>
  <c r="N1099" i="9" s="1"/>
  <c r="R1143" i="1"/>
  <c r="N1112" i="9"/>
  <c r="O1112" i="9" s="1"/>
  <c r="V1130" i="1"/>
  <c r="V1130" i="12" s="1"/>
  <c r="S1130" i="12"/>
  <c r="R1130" i="12"/>
  <c r="U1130" i="1"/>
  <c r="U1130" i="12" s="1"/>
  <c r="U1123" i="1"/>
  <c r="U1123" i="12" s="1"/>
  <c r="R1123" i="12"/>
  <c r="R1137" i="12"/>
  <c r="U1137" i="1"/>
  <c r="U1137" i="12" s="1"/>
  <c r="N1149" i="7"/>
  <c r="O1149" i="7" s="1"/>
  <c r="O1148" i="7" s="1"/>
  <c r="V1129" i="1"/>
  <c r="V1129" i="12" s="1"/>
  <c r="T1129" i="12"/>
  <c r="W1143" i="10"/>
  <c r="W1136" i="11"/>
  <c r="W1181" i="11"/>
  <c r="V1137" i="1"/>
  <c r="V1137" i="12" s="1"/>
  <c r="S1137" i="12"/>
  <c r="V1181" i="1"/>
  <c r="T1115" i="11"/>
  <c r="V1115" i="11" s="1"/>
  <c r="P1122" i="12"/>
  <c r="U1181" i="1"/>
  <c r="N1163" i="11"/>
  <c r="V1144" i="1"/>
  <c r="V1144" i="12" s="1"/>
  <c r="S1144" i="12"/>
  <c r="K1159" i="9"/>
  <c r="W1150" i="9"/>
  <c r="U1144" i="1"/>
  <c r="U1144" i="12" s="1"/>
  <c r="R1144" i="12"/>
  <c r="T1122" i="1"/>
  <c r="I1376" i="9"/>
  <c r="N1111" i="9"/>
  <c r="O1111" i="9" s="1"/>
  <c r="U1150" i="10"/>
  <c r="W1150" i="10" s="1"/>
  <c r="M1163" i="11"/>
  <c r="M1109" i="11"/>
  <c r="S1150" i="11"/>
  <c r="U1150" i="11" s="1"/>
  <c r="W1150" i="11" s="1"/>
  <c r="R1129" i="12"/>
  <c r="R1150" i="1"/>
  <c r="P1150" i="12"/>
  <c r="R1151" i="12"/>
  <c r="U1151" i="1"/>
  <c r="U1151" i="12" s="1"/>
  <c r="V1151" i="1"/>
  <c r="V1151" i="12" s="1"/>
  <c r="S1151" i="12"/>
  <c r="P1141" i="11"/>
  <c r="Q1142" i="11"/>
  <c r="Q1141" i="11" s="1"/>
  <c r="P1111" i="11"/>
  <c r="Q1111" i="11" s="1"/>
  <c r="R1111" i="11" s="1"/>
  <c r="M1102" i="11"/>
  <c r="P1127" i="11"/>
  <c r="Q1128" i="11"/>
  <c r="Q1127" i="11" s="1"/>
  <c r="O1174" i="11"/>
  <c r="N1110" i="11"/>
  <c r="N1174" i="11"/>
  <c r="O1112" i="11"/>
  <c r="P1112" i="11" s="1"/>
  <c r="N1160" i="11"/>
  <c r="O1166" i="11"/>
  <c r="P1166" i="11" s="1"/>
  <c r="K1099" i="11"/>
  <c r="L1099" i="11" s="1"/>
  <c r="O1121" i="11"/>
  <c r="O1120" i="11" s="1"/>
  <c r="M1159" i="11"/>
  <c r="N1113" i="11"/>
  <c r="O1114" i="11"/>
  <c r="P1114" i="11" s="1"/>
  <c r="O1141" i="11"/>
  <c r="N1100" i="11"/>
  <c r="O1108" i="11"/>
  <c r="L1159" i="11"/>
  <c r="L1101" i="11"/>
  <c r="O1135" i="11"/>
  <c r="P1135" i="11" s="1"/>
  <c r="P1134" i="11" s="1"/>
  <c r="P1112" i="10"/>
  <c r="Q1112" i="10" s="1"/>
  <c r="L1163" i="10"/>
  <c r="M1111" i="10"/>
  <c r="O1174" i="10"/>
  <c r="N1107" i="10"/>
  <c r="J1376" i="10"/>
  <c r="N1102" i="10"/>
  <c r="O1102" i="10" s="1"/>
  <c r="P1102" i="10" s="1"/>
  <c r="Q1102" i="10" s="1"/>
  <c r="L1160" i="10"/>
  <c r="S1181" i="10"/>
  <c r="U1181" i="10" s="1"/>
  <c r="W1181" i="10" s="1"/>
  <c r="N1127" i="10"/>
  <c r="U1129" i="10"/>
  <c r="W1129" i="10" s="1"/>
  <c r="N1174" i="10"/>
  <c r="M1101" i="10"/>
  <c r="N1120" i="10"/>
  <c r="O1121" i="10"/>
  <c r="M1110" i="10"/>
  <c r="N1110" i="10" s="1"/>
  <c r="O1110" i="10" s="1"/>
  <c r="K1163" i="10"/>
  <c r="M1166" i="10"/>
  <c r="M1163" i="10" s="1"/>
  <c r="N1148" i="10"/>
  <c r="O1180" i="10"/>
  <c r="P1149" i="10"/>
  <c r="P1148" i="10" s="1"/>
  <c r="I1376" i="10"/>
  <c r="P1128" i="10"/>
  <c r="Q1128" i="10" s="1"/>
  <c r="Q1127" i="10" s="1"/>
  <c r="N6" i="10"/>
  <c r="N866" i="10" s="1"/>
  <c r="N865" i="10"/>
  <c r="K1100" i="10"/>
  <c r="K1097" i="10" s="1"/>
  <c r="N1108" i="10"/>
  <c r="S1122" i="10"/>
  <c r="U1122" i="10" s="1"/>
  <c r="W1122" i="10" s="1"/>
  <c r="O1109" i="10"/>
  <c r="L1159" i="9"/>
  <c r="M1159" i="9"/>
  <c r="N1110" i="9"/>
  <c r="O1110" i="9" s="1"/>
  <c r="N1108" i="9"/>
  <c r="N1113" i="9"/>
  <c r="O1114" i="9"/>
  <c r="O1113" i="9" s="1"/>
  <c r="N1134" i="9"/>
  <c r="O1100" i="9"/>
  <c r="O1148" i="9"/>
  <c r="P1149" i="9"/>
  <c r="L1166" i="9"/>
  <c r="K1163" i="9"/>
  <c r="L1102" i="9"/>
  <c r="U1122" i="9"/>
  <c r="W1122" i="9" s="1"/>
  <c r="P1142" i="9"/>
  <c r="Q1142" i="9" s="1"/>
  <c r="Q1141" i="9" s="1"/>
  <c r="K1098" i="9"/>
  <c r="N1107" i="9"/>
  <c r="O1135" i="9"/>
  <c r="N1109" i="9"/>
  <c r="O1109" i="9" s="1"/>
  <c r="O1141" i="9"/>
  <c r="N1120" i="9"/>
  <c r="O1121" i="9"/>
  <c r="O1120" i="9" s="1"/>
  <c r="O865" i="9"/>
  <c r="O6" i="9"/>
  <c r="O866" i="9" s="1"/>
  <c r="O1101" i="9"/>
  <c r="P1101" i="9" s="1"/>
  <c r="O1179" i="1"/>
  <c r="N1121" i="7"/>
  <c r="N1120" i="7" s="1"/>
  <c r="O1135" i="7"/>
  <c r="O1134" i="7" s="1"/>
  <c r="N1134" i="7"/>
  <c r="N1114" i="7"/>
  <c r="N1113" i="7" s="1"/>
  <c r="M1127" i="7"/>
  <c r="N1128" i="7"/>
  <c r="N1127" i="7" s="1"/>
  <c r="U1122" i="7"/>
  <c r="R1143" i="7"/>
  <c r="T1143" i="7" s="1"/>
  <c r="V1143" i="7" s="1"/>
  <c r="V1115" i="7"/>
  <c r="R1122" i="7"/>
  <c r="T1122" i="7" s="1"/>
  <c r="V1122" i="7" s="1"/>
  <c r="P1180" i="1"/>
  <c r="T1150" i="7"/>
  <c r="V1150" i="7" s="1"/>
  <c r="W1666" i="7"/>
  <c r="W1665" i="7"/>
  <c r="W1664" i="7"/>
  <c r="W1662" i="7"/>
  <c r="W1661" i="7"/>
  <c r="W1659" i="7"/>
  <c r="W1658" i="7"/>
  <c r="W1656" i="7"/>
  <c r="W1655" i="7"/>
  <c r="W1653" i="7"/>
  <c r="W1652" i="7"/>
  <c r="W1650" i="7"/>
  <c r="W1649" i="7"/>
  <c r="W1647" i="7"/>
  <c r="W1646" i="7"/>
  <c r="W1643" i="7"/>
  <c r="W1642" i="7"/>
  <c r="W1641" i="7"/>
  <c r="W1639" i="7"/>
  <c r="W1638" i="7"/>
  <c r="W1636" i="7"/>
  <c r="W1635" i="7"/>
  <c r="W1634" i="7"/>
  <c r="W1632" i="7"/>
  <c r="W1631" i="7"/>
  <c r="W1629" i="7"/>
  <c r="W1628" i="7"/>
  <c r="W1627" i="7"/>
  <c r="W1625" i="7"/>
  <c r="W1624" i="7"/>
  <c r="W1621" i="7"/>
  <c r="W1620" i="7"/>
  <c r="W1619" i="7"/>
  <c r="W1617" i="7"/>
  <c r="W1616" i="7"/>
  <c r="W1615" i="7"/>
  <c r="W1613" i="7"/>
  <c r="W1612" i="7"/>
  <c r="W1611" i="7"/>
  <c r="W1608" i="7"/>
  <c r="W1607" i="7"/>
  <c r="W1606" i="7"/>
  <c r="W1605" i="7"/>
  <c r="W1603" i="7"/>
  <c r="W1602" i="7"/>
  <c r="W1601" i="7"/>
  <c r="W1600" i="7"/>
  <c r="W1598" i="7"/>
  <c r="W1597" i="7"/>
  <c r="W1596" i="7"/>
  <c r="W1595" i="7"/>
  <c r="W1588" i="7"/>
  <c r="W1587" i="7"/>
  <c r="W1586" i="7"/>
  <c r="W1584" i="7"/>
  <c r="W1583" i="7"/>
  <c r="W1581" i="7"/>
  <c r="W1580" i="7"/>
  <c r="W1578" i="7"/>
  <c r="W1577" i="7"/>
  <c r="W1575" i="7"/>
  <c r="W1574" i="7"/>
  <c r="W1572" i="7"/>
  <c r="W1571" i="7"/>
  <c r="W1569" i="7"/>
  <c r="W1568" i="7"/>
  <c r="W1565" i="7"/>
  <c r="W1564" i="7"/>
  <c r="W1563" i="7"/>
  <c r="W1561" i="7"/>
  <c r="W1560" i="7"/>
  <c r="W1558" i="7"/>
  <c r="W1557" i="7"/>
  <c r="W1556" i="7"/>
  <c r="W1554" i="7"/>
  <c r="W1553" i="7"/>
  <c r="W1551" i="7"/>
  <c r="W1550" i="7"/>
  <c r="W1549" i="7"/>
  <c r="W1547" i="7"/>
  <c r="W1546" i="7"/>
  <c r="W1543" i="7"/>
  <c r="W1542" i="7"/>
  <c r="W1541" i="7"/>
  <c r="W1539" i="7"/>
  <c r="W1538" i="7"/>
  <c r="W1537" i="7"/>
  <c r="W1535" i="7"/>
  <c r="W1534" i="7"/>
  <c r="W1533" i="7"/>
  <c r="W1530" i="7"/>
  <c r="W1529" i="7"/>
  <c r="W1528" i="7"/>
  <c r="W1527" i="7"/>
  <c r="W1525" i="7"/>
  <c r="W1524" i="7"/>
  <c r="W1523" i="7"/>
  <c r="W1522" i="7"/>
  <c r="W1520" i="7"/>
  <c r="W1519" i="7"/>
  <c r="W1518" i="7"/>
  <c r="W1517" i="7"/>
  <c r="W1510" i="7"/>
  <c r="W1509" i="7"/>
  <c r="W1508" i="7"/>
  <c r="W1506" i="7"/>
  <c r="W1505" i="7"/>
  <c r="W1503" i="7"/>
  <c r="W1502" i="7"/>
  <c r="W1500" i="7"/>
  <c r="W1499" i="7"/>
  <c r="W1497" i="7"/>
  <c r="W1496" i="7"/>
  <c r="W1494" i="7"/>
  <c r="W1493" i="7"/>
  <c r="W1491" i="7"/>
  <c r="W1490" i="7"/>
  <c r="W1487" i="7"/>
  <c r="W1486" i="7"/>
  <c r="W1485" i="7"/>
  <c r="W1483" i="7"/>
  <c r="W1482" i="7"/>
  <c r="W1480" i="7"/>
  <c r="W1479" i="7"/>
  <c r="W1478" i="7"/>
  <c r="W1476" i="7"/>
  <c r="W1475" i="7"/>
  <c r="W1473" i="7"/>
  <c r="W1472" i="7"/>
  <c r="W1471" i="7"/>
  <c r="W1469" i="7"/>
  <c r="W1468" i="7"/>
  <c r="W1465" i="7"/>
  <c r="W1464" i="7"/>
  <c r="W1463" i="7"/>
  <c r="W1461" i="7"/>
  <c r="W1460" i="7"/>
  <c r="W1459" i="7"/>
  <c r="W1457" i="7"/>
  <c r="W1456" i="7"/>
  <c r="W1455" i="7"/>
  <c r="W1452" i="7"/>
  <c r="W1451" i="7"/>
  <c r="W1450" i="7"/>
  <c r="W1449" i="7"/>
  <c r="W1447" i="7"/>
  <c r="W1446" i="7"/>
  <c r="W1445" i="7"/>
  <c r="W1444" i="7"/>
  <c r="W1442" i="7"/>
  <c r="W1441" i="7"/>
  <c r="W1440" i="7"/>
  <c r="W1439" i="7"/>
  <c r="W1666" i="1"/>
  <c r="W1665" i="1"/>
  <c r="W1664" i="1"/>
  <c r="W1662" i="1"/>
  <c r="W1661" i="1"/>
  <c r="W1659" i="1"/>
  <c r="W1658" i="1"/>
  <c r="W1656" i="1"/>
  <c r="W1655" i="1"/>
  <c r="W1653" i="1"/>
  <c r="W1652" i="1"/>
  <c r="W1650" i="1"/>
  <c r="W1649" i="1"/>
  <c r="W1647" i="1"/>
  <c r="W1646" i="1"/>
  <c r="W1643" i="1"/>
  <c r="W1642" i="1"/>
  <c r="W1641" i="1"/>
  <c r="W1639" i="1"/>
  <c r="W1638" i="1"/>
  <c r="W1636" i="1"/>
  <c r="W1635" i="1"/>
  <c r="W1634" i="1"/>
  <c r="W1632" i="1"/>
  <c r="W1631" i="1"/>
  <c r="W1629" i="1"/>
  <c r="W1628" i="1"/>
  <c r="W1627" i="1"/>
  <c r="W1625" i="1"/>
  <c r="W1624" i="1"/>
  <c r="W1621" i="1"/>
  <c r="W1620" i="1"/>
  <c r="W1619" i="1"/>
  <c r="W1617" i="1"/>
  <c r="W1616" i="1"/>
  <c r="W1615" i="1"/>
  <c r="W1613" i="1"/>
  <c r="W1612" i="1"/>
  <c r="W1611" i="1"/>
  <c r="W1608" i="1"/>
  <c r="W1607" i="1"/>
  <c r="W1606" i="1"/>
  <c r="W1605" i="1"/>
  <c r="W1603" i="1"/>
  <c r="W1602" i="1"/>
  <c r="W1601" i="1"/>
  <c r="W1600" i="1"/>
  <c r="W1598" i="1"/>
  <c r="W1597" i="1"/>
  <c r="W1596" i="1"/>
  <c r="W1595" i="1"/>
  <c r="W1588" i="1"/>
  <c r="W1587" i="1"/>
  <c r="W1586" i="1"/>
  <c r="W1584" i="1"/>
  <c r="W1583" i="1"/>
  <c r="W1581" i="1"/>
  <c r="W1580" i="1"/>
  <c r="W1578" i="1"/>
  <c r="W1577" i="1"/>
  <c r="W1575" i="1"/>
  <c r="W1574" i="1"/>
  <c r="W1572" i="1"/>
  <c r="W1571" i="1"/>
  <c r="W1569" i="1"/>
  <c r="W1568" i="1"/>
  <c r="W1565" i="1"/>
  <c r="W1564" i="1"/>
  <c r="W1563" i="1"/>
  <c r="W1561" i="1"/>
  <c r="W1560" i="1"/>
  <c r="W1558" i="1"/>
  <c r="W1557" i="1"/>
  <c r="W1556" i="1"/>
  <c r="W1554" i="1"/>
  <c r="W1553" i="1"/>
  <c r="W1551" i="1"/>
  <c r="W1550" i="1"/>
  <c r="W1549" i="1"/>
  <c r="W1547" i="1"/>
  <c r="W1546" i="1"/>
  <c r="W1543" i="1"/>
  <c r="W1542" i="1"/>
  <c r="W1541" i="1"/>
  <c r="W1539" i="1"/>
  <c r="W1538" i="1"/>
  <c r="W1537" i="1"/>
  <c r="W1535" i="1"/>
  <c r="W1534" i="1"/>
  <c r="W1533" i="1"/>
  <c r="W1530" i="1"/>
  <c r="W1529" i="1"/>
  <c r="W1528" i="1"/>
  <c r="W1527" i="1"/>
  <c r="W1525" i="1"/>
  <c r="W1524" i="1"/>
  <c r="W1523" i="1"/>
  <c r="W1522" i="1"/>
  <c r="W1520" i="1"/>
  <c r="W1519" i="1"/>
  <c r="W1518" i="1"/>
  <c r="W1517" i="1"/>
  <c r="W1510" i="1"/>
  <c r="W1509" i="1"/>
  <c r="W1508" i="1"/>
  <c r="W1506" i="1"/>
  <c r="W1505" i="1"/>
  <c r="W1503" i="1"/>
  <c r="W1502" i="1"/>
  <c r="W1500" i="1"/>
  <c r="W1499" i="1"/>
  <c r="W1497" i="1"/>
  <c r="W1496" i="1"/>
  <c r="W1494" i="1"/>
  <c r="W1493" i="1"/>
  <c r="W1491" i="1"/>
  <c r="W1490" i="1"/>
  <c r="W1487" i="1"/>
  <c r="W1486" i="1"/>
  <c r="W1485" i="1"/>
  <c r="W1483" i="1"/>
  <c r="W1482" i="1"/>
  <c r="W1480" i="1"/>
  <c r="W1479" i="1"/>
  <c r="W1478" i="1"/>
  <c r="W1476" i="1"/>
  <c r="W1475" i="1"/>
  <c r="W1473" i="1"/>
  <c r="W1472" i="1"/>
  <c r="W1471" i="1"/>
  <c r="W1469" i="1"/>
  <c r="W1468" i="1"/>
  <c r="W1465" i="1"/>
  <c r="W1464" i="1"/>
  <c r="W1463" i="1"/>
  <c r="W1461" i="1"/>
  <c r="W1460" i="1"/>
  <c r="W1459" i="1"/>
  <c r="W1457" i="1"/>
  <c r="W1456" i="1"/>
  <c r="W1455" i="1"/>
  <c r="W1452" i="1"/>
  <c r="W1451" i="1"/>
  <c r="W1450" i="1"/>
  <c r="W1449" i="1"/>
  <c r="W1447" i="1"/>
  <c r="W1446" i="1"/>
  <c r="W1445" i="1"/>
  <c r="W1444" i="1"/>
  <c r="W1442" i="1"/>
  <c r="W1441" i="1"/>
  <c r="W1440" i="1"/>
  <c r="W1439" i="1"/>
  <c r="S1160" i="9" l="1"/>
  <c r="T1160" i="9" s="1"/>
  <c r="W1441" i="12"/>
  <c r="W1451" i="12"/>
  <c r="P6" i="11"/>
  <c r="P866" i="11" s="1"/>
  <c r="P865" i="11"/>
  <c r="I1380" i="9"/>
  <c r="I1380" i="11"/>
  <c r="I1689" i="11"/>
  <c r="J1380" i="9"/>
  <c r="J1689" i="9"/>
  <c r="J1380" i="11"/>
  <c r="J1689" i="11"/>
  <c r="I1380" i="10"/>
  <c r="I1689" i="10"/>
  <c r="J1380" i="10"/>
  <c r="J1689" i="10"/>
  <c r="P1180" i="9"/>
  <c r="Q1180" i="9" s="1"/>
  <c r="Q1179" i="9" s="1"/>
  <c r="W1445" i="12"/>
  <c r="W1456" i="12"/>
  <c r="W1468" i="12"/>
  <c r="W1479" i="12"/>
  <c r="W1491" i="12"/>
  <c r="W1503" i="12"/>
  <c r="W1446" i="12"/>
  <c r="W1457" i="12"/>
  <c r="W1469" i="12"/>
  <c r="W1440" i="12"/>
  <c r="W1450" i="12"/>
  <c r="W1461" i="12"/>
  <c r="W1473" i="12"/>
  <c r="W1485" i="12"/>
  <c r="W1497" i="12"/>
  <c r="W1509" i="12"/>
  <c r="W1463" i="12"/>
  <c r="T1136" i="1"/>
  <c r="V1136" i="1" s="1"/>
  <c r="V1136" i="12" s="1"/>
  <c r="K1097" i="9"/>
  <c r="K1376" i="9" s="1"/>
  <c r="W1475" i="12"/>
  <c r="W1480" i="12"/>
  <c r="W1486" i="12"/>
  <c r="W1499" i="12"/>
  <c r="W1510" i="12"/>
  <c r="W1525" i="12"/>
  <c r="W1537" i="12"/>
  <c r="W1549" i="12"/>
  <c r="W1560" i="12"/>
  <c r="W1572" i="12"/>
  <c r="W1584" i="12"/>
  <c r="W1600" i="12"/>
  <c r="W1611" i="12"/>
  <c r="W1621" i="12"/>
  <c r="W1634" i="12"/>
  <c r="W1646" i="12"/>
  <c r="W1658" i="12"/>
  <c r="M1107" i="11"/>
  <c r="N1107" i="11" s="1"/>
  <c r="O1107" i="11" s="1"/>
  <c r="W1442" i="12"/>
  <c r="W1447" i="12"/>
  <c r="W1452" i="12"/>
  <c r="W1459" i="12"/>
  <c r="W1464" i="12"/>
  <c r="W1471" i="12"/>
  <c r="W1476" i="12"/>
  <c r="W1474" i="12" s="1"/>
  <c r="W1482" i="12"/>
  <c r="W1494" i="12"/>
  <c r="W1506" i="12"/>
  <c r="W1522" i="12"/>
  <c r="W1533" i="12"/>
  <c r="W1543" i="12"/>
  <c r="W1556" i="12"/>
  <c r="W1568" i="12"/>
  <c r="W1580" i="12"/>
  <c r="W1596" i="12"/>
  <c r="W1606" i="12"/>
  <c r="W1617" i="12"/>
  <c r="W1629" i="12"/>
  <c r="W1641" i="12"/>
  <c r="W1653" i="12"/>
  <c r="W1665" i="12"/>
  <c r="W1519" i="12"/>
  <c r="W1524" i="12"/>
  <c r="W1529" i="12"/>
  <c r="W1535" i="12"/>
  <c r="W1541" i="12"/>
  <c r="W1547" i="12"/>
  <c r="W1553" i="12"/>
  <c r="W1558" i="12"/>
  <c r="W1564" i="12"/>
  <c r="W1571" i="12"/>
  <c r="W1577" i="12"/>
  <c r="W1583" i="12"/>
  <c r="W1588" i="12"/>
  <c r="W1598" i="12"/>
  <c r="W1603" i="12"/>
  <c r="W1615" i="12"/>
  <c r="W1627" i="12"/>
  <c r="W1638" i="12"/>
  <c r="W1650" i="12"/>
  <c r="W1662" i="12"/>
  <c r="W1487" i="12"/>
  <c r="W1500" i="12"/>
  <c r="W1517" i="12"/>
  <c r="W1527" i="12"/>
  <c r="W1538" i="12"/>
  <c r="W1550" i="12"/>
  <c r="W1561" i="12"/>
  <c r="W1574" i="12"/>
  <c r="W1586" i="12"/>
  <c r="W1601" i="12"/>
  <c r="W1612" i="12"/>
  <c r="W1624" i="12"/>
  <c r="W1635" i="12"/>
  <c r="W1647" i="12"/>
  <c r="W1659" i="12"/>
  <c r="W1444" i="12"/>
  <c r="W1455" i="12"/>
  <c r="W1465" i="12"/>
  <c r="W1478" i="12"/>
  <c r="W1490" i="12"/>
  <c r="W1502" i="12"/>
  <c r="W1493" i="12"/>
  <c r="W1492" i="12" s="1"/>
  <c r="W1505" i="12"/>
  <c r="W1504" i="12" s="1"/>
  <c r="W1520" i="12"/>
  <c r="W1530" i="12"/>
  <c r="W1542" i="12"/>
  <c r="W1554" i="12"/>
  <c r="W1565" i="12"/>
  <c r="W1578" i="12"/>
  <c r="W1595" i="12"/>
  <c r="W1605" i="12"/>
  <c r="W1616" i="12"/>
  <c r="W1628" i="12"/>
  <c r="W1639" i="12"/>
  <c r="W1652" i="12"/>
  <c r="W1651" i="12" s="1"/>
  <c r="W1664" i="12"/>
  <c r="N1106" i="9"/>
  <c r="W1439" i="12"/>
  <c r="W1449" i="12"/>
  <c r="W1460" i="12"/>
  <c r="W1472" i="12"/>
  <c r="W1483" i="12"/>
  <c r="W1496" i="12"/>
  <c r="W1508" i="12"/>
  <c r="W1608" i="12"/>
  <c r="W1620" i="12"/>
  <c r="W1632" i="12"/>
  <c r="W1643" i="12"/>
  <c r="W1656" i="12"/>
  <c r="O1098" i="10"/>
  <c r="M1106" i="10"/>
  <c r="M1103" i="9"/>
  <c r="N1103" i="9" s="1"/>
  <c r="L1104" i="9"/>
  <c r="K1097" i="11"/>
  <c r="K1376" i="11" s="1"/>
  <c r="L1104" i="11"/>
  <c r="M1104" i="11" s="1"/>
  <c r="L1103" i="11"/>
  <c r="N1148" i="7"/>
  <c r="P1174" i="9"/>
  <c r="Q1149" i="11"/>
  <c r="Q1148" i="11" s="1"/>
  <c r="P1149" i="7"/>
  <c r="P1148" i="7" s="1"/>
  <c r="P1114" i="10"/>
  <c r="P1113" i="10" s="1"/>
  <c r="P1179" i="11"/>
  <c r="P1142" i="7"/>
  <c r="P1141" i="7" s="1"/>
  <c r="Q1128" i="9"/>
  <c r="R1128" i="9" s="1"/>
  <c r="P1142" i="10"/>
  <c r="P1141" i="10" s="1"/>
  <c r="N1141" i="7"/>
  <c r="P1135" i="10"/>
  <c r="Q1135" i="10" s="1"/>
  <c r="Q1134" i="10" s="1"/>
  <c r="O1108" i="9"/>
  <c r="P1108" i="9" s="1"/>
  <c r="W1518" i="12"/>
  <c r="W1523" i="12"/>
  <c r="W1528" i="12"/>
  <c r="W1534" i="12"/>
  <c r="W1539" i="12"/>
  <c r="W1546" i="12"/>
  <c r="W1551" i="12"/>
  <c r="W1557" i="12"/>
  <c r="W1563" i="12"/>
  <c r="W1569" i="12"/>
  <c r="W1575" i="12"/>
  <c r="W1581" i="12"/>
  <c r="W1587" i="12"/>
  <c r="W1597" i="12"/>
  <c r="W1602" i="12"/>
  <c r="W1607" i="12"/>
  <c r="W1613" i="12"/>
  <c r="W1619" i="12"/>
  <c r="W1625" i="12"/>
  <c r="W1631" i="12"/>
  <c r="W1636" i="12"/>
  <c r="W1642" i="12"/>
  <c r="W1649" i="12"/>
  <c r="W1655" i="12"/>
  <c r="W1661" i="12"/>
  <c r="O1107" i="10"/>
  <c r="N1166" i="10"/>
  <c r="N1163" i="10" s="1"/>
  <c r="R1143" i="12"/>
  <c r="O1099" i="9"/>
  <c r="P1099" i="9" s="1"/>
  <c r="Q1099" i="9" s="1"/>
  <c r="O1128" i="7"/>
  <c r="O1127" i="7" s="1"/>
  <c r="P1113" i="11"/>
  <c r="Q1114" i="11"/>
  <c r="Q1113" i="11" s="1"/>
  <c r="R1150" i="12"/>
  <c r="T1150" i="1"/>
  <c r="V1122" i="1"/>
  <c r="V1122" i="12" s="1"/>
  <c r="T1122" i="12"/>
  <c r="P1111" i="9"/>
  <c r="Q1111" i="9" s="1"/>
  <c r="N1159" i="11"/>
  <c r="N1098" i="11"/>
  <c r="N1109" i="11"/>
  <c r="O1109" i="11" s="1"/>
  <c r="P1112" i="9"/>
  <c r="Q1112" i="9" s="1"/>
  <c r="N1101" i="10"/>
  <c r="S1111" i="11"/>
  <c r="T1111" i="11" s="1"/>
  <c r="W1181" i="1"/>
  <c r="T1143" i="1"/>
  <c r="O1121" i="7"/>
  <c r="O1120" i="7" s="1"/>
  <c r="R1128" i="11"/>
  <c r="R1127" i="11" s="1"/>
  <c r="P1121" i="11"/>
  <c r="P1120" i="11" s="1"/>
  <c r="R1122" i="12"/>
  <c r="W1115" i="11"/>
  <c r="H1724" i="11"/>
  <c r="Q1179" i="11"/>
  <c r="P1163" i="11"/>
  <c r="N1102" i="11"/>
  <c r="P1108" i="11"/>
  <c r="O1163" i="11"/>
  <c r="P1174" i="11"/>
  <c r="O1100" i="11"/>
  <c r="O1134" i="11"/>
  <c r="Q1135" i="11"/>
  <c r="M1101" i="11"/>
  <c r="R1180" i="11"/>
  <c r="R1179" i="11" s="1"/>
  <c r="O1113" i="11"/>
  <c r="Q865" i="11"/>
  <c r="Q6" i="11"/>
  <c r="Q866" i="11" s="1"/>
  <c r="M1099" i="11"/>
  <c r="N1099" i="11" s="1"/>
  <c r="O1160" i="11"/>
  <c r="P1160" i="11" s="1"/>
  <c r="O1110" i="11"/>
  <c r="Q1166" i="11"/>
  <c r="R1142" i="11"/>
  <c r="R1141" i="11" s="1"/>
  <c r="Q1112" i="11"/>
  <c r="R1102" i="10"/>
  <c r="S1102" i="10" s="1"/>
  <c r="T1102" i="10" s="1"/>
  <c r="U1102" i="10" s="1"/>
  <c r="V1102" i="10" s="1"/>
  <c r="W1102" i="10" s="1"/>
  <c r="L1159" i="10"/>
  <c r="M1160" i="10"/>
  <c r="L1100" i="10"/>
  <c r="L1097" i="10" s="1"/>
  <c r="K1376" i="10"/>
  <c r="O6" i="10"/>
  <c r="O866" i="10" s="1"/>
  <c r="O865" i="10"/>
  <c r="R1112" i="10"/>
  <c r="S1112" i="10" s="1"/>
  <c r="T1112" i="10" s="1"/>
  <c r="U1112" i="10" s="1"/>
  <c r="P1109" i="10"/>
  <c r="Q1109" i="10" s="1"/>
  <c r="Q1149" i="10"/>
  <c r="O1120" i="10"/>
  <c r="P1121" i="10"/>
  <c r="P1120" i="10" s="1"/>
  <c r="N1111" i="10"/>
  <c r="O1111" i="10" s="1"/>
  <c r="P1127" i="10"/>
  <c r="R1128" i="10"/>
  <c r="R1127" i="10" s="1"/>
  <c r="O1179" i="10"/>
  <c r="P1180" i="10"/>
  <c r="P1110" i="10"/>
  <c r="Q1110" i="10" s="1"/>
  <c r="O1108" i="10"/>
  <c r="Q1101" i="9"/>
  <c r="R1101" i="9" s="1"/>
  <c r="S1101" i="9" s="1"/>
  <c r="T1101" i="9" s="1"/>
  <c r="U1101" i="9" s="1"/>
  <c r="V1101" i="9" s="1"/>
  <c r="W1101" i="9" s="1"/>
  <c r="O1134" i="9"/>
  <c r="L1163" i="9"/>
  <c r="P1109" i="9"/>
  <c r="Q1109" i="9" s="1"/>
  <c r="R1109" i="9" s="1"/>
  <c r="S1109" i="9" s="1"/>
  <c r="T1109" i="9" s="1"/>
  <c r="P6" i="9"/>
  <c r="P866" i="9" s="1"/>
  <c r="P865" i="9"/>
  <c r="P1135" i="9"/>
  <c r="Q1135" i="9" s="1"/>
  <c r="O1107" i="9"/>
  <c r="P1141" i="9"/>
  <c r="P1100" i="9"/>
  <c r="Q1100" i="9" s="1"/>
  <c r="M1166" i="9"/>
  <c r="M1163" i="9" s="1"/>
  <c r="P1121" i="9"/>
  <c r="L1098" i="9"/>
  <c r="P1110" i="9"/>
  <c r="R1142" i="9"/>
  <c r="M1102" i="9"/>
  <c r="P1148" i="9"/>
  <c r="Q1149" i="9"/>
  <c r="P1114" i="9"/>
  <c r="P1179" i="1"/>
  <c r="Q1180" i="1"/>
  <c r="P1135" i="7"/>
  <c r="P1134" i="7" s="1"/>
  <c r="W1492" i="7"/>
  <c r="W1504" i="7"/>
  <c r="W1651" i="7"/>
  <c r="W1630" i="7"/>
  <c r="W1648" i="7"/>
  <c r="O1114" i="7"/>
  <c r="O1113" i="7" s="1"/>
  <c r="W1470" i="7"/>
  <c r="W1567" i="7"/>
  <c r="W1579" i="7"/>
  <c r="W1657" i="7"/>
  <c r="W1467" i="7"/>
  <c r="W1623" i="7"/>
  <c r="W1640" i="7"/>
  <c r="W1626" i="7"/>
  <c r="W1474" i="7"/>
  <c r="W1540" i="7"/>
  <c r="W1552" i="7"/>
  <c r="W1570" i="7"/>
  <c r="W1604" i="7"/>
  <c r="W1618" i="7"/>
  <c r="W1585" i="7"/>
  <c r="W1663" i="7"/>
  <c r="W1576" i="7"/>
  <c r="W1495" i="7"/>
  <c r="W1501" i="7"/>
  <c r="W1516" i="7"/>
  <c r="W1545" i="7"/>
  <c r="W1507" i="7"/>
  <c r="W1562" i="7"/>
  <c r="W1448" i="7"/>
  <c r="W1462" i="7"/>
  <c r="W1484" i="7"/>
  <c r="W1559" i="7"/>
  <c r="W1660" i="7"/>
  <c r="W1458" i="7"/>
  <c r="W1521" i="7"/>
  <c r="W1555" i="7"/>
  <c r="W1614" i="7"/>
  <c r="W1454" i="7"/>
  <c r="W1481" i="7"/>
  <c r="W1536" i="7"/>
  <c r="W1548" i="7"/>
  <c r="W1573" i="7"/>
  <c r="W1582" i="7"/>
  <c r="W1610" i="7"/>
  <c r="W1637" i="7"/>
  <c r="W1438" i="7"/>
  <c r="W1443" i="7"/>
  <c r="W1477" i="7"/>
  <c r="W1489" i="7"/>
  <c r="W1498" i="7"/>
  <c r="W1526" i="7"/>
  <c r="W1532" i="7"/>
  <c r="W1594" i="7"/>
  <c r="W1599" i="7"/>
  <c r="W1633" i="7"/>
  <c r="W1645" i="7"/>
  <c r="W1654" i="7"/>
  <c r="W1576" i="1"/>
  <c r="W1614" i="1"/>
  <c r="W1637" i="1"/>
  <c r="M865" i="1"/>
  <c r="W1585" i="1"/>
  <c r="W1521" i="1"/>
  <c r="W1573" i="1"/>
  <c r="W1579" i="1"/>
  <c r="W1555" i="1"/>
  <c r="W1516" i="1"/>
  <c r="W1540" i="1"/>
  <c r="W1559" i="1"/>
  <c r="W1570" i="1"/>
  <c r="W1562" i="1"/>
  <c r="W1640" i="1"/>
  <c r="W1552" i="1"/>
  <c r="W1599" i="1"/>
  <c r="W1618" i="1"/>
  <c r="W1654" i="1"/>
  <c r="W1567" i="1"/>
  <c r="W1633" i="1"/>
  <c r="W1645" i="1"/>
  <c r="W1657" i="1"/>
  <c r="W1536" i="1"/>
  <c r="W1582" i="1"/>
  <c r="W1630" i="1"/>
  <c r="W1651" i="1"/>
  <c r="W1532" i="1"/>
  <c r="W1548" i="1"/>
  <c r="W1610" i="1"/>
  <c r="W1626" i="1"/>
  <c r="W1648" i="1"/>
  <c r="W1594" i="1"/>
  <c r="W1526" i="1"/>
  <c r="W1545" i="1"/>
  <c r="W1604" i="1"/>
  <c r="W1623" i="1"/>
  <c r="W1660" i="1"/>
  <c r="W1663" i="1"/>
  <c r="N865" i="1"/>
  <c r="F865" i="7"/>
  <c r="F865" i="1"/>
  <c r="F865" i="12"/>
  <c r="K6" i="12"/>
  <c r="K866" i="12" s="1"/>
  <c r="U1160" i="9" l="1"/>
  <c r="V1160" i="9" s="1"/>
  <c r="P1179" i="9"/>
  <c r="W1467" i="12"/>
  <c r="W1648" i="12"/>
  <c r="J1694" i="11"/>
  <c r="J1721" i="11"/>
  <c r="J1722" i="11" s="1"/>
  <c r="J1694" i="9"/>
  <c r="J1721" i="9"/>
  <c r="J1722" i="9" s="1"/>
  <c r="J1694" i="10"/>
  <c r="J1721" i="10"/>
  <c r="J1722" i="10" s="1"/>
  <c r="I1694" i="11"/>
  <c r="I1721" i="11"/>
  <c r="I1722" i="11" s="1"/>
  <c r="I1724" i="11" s="1"/>
  <c r="I1694" i="10"/>
  <c r="I1721" i="10"/>
  <c r="I1722" i="10" s="1"/>
  <c r="I1724" i="10" s="1"/>
  <c r="I1694" i="9"/>
  <c r="I1721" i="9"/>
  <c r="I1722" i="9" s="1"/>
  <c r="W1438" i="12"/>
  <c r="R1180" i="9"/>
  <c r="R1179" i="9" s="1"/>
  <c r="K1380" i="10"/>
  <c r="K1689" i="10"/>
  <c r="K1380" i="11"/>
  <c r="K1380" i="9"/>
  <c r="K1689" i="9"/>
  <c r="I1689" i="9"/>
  <c r="W1570" i="12"/>
  <c r="W1495" i="12"/>
  <c r="W1489" i="12"/>
  <c r="W1454" i="12"/>
  <c r="W1630" i="12"/>
  <c r="W1501" i="12"/>
  <c r="T1136" i="12"/>
  <c r="W1507" i="12"/>
  <c r="W1559" i="12"/>
  <c r="W1498" i="12"/>
  <c r="W1552" i="12"/>
  <c r="W1614" i="12"/>
  <c r="W1645" i="12"/>
  <c r="W1470" i="12"/>
  <c r="R1174" i="9"/>
  <c r="M1106" i="11"/>
  <c r="W1477" i="12"/>
  <c r="W1462" i="12"/>
  <c r="W1637" i="12"/>
  <c r="W1594" i="12"/>
  <c r="W1545" i="12"/>
  <c r="W1484" i="12"/>
  <c r="W1582" i="12"/>
  <c r="W1599" i="12"/>
  <c r="W1657" i="12"/>
  <c r="W1660" i="12"/>
  <c r="W1610" i="12"/>
  <c r="W1555" i="12"/>
  <c r="W1448" i="12"/>
  <c r="W1640" i="12"/>
  <c r="W1567" i="12"/>
  <c r="W1521" i="12"/>
  <c r="W1576" i="12"/>
  <c r="W1654" i="12"/>
  <c r="W1604" i="12"/>
  <c r="W1579" i="12"/>
  <c r="W1532" i="12"/>
  <c r="W1626" i="12"/>
  <c r="W1458" i="12"/>
  <c r="W1443" i="12"/>
  <c r="W1633" i="12"/>
  <c r="W1585" i="12"/>
  <c r="W1536" i="12"/>
  <c r="W1481" i="12"/>
  <c r="W1540" i="12"/>
  <c r="W1623" i="12"/>
  <c r="W1573" i="12"/>
  <c r="W1526" i="12"/>
  <c r="W1618" i="12"/>
  <c r="W1562" i="12"/>
  <c r="W1516" i="12"/>
  <c r="W1548" i="12"/>
  <c r="L1097" i="9"/>
  <c r="L1376" i="9" s="1"/>
  <c r="L1097" i="11"/>
  <c r="L1376" i="11" s="1"/>
  <c r="O1098" i="11"/>
  <c r="P1107" i="10"/>
  <c r="O1106" i="10"/>
  <c r="N1106" i="10"/>
  <c r="P1107" i="9"/>
  <c r="O1106" i="9"/>
  <c r="M1104" i="9"/>
  <c r="N1104" i="9" s="1"/>
  <c r="N1106" i="11"/>
  <c r="P1107" i="11"/>
  <c r="O1106" i="11"/>
  <c r="P1098" i="10"/>
  <c r="O1103" i="9"/>
  <c r="P1103" i="9" s="1"/>
  <c r="M1103" i="11"/>
  <c r="N1103" i="11" s="1"/>
  <c r="O1103" i="11" s="1"/>
  <c r="N1104" i="11"/>
  <c r="O1104" i="11" s="1"/>
  <c r="P1104" i="11" s="1"/>
  <c r="Q1104" i="11" s="1"/>
  <c r="R1104" i="11" s="1"/>
  <c r="S1104" i="11" s="1"/>
  <c r="T1104" i="11" s="1"/>
  <c r="U1104" i="11" s="1"/>
  <c r="V1104" i="11" s="1"/>
  <c r="W1104" i="11" s="1"/>
  <c r="Q1142" i="7"/>
  <c r="Q1141" i="7" s="1"/>
  <c r="R1112" i="9"/>
  <c r="S1112" i="9" s="1"/>
  <c r="T1112" i="9" s="1"/>
  <c r="U1112" i="9" s="1"/>
  <c r="V1112" i="9" s="1"/>
  <c r="W1112" i="9" s="1"/>
  <c r="R1149" i="11"/>
  <c r="R1148" i="11" s="1"/>
  <c r="Q1142" i="10"/>
  <c r="Q1141" i="10" s="1"/>
  <c r="Q1149" i="7"/>
  <c r="Q1148" i="7" s="1"/>
  <c r="Q1114" i="10"/>
  <c r="Q1127" i="9"/>
  <c r="P1174" i="10"/>
  <c r="P1159" i="11"/>
  <c r="P1128" i="7"/>
  <c r="P1127" i="7" s="1"/>
  <c r="R1174" i="10"/>
  <c r="P1134" i="10"/>
  <c r="R1135" i="10"/>
  <c r="R1134" i="10" s="1"/>
  <c r="Q1121" i="10"/>
  <c r="Q1120" i="10" s="1"/>
  <c r="S1142" i="11"/>
  <c r="S1141" i="11" s="1"/>
  <c r="Q1108" i="9"/>
  <c r="R1108" i="9" s="1"/>
  <c r="S1108" i="9" s="1"/>
  <c r="O1166" i="10"/>
  <c r="O1163" i="10" s="1"/>
  <c r="N1166" i="9"/>
  <c r="O1166" i="9" s="1"/>
  <c r="P1166" i="9" s="1"/>
  <c r="S1128" i="10"/>
  <c r="S1127" i="10" s="1"/>
  <c r="S1128" i="11"/>
  <c r="S1127" i="11" s="1"/>
  <c r="P1121" i="7"/>
  <c r="P1120" i="7" s="1"/>
  <c r="U1111" i="11"/>
  <c r="V1111" i="11" s="1"/>
  <c r="W1111" i="11" s="1"/>
  <c r="P1109" i="11"/>
  <c r="Q1109" i="11" s="1"/>
  <c r="R1109" i="11" s="1"/>
  <c r="R1111" i="9"/>
  <c r="P1111" i="10"/>
  <c r="Q1111" i="10" s="1"/>
  <c r="P1100" i="11"/>
  <c r="Q1100" i="11" s="1"/>
  <c r="Q1121" i="11"/>
  <c r="Q1120" i="11" s="1"/>
  <c r="O1101" i="10"/>
  <c r="P1101" i="10" s="1"/>
  <c r="R1100" i="9"/>
  <c r="S1100" i="9" s="1"/>
  <c r="T1100" i="9" s="1"/>
  <c r="V1143" i="1"/>
  <c r="V1143" i="12" s="1"/>
  <c r="T1143" i="12"/>
  <c r="R1180" i="1"/>
  <c r="R1179" i="1" s="1"/>
  <c r="Q1110" i="9"/>
  <c r="R1110" i="9" s="1"/>
  <c r="R1114" i="11"/>
  <c r="R1113" i="11" s="1"/>
  <c r="V1150" i="1"/>
  <c r="V1150" i="12" s="1"/>
  <c r="T1150" i="12"/>
  <c r="R1166" i="11"/>
  <c r="P1110" i="11"/>
  <c r="Q1110" i="11" s="1"/>
  <c r="R1110" i="11" s="1"/>
  <c r="O1099" i="11"/>
  <c r="Q1174" i="11"/>
  <c r="R1112" i="11"/>
  <c r="S1112" i="11" s="1"/>
  <c r="T1112" i="11" s="1"/>
  <c r="U1112" i="11" s="1"/>
  <c r="V1112" i="11" s="1"/>
  <c r="W1112" i="11" s="1"/>
  <c r="R865" i="11"/>
  <c r="R6" i="11"/>
  <c r="R866" i="11" s="1"/>
  <c r="Q1134" i="11"/>
  <c r="R1135" i="11"/>
  <c r="Q1108" i="11"/>
  <c r="O1102" i="11"/>
  <c r="S1180" i="11"/>
  <c r="N1101" i="11"/>
  <c r="Q1160" i="11"/>
  <c r="R1109" i="10"/>
  <c r="S1109" i="10" s="1"/>
  <c r="T1109" i="10" s="1"/>
  <c r="U1109" i="10" s="1"/>
  <c r="Q1148" i="10"/>
  <c r="R1110" i="10"/>
  <c r="S1110" i="10" s="1"/>
  <c r="P865" i="10"/>
  <c r="P6" i="10"/>
  <c r="P866" i="10" s="1"/>
  <c r="M1159" i="10"/>
  <c r="Q1174" i="10"/>
  <c r="L1376" i="10"/>
  <c r="M1100" i="10"/>
  <c r="M1097" i="10" s="1"/>
  <c r="P1108" i="10"/>
  <c r="P1179" i="10"/>
  <c r="Q1180" i="10"/>
  <c r="R1149" i="10"/>
  <c r="R1148" i="10" s="1"/>
  <c r="V1112" i="10"/>
  <c r="W1112" i="10" s="1"/>
  <c r="N1160" i="10"/>
  <c r="Q1134" i="9"/>
  <c r="R1135" i="9"/>
  <c r="S1142" i="9"/>
  <c r="Q865" i="9"/>
  <c r="Q6" i="9"/>
  <c r="Q866" i="9" s="1"/>
  <c r="R1127" i="9"/>
  <c r="N1102" i="9"/>
  <c r="O1102" i="9" s="1"/>
  <c r="P1102" i="9" s="1"/>
  <c r="Q1102" i="9" s="1"/>
  <c r="R1102" i="9" s="1"/>
  <c r="U1109" i="9"/>
  <c r="V1109" i="9" s="1"/>
  <c r="W1109" i="9" s="1"/>
  <c r="S1128" i="9"/>
  <c r="R1141" i="9"/>
  <c r="P1120" i="9"/>
  <c r="Q1121" i="9"/>
  <c r="Q1120" i="9" s="1"/>
  <c r="N1159" i="9"/>
  <c r="O1159" i="9"/>
  <c r="M1098" i="9"/>
  <c r="P1113" i="9"/>
  <c r="Q1148" i="9"/>
  <c r="R1149" i="9"/>
  <c r="P1134" i="9"/>
  <c r="R1099" i="9"/>
  <c r="Q1114" i="9"/>
  <c r="Q1135" i="7"/>
  <c r="Q1134" i="7" s="1"/>
  <c r="Q1179" i="1"/>
  <c r="P1114" i="7"/>
  <c r="P1113" i="7" s="1"/>
  <c r="O865" i="1"/>
  <c r="J865" i="1"/>
  <c r="I865" i="1"/>
  <c r="H865" i="1"/>
  <c r="J1724" i="9" l="1"/>
  <c r="S1180" i="9"/>
  <c r="S1179" i="9" s="1"/>
  <c r="J1724" i="10"/>
  <c r="I1724" i="9"/>
  <c r="K1694" i="10"/>
  <c r="K1721" i="10"/>
  <c r="K1722" i="10" s="1"/>
  <c r="K1724" i="10" s="1"/>
  <c r="K1694" i="9"/>
  <c r="K1721" i="9"/>
  <c r="K1722" i="9" s="1"/>
  <c r="K1724" i="9" s="1"/>
  <c r="J1724" i="11"/>
  <c r="K1694" i="11"/>
  <c r="K1721" i="11"/>
  <c r="K1722" i="11" s="1"/>
  <c r="K1724" i="11" s="1"/>
  <c r="L1380" i="10"/>
  <c r="K1689" i="11"/>
  <c r="L1380" i="11"/>
  <c r="L1689" i="11"/>
  <c r="L1380" i="9"/>
  <c r="S1174" i="9"/>
  <c r="Q1174" i="9"/>
  <c r="N1097" i="11"/>
  <c r="N1376" i="11" s="1"/>
  <c r="M1097" i="9"/>
  <c r="M1376" i="9" s="1"/>
  <c r="R1142" i="7"/>
  <c r="R1141" i="7" s="1"/>
  <c r="M1097" i="11"/>
  <c r="M1376" i="11" s="1"/>
  <c r="Q1107" i="11"/>
  <c r="P1106" i="11"/>
  <c r="Q1098" i="10"/>
  <c r="Q1107" i="10"/>
  <c r="P1106" i="10"/>
  <c r="R1114" i="10"/>
  <c r="R1113" i="10" s="1"/>
  <c r="Q1113" i="10"/>
  <c r="Q1103" i="9"/>
  <c r="R1103" i="9" s="1"/>
  <c r="S1103" i="9" s="1"/>
  <c r="T1103" i="9" s="1"/>
  <c r="U1103" i="9" s="1"/>
  <c r="V1103" i="9" s="1"/>
  <c r="W1103" i="9" s="1"/>
  <c r="Q1107" i="9"/>
  <c r="P1106" i="9"/>
  <c r="O1104" i="9"/>
  <c r="P1104" i="9" s="1"/>
  <c r="Q1104" i="9" s="1"/>
  <c r="R1104" i="9" s="1"/>
  <c r="S1104" i="9" s="1"/>
  <c r="T1104" i="9" s="1"/>
  <c r="U1104" i="9" s="1"/>
  <c r="P1098" i="11"/>
  <c r="R1149" i="7"/>
  <c r="R1148" i="7" s="1"/>
  <c r="P1103" i="11"/>
  <c r="Q1103" i="11" s="1"/>
  <c r="R1103" i="11" s="1"/>
  <c r="S1103" i="11" s="1"/>
  <c r="T1103" i="11" s="1"/>
  <c r="U1103" i="11" s="1"/>
  <c r="V1103" i="11" s="1"/>
  <c r="W1103" i="11" s="1"/>
  <c r="S1149" i="11"/>
  <c r="S1148" i="11" s="1"/>
  <c r="R1142" i="10"/>
  <c r="R1141" i="10" s="1"/>
  <c r="Q1128" i="7"/>
  <c r="Q1127" i="7" s="1"/>
  <c r="S1135" i="10"/>
  <c r="S1134" i="10" s="1"/>
  <c r="O1159" i="11"/>
  <c r="N1163" i="9"/>
  <c r="Q1114" i="7"/>
  <c r="Q1113" i="7" s="1"/>
  <c r="Q1121" i="7"/>
  <c r="R1121" i="7" s="1"/>
  <c r="R1121" i="10"/>
  <c r="R1120" i="10" s="1"/>
  <c r="P1166" i="10"/>
  <c r="P1163" i="10" s="1"/>
  <c r="T1142" i="11"/>
  <c r="T1141" i="11" s="1"/>
  <c r="T1108" i="9"/>
  <c r="U1108" i="9" s="1"/>
  <c r="V1108" i="9" s="1"/>
  <c r="W1108" i="9" s="1"/>
  <c r="T1128" i="10"/>
  <c r="T1127" i="10" s="1"/>
  <c r="R1111" i="10"/>
  <c r="S1111" i="10" s="1"/>
  <c r="S1110" i="9"/>
  <c r="T1110" i="9" s="1"/>
  <c r="U1110" i="9" s="1"/>
  <c r="V1110" i="9" s="1"/>
  <c r="T1128" i="11"/>
  <c r="T1127" i="11" s="1"/>
  <c r="M1376" i="10"/>
  <c r="T1110" i="10"/>
  <c r="U1110" i="10" s="1"/>
  <c r="R1121" i="11"/>
  <c r="U1100" i="9"/>
  <c r="V1100" i="9" s="1"/>
  <c r="W1100" i="9" s="1"/>
  <c r="Q1101" i="10"/>
  <c r="R1101" i="10" s="1"/>
  <c r="Q1166" i="9"/>
  <c r="S1114" i="11"/>
  <c r="S1111" i="9"/>
  <c r="T1111" i="9" s="1"/>
  <c r="S1180" i="1"/>
  <c r="S1179" i="1" s="1"/>
  <c r="S1109" i="11"/>
  <c r="T1109" i="11" s="1"/>
  <c r="U1109" i="11" s="1"/>
  <c r="V1109" i="11" s="1"/>
  <c r="W1109" i="11" s="1"/>
  <c r="R1100" i="11"/>
  <c r="R1160" i="11"/>
  <c r="R1134" i="11"/>
  <c r="S1135" i="11"/>
  <c r="S6" i="11"/>
  <c r="S866" i="11" s="1"/>
  <c r="S865" i="11"/>
  <c r="P1099" i="11"/>
  <c r="Q1163" i="11"/>
  <c r="S1179" i="11"/>
  <c r="T1180" i="11"/>
  <c r="O1101" i="11"/>
  <c r="P1101" i="11" s="1"/>
  <c r="Q1101" i="11" s="1"/>
  <c r="R1101" i="11" s="1"/>
  <c r="R1108" i="11"/>
  <c r="S1110" i="11"/>
  <c r="T1110" i="11" s="1"/>
  <c r="U1110" i="11" s="1"/>
  <c r="V1110" i="11" s="1"/>
  <c r="W1110" i="11" s="1"/>
  <c r="S1166" i="11"/>
  <c r="P1102" i="11"/>
  <c r="Q1102" i="11" s="1"/>
  <c r="R1102" i="11" s="1"/>
  <c r="S1102" i="11" s="1"/>
  <c r="T1102" i="11" s="1"/>
  <c r="U1102" i="11" s="1"/>
  <c r="V1102" i="11" s="1"/>
  <c r="W1102" i="11" s="1"/>
  <c r="Q865" i="10"/>
  <c r="Q6" i="10"/>
  <c r="Q866" i="10" s="1"/>
  <c r="N1159" i="10"/>
  <c r="O1160" i="10"/>
  <c r="O1159" i="10" s="1"/>
  <c r="Q1179" i="10"/>
  <c r="R1180" i="10"/>
  <c r="N1100" i="10"/>
  <c r="N1097" i="10" s="1"/>
  <c r="V1109" i="10"/>
  <c r="W1109" i="10" s="1"/>
  <c r="Q1108" i="10"/>
  <c r="S1149" i="10"/>
  <c r="S1099" i="9"/>
  <c r="T1099" i="9" s="1"/>
  <c r="U1099" i="9" s="1"/>
  <c r="V1099" i="9" s="1"/>
  <c r="W1099" i="9" s="1"/>
  <c r="R1148" i="9"/>
  <c r="S1102" i="9"/>
  <c r="Q1113" i="9"/>
  <c r="R1114" i="9"/>
  <c r="S1127" i="9"/>
  <c r="T1128" i="9"/>
  <c r="R865" i="9"/>
  <c r="R6" i="9"/>
  <c r="R866" i="9" s="1"/>
  <c r="O1163" i="9"/>
  <c r="R1134" i="9"/>
  <c r="S1135" i="9"/>
  <c r="S1141" i="9"/>
  <c r="T1142" i="9"/>
  <c r="N1098" i="9"/>
  <c r="N1097" i="9" s="1"/>
  <c r="P1159" i="9"/>
  <c r="S1149" i="9"/>
  <c r="W1160" i="9"/>
  <c r="R1121" i="9"/>
  <c r="P1163" i="9"/>
  <c r="R1135" i="7"/>
  <c r="P865" i="1"/>
  <c r="W497" i="7"/>
  <c r="V497" i="7"/>
  <c r="U497" i="7"/>
  <c r="T497" i="7"/>
  <c r="S497" i="7"/>
  <c r="R497" i="7"/>
  <c r="Q497" i="7"/>
  <c r="P497" i="7"/>
  <c r="O497" i="7"/>
  <c r="N497" i="7"/>
  <c r="M497" i="7"/>
  <c r="L497" i="7"/>
  <c r="K497" i="7"/>
  <c r="J497" i="7"/>
  <c r="I497" i="7"/>
  <c r="H497" i="7"/>
  <c r="W214" i="7"/>
  <c r="V214" i="7"/>
  <c r="U214" i="7"/>
  <c r="T214" i="7"/>
  <c r="S214" i="7"/>
  <c r="R214" i="7"/>
  <c r="Q214" i="7"/>
  <c r="P214" i="7"/>
  <c r="O214" i="7"/>
  <c r="N214" i="7"/>
  <c r="M214" i="7"/>
  <c r="L214" i="7"/>
  <c r="K214" i="7"/>
  <c r="J214" i="7"/>
  <c r="I214" i="7"/>
  <c r="H214" i="7"/>
  <c r="V1177" i="7"/>
  <c r="U1177" i="7"/>
  <c r="T1177" i="7"/>
  <c r="S1177" i="7"/>
  <c r="R1177" i="7"/>
  <c r="Q1177" i="7"/>
  <c r="P1177" i="7"/>
  <c r="O1177" i="7"/>
  <c r="N1177" i="7"/>
  <c r="M1177" i="7"/>
  <c r="L1177" i="7"/>
  <c r="K1177" i="7"/>
  <c r="J1177" i="7"/>
  <c r="I1177" i="7"/>
  <c r="H1177" i="7"/>
  <c r="G1177" i="7"/>
  <c r="G1175" i="7"/>
  <c r="W1175" i="7" s="1"/>
  <c r="V1177" i="1"/>
  <c r="U1177" i="1"/>
  <c r="T1177" i="1"/>
  <c r="S1177" i="1"/>
  <c r="R1177" i="1"/>
  <c r="Q1177" i="1"/>
  <c r="P1177" i="1"/>
  <c r="O1177" i="1"/>
  <c r="N1177" i="1"/>
  <c r="M1177" i="1"/>
  <c r="L1177" i="1"/>
  <c r="K1177" i="1"/>
  <c r="J1177" i="1"/>
  <c r="I1177" i="1"/>
  <c r="H1177" i="1"/>
  <c r="H1177" i="12" l="1"/>
  <c r="J1177" i="12"/>
  <c r="R1177" i="12"/>
  <c r="K1177" i="12"/>
  <c r="S1177" i="12"/>
  <c r="L1177" i="12"/>
  <c r="T1177" i="12"/>
  <c r="N1177" i="12"/>
  <c r="O1177" i="12"/>
  <c r="I1177" i="12"/>
  <c r="M1177" i="12"/>
  <c r="U1177" i="12"/>
  <c r="V1177" i="12"/>
  <c r="T1180" i="9"/>
  <c r="T1179" i="9" s="1"/>
  <c r="P1177" i="12"/>
  <c r="Q1177" i="12"/>
  <c r="L1694" i="11"/>
  <c r="L1721" i="11"/>
  <c r="L1722" i="11" s="1"/>
  <c r="L1724" i="11" s="1"/>
  <c r="L1694" i="9"/>
  <c r="L1721" i="9"/>
  <c r="L1722" i="9" s="1"/>
  <c r="L1724" i="9" s="1"/>
  <c r="L1694" i="10"/>
  <c r="L1721" i="10"/>
  <c r="L1722" i="10" s="1"/>
  <c r="L1724" i="10" s="1"/>
  <c r="L1689" i="10"/>
  <c r="M1380" i="11"/>
  <c r="L1689" i="9"/>
  <c r="M1380" i="9"/>
  <c r="M1689" i="9"/>
  <c r="N1380" i="11"/>
  <c r="N1689" i="11"/>
  <c r="M1380" i="10"/>
  <c r="M1689" i="10"/>
  <c r="T1149" i="11"/>
  <c r="U1149" i="11" s="1"/>
  <c r="U1148" i="11" s="1"/>
  <c r="S1149" i="7"/>
  <c r="S1148" i="7" s="1"/>
  <c r="S1142" i="7"/>
  <c r="S1141" i="7" s="1"/>
  <c r="J1175" i="12"/>
  <c r="V1175" i="12"/>
  <c r="N1175" i="12"/>
  <c r="R1175" i="12"/>
  <c r="S1114" i="10"/>
  <c r="S1113" i="10" s="1"/>
  <c r="R1128" i="7"/>
  <c r="R1127" i="7" s="1"/>
  <c r="P1175" i="12"/>
  <c r="H1175" i="12"/>
  <c r="I1175" i="12"/>
  <c r="Q1175" i="12"/>
  <c r="M1175" i="12"/>
  <c r="U1175" i="12"/>
  <c r="L1175" i="12"/>
  <c r="O1097" i="11"/>
  <c r="O1376" i="11" s="1"/>
  <c r="V1104" i="9"/>
  <c r="W1104" i="9" s="1"/>
  <c r="Q1106" i="9"/>
  <c r="R1107" i="9"/>
  <c r="Q1098" i="11"/>
  <c r="P1097" i="11"/>
  <c r="P1376" i="11" s="1"/>
  <c r="Q1106" i="10"/>
  <c r="R1107" i="10"/>
  <c r="R1107" i="11"/>
  <c r="S1107" i="11" s="1"/>
  <c r="Q1106" i="11"/>
  <c r="R1098" i="10"/>
  <c r="S1174" i="11"/>
  <c r="S1142" i="10"/>
  <c r="S1141" i="10" s="1"/>
  <c r="R1163" i="11"/>
  <c r="R1174" i="11"/>
  <c r="Q1120" i="7"/>
  <c r="Q1159" i="11"/>
  <c r="T1135" i="10"/>
  <c r="T1134" i="10" s="1"/>
  <c r="Q1166" i="10"/>
  <c r="Q1163" i="10" s="1"/>
  <c r="R1166" i="9"/>
  <c r="S1166" i="9" s="1"/>
  <c r="W1110" i="9"/>
  <c r="T1111" i="10"/>
  <c r="U1111" i="10" s="1"/>
  <c r="V1111" i="10" s="1"/>
  <c r="W1111" i="10" s="1"/>
  <c r="U1142" i="11"/>
  <c r="V1142" i="11" s="1"/>
  <c r="R1114" i="7"/>
  <c r="R1113" i="7" s="1"/>
  <c r="S1174" i="10"/>
  <c r="S1121" i="10"/>
  <c r="U1128" i="10"/>
  <c r="U1127" i="10" s="1"/>
  <c r="U1128" i="11"/>
  <c r="V1110" i="10"/>
  <c r="W1110" i="10" s="1"/>
  <c r="R1120" i="11"/>
  <c r="S1121" i="11"/>
  <c r="O1175" i="12"/>
  <c r="K1175" i="12"/>
  <c r="S1175" i="12"/>
  <c r="T1175" i="12"/>
  <c r="S1101" i="10"/>
  <c r="T1101" i="10" s="1"/>
  <c r="U1101" i="10" s="1"/>
  <c r="P1160" i="10"/>
  <c r="P1159" i="10" s="1"/>
  <c r="T1180" i="1"/>
  <c r="S1113" i="11"/>
  <c r="T1114" i="11"/>
  <c r="S1100" i="11"/>
  <c r="T1100" i="11" s="1"/>
  <c r="U1100" i="11" s="1"/>
  <c r="U1111" i="9"/>
  <c r="V1111" i="9" s="1"/>
  <c r="W1111" i="9" s="1"/>
  <c r="S1101" i="11"/>
  <c r="T1101" i="11" s="1"/>
  <c r="U1101" i="11" s="1"/>
  <c r="V1101" i="11" s="1"/>
  <c r="W1101" i="11" s="1"/>
  <c r="S1163" i="11"/>
  <c r="T1166" i="11"/>
  <c r="T1163" i="11" s="1"/>
  <c r="R1159" i="11"/>
  <c r="S1160" i="11"/>
  <c r="Q1099" i="11"/>
  <c r="T865" i="11"/>
  <c r="T6" i="11"/>
  <c r="T866" i="11" s="1"/>
  <c r="S1108" i="11"/>
  <c r="T1174" i="11"/>
  <c r="T1179" i="11"/>
  <c r="U1180" i="11"/>
  <c r="U1179" i="11" s="1"/>
  <c r="S1134" i="11"/>
  <c r="T1135" i="11"/>
  <c r="S1148" i="10"/>
  <c r="T1149" i="10"/>
  <c r="R1179" i="10"/>
  <c r="S1180" i="10"/>
  <c r="N1376" i="10"/>
  <c r="O1100" i="10"/>
  <c r="O1097" i="10" s="1"/>
  <c r="R6" i="10"/>
  <c r="R866" i="10" s="1"/>
  <c r="R865" i="10"/>
  <c r="R1108" i="10"/>
  <c r="T1141" i="9"/>
  <c r="U1142" i="9"/>
  <c r="N1376" i="9"/>
  <c r="O1098" i="9"/>
  <c r="O1097" i="9" s="1"/>
  <c r="S1134" i="9"/>
  <c r="T1135" i="9"/>
  <c r="R1120" i="9"/>
  <c r="S1121" i="9"/>
  <c r="S1148" i="9"/>
  <c r="T1149" i="9"/>
  <c r="S6" i="9"/>
  <c r="S866" i="9" s="1"/>
  <c r="S865" i="9"/>
  <c r="T1127" i="9"/>
  <c r="U1128" i="9"/>
  <c r="T1102" i="9"/>
  <c r="U1102" i="9" s="1"/>
  <c r="V1102" i="9" s="1"/>
  <c r="W1102" i="9" s="1"/>
  <c r="Q1163" i="9"/>
  <c r="R1113" i="9"/>
  <c r="S1114" i="9"/>
  <c r="R1134" i="7"/>
  <c r="S1135" i="7"/>
  <c r="S1134" i="7" s="1"/>
  <c r="R1120" i="7"/>
  <c r="S1121" i="7"/>
  <c r="W1177" i="7"/>
  <c r="Q865" i="1"/>
  <c r="G807" i="7"/>
  <c r="W803" i="7"/>
  <c r="V803" i="7"/>
  <c r="U803" i="7"/>
  <c r="T803" i="7"/>
  <c r="S803" i="7"/>
  <c r="R803" i="7"/>
  <c r="Q803" i="7"/>
  <c r="P803" i="7"/>
  <c r="O803" i="7"/>
  <c r="N803" i="7"/>
  <c r="M803" i="7"/>
  <c r="L803" i="7"/>
  <c r="K803" i="7"/>
  <c r="J803" i="7"/>
  <c r="I803" i="7"/>
  <c r="H803" i="7"/>
  <c r="G803" i="7"/>
  <c r="W800" i="7"/>
  <c r="V800" i="7"/>
  <c r="U800" i="7"/>
  <c r="T800" i="7"/>
  <c r="S800" i="7"/>
  <c r="R800" i="7"/>
  <c r="Q800" i="7"/>
  <c r="P800" i="7"/>
  <c r="O800" i="7"/>
  <c r="N800" i="7"/>
  <c r="M800" i="7"/>
  <c r="L800" i="7"/>
  <c r="K800" i="7"/>
  <c r="J800" i="7"/>
  <c r="I800" i="7"/>
  <c r="H800" i="7"/>
  <c r="G800" i="7"/>
  <c r="W797" i="7"/>
  <c r="V797" i="7"/>
  <c r="U797" i="7"/>
  <c r="T797" i="7"/>
  <c r="S797" i="7"/>
  <c r="R797" i="7"/>
  <c r="Q797" i="7"/>
  <c r="P797" i="7"/>
  <c r="O797" i="7"/>
  <c r="N797" i="7"/>
  <c r="M797" i="7"/>
  <c r="L797" i="7"/>
  <c r="K797" i="7"/>
  <c r="J797" i="7"/>
  <c r="I797" i="7"/>
  <c r="H797" i="7"/>
  <c r="G797" i="7"/>
  <c r="W794" i="7"/>
  <c r="V794" i="7"/>
  <c r="U794" i="7"/>
  <c r="T794" i="7"/>
  <c r="S794" i="7"/>
  <c r="R794" i="7"/>
  <c r="Q794" i="7"/>
  <c r="P794" i="7"/>
  <c r="O794" i="7"/>
  <c r="N794" i="7"/>
  <c r="M794" i="7"/>
  <c r="L794" i="7"/>
  <c r="K794" i="7"/>
  <c r="J794" i="7"/>
  <c r="I794" i="7"/>
  <c r="H794" i="7"/>
  <c r="G794" i="7"/>
  <c r="W791" i="7"/>
  <c r="V791" i="7"/>
  <c r="U791" i="7"/>
  <c r="T791" i="7"/>
  <c r="S791" i="7"/>
  <c r="R791" i="7"/>
  <c r="Q791" i="7"/>
  <c r="P791" i="7"/>
  <c r="O791" i="7"/>
  <c r="N791" i="7"/>
  <c r="M791" i="7"/>
  <c r="L791" i="7"/>
  <c r="K791" i="7"/>
  <c r="J791" i="7"/>
  <c r="I791" i="7"/>
  <c r="H791" i="7"/>
  <c r="G791" i="7"/>
  <c r="W788" i="7"/>
  <c r="V788" i="7"/>
  <c r="U788" i="7"/>
  <c r="T788" i="7"/>
  <c r="S788" i="7"/>
  <c r="R788" i="7"/>
  <c r="Q788" i="7"/>
  <c r="P788" i="7"/>
  <c r="O788" i="7"/>
  <c r="N788" i="7"/>
  <c r="M788" i="7"/>
  <c r="L788" i="7"/>
  <c r="K788" i="7"/>
  <c r="J788" i="7"/>
  <c r="I788" i="7"/>
  <c r="H788" i="7"/>
  <c r="G788" i="7"/>
  <c r="W785" i="7"/>
  <c r="V785" i="7"/>
  <c r="U785" i="7"/>
  <c r="T785" i="7"/>
  <c r="S785" i="7"/>
  <c r="R785" i="7"/>
  <c r="Q785" i="7"/>
  <c r="P785" i="7"/>
  <c r="O785" i="7"/>
  <c r="N785" i="7"/>
  <c r="M785" i="7"/>
  <c r="L785" i="7"/>
  <c r="K785" i="7"/>
  <c r="J785" i="7"/>
  <c r="I785" i="7"/>
  <c r="H785" i="7"/>
  <c r="G785" i="7"/>
  <c r="W780" i="7"/>
  <c r="V780" i="7"/>
  <c r="U780" i="7"/>
  <c r="T780" i="7"/>
  <c r="S780" i="7"/>
  <c r="R780" i="7"/>
  <c r="Q780" i="7"/>
  <c r="P780" i="7"/>
  <c r="O780" i="7"/>
  <c r="N780" i="7"/>
  <c r="M780" i="7"/>
  <c r="L780" i="7"/>
  <c r="K780" i="7"/>
  <c r="J780" i="7"/>
  <c r="I780" i="7"/>
  <c r="H780" i="7"/>
  <c r="G780" i="7"/>
  <c r="W777" i="7"/>
  <c r="V777" i="7"/>
  <c r="U777" i="7"/>
  <c r="T777" i="7"/>
  <c r="S777" i="7"/>
  <c r="R777" i="7"/>
  <c r="Q777" i="7"/>
  <c r="P777" i="7"/>
  <c r="O777" i="7"/>
  <c r="N777" i="7"/>
  <c r="M777" i="7"/>
  <c r="L777" i="7"/>
  <c r="K777" i="7"/>
  <c r="J777" i="7"/>
  <c r="I777" i="7"/>
  <c r="H777" i="7"/>
  <c r="G777" i="7"/>
  <c r="W773" i="7"/>
  <c r="V773" i="7"/>
  <c r="U773" i="7"/>
  <c r="T773" i="7"/>
  <c r="S773" i="7"/>
  <c r="R773" i="7"/>
  <c r="Q773" i="7"/>
  <c r="P773" i="7"/>
  <c r="O773" i="7"/>
  <c r="N773" i="7"/>
  <c r="M773" i="7"/>
  <c r="L773" i="7"/>
  <c r="K773" i="7"/>
  <c r="J773" i="7"/>
  <c r="I773" i="7"/>
  <c r="H773" i="7"/>
  <c r="G773" i="7"/>
  <c r="W770" i="7"/>
  <c r="V770" i="7"/>
  <c r="U770" i="7"/>
  <c r="T770" i="7"/>
  <c r="S770" i="7"/>
  <c r="R770" i="7"/>
  <c r="Q770" i="7"/>
  <c r="P770" i="7"/>
  <c r="O770" i="7"/>
  <c r="N770" i="7"/>
  <c r="M770" i="7"/>
  <c r="L770" i="7"/>
  <c r="K770" i="7"/>
  <c r="J770" i="7"/>
  <c r="I770" i="7"/>
  <c r="H770" i="7"/>
  <c r="G770" i="7"/>
  <c r="W766" i="7"/>
  <c r="V766" i="7"/>
  <c r="U766" i="7"/>
  <c r="T766" i="7"/>
  <c r="S766" i="7"/>
  <c r="R766" i="7"/>
  <c r="Q766" i="7"/>
  <c r="P766" i="7"/>
  <c r="O766" i="7"/>
  <c r="N766" i="7"/>
  <c r="M766" i="7"/>
  <c r="L766" i="7"/>
  <c r="K766" i="7"/>
  <c r="J766" i="7"/>
  <c r="I766" i="7"/>
  <c r="H766" i="7"/>
  <c r="G766" i="7"/>
  <c r="W763" i="7"/>
  <c r="V763" i="7"/>
  <c r="U763" i="7"/>
  <c r="T763" i="7"/>
  <c r="S763" i="7"/>
  <c r="R763" i="7"/>
  <c r="Q763" i="7"/>
  <c r="P763" i="7"/>
  <c r="O763" i="7"/>
  <c r="N763" i="7"/>
  <c r="M763" i="7"/>
  <c r="L763" i="7"/>
  <c r="K763" i="7"/>
  <c r="J763" i="7"/>
  <c r="I763" i="7"/>
  <c r="H763" i="7"/>
  <c r="G763" i="7"/>
  <c r="W758" i="7"/>
  <c r="V758" i="7"/>
  <c r="U758" i="7"/>
  <c r="T758" i="7"/>
  <c r="S758" i="7"/>
  <c r="R758" i="7"/>
  <c r="Q758" i="7"/>
  <c r="P758" i="7"/>
  <c r="O758" i="7"/>
  <c r="N758" i="7"/>
  <c r="M758" i="7"/>
  <c r="L758" i="7"/>
  <c r="K758" i="7"/>
  <c r="J758" i="7"/>
  <c r="I758" i="7"/>
  <c r="H758" i="7"/>
  <c r="G758" i="7"/>
  <c r="W754" i="7"/>
  <c r="V754" i="7"/>
  <c r="U754" i="7"/>
  <c r="T754" i="7"/>
  <c r="S754" i="7"/>
  <c r="R754" i="7"/>
  <c r="Q754" i="7"/>
  <c r="P754" i="7"/>
  <c r="O754" i="7"/>
  <c r="N754" i="7"/>
  <c r="M754" i="7"/>
  <c r="L754" i="7"/>
  <c r="K754" i="7"/>
  <c r="J754" i="7"/>
  <c r="I754" i="7"/>
  <c r="H754" i="7"/>
  <c r="G754" i="7"/>
  <c r="W750" i="7"/>
  <c r="V750" i="7"/>
  <c r="U750" i="7"/>
  <c r="T750" i="7"/>
  <c r="S750" i="7"/>
  <c r="R750" i="7"/>
  <c r="Q750" i="7"/>
  <c r="P750" i="7"/>
  <c r="O750" i="7"/>
  <c r="N750" i="7"/>
  <c r="M750" i="7"/>
  <c r="L750" i="7"/>
  <c r="K750" i="7"/>
  <c r="J750" i="7"/>
  <c r="I750" i="7"/>
  <c r="H750" i="7"/>
  <c r="G750" i="7"/>
  <c r="W744" i="7"/>
  <c r="V744" i="7"/>
  <c r="U744" i="7"/>
  <c r="T744" i="7"/>
  <c r="S744" i="7"/>
  <c r="R744" i="7"/>
  <c r="Q744" i="7"/>
  <c r="P744" i="7"/>
  <c r="O744" i="7"/>
  <c r="N744" i="7"/>
  <c r="M744" i="7"/>
  <c r="L744" i="7"/>
  <c r="K744" i="7"/>
  <c r="J744" i="7"/>
  <c r="I744" i="7"/>
  <c r="H744" i="7"/>
  <c r="G744" i="7"/>
  <c r="W739" i="7"/>
  <c r="V739" i="7"/>
  <c r="U739" i="7"/>
  <c r="T739" i="7"/>
  <c r="S739" i="7"/>
  <c r="R739" i="7"/>
  <c r="Q739" i="7"/>
  <c r="P739" i="7"/>
  <c r="O739" i="7"/>
  <c r="N739" i="7"/>
  <c r="M739" i="7"/>
  <c r="L739" i="7"/>
  <c r="K739" i="7"/>
  <c r="J739" i="7"/>
  <c r="I739" i="7"/>
  <c r="H739" i="7"/>
  <c r="G739" i="7"/>
  <c r="W734" i="7"/>
  <c r="V734" i="7"/>
  <c r="U734" i="7"/>
  <c r="T734" i="7"/>
  <c r="S734" i="7"/>
  <c r="R734" i="7"/>
  <c r="Q734" i="7"/>
  <c r="P734" i="7"/>
  <c r="O734" i="7"/>
  <c r="N734" i="7"/>
  <c r="M734" i="7"/>
  <c r="L734" i="7"/>
  <c r="K734" i="7"/>
  <c r="J734" i="7"/>
  <c r="I734" i="7"/>
  <c r="H734" i="7"/>
  <c r="G734" i="7"/>
  <c r="G729" i="7"/>
  <c r="W725" i="7"/>
  <c r="V725" i="7"/>
  <c r="U725" i="7"/>
  <c r="T725" i="7"/>
  <c r="S725" i="7"/>
  <c r="R725" i="7"/>
  <c r="Q725" i="7"/>
  <c r="P725" i="7"/>
  <c r="O725" i="7"/>
  <c r="N725" i="7"/>
  <c r="M725" i="7"/>
  <c r="L725" i="7"/>
  <c r="K725" i="7"/>
  <c r="J725" i="7"/>
  <c r="I725" i="7"/>
  <c r="H725" i="7"/>
  <c r="G725" i="7"/>
  <c r="W722" i="7"/>
  <c r="V722" i="7"/>
  <c r="U722" i="7"/>
  <c r="T722" i="7"/>
  <c r="S722" i="7"/>
  <c r="R722" i="7"/>
  <c r="Q722" i="7"/>
  <c r="P722" i="7"/>
  <c r="O722" i="7"/>
  <c r="N722" i="7"/>
  <c r="M722" i="7"/>
  <c r="L722" i="7"/>
  <c r="K722" i="7"/>
  <c r="J722" i="7"/>
  <c r="I722" i="7"/>
  <c r="H722" i="7"/>
  <c r="G722" i="7"/>
  <c r="W719" i="7"/>
  <c r="V719" i="7"/>
  <c r="U719" i="7"/>
  <c r="T719" i="7"/>
  <c r="S719" i="7"/>
  <c r="R719" i="7"/>
  <c r="Q719" i="7"/>
  <c r="P719" i="7"/>
  <c r="O719" i="7"/>
  <c r="N719" i="7"/>
  <c r="M719" i="7"/>
  <c r="L719" i="7"/>
  <c r="K719" i="7"/>
  <c r="J719" i="7"/>
  <c r="I719" i="7"/>
  <c r="H719" i="7"/>
  <c r="G719" i="7"/>
  <c r="W716" i="7"/>
  <c r="V716" i="7"/>
  <c r="U716" i="7"/>
  <c r="T716" i="7"/>
  <c r="S716" i="7"/>
  <c r="R716" i="7"/>
  <c r="Q716" i="7"/>
  <c r="P716" i="7"/>
  <c r="O716" i="7"/>
  <c r="N716" i="7"/>
  <c r="M716" i="7"/>
  <c r="L716" i="7"/>
  <c r="K716" i="7"/>
  <c r="J716" i="7"/>
  <c r="I716" i="7"/>
  <c r="H716" i="7"/>
  <c r="G716" i="7"/>
  <c r="W713" i="7"/>
  <c r="V713" i="7"/>
  <c r="U713" i="7"/>
  <c r="T713" i="7"/>
  <c r="S713" i="7"/>
  <c r="R713" i="7"/>
  <c r="Q713" i="7"/>
  <c r="P713" i="7"/>
  <c r="O713" i="7"/>
  <c r="N713" i="7"/>
  <c r="M713" i="7"/>
  <c r="L713" i="7"/>
  <c r="K713" i="7"/>
  <c r="J713" i="7"/>
  <c r="I713" i="7"/>
  <c r="H713" i="7"/>
  <c r="G713" i="7"/>
  <c r="W710" i="7"/>
  <c r="V710" i="7"/>
  <c r="U710" i="7"/>
  <c r="T710" i="7"/>
  <c r="S710" i="7"/>
  <c r="R710" i="7"/>
  <c r="Q710" i="7"/>
  <c r="P710" i="7"/>
  <c r="O710" i="7"/>
  <c r="N710" i="7"/>
  <c r="M710" i="7"/>
  <c r="L710" i="7"/>
  <c r="K710" i="7"/>
  <c r="J710" i="7"/>
  <c r="I710" i="7"/>
  <c r="H710" i="7"/>
  <c r="G710" i="7"/>
  <c r="W707" i="7"/>
  <c r="V707" i="7"/>
  <c r="U707" i="7"/>
  <c r="T707" i="7"/>
  <c r="S707" i="7"/>
  <c r="R707" i="7"/>
  <c r="Q707" i="7"/>
  <c r="P707" i="7"/>
  <c r="O707" i="7"/>
  <c r="N707" i="7"/>
  <c r="M707" i="7"/>
  <c r="L707" i="7"/>
  <c r="K707" i="7"/>
  <c r="J707" i="7"/>
  <c r="I707" i="7"/>
  <c r="H707" i="7"/>
  <c r="G707" i="7"/>
  <c r="W702" i="7"/>
  <c r="V702" i="7"/>
  <c r="U702" i="7"/>
  <c r="T702" i="7"/>
  <c r="S702" i="7"/>
  <c r="R702" i="7"/>
  <c r="Q702" i="7"/>
  <c r="P702" i="7"/>
  <c r="O702" i="7"/>
  <c r="N702" i="7"/>
  <c r="M702" i="7"/>
  <c r="L702" i="7"/>
  <c r="K702" i="7"/>
  <c r="J702" i="7"/>
  <c r="I702" i="7"/>
  <c r="H702" i="7"/>
  <c r="G702" i="7"/>
  <c r="W699" i="7"/>
  <c r="V699" i="7"/>
  <c r="U699" i="7"/>
  <c r="T699" i="7"/>
  <c r="S699" i="7"/>
  <c r="R699" i="7"/>
  <c r="Q699" i="7"/>
  <c r="P699" i="7"/>
  <c r="O699" i="7"/>
  <c r="N699" i="7"/>
  <c r="M699" i="7"/>
  <c r="L699" i="7"/>
  <c r="K699" i="7"/>
  <c r="J699" i="7"/>
  <c r="I699" i="7"/>
  <c r="H699" i="7"/>
  <c r="G699" i="7"/>
  <c r="W695" i="7"/>
  <c r="V695" i="7"/>
  <c r="U695" i="7"/>
  <c r="T695" i="7"/>
  <c r="S695" i="7"/>
  <c r="R695" i="7"/>
  <c r="Q695" i="7"/>
  <c r="P695" i="7"/>
  <c r="O695" i="7"/>
  <c r="N695" i="7"/>
  <c r="M695" i="7"/>
  <c r="L695" i="7"/>
  <c r="K695" i="7"/>
  <c r="J695" i="7"/>
  <c r="I695" i="7"/>
  <c r="H695" i="7"/>
  <c r="G695" i="7"/>
  <c r="W692" i="7"/>
  <c r="V692" i="7"/>
  <c r="U692" i="7"/>
  <c r="T692" i="7"/>
  <c r="S692" i="7"/>
  <c r="R692" i="7"/>
  <c r="Q692" i="7"/>
  <c r="P692" i="7"/>
  <c r="O692" i="7"/>
  <c r="N692" i="7"/>
  <c r="M692" i="7"/>
  <c r="L692" i="7"/>
  <c r="K692" i="7"/>
  <c r="J692" i="7"/>
  <c r="I692" i="7"/>
  <c r="H692" i="7"/>
  <c r="G692" i="7"/>
  <c r="W688" i="7"/>
  <c r="V688" i="7"/>
  <c r="U688" i="7"/>
  <c r="T688" i="7"/>
  <c r="S688" i="7"/>
  <c r="R688" i="7"/>
  <c r="Q688" i="7"/>
  <c r="P688" i="7"/>
  <c r="O688" i="7"/>
  <c r="N688" i="7"/>
  <c r="M688" i="7"/>
  <c r="L688" i="7"/>
  <c r="K688" i="7"/>
  <c r="J688" i="7"/>
  <c r="I688" i="7"/>
  <c r="H688" i="7"/>
  <c r="G688" i="7"/>
  <c r="W685" i="7"/>
  <c r="V685" i="7"/>
  <c r="U685" i="7"/>
  <c r="T685" i="7"/>
  <c r="S685" i="7"/>
  <c r="R685" i="7"/>
  <c r="Q685" i="7"/>
  <c r="P685" i="7"/>
  <c r="O685" i="7"/>
  <c r="N685" i="7"/>
  <c r="M685" i="7"/>
  <c r="L685" i="7"/>
  <c r="K685" i="7"/>
  <c r="J685" i="7"/>
  <c r="I685" i="7"/>
  <c r="H685" i="7"/>
  <c r="G685" i="7"/>
  <c r="W680" i="7"/>
  <c r="V680" i="7"/>
  <c r="U680" i="7"/>
  <c r="T680" i="7"/>
  <c r="S680" i="7"/>
  <c r="R680" i="7"/>
  <c r="Q680" i="7"/>
  <c r="P680" i="7"/>
  <c r="O680" i="7"/>
  <c r="N680" i="7"/>
  <c r="M680" i="7"/>
  <c r="L680" i="7"/>
  <c r="K680" i="7"/>
  <c r="J680" i="7"/>
  <c r="I680" i="7"/>
  <c r="H680" i="7"/>
  <c r="G680" i="7"/>
  <c r="W676" i="7"/>
  <c r="V676" i="7"/>
  <c r="U676" i="7"/>
  <c r="T676" i="7"/>
  <c r="S676" i="7"/>
  <c r="R676" i="7"/>
  <c r="Q676" i="7"/>
  <c r="P676" i="7"/>
  <c r="O676" i="7"/>
  <c r="N676" i="7"/>
  <c r="M676" i="7"/>
  <c r="L676" i="7"/>
  <c r="K676" i="7"/>
  <c r="J676" i="7"/>
  <c r="I676" i="7"/>
  <c r="H676" i="7"/>
  <c r="G676" i="7"/>
  <c r="W672" i="7"/>
  <c r="V672" i="7"/>
  <c r="U672" i="7"/>
  <c r="T672" i="7"/>
  <c r="S672" i="7"/>
  <c r="R672" i="7"/>
  <c r="Q672" i="7"/>
  <c r="P672" i="7"/>
  <c r="O672" i="7"/>
  <c r="N672" i="7"/>
  <c r="M672" i="7"/>
  <c r="L672" i="7"/>
  <c r="K672" i="7"/>
  <c r="J672" i="7"/>
  <c r="I672" i="7"/>
  <c r="H672" i="7"/>
  <c r="G672" i="7"/>
  <c r="W666" i="7"/>
  <c r="V666" i="7"/>
  <c r="U666" i="7"/>
  <c r="T666" i="7"/>
  <c r="S666" i="7"/>
  <c r="R666" i="7"/>
  <c r="Q666" i="7"/>
  <c r="P666" i="7"/>
  <c r="O666" i="7"/>
  <c r="N666" i="7"/>
  <c r="M666" i="7"/>
  <c r="L666" i="7"/>
  <c r="K666" i="7"/>
  <c r="J666" i="7"/>
  <c r="I666" i="7"/>
  <c r="H666" i="7"/>
  <c r="G666" i="7"/>
  <c r="W661" i="7"/>
  <c r="V661" i="7"/>
  <c r="U661" i="7"/>
  <c r="T661" i="7"/>
  <c r="S661" i="7"/>
  <c r="R661" i="7"/>
  <c r="Q661" i="7"/>
  <c r="P661" i="7"/>
  <c r="O661" i="7"/>
  <c r="N661" i="7"/>
  <c r="M661" i="7"/>
  <c r="L661" i="7"/>
  <c r="K661" i="7"/>
  <c r="J661" i="7"/>
  <c r="I661" i="7"/>
  <c r="H661" i="7"/>
  <c r="G661" i="7"/>
  <c r="W656" i="7"/>
  <c r="V656" i="7"/>
  <c r="U656" i="7"/>
  <c r="T656" i="7"/>
  <c r="S656" i="7"/>
  <c r="R656" i="7"/>
  <c r="Q656" i="7"/>
  <c r="P656" i="7"/>
  <c r="O656" i="7"/>
  <c r="N656" i="7"/>
  <c r="M656" i="7"/>
  <c r="L656" i="7"/>
  <c r="K656" i="7"/>
  <c r="J656" i="7"/>
  <c r="I656" i="7"/>
  <c r="H656" i="7"/>
  <c r="G656" i="7"/>
  <c r="G651" i="7"/>
  <c r="W647" i="7"/>
  <c r="V647" i="7"/>
  <c r="U647" i="7"/>
  <c r="T647" i="7"/>
  <c r="S647" i="7"/>
  <c r="R647" i="7"/>
  <c r="Q647" i="7"/>
  <c r="P647" i="7"/>
  <c r="O647" i="7"/>
  <c r="N647" i="7"/>
  <c r="M647" i="7"/>
  <c r="L647" i="7"/>
  <c r="K647" i="7"/>
  <c r="J647" i="7"/>
  <c r="I647" i="7"/>
  <c r="H647" i="7"/>
  <c r="G647" i="7"/>
  <c r="W644" i="7"/>
  <c r="V644" i="7"/>
  <c r="U644" i="7"/>
  <c r="T644" i="7"/>
  <c r="S644" i="7"/>
  <c r="R644" i="7"/>
  <c r="Q644" i="7"/>
  <c r="P644" i="7"/>
  <c r="O644" i="7"/>
  <c r="N644" i="7"/>
  <c r="M644" i="7"/>
  <c r="L644" i="7"/>
  <c r="K644" i="7"/>
  <c r="J644" i="7"/>
  <c r="I644" i="7"/>
  <c r="H644" i="7"/>
  <c r="G644" i="7"/>
  <c r="W641" i="7"/>
  <c r="V641" i="7"/>
  <c r="U641" i="7"/>
  <c r="T641" i="7"/>
  <c r="S641" i="7"/>
  <c r="R641" i="7"/>
  <c r="Q641" i="7"/>
  <c r="P641" i="7"/>
  <c r="O641" i="7"/>
  <c r="N641" i="7"/>
  <c r="M641" i="7"/>
  <c r="L641" i="7"/>
  <c r="K641" i="7"/>
  <c r="J641" i="7"/>
  <c r="I641" i="7"/>
  <c r="H641" i="7"/>
  <c r="G641" i="7"/>
  <c r="W638" i="7"/>
  <c r="V638" i="7"/>
  <c r="U638" i="7"/>
  <c r="T638" i="7"/>
  <c r="S638" i="7"/>
  <c r="R638" i="7"/>
  <c r="Q638" i="7"/>
  <c r="P638" i="7"/>
  <c r="O638" i="7"/>
  <c r="N638" i="7"/>
  <c r="M638" i="7"/>
  <c r="L638" i="7"/>
  <c r="K638" i="7"/>
  <c r="J638" i="7"/>
  <c r="I638" i="7"/>
  <c r="H638" i="7"/>
  <c r="G638" i="7"/>
  <c r="W635" i="7"/>
  <c r="V635" i="7"/>
  <c r="U635" i="7"/>
  <c r="T635" i="7"/>
  <c r="S635" i="7"/>
  <c r="R635" i="7"/>
  <c r="Q635" i="7"/>
  <c r="P635" i="7"/>
  <c r="O635" i="7"/>
  <c r="N635" i="7"/>
  <c r="M635" i="7"/>
  <c r="L635" i="7"/>
  <c r="K635" i="7"/>
  <c r="J635" i="7"/>
  <c r="I635" i="7"/>
  <c r="H635" i="7"/>
  <c r="G635" i="7"/>
  <c r="W632" i="7"/>
  <c r="V632" i="7"/>
  <c r="U632" i="7"/>
  <c r="T632" i="7"/>
  <c r="S632" i="7"/>
  <c r="R632" i="7"/>
  <c r="Q632" i="7"/>
  <c r="P632" i="7"/>
  <c r="O632" i="7"/>
  <c r="N632" i="7"/>
  <c r="M632" i="7"/>
  <c r="L632" i="7"/>
  <c r="K632" i="7"/>
  <c r="J632" i="7"/>
  <c r="I632" i="7"/>
  <c r="H632" i="7"/>
  <c r="G632" i="7"/>
  <c r="W629" i="7"/>
  <c r="V629" i="7"/>
  <c r="U629" i="7"/>
  <c r="T629" i="7"/>
  <c r="S629" i="7"/>
  <c r="R629" i="7"/>
  <c r="Q629" i="7"/>
  <c r="P629" i="7"/>
  <c r="O629" i="7"/>
  <c r="N629" i="7"/>
  <c r="M629" i="7"/>
  <c r="L629" i="7"/>
  <c r="K629" i="7"/>
  <c r="J629" i="7"/>
  <c r="I629" i="7"/>
  <c r="H629" i="7"/>
  <c r="G629" i="7"/>
  <c r="W624" i="7"/>
  <c r="V624" i="7"/>
  <c r="U624" i="7"/>
  <c r="T624" i="7"/>
  <c r="S624" i="7"/>
  <c r="R624" i="7"/>
  <c r="Q624" i="7"/>
  <c r="P624" i="7"/>
  <c r="O624" i="7"/>
  <c r="N624" i="7"/>
  <c r="M624" i="7"/>
  <c r="L624" i="7"/>
  <c r="K624" i="7"/>
  <c r="J624" i="7"/>
  <c r="I624" i="7"/>
  <c r="H624" i="7"/>
  <c r="G624" i="7"/>
  <c r="W621" i="7"/>
  <c r="V621" i="7"/>
  <c r="U621" i="7"/>
  <c r="T621" i="7"/>
  <c r="S621" i="7"/>
  <c r="R621" i="7"/>
  <c r="Q621" i="7"/>
  <c r="P621" i="7"/>
  <c r="O621" i="7"/>
  <c r="N621" i="7"/>
  <c r="M621" i="7"/>
  <c r="L621" i="7"/>
  <c r="K621" i="7"/>
  <c r="J621" i="7"/>
  <c r="I621" i="7"/>
  <c r="H621" i="7"/>
  <c r="G621" i="7"/>
  <c r="W617" i="7"/>
  <c r="V617" i="7"/>
  <c r="U617" i="7"/>
  <c r="T617" i="7"/>
  <c r="S617" i="7"/>
  <c r="R617" i="7"/>
  <c r="Q617" i="7"/>
  <c r="P617" i="7"/>
  <c r="O617" i="7"/>
  <c r="N617" i="7"/>
  <c r="M617" i="7"/>
  <c r="L617" i="7"/>
  <c r="K617" i="7"/>
  <c r="J617" i="7"/>
  <c r="I617" i="7"/>
  <c r="H617" i="7"/>
  <c r="G617" i="7"/>
  <c r="W614" i="7"/>
  <c r="V614" i="7"/>
  <c r="U614" i="7"/>
  <c r="T614" i="7"/>
  <c r="S614" i="7"/>
  <c r="R614" i="7"/>
  <c r="Q614" i="7"/>
  <c r="P614" i="7"/>
  <c r="O614" i="7"/>
  <c r="N614" i="7"/>
  <c r="M614" i="7"/>
  <c r="L614" i="7"/>
  <c r="K614" i="7"/>
  <c r="J614" i="7"/>
  <c r="I614" i="7"/>
  <c r="H614" i="7"/>
  <c r="G614" i="7"/>
  <c r="W610" i="7"/>
  <c r="V610" i="7"/>
  <c r="U610" i="7"/>
  <c r="T610" i="7"/>
  <c r="S610" i="7"/>
  <c r="R610" i="7"/>
  <c r="Q610" i="7"/>
  <c r="P610" i="7"/>
  <c r="O610" i="7"/>
  <c r="N610" i="7"/>
  <c r="M610" i="7"/>
  <c r="L610" i="7"/>
  <c r="K610" i="7"/>
  <c r="J610" i="7"/>
  <c r="I610" i="7"/>
  <c r="H610" i="7"/>
  <c r="G610" i="7"/>
  <c r="W607" i="7"/>
  <c r="V607" i="7"/>
  <c r="U607" i="7"/>
  <c r="T607" i="7"/>
  <c r="S607" i="7"/>
  <c r="R607" i="7"/>
  <c r="Q607" i="7"/>
  <c r="P607" i="7"/>
  <c r="O607" i="7"/>
  <c r="N607" i="7"/>
  <c r="M607" i="7"/>
  <c r="L607" i="7"/>
  <c r="K607" i="7"/>
  <c r="J607" i="7"/>
  <c r="I607" i="7"/>
  <c r="H607" i="7"/>
  <c r="G607" i="7"/>
  <c r="W602" i="7"/>
  <c r="V602" i="7"/>
  <c r="U602" i="7"/>
  <c r="T602" i="7"/>
  <c r="S602" i="7"/>
  <c r="R602" i="7"/>
  <c r="Q602" i="7"/>
  <c r="P602" i="7"/>
  <c r="O602" i="7"/>
  <c r="N602" i="7"/>
  <c r="M602" i="7"/>
  <c r="L602" i="7"/>
  <c r="K602" i="7"/>
  <c r="J602" i="7"/>
  <c r="I602" i="7"/>
  <c r="H602" i="7"/>
  <c r="G602" i="7"/>
  <c r="W598" i="7"/>
  <c r="V598" i="7"/>
  <c r="U598" i="7"/>
  <c r="T598" i="7"/>
  <c r="S598" i="7"/>
  <c r="R598" i="7"/>
  <c r="Q598" i="7"/>
  <c r="P598" i="7"/>
  <c r="O598" i="7"/>
  <c r="N598" i="7"/>
  <c r="M598" i="7"/>
  <c r="L598" i="7"/>
  <c r="K598" i="7"/>
  <c r="J598" i="7"/>
  <c r="I598" i="7"/>
  <c r="H598" i="7"/>
  <c r="G598" i="7"/>
  <c r="W594" i="7"/>
  <c r="V594" i="7"/>
  <c r="U594" i="7"/>
  <c r="T594" i="7"/>
  <c r="S594" i="7"/>
  <c r="R594" i="7"/>
  <c r="Q594" i="7"/>
  <c r="P594" i="7"/>
  <c r="O594" i="7"/>
  <c r="N594" i="7"/>
  <c r="M594" i="7"/>
  <c r="L594" i="7"/>
  <c r="K594" i="7"/>
  <c r="J594" i="7"/>
  <c r="I594" i="7"/>
  <c r="H594" i="7"/>
  <c r="G594" i="7"/>
  <c r="W588" i="7"/>
  <c r="V588" i="7"/>
  <c r="U588" i="7"/>
  <c r="T588" i="7"/>
  <c r="S588" i="7"/>
  <c r="R588" i="7"/>
  <c r="Q588" i="7"/>
  <c r="P588" i="7"/>
  <c r="O588" i="7"/>
  <c r="N588" i="7"/>
  <c r="M588" i="7"/>
  <c r="L588" i="7"/>
  <c r="K588" i="7"/>
  <c r="J588" i="7"/>
  <c r="I588" i="7"/>
  <c r="H588" i="7"/>
  <c r="G588" i="7"/>
  <c r="W583" i="7"/>
  <c r="V583" i="7"/>
  <c r="U583" i="7"/>
  <c r="T583" i="7"/>
  <c r="S583" i="7"/>
  <c r="R583" i="7"/>
  <c r="Q583" i="7"/>
  <c r="P583" i="7"/>
  <c r="O583" i="7"/>
  <c r="N583" i="7"/>
  <c r="M583" i="7"/>
  <c r="L583" i="7"/>
  <c r="K583" i="7"/>
  <c r="J583" i="7"/>
  <c r="I583" i="7"/>
  <c r="H583" i="7"/>
  <c r="G583" i="7"/>
  <c r="W578" i="7"/>
  <c r="V578" i="7"/>
  <c r="U578" i="7"/>
  <c r="T578" i="7"/>
  <c r="S578" i="7"/>
  <c r="R578" i="7"/>
  <c r="Q578" i="7"/>
  <c r="P578" i="7"/>
  <c r="O578" i="7"/>
  <c r="N578" i="7"/>
  <c r="M578" i="7"/>
  <c r="L578" i="7"/>
  <c r="K578" i="7"/>
  <c r="J578" i="7"/>
  <c r="I578" i="7"/>
  <c r="H578" i="7"/>
  <c r="G578" i="7"/>
  <c r="G508" i="7"/>
  <c r="G504" i="7"/>
  <c r="W500" i="7"/>
  <c r="V500" i="7"/>
  <c r="U500" i="7"/>
  <c r="T500" i="7"/>
  <c r="S500" i="7"/>
  <c r="R500" i="7"/>
  <c r="Q500" i="7"/>
  <c r="P500" i="7"/>
  <c r="O500" i="7"/>
  <c r="N500" i="7"/>
  <c r="M500" i="7"/>
  <c r="L500" i="7"/>
  <c r="K500" i="7"/>
  <c r="J500" i="7"/>
  <c r="I500" i="7"/>
  <c r="H500" i="7"/>
  <c r="G500"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M319" i="7"/>
  <c r="L319" i="7"/>
  <c r="K319" i="7"/>
  <c r="J319" i="7"/>
  <c r="I319" i="7"/>
  <c r="H319" i="7"/>
  <c r="G319" i="7"/>
  <c r="W314" i="7"/>
  <c r="V314" i="7"/>
  <c r="U314" i="7"/>
  <c r="T314" i="7"/>
  <c r="S314" i="7"/>
  <c r="R314" i="7"/>
  <c r="Q314" i="7"/>
  <c r="P314" i="7"/>
  <c r="O314" i="7"/>
  <c r="N314" i="7"/>
  <c r="M314" i="7"/>
  <c r="L314" i="7"/>
  <c r="K314" i="7"/>
  <c r="J314" i="7"/>
  <c r="I314" i="7"/>
  <c r="H314" i="7"/>
  <c r="G314" i="7"/>
  <c r="G299" i="7"/>
  <c r="K295" i="7"/>
  <c r="J295" i="7"/>
  <c r="I295" i="7"/>
  <c r="H295" i="7"/>
  <c r="G295" i="7"/>
  <c r="K288" i="7"/>
  <c r="J288" i="7"/>
  <c r="I288" i="7"/>
  <c r="H288" i="7"/>
  <c r="K281" i="7"/>
  <c r="J281" i="7"/>
  <c r="I281" i="7"/>
  <c r="H281" i="7"/>
  <c r="G281" i="7"/>
  <c r="K274" i="7"/>
  <c r="J274" i="7"/>
  <c r="I274" i="7"/>
  <c r="H274" i="7"/>
  <c r="G274" i="7"/>
  <c r="K267" i="7"/>
  <c r="J267" i="7"/>
  <c r="I267" i="7"/>
  <c r="H267" i="7"/>
  <c r="G267" i="7"/>
  <c r="K260" i="7"/>
  <c r="J260" i="7"/>
  <c r="I260" i="7"/>
  <c r="H260" i="7"/>
  <c r="G260" i="7"/>
  <c r="K253" i="7"/>
  <c r="J253" i="7"/>
  <c r="I253" i="7"/>
  <c r="H253" i="7"/>
  <c r="G253" i="7"/>
  <c r="G225" i="7"/>
  <c r="G221" i="7"/>
  <c r="W217" i="7"/>
  <c r="V217" i="7"/>
  <c r="U217" i="7"/>
  <c r="T217" i="7"/>
  <c r="S217" i="7"/>
  <c r="R217" i="7"/>
  <c r="Q217" i="7"/>
  <c r="P217" i="7"/>
  <c r="O217" i="7"/>
  <c r="N217" i="7"/>
  <c r="M217" i="7"/>
  <c r="L217" i="7"/>
  <c r="K217" i="7"/>
  <c r="J217" i="7"/>
  <c r="I217" i="7"/>
  <c r="H217" i="7"/>
  <c r="G217"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W725" i="1"/>
  <c r="V725" i="1"/>
  <c r="U725" i="1"/>
  <c r="T725" i="1"/>
  <c r="S725" i="1"/>
  <c r="R725" i="1"/>
  <c r="Q725" i="1"/>
  <c r="P725" i="1"/>
  <c r="O725" i="1"/>
  <c r="N725" i="1"/>
  <c r="M725" i="1"/>
  <c r="L725" i="1"/>
  <c r="K725" i="1"/>
  <c r="J725" i="1"/>
  <c r="I725" i="1"/>
  <c r="H725" i="1"/>
  <c r="W722" i="1"/>
  <c r="V722" i="1"/>
  <c r="U722" i="1"/>
  <c r="T722" i="1"/>
  <c r="S722" i="1"/>
  <c r="R722" i="1"/>
  <c r="Q722" i="1"/>
  <c r="P722" i="1"/>
  <c r="O722" i="1"/>
  <c r="N722" i="1"/>
  <c r="M722" i="1"/>
  <c r="L722" i="1"/>
  <c r="K722" i="1"/>
  <c r="J722" i="1"/>
  <c r="I722" i="1"/>
  <c r="H722" i="1"/>
  <c r="W719" i="1"/>
  <c r="V719" i="1"/>
  <c r="U719" i="1"/>
  <c r="T719" i="1"/>
  <c r="S719" i="1"/>
  <c r="R719" i="1"/>
  <c r="Q719" i="1"/>
  <c r="P719" i="1"/>
  <c r="O719" i="1"/>
  <c r="N719" i="1"/>
  <c r="M719" i="1"/>
  <c r="L719" i="1"/>
  <c r="K719" i="1"/>
  <c r="J719" i="1"/>
  <c r="I719" i="1"/>
  <c r="H719" i="1"/>
  <c r="W716" i="1"/>
  <c r="V716" i="1"/>
  <c r="U716" i="1"/>
  <c r="T716" i="1"/>
  <c r="S716" i="1"/>
  <c r="R716" i="1"/>
  <c r="Q716" i="1"/>
  <c r="P716" i="1"/>
  <c r="O716" i="1"/>
  <c r="N716" i="1"/>
  <c r="M716" i="1"/>
  <c r="L716" i="1"/>
  <c r="K716" i="1"/>
  <c r="J716" i="1"/>
  <c r="I716" i="1"/>
  <c r="H716" i="1"/>
  <c r="W713" i="1"/>
  <c r="V713" i="1"/>
  <c r="U713" i="1"/>
  <c r="T713" i="1"/>
  <c r="S713" i="1"/>
  <c r="R713" i="1"/>
  <c r="Q713" i="1"/>
  <c r="P713" i="1"/>
  <c r="O713" i="1"/>
  <c r="N713" i="1"/>
  <c r="M713" i="1"/>
  <c r="L713" i="1"/>
  <c r="K713" i="1"/>
  <c r="J713" i="1"/>
  <c r="I713" i="1"/>
  <c r="H713" i="1"/>
  <c r="W710" i="1"/>
  <c r="V710" i="1"/>
  <c r="U710" i="1"/>
  <c r="T710" i="1"/>
  <c r="S710" i="1"/>
  <c r="R710" i="1"/>
  <c r="Q710" i="1"/>
  <c r="P710" i="1"/>
  <c r="O710" i="1"/>
  <c r="N710" i="1"/>
  <c r="M710" i="1"/>
  <c r="L710" i="1"/>
  <c r="K710" i="1"/>
  <c r="J710" i="1"/>
  <c r="I710" i="1"/>
  <c r="H710" i="1"/>
  <c r="W707" i="1"/>
  <c r="V707" i="1"/>
  <c r="U707" i="1"/>
  <c r="T707" i="1"/>
  <c r="S707" i="1"/>
  <c r="R707" i="1"/>
  <c r="Q707" i="1"/>
  <c r="P707" i="1"/>
  <c r="O707" i="1"/>
  <c r="N707" i="1"/>
  <c r="M707" i="1"/>
  <c r="L707" i="1"/>
  <c r="K707" i="1"/>
  <c r="J707" i="1"/>
  <c r="I707" i="1"/>
  <c r="H707" i="1"/>
  <c r="W702" i="1"/>
  <c r="V702" i="1"/>
  <c r="U702" i="1"/>
  <c r="T702" i="1"/>
  <c r="S702" i="1"/>
  <c r="R702" i="1"/>
  <c r="Q702" i="1"/>
  <c r="P702" i="1"/>
  <c r="O702" i="1"/>
  <c r="N702" i="1"/>
  <c r="M702" i="1"/>
  <c r="L702" i="1"/>
  <c r="K702" i="1"/>
  <c r="J702" i="1"/>
  <c r="I702" i="1"/>
  <c r="H702" i="1"/>
  <c r="W699" i="1"/>
  <c r="V699" i="1"/>
  <c r="U699" i="1"/>
  <c r="T699" i="1"/>
  <c r="S699" i="1"/>
  <c r="R699" i="1"/>
  <c r="Q699" i="1"/>
  <c r="P699" i="1"/>
  <c r="O699" i="1"/>
  <c r="N699" i="1"/>
  <c r="M699" i="1"/>
  <c r="L699" i="1"/>
  <c r="K699" i="1"/>
  <c r="J699" i="1"/>
  <c r="I699" i="1"/>
  <c r="H699" i="1"/>
  <c r="W695" i="1"/>
  <c r="V695" i="1"/>
  <c r="U695" i="1"/>
  <c r="T695" i="1"/>
  <c r="S695" i="1"/>
  <c r="R695" i="1"/>
  <c r="Q695" i="1"/>
  <c r="P695" i="1"/>
  <c r="O695" i="1"/>
  <c r="N695" i="1"/>
  <c r="M695" i="1"/>
  <c r="L695" i="1"/>
  <c r="K695" i="1"/>
  <c r="J695" i="1"/>
  <c r="I695" i="1"/>
  <c r="H695" i="1"/>
  <c r="W692" i="1"/>
  <c r="V692" i="1"/>
  <c r="U692" i="1"/>
  <c r="T692" i="1"/>
  <c r="S692" i="1"/>
  <c r="R692" i="1"/>
  <c r="Q692" i="1"/>
  <c r="P692" i="1"/>
  <c r="O692" i="1"/>
  <c r="N692" i="1"/>
  <c r="M692" i="1"/>
  <c r="L692" i="1"/>
  <c r="K692" i="1"/>
  <c r="J692" i="1"/>
  <c r="I692" i="1"/>
  <c r="H692" i="1"/>
  <c r="W688" i="1"/>
  <c r="V688" i="1"/>
  <c r="U688" i="1"/>
  <c r="T688" i="1"/>
  <c r="S688" i="1"/>
  <c r="R688" i="1"/>
  <c r="Q688" i="1"/>
  <c r="P688" i="1"/>
  <c r="O688" i="1"/>
  <c r="N688" i="1"/>
  <c r="M688" i="1"/>
  <c r="L688" i="1"/>
  <c r="K688" i="1"/>
  <c r="J688" i="1"/>
  <c r="I688" i="1"/>
  <c r="H688" i="1"/>
  <c r="W685" i="1"/>
  <c r="V685" i="1"/>
  <c r="U685" i="1"/>
  <c r="T685" i="1"/>
  <c r="S685" i="1"/>
  <c r="R685" i="1"/>
  <c r="Q685" i="1"/>
  <c r="P685" i="1"/>
  <c r="O685" i="1"/>
  <c r="N685" i="1"/>
  <c r="M685" i="1"/>
  <c r="L685" i="1"/>
  <c r="K685" i="1"/>
  <c r="J685" i="1"/>
  <c r="I685" i="1"/>
  <c r="H685" i="1"/>
  <c r="W680" i="1"/>
  <c r="V680" i="1"/>
  <c r="U680" i="1"/>
  <c r="T680" i="1"/>
  <c r="S680" i="1"/>
  <c r="R680" i="1"/>
  <c r="Q680" i="1"/>
  <c r="P680" i="1"/>
  <c r="O680" i="1"/>
  <c r="N680" i="1"/>
  <c r="M680" i="1"/>
  <c r="L680" i="1"/>
  <c r="K680" i="1"/>
  <c r="J680" i="1"/>
  <c r="I680" i="1"/>
  <c r="H680" i="1"/>
  <c r="W676" i="1"/>
  <c r="V676" i="1"/>
  <c r="U676" i="1"/>
  <c r="T676" i="1"/>
  <c r="S676" i="1"/>
  <c r="R676" i="1"/>
  <c r="Q676" i="1"/>
  <c r="P676" i="1"/>
  <c r="O676" i="1"/>
  <c r="N676" i="1"/>
  <c r="M676" i="1"/>
  <c r="L676" i="1"/>
  <c r="K676" i="1"/>
  <c r="J676" i="1"/>
  <c r="I676" i="1"/>
  <c r="H676" i="1"/>
  <c r="W672" i="1"/>
  <c r="V672" i="1"/>
  <c r="U672" i="1"/>
  <c r="T672" i="1"/>
  <c r="S672" i="1"/>
  <c r="R672" i="1"/>
  <c r="Q672" i="1"/>
  <c r="P672" i="1"/>
  <c r="O672" i="1"/>
  <c r="N672" i="1"/>
  <c r="M672" i="1"/>
  <c r="L672" i="1"/>
  <c r="K672" i="1"/>
  <c r="J672" i="1"/>
  <c r="I672" i="1"/>
  <c r="H672" i="1"/>
  <c r="W666" i="1"/>
  <c r="V666" i="1"/>
  <c r="U666" i="1"/>
  <c r="T666" i="1"/>
  <c r="S666" i="1"/>
  <c r="R666" i="1"/>
  <c r="Q666" i="1"/>
  <c r="P666" i="1"/>
  <c r="O666" i="1"/>
  <c r="N666" i="1"/>
  <c r="M666" i="1"/>
  <c r="L666" i="1"/>
  <c r="K666" i="1"/>
  <c r="J666" i="1"/>
  <c r="I666" i="1"/>
  <c r="H666" i="1"/>
  <c r="W661" i="1"/>
  <c r="V661" i="1"/>
  <c r="U661" i="1"/>
  <c r="T661" i="1"/>
  <c r="S661" i="1"/>
  <c r="R661" i="1"/>
  <c r="Q661" i="1"/>
  <c r="P661" i="1"/>
  <c r="O661" i="1"/>
  <c r="N661" i="1"/>
  <c r="M661" i="1"/>
  <c r="L661" i="1"/>
  <c r="K661" i="1"/>
  <c r="J661" i="1"/>
  <c r="I661" i="1"/>
  <c r="H661" i="1"/>
  <c r="W656" i="1"/>
  <c r="V656" i="1"/>
  <c r="U656" i="1"/>
  <c r="T656" i="1"/>
  <c r="S656" i="1"/>
  <c r="R656" i="1"/>
  <c r="Q656" i="1"/>
  <c r="P656" i="1"/>
  <c r="O656" i="1"/>
  <c r="N656" i="1"/>
  <c r="M656" i="1"/>
  <c r="L656" i="1"/>
  <c r="K656" i="1"/>
  <c r="J656" i="1"/>
  <c r="I656" i="1"/>
  <c r="H656" i="1"/>
  <c r="W493" i="1"/>
  <c r="V493" i="1"/>
  <c r="U493" i="1"/>
  <c r="T493" i="1"/>
  <c r="S493" i="1"/>
  <c r="R493" i="1"/>
  <c r="Q493" i="1"/>
  <c r="P493" i="1"/>
  <c r="O493" i="1"/>
  <c r="N493" i="1"/>
  <c r="M493" i="1"/>
  <c r="L493" i="1"/>
  <c r="K493" i="1"/>
  <c r="J493" i="1"/>
  <c r="I493" i="1"/>
  <c r="H493" i="1"/>
  <c r="W489" i="1"/>
  <c r="V489" i="1"/>
  <c r="U489" i="1"/>
  <c r="T489" i="1"/>
  <c r="S489" i="1"/>
  <c r="R489" i="1"/>
  <c r="Q489" i="1"/>
  <c r="P489" i="1"/>
  <c r="O489" i="1"/>
  <c r="N489" i="1"/>
  <c r="M489" i="1"/>
  <c r="L489" i="1"/>
  <c r="K489" i="1"/>
  <c r="J489" i="1"/>
  <c r="I489" i="1"/>
  <c r="H489" i="1"/>
  <c r="W486" i="1"/>
  <c r="V486" i="1"/>
  <c r="U486" i="1"/>
  <c r="T486" i="1"/>
  <c r="S486" i="1"/>
  <c r="R486" i="1"/>
  <c r="Q486" i="1"/>
  <c r="P486" i="1"/>
  <c r="O486" i="1"/>
  <c r="N486" i="1"/>
  <c r="M486" i="1"/>
  <c r="L486" i="1"/>
  <c r="K486" i="1"/>
  <c r="J486" i="1"/>
  <c r="I486" i="1"/>
  <c r="H486" i="1"/>
  <c r="W483" i="1"/>
  <c r="V483" i="1"/>
  <c r="U483" i="1"/>
  <c r="T483" i="1"/>
  <c r="S483" i="1"/>
  <c r="R483" i="1"/>
  <c r="Q483" i="1"/>
  <c r="P483" i="1"/>
  <c r="O483" i="1"/>
  <c r="N483" i="1"/>
  <c r="M483" i="1"/>
  <c r="L483" i="1"/>
  <c r="K483" i="1"/>
  <c r="J483" i="1"/>
  <c r="I483" i="1"/>
  <c r="H483" i="1"/>
  <c r="W480" i="1"/>
  <c r="V480" i="1"/>
  <c r="U480" i="1"/>
  <c r="T480" i="1"/>
  <c r="S480" i="1"/>
  <c r="R480" i="1"/>
  <c r="Q480" i="1"/>
  <c r="P480" i="1"/>
  <c r="O480" i="1"/>
  <c r="N480" i="1"/>
  <c r="M480" i="1"/>
  <c r="L480" i="1"/>
  <c r="K480" i="1"/>
  <c r="J480" i="1"/>
  <c r="I480" i="1"/>
  <c r="H480" i="1"/>
  <c r="W477" i="1"/>
  <c r="V477" i="1"/>
  <c r="U477" i="1"/>
  <c r="T477" i="1"/>
  <c r="S477" i="1"/>
  <c r="R477" i="1"/>
  <c r="Q477" i="1"/>
  <c r="P477" i="1"/>
  <c r="O477" i="1"/>
  <c r="N477" i="1"/>
  <c r="M477" i="1"/>
  <c r="L477" i="1"/>
  <c r="K477" i="1"/>
  <c r="J477" i="1"/>
  <c r="I477" i="1"/>
  <c r="H477" i="1"/>
  <c r="W474" i="1"/>
  <c r="V474" i="1"/>
  <c r="U474" i="1"/>
  <c r="T474" i="1"/>
  <c r="S474" i="1"/>
  <c r="R474" i="1"/>
  <c r="Q474" i="1"/>
  <c r="P474" i="1"/>
  <c r="O474" i="1"/>
  <c r="N474" i="1"/>
  <c r="M474" i="1"/>
  <c r="L474" i="1"/>
  <c r="K474" i="1"/>
  <c r="J474" i="1"/>
  <c r="I474" i="1"/>
  <c r="H474" i="1"/>
  <c r="W471" i="1"/>
  <c r="V471" i="1"/>
  <c r="U471" i="1"/>
  <c r="T471" i="1"/>
  <c r="S471" i="1"/>
  <c r="R471" i="1"/>
  <c r="Q471" i="1"/>
  <c r="P471" i="1"/>
  <c r="O471" i="1"/>
  <c r="N471" i="1"/>
  <c r="M471" i="1"/>
  <c r="L471" i="1"/>
  <c r="K471" i="1"/>
  <c r="J471" i="1"/>
  <c r="I471" i="1"/>
  <c r="H471" i="1"/>
  <c r="W466" i="1"/>
  <c r="V466" i="1"/>
  <c r="U466" i="1"/>
  <c r="T466" i="1"/>
  <c r="S466" i="1"/>
  <c r="R466" i="1"/>
  <c r="Q466" i="1"/>
  <c r="P466" i="1"/>
  <c r="O466" i="1"/>
  <c r="N466" i="1"/>
  <c r="M466" i="1"/>
  <c r="L466" i="1"/>
  <c r="K466" i="1"/>
  <c r="J466" i="1"/>
  <c r="I466" i="1"/>
  <c r="H466" i="1"/>
  <c r="W463" i="1"/>
  <c r="V463" i="1"/>
  <c r="U463" i="1"/>
  <c r="T463" i="1"/>
  <c r="S463" i="1"/>
  <c r="R463" i="1"/>
  <c r="Q463" i="1"/>
  <c r="P463" i="1"/>
  <c r="O463" i="1"/>
  <c r="N463" i="1"/>
  <c r="M463" i="1"/>
  <c r="L463" i="1"/>
  <c r="K463" i="1"/>
  <c r="J463" i="1"/>
  <c r="I463" i="1"/>
  <c r="H463" i="1"/>
  <c r="W459" i="1"/>
  <c r="V459" i="1"/>
  <c r="U459" i="1"/>
  <c r="T459" i="1"/>
  <c r="S459" i="1"/>
  <c r="R459" i="1"/>
  <c r="Q459" i="1"/>
  <c r="P459" i="1"/>
  <c r="O459" i="1"/>
  <c r="N459" i="1"/>
  <c r="M459" i="1"/>
  <c r="L459" i="1"/>
  <c r="K459" i="1"/>
  <c r="J459" i="1"/>
  <c r="I459" i="1"/>
  <c r="H459" i="1"/>
  <c r="W456" i="1"/>
  <c r="V456" i="1"/>
  <c r="U456" i="1"/>
  <c r="T456" i="1"/>
  <c r="S456" i="1"/>
  <c r="R456" i="1"/>
  <c r="Q456" i="1"/>
  <c r="P456" i="1"/>
  <c r="O456" i="1"/>
  <c r="N456" i="1"/>
  <c r="M456" i="1"/>
  <c r="L456" i="1"/>
  <c r="K456" i="1"/>
  <c r="J456" i="1"/>
  <c r="I456" i="1"/>
  <c r="H456" i="1"/>
  <c r="W452" i="1"/>
  <c r="V452" i="1"/>
  <c r="U452" i="1"/>
  <c r="T452" i="1"/>
  <c r="S452" i="1"/>
  <c r="R452" i="1"/>
  <c r="Q452" i="1"/>
  <c r="P452" i="1"/>
  <c r="O452" i="1"/>
  <c r="N452" i="1"/>
  <c r="M452" i="1"/>
  <c r="L452" i="1"/>
  <c r="K452" i="1"/>
  <c r="J452" i="1"/>
  <c r="I452" i="1"/>
  <c r="H452" i="1"/>
  <c r="W449" i="1"/>
  <c r="V449" i="1"/>
  <c r="U449" i="1"/>
  <c r="T449" i="1"/>
  <c r="S449" i="1"/>
  <c r="R449" i="1"/>
  <c r="Q449" i="1"/>
  <c r="P449" i="1"/>
  <c r="O449" i="1"/>
  <c r="N449" i="1"/>
  <c r="M449" i="1"/>
  <c r="L449" i="1"/>
  <c r="K449" i="1"/>
  <c r="J449" i="1"/>
  <c r="I449" i="1"/>
  <c r="H449" i="1"/>
  <c r="W444" i="1"/>
  <c r="V444" i="1"/>
  <c r="U444" i="1"/>
  <c r="T444" i="1"/>
  <c r="S444" i="1"/>
  <c r="R444" i="1"/>
  <c r="Q444" i="1"/>
  <c r="P444" i="1"/>
  <c r="O444" i="1"/>
  <c r="N444" i="1"/>
  <c r="M444" i="1"/>
  <c r="L444" i="1"/>
  <c r="K444" i="1"/>
  <c r="J444" i="1"/>
  <c r="I444" i="1"/>
  <c r="H444" i="1"/>
  <c r="W440" i="1"/>
  <c r="V440" i="1"/>
  <c r="U440" i="1"/>
  <c r="T440" i="1"/>
  <c r="S440" i="1"/>
  <c r="R440" i="1"/>
  <c r="Q440" i="1"/>
  <c r="P440" i="1"/>
  <c r="O440" i="1"/>
  <c r="N440" i="1"/>
  <c r="M440" i="1"/>
  <c r="L440" i="1"/>
  <c r="K440" i="1"/>
  <c r="J440" i="1"/>
  <c r="I440" i="1"/>
  <c r="H440" i="1"/>
  <c r="W436" i="1"/>
  <c r="V436" i="1"/>
  <c r="U436" i="1"/>
  <c r="T436" i="1"/>
  <c r="S436" i="1"/>
  <c r="R436" i="1"/>
  <c r="Q436" i="1"/>
  <c r="P436" i="1"/>
  <c r="O436" i="1"/>
  <c r="N436" i="1"/>
  <c r="M436" i="1"/>
  <c r="L436" i="1"/>
  <c r="K436" i="1"/>
  <c r="J436" i="1"/>
  <c r="I436" i="1"/>
  <c r="H436" i="1"/>
  <c r="W430" i="1"/>
  <c r="V430" i="1"/>
  <c r="U430" i="1"/>
  <c r="T430" i="1"/>
  <c r="S430" i="1"/>
  <c r="R430" i="1"/>
  <c r="Q430" i="1"/>
  <c r="P430" i="1"/>
  <c r="O430" i="1"/>
  <c r="N430" i="1"/>
  <c r="M430" i="1"/>
  <c r="L430" i="1"/>
  <c r="K430" i="1"/>
  <c r="J430" i="1"/>
  <c r="I430" i="1"/>
  <c r="H430" i="1"/>
  <c r="W425" i="1"/>
  <c r="V425" i="1"/>
  <c r="U425" i="1"/>
  <c r="T425" i="1"/>
  <c r="S425" i="1"/>
  <c r="R425" i="1"/>
  <c r="Q425" i="1"/>
  <c r="P425" i="1"/>
  <c r="O425" i="1"/>
  <c r="N425" i="1"/>
  <c r="M425" i="1"/>
  <c r="L425" i="1"/>
  <c r="K425" i="1"/>
  <c r="J425" i="1"/>
  <c r="I425" i="1"/>
  <c r="H425" i="1"/>
  <c r="W420" i="1"/>
  <c r="V420" i="1"/>
  <c r="U420" i="1"/>
  <c r="T420" i="1"/>
  <c r="S420" i="1"/>
  <c r="R420" i="1"/>
  <c r="Q420" i="1"/>
  <c r="P420" i="1"/>
  <c r="O420" i="1"/>
  <c r="N420" i="1"/>
  <c r="M420" i="1"/>
  <c r="L420" i="1"/>
  <c r="K420" i="1"/>
  <c r="J420" i="1"/>
  <c r="I420" i="1"/>
  <c r="H420" i="1"/>
  <c r="W803" i="1"/>
  <c r="V803" i="1"/>
  <c r="U803" i="1"/>
  <c r="T803" i="1"/>
  <c r="S803" i="1"/>
  <c r="R803" i="1"/>
  <c r="Q803" i="1"/>
  <c r="P803" i="1"/>
  <c r="O803" i="1"/>
  <c r="N803" i="1"/>
  <c r="M803" i="1"/>
  <c r="L803" i="1"/>
  <c r="K803" i="1"/>
  <c r="J803" i="1"/>
  <c r="I803" i="1"/>
  <c r="H803" i="1"/>
  <c r="W800" i="1"/>
  <c r="V800" i="1"/>
  <c r="U800" i="1"/>
  <c r="T800" i="1"/>
  <c r="S800" i="1"/>
  <c r="R800" i="1"/>
  <c r="Q800" i="1"/>
  <c r="P800" i="1"/>
  <c r="O800" i="1"/>
  <c r="N800" i="1"/>
  <c r="M800" i="1"/>
  <c r="L800" i="1"/>
  <c r="K800" i="1"/>
  <c r="J800" i="1"/>
  <c r="I800" i="1"/>
  <c r="H800" i="1"/>
  <c r="W797" i="1"/>
  <c r="V797" i="1"/>
  <c r="U797" i="1"/>
  <c r="T797" i="1"/>
  <c r="S797" i="1"/>
  <c r="R797" i="1"/>
  <c r="Q797" i="1"/>
  <c r="P797" i="1"/>
  <c r="O797" i="1"/>
  <c r="N797" i="1"/>
  <c r="M797" i="1"/>
  <c r="L797" i="1"/>
  <c r="K797" i="1"/>
  <c r="J797" i="1"/>
  <c r="I797" i="1"/>
  <c r="H797" i="1"/>
  <c r="W794" i="1"/>
  <c r="V794" i="1"/>
  <c r="U794" i="1"/>
  <c r="T794" i="1"/>
  <c r="S794" i="1"/>
  <c r="R794" i="1"/>
  <c r="Q794" i="1"/>
  <c r="P794" i="1"/>
  <c r="O794" i="1"/>
  <c r="N794" i="1"/>
  <c r="M794" i="1"/>
  <c r="L794" i="1"/>
  <c r="K794" i="1"/>
  <c r="J794" i="1"/>
  <c r="I794" i="1"/>
  <c r="H794" i="1"/>
  <c r="W791" i="1"/>
  <c r="V791" i="1"/>
  <c r="U791" i="1"/>
  <c r="T791" i="1"/>
  <c r="S791" i="1"/>
  <c r="R791" i="1"/>
  <c r="Q791" i="1"/>
  <c r="P791" i="1"/>
  <c r="O791" i="1"/>
  <c r="N791" i="1"/>
  <c r="M791" i="1"/>
  <c r="L791" i="1"/>
  <c r="K791" i="1"/>
  <c r="J791" i="1"/>
  <c r="I791" i="1"/>
  <c r="H791" i="1"/>
  <c r="W788" i="1"/>
  <c r="V788" i="1"/>
  <c r="U788" i="1"/>
  <c r="T788" i="1"/>
  <c r="S788" i="1"/>
  <c r="R788" i="1"/>
  <c r="Q788" i="1"/>
  <c r="P788" i="1"/>
  <c r="O788" i="1"/>
  <c r="N788" i="1"/>
  <c r="M788" i="1"/>
  <c r="L788" i="1"/>
  <c r="K788" i="1"/>
  <c r="J788" i="1"/>
  <c r="I788" i="1"/>
  <c r="H788" i="1"/>
  <c r="W785" i="1"/>
  <c r="V785" i="1"/>
  <c r="U785" i="1"/>
  <c r="T785" i="1"/>
  <c r="S785" i="1"/>
  <c r="R785" i="1"/>
  <c r="Q785" i="1"/>
  <c r="P785" i="1"/>
  <c r="O785" i="1"/>
  <c r="N785" i="1"/>
  <c r="M785" i="1"/>
  <c r="L785" i="1"/>
  <c r="K785" i="1"/>
  <c r="J785" i="1"/>
  <c r="I785" i="1"/>
  <c r="H785" i="1"/>
  <c r="W780" i="1"/>
  <c r="V780" i="1"/>
  <c r="U780" i="1"/>
  <c r="T780" i="1"/>
  <c r="S780" i="1"/>
  <c r="R780" i="1"/>
  <c r="Q780" i="1"/>
  <c r="P780" i="1"/>
  <c r="O780" i="1"/>
  <c r="N780" i="1"/>
  <c r="M780" i="1"/>
  <c r="L780" i="1"/>
  <c r="K780" i="1"/>
  <c r="J780" i="1"/>
  <c r="I780" i="1"/>
  <c r="H780" i="1"/>
  <c r="W777" i="1"/>
  <c r="V777" i="1"/>
  <c r="U777" i="1"/>
  <c r="T777" i="1"/>
  <c r="S777" i="1"/>
  <c r="R777" i="1"/>
  <c r="Q777" i="1"/>
  <c r="P777" i="1"/>
  <c r="O777" i="1"/>
  <c r="N777" i="1"/>
  <c r="M777" i="1"/>
  <c r="L777" i="1"/>
  <c r="K777" i="1"/>
  <c r="J777" i="1"/>
  <c r="I777" i="1"/>
  <c r="H777" i="1"/>
  <c r="W773" i="1"/>
  <c r="V773" i="1"/>
  <c r="U773" i="1"/>
  <c r="T773" i="1"/>
  <c r="S773" i="1"/>
  <c r="R773" i="1"/>
  <c r="Q773" i="1"/>
  <c r="P773" i="1"/>
  <c r="O773" i="1"/>
  <c r="N773" i="1"/>
  <c r="M773" i="1"/>
  <c r="L773" i="1"/>
  <c r="K773" i="1"/>
  <c r="J773" i="1"/>
  <c r="I773" i="1"/>
  <c r="H773" i="1"/>
  <c r="W770" i="1"/>
  <c r="V770" i="1"/>
  <c r="U770" i="1"/>
  <c r="T770" i="1"/>
  <c r="S770" i="1"/>
  <c r="R770" i="1"/>
  <c r="Q770" i="1"/>
  <c r="P770" i="1"/>
  <c r="O770" i="1"/>
  <c r="N770" i="1"/>
  <c r="M770" i="1"/>
  <c r="L770" i="1"/>
  <c r="K770" i="1"/>
  <c r="J770" i="1"/>
  <c r="I770" i="1"/>
  <c r="H770" i="1"/>
  <c r="W766" i="1"/>
  <c r="V766" i="1"/>
  <c r="U766" i="1"/>
  <c r="T766" i="1"/>
  <c r="S766" i="1"/>
  <c r="R766" i="1"/>
  <c r="Q766" i="1"/>
  <c r="P766" i="1"/>
  <c r="O766" i="1"/>
  <c r="N766" i="1"/>
  <c r="M766" i="1"/>
  <c r="L766" i="1"/>
  <c r="K766" i="1"/>
  <c r="J766" i="1"/>
  <c r="I766" i="1"/>
  <c r="H766" i="1"/>
  <c r="W763" i="1"/>
  <c r="V763" i="1"/>
  <c r="U763" i="1"/>
  <c r="T763" i="1"/>
  <c r="S763" i="1"/>
  <c r="R763" i="1"/>
  <c r="Q763" i="1"/>
  <c r="P763" i="1"/>
  <c r="O763" i="1"/>
  <c r="N763" i="1"/>
  <c r="M763" i="1"/>
  <c r="L763" i="1"/>
  <c r="K763" i="1"/>
  <c r="J763" i="1"/>
  <c r="I763" i="1"/>
  <c r="H763" i="1"/>
  <c r="W758" i="1"/>
  <c r="V758" i="1"/>
  <c r="U758" i="1"/>
  <c r="T758" i="1"/>
  <c r="S758" i="1"/>
  <c r="R758" i="1"/>
  <c r="Q758" i="1"/>
  <c r="P758" i="1"/>
  <c r="O758" i="1"/>
  <c r="N758" i="1"/>
  <c r="M758" i="1"/>
  <c r="L758" i="1"/>
  <c r="K758" i="1"/>
  <c r="J758" i="1"/>
  <c r="I758" i="1"/>
  <c r="H758" i="1"/>
  <c r="W754" i="1"/>
  <c r="V754" i="1"/>
  <c r="U754" i="1"/>
  <c r="T754" i="1"/>
  <c r="S754" i="1"/>
  <c r="R754" i="1"/>
  <c r="Q754" i="1"/>
  <c r="P754" i="1"/>
  <c r="O754" i="1"/>
  <c r="N754" i="1"/>
  <c r="M754" i="1"/>
  <c r="L754" i="1"/>
  <c r="K754" i="1"/>
  <c r="J754" i="1"/>
  <c r="I754" i="1"/>
  <c r="H754" i="1"/>
  <c r="W750" i="1"/>
  <c r="V750" i="1"/>
  <c r="U750" i="1"/>
  <c r="T750" i="1"/>
  <c r="S750" i="1"/>
  <c r="R750" i="1"/>
  <c r="Q750" i="1"/>
  <c r="P750" i="1"/>
  <c r="O750" i="1"/>
  <c r="N750" i="1"/>
  <c r="M750" i="1"/>
  <c r="L750" i="1"/>
  <c r="K750" i="1"/>
  <c r="J750" i="1"/>
  <c r="I750" i="1"/>
  <c r="H750" i="1"/>
  <c r="W744" i="1"/>
  <c r="V744" i="1"/>
  <c r="U744" i="1"/>
  <c r="T744" i="1"/>
  <c r="S744" i="1"/>
  <c r="R744" i="1"/>
  <c r="Q744" i="1"/>
  <c r="P744" i="1"/>
  <c r="O744" i="1"/>
  <c r="N744" i="1"/>
  <c r="M744" i="1"/>
  <c r="L744" i="1"/>
  <c r="K744" i="1"/>
  <c r="J744" i="1"/>
  <c r="I744" i="1"/>
  <c r="H744" i="1"/>
  <c r="W739" i="1"/>
  <c r="V739" i="1"/>
  <c r="U739" i="1"/>
  <c r="T739" i="1"/>
  <c r="S739" i="1"/>
  <c r="R739" i="1"/>
  <c r="Q739" i="1"/>
  <c r="P739" i="1"/>
  <c r="O739" i="1"/>
  <c r="N739" i="1"/>
  <c r="M739" i="1"/>
  <c r="L739" i="1"/>
  <c r="K739" i="1"/>
  <c r="J739" i="1"/>
  <c r="I739" i="1"/>
  <c r="H739" i="1"/>
  <c r="W734" i="1"/>
  <c r="V734" i="1"/>
  <c r="U734" i="1"/>
  <c r="T734" i="1"/>
  <c r="S734" i="1"/>
  <c r="R734" i="1"/>
  <c r="Q734" i="1"/>
  <c r="P734" i="1"/>
  <c r="O734" i="1"/>
  <c r="N734" i="1"/>
  <c r="M734" i="1"/>
  <c r="L734" i="1"/>
  <c r="K734" i="1"/>
  <c r="J734" i="1"/>
  <c r="I734" i="1"/>
  <c r="H734" i="1"/>
  <c r="G807" i="1"/>
  <c r="G803" i="1"/>
  <c r="G800" i="1"/>
  <c r="G797" i="1"/>
  <c r="G794" i="1"/>
  <c r="G791" i="1"/>
  <c r="G788" i="1"/>
  <c r="G785" i="1"/>
  <c r="G780" i="1"/>
  <c r="G777" i="1"/>
  <c r="G773" i="1"/>
  <c r="G770" i="1"/>
  <c r="G766" i="1"/>
  <c r="G763" i="1"/>
  <c r="G758" i="1"/>
  <c r="G754" i="1"/>
  <c r="G750" i="1"/>
  <c r="G744" i="1"/>
  <c r="G739" i="1"/>
  <c r="G734" i="1"/>
  <c r="G729" i="1"/>
  <c r="G725" i="1"/>
  <c r="G722" i="1"/>
  <c r="G719" i="1"/>
  <c r="G716" i="1"/>
  <c r="G713" i="1"/>
  <c r="G710" i="1"/>
  <c r="G707" i="1"/>
  <c r="G702" i="1"/>
  <c r="G699" i="1"/>
  <c r="G695" i="1"/>
  <c r="G692" i="1"/>
  <c r="G688" i="1"/>
  <c r="G685" i="1"/>
  <c r="G680" i="1"/>
  <c r="G676" i="1"/>
  <c r="G672" i="1"/>
  <c r="G666" i="1"/>
  <c r="G661" i="1"/>
  <c r="G656" i="1"/>
  <c r="W203" i="1"/>
  <c r="V203" i="1"/>
  <c r="U203" i="1"/>
  <c r="T203" i="1"/>
  <c r="S203" i="1"/>
  <c r="R203" i="1"/>
  <c r="Q203" i="1"/>
  <c r="P203" i="1"/>
  <c r="O203" i="1"/>
  <c r="N203" i="1"/>
  <c r="M203" i="1"/>
  <c r="L203" i="1"/>
  <c r="K203" i="1"/>
  <c r="J203" i="1"/>
  <c r="I203" i="1"/>
  <c r="H203" i="1"/>
  <c r="W200" i="1"/>
  <c r="V200" i="1"/>
  <c r="U200" i="1"/>
  <c r="T200" i="1"/>
  <c r="S200" i="1"/>
  <c r="R200" i="1"/>
  <c r="Q200" i="1"/>
  <c r="P200" i="1"/>
  <c r="O200" i="1"/>
  <c r="N200" i="1"/>
  <c r="M200" i="1"/>
  <c r="L200" i="1"/>
  <c r="K200" i="1"/>
  <c r="J200" i="1"/>
  <c r="I200" i="1"/>
  <c r="H200" i="1"/>
  <c r="W197" i="1"/>
  <c r="V197" i="1"/>
  <c r="U197" i="1"/>
  <c r="T197" i="1"/>
  <c r="S197" i="1"/>
  <c r="R197" i="1"/>
  <c r="Q197" i="1"/>
  <c r="P197" i="1"/>
  <c r="O197" i="1"/>
  <c r="N197" i="1"/>
  <c r="M197" i="1"/>
  <c r="L197" i="1"/>
  <c r="K197" i="1"/>
  <c r="J197" i="1"/>
  <c r="I197" i="1"/>
  <c r="H197" i="1"/>
  <c r="W194" i="1"/>
  <c r="V194" i="1"/>
  <c r="U194" i="1"/>
  <c r="T194" i="1"/>
  <c r="S194" i="1"/>
  <c r="R194" i="1"/>
  <c r="Q194" i="1"/>
  <c r="P194" i="1"/>
  <c r="O194" i="1"/>
  <c r="N194" i="1"/>
  <c r="M194" i="1"/>
  <c r="L194" i="1"/>
  <c r="K194" i="1"/>
  <c r="J194" i="1"/>
  <c r="I194" i="1"/>
  <c r="H194" i="1"/>
  <c r="W191" i="1"/>
  <c r="V191" i="1"/>
  <c r="U191" i="1"/>
  <c r="T191" i="1"/>
  <c r="S191" i="1"/>
  <c r="R191" i="1"/>
  <c r="Q191" i="1"/>
  <c r="P191" i="1"/>
  <c r="O191" i="1"/>
  <c r="N191" i="1"/>
  <c r="M191" i="1"/>
  <c r="L191" i="1"/>
  <c r="K191" i="1"/>
  <c r="J191" i="1"/>
  <c r="I191" i="1"/>
  <c r="H191" i="1"/>
  <c r="W188" i="1"/>
  <c r="V188" i="1"/>
  <c r="U188" i="1"/>
  <c r="T188" i="1"/>
  <c r="S188" i="1"/>
  <c r="R188" i="1"/>
  <c r="Q188" i="1"/>
  <c r="P188" i="1"/>
  <c r="O188" i="1"/>
  <c r="N188" i="1"/>
  <c r="M188" i="1"/>
  <c r="L188" i="1"/>
  <c r="K188" i="1"/>
  <c r="J188" i="1"/>
  <c r="I188" i="1"/>
  <c r="H188" i="1"/>
  <c r="W183" i="1"/>
  <c r="V183" i="1"/>
  <c r="U183" i="1"/>
  <c r="T183" i="1"/>
  <c r="S183" i="1"/>
  <c r="R183" i="1"/>
  <c r="Q183" i="1"/>
  <c r="P183" i="1"/>
  <c r="O183" i="1"/>
  <c r="N183" i="1"/>
  <c r="M183" i="1"/>
  <c r="L183" i="1"/>
  <c r="K183" i="1"/>
  <c r="J183" i="1"/>
  <c r="I183" i="1"/>
  <c r="H183" i="1"/>
  <c r="W180" i="1"/>
  <c r="V180" i="1"/>
  <c r="U180" i="1"/>
  <c r="T180" i="1"/>
  <c r="S180" i="1"/>
  <c r="R180" i="1"/>
  <c r="Q180" i="1"/>
  <c r="P180" i="1"/>
  <c r="O180" i="1"/>
  <c r="N180" i="1"/>
  <c r="M180" i="1"/>
  <c r="L180" i="1"/>
  <c r="K180" i="1"/>
  <c r="J180" i="1"/>
  <c r="I180" i="1"/>
  <c r="H180" i="1"/>
  <c r="W176" i="1"/>
  <c r="V176" i="1"/>
  <c r="U176" i="1"/>
  <c r="T176" i="1"/>
  <c r="S176" i="1"/>
  <c r="R176" i="1"/>
  <c r="Q176" i="1"/>
  <c r="P176" i="1"/>
  <c r="O176" i="1"/>
  <c r="N176" i="1"/>
  <c r="M176" i="1"/>
  <c r="L176" i="1"/>
  <c r="K176" i="1"/>
  <c r="J176" i="1"/>
  <c r="I176" i="1"/>
  <c r="H176" i="1"/>
  <c r="W173" i="1"/>
  <c r="V173" i="1"/>
  <c r="U173" i="1"/>
  <c r="T173" i="1"/>
  <c r="S173" i="1"/>
  <c r="R173" i="1"/>
  <c r="Q173" i="1"/>
  <c r="P173" i="1"/>
  <c r="O173" i="1"/>
  <c r="N173" i="1"/>
  <c r="M173" i="1"/>
  <c r="L173" i="1"/>
  <c r="K173" i="1"/>
  <c r="J173" i="1"/>
  <c r="I173" i="1"/>
  <c r="H173" i="1"/>
  <c r="W169" i="1"/>
  <c r="V169" i="1"/>
  <c r="U169" i="1"/>
  <c r="T169" i="1"/>
  <c r="S169" i="1"/>
  <c r="R169" i="1"/>
  <c r="Q169" i="1"/>
  <c r="P169" i="1"/>
  <c r="O169" i="1"/>
  <c r="N169" i="1"/>
  <c r="M169" i="1"/>
  <c r="L169" i="1"/>
  <c r="K169" i="1"/>
  <c r="J169" i="1"/>
  <c r="I169" i="1"/>
  <c r="H169" i="1"/>
  <c r="W166" i="1"/>
  <c r="V166" i="1"/>
  <c r="U166" i="1"/>
  <c r="T166" i="1"/>
  <c r="S166" i="1"/>
  <c r="R166" i="1"/>
  <c r="Q166" i="1"/>
  <c r="P166" i="1"/>
  <c r="O166" i="1"/>
  <c r="N166" i="1"/>
  <c r="M166" i="1"/>
  <c r="L166" i="1"/>
  <c r="K166" i="1"/>
  <c r="J166" i="1"/>
  <c r="I166" i="1"/>
  <c r="H166" i="1"/>
  <c r="W161" i="1"/>
  <c r="V161" i="1"/>
  <c r="U161" i="1"/>
  <c r="T161" i="1"/>
  <c r="S161" i="1"/>
  <c r="R161" i="1"/>
  <c r="Q161" i="1"/>
  <c r="P161" i="1"/>
  <c r="O161" i="1"/>
  <c r="N161" i="1"/>
  <c r="M161" i="1"/>
  <c r="L161" i="1"/>
  <c r="K161" i="1"/>
  <c r="J161" i="1"/>
  <c r="I161" i="1"/>
  <c r="H161" i="1"/>
  <c r="W157" i="1"/>
  <c r="V157" i="1"/>
  <c r="U157" i="1"/>
  <c r="T157" i="1"/>
  <c r="S157" i="1"/>
  <c r="R157" i="1"/>
  <c r="Q157" i="1"/>
  <c r="P157" i="1"/>
  <c r="O157" i="1"/>
  <c r="N157" i="1"/>
  <c r="M157" i="1"/>
  <c r="L157" i="1"/>
  <c r="K157" i="1"/>
  <c r="J157" i="1"/>
  <c r="I157" i="1"/>
  <c r="H157" i="1"/>
  <c r="W153" i="1"/>
  <c r="V153" i="1"/>
  <c r="U153" i="1"/>
  <c r="T153" i="1"/>
  <c r="S153" i="1"/>
  <c r="R153" i="1"/>
  <c r="Q153" i="1"/>
  <c r="P153" i="1"/>
  <c r="O153" i="1"/>
  <c r="N153" i="1"/>
  <c r="M153" i="1"/>
  <c r="L153" i="1"/>
  <c r="K153" i="1"/>
  <c r="J153" i="1"/>
  <c r="I153" i="1"/>
  <c r="H153" i="1"/>
  <c r="W147" i="1"/>
  <c r="V147" i="1"/>
  <c r="U147" i="1"/>
  <c r="T147" i="1"/>
  <c r="S147" i="1"/>
  <c r="R147" i="1"/>
  <c r="Q147" i="1"/>
  <c r="P147" i="1"/>
  <c r="O147" i="1"/>
  <c r="N147" i="1"/>
  <c r="M147" i="1"/>
  <c r="L147" i="1"/>
  <c r="K147" i="1"/>
  <c r="J147" i="1"/>
  <c r="I147" i="1"/>
  <c r="H147" i="1"/>
  <c r="W142" i="1"/>
  <c r="V142" i="1"/>
  <c r="U142" i="1"/>
  <c r="T142" i="1"/>
  <c r="S142" i="1"/>
  <c r="R142" i="1"/>
  <c r="Q142" i="1"/>
  <c r="P142" i="1"/>
  <c r="O142" i="1"/>
  <c r="N142" i="1"/>
  <c r="M142" i="1"/>
  <c r="L142" i="1"/>
  <c r="K142" i="1"/>
  <c r="J142" i="1"/>
  <c r="I142" i="1"/>
  <c r="H142" i="1"/>
  <c r="W137" i="1"/>
  <c r="V137" i="1"/>
  <c r="U137" i="1"/>
  <c r="T137" i="1"/>
  <c r="S137" i="1"/>
  <c r="R137" i="1"/>
  <c r="Q137" i="1"/>
  <c r="P137" i="1"/>
  <c r="O137" i="1"/>
  <c r="N137" i="1"/>
  <c r="M137" i="1"/>
  <c r="L137" i="1"/>
  <c r="K137" i="1"/>
  <c r="J137" i="1"/>
  <c r="I137" i="1"/>
  <c r="H137" i="1"/>
  <c r="G493" i="1"/>
  <c r="G489" i="1"/>
  <c r="G486" i="1"/>
  <c r="G483" i="1"/>
  <c r="G480" i="1"/>
  <c r="G477" i="1"/>
  <c r="G474" i="1"/>
  <c r="G471" i="1"/>
  <c r="G466" i="1"/>
  <c r="G463" i="1"/>
  <c r="G459" i="1"/>
  <c r="G456" i="1"/>
  <c r="G452" i="1"/>
  <c r="G449" i="1"/>
  <c r="G444" i="1"/>
  <c r="G440" i="1"/>
  <c r="G436" i="1"/>
  <c r="G430" i="1"/>
  <c r="G425" i="1"/>
  <c r="G420" i="1"/>
  <c r="G210" i="1"/>
  <c r="G206" i="1"/>
  <c r="G203" i="1"/>
  <c r="G200" i="1"/>
  <c r="G197" i="1"/>
  <c r="G194" i="1"/>
  <c r="G191" i="1"/>
  <c r="G188" i="1"/>
  <c r="G183" i="1"/>
  <c r="G180" i="1"/>
  <c r="G176" i="1"/>
  <c r="G173" i="1"/>
  <c r="G169" i="1"/>
  <c r="G166" i="1"/>
  <c r="G161" i="1"/>
  <c r="G157" i="1"/>
  <c r="G153" i="1"/>
  <c r="G147" i="1"/>
  <c r="G142" i="1"/>
  <c r="G137" i="1"/>
  <c r="G13" i="1"/>
  <c r="U1180" i="9" l="1"/>
  <c r="U1179" i="9" s="1"/>
  <c r="M1694" i="11"/>
  <c r="M1721" i="11"/>
  <c r="M1722" i="11" s="1"/>
  <c r="M1724" i="11" s="1"/>
  <c r="M1694" i="10"/>
  <c r="M1721" i="10"/>
  <c r="M1722" i="10" s="1"/>
  <c r="M1724" i="10" s="1"/>
  <c r="N1694" i="11"/>
  <c r="N1721" i="11"/>
  <c r="N1722" i="11" s="1"/>
  <c r="M1694" i="9"/>
  <c r="M1721" i="9"/>
  <c r="M1722" i="9" s="1"/>
  <c r="M1724" i="9" s="1"/>
  <c r="N1380" i="9"/>
  <c r="N1689" i="9"/>
  <c r="N1380" i="10"/>
  <c r="N1689" i="10"/>
  <c r="O1380" i="11"/>
  <c r="O1689" i="11"/>
  <c r="M1689" i="11"/>
  <c r="P1380" i="11"/>
  <c r="P1689" i="11"/>
  <c r="T1174" i="9"/>
  <c r="V1149" i="11"/>
  <c r="V1148" i="11" s="1"/>
  <c r="T1148" i="11"/>
  <c r="T1149" i="7"/>
  <c r="U1149" i="7" s="1"/>
  <c r="U1148" i="7" s="1"/>
  <c r="T1142" i="7"/>
  <c r="T1141" i="7" s="1"/>
  <c r="S1128" i="7"/>
  <c r="T1128" i="7" s="1"/>
  <c r="T1127" i="7" s="1"/>
  <c r="T1114" i="10"/>
  <c r="T1113" i="10" s="1"/>
  <c r="S1098" i="10"/>
  <c r="R1106" i="11"/>
  <c r="T1107" i="11"/>
  <c r="R1106" i="10"/>
  <c r="S1107" i="10"/>
  <c r="Q1097" i="11"/>
  <c r="Q1376" i="11" s="1"/>
  <c r="S1106" i="11"/>
  <c r="R1106" i="9"/>
  <c r="S1107" i="9"/>
  <c r="R1098" i="11"/>
  <c r="T1142" i="10"/>
  <c r="U1141" i="11"/>
  <c r="R1163" i="9"/>
  <c r="R1166" i="10"/>
  <c r="R1163" i="10" s="1"/>
  <c r="U1135" i="10"/>
  <c r="Q1160" i="10"/>
  <c r="Q1159" i="10" s="1"/>
  <c r="T1166" i="9"/>
  <c r="T1163" i="9" s="1"/>
  <c r="S1163" i="9"/>
  <c r="S1114" i="7"/>
  <c r="S1113" i="7" s="1"/>
  <c r="T1121" i="10"/>
  <c r="S1120" i="10"/>
  <c r="T1174" i="10"/>
  <c r="V1128" i="11"/>
  <c r="V1127" i="11" s="1"/>
  <c r="U1127" i="11"/>
  <c r="V1128" i="10"/>
  <c r="S1120" i="11"/>
  <c r="T1121" i="11"/>
  <c r="T1179" i="1"/>
  <c r="U1180" i="1"/>
  <c r="U1114" i="11"/>
  <c r="U1113" i="11" s="1"/>
  <c r="T1113" i="11"/>
  <c r="V1180" i="11"/>
  <c r="W1180" i="11" s="1"/>
  <c r="W1179" i="11" s="1"/>
  <c r="V1100" i="11"/>
  <c r="W1100" i="11" s="1"/>
  <c r="V1101" i="10"/>
  <c r="W1101" i="10" s="1"/>
  <c r="T1134" i="11"/>
  <c r="U1135" i="11"/>
  <c r="U1134" i="11" s="1"/>
  <c r="R1099" i="11"/>
  <c r="U1174" i="11"/>
  <c r="S1159" i="11"/>
  <c r="T1160" i="11"/>
  <c r="U865" i="11"/>
  <c r="U6" i="11"/>
  <c r="U866" i="11" s="1"/>
  <c r="T1108" i="11"/>
  <c r="V1141" i="11"/>
  <c r="W1142" i="11"/>
  <c r="W1141" i="11" s="1"/>
  <c r="U1166" i="11"/>
  <c r="S865" i="10"/>
  <c r="S6" i="10"/>
  <c r="S866" i="10" s="1"/>
  <c r="O1376" i="10"/>
  <c r="P1100" i="10"/>
  <c r="P1097" i="10" s="1"/>
  <c r="S1179" i="10"/>
  <c r="T1180" i="10"/>
  <c r="S1108" i="10"/>
  <c r="T1148" i="10"/>
  <c r="U1149" i="10"/>
  <c r="U1141" i="9"/>
  <c r="V1142" i="9"/>
  <c r="U1174" i="9"/>
  <c r="Q1159" i="9"/>
  <c r="S1113" i="9"/>
  <c r="T1114" i="9"/>
  <c r="U1127" i="9"/>
  <c r="V1128" i="9"/>
  <c r="T865" i="9"/>
  <c r="T6" i="9"/>
  <c r="T866" i="9" s="1"/>
  <c r="T1148" i="9"/>
  <c r="U1149" i="9"/>
  <c r="T1134" i="9"/>
  <c r="U1135" i="9"/>
  <c r="S1120" i="9"/>
  <c r="T1121" i="9"/>
  <c r="O1376" i="9"/>
  <c r="P1098" i="9"/>
  <c r="P1097" i="9" s="1"/>
  <c r="T1135" i="7"/>
  <c r="T1134" i="7" s="1"/>
  <c r="S1120" i="7"/>
  <c r="T1121" i="7"/>
  <c r="G233" i="7"/>
  <c r="K233" i="7"/>
  <c r="O233" i="7"/>
  <c r="W233" i="7"/>
  <c r="J516" i="7"/>
  <c r="J520" i="7" s="1"/>
  <c r="H816" i="7"/>
  <c r="L816" i="7"/>
  <c r="P816" i="7"/>
  <c r="T816" i="7"/>
  <c r="S233" i="7"/>
  <c r="L233" i="7"/>
  <c r="T233" i="7"/>
  <c r="G516" i="7"/>
  <c r="G520" i="7" s="1"/>
  <c r="K516" i="7"/>
  <c r="K520" i="7" s="1"/>
  <c r="M816" i="7"/>
  <c r="U816" i="7"/>
  <c r="I233" i="7"/>
  <c r="M233" i="7"/>
  <c r="Q233" i="7"/>
  <c r="U233" i="7"/>
  <c r="L516" i="7"/>
  <c r="L520" i="7" s="1"/>
  <c r="P516" i="7"/>
  <c r="P520" i="7" s="1"/>
  <c r="T516" i="7"/>
  <c r="T520" i="7" s="1"/>
  <c r="J816" i="7"/>
  <c r="N816" i="7"/>
  <c r="R816" i="7"/>
  <c r="V816" i="7"/>
  <c r="H233" i="7"/>
  <c r="P233" i="7"/>
  <c r="W516" i="7"/>
  <c r="W520" i="7" s="1"/>
  <c r="I816" i="7"/>
  <c r="Q816" i="7"/>
  <c r="J233" i="7"/>
  <c r="N233" i="7"/>
  <c r="R233" i="7"/>
  <c r="V233" i="7"/>
  <c r="I516" i="7"/>
  <c r="I520" i="7" s="1"/>
  <c r="G816" i="7"/>
  <c r="K816" i="7"/>
  <c r="O816" i="7"/>
  <c r="S816" i="7"/>
  <c r="W816" i="7"/>
  <c r="R865" i="1"/>
  <c r="N516" i="7"/>
  <c r="N520" i="7" s="1"/>
  <c r="R516" i="7"/>
  <c r="R520" i="7" s="1"/>
  <c r="V516" i="7"/>
  <c r="V520" i="7" s="1"/>
  <c r="M516" i="7"/>
  <c r="M520" i="7" s="1"/>
  <c r="Q516" i="7"/>
  <c r="Q520" i="7" s="1"/>
  <c r="U516" i="7"/>
  <c r="U520" i="7" s="1"/>
  <c r="O516" i="7"/>
  <c r="O520" i="7" s="1"/>
  <c r="S516" i="7"/>
  <c r="S520" i="7" s="1"/>
  <c r="N1664" i="7"/>
  <c r="M1664" i="7"/>
  <c r="L1664" i="7"/>
  <c r="N1508" i="7"/>
  <c r="M1508" i="7"/>
  <c r="L1508" i="7"/>
  <c r="N1664" i="1"/>
  <c r="M1664" i="1"/>
  <c r="L1664" i="1"/>
  <c r="V1180" i="9" l="1"/>
  <c r="V1179" i="9" s="1"/>
  <c r="N1724" i="11"/>
  <c r="O1694" i="11"/>
  <c r="O1721" i="11"/>
  <c r="O1722" i="11" s="1"/>
  <c r="O1724" i="11" s="1"/>
  <c r="P1694" i="11"/>
  <c r="P1721" i="11"/>
  <c r="P1722" i="11" s="1"/>
  <c r="N1694" i="10"/>
  <c r="N1721" i="10"/>
  <c r="N1722" i="10" s="1"/>
  <c r="N1724" i="10" s="1"/>
  <c r="N1694" i="9"/>
  <c r="N1721" i="9"/>
  <c r="N1722" i="9" s="1"/>
  <c r="N1724" i="9" s="1"/>
  <c r="O1380" i="9"/>
  <c r="O1380" i="10"/>
  <c r="O1689" i="10"/>
  <c r="Q1380" i="11"/>
  <c r="Q1689" i="11"/>
  <c r="W1149" i="11"/>
  <c r="W1148" i="11" s="1"/>
  <c r="U1142" i="7"/>
  <c r="V1142" i="7" s="1"/>
  <c r="V1141" i="7" s="1"/>
  <c r="S1127" i="7"/>
  <c r="T1148" i="7"/>
  <c r="V1149" i="7"/>
  <c r="V1148" i="7" s="1"/>
  <c r="U1128" i="7"/>
  <c r="U1127" i="7" s="1"/>
  <c r="U1114" i="10"/>
  <c r="U1113" i="10" s="1"/>
  <c r="N1664" i="12"/>
  <c r="U1166" i="9"/>
  <c r="V1166" i="9" s="1"/>
  <c r="S1098" i="11"/>
  <c r="R1097" i="11"/>
  <c r="R1376" i="11" s="1"/>
  <c r="T1106" i="11"/>
  <c r="U1107" i="11"/>
  <c r="S1106" i="9"/>
  <c r="T1107" i="9"/>
  <c r="S1106" i="10"/>
  <c r="T1107" i="10"/>
  <c r="T1098" i="10"/>
  <c r="R1160" i="10"/>
  <c r="R1159" i="10" s="1"/>
  <c r="T1141" i="10"/>
  <c r="U1142" i="10"/>
  <c r="T1114" i="7"/>
  <c r="U1114" i="7" s="1"/>
  <c r="U1113" i="7" s="1"/>
  <c r="S1166" i="10"/>
  <c r="V1135" i="10"/>
  <c r="U1134" i="10"/>
  <c r="V1179" i="11"/>
  <c r="W1128" i="11"/>
  <c r="W1127" i="11" s="1"/>
  <c r="V1174" i="10"/>
  <c r="U1174" i="10"/>
  <c r="T1120" i="10"/>
  <c r="U1121" i="10"/>
  <c r="W1128" i="10"/>
  <c r="W1127" i="10" s="1"/>
  <c r="V1127" i="10"/>
  <c r="T1120" i="11"/>
  <c r="L1664" i="12"/>
  <c r="M1664" i="12"/>
  <c r="U1121" i="11"/>
  <c r="V1121" i="11" s="1"/>
  <c r="V1120" i="11" s="1"/>
  <c r="V1114" i="11"/>
  <c r="V1113" i="11" s="1"/>
  <c r="U1179" i="1"/>
  <c r="V1180" i="1"/>
  <c r="U1135" i="7"/>
  <c r="U1134" i="7" s="1"/>
  <c r="V865" i="11"/>
  <c r="V6" i="11"/>
  <c r="V866" i="11" s="1"/>
  <c r="S1099" i="11"/>
  <c r="V1135" i="11"/>
  <c r="U1163" i="11"/>
  <c r="V1166" i="11"/>
  <c r="U1108" i="11"/>
  <c r="T1159" i="11"/>
  <c r="U1160" i="11"/>
  <c r="V1174" i="11"/>
  <c r="W1174" i="11"/>
  <c r="U1148" i="10"/>
  <c r="V1149" i="10"/>
  <c r="P1376" i="10"/>
  <c r="Q1100" i="10"/>
  <c r="Q1097" i="10" s="1"/>
  <c r="T1108" i="10"/>
  <c r="T1179" i="10"/>
  <c r="U1180" i="10"/>
  <c r="T6" i="10"/>
  <c r="T866" i="10" s="1"/>
  <c r="T865" i="10"/>
  <c r="T1120" i="9"/>
  <c r="U1121" i="9"/>
  <c r="V1127" i="9"/>
  <c r="W1128" i="9"/>
  <c r="W1127" i="9" s="1"/>
  <c r="V1141" i="9"/>
  <c r="W1142" i="9"/>
  <c r="W1141" i="9" s="1"/>
  <c r="P1376" i="9"/>
  <c r="Q1098" i="9"/>
  <c r="Q1097" i="9" s="1"/>
  <c r="U1134" i="9"/>
  <c r="V1135" i="9"/>
  <c r="U865" i="9"/>
  <c r="U6" i="9"/>
  <c r="U866" i="9" s="1"/>
  <c r="R1159" i="9"/>
  <c r="T1113" i="9"/>
  <c r="U1114" i="9"/>
  <c r="V1174" i="9"/>
  <c r="W1174" i="9"/>
  <c r="U1148" i="9"/>
  <c r="V1149" i="9"/>
  <c r="U1121" i="7"/>
  <c r="T1120" i="7"/>
  <c r="S865" i="1"/>
  <c r="W1180" i="9" l="1"/>
  <c r="W1179" i="9" s="1"/>
  <c r="P1724" i="11"/>
  <c r="Q1694" i="11"/>
  <c r="Q1721" i="11"/>
  <c r="Q1724" i="11" s="1"/>
  <c r="O1694" i="10"/>
  <c r="O1721" i="10"/>
  <c r="O1722" i="10" s="1"/>
  <c r="O1724" i="10" s="1"/>
  <c r="O1694" i="9"/>
  <c r="O1721" i="9"/>
  <c r="O1722" i="9" s="1"/>
  <c r="O1724" i="9" s="1"/>
  <c r="R1380" i="11"/>
  <c r="R1689" i="11"/>
  <c r="P1380" i="10"/>
  <c r="P1689" i="10"/>
  <c r="P1380" i="9"/>
  <c r="P1689" i="9"/>
  <c r="O1689" i="9"/>
  <c r="U1141" i="7"/>
  <c r="V1128" i="7"/>
  <c r="V1127" i="7" s="1"/>
  <c r="U1163" i="9"/>
  <c r="V1114" i="10"/>
  <c r="V1113" i="10" s="1"/>
  <c r="S1160" i="10"/>
  <c r="T1160" i="10" s="1"/>
  <c r="U1098" i="10"/>
  <c r="T1106" i="9"/>
  <c r="U1107" i="9"/>
  <c r="T1098" i="11"/>
  <c r="T1106" i="10"/>
  <c r="U1107" i="10"/>
  <c r="V1107" i="11"/>
  <c r="W1107" i="11" s="1"/>
  <c r="U1106" i="11"/>
  <c r="S1097" i="11"/>
  <c r="S1376" i="11" s="1"/>
  <c r="V1114" i="7"/>
  <c r="V1113" i="7" s="1"/>
  <c r="V1142" i="10"/>
  <c r="U1141" i="10"/>
  <c r="T1113" i="7"/>
  <c r="S1163" i="10"/>
  <c r="T1166" i="10"/>
  <c r="W1114" i="11"/>
  <c r="W1113" i="11" s="1"/>
  <c r="W1135" i="10"/>
  <c r="W1134" i="10" s="1"/>
  <c r="V1134" i="10"/>
  <c r="U1120" i="10"/>
  <c r="V1121" i="10"/>
  <c r="W1174" i="10"/>
  <c r="U1120" i="11"/>
  <c r="W1121" i="11"/>
  <c r="W1120" i="11" s="1"/>
  <c r="W1180" i="1"/>
  <c r="V1179" i="1"/>
  <c r="V1135" i="7"/>
  <c r="V1134" i="7" s="1"/>
  <c r="V1108" i="11"/>
  <c r="U1159" i="11"/>
  <c r="V1160" i="11"/>
  <c r="T1099" i="11"/>
  <c r="V1163" i="11"/>
  <c r="W1166" i="11"/>
  <c r="W1163" i="11" s="1"/>
  <c r="V1134" i="11"/>
  <c r="W1135" i="11"/>
  <c r="W1134" i="11" s="1"/>
  <c r="U1108" i="10"/>
  <c r="Q1376" i="10"/>
  <c r="R1100" i="10"/>
  <c r="R1097" i="10" s="1"/>
  <c r="V1148" i="10"/>
  <c r="W1149" i="10"/>
  <c r="W1148" i="10" s="1"/>
  <c r="U865" i="10"/>
  <c r="U6" i="10"/>
  <c r="U866" i="10" s="1"/>
  <c r="U1179" i="10"/>
  <c r="V1180" i="10"/>
  <c r="U1120" i="9"/>
  <c r="V1121" i="9"/>
  <c r="V1163" i="9"/>
  <c r="W1166" i="9"/>
  <c r="W1163" i="9" s="1"/>
  <c r="U1113" i="9"/>
  <c r="V1114" i="9"/>
  <c r="Q1376" i="9"/>
  <c r="R1098" i="9"/>
  <c r="R1097" i="9" s="1"/>
  <c r="S1159" i="9"/>
  <c r="V1134" i="9"/>
  <c r="W1135" i="9"/>
  <c r="W1134" i="9" s="1"/>
  <c r="V1148" i="9"/>
  <c r="W1149" i="9"/>
  <c r="W1148" i="9" s="1"/>
  <c r="V865" i="9"/>
  <c r="V6" i="9"/>
  <c r="V866" i="9" s="1"/>
  <c r="U1120" i="7"/>
  <c r="V1121" i="7"/>
  <c r="V1120" i="7" s="1"/>
  <c r="T865" i="1"/>
  <c r="R1694" i="11" l="1"/>
  <c r="R1721" i="11"/>
  <c r="R1722" i="11" s="1"/>
  <c r="R1724" i="11" s="1"/>
  <c r="P1694" i="9"/>
  <c r="P1721" i="9"/>
  <c r="P1722" i="9" s="1"/>
  <c r="P1724" i="9" s="1"/>
  <c r="P1694" i="10"/>
  <c r="P1721" i="10"/>
  <c r="P1722" i="10" s="1"/>
  <c r="P1724" i="10" s="1"/>
  <c r="Q1380" i="10"/>
  <c r="Q1689" i="10"/>
  <c r="Q1380" i="9"/>
  <c r="Q1689" i="9"/>
  <c r="S1380" i="11"/>
  <c r="S1689" i="11"/>
  <c r="S1159" i="10"/>
  <c r="W1114" i="10"/>
  <c r="W1113" i="10" s="1"/>
  <c r="U1106" i="10"/>
  <c r="V1107" i="10"/>
  <c r="V1098" i="10"/>
  <c r="T1097" i="11"/>
  <c r="T1376" i="11" s="1"/>
  <c r="V1106" i="11"/>
  <c r="U1106" i="9"/>
  <c r="V1107" i="9"/>
  <c r="U1098" i="11"/>
  <c r="V1141" i="10"/>
  <c r="W1142" i="10"/>
  <c r="W1141" i="10" s="1"/>
  <c r="T1163" i="10"/>
  <c r="U1166" i="10"/>
  <c r="V1120" i="10"/>
  <c r="W1121" i="10"/>
  <c r="W1120" i="10" s="1"/>
  <c r="W1179" i="1"/>
  <c r="U1099" i="11"/>
  <c r="V1159" i="11"/>
  <c r="W1160" i="11"/>
  <c r="W1159" i="11" s="1"/>
  <c r="W1108" i="11"/>
  <c r="W1106" i="11" s="1"/>
  <c r="V6" i="10"/>
  <c r="V866" i="10" s="1"/>
  <c r="V865" i="10"/>
  <c r="S1100" i="10"/>
  <c r="S1097" i="10" s="1"/>
  <c r="R1376" i="10"/>
  <c r="T1159" i="10"/>
  <c r="U1160" i="10"/>
  <c r="V1179" i="10"/>
  <c r="W1180" i="10"/>
  <c r="W1179" i="10" s="1"/>
  <c r="V1108" i="10"/>
  <c r="R1376" i="9"/>
  <c r="S1098" i="9"/>
  <c r="S1097" i="9" s="1"/>
  <c r="V1120" i="9"/>
  <c r="W1121" i="9"/>
  <c r="W1120" i="9" s="1"/>
  <c r="T1159" i="9"/>
  <c r="V1113" i="9"/>
  <c r="W1114" i="9"/>
  <c r="W1113" i="9" s="1"/>
  <c r="V865" i="1"/>
  <c r="U865" i="1"/>
  <c r="V1662" i="7"/>
  <c r="U1662" i="7"/>
  <c r="T1662" i="7"/>
  <c r="S1662" i="7"/>
  <c r="R1662" i="7"/>
  <c r="Q1662" i="7"/>
  <c r="P1662" i="7"/>
  <c r="O1662" i="7"/>
  <c r="N1662" i="7"/>
  <c r="M1662" i="7"/>
  <c r="L1662" i="7"/>
  <c r="K1662" i="7"/>
  <c r="J1662" i="7"/>
  <c r="I1662" i="7"/>
  <c r="V1661" i="7"/>
  <c r="U1661" i="7"/>
  <c r="T1661" i="7"/>
  <c r="S1661" i="7"/>
  <c r="R1661" i="7"/>
  <c r="Q1661" i="7"/>
  <c r="P1661" i="7"/>
  <c r="O1661" i="7"/>
  <c r="N1661" i="7"/>
  <c r="M1661" i="7"/>
  <c r="L1661" i="7"/>
  <c r="K1661" i="7"/>
  <c r="J1661" i="7"/>
  <c r="I1661" i="7"/>
  <c r="V1659" i="7"/>
  <c r="U1659" i="7"/>
  <c r="T1659" i="7"/>
  <c r="S1659" i="7"/>
  <c r="R1659" i="7"/>
  <c r="Q1659" i="7"/>
  <c r="P1659" i="7"/>
  <c r="O1659" i="7"/>
  <c r="N1659" i="7"/>
  <c r="M1659" i="7"/>
  <c r="L1659" i="7"/>
  <c r="K1659" i="7"/>
  <c r="J1659" i="7"/>
  <c r="I1659" i="7"/>
  <c r="V1658" i="7"/>
  <c r="U1658" i="7"/>
  <c r="T1658" i="7"/>
  <c r="S1658" i="7"/>
  <c r="R1658" i="7"/>
  <c r="Q1658" i="7"/>
  <c r="P1658" i="7"/>
  <c r="O1658" i="7"/>
  <c r="N1658" i="7"/>
  <c r="M1658" i="7"/>
  <c r="L1658" i="7"/>
  <c r="K1658" i="7"/>
  <c r="J1658" i="7"/>
  <c r="I1658" i="7"/>
  <c r="V1656" i="7"/>
  <c r="U1656" i="7"/>
  <c r="T1656" i="7"/>
  <c r="S1656" i="7"/>
  <c r="R1656" i="7"/>
  <c r="Q1656" i="7"/>
  <c r="P1656" i="7"/>
  <c r="O1656" i="7"/>
  <c r="N1656" i="7"/>
  <c r="M1656" i="7"/>
  <c r="L1656" i="7"/>
  <c r="K1656" i="7"/>
  <c r="J1656" i="7"/>
  <c r="I1656" i="7"/>
  <c r="V1655" i="7"/>
  <c r="U1655" i="7"/>
  <c r="T1655" i="7"/>
  <c r="S1655" i="7"/>
  <c r="R1655" i="7"/>
  <c r="Q1655" i="7"/>
  <c r="P1655" i="7"/>
  <c r="O1655" i="7"/>
  <c r="N1655" i="7"/>
  <c r="M1655" i="7"/>
  <c r="L1655" i="7"/>
  <c r="K1655" i="7"/>
  <c r="J1655" i="7"/>
  <c r="I1655" i="7"/>
  <c r="V1653" i="7"/>
  <c r="U1653" i="7"/>
  <c r="T1653" i="7"/>
  <c r="S1653" i="7"/>
  <c r="R1653" i="7"/>
  <c r="Q1653" i="7"/>
  <c r="P1653" i="7"/>
  <c r="O1653" i="7"/>
  <c r="N1653" i="7"/>
  <c r="M1653" i="7"/>
  <c r="L1653" i="7"/>
  <c r="K1653" i="7"/>
  <c r="J1653" i="7"/>
  <c r="I1653" i="7"/>
  <c r="V1652" i="7"/>
  <c r="U1652" i="7"/>
  <c r="T1652" i="7"/>
  <c r="S1652" i="7"/>
  <c r="R1652" i="7"/>
  <c r="Q1652" i="7"/>
  <c r="P1652" i="7"/>
  <c r="O1652" i="7"/>
  <c r="N1652" i="7"/>
  <c r="M1652" i="7"/>
  <c r="L1652" i="7"/>
  <c r="K1652" i="7"/>
  <c r="J1652" i="7"/>
  <c r="I1652" i="7"/>
  <c r="V1650" i="7"/>
  <c r="U1650" i="7"/>
  <c r="T1650" i="7"/>
  <c r="S1650" i="7"/>
  <c r="R1650" i="7"/>
  <c r="Q1650" i="7"/>
  <c r="P1650" i="7"/>
  <c r="O1650" i="7"/>
  <c r="N1650" i="7"/>
  <c r="M1650" i="7"/>
  <c r="L1650" i="7"/>
  <c r="K1650" i="7"/>
  <c r="J1650" i="7"/>
  <c r="I1650" i="7"/>
  <c r="V1649" i="7"/>
  <c r="U1649" i="7"/>
  <c r="T1649" i="7"/>
  <c r="S1649" i="7"/>
  <c r="R1649" i="7"/>
  <c r="Q1649" i="7"/>
  <c r="P1649" i="7"/>
  <c r="O1649" i="7"/>
  <c r="N1649" i="7"/>
  <c r="M1649" i="7"/>
  <c r="L1649" i="7"/>
  <c r="K1649" i="7"/>
  <c r="J1649" i="7"/>
  <c r="I1649" i="7"/>
  <c r="V1647" i="7"/>
  <c r="U1647" i="7"/>
  <c r="T1647" i="7"/>
  <c r="S1647" i="7"/>
  <c r="R1647" i="7"/>
  <c r="Q1647" i="7"/>
  <c r="P1647" i="7"/>
  <c r="O1647" i="7"/>
  <c r="N1647" i="7"/>
  <c r="M1647" i="7"/>
  <c r="L1647" i="7"/>
  <c r="K1647" i="7"/>
  <c r="J1647" i="7"/>
  <c r="I1647" i="7"/>
  <c r="V1646" i="7"/>
  <c r="U1646" i="7"/>
  <c r="T1646" i="7"/>
  <c r="S1646" i="7"/>
  <c r="R1646" i="7"/>
  <c r="Q1646" i="7"/>
  <c r="P1646" i="7"/>
  <c r="O1646" i="7"/>
  <c r="N1646" i="7"/>
  <c r="M1646" i="7"/>
  <c r="L1646" i="7"/>
  <c r="K1646" i="7"/>
  <c r="J1646" i="7"/>
  <c r="I1646" i="7"/>
  <c r="V1643" i="7"/>
  <c r="U1643" i="7"/>
  <c r="T1643" i="7"/>
  <c r="S1643" i="7"/>
  <c r="R1643" i="7"/>
  <c r="Q1643" i="7"/>
  <c r="P1643" i="7"/>
  <c r="O1643" i="7"/>
  <c r="N1643" i="7"/>
  <c r="M1643" i="7"/>
  <c r="L1643" i="7"/>
  <c r="K1643" i="7"/>
  <c r="J1643" i="7"/>
  <c r="I1643" i="7"/>
  <c r="V1642" i="7"/>
  <c r="U1642" i="7"/>
  <c r="T1642" i="7"/>
  <c r="S1642" i="7"/>
  <c r="R1642" i="7"/>
  <c r="Q1642" i="7"/>
  <c r="P1642" i="7"/>
  <c r="O1642" i="7"/>
  <c r="N1642" i="7"/>
  <c r="M1642" i="7"/>
  <c r="L1642" i="7"/>
  <c r="K1642" i="7"/>
  <c r="J1642" i="7"/>
  <c r="I1642" i="7"/>
  <c r="V1641" i="7"/>
  <c r="U1641" i="7"/>
  <c r="T1641" i="7"/>
  <c r="S1641" i="7"/>
  <c r="R1641" i="7"/>
  <c r="Q1641" i="7"/>
  <c r="P1641" i="7"/>
  <c r="O1641" i="7"/>
  <c r="N1641" i="7"/>
  <c r="M1641" i="7"/>
  <c r="L1641" i="7"/>
  <c r="K1641" i="7"/>
  <c r="J1641" i="7"/>
  <c r="I1641" i="7"/>
  <c r="V1639" i="7"/>
  <c r="U1639" i="7"/>
  <c r="T1639" i="7"/>
  <c r="S1639" i="7"/>
  <c r="R1639" i="7"/>
  <c r="Q1639" i="7"/>
  <c r="P1639" i="7"/>
  <c r="O1639" i="7"/>
  <c r="N1639" i="7"/>
  <c r="M1639" i="7"/>
  <c r="L1639" i="7"/>
  <c r="K1639" i="7"/>
  <c r="J1639" i="7"/>
  <c r="I1639" i="7"/>
  <c r="V1638" i="7"/>
  <c r="U1638" i="7"/>
  <c r="T1638" i="7"/>
  <c r="S1638" i="7"/>
  <c r="R1638" i="7"/>
  <c r="Q1638" i="7"/>
  <c r="P1638" i="7"/>
  <c r="O1638" i="7"/>
  <c r="N1638" i="7"/>
  <c r="M1638" i="7"/>
  <c r="L1638" i="7"/>
  <c r="K1638" i="7"/>
  <c r="J1638" i="7"/>
  <c r="I1638" i="7"/>
  <c r="V1636" i="7"/>
  <c r="U1636" i="7"/>
  <c r="T1636" i="7"/>
  <c r="S1636" i="7"/>
  <c r="R1636" i="7"/>
  <c r="Q1636" i="7"/>
  <c r="P1636" i="7"/>
  <c r="O1636" i="7"/>
  <c r="N1636" i="7"/>
  <c r="M1636" i="7"/>
  <c r="L1636" i="7"/>
  <c r="K1636" i="7"/>
  <c r="J1636" i="7"/>
  <c r="I1636" i="7"/>
  <c r="V1635" i="7"/>
  <c r="U1635" i="7"/>
  <c r="T1635" i="7"/>
  <c r="S1635" i="7"/>
  <c r="R1635" i="7"/>
  <c r="Q1635" i="7"/>
  <c r="P1635" i="7"/>
  <c r="O1635" i="7"/>
  <c r="N1635" i="7"/>
  <c r="M1635" i="7"/>
  <c r="L1635" i="7"/>
  <c r="K1635" i="7"/>
  <c r="J1635" i="7"/>
  <c r="I1635" i="7"/>
  <c r="V1634" i="7"/>
  <c r="U1634" i="7"/>
  <c r="T1634" i="7"/>
  <c r="S1634" i="7"/>
  <c r="R1634" i="7"/>
  <c r="Q1634" i="7"/>
  <c r="P1634" i="7"/>
  <c r="O1634" i="7"/>
  <c r="N1634" i="7"/>
  <c r="M1634" i="7"/>
  <c r="L1634" i="7"/>
  <c r="K1634" i="7"/>
  <c r="J1634" i="7"/>
  <c r="I1634" i="7"/>
  <c r="V1632" i="7"/>
  <c r="U1632" i="7"/>
  <c r="T1632" i="7"/>
  <c r="S1632" i="7"/>
  <c r="R1632" i="7"/>
  <c r="Q1632" i="7"/>
  <c r="P1632" i="7"/>
  <c r="O1632" i="7"/>
  <c r="N1632" i="7"/>
  <c r="M1632" i="7"/>
  <c r="L1632" i="7"/>
  <c r="K1632" i="7"/>
  <c r="J1632" i="7"/>
  <c r="I1632" i="7"/>
  <c r="V1631" i="7"/>
  <c r="U1631" i="7"/>
  <c r="T1631" i="7"/>
  <c r="S1631" i="7"/>
  <c r="R1631" i="7"/>
  <c r="Q1631" i="7"/>
  <c r="P1631" i="7"/>
  <c r="O1631" i="7"/>
  <c r="N1631" i="7"/>
  <c r="M1631" i="7"/>
  <c r="L1631" i="7"/>
  <c r="K1631" i="7"/>
  <c r="J1631" i="7"/>
  <c r="I1631" i="7"/>
  <c r="V1629" i="7"/>
  <c r="U1629" i="7"/>
  <c r="T1629" i="7"/>
  <c r="S1629" i="7"/>
  <c r="R1629" i="7"/>
  <c r="Q1629" i="7"/>
  <c r="P1629" i="7"/>
  <c r="O1629" i="7"/>
  <c r="N1629" i="7"/>
  <c r="M1629" i="7"/>
  <c r="L1629" i="7"/>
  <c r="K1629" i="7"/>
  <c r="J1629" i="7"/>
  <c r="I1629" i="7"/>
  <c r="V1628" i="7"/>
  <c r="U1628" i="7"/>
  <c r="T1628" i="7"/>
  <c r="S1628" i="7"/>
  <c r="R1628" i="7"/>
  <c r="Q1628" i="7"/>
  <c r="P1628" i="7"/>
  <c r="O1628" i="7"/>
  <c r="N1628" i="7"/>
  <c r="M1628" i="7"/>
  <c r="L1628" i="7"/>
  <c r="K1628" i="7"/>
  <c r="J1628" i="7"/>
  <c r="I1628" i="7"/>
  <c r="V1627" i="7"/>
  <c r="U1627" i="7"/>
  <c r="T1627" i="7"/>
  <c r="S1627" i="7"/>
  <c r="R1627" i="7"/>
  <c r="Q1627" i="7"/>
  <c r="P1627" i="7"/>
  <c r="O1627" i="7"/>
  <c r="N1627" i="7"/>
  <c r="M1627" i="7"/>
  <c r="L1627" i="7"/>
  <c r="K1627" i="7"/>
  <c r="J1627" i="7"/>
  <c r="I1627" i="7"/>
  <c r="V1625" i="7"/>
  <c r="U1625" i="7"/>
  <c r="T1625" i="7"/>
  <c r="S1625" i="7"/>
  <c r="R1625" i="7"/>
  <c r="Q1625" i="7"/>
  <c r="P1625" i="7"/>
  <c r="O1625" i="7"/>
  <c r="N1625" i="7"/>
  <c r="M1625" i="7"/>
  <c r="L1625" i="7"/>
  <c r="K1625" i="7"/>
  <c r="J1625" i="7"/>
  <c r="I1625" i="7"/>
  <c r="V1624" i="7"/>
  <c r="U1624" i="7"/>
  <c r="T1624" i="7"/>
  <c r="S1624" i="7"/>
  <c r="R1624" i="7"/>
  <c r="Q1624" i="7"/>
  <c r="P1624" i="7"/>
  <c r="O1624" i="7"/>
  <c r="N1624" i="7"/>
  <c r="M1624" i="7"/>
  <c r="L1624" i="7"/>
  <c r="K1624" i="7"/>
  <c r="J1624" i="7"/>
  <c r="I1624" i="7"/>
  <c r="V1621" i="7"/>
  <c r="U1621" i="7"/>
  <c r="T1621" i="7"/>
  <c r="S1621" i="7"/>
  <c r="R1621" i="7"/>
  <c r="Q1621" i="7"/>
  <c r="P1621" i="7"/>
  <c r="O1621" i="7"/>
  <c r="N1621" i="7"/>
  <c r="M1621" i="7"/>
  <c r="L1621" i="7"/>
  <c r="K1621" i="7"/>
  <c r="J1621" i="7"/>
  <c r="I1621" i="7"/>
  <c r="V1620" i="7"/>
  <c r="U1620" i="7"/>
  <c r="T1620" i="7"/>
  <c r="S1620" i="7"/>
  <c r="R1620" i="7"/>
  <c r="Q1620" i="7"/>
  <c r="P1620" i="7"/>
  <c r="O1620" i="7"/>
  <c r="N1620" i="7"/>
  <c r="M1620" i="7"/>
  <c r="L1620" i="7"/>
  <c r="K1620" i="7"/>
  <c r="J1620" i="7"/>
  <c r="I1620" i="7"/>
  <c r="V1619" i="7"/>
  <c r="U1619" i="7"/>
  <c r="T1619" i="7"/>
  <c r="S1619" i="7"/>
  <c r="R1619" i="7"/>
  <c r="Q1619" i="7"/>
  <c r="P1619" i="7"/>
  <c r="O1619" i="7"/>
  <c r="N1619" i="7"/>
  <c r="M1619" i="7"/>
  <c r="L1619" i="7"/>
  <c r="K1619" i="7"/>
  <c r="J1619" i="7"/>
  <c r="I1619" i="7"/>
  <c r="V1617" i="7"/>
  <c r="U1617" i="7"/>
  <c r="T1617" i="7"/>
  <c r="S1617" i="7"/>
  <c r="R1617" i="7"/>
  <c r="Q1617" i="7"/>
  <c r="P1617" i="7"/>
  <c r="O1617" i="7"/>
  <c r="N1617" i="7"/>
  <c r="M1617" i="7"/>
  <c r="L1617" i="7"/>
  <c r="K1617" i="7"/>
  <c r="J1617" i="7"/>
  <c r="I1617" i="7"/>
  <c r="V1616" i="7"/>
  <c r="U1616" i="7"/>
  <c r="T1616" i="7"/>
  <c r="S1616" i="7"/>
  <c r="R1616" i="7"/>
  <c r="Q1616" i="7"/>
  <c r="P1616" i="7"/>
  <c r="O1616" i="7"/>
  <c r="N1616" i="7"/>
  <c r="M1616" i="7"/>
  <c r="L1616" i="7"/>
  <c r="K1616" i="7"/>
  <c r="J1616" i="7"/>
  <c r="I1616" i="7"/>
  <c r="V1615" i="7"/>
  <c r="U1615" i="7"/>
  <c r="T1615" i="7"/>
  <c r="S1615" i="7"/>
  <c r="R1615" i="7"/>
  <c r="Q1615" i="7"/>
  <c r="P1615" i="7"/>
  <c r="O1615" i="7"/>
  <c r="N1615" i="7"/>
  <c r="M1615" i="7"/>
  <c r="L1615" i="7"/>
  <c r="K1615" i="7"/>
  <c r="J1615" i="7"/>
  <c r="I1615" i="7"/>
  <c r="V1613" i="7"/>
  <c r="U1613" i="7"/>
  <c r="T1613" i="7"/>
  <c r="S1613" i="7"/>
  <c r="R1613" i="7"/>
  <c r="Q1613" i="7"/>
  <c r="P1613" i="7"/>
  <c r="O1613" i="7"/>
  <c r="N1613" i="7"/>
  <c r="M1613" i="7"/>
  <c r="L1613" i="7"/>
  <c r="K1613" i="7"/>
  <c r="J1613" i="7"/>
  <c r="I1613" i="7"/>
  <c r="V1612" i="7"/>
  <c r="U1612" i="7"/>
  <c r="T1612" i="7"/>
  <c r="S1612" i="7"/>
  <c r="R1612" i="7"/>
  <c r="Q1612" i="7"/>
  <c r="P1612" i="7"/>
  <c r="O1612" i="7"/>
  <c r="N1612" i="7"/>
  <c r="M1612" i="7"/>
  <c r="L1612" i="7"/>
  <c r="K1612" i="7"/>
  <c r="J1612" i="7"/>
  <c r="I1612" i="7"/>
  <c r="V1611" i="7"/>
  <c r="U1611" i="7"/>
  <c r="T1611" i="7"/>
  <c r="S1611" i="7"/>
  <c r="R1611" i="7"/>
  <c r="Q1611" i="7"/>
  <c r="P1611" i="7"/>
  <c r="O1611" i="7"/>
  <c r="N1611" i="7"/>
  <c r="M1611" i="7"/>
  <c r="L1611" i="7"/>
  <c r="K1611" i="7"/>
  <c r="J1611" i="7"/>
  <c r="I1611" i="7"/>
  <c r="V1608" i="7"/>
  <c r="U1608" i="7"/>
  <c r="T1608" i="7"/>
  <c r="S1608" i="7"/>
  <c r="R1608" i="7"/>
  <c r="Q1608" i="7"/>
  <c r="P1608" i="7"/>
  <c r="O1608" i="7"/>
  <c r="N1608" i="7"/>
  <c r="M1608" i="7"/>
  <c r="L1608" i="7"/>
  <c r="K1608" i="7"/>
  <c r="J1608" i="7"/>
  <c r="I1608" i="7"/>
  <c r="V1607" i="7"/>
  <c r="U1607" i="7"/>
  <c r="T1607" i="7"/>
  <c r="S1607" i="7"/>
  <c r="R1607" i="7"/>
  <c r="Q1607" i="7"/>
  <c r="P1607" i="7"/>
  <c r="O1607" i="7"/>
  <c r="N1607" i="7"/>
  <c r="M1607" i="7"/>
  <c r="L1607" i="7"/>
  <c r="K1607" i="7"/>
  <c r="J1607" i="7"/>
  <c r="I1607" i="7"/>
  <c r="V1606" i="7"/>
  <c r="U1606" i="7"/>
  <c r="T1606" i="7"/>
  <c r="S1606" i="7"/>
  <c r="R1606" i="7"/>
  <c r="Q1606" i="7"/>
  <c r="P1606" i="7"/>
  <c r="O1606" i="7"/>
  <c r="N1606" i="7"/>
  <c r="M1606" i="7"/>
  <c r="L1606" i="7"/>
  <c r="K1606" i="7"/>
  <c r="J1606" i="7"/>
  <c r="I1606" i="7"/>
  <c r="V1605" i="7"/>
  <c r="U1605" i="7"/>
  <c r="T1605" i="7"/>
  <c r="S1605" i="7"/>
  <c r="R1605" i="7"/>
  <c r="Q1605" i="7"/>
  <c r="P1605" i="7"/>
  <c r="O1605" i="7"/>
  <c r="N1605" i="7"/>
  <c r="M1605" i="7"/>
  <c r="L1605" i="7"/>
  <c r="K1605" i="7"/>
  <c r="J1605" i="7"/>
  <c r="I1605" i="7"/>
  <c r="V1603" i="7"/>
  <c r="U1603" i="7"/>
  <c r="T1603" i="7"/>
  <c r="S1603" i="7"/>
  <c r="R1603" i="7"/>
  <c r="Q1603" i="7"/>
  <c r="P1603" i="7"/>
  <c r="O1603" i="7"/>
  <c r="N1603" i="7"/>
  <c r="M1603" i="7"/>
  <c r="L1603" i="7"/>
  <c r="K1603" i="7"/>
  <c r="J1603" i="7"/>
  <c r="I1603" i="7"/>
  <c r="V1602" i="7"/>
  <c r="U1602" i="7"/>
  <c r="T1602" i="7"/>
  <c r="S1602" i="7"/>
  <c r="R1602" i="7"/>
  <c r="Q1602" i="7"/>
  <c r="P1602" i="7"/>
  <c r="O1602" i="7"/>
  <c r="N1602" i="7"/>
  <c r="M1602" i="7"/>
  <c r="L1602" i="7"/>
  <c r="K1602" i="7"/>
  <c r="J1602" i="7"/>
  <c r="I1602" i="7"/>
  <c r="V1601" i="7"/>
  <c r="U1601" i="7"/>
  <c r="T1601" i="7"/>
  <c r="S1601" i="7"/>
  <c r="R1601" i="7"/>
  <c r="Q1601" i="7"/>
  <c r="P1601" i="7"/>
  <c r="O1601" i="7"/>
  <c r="N1601" i="7"/>
  <c r="M1601" i="7"/>
  <c r="L1601" i="7"/>
  <c r="K1601" i="7"/>
  <c r="J1601" i="7"/>
  <c r="I1601" i="7"/>
  <c r="V1600" i="7"/>
  <c r="U1600" i="7"/>
  <c r="T1600" i="7"/>
  <c r="S1600" i="7"/>
  <c r="R1600" i="7"/>
  <c r="Q1600" i="7"/>
  <c r="P1600" i="7"/>
  <c r="O1600" i="7"/>
  <c r="N1600" i="7"/>
  <c r="M1600" i="7"/>
  <c r="L1600" i="7"/>
  <c r="K1600" i="7"/>
  <c r="J1600" i="7"/>
  <c r="I1600" i="7"/>
  <c r="V1598" i="7"/>
  <c r="U1598" i="7"/>
  <c r="T1598" i="7"/>
  <c r="S1598" i="7"/>
  <c r="R1598" i="7"/>
  <c r="Q1598" i="7"/>
  <c r="P1598" i="7"/>
  <c r="O1598" i="7"/>
  <c r="N1598" i="7"/>
  <c r="M1598" i="7"/>
  <c r="L1598" i="7"/>
  <c r="K1598" i="7"/>
  <c r="J1598" i="7"/>
  <c r="I1598" i="7"/>
  <c r="V1597" i="7"/>
  <c r="U1597" i="7"/>
  <c r="T1597" i="7"/>
  <c r="S1597" i="7"/>
  <c r="R1597" i="7"/>
  <c r="Q1597" i="7"/>
  <c r="P1597" i="7"/>
  <c r="O1597" i="7"/>
  <c r="N1597" i="7"/>
  <c r="M1597" i="7"/>
  <c r="L1597" i="7"/>
  <c r="K1597" i="7"/>
  <c r="J1597" i="7"/>
  <c r="I1597" i="7"/>
  <c r="V1596" i="7"/>
  <c r="U1596" i="7"/>
  <c r="T1596" i="7"/>
  <c r="S1596" i="7"/>
  <c r="R1596" i="7"/>
  <c r="Q1596" i="7"/>
  <c r="P1596" i="7"/>
  <c r="O1596" i="7"/>
  <c r="N1596" i="7"/>
  <c r="M1596" i="7"/>
  <c r="L1596" i="7"/>
  <c r="K1596" i="7"/>
  <c r="J1596" i="7"/>
  <c r="I1596" i="7"/>
  <c r="V1595" i="7"/>
  <c r="U1595" i="7"/>
  <c r="T1595" i="7"/>
  <c r="S1595" i="7"/>
  <c r="R1595" i="7"/>
  <c r="Q1595" i="7"/>
  <c r="P1595" i="7"/>
  <c r="O1595" i="7"/>
  <c r="N1595" i="7"/>
  <c r="M1595" i="7"/>
  <c r="L1595" i="7"/>
  <c r="K1595" i="7"/>
  <c r="J1595" i="7"/>
  <c r="I1595" i="7"/>
  <c r="V1584" i="7"/>
  <c r="U1584" i="7"/>
  <c r="T1584" i="7"/>
  <c r="S1584" i="7"/>
  <c r="R1584" i="7"/>
  <c r="Q1584" i="7"/>
  <c r="P1584" i="7"/>
  <c r="O1584" i="7"/>
  <c r="N1584" i="7"/>
  <c r="M1584" i="7"/>
  <c r="L1584" i="7"/>
  <c r="K1584" i="7"/>
  <c r="J1584" i="7"/>
  <c r="I1584" i="7"/>
  <c r="V1583" i="7"/>
  <c r="U1583" i="7"/>
  <c r="T1583" i="7"/>
  <c r="S1583" i="7"/>
  <c r="R1583" i="7"/>
  <c r="Q1583" i="7"/>
  <c r="P1583" i="7"/>
  <c r="O1583" i="7"/>
  <c r="N1583" i="7"/>
  <c r="M1583" i="7"/>
  <c r="L1583" i="7"/>
  <c r="K1583" i="7"/>
  <c r="J1583" i="7"/>
  <c r="I1583" i="7"/>
  <c r="V1581" i="7"/>
  <c r="U1581" i="7"/>
  <c r="T1581" i="7"/>
  <c r="S1581" i="7"/>
  <c r="R1581" i="7"/>
  <c r="Q1581" i="7"/>
  <c r="P1581" i="7"/>
  <c r="O1581" i="7"/>
  <c r="N1581" i="7"/>
  <c r="M1581" i="7"/>
  <c r="L1581" i="7"/>
  <c r="K1581" i="7"/>
  <c r="J1581" i="7"/>
  <c r="I1581" i="7"/>
  <c r="V1580" i="7"/>
  <c r="U1580" i="7"/>
  <c r="T1580" i="7"/>
  <c r="S1580" i="7"/>
  <c r="R1580" i="7"/>
  <c r="Q1580" i="7"/>
  <c r="P1580" i="7"/>
  <c r="O1580" i="7"/>
  <c r="N1580" i="7"/>
  <c r="M1580" i="7"/>
  <c r="L1580" i="7"/>
  <c r="K1580" i="7"/>
  <c r="J1580" i="7"/>
  <c r="I1580" i="7"/>
  <c r="V1578" i="7"/>
  <c r="U1578" i="7"/>
  <c r="T1578" i="7"/>
  <c r="S1578" i="7"/>
  <c r="R1578" i="7"/>
  <c r="Q1578" i="7"/>
  <c r="P1578" i="7"/>
  <c r="O1578" i="7"/>
  <c r="N1578" i="7"/>
  <c r="M1578" i="7"/>
  <c r="L1578" i="7"/>
  <c r="K1578" i="7"/>
  <c r="J1578" i="7"/>
  <c r="I1578" i="7"/>
  <c r="V1577" i="7"/>
  <c r="U1577" i="7"/>
  <c r="T1577" i="7"/>
  <c r="S1577" i="7"/>
  <c r="R1577" i="7"/>
  <c r="Q1577" i="7"/>
  <c r="P1577" i="7"/>
  <c r="O1577" i="7"/>
  <c r="N1577" i="7"/>
  <c r="M1577" i="7"/>
  <c r="L1577" i="7"/>
  <c r="K1577" i="7"/>
  <c r="J1577" i="7"/>
  <c r="I1577" i="7"/>
  <c r="V1575" i="7"/>
  <c r="U1575" i="7"/>
  <c r="T1575" i="7"/>
  <c r="S1575" i="7"/>
  <c r="R1575" i="7"/>
  <c r="Q1575" i="7"/>
  <c r="P1575" i="7"/>
  <c r="O1575" i="7"/>
  <c r="N1575" i="7"/>
  <c r="M1575" i="7"/>
  <c r="L1575" i="7"/>
  <c r="K1575" i="7"/>
  <c r="J1575" i="7"/>
  <c r="I1575" i="7"/>
  <c r="V1574" i="7"/>
  <c r="U1574" i="7"/>
  <c r="T1574" i="7"/>
  <c r="S1574" i="7"/>
  <c r="R1574" i="7"/>
  <c r="Q1574" i="7"/>
  <c r="P1574" i="7"/>
  <c r="O1574" i="7"/>
  <c r="N1574" i="7"/>
  <c r="M1574" i="7"/>
  <c r="L1574" i="7"/>
  <c r="K1574" i="7"/>
  <c r="J1574" i="7"/>
  <c r="I1574" i="7"/>
  <c r="V1572" i="7"/>
  <c r="U1572" i="7"/>
  <c r="T1572" i="7"/>
  <c r="S1572" i="7"/>
  <c r="R1572" i="7"/>
  <c r="Q1572" i="7"/>
  <c r="P1572" i="7"/>
  <c r="O1572" i="7"/>
  <c r="N1572" i="7"/>
  <c r="M1572" i="7"/>
  <c r="L1572" i="7"/>
  <c r="K1572" i="7"/>
  <c r="J1572" i="7"/>
  <c r="I1572" i="7"/>
  <c r="V1571" i="7"/>
  <c r="U1571" i="7"/>
  <c r="T1571" i="7"/>
  <c r="S1571" i="7"/>
  <c r="R1571" i="7"/>
  <c r="Q1571" i="7"/>
  <c r="P1571" i="7"/>
  <c r="O1571" i="7"/>
  <c r="N1571" i="7"/>
  <c r="M1571" i="7"/>
  <c r="L1571" i="7"/>
  <c r="K1571" i="7"/>
  <c r="J1571" i="7"/>
  <c r="I1571" i="7"/>
  <c r="V1569" i="7"/>
  <c r="U1569" i="7"/>
  <c r="T1569" i="7"/>
  <c r="S1569" i="7"/>
  <c r="R1569" i="7"/>
  <c r="Q1569" i="7"/>
  <c r="P1569" i="7"/>
  <c r="O1569" i="7"/>
  <c r="N1569" i="7"/>
  <c r="M1569" i="7"/>
  <c r="L1569" i="7"/>
  <c r="K1569" i="7"/>
  <c r="J1569" i="7"/>
  <c r="I1569" i="7"/>
  <c r="V1568" i="7"/>
  <c r="U1568" i="7"/>
  <c r="T1568" i="7"/>
  <c r="S1568" i="7"/>
  <c r="R1568" i="7"/>
  <c r="Q1568" i="7"/>
  <c r="P1568" i="7"/>
  <c r="O1568" i="7"/>
  <c r="N1568" i="7"/>
  <c r="M1568" i="7"/>
  <c r="L1568" i="7"/>
  <c r="K1568" i="7"/>
  <c r="J1568" i="7"/>
  <c r="I1568" i="7"/>
  <c r="V1565" i="7"/>
  <c r="U1565" i="7"/>
  <c r="T1565" i="7"/>
  <c r="S1565" i="7"/>
  <c r="R1565" i="7"/>
  <c r="Q1565" i="7"/>
  <c r="P1565" i="7"/>
  <c r="O1565" i="7"/>
  <c r="N1565" i="7"/>
  <c r="M1565" i="7"/>
  <c r="L1565" i="7"/>
  <c r="K1565" i="7"/>
  <c r="J1565" i="7"/>
  <c r="I1565" i="7"/>
  <c r="V1564" i="7"/>
  <c r="U1564" i="7"/>
  <c r="T1564" i="7"/>
  <c r="S1564" i="7"/>
  <c r="R1564" i="7"/>
  <c r="Q1564" i="7"/>
  <c r="P1564" i="7"/>
  <c r="O1564" i="7"/>
  <c r="N1564" i="7"/>
  <c r="M1564" i="7"/>
  <c r="L1564" i="7"/>
  <c r="K1564" i="7"/>
  <c r="J1564" i="7"/>
  <c r="I1564" i="7"/>
  <c r="V1563" i="7"/>
  <c r="U1563" i="7"/>
  <c r="T1563" i="7"/>
  <c r="S1563" i="7"/>
  <c r="R1563" i="7"/>
  <c r="Q1563" i="7"/>
  <c r="P1563" i="7"/>
  <c r="O1563" i="7"/>
  <c r="N1563" i="7"/>
  <c r="M1563" i="7"/>
  <c r="L1563" i="7"/>
  <c r="K1563" i="7"/>
  <c r="J1563" i="7"/>
  <c r="I1563" i="7"/>
  <c r="V1561" i="7"/>
  <c r="U1561" i="7"/>
  <c r="T1561" i="7"/>
  <c r="S1561" i="7"/>
  <c r="R1561" i="7"/>
  <c r="Q1561" i="7"/>
  <c r="P1561" i="7"/>
  <c r="O1561" i="7"/>
  <c r="N1561" i="7"/>
  <c r="M1561" i="7"/>
  <c r="L1561" i="7"/>
  <c r="K1561" i="7"/>
  <c r="J1561" i="7"/>
  <c r="I1561" i="7"/>
  <c r="V1560" i="7"/>
  <c r="U1560" i="7"/>
  <c r="T1560" i="7"/>
  <c r="S1560" i="7"/>
  <c r="R1560" i="7"/>
  <c r="Q1560" i="7"/>
  <c r="P1560" i="7"/>
  <c r="O1560" i="7"/>
  <c r="N1560" i="7"/>
  <c r="M1560" i="7"/>
  <c r="L1560" i="7"/>
  <c r="K1560" i="7"/>
  <c r="J1560" i="7"/>
  <c r="I1560" i="7"/>
  <c r="V1558" i="7"/>
  <c r="U1558" i="7"/>
  <c r="T1558" i="7"/>
  <c r="S1558" i="7"/>
  <c r="R1558" i="7"/>
  <c r="Q1558" i="7"/>
  <c r="P1558" i="7"/>
  <c r="O1558" i="7"/>
  <c r="N1558" i="7"/>
  <c r="M1558" i="7"/>
  <c r="L1558" i="7"/>
  <c r="K1558" i="7"/>
  <c r="J1558" i="7"/>
  <c r="I1558" i="7"/>
  <c r="V1557" i="7"/>
  <c r="U1557" i="7"/>
  <c r="T1557" i="7"/>
  <c r="S1557" i="7"/>
  <c r="R1557" i="7"/>
  <c r="Q1557" i="7"/>
  <c r="P1557" i="7"/>
  <c r="O1557" i="7"/>
  <c r="N1557" i="7"/>
  <c r="M1557" i="7"/>
  <c r="L1557" i="7"/>
  <c r="K1557" i="7"/>
  <c r="J1557" i="7"/>
  <c r="I1557" i="7"/>
  <c r="V1556" i="7"/>
  <c r="U1556" i="7"/>
  <c r="T1556" i="7"/>
  <c r="S1556" i="7"/>
  <c r="R1556" i="7"/>
  <c r="Q1556" i="7"/>
  <c r="P1556" i="7"/>
  <c r="O1556" i="7"/>
  <c r="N1556" i="7"/>
  <c r="M1556" i="7"/>
  <c r="L1556" i="7"/>
  <c r="K1556" i="7"/>
  <c r="J1556" i="7"/>
  <c r="I1556" i="7"/>
  <c r="V1554" i="7"/>
  <c r="U1554" i="7"/>
  <c r="T1554" i="7"/>
  <c r="S1554" i="7"/>
  <c r="R1554" i="7"/>
  <c r="Q1554" i="7"/>
  <c r="P1554" i="7"/>
  <c r="O1554" i="7"/>
  <c r="N1554" i="7"/>
  <c r="M1554" i="7"/>
  <c r="L1554" i="7"/>
  <c r="K1554" i="7"/>
  <c r="J1554" i="7"/>
  <c r="I1554" i="7"/>
  <c r="V1553" i="7"/>
  <c r="U1553" i="7"/>
  <c r="T1553" i="7"/>
  <c r="S1553" i="7"/>
  <c r="R1553" i="7"/>
  <c r="Q1553" i="7"/>
  <c r="P1553" i="7"/>
  <c r="O1553" i="7"/>
  <c r="N1553" i="7"/>
  <c r="M1553" i="7"/>
  <c r="L1553" i="7"/>
  <c r="K1553" i="7"/>
  <c r="J1553" i="7"/>
  <c r="I1553" i="7"/>
  <c r="V1551" i="7"/>
  <c r="U1551" i="7"/>
  <c r="T1551" i="7"/>
  <c r="S1551" i="7"/>
  <c r="R1551" i="7"/>
  <c r="Q1551" i="7"/>
  <c r="P1551" i="7"/>
  <c r="O1551" i="7"/>
  <c r="N1551" i="7"/>
  <c r="M1551" i="7"/>
  <c r="L1551" i="7"/>
  <c r="K1551" i="7"/>
  <c r="J1551" i="7"/>
  <c r="I1551" i="7"/>
  <c r="V1550" i="7"/>
  <c r="U1550" i="7"/>
  <c r="T1550" i="7"/>
  <c r="S1550" i="7"/>
  <c r="R1550" i="7"/>
  <c r="Q1550" i="7"/>
  <c r="P1550" i="7"/>
  <c r="O1550" i="7"/>
  <c r="N1550" i="7"/>
  <c r="M1550" i="7"/>
  <c r="L1550" i="7"/>
  <c r="K1550" i="7"/>
  <c r="J1550" i="7"/>
  <c r="I1550" i="7"/>
  <c r="V1549" i="7"/>
  <c r="U1549" i="7"/>
  <c r="T1549" i="7"/>
  <c r="S1549" i="7"/>
  <c r="R1549" i="7"/>
  <c r="Q1549" i="7"/>
  <c r="P1549" i="7"/>
  <c r="O1549" i="7"/>
  <c r="N1549" i="7"/>
  <c r="M1549" i="7"/>
  <c r="L1549" i="7"/>
  <c r="K1549" i="7"/>
  <c r="J1549" i="7"/>
  <c r="I1549" i="7"/>
  <c r="V1547" i="7"/>
  <c r="U1547" i="7"/>
  <c r="T1547" i="7"/>
  <c r="S1547" i="7"/>
  <c r="R1547" i="7"/>
  <c r="Q1547" i="7"/>
  <c r="P1547" i="7"/>
  <c r="O1547" i="7"/>
  <c r="N1547" i="7"/>
  <c r="M1547" i="7"/>
  <c r="L1547" i="7"/>
  <c r="K1547" i="7"/>
  <c r="J1547" i="7"/>
  <c r="I1547" i="7"/>
  <c r="V1546" i="7"/>
  <c r="U1546" i="7"/>
  <c r="T1546" i="7"/>
  <c r="S1546" i="7"/>
  <c r="R1546" i="7"/>
  <c r="Q1546" i="7"/>
  <c r="P1546" i="7"/>
  <c r="O1546" i="7"/>
  <c r="N1546" i="7"/>
  <c r="M1546" i="7"/>
  <c r="L1546" i="7"/>
  <c r="K1546" i="7"/>
  <c r="J1546" i="7"/>
  <c r="I1546" i="7"/>
  <c r="V1543" i="7"/>
  <c r="U1543" i="7"/>
  <c r="T1543" i="7"/>
  <c r="S1543" i="7"/>
  <c r="R1543" i="7"/>
  <c r="Q1543" i="7"/>
  <c r="P1543" i="7"/>
  <c r="O1543" i="7"/>
  <c r="N1543" i="7"/>
  <c r="M1543" i="7"/>
  <c r="L1543" i="7"/>
  <c r="K1543" i="7"/>
  <c r="J1543" i="7"/>
  <c r="I1543" i="7"/>
  <c r="V1542" i="7"/>
  <c r="U1542" i="7"/>
  <c r="T1542" i="7"/>
  <c r="S1542" i="7"/>
  <c r="R1542" i="7"/>
  <c r="Q1542" i="7"/>
  <c r="P1542" i="7"/>
  <c r="O1542" i="7"/>
  <c r="N1542" i="7"/>
  <c r="M1542" i="7"/>
  <c r="L1542" i="7"/>
  <c r="K1542" i="7"/>
  <c r="J1542" i="7"/>
  <c r="I1542" i="7"/>
  <c r="V1541" i="7"/>
  <c r="U1541" i="7"/>
  <c r="T1541" i="7"/>
  <c r="S1541" i="7"/>
  <c r="R1541" i="7"/>
  <c r="Q1541" i="7"/>
  <c r="P1541" i="7"/>
  <c r="O1541" i="7"/>
  <c r="N1541" i="7"/>
  <c r="M1541" i="7"/>
  <c r="L1541" i="7"/>
  <c r="K1541" i="7"/>
  <c r="J1541" i="7"/>
  <c r="I1541" i="7"/>
  <c r="V1539" i="7"/>
  <c r="U1539" i="7"/>
  <c r="T1539" i="7"/>
  <c r="S1539" i="7"/>
  <c r="R1539" i="7"/>
  <c r="Q1539" i="7"/>
  <c r="P1539" i="7"/>
  <c r="O1539" i="7"/>
  <c r="N1539" i="7"/>
  <c r="M1539" i="7"/>
  <c r="L1539" i="7"/>
  <c r="K1539" i="7"/>
  <c r="J1539" i="7"/>
  <c r="I1539" i="7"/>
  <c r="V1538" i="7"/>
  <c r="U1538" i="7"/>
  <c r="T1538" i="7"/>
  <c r="S1538" i="7"/>
  <c r="R1538" i="7"/>
  <c r="Q1538" i="7"/>
  <c r="P1538" i="7"/>
  <c r="O1538" i="7"/>
  <c r="N1538" i="7"/>
  <c r="M1538" i="7"/>
  <c r="L1538" i="7"/>
  <c r="K1538" i="7"/>
  <c r="J1538" i="7"/>
  <c r="I1538" i="7"/>
  <c r="V1537" i="7"/>
  <c r="U1537" i="7"/>
  <c r="T1537" i="7"/>
  <c r="S1537" i="7"/>
  <c r="R1537" i="7"/>
  <c r="Q1537" i="7"/>
  <c r="P1537" i="7"/>
  <c r="O1537" i="7"/>
  <c r="N1537" i="7"/>
  <c r="M1537" i="7"/>
  <c r="L1537" i="7"/>
  <c r="K1537" i="7"/>
  <c r="J1537" i="7"/>
  <c r="I1537" i="7"/>
  <c r="V1535" i="7"/>
  <c r="U1535" i="7"/>
  <c r="T1535" i="7"/>
  <c r="S1535" i="7"/>
  <c r="R1535" i="7"/>
  <c r="Q1535" i="7"/>
  <c r="P1535" i="7"/>
  <c r="O1535" i="7"/>
  <c r="N1535" i="7"/>
  <c r="M1535" i="7"/>
  <c r="L1535" i="7"/>
  <c r="K1535" i="7"/>
  <c r="J1535" i="7"/>
  <c r="I1535" i="7"/>
  <c r="V1534" i="7"/>
  <c r="U1534" i="7"/>
  <c r="T1534" i="7"/>
  <c r="S1534" i="7"/>
  <c r="R1534" i="7"/>
  <c r="Q1534" i="7"/>
  <c r="P1534" i="7"/>
  <c r="O1534" i="7"/>
  <c r="N1534" i="7"/>
  <c r="M1534" i="7"/>
  <c r="L1534" i="7"/>
  <c r="K1534" i="7"/>
  <c r="J1534" i="7"/>
  <c r="I1534" i="7"/>
  <c r="V1533" i="7"/>
  <c r="U1533" i="7"/>
  <c r="T1533" i="7"/>
  <c r="S1533" i="7"/>
  <c r="R1533" i="7"/>
  <c r="Q1533" i="7"/>
  <c r="P1533" i="7"/>
  <c r="O1533" i="7"/>
  <c r="N1533" i="7"/>
  <c r="M1533" i="7"/>
  <c r="L1533" i="7"/>
  <c r="K1533" i="7"/>
  <c r="J1533" i="7"/>
  <c r="I1533" i="7"/>
  <c r="V1530" i="7"/>
  <c r="U1530" i="7"/>
  <c r="T1530" i="7"/>
  <c r="S1530" i="7"/>
  <c r="R1530" i="7"/>
  <c r="Q1530" i="7"/>
  <c r="P1530" i="7"/>
  <c r="O1530" i="7"/>
  <c r="N1530" i="7"/>
  <c r="M1530" i="7"/>
  <c r="L1530" i="7"/>
  <c r="K1530" i="7"/>
  <c r="J1530" i="7"/>
  <c r="I1530" i="7"/>
  <c r="V1529" i="7"/>
  <c r="U1529" i="7"/>
  <c r="T1529" i="7"/>
  <c r="S1529" i="7"/>
  <c r="R1529" i="7"/>
  <c r="Q1529" i="7"/>
  <c r="P1529" i="7"/>
  <c r="O1529" i="7"/>
  <c r="N1529" i="7"/>
  <c r="M1529" i="7"/>
  <c r="L1529" i="7"/>
  <c r="K1529" i="7"/>
  <c r="J1529" i="7"/>
  <c r="I1529" i="7"/>
  <c r="V1528" i="7"/>
  <c r="U1528" i="7"/>
  <c r="T1528" i="7"/>
  <c r="S1528" i="7"/>
  <c r="R1528" i="7"/>
  <c r="Q1528" i="7"/>
  <c r="P1528" i="7"/>
  <c r="O1528" i="7"/>
  <c r="N1528" i="7"/>
  <c r="M1528" i="7"/>
  <c r="L1528" i="7"/>
  <c r="K1528" i="7"/>
  <c r="J1528" i="7"/>
  <c r="I1528" i="7"/>
  <c r="V1527" i="7"/>
  <c r="U1527" i="7"/>
  <c r="T1527" i="7"/>
  <c r="S1527" i="7"/>
  <c r="R1527" i="7"/>
  <c r="Q1527" i="7"/>
  <c r="P1527" i="7"/>
  <c r="O1527" i="7"/>
  <c r="N1527" i="7"/>
  <c r="M1527" i="7"/>
  <c r="L1527" i="7"/>
  <c r="K1527" i="7"/>
  <c r="J1527" i="7"/>
  <c r="I1527" i="7"/>
  <c r="V1525" i="7"/>
  <c r="U1525" i="7"/>
  <c r="T1525" i="7"/>
  <c r="S1525" i="7"/>
  <c r="R1525" i="7"/>
  <c r="Q1525" i="7"/>
  <c r="P1525" i="7"/>
  <c r="O1525" i="7"/>
  <c r="N1525" i="7"/>
  <c r="M1525" i="7"/>
  <c r="L1525" i="7"/>
  <c r="K1525" i="7"/>
  <c r="J1525" i="7"/>
  <c r="I1525" i="7"/>
  <c r="V1524" i="7"/>
  <c r="U1524" i="7"/>
  <c r="T1524" i="7"/>
  <c r="S1524" i="7"/>
  <c r="R1524" i="7"/>
  <c r="Q1524" i="7"/>
  <c r="P1524" i="7"/>
  <c r="O1524" i="7"/>
  <c r="N1524" i="7"/>
  <c r="M1524" i="7"/>
  <c r="L1524" i="7"/>
  <c r="K1524" i="7"/>
  <c r="J1524" i="7"/>
  <c r="I1524" i="7"/>
  <c r="V1523" i="7"/>
  <c r="U1523" i="7"/>
  <c r="T1523" i="7"/>
  <c r="S1523" i="7"/>
  <c r="R1523" i="7"/>
  <c r="Q1523" i="7"/>
  <c r="P1523" i="7"/>
  <c r="O1523" i="7"/>
  <c r="N1523" i="7"/>
  <c r="M1523" i="7"/>
  <c r="L1523" i="7"/>
  <c r="K1523" i="7"/>
  <c r="J1523" i="7"/>
  <c r="I1523" i="7"/>
  <c r="V1522" i="7"/>
  <c r="U1522" i="7"/>
  <c r="T1522" i="7"/>
  <c r="S1522" i="7"/>
  <c r="R1522" i="7"/>
  <c r="Q1522" i="7"/>
  <c r="P1522" i="7"/>
  <c r="O1522" i="7"/>
  <c r="N1522" i="7"/>
  <c r="M1522" i="7"/>
  <c r="L1522" i="7"/>
  <c r="K1522" i="7"/>
  <c r="J1522" i="7"/>
  <c r="I1522" i="7"/>
  <c r="V1520" i="7"/>
  <c r="U1520" i="7"/>
  <c r="T1520" i="7"/>
  <c r="S1520" i="7"/>
  <c r="R1520" i="7"/>
  <c r="Q1520" i="7"/>
  <c r="P1520" i="7"/>
  <c r="O1520" i="7"/>
  <c r="N1520" i="7"/>
  <c r="M1520" i="7"/>
  <c r="L1520" i="7"/>
  <c r="K1520" i="7"/>
  <c r="J1520" i="7"/>
  <c r="I1520" i="7"/>
  <c r="V1519" i="7"/>
  <c r="U1519" i="7"/>
  <c r="T1519" i="7"/>
  <c r="S1519" i="7"/>
  <c r="R1519" i="7"/>
  <c r="Q1519" i="7"/>
  <c r="P1519" i="7"/>
  <c r="O1519" i="7"/>
  <c r="N1519" i="7"/>
  <c r="M1519" i="7"/>
  <c r="L1519" i="7"/>
  <c r="K1519" i="7"/>
  <c r="J1519" i="7"/>
  <c r="I1519" i="7"/>
  <c r="V1518" i="7"/>
  <c r="U1518" i="7"/>
  <c r="T1518" i="7"/>
  <c r="S1518" i="7"/>
  <c r="R1518" i="7"/>
  <c r="Q1518" i="7"/>
  <c r="P1518" i="7"/>
  <c r="O1518" i="7"/>
  <c r="N1518" i="7"/>
  <c r="M1518" i="7"/>
  <c r="L1518" i="7"/>
  <c r="K1518" i="7"/>
  <c r="J1518" i="7"/>
  <c r="I1518" i="7"/>
  <c r="V1517" i="7"/>
  <c r="U1517" i="7"/>
  <c r="T1517" i="7"/>
  <c r="S1517" i="7"/>
  <c r="R1517" i="7"/>
  <c r="Q1517" i="7"/>
  <c r="P1517" i="7"/>
  <c r="O1517" i="7"/>
  <c r="N1517" i="7"/>
  <c r="M1517" i="7"/>
  <c r="L1517" i="7"/>
  <c r="K1517" i="7"/>
  <c r="J1517" i="7"/>
  <c r="I1517" i="7"/>
  <c r="V1506" i="7"/>
  <c r="U1506" i="7"/>
  <c r="T1506" i="7"/>
  <c r="S1506" i="7"/>
  <c r="R1506" i="7"/>
  <c r="Q1506" i="7"/>
  <c r="P1506" i="7"/>
  <c r="O1506" i="7"/>
  <c r="N1506" i="7"/>
  <c r="M1506" i="7"/>
  <c r="L1506" i="7"/>
  <c r="K1506" i="7"/>
  <c r="J1506" i="7"/>
  <c r="I1506" i="7"/>
  <c r="V1505" i="7"/>
  <c r="U1505" i="7"/>
  <c r="T1505" i="7"/>
  <c r="S1505" i="7"/>
  <c r="R1505" i="7"/>
  <c r="Q1505" i="7"/>
  <c r="P1505" i="7"/>
  <c r="O1505" i="7"/>
  <c r="N1505" i="7"/>
  <c r="M1505" i="7"/>
  <c r="L1505" i="7"/>
  <c r="K1505" i="7"/>
  <c r="J1505" i="7"/>
  <c r="I1505" i="7"/>
  <c r="V1503" i="7"/>
  <c r="U1503" i="7"/>
  <c r="T1503" i="7"/>
  <c r="S1503" i="7"/>
  <c r="R1503" i="7"/>
  <c r="Q1503" i="7"/>
  <c r="P1503" i="7"/>
  <c r="O1503" i="7"/>
  <c r="N1503" i="7"/>
  <c r="M1503" i="7"/>
  <c r="L1503" i="7"/>
  <c r="K1503" i="7"/>
  <c r="J1503" i="7"/>
  <c r="I1503" i="7"/>
  <c r="V1502" i="7"/>
  <c r="U1502" i="7"/>
  <c r="T1502" i="7"/>
  <c r="S1502" i="7"/>
  <c r="R1502" i="7"/>
  <c r="Q1502" i="7"/>
  <c r="P1502" i="7"/>
  <c r="O1502" i="7"/>
  <c r="N1502" i="7"/>
  <c r="M1502" i="7"/>
  <c r="L1502" i="7"/>
  <c r="K1502" i="7"/>
  <c r="J1502" i="7"/>
  <c r="I1502" i="7"/>
  <c r="V1500" i="7"/>
  <c r="U1500" i="7"/>
  <c r="T1500" i="7"/>
  <c r="S1500" i="7"/>
  <c r="R1500" i="7"/>
  <c r="Q1500" i="7"/>
  <c r="P1500" i="7"/>
  <c r="O1500" i="7"/>
  <c r="N1500" i="7"/>
  <c r="M1500" i="7"/>
  <c r="L1500" i="7"/>
  <c r="K1500" i="7"/>
  <c r="J1500" i="7"/>
  <c r="I1500" i="7"/>
  <c r="V1499" i="7"/>
  <c r="U1499" i="7"/>
  <c r="T1499" i="7"/>
  <c r="S1499" i="7"/>
  <c r="R1499" i="7"/>
  <c r="Q1499" i="7"/>
  <c r="P1499" i="7"/>
  <c r="O1499" i="7"/>
  <c r="N1499" i="7"/>
  <c r="M1499" i="7"/>
  <c r="L1499" i="7"/>
  <c r="K1499" i="7"/>
  <c r="J1499" i="7"/>
  <c r="I1499" i="7"/>
  <c r="V1497" i="7"/>
  <c r="U1497" i="7"/>
  <c r="T1497" i="7"/>
  <c r="S1497" i="7"/>
  <c r="R1497" i="7"/>
  <c r="Q1497" i="7"/>
  <c r="P1497" i="7"/>
  <c r="O1497" i="7"/>
  <c r="N1497" i="7"/>
  <c r="M1497" i="7"/>
  <c r="L1497" i="7"/>
  <c r="K1497" i="7"/>
  <c r="J1497" i="7"/>
  <c r="I1497" i="7"/>
  <c r="V1496" i="7"/>
  <c r="U1496" i="7"/>
  <c r="T1496" i="7"/>
  <c r="S1496" i="7"/>
  <c r="R1496" i="7"/>
  <c r="Q1496" i="7"/>
  <c r="P1496" i="7"/>
  <c r="O1496" i="7"/>
  <c r="N1496" i="7"/>
  <c r="M1496" i="7"/>
  <c r="L1496" i="7"/>
  <c r="K1496" i="7"/>
  <c r="J1496" i="7"/>
  <c r="I1496" i="7"/>
  <c r="V1494" i="7"/>
  <c r="U1494" i="7"/>
  <c r="T1494" i="7"/>
  <c r="S1494" i="7"/>
  <c r="R1494" i="7"/>
  <c r="Q1494" i="7"/>
  <c r="P1494" i="7"/>
  <c r="O1494" i="7"/>
  <c r="N1494" i="7"/>
  <c r="M1494" i="7"/>
  <c r="L1494" i="7"/>
  <c r="K1494" i="7"/>
  <c r="J1494" i="7"/>
  <c r="I1494" i="7"/>
  <c r="V1493" i="7"/>
  <c r="U1493" i="7"/>
  <c r="T1493" i="7"/>
  <c r="S1493" i="7"/>
  <c r="R1493" i="7"/>
  <c r="Q1493" i="7"/>
  <c r="P1493" i="7"/>
  <c r="O1493" i="7"/>
  <c r="N1493" i="7"/>
  <c r="M1493" i="7"/>
  <c r="L1493" i="7"/>
  <c r="K1493" i="7"/>
  <c r="J1493" i="7"/>
  <c r="I1493" i="7"/>
  <c r="V1491" i="7"/>
  <c r="U1491" i="7"/>
  <c r="T1491" i="7"/>
  <c r="S1491" i="7"/>
  <c r="R1491" i="7"/>
  <c r="Q1491" i="7"/>
  <c r="P1491" i="7"/>
  <c r="O1491" i="7"/>
  <c r="N1491" i="7"/>
  <c r="M1491" i="7"/>
  <c r="L1491" i="7"/>
  <c r="K1491" i="7"/>
  <c r="J1491" i="7"/>
  <c r="I1491" i="7"/>
  <c r="V1490" i="7"/>
  <c r="U1490" i="7"/>
  <c r="T1490" i="7"/>
  <c r="S1490" i="7"/>
  <c r="R1490" i="7"/>
  <c r="Q1490" i="7"/>
  <c r="P1490" i="7"/>
  <c r="O1490" i="7"/>
  <c r="N1490" i="7"/>
  <c r="M1490" i="7"/>
  <c r="L1490" i="7"/>
  <c r="K1490" i="7"/>
  <c r="J1490" i="7"/>
  <c r="I1490" i="7"/>
  <c r="V1487" i="7"/>
  <c r="U1487" i="7"/>
  <c r="T1487" i="7"/>
  <c r="S1487" i="7"/>
  <c r="R1487" i="7"/>
  <c r="Q1487" i="7"/>
  <c r="P1487" i="7"/>
  <c r="O1487" i="7"/>
  <c r="N1487" i="7"/>
  <c r="M1487" i="7"/>
  <c r="L1487" i="7"/>
  <c r="K1487" i="7"/>
  <c r="J1487" i="7"/>
  <c r="I1487" i="7"/>
  <c r="V1486" i="7"/>
  <c r="U1486" i="7"/>
  <c r="T1486" i="7"/>
  <c r="S1486" i="7"/>
  <c r="R1486" i="7"/>
  <c r="Q1486" i="7"/>
  <c r="P1486" i="7"/>
  <c r="O1486" i="7"/>
  <c r="N1486" i="7"/>
  <c r="M1486" i="7"/>
  <c r="L1486" i="7"/>
  <c r="K1486" i="7"/>
  <c r="J1486" i="7"/>
  <c r="I1486" i="7"/>
  <c r="V1485" i="7"/>
  <c r="U1485" i="7"/>
  <c r="T1485" i="7"/>
  <c r="S1485" i="7"/>
  <c r="R1485" i="7"/>
  <c r="Q1485" i="7"/>
  <c r="P1485" i="7"/>
  <c r="O1485" i="7"/>
  <c r="N1485" i="7"/>
  <c r="M1485" i="7"/>
  <c r="L1485" i="7"/>
  <c r="K1485" i="7"/>
  <c r="J1485" i="7"/>
  <c r="I1485" i="7"/>
  <c r="V1483" i="7"/>
  <c r="U1483" i="7"/>
  <c r="T1483" i="7"/>
  <c r="S1483" i="7"/>
  <c r="R1483" i="7"/>
  <c r="Q1483" i="7"/>
  <c r="P1483" i="7"/>
  <c r="O1483" i="7"/>
  <c r="N1483" i="7"/>
  <c r="M1483" i="7"/>
  <c r="L1483" i="7"/>
  <c r="K1483" i="7"/>
  <c r="J1483" i="7"/>
  <c r="I1483" i="7"/>
  <c r="V1482" i="7"/>
  <c r="U1482" i="7"/>
  <c r="T1482" i="7"/>
  <c r="S1482" i="7"/>
  <c r="R1482" i="7"/>
  <c r="Q1482" i="7"/>
  <c r="P1482" i="7"/>
  <c r="O1482" i="7"/>
  <c r="N1482" i="7"/>
  <c r="M1482" i="7"/>
  <c r="L1482" i="7"/>
  <c r="K1482" i="7"/>
  <c r="J1482" i="7"/>
  <c r="I1482" i="7"/>
  <c r="V1480" i="7"/>
  <c r="U1480" i="7"/>
  <c r="T1480" i="7"/>
  <c r="S1480" i="7"/>
  <c r="R1480" i="7"/>
  <c r="Q1480" i="7"/>
  <c r="P1480" i="7"/>
  <c r="O1480" i="7"/>
  <c r="N1480" i="7"/>
  <c r="M1480" i="7"/>
  <c r="L1480" i="7"/>
  <c r="K1480" i="7"/>
  <c r="J1480" i="7"/>
  <c r="I1480" i="7"/>
  <c r="V1479" i="7"/>
  <c r="U1479" i="7"/>
  <c r="T1479" i="7"/>
  <c r="S1479" i="7"/>
  <c r="R1479" i="7"/>
  <c r="Q1479" i="7"/>
  <c r="P1479" i="7"/>
  <c r="O1479" i="7"/>
  <c r="N1479" i="7"/>
  <c r="M1479" i="7"/>
  <c r="L1479" i="7"/>
  <c r="K1479" i="7"/>
  <c r="J1479" i="7"/>
  <c r="I1479" i="7"/>
  <c r="V1478" i="7"/>
  <c r="U1478" i="7"/>
  <c r="T1478" i="7"/>
  <c r="S1478" i="7"/>
  <c r="R1478" i="7"/>
  <c r="Q1478" i="7"/>
  <c r="P1478" i="7"/>
  <c r="O1478" i="7"/>
  <c r="N1478" i="7"/>
  <c r="M1478" i="7"/>
  <c r="L1478" i="7"/>
  <c r="K1478" i="7"/>
  <c r="J1478" i="7"/>
  <c r="I1478" i="7"/>
  <c r="V1476" i="7"/>
  <c r="U1476" i="7"/>
  <c r="T1476" i="7"/>
  <c r="S1476" i="7"/>
  <c r="R1476" i="7"/>
  <c r="Q1476" i="7"/>
  <c r="P1476" i="7"/>
  <c r="O1476" i="7"/>
  <c r="N1476" i="7"/>
  <c r="M1476" i="7"/>
  <c r="L1476" i="7"/>
  <c r="K1476" i="7"/>
  <c r="J1476" i="7"/>
  <c r="I1476" i="7"/>
  <c r="V1475" i="7"/>
  <c r="U1475" i="7"/>
  <c r="T1475" i="7"/>
  <c r="S1475" i="7"/>
  <c r="R1475" i="7"/>
  <c r="Q1475" i="7"/>
  <c r="P1475" i="7"/>
  <c r="O1475" i="7"/>
  <c r="N1475" i="7"/>
  <c r="M1475" i="7"/>
  <c r="L1475" i="7"/>
  <c r="K1475" i="7"/>
  <c r="J1475" i="7"/>
  <c r="I1475" i="7"/>
  <c r="V1473" i="7"/>
  <c r="U1473" i="7"/>
  <c r="T1473" i="7"/>
  <c r="S1473" i="7"/>
  <c r="R1473" i="7"/>
  <c r="Q1473" i="7"/>
  <c r="P1473" i="7"/>
  <c r="O1473" i="7"/>
  <c r="N1473" i="7"/>
  <c r="M1473" i="7"/>
  <c r="L1473" i="7"/>
  <c r="K1473" i="7"/>
  <c r="J1473" i="7"/>
  <c r="I1473" i="7"/>
  <c r="V1472" i="7"/>
  <c r="U1472" i="7"/>
  <c r="T1472" i="7"/>
  <c r="S1472" i="7"/>
  <c r="R1472" i="7"/>
  <c r="Q1472" i="7"/>
  <c r="P1472" i="7"/>
  <c r="O1472" i="7"/>
  <c r="N1472" i="7"/>
  <c r="M1472" i="7"/>
  <c r="L1472" i="7"/>
  <c r="K1472" i="7"/>
  <c r="J1472" i="7"/>
  <c r="I1472" i="7"/>
  <c r="V1471" i="7"/>
  <c r="U1471" i="7"/>
  <c r="T1471" i="7"/>
  <c r="S1471" i="7"/>
  <c r="R1471" i="7"/>
  <c r="Q1471" i="7"/>
  <c r="P1471" i="7"/>
  <c r="O1471" i="7"/>
  <c r="N1471" i="7"/>
  <c r="M1471" i="7"/>
  <c r="L1471" i="7"/>
  <c r="K1471" i="7"/>
  <c r="J1471" i="7"/>
  <c r="I1471" i="7"/>
  <c r="V1469" i="7"/>
  <c r="U1469" i="7"/>
  <c r="T1469" i="7"/>
  <c r="S1469" i="7"/>
  <c r="R1469" i="7"/>
  <c r="Q1469" i="7"/>
  <c r="P1469" i="7"/>
  <c r="O1469" i="7"/>
  <c r="N1469" i="7"/>
  <c r="M1469" i="7"/>
  <c r="L1469" i="7"/>
  <c r="K1469" i="7"/>
  <c r="J1469" i="7"/>
  <c r="I1469" i="7"/>
  <c r="V1468" i="7"/>
  <c r="U1468" i="7"/>
  <c r="T1468" i="7"/>
  <c r="S1468" i="7"/>
  <c r="R1468" i="7"/>
  <c r="Q1468" i="7"/>
  <c r="P1468" i="7"/>
  <c r="O1468" i="7"/>
  <c r="N1468" i="7"/>
  <c r="M1468" i="7"/>
  <c r="L1468" i="7"/>
  <c r="K1468" i="7"/>
  <c r="J1468" i="7"/>
  <c r="I1468" i="7"/>
  <c r="V1465" i="7"/>
  <c r="U1465" i="7"/>
  <c r="T1465" i="7"/>
  <c r="S1465" i="7"/>
  <c r="R1465" i="7"/>
  <c r="Q1465" i="7"/>
  <c r="P1465" i="7"/>
  <c r="O1465" i="7"/>
  <c r="N1465" i="7"/>
  <c r="M1465" i="7"/>
  <c r="L1465" i="7"/>
  <c r="K1465" i="7"/>
  <c r="J1465" i="7"/>
  <c r="I1465" i="7"/>
  <c r="V1464" i="7"/>
  <c r="U1464" i="7"/>
  <c r="T1464" i="7"/>
  <c r="S1464" i="7"/>
  <c r="R1464" i="7"/>
  <c r="Q1464" i="7"/>
  <c r="P1464" i="7"/>
  <c r="O1464" i="7"/>
  <c r="N1464" i="7"/>
  <c r="M1464" i="7"/>
  <c r="L1464" i="7"/>
  <c r="K1464" i="7"/>
  <c r="J1464" i="7"/>
  <c r="I1464" i="7"/>
  <c r="V1463" i="7"/>
  <c r="U1463" i="7"/>
  <c r="T1463" i="7"/>
  <c r="S1463" i="7"/>
  <c r="R1463" i="7"/>
  <c r="Q1463" i="7"/>
  <c r="P1463" i="7"/>
  <c r="O1463" i="7"/>
  <c r="N1463" i="7"/>
  <c r="M1463" i="7"/>
  <c r="L1463" i="7"/>
  <c r="K1463" i="7"/>
  <c r="J1463" i="7"/>
  <c r="I1463" i="7"/>
  <c r="V1461" i="7"/>
  <c r="U1461" i="7"/>
  <c r="T1461" i="7"/>
  <c r="S1461" i="7"/>
  <c r="R1461" i="7"/>
  <c r="Q1461" i="7"/>
  <c r="P1461" i="7"/>
  <c r="O1461" i="7"/>
  <c r="N1461" i="7"/>
  <c r="M1461" i="7"/>
  <c r="L1461" i="7"/>
  <c r="K1461" i="7"/>
  <c r="J1461" i="7"/>
  <c r="I1461" i="7"/>
  <c r="V1460" i="7"/>
  <c r="U1460" i="7"/>
  <c r="T1460" i="7"/>
  <c r="S1460" i="7"/>
  <c r="R1460" i="7"/>
  <c r="Q1460" i="7"/>
  <c r="P1460" i="7"/>
  <c r="O1460" i="7"/>
  <c r="N1460" i="7"/>
  <c r="M1460" i="7"/>
  <c r="L1460" i="7"/>
  <c r="K1460" i="7"/>
  <c r="J1460" i="7"/>
  <c r="I1460" i="7"/>
  <c r="V1459" i="7"/>
  <c r="U1459" i="7"/>
  <c r="T1459" i="7"/>
  <c r="S1459" i="7"/>
  <c r="R1459" i="7"/>
  <c r="Q1459" i="7"/>
  <c r="P1459" i="7"/>
  <c r="O1459" i="7"/>
  <c r="N1459" i="7"/>
  <c r="M1459" i="7"/>
  <c r="L1459" i="7"/>
  <c r="K1459" i="7"/>
  <c r="J1459" i="7"/>
  <c r="I1459" i="7"/>
  <c r="V1457" i="7"/>
  <c r="U1457" i="7"/>
  <c r="T1457" i="7"/>
  <c r="S1457" i="7"/>
  <c r="R1457" i="7"/>
  <c r="Q1457" i="7"/>
  <c r="P1457" i="7"/>
  <c r="O1457" i="7"/>
  <c r="N1457" i="7"/>
  <c r="M1457" i="7"/>
  <c r="L1457" i="7"/>
  <c r="K1457" i="7"/>
  <c r="J1457" i="7"/>
  <c r="I1457" i="7"/>
  <c r="V1456" i="7"/>
  <c r="U1456" i="7"/>
  <c r="T1456" i="7"/>
  <c r="S1456" i="7"/>
  <c r="R1456" i="7"/>
  <c r="Q1456" i="7"/>
  <c r="P1456" i="7"/>
  <c r="O1456" i="7"/>
  <c r="N1456" i="7"/>
  <c r="M1456" i="7"/>
  <c r="L1456" i="7"/>
  <c r="K1456" i="7"/>
  <c r="J1456" i="7"/>
  <c r="I1456" i="7"/>
  <c r="V1455" i="7"/>
  <c r="U1455" i="7"/>
  <c r="T1455" i="7"/>
  <c r="S1455" i="7"/>
  <c r="R1455" i="7"/>
  <c r="Q1455" i="7"/>
  <c r="P1455" i="7"/>
  <c r="O1455" i="7"/>
  <c r="N1455" i="7"/>
  <c r="M1455" i="7"/>
  <c r="L1455" i="7"/>
  <c r="K1455" i="7"/>
  <c r="J1455" i="7"/>
  <c r="I1455" i="7"/>
  <c r="V1452" i="7"/>
  <c r="U1452" i="7"/>
  <c r="T1452" i="7"/>
  <c r="S1452" i="7"/>
  <c r="R1452" i="7"/>
  <c r="Q1452" i="7"/>
  <c r="P1452" i="7"/>
  <c r="O1452" i="7"/>
  <c r="N1452" i="7"/>
  <c r="M1452" i="7"/>
  <c r="L1452" i="7"/>
  <c r="K1452" i="7"/>
  <c r="J1452" i="7"/>
  <c r="I1452" i="7"/>
  <c r="V1451" i="7"/>
  <c r="U1451" i="7"/>
  <c r="T1451" i="7"/>
  <c r="S1451" i="7"/>
  <c r="R1451" i="7"/>
  <c r="Q1451" i="7"/>
  <c r="P1451" i="7"/>
  <c r="O1451" i="7"/>
  <c r="N1451" i="7"/>
  <c r="M1451" i="7"/>
  <c r="L1451" i="7"/>
  <c r="K1451" i="7"/>
  <c r="J1451" i="7"/>
  <c r="I1451" i="7"/>
  <c r="V1450" i="7"/>
  <c r="U1450" i="7"/>
  <c r="T1450" i="7"/>
  <c r="S1450" i="7"/>
  <c r="R1450" i="7"/>
  <c r="Q1450" i="7"/>
  <c r="P1450" i="7"/>
  <c r="O1450" i="7"/>
  <c r="N1450" i="7"/>
  <c r="M1450" i="7"/>
  <c r="L1450" i="7"/>
  <c r="K1450" i="7"/>
  <c r="J1450" i="7"/>
  <c r="I1450" i="7"/>
  <c r="V1449" i="7"/>
  <c r="U1449" i="7"/>
  <c r="T1449" i="7"/>
  <c r="S1449" i="7"/>
  <c r="R1449" i="7"/>
  <c r="Q1449" i="7"/>
  <c r="P1449" i="7"/>
  <c r="O1449" i="7"/>
  <c r="N1449" i="7"/>
  <c r="M1449" i="7"/>
  <c r="L1449" i="7"/>
  <c r="K1449" i="7"/>
  <c r="J1449" i="7"/>
  <c r="I1449" i="7"/>
  <c r="V1447" i="7"/>
  <c r="U1447" i="7"/>
  <c r="T1447" i="7"/>
  <c r="S1447" i="7"/>
  <c r="R1447" i="7"/>
  <c r="Q1447" i="7"/>
  <c r="P1447" i="7"/>
  <c r="O1447" i="7"/>
  <c r="N1447" i="7"/>
  <c r="M1447" i="7"/>
  <c r="L1447" i="7"/>
  <c r="K1447" i="7"/>
  <c r="J1447" i="7"/>
  <c r="I1447" i="7"/>
  <c r="V1446" i="7"/>
  <c r="U1446" i="7"/>
  <c r="T1446" i="7"/>
  <c r="S1446" i="7"/>
  <c r="R1446" i="7"/>
  <c r="Q1446" i="7"/>
  <c r="P1446" i="7"/>
  <c r="O1446" i="7"/>
  <c r="N1446" i="7"/>
  <c r="M1446" i="7"/>
  <c r="L1446" i="7"/>
  <c r="K1446" i="7"/>
  <c r="J1446" i="7"/>
  <c r="I1446" i="7"/>
  <c r="V1445" i="7"/>
  <c r="U1445" i="7"/>
  <c r="T1445" i="7"/>
  <c r="S1445" i="7"/>
  <c r="R1445" i="7"/>
  <c r="Q1445" i="7"/>
  <c r="P1445" i="7"/>
  <c r="O1445" i="7"/>
  <c r="N1445" i="7"/>
  <c r="M1445" i="7"/>
  <c r="L1445" i="7"/>
  <c r="K1445" i="7"/>
  <c r="J1445" i="7"/>
  <c r="I1445" i="7"/>
  <c r="V1444" i="7"/>
  <c r="U1444" i="7"/>
  <c r="T1444" i="7"/>
  <c r="S1444" i="7"/>
  <c r="R1444" i="7"/>
  <c r="Q1444" i="7"/>
  <c r="P1444" i="7"/>
  <c r="O1444" i="7"/>
  <c r="N1444" i="7"/>
  <c r="M1444" i="7"/>
  <c r="L1444" i="7"/>
  <c r="K1444" i="7"/>
  <c r="J1444" i="7"/>
  <c r="I1444" i="7"/>
  <c r="V1442" i="7"/>
  <c r="U1442" i="7"/>
  <c r="T1442" i="7"/>
  <c r="S1442" i="7"/>
  <c r="R1442" i="7"/>
  <c r="Q1442" i="7"/>
  <c r="P1442" i="7"/>
  <c r="O1442" i="7"/>
  <c r="N1442" i="7"/>
  <c r="M1442" i="7"/>
  <c r="L1442" i="7"/>
  <c r="K1442" i="7"/>
  <c r="J1442" i="7"/>
  <c r="I1442" i="7"/>
  <c r="V1441" i="7"/>
  <c r="U1441" i="7"/>
  <c r="T1441" i="7"/>
  <c r="S1441" i="7"/>
  <c r="R1441" i="7"/>
  <c r="Q1441" i="7"/>
  <c r="P1441" i="7"/>
  <c r="O1441" i="7"/>
  <c r="N1441" i="7"/>
  <c r="M1441" i="7"/>
  <c r="L1441" i="7"/>
  <c r="K1441" i="7"/>
  <c r="J1441" i="7"/>
  <c r="I1441" i="7"/>
  <c r="V1440" i="7"/>
  <c r="U1440" i="7"/>
  <c r="T1440" i="7"/>
  <c r="S1440" i="7"/>
  <c r="R1440" i="7"/>
  <c r="Q1440" i="7"/>
  <c r="P1440" i="7"/>
  <c r="O1440" i="7"/>
  <c r="N1440" i="7"/>
  <c r="M1440" i="7"/>
  <c r="L1440" i="7"/>
  <c r="K1440" i="7"/>
  <c r="J1440" i="7"/>
  <c r="I1440" i="7"/>
  <c r="V1439" i="7"/>
  <c r="U1439" i="7"/>
  <c r="T1439" i="7"/>
  <c r="S1439" i="7"/>
  <c r="R1439" i="7"/>
  <c r="Q1439" i="7"/>
  <c r="P1439" i="7"/>
  <c r="O1439" i="7"/>
  <c r="N1439" i="7"/>
  <c r="M1439" i="7"/>
  <c r="L1439" i="7"/>
  <c r="K1439" i="7"/>
  <c r="J1439" i="7"/>
  <c r="I1439" i="7"/>
  <c r="V946" i="7"/>
  <c r="U946" i="7"/>
  <c r="T946" i="7"/>
  <c r="S946" i="7"/>
  <c r="R946" i="7"/>
  <c r="Q946" i="7"/>
  <c r="P946" i="7"/>
  <c r="O946" i="7"/>
  <c r="N946" i="7"/>
  <c r="M946" i="7"/>
  <c r="L946" i="7"/>
  <c r="K946" i="7"/>
  <c r="J946" i="7"/>
  <c r="I946" i="7"/>
  <c r="V945" i="7"/>
  <c r="U945" i="7"/>
  <c r="T945" i="7"/>
  <c r="S945" i="7"/>
  <c r="R945" i="7"/>
  <c r="Q945" i="7"/>
  <c r="P945" i="7"/>
  <c r="O945" i="7"/>
  <c r="N945" i="7"/>
  <c r="M945" i="7"/>
  <c r="L945" i="7"/>
  <c r="K945" i="7"/>
  <c r="J945" i="7"/>
  <c r="I945" i="7"/>
  <c r="V943" i="7"/>
  <c r="U943" i="7"/>
  <c r="T943" i="7"/>
  <c r="S943" i="7"/>
  <c r="R943" i="7"/>
  <c r="Q943" i="7"/>
  <c r="P943" i="7"/>
  <c r="O943" i="7"/>
  <c r="N943" i="7"/>
  <c r="M943" i="7"/>
  <c r="L943" i="7"/>
  <c r="K943" i="7"/>
  <c r="J943" i="7"/>
  <c r="I943" i="7"/>
  <c r="V942" i="7"/>
  <c r="U942" i="7"/>
  <c r="T942" i="7"/>
  <c r="S942" i="7"/>
  <c r="R942" i="7"/>
  <c r="Q942" i="7"/>
  <c r="P942" i="7"/>
  <c r="O942" i="7"/>
  <c r="N942" i="7"/>
  <c r="M942" i="7"/>
  <c r="L942" i="7"/>
  <c r="K942" i="7"/>
  <c r="J942" i="7"/>
  <c r="I942" i="7"/>
  <c r="V940" i="7"/>
  <c r="U940" i="7"/>
  <c r="T940" i="7"/>
  <c r="S940" i="7"/>
  <c r="R940" i="7"/>
  <c r="Q940" i="7"/>
  <c r="P940" i="7"/>
  <c r="O940" i="7"/>
  <c r="N940" i="7"/>
  <c r="M940" i="7"/>
  <c r="L940" i="7"/>
  <c r="K940" i="7"/>
  <c r="J940" i="7"/>
  <c r="I940" i="7"/>
  <c r="V939" i="7"/>
  <c r="U939" i="7"/>
  <c r="T939" i="7"/>
  <c r="S939" i="7"/>
  <c r="R939" i="7"/>
  <c r="Q939" i="7"/>
  <c r="P939" i="7"/>
  <c r="O939" i="7"/>
  <c r="N939" i="7"/>
  <c r="M939" i="7"/>
  <c r="L939" i="7"/>
  <c r="K939" i="7"/>
  <c r="J939" i="7"/>
  <c r="I939" i="7"/>
  <c r="V937" i="7"/>
  <c r="U937" i="7"/>
  <c r="T937" i="7"/>
  <c r="S937" i="7"/>
  <c r="R937" i="7"/>
  <c r="Q937" i="7"/>
  <c r="P937" i="7"/>
  <c r="O937" i="7"/>
  <c r="N937" i="7"/>
  <c r="M937" i="7"/>
  <c r="L937" i="7"/>
  <c r="K937" i="7"/>
  <c r="J937" i="7"/>
  <c r="I937" i="7"/>
  <c r="V936" i="7"/>
  <c r="U936" i="7"/>
  <c r="T936" i="7"/>
  <c r="S936" i="7"/>
  <c r="R936" i="7"/>
  <c r="Q936" i="7"/>
  <c r="P936" i="7"/>
  <c r="O936" i="7"/>
  <c r="N936" i="7"/>
  <c r="M936" i="7"/>
  <c r="L936" i="7"/>
  <c r="K936" i="7"/>
  <c r="J936" i="7"/>
  <c r="I936" i="7"/>
  <c r="V934" i="7"/>
  <c r="U934" i="7"/>
  <c r="T934" i="7"/>
  <c r="S934" i="7"/>
  <c r="R934" i="7"/>
  <c r="Q934" i="7"/>
  <c r="P934" i="7"/>
  <c r="O934" i="7"/>
  <c r="N934" i="7"/>
  <c r="M934" i="7"/>
  <c r="L934" i="7"/>
  <c r="K934" i="7"/>
  <c r="J934" i="7"/>
  <c r="I934" i="7"/>
  <c r="V933" i="7"/>
  <c r="U933" i="7"/>
  <c r="T933" i="7"/>
  <c r="S933" i="7"/>
  <c r="R933" i="7"/>
  <c r="Q933" i="7"/>
  <c r="P933" i="7"/>
  <c r="O933" i="7"/>
  <c r="N933" i="7"/>
  <c r="M933" i="7"/>
  <c r="L933" i="7"/>
  <c r="K933" i="7"/>
  <c r="J933" i="7"/>
  <c r="I933" i="7"/>
  <c r="V931" i="7"/>
  <c r="U931" i="7"/>
  <c r="T931" i="7"/>
  <c r="S931" i="7"/>
  <c r="R931" i="7"/>
  <c r="Q931" i="7"/>
  <c r="P931" i="7"/>
  <c r="O931" i="7"/>
  <c r="N931" i="7"/>
  <c r="M931" i="7"/>
  <c r="L931" i="7"/>
  <c r="K931" i="7"/>
  <c r="J931" i="7"/>
  <c r="I931" i="7"/>
  <c r="V930" i="7"/>
  <c r="U930" i="7"/>
  <c r="T930" i="7"/>
  <c r="S930" i="7"/>
  <c r="R930" i="7"/>
  <c r="Q930" i="7"/>
  <c r="P930" i="7"/>
  <c r="O930" i="7"/>
  <c r="N930" i="7"/>
  <c r="M930" i="7"/>
  <c r="L930" i="7"/>
  <c r="K930" i="7"/>
  <c r="J930" i="7"/>
  <c r="I930" i="7"/>
  <c r="V927" i="7"/>
  <c r="U927" i="7"/>
  <c r="T927" i="7"/>
  <c r="S927" i="7"/>
  <c r="R927" i="7"/>
  <c r="Q927" i="7"/>
  <c r="P927" i="7"/>
  <c r="O927" i="7"/>
  <c r="N927" i="7"/>
  <c r="M927" i="7"/>
  <c r="L927" i="7"/>
  <c r="K927" i="7"/>
  <c r="J927" i="7"/>
  <c r="I927" i="7"/>
  <c r="V926" i="7"/>
  <c r="U926" i="7"/>
  <c r="T926" i="7"/>
  <c r="S926" i="7"/>
  <c r="R926" i="7"/>
  <c r="Q926" i="7"/>
  <c r="P926" i="7"/>
  <c r="O926" i="7"/>
  <c r="N926" i="7"/>
  <c r="M926" i="7"/>
  <c r="L926" i="7"/>
  <c r="K926" i="7"/>
  <c r="J926" i="7"/>
  <c r="I926" i="7"/>
  <c r="V925" i="7"/>
  <c r="U925" i="7"/>
  <c r="T925" i="7"/>
  <c r="S925" i="7"/>
  <c r="R925" i="7"/>
  <c r="Q925" i="7"/>
  <c r="P925" i="7"/>
  <c r="O925" i="7"/>
  <c r="N925" i="7"/>
  <c r="M925" i="7"/>
  <c r="L925" i="7"/>
  <c r="K925" i="7"/>
  <c r="J925" i="7"/>
  <c r="I925" i="7"/>
  <c r="V923" i="7"/>
  <c r="U923" i="7"/>
  <c r="T923" i="7"/>
  <c r="S923" i="7"/>
  <c r="R923" i="7"/>
  <c r="Q923" i="7"/>
  <c r="P923" i="7"/>
  <c r="O923" i="7"/>
  <c r="N923" i="7"/>
  <c r="M923" i="7"/>
  <c r="L923" i="7"/>
  <c r="K923" i="7"/>
  <c r="J923" i="7"/>
  <c r="I923" i="7"/>
  <c r="V922" i="7"/>
  <c r="U922" i="7"/>
  <c r="T922" i="7"/>
  <c r="S922" i="7"/>
  <c r="R922" i="7"/>
  <c r="Q922" i="7"/>
  <c r="P922" i="7"/>
  <c r="O922" i="7"/>
  <c r="N922" i="7"/>
  <c r="M922" i="7"/>
  <c r="L922" i="7"/>
  <c r="K922" i="7"/>
  <c r="J922" i="7"/>
  <c r="I922" i="7"/>
  <c r="V920" i="7"/>
  <c r="U920" i="7"/>
  <c r="T920" i="7"/>
  <c r="S920" i="7"/>
  <c r="R920" i="7"/>
  <c r="Q920" i="7"/>
  <c r="P920" i="7"/>
  <c r="O920" i="7"/>
  <c r="N920" i="7"/>
  <c r="M920" i="7"/>
  <c r="L920" i="7"/>
  <c r="K920" i="7"/>
  <c r="J920" i="7"/>
  <c r="I920" i="7"/>
  <c r="V919" i="7"/>
  <c r="U919" i="7"/>
  <c r="T919" i="7"/>
  <c r="S919" i="7"/>
  <c r="R919" i="7"/>
  <c r="Q919" i="7"/>
  <c r="P919" i="7"/>
  <c r="O919" i="7"/>
  <c r="N919" i="7"/>
  <c r="M919" i="7"/>
  <c r="L919" i="7"/>
  <c r="K919" i="7"/>
  <c r="J919" i="7"/>
  <c r="I919" i="7"/>
  <c r="V918" i="7"/>
  <c r="U918" i="7"/>
  <c r="T918" i="7"/>
  <c r="S918" i="7"/>
  <c r="R918" i="7"/>
  <c r="Q918" i="7"/>
  <c r="P918" i="7"/>
  <c r="O918" i="7"/>
  <c r="N918" i="7"/>
  <c r="M918" i="7"/>
  <c r="L918" i="7"/>
  <c r="K918" i="7"/>
  <c r="J918" i="7"/>
  <c r="I918" i="7"/>
  <c r="V916" i="7"/>
  <c r="U916" i="7"/>
  <c r="T916" i="7"/>
  <c r="S916" i="7"/>
  <c r="R916" i="7"/>
  <c r="Q916" i="7"/>
  <c r="P916" i="7"/>
  <c r="O916" i="7"/>
  <c r="N916" i="7"/>
  <c r="M916" i="7"/>
  <c r="L916" i="7"/>
  <c r="K916" i="7"/>
  <c r="J916" i="7"/>
  <c r="I916" i="7"/>
  <c r="V915" i="7"/>
  <c r="U915" i="7"/>
  <c r="T915" i="7"/>
  <c r="S915" i="7"/>
  <c r="R915" i="7"/>
  <c r="Q915" i="7"/>
  <c r="P915" i="7"/>
  <c r="O915" i="7"/>
  <c r="N915" i="7"/>
  <c r="M915" i="7"/>
  <c r="L915" i="7"/>
  <c r="K915" i="7"/>
  <c r="J915" i="7"/>
  <c r="I915" i="7"/>
  <c r="V913" i="7"/>
  <c r="U913" i="7"/>
  <c r="T913" i="7"/>
  <c r="S913" i="7"/>
  <c r="R913" i="7"/>
  <c r="Q913" i="7"/>
  <c r="P913" i="7"/>
  <c r="O913" i="7"/>
  <c r="N913" i="7"/>
  <c r="M913" i="7"/>
  <c r="L913" i="7"/>
  <c r="K913" i="7"/>
  <c r="J913" i="7"/>
  <c r="I913" i="7"/>
  <c r="V912" i="7"/>
  <c r="U912" i="7"/>
  <c r="T912" i="7"/>
  <c r="S912" i="7"/>
  <c r="R912" i="7"/>
  <c r="Q912" i="7"/>
  <c r="P912" i="7"/>
  <c r="O912" i="7"/>
  <c r="N912" i="7"/>
  <c r="M912" i="7"/>
  <c r="L912" i="7"/>
  <c r="K912" i="7"/>
  <c r="J912" i="7"/>
  <c r="I912" i="7"/>
  <c r="V911" i="7"/>
  <c r="U911" i="7"/>
  <c r="T911" i="7"/>
  <c r="S911" i="7"/>
  <c r="R911" i="7"/>
  <c r="Q911" i="7"/>
  <c r="P911" i="7"/>
  <c r="O911" i="7"/>
  <c r="N911" i="7"/>
  <c r="M911" i="7"/>
  <c r="L911" i="7"/>
  <c r="K911" i="7"/>
  <c r="J911" i="7"/>
  <c r="I911" i="7"/>
  <c r="V909" i="7"/>
  <c r="U909" i="7"/>
  <c r="T909" i="7"/>
  <c r="S909" i="7"/>
  <c r="R909" i="7"/>
  <c r="Q909" i="7"/>
  <c r="P909" i="7"/>
  <c r="O909" i="7"/>
  <c r="N909" i="7"/>
  <c r="M909" i="7"/>
  <c r="L909" i="7"/>
  <c r="K909" i="7"/>
  <c r="J909" i="7"/>
  <c r="I909" i="7"/>
  <c r="V908" i="7"/>
  <c r="U908" i="7"/>
  <c r="T908" i="7"/>
  <c r="S908" i="7"/>
  <c r="R908" i="7"/>
  <c r="Q908" i="7"/>
  <c r="P908" i="7"/>
  <c r="O908" i="7"/>
  <c r="N908" i="7"/>
  <c r="M908" i="7"/>
  <c r="L908" i="7"/>
  <c r="K908" i="7"/>
  <c r="J908" i="7"/>
  <c r="I908" i="7"/>
  <c r="V905" i="7"/>
  <c r="U905" i="7"/>
  <c r="T905" i="7"/>
  <c r="S905" i="7"/>
  <c r="R905" i="7"/>
  <c r="Q905" i="7"/>
  <c r="P905" i="7"/>
  <c r="O905" i="7"/>
  <c r="N905" i="7"/>
  <c r="M905" i="7"/>
  <c r="L905" i="7"/>
  <c r="K905" i="7"/>
  <c r="J905" i="7"/>
  <c r="I905" i="7"/>
  <c r="V904" i="7"/>
  <c r="U904" i="7"/>
  <c r="T904" i="7"/>
  <c r="S904" i="7"/>
  <c r="R904" i="7"/>
  <c r="Q904" i="7"/>
  <c r="P904" i="7"/>
  <c r="O904" i="7"/>
  <c r="N904" i="7"/>
  <c r="M904" i="7"/>
  <c r="L904" i="7"/>
  <c r="K904" i="7"/>
  <c r="J904" i="7"/>
  <c r="I904" i="7"/>
  <c r="V903" i="7"/>
  <c r="U903" i="7"/>
  <c r="T903" i="7"/>
  <c r="S903" i="7"/>
  <c r="R903" i="7"/>
  <c r="Q903" i="7"/>
  <c r="P903" i="7"/>
  <c r="O903" i="7"/>
  <c r="N903" i="7"/>
  <c r="M903" i="7"/>
  <c r="L903" i="7"/>
  <c r="K903" i="7"/>
  <c r="J903" i="7"/>
  <c r="I903" i="7"/>
  <c r="V901" i="7"/>
  <c r="U901" i="7"/>
  <c r="T901" i="7"/>
  <c r="S901" i="7"/>
  <c r="R901" i="7"/>
  <c r="Q901" i="7"/>
  <c r="P901" i="7"/>
  <c r="O901" i="7"/>
  <c r="N901" i="7"/>
  <c r="M901" i="7"/>
  <c r="L901" i="7"/>
  <c r="K901" i="7"/>
  <c r="J901" i="7"/>
  <c r="I901" i="7"/>
  <c r="V900" i="7"/>
  <c r="U900" i="7"/>
  <c r="T900" i="7"/>
  <c r="S900" i="7"/>
  <c r="R900" i="7"/>
  <c r="Q900" i="7"/>
  <c r="P900" i="7"/>
  <c r="O900" i="7"/>
  <c r="N900" i="7"/>
  <c r="M900" i="7"/>
  <c r="L900" i="7"/>
  <c r="K900" i="7"/>
  <c r="J900" i="7"/>
  <c r="I900" i="7"/>
  <c r="V899" i="7"/>
  <c r="U899" i="7"/>
  <c r="T899" i="7"/>
  <c r="S899" i="7"/>
  <c r="R899" i="7"/>
  <c r="Q899" i="7"/>
  <c r="P899" i="7"/>
  <c r="O899" i="7"/>
  <c r="N899" i="7"/>
  <c r="M899" i="7"/>
  <c r="L899" i="7"/>
  <c r="K899" i="7"/>
  <c r="J899" i="7"/>
  <c r="I899" i="7"/>
  <c r="V897" i="7"/>
  <c r="U897" i="7"/>
  <c r="T897" i="7"/>
  <c r="S897" i="7"/>
  <c r="R897" i="7"/>
  <c r="Q897" i="7"/>
  <c r="P897" i="7"/>
  <c r="O897" i="7"/>
  <c r="N897" i="7"/>
  <c r="M897" i="7"/>
  <c r="L897" i="7"/>
  <c r="K897" i="7"/>
  <c r="J897" i="7"/>
  <c r="I897" i="7"/>
  <c r="V896" i="7"/>
  <c r="U896" i="7"/>
  <c r="T896" i="7"/>
  <c r="S896" i="7"/>
  <c r="R896" i="7"/>
  <c r="Q896" i="7"/>
  <c r="P896" i="7"/>
  <c r="O896" i="7"/>
  <c r="N896" i="7"/>
  <c r="M896" i="7"/>
  <c r="L896" i="7"/>
  <c r="K896" i="7"/>
  <c r="J896" i="7"/>
  <c r="I896" i="7"/>
  <c r="V895" i="7"/>
  <c r="U895" i="7"/>
  <c r="T895" i="7"/>
  <c r="S895" i="7"/>
  <c r="R895" i="7"/>
  <c r="Q895" i="7"/>
  <c r="P895" i="7"/>
  <c r="O895" i="7"/>
  <c r="N895" i="7"/>
  <c r="M895" i="7"/>
  <c r="L895" i="7"/>
  <c r="K895" i="7"/>
  <c r="J895" i="7"/>
  <c r="I895" i="7"/>
  <c r="V892" i="7"/>
  <c r="U892" i="7"/>
  <c r="T892" i="7"/>
  <c r="S892" i="7"/>
  <c r="R892" i="7"/>
  <c r="Q892" i="7"/>
  <c r="P892" i="7"/>
  <c r="O892" i="7"/>
  <c r="N892" i="7"/>
  <c r="M892" i="7"/>
  <c r="L892" i="7"/>
  <c r="K892" i="7"/>
  <c r="J892" i="7"/>
  <c r="I892" i="7"/>
  <c r="V891" i="7"/>
  <c r="U891" i="7"/>
  <c r="T891" i="7"/>
  <c r="S891" i="7"/>
  <c r="R891" i="7"/>
  <c r="Q891" i="7"/>
  <c r="P891" i="7"/>
  <c r="O891" i="7"/>
  <c r="N891" i="7"/>
  <c r="M891" i="7"/>
  <c r="L891" i="7"/>
  <c r="K891" i="7"/>
  <c r="J891" i="7"/>
  <c r="I891" i="7"/>
  <c r="V890" i="7"/>
  <c r="U890" i="7"/>
  <c r="T890" i="7"/>
  <c r="S890" i="7"/>
  <c r="R890" i="7"/>
  <c r="Q890" i="7"/>
  <c r="P890" i="7"/>
  <c r="O890" i="7"/>
  <c r="N890" i="7"/>
  <c r="M890" i="7"/>
  <c r="L890" i="7"/>
  <c r="K890" i="7"/>
  <c r="J890" i="7"/>
  <c r="I890" i="7"/>
  <c r="V889" i="7"/>
  <c r="U889" i="7"/>
  <c r="T889" i="7"/>
  <c r="S889" i="7"/>
  <c r="R889" i="7"/>
  <c r="Q889" i="7"/>
  <c r="P889" i="7"/>
  <c r="O889" i="7"/>
  <c r="N889" i="7"/>
  <c r="M889" i="7"/>
  <c r="L889" i="7"/>
  <c r="K889" i="7"/>
  <c r="J889" i="7"/>
  <c r="I889" i="7"/>
  <c r="V887" i="7"/>
  <c r="U887" i="7"/>
  <c r="T887" i="7"/>
  <c r="S887" i="7"/>
  <c r="R887" i="7"/>
  <c r="Q887" i="7"/>
  <c r="P887" i="7"/>
  <c r="O887" i="7"/>
  <c r="N887" i="7"/>
  <c r="M887" i="7"/>
  <c r="L887" i="7"/>
  <c r="K887" i="7"/>
  <c r="J887" i="7"/>
  <c r="I887" i="7"/>
  <c r="V886" i="7"/>
  <c r="U886" i="7"/>
  <c r="T886" i="7"/>
  <c r="S886" i="7"/>
  <c r="R886" i="7"/>
  <c r="Q886" i="7"/>
  <c r="P886" i="7"/>
  <c r="O886" i="7"/>
  <c r="N886" i="7"/>
  <c r="M886" i="7"/>
  <c r="L886" i="7"/>
  <c r="K886" i="7"/>
  <c r="J886" i="7"/>
  <c r="I886" i="7"/>
  <c r="V885" i="7"/>
  <c r="U885" i="7"/>
  <c r="T885" i="7"/>
  <c r="S885" i="7"/>
  <c r="R885" i="7"/>
  <c r="Q885" i="7"/>
  <c r="P885" i="7"/>
  <c r="O885" i="7"/>
  <c r="N885" i="7"/>
  <c r="M885" i="7"/>
  <c r="L885" i="7"/>
  <c r="K885" i="7"/>
  <c r="J885" i="7"/>
  <c r="I885" i="7"/>
  <c r="V884" i="7"/>
  <c r="U884" i="7"/>
  <c r="T884" i="7"/>
  <c r="S884" i="7"/>
  <c r="R884" i="7"/>
  <c r="Q884" i="7"/>
  <c r="P884" i="7"/>
  <c r="O884" i="7"/>
  <c r="N884" i="7"/>
  <c r="M884" i="7"/>
  <c r="L884" i="7"/>
  <c r="K884" i="7"/>
  <c r="J884" i="7"/>
  <c r="I884" i="7"/>
  <c r="V882" i="7"/>
  <c r="U882" i="7"/>
  <c r="T882" i="7"/>
  <c r="S882" i="7"/>
  <c r="R882" i="7"/>
  <c r="Q882" i="7"/>
  <c r="P882" i="7"/>
  <c r="O882" i="7"/>
  <c r="N882" i="7"/>
  <c r="M882" i="7"/>
  <c r="L882" i="7"/>
  <c r="K882" i="7"/>
  <c r="J882" i="7"/>
  <c r="I882" i="7"/>
  <c r="V881" i="7"/>
  <c r="U881" i="7"/>
  <c r="T881" i="7"/>
  <c r="S881" i="7"/>
  <c r="R881" i="7"/>
  <c r="Q881" i="7"/>
  <c r="P881" i="7"/>
  <c r="O881" i="7"/>
  <c r="N881" i="7"/>
  <c r="M881" i="7"/>
  <c r="L881" i="7"/>
  <c r="K881" i="7"/>
  <c r="J881" i="7"/>
  <c r="I881" i="7"/>
  <c r="V880" i="7"/>
  <c r="U880" i="7"/>
  <c r="T880" i="7"/>
  <c r="S880" i="7"/>
  <c r="R880" i="7"/>
  <c r="Q880" i="7"/>
  <c r="P880" i="7"/>
  <c r="O880" i="7"/>
  <c r="N880" i="7"/>
  <c r="M880" i="7"/>
  <c r="L880" i="7"/>
  <c r="K880" i="7"/>
  <c r="J880" i="7"/>
  <c r="I880" i="7"/>
  <c r="V879" i="7"/>
  <c r="U879" i="7"/>
  <c r="T879" i="7"/>
  <c r="S879" i="7"/>
  <c r="R879" i="7"/>
  <c r="Q879" i="7"/>
  <c r="P879" i="7"/>
  <c r="O879" i="7"/>
  <c r="N879" i="7"/>
  <c r="M879" i="7"/>
  <c r="L879" i="7"/>
  <c r="K879" i="7"/>
  <c r="J879" i="7"/>
  <c r="I879" i="7"/>
  <c r="Q1694" i="10" l="1"/>
  <c r="Q1721" i="10"/>
  <c r="Q1722" i="10" s="1"/>
  <c r="Q1724" i="10" s="1"/>
  <c r="S1694" i="11"/>
  <c r="S1721" i="11"/>
  <c r="S1722" i="11" s="1"/>
  <c r="S1724" i="11" s="1"/>
  <c r="Q1694" i="9"/>
  <c r="Q1721" i="9"/>
  <c r="Q1722" i="9" s="1"/>
  <c r="Q1724" i="9" s="1"/>
  <c r="R1380" i="9"/>
  <c r="R1689" i="9"/>
  <c r="T1380" i="11"/>
  <c r="T1689" i="11"/>
  <c r="R1380" i="10"/>
  <c r="R1689" i="10"/>
  <c r="U1097" i="11"/>
  <c r="U1376" i="11" s="1"/>
  <c r="V1098" i="11"/>
  <c r="V1106" i="9"/>
  <c r="W1107" i="9"/>
  <c r="W1106" i="9" s="1"/>
  <c r="V1106" i="10"/>
  <c r="W1107" i="10"/>
  <c r="W1098" i="10"/>
  <c r="V1166" i="10"/>
  <c r="V1163" i="10" s="1"/>
  <c r="U1163" i="10"/>
  <c r="V1099" i="11"/>
  <c r="S1376" i="10"/>
  <c r="T1100" i="10"/>
  <c r="T1097" i="10" s="1"/>
  <c r="U1159" i="10"/>
  <c r="V1160" i="10"/>
  <c r="W1108" i="10"/>
  <c r="U1159" i="9"/>
  <c r="S1376" i="9"/>
  <c r="T1098" i="9"/>
  <c r="T1097" i="9" s="1"/>
  <c r="V1643" i="1"/>
  <c r="V1643" i="12" s="1"/>
  <c r="U1643" i="1"/>
  <c r="U1643" i="12" s="1"/>
  <c r="T1643" i="1"/>
  <c r="T1643" i="12" s="1"/>
  <c r="S1643" i="1"/>
  <c r="S1643" i="12" s="1"/>
  <c r="R1643" i="1"/>
  <c r="R1643" i="12" s="1"/>
  <c r="Q1643" i="1"/>
  <c r="Q1643" i="12" s="1"/>
  <c r="P1643" i="1"/>
  <c r="P1643" i="12" s="1"/>
  <c r="O1643" i="1"/>
  <c r="O1643" i="12" s="1"/>
  <c r="N1643" i="1"/>
  <c r="N1643" i="12" s="1"/>
  <c r="M1643" i="1"/>
  <c r="M1643" i="12" s="1"/>
  <c r="L1643" i="1"/>
  <c r="L1643" i="12" s="1"/>
  <c r="K1643" i="1"/>
  <c r="K1643" i="12" s="1"/>
  <c r="J1643" i="1"/>
  <c r="J1643" i="12" s="1"/>
  <c r="I1643" i="1"/>
  <c r="I1643" i="12" s="1"/>
  <c r="V1642" i="1"/>
  <c r="V1642" i="12" s="1"/>
  <c r="U1642" i="1"/>
  <c r="U1642" i="12" s="1"/>
  <c r="T1642" i="1"/>
  <c r="T1642" i="12" s="1"/>
  <c r="S1642" i="1"/>
  <c r="S1642" i="12" s="1"/>
  <c r="R1642" i="1"/>
  <c r="R1642" i="12" s="1"/>
  <c r="Q1642" i="1"/>
  <c r="Q1642" i="12" s="1"/>
  <c r="P1642" i="1"/>
  <c r="P1642" i="12" s="1"/>
  <c r="O1642" i="1"/>
  <c r="O1642" i="12" s="1"/>
  <c r="N1642" i="1"/>
  <c r="N1642" i="12" s="1"/>
  <c r="M1642" i="1"/>
  <c r="M1642" i="12" s="1"/>
  <c r="L1642" i="1"/>
  <c r="L1642" i="12" s="1"/>
  <c r="K1642" i="1"/>
  <c r="K1642" i="12" s="1"/>
  <c r="J1642" i="1"/>
  <c r="J1642" i="12" s="1"/>
  <c r="I1642" i="1"/>
  <c r="I1642" i="12" s="1"/>
  <c r="V1641" i="1"/>
  <c r="V1641" i="12" s="1"/>
  <c r="U1641" i="1"/>
  <c r="U1641" i="12" s="1"/>
  <c r="T1641" i="1"/>
  <c r="T1641" i="12" s="1"/>
  <c r="S1641" i="1"/>
  <c r="S1641" i="12" s="1"/>
  <c r="R1641" i="1"/>
  <c r="R1641" i="12" s="1"/>
  <c r="Q1641" i="1"/>
  <c r="Q1641" i="12" s="1"/>
  <c r="P1641" i="1"/>
  <c r="P1641" i="12" s="1"/>
  <c r="O1641" i="1"/>
  <c r="O1641" i="12" s="1"/>
  <c r="N1641" i="1"/>
  <c r="N1641" i="12" s="1"/>
  <c r="M1641" i="1"/>
  <c r="M1641" i="12" s="1"/>
  <c r="L1641" i="1"/>
  <c r="L1641" i="12" s="1"/>
  <c r="K1641" i="1"/>
  <c r="K1641" i="12" s="1"/>
  <c r="J1641" i="1"/>
  <c r="J1641" i="12" s="1"/>
  <c r="I1641" i="1"/>
  <c r="I1641" i="12" s="1"/>
  <c r="T598" i="1"/>
  <c r="S598" i="1"/>
  <c r="K598" i="1"/>
  <c r="J598" i="1"/>
  <c r="H334" i="1"/>
  <c r="R1694" i="9" l="1"/>
  <c r="R1721" i="9"/>
  <c r="R1722" i="9" s="1"/>
  <c r="R1724" i="9" s="1"/>
  <c r="R1694" i="10"/>
  <c r="R1721" i="10"/>
  <c r="R1722" i="10" s="1"/>
  <c r="R1724" i="10" s="1"/>
  <c r="T1694" i="11"/>
  <c r="T1721" i="11"/>
  <c r="T1722" i="11" s="1"/>
  <c r="T1724" i="11" s="1"/>
  <c r="U1380" i="11"/>
  <c r="U1689" i="11"/>
  <c r="S1380" i="10"/>
  <c r="S1689" i="10"/>
  <c r="S1380" i="9"/>
  <c r="S1689" i="9"/>
  <c r="V1097" i="11"/>
  <c r="V1376" i="11" s="1"/>
  <c r="W1106" i="10"/>
  <c r="W1098" i="11"/>
  <c r="P1640" i="12"/>
  <c r="T1640" i="12"/>
  <c r="K1640" i="12"/>
  <c r="O1640" i="12"/>
  <c r="W1166" i="10"/>
  <c r="W1163" i="10" s="1"/>
  <c r="L1640" i="12"/>
  <c r="S1640" i="12"/>
  <c r="M1640" i="12"/>
  <c r="U1640" i="12"/>
  <c r="I1640" i="12"/>
  <c r="Q1640" i="12"/>
  <c r="J1640" i="12"/>
  <c r="N1640" i="12"/>
  <c r="R1640" i="12"/>
  <c r="V1640" i="12"/>
  <c r="W1099" i="11"/>
  <c r="U1100" i="10"/>
  <c r="U1097" i="10" s="1"/>
  <c r="T1376" i="10"/>
  <c r="V1159" i="10"/>
  <c r="W1160" i="10"/>
  <c r="W1159" i="10" s="1"/>
  <c r="T1376" i="9"/>
  <c r="U1098" i="9"/>
  <c r="U1097" i="9" s="1"/>
  <c r="W1159" i="9"/>
  <c r="V1159" i="9"/>
  <c r="L1640" i="1"/>
  <c r="P1640" i="1"/>
  <c r="K1640" i="1"/>
  <c r="O1640" i="1"/>
  <c r="S1640" i="1"/>
  <c r="M1640" i="1"/>
  <c r="Q1640" i="1"/>
  <c r="U1640" i="1"/>
  <c r="T1640" i="1"/>
  <c r="R1640" i="1"/>
  <c r="V1640" i="1"/>
  <c r="L1640" i="7"/>
  <c r="P1640" i="7"/>
  <c r="T1640" i="7"/>
  <c r="J1640" i="1"/>
  <c r="N1640" i="1"/>
  <c r="M1640" i="7"/>
  <c r="U1640" i="7"/>
  <c r="J1640" i="7"/>
  <c r="R1640" i="7"/>
  <c r="V1640" i="7"/>
  <c r="K1640" i="7"/>
  <c r="O1640" i="7"/>
  <c r="S1640" i="7"/>
  <c r="I1640" i="7"/>
  <c r="Q1640" i="7"/>
  <c r="N1640" i="7"/>
  <c r="I1640" i="1"/>
  <c r="W132" i="12"/>
  <c r="V132" i="12"/>
  <c r="U132" i="12"/>
  <c r="T132" i="12"/>
  <c r="S132" i="12"/>
  <c r="R132" i="12"/>
  <c r="Q132" i="12"/>
  <c r="P132" i="12"/>
  <c r="O132" i="12"/>
  <c r="N132" i="12"/>
  <c r="M132" i="12"/>
  <c r="L132" i="12"/>
  <c r="K132" i="12"/>
  <c r="J132" i="12"/>
  <c r="I132" i="12"/>
  <c r="H132" i="12"/>
  <c r="G132" i="12"/>
  <c r="S1694" i="9" l="1"/>
  <c r="S1721" i="9"/>
  <c r="S1722" i="9" s="1"/>
  <c r="S1724" i="9" s="1"/>
  <c r="U1694" i="11"/>
  <c r="U1721" i="11"/>
  <c r="U1722" i="11" s="1"/>
  <c r="U1724" i="11" s="1"/>
  <c r="S1694" i="10"/>
  <c r="S1721" i="10"/>
  <c r="S1722" i="10" s="1"/>
  <c r="S1724" i="10" s="1"/>
  <c r="T1380" i="10"/>
  <c r="T1689" i="10"/>
  <c r="T1380" i="9"/>
  <c r="T1689" i="9"/>
  <c r="V1380" i="11"/>
  <c r="W1097" i="11"/>
  <c r="W1376" i="11" s="1"/>
  <c r="W1380" i="11" s="1"/>
  <c r="W1721" i="11" s="1"/>
  <c r="V1100" i="10"/>
  <c r="V1097" i="10" s="1"/>
  <c r="U1376" i="10"/>
  <c r="U1376" i="9"/>
  <c r="V1098" i="9"/>
  <c r="V1097" i="9" s="1"/>
  <c r="W215" i="12"/>
  <c r="V215" i="12"/>
  <c r="U215" i="12"/>
  <c r="T215" i="12"/>
  <c r="S215" i="12"/>
  <c r="R215" i="12"/>
  <c r="Q215" i="12"/>
  <c r="P215" i="12"/>
  <c r="O215" i="12"/>
  <c r="N215" i="12"/>
  <c r="M215" i="12"/>
  <c r="L215" i="12"/>
  <c r="K215" i="12"/>
  <c r="J215" i="12"/>
  <c r="I215" i="12"/>
  <c r="H215" i="12"/>
  <c r="G1378" i="12"/>
  <c r="G508"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P257" i="12"/>
  <c r="O257" i="12"/>
  <c r="N257" i="12"/>
  <c r="M257" i="12"/>
  <c r="M256" i="12"/>
  <c r="L258" i="12"/>
  <c r="L257" i="12"/>
  <c r="L256" i="12"/>
  <c r="L255"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W317" i="12"/>
  <c r="V317" i="12"/>
  <c r="U317" i="12"/>
  <c r="T317" i="12"/>
  <c r="S317" i="12"/>
  <c r="R317" i="12"/>
  <c r="Q317" i="12"/>
  <c r="P317" i="12"/>
  <c r="O317" i="12"/>
  <c r="N317" i="12"/>
  <c r="M317" i="12"/>
  <c r="L317" i="12"/>
  <c r="K317" i="12"/>
  <c r="J317" i="12"/>
  <c r="I317" i="12"/>
  <c r="H317" i="12"/>
  <c r="G317" i="12"/>
  <c r="W315" i="12"/>
  <c r="V315" i="12"/>
  <c r="U315" i="12"/>
  <c r="T315" i="12"/>
  <c r="S315" i="12"/>
  <c r="R315" i="12"/>
  <c r="Q315" i="12"/>
  <c r="P315" i="12"/>
  <c r="O315" i="12"/>
  <c r="N315" i="12"/>
  <c r="M315" i="12"/>
  <c r="L315" i="12"/>
  <c r="K315" i="12"/>
  <c r="J315" i="12"/>
  <c r="I315" i="12"/>
  <c r="H315" i="12"/>
  <c r="G315" i="12"/>
  <c r="G307" i="12"/>
  <c r="G306" i="12"/>
  <c r="G305" i="12"/>
  <c r="G304" i="12"/>
  <c r="G301" i="12"/>
  <c r="G300" i="12"/>
  <c r="W297" i="12"/>
  <c r="V297" i="12"/>
  <c r="U297" i="12"/>
  <c r="T297" i="12"/>
  <c r="S297" i="12"/>
  <c r="R297" i="12"/>
  <c r="Q297" i="12"/>
  <c r="P297" i="12"/>
  <c r="O297" i="12"/>
  <c r="N297" i="12"/>
  <c r="M297" i="12"/>
  <c r="L297" i="12"/>
  <c r="K297" i="12"/>
  <c r="J297" i="12"/>
  <c r="I297" i="12"/>
  <c r="H297" i="12"/>
  <c r="G297" i="12"/>
  <c r="W296" i="12"/>
  <c r="V296" i="12"/>
  <c r="U296" i="12"/>
  <c r="T296" i="12"/>
  <c r="S296" i="12"/>
  <c r="R296" i="12"/>
  <c r="Q296" i="12"/>
  <c r="P296" i="12"/>
  <c r="O296" i="12"/>
  <c r="N296" i="12"/>
  <c r="M296" i="12"/>
  <c r="L296" i="12"/>
  <c r="K296" i="12"/>
  <c r="J296" i="12"/>
  <c r="I296" i="12"/>
  <c r="H296" i="12"/>
  <c r="G296" i="12"/>
  <c r="W259" i="12"/>
  <c r="V259" i="12"/>
  <c r="U259" i="12"/>
  <c r="T259" i="12"/>
  <c r="S259" i="12"/>
  <c r="R259" i="12"/>
  <c r="Q259" i="12"/>
  <c r="P259" i="12"/>
  <c r="O259" i="12"/>
  <c r="N259" i="12"/>
  <c r="M259" i="12"/>
  <c r="L259" i="12"/>
  <c r="W258" i="12"/>
  <c r="V258" i="12"/>
  <c r="U258" i="12"/>
  <c r="T258" i="12"/>
  <c r="S258" i="12"/>
  <c r="R258" i="12"/>
  <c r="Q258" i="12"/>
  <c r="P258" i="12"/>
  <c r="O258" i="12"/>
  <c r="N258" i="12"/>
  <c r="M258" i="12"/>
  <c r="W252" i="12"/>
  <c r="V252" i="12"/>
  <c r="U252" i="12"/>
  <c r="T252" i="12"/>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K248" i="12"/>
  <c r="J248" i="12"/>
  <c r="I248" i="12"/>
  <c r="H248" i="12"/>
  <c r="G248" i="12"/>
  <c r="W247" i="12"/>
  <c r="V247" i="12"/>
  <c r="U247" i="12"/>
  <c r="T247" i="12"/>
  <c r="S247" i="12"/>
  <c r="R247" i="12"/>
  <c r="Q247" i="12"/>
  <c r="P247" i="12"/>
  <c r="O247" i="12"/>
  <c r="N247" i="12"/>
  <c r="M247" i="12"/>
  <c r="L247" i="12"/>
  <c r="K247" i="12"/>
  <c r="J247" i="12"/>
  <c r="I247" i="12"/>
  <c r="H247" i="12"/>
  <c r="G247" i="12"/>
  <c r="G242" i="12"/>
  <c r="G241" i="12"/>
  <c r="G240" i="12"/>
  <c r="G239" i="12"/>
  <c r="G238" i="12"/>
  <c r="W209" i="12"/>
  <c r="V209" i="12"/>
  <c r="U209" i="12"/>
  <c r="T209" i="12"/>
  <c r="S209" i="12"/>
  <c r="R209" i="12"/>
  <c r="Q209" i="12"/>
  <c r="P209" i="12"/>
  <c r="O209" i="12"/>
  <c r="N209" i="12"/>
  <c r="M209" i="12"/>
  <c r="L209" i="12"/>
  <c r="K209" i="12"/>
  <c r="J209" i="12"/>
  <c r="I209" i="12"/>
  <c r="H209" i="12"/>
  <c r="W208" i="12"/>
  <c r="V208" i="12"/>
  <c r="U208" i="12"/>
  <c r="T208" i="12"/>
  <c r="S208" i="12"/>
  <c r="R208" i="12"/>
  <c r="Q208" i="12"/>
  <c r="P208" i="12"/>
  <c r="O208" i="12"/>
  <c r="N208" i="12"/>
  <c r="M208" i="12"/>
  <c r="L208" i="12"/>
  <c r="K208" i="12"/>
  <c r="J208" i="12"/>
  <c r="I208" i="12"/>
  <c r="H208" i="12"/>
  <c r="W207" i="12"/>
  <c r="V207" i="12"/>
  <c r="U207" i="12"/>
  <c r="T207" i="12"/>
  <c r="S207" i="12"/>
  <c r="R207" i="12"/>
  <c r="Q207" i="12"/>
  <c r="P207" i="12"/>
  <c r="O207" i="12"/>
  <c r="N207" i="12"/>
  <c r="M207" i="12"/>
  <c r="L207" i="12"/>
  <c r="K207" i="12"/>
  <c r="J207" i="12"/>
  <c r="I207" i="12"/>
  <c r="H207" i="12"/>
  <c r="W212" i="12"/>
  <c r="V212" i="12"/>
  <c r="U212" i="12"/>
  <c r="T212" i="12"/>
  <c r="S212" i="12"/>
  <c r="R212" i="12"/>
  <c r="Q212" i="12"/>
  <c r="P212" i="12"/>
  <c r="O212" i="12"/>
  <c r="N212" i="12"/>
  <c r="M212" i="12"/>
  <c r="L212" i="12"/>
  <c r="K212" i="12"/>
  <c r="J212" i="12"/>
  <c r="I212" i="12"/>
  <c r="H212" i="12"/>
  <c r="G212" i="12"/>
  <c r="W211" i="12"/>
  <c r="V211" i="12"/>
  <c r="U211" i="12"/>
  <c r="T211" i="12"/>
  <c r="S211" i="12"/>
  <c r="R211" i="12"/>
  <c r="Q211" i="12"/>
  <c r="P211" i="12"/>
  <c r="O211" i="12"/>
  <c r="N211" i="12"/>
  <c r="M211" i="12"/>
  <c r="L211" i="12"/>
  <c r="K211" i="12"/>
  <c r="J211" i="12"/>
  <c r="I211" i="12"/>
  <c r="H211" i="12"/>
  <c r="G211" i="12"/>
  <c r="G209" i="12"/>
  <c r="G208" i="12"/>
  <c r="G207" i="12"/>
  <c r="W205" i="12"/>
  <c r="V205" i="12"/>
  <c r="U205" i="12"/>
  <c r="T205" i="12"/>
  <c r="S205" i="12"/>
  <c r="R205" i="12"/>
  <c r="Q205" i="12"/>
  <c r="P205" i="12"/>
  <c r="O205" i="12"/>
  <c r="N205" i="12"/>
  <c r="M205" i="12"/>
  <c r="L205" i="12"/>
  <c r="K205" i="12"/>
  <c r="J205" i="12"/>
  <c r="I205" i="12"/>
  <c r="H205" i="12"/>
  <c r="G205" i="12"/>
  <c r="W204" i="12"/>
  <c r="V204" i="12"/>
  <c r="U204" i="12"/>
  <c r="T204" i="12"/>
  <c r="S204" i="12"/>
  <c r="R204" i="12"/>
  <c r="Q204" i="12"/>
  <c r="P204" i="12"/>
  <c r="O204" i="12"/>
  <c r="N204" i="12"/>
  <c r="M204" i="12"/>
  <c r="L204" i="12"/>
  <c r="K204" i="12"/>
  <c r="J204" i="12"/>
  <c r="I204" i="12"/>
  <c r="H204" i="12"/>
  <c r="G204" i="12"/>
  <c r="W202" i="12"/>
  <c r="V202" i="12"/>
  <c r="U202" i="12"/>
  <c r="T202" i="12"/>
  <c r="S202" i="12"/>
  <c r="R202" i="12"/>
  <c r="Q202" i="12"/>
  <c r="P202" i="12"/>
  <c r="O202" i="12"/>
  <c r="N202" i="12"/>
  <c r="M202" i="12"/>
  <c r="L202" i="12"/>
  <c r="K202" i="12"/>
  <c r="J202" i="12"/>
  <c r="I202" i="12"/>
  <c r="H202" i="12"/>
  <c r="G202" i="12"/>
  <c r="W201" i="12"/>
  <c r="V201" i="12"/>
  <c r="U201" i="12"/>
  <c r="T201" i="12"/>
  <c r="S201" i="12"/>
  <c r="R201" i="12"/>
  <c r="Q201" i="12"/>
  <c r="P201" i="12"/>
  <c r="O201" i="12"/>
  <c r="N201" i="12"/>
  <c r="M201" i="12"/>
  <c r="L201" i="12"/>
  <c r="K201" i="12"/>
  <c r="J201" i="12"/>
  <c r="I201" i="12"/>
  <c r="H201" i="12"/>
  <c r="G201" i="12"/>
  <c r="W199" i="12"/>
  <c r="V199" i="12"/>
  <c r="U199" i="12"/>
  <c r="T199" i="12"/>
  <c r="S199" i="12"/>
  <c r="R199" i="12"/>
  <c r="Q199" i="12"/>
  <c r="P199" i="12"/>
  <c r="O199" i="12"/>
  <c r="N199" i="12"/>
  <c r="M199" i="12"/>
  <c r="L199" i="12"/>
  <c r="K199" i="12"/>
  <c r="J199" i="12"/>
  <c r="I199" i="12"/>
  <c r="H199" i="12"/>
  <c r="G199" i="12"/>
  <c r="W198" i="12"/>
  <c r="V198" i="12"/>
  <c r="U198" i="12"/>
  <c r="T198" i="12"/>
  <c r="S198" i="12"/>
  <c r="R198" i="12"/>
  <c r="Q198" i="12"/>
  <c r="P198" i="12"/>
  <c r="O198" i="12"/>
  <c r="N198" i="12"/>
  <c r="M198" i="12"/>
  <c r="L198" i="12"/>
  <c r="K198" i="12"/>
  <c r="J198" i="12"/>
  <c r="I198" i="12"/>
  <c r="H198" i="12"/>
  <c r="G198" i="12"/>
  <c r="W196" i="12"/>
  <c r="V196" i="12"/>
  <c r="U196" i="12"/>
  <c r="T196" i="12"/>
  <c r="S196" i="12"/>
  <c r="R196" i="12"/>
  <c r="Q196" i="12"/>
  <c r="P196" i="12"/>
  <c r="O196" i="12"/>
  <c r="N196" i="12"/>
  <c r="M196" i="12"/>
  <c r="L196" i="12"/>
  <c r="K196" i="12"/>
  <c r="J196" i="12"/>
  <c r="I196" i="12"/>
  <c r="H196" i="12"/>
  <c r="G196" i="12"/>
  <c r="W195" i="12"/>
  <c r="V195" i="12"/>
  <c r="U195" i="12"/>
  <c r="T195" i="12"/>
  <c r="S195" i="12"/>
  <c r="R195" i="12"/>
  <c r="Q195" i="12"/>
  <c r="P195" i="12"/>
  <c r="O195" i="12"/>
  <c r="N195" i="12"/>
  <c r="M195" i="12"/>
  <c r="L195" i="12"/>
  <c r="K195" i="12"/>
  <c r="J195" i="12"/>
  <c r="I195" i="12"/>
  <c r="H195" i="12"/>
  <c r="G195" i="12"/>
  <c r="W193" i="12"/>
  <c r="V193" i="12"/>
  <c r="U193" i="12"/>
  <c r="T193" i="12"/>
  <c r="S193" i="12"/>
  <c r="R193" i="12"/>
  <c r="Q193" i="12"/>
  <c r="P193" i="12"/>
  <c r="O193" i="12"/>
  <c r="N193" i="12"/>
  <c r="M193" i="12"/>
  <c r="L193" i="12"/>
  <c r="K193" i="12"/>
  <c r="J193" i="12"/>
  <c r="I193" i="12"/>
  <c r="H193" i="12"/>
  <c r="G193" i="12"/>
  <c r="W192" i="12"/>
  <c r="V192" i="12"/>
  <c r="U192" i="12"/>
  <c r="T192" i="12"/>
  <c r="S192" i="12"/>
  <c r="R192" i="12"/>
  <c r="Q192" i="12"/>
  <c r="P192" i="12"/>
  <c r="O192" i="12"/>
  <c r="N192" i="12"/>
  <c r="M192" i="12"/>
  <c r="L192" i="12"/>
  <c r="K192" i="12"/>
  <c r="J192" i="12"/>
  <c r="I192" i="12"/>
  <c r="H192" i="12"/>
  <c r="G192" i="12"/>
  <c r="W190" i="12"/>
  <c r="V190" i="12"/>
  <c r="U190" i="12"/>
  <c r="T190" i="12"/>
  <c r="S190" i="12"/>
  <c r="R190" i="12"/>
  <c r="Q190" i="12"/>
  <c r="P190" i="12"/>
  <c r="O190" i="12"/>
  <c r="N190" i="12"/>
  <c r="M190" i="12"/>
  <c r="L190" i="12"/>
  <c r="K190" i="12"/>
  <c r="J190" i="12"/>
  <c r="I190" i="12"/>
  <c r="H190" i="12"/>
  <c r="G190" i="12"/>
  <c r="W189" i="12"/>
  <c r="V189" i="12"/>
  <c r="U189" i="12"/>
  <c r="T189" i="12"/>
  <c r="S189" i="12"/>
  <c r="R189" i="12"/>
  <c r="Q189" i="12"/>
  <c r="P189" i="12"/>
  <c r="O189" i="12"/>
  <c r="N189" i="12"/>
  <c r="M189" i="12"/>
  <c r="L189" i="12"/>
  <c r="K189" i="12"/>
  <c r="J189" i="12"/>
  <c r="I189" i="12"/>
  <c r="H189" i="12"/>
  <c r="G189" i="12"/>
  <c r="W186" i="12"/>
  <c r="V186" i="12"/>
  <c r="U186" i="12"/>
  <c r="T186" i="12"/>
  <c r="S186" i="12"/>
  <c r="R186" i="12"/>
  <c r="Q186" i="12"/>
  <c r="P186" i="12"/>
  <c r="O186" i="12"/>
  <c r="N186" i="12"/>
  <c r="M186" i="12"/>
  <c r="L186" i="12"/>
  <c r="K186" i="12"/>
  <c r="J186" i="12"/>
  <c r="I186" i="12"/>
  <c r="H186" i="12"/>
  <c r="G186" i="12"/>
  <c r="W185" i="12"/>
  <c r="V185" i="12"/>
  <c r="U185" i="12"/>
  <c r="T185" i="12"/>
  <c r="S185" i="12"/>
  <c r="R185" i="12"/>
  <c r="Q185" i="12"/>
  <c r="P185" i="12"/>
  <c r="O185" i="12"/>
  <c r="N185" i="12"/>
  <c r="M185" i="12"/>
  <c r="L185" i="12"/>
  <c r="K185" i="12"/>
  <c r="J185" i="12"/>
  <c r="I185" i="12"/>
  <c r="H185" i="12"/>
  <c r="G185" i="12"/>
  <c r="W184" i="12"/>
  <c r="V184" i="12"/>
  <c r="U184" i="12"/>
  <c r="T184" i="12"/>
  <c r="S184" i="12"/>
  <c r="R184" i="12"/>
  <c r="Q184" i="12"/>
  <c r="P184" i="12"/>
  <c r="O184" i="12"/>
  <c r="N184" i="12"/>
  <c r="M184" i="12"/>
  <c r="L184" i="12"/>
  <c r="K184" i="12"/>
  <c r="J184" i="12"/>
  <c r="I184" i="12"/>
  <c r="H184" i="12"/>
  <c r="G184" i="12"/>
  <c r="W182" i="12"/>
  <c r="V182" i="12"/>
  <c r="U182" i="12"/>
  <c r="T182" i="12"/>
  <c r="S182" i="12"/>
  <c r="R182" i="12"/>
  <c r="Q182" i="12"/>
  <c r="P182" i="12"/>
  <c r="O182" i="12"/>
  <c r="N182" i="12"/>
  <c r="M182" i="12"/>
  <c r="L182" i="12"/>
  <c r="K182" i="12"/>
  <c r="J182" i="12"/>
  <c r="I182" i="12"/>
  <c r="H182" i="12"/>
  <c r="G182" i="12"/>
  <c r="W181" i="12"/>
  <c r="V181" i="12"/>
  <c r="U181" i="12"/>
  <c r="T181" i="12"/>
  <c r="S181" i="12"/>
  <c r="R181" i="12"/>
  <c r="Q181" i="12"/>
  <c r="P181" i="12"/>
  <c r="O181" i="12"/>
  <c r="N181" i="12"/>
  <c r="M181" i="12"/>
  <c r="L181" i="12"/>
  <c r="K181" i="12"/>
  <c r="J181" i="12"/>
  <c r="I181" i="12"/>
  <c r="H181" i="12"/>
  <c r="G181"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Q178" i="12"/>
  <c r="P178" i="12"/>
  <c r="O178" i="12"/>
  <c r="N178" i="12"/>
  <c r="M178" i="12"/>
  <c r="L178" i="12"/>
  <c r="K178" i="12"/>
  <c r="J178" i="12"/>
  <c r="I178" i="12"/>
  <c r="H178" i="12"/>
  <c r="G178" i="12"/>
  <c r="W177" i="12"/>
  <c r="V177" i="12"/>
  <c r="U177" i="12"/>
  <c r="T177" i="12"/>
  <c r="S177" i="12"/>
  <c r="R177" i="12"/>
  <c r="Q177" i="12"/>
  <c r="P177" i="12"/>
  <c r="O177" i="12"/>
  <c r="N177" i="12"/>
  <c r="M177" i="12"/>
  <c r="L177" i="12"/>
  <c r="K177" i="12"/>
  <c r="J177" i="12"/>
  <c r="I177" i="12"/>
  <c r="H177" i="12"/>
  <c r="G177" i="12"/>
  <c r="W175" i="12"/>
  <c r="V175" i="12"/>
  <c r="U175" i="12"/>
  <c r="T175" i="12"/>
  <c r="S175" i="12"/>
  <c r="R175" i="12"/>
  <c r="Q175" i="12"/>
  <c r="P175" i="12"/>
  <c r="O175" i="12"/>
  <c r="N175" i="12"/>
  <c r="M175" i="12"/>
  <c r="L175" i="12"/>
  <c r="K175" i="12"/>
  <c r="J175" i="12"/>
  <c r="I175" i="12"/>
  <c r="H175" i="12"/>
  <c r="G175" i="12"/>
  <c r="W174" i="12"/>
  <c r="V174" i="12"/>
  <c r="U174" i="12"/>
  <c r="T174" i="12"/>
  <c r="S174" i="12"/>
  <c r="R174" i="12"/>
  <c r="Q174" i="12"/>
  <c r="P174" i="12"/>
  <c r="O174" i="12"/>
  <c r="N174" i="12"/>
  <c r="M174" i="12"/>
  <c r="L174" i="12"/>
  <c r="K174" i="12"/>
  <c r="J174" i="12"/>
  <c r="I174" i="12"/>
  <c r="H174" i="12"/>
  <c r="G174" i="12"/>
  <c r="W172" i="12"/>
  <c r="V172" i="12"/>
  <c r="U172" i="12"/>
  <c r="T172" i="12"/>
  <c r="S172" i="12"/>
  <c r="R172" i="12"/>
  <c r="Q172" i="12"/>
  <c r="P172" i="12"/>
  <c r="O172" i="12"/>
  <c r="N172" i="12"/>
  <c r="M172" i="12"/>
  <c r="L172" i="12"/>
  <c r="K172" i="12"/>
  <c r="J172" i="12"/>
  <c r="I172" i="12"/>
  <c r="H172" i="12"/>
  <c r="G172" i="12"/>
  <c r="W171" i="12"/>
  <c r="V171" i="12"/>
  <c r="U171" i="12"/>
  <c r="T171" i="12"/>
  <c r="S171" i="12"/>
  <c r="R171" i="12"/>
  <c r="Q171" i="12"/>
  <c r="P171" i="12"/>
  <c r="O171" i="12"/>
  <c r="N171" i="12"/>
  <c r="M171" i="12"/>
  <c r="L171" i="12"/>
  <c r="K171" i="12"/>
  <c r="J171" i="12"/>
  <c r="I171" i="12"/>
  <c r="H171" i="12"/>
  <c r="G171" i="12"/>
  <c r="W170" i="12"/>
  <c r="V170" i="12"/>
  <c r="U170" i="12"/>
  <c r="T170" i="12"/>
  <c r="S170" i="12"/>
  <c r="R170" i="12"/>
  <c r="Q170" i="12"/>
  <c r="P170" i="12"/>
  <c r="O170" i="12"/>
  <c r="N170" i="12"/>
  <c r="M170" i="12"/>
  <c r="L170" i="12"/>
  <c r="K170" i="12"/>
  <c r="J170" i="12"/>
  <c r="I170" i="12"/>
  <c r="H170" i="12"/>
  <c r="G170" i="12"/>
  <c r="W168" i="12"/>
  <c r="V168" i="12"/>
  <c r="U168" i="12"/>
  <c r="T168" i="12"/>
  <c r="S168" i="12"/>
  <c r="R168" i="12"/>
  <c r="Q168" i="12"/>
  <c r="P168" i="12"/>
  <c r="O168" i="12"/>
  <c r="N168" i="12"/>
  <c r="M168" i="12"/>
  <c r="L168" i="12"/>
  <c r="K168" i="12"/>
  <c r="J168" i="12"/>
  <c r="I168" i="12"/>
  <c r="H168" i="12"/>
  <c r="G168" i="12"/>
  <c r="W167" i="12"/>
  <c r="V167" i="12"/>
  <c r="U167" i="12"/>
  <c r="T167" i="12"/>
  <c r="S167" i="12"/>
  <c r="R167" i="12"/>
  <c r="Q167" i="12"/>
  <c r="P167" i="12"/>
  <c r="O167" i="12"/>
  <c r="N167" i="12"/>
  <c r="M167" i="12"/>
  <c r="L167" i="12"/>
  <c r="K167" i="12"/>
  <c r="J167" i="12"/>
  <c r="I167" i="12"/>
  <c r="H167" i="12"/>
  <c r="G167" i="12"/>
  <c r="W164" i="12"/>
  <c r="V164" i="12"/>
  <c r="U164" i="12"/>
  <c r="T164" i="12"/>
  <c r="S164" i="12"/>
  <c r="R164" i="12"/>
  <c r="Q164" i="12"/>
  <c r="P164" i="12"/>
  <c r="O164" i="12"/>
  <c r="N164" i="12"/>
  <c r="M164" i="12"/>
  <c r="L164" i="12"/>
  <c r="K164" i="12"/>
  <c r="J164" i="12"/>
  <c r="I164" i="12"/>
  <c r="H164" i="12"/>
  <c r="G164" i="12"/>
  <c r="W163" i="12"/>
  <c r="V163" i="12"/>
  <c r="U163" i="12"/>
  <c r="T163" i="12"/>
  <c r="S163" i="12"/>
  <c r="R163" i="12"/>
  <c r="Q163" i="12"/>
  <c r="P163" i="12"/>
  <c r="O163" i="12"/>
  <c r="N163" i="12"/>
  <c r="M163" i="12"/>
  <c r="L163" i="12"/>
  <c r="K163" i="12"/>
  <c r="J163" i="12"/>
  <c r="I163" i="12"/>
  <c r="H163" i="12"/>
  <c r="G163" i="12"/>
  <c r="W162" i="12"/>
  <c r="V162" i="12"/>
  <c r="U162" i="12"/>
  <c r="T162" i="12"/>
  <c r="S162" i="12"/>
  <c r="R162" i="12"/>
  <c r="Q162" i="12"/>
  <c r="P162" i="12"/>
  <c r="O162" i="12"/>
  <c r="N162" i="12"/>
  <c r="M162" i="12"/>
  <c r="L162" i="12"/>
  <c r="K162" i="12"/>
  <c r="J162" i="12"/>
  <c r="I162" i="12"/>
  <c r="H162" i="12"/>
  <c r="G162" i="12"/>
  <c r="W160" i="12"/>
  <c r="V160" i="12"/>
  <c r="U160" i="12"/>
  <c r="T160" i="12"/>
  <c r="S160" i="12"/>
  <c r="R160" i="12"/>
  <c r="Q160" i="12"/>
  <c r="P160" i="12"/>
  <c r="O160" i="12"/>
  <c r="N160" i="12"/>
  <c r="M160" i="12"/>
  <c r="L160" i="12"/>
  <c r="K160" i="12"/>
  <c r="J160" i="12"/>
  <c r="I160" i="12"/>
  <c r="H160" i="12"/>
  <c r="G160" i="12"/>
  <c r="W159" i="12"/>
  <c r="V159" i="12"/>
  <c r="U159" i="12"/>
  <c r="T159" i="12"/>
  <c r="S159" i="12"/>
  <c r="R159" i="12"/>
  <c r="Q159" i="12"/>
  <c r="P159" i="12"/>
  <c r="O159" i="12"/>
  <c r="N159" i="12"/>
  <c r="M159" i="12"/>
  <c r="L159" i="12"/>
  <c r="K159" i="12"/>
  <c r="J159" i="12"/>
  <c r="I159" i="12"/>
  <c r="H159" i="12"/>
  <c r="G159" i="12"/>
  <c r="W158" i="12"/>
  <c r="V158" i="12"/>
  <c r="U158" i="12"/>
  <c r="T158" i="12"/>
  <c r="S158" i="12"/>
  <c r="R158" i="12"/>
  <c r="Q158" i="12"/>
  <c r="P158" i="12"/>
  <c r="O158" i="12"/>
  <c r="N158" i="12"/>
  <c r="M158" i="12"/>
  <c r="L158" i="12"/>
  <c r="K158" i="12"/>
  <c r="J158" i="12"/>
  <c r="I158" i="12"/>
  <c r="H158" i="12"/>
  <c r="G158" i="12"/>
  <c r="W156" i="12"/>
  <c r="V156" i="12"/>
  <c r="U156" i="12"/>
  <c r="T156" i="12"/>
  <c r="S156" i="12"/>
  <c r="R156" i="12"/>
  <c r="Q156" i="12"/>
  <c r="P156" i="12"/>
  <c r="O156" i="12"/>
  <c r="N156" i="12"/>
  <c r="M156" i="12"/>
  <c r="L156" i="12"/>
  <c r="K156" i="12"/>
  <c r="J156" i="12"/>
  <c r="I156" i="12"/>
  <c r="H156" i="12"/>
  <c r="G156" i="12"/>
  <c r="W155" i="12"/>
  <c r="V155" i="12"/>
  <c r="U155" i="12"/>
  <c r="T155" i="12"/>
  <c r="S155" i="12"/>
  <c r="R155" i="12"/>
  <c r="Q155" i="12"/>
  <c r="P155" i="12"/>
  <c r="O155" i="12"/>
  <c r="N155" i="12"/>
  <c r="M155" i="12"/>
  <c r="L155" i="12"/>
  <c r="K155" i="12"/>
  <c r="J155" i="12"/>
  <c r="I155" i="12"/>
  <c r="H155" i="12"/>
  <c r="G155" i="12"/>
  <c r="W154" i="12"/>
  <c r="V154" i="12"/>
  <c r="U154" i="12"/>
  <c r="T154" i="12"/>
  <c r="S154" i="12"/>
  <c r="R154" i="12"/>
  <c r="Q154" i="12"/>
  <c r="P154" i="12"/>
  <c r="O154" i="12"/>
  <c r="N154" i="12"/>
  <c r="M154" i="12"/>
  <c r="L154" i="12"/>
  <c r="K154" i="12"/>
  <c r="J154" i="12"/>
  <c r="I154" i="12"/>
  <c r="H154" i="12"/>
  <c r="G154"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P149" i="12"/>
  <c r="O149" i="12"/>
  <c r="N149" i="12"/>
  <c r="M149" i="12"/>
  <c r="L149" i="12"/>
  <c r="K149" i="12"/>
  <c r="J149" i="12"/>
  <c r="I149" i="12"/>
  <c r="H149" i="12"/>
  <c r="G149" i="12"/>
  <c r="W148" i="12"/>
  <c r="V148" i="12"/>
  <c r="U148" i="12"/>
  <c r="T148" i="12"/>
  <c r="S148" i="12"/>
  <c r="R148" i="12"/>
  <c r="Q148" i="12"/>
  <c r="P148" i="12"/>
  <c r="O148" i="12"/>
  <c r="N148" i="12"/>
  <c r="M148" i="12"/>
  <c r="L148" i="12"/>
  <c r="K148" i="12"/>
  <c r="J148" i="12"/>
  <c r="I148" i="12"/>
  <c r="H148" i="12"/>
  <c r="G148"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M144" i="12"/>
  <c r="L144" i="12"/>
  <c r="K144" i="12"/>
  <c r="J144" i="12"/>
  <c r="I144" i="12"/>
  <c r="H144" i="12"/>
  <c r="G144" i="12"/>
  <c r="W143" i="12"/>
  <c r="V143" i="12"/>
  <c r="U143" i="12"/>
  <c r="T143" i="12"/>
  <c r="S143" i="12"/>
  <c r="R143" i="12"/>
  <c r="Q143" i="12"/>
  <c r="P143" i="12"/>
  <c r="O143" i="12"/>
  <c r="N143" i="12"/>
  <c r="M143" i="12"/>
  <c r="L143" i="12"/>
  <c r="K143" i="12"/>
  <c r="J143" i="12"/>
  <c r="I143" i="12"/>
  <c r="H143" i="12"/>
  <c r="G143"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U138" i="12"/>
  <c r="T138" i="12"/>
  <c r="S138" i="12"/>
  <c r="R138" i="12"/>
  <c r="Q138" i="12"/>
  <c r="P138" i="12"/>
  <c r="O138" i="12"/>
  <c r="N138" i="12"/>
  <c r="M138" i="12"/>
  <c r="L138" i="12"/>
  <c r="K138" i="12"/>
  <c r="J138" i="12"/>
  <c r="I138" i="12"/>
  <c r="H138" i="12"/>
  <c r="G138" i="12"/>
  <c r="G226" i="12"/>
  <c r="G225" i="12" s="1"/>
  <c r="G224" i="12"/>
  <c r="G223" i="12"/>
  <c r="G222" i="12"/>
  <c r="G220" i="12"/>
  <c r="G215" i="12"/>
  <c r="G129" i="12"/>
  <c r="G126" i="12"/>
  <c r="G122" i="12"/>
  <c r="G90" i="12"/>
  <c r="G89" i="12"/>
  <c r="G88" i="12"/>
  <c r="G12" i="12"/>
  <c r="W219" i="12"/>
  <c r="V219" i="12"/>
  <c r="U219" i="12"/>
  <c r="T219" i="12"/>
  <c r="S219" i="12"/>
  <c r="R219" i="12"/>
  <c r="Q219" i="12"/>
  <c r="P219" i="12"/>
  <c r="O219" i="12"/>
  <c r="N219" i="12"/>
  <c r="M219" i="12"/>
  <c r="L219" i="12"/>
  <c r="K219" i="12"/>
  <c r="J219" i="12"/>
  <c r="I219" i="12"/>
  <c r="H219" i="12"/>
  <c r="G219" i="12"/>
  <c r="W218" i="12"/>
  <c r="V218" i="12"/>
  <c r="U218" i="12"/>
  <c r="T218" i="12"/>
  <c r="S218" i="12"/>
  <c r="R218" i="12"/>
  <c r="Q218" i="12"/>
  <c r="P218" i="12"/>
  <c r="O218" i="12"/>
  <c r="N218" i="12"/>
  <c r="M218" i="12"/>
  <c r="L218" i="12"/>
  <c r="K218" i="12"/>
  <c r="J218" i="12"/>
  <c r="I218" i="12"/>
  <c r="H218" i="12"/>
  <c r="G218" i="12"/>
  <c r="W216" i="12"/>
  <c r="V216" i="12"/>
  <c r="U216" i="12"/>
  <c r="T216" i="12"/>
  <c r="S216" i="12"/>
  <c r="R216" i="12"/>
  <c r="Q216" i="12"/>
  <c r="P216" i="12"/>
  <c r="O216" i="12"/>
  <c r="N216" i="12"/>
  <c r="M216" i="12"/>
  <c r="L216" i="12"/>
  <c r="K216" i="12"/>
  <c r="J216" i="12"/>
  <c r="I216" i="12"/>
  <c r="H216" i="12"/>
  <c r="G216" i="12"/>
  <c r="W134" i="12"/>
  <c r="V134" i="12"/>
  <c r="U134" i="12"/>
  <c r="T134" i="12"/>
  <c r="S134" i="12"/>
  <c r="R134" i="12"/>
  <c r="Q134" i="12"/>
  <c r="P134" i="12"/>
  <c r="O134" i="12"/>
  <c r="N134" i="12"/>
  <c r="M134" i="12"/>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1" i="12"/>
  <c r="V131" i="12"/>
  <c r="U131" i="12"/>
  <c r="T131" i="12"/>
  <c r="S131" i="12"/>
  <c r="R131" i="12"/>
  <c r="Q131" i="12"/>
  <c r="P131" i="12"/>
  <c r="O131" i="12"/>
  <c r="N131" i="12"/>
  <c r="M131" i="12"/>
  <c r="L131" i="12"/>
  <c r="K131" i="12"/>
  <c r="J131" i="12"/>
  <c r="I131" i="12"/>
  <c r="H131" i="12"/>
  <c r="G131" i="12"/>
  <c r="W128" i="12"/>
  <c r="V128" i="12"/>
  <c r="U128" i="12"/>
  <c r="T128" i="12"/>
  <c r="S128" i="12"/>
  <c r="R128" i="12"/>
  <c r="Q128" i="12"/>
  <c r="P128" i="12"/>
  <c r="O128" i="12"/>
  <c r="N128" i="12"/>
  <c r="M128" i="12"/>
  <c r="L128" i="12"/>
  <c r="K128" i="12"/>
  <c r="J128" i="12"/>
  <c r="I128" i="12"/>
  <c r="H128" i="12"/>
  <c r="G128" i="12"/>
  <c r="W125" i="12"/>
  <c r="V125" i="12"/>
  <c r="U125" i="12"/>
  <c r="T125" i="12"/>
  <c r="S125" i="12"/>
  <c r="R125" i="12"/>
  <c r="Q125" i="12"/>
  <c r="P125" i="12"/>
  <c r="O125" i="12"/>
  <c r="N125" i="12"/>
  <c r="M125" i="12"/>
  <c r="L125" i="12"/>
  <c r="K125" i="12"/>
  <c r="J125" i="12"/>
  <c r="I125" i="12"/>
  <c r="H125" i="12"/>
  <c r="G125" i="12"/>
  <c r="W124" i="12"/>
  <c r="V124" i="12"/>
  <c r="U124" i="12"/>
  <c r="T124" i="12"/>
  <c r="S124" i="12"/>
  <c r="R124" i="12"/>
  <c r="Q124" i="12"/>
  <c r="P124" i="12"/>
  <c r="O124" i="12"/>
  <c r="N124" i="12"/>
  <c r="M124" i="12"/>
  <c r="L124" i="12"/>
  <c r="K124" i="12"/>
  <c r="J124" i="12"/>
  <c r="I124" i="12"/>
  <c r="H124" i="12"/>
  <c r="G124" i="12"/>
  <c r="W121" i="12"/>
  <c r="V121" i="12"/>
  <c r="U121" i="12"/>
  <c r="T121" i="12"/>
  <c r="S121" i="12"/>
  <c r="R121" i="12"/>
  <c r="Q121" i="12"/>
  <c r="P121" i="12"/>
  <c r="O121" i="12"/>
  <c r="N121" i="12"/>
  <c r="M121" i="12"/>
  <c r="L121" i="12"/>
  <c r="K121" i="12"/>
  <c r="J121" i="12"/>
  <c r="I121" i="12"/>
  <c r="H121" i="12"/>
  <c r="G121" i="12"/>
  <c r="W120" i="12"/>
  <c r="V120" i="12"/>
  <c r="U120" i="12"/>
  <c r="T120" i="12"/>
  <c r="S120" i="12"/>
  <c r="R120" i="12"/>
  <c r="Q120" i="12"/>
  <c r="P120" i="12"/>
  <c r="O120" i="12"/>
  <c r="N120" i="12"/>
  <c r="M120" i="12"/>
  <c r="L120" i="12"/>
  <c r="K120" i="12"/>
  <c r="J120" i="12"/>
  <c r="I120" i="12"/>
  <c r="H120" i="12"/>
  <c r="G120" i="12"/>
  <c r="W118" i="12"/>
  <c r="V118" i="12"/>
  <c r="U118" i="12"/>
  <c r="T118" i="12"/>
  <c r="S118" i="12"/>
  <c r="R118" i="12"/>
  <c r="Q118" i="12"/>
  <c r="P118" i="12"/>
  <c r="O118" i="12"/>
  <c r="N118" i="12"/>
  <c r="M118" i="12"/>
  <c r="L118" i="12"/>
  <c r="K118" i="12"/>
  <c r="J118" i="12"/>
  <c r="I118" i="12"/>
  <c r="H118" i="12"/>
  <c r="G118" i="12"/>
  <c r="W117" i="12"/>
  <c r="V117" i="12"/>
  <c r="U117" i="12"/>
  <c r="T117" i="12"/>
  <c r="S117" i="12"/>
  <c r="R117" i="12"/>
  <c r="Q117" i="12"/>
  <c r="P117" i="12"/>
  <c r="O117" i="12"/>
  <c r="N117" i="12"/>
  <c r="M117" i="12"/>
  <c r="L117" i="12"/>
  <c r="K117" i="12"/>
  <c r="J117" i="12"/>
  <c r="I117" i="12"/>
  <c r="H117" i="12"/>
  <c r="G117" i="12"/>
  <c r="W115" i="12"/>
  <c r="V115" i="12"/>
  <c r="U115" i="12"/>
  <c r="T115" i="12"/>
  <c r="S115" i="12"/>
  <c r="R115" i="12"/>
  <c r="Q115" i="12"/>
  <c r="P115" i="12"/>
  <c r="O115" i="12"/>
  <c r="N115" i="12"/>
  <c r="M115" i="12"/>
  <c r="L115" i="12"/>
  <c r="K115" i="12"/>
  <c r="J115" i="12"/>
  <c r="I115" i="12"/>
  <c r="H115" i="12"/>
  <c r="G115" i="12"/>
  <c r="W114" i="12"/>
  <c r="V114" i="12"/>
  <c r="U114" i="12"/>
  <c r="T114" i="12"/>
  <c r="S114" i="12"/>
  <c r="R114" i="12"/>
  <c r="Q114" i="12"/>
  <c r="P114" i="12"/>
  <c r="O114" i="12"/>
  <c r="N114" i="12"/>
  <c r="M114" i="12"/>
  <c r="L114" i="12"/>
  <c r="K114" i="12"/>
  <c r="J114" i="12"/>
  <c r="I114" i="12"/>
  <c r="H114" i="12"/>
  <c r="G114"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T109" i="12"/>
  <c r="S109" i="12"/>
  <c r="R109" i="12"/>
  <c r="Q109" i="12"/>
  <c r="P109" i="12"/>
  <c r="O109" i="12"/>
  <c r="N109" i="12"/>
  <c r="M109" i="12"/>
  <c r="L109" i="12"/>
  <c r="K109" i="12"/>
  <c r="J109" i="12"/>
  <c r="I109" i="12"/>
  <c r="H109" i="12"/>
  <c r="G109" i="12"/>
  <c r="W106" i="12"/>
  <c r="V106" i="12"/>
  <c r="U106" i="12"/>
  <c r="T106" i="12"/>
  <c r="S106" i="12"/>
  <c r="R106" i="12"/>
  <c r="Q106" i="12"/>
  <c r="P106" i="12"/>
  <c r="O106" i="12"/>
  <c r="N106" i="12"/>
  <c r="M106" i="12"/>
  <c r="L106" i="12"/>
  <c r="K106" i="12"/>
  <c r="J106" i="12"/>
  <c r="I106" i="12"/>
  <c r="H106" i="12"/>
  <c r="G106" i="12"/>
  <c r="W105" i="12"/>
  <c r="V105" i="12"/>
  <c r="U105" i="12"/>
  <c r="T105" i="12"/>
  <c r="S105" i="12"/>
  <c r="R105" i="12"/>
  <c r="Q105" i="12"/>
  <c r="P105" i="12"/>
  <c r="O105" i="12"/>
  <c r="N105" i="12"/>
  <c r="M105" i="12"/>
  <c r="L105" i="12"/>
  <c r="K105" i="12"/>
  <c r="J105" i="12"/>
  <c r="I105" i="12"/>
  <c r="H105" i="12"/>
  <c r="G105" i="12"/>
  <c r="W103" i="12"/>
  <c r="V103" i="12"/>
  <c r="U103" i="12"/>
  <c r="T103" i="12"/>
  <c r="S103" i="12"/>
  <c r="R103" i="12"/>
  <c r="Q103" i="12"/>
  <c r="P103" i="12"/>
  <c r="O103" i="12"/>
  <c r="N103" i="12"/>
  <c r="M103" i="12"/>
  <c r="L103" i="12"/>
  <c r="K103" i="12"/>
  <c r="J103" i="12"/>
  <c r="I103" i="12"/>
  <c r="H103" i="12"/>
  <c r="G103" i="12"/>
  <c r="W102" i="12"/>
  <c r="V102" i="12"/>
  <c r="U102" i="12"/>
  <c r="T102" i="12"/>
  <c r="S102" i="12"/>
  <c r="R102" i="12"/>
  <c r="Q102" i="12"/>
  <c r="P102" i="12"/>
  <c r="O102" i="12"/>
  <c r="N102" i="12"/>
  <c r="M102" i="12"/>
  <c r="L102" i="12"/>
  <c r="K102" i="12"/>
  <c r="J102" i="12"/>
  <c r="I102" i="12"/>
  <c r="H102" i="12"/>
  <c r="G102"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K98" i="12"/>
  <c r="J98" i="12"/>
  <c r="I98" i="12"/>
  <c r="H98" i="12"/>
  <c r="G98" i="12"/>
  <c r="W97" i="12"/>
  <c r="V97" i="12"/>
  <c r="U97" i="12"/>
  <c r="T97" i="12"/>
  <c r="S97" i="12"/>
  <c r="R97" i="12"/>
  <c r="Q97" i="12"/>
  <c r="P97" i="12"/>
  <c r="O97" i="12"/>
  <c r="N97" i="12"/>
  <c r="M97" i="12"/>
  <c r="L97" i="12"/>
  <c r="K97" i="12"/>
  <c r="J97" i="12"/>
  <c r="I97" i="12"/>
  <c r="H97" i="12"/>
  <c r="G97" i="12"/>
  <c r="W93" i="12"/>
  <c r="V93" i="12"/>
  <c r="U93" i="12"/>
  <c r="T93" i="12"/>
  <c r="S93" i="12"/>
  <c r="R93" i="12"/>
  <c r="Q93" i="12"/>
  <c r="P93" i="12"/>
  <c r="O93" i="12"/>
  <c r="N93" i="12"/>
  <c r="M93" i="12"/>
  <c r="L93" i="12"/>
  <c r="K93" i="12"/>
  <c r="J93" i="12"/>
  <c r="I93" i="12"/>
  <c r="H93" i="12"/>
  <c r="G93" i="12"/>
  <c r="W92" i="12"/>
  <c r="V92" i="12"/>
  <c r="U92" i="12"/>
  <c r="T92" i="12"/>
  <c r="S92" i="12"/>
  <c r="R92" i="12"/>
  <c r="Q92" i="12"/>
  <c r="P92" i="12"/>
  <c r="O92" i="12"/>
  <c r="N92" i="12"/>
  <c r="M92" i="12"/>
  <c r="L92" i="12"/>
  <c r="K92" i="12"/>
  <c r="J92" i="12"/>
  <c r="I92" i="12"/>
  <c r="H92" i="12"/>
  <c r="G92" i="12"/>
  <c r="W86" i="12"/>
  <c r="V86" i="12"/>
  <c r="U86" i="12"/>
  <c r="T86" i="12"/>
  <c r="S86" i="12"/>
  <c r="R86" i="12"/>
  <c r="Q86" i="12"/>
  <c r="P86" i="12"/>
  <c r="O86" i="12"/>
  <c r="N86" i="12"/>
  <c r="M86" i="12"/>
  <c r="L86" i="12"/>
  <c r="K86" i="12"/>
  <c r="J86" i="12"/>
  <c r="I86" i="12"/>
  <c r="H86" i="12"/>
  <c r="G86" i="12"/>
  <c r="W85" i="12"/>
  <c r="V85" i="12"/>
  <c r="U85" i="12"/>
  <c r="T85" i="12"/>
  <c r="S85" i="12"/>
  <c r="R85" i="12"/>
  <c r="Q85" i="12"/>
  <c r="P85" i="12"/>
  <c r="O85" i="12"/>
  <c r="N85" i="12"/>
  <c r="M85" i="12"/>
  <c r="L85" i="12"/>
  <c r="K85" i="12"/>
  <c r="J85" i="12"/>
  <c r="I85" i="12"/>
  <c r="H85" i="12"/>
  <c r="G85" i="12"/>
  <c r="W83" i="12"/>
  <c r="V83" i="12"/>
  <c r="U83" i="12"/>
  <c r="T83" i="12"/>
  <c r="S83" i="12"/>
  <c r="R83" i="12"/>
  <c r="Q83" i="12"/>
  <c r="P83" i="12"/>
  <c r="O83" i="12"/>
  <c r="N83" i="12"/>
  <c r="M83" i="12"/>
  <c r="L83" i="12"/>
  <c r="K83" i="12"/>
  <c r="J83" i="12"/>
  <c r="I83" i="12"/>
  <c r="H83" i="12"/>
  <c r="G83" i="12"/>
  <c r="W82" i="12"/>
  <c r="V82" i="12"/>
  <c r="U82" i="12"/>
  <c r="T82" i="12"/>
  <c r="S82" i="12"/>
  <c r="R82" i="12"/>
  <c r="Q82" i="12"/>
  <c r="P82" i="12"/>
  <c r="O82" i="12"/>
  <c r="N82" i="12"/>
  <c r="M82" i="12"/>
  <c r="L82" i="12"/>
  <c r="K82" i="12"/>
  <c r="J82" i="12"/>
  <c r="I82" i="12"/>
  <c r="H82" i="12"/>
  <c r="G82" i="12"/>
  <c r="W80" i="12"/>
  <c r="V80" i="12"/>
  <c r="U80" i="12"/>
  <c r="T80" i="12"/>
  <c r="S80" i="12"/>
  <c r="R80" i="12"/>
  <c r="Q80" i="12"/>
  <c r="P80" i="12"/>
  <c r="O80" i="12"/>
  <c r="N80" i="12"/>
  <c r="M80" i="12"/>
  <c r="L80" i="12"/>
  <c r="K80" i="12"/>
  <c r="J80" i="12"/>
  <c r="I80" i="12"/>
  <c r="H80" i="12"/>
  <c r="G80" i="12"/>
  <c r="W79" i="12"/>
  <c r="V79" i="12"/>
  <c r="U79" i="12"/>
  <c r="T79" i="12"/>
  <c r="S79" i="12"/>
  <c r="R79" i="12"/>
  <c r="Q79" i="12"/>
  <c r="P79" i="12"/>
  <c r="O79" i="12"/>
  <c r="N79" i="12"/>
  <c r="M79" i="12"/>
  <c r="L79" i="12"/>
  <c r="K79" i="12"/>
  <c r="J79" i="12"/>
  <c r="I79" i="12"/>
  <c r="H79" i="12"/>
  <c r="G79" i="12"/>
  <c r="W77" i="12"/>
  <c r="V77" i="12"/>
  <c r="U77" i="12"/>
  <c r="T77" i="12"/>
  <c r="S77" i="12"/>
  <c r="R77" i="12"/>
  <c r="Q77" i="12"/>
  <c r="P77" i="12"/>
  <c r="O77" i="12"/>
  <c r="N77" i="12"/>
  <c r="M77" i="12"/>
  <c r="L77" i="12"/>
  <c r="K77" i="12"/>
  <c r="J77" i="12"/>
  <c r="I77" i="12"/>
  <c r="H77" i="12"/>
  <c r="G77" i="12"/>
  <c r="W76" i="12"/>
  <c r="V76" i="12"/>
  <c r="U76" i="12"/>
  <c r="T76" i="12"/>
  <c r="S76" i="12"/>
  <c r="R76" i="12"/>
  <c r="Q76" i="12"/>
  <c r="P76" i="12"/>
  <c r="O76" i="12"/>
  <c r="N76" i="12"/>
  <c r="M76" i="12"/>
  <c r="L76" i="12"/>
  <c r="K76" i="12"/>
  <c r="J76" i="12"/>
  <c r="I76" i="12"/>
  <c r="H76" i="12"/>
  <c r="G76" i="12"/>
  <c r="W74" i="12"/>
  <c r="V74" i="12"/>
  <c r="U74" i="12"/>
  <c r="T74" i="12"/>
  <c r="S74" i="12"/>
  <c r="R74" i="12"/>
  <c r="Q74" i="12"/>
  <c r="P74" i="12"/>
  <c r="O74" i="12"/>
  <c r="N74" i="12"/>
  <c r="M74" i="12"/>
  <c r="L74" i="12"/>
  <c r="K74" i="12"/>
  <c r="J74" i="12"/>
  <c r="I74" i="12"/>
  <c r="H74" i="12"/>
  <c r="G74" i="12"/>
  <c r="W73" i="12"/>
  <c r="V73" i="12"/>
  <c r="U73" i="12"/>
  <c r="T73" i="12"/>
  <c r="S73" i="12"/>
  <c r="R73" i="12"/>
  <c r="Q73" i="12"/>
  <c r="P73" i="12"/>
  <c r="O73" i="12"/>
  <c r="N73" i="12"/>
  <c r="M73" i="12"/>
  <c r="L73" i="12"/>
  <c r="K73" i="12"/>
  <c r="J73" i="12"/>
  <c r="I73" i="12"/>
  <c r="H73" i="12"/>
  <c r="G73" i="12"/>
  <c r="W71" i="12"/>
  <c r="V71" i="12"/>
  <c r="U71" i="12"/>
  <c r="T71" i="12"/>
  <c r="S71" i="12"/>
  <c r="R71" i="12"/>
  <c r="Q71" i="12"/>
  <c r="P71" i="12"/>
  <c r="O71" i="12"/>
  <c r="N71" i="12"/>
  <c r="M71" i="12"/>
  <c r="L71" i="12"/>
  <c r="K71" i="12"/>
  <c r="J71" i="12"/>
  <c r="I71" i="12"/>
  <c r="H71" i="12"/>
  <c r="G71" i="12"/>
  <c r="W70" i="12"/>
  <c r="V70" i="12"/>
  <c r="U70" i="12"/>
  <c r="T70" i="12"/>
  <c r="S70" i="12"/>
  <c r="R70" i="12"/>
  <c r="Q70" i="12"/>
  <c r="P70" i="12"/>
  <c r="O70" i="12"/>
  <c r="N70" i="12"/>
  <c r="M70" i="12"/>
  <c r="L70" i="12"/>
  <c r="K70" i="12"/>
  <c r="J70" i="12"/>
  <c r="I70" i="12"/>
  <c r="H70" i="12"/>
  <c r="G70" i="12"/>
  <c r="W67" i="12"/>
  <c r="V67" i="12"/>
  <c r="U67" i="12"/>
  <c r="T67" i="12"/>
  <c r="S67" i="12"/>
  <c r="R67" i="12"/>
  <c r="Q67" i="12"/>
  <c r="P67" i="12"/>
  <c r="O67" i="12"/>
  <c r="N67" i="12"/>
  <c r="M67" i="12"/>
  <c r="L67" i="12"/>
  <c r="K67" i="12"/>
  <c r="J67" i="12"/>
  <c r="I67" i="12"/>
  <c r="H67" i="12"/>
  <c r="G67" i="12"/>
  <c r="W66" i="12"/>
  <c r="V66" i="12"/>
  <c r="U66" i="12"/>
  <c r="T66" i="12"/>
  <c r="S66" i="12"/>
  <c r="R66" i="12"/>
  <c r="Q66" i="12"/>
  <c r="P66" i="12"/>
  <c r="O66" i="12"/>
  <c r="N66" i="12"/>
  <c r="M66" i="12"/>
  <c r="L66" i="12"/>
  <c r="K66" i="12"/>
  <c r="J66" i="12"/>
  <c r="I66" i="12"/>
  <c r="H66" i="12"/>
  <c r="G66" i="12"/>
  <c r="W65" i="12"/>
  <c r="V65" i="12"/>
  <c r="U65" i="12"/>
  <c r="T65" i="12"/>
  <c r="S65" i="12"/>
  <c r="R65" i="12"/>
  <c r="Q65" i="12"/>
  <c r="P65" i="12"/>
  <c r="O65" i="12"/>
  <c r="N65" i="12"/>
  <c r="M65" i="12"/>
  <c r="L65" i="12"/>
  <c r="K65" i="12"/>
  <c r="J65" i="12"/>
  <c r="I65" i="12"/>
  <c r="H65" i="12"/>
  <c r="G65" i="12"/>
  <c r="W63" i="12"/>
  <c r="V63" i="12"/>
  <c r="U63" i="12"/>
  <c r="T63" i="12"/>
  <c r="S63" i="12"/>
  <c r="R63" i="12"/>
  <c r="Q63" i="12"/>
  <c r="P63" i="12"/>
  <c r="O63" i="12"/>
  <c r="N63" i="12"/>
  <c r="M63" i="12"/>
  <c r="L63" i="12"/>
  <c r="K63" i="12"/>
  <c r="J63" i="12"/>
  <c r="I63" i="12"/>
  <c r="H63" i="12"/>
  <c r="G63" i="12"/>
  <c r="W62" i="12"/>
  <c r="V62" i="12"/>
  <c r="U62" i="12"/>
  <c r="T62" i="12"/>
  <c r="S62" i="12"/>
  <c r="R62" i="12"/>
  <c r="Q62" i="12"/>
  <c r="P62" i="12"/>
  <c r="O62" i="12"/>
  <c r="N62" i="12"/>
  <c r="M62" i="12"/>
  <c r="L62" i="12"/>
  <c r="K62" i="12"/>
  <c r="J62" i="12"/>
  <c r="I62" i="12"/>
  <c r="H62" i="12"/>
  <c r="G62" i="12"/>
  <c r="W60" i="12"/>
  <c r="V60" i="12"/>
  <c r="U60" i="12"/>
  <c r="T60" i="12"/>
  <c r="S60" i="12"/>
  <c r="R60" i="12"/>
  <c r="Q60" i="12"/>
  <c r="P60" i="12"/>
  <c r="O60" i="12"/>
  <c r="N60" i="12"/>
  <c r="M60" i="12"/>
  <c r="L60" i="12"/>
  <c r="K60" i="12"/>
  <c r="J60" i="12"/>
  <c r="I60" i="12"/>
  <c r="H60" i="12"/>
  <c r="G60" i="12"/>
  <c r="W59" i="12"/>
  <c r="V59" i="12"/>
  <c r="U59" i="12"/>
  <c r="T59" i="12"/>
  <c r="S59" i="12"/>
  <c r="R59" i="12"/>
  <c r="Q59" i="12"/>
  <c r="P59" i="12"/>
  <c r="O59" i="12"/>
  <c r="N59" i="12"/>
  <c r="M59" i="12"/>
  <c r="L59" i="12"/>
  <c r="K59" i="12"/>
  <c r="J59" i="12"/>
  <c r="I59" i="12"/>
  <c r="H59" i="12"/>
  <c r="G59" i="12"/>
  <c r="W58" i="12"/>
  <c r="V58" i="12"/>
  <c r="U58" i="12"/>
  <c r="T58" i="12"/>
  <c r="S58" i="12"/>
  <c r="R58" i="12"/>
  <c r="Q58" i="12"/>
  <c r="P58" i="12"/>
  <c r="O58" i="12"/>
  <c r="N58" i="12"/>
  <c r="M58" i="12"/>
  <c r="L58" i="12"/>
  <c r="K58" i="12"/>
  <c r="J58" i="12"/>
  <c r="I58" i="12"/>
  <c r="H58" i="12"/>
  <c r="G58" i="12"/>
  <c r="W56" i="12"/>
  <c r="V56" i="12"/>
  <c r="U56" i="12"/>
  <c r="T56" i="12"/>
  <c r="S56" i="12"/>
  <c r="R56" i="12"/>
  <c r="Q56" i="12"/>
  <c r="P56" i="12"/>
  <c r="O56" i="12"/>
  <c r="N56" i="12"/>
  <c r="M56" i="12"/>
  <c r="L56" i="12"/>
  <c r="K56" i="12"/>
  <c r="J56" i="12"/>
  <c r="I56" i="12"/>
  <c r="H56" i="12"/>
  <c r="G56" i="12"/>
  <c r="W55" i="12"/>
  <c r="V55" i="12"/>
  <c r="U55" i="12"/>
  <c r="T55" i="12"/>
  <c r="S55" i="12"/>
  <c r="R55" i="12"/>
  <c r="Q55" i="12"/>
  <c r="P55" i="12"/>
  <c r="O55" i="12"/>
  <c r="N55" i="12"/>
  <c r="M55" i="12"/>
  <c r="L55" i="12"/>
  <c r="K55" i="12"/>
  <c r="J55" i="12"/>
  <c r="I55" i="12"/>
  <c r="H55" i="12"/>
  <c r="G55" i="12"/>
  <c r="W53" i="12"/>
  <c r="V53" i="12"/>
  <c r="U53" i="12"/>
  <c r="T53" i="12"/>
  <c r="S53" i="12"/>
  <c r="R53" i="12"/>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T51" i="12"/>
  <c r="S51" i="12"/>
  <c r="R51" i="12"/>
  <c r="Q51" i="12"/>
  <c r="P51" i="12"/>
  <c r="O51" i="12"/>
  <c r="N51" i="12"/>
  <c r="M51" i="12"/>
  <c r="L51" i="12"/>
  <c r="K51" i="12"/>
  <c r="J51" i="12"/>
  <c r="I51" i="12"/>
  <c r="H51" i="12"/>
  <c r="G51" i="12"/>
  <c r="W49" i="12"/>
  <c r="V49" i="12"/>
  <c r="U49" i="12"/>
  <c r="T49" i="12"/>
  <c r="S49" i="12"/>
  <c r="R49" i="12"/>
  <c r="Q49" i="12"/>
  <c r="P49" i="12"/>
  <c r="O49" i="12"/>
  <c r="N49" i="12"/>
  <c r="M49" i="12"/>
  <c r="L49" i="12"/>
  <c r="K49" i="12"/>
  <c r="J49" i="12"/>
  <c r="I49" i="12"/>
  <c r="H49" i="12"/>
  <c r="G49" i="12"/>
  <c r="W48" i="12"/>
  <c r="V48" i="12"/>
  <c r="U48" i="12"/>
  <c r="T48" i="12"/>
  <c r="S48" i="12"/>
  <c r="R48" i="12"/>
  <c r="Q48" i="12"/>
  <c r="P48" i="12"/>
  <c r="O48" i="12"/>
  <c r="N48" i="12"/>
  <c r="M48" i="12"/>
  <c r="L48" i="12"/>
  <c r="K48" i="12"/>
  <c r="J48" i="12"/>
  <c r="I48" i="12"/>
  <c r="H48" i="12"/>
  <c r="G48" i="12"/>
  <c r="W45" i="12"/>
  <c r="V45" i="12"/>
  <c r="U45" i="12"/>
  <c r="T45" i="12"/>
  <c r="S45" i="12"/>
  <c r="R45" i="12"/>
  <c r="Q45" i="12"/>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S43" i="12"/>
  <c r="R43" i="12"/>
  <c r="Q43" i="12"/>
  <c r="P43" i="12"/>
  <c r="O43" i="12"/>
  <c r="N43" i="12"/>
  <c r="M43" i="12"/>
  <c r="L43" i="12"/>
  <c r="K43" i="12"/>
  <c r="J43" i="12"/>
  <c r="I43" i="12"/>
  <c r="H43" i="12"/>
  <c r="G43" i="12"/>
  <c r="W41" i="12"/>
  <c r="V41" i="12"/>
  <c r="U41" i="12"/>
  <c r="T41" i="12"/>
  <c r="S41" i="12"/>
  <c r="R41" i="12"/>
  <c r="Q41" i="12"/>
  <c r="P41" i="12"/>
  <c r="O41" i="12"/>
  <c r="N41" i="12"/>
  <c r="M41" i="12"/>
  <c r="L41" i="12"/>
  <c r="K41" i="12"/>
  <c r="J41" i="12"/>
  <c r="I41" i="12"/>
  <c r="H41" i="12"/>
  <c r="G41" i="12"/>
  <c r="W40" i="12"/>
  <c r="V40" i="12"/>
  <c r="U40" i="12"/>
  <c r="T40" i="12"/>
  <c r="S40" i="12"/>
  <c r="R40" i="12"/>
  <c r="Q40" i="12"/>
  <c r="P40" i="12"/>
  <c r="O40" i="12"/>
  <c r="N40" i="12"/>
  <c r="M40" i="12"/>
  <c r="L40" i="12"/>
  <c r="K40" i="12"/>
  <c r="J40" i="12"/>
  <c r="I40" i="12"/>
  <c r="H40" i="12"/>
  <c r="G40" i="12"/>
  <c r="W39" i="12"/>
  <c r="V39" i="12"/>
  <c r="U39" i="12"/>
  <c r="T39" i="12"/>
  <c r="S39" i="12"/>
  <c r="R39" i="12"/>
  <c r="Q39" i="12"/>
  <c r="P39" i="12"/>
  <c r="O39" i="12"/>
  <c r="N39" i="12"/>
  <c r="M39" i="12"/>
  <c r="L39" i="12"/>
  <c r="K39" i="12"/>
  <c r="J39" i="12"/>
  <c r="I39" i="12"/>
  <c r="H39" i="12"/>
  <c r="G39" i="12"/>
  <c r="W37" i="12"/>
  <c r="V37" i="12"/>
  <c r="U37" i="12"/>
  <c r="T37" i="12"/>
  <c r="S37" i="12"/>
  <c r="R37" i="12"/>
  <c r="Q37" i="12"/>
  <c r="P37" i="12"/>
  <c r="O37" i="12"/>
  <c r="N37" i="12"/>
  <c r="M37" i="12"/>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S35" i="12"/>
  <c r="R35" i="12"/>
  <c r="Q35" i="12"/>
  <c r="P35" i="12"/>
  <c r="O35" i="12"/>
  <c r="N35" i="12"/>
  <c r="M35" i="12"/>
  <c r="L35" i="12"/>
  <c r="K35" i="12"/>
  <c r="J35" i="12"/>
  <c r="I35" i="12"/>
  <c r="H35" i="12"/>
  <c r="G35" i="12"/>
  <c r="W32" i="12"/>
  <c r="V32" i="12"/>
  <c r="U32" i="12"/>
  <c r="T32" i="12"/>
  <c r="S32" i="12"/>
  <c r="R32" i="12"/>
  <c r="Q32" i="12"/>
  <c r="P32" i="12"/>
  <c r="O32" i="12"/>
  <c r="N32" i="12"/>
  <c r="M32" i="12"/>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M29" i="12"/>
  <c r="L29" i="12"/>
  <c r="K29" i="12"/>
  <c r="J29" i="12"/>
  <c r="I29" i="12"/>
  <c r="H29" i="12"/>
  <c r="G29" i="12"/>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O24" i="12"/>
  <c r="N24" i="12"/>
  <c r="M24" i="12"/>
  <c r="L24" i="12"/>
  <c r="K24" i="12"/>
  <c r="J24" i="12"/>
  <c r="I24" i="12"/>
  <c r="H24" i="12"/>
  <c r="G24" i="12"/>
  <c r="W22" i="12"/>
  <c r="V22" i="12"/>
  <c r="U22" i="12"/>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V19" i="12"/>
  <c r="U19" i="12"/>
  <c r="T19" i="12"/>
  <c r="S19" i="12"/>
  <c r="R19" i="12"/>
  <c r="Q19" i="12"/>
  <c r="P19" i="12"/>
  <c r="O19" i="12"/>
  <c r="N19" i="12"/>
  <c r="M19" i="12"/>
  <c r="L19" i="12"/>
  <c r="K19" i="12"/>
  <c r="J19" i="12"/>
  <c r="I19" i="12"/>
  <c r="H19" i="12"/>
  <c r="G19" i="12"/>
  <c r="W15" i="12"/>
  <c r="W13" i="12" s="1"/>
  <c r="V15" i="12"/>
  <c r="V13" i="12" s="1"/>
  <c r="U15" i="12"/>
  <c r="U13" i="12" s="1"/>
  <c r="T15" i="12"/>
  <c r="T13" i="12" s="1"/>
  <c r="S15" i="12"/>
  <c r="S13" i="12" s="1"/>
  <c r="R15" i="12"/>
  <c r="R13" i="12" s="1"/>
  <c r="Q15" i="12"/>
  <c r="Q13" i="12" s="1"/>
  <c r="P15" i="12"/>
  <c r="P13" i="12" s="1"/>
  <c r="O15" i="12"/>
  <c r="O13" i="12" s="1"/>
  <c r="N15" i="12"/>
  <c r="N13" i="12" s="1"/>
  <c r="M15" i="12"/>
  <c r="M13" i="12" s="1"/>
  <c r="L15" i="12"/>
  <c r="L13" i="12" s="1"/>
  <c r="K15" i="12"/>
  <c r="K13" i="12" s="1"/>
  <c r="J15" i="12"/>
  <c r="J13" i="12" s="1"/>
  <c r="I15" i="12"/>
  <c r="I13" i="12" s="1"/>
  <c r="H15" i="12"/>
  <c r="H13" i="12" s="1"/>
  <c r="G15" i="12"/>
  <c r="W11" i="12"/>
  <c r="V11" i="12"/>
  <c r="U11" i="12"/>
  <c r="T11" i="12"/>
  <c r="T843" i="12" s="1"/>
  <c r="T837" i="12" s="1"/>
  <c r="T834" i="12" s="1"/>
  <c r="T829" i="12" s="1"/>
  <c r="T824" i="12" s="1"/>
  <c r="S11" i="12"/>
  <c r="R11" i="12"/>
  <c r="Q11" i="12"/>
  <c r="P11" i="12"/>
  <c r="P843" i="12" s="1"/>
  <c r="P837" i="12" s="1"/>
  <c r="P834" i="12" s="1"/>
  <c r="P829" i="12" s="1"/>
  <c r="P824" i="12" s="1"/>
  <c r="O11" i="12"/>
  <c r="N11" i="12"/>
  <c r="M11" i="12"/>
  <c r="L11" i="12"/>
  <c r="L843" i="12" s="1"/>
  <c r="L837" i="12" s="1"/>
  <c r="L834" i="12" s="1"/>
  <c r="L829" i="12" s="1"/>
  <c r="L824" i="12" s="1"/>
  <c r="K11" i="12"/>
  <c r="J11" i="12"/>
  <c r="I11" i="12"/>
  <c r="H11" i="12"/>
  <c r="H843" i="12" s="1"/>
  <c r="H837" i="12" s="1"/>
  <c r="H834" i="12" s="1"/>
  <c r="H829" i="12" s="1"/>
  <c r="H824" i="12" s="1"/>
  <c r="G11" i="12"/>
  <c r="G9" i="12"/>
  <c r="F864" i="12"/>
  <c r="F863" i="12"/>
  <c r="V6" i="12"/>
  <c r="V866" i="12" s="1"/>
  <c r="U6" i="12"/>
  <c r="U866" i="12" s="1"/>
  <c r="T6" i="12"/>
  <c r="T866" i="12" s="1"/>
  <c r="S6" i="12"/>
  <c r="S866" i="12" s="1"/>
  <c r="R6" i="12"/>
  <c r="R866" i="12" s="1"/>
  <c r="Q6" i="12"/>
  <c r="Q866" i="12" s="1"/>
  <c r="P6" i="12"/>
  <c r="P866" i="12" s="1"/>
  <c r="O6" i="12"/>
  <c r="O866" i="12" s="1"/>
  <c r="N6" i="12"/>
  <c r="N866" i="12" s="1"/>
  <c r="M6" i="12"/>
  <c r="M866" i="12" s="1"/>
  <c r="L6" i="12"/>
  <c r="L866" i="12" s="1"/>
  <c r="J6" i="12"/>
  <c r="J866" i="12" s="1"/>
  <c r="I6" i="12"/>
  <c r="I866" i="12" s="1"/>
  <c r="H6" i="12"/>
  <c r="H866" i="12" s="1"/>
  <c r="N10" i="12" l="1"/>
  <c r="N843" i="12"/>
  <c r="N837" i="12" s="1"/>
  <c r="N834" i="12" s="1"/>
  <c r="N829" i="12" s="1"/>
  <c r="N824" i="12" s="1"/>
  <c r="W10" i="12"/>
  <c r="I10" i="12"/>
  <c r="I843" i="12"/>
  <c r="I837" i="12" s="1"/>
  <c r="I834" i="12" s="1"/>
  <c r="I829" i="12" s="1"/>
  <c r="I824" i="12" s="1"/>
  <c r="Q10" i="12"/>
  <c r="Q843" i="12"/>
  <c r="Q837" i="12" s="1"/>
  <c r="Q834" i="12" s="1"/>
  <c r="Q829" i="12" s="1"/>
  <c r="Q824" i="12" s="1"/>
  <c r="O10" i="12"/>
  <c r="O843" i="12"/>
  <c r="O837" i="12" s="1"/>
  <c r="O834" i="12" s="1"/>
  <c r="O829" i="12" s="1"/>
  <c r="O824" i="12" s="1"/>
  <c r="R10" i="12"/>
  <c r="R843" i="12"/>
  <c r="R837" i="12" s="1"/>
  <c r="R834" i="12" s="1"/>
  <c r="R829" i="12" s="1"/>
  <c r="R824" i="12" s="1"/>
  <c r="J10" i="12"/>
  <c r="J843" i="12"/>
  <c r="J837" i="12" s="1"/>
  <c r="J834" i="12" s="1"/>
  <c r="J829" i="12" s="1"/>
  <c r="J824" i="12" s="1"/>
  <c r="K10" i="12"/>
  <c r="K843" i="12"/>
  <c r="K837" i="12" s="1"/>
  <c r="K834" i="12" s="1"/>
  <c r="K829" i="12" s="1"/>
  <c r="K824" i="12" s="1"/>
  <c r="S10" i="12"/>
  <c r="S843" i="12"/>
  <c r="S837" i="12" s="1"/>
  <c r="S834" i="12" s="1"/>
  <c r="S829" i="12" s="1"/>
  <c r="S824" i="12" s="1"/>
  <c r="V10" i="12"/>
  <c r="V843" i="12"/>
  <c r="V837" i="12" s="1"/>
  <c r="V834" i="12" s="1"/>
  <c r="V829" i="12" s="1"/>
  <c r="V824" i="12" s="1"/>
  <c r="M10" i="12"/>
  <c r="M843" i="12"/>
  <c r="M837" i="12" s="1"/>
  <c r="M834" i="12" s="1"/>
  <c r="M829" i="12" s="1"/>
  <c r="M824" i="12" s="1"/>
  <c r="U10" i="12"/>
  <c r="U843" i="12"/>
  <c r="U837" i="12" s="1"/>
  <c r="U834" i="12" s="1"/>
  <c r="U829" i="12" s="1"/>
  <c r="U824" i="12" s="1"/>
  <c r="T1694" i="10"/>
  <c r="T1721" i="10"/>
  <c r="T1722" i="10" s="1"/>
  <c r="T1724" i="10" s="1"/>
  <c r="V1721" i="11"/>
  <c r="V1722" i="11" s="1"/>
  <c r="V1724" i="11" s="1"/>
  <c r="T1694" i="9"/>
  <c r="T1721" i="9"/>
  <c r="T1722" i="9" s="1"/>
  <c r="T1724" i="9" s="1"/>
  <c r="V1689" i="11"/>
  <c r="U1380" i="9"/>
  <c r="U1689" i="9"/>
  <c r="V1694" i="11"/>
  <c r="U1380" i="10"/>
  <c r="U1689" i="10"/>
  <c r="W1722" i="11"/>
  <c r="W1100" i="10"/>
  <c r="V1376" i="10"/>
  <c r="V1376" i="9"/>
  <c r="W1098" i="9"/>
  <c r="H334" i="12"/>
  <c r="H327" i="12" s="1"/>
  <c r="H323" i="12" s="1"/>
  <c r="I295" i="12"/>
  <c r="Q295" i="12"/>
  <c r="G318" i="12"/>
  <c r="K318" i="12"/>
  <c r="O318" i="12"/>
  <c r="S318" i="12"/>
  <c r="W318" i="12"/>
  <c r="M500" i="12"/>
  <c r="U500" i="12"/>
  <c r="G13" i="12"/>
  <c r="L295" i="12"/>
  <c r="T295" i="12"/>
  <c r="O295" i="12"/>
  <c r="W295" i="12"/>
  <c r="N334" i="12"/>
  <c r="N327" i="12" s="1"/>
  <c r="N323" i="12" s="1"/>
  <c r="I217" i="12"/>
  <c r="M217" i="12"/>
  <c r="Q217" i="12"/>
  <c r="U217" i="12"/>
  <c r="V81" i="12"/>
  <c r="V78" i="12" s="1"/>
  <c r="V75" i="12" s="1"/>
  <c r="V72" i="12" s="1"/>
  <c r="V69" i="12" s="1"/>
  <c r="V64" i="12" s="1"/>
  <c r="V61" i="12" s="1"/>
  <c r="V57" i="12" s="1"/>
  <c r="V54" i="12" s="1"/>
  <c r="V50" i="12" s="1"/>
  <c r="V47" i="12" s="1"/>
  <c r="V42" i="12" s="1"/>
  <c r="V38" i="12" s="1"/>
  <c r="V34" i="12" s="1"/>
  <c r="V28" i="12" s="1"/>
  <c r="V23" i="12" s="1"/>
  <c r="V18" i="12" s="1"/>
  <c r="I91" i="12"/>
  <c r="M91" i="12"/>
  <c r="Q91" i="12"/>
  <c r="U91" i="12"/>
  <c r="K217" i="12"/>
  <c r="O217" i="12"/>
  <c r="S217" i="12"/>
  <c r="W217" i="12"/>
  <c r="W214" i="12" s="1"/>
  <c r="W210" i="12" s="1"/>
  <c r="W206" i="12" s="1"/>
  <c r="W203" i="12" s="1"/>
  <c r="W200" i="12" s="1"/>
  <c r="W197" i="12" s="1"/>
  <c r="W194" i="12" s="1"/>
  <c r="W191" i="12" s="1"/>
  <c r="W188" i="12" s="1"/>
  <c r="W183" i="12" s="1"/>
  <c r="W180" i="12" s="1"/>
  <c r="W176" i="12" s="1"/>
  <c r="W173" i="12" s="1"/>
  <c r="W169" i="12" s="1"/>
  <c r="W166" i="12" s="1"/>
  <c r="W161" i="12" s="1"/>
  <c r="W157" i="12" s="1"/>
  <c r="W153" i="12" s="1"/>
  <c r="W147" i="12" s="1"/>
  <c r="W142" i="12" s="1"/>
  <c r="W137" i="12" s="1"/>
  <c r="W130" i="12" s="1"/>
  <c r="W127" i="12" s="1"/>
  <c r="W123" i="12" s="1"/>
  <c r="W119" i="12" s="1"/>
  <c r="W116" i="12" s="1"/>
  <c r="W113" i="12" s="1"/>
  <c r="W108" i="12" s="1"/>
  <c r="W104" i="12" s="1"/>
  <c r="W101" i="12" s="1"/>
  <c r="W96" i="12" s="1"/>
  <c r="V334" i="12"/>
  <c r="V327" i="12" s="1"/>
  <c r="V323" i="12" s="1"/>
  <c r="G91" i="12"/>
  <c r="K91" i="12"/>
  <c r="O91" i="12"/>
  <c r="S91" i="12"/>
  <c r="W91" i="12"/>
  <c r="W84" i="12" s="1"/>
  <c r="W81" i="12" s="1"/>
  <c r="W78" i="12" s="1"/>
  <c r="W75" i="12" s="1"/>
  <c r="W72" i="12" s="1"/>
  <c r="W69" i="12" s="1"/>
  <c r="W64" i="12" s="1"/>
  <c r="W61" i="12" s="1"/>
  <c r="W57" i="12" s="1"/>
  <c r="W54" i="12" s="1"/>
  <c r="W50" i="12" s="1"/>
  <c r="W47" i="12" s="1"/>
  <c r="W42" i="12" s="1"/>
  <c r="W38" i="12" s="1"/>
  <c r="W34" i="12" s="1"/>
  <c r="W28" i="12" s="1"/>
  <c r="W23" i="12" s="1"/>
  <c r="W18" i="12" s="1"/>
  <c r="M295" i="12"/>
  <c r="U295" i="12"/>
  <c r="I500" i="12"/>
  <c r="Q500" i="12"/>
  <c r="H295" i="12"/>
  <c r="P295" i="12"/>
  <c r="K295" i="12"/>
  <c r="S295" i="12"/>
  <c r="I318" i="12"/>
  <c r="M318" i="12"/>
  <c r="Q318" i="12"/>
  <c r="Q314" i="12" s="1"/>
  <c r="U318" i="12"/>
  <c r="U314" i="12" s="1"/>
  <c r="J334" i="12"/>
  <c r="J327" i="12" s="1"/>
  <c r="J323" i="12" s="1"/>
  <c r="R334" i="12"/>
  <c r="R327" i="12" s="1"/>
  <c r="R323" i="12" s="1"/>
  <c r="I334" i="12"/>
  <c r="I327" i="12" s="1"/>
  <c r="I323" i="12" s="1"/>
  <c r="I319" i="12" s="1"/>
  <c r="I314" i="12" s="1"/>
  <c r="I288" i="12" s="1"/>
  <c r="I281" i="12" s="1"/>
  <c r="I274" i="12" s="1"/>
  <c r="I267" i="12" s="1"/>
  <c r="I260" i="12" s="1"/>
  <c r="I253" i="12" s="1"/>
  <c r="I246" i="12" s="1"/>
  <c r="M334" i="12"/>
  <c r="M327" i="12" s="1"/>
  <c r="Q334" i="12"/>
  <c r="Q327" i="12" s="1"/>
  <c r="Q323" i="12" s="1"/>
  <c r="U334" i="12"/>
  <c r="U327" i="12" s="1"/>
  <c r="U323" i="12" s="1"/>
  <c r="K500" i="12"/>
  <c r="O500" i="12"/>
  <c r="S500" i="12"/>
  <c r="W500" i="12"/>
  <c r="J91" i="12"/>
  <c r="J84" i="12" s="1"/>
  <c r="J81" i="12" s="1"/>
  <c r="J78" i="12" s="1"/>
  <c r="N91" i="12"/>
  <c r="N84" i="12" s="1"/>
  <c r="N81" i="12" s="1"/>
  <c r="N78" i="12" s="1"/>
  <c r="R91" i="12"/>
  <c r="R84" i="12" s="1"/>
  <c r="R81" i="12" s="1"/>
  <c r="R78" i="12" s="1"/>
  <c r="R75" i="12" s="1"/>
  <c r="R72" i="12" s="1"/>
  <c r="R69" i="12" s="1"/>
  <c r="R64" i="12" s="1"/>
  <c r="R61" i="12" s="1"/>
  <c r="R57" i="12" s="1"/>
  <c r="R54" i="12" s="1"/>
  <c r="R50" i="12" s="1"/>
  <c r="R47" i="12" s="1"/>
  <c r="R42" i="12" s="1"/>
  <c r="R38" i="12" s="1"/>
  <c r="R34" i="12" s="1"/>
  <c r="R28" i="12" s="1"/>
  <c r="R23" i="12" s="1"/>
  <c r="R18" i="12" s="1"/>
  <c r="V91" i="12"/>
  <c r="V84" i="12" s="1"/>
  <c r="J295" i="12"/>
  <c r="N295" i="12"/>
  <c r="R295" i="12"/>
  <c r="V295" i="12"/>
  <c r="H318" i="12"/>
  <c r="L318" i="12"/>
  <c r="P318" i="12"/>
  <c r="T318" i="12"/>
  <c r="H319" i="12"/>
  <c r="L334" i="12"/>
  <c r="L327" i="12" s="1"/>
  <c r="L323" i="12" s="1"/>
  <c r="P334" i="12"/>
  <c r="P327" i="12" s="1"/>
  <c r="P323" i="12" s="1"/>
  <c r="T334" i="12"/>
  <c r="T327" i="12" s="1"/>
  <c r="T323" i="12" s="1"/>
  <c r="T314" i="12" s="1"/>
  <c r="W334" i="12"/>
  <c r="W327" i="12" s="1"/>
  <c r="W323" i="12" s="1"/>
  <c r="W314" i="12" s="1"/>
  <c r="H91" i="12"/>
  <c r="H84" i="12" s="1"/>
  <c r="H81" i="12" s="1"/>
  <c r="H78" i="12" s="1"/>
  <c r="H75" i="12" s="1"/>
  <c r="H72" i="12" s="1"/>
  <c r="H69" i="12" s="1"/>
  <c r="H64" i="12" s="1"/>
  <c r="H61" i="12" s="1"/>
  <c r="H57" i="12" s="1"/>
  <c r="H54" i="12" s="1"/>
  <c r="H50" i="12" s="1"/>
  <c r="H47" i="12" s="1"/>
  <c r="H42" i="12" s="1"/>
  <c r="H38" i="12" s="1"/>
  <c r="H34" i="12" s="1"/>
  <c r="H28" i="12" s="1"/>
  <c r="H23" i="12" s="1"/>
  <c r="H18" i="12" s="1"/>
  <c r="L91" i="12"/>
  <c r="P91" i="12"/>
  <c r="P84" i="12" s="1"/>
  <c r="P81" i="12" s="1"/>
  <c r="P78" i="12" s="1"/>
  <c r="P75" i="12" s="1"/>
  <c r="P72" i="12" s="1"/>
  <c r="P69" i="12" s="1"/>
  <c r="P64" i="12" s="1"/>
  <c r="P61" i="12" s="1"/>
  <c r="P57" i="12" s="1"/>
  <c r="P54" i="12" s="1"/>
  <c r="P50" i="12" s="1"/>
  <c r="P47" i="12" s="1"/>
  <c r="P42" i="12" s="1"/>
  <c r="P38" i="12" s="1"/>
  <c r="P34" i="12" s="1"/>
  <c r="P28" i="12" s="1"/>
  <c r="P23" i="12" s="1"/>
  <c r="P18" i="12" s="1"/>
  <c r="T91" i="12"/>
  <c r="T84" i="12" s="1"/>
  <c r="T81" i="12" s="1"/>
  <c r="T78" i="12" s="1"/>
  <c r="T75" i="12" s="1"/>
  <c r="T72" i="12" s="1"/>
  <c r="T69" i="12" s="1"/>
  <c r="T64" i="12" s="1"/>
  <c r="T61" i="12" s="1"/>
  <c r="T57" i="12" s="1"/>
  <c r="T54" i="12" s="1"/>
  <c r="T50" i="12" s="1"/>
  <c r="T47" i="12" s="1"/>
  <c r="T42" i="12" s="1"/>
  <c r="T38" i="12" s="1"/>
  <c r="T34" i="12" s="1"/>
  <c r="T28" i="12" s="1"/>
  <c r="T23" i="12" s="1"/>
  <c r="T18" i="12" s="1"/>
  <c r="H314" i="12"/>
  <c r="J319" i="12"/>
  <c r="H500" i="12"/>
  <c r="H497" i="12" s="1"/>
  <c r="H493" i="12" s="1"/>
  <c r="H486" i="12" s="1"/>
  <c r="H483" i="12" s="1"/>
  <c r="H480" i="12" s="1"/>
  <c r="H477" i="12" s="1"/>
  <c r="H474" i="12" s="1"/>
  <c r="H471" i="12" s="1"/>
  <c r="H466" i="12" s="1"/>
  <c r="H463" i="12" s="1"/>
  <c r="H459" i="12" s="1"/>
  <c r="H456" i="12" s="1"/>
  <c r="H452" i="12" s="1"/>
  <c r="H449" i="12" s="1"/>
  <c r="H444" i="12" s="1"/>
  <c r="H440" i="12" s="1"/>
  <c r="H436" i="12" s="1"/>
  <c r="H430" i="12" s="1"/>
  <c r="H425" i="12" s="1"/>
  <c r="H420" i="12" s="1"/>
  <c r="L500" i="12"/>
  <c r="L497" i="12" s="1"/>
  <c r="L493" i="12" s="1"/>
  <c r="L486" i="12" s="1"/>
  <c r="L483" i="12" s="1"/>
  <c r="L480" i="12" s="1"/>
  <c r="L477" i="12" s="1"/>
  <c r="L474" i="12" s="1"/>
  <c r="L471" i="12" s="1"/>
  <c r="L466" i="12" s="1"/>
  <c r="L463" i="12" s="1"/>
  <c r="L459" i="12" s="1"/>
  <c r="L456" i="12" s="1"/>
  <c r="L452" i="12" s="1"/>
  <c r="L449" i="12" s="1"/>
  <c r="L444" i="12" s="1"/>
  <c r="L440" i="12" s="1"/>
  <c r="L436" i="12" s="1"/>
  <c r="L430" i="12" s="1"/>
  <c r="L425" i="12" s="1"/>
  <c r="L420" i="12" s="1"/>
  <c r="P500" i="12"/>
  <c r="P497" i="12" s="1"/>
  <c r="P493" i="12" s="1"/>
  <c r="P486" i="12" s="1"/>
  <c r="P483" i="12" s="1"/>
  <c r="P480" i="12" s="1"/>
  <c r="P477" i="12" s="1"/>
  <c r="P474" i="12" s="1"/>
  <c r="P471" i="12" s="1"/>
  <c r="P466" i="12" s="1"/>
  <c r="P463" i="12" s="1"/>
  <c r="P459" i="12" s="1"/>
  <c r="P456" i="12" s="1"/>
  <c r="P452" i="12" s="1"/>
  <c r="P449" i="12" s="1"/>
  <c r="P444" i="12" s="1"/>
  <c r="P440" i="12" s="1"/>
  <c r="P436" i="12" s="1"/>
  <c r="P430" i="12" s="1"/>
  <c r="P425" i="12" s="1"/>
  <c r="P420" i="12" s="1"/>
  <c r="T500" i="12"/>
  <c r="T497" i="12" s="1"/>
  <c r="T493" i="12" s="1"/>
  <c r="T486" i="12" s="1"/>
  <c r="T483" i="12" s="1"/>
  <c r="T480" i="12" s="1"/>
  <c r="T477" i="12" s="1"/>
  <c r="T474" i="12" s="1"/>
  <c r="T471" i="12" s="1"/>
  <c r="T466" i="12" s="1"/>
  <c r="T463" i="12" s="1"/>
  <c r="T459" i="12" s="1"/>
  <c r="T456" i="12" s="1"/>
  <c r="T452" i="12" s="1"/>
  <c r="T449" i="12" s="1"/>
  <c r="T444" i="12" s="1"/>
  <c r="T440" i="12" s="1"/>
  <c r="T436" i="12" s="1"/>
  <c r="T430" i="12" s="1"/>
  <c r="T425" i="12" s="1"/>
  <c r="T420" i="12" s="1"/>
  <c r="I497" i="12"/>
  <c r="I493" i="12" s="1"/>
  <c r="I486" i="12" s="1"/>
  <c r="I483" i="12" s="1"/>
  <c r="I480" i="12" s="1"/>
  <c r="I477" i="12" s="1"/>
  <c r="I474" i="12" s="1"/>
  <c r="I471" i="12" s="1"/>
  <c r="I466" i="12" s="1"/>
  <c r="I463" i="12" s="1"/>
  <c r="I459" i="12" s="1"/>
  <c r="I456" i="12" s="1"/>
  <c r="I452" i="12" s="1"/>
  <c r="I449" i="12" s="1"/>
  <c r="I444" i="12" s="1"/>
  <c r="I440" i="12" s="1"/>
  <c r="I436" i="12" s="1"/>
  <c r="I430" i="12" s="1"/>
  <c r="I425" i="12" s="1"/>
  <c r="I420" i="12" s="1"/>
  <c r="M497" i="12"/>
  <c r="M493" i="12" s="1"/>
  <c r="M486" i="12" s="1"/>
  <c r="M483" i="12" s="1"/>
  <c r="M480" i="12" s="1"/>
  <c r="M477" i="12" s="1"/>
  <c r="M474" i="12" s="1"/>
  <c r="M471" i="12" s="1"/>
  <c r="M466" i="12" s="1"/>
  <c r="M463" i="12" s="1"/>
  <c r="M459" i="12" s="1"/>
  <c r="M456" i="12" s="1"/>
  <c r="M452" i="12" s="1"/>
  <c r="M449" i="12" s="1"/>
  <c r="M444" i="12" s="1"/>
  <c r="M440" i="12" s="1"/>
  <c r="M436" i="12" s="1"/>
  <c r="M430" i="12" s="1"/>
  <c r="M425" i="12" s="1"/>
  <c r="M420" i="12" s="1"/>
  <c r="Q497" i="12"/>
  <c r="Q493" i="12" s="1"/>
  <c r="Q486" i="12" s="1"/>
  <c r="Q483" i="12" s="1"/>
  <c r="Q480" i="12" s="1"/>
  <c r="Q477" i="12" s="1"/>
  <c r="Q474" i="12" s="1"/>
  <c r="Q471" i="12" s="1"/>
  <c r="Q466" i="12" s="1"/>
  <c r="Q463" i="12" s="1"/>
  <c r="Q459" i="12" s="1"/>
  <c r="Q456" i="12" s="1"/>
  <c r="Q452" i="12" s="1"/>
  <c r="Q449" i="12" s="1"/>
  <c r="Q444" i="12" s="1"/>
  <c r="Q440" i="12" s="1"/>
  <c r="Q436" i="12" s="1"/>
  <c r="Q430" i="12" s="1"/>
  <c r="Q425" i="12" s="1"/>
  <c r="Q420" i="12" s="1"/>
  <c r="U497" i="12"/>
  <c r="U493" i="12" s="1"/>
  <c r="U486" i="12" s="1"/>
  <c r="U483" i="12" s="1"/>
  <c r="U480" i="12" s="1"/>
  <c r="U477" i="12" s="1"/>
  <c r="U474" i="12" s="1"/>
  <c r="U471" i="12" s="1"/>
  <c r="U466" i="12" s="1"/>
  <c r="U463" i="12" s="1"/>
  <c r="U459" i="12" s="1"/>
  <c r="U456" i="12" s="1"/>
  <c r="U452" i="12" s="1"/>
  <c r="U449" i="12" s="1"/>
  <c r="U444" i="12" s="1"/>
  <c r="U440" i="12" s="1"/>
  <c r="U436" i="12" s="1"/>
  <c r="U430" i="12" s="1"/>
  <c r="U425" i="12" s="1"/>
  <c r="U420" i="12" s="1"/>
  <c r="I214" i="12"/>
  <c r="M214" i="12"/>
  <c r="M210" i="12" s="1"/>
  <c r="M206" i="12" s="1"/>
  <c r="M203" i="12" s="1"/>
  <c r="M200" i="12" s="1"/>
  <c r="M197" i="12" s="1"/>
  <c r="M194" i="12" s="1"/>
  <c r="M191" i="12" s="1"/>
  <c r="M188" i="12" s="1"/>
  <c r="M183" i="12" s="1"/>
  <c r="M180" i="12" s="1"/>
  <c r="M176" i="12" s="1"/>
  <c r="M173" i="12" s="1"/>
  <c r="M169" i="12" s="1"/>
  <c r="M166" i="12" s="1"/>
  <c r="M161" i="12" s="1"/>
  <c r="M157" i="12" s="1"/>
  <c r="M153" i="12" s="1"/>
  <c r="M147" i="12" s="1"/>
  <c r="M142" i="12" s="1"/>
  <c r="M137" i="12" s="1"/>
  <c r="M130" i="12" s="1"/>
  <c r="M127" i="12" s="1"/>
  <c r="M123" i="12" s="1"/>
  <c r="M119" i="12" s="1"/>
  <c r="M116" i="12" s="1"/>
  <c r="M113" i="12" s="1"/>
  <c r="M108" i="12" s="1"/>
  <c r="M104" i="12" s="1"/>
  <c r="M101" i="12" s="1"/>
  <c r="M96" i="12" s="1"/>
  <c r="Q214" i="12"/>
  <c r="Q210" i="12" s="1"/>
  <c r="Q206" i="12" s="1"/>
  <c r="Q203" i="12" s="1"/>
  <c r="U214" i="12"/>
  <c r="K497" i="12"/>
  <c r="K493" i="12" s="1"/>
  <c r="K486" i="12" s="1"/>
  <c r="K483" i="12" s="1"/>
  <c r="K480" i="12" s="1"/>
  <c r="K477" i="12" s="1"/>
  <c r="K474" i="12" s="1"/>
  <c r="K471" i="12" s="1"/>
  <c r="K466" i="12" s="1"/>
  <c r="K463" i="12" s="1"/>
  <c r="K459" i="12" s="1"/>
  <c r="K456" i="12" s="1"/>
  <c r="K452" i="12" s="1"/>
  <c r="K449" i="12" s="1"/>
  <c r="K444" i="12" s="1"/>
  <c r="K440" i="12" s="1"/>
  <c r="K436" i="12" s="1"/>
  <c r="K430" i="12" s="1"/>
  <c r="K425" i="12" s="1"/>
  <c r="K420" i="12" s="1"/>
  <c r="O497" i="12"/>
  <c r="O493" i="12" s="1"/>
  <c r="O486" i="12" s="1"/>
  <c r="O483" i="12" s="1"/>
  <c r="O480" i="12" s="1"/>
  <c r="O477" i="12" s="1"/>
  <c r="O474" i="12" s="1"/>
  <c r="O471" i="12" s="1"/>
  <c r="O466" i="12" s="1"/>
  <c r="O463" i="12" s="1"/>
  <c r="O459" i="12" s="1"/>
  <c r="O456" i="12" s="1"/>
  <c r="O452" i="12" s="1"/>
  <c r="O449" i="12" s="1"/>
  <c r="O444" i="12" s="1"/>
  <c r="O440" i="12" s="1"/>
  <c r="O436" i="12" s="1"/>
  <c r="O430" i="12" s="1"/>
  <c r="O425" i="12" s="1"/>
  <c r="O420" i="12" s="1"/>
  <c r="S497" i="12"/>
  <c r="S493" i="12" s="1"/>
  <c r="S486" i="12" s="1"/>
  <c r="S483" i="12" s="1"/>
  <c r="S480" i="12" s="1"/>
  <c r="S477" i="12" s="1"/>
  <c r="S474" i="12" s="1"/>
  <c r="S471" i="12" s="1"/>
  <c r="S466" i="12" s="1"/>
  <c r="S463" i="12" s="1"/>
  <c r="S459" i="12" s="1"/>
  <c r="S456" i="12" s="1"/>
  <c r="S452" i="12" s="1"/>
  <c r="S449" i="12" s="1"/>
  <c r="S444" i="12" s="1"/>
  <c r="S440" i="12" s="1"/>
  <c r="S436" i="12" s="1"/>
  <c r="S430" i="12" s="1"/>
  <c r="S425" i="12" s="1"/>
  <c r="S420" i="12" s="1"/>
  <c r="W497" i="12"/>
  <c r="W493" i="12" s="1"/>
  <c r="W486" i="12" s="1"/>
  <c r="W483" i="12" s="1"/>
  <c r="W480" i="12" s="1"/>
  <c r="W477" i="12" s="1"/>
  <c r="W474" i="12" s="1"/>
  <c r="W471" i="12" s="1"/>
  <c r="W466" i="12" s="1"/>
  <c r="W463" i="12" s="1"/>
  <c r="W459" i="12" s="1"/>
  <c r="W456" i="12" s="1"/>
  <c r="W452" i="12" s="1"/>
  <c r="W449" i="12" s="1"/>
  <c r="W444" i="12" s="1"/>
  <c r="W440" i="12" s="1"/>
  <c r="W436" i="12" s="1"/>
  <c r="W430" i="12" s="1"/>
  <c r="W425" i="12" s="1"/>
  <c r="W420" i="12" s="1"/>
  <c r="K214" i="12"/>
  <c r="K210" i="12" s="1"/>
  <c r="K206" i="12" s="1"/>
  <c r="K203" i="12" s="1"/>
  <c r="K200" i="12" s="1"/>
  <c r="K197" i="12" s="1"/>
  <c r="K194" i="12" s="1"/>
  <c r="K191" i="12" s="1"/>
  <c r="K188" i="12" s="1"/>
  <c r="K183" i="12" s="1"/>
  <c r="K180" i="12" s="1"/>
  <c r="K176" i="12" s="1"/>
  <c r="K173" i="12" s="1"/>
  <c r="K169" i="12" s="1"/>
  <c r="K166" i="12" s="1"/>
  <c r="K161" i="12" s="1"/>
  <c r="K157" i="12" s="1"/>
  <c r="K153" i="12" s="1"/>
  <c r="K147" i="12" s="1"/>
  <c r="K142" i="12" s="1"/>
  <c r="K137" i="12" s="1"/>
  <c r="K130" i="12" s="1"/>
  <c r="K127" i="12" s="1"/>
  <c r="K123" i="12" s="1"/>
  <c r="K119" i="12" s="1"/>
  <c r="K116" i="12" s="1"/>
  <c r="K113" i="12" s="1"/>
  <c r="K108" i="12" s="1"/>
  <c r="K104" i="12" s="1"/>
  <c r="K101" i="12" s="1"/>
  <c r="K96" i="12" s="1"/>
  <c r="O214" i="12"/>
  <c r="O210" i="12" s="1"/>
  <c r="O206" i="12" s="1"/>
  <c r="O203" i="12" s="1"/>
  <c r="O200" i="12" s="1"/>
  <c r="O197" i="12" s="1"/>
  <c r="O194" i="12" s="1"/>
  <c r="O191" i="12" s="1"/>
  <c r="O188" i="12" s="1"/>
  <c r="O183" i="12" s="1"/>
  <c r="O180" i="12" s="1"/>
  <c r="O176" i="12" s="1"/>
  <c r="O173" i="12" s="1"/>
  <c r="O169" i="12" s="1"/>
  <c r="O166" i="12" s="1"/>
  <c r="O161" i="12" s="1"/>
  <c r="O157" i="12" s="1"/>
  <c r="O153" i="12" s="1"/>
  <c r="O147" i="12" s="1"/>
  <c r="O142" i="12" s="1"/>
  <c r="O137" i="12" s="1"/>
  <c r="O130" i="12" s="1"/>
  <c r="O127" i="12" s="1"/>
  <c r="O123" i="12" s="1"/>
  <c r="O119" i="12" s="1"/>
  <c r="O116" i="12" s="1"/>
  <c r="O113" i="12" s="1"/>
  <c r="O108" i="12" s="1"/>
  <c r="O104" i="12" s="1"/>
  <c r="O101" i="12" s="1"/>
  <c r="O96" i="12" s="1"/>
  <c r="S214" i="12"/>
  <c r="S210" i="12" s="1"/>
  <c r="S206" i="12" s="1"/>
  <c r="S203" i="12" s="1"/>
  <c r="S200" i="12" s="1"/>
  <c r="S197" i="12" s="1"/>
  <c r="S194" i="12" s="1"/>
  <c r="S191" i="12" s="1"/>
  <c r="S188" i="12" s="1"/>
  <c r="S183" i="12" s="1"/>
  <c r="S180" i="12" s="1"/>
  <c r="S176" i="12" s="1"/>
  <c r="S173" i="12" s="1"/>
  <c r="S169" i="12" s="1"/>
  <c r="S166" i="12" s="1"/>
  <c r="S161" i="12" s="1"/>
  <c r="S157" i="12" s="1"/>
  <c r="S153" i="12" s="1"/>
  <c r="S147" i="12" s="1"/>
  <c r="S142" i="12" s="1"/>
  <c r="S137" i="12" s="1"/>
  <c r="S130" i="12" s="1"/>
  <c r="S127" i="12" s="1"/>
  <c r="S123" i="12" s="1"/>
  <c r="S119" i="12" s="1"/>
  <c r="S116" i="12" s="1"/>
  <c r="S113" i="12" s="1"/>
  <c r="S108" i="12" s="1"/>
  <c r="S104" i="12" s="1"/>
  <c r="S101" i="12" s="1"/>
  <c r="S96" i="12" s="1"/>
  <c r="J500" i="12"/>
  <c r="J497" i="12" s="1"/>
  <c r="J493" i="12" s="1"/>
  <c r="J486" i="12" s="1"/>
  <c r="J483" i="12" s="1"/>
  <c r="J480" i="12" s="1"/>
  <c r="J477" i="12" s="1"/>
  <c r="J474" i="12" s="1"/>
  <c r="J471" i="12" s="1"/>
  <c r="J466" i="12" s="1"/>
  <c r="J463" i="12" s="1"/>
  <c r="J459" i="12" s="1"/>
  <c r="J456" i="12" s="1"/>
  <c r="J452" i="12" s="1"/>
  <c r="J449" i="12" s="1"/>
  <c r="J444" i="12" s="1"/>
  <c r="J440" i="12" s="1"/>
  <c r="J436" i="12" s="1"/>
  <c r="J430" i="12" s="1"/>
  <c r="J425" i="12" s="1"/>
  <c r="J420" i="12" s="1"/>
  <c r="N500" i="12"/>
  <c r="N497" i="12" s="1"/>
  <c r="N493" i="12" s="1"/>
  <c r="N486" i="12" s="1"/>
  <c r="N483" i="12" s="1"/>
  <c r="N480" i="12" s="1"/>
  <c r="N477" i="12" s="1"/>
  <c r="N474" i="12" s="1"/>
  <c r="N471" i="12" s="1"/>
  <c r="N466" i="12" s="1"/>
  <c r="N463" i="12" s="1"/>
  <c r="N459" i="12" s="1"/>
  <c r="N456" i="12" s="1"/>
  <c r="N452" i="12" s="1"/>
  <c r="N449" i="12" s="1"/>
  <c r="N444" i="12" s="1"/>
  <c r="N440" i="12" s="1"/>
  <c r="N436" i="12" s="1"/>
  <c r="N430" i="12" s="1"/>
  <c r="N425" i="12" s="1"/>
  <c r="N420" i="12" s="1"/>
  <c r="R500" i="12"/>
  <c r="R497" i="12" s="1"/>
  <c r="R493" i="12" s="1"/>
  <c r="R486" i="12" s="1"/>
  <c r="R483" i="12" s="1"/>
  <c r="R480" i="12" s="1"/>
  <c r="R477" i="12" s="1"/>
  <c r="R474" i="12" s="1"/>
  <c r="R471" i="12" s="1"/>
  <c r="R466" i="12" s="1"/>
  <c r="R463" i="12" s="1"/>
  <c r="R459" i="12" s="1"/>
  <c r="R456" i="12" s="1"/>
  <c r="R452" i="12" s="1"/>
  <c r="R449" i="12" s="1"/>
  <c r="R444" i="12" s="1"/>
  <c r="R440" i="12" s="1"/>
  <c r="R436" i="12" s="1"/>
  <c r="R430" i="12" s="1"/>
  <c r="R425" i="12" s="1"/>
  <c r="R420" i="12" s="1"/>
  <c r="V500" i="12"/>
  <c r="V497" i="12" s="1"/>
  <c r="V493" i="12" s="1"/>
  <c r="V486" i="12" s="1"/>
  <c r="V483" i="12" s="1"/>
  <c r="V480" i="12" s="1"/>
  <c r="V477" i="12" s="1"/>
  <c r="V474" i="12" s="1"/>
  <c r="V471" i="12" s="1"/>
  <c r="V466" i="12" s="1"/>
  <c r="V463" i="12" s="1"/>
  <c r="V459" i="12" s="1"/>
  <c r="V456" i="12" s="1"/>
  <c r="V452" i="12" s="1"/>
  <c r="V449" i="12" s="1"/>
  <c r="V444" i="12" s="1"/>
  <c r="V440" i="12" s="1"/>
  <c r="V436" i="12" s="1"/>
  <c r="V430" i="12" s="1"/>
  <c r="V425" i="12" s="1"/>
  <c r="V420" i="12" s="1"/>
  <c r="L319" i="12"/>
  <c r="L314" i="12" s="1"/>
  <c r="K314" i="12"/>
  <c r="K288" i="12" s="1"/>
  <c r="K281" i="12" s="1"/>
  <c r="K274" i="12" s="1"/>
  <c r="K267" i="12" s="1"/>
  <c r="K260" i="12" s="1"/>
  <c r="K253" i="12" s="1"/>
  <c r="K246" i="12" s="1"/>
  <c r="H288" i="12"/>
  <c r="H281" i="12" s="1"/>
  <c r="H274" i="12" s="1"/>
  <c r="H267" i="12" s="1"/>
  <c r="H260" i="12" s="1"/>
  <c r="H253" i="12" s="1"/>
  <c r="H246" i="12" s="1"/>
  <c r="K334" i="12"/>
  <c r="K327" i="12" s="1"/>
  <c r="K323" i="12" s="1"/>
  <c r="K319" i="12" s="1"/>
  <c r="O334" i="12"/>
  <c r="O327" i="12" s="1"/>
  <c r="O323" i="12" s="1"/>
  <c r="O314" i="12" s="1"/>
  <c r="S334" i="12"/>
  <c r="S327" i="12" s="1"/>
  <c r="S323" i="12" s="1"/>
  <c r="G334" i="12"/>
  <c r="G327" i="12" s="1"/>
  <c r="G323" i="12" s="1"/>
  <c r="G319" i="12" s="1"/>
  <c r="G314" i="12" s="1"/>
  <c r="G303" i="12" s="1"/>
  <c r="G299" i="12" s="1"/>
  <c r="G295" i="12" s="1"/>
  <c r="G288" i="12" s="1"/>
  <c r="G281" i="12" s="1"/>
  <c r="G274" i="12" s="1"/>
  <c r="G267" i="12" s="1"/>
  <c r="G260" i="12" s="1"/>
  <c r="G253" i="12" s="1"/>
  <c r="G246" i="12" s="1"/>
  <c r="G237" i="12" s="1"/>
  <c r="J318" i="12"/>
  <c r="J314" i="12" s="1"/>
  <c r="J288" i="12" s="1"/>
  <c r="J281" i="12" s="1"/>
  <c r="J274" i="12" s="1"/>
  <c r="J267" i="12" s="1"/>
  <c r="J260" i="12" s="1"/>
  <c r="J253" i="12" s="1"/>
  <c r="J246" i="12" s="1"/>
  <c r="N318" i="12"/>
  <c r="N314" i="12" s="1"/>
  <c r="R318" i="12"/>
  <c r="R314" i="12" s="1"/>
  <c r="V318" i="12"/>
  <c r="V314" i="12" s="1"/>
  <c r="G651" i="12"/>
  <c r="G647" i="12" s="1"/>
  <c r="G644" i="12" s="1"/>
  <c r="G641" i="12" s="1"/>
  <c r="G638" i="12" s="1"/>
  <c r="G635" i="12" s="1"/>
  <c r="G632" i="12" s="1"/>
  <c r="G629" i="12" s="1"/>
  <c r="G624" i="12" s="1"/>
  <c r="G621" i="12" s="1"/>
  <c r="G617" i="12" s="1"/>
  <c r="G614" i="12" s="1"/>
  <c r="G610" i="12" s="1"/>
  <c r="G607" i="12" s="1"/>
  <c r="G602" i="12" s="1"/>
  <c r="G598" i="12" s="1"/>
  <c r="G594" i="12" s="1"/>
  <c r="G588" i="12" s="1"/>
  <c r="G583" i="12" s="1"/>
  <c r="G578" i="12" s="1"/>
  <c r="Q200" i="12"/>
  <c r="Q197" i="12" s="1"/>
  <c r="Q194" i="12" s="1"/>
  <c r="Q191" i="12" s="1"/>
  <c r="Q188" i="12" s="1"/>
  <c r="Q183" i="12" s="1"/>
  <c r="Q180" i="12" s="1"/>
  <c r="Q176" i="12" s="1"/>
  <c r="Q173" i="12" s="1"/>
  <c r="Q169" i="12" s="1"/>
  <c r="Q166" i="12" s="1"/>
  <c r="Q161" i="12" s="1"/>
  <c r="Q157" i="12" s="1"/>
  <c r="Q153" i="12" s="1"/>
  <c r="Q147" i="12" s="1"/>
  <c r="Q142" i="12" s="1"/>
  <c r="Q137" i="12" s="1"/>
  <c r="Q130" i="12" s="1"/>
  <c r="Q127" i="12" s="1"/>
  <c r="Q123" i="12" s="1"/>
  <c r="Q119" i="12" s="1"/>
  <c r="Q116" i="12" s="1"/>
  <c r="Q113" i="12" s="1"/>
  <c r="Q108" i="12" s="1"/>
  <c r="Q104" i="12" s="1"/>
  <c r="Q101" i="12" s="1"/>
  <c r="Q96" i="12" s="1"/>
  <c r="I210" i="12"/>
  <c r="I206" i="12" s="1"/>
  <c r="U210" i="12"/>
  <c r="U206" i="12" s="1"/>
  <c r="U203" i="12" s="1"/>
  <c r="U200" i="12" s="1"/>
  <c r="U197" i="12" s="1"/>
  <c r="U194" i="12" s="1"/>
  <c r="U191" i="12" s="1"/>
  <c r="U188" i="12" s="1"/>
  <c r="U183" i="12" s="1"/>
  <c r="U180" i="12" s="1"/>
  <c r="U176" i="12" s="1"/>
  <c r="U173" i="12" s="1"/>
  <c r="U169" i="12" s="1"/>
  <c r="U166" i="12" s="1"/>
  <c r="U161" i="12" s="1"/>
  <c r="U157" i="12" s="1"/>
  <c r="U153" i="12" s="1"/>
  <c r="U147" i="12" s="1"/>
  <c r="U142" i="12" s="1"/>
  <c r="U137" i="12" s="1"/>
  <c r="U130" i="12" s="1"/>
  <c r="U127" i="12" s="1"/>
  <c r="U123" i="12" s="1"/>
  <c r="U119" i="12" s="1"/>
  <c r="U116" i="12" s="1"/>
  <c r="U113" i="12" s="1"/>
  <c r="U108" i="12" s="1"/>
  <c r="U104" i="12" s="1"/>
  <c r="U101" i="12" s="1"/>
  <c r="U96" i="12" s="1"/>
  <c r="I203" i="12"/>
  <c r="I200" i="12" s="1"/>
  <c r="I197" i="12" s="1"/>
  <c r="I194" i="12" s="1"/>
  <c r="I191" i="12" s="1"/>
  <c r="I188" i="12" s="1"/>
  <c r="I183" i="12" s="1"/>
  <c r="I180" i="12" s="1"/>
  <c r="I176" i="12" s="1"/>
  <c r="I173" i="12" s="1"/>
  <c r="I169" i="12" s="1"/>
  <c r="I166" i="12" s="1"/>
  <c r="I161" i="12" s="1"/>
  <c r="I157" i="12" s="1"/>
  <c r="I153" i="12" s="1"/>
  <c r="I147" i="12" s="1"/>
  <c r="I142" i="12" s="1"/>
  <c r="I137" i="12" s="1"/>
  <c r="I130" i="12" s="1"/>
  <c r="I127" i="12" s="1"/>
  <c r="I123" i="12" s="1"/>
  <c r="I119" i="12" s="1"/>
  <c r="I116" i="12" s="1"/>
  <c r="I113" i="12" s="1"/>
  <c r="I108" i="12" s="1"/>
  <c r="I104" i="12" s="1"/>
  <c r="I101" i="12" s="1"/>
  <c r="I96" i="12" s="1"/>
  <c r="G87" i="12"/>
  <c r="G10" i="12"/>
  <c r="H217" i="12"/>
  <c r="H214" i="12" s="1"/>
  <c r="H210" i="12" s="1"/>
  <c r="H206" i="12" s="1"/>
  <c r="H203" i="12" s="1"/>
  <c r="H200" i="12" s="1"/>
  <c r="H197" i="12" s="1"/>
  <c r="H194" i="12" s="1"/>
  <c r="H191" i="12" s="1"/>
  <c r="H188" i="12" s="1"/>
  <c r="H183" i="12" s="1"/>
  <c r="H180" i="12" s="1"/>
  <c r="H176" i="12" s="1"/>
  <c r="H173" i="12" s="1"/>
  <c r="H169" i="12" s="1"/>
  <c r="H166" i="12" s="1"/>
  <c r="H161" i="12" s="1"/>
  <c r="H157" i="12" s="1"/>
  <c r="H153" i="12" s="1"/>
  <c r="H147" i="12" s="1"/>
  <c r="H142" i="12" s="1"/>
  <c r="H137" i="12" s="1"/>
  <c r="H130" i="12" s="1"/>
  <c r="H127" i="12" s="1"/>
  <c r="H123" i="12" s="1"/>
  <c r="H119" i="12" s="1"/>
  <c r="H116" i="12" s="1"/>
  <c r="H113" i="12" s="1"/>
  <c r="H108" i="12" s="1"/>
  <c r="H104" i="12" s="1"/>
  <c r="H101" i="12" s="1"/>
  <c r="H96" i="12" s="1"/>
  <c r="L217" i="12"/>
  <c r="L214" i="12" s="1"/>
  <c r="L210" i="12" s="1"/>
  <c r="L206" i="12" s="1"/>
  <c r="L203" i="12" s="1"/>
  <c r="L200" i="12" s="1"/>
  <c r="L197" i="12" s="1"/>
  <c r="L194" i="12" s="1"/>
  <c r="L191" i="12" s="1"/>
  <c r="L188" i="12" s="1"/>
  <c r="L183" i="12" s="1"/>
  <c r="L180" i="12" s="1"/>
  <c r="L176" i="12" s="1"/>
  <c r="L173" i="12" s="1"/>
  <c r="L169" i="12" s="1"/>
  <c r="L166" i="12" s="1"/>
  <c r="L161" i="12" s="1"/>
  <c r="L157" i="12" s="1"/>
  <c r="L153" i="12" s="1"/>
  <c r="L147" i="12" s="1"/>
  <c r="L142" i="12" s="1"/>
  <c r="L137" i="12" s="1"/>
  <c r="L130" i="12" s="1"/>
  <c r="L127" i="12" s="1"/>
  <c r="L123" i="12" s="1"/>
  <c r="L119" i="12" s="1"/>
  <c r="L116" i="12" s="1"/>
  <c r="L113" i="12" s="1"/>
  <c r="L108" i="12" s="1"/>
  <c r="L104" i="12" s="1"/>
  <c r="L101" i="12" s="1"/>
  <c r="L96" i="12" s="1"/>
  <c r="P217" i="12"/>
  <c r="P214" i="12" s="1"/>
  <c r="P210" i="12" s="1"/>
  <c r="P206" i="12" s="1"/>
  <c r="P203" i="12" s="1"/>
  <c r="P200" i="12" s="1"/>
  <c r="P197" i="12" s="1"/>
  <c r="P194" i="12" s="1"/>
  <c r="P191" i="12" s="1"/>
  <c r="P188" i="12" s="1"/>
  <c r="P183" i="12" s="1"/>
  <c r="P180" i="12" s="1"/>
  <c r="P176" i="12" s="1"/>
  <c r="P173" i="12" s="1"/>
  <c r="P169" i="12" s="1"/>
  <c r="P166" i="12" s="1"/>
  <c r="P161" i="12" s="1"/>
  <c r="P157" i="12" s="1"/>
  <c r="P153" i="12" s="1"/>
  <c r="P147" i="12" s="1"/>
  <c r="P142" i="12" s="1"/>
  <c r="P137" i="12" s="1"/>
  <c r="P130" i="12" s="1"/>
  <c r="P127" i="12" s="1"/>
  <c r="P123" i="12" s="1"/>
  <c r="P119" i="12" s="1"/>
  <c r="P116" i="12" s="1"/>
  <c r="P113" i="12" s="1"/>
  <c r="P108" i="12" s="1"/>
  <c r="P104" i="12" s="1"/>
  <c r="P101" i="12" s="1"/>
  <c r="P96" i="12" s="1"/>
  <c r="T217" i="12"/>
  <c r="T214" i="12" s="1"/>
  <c r="T210" i="12" s="1"/>
  <c r="T206" i="12" s="1"/>
  <c r="T203" i="12" s="1"/>
  <c r="T200" i="12" s="1"/>
  <c r="T197" i="12" s="1"/>
  <c r="T194" i="12" s="1"/>
  <c r="T191" i="12" s="1"/>
  <c r="T188" i="12" s="1"/>
  <c r="T183" i="12" s="1"/>
  <c r="T180" i="12" s="1"/>
  <c r="T176" i="12" s="1"/>
  <c r="T173" i="12" s="1"/>
  <c r="T169" i="12" s="1"/>
  <c r="T166" i="12" s="1"/>
  <c r="T161" i="12" s="1"/>
  <c r="T157" i="12" s="1"/>
  <c r="T153" i="12" s="1"/>
  <c r="T147" i="12" s="1"/>
  <c r="T142" i="12" s="1"/>
  <c r="T137" i="12" s="1"/>
  <c r="T130" i="12" s="1"/>
  <c r="T127" i="12" s="1"/>
  <c r="T123" i="12" s="1"/>
  <c r="T119" i="12" s="1"/>
  <c r="T116" i="12" s="1"/>
  <c r="T113" i="12" s="1"/>
  <c r="T108" i="12" s="1"/>
  <c r="T104" i="12" s="1"/>
  <c r="T101" i="12" s="1"/>
  <c r="T96" i="12" s="1"/>
  <c r="J217" i="12"/>
  <c r="J214" i="12" s="1"/>
  <c r="J210" i="12" s="1"/>
  <c r="J206" i="12" s="1"/>
  <c r="J203" i="12" s="1"/>
  <c r="J200" i="12" s="1"/>
  <c r="J197" i="12" s="1"/>
  <c r="J194" i="12" s="1"/>
  <c r="J191" i="12" s="1"/>
  <c r="J188" i="12" s="1"/>
  <c r="J183" i="12" s="1"/>
  <c r="J180" i="12" s="1"/>
  <c r="J176" i="12" s="1"/>
  <c r="J173" i="12" s="1"/>
  <c r="J169" i="12" s="1"/>
  <c r="J166" i="12" s="1"/>
  <c r="J161" i="12" s="1"/>
  <c r="J157" i="12" s="1"/>
  <c r="J153" i="12" s="1"/>
  <c r="J147" i="12" s="1"/>
  <c r="J142" i="12" s="1"/>
  <c r="J137" i="12" s="1"/>
  <c r="J130" i="12" s="1"/>
  <c r="J127" i="12" s="1"/>
  <c r="J123" i="12" s="1"/>
  <c r="J119" i="12" s="1"/>
  <c r="J116" i="12" s="1"/>
  <c r="J113" i="12" s="1"/>
  <c r="J108" i="12" s="1"/>
  <c r="J104" i="12" s="1"/>
  <c r="J101" i="12" s="1"/>
  <c r="J96" i="12" s="1"/>
  <c r="N217" i="12"/>
  <c r="N214" i="12" s="1"/>
  <c r="N210" i="12" s="1"/>
  <c r="N206" i="12" s="1"/>
  <c r="N203" i="12" s="1"/>
  <c r="N200" i="12" s="1"/>
  <c r="N197" i="12" s="1"/>
  <c r="N194" i="12" s="1"/>
  <c r="N191" i="12" s="1"/>
  <c r="N188" i="12" s="1"/>
  <c r="N183" i="12" s="1"/>
  <c r="N180" i="12" s="1"/>
  <c r="N176" i="12" s="1"/>
  <c r="N173" i="12" s="1"/>
  <c r="N169" i="12" s="1"/>
  <c r="N166" i="12" s="1"/>
  <c r="N161" i="12" s="1"/>
  <c r="N157" i="12" s="1"/>
  <c r="N153" i="12" s="1"/>
  <c r="N147" i="12" s="1"/>
  <c r="N142" i="12" s="1"/>
  <c r="N137" i="12" s="1"/>
  <c r="N130" i="12" s="1"/>
  <c r="N127" i="12" s="1"/>
  <c r="N123" i="12" s="1"/>
  <c r="N119" i="12" s="1"/>
  <c r="N116" i="12" s="1"/>
  <c r="N113" i="12" s="1"/>
  <c r="N108" i="12" s="1"/>
  <c r="N104" i="12" s="1"/>
  <c r="N101" i="12" s="1"/>
  <c r="N96" i="12" s="1"/>
  <c r="R217" i="12"/>
  <c r="R214" i="12" s="1"/>
  <c r="R210" i="12" s="1"/>
  <c r="R206" i="12" s="1"/>
  <c r="R203" i="12" s="1"/>
  <c r="R200" i="12" s="1"/>
  <c r="R197" i="12" s="1"/>
  <c r="R194" i="12" s="1"/>
  <c r="R191" i="12" s="1"/>
  <c r="R188" i="12" s="1"/>
  <c r="R183" i="12" s="1"/>
  <c r="R180" i="12" s="1"/>
  <c r="R176" i="12" s="1"/>
  <c r="R173" i="12" s="1"/>
  <c r="R169" i="12" s="1"/>
  <c r="R166" i="12" s="1"/>
  <c r="R161" i="12" s="1"/>
  <c r="R157" i="12" s="1"/>
  <c r="R153" i="12" s="1"/>
  <c r="R147" i="12" s="1"/>
  <c r="R142" i="12" s="1"/>
  <c r="R137" i="12" s="1"/>
  <c r="R130" i="12" s="1"/>
  <c r="R127" i="12" s="1"/>
  <c r="R123" i="12" s="1"/>
  <c r="R119" i="12" s="1"/>
  <c r="R116" i="12" s="1"/>
  <c r="R113" i="12" s="1"/>
  <c r="R108" i="12" s="1"/>
  <c r="R104" i="12" s="1"/>
  <c r="R101" i="12" s="1"/>
  <c r="R96" i="12" s="1"/>
  <c r="V217" i="12"/>
  <c r="V214" i="12" s="1"/>
  <c r="V210" i="12" s="1"/>
  <c r="V206" i="12" s="1"/>
  <c r="V203" i="12" s="1"/>
  <c r="V200" i="12" s="1"/>
  <c r="V197" i="12" s="1"/>
  <c r="V194" i="12" s="1"/>
  <c r="V191" i="12" s="1"/>
  <c r="V188" i="12" s="1"/>
  <c r="V183" i="12" s="1"/>
  <c r="V180" i="12" s="1"/>
  <c r="V176" i="12" s="1"/>
  <c r="V173" i="12" s="1"/>
  <c r="V169" i="12" s="1"/>
  <c r="V166" i="12" s="1"/>
  <c r="V161" i="12" s="1"/>
  <c r="V157" i="12" s="1"/>
  <c r="V153" i="12" s="1"/>
  <c r="V147" i="12" s="1"/>
  <c r="V142" i="12" s="1"/>
  <c r="V137" i="12" s="1"/>
  <c r="V130" i="12" s="1"/>
  <c r="V127" i="12" s="1"/>
  <c r="V123" i="12" s="1"/>
  <c r="V119" i="12" s="1"/>
  <c r="V116" i="12" s="1"/>
  <c r="V113" i="12" s="1"/>
  <c r="V108" i="12" s="1"/>
  <c r="V104" i="12" s="1"/>
  <c r="V101" i="12" s="1"/>
  <c r="V96" i="12" s="1"/>
  <c r="G84" i="12"/>
  <c r="K84" i="12"/>
  <c r="K81" i="12" s="1"/>
  <c r="K78" i="12" s="1"/>
  <c r="K75" i="12" s="1"/>
  <c r="K72" i="12" s="1"/>
  <c r="K69" i="12" s="1"/>
  <c r="K64" i="12" s="1"/>
  <c r="K61" i="12" s="1"/>
  <c r="K57" i="12" s="1"/>
  <c r="K54" i="12" s="1"/>
  <c r="K50" i="12" s="1"/>
  <c r="K47" i="12" s="1"/>
  <c r="K42" i="12" s="1"/>
  <c r="K38" i="12" s="1"/>
  <c r="K34" i="12" s="1"/>
  <c r="K28" i="12" s="1"/>
  <c r="K23" i="12" s="1"/>
  <c r="K18" i="12" s="1"/>
  <c r="O84" i="12"/>
  <c r="O81" i="12" s="1"/>
  <c r="O78" i="12" s="1"/>
  <c r="O75" i="12" s="1"/>
  <c r="O72" i="12" s="1"/>
  <c r="O69" i="12" s="1"/>
  <c r="O64" i="12" s="1"/>
  <c r="O61" i="12" s="1"/>
  <c r="O57" i="12" s="1"/>
  <c r="O54" i="12" s="1"/>
  <c r="O50" i="12" s="1"/>
  <c r="O47" i="12" s="1"/>
  <c r="O42" i="12" s="1"/>
  <c r="O38" i="12" s="1"/>
  <c r="O34" i="12" s="1"/>
  <c r="O28" i="12" s="1"/>
  <c r="O23" i="12" s="1"/>
  <c r="O18" i="12" s="1"/>
  <c r="S84" i="12"/>
  <c r="S81" i="12" s="1"/>
  <c r="S78" i="12" s="1"/>
  <c r="S75" i="12" s="1"/>
  <c r="S72" i="12" s="1"/>
  <c r="S69" i="12" s="1"/>
  <c r="S64" i="12" s="1"/>
  <c r="S61" i="12" s="1"/>
  <c r="S57" i="12" s="1"/>
  <c r="S54" i="12" s="1"/>
  <c r="S50" i="12" s="1"/>
  <c r="S47" i="12" s="1"/>
  <c r="S42" i="12" s="1"/>
  <c r="S38" i="12" s="1"/>
  <c r="S34" i="12" s="1"/>
  <c r="S28" i="12" s="1"/>
  <c r="S23" i="12" s="1"/>
  <c r="S18" i="12" s="1"/>
  <c r="L84" i="12"/>
  <c r="L81" i="12" s="1"/>
  <c r="L78" i="12" s="1"/>
  <c r="L75" i="12" s="1"/>
  <c r="L72" i="12" s="1"/>
  <c r="L69" i="12" s="1"/>
  <c r="L64" i="12" s="1"/>
  <c r="L61" i="12" s="1"/>
  <c r="L57" i="12" s="1"/>
  <c r="L54" i="12" s="1"/>
  <c r="L50" i="12" s="1"/>
  <c r="L47" i="12" s="1"/>
  <c r="L42" i="12" s="1"/>
  <c r="L38" i="12" s="1"/>
  <c r="L34" i="12" s="1"/>
  <c r="L28" i="12" s="1"/>
  <c r="L23" i="12" s="1"/>
  <c r="L18" i="12" s="1"/>
  <c r="I84" i="12"/>
  <c r="I81" i="12" s="1"/>
  <c r="I78" i="12" s="1"/>
  <c r="I75" i="12" s="1"/>
  <c r="I72" i="12" s="1"/>
  <c r="I69" i="12" s="1"/>
  <c r="I64" i="12" s="1"/>
  <c r="I61" i="12" s="1"/>
  <c r="I57" i="12" s="1"/>
  <c r="I54" i="12" s="1"/>
  <c r="I50" i="12" s="1"/>
  <c r="I47" i="12" s="1"/>
  <c r="I42" i="12" s="1"/>
  <c r="I38" i="12" s="1"/>
  <c r="I34" i="12" s="1"/>
  <c r="I28" i="12" s="1"/>
  <c r="I23" i="12" s="1"/>
  <c r="I18" i="12" s="1"/>
  <c r="M84" i="12"/>
  <c r="M81" i="12" s="1"/>
  <c r="M78" i="12" s="1"/>
  <c r="M75" i="12" s="1"/>
  <c r="M72" i="12" s="1"/>
  <c r="M69" i="12" s="1"/>
  <c r="M64" i="12" s="1"/>
  <c r="M61" i="12" s="1"/>
  <c r="M57" i="12" s="1"/>
  <c r="M54" i="12" s="1"/>
  <c r="M50" i="12" s="1"/>
  <c r="M47" i="12" s="1"/>
  <c r="M42" i="12" s="1"/>
  <c r="M38" i="12" s="1"/>
  <c r="M34" i="12" s="1"/>
  <c r="M28" i="12" s="1"/>
  <c r="M23" i="12" s="1"/>
  <c r="M18" i="12" s="1"/>
  <c r="Q84" i="12"/>
  <c r="Q81" i="12" s="1"/>
  <c r="Q78" i="12" s="1"/>
  <c r="Q75" i="12" s="1"/>
  <c r="Q72" i="12" s="1"/>
  <c r="Q69" i="12" s="1"/>
  <c r="Q64" i="12" s="1"/>
  <c r="Q61" i="12" s="1"/>
  <c r="Q57" i="12" s="1"/>
  <c r="Q54" i="12" s="1"/>
  <c r="Q50" i="12" s="1"/>
  <c r="Q47" i="12" s="1"/>
  <c r="Q42" i="12" s="1"/>
  <c r="Q38" i="12" s="1"/>
  <c r="Q34" i="12" s="1"/>
  <c r="Q28" i="12" s="1"/>
  <c r="Q23" i="12" s="1"/>
  <c r="Q18" i="12" s="1"/>
  <c r="U84" i="12"/>
  <c r="U81" i="12" s="1"/>
  <c r="U78" i="12" s="1"/>
  <c r="U75" i="12" s="1"/>
  <c r="U72" i="12" s="1"/>
  <c r="U69" i="12" s="1"/>
  <c r="U64" i="12" s="1"/>
  <c r="U61" i="12" s="1"/>
  <c r="U57" i="12" s="1"/>
  <c r="U54" i="12" s="1"/>
  <c r="U50" i="12" s="1"/>
  <c r="U47" i="12" s="1"/>
  <c r="U42" i="12" s="1"/>
  <c r="U38" i="12" s="1"/>
  <c r="U34" i="12" s="1"/>
  <c r="U28" i="12" s="1"/>
  <c r="U23" i="12" s="1"/>
  <c r="U18" i="12" s="1"/>
  <c r="G81" i="12"/>
  <c r="G78" i="12" s="1"/>
  <c r="G75" i="12" s="1"/>
  <c r="G72" i="12" s="1"/>
  <c r="G69" i="12" s="1"/>
  <c r="G64" i="12" s="1"/>
  <c r="G61" i="12" s="1"/>
  <c r="G57" i="12" s="1"/>
  <c r="G54" i="12" s="1"/>
  <c r="G50" i="12" s="1"/>
  <c r="G47" i="12" s="1"/>
  <c r="G42" i="12" s="1"/>
  <c r="G38" i="12" s="1"/>
  <c r="G34" i="12" s="1"/>
  <c r="G28" i="12" s="1"/>
  <c r="G23" i="12" s="1"/>
  <c r="G18" i="12" s="1"/>
  <c r="J75" i="12"/>
  <c r="J72" i="12" s="1"/>
  <c r="J69" i="12" s="1"/>
  <c r="J64" i="12" s="1"/>
  <c r="J61" i="12" s="1"/>
  <c r="J57" i="12" s="1"/>
  <c r="J54" i="12" s="1"/>
  <c r="J50" i="12" s="1"/>
  <c r="J47" i="12" s="1"/>
  <c r="J42" i="12" s="1"/>
  <c r="J38" i="12" s="1"/>
  <c r="J34" i="12" s="1"/>
  <c r="J28" i="12" s="1"/>
  <c r="J23" i="12" s="1"/>
  <c r="J18" i="12" s="1"/>
  <c r="N75" i="12"/>
  <c r="N72" i="12" s="1"/>
  <c r="N69" i="12" s="1"/>
  <c r="N64" i="12" s="1"/>
  <c r="N61" i="12" s="1"/>
  <c r="N57" i="12" s="1"/>
  <c r="N54" i="12" s="1"/>
  <c r="N50" i="12" s="1"/>
  <c r="N47" i="12" s="1"/>
  <c r="N42" i="12" s="1"/>
  <c r="N38" i="12" s="1"/>
  <c r="N34" i="12" s="1"/>
  <c r="N28" i="12" s="1"/>
  <c r="N23" i="12" s="1"/>
  <c r="N18" i="12" s="1"/>
  <c r="H10" i="12"/>
  <c r="L10" i="12"/>
  <c r="P10" i="12"/>
  <c r="T10" i="12"/>
  <c r="F863" i="7"/>
  <c r="F864" i="7"/>
  <c r="F863" i="1"/>
  <c r="F864" i="1"/>
  <c r="H1728" i="12"/>
  <c r="I1728" i="12"/>
  <c r="J1728" i="12"/>
  <c r="K1728" i="12"/>
  <c r="L1728" i="12"/>
  <c r="M1728" i="12"/>
  <c r="N1728" i="12"/>
  <c r="O1728" i="12"/>
  <c r="P1728" i="12"/>
  <c r="Q1728" i="12"/>
  <c r="R1728" i="12"/>
  <c r="S1728" i="12"/>
  <c r="T1728" i="12"/>
  <c r="U1728" i="12"/>
  <c r="V1728" i="12"/>
  <c r="W1728"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1" i="12"/>
  <c r="H1731" i="12"/>
  <c r="I1731" i="12"/>
  <c r="J1731" i="12"/>
  <c r="K1731" i="12"/>
  <c r="L1731" i="12"/>
  <c r="M1731" i="12"/>
  <c r="N1731" i="12"/>
  <c r="O1731" i="12"/>
  <c r="P1731" i="12"/>
  <c r="Q1731" i="12"/>
  <c r="R1731" i="12"/>
  <c r="S1731" i="12"/>
  <c r="T1731" i="12"/>
  <c r="U1731" i="12"/>
  <c r="V1731" i="12"/>
  <c r="W1731" i="12"/>
  <c r="G1732" i="12"/>
  <c r="H1732" i="12"/>
  <c r="I1732" i="12"/>
  <c r="J1732" i="12"/>
  <c r="K1732" i="12"/>
  <c r="L1732" i="12"/>
  <c r="M1732" i="12"/>
  <c r="N1732" i="12"/>
  <c r="O1732" i="12"/>
  <c r="P1732" i="12"/>
  <c r="Q1732" i="12"/>
  <c r="R1732" i="12"/>
  <c r="S1732" i="12"/>
  <c r="T1732" i="12"/>
  <c r="U1732" i="12"/>
  <c r="V1732" i="12"/>
  <c r="W1732"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7" i="12"/>
  <c r="H1737" i="12"/>
  <c r="I1737" i="12"/>
  <c r="J1737" i="12"/>
  <c r="K1737" i="12"/>
  <c r="L1737" i="12"/>
  <c r="M1737" i="12"/>
  <c r="N1737" i="12"/>
  <c r="O1737" i="12"/>
  <c r="P1737" i="12"/>
  <c r="Q1737" i="12"/>
  <c r="R1737" i="12"/>
  <c r="S1737" i="12"/>
  <c r="T1737" i="12"/>
  <c r="U1737" i="12"/>
  <c r="V1737" i="12"/>
  <c r="W1737" i="12"/>
  <c r="G1738" i="12"/>
  <c r="H1738" i="12"/>
  <c r="I1738" i="12"/>
  <c r="J1738" i="12"/>
  <c r="K1738" i="12"/>
  <c r="L1738" i="12"/>
  <c r="M1738" i="12"/>
  <c r="N1738" i="12"/>
  <c r="O1738" i="12"/>
  <c r="P1738" i="12"/>
  <c r="Q1738" i="12"/>
  <c r="R1738" i="12"/>
  <c r="S1738" i="12"/>
  <c r="T1738" i="12"/>
  <c r="U1738" i="12"/>
  <c r="V1738" i="12"/>
  <c r="W1738" i="12"/>
  <c r="G1739" i="12"/>
  <c r="H1739" i="12"/>
  <c r="I1739" i="12"/>
  <c r="J1739" i="12"/>
  <c r="K1739" i="12"/>
  <c r="L1739" i="12"/>
  <c r="M1739" i="12"/>
  <c r="N1739" i="12"/>
  <c r="O1739" i="12"/>
  <c r="P1739" i="12"/>
  <c r="Q1739" i="12"/>
  <c r="R1739" i="12"/>
  <c r="S1739" i="12"/>
  <c r="T1739" i="12"/>
  <c r="U1739" i="12"/>
  <c r="V1739" i="12"/>
  <c r="W1739" i="12"/>
  <c r="G1740" i="12"/>
  <c r="H1740" i="12"/>
  <c r="I1740" i="12"/>
  <c r="J1740" i="12"/>
  <c r="K1740" i="12"/>
  <c r="L1740" i="12"/>
  <c r="M1740" i="12"/>
  <c r="N1740" i="12"/>
  <c r="O1740" i="12"/>
  <c r="P1740" i="12"/>
  <c r="Q1740" i="12"/>
  <c r="R1740" i="12"/>
  <c r="S1740" i="12"/>
  <c r="T1740" i="12"/>
  <c r="U1740" i="12"/>
  <c r="V1740" i="12"/>
  <c r="W1740" i="12"/>
  <c r="G1741" i="12"/>
  <c r="H1741" i="12"/>
  <c r="I1741" i="12"/>
  <c r="J1741" i="12"/>
  <c r="K1741" i="12"/>
  <c r="L1741" i="12"/>
  <c r="M1741" i="12"/>
  <c r="N1741" i="12"/>
  <c r="O1741" i="12"/>
  <c r="P1741" i="12"/>
  <c r="Q1741" i="12"/>
  <c r="R1741" i="12"/>
  <c r="S1741" i="12"/>
  <c r="T1741" i="12"/>
  <c r="U1741" i="12"/>
  <c r="V1741" i="12"/>
  <c r="W1741" i="12"/>
  <c r="G1742" i="12"/>
  <c r="H1742" i="12"/>
  <c r="I1742" i="12"/>
  <c r="J1742" i="12"/>
  <c r="K1742" i="12"/>
  <c r="L1742" i="12"/>
  <c r="M1742" i="12"/>
  <c r="N1742" i="12"/>
  <c r="O1742" i="12"/>
  <c r="P1742" i="12"/>
  <c r="Q1742" i="12"/>
  <c r="R1742" i="12"/>
  <c r="S1742" i="12"/>
  <c r="T1742" i="12"/>
  <c r="U1742" i="12"/>
  <c r="V1742" i="12"/>
  <c r="W1742" i="12"/>
  <c r="G1743" i="12"/>
  <c r="H1743" i="12"/>
  <c r="I1743" i="12"/>
  <c r="J1743" i="12"/>
  <c r="K1743" i="12"/>
  <c r="L1743" i="12"/>
  <c r="M1743" i="12"/>
  <c r="N1743" i="12"/>
  <c r="O1743" i="12"/>
  <c r="P1743" i="12"/>
  <c r="Q1743" i="12"/>
  <c r="R1743" i="12"/>
  <c r="S1743" i="12"/>
  <c r="T1743" i="12"/>
  <c r="U1743" i="12"/>
  <c r="V1743" i="12"/>
  <c r="W1743" i="12"/>
  <c r="G1669" i="7"/>
  <c r="G1668" i="7"/>
  <c r="G1666" i="7"/>
  <c r="V1665" i="7"/>
  <c r="U1665" i="7"/>
  <c r="T1665" i="7"/>
  <c r="S1665" i="7"/>
  <c r="R1665" i="7"/>
  <c r="Q1665" i="7"/>
  <c r="P1665" i="7"/>
  <c r="O1665" i="7"/>
  <c r="G1665" i="7"/>
  <c r="V1664" i="7"/>
  <c r="U1664" i="7"/>
  <c r="T1664" i="7"/>
  <c r="S1664" i="7"/>
  <c r="R1664" i="7"/>
  <c r="Q1664" i="7"/>
  <c r="P1664" i="7"/>
  <c r="O1664" i="7"/>
  <c r="G1664" i="7"/>
  <c r="K1664" i="7" s="1"/>
  <c r="G1662" i="7"/>
  <c r="H1662" i="7" s="1"/>
  <c r="G1661" i="7"/>
  <c r="H1661" i="7" s="1"/>
  <c r="G1659" i="7"/>
  <c r="H1659" i="7" s="1"/>
  <c r="G1658" i="7"/>
  <c r="H1658" i="7" s="1"/>
  <c r="G1656" i="7"/>
  <c r="H1656" i="7" s="1"/>
  <c r="G1655" i="7"/>
  <c r="H1655" i="7" s="1"/>
  <c r="G1653" i="7"/>
  <c r="H1653" i="7" s="1"/>
  <c r="G1652" i="7"/>
  <c r="H1652" i="7" s="1"/>
  <c r="G1650" i="7"/>
  <c r="H1650" i="7" s="1"/>
  <c r="G1649" i="7"/>
  <c r="H1649" i="7" s="1"/>
  <c r="G1647" i="7"/>
  <c r="H1647" i="7" s="1"/>
  <c r="G1646" i="7"/>
  <c r="H1646" i="7" s="1"/>
  <c r="G1643" i="7"/>
  <c r="H1643" i="7" s="1"/>
  <c r="G1642" i="7"/>
  <c r="H1642" i="7" s="1"/>
  <c r="G1641" i="7"/>
  <c r="H1641" i="7" s="1"/>
  <c r="G1639" i="7"/>
  <c r="H1639" i="7" s="1"/>
  <c r="G1638" i="7"/>
  <c r="H1638" i="7" s="1"/>
  <c r="G1636" i="7"/>
  <c r="H1636" i="7" s="1"/>
  <c r="G1635" i="7"/>
  <c r="H1635" i="7" s="1"/>
  <c r="G1634" i="7"/>
  <c r="H1634" i="7" s="1"/>
  <c r="G1632" i="7"/>
  <c r="H1632" i="7" s="1"/>
  <c r="G1631" i="7"/>
  <c r="H1631" i="7" s="1"/>
  <c r="G1629" i="7"/>
  <c r="H1629" i="7" s="1"/>
  <c r="G1628" i="7"/>
  <c r="H1628" i="7" s="1"/>
  <c r="G1627" i="7"/>
  <c r="H1627" i="7" s="1"/>
  <c r="G1625" i="7"/>
  <c r="H1625" i="7" s="1"/>
  <c r="G1624" i="7"/>
  <c r="H1624" i="7" s="1"/>
  <c r="G1621" i="7"/>
  <c r="H1621" i="7" s="1"/>
  <c r="G1620" i="7"/>
  <c r="H1620" i="7" s="1"/>
  <c r="G1619" i="7"/>
  <c r="H1619" i="7" s="1"/>
  <c r="G1617" i="7"/>
  <c r="H1617" i="7" s="1"/>
  <c r="G1616" i="7"/>
  <c r="H1616" i="7" s="1"/>
  <c r="G1615" i="7"/>
  <c r="H1615" i="7" s="1"/>
  <c r="G1613" i="7"/>
  <c r="H1613" i="7" s="1"/>
  <c r="G1612" i="7"/>
  <c r="H1612" i="7" s="1"/>
  <c r="G1611" i="7"/>
  <c r="H1611" i="7" s="1"/>
  <c r="G1608" i="7"/>
  <c r="H1608" i="7" s="1"/>
  <c r="G1607" i="7"/>
  <c r="H1607" i="7" s="1"/>
  <c r="G1606" i="7"/>
  <c r="H1606" i="7" s="1"/>
  <c r="G1605" i="7"/>
  <c r="H1605" i="7" s="1"/>
  <c r="G1603" i="7"/>
  <c r="H1603" i="7" s="1"/>
  <c r="G1602" i="7"/>
  <c r="H1602" i="7" s="1"/>
  <c r="G1601" i="7"/>
  <c r="H1601" i="7" s="1"/>
  <c r="G1600" i="7"/>
  <c r="H1600" i="7" s="1"/>
  <c r="G1598" i="7"/>
  <c r="H1598" i="7" s="1"/>
  <c r="G1597" i="7"/>
  <c r="H1597" i="7" s="1"/>
  <c r="G1596" i="7"/>
  <c r="H1596" i="7" s="1"/>
  <c r="G1595" i="7"/>
  <c r="H1595" i="7" s="1"/>
  <c r="G1591" i="7"/>
  <c r="G1590" i="7"/>
  <c r="G1588" i="7"/>
  <c r="V1587" i="7"/>
  <c r="U1587" i="7"/>
  <c r="T1587" i="7"/>
  <c r="S1587" i="7"/>
  <c r="R1587" i="7"/>
  <c r="Q1587" i="7"/>
  <c r="P1587" i="7"/>
  <c r="O1587" i="7"/>
  <c r="G1587" i="7"/>
  <c r="V1586" i="7"/>
  <c r="U1586" i="7"/>
  <c r="T1586" i="7"/>
  <c r="S1586" i="7"/>
  <c r="R1586" i="7"/>
  <c r="Q1586" i="7"/>
  <c r="P1586" i="7"/>
  <c r="O1586" i="7"/>
  <c r="N1586" i="7"/>
  <c r="M1586" i="7"/>
  <c r="L1586" i="7"/>
  <c r="G1586" i="7"/>
  <c r="G1584" i="7"/>
  <c r="H1584" i="7" s="1"/>
  <c r="G1583" i="7"/>
  <c r="H1583" i="7" s="1"/>
  <c r="G1581" i="7"/>
  <c r="H1581" i="7" s="1"/>
  <c r="G1580" i="7"/>
  <c r="H1580" i="7" s="1"/>
  <c r="G1578" i="7"/>
  <c r="H1578" i="7" s="1"/>
  <c r="G1577" i="7"/>
  <c r="H1577" i="7" s="1"/>
  <c r="G1575" i="7"/>
  <c r="H1575" i="7" s="1"/>
  <c r="G1574" i="7"/>
  <c r="H1574" i="7" s="1"/>
  <c r="G1572" i="7"/>
  <c r="H1572" i="7" s="1"/>
  <c r="G1571" i="7"/>
  <c r="H1571" i="7" s="1"/>
  <c r="G1569" i="7"/>
  <c r="H1569" i="7" s="1"/>
  <c r="G1568" i="7"/>
  <c r="H1568" i="7" s="1"/>
  <c r="G1565" i="7"/>
  <c r="H1565" i="7" s="1"/>
  <c r="G1564" i="7"/>
  <c r="H1564" i="7" s="1"/>
  <c r="G1563" i="7"/>
  <c r="H1563" i="7" s="1"/>
  <c r="G1561" i="7"/>
  <c r="H1561" i="7" s="1"/>
  <c r="G1560" i="7"/>
  <c r="H1560" i="7" s="1"/>
  <c r="G1558" i="7"/>
  <c r="H1558" i="7" s="1"/>
  <c r="G1557" i="7"/>
  <c r="H1557" i="7" s="1"/>
  <c r="G1556" i="7"/>
  <c r="H1556" i="7" s="1"/>
  <c r="G1554" i="7"/>
  <c r="H1554" i="7" s="1"/>
  <c r="G1553" i="7"/>
  <c r="H1553" i="7" s="1"/>
  <c r="G1551" i="7"/>
  <c r="H1551" i="7" s="1"/>
  <c r="G1550" i="7"/>
  <c r="H1550" i="7" s="1"/>
  <c r="G1549" i="7"/>
  <c r="H1549" i="7" s="1"/>
  <c r="G1547" i="7"/>
  <c r="H1547" i="7" s="1"/>
  <c r="G1546" i="7"/>
  <c r="H1546" i="7" s="1"/>
  <c r="G1543" i="7"/>
  <c r="H1543" i="7" s="1"/>
  <c r="G1542" i="7"/>
  <c r="H1542" i="7" s="1"/>
  <c r="G1541" i="7"/>
  <c r="H1541" i="7" s="1"/>
  <c r="G1539" i="7"/>
  <c r="H1539" i="7" s="1"/>
  <c r="G1538" i="7"/>
  <c r="H1538" i="7" s="1"/>
  <c r="G1537" i="7"/>
  <c r="H1537" i="7" s="1"/>
  <c r="G1535" i="7"/>
  <c r="H1535" i="7" s="1"/>
  <c r="G1534" i="7"/>
  <c r="H1534" i="7" s="1"/>
  <c r="G1533" i="7"/>
  <c r="H1533" i="7" s="1"/>
  <c r="G1530" i="7"/>
  <c r="H1530" i="7" s="1"/>
  <c r="G1529" i="7"/>
  <c r="H1529" i="7" s="1"/>
  <c r="G1528" i="7"/>
  <c r="H1528" i="7" s="1"/>
  <c r="G1527" i="7"/>
  <c r="H1527" i="7" s="1"/>
  <c r="G1525" i="7"/>
  <c r="H1525" i="7" s="1"/>
  <c r="G1524" i="7"/>
  <c r="H1524" i="7" s="1"/>
  <c r="G1523" i="7"/>
  <c r="H1523" i="7" s="1"/>
  <c r="G1522" i="7"/>
  <c r="H1522" i="7" s="1"/>
  <c r="G1520" i="7"/>
  <c r="H1520" i="7" s="1"/>
  <c r="G1519" i="7"/>
  <c r="H1519" i="7" s="1"/>
  <c r="G1518" i="7"/>
  <c r="H1518" i="7" s="1"/>
  <c r="G1517" i="7"/>
  <c r="H1517" i="7" s="1"/>
  <c r="G1513" i="7"/>
  <c r="G1512" i="7"/>
  <c r="G1510" i="7"/>
  <c r="V1509" i="7"/>
  <c r="U1509" i="7"/>
  <c r="T1509" i="7"/>
  <c r="S1509" i="7"/>
  <c r="R1509" i="7"/>
  <c r="Q1509" i="7"/>
  <c r="P1509" i="7"/>
  <c r="O1509" i="7"/>
  <c r="G1509" i="7"/>
  <c r="V1508" i="7"/>
  <c r="U1508" i="7"/>
  <c r="T1508" i="7"/>
  <c r="S1508" i="7"/>
  <c r="R1508" i="7"/>
  <c r="Q1508" i="7"/>
  <c r="P1508" i="7"/>
  <c r="O1508" i="7"/>
  <c r="G1508" i="7"/>
  <c r="K1508" i="7" s="1"/>
  <c r="G1506" i="7"/>
  <c r="H1506" i="7" s="1"/>
  <c r="G1505" i="7"/>
  <c r="H1505" i="7" s="1"/>
  <c r="K1501" i="7"/>
  <c r="G1503" i="7"/>
  <c r="H1503" i="7" s="1"/>
  <c r="G1502" i="7"/>
  <c r="H1502" i="7" s="1"/>
  <c r="G1500" i="7"/>
  <c r="H1500" i="7" s="1"/>
  <c r="G1499" i="7"/>
  <c r="H1499" i="7" s="1"/>
  <c r="G1497" i="7"/>
  <c r="H1497" i="7" s="1"/>
  <c r="G1496" i="7"/>
  <c r="H1496" i="7" s="1"/>
  <c r="G1494" i="7"/>
  <c r="H1494" i="7" s="1"/>
  <c r="G1493" i="7"/>
  <c r="H1493" i="7" s="1"/>
  <c r="G1491" i="7"/>
  <c r="H1491" i="7" s="1"/>
  <c r="G1490" i="7"/>
  <c r="H1490" i="7" s="1"/>
  <c r="G1487" i="7"/>
  <c r="H1487" i="7" s="1"/>
  <c r="G1486" i="7"/>
  <c r="H1486" i="7" s="1"/>
  <c r="G1485" i="7"/>
  <c r="H1485" i="7" s="1"/>
  <c r="G1483" i="7"/>
  <c r="H1483" i="7" s="1"/>
  <c r="G1482" i="7"/>
  <c r="H1482" i="7" s="1"/>
  <c r="G1480" i="7"/>
  <c r="H1480" i="7" s="1"/>
  <c r="G1479" i="7"/>
  <c r="H1479" i="7" s="1"/>
  <c r="G1478" i="7"/>
  <c r="H1478" i="7" s="1"/>
  <c r="G1476" i="7"/>
  <c r="H1476" i="7" s="1"/>
  <c r="G1475" i="7"/>
  <c r="H1475" i="7" s="1"/>
  <c r="G1473" i="7"/>
  <c r="H1473" i="7" s="1"/>
  <c r="G1472" i="7"/>
  <c r="H1472" i="7" s="1"/>
  <c r="G1471" i="7"/>
  <c r="H1471" i="7" s="1"/>
  <c r="G1469" i="7"/>
  <c r="H1469" i="7" s="1"/>
  <c r="G1468" i="7"/>
  <c r="H1468" i="7" s="1"/>
  <c r="G1465" i="7"/>
  <c r="H1465" i="7" s="1"/>
  <c r="G1464" i="7"/>
  <c r="H1464" i="7" s="1"/>
  <c r="G1463" i="7"/>
  <c r="H1463" i="7" s="1"/>
  <c r="G1461" i="7"/>
  <c r="H1461" i="7" s="1"/>
  <c r="G1460" i="7"/>
  <c r="H1460" i="7" s="1"/>
  <c r="G1459" i="7"/>
  <c r="H1459" i="7" s="1"/>
  <c r="G1457" i="7"/>
  <c r="H1457" i="7" s="1"/>
  <c r="G1456" i="7"/>
  <c r="H1456" i="7" s="1"/>
  <c r="G1455" i="7"/>
  <c r="H1455" i="7" s="1"/>
  <c r="G1452" i="7"/>
  <c r="H1452" i="7" s="1"/>
  <c r="G1451" i="7"/>
  <c r="H1451" i="7" s="1"/>
  <c r="G1450" i="7"/>
  <c r="H1450" i="7" s="1"/>
  <c r="G1449" i="7"/>
  <c r="H1449" i="7" s="1"/>
  <c r="G1447" i="7"/>
  <c r="H1447" i="7" s="1"/>
  <c r="G1446" i="7"/>
  <c r="G1445" i="7"/>
  <c r="G1444" i="7"/>
  <c r="G1442" i="7"/>
  <c r="G1441" i="7"/>
  <c r="H1441" i="7" s="1"/>
  <c r="G1440" i="7"/>
  <c r="G1439" i="7"/>
  <c r="G1378" i="7"/>
  <c r="G1369" i="7"/>
  <c r="G1367" i="7"/>
  <c r="G1366" i="7"/>
  <c r="G1365" i="7"/>
  <c r="G1363" i="7"/>
  <c r="W1363" i="7" s="1"/>
  <c r="V1362" i="7"/>
  <c r="U1362" i="7"/>
  <c r="T1362" i="7"/>
  <c r="S1362" i="7"/>
  <c r="R1362" i="7"/>
  <c r="Q1362" i="7"/>
  <c r="P1362" i="7"/>
  <c r="O1362" i="7"/>
  <c r="N1362" i="7"/>
  <c r="M1362" i="7"/>
  <c r="L1362" i="7"/>
  <c r="K1362" i="7"/>
  <c r="J1362" i="7"/>
  <c r="I1362" i="7"/>
  <c r="H1362" i="7"/>
  <c r="G1362" i="7"/>
  <c r="V1361" i="7"/>
  <c r="U1361" i="7"/>
  <c r="T1361" i="7"/>
  <c r="S1361" i="7"/>
  <c r="R1361" i="7"/>
  <c r="Q1361" i="7"/>
  <c r="P1361" i="7"/>
  <c r="O1361" i="7"/>
  <c r="N1361" i="7"/>
  <c r="M1361" i="7"/>
  <c r="L1361" i="7"/>
  <c r="K1361" i="7"/>
  <c r="J1361" i="7"/>
  <c r="I1361" i="7"/>
  <c r="H1361" i="7"/>
  <c r="G1361" i="7"/>
  <c r="G1355" i="7"/>
  <c r="G1354" i="7"/>
  <c r="G1352" i="7"/>
  <c r="G1351" i="7"/>
  <c r="G1350" i="7"/>
  <c r="G1348" i="7"/>
  <c r="G1347" i="7"/>
  <c r="G1345" i="7"/>
  <c r="G1344" i="7"/>
  <c r="G1342" i="7"/>
  <c r="G1341" i="7"/>
  <c r="G1339" i="7"/>
  <c r="G1338" i="7"/>
  <c r="G1336" i="7"/>
  <c r="G1335" i="7"/>
  <c r="G1333" i="7"/>
  <c r="G1332" i="7"/>
  <c r="G1329" i="7"/>
  <c r="G1328" i="7"/>
  <c r="G1327" i="7"/>
  <c r="G1325" i="7"/>
  <c r="G1324" i="7"/>
  <c r="G1322" i="7"/>
  <c r="G1321" i="7"/>
  <c r="G1320" i="7"/>
  <c r="G1318" i="7"/>
  <c r="G1317" i="7"/>
  <c r="G1315" i="7"/>
  <c r="G1314" i="7"/>
  <c r="G1313" i="7"/>
  <c r="G1311" i="7"/>
  <c r="G1310" i="7"/>
  <c r="G1307" i="7"/>
  <c r="G1306" i="7"/>
  <c r="G1305" i="7"/>
  <c r="G1303" i="7"/>
  <c r="G1302" i="7"/>
  <c r="G1301" i="7"/>
  <c r="G1299" i="7"/>
  <c r="G1298" i="7"/>
  <c r="G1297" i="7"/>
  <c r="G1294" i="7"/>
  <c r="G1293" i="7"/>
  <c r="G1292" i="7"/>
  <c r="G1291" i="7"/>
  <c r="G1289" i="7"/>
  <c r="G1288" i="7"/>
  <c r="G1287" i="7"/>
  <c r="G1286" i="7"/>
  <c r="G1284" i="7"/>
  <c r="G1283" i="7"/>
  <c r="G1282" i="7"/>
  <c r="G1281" i="7"/>
  <c r="V1277" i="7"/>
  <c r="U1277" i="7"/>
  <c r="T1277" i="7"/>
  <c r="S1277" i="7"/>
  <c r="R1277" i="7"/>
  <c r="Q1277" i="7"/>
  <c r="P1277" i="7"/>
  <c r="O1277" i="7"/>
  <c r="N1277" i="7"/>
  <c r="M1277" i="7"/>
  <c r="L1277" i="7"/>
  <c r="K1277" i="7"/>
  <c r="J1277" i="7"/>
  <c r="I1277" i="7"/>
  <c r="H1277" i="7"/>
  <c r="G1277" i="7"/>
  <c r="V1276" i="7"/>
  <c r="U1276" i="7"/>
  <c r="U1275" i="7" s="1"/>
  <c r="T1276" i="7"/>
  <c r="S1276" i="7"/>
  <c r="R1276" i="7"/>
  <c r="Q1276" i="7"/>
  <c r="P1276" i="7"/>
  <c r="O1276" i="7"/>
  <c r="N1276" i="7"/>
  <c r="M1276" i="7"/>
  <c r="M1275" i="7" s="1"/>
  <c r="L1276" i="7"/>
  <c r="K1276" i="7"/>
  <c r="J1276" i="7"/>
  <c r="I1276" i="7"/>
  <c r="H1276" i="7"/>
  <c r="G1276" i="7"/>
  <c r="V1274" i="7"/>
  <c r="U1274" i="7"/>
  <c r="T1274" i="7"/>
  <c r="S1274" i="7"/>
  <c r="R1274" i="7"/>
  <c r="Q1274" i="7"/>
  <c r="P1274" i="7"/>
  <c r="O1274" i="7"/>
  <c r="N1274" i="7"/>
  <c r="M1274" i="7"/>
  <c r="L1274" i="7"/>
  <c r="K1274" i="7"/>
  <c r="J1274" i="7"/>
  <c r="I1274" i="7"/>
  <c r="H1274" i="7"/>
  <c r="G1274" i="7"/>
  <c r="V1273" i="7"/>
  <c r="U1273" i="7"/>
  <c r="T1273" i="7"/>
  <c r="S1273" i="7"/>
  <c r="R1273" i="7"/>
  <c r="Q1273" i="7"/>
  <c r="P1273" i="7"/>
  <c r="O1273" i="7"/>
  <c r="N1273" i="7"/>
  <c r="M1273" i="7"/>
  <c r="L1273" i="7"/>
  <c r="K1273" i="7"/>
  <c r="J1273" i="7"/>
  <c r="I1273" i="7"/>
  <c r="H1273" i="7"/>
  <c r="G1273" i="7"/>
  <c r="V1272" i="7"/>
  <c r="U1272" i="7"/>
  <c r="T1272" i="7"/>
  <c r="S1272" i="7"/>
  <c r="R1272" i="7"/>
  <c r="Q1272" i="7"/>
  <c r="Q1271" i="7" s="1"/>
  <c r="P1272" i="7"/>
  <c r="O1272" i="7"/>
  <c r="N1272" i="7"/>
  <c r="M1272" i="7"/>
  <c r="L1272" i="7"/>
  <c r="K1272" i="7"/>
  <c r="J1272" i="7"/>
  <c r="I1272" i="7"/>
  <c r="H1272" i="7"/>
  <c r="G1272" i="7"/>
  <c r="G1271" i="7" s="1"/>
  <c r="V1270" i="7"/>
  <c r="U1270" i="7"/>
  <c r="T1270" i="7"/>
  <c r="S1270" i="7"/>
  <c r="R1270" i="7"/>
  <c r="Q1270" i="7"/>
  <c r="P1270" i="7"/>
  <c r="O1270" i="7"/>
  <c r="N1270" i="7"/>
  <c r="M1270" i="7"/>
  <c r="L1270" i="7"/>
  <c r="K1270" i="7"/>
  <c r="J1270" i="7"/>
  <c r="I1270" i="7"/>
  <c r="H1270" i="7"/>
  <c r="G1270" i="7"/>
  <c r="V1269" i="7"/>
  <c r="U1269" i="7"/>
  <c r="T1269" i="7"/>
  <c r="S1269" i="7"/>
  <c r="R1269" i="7"/>
  <c r="Q1269" i="7"/>
  <c r="P1269" i="7"/>
  <c r="O1269" i="7"/>
  <c r="N1269" i="7"/>
  <c r="M1269" i="7"/>
  <c r="L1269" i="7"/>
  <c r="K1269" i="7"/>
  <c r="J1269" i="7"/>
  <c r="I1269" i="7"/>
  <c r="H1269" i="7"/>
  <c r="G1269" i="7"/>
  <c r="V1268" i="7"/>
  <c r="V1267" i="7"/>
  <c r="U1267" i="7"/>
  <c r="T1267" i="7"/>
  <c r="S1267" i="7"/>
  <c r="R1267" i="7"/>
  <c r="Q1267" i="7"/>
  <c r="P1267" i="7"/>
  <c r="O1267" i="7"/>
  <c r="N1267" i="7"/>
  <c r="M1267" i="7"/>
  <c r="L1267" i="7"/>
  <c r="K1267" i="7"/>
  <c r="J1267" i="7"/>
  <c r="I1267" i="7"/>
  <c r="H1267" i="7"/>
  <c r="G1267" i="7"/>
  <c r="V1266" i="7"/>
  <c r="U1266" i="7"/>
  <c r="T1266" i="7"/>
  <c r="S1266" i="7"/>
  <c r="R1266" i="7"/>
  <c r="Q1266" i="7"/>
  <c r="P1266" i="7"/>
  <c r="O1266" i="7"/>
  <c r="N1266" i="7"/>
  <c r="M1266" i="7"/>
  <c r="L1266" i="7"/>
  <c r="K1266" i="7"/>
  <c r="J1266" i="7"/>
  <c r="I1266" i="7"/>
  <c r="H1266" i="7"/>
  <c r="G1266" i="7"/>
  <c r="V1264" i="7"/>
  <c r="U1264" i="7"/>
  <c r="T1264" i="7"/>
  <c r="S1264" i="7"/>
  <c r="R1264" i="7"/>
  <c r="Q1264" i="7"/>
  <c r="P1264" i="7"/>
  <c r="O1264" i="7"/>
  <c r="N1264" i="7"/>
  <c r="M1264" i="7"/>
  <c r="L1264" i="7"/>
  <c r="K1264" i="7"/>
  <c r="J1264" i="7"/>
  <c r="I1264" i="7"/>
  <c r="H1264" i="7"/>
  <c r="G1264" i="7"/>
  <c r="V1263" i="7"/>
  <c r="U1263" i="7"/>
  <c r="T1263" i="7"/>
  <c r="S1263" i="7"/>
  <c r="R1263" i="7"/>
  <c r="Q1263" i="7"/>
  <c r="P1263" i="7"/>
  <c r="O1263" i="7"/>
  <c r="N1263" i="7"/>
  <c r="M1263" i="7"/>
  <c r="L1263" i="7"/>
  <c r="K1263" i="7"/>
  <c r="J1263" i="7"/>
  <c r="I1263" i="7"/>
  <c r="H1263" i="7"/>
  <c r="G1263" i="7"/>
  <c r="V1261" i="7"/>
  <c r="U1261" i="7"/>
  <c r="T1261" i="7"/>
  <c r="S1261" i="7"/>
  <c r="R1261" i="7"/>
  <c r="Q1261" i="7"/>
  <c r="P1261" i="7"/>
  <c r="O1261" i="7"/>
  <c r="N1261" i="7"/>
  <c r="M1261" i="7"/>
  <c r="L1261" i="7"/>
  <c r="K1261" i="7"/>
  <c r="J1261" i="7"/>
  <c r="I1261" i="7"/>
  <c r="H1261" i="7"/>
  <c r="G1261" i="7"/>
  <c r="V1260" i="7"/>
  <c r="U1260" i="7"/>
  <c r="T1260" i="7"/>
  <c r="S1260" i="7"/>
  <c r="R1260" i="7"/>
  <c r="Q1260" i="7"/>
  <c r="P1260" i="7"/>
  <c r="O1260" i="7"/>
  <c r="O1259" i="7" s="1"/>
  <c r="N1260" i="7"/>
  <c r="M1260" i="7"/>
  <c r="L1260" i="7"/>
  <c r="K1260" i="7"/>
  <c r="J1260" i="7"/>
  <c r="I1260" i="7"/>
  <c r="H1260" i="7"/>
  <c r="G1260" i="7"/>
  <c r="G1259" i="7" s="1"/>
  <c r="V1258" i="7"/>
  <c r="U1258" i="7"/>
  <c r="T1258" i="7"/>
  <c r="S1258" i="7"/>
  <c r="R1258" i="7"/>
  <c r="Q1258" i="7"/>
  <c r="P1258" i="7"/>
  <c r="O1258" i="7"/>
  <c r="N1258" i="7"/>
  <c r="M1258" i="7"/>
  <c r="L1258" i="7"/>
  <c r="K1258" i="7"/>
  <c r="J1258" i="7"/>
  <c r="I1258" i="7"/>
  <c r="H1258" i="7"/>
  <c r="G1258" i="7"/>
  <c r="V1257" i="7"/>
  <c r="V1256" i="7" s="1"/>
  <c r="U1257" i="7"/>
  <c r="T1257" i="7"/>
  <c r="S1257" i="7"/>
  <c r="R1257" i="7"/>
  <c r="Q1257" i="7"/>
  <c r="P1257" i="7"/>
  <c r="O1257" i="7"/>
  <c r="N1257" i="7"/>
  <c r="M1257" i="7"/>
  <c r="L1257" i="7"/>
  <c r="K1257" i="7"/>
  <c r="J1257" i="7"/>
  <c r="I1257" i="7"/>
  <c r="H1257" i="7"/>
  <c r="G1257" i="7"/>
  <c r="V1255" i="7"/>
  <c r="U1255" i="7"/>
  <c r="T1255" i="7"/>
  <c r="S1255" i="7"/>
  <c r="R1255" i="7"/>
  <c r="Q1255" i="7"/>
  <c r="P1255" i="7"/>
  <c r="O1255" i="7"/>
  <c r="N1255" i="7"/>
  <c r="M1255" i="7"/>
  <c r="L1255" i="7"/>
  <c r="K1255" i="7"/>
  <c r="J1255" i="7"/>
  <c r="I1255" i="7"/>
  <c r="H1255" i="7"/>
  <c r="G1255" i="7"/>
  <c r="V1254" i="7"/>
  <c r="U1254" i="7"/>
  <c r="T1254" i="7"/>
  <c r="S1254" i="7"/>
  <c r="R1254" i="7"/>
  <c r="Q1254" i="7"/>
  <c r="P1254" i="7"/>
  <c r="O1254" i="7"/>
  <c r="N1254" i="7"/>
  <c r="M1254" i="7"/>
  <c r="L1254" i="7"/>
  <c r="K1254" i="7"/>
  <c r="J1254" i="7"/>
  <c r="I1254" i="7"/>
  <c r="H1254" i="7"/>
  <c r="G1254" i="7"/>
  <c r="V1251" i="7"/>
  <c r="U1251" i="7"/>
  <c r="T1251" i="7"/>
  <c r="S1251" i="7"/>
  <c r="R1251" i="7"/>
  <c r="Q1251" i="7"/>
  <c r="P1251" i="7"/>
  <c r="O1251" i="7"/>
  <c r="N1251" i="7"/>
  <c r="M1251" i="7"/>
  <c r="L1251" i="7"/>
  <c r="K1251" i="7"/>
  <c r="J1251" i="7"/>
  <c r="I1251" i="7"/>
  <c r="H1251" i="7"/>
  <c r="G1251" i="7"/>
  <c r="V1250" i="7"/>
  <c r="U1250" i="7"/>
  <c r="T1250" i="7"/>
  <c r="S1250" i="7"/>
  <c r="R1250" i="7"/>
  <c r="Q1250" i="7"/>
  <c r="P1250" i="7"/>
  <c r="O1250" i="7"/>
  <c r="N1250" i="7"/>
  <c r="M1250" i="7"/>
  <c r="L1250" i="7"/>
  <c r="K1250" i="7"/>
  <c r="J1250" i="7"/>
  <c r="I1250" i="7"/>
  <c r="H1250" i="7"/>
  <c r="G1250" i="7"/>
  <c r="V1249" i="7"/>
  <c r="U1249" i="7"/>
  <c r="T1249" i="7"/>
  <c r="S1249" i="7"/>
  <c r="R1249" i="7"/>
  <c r="Q1249" i="7"/>
  <c r="P1249" i="7"/>
  <c r="O1249" i="7"/>
  <c r="N1249" i="7"/>
  <c r="M1249" i="7"/>
  <c r="L1249" i="7"/>
  <c r="K1249" i="7"/>
  <c r="J1249" i="7"/>
  <c r="I1249" i="7"/>
  <c r="H1249" i="7"/>
  <c r="G1249" i="7"/>
  <c r="V1247" i="7"/>
  <c r="U1247" i="7"/>
  <c r="T1247" i="7"/>
  <c r="S1247" i="7"/>
  <c r="R1247" i="7"/>
  <c r="Q1247" i="7"/>
  <c r="P1247" i="7"/>
  <c r="O1247" i="7"/>
  <c r="N1247" i="7"/>
  <c r="M1247" i="7"/>
  <c r="L1247" i="7"/>
  <c r="K1247" i="7"/>
  <c r="J1247" i="7"/>
  <c r="I1247" i="7"/>
  <c r="H1247" i="7"/>
  <c r="G1247" i="7"/>
  <c r="V1246" i="7"/>
  <c r="U1246" i="7"/>
  <c r="U1245" i="7" s="1"/>
  <c r="T1246" i="7"/>
  <c r="S1246" i="7"/>
  <c r="R1246" i="7"/>
  <c r="Q1246" i="7"/>
  <c r="P1246" i="7"/>
  <c r="O1246" i="7"/>
  <c r="N1246" i="7"/>
  <c r="M1246" i="7"/>
  <c r="L1246" i="7"/>
  <c r="K1246" i="7"/>
  <c r="J1246" i="7"/>
  <c r="I1246" i="7"/>
  <c r="H1246" i="7"/>
  <c r="G1246" i="7"/>
  <c r="V1244" i="7"/>
  <c r="U1244" i="7"/>
  <c r="T1244" i="7"/>
  <c r="S1244" i="7"/>
  <c r="R1244" i="7"/>
  <c r="Q1244" i="7"/>
  <c r="P1244" i="7"/>
  <c r="O1244" i="7"/>
  <c r="N1244" i="7"/>
  <c r="M1244" i="7"/>
  <c r="L1244" i="7"/>
  <c r="K1244" i="7"/>
  <c r="J1244" i="7"/>
  <c r="I1244" i="7"/>
  <c r="H1244" i="7"/>
  <c r="G1244" i="7"/>
  <c r="V1243" i="7"/>
  <c r="U1243" i="7"/>
  <c r="T1243" i="7"/>
  <c r="S1243" i="7"/>
  <c r="R1243" i="7"/>
  <c r="Q1243" i="7"/>
  <c r="P1243" i="7"/>
  <c r="O1243" i="7"/>
  <c r="N1243" i="7"/>
  <c r="M1243" i="7"/>
  <c r="L1243" i="7"/>
  <c r="K1243" i="7"/>
  <c r="J1243" i="7"/>
  <c r="I1243" i="7"/>
  <c r="H1243" i="7"/>
  <c r="G1243" i="7"/>
  <c r="V1242" i="7"/>
  <c r="U1242" i="7"/>
  <c r="T1242" i="7"/>
  <c r="S1242" i="7"/>
  <c r="R1242" i="7"/>
  <c r="Q1242" i="7"/>
  <c r="P1242" i="7"/>
  <c r="O1242" i="7"/>
  <c r="N1242" i="7"/>
  <c r="M1242" i="7"/>
  <c r="L1242" i="7"/>
  <c r="K1242" i="7"/>
  <c r="J1242" i="7"/>
  <c r="I1242" i="7"/>
  <c r="H1242" i="7"/>
  <c r="G1242" i="7"/>
  <c r="V1240" i="7"/>
  <c r="U1240" i="7"/>
  <c r="T1240" i="7"/>
  <c r="S1240" i="7"/>
  <c r="R1240" i="7"/>
  <c r="Q1240" i="7"/>
  <c r="P1240" i="7"/>
  <c r="O1240" i="7"/>
  <c r="N1240" i="7"/>
  <c r="M1240" i="7"/>
  <c r="L1240" i="7"/>
  <c r="K1240" i="7"/>
  <c r="J1240" i="7"/>
  <c r="I1240" i="7"/>
  <c r="H1240" i="7"/>
  <c r="G1240" i="7"/>
  <c r="V1239" i="7"/>
  <c r="U1239" i="7"/>
  <c r="T1239" i="7"/>
  <c r="S1239" i="7"/>
  <c r="R1239" i="7"/>
  <c r="Q1239" i="7"/>
  <c r="P1239" i="7"/>
  <c r="O1239" i="7"/>
  <c r="N1239" i="7"/>
  <c r="M1239" i="7"/>
  <c r="L1239" i="7"/>
  <c r="K1239" i="7"/>
  <c r="J1239" i="7"/>
  <c r="I1239" i="7"/>
  <c r="H1239" i="7"/>
  <c r="G1239" i="7"/>
  <c r="V1237" i="7"/>
  <c r="U1237" i="7"/>
  <c r="T1237" i="7"/>
  <c r="S1237" i="7"/>
  <c r="R1237" i="7"/>
  <c r="Q1237" i="7"/>
  <c r="P1237" i="7"/>
  <c r="O1237" i="7"/>
  <c r="N1237" i="7"/>
  <c r="M1237" i="7"/>
  <c r="L1237" i="7"/>
  <c r="K1237" i="7"/>
  <c r="J1237" i="7"/>
  <c r="I1237" i="7"/>
  <c r="H1237" i="7"/>
  <c r="G1237" i="7"/>
  <c r="V1236" i="7"/>
  <c r="U1236" i="7"/>
  <c r="T1236" i="7"/>
  <c r="S1236" i="7"/>
  <c r="R1236" i="7"/>
  <c r="Q1236" i="7"/>
  <c r="P1236" i="7"/>
  <c r="O1236" i="7"/>
  <c r="N1236" i="7"/>
  <c r="M1236" i="7"/>
  <c r="L1236" i="7"/>
  <c r="K1236" i="7"/>
  <c r="J1236" i="7"/>
  <c r="I1236" i="7"/>
  <c r="H1236" i="7"/>
  <c r="G1236" i="7"/>
  <c r="V1235" i="7"/>
  <c r="U1235" i="7"/>
  <c r="T1235" i="7"/>
  <c r="S1235" i="7"/>
  <c r="R1235" i="7"/>
  <c r="Q1235" i="7"/>
  <c r="P1235" i="7"/>
  <c r="O1235" i="7"/>
  <c r="N1235" i="7"/>
  <c r="M1235" i="7"/>
  <c r="L1235" i="7"/>
  <c r="K1235" i="7"/>
  <c r="J1235" i="7"/>
  <c r="I1235" i="7"/>
  <c r="H1235" i="7"/>
  <c r="G1235" i="7"/>
  <c r="V1233" i="7"/>
  <c r="U1233" i="7"/>
  <c r="T1233" i="7"/>
  <c r="S1233" i="7"/>
  <c r="R1233" i="7"/>
  <c r="Q1233" i="7"/>
  <c r="P1233" i="7"/>
  <c r="O1233" i="7"/>
  <c r="N1233" i="7"/>
  <c r="M1233" i="7"/>
  <c r="L1233" i="7"/>
  <c r="K1233" i="7"/>
  <c r="J1233" i="7"/>
  <c r="I1233" i="7"/>
  <c r="H1233" i="7"/>
  <c r="G1233" i="7"/>
  <c r="V1232" i="7"/>
  <c r="U1232" i="7"/>
  <c r="T1232" i="7"/>
  <c r="S1232" i="7"/>
  <c r="R1232" i="7"/>
  <c r="Q1232" i="7"/>
  <c r="P1232" i="7"/>
  <c r="O1232" i="7"/>
  <c r="N1232" i="7"/>
  <c r="M1232" i="7"/>
  <c r="L1232" i="7"/>
  <c r="K1232" i="7"/>
  <c r="J1232" i="7"/>
  <c r="I1232" i="7"/>
  <c r="H1232" i="7"/>
  <c r="G1232" i="7"/>
  <c r="V1229" i="7"/>
  <c r="U1229" i="7"/>
  <c r="T1229" i="7"/>
  <c r="S1229" i="7"/>
  <c r="R1229" i="7"/>
  <c r="Q1229" i="7"/>
  <c r="P1229" i="7"/>
  <c r="O1229" i="7"/>
  <c r="N1229" i="7"/>
  <c r="M1229" i="7"/>
  <c r="L1229" i="7"/>
  <c r="K1229" i="7"/>
  <c r="J1229" i="7"/>
  <c r="I1229" i="7"/>
  <c r="H1229" i="7"/>
  <c r="G1229" i="7"/>
  <c r="V1228" i="7"/>
  <c r="U1228" i="7"/>
  <c r="T1228" i="7"/>
  <c r="S1228" i="7"/>
  <c r="R1228" i="7"/>
  <c r="Q1228" i="7"/>
  <c r="P1228" i="7"/>
  <c r="O1228" i="7"/>
  <c r="N1228" i="7"/>
  <c r="M1228" i="7"/>
  <c r="L1228" i="7"/>
  <c r="K1228" i="7"/>
  <c r="J1228" i="7"/>
  <c r="I1228" i="7"/>
  <c r="H1228" i="7"/>
  <c r="G1228" i="7"/>
  <c r="V1227" i="7"/>
  <c r="U1227" i="7"/>
  <c r="U1226" i="7" s="1"/>
  <c r="T1227" i="7"/>
  <c r="S1227" i="7"/>
  <c r="R1227" i="7"/>
  <c r="Q1227" i="7"/>
  <c r="Q1226" i="7" s="1"/>
  <c r="P1227" i="7"/>
  <c r="O1227" i="7"/>
  <c r="N1227" i="7"/>
  <c r="M1227" i="7"/>
  <c r="M1226" i="7" s="1"/>
  <c r="L1227" i="7"/>
  <c r="K1227" i="7"/>
  <c r="J1227" i="7"/>
  <c r="I1227" i="7"/>
  <c r="I1226" i="7" s="1"/>
  <c r="H1227" i="7"/>
  <c r="G1227" i="7"/>
  <c r="V1225" i="7"/>
  <c r="U1225" i="7"/>
  <c r="T1225" i="7"/>
  <c r="S1225" i="7"/>
  <c r="R1225" i="7"/>
  <c r="Q1225" i="7"/>
  <c r="P1225" i="7"/>
  <c r="O1225" i="7"/>
  <c r="N1225" i="7"/>
  <c r="M1225" i="7"/>
  <c r="L1225" i="7"/>
  <c r="K1225" i="7"/>
  <c r="J1225" i="7"/>
  <c r="I1225" i="7"/>
  <c r="H1225" i="7"/>
  <c r="G1225" i="7"/>
  <c r="V1224" i="7"/>
  <c r="U1224" i="7"/>
  <c r="T1224" i="7"/>
  <c r="S1224" i="7"/>
  <c r="R1224" i="7"/>
  <c r="Q1224" i="7"/>
  <c r="P1224" i="7"/>
  <c r="O1224" i="7"/>
  <c r="N1224" i="7"/>
  <c r="M1224" i="7"/>
  <c r="L1224" i="7"/>
  <c r="K1224" i="7"/>
  <c r="J1224" i="7"/>
  <c r="I1224" i="7"/>
  <c r="H1224" i="7"/>
  <c r="G1224" i="7"/>
  <c r="V1223" i="7"/>
  <c r="U1223" i="7"/>
  <c r="T1223" i="7"/>
  <c r="S1223" i="7"/>
  <c r="R1223" i="7"/>
  <c r="Q1223" i="7"/>
  <c r="P1223" i="7"/>
  <c r="O1223" i="7"/>
  <c r="N1223" i="7"/>
  <c r="M1223" i="7"/>
  <c r="L1223" i="7"/>
  <c r="K1223" i="7"/>
  <c r="J1223" i="7"/>
  <c r="I1223" i="7"/>
  <c r="H1223" i="7"/>
  <c r="G1223" i="7"/>
  <c r="V1221" i="7"/>
  <c r="U1221" i="7"/>
  <c r="T1221" i="7"/>
  <c r="S1221" i="7"/>
  <c r="R1221" i="7"/>
  <c r="Q1221" i="7"/>
  <c r="P1221" i="7"/>
  <c r="O1221" i="7"/>
  <c r="N1221" i="7"/>
  <c r="M1221" i="7"/>
  <c r="L1221" i="7"/>
  <c r="K1221" i="7"/>
  <c r="J1221" i="7"/>
  <c r="I1221" i="7"/>
  <c r="H1221" i="7"/>
  <c r="G1221" i="7"/>
  <c r="V1220" i="7"/>
  <c r="U1220" i="7"/>
  <c r="T1220" i="7"/>
  <c r="S1220" i="7"/>
  <c r="R1220" i="7"/>
  <c r="Q1220" i="7"/>
  <c r="P1220" i="7"/>
  <c r="O1220" i="7"/>
  <c r="N1220" i="7"/>
  <c r="M1220" i="7"/>
  <c r="L1220" i="7"/>
  <c r="K1220" i="7"/>
  <c r="J1220" i="7"/>
  <c r="I1220" i="7"/>
  <c r="H1220" i="7"/>
  <c r="G1220" i="7"/>
  <c r="V1219" i="7"/>
  <c r="U1219" i="7"/>
  <c r="T1219" i="7"/>
  <c r="S1219" i="7"/>
  <c r="R1219" i="7"/>
  <c r="R1218" i="7" s="1"/>
  <c r="Q1219" i="7"/>
  <c r="P1219" i="7"/>
  <c r="O1219" i="7"/>
  <c r="N1219" i="7"/>
  <c r="M1219" i="7"/>
  <c r="L1219" i="7"/>
  <c r="K1219" i="7"/>
  <c r="J1219" i="7"/>
  <c r="I1219" i="7"/>
  <c r="H1219" i="7"/>
  <c r="G1219" i="7"/>
  <c r="V1216" i="7"/>
  <c r="U1216" i="7"/>
  <c r="T1216" i="7"/>
  <c r="S1216" i="7"/>
  <c r="R1216" i="7"/>
  <c r="Q1216" i="7"/>
  <c r="P1216" i="7"/>
  <c r="O1216" i="7"/>
  <c r="N1216" i="7"/>
  <c r="M1216" i="7"/>
  <c r="L1216" i="7"/>
  <c r="K1216" i="7"/>
  <c r="J1216" i="7"/>
  <c r="I1216" i="7"/>
  <c r="H1216" i="7"/>
  <c r="G1216" i="7"/>
  <c r="V1215" i="7"/>
  <c r="U1215" i="7"/>
  <c r="T1215" i="7"/>
  <c r="S1215" i="7"/>
  <c r="R1215" i="7"/>
  <c r="Q1215" i="7"/>
  <c r="P1215" i="7"/>
  <c r="O1215" i="7"/>
  <c r="N1215" i="7"/>
  <c r="M1215" i="7"/>
  <c r="L1215" i="7"/>
  <c r="K1215" i="7"/>
  <c r="J1215" i="7"/>
  <c r="I1215" i="7"/>
  <c r="H1215" i="7"/>
  <c r="G1215" i="7"/>
  <c r="V1214" i="7"/>
  <c r="U1214" i="7"/>
  <c r="T1214" i="7"/>
  <c r="S1214" i="7"/>
  <c r="R1214" i="7"/>
  <c r="Q1214" i="7"/>
  <c r="P1214" i="7"/>
  <c r="O1214" i="7"/>
  <c r="N1214" i="7"/>
  <c r="M1214" i="7"/>
  <c r="L1214" i="7"/>
  <c r="K1214" i="7"/>
  <c r="J1214" i="7"/>
  <c r="I1214" i="7"/>
  <c r="H1214" i="7"/>
  <c r="G1214" i="7"/>
  <c r="V1213" i="7"/>
  <c r="U1213" i="7"/>
  <c r="T1213" i="7"/>
  <c r="S1213" i="7"/>
  <c r="R1213" i="7"/>
  <c r="Q1213" i="7"/>
  <c r="P1213" i="7"/>
  <c r="O1213" i="7"/>
  <c r="N1213" i="7"/>
  <c r="M1213" i="7"/>
  <c r="L1213" i="7"/>
  <c r="K1213" i="7"/>
  <c r="J1213" i="7"/>
  <c r="I1213" i="7"/>
  <c r="H1213" i="7"/>
  <c r="G1213" i="7"/>
  <c r="V1211" i="7"/>
  <c r="U1211" i="7"/>
  <c r="T1211" i="7"/>
  <c r="S1211" i="7"/>
  <c r="R1211" i="7"/>
  <c r="Q1211" i="7"/>
  <c r="P1211" i="7"/>
  <c r="O1211" i="7"/>
  <c r="N1211" i="7"/>
  <c r="M1211" i="7"/>
  <c r="L1211" i="7"/>
  <c r="K1211" i="7"/>
  <c r="J1211" i="7"/>
  <c r="I1211" i="7"/>
  <c r="H1211" i="7"/>
  <c r="G1211" i="7"/>
  <c r="V1210" i="7"/>
  <c r="U1210" i="7"/>
  <c r="T1210" i="7"/>
  <c r="S1210" i="7"/>
  <c r="R1210" i="7"/>
  <c r="Q1210" i="7"/>
  <c r="P1210" i="7"/>
  <c r="O1210" i="7"/>
  <c r="N1210" i="7"/>
  <c r="M1210" i="7"/>
  <c r="L1210" i="7"/>
  <c r="K1210" i="7"/>
  <c r="J1210" i="7"/>
  <c r="I1210" i="7"/>
  <c r="H1210" i="7"/>
  <c r="G1210" i="7"/>
  <c r="V1209" i="7"/>
  <c r="U1209" i="7"/>
  <c r="T1209" i="7"/>
  <c r="S1209" i="7"/>
  <c r="R1209" i="7"/>
  <c r="Q1209" i="7"/>
  <c r="P1209" i="7"/>
  <c r="O1209" i="7"/>
  <c r="N1209" i="7"/>
  <c r="M1209" i="7"/>
  <c r="L1209" i="7"/>
  <c r="K1209" i="7"/>
  <c r="J1209" i="7"/>
  <c r="I1209" i="7"/>
  <c r="H1209" i="7"/>
  <c r="G1209" i="7"/>
  <c r="V1208" i="7"/>
  <c r="U1208" i="7"/>
  <c r="T1208" i="7"/>
  <c r="S1208" i="7"/>
  <c r="R1208" i="7"/>
  <c r="Q1208" i="7"/>
  <c r="P1208" i="7"/>
  <c r="O1208" i="7"/>
  <c r="N1208" i="7"/>
  <c r="M1208" i="7"/>
  <c r="L1208" i="7"/>
  <c r="K1208" i="7"/>
  <c r="J1208" i="7"/>
  <c r="I1208" i="7"/>
  <c r="H1208" i="7"/>
  <c r="G1208" i="7"/>
  <c r="G1207" i="7" s="1"/>
  <c r="V1206" i="7"/>
  <c r="U1206" i="7"/>
  <c r="T1206" i="7"/>
  <c r="S1206" i="7"/>
  <c r="R1206" i="7"/>
  <c r="Q1206" i="7"/>
  <c r="P1206" i="7"/>
  <c r="O1206" i="7"/>
  <c r="N1206" i="7"/>
  <c r="M1206" i="7"/>
  <c r="L1206" i="7"/>
  <c r="K1206" i="7"/>
  <c r="J1206" i="7"/>
  <c r="I1206" i="7"/>
  <c r="H1206" i="7"/>
  <c r="G1206" i="7"/>
  <c r="V1205" i="7"/>
  <c r="U1205" i="7"/>
  <c r="T1205" i="7"/>
  <c r="S1205" i="7"/>
  <c r="R1205" i="7"/>
  <c r="Q1205" i="7"/>
  <c r="P1205" i="7"/>
  <c r="O1205" i="7"/>
  <c r="N1205" i="7"/>
  <c r="M1205" i="7"/>
  <c r="L1205" i="7"/>
  <c r="K1205" i="7"/>
  <c r="J1205" i="7"/>
  <c r="I1205" i="7"/>
  <c r="H1205" i="7"/>
  <c r="G1205"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V1199" i="7"/>
  <c r="U1199" i="7"/>
  <c r="T1199" i="7"/>
  <c r="S1199" i="7"/>
  <c r="R1199" i="7"/>
  <c r="Q1199" i="7"/>
  <c r="P1199" i="7"/>
  <c r="O1199" i="7"/>
  <c r="N1199" i="7"/>
  <c r="M1199" i="7"/>
  <c r="L1199" i="7"/>
  <c r="K1199" i="7"/>
  <c r="J1199" i="7"/>
  <c r="I1199" i="7"/>
  <c r="H1199" i="7"/>
  <c r="G1199" i="7"/>
  <c r="V1198" i="7"/>
  <c r="U1198" i="7"/>
  <c r="T1198" i="7"/>
  <c r="S1198" i="7"/>
  <c r="R1198" i="7"/>
  <c r="Q1198" i="7"/>
  <c r="P1198" i="7"/>
  <c r="O1198" i="7"/>
  <c r="N1198" i="7"/>
  <c r="M1198" i="7"/>
  <c r="L1198" i="7"/>
  <c r="K1198" i="7"/>
  <c r="J1198" i="7"/>
  <c r="I1198" i="7"/>
  <c r="H1198" i="7"/>
  <c r="G1198" i="7"/>
  <c r="V1197" i="7"/>
  <c r="U1197" i="7"/>
  <c r="T1197" i="7"/>
  <c r="S1197" i="7"/>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H1196" i="7"/>
  <c r="G1196" i="7"/>
  <c r="V1195" i="7"/>
  <c r="U1195" i="7"/>
  <c r="T1195" i="7"/>
  <c r="S1195" i="7"/>
  <c r="R1195" i="7"/>
  <c r="Q1195" i="7"/>
  <c r="P1195" i="7"/>
  <c r="O1195" i="7"/>
  <c r="N1195" i="7"/>
  <c r="M1195" i="7"/>
  <c r="L1195" i="7"/>
  <c r="K1195" i="7"/>
  <c r="J1195" i="7"/>
  <c r="J1194" i="7" s="1"/>
  <c r="I1195" i="7"/>
  <c r="H1195" i="7"/>
  <c r="G1195" i="7"/>
  <c r="V1193" i="7"/>
  <c r="U1193" i="7"/>
  <c r="T1193" i="7"/>
  <c r="S1193" i="7"/>
  <c r="R1193" i="7"/>
  <c r="Q1193" i="7"/>
  <c r="P1193" i="7"/>
  <c r="O1193" i="7"/>
  <c r="N1193" i="7"/>
  <c r="M1193" i="7"/>
  <c r="L1193" i="7"/>
  <c r="K1193" i="7"/>
  <c r="J1193" i="7"/>
  <c r="I1193" i="7"/>
  <c r="H1193" i="7"/>
  <c r="G1193" i="7"/>
  <c r="V1192" i="7"/>
  <c r="U1192" i="7"/>
  <c r="T1192" i="7"/>
  <c r="S1192" i="7"/>
  <c r="R1192" i="7"/>
  <c r="Q1192" i="7"/>
  <c r="P1192" i="7"/>
  <c r="O1192" i="7"/>
  <c r="N1192" i="7"/>
  <c r="M1192" i="7"/>
  <c r="L1192" i="7"/>
  <c r="K1192" i="7"/>
  <c r="J1192" i="7"/>
  <c r="I1192" i="7"/>
  <c r="H1192" i="7"/>
  <c r="G1192" i="7"/>
  <c r="V1191" i="7"/>
  <c r="U1191" i="7"/>
  <c r="T1191" i="7"/>
  <c r="S1191" i="7"/>
  <c r="R1191" i="7"/>
  <c r="Q1191" i="7"/>
  <c r="P1191" i="7"/>
  <c r="O1191" i="7"/>
  <c r="N1191" i="7"/>
  <c r="M1191" i="7"/>
  <c r="L1191" i="7"/>
  <c r="K1191" i="7"/>
  <c r="J1191" i="7"/>
  <c r="I1191" i="7"/>
  <c r="H1191" i="7"/>
  <c r="G1191" i="7"/>
  <c r="V1190" i="7"/>
  <c r="U1190" i="7"/>
  <c r="T1190" i="7"/>
  <c r="S1190" i="7"/>
  <c r="R1190" i="7"/>
  <c r="Q1190" i="7"/>
  <c r="P1190" i="7"/>
  <c r="O1190" i="7"/>
  <c r="N1190" i="7"/>
  <c r="M1190" i="7"/>
  <c r="L1190" i="7"/>
  <c r="K1190" i="7"/>
  <c r="J1190" i="7"/>
  <c r="I1190" i="7"/>
  <c r="H1190" i="7"/>
  <c r="G1190" i="7"/>
  <c r="V1189" i="7"/>
  <c r="U1189" i="7"/>
  <c r="T1189" i="7"/>
  <c r="S1189" i="7"/>
  <c r="R1189" i="7"/>
  <c r="Q1189" i="7"/>
  <c r="P1189" i="7"/>
  <c r="O1189" i="7"/>
  <c r="N1189" i="7"/>
  <c r="M1189" i="7"/>
  <c r="L1189" i="7"/>
  <c r="K1189" i="7"/>
  <c r="J1189" i="7"/>
  <c r="I1189" i="7"/>
  <c r="H1189" i="7"/>
  <c r="G1189" i="7"/>
  <c r="M1182" i="7"/>
  <c r="M1182" i="12" s="1"/>
  <c r="L1182" i="7"/>
  <c r="L1182" i="12" s="1"/>
  <c r="K1182" i="7"/>
  <c r="K1182" i="12" s="1"/>
  <c r="J1182" i="7"/>
  <c r="J1182" i="12" s="1"/>
  <c r="I1182" i="7"/>
  <c r="I1182" i="12" s="1"/>
  <c r="H1182" i="7"/>
  <c r="H1182" i="12" s="1"/>
  <c r="G1182" i="7"/>
  <c r="G1182" i="12" s="1"/>
  <c r="L1181" i="7"/>
  <c r="L1181" i="12" s="1"/>
  <c r="K1181" i="7"/>
  <c r="K1181" i="12" s="1"/>
  <c r="J1181" i="7"/>
  <c r="J1181" i="12" s="1"/>
  <c r="I1181" i="7"/>
  <c r="I1181" i="12" s="1"/>
  <c r="H1181" i="7"/>
  <c r="H1181" i="12" s="1"/>
  <c r="G1181" i="7"/>
  <c r="G1181" i="12" s="1"/>
  <c r="K1180" i="7"/>
  <c r="K1180" i="12" s="1"/>
  <c r="J1180" i="7"/>
  <c r="J1180" i="12" s="1"/>
  <c r="I1180" i="7"/>
  <c r="I1180" i="12" s="1"/>
  <c r="H1180" i="7"/>
  <c r="G1180" i="7"/>
  <c r="G1180" i="12" s="1"/>
  <c r="V1185" i="7"/>
  <c r="U1185" i="7"/>
  <c r="T1185" i="7"/>
  <c r="S1185" i="7"/>
  <c r="R1185" i="7"/>
  <c r="Q1185" i="7"/>
  <c r="P1185" i="7"/>
  <c r="O1185" i="7"/>
  <c r="N1185" i="7"/>
  <c r="M1185" i="7"/>
  <c r="L1185" i="7"/>
  <c r="K1185" i="7"/>
  <c r="J1185" i="7"/>
  <c r="I1185" i="7"/>
  <c r="H1185" i="7"/>
  <c r="G1185" i="7"/>
  <c r="V1184" i="7"/>
  <c r="V1183" i="7" s="1"/>
  <c r="U1184" i="7"/>
  <c r="U1183" i="7" s="1"/>
  <c r="T1184" i="7"/>
  <c r="S1184" i="7"/>
  <c r="S1183" i="7" s="1"/>
  <c r="R1184" i="7"/>
  <c r="R1183" i="7" s="1"/>
  <c r="Q1184" i="7"/>
  <c r="Q1183" i="7" s="1"/>
  <c r="P1184" i="7"/>
  <c r="P1183" i="7" s="1"/>
  <c r="O1184" i="7"/>
  <c r="O1183" i="7" s="1"/>
  <c r="N1184" i="7"/>
  <c r="N1183" i="7" s="1"/>
  <c r="M1184" i="7"/>
  <c r="M1183" i="7" s="1"/>
  <c r="L1184" i="7"/>
  <c r="L1183" i="7" s="1"/>
  <c r="K1184" i="7"/>
  <c r="K1183" i="7" s="1"/>
  <c r="J1184" i="7"/>
  <c r="J1183" i="7" s="1"/>
  <c r="I1184" i="7"/>
  <c r="I1183" i="7" s="1"/>
  <c r="H1184" i="7"/>
  <c r="H1183" i="7" s="1"/>
  <c r="G1184" i="7"/>
  <c r="G1183" i="7" s="1"/>
  <c r="V1188" i="7"/>
  <c r="U1188" i="7"/>
  <c r="T1188" i="7"/>
  <c r="T1188" i="12" s="1"/>
  <c r="S1188" i="7"/>
  <c r="S1188" i="12" s="1"/>
  <c r="R1188" i="7"/>
  <c r="Q1188" i="7"/>
  <c r="P1188" i="7"/>
  <c r="P1188" i="12" s="1"/>
  <c r="O1188" i="7"/>
  <c r="O1188" i="12" s="1"/>
  <c r="N1188" i="7"/>
  <c r="M1188" i="7"/>
  <c r="L1188" i="7"/>
  <c r="L1188" i="12" s="1"/>
  <c r="K1188" i="7"/>
  <c r="K1188" i="12" s="1"/>
  <c r="J1188" i="7"/>
  <c r="I1188" i="7"/>
  <c r="H1188" i="7"/>
  <c r="H1188" i="12" s="1"/>
  <c r="G1188" i="7"/>
  <c r="G1188" i="12" s="1"/>
  <c r="G1166" i="7"/>
  <c r="G1165" i="7"/>
  <c r="G1164" i="7"/>
  <c r="G1160" i="7"/>
  <c r="V1157" i="7"/>
  <c r="U1157" i="7"/>
  <c r="T1157" i="7"/>
  <c r="S1157" i="7"/>
  <c r="R1157" i="7"/>
  <c r="Q1157" i="7"/>
  <c r="P1157" i="7"/>
  <c r="O1157" i="7"/>
  <c r="N1157" i="7"/>
  <c r="M1157" i="7"/>
  <c r="L1157" i="7"/>
  <c r="K1157" i="7"/>
  <c r="J1157" i="7"/>
  <c r="I1157" i="7"/>
  <c r="H1157" i="7"/>
  <c r="G1157" i="7"/>
  <c r="V1156" i="7"/>
  <c r="U1156" i="7"/>
  <c r="T1156" i="7"/>
  <c r="S1156" i="7"/>
  <c r="R1156" i="7"/>
  <c r="Q1156" i="7"/>
  <c r="P1156" i="7"/>
  <c r="O1156" i="7"/>
  <c r="N1156" i="7"/>
  <c r="M1156" i="7"/>
  <c r="L1156" i="7"/>
  <c r="K1156" i="7"/>
  <c r="J1156" i="7"/>
  <c r="I1156" i="7"/>
  <c r="H1156" i="7"/>
  <c r="G1156" i="7"/>
  <c r="G1154" i="7"/>
  <c r="G1153" i="7"/>
  <c r="G1152" i="7"/>
  <c r="G1151" i="7"/>
  <c r="G1150" i="7"/>
  <c r="G1149" i="7"/>
  <c r="G1147" i="7"/>
  <c r="G1146" i="7"/>
  <c r="G1145" i="7"/>
  <c r="G1144" i="7"/>
  <c r="G1143" i="7"/>
  <c r="G1142" i="7"/>
  <c r="G1140" i="7"/>
  <c r="G1139" i="7"/>
  <c r="G1138" i="7"/>
  <c r="G1137" i="7"/>
  <c r="G1136" i="7"/>
  <c r="G1135" i="7"/>
  <c r="G1133" i="7"/>
  <c r="G1132" i="7"/>
  <c r="G1131" i="7"/>
  <c r="G1130" i="7"/>
  <c r="G1129" i="7"/>
  <c r="G1128" i="7"/>
  <c r="G1126" i="7"/>
  <c r="G1125" i="7"/>
  <c r="G1124" i="7"/>
  <c r="G1123" i="7"/>
  <c r="G1122" i="7"/>
  <c r="G1121" i="7"/>
  <c r="G1119" i="7"/>
  <c r="G1118" i="7"/>
  <c r="G1117" i="7"/>
  <c r="G1116" i="7"/>
  <c r="G1115" i="7"/>
  <c r="G1114" i="7"/>
  <c r="H1112" i="7"/>
  <c r="G1112" i="7"/>
  <c r="H1111" i="7"/>
  <c r="G1111" i="7"/>
  <c r="H1110" i="7"/>
  <c r="G1110" i="7"/>
  <c r="H1109" i="7"/>
  <c r="G1109" i="7"/>
  <c r="H1108" i="7"/>
  <c r="G1108" i="7"/>
  <c r="H1107" i="7"/>
  <c r="G1107" i="7"/>
  <c r="G1102" i="7"/>
  <c r="G1101" i="7"/>
  <c r="G1100" i="7"/>
  <c r="G1099" i="7"/>
  <c r="G1086" i="7"/>
  <c r="G1084" i="7"/>
  <c r="G1083" i="7"/>
  <c r="W1083" i="7" s="1"/>
  <c r="G1082" i="7"/>
  <c r="G1080" i="7"/>
  <c r="V1079" i="7"/>
  <c r="U1079" i="7"/>
  <c r="T1079" i="7"/>
  <c r="S1079" i="7"/>
  <c r="R1079" i="7"/>
  <c r="Q1079" i="7"/>
  <c r="P1079" i="7"/>
  <c r="O1079" i="7"/>
  <c r="N1079" i="7"/>
  <c r="M1079" i="7"/>
  <c r="L1079" i="7"/>
  <c r="K1079" i="7"/>
  <c r="J1079" i="7"/>
  <c r="I1079" i="7"/>
  <c r="H1079" i="7"/>
  <c r="G1079" i="7"/>
  <c r="V1078" i="7"/>
  <c r="U1078" i="7"/>
  <c r="T1078" i="7"/>
  <c r="S1078" i="7"/>
  <c r="R1078" i="7"/>
  <c r="Q1078" i="7"/>
  <c r="P1078" i="7"/>
  <c r="O1078" i="7"/>
  <c r="N1078" i="7"/>
  <c r="M1078" i="7"/>
  <c r="L1078" i="7"/>
  <c r="K1078" i="7"/>
  <c r="J1078" i="7"/>
  <c r="I1078" i="7"/>
  <c r="H1078" i="7"/>
  <c r="G1078" i="7"/>
  <c r="V1072" i="7"/>
  <c r="U1072" i="7"/>
  <c r="T1072" i="7"/>
  <c r="S1072" i="7"/>
  <c r="R1072" i="7"/>
  <c r="Q1072" i="7"/>
  <c r="P1072" i="7"/>
  <c r="O1072" i="7"/>
  <c r="N1072" i="7"/>
  <c r="M1072" i="7"/>
  <c r="L1072" i="7"/>
  <c r="K1072" i="7"/>
  <c r="J1072" i="7"/>
  <c r="I1072" i="7"/>
  <c r="H1072" i="7"/>
  <c r="G1072" i="7"/>
  <c r="V1071" i="7"/>
  <c r="U1071" i="7"/>
  <c r="T1071" i="7"/>
  <c r="S1071" i="7"/>
  <c r="R1071" i="7"/>
  <c r="R1070" i="7" s="1"/>
  <c r="Q1071" i="7"/>
  <c r="P1071" i="7"/>
  <c r="O1071" i="7"/>
  <c r="N1071" i="7"/>
  <c r="M1071" i="7"/>
  <c r="L1071" i="7"/>
  <c r="K1071" i="7"/>
  <c r="J1071" i="7"/>
  <c r="I1071" i="7"/>
  <c r="H1071" i="7"/>
  <c r="G1071" i="7"/>
  <c r="V1069" i="7"/>
  <c r="U1069" i="7"/>
  <c r="T1069" i="7"/>
  <c r="S1069" i="7"/>
  <c r="R1069" i="7"/>
  <c r="Q1069" i="7"/>
  <c r="P1069" i="7"/>
  <c r="O1069" i="7"/>
  <c r="N1069" i="7"/>
  <c r="M1069" i="7"/>
  <c r="L1069" i="7"/>
  <c r="K1069" i="7"/>
  <c r="J1069" i="7"/>
  <c r="I1069" i="7"/>
  <c r="H1069" i="7"/>
  <c r="G1069" i="7"/>
  <c r="V1068" i="7"/>
  <c r="U1068" i="7"/>
  <c r="T1068" i="7"/>
  <c r="S1068" i="7"/>
  <c r="R1068" i="7"/>
  <c r="Q1068" i="7"/>
  <c r="P1068" i="7"/>
  <c r="O1068" i="7"/>
  <c r="N1068" i="7"/>
  <c r="M1068" i="7"/>
  <c r="L1068" i="7"/>
  <c r="K1068" i="7"/>
  <c r="J1068" i="7"/>
  <c r="I1068" i="7"/>
  <c r="H1068" i="7"/>
  <c r="G1068" i="7"/>
  <c r="V1067" i="7"/>
  <c r="U1067" i="7"/>
  <c r="T1067" i="7"/>
  <c r="S1067" i="7"/>
  <c r="R1067" i="7"/>
  <c r="Q1067" i="7"/>
  <c r="P1067" i="7"/>
  <c r="O1067" i="7"/>
  <c r="N1067" i="7"/>
  <c r="M1067" i="7"/>
  <c r="L1067" i="7"/>
  <c r="K1067" i="7"/>
  <c r="J1067" i="7"/>
  <c r="I1067" i="7"/>
  <c r="H1067" i="7"/>
  <c r="G1067" i="7"/>
  <c r="V1065" i="7"/>
  <c r="U1065" i="7"/>
  <c r="T1065" i="7"/>
  <c r="S1065" i="7"/>
  <c r="R1065" i="7"/>
  <c r="Q1065" i="7"/>
  <c r="P1065" i="7"/>
  <c r="O1065" i="7"/>
  <c r="N1065" i="7"/>
  <c r="M1065" i="7"/>
  <c r="L1065" i="7"/>
  <c r="K1065" i="7"/>
  <c r="J1065" i="7"/>
  <c r="I1065" i="7"/>
  <c r="H1065" i="7"/>
  <c r="G1065" i="7"/>
  <c r="V1064" i="7"/>
  <c r="U1064" i="7"/>
  <c r="T1064" i="7"/>
  <c r="S1064" i="7"/>
  <c r="R1064" i="7"/>
  <c r="Q1064" i="7"/>
  <c r="Q1063" i="7" s="1"/>
  <c r="P1064" i="7"/>
  <c r="O1064" i="7"/>
  <c r="N1064" i="7"/>
  <c r="M1064" i="7"/>
  <c r="L1064" i="7"/>
  <c r="K1064" i="7"/>
  <c r="J1064" i="7"/>
  <c r="I1064" i="7"/>
  <c r="H1064" i="7"/>
  <c r="G1064" i="7"/>
  <c r="V1062" i="7"/>
  <c r="U1062" i="7"/>
  <c r="T1062" i="7"/>
  <c r="S1062" i="7"/>
  <c r="R1062" i="7"/>
  <c r="Q1062" i="7"/>
  <c r="P1062" i="7"/>
  <c r="O1062" i="7"/>
  <c r="N1062" i="7"/>
  <c r="M1062" i="7"/>
  <c r="L1062" i="7"/>
  <c r="K1062" i="7"/>
  <c r="J1062" i="7"/>
  <c r="I1062" i="7"/>
  <c r="H1062" i="7"/>
  <c r="G1062" i="7"/>
  <c r="V1061" i="7"/>
  <c r="U1061" i="7"/>
  <c r="T1061" i="7"/>
  <c r="S1061" i="7"/>
  <c r="R1061" i="7"/>
  <c r="Q1061" i="7"/>
  <c r="P1061" i="7"/>
  <c r="O1061" i="7"/>
  <c r="N1061" i="7"/>
  <c r="M1061" i="7"/>
  <c r="L1061" i="7"/>
  <c r="L1060" i="7" s="1"/>
  <c r="K1061" i="7"/>
  <c r="J1061" i="7"/>
  <c r="I1061" i="7"/>
  <c r="H1061" i="7"/>
  <c r="G1061" i="7"/>
  <c r="V1059" i="7"/>
  <c r="U1059" i="7"/>
  <c r="T1059" i="7"/>
  <c r="S1059" i="7"/>
  <c r="R1059" i="7"/>
  <c r="Q1059" i="7"/>
  <c r="P1059" i="7"/>
  <c r="O1059" i="7"/>
  <c r="N1059" i="7"/>
  <c r="M1059" i="7"/>
  <c r="L1059" i="7"/>
  <c r="K1059" i="7"/>
  <c r="J1059" i="7"/>
  <c r="I1059" i="7"/>
  <c r="H1059" i="7"/>
  <c r="G1059" i="7"/>
  <c r="V1058" i="7"/>
  <c r="U1058" i="7"/>
  <c r="T1058" i="7"/>
  <c r="S1058" i="7"/>
  <c r="R1058" i="7"/>
  <c r="Q1058" i="7"/>
  <c r="P1058" i="7"/>
  <c r="O1058" i="7"/>
  <c r="N1058" i="7"/>
  <c r="M1058" i="7"/>
  <c r="L1058" i="7"/>
  <c r="K1058" i="7"/>
  <c r="J1058" i="7"/>
  <c r="I1058" i="7"/>
  <c r="H1058" i="7"/>
  <c r="G1058" i="7"/>
  <c r="V1056" i="7"/>
  <c r="U1056" i="7"/>
  <c r="T1056" i="7"/>
  <c r="S1056" i="7"/>
  <c r="R1056" i="7"/>
  <c r="Q1056" i="7"/>
  <c r="P1056" i="7"/>
  <c r="O1056" i="7"/>
  <c r="N1056" i="7"/>
  <c r="M1056" i="7"/>
  <c r="L1056" i="7"/>
  <c r="K1056" i="7"/>
  <c r="J1056" i="7"/>
  <c r="I1056" i="7"/>
  <c r="H1056" i="7"/>
  <c r="G1056" i="7"/>
  <c r="V1055" i="7"/>
  <c r="U1055" i="7"/>
  <c r="T1055" i="7"/>
  <c r="S1055" i="7"/>
  <c r="R1055" i="7"/>
  <c r="R1054" i="7" s="1"/>
  <c r="Q1055" i="7"/>
  <c r="P1055" i="7"/>
  <c r="O1055" i="7"/>
  <c r="N1055" i="7"/>
  <c r="M1055" i="7"/>
  <c r="L1055" i="7"/>
  <c r="K1055" i="7"/>
  <c r="J1055" i="7"/>
  <c r="I1055" i="7"/>
  <c r="H1055" i="7"/>
  <c r="G1055" i="7"/>
  <c r="V1053" i="7"/>
  <c r="U1053" i="7"/>
  <c r="T1053" i="7"/>
  <c r="S1053" i="7"/>
  <c r="R1053" i="7"/>
  <c r="Q1053" i="7"/>
  <c r="P1053" i="7"/>
  <c r="O1053" i="7"/>
  <c r="N1053" i="7"/>
  <c r="M1053" i="7"/>
  <c r="L1053" i="7"/>
  <c r="K1053" i="7"/>
  <c r="J1053" i="7"/>
  <c r="I1053" i="7"/>
  <c r="H1053" i="7"/>
  <c r="G1053" i="7"/>
  <c r="V1052" i="7"/>
  <c r="U1052" i="7"/>
  <c r="T1052" i="7"/>
  <c r="S1052" i="7"/>
  <c r="R1052" i="7"/>
  <c r="Q1052" i="7"/>
  <c r="P1052" i="7"/>
  <c r="O1052" i="7"/>
  <c r="N1052" i="7"/>
  <c r="M1052" i="7"/>
  <c r="L1052" i="7"/>
  <c r="K1052" i="7"/>
  <c r="J1052" i="7"/>
  <c r="I1052" i="7"/>
  <c r="H1052" i="7"/>
  <c r="G1052" i="7"/>
  <c r="V1050" i="7"/>
  <c r="U1050" i="7"/>
  <c r="T1050" i="7"/>
  <c r="S1050" i="7"/>
  <c r="R1050" i="7"/>
  <c r="Q1050" i="7"/>
  <c r="P1050" i="7"/>
  <c r="O1050" i="7"/>
  <c r="N1050" i="7"/>
  <c r="M1050" i="7"/>
  <c r="L1050" i="7"/>
  <c r="K1050" i="7"/>
  <c r="J1050" i="7"/>
  <c r="I1050" i="7"/>
  <c r="H1050" i="7"/>
  <c r="G1050" i="7"/>
  <c r="V1049" i="7"/>
  <c r="U1049" i="7"/>
  <c r="T1049" i="7"/>
  <c r="S1049" i="7"/>
  <c r="R1049" i="7"/>
  <c r="Q1049" i="7"/>
  <c r="P1049" i="7"/>
  <c r="O1049" i="7"/>
  <c r="N1049" i="7"/>
  <c r="M1049" i="7"/>
  <c r="L1049" i="7"/>
  <c r="L1048" i="7" s="1"/>
  <c r="K1049" i="7"/>
  <c r="J1049" i="7"/>
  <c r="I1049" i="7"/>
  <c r="H1049" i="7"/>
  <c r="G1049" i="7"/>
  <c r="V1046" i="7"/>
  <c r="U1046" i="7"/>
  <c r="T1046" i="7"/>
  <c r="S1046" i="7"/>
  <c r="R1046" i="7"/>
  <c r="Q1046" i="7"/>
  <c r="P1046" i="7"/>
  <c r="O1046" i="7"/>
  <c r="N1046" i="7"/>
  <c r="M1046" i="7"/>
  <c r="L1046" i="7"/>
  <c r="K1046" i="7"/>
  <c r="J1046" i="7"/>
  <c r="I1046" i="7"/>
  <c r="H1046" i="7"/>
  <c r="G1046" i="7"/>
  <c r="V1045" i="7"/>
  <c r="U1045" i="7"/>
  <c r="T1045" i="7"/>
  <c r="S1045" i="7"/>
  <c r="R1045" i="7"/>
  <c r="Q1045" i="7"/>
  <c r="P1045" i="7"/>
  <c r="O1045" i="7"/>
  <c r="N1045" i="7"/>
  <c r="M1045" i="7"/>
  <c r="L1045" i="7"/>
  <c r="K1045" i="7"/>
  <c r="J1045" i="7"/>
  <c r="I1045" i="7"/>
  <c r="H1045" i="7"/>
  <c r="G1045" i="7"/>
  <c r="V1044" i="7"/>
  <c r="U1044" i="7"/>
  <c r="T1044" i="7"/>
  <c r="S1044" i="7"/>
  <c r="R1044" i="7"/>
  <c r="Q1044" i="7"/>
  <c r="P1044" i="7"/>
  <c r="O1044" i="7"/>
  <c r="N1044" i="7"/>
  <c r="M1044" i="7"/>
  <c r="L1044" i="7"/>
  <c r="K1044" i="7"/>
  <c r="J1044" i="7"/>
  <c r="I1044" i="7"/>
  <c r="H1044" i="7"/>
  <c r="G1044" i="7"/>
  <c r="V1043" i="7"/>
  <c r="V1042" i="7"/>
  <c r="U1042" i="7"/>
  <c r="T1042" i="7"/>
  <c r="S1042" i="7"/>
  <c r="R1042" i="7"/>
  <c r="Q1042" i="7"/>
  <c r="P1042" i="7"/>
  <c r="O1042" i="7"/>
  <c r="N1042" i="7"/>
  <c r="M1042" i="7"/>
  <c r="L1042" i="7"/>
  <c r="K1042" i="7"/>
  <c r="J1042" i="7"/>
  <c r="I1042" i="7"/>
  <c r="H1042" i="7"/>
  <c r="G1042" i="7"/>
  <c r="V1041" i="7"/>
  <c r="U1041" i="7"/>
  <c r="T1041" i="7"/>
  <c r="S1041" i="7"/>
  <c r="R1041" i="7"/>
  <c r="Q1041" i="7"/>
  <c r="P1041" i="7"/>
  <c r="O1041" i="7"/>
  <c r="N1041" i="7"/>
  <c r="M1041" i="7"/>
  <c r="L1041" i="7"/>
  <c r="K1041" i="7"/>
  <c r="J1041" i="7"/>
  <c r="I1041" i="7"/>
  <c r="H1041" i="7"/>
  <c r="G1041" i="7"/>
  <c r="V1039" i="7"/>
  <c r="U1039" i="7"/>
  <c r="T1039" i="7"/>
  <c r="S1039" i="7"/>
  <c r="R1039" i="7"/>
  <c r="Q1039" i="7"/>
  <c r="P1039" i="7"/>
  <c r="O1039" i="7"/>
  <c r="N1039" i="7"/>
  <c r="M1039" i="7"/>
  <c r="L1039" i="7"/>
  <c r="K1039" i="7"/>
  <c r="J1039" i="7"/>
  <c r="I1039" i="7"/>
  <c r="H1039" i="7"/>
  <c r="G1039" i="7"/>
  <c r="V1038" i="7"/>
  <c r="U1038" i="7"/>
  <c r="T1038" i="7"/>
  <c r="S1038" i="7"/>
  <c r="R1038" i="7"/>
  <c r="Q1038" i="7"/>
  <c r="P1038" i="7"/>
  <c r="O1038" i="7"/>
  <c r="N1038" i="7"/>
  <c r="M1038" i="7"/>
  <c r="L1038" i="7"/>
  <c r="K1038" i="7"/>
  <c r="J1038" i="7"/>
  <c r="I1038" i="7"/>
  <c r="H1038" i="7"/>
  <c r="G1038" i="7"/>
  <c r="V1037" i="7"/>
  <c r="U1037" i="7"/>
  <c r="T1037" i="7"/>
  <c r="S1037" i="7"/>
  <c r="R1037" i="7"/>
  <c r="Q1037" i="7"/>
  <c r="P1037" i="7"/>
  <c r="O1037" i="7"/>
  <c r="N1037" i="7"/>
  <c r="M1037" i="7"/>
  <c r="L1037" i="7"/>
  <c r="K1037" i="7"/>
  <c r="J1037" i="7"/>
  <c r="I1037" i="7"/>
  <c r="H1037" i="7"/>
  <c r="G1037" i="7"/>
  <c r="V1035" i="7"/>
  <c r="U1035" i="7"/>
  <c r="T1035" i="7"/>
  <c r="S1035" i="7"/>
  <c r="R1035" i="7"/>
  <c r="Q1035" i="7"/>
  <c r="P1035" i="7"/>
  <c r="O1035" i="7"/>
  <c r="N1035" i="7"/>
  <c r="M1035" i="7"/>
  <c r="L1035" i="7"/>
  <c r="K1035" i="7"/>
  <c r="J1035" i="7"/>
  <c r="I1035" i="7"/>
  <c r="H1035" i="7"/>
  <c r="G1035" i="7"/>
  <c r="V1034" i="7"/>
  <c r="U1034" i="7"/>
  <c r="T1034" i="7"/>
  <c r="S1034" i="7"/>
  <c r="R1034" i="7"/>
  <c r="Q1034" i="7"/>
  <c r="P1034" i="7"/>
  <c r="O1034" i="7"/>
  <c r="N1034" i="7"/>
  <c r="M1034" i="7"/>
  <c r="L1034" i="7"/>
  <c r="L1033" i="7" s="1"/>
  <c r="K1034" i="7"/>
  <c r="J1034" i="7"/>
  <c r="I1034" i="7"/>
  <c r="H1034" i="7"/>
  <c r="G1034" i="7"/>
  <c r="V1032" i="7"/>
  <c r="U1032" i="7"/>
  <c r="T1032" i="7"/>
  <c r="S1032" i="7"/>
  <c r="R1032" i="7"/>
  <c r="Q1032" i="7"/>
  <c r="P1032" i="7"/>
  <c r="O1032" i="7"/>
  <c r="N1032" i="7"/>
  <c r="M1032" i="7"/>
  <c r="L1032" i="7"/>
  <c r="K1032" i="7"/>
  <c r="J1032" i="7"/>
  <c r="I1032" i="7"/>
  <c r="H1032" i="7"/>
  <c r="G1032" i="7"/>
  <c r="V1031" i="7"/>
  <c r="U1031" i="7"/>
  <c r="T1031" i="7"/>
  <c r="S1031" i="7"/>
  <c r="R1031" i="7"/>
  <c r="Q1031" i="7"/>
  <c r="P1031" i="7"/>
  <c r="O1031" i="7"/>
  <c r="N1031" i="7"/>
  <c r="M1031" i="7"/>
  <c r="L1031" i="7"/>
  <c r="K1031" i="7"/>
  <c r="J1031" i="7"/>
  <c r="I1031" i="7"/>
  <c r="H1031" i="7"/>
  <c r="G1031" i="7"/>
  <c r="V1030" i="7"/>
  <c r="U1030" i="7"/>
  <c r="T1030" i="7"/>
  <c r="S1030" i="7"/>
  <c r="R1030" i="7"/>
  <c r="R1029" i="7" s="1"/>
  <c r="Q1030" i="7"/>
  <c r="P1030" i="7"/>
  <c r="O1030" i="7"/>
  <c r="N1030" i="7"/>
  <c r="M1030" i="7"/>
  <c r="L1030" i="7"/>
  <c r="K1030" i="7"/>
  <c r="J1030" i="7"/>
  <c r="I1030" i="7"/>
  <c r="H1030" i="7"/>
  <c r="G1030" i="7"/>
  <c r="V1028" i="7"/>
  <c r="U1028" i="7"/>
  <c r="T1028" i="7"/>
  <c r="S1028" i="7"/>
  <c r="R1028" i="7"/>
  <c r="Q1028" i="7"/>
  <c r="P1028" i="7"/>
  <c r="O1028" i="7"/>
  <c r="N1028" i="7"/>
  <c r="M1028" i="7"/>
  <c r="L1028" i="7"/>
  <c r="K1028" i="7"/>
  <c r="J1028" i="7"/>
  <c r="I1028" i="7"/>
  <c r="H1028" i="7"/>
  <c r="G1028" i="7"/>
  <c r="V1027" i="7"/>
  <c r="U1027" i="7"/>
  <c r="T1027" i="7"/>
  <c r="S1027" i="7"/>
  <c r="R1027" i="7"/>
  <c r="Q1027" i="7"/>
  <c r="P1027" i="7"/>
  <c r="O1027" i="7"/>
  <c r="N1027" i="7"/>
  <c r="M1027" i="7"/>
  <c r="L1027" i="7"/>
  <c r="K1027" i="7"/>
  <c r="J1027" i="7"/>
  <c r="I1027" i="7"/>
  <c r="H1027" i="7"/>
  <c r="G1027" i="7"/>
  <c r="V1024" i="7"/>
  <c r="U1024" i="7"/>
  <c r="T1024" i="7"/>
  <c r="S1024" i="7"/>
  <c r="R1024" i="7"/>
  <c r="Q1024" i="7"/>
  <c r="P1024" i="7"/>
  <c r="O1024" i="7"/>
  <c r="N1024" i="7"/>
  <c r="M1024" i="7"/>
  <c r="L1024" i="7"/>
  <c r="K1024" i="7"/>
  <c r="J1024" i="7"/>
  <c r="I1024" i="7"/>
  <c r="H1024" i="7"/>
  <c r="G1024" i="7"/>
  <c r="V1023" i="7"/>
  <c r="U1023" i="7"/>
  <c r="T1023" i="7"/>
  <c r="S1023" i="7"/>
  <c r="R1023" i="7"/>
  <c r="Q1023" i="7"/>
  <c r="P1023" i="7"/>
  <c r="O1023" i="7"/>
  <c r="N1023" i="7"/>
  <c r="M1023" i="7"/>
  <c r="L1023" i="7"/>
  <c r="K1023" i="7"/>
  <c r="J1023" i="7"/>
  <c r="I1023" i="7"/>
  <c r="H1023" i="7"/>
  <c r="G1023" i="7"/>
  <c r="V1022" i="7"/>
  <c r="U1022" i="7"/>
  <c r="T1022" i="7"/>
  <c r="S1022" i="7"/>
  <c r="R1022" i="7"/>
  <c r="Q1022" i="7"/>
  <c r="P1022" i="7"/>
  <c r="O1022" i="7"/>
  <c r="N1022" i="7"/>
  <c r="M1022" i="7"/>
  <c r="L1022" i="7"/>
  <c r="K1022" i="7"/>
  <c r="J1022" i="7"/>
  <c r="I1022" i="7"/>
  <c r="H1022" i="7"/>
  <c r="G1022" i="7"/>
  <c r="V1020" i="7"/>
  <c r="U1020" i="7"/>
  <c r="T1020" i="7"/>
  <c r="S1020" i="7"/>
  <c r="R1020" i="7"/>
  <c r="Q1020" i="7"/>
  <c r="P1020" i="7"/>
  <c r="O1020" i="7"/>
  <c r="N1020" i="7"/>
  <c r="M1020" i="7"/>
  <c r="L1020" i="7"/>
  <c r="K1020" i="7"/>
  <c r="J1020" i="7"/>
  <c r="I1020" i="7"/>
  <c r="H1020" i="7"/>
  <c r="G1020" i="7"/>
  <c r="V1019" i="7"/>
  <c r="U1019" i="7"/>
  <c r="T1019" i="7"/>
  <c r="S1019" i="7"/>
  <c r="R1019" i="7"/>
  <c r="Q1019" i="7"/>
  <c r="P1019" i="7"/>
  <c r="O1019" i="7"/>
  <c r="N1019" i="7"/>
  <c r="M1019" i="7"/>
  <c r="L1019" i="7"/>
  <c r="K1019" i="7"/>
  <c r="J1019" i="7"/>
  <c r="I1019" i="7"/>
  <c r="H1019" i="7"/>
  <c r="G1019" i="7"/>
  <c r="V1018" i="7"/>
  <c r="U1018" i="7"/>
  <c r="T1018" i="7"/>
  <c r="S1018" i="7"/>
  <c r="R1018" i="7"/>
  <c r="Q1018" i="7"/>
  <c r="P1018" i="7"/>
  <c r="O1018" i="7"/>
  <c r="N1018" i="7"/>
  <c r="M1018" i="7"/>
  <c r="L1018" i="7"/>
  <c r="K1018" i="7"/>
  <c r="J1018" i="7"/>
  <c r="I1018" i="7"/>
  <c r="H1018" i="7"/>
  <c r="G1018" i="7"/>
  <c r="V1016" i="7"/>
  <c r="U1016" i="7"/>
  <c r="T1016" i="7"/>
  <c r="S1016" i="7"/>
  <c r="R1016" i="7"/>
  <c r="Q1016" i="7"/>
  <c r="P1016" i="7"/>
  <c r="O1016" i="7"/>
  <c r="N1016" i="7"/>
  <c r="M1016" i="7"/>
  <c r="L1016" i="7"/>
  <c r="K1016" i="7"/>
  <c r="J1016" i="7"/>
  <c r="I1016" i="7"/>
  <c r="H1016" i="7"/>
  <c r="G1016" i="7"/>
  <c r="V1015" i="7"/>
  <c r="U1015" i="7"/>
  <c r="T1015" i="7"/>
  <c r="S1015" i="7"/>
  <c r="R1015" i="7"/>
  <c r="Q1015" i="7"/>
  <c r="P1015" i="7"/>
  <c r="O1015" i="7"/>
  <c r="N1015" i="7"/>
  <c r="M1015" i="7"/>
  <c r="L1015" i="7"/>
  <c r="K1015" i="7"/>
  <c r="J1015" i="7"/>
  <c r="I1015" i="7"/>
  <c r="H1015" i="7"/>
  <c r="G1015" i="7"/>
  <c r="V1014" i="7"/>
  <c r="U1014" i="7"/>
  <c r="T1014" i="7"/>
  <c r="S1014" i="7"/>
  <c r="R1014" i="7"/>
  <c r="Q1014" i="7"/>
  <c r="P1014" i="7"/>
  <c r="O1014" i="7"/>
  <c r="N1014" i="7"/>
  <c r="M1014" i="7"/>
  <c r="L1014" i="7"/>
  <c r="K1014" i="7"/>
  <c r="J1014" i="7"/>
  <c r="I1014" i="7"/>
  <c r="H1014" i="7"/>
  <c r="G1014" i="7"/>
  <c r="V1011" i="7"/>
  <c r="U1011" i="7"/>
  <c r="T1011" i="7"/>
  <c r="S1011" i="7"/>
  <c r="R1011" i="7"/>
  <c r="Q1011" i="7"/>
  <c r="P1011" i="7"/>
  <c r="O1011" i="7"/>
  <c r="N1011" i="7"/>
  <c r="M1011" i="7"/>
  <c r="L1011" i="7"/>
  <c r="K1011" i="7"/>
  <c r="J1011" i="7"/>
  <c r="I1011" i="7"/>
  <c r="H1011" i="7"/>
  <c r="G1011" i="7"/>
  <c r="V1010" i="7"/>
  <c r="U1010" i="7"/>
  <c r="T1010" i="7"/>
  <c r="S1010" i="7"/>
  <c r="R1010" i="7"/>
  <c r="Q1010" i="7"/>
  <c r="P1010" i="7"/>
  <c r="O1010" i="7"/>
  <c r="N1010" i="7"/>
  <c r="M1010" i="7"/>
  <c r="L1010" i="7"/>
  <c r="K1010" i="7"/>
  <c r="J1010" i="7"/>
  <c r="I1010" i="7"/>
  <c r="H1010" i="7"/>
  <c r="G1010" i="7"/>
  <c r="V1009" i="7"/>
  <c r="U1009" i="7"/>
  <c r="T1009" i="7"/>
  <c r="S1009" i="7"/>
  <c r="R1009" i="7"/>
  <c r="Q1009" i="7"/>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6" i="7"/>
  <c r="U1006" i="7"/>
  <c r="T1006" i="7"/>
  <c r="S1006" i="7"/>
  <c r="R1006" i="7"/>
  <c r="Q1006" i="7"/>
  <c r="P1006" i="7"/>
  <c r="O1006" i="7"/>
  <c r="N1006" i="7"/>
  <c r="M1006" i="7"/>
  <c r="L1006" i="7"/>
  <c r="K1006" i="7"/>
  <c r="J1006" i="7"/>
  <c r="I1006" i="7"/>
  <c r="H1006" i="7"/>
  <c r="G1006" i="7"/>
  <c r="V1005" i="7"/>
  <c r="U1005" i="7"/>
  <c r="T1005" i="7"/>
  <c r="S1005" i="7"/>
  <c r="R1005" i="7"/>
  <c r="Q1005" i="7"/>
  <c r="P1005" i="7"/>
  <c r="O1005" i="7"/>
  <c r="N1005" i="7"/>
  <c r="M1005" i="7"/>
  <c r="L1005" i="7"/>
  <c r="K1005" i="7"/>
  <c r="J1005" i="7"/>
  <c r="I1005" i="7"/>
  <c r="H1005" i="7"/>
  <c r="G1005" i="7"/>
  <c r="V1004" i="7"/>
  <c r="U1004" i="7"/>
  <c r="T1004" i="7"/>
  <c r="S1004" i="7"/>
  <c r="R1004" i="7"/>
  <c r="Q1004" i="7"/>
  <c r="P1004" i="7"/>
  <c r="O1004" i="7"/>
  <c r="N1004" i="7"/>
  <c r="M1004" i="7"/>
  <c r="L1004" i="7"/>
  <c r="K1004" i="7"/>
  <c r="J1004" i="7"/>
  <c r="I1004" i="7"/>
  <c r="H1004" i="7"/>
  <c r="G1004" i="7"/>
  <c r="V1003" i="7"/>
  <c r="U1003" i="7"/>
  <c r="T1003" i="7"/>
  <c r="S1003" i="7"/>
  <c r="R1003" i="7"/>
  <c r="Q1003" i="7"/>
  <c r="P1003" i="7"/>
  <c r="O1003" i="7"/>
  <c r="N1003" i="7"/>
  <c r="M1003" i="7"/>
  <c r="L1003" i="7"/>
  <c r="K1003" i="7"/>
  <c r="J1003" i="7"/>
  <c r="I1003" i="7"/>
  <c r="H1003" i="7"/>
  <c r="G1003" i="7"/>
  <c r="V1001" i="7"/>
  <c r="U1001" i="7"/>
  <c r="T1001" i="7"/>
  <c r="S1001" i="7"/>
  <c r="R1001" i="7"/>
  <c r="Q1001" i="7"/>
  <c r="P1001" i="7"/>
  <c r="O1001" i="7"/>
  <c r="N1001" i="7"/>
  <c r="M1001" i="7"/>
  <c r="L1001" i="7"/>
  <c r="K1001" i="7"/>
  <c r="J1001" i="7"/>
  <c r="I1001" i="7"/>
  <c r="H1001" i="7"/>
  <c r="G1001" i="7"/>
  <c r="V1000" i="7"/>
  <c r="U1000" i="7"/>
  <c r="T1000" i="7"/>
  <c r="S1000" i="7"/>
  <c r="R1000" i="7"/>
  <c r="Q1000" i="7"/>
  <c r="P1000" i="7"/>
  <c r="O1000" i="7"/>
  <c r="N1000" i="7"/>
  <c r="M1000" i="7"/>
  <c r="L1000" i="7"/>
  <c r="K1000" i="7"/>
  <c r="J1000" i="7"/>
  <c r="I1000" i="7"/>
  <c r="H1000" i="7"/>
  <c r="G1000" i="7"/>
  <c r="V999" i="7"/>
  <c r="U999" i="7"/>
  <c r="T999" i="7"/>
  <c r="S999" i="7"/>
  <c r="R999" i="7"/>
  <c r="Q999" i="7"/>
  <c r="P999" i="7"/>
  <c r="O999" i="7"/>
  <c r="N999" i="7"/>
  <c r="M999" i="7"/>
  <c r="L999" i="7"/>
  <c r="K999" i="7"/>
  <c r="J999" i="7"/>
  <c r="I999" i="7"/>
  <c r="H999" i="7"/>
  <c r="G999" i="7"/>
  <c r="V998" i="7"/>
  <c r="U998" i="7"/>
  <c r="T998" i="7"/>
  <c r="S998" i="7"/>
  <c r="R998" i="7"/>
  <c r="Q998" i="7"/>
  <c r="P998" i="7"/>
  <c r="O998" i="7"/>
  <c r="N998" i="7"/>
  <c r="M998" i="7"/>
  <c r="L998" i="7"/>
  <c r="K998" i="7"/>
  <c r="J998" i="7"/>
  <c r="I998" i="7"/>
  <c r="H998" i="7"/>
  <c r="G998" i="7"/>
  <c r="V994" i="7"/>
  <c r="U994" i="7"/>
  <c r="T994" i="7"/>
  <c r="S994" i="7"/>
  <c r="R994" i="7"/>
  <c r="Q994" i="7"/>
  <c r="P994" i="7"/>
  <c r="O994" i="7"/>
  <c r="N994" i="7"/>
  <c r="M994" i="7"/>
  <c r="L994" i="7"/>
  <c r="K994" i="7"/>
  <c r="J994" i="7"/>
  <c r="I994" i="7"/>
  <c r="H994" i="7"/>
  <c r="G994" i="7"/>
  <c r="V993" i="7"/>
  <c r="U993" i="7"/>
  <c r="T993" i="7"/>
  <c r="S993" i="7"/>
  <c r="R993" i="7"/>
  <c r="Q993" i="7"/>
  <c r="P993" i="7"/>
  <c r="O993" i="7"/>
  <c r="N993" i="7"/>
  <c r="M993" i="7"/>
  <c r="L993" i="7"/>
  <c r="K993" i="7"/>
  <c r="J993" i="7"/>
  <c r="I993" i="7"/>
  <c r="H993" i="7"/>
  <c r="G993" i="7"/>
  <c r="V992" i="7"/>
  <c r="U992" i="7"/>
  <c r="T992" i="7"/>
  <c r="S992" i="7"/>
  <c r="R992" i="7"/>
  <c r="Q992" i="7"/>
  <c r="P992" i="7"/>
  <c r="O992" i="7"/>
  <c r="N992" i="7"/>
  <c r="M992" i="7"/>
  <c r="L992" i="7"/>
  <c r="K992" i="7"/>
  <c r="J992" i="7"/>
  <c r="I992" i="7"/>
  <c r="H992" i="7"/>
  <c r="G992" i="7"/>
  <c r="V991" i="7"/>
  <c r="U991" i="7"/>
  <c r="T991" i="7"/>
  <c r="S991" i="7"/>
  <c r="R991" i="7"/>
  <c r="Q991" i="7"/>
  <c r="P991" i="7"/>
  <c r="O991" i="7"/>
  <c r="N991" i="7"/>
  <c r="M991" i="7"/>
  <c r="L991" i="7"/>
  <c r="K991" i="7"/>
  <c r="J991" i="7"/>
  <c r="I991" i="7"/>
  <c r="H991" i="7"/>
  <c r="G991" i="7"/>
  <c r="G989" i="7"/>
  <c r="V988" i="7"/>
  <c r="U988" i="7"/>
  <c r="U987" i="7" s="1"/>
  <c r="T988" i="7"/>
  <c r="T987" i="7" s="1"/>
  <c r="S988" i="7"/>
  <c r="R988" i="7"/>
  <c r="Q988" i="7"/>
  <c r="P988" i="7"/>
  <c r="O988" i="7"/>
  <c r="N988" i="7"/>
  <c r="M988" i="7"/>
  <c r="L988" i="7"/>
  <c r="K988" i="7"/>
  <c r="J988" i="7"/>
  <c r="I988" i="7"/>
  <c r="H988" i="7"/>
  <c r="G988" i="7"/>
  <c r="V987" i="7"/>
  <c r="G986" i="7"/>
  <c r="G985" i="7"/>
  <c r="W985" i="7" s="1"/>
  <c r="G984" i="7"/>
  <c r="G982" i="7"/>
  <c r="V981" i="7"/>
  <c r="U981" i="7"/>
  <c r="T981" i="7"/>
  <c r="S981" i="7"/>
  <c r="R981" i="7"/>
  <c r="Q981" i="7"/>
  <c r="P981" i="7"/>
  <c r="O981" i="7"/>
  <c r="N981" i="7"/>
  <c r="M981" i="7"/>
  <c r="L981" i="7"/>
  <c r="K981" i="7"/>
  <c r="J981" i="7"/>
  <c r="I981" i="7"/>
  <c r="H981" i="7"/>
  <c r="G981" i="7"/>
  <c r="V980" i="7"/>
  <c r="U980" i="7"/>
  <c r="T980" i="7"/>
  <c r="S980" i="7"/>
  <c r="R980" i="7"/>
  <c r="Q980" i="7"/>
  <c r="P980" i="7"/>
  <c r="O980" i="7"/>
  <c r="N980" i="7"/>
  <c r="M980" i="7"/>
  <c r="L980" i="7"/>
  <c r="K980" i="7"/>
  <c r="J980" i="7"/>
  <c r="I980" i="7"/>
  <c r="H980" i="7"/>
  <c r="G980" i="7"/>
  <c r="V979" i="7"/>
  <c r="K978" i="7"/>
  <c r="J978" i="7"/>
  <c r="I978" i="7"/>
  <c r="H978" i="7"/>
  <c r="G978" i="7"/>
  <c r="G977" i="7"/>
  <c r="K975" i="7"/>
  <c r="J975" i="7"/>
  <c r="I975" i="7"/>
  <c r="H975" i="7"/>
  <c r="G975" i="7"/>
  <c r="G974" i="7"/>
  <c r="V972" i="7"/>
  <c r="U972" i="7"/>
  <c r="T972" i="7"/>
  <c r="S972" i="7"/>
  <c r="R972" i="7"/>
  <c r="Q972" i="7"/>
  <c r="P972" i="7"/>
  <c r="O972" i="7"/>
  <c r="N972" i="7"/>
  <c r="M972" i="7"/>
  <c r="L972" i="7"/>
  <c r="K972" i="7"/>
  <c r="J972" i="7"/>
  <c r="I972" i="7"/>
  <c r="H972" i="7"/>
  <c r="G972" i="7"/>
  <c r="V971" i="7"/>
  <c r="V968" i="7" s="1"/>
  <c r="U971" i="7"/>
  <c r="U968" i="7" s="1"/>
  <c r="T971" i="7"/>
  <c r="T968" i="7" s="1"/>
  <c r="S971" i="7"/>
  <c r="S968" i="7" s="1"/>
  <c r="R971" i="7"/>
  <c r="R968" i="7" s="1"/>
  <c r="Q971" i="7"/>
  <c r="Q968" i="7" s="1"/>
  <c r="P971" i="7"/>
  <c r="P968" i="7" s="1"/>
  <c r="O971" i="7"/>
  <c r="O968" i="7" s="1"/>
  <c r="N971" i="7"/>
  <c r="N968" i="7" s="1"/>
  <c r="M971" i="7"/>
  <c r="L971" i="7"/>
  <c r="L968" i="7" s="1"/>
  <c r="K971" i="7"/>
  <c r="K968" i="7" s="1"/>
  <c r="J971" i="7"/>
  <c r="J968" i="7" s="1"/>
  <c r="I971" i="7"/>
  <c r="H971" i="7"/>
  <c r="G971" i="7"/>
  <c r="G970" i="7"/>
  <c r="H970" i="7" s="1"/>
  <c r="G969" i="7"/>
  <c r="H969" i="7" s="1"/>
  <c r="K966" i="7"/>
  <c r="J966" i="7"/>
  <c r="I966" i="7"/>
  <c r="I964" i="7" s="1"/>
  <c r="H966" i="7"/>
  <c r="G966" i="7"/>
  <c r="G965" i="7"/>
  <c r="K963" i="7"/>
  <c r="J963" i="7"/>
  <c r="I963" i="7"/>
  <c r="H963" i="7"/>
  <c r="G963" i="7"/>
  <c r="G962" i="7"/>
  <c r="V960" i="7"/>
  <c r="U960" i="7"/>
  <c r="T960" i="7"/>
  <c r="S960" i="7"/>
  <c r="R960" i="7"/>
  <c r="Q960" i="7"/>
  <c r="P960" i="7"/>
  <c r="O960" i="7"/>
  <c r="N960" i="7"/>
  <c r="M960" i="7"/>
  <c r="L960" i="7"/>
  <c r="K960" i="7"/>
  <c r="J960" i="7"/>
  <c r="I960" i="7"/>
  <c r="H960" i="7"/>
  <c r="G960" i="7"/>
  <c r="V959" i="7"/>
  <c r="U959" i="7"/>
  <c r="T959" i="7"/>
  <c r="S959" i="7"/>
  <c r="S956" i="7" s="1"/>
  <c r="R959" i="7"/>
  <c r="Q959" i="7"/>
  <c r="P959" i="7"/>
  <c r="O959" i="7"/>
  <c r="N959" i="7"/>
  <c r="N956" i="7" s="1"/>
  <c r="M959" i="7"/>
  <c r="L959" i="7"/>
  <c r="K959" i="7"/>
  <c r="J959" i="7"/>
  <c r="I959" i="7"/>
  <c r="H959" i="7"/>
  <c r="G959" i="7"/>
  <c r="G958" i="7"/>
  <c r="H958" i="7" s="1"/>
  <c r="G957" i="7"/>
  <c r="H957" i="7" s="1"/>
  <c r="T956" i="7"/>
  <c r="V953" i="7"/>
  <c r="U953" i="7"/>
  <c r="T953" i="7"/>
  <c r="S953" i="7"/>
  <c r="R953" i="7"/>
  <c r="Q953" i="7"/>
  <c r="P953" i="7"/>
  <c r="O953" i="7"/>
  <c r="N953" i="7"/>
  <c r="M953" i="7"/>
  <c r="L953" i="7"/>
  <c r="K953" i="7"/>
  <c r="J953" i="7"/>
  <c r="I953" i="7"/>
  <c r="H953" i="7"/>
  <c r="G953" i="7"/>
  <c r="V952" i="7"/>
  <c r="U952" i="7"/>
  <c r="T952" i="7"/>
  <c r="S952" i="7"/>
  <c r="R952" i="7"/>
  <c r="Q952" i="7"/>
  <c r="P952" i="7"/>
  <c r="O952" i="7"/>
  <c r="N952" i="7"/>
  <c r="M952" i="7"/>
  <c r="L952" i="7"/>
  <c r="K952" i="7"/>
  <c r="J952" i="7"/>
  <c r="I952" i="7"/>
  <c r="H952" i="7"/>
  <c r="G952" i="7"/>
  <c r="V951" i="7"/>
  <c r="G950" i="7"/>
  <c r="G949" i="7"/>
  <c r="G948" i="7"/>
  <c r="G946" i="7"/>
  <c r="H946" i="7" s="1"/>
  <c r="G945" i="7"/>
  <c r="H945" i="7" s="1"/>
  <c r="G943" i="7"/>
  <c r="H943" i="7" s="1"/>
  <c r="G942" i="7"/>
  <c r="H942" i="7" s="1"/>
  <c r="G940" i="7"/>
  <c r="H940" i="7" s="1"/>
  <c r="G939" i="7"/>
  <c r="H939" i="7" s="1"/>
  <c r="L938" i="7"/>
  <c r="G937" i="7"/>
  <c r="H937" i="7" s="1"/>
  <c r="G936" i="7"/>
  <c r="H936" i="7" s="1"/>
  <c r="G934" i="7"/>
  <c r="H934" i="7" s="1"/>
  <c r="G933" i="7"/>
  <c r="H933" i="7" s="1"/>
  <c r="G931" i="7"/>
  <c r="H931" i="7" s="1"/>
  <c r="G930" i="7"/>
  <c r="H930" i="7" s="1"/>
  <c r="G927" i="7"/>
  <c r="H927" i="7" s="1"/>
  <c r="G926" i="7"/>
  <c r="H926" i="7" s="1"/>
  <c r="G925" i="7"/>
  <c r="H925" i="7" s="1"/>
  <c r="O921" i="7"/>
  <c r="G923" i="7"/>
  <c r="H923" i="7" s="1"/>
  <c r="G922" i="7"/>
  <c r="H922" i="7" s="1"/>
  <c r="G920" i="7"/>
  <c r="H920" i="7" s="1"/>
  <c r="G919" i="7"/>
  <c r="H919" i="7" s="1"/>
  <c r="G918" i="7"/>
  <c r="H918" i="7" s="1"/>
  <c r="G916" i="7"/>
  <c r="H916" i="7" s="1"/>
  <c r="G915" i="7"/>
  <c r="H915" i="7" s="1"/>
  <c r="G913" i="7"/>
  <c r="H913" i="7" s="1"/>
  <c r="G912" i="7"/>
  <c r="H912" i="7" s="1"/>
  <c r="G911" i="7"/>
  <c r="H911" i="7" s="1"/>
  <c r="G909" i="7"/>
  <c r="H909" i="7" s="1"/>
  <c r="G908" i="7"/>
  <c r="H908" i="7" s="1"/>
  <c r="G905" i="7"/>
  <c r="H905" i="7" s="1"/>
  <c r="G904" i="7"/>
  <c r="H904" i="7" s="1"/>
  <c r="G903" i="7"/>
  <c r="H903" i="7" s="1"/>
  <c r="G901" i="7"/>
  <c r="H901" i="7" s="1"/>
  <c r="G900" i="7"/>
  <c r="H900" i="7" s="1"/>
  <c r="G899" i="7"/>
  <c r="H899" i="7" s="1"/>
  <c r="G897" i="7"/>
  <c r="H897" i="7" s="1"/>
  <c r="G896" i="7"/>
  <c r="H896" i="7" s="1"/>
  <c r="G895" i="7"/>
  <c r="H895" i="7" s="1"/>
  <c r="G892" i="7"/>
  <c r="H892" i="7" s="1"/>
  <c r="G891" i="7"/>
  <c r="H891" i="7" s="1"/>
  <c r="G890" i="7"/>
  <c r="H890" i="7" s="1"/>
  <c r="G889" i="7"/>
  <c r="H889" i="7" s="1"/>
  <c r="G887" i="7"/>
  <c r="H887" i="7" s="1"/>
  <c r="G886" i="7"/>
  <c r="H886" i="7" s="1"/>
  <c r="G885" i="7"/>
  <c r="H885" i="7" s="1"/>
  <c r="G884" i="7"/>
  <c r="H884" i="7" s="1"/>
  <c r="G882" i="7"/>
  <c r="H882" i="7" s="1"/>
  <c r="G881" i="7"/>
  <c r="H881" i="7" s="1"/>
  <c r="G880" i="7"/>
  <c r="H880" i="7" s="1"/>
  <c r="G879" i="7"/>
  <c r="H879" i="7" s="1"/>
  <c r="V875" i="7"/>
  <c r="U875" i="7"/>
  <c r="U873" i="7" s="1"/>
  <c r="T875" i="7"/>
  <c r="S875" i="7"/>
  <c r="R875" i="7"/>
  <c r="Q875" i="7"/>
  <c r="Q873" i="7" s="1"/>
  <c r="P875" i="7"/>
  <c r="O875" i="7"/>
  <c r="N875" i="7"/>
  <c r="M875" i="7"/>
  <c r="L875" i="7"/>
  <c r="K875" i="7"/>
  <c r="J875" i="7"/>
  <c r="I875" i="7"/>
  <c r="H875" i="7"/>
  <c r="G875" i="7"/>
  <c r="G874" i="7"/>
  <c r="G872" i="7"/>
  <c r="V871" i="7"/>
  <c r="V870" i="7" s="1"/>
  <c r="U871" i="7"/>
  <c r="T871" i="7"/>
  <c r="S871" i="7"/>
  <c r="R871" i="7"/>
  <c r="Q871" i="7"/>
  <c r="P871" i="7"/>
  <c r="O871" i="7"/>
  <c r="N871" i="7"/>
  <c r="M871" i="7"/>
  <c r="L871" i="7"/>
  <c r="K871" i="7"/>
  <c r="J871" i="7"/>
  <c r="I871" i="7"/>
  <c r="H871" i="7"/>
  <c r="G871" i="7"/>
  <c r="U870" i="7"/>
  <c r="G869" i="7"/>
  <c r="G1352" i="1"/>
  <c r="T1245" i="7" l="1"/>
  <c r="V1060" i="7"/>
  <c r="L1077" i="7"/>
  <c r="H1033" i="7"/>
  <c r="G983" i="7"/>
  <c r="W984" i="7"/>
  <c r="L1043" i="7"/>
  <c r="I1245" i="7"/>
  <c r="G1352" i="12"/>
  <c r="K1271" i="7"/>
  <c r="V1245" i="7"/>
  <c r="T1033" i="7"/>
  <c r="S1248" i="7"/>
  <c r="P314" i="12"/>
  <c r="M968" i="7"/>
  <c r="O1271" i="7"/>
  <c r="I968" i="7"/>
  <c r="W1724" i="11"/>
  <c r="T1043" i="7"/>
  <c r="R1077" i="7"/>
  <c r="J1060" i="7"/>
  <c r="P288" i="12"/>
  <c r="P281" i="12" s="1"/>
  <c r="P274" i="12" s="1"/>
  <c r="P267" i="12" s="1"/>
  <c r="P260" i="12" s="1"/>
  <c r="P253" i="12" s="1"/>
  <c r="P246" i="12" s="1"/>
  <c r="V288" i="12"/>
  <c r="V281" i="12" s="1"/>
  <c r="V274" i="12" s="1"/>
  <c r="V267" i="12" s="1"/>
  <c r="V260" i="12" s="1"/>
  <c r="V253" i="12" s="1"/>
  <c r="V246" i="12" s="1"/>
  <c r="S314" i="12"/>
  <c r="R288" i="12"/>
  <c r="R281" i="12" s="1"/>
  <c r="R274" i="12" s="1"/>
  <c r="R267" i="12" s="1"/>
  <c r="R260" i="12" s="1"/>
  <c r="R253" i="12" s="1"/>
  <c r="R246" i="12" s="1"/>
  <c r="W288" i="12"/>
  <c r="W281" i="12" s="1"/>
  <c r="W274" i="12" s="1"/>
  <c r="W267" i="12" s="1"/>
  <c r="W260" i="12" s="1"/>
  <c r="W253" i="12" s="1"/>
  <c r="W246" i="12" s="1"/>
  <c r="O288" i="12"/>
  <c r="O281" i="12" s="1"/>
  <c r="O274" i="12" s="1"/>
  <c r="O267" i="12" s="1"/>
  <c r="O260" i="12" s="1"/>
  <c r="O253" i="12" s="1"/>
  <c r="O246" i="12" s="1"/>
  <c r="N288" i="12"/>
  <c r="N281" i="12" s="1"/>
  <c r="N274" i="12" s="1"/>
  <c r="N267" i="12" s="1"/>
  <c r="N260" i="12" s="1"/>
  <c r="N253" i="12" s="1"/>
  <c r="N246" i="12" s="1"/>
  <c r="T288" i="12"/>
  <c r="T281" i="12" s="1"/>
  <c r="T274" i="12" s="1"/>
  <c r="T267" i="12" s="1"/>
  <c r="T260" i="12" s="1"/>
  <c r="T253" i="12" s="1"/>
  <c r="T246" i="12" s="1"/>
  <c r="L288" i="12"/>
  <c r="L281" i="12" s="1"/>
  <c r="L274" i="12" s="1"/>
  <c r="L267" i="12" s="1"/>
  <c r="L260" i="12" s="1"/>
  <c r="L253" i="12" s="1"/>
  <c r="L246" i="12" s="1"/>
  <c r="Q288" i="12"/>
  <c r="Q281" i="12" s="1"/>
  <c r="Q274" i="12" s="1"/>
  <c r="Q267" i="12" s="1"/>
  <c r="Q260" i="12" s="1"/>
  <c r="Q253" i="12" s="1"/>
  <c r="Q246" i="12" s="1"/>
  <c r="S288" i="12"/>
  <c r="S281" i="12" s="1"/>
  <c r="S274" i="12" s="1"/>
  <c r="S267" i="12" s="1"/>
  <c r="S260" i="12" s="1"/>
  <c r="S253" i="12" s="1"/>
  <c r="S246" i="12" s="1"/>
  <c r="M323" i="12"/>
  <c r="M319" i="12"/>
  <c r="M314" i="12" s="1"/>
  <c r="M288" i="12" s="1"/>
  <c r="M281" i="12" s="1"/>
  <c r="M274" i="12" s="1"/>
  <c r="M267" i="12" s="1"/>
  <c r="M260" i="12" s="1"/>
  <c r="M253" i="12" s="1"/>
  <c r="M246" i="12" s="1"/>
  <c r="U288" i="12"/>
  <c r="U281" i="12" s="1"/>
  <c r="U274" i="12" s="1"/>
  <c r="U267" i="12" s="1"/>
  <c r="U260" i="12" s="1"/>
  <c r="U253" i="12" s="1"/>
  <c r="U246" i="12" s="1"/>
  <c r="U1694" i="10"/>
  <c r="U1721" i="10"/>
  <c r="U1722" i="10" s="1"/>
  <c r="U1724" i="10" s="1"/>
  <c r="U1694" i="9"/>
  <c r="U1721" i="9"/>
  <c r="U1722" i="9" s="1"/>
  <c r="U1724" i="9" s="1"/>
  <c r="H1180" i="12"/>
  <c r="L1180" i="7"/>
  <c r="M1180" i="7" s="1"/>
  <c r="M997" i="7"/>
  <c r="H1439" i="7"/>
  <c r="H1440" i="7"/>
  <c r="V1380" i="9"/>
  <c r="V1380" i="10"/>
  <c r="H1442" i="7"/>
  <c r="H1444" i="7"/>
  <c r="H1445" i="7"/>
  <c r="H1446" i="7"/>
  <c r="W1378" i="7"/>
  <c r="T1183" i="7"/>
  <c r="G1097" i="7"/>
  <c r="G1106" i="7"/>
  <c r="H1106" i="7"/>
  <c r="W1097" i="9"/>
  <c r="W1376" i="9" s="1"/>
  <c r="W1380" i="9" s="1"/>
  <c r="W1721" i="9" s="1"/>
  <c r="W1097" i="10"/>
  <c r="W1376" i="10" s="1"/>
  <c r="W1380" i="10" s="1"/>
  <c r="W1721" i="10" s="1"/>
  <c r="I1187" i="7"/>
  <c r="I1188" i="12"/>
  <c r="M1187" i="7"/>
  <c r="M1188" i="12"/>
  <c r="Q1187" i="7"/>
  <c r="Q1188" i="12"/>
  <c r="U1187" i="7"/>
  <c r="U1188" i="12"/>
  <c r="J1187" i="7"/>
  <c r="J1188" i="12"/>
  <c r="N1187" i="7"/>
  <c r="N1188" i="12"/>
  <c r="R1187" i="7"/>
  <c r="R1188" i="12"/>
  <c r="V1187" i="7"/>
  <c r="V1188" i="12"/>
  <c r="H1187" i="7"/>
  <c r="L1187" i="7"/>
  <c r="P1187" i="7"/>
  <c r="T1187" i="7"/>
  <c r="G1187" i="7"/>
  <c r="K1187" i="7"/>
  <c r="O1187" i="7"/>
  <c r="S1187" i="7"/>
  <c r="N1066" i="7"/>
  <c r="H1164" i="7"/>
  <c r="I1164" i="7"/>
  <c r="J1164" i="7"/>
  <c r="K1164" i="7"/>
  <c r="V978" i="7"/>
  <c r="V976" i="7" s="1"/>
  <c r="H1160" i="7"/>
  <c r="H1165" i="7"/>
  <c r="I1165" i="7"/>
  <c r="J1165" i="7"/>
  <c r="K1165" i="7"/>
  <c r="S963" i="7"/>
  <c r="S961" i="7" s="1"/>
  <c r="S978" i="7"/>
  <c r="S976" i="7" s="1"/>
  <c r="V963" i="7"/>
  <c r="V961" i="7" s="1"/>
  <c r="U978" i="7"/>
  <c r="U976" i="7" s="1"/>
  <c r="H1166" i="7"/>
  <c r="L963" i="7"/>
  <c r="L961" i="7" s="1"/>
  <c r="P963" i="7"/>
  <c r="P961" i="7" s="1"/>
  <c r="T963" i="7"/>
  <c r="T961" i="7" s="1"/>
  <c r="O978" i="7"/>
  <c r="O976" i="7" s="1"/>
  <c r="M963" i="7"/>
  <c r="M961" i="7" s="1"/>
  <c r="Q963" i="7"/>
  <c r="Q961" i="7" s="1"/>
  <c r="U963" i="7"/>
  <c r="U961" i="7" s="1"/>
  <c r="L978" i="7"/>
  <c r="L976" i="7" s="1"/>
  <c r="P978" i="7"/>
  <c r="P976" i="7" s="1"/>
  <c r="T978" i="7"/>
  <c r="T976" i="7" s="1"/>
  <c r="N963" i="7"/>
  <c r="N961" i="7" s="1"/>
  <c r="R963" i="7"/>
  <c r="R961" i="7" s="1"/>
  <c r="M978" i="7"/>
  <c r="M976" i="7" s="1"/>
  <c r="Q978" i="7"/>
  <c r="Q976" i="7" s="1"/>
  <c r="O963" i="7"/>
  <c r="O961" i="7" s="1"/>
  <c r="N978" i="7"/>
  <c r="N976" i="7" s="1"/>
  <c r="R978" i="7"/>
  <c r="R976" i="7" s="1"/>
  <c r="L1665" i="7"/>
  <c r="L1663" i="7" s="1"/>
  <c r="N1665" i="7"/>
  <c r="N1663" i="7" s="1"/>
  <c r="M1665" i="7"/>
  <c r="M1663" i="7" s="1"/>
  <c r="L1509" i="7"/>
  <c r="N1509" i="7"/>
  <c r="M1509" i="7"/>
  <c r="G1570" i="7"/>
  <c r="M1489" i="7"/>
  <c r="N1648" i="7"/>
  <c r="T1562" i="7"/>
  <c r="T1623" i="7"/>
  <c r="U1630" i="7"/>
  <c r="O1582" i="7"/>
  <c r="J1498" i="7"/>
  <c r="P1633" i="7"/>
  <c r="G1640" i="7"/>
  <c r="H1640" i="7"/>
  <c r="G1545" i="7"/>
  <c r="T873" i="7"/>
  <c r="W899" i="7"/>
  <c r="W904" i="7"/>
  <c r="L914" i="7"/>
  <c r="T914" i="7"/>
  <c r="L929" i="7"/>
  <c r="T929" i="7"/>
  <c r="I898" i="7"/>
  <c r="W903" i="7"/>
  <c r="W909" i="7"/>
  <c r="L910" i="7"/>
  <c r="T910" i="7"/>
  <c r="L921" i="7"/>
  <c r="T921" i="7"/>
  <c r="I929" i="7"/>
  <c r="P935" i="7"/>
  <c r="K938" i="7"/>
  <c r="S938" i="7"/>
  <c r="W940" i="7"/>
  <c r="G951" i="7"/>
  <c r="O951" i="7"/>
  <c r="S951" i="7"/>
  <c r="J956" i="7"/>
  <c r="R956" i="7"/>
  <c r="V956" i="7"/>
  <c r="H961" i="7"/>
  <c r="W965" i="7"/>
  <c r="J964" i="7"/>
  <c r="H973" i="7"/>
  <c r="K976" i="7"/>
  <c r="K979" i="7"/>
  <c r="I983" i="7"/>
  <c r="M983" i="7"/>
  <c r="L990" i="7"/>
  <c r="T990" i="7"/>
  <c r="G1007" i="7"/>
  <c r="O1007" i="7"/>
  <c r="M1017" i="7"/>
  <c r="N1017" i="7"/>
  <c r="V1017" i="7"/>
  <c r="L1026" i="7"/>
  <c r="T1026" i="7"/>
  <c r="G1033" i="7"/>
  <c r="K1033" i="7"/>
  <c r="O1033" i="7"/>
  <c r="S1033" i="7"/>
  <c r="S1036" i="7"/>
  <c r="J1040" i="7"/>
  <c r="R1040" i="7"/>
  <c r="V1040" i="7"/>
  <c r="N1051" i="7"/>
  <c r="V1051" i="7"/>
  <c r="I1054" i="7"/>
  <c r="M1054" i="7"/>
  <c r="M1057" i="7"/>
  <c r="U1057" i="7"/>
  <c r="T1060" i="7"/>
  <c r="M1060" i="7"/>
  <c r="U1060" i="7"/>
  <c r="H1063" i="7"/>
  <c r="P1063" i="7"/>
  <c r="T1063" i="7"/>
  <c r="G1066" i="7"/>
  <c r="O1066" i="7"/>
  <c r="O1077" i="7"/>
  <c r="W1084" i="7"/>
  <c r="H1100" i="7"/>
  <c r="I1100" i="7" s="1"/>
  <c r="I1111" i="7"/>
  <c r="H1155" i="7"/>
  <c r="M1155" i="7"/>
  <c r="Q1155" i="7"/>
  <c r="U1155" i="7"/>
  <c r="L1194" i="7"/>
  <c r="I1218" i="7"/>
  <c r="M1218" i="7"/>
  <c r="U1218" i="7"/>
  <c r="L1222" i="7"/>
  <c r="T1222" i="7"/>
  <c r="H1226" i="7"/>
  <c r="L1226" i="7"/>
  <c r="T1226" i="7"/>
  <c r="P1234" i="7"/>
  <c r="P1238" i="7"/>
  <c r="T1238" i="7"/>
  <c r="N1245" i="7"/>
  <c r="G1245" i="7"/>
  <c r="K1245" i="7"/>
  <c r="N1248" i="7"/>
  <c r="N1253" i="7"/>
  <c r="V1253" i="7"/>
  <c r="H1256" i="7"/>
  <c r="L1256" i="7"/>
  <c r="N1259" i="7"/>
  <c r="Q1265" i="7"/>
  <c r="K1268" i="7"/>
  <c r="S1268" i="7"/>
  <c r="M1271" i="7"/>
  <c r="H1286" i="7"/>
  <c r="H1289" i="7"/>
  <c r="W1289" i="7" s="1"/>
  <c r="I1360" i="7"/>
  <c r="Q1360" i="7"/>
  <c r="M1438" i="7"/>
  <c r="M1697" i="7" s="1"/>
  <c r="S1470" i="7"/>
  <c r="L1489" i="7"/>
  <c r="P1489" i="7"/>
  <c r="I1492" i="7"/>
  <c r="Q1492" i="7"/>
  <c r="N1504" i="7"/>
  <c r="G1507" i="7"/>
  <c r="V1507" i="7"/>
  <c r="L1516" i="7"/>
  <c r="T1516" i="7"/>
  <c r="I1555" i="7"/>
  <c r="Q1555" i="7"/>
  <c r="L1648" i="7"/>
  <c r="O1654" i="7"/>
  <c r="S1654" i="7"/>
  <c r="L1657" i="7"/>
  <c r="T1663" i="7"/>
  <c r="H869" i="7"/>
  <c r="L870" i="7"/>
  <c r="P870" i="7"/>
  <c r="T870" i="7"/>
  <c r="I873" i="7"/>
  <c r="J873" i="7"/>
  <c r="N873" i="7"/>
  <c r="R873" i="7"/>
  <c r="V873" i="7"/>
  <c r="H878" i="7"/>
  <c r="W890" i="7"/>
  <c r="J914" i="7"/>
  <c r="R914" i="7"/>
  <c r="V914" i="7"/>
  <c r="O917" i="7"/>
  <c r="I921" i="7"/>
  <c r="M921" i="7"/>
  <c r="Q921" i="7"/>
  <c r="U921" i="7"/>
  <c r="V932" i="7"/>
  <c r="K932" i="7"/>
  <c r="O932" i="7"/>
  <c r="S932" i="7"/>
  <c r="W934" i="7"/>
  <c r="W939" i="7"/>
  <c r="P938" i="7"/>
  <c r="T938" i="7"/>
  <c r="V944" i="7"/>
  <c r="K944" i="7"/>
  <c r="O944" i="7"/>
  <c r="S944" i="7"/>
  <c r="M949" i="7"/>
  <c r="H951" i="7"/>
  <c r="L951" i="7"/>
  <c r="P951" i="7"/>
  <c r="T951" i="7"/>
  <c r="K956" i="7"/>
  <c r="O956" i="7"/>
  <c r="I961" i="7"/>
  <c r="K964" i="7"/>
  <c r="I973" i="7"/>
  <c r="H976" i="7"/>
  <c r="O979" i="7"/>
  <c r="I979" i="7"/>
  <c r="M979" i="7"/>
  <c r="Q979" i="7"/>
  <c r="U979" i="7"/>
  <c r="Q983" i="7"/>
  <c r="J983" i="7"/>
  <c r="N983" i="7"/>
  <c r="R983" i="7"/>
  <c r="V983" i="7"/>
  <c r="J987" i="7"/>
  <c r="N987" i="7"/>
  <c r="R987" i="7"/>
  <c r="M990" i="7"/>
  <c r="H997" i="7"/>
  <c r="L997" i="7"/>
  <c r="P997" i="7"/>
  <c r="T997" i="7"/>
  <c r="L1002" i="7"/>
  <c r="T1002" i="7"/>
  <c r="H1007" i="7"/>
  <c r="L1007" i="7"/>
  <c r="P1007" i="7"/>
  <c r="T1007" i="7"/>
  <c r="H1013" i="7"/>
  <c r="L1013" i="7"/>
  <c r="P1013" i="7"/>
  <c r="T1013" i="7"/>
  <c r="G1017" i="7"/>
  <c r="K1017" i="7"/>
  <c r="O1017" i="7"/>
  <c r="S1017" i="7"/>
  <c r="Q1021" i="7"/>
  <c r="M1026" i="7"/>
  <c r="U1026" i="7"/>
  <c r="H1036" i="7"/>
  <c r="L1036" i="7"/>
  <c r="P1036" i="7"/>
  <c r="T1036" i="7"/>
  <c r="O1040" i="7"/>
  <c r="G1048" i="7"/>
  <c r="K1048" i="7"/>
  <c r="O1048" i="7"/>
  <c r="S1048" i="7"/>
  <c r="G1051" i="7"/>
  <c r="K1051" i="7"/>
  <c r="O1051" i="7"/>
  <c r="S1051" i="7"/>
  <c r="J1054" i="7"/>
  <c r="J1057" i="7"/>
  <c r="N1057" i="7"/>
  <c r="R1057" i="7"/>
  <c r="V1057" i="7"/>
  <c r="N1060" i="7"/>
  <c r="R1060" i="7"/>
  <c r="I1063" i="7"/>
  <c r="M1063" i="7"/>
  <c r="U1063" i="7"/>
  <c r="H1066" i="7"/>
  <c r="L1066" i="7"/>
  <c r="P1066" i="7"/>
  <c r="T1066" i="7"/>
  <c r="G1070" i="7"/>
  <c r="K1070" i="7"/>
  <c r="O1070" i="7"/>
  <c r="S1070" i="7"/>
  <c r="H1077" i="7"/>
  <c r="P1077" i="7"/>
  <c r="T1077" i="7"/>
  <c r="W1082" i="7"/>
  <c r="W1086" i="7"/>
  <c r="L1155" i="7"/>
  <c r="N1155" i="7"/>
  <c r="I1194" i="7"/>
  <c r="M1194" i="7"/>
  <c r="Q1194" i="7"/>
  <c r="U1194" i="7"/>
  <c r="O1207" i="7"/>
  <c r="K1212" i="7"/>
  <c r="J1218" i="7"/>
  <c r="N1218" i="7"/>
  <c r="V1218" i="7"/>
  <c r="I1222" i="7"/>
  <c r="Q1222" i="7"/>
  <c r="U1222" i="7"/>
  <c r="M1231" i="7"/>
  <c r="U1231" i="7"/>
  <c r="I1234" i="7"/>
  <c r="M1234" i="7"/>
  <c r="Q1234" i="7"/>
  <c r="U1234" i="7"/>
  <c r="I1238" i="7"/>
  <c r="M1238" i="7"/>
  <c r="Q1238" i="7"/>
  <c r="U1238" i="7"/>
  <c r="H1245" i="7"/>
  <c r="L1245" i="7"/>
  <c r="P1245" i="7"/>
  <c r="P1256" i="7"/>
  <c r="I1256" i="7"/>
  <c r="M1256" i="7"/>
  <c r="Q1256" i="7"/>
  <c r="U1256" i="7"/>
  <c r="K1259" i="7"/>
  <c r="S1259" i="7"/>
  <c r="G1262" i="7"/>
  <c r="K1262" i="7"/>
  <c r="O1262" i="7"/>
  <c r="S1262" i="7"/>
  <c r="I1265" i="7"/>
  <c r="J1265" i="7"/>
  <c r="N1265" i="7"/>
  <c r="R1265" i="7"/>
  <c r="V1265" i="7"/>
  <c r="L1268" i="7"/>
  <c r="T1268" i="7"/>
  <c r="I1271" i="7"/>
  <c r="S1271" i="7"/>
  <c r="J1271" i="7"/>
  <c r="N1271" i="7"/>
  <c r="R1271" i="7"/>
  <c r="V1271" i="7"/>
  <c r="H1275" i="7"/>
  <c r="L1275" i="7"/>
  <c r="P1275" i="7"/>
  <c r="T1275" i="7"/>
  <c r="H1282" i="7"/>
  <c r="W1282" i="7" s="1"/>
  <c r="H1287" i="7"/>
  <c r="H1307" i="7"/>
  <c r="W1307" i="7" s="1"/>
  <c r="H1314" i="7"/>
  <c r="H1355" i="7"/>
  <c r="J1360" i="7"/>
  <c r="N1360" i="7"/>
  <c r="R1360" i="7"/>
  <c r="V1360" i="7"/>
  <c r="W1367" i="7"/>
  <c r="I1467" i="7"/>
  <c r="M1467" i="7"/>
  <c r="Q1467" i="7"/>
  <c r="U1467" i="7"/>
  <c r="N1467" i="7"/>
  <c r="J1474" i="7"/>
  <c r="N1474" i="7"/>
  <c r="R1474" i="7"/>
  <c r="V1474" i="7"/>
  <c r="S1474" i="7"/>
  <c r="T1477" i="7"/>
  <c r="P1477" i="7"/>
  <c r="V1484" i="7"/>
  <c r="U1489" i="7"/>
  <c r="V1526" i="7"/>
  <c r="J1536" i="7"/>
  <c r="N1536" i="7"/>
  <c r="R1536" i="7"/>
  <c r="V1536" i="7"/>
  <c r="I1540" i="7"/>
  <c r="M1540" i="7"/>
  <c r="U1540" i="7"/>
  <c r="K1545" i="7"/>
  <c r="O1545" i="7"/>
  <c r="S1545" i="7"/>
  <c r="V1552" i="7"/>
  <c r="K1552" i="7"/>
  <c r="O1552" i="7"/>
  <c r="S1552" i="7"/>
  <c r="U1570" i="7"/>
  <c r="K1582" i="7"/>
  <c r="M1587" i="7"/>
  <c r="M1585" i="7" s="1"/>
  <c r="U1599" i="7"/>
  <c r="O1599" i="7"/>
  <c r="K1610" i="7"/>
  <c r="O1610" i="7"/>
  <c r="S1610" i="7"/>
  <c r="I1618" i="7"/>
  <c r="U1623" i="7"/>
  <c r="O1626" i="7"/>
  <c r="I1633" i="7"/>
  <c r="M1633" i="7"/>
  <c r="Q1633" i="7"/>
  <c r="U1633" i="7"/>
  <c r="R1637" i="7"/>
  <c r="I1648" i="7"/>
  <c r="M1648" i="7"/>
  <c r="Q1648" i="7"/>
  <c r="U1648" i="7"/>
  <c r="P1663" i="7"/>
  <c r="J870" i="7"/>
  <c r="N870" i="7"/>
  <c r="R870" i="7"/>
  <c r="L873" i="7"/>
  <c r="P873" i="7"/>
  <c r="M878" i="7"/>
  <c r="U878" i="7"/>
  <c r="W892" i="7"/>
  <c r="R894" i="7"/>
  <c r="G914" i="7"/>
  <c r="P914" i="7"/>
  <c r="K921" i="7"/>
  <c r="S921" i="7"/>
  <c r="W923" i="7"/>
  <c r="W937" i="7"/>
  <c r="N938" i="7"/>
  <c r="R938" i="7"/>
  <c r="V938" i="7"/>
  <c r="W942" i="7"/>
  <c r="L941" i="7"/>
  <c r="T941" i="7"/>
  <c r="I941" i="7"/>
  <c r="U941" i="7"/>
  <c r="J951" i="7"/>
  <c r="N951" i="7"/>
  <c r="R951" i="7"/>
  <c r="I956" i="7"/>
  <c r="M956" i="7"/>
  <c r="Q956" i="7"/>
  <c r="U956" i="7"/>
  <c r="K961" i="7"/>
  <c r="W977" i="7"/>
  <c r="J976" i="7"/>
  <c r="G979" i="7"/>
  <c r="S979" i="7"/>
  <c r="W982" i="7"/>
  <c r="H983" i="7"/>
  <c r="L983" i="7"/>
  <c r="P983" i="7"/>
  <c r="T983" i="7"/>
  <c r="H987" i="7"/>
  <c r="L987" i="7"/>
  <c r="P987" i="7"/>
  <c r="U1017" i="7"/>
  <c r="H1021" i="7"/>
  <c r="L1021" i="7"/>
  <c r="P1021" i="7"/>
  <c r="T1021" i="7"/>
  <c r="K1026" i="7"/>
  <c r="O1026" i="7"/>
  <c r="S1026" i="7"/>
  <c r="J1029" i="7"/>
  <c r="N1033" i="7"/>
  <c r="I1040" i="7"/>
  <c r="Q1040" i="7"/>
  <c r="U1040" i="7"/>
  <c r="J1043" i="7"/>
  <c r="N1043" i="7"/>
  <c r="R1043" i="7"/>
  <c r="I1048" i="7"/>
  <c r="M1048" i="7"/>
  <c r="Q1048" i="7"/>
  <c r="U1048" i="7"/>
  <c r="M1051" i="7"/>
  <c r="U1051" i="7"/>
  <c r="H1057" i="7"/>
  <c r="L1057" i="7"/>
  <c r="P1057" i="7"/>
  <c r="T1057" i="7"/>
  <c r="I1070" i="7"/>
  <c r="M1070" i="7"/>
  <c r="Q1070" i="7"/>
  <c r="U1070" i="7"/>
  <c r="J1077" i="7"/>
  <c r="V1077" i="7"/>
  <c r="P1155" i="7"/>
  <c r="T1155" i="7"/>
  <c r="J1202" i="7"/>
  <c r="N1202" i="7"/>
  <c r="R1202" i="7"/>
  <c r="I1207" i="7"/>
  <c r="M1207" i="7"/>
  <c r="Q1207" i="7"/>
  <c r="U1207" i="7"/>
  <c r="H1218" i="7"/>
  <c r="L1218" i="7"/>
  <c r="P1218" i="7"/>
  <c r="T1218" i="7"/>
  <c r="G1222" i="7"/>
  <c r="K1222" i="7"/>
  <c r="S1222" i="7"/>
  <c r="G1226" i="7"/>
  <c r="K1226" i="7"/>
  <c r="O1226" i="7"/>
  <c r="S1226" i="7"/>
  <c r="G1231" i="7"/>
  <c r="K1231" i="7"/>
  <c r="O1231" i="7"/>
  <c r="S1231" i="7"/>
  <c r="G1234" i="7"/>
  <c r="K1234" i="7"/>
  <c r="O1234" i="7"/>
  <c r="S1234" i="7"/>
  <c r="G1238" i="7"/>
  <c r="K1238" i="7"/>
  <c r="O1238" i="7"/>
  <c r="S1238" i="7"/>
  <c r="W1242" i="7"/>
  <c r="J1245" i="7"/>
  <c r="R1245" i="7"/>
  <c r="I1248" i="7"/>
  <c r="M1248" i="7"/>
  <c r="Q1248" i="7"/>
  <c r="U1248" i="7"/>
  <c r="I1253" i="7"/>
  <c r="M1253" i="7"/>
  <c r="Q1253" i="7"/>
  <c r="U1253" i="7"/>
  <c r="G1256" i="7"/>
  <c r="K1256" i="7"/>
  <c r="O1256" i="7"/>
  <c r="S1256" i="7"/>
  <c r="M1259" i="7"/>
  <c r="U1259" i="7"/>
  <c r="I1262" i="7"/>
  <c r="M1262" i="7"/>
  <c r="Q1262" i="7"/>
  <c r="U1262" i="7"/>
  <c r="H1265" i="7"/>
  <c r="L1265" i="7"/>
  <c r="P1265" i="7"/>
  <c r="T1265" i="7"/>
  <c r="N1268" i="7"/>
  <c r="R1268" i="7"/>
  <c r="H1271" i="7"/>
  <c r="L1271" i="7"/>
  <c r="P1271" i="7"/>
  <c r="T1271" i="7"/>
  <c r="J1275" i="7"/>
  <c r="N1275" i="7"/>
  <c r="R1275" i="7"/>
  <c r="V1275" i="7"/>
  <c r="H1284" i="7"/>
  <c r="H1288" i="7"/>
  <c r="H1299" i="7"/>
  <c r="W1299" i="7" s="1"/>
  <c r="G1309" i="7"/>
  <c r="H1322" i="7"/>
  <c r="H1328" i="7"/>
  <c r="W1328" i="7" s="1"/>
  <c r="G1334" i="7"/>
  <c r="H1341" i="7"/>
  <c r="W1341" i="7" s="1"/>
  <c r="H1347" i="7"/>
  <c r="W1347" i="7" s="1"/>
  <c r="H1352" i="7"/>
  <c r="W1352" i="7" s="1"/>
  <c r="H1360" i="7"/>
  <c r="L1360" i="7"/>
  <c r="P1360" i="7"/>
  <c r="T1360" i="7"/>
  <c r="W1365" i="7"/>
  <c r="I1474" i="7"/>
  <c r="M1474" i="7"/>
  <c r="Q1474" i="7"/>
  <c r="U1474" i="7"/>
  <c r="O1495" i="7"/>
  <c r="S1495" i="7"/>
  <c r="N1498" i="7"/>
  <c r="V1498" i="7"/>
  <c r="O1501" i="7"/>
  <c r="S1501" i="7"/>
  <c r="N1526" i="7"/>
  <c r="Q1536" i="7"/>
  <c r="J1552" i="7"/>
  <c r="R1552" i="7"/>
  <c r="L1562" i="7"/>
  <c r="N1567" i="7"/>
  <c r="V1567" i="7"/>
  <c r="L1582" i="7"/>
  <c r="P1582" i="7"/>
  <c r="T1582" i="7"/>
  <c r="Q1585" i="7"/>
  <c r="U1585" i="7"/>
  <c r="V1594" i="7"/>
  <c r="S1623" i="7"/>
  <c r="G1623" i="7"/>
  <c r="J1645" i="7"/>
  <c r="N1645" i="7"/>
  <c r="R1645" i="7"/>
  <c r="V1645" i="7"/>
  <c r="O1645" i="7"/>
  <c r="K1648" i="7"/>
  <c r="O1648" i="7"/>
  <c r="S1648" i="7"/>
  <c r="K870" i="7"/>
  <c r="O870" i="7"/>
  <c r="S870" i="7"/>
  <c r="H872" i="7"/>
  <c r="H870" i="7" s="1"/>
  <c r="W881" i="7"/>
  <c r="W886" i="7"/>
  <c r="P910" i="7"/>
  <c r="P921" i="7"/>
  <c r="L935" i="7"/>
  <c r="T935" i="7"/>
  <c r="O938" i="7"/>
  <c r="K948" i="7"/>
  <c r="W948" i="7" s="1"/>
  <c r="K951" i="7"/>
  <c r="L979" i="7"/>
  <c r="P979" i="7"/>
  <c r="U983" i="7"/>
  <c r="I987" i="7"/>
  <c r="M987" i="7"/>
  <c r="Q987" i="7"/>
  <c r="H990" i="7"/>
  <c r="P990" i="7"/>
  <c r="O997" i="7"/>
  <c r="K1002" i="7"/>
  <c r="O1002" i="7"/>
  <c r="K1007" i="7"/>
  <c r="S1007" i="7"/>
  <c r="K1013" i="7"/>
  <c r="O1013" i="7"/>
  <c r="S1013" i="7"/>
  <c r="J1017" i="7"/>
  <c r="R1017" i="7"/>
  <c r="I1021" i="7"/>
  <c r="M1021" i="7"/>
  <c r="U1021" i="7"/>
  <c r="H1026" i="7"/>
  <c r="P1026" i="7"/>
  <c r="K1036" i="7"/>
  <c r="M1040" i="7"/>
  <c r="N1040" i="7"/>
  <c r="J1051" i="7"/>
  <c r="R1051" i="7"/>
  <c r="Q1054" i="7"/>
  <c r="U1054" i="7"/>
  <c r="I1057" i="7"/>
  <c r="Q1057" i="7"/>
  <c r="I1060" i="7"/>
  <c r="Q1060" i="7"/>
  <c r="L1063" i="7"/>
  <c r="K1066" i="7"/>
  <c r="S1066" i="7"/>
  <c r="J1070" i="7"/>
  <c r="K1077" i="7"/>
  <c r="S1077" i="7"/>
  <c r="G1113" i="7"/>
  <c r="I1155" i="7"/>
  <c r="Q1218" i="7"/>
  <c r="H1222" i="7"/>
  <c r="P1222" i="7"/>
  <c r="P1226" i="7"/>
  <c r="H1231" i="7"/>
  <c r="L1231" i="7"/>
  <c r="P1231" i="7"/>
  <c r="T1231" i="7"/>
  <c r="H1234" i="7"/>
  <c r="T1234" i="7"/>
  <c r="J1253" i="7"/>
  <c r="R1253" i="7"/>
  <c r="T1256" i="7"/>
  <c r="J1259" i="7"/>
  <c r="R1259" i="7"/>
  <c r="V1259" i="7"/>
  <c r="G1268" i="7"/>
  <c r="O1268" i="7"/>
  <c r="U1271" i="7"/>
  <c r="G1275" i="7"/>
  <c r="K1275" i="7"/>
  <c r="O1275" i="7"/>
  <c r="S1275" i="7"/>
  <c r="H1301" i="7"/>
  <c r="W1301" i="7" s="1"/>
  <c r="H1318" i="7"/>
  <c r="H1324" i="7"/>
  <c r="H1329" i="7"/>
  <c r="W1329" i="7" s="1"/>
  <c r="H1342" i="7"/>
  <c r="W1342" i="7" s="1"/>
  <c r="M1360" i="7"/>
  <c r="U1360" i="7"/>
  <c r="W1366" i="7"/>
  <c r="U1438" i="7"/>
  <c r="U1697" i="7" s="1"/>
  <c r="O1470" i="7"/>
  <c r="T1489" i="7"/>
  <c r="M1492" i="7"/>
  <c r="U1492" i="7"/>
  <c r="R1498" i="7"/>
  <c r="J1504" i="7"/>
  <c r="R1504" i="7"/>
  <c r="V1504" i="7"/>
  <c r="P1516" i="7"/>
  <c r="M1555" i="7"/>
  <c r="U1555" i="7"/>
  <c r="V1573" i="7"/>
  <c r="G1576" i="7"/>
  <c r="K1630" i="7"/>
  <c r="S1630" i="7"/>
  <c r="J1633" i="7"/>
  <c r="J1637" i="7"/>
  <c r="N1637" i="7"/>
  <c r="V1637" i="7"/>
  <c r="P1648" i="7"/>
  <c r="T1648" i="7"/>
  <c r="K1654" i="7"/>
  <c r="P1657" i="7"/>
  <c r="T1657" i="7"/>
  <c r="K1663" i="7"/>
  <c r="I870" i="7"/>
  <c r="M870" i="7"/>
  <c r="Q870" i="7"/>
  <c r="M873" i="7"/>
  <c r="K873" i="7"/>
  <c r="O873" i="7"/>
  <c r="S873" i="7"/>
  <c r="W884" i="7"/>
  <c r="W889" i="7"/>
  <c r="W895" i="7"/>
  <c r="W900" i="7"/>
  <c r="I907" i="7"/>
  <c r="Q907" i="7"/>
  <c r="N907" i="7"/>
  <c r="R907" i="7"/>
  <c r="N914" i="7"/>
  <c r="J921" i="7"/>
  <c r="N921" i="7"/>
  <c r="R921" i="7"/>
  <c r="V921" i="7"/>
  <c r="W925" i="7"/>
  <c r="W931" i="7"/>
  <c r="W933" i="7"/>
  <c r="J935" i="7"/>
  <c r="N935" i="7"/>
  <c r="R935" i="7"/>
  <c r="V935" i="7"/>
  <c r="S935" i="7"/>
  <c r="G938" i="7"/>
  <c r="W943" i="7"/>
  <c r="W950" i="7"/>
  <c r="I951" i="7"/>
  <c r="M951" i="7"/>
  <c r="Q951" i="7"/>
  <c r="U951" i="7"/>
  <c r="L956" i="7"/>
  <c r="P956" i="7"/>
  <c r="J961" i="7"/>
  <c r="W974" i="7"/>
  <c r="J973" i="7"/>
  <c r="I976" i="7"/>
  <c r="J979" i="7"/>
  <c r="N979" i="7"/>
  <c r="R979" i="7"/>
  <c r="K983" i="7"/>
  <c r="O983" i="7"/>
  <c r="S983" i="7"/>
  <c r="W986" i="7"/>
  <c r="G987" i="7"/>
  <c r="K987" i="7"/>
  <c r="O987" i="7"/>
  <c r="S987" i="7"/>
  <c r="W989" i="7"/>
  <c r="I1002" i="7"/>
  <c r="M1002" i="7"/>
  <c r="Q1002" i="7"/>
  <c r="U1002" i="7"/>
  <c r="I1013" i="7"/>
  <c r="M1013" i="7"/>
  <c r="Q1013" i="7"/>
  <c r="U1013" i="7"/>
  <c r="G1026" i="7"/>
  <c r="J1026" i="7"/>
  <c r="N1026" i="7"/>
  <c r="R1026" i="7"/>
  <c r="V1026" i="7"/>
  <c r="I1029" i="7"/>
  <c r="M1029" i="7"/>
  <c r="Q1029" i="7"/>
  <c r="U1029" i="7"/>
  <c r="P1033" i="7"/>
  <c r="I1033" i="7"/>
  <c r="M1033" i="7"/>
  <c r="Q1033" i="7"/>
  <c r="U1033" i="7"/>
  <c r="M1036" i="7"/>
  <c r="U1036" i="7"/>
  <c r="H1040" i="7"/>
  <c r="L1040" i="7"/>
  <c r="P1040" i="7"/>
  <c r="T1040" i="7"/>
  <c r="I1043" i="7"/>
  <c r="M1043" i="7"/>
  <c r="Q1043" i="7"/>
  <c r="U1043" i="7"/>
  <c r="H1048" i="7"/>
  <c r="P1048" i="7"/>
  <c r="T1048" i="7"/>
  <c r="H1051" i="7"/>
  <c r="L1051" i="7"/>
  <c r="P1051" i="7"/>
  <c r="T1051" i="7"/>
  <c r="G1054" i="7"/>
  <c r="K1054" i="7"/>
  <c r="O1054" i="7"/>
  <c r="S1054" i="7"/>
  <c r="O1057" i="7"/>
  <c r="G1060" i="7"/>
  <c r="K1060" i="7"/>
  <c r="O1060" i="7"/>
  <c r="S1060" i="7"/>
  <c r="J1063" i="7"/>
  <c r="N1063" i="7"/>
  <c r="R1063" i="7"/>
  <c r="V1063" i="7"/>
  <c r="N1077" i="7"/>
  <c r="I1110" i="7"/>
  <c r="J1110" i="7" s="1"/>
  <c r="G1155" i="7"/>
  <c r="K1155" i="7"/>
  <c r="O1155" i="7"/>
  <c r="S1155" i="7"/>
  <c r="O1182" i="7"/>
  <c r="O1182" i="12" s="1"/>
  <c r="I1202" i="7"/>
  <c r="M1202" i="7"/>
  <c r="Q1202" i="7"/>
  <c r="U1202" i="7"/>
  <c r="L1212" i="7"/>
  <c r="T1212" i="7"/>
  <c r="O1222" i="7"/>
  <c r="J1222" i="7"/>
  <c r="N1222" i="7"/>
  <c r="R1222" i="7"/>
  <c r="V1222" i="7"/>
  <c r="J1226" i="7"/>
  <c r="N1226" i="7"/>
  <c r="R1226" i="7"/>
  <c r="V1226" i="7"/>
  <c r="J1231" i="7"/>
  <c r="N1231" i="7"/>
  <c r="R1231" i="7"/>
  <c r="V1231" i="7"/>
  <c r="M1245" i="7"/>
  <c r="Q1245" i="7"/>
  <c r="H1253" i="7"/>
  <c r="L1253" i="7"/>
  <c r="P1253" i="7"/>
  <c r="T1253" i="7"/>
  <c r="J1256" i="7"/>
  <c r="N1256" i="7"/>
  <c r="R1256" i="7"/>
  <c r="H1259" i="7"/>
  <c r="L1259" i="7"/>
  <c r="P1259" i="7"/>
  <c r="T1259" i="7"/>
  <c r="H1262" i="7"/>
  <c r="L1262" i="7"/>
  <c r="P1262" i="7"/>
  <c r="T1262" i="7"/>
  <c r="J1268" i="7"/>
  <c r="I1268" i="7"/>
  <c r="M1268" i="7"/>
  <c r="Q1268" i="7"/>
  <c r="U1268" i="7"/>
  <c r="H1283" i="7"/>
  <c r="H1292" i="7"/>
  <c r="H1303" i="7"/>
  <c r="W1303" i="7" s="1"/>
  <c r="H1310" i="7"/>
  <c r="H1315" i="7"/>
  <c r="W1315" i="7" s="1"/>
  <c r="H1333" i="7"/>
  <c r="H1339" i="7"/>
  <c r="H1351" i="7"/>
  <c r="W1369" i="7"/>
  <c r="J1489" i="7"/>
  <c r="N1489" i="7"/>
  <c r="R1489" i="7"/>
  <c r="V1489" i="7"/>
  <c r="T1492" i="7"/>
  <c r="L1492" i="7"/>
  <c r="P1504" i="7"/>
  <c r="H1545" i="7"/>
  <c r="S1555" i="7"/>
  <c r="I1559" i="7"/>
  <c r="Q1559" i="7"/>
  <c r="L1573" i="7"/>
  <c r="T1573" i="7"/>
  <c r="J1576" i="7"/>
  <c r="N1576" i="7"/>
  <c r="R1576" i="7"/>
  <c r="V1576" i="7"/>
  <c r="R1579" i="7"/>
  <c r="K1579" i="7"/>
  <c r="O1579" i="7"/>
  <c r="S1579" i="7"/>
  <c r="M1618" i="7"/>
  <c r="I1630" i="7"/>
  <c r="M1630" i="7"/>
  <c r="Q1630" i="7"/>
  <c r="V1648" i="7"/>
  <c r="I1654" i="7"/>
  <c r="M1654" i="7"/>
  <c r="Q1654" i="7"/>
  <c r="U1654" i="7"/>
  <c r="V1654" i="7"/>
  <c r="L1660" i="7"/>
  <c r="P1660" i="7"/>
  <c r="T1660" i="7"/>
  <c r="R1663" i="7"/>
  <c r="V1663" i="7"/>
  <c r="M898" i="7"/>
  <c r="W1078" i="7"/>
  <c r="W1079" i="7"/>
  <c r="G1148" i="7"/>
  <c r="W1205" i="7"/>
  <c r="W1206" i="7"/>
  <c r="G1296" i="7"/>
  <c r="T1443" i="7"/>
  <c r="T1703" i="7" s="1"/>
  <c r="G888" i="7"/>
  <c r="K888" i="7"/>
  <c r="O888" i="7"/>
  <c r="S888" i="7"/>
  <c r="J910" i="7"/>
  <c r="N910" i="7"/>
  <c r="R910" i="7"/>
  <c r="V910" i="7"/>
  <c r="I914" i="7"/>
  <c r="M914" i="7"/>
  <c r="Q914" i="7"/>
  <c r="U914" i="7"/>
  <c r="J917" i="7"/>
  <c r="N917" i="7"/>
  <c r="R917" i="7"/>
  <c r="V917" i="7"/>
  <c r="S917" i="7"/>
  <c r="K929" i="7"/>
  <c r="O929" i="7"/>
  <c r="S929" i="7"/>
  <c r="M932" i="7"/>
  <c r="U932" i="7"/>
  <c r="J944" i="7"/>
  <c r="N944" i="7"/>
  <c r="R944" i="7"/>
  <c r="G1081" i="7"/>
  <c r="G1285" i="7"/>
  <c r="P1492" i="7"/>
  <c r="I1504" i="7"/>
  <c r="M1504" i="7"/>
  <c r="Q1504" i="7"/>
  <c r="U1504" i="7"/>
  <c r="O1585" i="7"/>
  <c r="S1585" i="7"/>
  <c r="M1645" i="7"/>
  <c r="I1484" i="7"/>
  <c r="Q1484" i="7"/>
  <c r="S883" i="7"/>
  <c r="J894" i="7"/>
  <c r="Q902" i="7"/>
  <c r="J907" i="7"/>
  <c r="V907" i="7"/>
  <c r="K914" i="7"/>
  <c r="O914" i="7"/>
  <c r="S914" i="7"/>
  <c r="M929" i="7"/>
  <c r="Q929" i="7"/>
  <c r="J932" i="7"/>
  <c r="N932" i="7"/>
  <c r="R932" i="7"/>
  <c r="K935" i="7"/>
  <c r="O935" i="7"/>
  <c r="K941" i="7"/>
  <c r="O941" i="7"/>
  <c r="S941" i="7"/>
  <c r="L944" i="7"/>
  <c r="P944" i="7"/>
  <c r="T944" i="7"/>
  <c r="M944" i="7"/>
  <c r="U944" i="7"/>
  <c r="W999" i="7"/>
  <c r="G1346" i="7"/>
  <c r="G1495" i="7"/>
  <c r="K1504" i="7"/>
  <c r="O1504" i="7"/>
  <c r="S1504" i="7"/>
  <c r="K1526" i="7"/>
  <c r="O1526" i="7"/>
  <c r="S1526" i="7"/>
  <c r="K1443" i="7"/>
  <c r="K1703" i="7" s="1"/>
  <c r="O1443" i="7"/>
  <c r="O1703" i="7" s="1"/>
  <c r="S1443" i="7"/>
  <c r="S1703" i="7" s="1"/>
  <c r="O1448" i="7"/>
  <c r="J1454" i="7"/>
  <c r="I1458" i="7"/>
  <c r="M1458" i="7"/>
  <c r="Q1458" i="7"/>
  <c r="U1458" i="7"/>
  <c r="J1467" i="7"/>
  <c r="R1467" i="7"/>
  <c r="V1467" i="7"/>
  <c r="N1481" i="7"/>
  <c r="R1481" i="7"/>
  <c r="V1481" i="7"/>
  <c r="J1484" i="7"/>
  <c r="N1484" i="7"/>
  <c r="R1484" i="7"/>
  <c r="J1492" i="7"/>
  <c r="N1492" i="7"/>
  <c r="R1492" i="7"/>
  <c r="V1492" i="7"/>
  <c r="J1526" i="7"/>
  <c r="I1532" i="7"/>
  <c r="M1545" i="7"/>
  <c r="Q1545" i="7"/>
  <c r="U1545" i="7"/>
  <c r="N1552" i="7"/>
  <c r="O1555" i="7"/>
  <c r="N1562" i="7"/>
  <c r="V1562" i="7"/>
  <c r="I1567" i="7"/>
  <c r="M1567" i="7"/>
  <c r="Q1567" i="7"/>
  <c r="U1567" i="7"/>
  <c r="K1573" i="7"/>
  <c r="O1573" i="7"/>
  <c r="S1573" i="7"/>
  <c r="I1610" i="7"/>
  <c r="M1610" i="7"/>
  <c r="Q1610" i="7"/>
  <c r="U1610" i="7"/>
  <c r="J1614" i="7"/>
  <c r="N1614" i="7"/>
  <c r="R1614" i="7"/>
  <c r="V1614" i="7"/>
  <c r="K1614" i="7"/>
  <c r="O1614" i="7"/>
  <c r="S1614" i="7"/>
  <c r="J1630" i="7"/>
  <c r="N1633" i="7"/>
  <c r="R1633" i="7"/>
  <c r="V1633" i="7"/>
  <c r="J1651" i="7"/>
  <c r="N1651" i="7"/>
  <c r="R1651" i="7"/>
  <c r="V1651" i="7"/>
  <c r="I1657" i="7"/>
  <c r="M1657" i="7"/>
  <c r="Q1657" i="7"/>
  <c r="U1657" i="7"/>
  <c r="K1660" i="7"/>
  <c r="O1660" i="7"/>
  <c r="S1660" i="7"/>
  <c r="N1454" i="7"/>
  <c r="R1454" i="7"/>
  <c r="V1454" i="7"/>
  <c r="J1462" i="7"/>
  <c r="N1462" i="7"/>
  <c r="K1474" i="7"/>
  <c r="O1474" i="7"/>
  <c r="L1477" i="7"/>
  <c r="I1489" i="7"/>
  <c r="Q1489" i="7"/>
  <c r="K1498" i="7"/>
  <c r="O1498" i="7"/>
  <c r="S1498" i="7"/>
  <c r="I1501" i="7"/>
  <c r="M1501" i="7"/>
  <c r="Q1501" i="7"/>
  <c r="U1501" i="7"/>
  <c r="R1507" i="7"/>
  <c r="R1548" i="7"/>
  <c r="L1567" i="7"/>
  <c r="S1582" i="7"/>
  <c r="K1594" i="7"/>
  <c r="O1594" i="7"/>
  <c r="S1594" i="7"/>
  <c r="R1604" i="7"/>
  <c r="J1610" i="7"/>
  <c r="N1610" i="7"/>
  <c r="R1610" i="7"/>
  <c r="V1610" i="7"/>
  <c r="Q1618" i="7"/>
  <c r="U1618" i="7"/>
  <c r="G1626" i="7"/>
  <c r="M1626" i="7"/>
  <c r="Q1626" i="7"/>
  <c r="U1626" i="7"/>
  <c r="L1633" i="7"/>
  <c r="T1633" i="7"/>
  <c r="K1637" i="7"/>
  <c r="O1637" i="7"/>
  <c r="S1637" i="7"/>
  <c r="G1651" i="7"/>
  <c r="L1651" i="7"/>
  <c r="P1651" i="7"/>
  <c r="T1651" i="7"/>
  <c r="I1660" i="7"/>
  <c r="M1660" i="7"/>
  <c r="Q1660" i="7"/>
  <c r="U1660" i="7"/>
  <c r="R1660" i="7"/>
  <c r="V1660" i="7"/>
  <c r="I883" i="7"/>
  <c r="Q883" i="7"/>
  <c r="I894" i="7"/>
  <c r="Q894" i="7"/>
  <c r="K898" i="7"/>
  <c r="P932" i="7"/>
  <c r="M941" i="7"/>
  <c r="K1467" i="7"/>
  <c r="S1467" i="7"/>
  <c r="K1470" i="7"/>
  <c r="N894" i="7"/>
  <c r="Q898" i="7"/>
  <c r="U898" i="7"/>
  <c r="J898" i="7"/>
  <c r="N898" i="7"/>
  <c r="R898" i="7"/>
  <c r="V898" i="7"/>
  <c r="I902" i="7"/>
  <c r="M902" i="7"/>
  <c r="U902" i="7"/>
  <c r="K917" i="7"/>
  <c r="U929" i="7"/>
  <c r="L949" i="7"/>
  <c r="N949" i="7"/>
  <c r="W962" i="7"/>
  <c r="G961" i="7"/>
  <c r="G1120" i="7"/>
  <c r="W1197" i="7"/>
  <c r="W1198" i="7"/>
  <c r="W1199" i="7"/>
  <c r="G1319" i="7"/>
  <c r="K1438" i="7"/>
  <c r="K1697" i="7" s="1"/>
  <c r="S1438" i="7"/>
  <c r="S1697" i="7" s="1"/>
  <c r="J1458" i="7"/>
  <c r="N1458" i="7"/>
  <c r="V1458" i="7"/>
  <c r="I1481" i="7"/>
  <c r="M1481" i="7"/>
  <c r="Q1481" i="7"/>
  <c r="U1481" i="7"/>
  <c r="K1492" i="7"/>
  <c r="O1492" i="7"/>
  <c r="S1492" i="7"/>
  <c r="L1526" i="7"/>
  <c r="G935" i="7"/>
  <c r="G1474" i="7"/>
  <c r="M883" i="7"/>
  <c r="U883" i="7"/>
  <c r="M894" i="7"/>
  <c r="U894" i="7"/>
  <c r="O898" i="7"/>
  <c r="S898" i="7"/>
  <c r="L932" i="7"/>
  <c r="T932" i="7"/>
  <c r="Q941" i="7"/>
  <c r="G1300" i="7"/>
  <c r="K1448" i="7"/>
  <c r="V1462" i="7"/>
  <c r="O1467" i="7"/>
  <c r="N1548" i="7"/>
  <c r="L878" i="7"/>
  <c r="P878" i="7"/>
  <c r="T878" i="7"/>
  <c r="O883" i="7"/>
  <c r="J888" i="7"/>
  <c r="N888" i="7"/>
  <c r="R888" i="7"/>
  <c r="V888" i="7"/>
  <c r="H1174" i="7"/>
  <c r="G1368" i="7"/>
  <c r="K1484" i="7"/>
  <c r="O1484" i="7"/>
  <c r="S1484" i="7"/>
  <c r="K1623" i="7"/>
  <c r="O1623" i="7"/>
  <c r="K907" i="7"/>
  <c r="O907" i="7"/>
  <c r="S907" i="7"/>
  <c r="K924" i="7"/>
  <c r="O924" i="7"/>
  <c r="S924" i="7"/>
  <c r="J929" i="7"/>
  <c r="N929" i="7"/>
  <c r="R929" i="7"/>
  <c r="V929" i="7"/>
  <c r="I932" i="7"/>
  <c r="Q932" i="7"/>
  <c r="I935" i="7"/>
  <c r="M935" i="7"/>
  <c r="Q935" i="7"/>
  <c r="U935" i="7"/>
  <c r="J941" i="7"/>
  <c r="N941" i="7"/>
  <c r="R941" i="7"/>
  <c r="V941" i="7"/>
  <c r="I944" i="7"/>
  <c r="Q944" i="7"/>
  <c r="W1009" i="7"/>
  <c r="W1041" i="7"/>
  <c r="W1042" i="7"/>
  <c r="J1179" i="7"/>
  <c r="L1443" i="7"/>
  <c r="L1703" i="7" s="1"/>
  <c r="L1448" i="7"/>
  <c r="P1448" i="7"/>
  <c r="T1448" i="7"/>
  <c r="I1448" i="7"/>
  <c r="M1448" i="7"/>
  <c r="Q1448" i="7"/>
  <c r="U1448" i="7"/>
  <c r="S1448" i="7"/>
  <c r="J1481" i="7"/>
  <c r="M1484" i="7"/>
  <c r="U1484" i="7"/>
  <c r="K1495" i="7"/>
  <c r="I1498" i="7"/>
  <c r="M1498" i="7"/>
  <c r="Q1498" i="7"/>
  <c r="U1498" i="7"/>
  <c r="O1521" i="7"/>
  <c r="J1540" i="7"/>
  <c r="N1540" i="7"/>
  <c r="R1540" i="7"/>
  <c r="V1540" i="7"/>
  <c r="K1540" i="7"/>
  <c r="O1540" i="7"/>
  <c r="S1540" i="7"/>
  <c r="G1540" i="7"/>
  <c r="K1559" i="7"/>
  <c r="O1559" i="7"/>
  <c r="S1559" i="7"/>
  <c r="K1567" i="7"/>
  <c r="O1567" i="7"/>
  <c r="S1567" i="7"/>
  <c r="M1599" i="7"/>
  <c r="Q1599" i="7"/>
  <c r="L1637" i="7"/>
  <c r="P1637" i="7"/>
  <c r="T1637" i="7"/>
  <c r="J1660" i="7"/>
  <c r="N1660" i="7"/>
  <c r="M907" i="7"/>
  <c r="U907" i="7"/>
  <c r="I917" i="7"/>
  <c r="M917" i="7"/>
  <c r="Q917" i="7"/>
  <c r="U917" i="7"/>
  <c r="I924" i="7"/>
  <c r="M924" i="7"/>
  <c r="Q924" i="7"/>
  <c r="U924" i="7"/>
  <c r="W1053" i="7"/>
  <c r="W1058" i="7"/>
  <c r="W1059" i="7"/>
  <c r="H1179" i="7"/>
  <c r="W1213" i="7"/>
  <c r="W1214" i="7"/>
  <c r="G1304" i="7"/>
  <c r="O1438" i="7"/>
  <c r="O1697" i="7" s="1"/>
  <c r="I1438" i="7"/>
  <c r="I1697" i="7" s="1"/>
  <c r="Q1438" i="7"/>
  <c r="Q1697" i="7" s="1"/>
  <c r="R1458" i="7"/>
  <c r="R1462" i="7"/>
  <c r="I1477" i="7"/>
  <c r="M1477" i="7"/>
  <c r="Q1477" i="7"/>
  <c r="U1477" i="7"/>
  <c r="K1536" i="7"/>
  <c r="O1536" i="7"/>
  <c r="S1536" i="7"/>
  <c r="M1582" i="7"/>
  <c r="Q1582" i="7"/>
  <c r="U1582" i="7"/>
  <c r="O1630" i="7"/>
  <c r="G1511" i="7"/>
  <c r="K1521" i="7"/>
  <c r="R1526" i="7"/>
  <c r="K1532" i="7"/>
  <c r="O1532" i="7"/>
  <c r="S1532" i="7"/>
  <c r="I1536" i="7"/>
  <c r="M1536" i="7"/>
  <c r="U1536" i="7"/>
  <c r="J1548" i="7"/>
  <c r="V1548" i="7"/>
  <c r="I1552" i="7"/>
  <c r="M1552" i="7"/>
  <c r="Q1552" i="7"/>
  <c r="U1552" i="7"/>
  <c r="P1562" i="7"/>
  <c r="P1567" i="7"/>
  <c r="T1567" i="7"/>
  <c r="L1570" i="7"/>
  <c r="P1570" i="7"/>
  <c r="T1570" i="7"/>
  <c r="I1570" i="7"/>
  <c r="M1570" i="7"/>
  <c r="Q1570" i="7"/>
  <c r="I1573" i="7"/>
  <c r="M1573" i="7"/>
  <c r="Q1573" i="7"/>
  <c r="U1573" i="7"/>
  <c r="K1576" i="7"/>
  <c r="O1576" i="7"/>
  <c r="S1576" i="7"/>
  <c r="J1618" i="7"/>
  <c r="N1618" i="7"/>
  <c r="R1618" i="7"/>
  <c r="V1618" i="7"/>
  <c r="K1618" i="7"/>
  <c r="S1618" i="7"/>
  <c r="L1623" i="7"/>
  <c r="P1623" i="7"/>
  <c r="I1623" i="7"/>
  <c r="M1623" i="7"/>
  <c r="Q1623" i="7"/>
  <c r="J1626" i="7"/>
  <c r="N1626" i="7"/>
  <c r="R1626" i="7"/>
  <c r="V1626" i="7"/>
  <c r="L1630" i="7"/>
  <c r="P1630" i="7"/>
  <c r="T1630" i="7"/>
  <c r="K1633" i="7"/>
  <c r="O1633" i="7"/>
  <c r="S1633" i="7"/>
  <c r="I1637" i="7"/>
  <c r="M1637" i="7"/>
  <c r="Q1637" i="7"/>
  <c r="U1637" i="7"/>
  <c r="J1657" i="7"/>
  <c r="N1657" i="7"/>
  <c r="R1657" i="7"/>
  <c r="V1657" i="7"/>
  <c r="K1657" i="7"/>
  <c r="O1657" i="7"/>
  <c r="S1657" i="7"/>
  <c r="V1516" i="7"/>
  <c r="S1521" i="7"/>
  <c r="M1532" i="7"/>
  <c r="Q1532" i="7"/>
  <c r="U1532" i="7"/>
  <c r="Q1540" i="7"/>
  <c r="J1555" i="7"/>
  <c r="N1555" i="7"/>
  <c r="R1555" i="7"/>
  <c r="V1555" i="7"/>
  <c r="K1555" i="7"/>
  <c r="I1576" i="7"/>
  <c r="M1576" i="7"/>
  <c r="Q1576" i="7"/>
  <c r="U1576" i="7"/>
  <c r="N1579" i="7"/>
  <c r="R1585" i="7"/>
  <c r="V1585" i="7"/>
  <c r="J1599" i="7"/>
  <c r="I1604" i="7"/>
  <c r="M1604" i="7"/>
  <c r="Q1604" i="7"/>
  <c r="U1604" i="7"/>
  <c r="N1604" i="7"/>
  <c r="I1645" i="7"/>
  <c r="Q1645" i="7"/>
  <c r="U1645" i="7"/>
  <c r="M1651" i="7"/>
  <c r="Q1651" i="7"/>
  <c r="U1651" i="7"/>
  <c r="T979" i="7"/>
  <c r="Q990" i="7"/>
  <c r="S997" i="7"/>
  <c r="H1002" i="7"/>
  <c r="Q1036" i="7"/>
  <c r="S1040" i="7"/>
  <c r="K1057" i="7"/>
  <c r="V1070" i="7"/>
  <c r="W1139" i="7"/>
  <c r="S1212" i="7"/>
  <c r="K1241" i="7"/>
  <c r="O1241" i="7"/>
  <c r="V1248" i="7"/>
  <c r="H1268" i="7"/>
  <c r="P1443" i="7"/>
  <c r="P1703" i="7" s="1"/>
  <c r="L1504" i="7"/>
  <c r="J1562" i="7"/>
  <c r="R1562" i="7"/>
  <c r="G1663" i="7"/>
  <c r="G873" i="7"/>
  <c r="J878" i="7"/>
  <c r="R878" i="7"/>
  <c r="G883" i="7"/>
  <c r="L883" i="7"/>
  <c r="T883" i="7"/>
  <c r="L888" i="7"/>
  <c r="P888" i="7"/>
  <c r="P898" i="7"/>
  <c r="L907" i="7"/>
  <c r="T907" i="7"/>
  <c r="I910" i="7"/>
  <c r="U910" i="7"/>
  <c r="L924" i="7"/>
  <c r="T924" i="7"/>
  <c r="G947" i="7"/>
  <c r="W960" i="7"/>
  <c r="W972" i="7"/>
  <c r="R990" i="7"/>
  <c r="G1021" i="7"/>
  <c r="O1021" i="7"/>
  <c r="Q1026" i="7"/>
  <c r="W1032" i="7"/>
  <c r="J1033" i="7"/>
  <c r="R1033" i="7"/>
  <c r="N1048" i="7"/>
  <c r="V1048" i="7"/>
  <c r="N1054" i="7"/>
  <c r="W1072" i="7"/>
  <c r="G1077" i="7"/>
  <c r="W1133" i="7"/>
  <c r="T1194" i="7"/>
  <c r="H1202" i="7"/>
  <c r="P1202" i="7"/>
  <c r="P1212" i="7"/>
  <c r="W1224" i="7"/>
  <c r="W1228" i="7"/>
  <c r="W1229" i="7"/>
  <c r="I1231" i="7"/>
  <c r="Q1231" i="7"/>
  <c r="N1234" i="7"/>
  <c r="V1234" i="7"/>
  <c r="L1238" i="7"/>
  <c r="G1248" i="7"/>
  <c r="O1248" i="7"/>
  <c r="W1254" i="7"/>
  <c r="K1253" i="7"/>
  <c r="O1253" i="7"/>
  <c r="W1258" i="7"/>
  <c r="Q1259" i="7"/>
  <c r="G1265" i="7"/>
  <c r="O1265" i="7"/>
  <c r="L1454" i="7"/>
  <c r="T1454" i="7"/>
  <c r="L1462" i="7"/>
  <c r="T1462" i="7"/>
  <c r="J1470" i="7"/>
  <c r="R1470" i="7"/>
  <c r="N1495" i="7"/>
  <c r="V1495" i="7"/>
  <c r="P1498" i="7"/>
  <c r="L1501" i="7"/>
  <c r="T1501" i="7"/>
  <c r="M1516" i="7"/>
  <c r="U1516" i="7"/>
  <c r="J1521" i="7"/>
  <c r="R1521" i="7"/>
  <c r="L1545" i="7"/>
  <c r="T1545" i="7"/>
  <c r="L1552" i="7"/>
  <c r="T1552" i="7"/>
  <c r="N1559" i="7"/>
  <c r="V1559" i="7"/>
  <c r="K1562" i="7"/>
  <c r="S1562" i="7"/>
  <c r="P1576" i="7"/>
  <c r="J1604" i="7"/>
  <c r="V1604" i="7"/>
  <c r="O1663" i="7"/>
  <c r="H874" i="7"/>
  <c r="W874" i="7" s="1"/>
  <c r="K878" i="7"/>
  <c r="O878" i="7"/>
  <c r="S878" i="7"/>
  <c r="K883" i="7"/>
  <c r="I888" i="7"/>
  <c r="M888" i="7"/>
  <c r="Q888" i="7"/>
  <c r="U888" i="7"/>
  <c r="K910" i="7"/>
  <c r="O910" i="7"/>
  <c r="S910" i="7"/>
  <c r="G917" i="7"/>
  <c r="L917" i="7"/>
  <c r="P917" i="7"/>
  <c r="T917" i="7"/>
  <c r="W992" i="7"/>
  <c r="I997" i="7"/>
  <c r="Q997" i="7"/>
  <c r="I1007" i="7"/>
  <c r="M1007" i="7"/>
  <c r="Q1007" i="7"/>
  <c r="U1007" i="7"/>
  <c r="H1029" i="7"/>
  <c r="L1029" i="7"/>
  <c r="P1029" i="7"/>
  <c r="T1029" i="7"/>
  <c r="W1038" i="7"/>
  <c r="O1036" i="7"/>
  <c r="W1039" i="7"/>
  <c r="G1040" i="7"/>
  <c r="I1051" i="7"/>
  <c r="Q1051" i="7"/>
  <c r="G1057" i="7"/>
  <c r="G1063" i="7"/>
  <c r="K1063" i="7"/>
  <c r="O1063" i="7"/>
  <c r="S1063" i="7"/>
  <c r="J1066" i="7"/>
  <c r="R1066" i="7"/>
  <c r="V1066" i="7"/>
  <c r="H1070" i="7"/>
  <c r="L1070" i="7"/>
  <c r="P1070" i="7"/>
  <c r="T1070" i="7"/>
  <c r="I1077" i="7"/>
  <c r="M1077" i="7"/>
  <c r="Q1077" i="7"/>
  <c r="U1077" i="7"/>
  <c r="W1118" i="7"/>
  <c r="W1119" i="7"/>
  <c r="W1146" i="7"/>
  <c r="W1190" i="7"/>
  <c r="W1191" i="7"/>
  <c r="W1193" i="7"/>
  <c r="W1208" i="7"/>
  <c r="W1209" i="7"/>
  <c r="K1207" i="7"/>
  <c r="S1207" i="7"/>
  <c r="K1218" i="7"/>
  <c r="W1221" i="7"/>
  <c r="O1218" i="7"/>
  <c r="S1218" i="7"/>
  <c r="W1237" i="7"/>
  <c r="I1241" i="7"/>
  <c r="M1241" i="7"/>
  <c r="Q1241" i="7"/>
  <c r="U1241" i="7"/>
  <c r="J1262" i="7"/>
  <c r="N1262" i="7"/>
  <c r="R1262" i="7"/>
  <c r="V1262" i="7"/>
  <c r="H1294" i="7"/>
  <c r="G1340" i="7"/>
  <c r="W1361" i="7"/>
  <c r="G1360" i="7"/>
  <c r="K1360" i="7"/>
  <c r="O1360" i="7"/>
  <c r="S1360" i="7"/>
  <c r="I1443" i="7"/>
  <c r="I1703" i="7" s="1"/>
  <c r="M1443" i="7"/>
  <c r="M1703" i="7" s="1"/>
  <c r="Q1443" i="7"/>
  <c r="Q1703" i="7" s="1"/>
  <c r="U1443" i="7"/>
  <c r="U1703" i="7" s="1"/>
  <c r="J1448" i="7"/>
  <c r="N1448" i="7"/>
  <c r="R1448" i="7"/>
  <c r="V1448" i="7"/>
  <c r="I1454" i="7"/>
  <c r="M1454" i="7"/>
  <c r="Q1454" i="7"/>
  <c r="U1454" i="7"/>
  <c r="K1458" i="7"/>
  <c r="O1458" i="7"/>
  <c r="S1458" i="7"/>
  <c r="I1462" i="7"/>
  <c r="M1462" i="7"/>
  <c r="Q1462" i="7"/>
  <c r="U1462" i="7"/>
  <c r="G1470" i="7"/>
  <c r="L1474" i="7"/>
  <c r="P1474" i="7"/>
  <c r="T1474" i="7"/>
  <c r="K1477" i="7"/>
  <c r="O1477" i="7"/>
  <c r="S1477" i="7"/>
  <c r="K1481" i="7"/>
  <c r="O1481" i="7"/>
  <c r="S1481" i="7"/>
  <c r="L1484" i="7"/>
  <c r="P1484" i="7"/>
  <c r="T1484" i="7"/>
  <c r="Q1507" i="7"/>
  <c r="U1507" i="7"/>
  <c r="J1516" i="7"/>
  <c r="N1516" i="7"/>
  <c r="R1516" i="7"/>
  <c r="G1521" i="7"/>
  <c r="I1526" i="7"/>
  <c r="M1526" i="7"/>
  <c r="Q1526" i="7"/>
  <c r="U1526" i="7"/>
  <c r="L1536" i="7"/>
  <c r="P1536" i="7"/>
  <c r="T1536" i="7"/>
  <c r="L1540" i="7"/>
  <c r="P1540" i="7"/>
  <c r="T1540" i="7"/>
  <c r="K1548" i="7"/>
  <c r="O1548" i="7"/>
  <c r="S1548" i="7"/>
  <c r="I1579" i="7"/>
  <c r="M1579" i="7"/>
  <c r="Q1579" i="7"/>
  <c r="U1579" i="7"/>
  <c r="G1599" i="7"/>
  <c r="S1599" i="7"/>
  <c r="G1614" i="7"/>
  <c r="J1623" i="7"/>
  <c r="N1623" i="7"/>
  <c r="R1623" i="7"/>
  <c r="V1623" i="7"/>
  <c r="L1645" i="7"/>
  <c r="P1645" i="7"/>
  <c r="T1645" i="7"/>
  <c r="L1654" i="7"/>
  <c r="P1654" i="7"/>
  <c r="T1654" i="7"/>
  <c r="H979" i="7"/>
  <c r="I990" i="7"/>
  <c r="U990" i="7"/>
  <c r="P1002" i="7"/>
  <c r="N1029" i="7"/>
  <c r="V1029" i="7"/>
  <c r="I1036" i="7"/>
  <c r="K1040" i="7"/>
  <c r="S1057" i="7"/>
  <c r="N1070" i="7"/>
  <c r="W1125" i="7"/>
  <c r="W1140" i="7"/>
  <c r="W1154" i="7"/>
  <c r="J1155" i="7"/>
  <c r="R1155" i="7"/>
  <c r="V1155" i="7"/>
  <c r="G1212" i="7"/>
  <c r="O1212" i="7"/>
  <c r="G1241" i="7"/>
  <c r="S1241" i="7"/>
  <c r="R1248" i="7"/>
  <c r="P1268" i="7"/>
  <c r="T1504" i="7"/>
  <c r="T1526" i="7"/>
  <c r="N878" i="7"/>
  <c r="V878" i="7"/>
  <c r="P883" i="7"/>
  <c r="T888" i="7"/>
  <c r="L898" i="7"/>
  <c r="T898" i="7"/>
  <c r="P907" i="7"/>
  <c r="M910" i="7"/>
  <c r="Q910" i="7"/>
  <c r="G921" i="7"/>
  <c r="P924" i="7"/>
  <c r="P929" i="7"/>
  <c r="P941" i="7"/>
  <c r="T966" i="7"/>
  <c r="W971" i="7"/>
  <c r="N990" i="7"/>
  <c r="W1022" i="7"/>
  <c r="K1021" i="7"/>
  <c r="S1021" i="7"/>
  <c r="I1026" i="7"/>
  <c r="V1033" i="7"/>
  <c r="J1048" i="7"/>
  <c r="R1048" i="7"/>
  <c r="V1054" i="7"/>
  <c r="W1132" i="7"/>
  <c r="H1194" i="7"/>
  <c r="P1194" i="7"/>
  <c r="L1202" i="7"/>
  <c r="T1202" i="7"/>
  <c r="H1212" i="7"/>
  <c r="W1225" i="7"/>
  <c r="J1234" i="7"/>
  <c r="R1234" i="7"/>
  <c r="H1238" i="7"/>
  <c r="K1248" i="7"/>
  <c r="G1253" i="7"/>
  <c r="S1253" i="7"/>
  <c r="I1259" i="7"/>
  <c r="W1266" i="7"/>
  <c r="K1265" i="7"/>
  <c r="S1265" i="7"/>
  <c r="W1277" i="7"/>
  <c r="H1297" i="7"/>
  <c r="H1305" i="7"/>
  <c r="H1335" i="7"/>
  <c r="H1345" i="7"/>
  <c r="P1454" i="7"/>
  <c r="P1462" i="7"/>
  <c r="N1470" i="7"/>
  <c r="V1470" i="7"/>
  <c r="J1495" i="7"/>
  <c r="R1495" i="7"/>
  <c r="L1498" i="7"/>
  <c r="T1498" i="7"/>
  <c r="P1501" i="7"/>
  <c r="I1516" i="7"/>
  <c r="Q1516" i="7"/>
  <c r="N1521" i="7"/>
  <c r="V1521" i="7"/>
  <c r="P1545" i="7"/>
  <c r="P1552" i="7"/>
  <c r="J1559" i="7"/>
  <c r="R1559" i="7"/>
  <c r="O1562" i="7"/>
  <c r="L1576" i="7"/>
  <c r="T1576" i="7"/>
  <c r="I1582" i="7"/>
  <c r="S1663" i="7"/>
  <c r="I878" i="7"/>
  <c r="Q878" i="7"/>
  <c r="L894" i="7"/>
  <c r="P894" i="7"/>
  <c r="T894" i="7"/>
  <c r="V894" i="7"/>
  <c r="L902" i="7"/>
  <c r="P902" i="7"/>
  <c r="T902" i="7"/>
  <c r="J902" i="7"/>
  <c r="N902" i="7"/>
  <c r="R902" i="7"/>
  <c r="V902" i="7"/>
  <c r="W912" i="7"/>
  <c r="W927" i="7"/>
  <c r="G929" i="7"/>
  <c r="G964" i="7"/>
  <c r="W1003" i="7"/>
  <c r="W1004" i="7"/>
  <c r="W1005" i="7"/>
  <c r="W1006" i="7"/>
  <c r="S1002" i="7"/>
  <c r="J1007" i="7"/>
  <c r="N1007" i="7"/>
  <c r="R1007" i="7"/>
  <c r="V1007" i="7"/>
  <c r="W1015" i="7"/>
  <c r="W1016" i="7"/>
  <c r="I1017" i="7"/>
  <c r="Q1017" i="7"/>
  <c r="W1028" i="7"/>
  <c r="H1043" i="7"/>
  <c r="P1043" i="7"/>
  <c r="H1054" i="7"/>
  <c r="L1054" i="7"/>
  <c r="P1054" i="7"/>
  <c r="T1054" i="7"/>
  <c r="H1060" i="7"/>
  <c r="P1060" i="7"/>
  <c r="W1069" i="7"/>
  <c r="W1185" i="7"/>
  <c r="N1181" i="7"/>
  <c r="N1181" i="12" s="1"/>
  <c r="N1182" i="7"/>
  <c r="N1182" i="12" s="1"/>
  <c r="R1194" i="7"/>
  <c r="M1222" i="7"/>
  <c r="W1233" i="7"/>
  <c r="L1234" i="7"/>
  <c r="J1238" i="7"/>
  <c r="N1238" i="7"/>
  <c r="R1238" i="7"/>
  <c r="V1238" i="7"/>
  <c r="W1247" i="7"/>
  <c r="O1245" i="7"/>
  <c r="W1261" i="7"/>
  <c r="M1265" i="7"/>
  <c r="U1265" i="7"/>
  <c r="W1270" i="7"/>
  <c r="W1273" i="7"/>
  <c r="W1274" i="7"/>
  <c r="I1275" i="7"/>
  <c r="Q1275" i="7"/>
  <c r="H1320" i="7"/>
  <c r="G1323" i="7"/>
  <c r="J1443" i="7"/>
  <c r="J1703" i="7" s="1"/>
  <c r="N1443" i="7"/>
  <c r="N1703" i="7" s="1"/>
  <c r="R1443" i="7"/>
  <c r="R1703" i="7" s="1"/>
  <c r="V1443" i="7"/>
  <c r="V1703" i="7" s="1"/>
  <c r="G1448" i="7"/>
  <c r="L1458" i="7"/>
  <c r="P1458" i="7"/>
  <c r="T1458" i="7"/>
  <c r="L1467" i="7"/>
  <c r="P1467" i="7"/>
  <c r="T1467" i="7"/>
  <c r="L1470" i="7"/>
  <c r="P1470" i="7"/>
  <c r="T1470" i="7"/>
  <c r="I1470" i="7"/>
  <c r="M1470" i="7"/>
  <c r="Q1470" i="7"/>
  <c r="U1470" i="7"/>
  <c r="L1481" i="7"/>
  <c r="P1481" i="7"/>
  <c r="T1481" i="7"/>
  <c r="G1489" i="7"/>
  <c r="K1489" i="7"/>
  <c r="O1489" i="7"/>
  <c r="S1489" i="7"/>
  <c r="G1492" i="7"/>
  <c r="L1495" i="7"/>
  <c r="P1495" i="7"/>
  <c r="T1495" i="7"/>
  <c r="M1495" i="7"/>
  <c r="Q1495" i="7"/>
  <c r="U1495" i="7"/>
  <c r="J1501" i="7"/>
  <c r="N1501" i="7"/>
  <c r="R1501" i="7"/>
  <c r="V1501" i="7"/>
  <c r="P1507" i="7"/>
  <c r="T1507" i="7"/>
  <c r="K1516" i="7"/>
  <c r="O1516" i="7"/>
  <c r="S1516" i="7"/>
  <c r="L1521" i="7"/>
  <c r="P1521" i="7"/>
  <c r="T1521" i="7"/>
  <c r="M1521" i="7"/>
  <c r="Q1521" i="7"/>
  <c r="U1521" i="7"/>
  <c r="J1532" i="7"/>
  <c r="N1532" i="7"/>
  <c r="R1532" i="7"/>
  <c r="V1532" i="7"/>
  <c r="J1545" i="7"/>
  <c r="N1545" i="7"/>
  <c r="R1545" i="7"/>
  <c r="V1545" i="7"/>
  <c r="L1548" i="7"/>
  <c r="P1548" i="7"/>
  <c r="T1548" i="7"/>
  <c r="L1559" i="7"/>
  <c r="P1559" i="7"/>
  <c r="T1559" i="7"/>
  <c r="M1559" i="7"/>
  <c r="U1559" i="7"/>
  <c r="I1562" i="7"/>
  <c r="M1562" i="7"/>
  <c r="Q1562" i="7"/>
  <c r="U1562" i="7"/>
  <c r="J1567" i="7"/>
  <c r="R1567" i="7"/>
  <c r="P1573" i="7"/>
  <c r="J1579" i="7"/>
  <c r="V1579" i="7"/>
  <c r="J1594" i="7"/>
  <c r="N1594" i="7"/>
  <c r="R1594" i="7"/>
  <c r="L1594" i="7"/>
  <c r="P1594" i="7"/>
  <c r="T1594" i="7"/>
  <c r="N1599" i="7"/>
  <c r="R1599" i="7"/>
  <c r="V1599" i="7"/>
  <c r="K1599" i="7"/>
  <c r="L1610" i="7"/>
  <c r="P1610" i="7"/>
  <c r="T1610" i="7"/>
  <c r="O1618" i="7"/>
  <c r="N1630" i="7"/>
  <c r="R1630" i="7"/>
  <c r="V1630" i="7"/>
  <c r="G1667" i="7"/>
  <c r="J1570" i="7"/>
  <c r="N1570" i="7"/>
  <c r="R1570" i="7"/>
  <c r="V1570" i="7"/>
  <c r="K1570" i="7"/>
  <c r="O1570" i="7"/>
  <c r="S1570" i="7"/>
  <c r="J1582" i="7"/>
  <c r="N1582" i="7"/>
  <c r="R1582" i="7"/>
  <c r="V1582" i="7"/>
  <c r="P1585" i="7"/>
  <c r="T1585" i="7"/>
  <c r="G1589" i="7"/>
  <c r="L1599" i="7"/>
  <c r="P1599" i="7"/>
  <c r="T1599" i="7"/>
  <c r="K1604" i="7"/>
  <c r="O1604" i="7"/>
  <c r="S1604" i="7"/>
  <c r="L1614" i="7"/>
  <c r="P1614" i="7"/>
  <c r="T1614" i="7"/>
  <c r="I1614" i="7"/>
  <c r="M1614" i="7"/>
  <c r="Q1614" i="7"/>
  <c r="U1614" i="7"/>
  <c r="L1618" i="7"/>
  <c r="P1618" i="7"/>
  <c r="T1618" i="7"/>
  <c r="J1648" i="7"/>
  <c r="R1648" i="7"/>
  <c r="J1654" i="7"/>
  <c r="N1654" i="7"/>
  <c r="R1654" i="7"/>
  <c r="J1573" i="7"/>
  <c r="N1573" i="7"/>
  <c r="R1573" i="7"/>
  <c r="L1579" i="7"/>
  <c r="P1579" i="7"/>
  <c r="T1579" i="7"/>
  <c r="K1626" i="7"/>
  <c r="S1626" i="7"/>
  <c r="K1645" i="7"/>
  <c r="S1645" i="7"/>
  <c r="K1651" i="7"/>
  <c r="O1651" i="7"/>
  <c r="S1651" i="7"/>
  <c r="Q1663" i="7"/>
  <c r="U1663" i="7"/>
  <c r="W1362" i="7"/>
  <c r="G1477" i="7"/>
  <c r="L1438" i="7"/>
  <c r="L1697" i="7" s="1"/>
  <c r="P1438" i="7"/>
  <c r="P1697" i="7" s="1"/>
  <c r="T1438" i="7"/>
  <c r="T1697" i="7" s="1"/>
  <c r="G1443" i="7"/>
  <c r="K1462" i="7"/>
  <c r="O1462" i="7"/>
  <c r="S1462" i="7"/>
  <c r="G1364" i="7"/>
  <c r="G1438" i="7"/>
  <c r="J1438" i="7"/>
  <c r="J1697" i="7" s="1"/>
  <c r="N1438" i="7"/>
  <c r="N1697" i="7" s="1"/>
  <c r="R1438" i="7"/>
  <c r="R1697" i="7" s="1"/>
  <c r="V1438" i="7"/>
  <c r="V1697" i="7" s="1"/>
  <c r="K1454" i="7"/>
  <c r="O1454" i="7"/>
  <c r="S1454" i="7"/>
  <c r="J1477" i="7"/>
  <c r="N1477" i="7"/>
  <c r="R1477" i="7"/>
  <c r="V1477" i="7"/>
  <c r="G1484" i="7"/>
  <c r="I1495" i="7"/>
  <c r="G1501" i="7"/>
  <c r="I1521" i="7"/>
  <c r="I1545" i="7"/>
  <c r="G1555" i="7"/>
  <c r="G1567" i="7"/>
  <c r="G1582" i="7"/>
  <c r="G1594" i="7"/>
  <c r="G1454" i="7"/>
  <c r="G1458" i="7"/>
  <c r="G1462" i="7"/>
  <c r="G1467" i="7"/>
  <c r="G1504" i="7"/>
  <c r="G1536" i="7"/>
  <c r="I1548" i="7"/>
  <c r="M1548" i="7"/>
  <c r="Q1548" i="7"/>
  <c r="U1548" i="7"/>
  <c r="L1555" i="7"/>
  <c r="P1555" i="7"/>
  <c r="T1555" i="7"/>
  <c r="L1604" i="7"/>
  <c r="P1604" i="7"/>
  <c r="T1604" i="7"/>
  <c r="L1626" i="7"/>
  <c r="P1626" i="7"/>
  <c r="T1626" i="7"/>
  <c r="I1626" i="7"/>
  <c r="G1532" i="7"/>
  <c r="G1562" i="7"/>
  <c r="G1657" i="7"/>
  <c r="G1481" i="7"/>
  <c r="P1526" i="7"/>
  <c r="L1532" i="7"/>
  <c r="P1532" i="7"/>
  <c r="T1532" i="7"/>
  <c r="G1559" i="7"/>
  <c r="I1599" i="7"/>
  <c r="I1651" i="7"/>
  <c r="G1516" i="7"/>
  <c r="G1573" i="7"/>
  <c r="G1610" i="7"/>
  <c r="G1630" i="7"/>
  <c r="G1645" i="7"/>
  <c r="G1498" i="7"/>
  <c r="O1507" i="7"/>
  <c r="S1507" i="7"/>
  <c r="G1526" i="7"/>
  <c r="G1548" i="7"/>
  <c r="G1552" i="7"/>
  <c r="G1579" i="7"/>
  <c r="K1586" i="7"/>
  <c r="G1585" i="7"/>
  <c r="N1587" i="7"/>
  <c r="L1587" i="7"/>
  <c r="G1618" i="7"/>
  <c r="I1594" i="7"/>
  <c r="M1594" i="7"/>
  <c r="Q1594" i="7"/>
  <c r="U1594" i="7"/>
  <c r="G1604" i="7"/>
  <c r="G1633" i="7"/>
  <c r="G1648" i="7"/>
  <c r="G1637" i="7"/>
  <c r="G1660" i="7"/>
  <c r="G1654" i="7"/>
  <c r="I1179" i="7"/>
  <c r="W1267" i="7"/>
  <c r="I1107" i="7"/>
  <c r="W1126" i="7"/>
  <c r="G1127" i="7"/>
  <c r="W1188" i="7"/>
  <c r="W1188" i="12" s="1"/>
  <c r="W1215" i="7"/>
  <c r="G1085" i="7"/>
  <c r="H1098" i="7"/>
  <c r="H1101" i="7"/>
  <c r="H1102" i="7"/>
  <c r="I1174" i="7"/>
  <c r="W1184" i="7"/>
  <c r="W1196" i="7"/>
  <c r="W1156" i="7"/>
  <c r="I1108" i="7"/>
  <c r="I1112" i="7"/>
  <c r="G1134" i="7"/>
  <c r="G1141" i="7"/>
  <c r="W1153" i="7"/>
  <c r="G1163" i="7"/>
  <c r="J1174" i="7"/>
  <c r="W1189" i="7"/>
  <c r="J1207" i="7"/>
  <c r="N1207" i="7"/>
  <c r="R1207" i="7"/>
  <c r="V1207" i="7"/>
  <c r="W1235" i="7"/>
  <c r="H1099" i="7"/>
  <c r="I1109" i="7"/>
  <c r="W1147" i="7"/>
  <c r="G1159" i="7"/>
  <c r="N1194" i="7"/>
  <c r="V1194" i="7"/>
  <c r="J1212" i="7"/>
  <c r="N1212" i="7"/>
  <c r="R1212" i="7"/>
  <c r="V1212" i="7"/>
  <c r="W1157" i="7"/>
  <c r="G1174" i="7"/>
  <c r="K1174" i="7"/>
  <c r="G1179" i="7"/>
  <c r="K1179" i="7"/>
  <c r="M1181" i="7"/>
  <c r="M1181" i="12" s="1"/>
  <c r="P1182" i="7"/>
  <c r="P1182" i="12" s="1"/>
  <c r="W1192" i="7"/>
  <c r="G1202" i="7"/>
  <c r="K1202" i="7"/>
  <c r="O1202" i="7"/>
  <c r="S1202" i="7"/>
  <c r="W1203" i="7"/>
  <c r="H1207" i="7"/>
  <c r="L1207" i="7"/>
  <c r="P1207" i="7"/>
  <c r="T1207" i="7"/>
  <c r="W1211" i="7"/>
  <c r="W1216" i="7"/>
  <c r="G1218" i="7"/>
  <c r="W1239" i="7"/>
  <c r="W1249" i="7"/>
  <c r="W1250" i="7"/>
  <c r="H1291" i="7"/>
  <c r="G1290" i="7"/>
  <c r="G1194" i="7"/>
  <c r="K1194" i="7"/>
  <c r="O1194" i="7"/>
  <c r="S1194" i="7"/>
  <c r="W1195" i="7"/>
  <c r="W1204" i="7"/>
  <c r="W1220" i="7"/>
  <c r="W1243" i="7"/>
  <c r="W1210" i="7"/>
  <c r="I1212" i="7"/>
  <c r="M1212" i="7"/>
  <c r="Q1212" i="7"/>
  <c r="U1212" i="7"/>
  <c r="W1223" i="7"/>
  <c r="W1232" i="7"/>
  <c r="W1240" i="7"/>
  <c r="J1241" i="7"/>
  <c r="N1241" i="7"/>
  <c r="R1241" i="7"/>
  <c r="V1241" i="7"/>
  <c r="J1248" i="7"/>
  <c r="H1293" i="7"/>
  <c r="H1302" i="7"/>
  <c r="H1311" i="7"/>
  <c r="H1317" i="7"/>
  <c r="G1316" i="7"/>
  <c r="H1325" i="7"/>
  <c r="H1332" i="7"/>
  <c r="G1331" i="7"/>
  <c r="H1348" i="7"/>
  <c r="H1354" i="7"/>
  <c r="G1353" i="7"/>
  <c r="W1219" i="7"/>
  <c r="W1227" i="7"/>
  <c r="W1236" i="7"/>
  <c r="H1241" i="7"/>
  <c r="L1241" i="7"/>
  <c r="P1241" i="7"/>
  <c r="T1241" i="7"/>
  <c r="W1244" i="7"/>
  <c r="W1246" i="7"/>
  <c r="W1255" i="7"/>
  <c r="W1263" i="7"/>
  <c r="H1298" i="7"/>
  <c r="H1306" i="7"/>
  <c r="H1321" i="7"/>
  <c r="H1336" i="7"/>
  <c r="H1344" i="7"/>
  <c r="G1343" i="7"/>
  <c r="W1257" i="7"/>
  <c r="W1264" i="7"/>
  <c r="W1272" i="7"/>
  <c r="H1281" i="7"/>
  <c r="G1280" i="7"/>
  <c r="H1327" i="7"/>
  <c r="G1326" i="7"/>
  <c r="H1350" i="7"/>
  <c r="G1349" i="7"/>
  <c r="S1245" i="7"/>
  <c r="H1248" i="7"/>
  <c r="L1248" i="7"/>
  <c r="P1248" i="7"/>
  <c r="T1248" i="7"/>
  <c r="W1251" i="7"/>
  <c r="W1260" i="7"/>
  <c r="W1269" i="7"/>
  <c r="W1276" i="7"/>
  <c r="H1313" i="7"/>
  <c r="G1312" i="7"/>
  <c r="H1338" i="7"/>
  <c r="G1337" i="7"/>
  <c r="W871" i="7"/>
  <c r="W882" i="7"/>
  <c r="W911" i="7"/>
  <c r="G910" i="7"/>
  <c r="K902" i="7"/>
  <c r="O902" i="7"/>
  <c r="S902" i="7"/>
  <c r="G956" i="7"/>
  <c r="V966" i="7"/>
  <c r="R966" i="7"/>
  <c r="N966" i="7"/>
  <c r="U966" i="7"/>
  <c r="Q966" i="7"/>
  <c r="M966" i="7"/>
  <c r="H964" i="7"/>
  <c r="S966" i="7"/>
  <c r="P966" i="7"/>
  <c r="O966" i="7"/>
  <c r="L966" i="7"/>
  <c r="R975" i="7"/>
  <c r="K973" i="7"/>
  <c r="N975" i="7"/>
  <c r="V975" i="7"/>
  <c r="W875" i="7"/>
  <c r="G878" i="7"/>
  <c r="W879" i="7"/>
  <c r="J883" i="7"/>
  <c r="N883" i="7"/>
  <c r="R883" i="7"/>
  <c r="V883" i="7"/>
  <c r="K894" i="7"/>
  <c r="O894" i="7"/>
  <c r="S894" i="7"/>
  <c r="J938" i="7"/>
  <c r="S975" i="7"/>
  <c r="W897" i="7"/>
  <c r="W905" i="7"/>
  <c r="T975" i="7"/>
  <c r="W1008" i="7"/>
  <c r="W1023" i="7"/>
  <c r="G870" i="7"/>
  <c r="G894" i="7"/>
  <c r="G898" i="7"/>
  <c r="G902" i="7"/>
  <c r="G907" i="7"/>
  <c r="G924" i="7"/>
  <c r="J924" i="7"/>
  <c r="N924" i="7"/>
  <c r="R924" i="7"/>
  <c r="V924" i="7"/>
  <c r="G941" i="7"/>
  <c r="W952" i="7"/>
  <c r="W953" i="7"/>
  <c r="W959" i="7"/>
  <c r="G968" i="7"/>
  <c r="G973" i="7"/>
  <c r="U975" i="7"/>
  <c r="O975" i="7"/>
  <c r="W980" i="7"/>
  <c r="W988" i="7"/>
  <c r="U997" i="7"/>
  <c r="W1024" i="7"/>
  <c r="W1050" i="7"/>
  <c r="W993" i="7"/>
  <c r="W1049" i="7"/>
  <c r="I938" i="7"/>
  <c r="M938" i="7"/>
  <c r="Q938" i="7"/>
  <c r="U938" i="7"/>
  <c r="G990" i="7"/>
  <c r="K990" i="7"/>
  <c r="O990" i="7"/>
  <c r="S990" i="7"/>
  <c r="W991" i="7"/>
  <c r="J990" i="7"/>
  <c r="V990" i="7"/>
  <c r="G997" i="7"/>
  <c r="K997" i="7"/>
  <c r="W998" i="7"/>
  <c r="W1031" i="7"/>
  <c r="W1056" i="7"/>
  <c r="W1064" i="7"/>
  <c r="W1065" i="7"/>
  <c r="G932" i="7"/>
  <c r="G944" i="7"/>
  <c r="L975" i="7"/>
  <c r="P975" i="7"/>
  <c r="G976" i="7"/>
  <c r="W1000" i="7"/>
  <c r="W1001" i="7"/>
  <c r="G1002" i="7"/>
  <c r="J1002" i="7"/>
  <c r="N1002" i="7"/>
  <c r="R1002" i="7"/>
  <c r="V1002" i="7"/>
  <c r="W1010" i="7"/>
  <c r="W1014" i="7"/>
  <c r="G1013" i="7"/>
  <c r="W1019" i="7"/>
  <c r="W1046" i="7"/>
  <c r="M975" i="7"/>
  <c r="Q975" i="7"/>
  <c r="W981" i="7"/>
  <c r="W994" i="7"/>
  <c r="J997" i="7"/>
  <c r="N997" i="7"/>
  <c r="R997" i="7"/>
  <c r="V997" i="7"/>
  <c r="W1034" i="7"/>
  <c r="W1067" i="7"/>
  <c r="W1018" i="7"/>
  <c r="W1027" i="7"/>
  <c r="W1035" i="7"/>
  <c r="G1036" i="7"/>
  <c r="J1036" i="7"/>
  <c r="N1036" i="7"/>
  <c r="R1036" i="7"/>
  <c r="V1036" i="7"/>
  <c r="G1043" i="7"/>
  <c r="K1043" i="7"/>
  <c r="O1043" i="7"/>
  <c r="S1043" i="7"/>
  <c r="W1044" i="7"/>
  <c r="W1052" i="7"/>
  <c r="W1061" i="7"/>
  <c r="W1068" i="7"/>
  <c r="W1011" i="7"/>
  <c r="J1013" i="7"/>
  <c r="N1013" i="7"/>
  <c r="R1013" i="7"/>
  <c r="V1013" i="7"/>
  <c r="H1017" i="7"/>
  <c r="L1017" i="7"/>
  <c r="P1017" i="7"/>
  <c r="T1017" i="7"/>
  <c r="W1020" i="7"/>
  <c r="J1021" i="7"/>
  <c r="N1021" i="7"/>
  <c r="R1021" i="7"/>
  <c r="V1021" i="7"/>
  <c r="G1029" i="7"/>
  <c r="K1029" i="7"/>
  <c r="O1029" i="7"/>
  <c r="S1029" i="7"/>
  <c r="W1030" i="7"/>
  <c r="W1037" i="7"/>
  <c r="W1045" i="7"/>
  <c r="W1055" i="7"/>
  <c r="W1062" i="7"/>
  <c r="I1066" i="7"/>
  <c r="M1066" i="7"/>
  <c r="Q1066" i="7"/>
  <c r="U1066" i="7"/>
  <c r="W1071" i="7"/>
  <c r="L1180" i="12" l="1"/>
  <c r="V1694" i="10"/>
  <c r="V1721" i="10"/>
  <c r="V1722" i="10" s="1"/>
  <c r="V1724" i="10" s="1"/>
  <c r="V1694" i="9"/>
  <c r="V1721" i="9"/>
  <c r="V1722" i="9" s="1"/>
  <c r="V1724" i="9" s="1"/>
  <c r="V1689" i="10"/>
  <c r="V1689" i="9"/>
  <c r="W1722" i="9"/>
  <c r="W1722" i="10"/>
  <c r="H1097" i="7"/>
  <c r="I1106" i="7"/>
  <c r="W1183" i="7"/>
  <c r="W1187" i="7"/>
  <c r="H1159" i="7"/>
  <c r="W1164" i="7"/>
  <c r="W1165" i="7"/>
  <c r="H1163" i="7"/>
  <c r="I1166" i="7"/>
  <c r="I1160" i="7"/>
  <c r="W963" i="7"/>
  <c r="W961" i="7" s="1"/>
  <c r="W978" i="7"/>
  <c r="W976" i="7" s="1"/>
  <c r="W1364" i="7"/>
  <c r="H902" i="7"/>
  <c r="H938" i="7"/>
  <c r="H944" i="7"/>
  <c r="H1489" i="7"/>
  <c r="H894" i="7"/>
  <c r="H888" i="7"/>
  <c r="H968" i="7"/>
  <c r="H910" i="7"/>
  <c r="W896" i="7"/>
  <c r="W894" i="7" s="1"/>
  <c r="H1492" i="7"/>
  <c r="H1304" i="7"/>
  <c r="H883" i="7"/>
  <c r="V1720" i="7"/>
  <c r="H1536" i="7"/>
  <c r="U1720" i="7"/>
  <c r="Q973" i="7"/>
  <c r="P973" i="7"/>
  <c r="T973" i="7"/>
  <c r="W1275" i="7"/>
  <c r="W1340" i="7"/>
  <c r="H1331" i="7"/>
  <c r="W1117" i="7"/>
  <c r="H1579" i="7"/>
  <c r="H1651" i="7"/>
  <c r="H1559" i="7"/>
  <c r="Q1182" i="7"/>
  <c r="Q1182" i="12" s="1"/>
  <c r="H907" i="7"/>
  <c r="H1576" i="7"/>
  <c r="W1085" i="7"/>
  <c r="L1720" i="7"/>
  <c r="L973" i="7"/>
  <c r="U973" i="7"/>
  <c r="W922" i="7"/>
  <c r="W921" i="7" s="1"/>
  <c r="S973" i="7"/>
  <c r="W870" i="7"/>
  <c r="W1268" i="7"/>
  <c r="W1306" i="7"/>
  <c r="H1353" i="7"/>
  <c r="H1323" i="7"/>
  <c r="W1302" i="7"/>
  <c r="W1300" i="7" s="1"/>
  <c r="H1567" i="7"/>
  <c r="H1458" i="7"/>
  <c r="T964" i="7"/>
  <c r="W969" i="7"/>
  <c r="N947" i="7"/>
  <c r="H914" i="7"/>
  <c r="H921" i="7"/>
  <c r="W1351" i="7"/>
  <c r="W1292" i="7"/>
  <c r="M1720" i="7"/>
  <c r="N1720" i="7"/>
  <c r="W1054" i="7"/>
  <c r="W919" i="7"/>
  <c r="W1286" i="7"/>
  <c r="W1336" i="7"/>
  <c r="L1179" i="7"/>
  <c r="W1293" i="7"/>
  <c r="J1111" i="7"/>
  <c r="K1111" i="7" s="1"/>
  <c r="H1660" i="7"/>
  <c r="H1637" i="7"/>
  <c r="L1585" i="7"/>
  <c r="H1532" i="7"/>
  <c r="H1501" i="7"/>
  <c r="H1484" i="7"/>
  <c r="H1454" i="7"/>
  <c r="W1333" i="7"/>
  <c r="H929" i="7"/>
  <c r="W1324" i="7"/>
  <c r="W891" i="7"/>
  <c r="W888" i="7" s="1"/>
  <c r="H1599" i="7"/>
  <c r="W1124" i="7"/>
  <c r="H1285" i="7"/>
  <c r="H1540" i="7"/>
  <c r="W1138" i="7"/>
  <c r="W1040" i="7"/>
  <c r="L947" i="7"/>
  <c r="H1495" i="7"/>
  <c r="W1081" i="7"/>
  <c r="W1287" i="7"/>
  <c r="H941" i="7"/>
  <c r="P1720" i="7"/>
  <c r="W1070" i="7"/>
  <c r="W932" i="7"/>
  <c r="O973" i="7"/>
  <c r="O964" i="7"/>
  <c r="M964" i="7"/>
  <c r="R964" i="7"/>
  <c r="W1311" i="7"/>
  <c r="W1145" i="7"/>
  <c r="N1507" i="7"/>
  <c r="H1626" i="7"/>
  <c r="W1320" i="7"/>
  <c r="W1345" i="7"/>
  <c r="W1355" i="7"/>
  <c r="T1720" i="7"/>
  <c r="M1507" i="7"/>
  <c r="M1676" i="7" s="1"/>
  <c r="M973" i="7"/>
  <c r="W958" i="7"/>
  <c r="P964" i="7"/>
  <c r="Q964" i="7"/>
  <c r="V964" i="7"/>
  <c r="W1245" i="7"/>
  <c r="H1648" i="7"/>
  <c r="K1585" i="7"/>
  <c r="W1335" i="7"/>
  <c r="W1297" i="7"/>
  <c r="W920" i="7"/>
  <c r="H1570" i="7"/>
  <c r="H932" i="7"/>
  <c r="S1720" i="7"/>
  <c r="K1720" i="7"/>
  <c r="H1340" i="7"/>
  <c r="W1288" i="7"/>
  <c r="W983" i="7"/>
  <c r="W987" i="7"/>
  <c r="W946" i="7"/>
  <c r="H898" i="7"/>
  <c r="W880" i="7"/>
  <c r="W878" i="7" s="1"/>
  <c r="V973" i="7"/>
  <c r="R973" i="7"/>
  <c r="S964" i="7"/>
  <c r="U964" i="7"/>
  <c r="S1182" i="7"/>
  <c r="S1182" i="12" s="1"/>
  <c r="W945" i="7"/>
  <c r="W970" i="7"/>
  <c r="W901" i="7"/>
  <c r="N973" i="7"/>
  <c r="L964" i="7"/>
  <c r="N964" i="7"/>
  <c r="W926" i="7"/>
  <c r="W924" i="7" s="1"/>
  <c r="W885" i="7"/>
  <c r="W915" i="7"/>
  <c r="W1310" i="7"/>
  <c r="W1256" i="7"/>
  <c r="W1321" i="7"/>
  <c r="H1316" i="7"/>
  <c r="W1152" i="7"/>
  <c r="W1131" i="7"/>
  <c r="K1110" i="7"/>
  <c r="N1585" i="7"/>
  <c r="K1507" i="7"/>
  <c r="H1562" i="7"/>
  <c r="H1504" i="7"/>
  <c r="H1448" i="7"/>
  <c r="R1182" i="7"/>
  <c r="R1182" i="12" s="1"/>
  <c r="W1305" i="7"/>
  <c r="W887" i="7"/>
  <c r="H1614" i="7"/>
  <c r="W1294" i="7"/>
  <c r="W916" i="7"/>
  <c r="H873" i="7"/>
  <c r="H1462" i="7"/>
  <c r="W1283" i="7"/>
  <c r="H1521" i="7"/>
  <c r="H1474" i="7"/>
  <c r="H935" i="7"/>
  <c r="W1368" i="7"/>
  <c r="W1339" i="7"/>
  <c r="Q1720" i="7"/>
  <c r="I1720" i="7"/>
  <c r="W1318" i="7"/>
  <c r="K947" i="7"/>
  <c r="O1720" i="7"/>
  <c r="W1322" i="7"/>
  <c r="W1284" i="7"/>
  <c r="R1720" i="7"/>
  <c r="J1720" i="7"/>
  <c r="W1314" i="7"/>
  <c r="M947" i="7"/>
  <c r="W951" i="7"/>
  <c r="W913" i="7"/>
  <c r="W910" i="7" s="1"/>
  <c r="H1610" i="7"/>
  <c r="W1048" i="7"/>
  <c r="H1309" i="7"/>
  <c r="W1026" i="7"/>
  <c r="H917" i="7"/>
  <c r="W873" i="7"/>
  <c r="W1231" i="7"/>
  <c r="H1657" i="7"/>
  <c r="W1077" i="7"/>
  <c r="H956" i="7"/>
  <c r="W936" i="7"/>
  <c r="H924" i="7"/>
  <c r="H1319" i="7"/>
  <c r="W1241" i="7"/>
  <c r="H1623" i="7"/>
  <c r="W1057" i="7"/>
  <c r="H1470" i="7"/>
  <c r="W1036" i="7"/>
  <c r="W949" i="7"/>
  <c r="W938" i="7"/>
  <c r="H1290" i="7"/>
  <c r="W1029" i="7"/>
  <c r="W1259" i="7"/>
  <c r="W1207" i="7"/>
  <c r="H1645" i="7"/>
  <c r="W1002" i="7"/>
  <c r="H1481" i="7"/>
  <c r="H1334" i="7"/>
  <c r="H1477" i="7"/>
  <c r="W1051" i="7"/>
  <c r="W1021" i="7"/>
  <c r="W1325" i="7"/>
  <c r="W1212" i="7"/>
  <c r="W1360" i="7"/>
  <c r="H1630" i="7"/>
  <c r="H1300" i="7"/>
  <c r="H1296" i="7"/>
  <c r="W1298" i="7"/>
  <c r="U1676" i="7"/>
  <c r="W1265" i="7"/>
  <c r="W1253" i="7"/>
  <c r="W908" i="7"/>
  <c r="W1013" i="7"/>
  <c r="W1271" i="7"/>
  <c r="W1222" i="7"/>
  <c r="W1238" i="7"/>
  <c r="W1202" i="7"/>
  <c r="W1234" i="7"/>
  <c r="Q1676" i="7"/>
  <c r="I1676" i="7"/>
  <c r="V1676" i="7"/>
  <c r="H1438" i="7"/>
  <c r="H1697" i="7" s="1"/>
  <c r="H1467" i="7"/>
  <c r="W930" i="7"/>
  <c r="P1181" i="7"/>
  <c r="P1181" i="12" s="1"/>
  <c r="W979" i="7"/>
  <c r="W1226" i="7"/>
  <c r="W1354" i="7"/>
  <c r="W1332" i="7"/>
  <c r="H1618" i="7"/>
  <c r="O1676" i="7"/>
  <c r="H1654" i="7"/>
  <c r="H1604" i="7"/>
  <c r="H1526" i="7"/>
  <c r="H1573" i="7"/>
  <c r="H1582" i="7"/>
  <c r="G1676" i="7"/>
  <c r="H1443" i="7"/>
  <c r="P1676" i="7"/>
  <c r="H1555" i="7"/>
  <c r="R1676" i="7"/>
  <c r="J1676" i="7"/>
  <c r="L1507" i="7"/>
  <c r="H1548" i="7"/>
  <c r="H1516" i="7"/>
  <c r="T1676" i="7"/>
  <c r="S1676" i="7"/>
  <c r="H1633" i="7"/>
  <c r="H1552" i="7"/>
  <c r="H1498" i="7"/>
  <c r="H1594" i="7"/>
  <c r="H1312" i="7"/>
  <c r="W1313" i="7"/>
  <c r="H1343" i="7"/>
  <c r="W1344" i="7"/>
  <c r="W1348" i="7"/>
  <c r="H1346" i="7"/>
  <c r="H1349" i="7"/>
  <c r="W1350" i="7"/>
  <c r="J1109" i="7"/>
  <c r="J1107" i="7"/>
  <c r="H1326" i="7"/>
  <c r="W1327" i="7"/>
  <c r="H1280" i="7"/>
  <c r="W1281" i="7"/>
  <c r="W1262" i="7"/>
  <c r="W1194" i="7"/>
  <c r="W1155" i="7"/>
  <c r="I1101" i="7"/>
  <c r="O1181" i="7"/>
  <c r="O1181" i="12" s="1"/>
  <c r="J1108" i="7"/>
  <c r="W1218" i="7"/>
  <c r="L1174" i="7"/>
  <c r="J1100" i="7"/>
  <c r="I1102" i="7"/>
  <c r="W1338" i="7"/>
  <c r="H1337" i="7"/>
  <c r="W1317" i="7"/>
  <c r="W1291" i="7"/>
  <c r="W1248" i="7"/>
  <c r="I1099" i="7"/>
  <c r="J1112" i="7"/>
  <c r="I1098" i="7"/>
  <c r="M1180" i="12"/>
  <c r="W1007" i="7"/>
  <c r="W1043" i="7"/>
  <c r="W1017" i="7"/>
  <c r="W975" i="7"/>
  <c r="W918" i="7"/>
  <c r="W1066" i="7"/>
  <c r="W997" i="7"/>
  <c r="W1060" i="7"/>
  <c r="W1033" i="7"/>
  <c r="W1063" i="7"/>
  <c r="W990" i="7"/>
  <c r="W957" i="7"/>
  <c r="W941" i="7"/>
  <c r="W966" i="7"/>
  <c r="W902" i="7"/>
  <c r="W1724" i="10" l="1"/>
  <c r="W1724" i="9"/>
  <c r="H1703" i="7"/>
  <c r="W944" i="7"/>
  <c r="I1097" i="7"/>
  <c r="J1106" i="7"/>
  <c r="T1182" i="7"/>
  <c r="T1182" i="12" s="1"/>
  <c r="V1182" i="7"/>
  <c r="V1182" i="12" s="1"/>
  <c r="W1309" i="7"/>
  <c r="J1166" i="7"/>
  <c r="I1163" i="7"/>
  <c r="J1160" i="7"/>
  <c r="I1159" i="7"/>
  <c r="W1304" i="7"/>
  <c r="W1296" i="7"/>
  <c r="L1676" i="7"/>
  <c r="W883" i="7"/>
  <c r="N1676" i="7"/>
  <c r="W968" i="7"/>
  <c r="K1676" i="7"/>
  <c r="H1720" i="7"/>
  <c r="W964" i="7"/>
  <c r="W956" i="7"/>
  <c r="W917" i="7"/>
  <c r="J1102" i="7"/>
  <c r="K1102" i="7" s="1"/>
  <c r="K1109" i="7"/>
  <c r="W1331" i="7"/>
  <c r="W907" i="7"/>
  <c r="W935" i="7"/>
  <c r="W973" i="7"/>
  <c r="J1098" i="7"/>
  <c r="W1290" i="7"/>
  <c r="L1111" i="7"/>
  <c r="M1111" i="7" s="1"/>
  <c r="W1326" i="7"/>
  <c r="K1107" i="7"/>
  <c r="W1312" i="7"/>
  <c r="W1353" i="7"/>
  <c r="W929" i="7"/>
  <c r="W1319" i="7"/>
  <c r="W1334" i="7"/>
  <c r="W1316" i="7"/>
  <c r="W1337" i="7"/>
  <c r="W1346" i="7"/>
  <c r="R1181" i="7"/>
  <c r="R1181" i="12" s="1"/>
  <c r="W947" i="7"/>
  <c r="U1182" i="7"/>
  <c r="U1182" i="12" s="1"/>
  <c r="L1110" i="7"/>
  <c r="M1110" i="7" s="1"/>
  <c r="W914" i="7"/>
  <c r="W1285" i="7"/>
  <c r="M1174" i="7"/>
  <c r="K1108" i="7"/>
  <c r="L1108" i="7" s="1"/>
  <c r="W1280" i="7"/>
  <c r="W1349" i="7"/>
  <c r="W1343" i="7"/>
  <c r="W1323" i="7"/>
  <c r="W898" i="7"/>
  <c r="H1676" i="7"/>
  <c r="N1180" i="7"/>
  <c r="N1180" i="12" s="1"/>
  <c r="Q1181" i="7"/>
  <c r="Q1181" i="12" s="1"/>
  <c r="J1101" i="7"/>
  <c r="J1099" i="7"/>
  <c r="K1100" i="7"/>
  <c r="M1179" i="7"/>
  <c r="K1112" i="7"/>
  <c r="K1106" i="7" l="1"/>
  <c r="K1098" i="7"/>
  <c r="L1098" i="7" s="1"/>
  <c r="J1097" i="7"/>
  <c r="J1159" i="7"/>
  <c r="K1160" i="7"/>
  <c r="J1163" i="7"/>
  <c r="K1166" i="7"/>
  <c r="W1720" i="7"/>
  <c r="S1181" i="7"/>
  <c r="S1181" i="12" s="1"/>
  <c r="N1110" i="7"/>
  <c r="W1182" i="7"/>
  <c r="W1182" i="12" s="1"/>
  <c r="L1112" i="7"/>
  <c r="M1112" i="7" s="1"/>
  <c r="K1099" i="7"/>
  <c r="L1109" i="7"/>
  <c r="T1181" i="7"/>
  <c r="T1181" i="12" s="1"/>
  <c r="L1100" i="7"/>
  <c r="N1111" i="7"/>
  <c r="K1101" i="7"/>
  <c r="L1101" i="7" s="1"/>
  <c r="L1102" i="7"/>
  <c r="M1102" i="7" s="1"/>
  <c r="L1107" i="7"/>
  <c r="W1676" i="7"/>
  <c r="N1174" i="7"/>
  <c r="N1179" i="7"/>
  <c r="O1180" i="7"/>
  <c r="O1180" i="12" s="1"/>
  <c r="M1108" i="7"/>
  <c r="L1106" i="7" l="1"/>
  <c r="K1097" i="7"/>
  <c r="K1163" i="7"/>
  <c r="L1166" i="7"/>
  <c r="L1163" i="7" s="1"/>
  <c r="L1160" i="7"/>
  <c r="K1159" i="7"/>
  <c r="O1174" i="7"/>
  <c r="L1099" i="7"/>
  <c r="M1099" i="7" s="1"/>
  <c r="M1098" i="7"/>
  <c r="M1100" i="7"/>
  <c r="N1100" i="7" s="1"/>
  <c r="M1109" i="7"/>
  <c r="M1101" i="7"/>
  <c r="N1101" i="7" s="1"/>
  <c r="V1181" i="7"/>
  <c r="V1181" i="12" s="1"/>
  <c r="U1181" i="7"/>
  <c r="U1181" i="12" s="1"/>
  <c r="N1102" i="7"/>
  <c r="O1111" i="7"/>
  <c r="M1107" i="7"/>
  <c r="O1110" i="7"/>
  <c r="N1108" i="7"/>
  <c r="N1112" i="7"/>
  <c r="O1179" i="7"/>
  <c r="P1180" i="7"/>
  <c r="P1180" i="12" s="1"/>
  <c r="M1106" i="7" l="1"/>
  <c r="M1097" i="7"/>
  <c r="L1097" i="7"/>
  <c r="M1166" i="7"/>
  <c r="M1163" i="7" s="1"/>
  <c r="L1159" i="7"/>
  <c r="M1160" i="7"/>
  <c r="N1098" i="7"/>
  <c r="P1111" i="7"/>
  <c r="Q1111" i="7" s="1"/>
  <c r="O1108" i="7"/>
  <c r="P1108" i="7" s="1"/>
  <c r="O1102" i="7"/>
  <c r="W1181" i="7"/>
  <c r="W1181" i="12" s="1"/>
  <c r="N1109" i="7"/>
  <c r="P1174" i="7"/>
  <c r="O1100" i="7"/>
  <c r="P1110" i="7"/>
  <c r="Q1110" i="7" s="1"/>
  <c r="N1107" i="7"/>
  <c r="N1099" i="7"/>
  <c r="O1112" i="7"/>
  <c r="O1101" i="7"/>
  <c r="P1179" i="7"/>
  <c r="Q1180" i="7"/>
  <c r="Q1180" i="12" s="1"/>
  <c r="N1106" i="7" l="1"/>
  <c r="N1097" i="7"/>
  <c r="N1166" i="7"/>
  <c r="N1163" i="7" s="1"/>
  <c r="M1159" i="7"/>
  <c r="N1160" i="7"/>
  <c r="O1160" i="7" s="1"/>
  <c r="R1110" i="7"/>
  <c r="O1099" i="7"/>
  <c r="P1102" i="7"/>
  <c r="P1100" i="7"/>
  <c r="P1101" i="7"/>
  <c r="Q1108" i="7"/>
  <c r="O1107" i="7"/>
  <c r="O1109" i="7"/>
  <c r="O1098" i="7"/>
  <c r="R1111" i="7"/>
  <c r="P1112" i="7"/>
  <c r="Q1174" i="7"/>
  <c r="Q1179" i="7"/>
  <c r="R1180" i="7"/>
  <c r="R1180" i="12" s="1"/>
  <c r="P1107" i="7" l="1"/>
  <c r="Q1107" i="7" s="1"/>
  <c r="O1106" i="7"/>
  <c r="P1098" i="7"/>
  <c r="Q1098" i="7" s="1"/>
  <c r="O1097" i="7"/>
  <c r="O1166" i="7"/>
  <c r="P1166" i="7" s="1"/>
  <c r="O1159" i="7"/>
  <c r="P1160" i="7"/>
  <c r="N1159" i="7"/>
  <c r="S1174" i="7"/>
  <c r="R1108" i="7"/>
  <c r="Q1100" i="7"/>
  <c r="S1111" i="7"/>
  <c r="Q1102" i="7"/>
  <c r="R1174" i="7"/>
  <c r="P1099" i="7"/>
  <c r="Q1112" i="7"/>
  <c r="Q1101" i="7"/>
  <c r="S1110" i="7"/>
  <c r="P1109" i="7"/>
  <c r="R1179" i="7"/>
  <c r="S1180" i="7"/>
  <c r="S1180" i="12" s="1"/>
  <c r="O1163" i="7" l="1"/>
  <c r="R1107" i="7"/>
  <c r="S1107" i="7" s="1"/>
  <c r="P1097" i="7"/>
  <c r="P1106" i="7"/>
  <c r="P1159" i="7"/>
  <c r="Q1160" i="7"/>
  <c r="P1163" i="7"/>
  <c r="Q1166" i="7"/>
  <c r="Q1109" i="7"/>
  <c r="Q1106" i="7" s="1"/>
  <c r="Q1099" i="7"/>
  <c r="Q1097" i="7" s="1"/>
  <c r="T1111" i="7"/>
  <c r="U1111" i="7" s="1"/>
  <c r="S1108" i="7"/>
  <c r="R1102" i="7"/>
  <c r="T1110" i="7"/>
  <c r="R1101" i="7"/>
  <c r="R1112" i="7"/>
  <c r="R1100" i="7"/>
  <c r="S1179" i="7"/>
  <c r="T1180" i="7"/>
  <c r="T1180" i="12" s="1"/>
  <c r="R1098" i="7"/>
  <c r="T1107" i="7" l="1"/>
  <c r="Q1159" i="7"/>
  <c r="R1160" i="7"/>
  <c r="Q1163" i="7"/>
  <c r="R1166" i="7"/>
  <c r="U1110" i="7"/>
  <c r="S1112" i="7"/>
  <c r="T1112" i="7" s="1"/>
  <c r="V1111" i="7"/>
  <c r="S1101" i="7"/>
  <c r="R1109" i="7"/>
  <c r="R1106" i="7" s="1"/>
  <c r="S1102" i="7"/>
  <c r="T1108" i="7"/>
  <c r="R1099" i="7"/>
  <c r="R1097" i="7" s="1"/>
  <c r="S1100" i="7"/>
  <c r="T1174" i="7"/>
  <c r="S1098" i="7"/>
  <c r="T1179" i="7"/>
  <c r="U1180" i="7"/>
  <c r="U1180" i="12" s="1"/>
  <c r="U1107" i="7" l="1"/>
  <c r="R1163" i="7"/>
  <c r="S1166" i="7"/>
  <c r="R1159" i="7"/>
  <c r="S1160" i="7"/>
  <c r="T1100" i="7"/>
  <c r="T1101" i="7"/>
  <c r="U1112" i="7"/>
  <c r="U1108" i="7"/>
  <c r="V1110" i="7"/>
  <c r="S1099" i="7"/>
  <c r="S1097" i="7" s="1"/>
  <c r="U1174" i="7"/>
  <c r="T1102" i="7"/>
  <c r="S1109" i="7"/>
  <c r="S1106" i="7" s="1"/>
  <c r="W1111" i="7"/>
  <c r="U1179" i="7"/>
  <c r="V1180" i="7"/>
  <c r="V1180" i="12" s="1"/>
  <c r="T1098" i="7"/>
  <c r="V1107" i="7" l="1"/>
  <c r="S1159" i="7"/>
  <c r="T1160" i="7"/>
  <c r="S1163" i="7"/>
  <c r="T1166" i="7"/>
  <c r="U1102" i="7"/>
  <c r="T1099" i="7"/>
  <c r="T1097" i="7" s="1"/>
  <c r="T1109" i="7"/>
  <c r="T1106" i="7" s="1"/>
  <c r="V1108" i="7"/>
  <c r="U1101" i="7"/>
  <c r="U1100" i="7"/>
  <c r="V1112" i="7"/>
  <c r="V1174" i="7"/>
  <c r="W1110" i="7"/>
  <c r="U1098" i="7"/>
  <c r="V1179" i="7"/>
  <c r="W1180" i="7"/>
  <c r="W1180" i="12" s="1"/>
  <c r="W1107" i="7" l="1"/>
  <c r="T1159" i="7"/>
  <c r="U1160" i="7"/>
  <c r="T1163" i="7"/>
  <c r="U1166" i="7"/>
  <c r="W1179" i="7"/>
  <c r="V1102" i="7"/>
  <c r="V1100" i="7"/>
  <c r="U1109" i="7"/>
  <c r="U1106" i="7" s="1"/>
  <c r="W1108" i="7"/>
  <c r="U1099" i="7"/>
  <c r="U1097" i="7" s="1"/>
  <c r="W1174" i="7"/>
  <c r="W1112" i="7"/>
  <c r="V1101" i="7"/>
  <c r="V1098" i="7"/>
  <c r="U1159" i="7" l="1"/>
  <c r="V1160" i="7"/>
  <c r="U1163" i="7"/>
  <c r="V1166" i="7"/>
  <c r="W1101" i="7"/>
  <c r="V1099" i="7"/>
  <c r="V1097" i="7" s="1"/>
  <c r="V1109" i="7"/>
  <c r="V1106" i="7" s="1"/>
  <c r="W1102" i="7"/>
  <c r="W1100" i="7"/>
  <c r="W1098" i="7"/>
  <c r="V1163" i="7" l="1"/>
  <c r="W1166" i="7"/>
  <c r="W1163" i="7" s="1"/>
  <c r="V1159" i="7"/>
  <c r="W1160" i="7"/>
  <c r="W1159" i="7" s="1"/>
  <c r="W1109" i="7"/>
  <c r="W1106" i="7" s="1"/>
  <c r="W1099" i="7"/>
  <c r="W1097" i="7" s="1"/>
  <c r="W13" i="1" l="1"/>
  <c r="V13" i="1"/>
  <c r="U13" i="1"/>
  <c r="T13" i="1"/>
  <c r="S13" i="1"/>
  <c r="R13" i="1"/>
  <c r="Q13" i="1"/>
  <c r="P13" i="1"/>
  <c r="O13" i="1"/>
  <c r="N13" i="1"/>
  <c r="M13" i="1"/>
  <c r="L13" i="1"/>
  <c r="K13" i="1"/>
  <c r="J13" i="1"/>
  <c r="I13" i="1"/>
  <c r="H13" i="1"/>
  <c r="V875" i="1"/>
  <c r="V875" i="12" s="1"/>
  <c r="U875" i="1"/>
  <c r="U875" i="12" s="1"/>
  <c r="T875" i="1"/>
  <c r="T875" i="12" s="1"/>
  <c r="S875" i="1"/>
  <c r="S875" i="12" s="1"/>
  <c r="R875" i="1"/>
  <c r="R875" i="12" s="1"/>
  <c r="Q875" i="1"/>
  <c r="Q875" i="12" s="1"/>
  <c r="P875" i="1"/>
  <c r="P875" i="12" s="1"/>
  <c r="O875" i="1"/>
  <c r="O875" i="12" s="1"/>
  <c r="N875" i="1"/>
  <c r="N875" i="12" s="1"/>
  <c r="M875" i="1"/>
  <c r="M875" i="12" s="1"/>
  <c r="L875" i="1"/>
  <c r="L875" i="12" s="1"/>
  <c r="K875" i="1"/>
  <c r="K875" i="12" s="1"/>
  <c r="J875" i="1"/>
  <c r="J875" i="12" s="1"/>
  <c r="I875" i="1"/>
  <c r="I875" i="12" s="1"/>
  <c r="H875" i="1"/>
  <c r="H875" i="12" s="1"/>
  <c r="V953" i="1"/>
  <c r="V953" i="12" s="1"/>
  <c r="U953" i="1"/>
  <c r="U953" i="12" s="1"/>
  <c r="T953" i="1"/>
  <c r="T953" i="12" s="1"/>
  <c r="S953" i="1"/>
  <c r="S953" i="12" s="1"/>
  <c r="R953" i="1"/>
  <c r="R953" i="12" s="1"/>
  <c r="Q953" i="1"/>
  <c r="Q953" i="12" s="1"/>
  <c r="P953" i="1"/>
  <c r="P953" i="12" s="1"/>
  <c r="O953" i="1"/>
  <c r="O953" i="12" s="1"/>
  <c r="N953" i="1"/>
  <c r="N953" i="12" s="1"/>
  <c r="M953" i="1"/>
  <c r="M953" i="12" s="1"/>
  <c r="L953" i="1"/>
  <c r="L953" i="12" s="1"/>
  <c r="K953" i="1"/>
  <c r="K953" i="12" s="1"/>
  <c r="J953" i="1"/>
  <c r="J953" i="12" s="1"/>
  <c r="I953" i="1"/>
  <c r="I953" i="12" s="1"/>
  <c r="H953" i="1"/>
  <c r="H953" i="12" s="1"/>
  <c r="V952" i="1"/>
  <c r="V952" i="12" s="1"/>
  <c r="U952" i="1"/>
  <c r="U952" i="12" s="1"/>
  <c r="T952" i="1"/>
  <c r="T952" i="12" s="1"/>
  <c r="S952" i="1"/>
  <c r="S952" i="12" s="1"/>
  <c r="R952" i="1"/>
  <c r="R952" i="12" s="1"/>
  <c r="Q952" i="1"/>
  <c r="Q952" i="12" s="1"/>
  <c r="P952" i="1"/>
  <c r="P952" i="12" s="1"/>
  <c r="O952" i="1"/>
  <c r="O952" i="12" s="1"/>
  <c r="N952" i="1"/>
  <c r="N952" i="12" s="1"/>
  <c r="M952" i="1"/>
  <c r="M952" i="12" s="1"/>
  <c r="L952" i="1"/>
  <c r="L952" i="12" s="1"/>
  <c r="K952" i="1"/>
  <c r="K952" i="12" s="1"/>
  <c r="J952" i="1"/>
  <c r="J952" i="12" s="1"/>
  <c r="I952" i="1"/>
  <c r="I952" i="12" s="1"/>
  <c r="H952" i="1"/>
  <c r="H952" i="12" s="1"/>
  <c r="W91" i="1"/>
  <c r="V91" i="1"/>
  <c r="U91" i="1"/>
  <c r="T91" i="1"/>
  <c r="S91" i="1"/>
  <c r="R91" i="1"/>
  <c r="Q91" i="1"/>
  <c r="P91" i="1"/>
  <c r="O91" i="1"/>
  <c r="N91" i="1"/>
  <c r="M91" i="1"/>
  <c r="L91" i="1"/>
  <c r="K91" i="1"/>
  <c r="J91" i="1"/>
  <c r="I91" i="1"/>
  <c r="H91" i="1"/>
  <c r="K951" i="12" l="1"/>
  <c r="O951" i="12"/>
  <c r="S951" i="12"/>
  <c r="H951" i="12"/>
  <c r="L951" i="12"/>
  <c r="P951" i="12"/>
  <c r="T951" i="12"/>
  <c r="M951" i="12"/>
  <c r="Q951" i="12"/>
  <c r="J951" i="12"/>
  <c r="N951" i="12"/>
  <c r="R951" i="12"/>
  <c r="V951" i="12"/>
  <c r="L873" i="1"/>
  <c r="L873" i="12"/>
  <c r="P873" i="1"/>
  <c r="P873" i="12"/>
  <c r="T873" i="1"/>
  <c r="T873" i="12"/>
  <c r="J873" i="1"/>
  <c r="J873" i="12"/>
  <c r="N873" i="1"/>
  <c r="N873" i="12"/>
  <c r="R873" i="1"/>
  <c r="R873" i="12"/>
  <c r="V873" i="1"/>
  <c r="V873" i="12"/>
  <c r="I951" i="12"/>
  <c r="U951" i="12"/>
  <c r="K873" i="1"/>
  <c r="K873" i="12"/>
  <c r="O873" i="1"/>
  <c r="O873" i="12"/>
  <c r="S873" i="1"/>
  <c r="S873" i="12"/>
  <c r="I873" i="1"/>
  <c r="I873" i="12"/>
  <c r="M873" i="1"/>
  <c r="M873" i="12"/>
  <c r="Q873" i="1"/>
  <c r="Q873" i="12"/>
  <c r="U873" i="1"/>
  <c r="U873" i="12"/>
  <c r="H951" i="1"/>
  <c r="L951" i="1"/>
  <c r="P951" i="1"/>
  <c r="T951" i="1"/>
  <c r="I951" i="1"/>
  <c r="M951" i="1"/>
  <c r="Q951" i="1"/>
  <c r="U951" i="1"/>
  <c r="R951" i="1"/>
  <c r="O951" i="1"/>
  <c r="N951" i="1"/>
  <c r="V951" i="1"/>
  <c r="K951" i="1"/>
  <c r="S951" i="1"/>
  <c r="J951" i="1"/>
  <c r="V1662" i="1"/>
  <c r="V1662" i="12" s="1"/>
  <c r="U1662" i="1"/>
  <c r="U1662" i="12" s="1"/>
  <c r="T1662" i="1"/>
  <c r="T1662" i="12" s="1"/>
  <c r="S1662" i="1"/>
  <c r="S1662" i="12" s="1"/>
  <c r="R1662" i="1"/>
  <c r="R1662" i="12" s="1"/>
  <c r="Q1662" i="1"/>
  <c r="Q1662" i="12" s="1"/>
  <c r="P1662" i="1"/>
  <c r="P1662" i="12" s="1"/>
  <c r="O1662" i="1"/>
  <c r="O1662" i="12" s="1"/>
  <c r="N1662" i="1"/>
  <c r="N1662" i="12" s="1"/>
  <c r="M1662" i="1"/>
  <c r="M1662" i="12" s="1"/>
  <c r="L1662" i="1"/>
  <c r="L1662" i="12" s="1"/>
  <c r="K1662" i="1"/>
  <c r="K1662" i="12" s="1"/>
  <c r="J1662" i="1"/>
  <c r="J1662" i="12" s="1"/>
  <c r="I1662" i="1"/>
  <c r="I1662" i="12" s="1"/>
  <c r="V1661" i="1"/>
  <c r="V1661" i="12" s="1"/>
  <c r="U1661" i="1"/>
  <c r="U1661" i="12" s="1"/>
  <c r="T1661" i="1"/>
  <c r="T1661" i="12" s="1"/>
  <c r="S1661" i="1"/>
  <c r="S1661" i="12" s="1"/>
  <c r="R1661" i="1"/>
  <c r="R1661" i="12" s="1"/>
  <c r="Q1661" i="1"/>
  <c r="Q1661" i="12" s="1"/>
  <c r="P1661" i="1"/>
  <c r="P1661" i="12" s="1"/>
  <c r="O1661" i="1"/>
  <c r="O1661" i="12" s="1"/>
  <c r="N1661" i="1"/>
  <c r="N1661" i="12" s="1"/>
  <c r="M1661" i="1"/>
  <c r="M1661" i="12" s="1"/>
  <c r="L1661" i="1"/>
  <c r="L1661" i="12" s="1"/>
  <c r="K1661" i="1"/>
  <c r="K1661" i="12" s="1"/>
  <c r="J1661" i="1"/>
  <c r="J1661" i="12" s="1"/>
  <c r="I1661" i="1"/>
  <c r="I1661" i="12" s="1"/>
  <c r="V1659" i="1"/>
  <c r="V1659" i="12" s="1"/>
  <c r="U1659" i="1"/>
  <c r="U1659" i="12" s="1"/>
  <c r="T1659" i="1"/>
  <c r="T1659" i="12" s="1"/>
  <c r="S1659" i="1"/>
  <c r="S1659" i="12" s="1"/>
  <c r="R1659" i="1"/>
  <c r="R1659" i="12" s="1"/>
  <c r="Q1659" i="1"/>
  <c r="Q1659" i="12" s="1"/>
  <c r="P1659" i="1"/>
  <c r="P1659" i="12" s="1"/>
  <c r="O1659" i="1"/>
  <c r="O1659" i="12" s="1"/>
  <c r="N1659" i="1"/>
  <c r="N1659" i="12" s="1"/>
  <c r="M1659" i="1"/>
  <c r="M1659" i="12" s="1"/>
  <c r="L1659" i="1"/>
  <c r="L1659" i="12" s="1"/>
  <c r="K1659" i="1"/>
  <c r="K1659" i="12" s="1"/>
  <c r="J1659" i="1"/>
  <c r="J1659" i="12" s="1"/>
  <c r="I1659" i="1"/>
  <c r="I1659" i="12" s="1"/>
  <c r="V1658" i="1"/>
  <c r="V1658" i="12" s="1"/>
  <c r="U1658" i="1"/>
  <c r="U1658" i="12" s="1"/>
  <c r="T1658" i="1"/>
  <c r="T1658" i="12" s="1"/>
  <c r="S1658" i="1"/>
  <c r="S1658" i="12" s="1"/>
  <c r="R1658" i="1"/>
  <c r="R1658" i="12" s="1"/>
  <c r="Q1658" i="1"/>
  <c r="Q1658" i="12" s="1"/>
  <c r="P1658" i="1"/>
  <c r="P1658" i="12" s="1"/>
  <c r="O1658" i="1"/>
  <c r="O1658" i="12" s="1"/>
  <c r="N1658" i="1"/>
  <c r="N1658" i="12" s="1"/>
  <c r="M1658" i="1"/>
  <c r="M1658" i="12" s="1"/>
  <c r="L1658" i="1"/>
  <c r="L1658" i="12" s="1"/>
  <c r="K1658" i="1"/>
  <c r="K1658" i="12" s="1"/>
  <c r="J1658" i="1"/>
  <c r="J1658" i="12" s="1"/>
  <c r="I1658" i="1"/>
  <c r="I1658" i="12" s="1"/>
  <c r="V1656" i="1"/>
  <c r="V1656" i="12" s="1"/>
  <c r="U1656" i="1"/>
  <c r="U1656" i="12" s="1"/>
  <c r="T1656" i="1"/>
  <c r="T1656" i="12" s="1"/>
  <c r="S1656" i="1"/>
  <c r="S1656" i="12" s="1"/>
  <c r="R1656" i="1"/>
  <c r="R1656" i="12" s="1"/>
  <c r="Q1656" i="1"/>
  <c r="Q1656" i="12" s="1"/>
  <c r="P1656" i="1"/>
  <c r="P1656" i="12" s="1"/>
  <c r="O1656" i="1"/>
  <c r="O1656" i="12" s="1"/>
  <c r="N1656" i="1"/>
  <c r="N1656" i="12" s="1"/>
  <c r="M1656" i="1"/>
  <c r="M1656" i="12" s="1"/>
  <c r="L1656" i="1"/>
  <c r="L1656" i="12" s="1"/>
  <c r="K1656" i="1"/>
  <c r="K1656" i="12" s="1"/>
  <c r="J1656" i="1"/>
  <c r="J1656" i="12" s="1"/>
  <c r="I1656" i="1"/>
  <c r="I1656" i="12" s="1"/>
  <c r="V1655" i="1"/>
  <c r="V1655" i="12" s="1"/>
  <c r="U1655" i="1"/>
  <c r="U1655" i="12" s="1"/>
  <c r="T1655" i="1"/>
  <c r="T1655" i="12" s="1"/>
  <c r="S1655" i="1"/>
  <c r="S1655" i="12" s="1"/>
  <c r="R1655" i="1"/>
  <c r="R1655" i="12" s="1"/>
  <c r="Q1655" i="1"/>
  <c r="Q1655" i="12" s="1"/>
  <c r="P1655" i="1"/>
  <c r="P1655" i="12" s="1"/>
  <c r="O1655" i="1"/>
  <c r="O1655" i="12" s="1"/>
  <c r="N1655" i="1"/>
  <c r="N1655" i="12" s="1"/>
  <c r="M1655" i="1"/>
  <c r="M1655" i="12" s="1"/>
  <c r="L1655" i="1"/>
  <c r="L1655" i="12" s="1"/>
  <c r="K1655" i="1"/>
  <c r="K1655" i="12" s="1"/>
  <c r="J1655" i="1"/>
  <c r="J1655" i="12" s="1"/>
  <c r="I1655" i="1"/>
  <c r="I1655" i="12" s="1"/>
  <c r="V1653" i="1"/>
  <c r="V1653" i="12" s="1"/>
  <c r="U1653" i="1"/>
  <c r="U1653" i="12" s="1"/>
  <c r="T1653" i="1"/>
  <c r="T1653" i="12" s="1"/>
  <c r="S1653" i="1"/>
  <c r="S1653" i="12" s="1"/>
  <c r="R1653" i="1"/>
  <c r="R1653" i="12" s="1"/>
  <c r="Q1653" i="1"/>
  <c r="Q1653" i="12" s="1"/>
  <c r="P1653" i="1"/>
  <c r="P1653" i="12" s="1"/>
  <c r="O1653" i="1"/>
  <c r="O1653" i="12" s="1"/>
  <c r="N1653" i="1"/>
  <c r="N1653" i="12" s="1"/>
  <c r="M1653" i="1"/>
  <c r="M1653" i="12" s="1"/>
  <c r="L1653" i="1"/>
  <c r="L1653" i="12" s="1"/>
  <c r="K1653" i="1"/>
  <c r="K1653" i="12" s="1"/>
  <c r="J1653" i="1"/>
  <c r="J1653" i="12" s="1"/>
  <c r="I1653" i="1"/>
  <c r="I1653" i="12" s="1"/>
  <c r="V1652" i="1"/>
  <c r="V1652" i="12" s="1"/>
  <c r="U1652" i="1"/>
  <c r="U1652" i="12" s="1"/>
  <c r="T1652" i="1"/>
  <c r="T1652" i="12" s="1"/>
  <c r="S1652" i="1"/>
  <c r="S1652" i="12" s="1"/>
  <c r="R1652" i="1"/>
  <c r="R1652" i="12" s="1"/>
  <c r="Q1652" i="1"/>
  <c r="Q1652" i="12" s="1"/>
  <c r="P1652" i="1"/>
  <c r="P1652" i="12" s="1"/>
  <c r="O1652" i="1"/>
  <c r="O1652" i="12" s="1"/>
  <c r="N1652" i="1"/>
  <c r="N1652" i="12" s="1"/>
  <c r="M1652" i="1"/>
  <c r="M1652" i="12" s="1"/>
  <c r="L1652" i="1"/>
  <c r="L1652" i="12" s="1"/>
  <c r="K1652" i="1"/>
  <c r="K1652" i="12" s="1"/>
  <c r="J1652" i="1"/>
  <c r="J1652" i="12" s="1"/>
  <c r="I1652" i="1"/>
  <c r="I1652" i="12" s="1"/>
  <c r="V1650" i="1"/>
  <c r="V1650" i="12" s="1"/>
  <c r="U1650" i="1"/>
  <c r="U1650" i="12" s="1"/>
  <c r="T1650" i="1"/>
  <c r="T1650" i="12" s="1"/>
  <c r="S1650" i="1"/>
  <c r="S1650" i="12" s="1"/>
  <c r="R1650" i="1"/>
  <c r="R1650" i="12" s="1"/>
  <c r="Q1650" i="1"/>
  <c r="Q1650" i="12" s="1"/>
  <c r="P1650" i="1"/>
  <c r="P1650" i="12" s="1"/>
  <c r="O1650" i="1"/>
  <c r="O1650" i="12" s="1"/>
  <c r="N1650" i="1"/>
  <c r="N1650" i="12" s="1"/>
  <c r="M1650" i="1"/>
  <c r="M1650" i="12" s="1"/>
  <c r="L1650" i="1"/>
  <c r="L1650" i="12" s="1"/>
  <c r="K1650" i="1"/>
  <c r="K1650" i="12" s="1"/>
  <c r="J1650" i="1"/>
  <c r="J1650" i="12" s="1"/>
  <c r="I1650" i="1"/>
  <c r="I1650" i="12" s="1"/>
  <c r="V1649" i="1"/>
  <c r="V1649" i="12" s="1"/>
  <c r="U1649" i="1"/>
  <c r="U1649" i="12" s="1"/>
  <c r="T1649" i="1"/>
  <c r="T1649" i="12" s="1"/>
  <c r="S1649" i="1"/>
  <c r="S1649" i="12" s="1"/>
  <c r="R1649" i="1"/>
  <c r="R1649" i="12" s="1"/>
  <c r="Q1649" i="1"/>
  <c r="Q1649" i="12" s="1"/>
  <c r="P1649" i="1"/>
  <c r="P1649" i="12" s="1"/>
  <c r="O1649" i="1"/>
  <c r="O1649" i="12" s="1"/>
  <c r="N1649" i="1"/>
  <c r="N1649" i="12" s="1"/>
  <c r="M1649" i="1"/>
  <c r="M1649" i="12" s="1"/>
  <c r="L1649" i="1"/>
  <c r="L1649" i="12" s="1"/>
  <c r="K1649" i="1"/>
  <c r="K1649" i="12" s="1"/>
  <c r="J1649" i="1"/>
  <c r="J1649" i="12" s="1"/>
  <c r="I1649" i="1"/>
  <c r="I1649" i="12" s="1"/>
  <c r="V1647" i="1"/>
  <c r="V1647" i="12" s="1"/>
  <c r="U1647" i="1"/>
  <c r="U1647" i="12" s="1"/>
  <c r="T1647" i="1"/>
  <c r="T1647" i="12" s="1"/>
  <c r="S1647" i="1"/>
  <c r="S1647" i="12" s="1"/>
  <c r="R1647" i="1"/>
  <c r="R1647" i="12" s="1"/>
  <c r="Q1647" i="1"/>
  <c r="Q1647" i="12" s="1"/>
  <c r="P1647" i="1"/>
  <c r="P1647" i="12" s="1"/>
  <c r="O1647" i="1"/>
  <c r="O1647" i="12" s="1"/>
  <c r="N1647" i="1"/>
  <c r="N1647" i="12" s="1"/>
  <c r="M1647" i="1"/>
  <c r="M1647" i="12" s="1"/>
  <c r="L1647" i="1"/>
  <c r="L1647" i="12" s="1"/>
  <c r="K1647" i="1"/>
  <c r="K1647" i="12" s="1"/>
  <c r="J1647" i="1"/>
  <c r="J1647" i="12" s="1"/>
  <c r="I1647" i="1"/>
  <c r="I1647" i="12" s="1"/>
  <c r="V1646" i="1"/>
  <c r="V1646" i="12" s="1"/>
  <c r="U1646" i="1"/>
  <c r="U1646" i="12" s="1"/>
  <c r="T1646" i="1"/>
  <c r="T1646" i="12" s="1"/>
  <c r="S1646" i="1"/>
  <c r="S1646" i="12" s="1"/>
  <c r="R1646" i="1"/>
  <c r="R1646" i="12" s="1"/>
  <c r="Q1646" i="1"/>
  <c r="Q1646" i="12" s="1"/>
  <c r="P1646" i="1"/>
  <c r="P1646" i="12" s="1"/>
  <c r="O1646" i="1"/>
  <c r="O1646" i="12" s="1"/>
  <c r="N1646" i="1"/>
  <c r="N1646" i="12" s="1"/>
  <c r="M1646" i="1"/>
  <c r="M1646" i="12" s="1"/>
  <c r="L1646" i="1"/>
  <c r="L1646" i="12" s="1"/>
  <c r="K1646" i="1"/>
  <c r="K1646" i="12" s="1"/>
  <c r="J1646" i="1"/>
  <c r="J1646" i="12" s="1"/>
  <c r="I1646" i="1"/>
  <c r="I1646" i="12" s="1"/>
  <c r="V1639" i="1"/>
  <c r="V1639" i="12" s="1"/>
  <c r="U1639" i="1"/>
  <c r="U1639" i="12" s="1"/>
  <c r="T1639" i="1"/>
  <c r="T1639" i="12" s="1"/>
  <c r="S1639" i="1"/>
  <c r="S1639" i="12" s="1"/>
  <c r="R1639" i="1"/>
  <c r="R1639" i="12" s="1"/>
  <c r="Q1639" i="1"/>
  <c r="Q1639" i="12" s="1"/>
  <c r="P1639" i="1"/>
  <c r="P1639" i="12" s="1"/>
  <c r="O1639" i="1"/>
  <c r="O1639" i="12" s="1"/>
  <c r="N1639" i="1"/>
  <c r="N1639" i="12" s="1"/>
  <c r="M1639" i="1"/>
  <c r="M1639" i="12" s="1"/>
  <c r="L1639" i="1"/>
  <c r="L1639" i="12" s="1"/>
  <c r="K1639" i="1"/>
  <c r="K1639" i="12" s="1"/>
  <c r="J1639" i="1"/>
  <c r="J1639" i="12" s="1"/>
  <c r="I1639" i="1"/>
  <c r="I1639" i="12" s="1"/>
  <c r="V1638" i="1"/>
  <c r="V1638" i="12" s="1"/>
  <c r="U1638" i="1"/>
  <c r="U1638" i="12" s="1"/>
  <c r="T1638" i="1"/>
  <c r="T1638" i="12" s="1"/>
  <c r="S1638" i="1"/>
  <c r="S1638" i="12" s="1"/>
  <c r="R1638" i="1"/>
  <c r="R1638" i="12" s="1"/>
  <c r="Q1638" i="1"/>
  <c r="Q1638" i="12" s="1"/>
  <c r="P1638" i="1"/>
  <c r="P1638" i="12" s="1"/>
  <c r="O1638" i="1"/>
  <c r="O1638" i="12" s="1"/>
  <c r="N1638" i="1"/>
  <c r="N1638" i="12" s="1"/>
  <c r="M1638" i="1"/>
  <c r="M1638" i="12" s="1"/>
  <c r="L1638" i="1"/>
  <c r="L1638" i="12" s="1"/>
  <c r="K1638" i="1"/>
  <c r="K1638" i="12" s="1"/>
  <c r="J1638" i="1"/>
  <c r="J1638" i="12" s="1"/>
  <c r="I1638" i="1"/>
  <c r="I1638" i="12" s="1"/>
  <c r="V1636" i="1"/>
  <c r="V1636" i="12" s="1"/>
  <c r="U1636" i="1"/>
  <c r="U1636" i="12" s="1"/>
  <c r="T1636" i="1"/>
  <c r="T1636" i="12" s="1"/>
  <c r="S1636" i="1"/>
  <c r="S1636" i="12" s="1"/>
  <c r="R1636" i="1"/>
  <c r="R1636" i="12" s="1"/>
  <c r="Q1636" i="1"/>
  <c r="Q1636" i="12" s="1"/>
  <c r="P1636" i="1"/>
  <c r="P1636" i="12" s="1"/>
  <c r="O1636" i="1"/>
  <c r="O1636" i="12" s="1"/>
  <c r="N1636" i="1"/>
  <c r="N1636" i="12" s="1"/>
  <c r="M1636" i="1"/>
  <c r="M1636" i="12" s="1"/>
  <c r="L1636" i="1"/>
  <c r="L1636" i="12" s="1"/>
  <c r="K1636" i="1"/>
  <c r="K1636" i="12" s="1"/>
  <c r="J1636" i="1"/>
  <c r="J1636" i="12" s="1"/>
  <c r="I1636" i="1"/>
  <c r="I1636" i="12" s="1"/>
  <c r="V1635" i="1"/>
  <c r="V1635" i="12" s="1"/>
  <c r="U1635" i="1"/>
  <c r="U1635" i="12" s="1"/>
  <c r="T1635" i="1"/>
  <c r="T1635" i="12" s="1"/>
  <c r="S1635" i="1"/>
  <c r="S1635" i="12" s="1"/>
  <c r="R1635" i="1"/>
  <c r="R1635" i="12" s="1"/>
  <c r="Q1635" i="1"/>
  <c r="Q1635" i="12" s="1"/>
  <c r="P1635" i="1"/>
  <c r="P1635" i="12" s="1"/>
  <c r="O1635" i="1"/>
  <c r="O1635" i="12" s="1"/>
  <c r="N1635" i="1"/>
  <c r="N1635" i="12" s="1"/>
  <c r="M1635" i="1"/>
  <c r="M1635" i="12" s="1"/>
  <c r="L1635" i="1"/>
  <c r="L1635" i="12" s="1"/>
  <c r="K1635" i="1"/>
  <c r="K1635" i="12" s="1"/>
  <c r="J1635" i="1"/>
  <c r="J1635" i="12" s="1"/>
  <c r="I1635" i="1"/>
  <c r="I1635" i="12" s="1"/>
  <c r="V1634" i="1"/>
  <c r="V1634" i="12" s="1"/>
  <c r="U1634" i="1"/>
  <c r="U1634" i="12" s="1"/>
  <c r="T1634" i="1"/>
  <c r="T1634" i="12" s="1"/>
  <c r="S1634" i="1"/>
  <c r="S1634" i="12" s="1"/>
  <c r="R1634" i="1"/>
  <c r="R1634" i="12" s="1"/>
  <c r="Q1634" i="1"/>
  <c r="Q1634" i="12" s="1"/>
  <c r="P1634" i="1"/>
  <c r="P1634" i="12" s="1"/>
  <c r="O1634" i="1"/>
  <c r="O1634" i="12" s="1"/>
  <c r="N1634" i="1"/>
  <c r="N1634" i="12" s="1"/>
  <c r="M1634" i="1"/>
  <c r="M1634" i="12" s="1"/>
  <c r="L1634" i="1"/>
  <c r="L1634" i="12" s="1"/>
  <c r="K1634" i="1"/>
  <c r="K1634" i="12" s="1"/>
  <c r="J1634" i="1"/>
  <c r="J1634" i="12" s="1"/>
  <c r="I1634" i="1"/>
  <c r="I1634" i="12" s="1"/>
  <c r="V1632" i="1"/>
  <c r="V1632" i="12" s="1"/>
  <c r="U1632" i="1"/>
  <c r="U1632" i="12" s="1"/>
  <c r="T1632" i="1"/>
  <c r="T1632" i="12" s="1"/>
  <c r="S1632" i="1"/>
  <c r="S1632" i="12" s="1"/>
  <c r="R1632" i="1"/>
  <c r="R1632" i="12" s="1"/>
  <c r="Q1632" i="1"/>
  <c r="Q1632" i="12" s="1"/>
  <c r="P1632" i="1"/>
  <c r="P1632" i="12" s="1"/>
  <c r="O1632" i="1"/>
  <c r="O1632" i="12" s="1"/>
  <c r="N1632" i="1"/>
  <c r="N1632" i="12" s="1"/>
  <c r="M1632" i="1"/>
  <c r="M1632" i="12" s="1"/>
  <c r="L1632" i="1"/>
  <c r="L1632" i="12" s="1"/>
  <c r="K1632" i="1"/>
  <c r="K1632" i="12" s="1"/>
  <c r="J1632" i="1"/>
  <c r="J1632" i="12" s="1"/>
  <c r="I1632" i="1"/>
  <c r="I1632" i="12" s="1"/>
  <c r="V1631" i="1"/>
  <c r="V1631" i="12" s="1"/>
  <c r="U1631" i="1"/>
  <c r="U1631" i="12" s="1"/>
  <c r="T1631" i="1"/>
  <c r="T1631" i="12" s="1"/>
  <c r="S1631" i="1"/>
  <c r="S1631" i="12" s="1"/>
  <c r="R1631" i="1"/>
  <c r="R1631" i="12" s="1"/>
  <c r="Q1631" i="1"/>
  <c r="Q1631" i="12" s="1"/>
  <c r="P1631" i="1"/>
  <c r="P1631" i="12" s="1"/>
  <c r="O1631" i="1"/>
  <c r="O1631" i="12" s="1"/>
  <c r="N1631" i="1"/>
  <c r="N1631" i="12" s="1"/>
  <c r="M1631" i="1"/>
  <c r="M1631" i="12" s="1"/>
  <c r="L1631" i="1"/>
  <c r="L1631" i="12" s="1"/>
  <c r="K1631" i="1"/>
  <c r="K1631" i="12" s="1"/>
  <c r="J1631" i="1"/>
  <c r="J1631" i="12" s="1"/>
  <c r="I1631" i="1"/>
  <c r="I1631" i="12" s="1"/>
  <c r="V1629" i="1"/>
  <c r="V1629" i="12" s="1"/>
  <c r="U1629" i="1"/>
  <c r="U1629" i="12" s="1"/>
  <c r="T1629" i="1"/>
  <c r="T1629" i="12" s="1"/>
  <c r="S1629" i="1"/>
  <c r="S1629" i="12" s="1"/>
  <c r="R1629" i="1"/>
  <c r="R1629" i="12" s="1"/>
  <c r="Q1629" i="1"/>
  <c r="Q1629" i="12" s="1"/>
  <c r="P1629" i="1"/>
  <c r="P1629" i="12" s="1"/>
  <c r="O1629" i="1"/>
  <c r="O1629" i="12" s="1"/>
  <c r="N1629" i="1"/>
  <c r="N1629" i="12" s="1"/>
  <c r="M1629" i="1"/>
  <c r="M1629" i="12" s="1"/>
  <c r="L1629" i="1"/>
  <c r="L1629" i="12" s="1"/>
  <c r="K1629" i="1"/>
  <c r="K1629" i="12" s="1"/>
  <c r="J1629" i="1"/>
  <c r="J1629" i="12" s="1"/>
  <c r="I1629" i="1"/>
  <c r="I1629" i="12" s="1"/>
  <c r="V1628" i="1"/>
  <c r="V1628" i="12" s="1"/>
  <c r="U1628" i="1"/>
  <c r="U1628" i="12" s="1"/>
  <c r="T1628" i="1"/>
  <c r="T1628" i="12" s="1"/>
  <c r="S1628" i="1"/>
  <c r="S1628" i="12" s="1"/>
  <c r="R1628" i="1"/>
  <c r="R1628" i="12" s="1"/>
  <c r="Q1628" i="1"/>
  <c r="Q1628" i="12" s="1"/>
  <c r="P1628" i="1"/>
  <c r="P1628" i="12" s="1"/>
  <c r="O1628" i="1"/>
  <c r="O1628" i="12" s="1"/>
  <c r="N1628" i="1"/>
  <c r="N1628" i="12" s="1"/>
  <c r="M1628" i="1"/>
  <c r="M1628" i="12" s="1"/>
  <c r="L1628" i="1"/>
  <c r="L1628" i="12" s="1"/>
  <c r="K1628" i="1"/>
  <c r="K1628" i="12" s="1"/>
  <c r="J1628" i="1"/>
  <c r="J1628" i="12" s="1"/>
  <c r="I1628" i="1"/>
  <c r="I1628" i="12" s="1"/>
  <c r="V1627" i="1"/>
  <c r="V1627" i="12" s="1"/>
  <c r="U1627" i="1"/>
  <c r="U1627" i="12" s="1"/>
  <c r="T1627" i="1"/>
  <c r="T1627" i="12" s="1"/>
  <c r="S1627" i="1"/>
  <c r="S1627" i="12" s="1"/>
  <c r="R1627" i="1"/>
  <c r="R1627" i="12" s="1"/>
  <c r="Q1627" i="1"/>
  <c r="Q1627" i="12" s="1"/>
  <c r="P1627" i="1"/>
  <c r="P1627" i="12" s="1"/>
  <c r="O1627" i="1"/>
  <c r="O1627" i="12" s="1"/>
  <c r="N1627" i="1"/>
  <c r="N1627" i="12" s="1"/>
  <c r="M1627" i="1"/>
  <c r="M1627" i="12" s="1"/>
  <c r="L1627" i="1"/>
  <c r="L1627" i="12" s="1"/>
  <c r="K1627" i="1"/>
  <c r="K1627" i="12" s="1"/>
  <c r="J1627" i="1"/>
  <c r="J1627" i="12" s="1"/>
  <c r="I1627" i="1"/>
  <c r="I1627" i="12" s="1"/>
  <c r="V1625" i="1"/>
  <c r="V1625" i="12" s="1"/>
  <c r="U1625" i="1"/>
  <c r="U1625" i="12" s="1"/>
  <c r="T1625" i="1"/>
  <c r="T1625" i="12" s="1"/>
  <c r="S1625" i="1"/>
  <c r="S1625" i="12" s="1"/>
  <c r="R1625" i="1"/>
  <c r="R1625" i="12" s="1"/>
  <c r="Q1625" i="1"/>
  <c r="Q1625" i="12" s="1"/>
  <c r="P1625" i="1"/>
  <c r="P1625" i="12" s="1"/>
  <c r="O1625" i="1"/>
  <c r="O1625" i="12" s="1"/>
  <c r="N1625" i="1"/>
  <c r="N1625" i="12" s="1"/>
  <c r="M1625" i="1"/>
  <c r="M1625" i="12" s="1"/>
  <c r="L1625" i="1"/>
  <c r="L1625" i="12" s="1"/>
  <c r="K1625" i="1"/>
  <c r="K1625" i="12" s="1"/>
  <c r="J1625" i="1"/>
  <c r="J1625" i="12" s="1"/>
  <c r="I1625" i="1"/>
  <c r="I1625" i="12" s="1"/>
  <c r="V1624" i="1"/>
  <c r="V1624" i="12" s="1"/>
  <c r="U1624" i="1"/>
  <c r="U1624" i="12" s="1"/>
  <c r="T1624" i="1"/>
  <c r="T1624" i="12" s="1"/>
  <c r="S1624" i="1"/>
  <c r="S1624" i="12" s="1"/>
  <c r="R1624" i="1"/>
  <c r="R1624" i="12" s="1"/>
  <c r="Q1624" i="1"/>
  <c r="Q1624" i="12" s="1"/>
  <c r="P1624" i="1"/>
  <c r="P1624" i="12" s="1"/>
  <c r="O1624" i="1"/>
  <c r="O1624" i="12" s="1"/>
  <c r="N1624" i="1"/>
  <c r="N1624" i="12" s="1"/>
  <c r="M1624" i="1"/>
  <c r="M1624" i="12" s="1"/>
  <c r="L1624" i="1"/>
  <c r="L1624" i="12" s="1"/>
  <c r="K1624" i="1"/>
  <c r="K1624" i="12" s="1"/>
  <c r="J1624" i="1"/>
  <c r="J1624" i="12" s="1"/>
  <c r="I1624" i="1"/>
  <c r="I1624" i="12" s="1"/>
  <c r="V1621" i="1"/>
  <c r="V1621" i="12" s="1"/>
  <c r="U1621" i="1"/>
  <c r="U1621" i="12" s="1"/>
  <c r="T1621" i="1"/>
  <c r="T1621" i="12" s="1"/>
  <c r="S1621" i="1"/>
  <c r="S1621" i="12" s="1"/>
  <c r="R1621" i="1"/>
  <c r="R1621" i="12" s="1"/>
  <c r="Q1621" i="1"/>
  <c r="Q1621" i="12" s="1"/>
  <c r="P1621" i="1"/>
  <c r="P1621" i="12" s="1"/>
  <c r="O1621" i="1"/>
  <c r="O1621" i="12" s="1"/>
  <c r="N1621" i="1"/>
  <c r="N1621" i="12" s="1"/>
  <c r="M1621" i="1"/>
  <c r="M1621" i="12" s="1"/>
  <c r="L1621" i="1"/>
  <c r="L1621" i="12" s="1"/>
  <c r="K1621" i="1"/>
  <c r="K1621" i="12" s="1"/>
  <c r="J1621" i="1"/>
  <c r="J1621" i="12" s="1"/>
  <c r="I1621" i="1"/>
  <c r="I1621" i="12" s="1"/>
  <c r="V1620" i="1"/>
  <c r="V1620" i="12" s="1"/>
  <c r="U1620" i="1"/>
  <c r="U1620" i="12" s="1"/>
  <c r="T1620" i="1"/>
  <c r="T1620" i="12" s="1"/>
  <c r="S1620" i="1"/>
  <c r="S1620" i="12" s="1"/>
  <c r="R1620" i="1"/>
  <c r="R1620" i="12" s="1"/>
  <c r="Q1620" i="1"/>
  <c r="Q1620" i="12" s="1"/>
  <c r="P1620" i="1"/>
  <c r="P1620" i="12" s="1"/>
  <c r="O1620" i="1"/>
  <c r="O1620" i="12" s="1"/>
  <c r="N1620" i="1"/>
  <c r="N1620" i="12" s="1"/>
  <c r="M1620" i="1"/>
  <c r="M1620" i="12" s="1"/>
  <c r="L1620" i="1"/>
  <c r="L1620" i="12" s="1"/>
  <c r="K1620" i="1"/>
  <c r="K1620" i="12" s="1"/>
  <c r="J1620" i="1"/>
  <c r="J1620" i="12" s="1"/>
  <c r="I1620" i="1"/>
  <c r="I1620" i="12" s="1"/>
  <c r="V1619" i="1"/>
  <c r="V1619" i="12" s="1"/>
  <c r="U1619" i="1"/>
  <c r="U1619" i="12" s="1"/>
  <c r="T1619" i="1"/>
  <c r="T1619" i="12" s="1"/>
  <c r="S1619" i="1"/>
  <c r="S1619" i="12" s="1"/>
  <c r="R1619" i="1"/>
  <c r="R1619" i="12" s="1"/>
  <c r="Q1619" i="1"/>
  <c r="Q1619" i="12" s="1"/>
  <c r="P1619" i="1"/>
  <c r="P1619" i="12" s="1"/>
  <c r="O1619" i="1"/>
  <c r="O1619" i="12" s="1"/>
  <c r="N1619" i="1"/>
  <c r="N1619" i="12" s="1"/>
  <c r="M1619" i="1"/>
  <c r="M1619" i="12" s="1"/>
  <c r="L1619" i="1"/>
  <c r="L1619" i="12" s="1"/>
  <c r="K1619" i="1"/>
  <c r="K1619" i="12" s="1"/>
  <c r="J1619" i="1"/>
  <c r="J1619" i="12" s="1"/>
  <c r="I1619" i="1"/>
  <c r="I1619" i="12" s="1"/>
  <c r="V1617" i="1"/>
  <c r="V1617" i="12" s="1"/>
  <c r="U1617" i="1"/>
  <c r="U1617" i="12" s="1"/>
  <c r="T1617" i="1"/>
  <c r="T1617" i="12" s="1"/>
  <c r="S1617" i="1"/>
  <c r="S1617" i="12" s="1"/>
  <c r="R1617" i="1"/>
  <c r="R1617" i="12" s="1"/>
  <c r="Q1617" i="1"/>
  <c r="Q1617" i="12" s="1"/>
  <c r="P1617" i="1"/>
  <c r="P1617" i="12" s="1"/>
  <c r="O1617" i="1"/>
  <c r="O1617" i="12" s="1"/>
  <c r="N1617" i="1"/>
  <c r="N1617" i="12" s="1"/>
  <c r="M1617" i="1"/>
  <c r="M1617" i="12" s="1"/>
  <c r="L1617" i="1"/>
  <c r="L1617" i="12" s="1"/>
  <c r="K1617" i="1"/>
  <c r="K1617" i="12" s="1"/>
  <c r="J1617" i="1"/>
  <c r="J1617" i="12" s="1"/>
  <c r="I1617" i="1"/>
  <c r="I1617" i="12" s="1"/>
  <c r="V1616" i="1"/>
  <c r="V1616" i="12" s="1"/>
  <c r="U1616" i="1"/>
  <c r="U1616" i="12" s="1"/>
  <c r="T1616" i="1"/>
  <c r="T1616" i="12" s="1"/>
  <c r="S1616" i="1"/>
  <c r="S1616" i="12" s="1"/>
  <c r="R1616" i="1"/>
  <c r="R1616" i="12" s="1"/>
  <c r="Q1616" i="1"/>
  <c r="Q1616" i="12" s="1"/>
  <c r="P1616" i="1"/>
  <c r="P1616" i="12" s="1"/>
  <c r="O1616" i="1"/>
  <c r="O1616" i="12" s="1"/>
  <c r="N1616" i="1"/>
  <c r="N1616" i="12" s="1"/>
  <c r="M1616" i="1"/>
  <c r="M1616" i="12" s="1"/>
  <c r="L1616" i="1"/>
  <c r="L1616" i="12" s="1"/>
  <c r="K1616" i="1"/>
  <c r="K1616" i="12" s="1"/>
  <c r="J1616" i="1"/>
  <c r="J1616" i="12" s="1"/>
  <c r="I1616" i="1"/>
  <c r="I1616" i="12" s="1"/>
  <c r="V1615" i="1"/>
  <c r="V1615" i="12" s="1"/>
  <c r="U1615" i="1"/>
  <c r="U1615" i="12" s="1"/>
  <c r="T1615" i="1"/>
  <c r="T1615" i="12" s="1"/>
  <c r="S1615" i="1"/>
  <c r="S1615" i="12" s="1"/>
  <c r="R1615" i="1"/>
  <c r="R1615" i="12" s="1"/>
  <c r="Q1615" i="1"/>
  <c r="Q1615" i="12" s="1"/>
  <c r="P1615" i="1"/>
  <c r="P1615" i="12" s="1"/>
  <c r="O1615" i="1"/>
  <c r="O1615" i="12" s="1"/>
  <c r="N1615" i="1"/>
  <c r="N1615" i="12" s="1"/>
  <c r="M1615" i="1"/>
  <c r="M1615" i="12" s="1"/>
  <c r="L1615" i="1"/>
  <c r="L1615" i="12" s="1"/>
  <c r="K1615" i="1"/>
  <c r="K1615" i="12" s="1"/>
  <c r="J1615" i="1"/>
  <c r="J1615" i="12" s="1"/>
  <c r="I1615" i="1"/>
  <c r="I1615" i="12" s="1"/>
  <c r="V1613" i="1"/>
  <c r="V1613" i="12" s="1"/>
  <c r="U1613" i="1"/>
  <c r="U1613" i="12" s="1"/>
  <c r="T1613" i="1"/>
  <c r="T1613" i="12" s="1"/>
  <c r="S1613" i="1"/>
  <c r="S1613" i="12" s="1"/>
  <c r="R1613" i="1"/>
  <c r="R1613" i="12" s="1"/>
  <c r="Q1613" i="1"/>
  <c r="Q1613" i="12" s="1"/>
  <c r="P1613" i="1"/>
  <c r="P1613" i="12" s="1"/>
  <c r="O1613" i="1"/>
  <c r="O1613" i="12" s="1"/>
  <c r="N1613" i="1"/>
  <c r="N1613" i="12" s="1"/>
  <c r="M1613" i="1"/>
  <c r="M1613" i="12" s="1"/>
  <c r="L1613" i="1"/>
  <c r="L1613" i="12" s="1"/>
  <c r="K1613" i="1"/>
  <c r="K1613" i="12" s="1"/>
  <c r="J1613" i="1"/>
  <c r="J1613" i="12" s="1"/>
  <c r="I1613" i="1"/>
  <c r="I1613" i="12" s="1"/>
  <c r="V1612" i="1"/>
  <c r="V1612" i="12" s="1"/>
  <c r="U1612" i="1"/>
  <c r="U1612" i="12" s="1"/>
  <c r="T1612" i="1"/>
  <c r="T1612" i="12" s="1"/>
  <c r="S1612" i="1"/>
  <c r="S1612" i="12" s="1"/>
  <c r="R1612" i="1"/>
  <c r="R1612" i="12" s="1"/>
  <c r="Q1612" i="1"/>
  <c r="Q1612" i="12" s="1"/>
  <c r="P1612" i="1"/>
  <c r="P1612" i="12" s="1"/>
  <c r="O1612" i="1"/>
  <c r="O1612" i="12" s="1"/>
  <c r="N1612" i="1"/>
  <c r="N1612" i="12" s="1"/>
  <c r="M1612" i="1"/>
  <c r="M1612" i="12" s="1"/>
  <c r="L1612" i="1"/>
  <c r="L1612" i="12" s="1"/>
  <c r="K1612" i="1"/>
  <c r="K1612" i="12" s="1"/>
  <c r="J1612" i="1"/>
  <c r="J1612" i="12" s="1"/>
  <c r="I1612" i="1"/>
  <c r="I1612" i="12" s="1"/>
  <c r="V1611" i="1"/>
  <c r="V1611" i="12" s="1"/>
  <c r="U1611" i="1"/>
  <c r="U1611" i="12" s="1"/>
  <c r="T1611" i="1"/>
  <c r="T1611" i="12" s="1"/>
  <c r="S1611" i="1"/>
  <c r="S1611" i="12" s="1"/>
  <c r="R1611" i="1"/>
  <c r="R1611" i="12" s="1"/>
  <c r="Q1611" i="1"/>
  <c r="Q1611" i="12" s="1"/>
  <c r="P1611" i="1"/>
  <c r="P1611" i="12" s="1"/>
  <c r="O1611" i="1"/>
  <c r="O1611" i="12" s="1"/>
  <c r="N1611" i="1"/>
  <c r="N1611" i="12" s="1"/>
  <c r="M1611" i="1"/>
  <c r="M1611" i="12" s="1"/>
  <c r="L1611" i="1"/>
  <c r="L1611" i="12" s="1"/>
  <c r="K1611" i="1"/>
  <c r="K1611" i="12" s="1"/>
  <c r="J1611" i="1"/>
  <c r="J1611" i="12" s="1"/>
  <c r="I1611" i="1"/>
  <c r="I1611" i="12" s="1"/>
  <c r="V1608" i="1"/>
  <c r="V1608" i="12" s="1"/>
  <c r="U1608" i="1"/>
  <c r="U1608" i="12" s="1"/>
  <c r="T1608" i="1"/>
  <c r="T1608" i="12" s="1"/>
  <c r="S1608" i="1"/>
  <c r="S1608" i="12" s="1"/>
  <c r="R1608" i="1"/>
  <c r="R1608" i="12" s="1"/>
  <c r="Q1608" i="1"/>
  <c r="Q1608" i="12" s="1"/>
  <c r="P1608" i="1"/>
  <c r="P1608" i="12" s="1"/>
  <c r="O1608" i="1"/>
  <c r="O1608" i="12" s="1"/>
  <c r="N1608" i="1"/>
  <c r="N1608" i="12" s="1"/>
  <c r="M1608" i="1"/>
  <c r="M1608" i="12" s="1"/>
  <c r="L1608" i="1"/>
  <c r="L1608" i="12" s="1"/>
  <c r="K1608" i="1"/>
  <c r="K1608" i="12" s="1"/>
  <c r="J1608" i="1"/>
  <c r="J1608" i="12" s="1"/>
  <c r="I1608" i="1"/>
  <c r="I1608" i="12" s="1"/>
  <c r="V1607" i="1"/>
  <c r="V1607" i="12" s="1"/>
  <c r="U1607" i="1"/>
  <c r="U1607" i="12" s="1"/>
  <c r="T1607" i="1"/>
  <c r="T1607" i="12" s="1"/>
  <c r="S1607" i="1"/>
  <c r="S1607" i="12" s="1"/>
  <c r="R1607" i="1"/>
  <c r="R1607" i="12" s="1"/>
  <c r="Q1607" i="1"/>
  <c r="Q1607" i="12" s="1"/>
  <c r="P1607" i="1"/>
  <c r="P1607" i="12" s="1"/>
  <c r="O1607" i="1"/>
  <c r="O1607" i="12" s="1"/>
  <c r="N1607" i="1"/>
  <c r="N1607" i="12" s="1"/>
  <c r="M1607" i="1"/>
  <c r="M1607" i="12" s="1"/>
  <c r="L1607" i="1"/>
  <c r="L1607" i="12" s="1"/>
  <c r="K1607" i="1"/>
  <c r="K1607" i="12" s="1"/>
  <c r="J1607" i="1"/>
  <c r="J1607" i="12" s="1"/>
  <c r="I1607" i="1"/>
  <c r="I1607" i="12" s="1"/>
  <c r="V1606" i="1"/>
  <c r="V1606" i="12" s="1"/>
  <c r="U1606" i="1"/>
  <c r="U1606" i="12" s="1"/>
  <c r="T1606" i="1"/>
  <c r="T1606" i="12" s="1"/>
  <c r="S1606" i="1"/>
  <c r="S1606" i="12" s="1"/>
  <c r="R1606" i="1"/>
  <c r="R1606" i="12" s="1"/>
  <c r="Q1606" i="1"/>
  <c r="Q1606" i="12" s="1"/>
  <c r="P1606" i="1"/>
  <c r="P1606" i="12" s="1"/>
  <c r="O1606" i="1"/>
  <c r="O1606" i="12" s="1"/>
  <c r="N1606" i="1"/>
  <c r="N1606" i="12" s="1"/>
  <c r="M1606" i="1"/>
  <c r="M1606" i="12" s="1"/>
  <c r="L1606" i="1"/>
  <c r="L1606" i="12" s="1"/>
  <c r="K1606" i="1"/>
  <c r="K1606" i="12" s="1"/>
  <c r="J1606" i="1"/>
  <c r="J1606" i="12" s="1"/>
  <c r="I1606" i="1"/>
  <c r="I1606" i="12" s="1"/>
  <c r="V1605" i="1"/>
  <c r="V1605" i="12" s="1"/>
  <c r="U1605" i="1"/>
  <c r="U1605" i="12" s="1"/>
  <c r="T1605" i="1"/>
  <c r="T1605" i="12" s="1"/>
  <c r="S1605" i="1"/>
  <c r="S1605" i="12" s="1"/>
  <c r="R1605" i="1"/>
  <c r="R1605" i="12" s="1"/>
  <c r="Q1605" i="1"/>
  <c r="Q1605" i="12" s="1"/>
  <c r="P1605" i="1"/>
  <c r="P1605" i="12" s="1"/>
  <c r="O1605" i="1"/>
  <c r="O1605" i="12" s="1"/>
  <c r="N1605" i="1"/>
  <c r="N1605" i="12" s="1"/>
  <c r="M1605" i="1"/>
  <c r="M1605" i="12" s="1"/>
  <c r="L1605" i="1"/>
  <c r="L1605" i="12" s="1"/>
  <c r="K1605" i="1"/>
  <c r="K1605" i="12" s="1"/>
  <c r="J1605" i="1"/>
  <c r="J1605" i="12" s="1"/>
  <c r="I1605" i="1"/>
  <c r="I1605" i="12" s="1"/>
  <c r="V1603" i="1"/>
  <c r="V1603" i="12" s="1"/>
  <c r="U1603" i="1"/>
  <c r="U1603" i="12" s="1"/>
  <c r="T1603" i="1"/>
  <c r="T1603" i="12" s="1"/>
  <c r="S1603" i="1"/>
  <c r="S1603" i="12" s="1"/>
  <c r="R1603" i="1"/>
  <c r="R1603" i="12" s="1"/>
  <c r="Q1603" i="1"/>
  <c r="Q1603" i="12" s="1"/>
  <c r="P1603" i="1"/>
  <c r="P1603" i="12" s="1"/>
  <c r="O1603" i="1"/>
  <c r="O1603" i="12" s="1"/>
  <c r="N1603" i="1"/>
  <c r="N1603" i="12" s="1"/>
  <c r="M1603" i="1"/>
  <c r="M1603" i="12" s="1"/>
  <c r="L1603" i="1"/>
  <c r="L1603" i="12" s="1"/>
  <c r="K1603" i="1"/>
  <c r="K1603" i="12" s="1"/>
  <c r="J1603" i="1"/>
  <c r="J1603" i="12" s="1"/>
  <c r="I1603" i="1"/>
  <c r="I1603" i="12" s="1"/>
  <c r="V1602" i="1"/>
  <c r="V1602" i="12" s="1"/>
  <c r="U1602" i="1"/>
  <c r="U1602" i="12" s="1"/>
  <c r="T1602" i="1"/>
  <c r="T1602" i="12" s="1"/>
  <c r="S1602" i="1"/>
  <c r="S1602" i="12" s="1"/>
  <c r="R1602" i="1"/>
  <c r="R1602" i="12" s="1"/>
  <c r="Q1602" i="1"/>
  <c r="Q1602" i="12" s="1"/>
  <c r="P1602" i="1"/>
  <c r="P1602" i="12" s="1"/>
  <c r="O1602" i="1"/>
  <c r="O1602" i="12" s="1"/>
  <c r="N1602" i="1"/>
  <c r="N1602" i="12" s="1"/>
  <c r="M1602" i="1"/>
  <c r="M1602" i="12" s="1"/>
  <c r="L1602" i="1"/>
  <c r="L1602" i="12" s="1"/>
  <c r="K1602" i="1"/>
  <c r="K1602" i="12" s="1"/>
  <c r="J1602" i="1"/>
  <c r="J1602" i="12" s="1"/>
  <c r="I1602" i="1"/>
  <c r="I1602" i="12" s="1"/>
  <c r="V1601" i="1"/>
  <c r="V1601" i="12" s="1"/>
  <c r="U1601" i="1"/>
  <c r="U1601" i="12" s="1"/>
  <c r="T1601" i="1"/>
  <c r="T1601" i="12" s="1"/>
  <c r="S1601" i="1"/>
  <c r="S1601" i="12" s="1"/>
  <c r="R1601" i="1"/>
  <c r="R1601" i="12" s="1"/>
  <c r="Q1601" i="1"/>
  <c r="Q1601" i="12" s="1"/>
  <c r="P1601" i="1"/>
  <c r="P1601" i="12" s="1"/>
  <c r="O1601" i="1"/>
  <c r="O1601" i="12" s="1"/>
  <c r="N1601" i="1"/>
  <c r="N1601" i="12" s="1"/>
  <c r="M1601" i="1"/>
  <c r="M1601" i="12" s="1"/>
  <c r="L1601" i="1"/>
  <c r="L1601" i="12" s="1"/>
  <c r="K1601" i="1"/>
  <c r="K1601" i="12" s="1"/>
  <c r="J1601" i="1"/>
  <c r="J1601" i="12" s="1"/>
  <c r="I1601" i="1"/>
  <c r="I1601" i="12" s="1"/>
  <c r="V1600" i="1"/>
  <c r="V1600" i="12" s="1"/>
  <c r="U1600" i="1"/>
  <c r="U1600" i="12" s="1"/>
  <c r="T1600" i="1"/>
  <c r="T1600" i="12" s="1"/>
  <c r="S1600" i="1"/>
  <c r="S1600" i="12" s="1"/>
  <c r="R1600" i="1"/>
  <c r="R1600" i="12" s="1"/>
  <c r="Q1600" i="1"/>
  <c r="Q1600" i="12" s="1"/>
  <c r="P1600" i="1"/>
  <c r="P1600" i="12" s="1"/>
  <c r="O1600" i="1"/>
  <c r="O1600" i="12" s="1"/>
  <c r="N1600" i="1"/>
  <c r="N1600" i="12" s="1"/>
  <c r="M1600" i="1"/>
  <c r="M1600" i="12" s="1"/>
  <c r="L1600" i="1"/>
  <c r="L1600" i="12" s="1"/>
  <c r="K1600" i="1"/>
  <c r="K1600" i="12" s="1"/>
  <c r="J1600" i="1"/>
  <c r="J1600" i="12" s="1"/>
  <c r="I1600" i="1"/>
  <c r="I1600" i="12" s="1"/>
  <c r="V1598" i="1"/>
  <c r="V1598" i="12" s="1"/>
  <c r="U1598" i="1"/>
  <c r="U1598" i="12" s="1"/>
  <c r="T1598" i="1"/>
  <c r="T1598" i="12" s="1"/>
  <c r="S1598" i="1"/>
  <c r="S1598" i="12" s="1"/>
  <c r="R1598" i="1"/>
  <c r="R1598" i="12" s="1"/>
  <c r="Q1598" i="1"/>
  <c r="Q1598" i="12" s="1"/>
  <c r="P1598" i="1"/>
  <c r="P1598" i="12" s="1"/>
  <c r="O1598" i="1"/>
  <c r="O1598" i="12" s="1"/>
  <c r="N1598" i="1"/>
  <c r="N1598" i="12" s="1"/>
  <c r="M1598" i="1"/>
  <c r="M1598" i="12" s="1"/>
  <c r="L1598" i="1"/>
  <c r="L1598" i="12" s="1"/>
  <c r="K1598" i="1"/>
  <c r="K1598" i="12" s="1"/>
  <c r="J1598" i="1"/>
  <c r="J1598" i="12" s="1"/>
  <c r="I1598" i="1"/>
  <c r="I1598" i="12" s="1"/>
  <c r="V1597" i="1"/>
  <c r="V1597" i="12" s="1"/>
  <c r="U1597" i="1"/>
  <c r="U1597" i="12" s="1"/>
  <c r="T1597" i="1"/>
  <c r="T1597" i="12" s="1"/>
  <c r="S1597" i="1"/>
  <c r="S1597" i="12" s="1"/>
  <c r="R1597" i="1"/>
  <c r="R1597" i="12" s="1"/>
  <c r="Q1597" i="1"/>
  <c r="Q1597" i="12" s="1"/>
  <c r="P1597" i="1"/>
  <c r="P1597" i="12" s="1"/>
  <c r="O1597" i="1"/>
  <c r="O1597" i="12" s="1"/>
  <c r="N1597" i="1"/>
  <c r="N1597" i="12" s="1"/>
  <c r="M1597" i="1"/>
  <c r="M1597" i="12" s="1"/>
  <c r="L1597" i="1"/>
  <c r="L1597" i="12" s="1"/>
  <c r="K1597" i="1"/>
  <c r="K1597" i="12" s="1"/>
  <c r="J1597" i="1"/>
  <c r="J1597" i="12" s="1"/>
  <c r="I1597" i="1"/>
  <c r="I1597" i="12" s="1"/>
  <c r="V1596" i="1"/>
  <c r="V1596" i="12" s="1"/>
  <c r="U1596" i="1"/>
  <c r="U1596" i="12" s="1"/>
  <c r="T1596" i="1"/>
  <c r="T1596" i="12" s="1"/>
  <c r="S1596" i="1"/>
  <c r="S1596" i="12" s="1"/>
  <c r="R1596" i="1"/>
  <c r="R1596" i="12" s="1"/>
  <c r="Q1596" i="1"/>
  <c r="Q1596" i="12" s="1"/>
  <c r="P1596" i="1"/>
  <c r="P1596" i="12" s="1"/>
  <c r="O1596" i="1"/>
  <c r="O1596" i="12" s="1"/>
  <c r="N1596" i="1"/>
  <c r="N1596" i="12" s="1"/>
  <c r="M1596" i="1"/>
  <c r="M1596" i="12" s="1"/>
  <c r="L1596" i="1"/>
  <c r="L1596" i="12" s="1"/>
  <c r="K1596" i="1"/>
  <c r="K1596" i="12" s="1"/>
  <c r="J1596" i="1"/>
  <c r="J1596" i="12" s="1"/>
  <c r="I1596" i="1"/>
  <c r="I1596" i="12" s="1"/>
  <c r="V1595" i="1"/>
  <c r="V1595" i="12" s="1"/>
  <c r="U1595" i="1"/>
  <c r="U1595" i="12" s="1"/>
  <c r="T1595" i="1"/>
  <c r="T1595" i="12" s="1"/>
  <c r="S1595" i="1"/>
  <c r="S1595" i="12" s="1"/>
  <c r="R1595" i="1"/>
  <c r="R1595" i="12" s="1"/>
  <c r="Q1595" i="1"/>
  <c r="Q1595" i="12" s="1"/>
  <c r="P1595" i="1"/>
  <c r="P1595" i="12" s="1"/>
  <c r="O1595" i="1"/>
  <c r="O1595" i="12" s="1"/>
  <c r="N1595" i="1"/>
  <c r="N1595" i="12" s="1"/>
  <c r="M1595" i="1"/>
  <c r="M1595" i="12" s="1"/>
  <c r="L1595" i="1"/>
  <c r="L1595" i="12" s="1"/>
  <c r="K1595" i="1"/>
  <c r="K1595" i="12" s="1"/>
  <c r="J1595" i="1"/>
  <c r="J1595" i="12" s="1"/>
  <c r="I1595" i="1"/>
  <c r="I1595" i="12" s="1"/>
  <c r="V1584" i="1"/>
  <c r="V1584" i="12" s="1"/>
  <c r="U1584" i="1"/>
  <c r="U1584" i="12" s="1"/>
  <c r="T1584" i="1"/>
  <c r="T1584" i="12" s="1"/>
  <c r="S1584" i="1"/>
  <c r="S1584" i="12" s="1"/>
  <c r="R1584" i="1"/>
  <c r="R1584" i="12" s="1"/>
  <c r="Q1584" i="1"/>
  <c r="Q1584" i="12" s="1"/>
  <c r="P1584" i="1"/>
  <c r="P1584" i="12" s="1"/>
  <c r="O1584" i="1"/>
  <c r="O1584" i="12" s="1"/>
  <c r="N1584" i="1"/>
  <c r="N1584" i="12" s="1"/>
  <c r="M1584" i="1"/>
  <c r="M1584" i="12" s="1"/>
  <c r="L1584" i="1"/>
  <c r="L1584" i="12" s="1"/>
  <c r="K1584" i="1"/>
  <c r="K1584" i="12" s="1"/>
  <c r="J1584" i="1"/>
  <c r="J1584" i="12" s="1"/>
  <c r="I1584" i="1"/>
  <c r="I1584" i="12" s="1"/>
  <c r="V1583" i="1"/>
  <c r="V1583" i="12" s="1"/>
  <c r="U1583" i="1"/>
  <c r="U1583" i="12" s="1"/>
  <c r="T1583" i="1"/>
  <c r="T1583" i="12" s="1"/>
  <c r="S1583" i="1"/>
  <c r="S1583" i="12" s="1"/>
  <c r="R1583" i="1"/>
  <c r="R1583" i="12" s="1"/>
  <c r="Q1583" i="1"/>
  <c r="Q1583" i="12" s="1"/>
  <c r="P1583" i="1"/>
  <c r="P1583" i="12" s="1"/>
  <c r="O1583" i="1"/>
  <c r="O1583" i="12" s="1"/>
  <c r="N1583" i="1"/>
  <c r="N1583" i="12" s="1"/>
  <c r="M1583" i="1"/>
  <c r="M1583" i="12" s="1"/>
  <c r="L1583" i="1"/>
  <c r="L1583" i="12" s="1"/>
  <c r="K1583" i="1"/>
  <c r="K1583" i="12" s="1"/>
  <c r="J1583" i="1"/>
  <c r="J1583" i="12" s="1"/>
  <c r="I1583" i="1"/>
  <c r="I1583" i="12" s="1"/>
  <c r="V1581" i="1"/>
  <c r="V1581" i="12" s="1"/>
  <c r="U1581" i="1"/>
  <c r="U1581" i="12" s="1"/>
  <c r="T1581" i="1"/>
  <c r="T1581" i="12" s="1"/>
  <c r="S1581" i="1"/>
  <c r="S1581" i="12" s="1"/>
  <c r="R1581" i="1"/>
  <c r="R1581" i="12" s="1"/>
  <c r="Q1581" i="1"/>
  <c r="Q1581" i="12" s="1"/>
  <c r="P1581" i="1"/>
  <c r="P1581" i="12" s="1"/>
  <c r="O1581" i="1"/>
  <c r="O1581" i="12" s="1"/>
  <c r="N1581" i="1"/>
  <c r="N1581" i="12" s="1"/>
  <c r="M1581" i="1"/>
  <c r="M1581" i="12" s="1"/>
  <c r="L1581" i="1"/>
  <c r="L1581" i="12" s="1"/>
  <c r="K1581" i="1"/>
  <c r="K1581" i="12" s="1"/>
  <c r="J1581" i="1"/>
  <c r="J1581" i="12" s="1"/>
  <c r="I1581" i="1"/>
  <c r="I1581" i="12" s="1"/>
  <c r="V1580" i="1"/>
  <c r="V1580" i="12" s="1"/>
  <c r="U1580" i="1"/>
  <c r="U1580" i="12" s="1"/>
  <c r="T1580" i="1"/>
  <c r="T1580" i="12" s="1"/>
  <c r="S1580" i="1"/>
  <c r="S1580" i="12" s="1"/>
  <c r="R1580" i="1"/>
  <c r="R1580" i="12" s="1"/>
  <c r="Q1580" i="1"/>
  <c r="Q1580" i="12" s="1"/>
  <c r="P1580" i="1"/>
  <c r="P1580" i="12" s="1"/>
  <c r="O1580" i="1"/>
  <c r="O1580" i="12" s="1"/>
  <c r="N1580" i="1"/>
  <c r="N1580" i="12" s="1"/>
  <c r="M1580" i="1"/>
  <c r="M1580" i="12" s="1"/>
  <c r="L1580" i="1"/>
  <c r="L1580" i="12" s="1"/>
  <c r="K1580" i="1"/>
  <c r="K1580" i="12" s="1"/>
  <c r="J1580" i="1"/>
  <c r="J1580" i="12" s="1"/>
  <c r="I1580" i="1"/>
  <c r="I1580" i="12" s="1"/>
  <c r="V1578" i="1"/>
  <c r="V1578" i="12" s="1"/>
  <c r="U1578" i="1"/>
  <c r="U1578" i="12" s="1"/>
  <c r="T1578" i="1"/>
  <c r="T1578" i="12" s="1"/>
  <c r="S1578" i="1"/>
  <c r="S1578" i="12" s="1"/>
  <c r="R1578" i="1"/>
  <c r="R1578" i="12" s="1"/>
  <c r="Q1578" i="1"/>
  <c r="Q1578" i="12" s="1"/>
  <c r="P1578" i="1"/>
  <c r="P1578" i="12" s="1"/>
  <c r="O1578" i="1"/>
  <c r="O1578" i="12" s="1"/>
  <c r="N1578" i="1"/>
  <c r="N1578" i="12" s="1"/>
  <c r="M1578" i="1"/>
  <c r="M1578" i="12" s="1"/>
  <c r="L1578" i="1"/>
  <c r="L1578" i="12" s="1"/>
  <c r="K1578" i="1"/>
  <c r="K1578" i="12" s="1"/>
  <c r="J1578" i="1"/>
  <c r="J1578" i="12" s="1"/>
  <c r="I1578" i="1"/>
  <c r="I1578" i="12" s="1"/>
  <c r="V1577" i="1"/>
  <c r="V1577" i="12" s="1"/>
  <c r="U1577" i="1"/>
  <c r="U1577" i="12" s="1"/>
  <c r="T1577" i="1"/>
  <c r="T1577" i="12" s="1"/>
  <c r="S1577" i="1"/>
  <c r="S1577" i="12" s="1"/>
  <c r="R1577" i="1"/>
  <c r="R1577" i="12" s="1"/>
  <c r="Q1577" i="1"/>
  <c r="Q1577" i="12" s="1"/>
  <c r="P1577" i="1"/>
  <c r="P1577" i="12" s="1"/>
  <c r="O1577" i="1"/>
  <c r="O1577" i="12" s="1"/>
  <c r="N1577" i="1"/>
  <c r="N1577" i="12" s="1"/>
  <c r="M1577" i="1"/>
  <c r="M1577" i="12" s="1"/>
  <c r="L1577" i="1"/>
  <c r="L1577" i="12" s="1"/>
  <c r="K1577" i="1"/>
  <c r="K1577" i="12" s="1"/>
  <c r="J1577" i="1"/>
  <c r="J1577" i="12" s="1"/>
  <c r="I1577" i="1"/>
  <c r="I1577" i="12" s="1"/>
  <c r="V1575" i="1"/>
  <c r="V1575" i="12" s="1"/>
  <c r="U1575" i="1"/>
  <c r="U1575" i="12" s="1"/>
  <c r="T1575" i="1"/>
  <c r="T1575" i="12" s="1"/>
  <c r="S1575" i="1"/>
  <c r="S1575" i="12" s="1"/>
  <c r="R1575" i="1"/>
  <c r="R1575" i="12" s="1"/>
  <c r="Q1575" i="1"/>
  <c r="Q1575" i="12" s="1"/>
  <c r="P1575" i="1"/>
  <c r="P1575" i="12" s="1"/>
  <c r="O1575" i="1"/>
  <c r="O1575" i="12" s="1"/>
  <c r="N1575" i="1"/>
  <c r="N1575" i="12" s="1"/>
  <c r="M1575" i="1"/>
  <c r="M1575" i="12" s="1"/>
  <c r="L1575" i="1"/>
  <c r="L1575" i="12" s="1"/>
  <c r="K1575" i="1"/>
  <c r="K1575" i="12" s="1"/>
  <c r="J1575" i="1"/>
  <c r="J1575" i="12" s="1"/>
  <c r="I1575" i="1"/>
  <c r="I1575" i="12" s="1"/>
  <c r="V1574" i="1"/>
  <c r="V1574" i="12" s="1"/>
  <c r="U1574" i="1"/>
  <c r="U1574" i="12" s="1"/>
  <c r="T1574" i="1"/>
  <c r="T1574" i="12" s="1"/>
  <c r="S1574" i="1"/>
  <c r="S1574" i="12" s="1"/>
  <c r="R1574" i="1"/>
  <c r="R1574" i="12" s="1"/>
  <c r="Q1574" i="1"/>
  <c r="Q1574" i="12" s="1"/>
  <c r="P1574" i="1"/>
  <c r="P1574" i="12" s="1"/>
  <c r="O1574" i="1"/>
  <c r="O1574" i="12" s="1"/>
  <c r="N1574" i="1"/>
  <c r="N1574" i="12" s="1"/>
  <c r="M1574" i="1"/>
  <c r="M1574" i="12" s="1"/>
  <c r="L1574" i="1"/>
  <c r="L1574" i="12" s="1"/>
  <c r="K1574" i="1"/>
  <c r="K1574" i="12" s="1"/>
  <c r="J1574" i="1"/>
  <c r="J1574" i="12" s="1"/>
  <c r="I1574" i="1"/>
  <c r="I1574" i="12" s="1"/>
  <c r="V1572" i="1"/>
  <c r="V1572" i="12" s="1"/>
  <c r="U1572" i="1"/>
  <c r="U1572" i="12" s="1"/>
  <c r="T1572" i="1"/>
  <c r="T1572" i="12" s="1"/>
  <c r="S1572" i="1"/>
  <c r="S1572" i="12" s="1"/>
  <c r="R1572" i="1"/>
  <c r="R1572" i="12" s="1"/>
  <c r="Q1572" i="1"/>
  <c r="Q1572" i="12" s="1"/>
  <c r="P1572" i="1"/>
  <c r="P1572" i="12" s="1"/>
  <c r="O1572" i="1"/>
  <c r="O1572" i="12" s="1"/>
  <c r="N1572" i="1"/>
  <c r="N1572" i="12" s="1"/>
  <c r="M1572" i="1"/>
  <c r="M1572" i="12" s="1"/>
  <c r="L1572" i="1"/>
  <c r="L1572" i="12" s="1"/>
  <c r="K1572" i="1"/>
  <c r="K1572" i="12" s="1"/>
  <c r="J1572" i="1"/>
  <c r="J1572" i="12" s="1"/>
  <c r="I1572" i="1"/>
  <c r="I1572" i="12" s="1"/>
  <c r="V1571" i="1"/>
  <c r="V1571" i="12" s="1"/>
  <c r="U1571" i="1"/>
  <c r="U1571" i="12" s="1"/>
  <c r="T1571" i="1"/>
  <c r="T1571" i="12" s="1"/>
  <c r="S1571" i="1"/>
  <c r="S1571" i="12" s="1"/>
  <c r="R1571" i="1"/>
  <c r="R1571" i="12" s="1"/>
  <c r="Q1571" i="1"/>
  <c r="Q1571" i="12" s="1"/>
  <c r="P1571" i="1"/>
  <c r="P1571" i="12" s="1"/>
  <c r="O1571" i="1"/>
  <c r="O1571" i="12" s="1"/>
  <c r="N1571" i="1"/>
  <c r="N1571" i="12" s="1"/>
  <c r="M1571" i="1"/>
  <c r="M1571" i="12" s="1"/>
  <c r="L1571" i="1"/>
  <c r="L1571" i="12" s="1"/>
  <c r="K1571" i="1"/>
  <c r="K1571" i="12" s="1"/>
  <c r="J1571" i="1"/>
  <c r="J1571" i="12" s="1"/>
  <c r="I1571" i="1"/>
  <c r="I1571" i="12" s="1"/>
  <c r="V1569" i="1"/>
  <c r="V1569" i="12" s="1"/>
  <c r="U1569" i="1"/>
  <c r="U1569" i="12" s="1"/>
  <c r="T1569" i="1"/>
  <c r="T1569" i="12" s="1"/>
  <c r="S1569" i="1"/>
  <c r="S1569" i="12" s="1"/>
  <c r="R1569" i="1"/>
  <c r="R1569" i="12" s="1"/>
  <c r="Q1569" i="1"/>
  <c r="Q1569" i="12" s="1"/>
  <c r="P1569" i="1"/>
  <c r="P1569" i="12" s="1"/>
  <c r="O1569" i="1"/>
  <c r="O1569" i="12" s="1"/>
  <c r="N1569" i="1"/>
  <c r="N1569" i="12" s="1"/>
  <c r="M1569" i="1"/>
  <c r="M1569" i="12" s="1"/>
  <c r="L1569" i="1"/>
  <c r="L1569" i="12" s="1"/>
  <c r="K1569" i="1"/>
  <c r="K1569" i="12" s="1"/>
  <c r="J1569" i="1"/>
  <c r="J1569" i="12" s="1"/>
  <c r="I1569" i="1"/>
  <c r="I1569" i="12" s="1"/>
  <c r="V1568" i="1"/>
  <c r="V1568" i="12" s="1"/>
  <c r="U1568" i="1"/>
  <c r="U1568" i="12" s="1"/>
  <c r="T1568" i="1"/>
  <c r="T1568" i="12" s="1"/>
  <c r="S1568" i="1"/>
  <c r="S1568" i="12" s="1"/>
  <c r="R1568" i="1"/>
  <c r="R1568" i="12" s="1"/>
  <c r="Q1568" i="1"/>
  <c r="Q1568" i="12" s="1"/>
  <c r="P1568" i="1"/>
  <c r="P1568" i="12" s="1"/>
  <c r="O1568" i="1"/>
  <c r="O1568" i="12" s="1"/>
  <c r="N1568" i="1"/>
  <c r="N1568" i="12" s="1"/>
  <c r="M1568" i="1"/>
  <c r="M1568" i="12" s="1"/>
  <c r="L1568" i="1"/>
  <c r="L1568" i="12" s="1"/>
  <c r="K1568" i="1"/>
  <c r="K1568" i="12" s="1"/>
  <c r="J1568" i="1"/>
  <c r="J1568" i="12" s="1"/>
  <c r="I1568" i="1"/>
  <c r="I1568" i="12" s="1"/>
  <c r="V1565" i="1"/>
  <c r="V1565" i="12" s="1"/>
  <c r="U1565" i="1"/>
  <c r="U1565" i="12" s="1"/>
  <c r="T1565" i="1"/>
  <c r="T1565" i="12" s="1"/>
  <c r="S1565" i="1"/>
  <c r="S1565" i="12" s="1"/>
  <c r="R1565" i="1"/>
  <c r="R1565" i="12" s="1"/>
  <c r="Q1565" i="1"/>
  <c r="Q1565" i="12" s="1"/>
  <c r="P1565" i="1"/>
  <c r="P1565" i="12" s="1"/>
  <c r="O1565" i="1"/>
  <c r="O1565" i="12" s="1"/>
  <c r="N1565" i="1"/>
  <c r="N1565" i="12" s="1"/>
  <c r="M1565" i="1"/>
  <c r="M1565" i="12" s="1"/>
  <c r="L1565" i="1"/>
  <c r="L1565" i="12" s="1"/>
  <c r="K1565" i="1"/>
  <c r="K1565" i="12" s="1"/>
  <c r="J1565" i="1"/>
  <c r="J1565" i="12" s="1"/>
  <c r="I1565" i="1"/>
  <c r="I1565" i="12" s="1"/>
  <c r="V1564" i="1"/>
  <c r="V1564" i="12" s="1"/>
  <c r="U1564" i="1"/>
  <c r="U1564" i="12" s="1"/>
  <c r="T1564" i="1"/>
  <c r="T1564" i="12" s="1"/>
  <c r="S1564" i="1"/>
  <c r="S1564" i="12" s="1"/>
  <c r="R1564" i="1"/>
  <c r="R1564" i="12" s="1"/>
  <c r="Q1564" i="1"/>
  <c r="Q1564" i="12" s="1"/>
  <c r="P1564" i="1"/>
  <c r="P1564" i="12" s="1"/>
  <c r="O1564" i="1"/>
  <c r="O1564" i="12" s="1"/>
  <c r="N1564" i="1"/>
  <c r="N1564" i="12" s="1"/>
  <c r="M1564" i="1"/>
  <c r="M1564" i="12" s="1"/>
  <c r="L1564" i="1"/>
  <c r="L1564" i="12" s="1"/>
  <c r="K1564" i="1"/>
  <c r="K1564" i="12" s="1"/>
  <c r="J1564" i="1"/>
  <c r="J1564" i="12" s="1"/>
  <c r="I1564" i="1"/>
  <c r="I1564" i="12" s="1"/>
  <c r="V1563" i="1"/>
  <c r="V1563" i="12" s="1"/>
  <c r="U1563" i="1"/>
  <c r="U1563" i="12" s="1"/>
  <c r="T1563" i="1"/>
  <c r="T1563" i="12" s="1"/>
  <c r="S1563" i="1"/>
  <c r="S1563" i="12" s="1"/>
  <c r="R1563" i="1"/>
  <c r="R1563" i="12" s="1"/>
  <c r="Q1563" i="1"/>
  <c r="Q1563" i="12" s="1"/>
  <c r="P1563" i="1"/>
  <c r="P1563" i="12" s="1"/>
  <c r="O1563" i="1"/>
  <c r="O1563" i="12" s="1"/>
  <c r="N1563" i="1"/>
  <c r="N1563" i="12" s="1"/>
  <c r="M1563" i="1"/>
  <c r="M1563" i="12" s="1"/>
  <c r="L1563" i="1"/>
  <c r="L1563" i="12" s="1"/>
  <c r="K1563" i="1"/>
  <c r="K1563" i="12" s="1"/>
  <c r="J1563" i="1"/>
  <c r="J1563" i="12" s="1"/>
  <c r="I1563" i="1"/>
  <c r="I1563" i="12" s="1"/>
  <c r="V1561" i="1"/>
  <c r="V1561" i="12" s="1"/>
  <c r="U1561" i="1"/>
  <c r="U1561" i="12" s="1"/>
  <c r="T1561" i="1"/>
  <c r="T1561" i="12" s="1"/>
  <c r="S1561" i="1"/>
  <c r="S1561" i="12" s="1"/>
  <c r="R1561" i="1"/>
  <c r="R1561" i="12" s="1"/>
  <c r="Q1561" i="1"/>
  <c r="Q1561" i="12" s="1"/>
  <c r="P1561" i="1"/>
  <c r="P1561" i="12" s="1"/>
  <c r="O1561" i="1"/>
  <c r="O1561" i="12" s="1"/>
  <c r="N1561" i="1"/>
  <c r="N1561" i="12" s="1"/>
  <c r="M1561" i="1"/>
  <c r="M1561" i="12" s="1"/>
  <c r="L1561" i="1"/>
  <c r="L1561" i="12" s="1"/>
  <c r="K1561" i="1"/>
  <c r="K1561" i="12" s="1"/>
  <c r="J1561" i="1"/>
  <c r="J1561" i="12" s="1"/>
  <c r="I1561" i="1"/>
  <c r="I1561" i="12" s="1"/>
  <c r="V1560" i="1"/>
  <c r="V1560" i="12" s="1"/>
  <c r="U1560" i="1"/>
  <c r="U1560" i="12" s="1"/>
  <c r="T1560" i="1"/>
  <c r="T1560" i="12" s="1"/>
  <c r="S1560" i="1"/>
  <c r="S1560" i="12" s="1"/>
  <c r="R1560" i="1"/>
  <c r="R1560" i="12" s="1"/>
  <c r="Q1560" i="1"/>
  <c r="Q1560" i="12" s="1"/>
  <c r="P1560" i="1"/>
  <c r="P1560" i="12" s="1"/>
  <c r="O1560" i="1"/>
  <c r="O1560" i="12" s="1"/>
  <c r="N1560" i="1"/>
  <c r="N1560" i="12" s="1"/>
  <c r="M1560" i="1"/>
  <c r="M1560" i="12" s="1"/>
  <c r="L1560" i="1"/>
  <c r="L1560" i="12" s="1"/>
  <c r="K1560" i="1"/>
  <c r="K1560" i="12" s="1"/>
  <c r="J1560" i="1"/>
  <c r="J1560" i="12" s="1"/>
  <c r="I1560" i="1"/>
  <c r="I1560" i="12" s="1"/>
  <c r="V1558" i="1"/>
  <c r="V1558" i="12" s="1"/>
  <c r="U1558" i="1"/>
  <c r="U1558" i="12" s="1"/>
  <c r="T1558" i="1"/>
  <c r="T1558" i="12" s="1"/>
  <c r="S1558" i="1"/>
  <c r="S1558" i="12" s="1"/>
  <c r="R1558" i="1"/>
  <c r="R1558" i="12" s="1"/>
  <c r="Q1558" i="1"/>
  <c r="Q1558" i="12" s="1"/>
  <c r="P1558" i="1"/>
  <c r="P1558" i="12" s="1"/>
  <c r="O1558" i="1"/>
  <c r="O1558" i="12" s="1"/>
  <c r="N1558" i="1"/>
  <c r="N1558" i="12" s="1"/>
  <c r="M1558" i="1"/>
  <c r="M1558" i="12" s="1"/>
  <c r="L1558" i="1"/>
  <c r="L1558" i="12" s="1"/>
  <c r="K1558" i="1"/>
  <c r="K1558" i="12" s="1"/>
  <c r="J1558" i="1"/>
  <c r="J1558" i="12" s="1"/>
  <c r="I1558" i="1"/>
  <c r="I1558" i="12" s="1"/>
  <c r="V1557" i="1"/>
  <c r="V1557" i="12" s="1"/>
  <c r="U1557" i="1"/>
  <c r="U1557" i="12" s="1"/>
  <c r="T1557" i="1"/>
  <c r="T1557" i="12" s="1"/>
  <c r="S1557" i="1"/>
  <c r="S1557" i="12" s="1"/>
  <c r="R1557" i="1"/>
  <c r="R1557" i="12" s="1"/>
  <c r="Q1557" i="1"/>
  <c r="Q1557" i="12" s="1"/>
  <c r="P1557" i="1"/>
  <c r="P1557" i="12" s="1"/>
  <c r="O1557" i="1"/>
  <c r="O1557" i="12" s="1"/>
  <c r="N1557" i="1"/>
  <c r="N1557" i="12" s="1"/>
  <c r="M1557" i="1"/>
  <c r="M1557" i="12" s="1"/>
  <c r="L1557" i="1"/>
  <c r="L1557" i="12" s="1"/>
  <c r="K1557" i="1"/>
  <c r="K1557" i="12" s="1"/>
  <c r="J1557" i="1"/>
  <c r="J1557" i="12" s="1"/>
  <c r="I1557" i="1"/>
  <c r="I1557" i="12" s="1"/>
  <c r="V1556" i="1"/>
  <c r="V1556" i="12" s="1"/>
  <c r="U1556" i="1"/>
  <c r="U1556" i="12" s="1"/>
  <c r="T1556" i="1"/>
  <c r="T1556" i="12" s="1"/>
  <c r="S1556" i="1"/>
  <c r="S1556" i="12" s="1"/>
  <c r="R1556" i="1"/>
  <c r="R1556" i="12" s="1"/>
  <c r="Q1556" i="1"/>
  <c r="Q1556" i="12" s="1"/>
  <c r="P1556" i="1"/>
  <c r="P1556" i="12" s="1"/>
  <c r="O1556" i="1"/>
  <c r="O1556" i="12" s="1"/>
  <c r="N1556" i="1"/>
  <c r="N1556" i="12" s="1"/>
  <c r="M1556" i="1"/>
  <c r="M1556" i="12" s="1"/>
  <c r="L1556" i="1"/>
  <c r="L1556" i="12" s="1"/>
  <c r="K1556" i="1"/>
  <c r="K1556" i="12" s="1"/>
  <c r="J1556" i="1"/>
  <c r="J1556" i="12" s="1"/>
  <c r="I1556" i="1"/>
  <c r="I1556" i="12" s="1"/>
  <c r="V1554" i="1"/>
  <c r="V1554" i="12" s="1"/>
  <c r="U1554" i="1"/>
  <c r="U1554" i="12" s="1"/>
  <c r="T1554" i="1"/>
  <c r="T1554" i="12" s="1"/>
  <c r="S1554" i="1"/>
  <c r="S1554" i="12" s="1"/>
  <c r="R1554" i="1"/>
  <c r="R1554" i="12" s="1"/>
  <c r="Q1554" i="1"/>
  <c r="Q1554" i="12" s="1"/>
  <c r="P1554" i="1"/>
  <c r="P1554" i="12" s="1"/>
  <c r="O1554" i="1"/>
  <c r="O1554" i="12" s="1"/>
  <c r="N1554" i="1"/>
  <c r="N1554" i="12" s="1"/>
  <c r="M1554" i="1"/>
  <c r="M1554" i="12" s="1"/>
  <c r="L1554" i="1"/>
  <c r="L1554" i="12" s="1"/>
  <c r="K1554" i="1"/>
  <c r="K1554" i="12" s="1"/>
  <c r="J1554" i="1"/>
  <c r="J1554" i="12" s="1"/>
  <c r="I1554" i="1"/>
  <c r="I1554" i="12" s="1"/>
  <c r="V1553" i="1"/>
  <c r="V1553" i="12" s="1"/>
  <c r="U1553" i="1"/>
  <c r="U1553" i="12" s="1"/>
  <c r="T1553" i="1"/>
  <c r="T1553" i="12" s="1"/>
  <c r="S1553" i="1"/>
  <c r="S1553" i="12" s="1"/>
  <c r="R1553" i="1"/>
  <c r="R1553" i="12" s="1"/>
  <c r="Q1553" i="1"/>
  <c r="Q1553" i="12" s="1"/>
  <c r="P1553" i="1"/>
  <c r="P1553" i="12" s="1"/>
  <c r="O1553" i="1"/>
  <c r="O1553" i="12" s="1"/>
  <c r="N1553" i="1"/>
  <c r="N1553" i="12" s="1"/>
  <c r="M1553" i="1"/>
  <c r="M1553" i="12" s="1"/>
  <c r="L1553" i="1"/>
  <c r="L1553" i="12" s="1"/>
  <c r="K1553" i="1"/>
  <c r="K1553" i="12" s="1"/>
  <c r="J1553" i="1"/>
  <c r="J1553" i="12" s="1"/>
  <c r="I1553" i="1"/>
  <c r="I1553" i="12" s="1"/>
  <c r="V1551" i="1"/>
  <c r="V1551" i="12" s="1"/>
  <c r="U1551" i="1"/>
  <c r="U1551" i="12" s="1"/>
  <c r="T1551" i="1"/>
  <c r="T1551" i="12" s="1"/>
  <c r="S1551" i="1"/>
  <c r="S1551" i="12" s="1"/>
  <c r="R1551" i="1"/>
  <c r="R1551" i="12" s="1"/>
  <c r="Q1551" i="1"/>
  <c r="Q1551" i="12" s="1"/>
  <c r="P1551" i="1"/>
  <c r="P1551" i="12" s="1"/>
  <c r="O1551" i="1"/>
  <c r="O1551" i="12" s="1"/>
  <c r="N1551" i="1"/>
  <c r="N1551" i="12" s="1"/>
  <c r="M1551" i="1"/>
  <c r="M1551" i="12" s="1"/>
  <c r="L1551" i="1"/>
  <c r="L1551" i="12" s="1"/>
  <c r="K1551" i="1"/>
  <c r="K1551" i="12" s="1"/>
  <c r="J1551" i="1"/>
  <c r="J1551" i="12" s="1"/>
  <c r="I1551" i="1"/>
  <c r="I1551" i="12" s="1"/>
  <c r="V1550" i="1"/>
  <c r="V1550" i="12" s="1"/>
  <c r="U1550" i="1"/>
  <c r="U1550" i="12" s="1"/>
  <c r="T1550" i="1"/>
  <c r="T1550" i="12" s="1"/>
  <c r="S1550" i="1"/>
  <c r="S1550" i="12" s="1"/>
  <c r="R1550" i="1"/>
  <c r="R1550" i="12" s="1"/>
  <c r="Q1550" i="1"/>
  <c r="Q1550" i="12" s="1"/>
  <c r="P1550" i="1"/>
  <c r="P1550" i="12" s="1"/>
  <c r="O1550" i="1"/>
  <c r="O1550" i="12" s="1"/>
  <c r="N1550" i="1"/>
  <c r="N1550" i="12" s="1"/>
  <c r="M1550" i="1"/>
  <c r="M1550" i="12" s="1"/>
  <c r="L1550" i="1"/>
  <c r="L1550" i="12" s="1"/>
  <c r="K1550" i="1"/>
  <c r="K1550" i="12" s="1"/>
  <c r="J1550" i="1"/>
  <c r="J1550" i="12" s="1"/>
  <c r="I1550" i="1"/>
  <c r="I1550" i="12" s="1"/>
  <c r="V1549" i="1"/>
  <c r="V1549" i="12" s="1"/>
  <c r="U1549" i="1"/>
  <c r="U1549" i="12" s="1"/>
  <c r="T1549" i="1"/>
  <c r="T1549" i="12" s="1"/>
  <c r="S1549" i="1"/>
  <c r="S1549" i="12" s="1"/>
  <c r="R1549" i="1"/>
  <c r="R1549" i="12" s="1"/>
  <c r="Q1549" i="1"/>
  <c r="Q1549" i="12" s="1"/>
  <c r="P1549" i="1"/>
  <c r="P1549" i="12" s="1"/>
  <c r="O1549" i="1"/>
  <c r="O1549" i="12" s="1"/>
  <c r="N1549" i="1"/>
  <c r="N1549" i="12" s="1"/>
  <c r="M1549" i="1"/>
  <c r="M1549" i="12" s="1"/>
  <c r="L1549" i="1"/>
  <c r="L1549" i="12" s="1"/>
  <c r="K1549" i="1"/>
  <c r="K1549" i="12" s="1"/>
  <c r="J1549" i="1"/>
  <c r="J1549" i="12" s="1"/>
  <c r="I1549" i="1"/>
  <c r="I1549" i="12" s="1"/>
  <c r="V1547" i="1"/>
  <c r="V1547" i="12" s="1"/>
  <c r="U1547" i="1"/>
  <c r="U1547" i="12" s="1"/>
  <c r="T1547" i="1"/>
  <c r="T1547" i="12" s="1"/>
  <c r="S1547" i="1"/>
  <c r="S1547" i="12" s="1"/>
  <c r="R1547" i="1"/>
  <c r="R1547" i="12" s="1"/>
  <c r="Q1547" i="1"/>
  <c r="Q1547" i="12" s="1"/>
  <c r="P1547" i="1"/>
  <c r="P1547" i="12" s="1"/>
  <c r="O1547" i="1"/>
  <c r="O1547" i="12" s="1"/>
  <c r="N1547" i="1"/>
  <c r="N1547" i="12" s="1"/>
  <c r="M1547" i="1"/>
  <c r="M1547" i="12" s="1"/>
  <c r="L1547" i="1"/>
  <c r="L1547" i="12" s="1"/>
  <c r="K1547" i="1"/>
  <c r="K1547" i="12" s="1"/>
  <c r="J1547" i="1"/>
  <c r="J1547" i="12" s="1"/>
  <c r="I1547" i="1"/>
  <c r="I1547" i="12" s="1"/>
  <c r="V1546" i="1"/>
  <c r="V1546" i="12" s="1"/>
  <c r="U1546" i="1"/>
  <c r="U1546" i="12" s="1"/>
  <c r="T1546" i="1"/>
  <c r="T1546" i="12" s="1"/>
  <c r="S1546" i="1"/>
  <c r="S1546" i="12" s="1"/>
  <c r="R1546" i="1"/>
  <c r="R1546" i="12" s="1"/>
  <c r="Q1546" i="1"/>
  <c r="Q1546" i="12" s="1"/>
  <c r="P1546" i="1"/>
  <c r="P1546" i="12" s="1"/>
  <c r="O1546" i="1"/>
  <c r="O1546" i="12" s="1"/>
  <c r="N1546" i="1"/>
  <c r="N1546" i="12" s="1"/>
  <c r="M1546" i="1"/>
  <c r="M1546" i="12" s="1"/>
  <c r="L1546" i="1"/>
  <c r="L1546" i="12" s="1"/>
  <c r="K1546" i="1"/>
  <c r="K1546" i="12" s="1"/>
  <c r="J1546" i="1"/>
  <c r="J1546" i="12" s="1"/>
  <c r="I1546" i="1"/>
  <c r="I1546" i="12" s="1"/>
  <c r="V1543" i="1"/>
  <c r="V1543" i="12" s="1"/>
  <c r="U1543" i="1"/>
  <c r="U1543" i="12" s="1"/>
  <c r="T1543" i="1"/>
  <c r="T1543" i="12" s="1"/>
  <c r="S1543" i="1"/>
  <c r="S1543" i="12" s="1"/>
  <c r="R1543" i="1"/>
  <c r="R1543" i="12" s="1"/>
  <c r="Q1543" i="1"/>
  <c r="Q1543" i="12" s="1"/>
  <c r="P1543" i="1"/>
  <c r="P1543" i="12" s="1"/>
  <c r="O1543" i="1"/>
  <c r="O1543" i="12" s="1"/>
  <c r="N1543" i="1"/>
  <c r="N1543" i="12" s="1"/>
  <c r="M1543" i="1"/>
  <c r="M1543" i="12" s="1"/>
  <c r="L1543" i="1"/>
  <c r="L1543" i="12" s="1"/>
  <c r="K1543" i="1"/>
  <c r="K1543" i="12" s="1"/>
  <c r="J1543" i="1"/>
  <c r="J1543" i="12" s="1"/>
  <c r="I1543" i="1"/>
  <c r="I1543" i="12" s="1"/>
  <c r="V1542" i="1"/>
  <c r="V1542" i="12" s="1"/>
  <c r="U1542" i="1"/>
  <c r="U1542" i="12" s="1"/>
  <c r="T1542" i="1"/>
  <c r="T1542" i="12" s="1"/>
  <c r="S1542" i="1"/>
  <c r="S1542" i="12" s="1"/>
  <c r="R1542" i="1"/>
  <c r="R1542" i="12" s="1"/>
  <c r="Q1542" i="1"/>
  <c r="Q1542" i="12" s="1"/>
  <c r="P1542" i="1"/>
  <c r="P1542" i="12" s="1"/>
  <c r="O1542" i="1"/>
  <c r="O1542" i="12" s="1"/>
  <c r="N1542" i="1"/>
  <c r="N1542" i="12" s="1"/>
  <c r="M1542" i="1"/>
  <c r="M1542" i="12" s="1"/>
  <c r="L1542" i="1"/>
  <c r="L1542" i="12" s="1"/>
  <c r="K1542" i="1"/>
  <c r="K1542" i="12" s="1"/>
  <c r="J1542" i="1"/>
  <c r="J1542" i="12" s="1"/>
  <c r="I1542" i="1"/>
  <c r="I1542" i="12" s="1"/>
  <c r="V1541" i="1"/>
  <c r="V1541" i="12" s="1"/>
  <c r="U1541" i="1"/>
  <c r="U1541" i="12" s="1"/>
  <c r="T1541" i="1"/>
  <c r="T1541" i="12" s="1"/>
  <c r="S1541" i="1"/>
  <c r="S1541" i="12" s="1"/>
  <c r="R1541" i="1"/>
  <c r="R1541" i="12" s="1"/>
  <c r="Q1541" i="1"/>
  <c r="Q1541" i="12" s="1"/>
  <c r="P1541" i="1"/>
  <c r="P1541" i="12" s="1"/>
  <c r="O1541" i="1"/>
  <c r="O1541" i="12" s="1"/>
  <c r="N1541" i="1"/>
  <c r="N1541" i="12" s="1"/>
  <c r="M1541" i="1"/>
  <c r="M1541" i="12" s="1"/>
  <c r="L1541" i="1"/>
  <c r="L1541" i="12" s="1"/>
  <c r="K1541" i="1"/>
  <c r="K1541" i="12" s="1"/>
  <c r="J1541" i="1"/>
  <c r="J1541" i="12" s="1"/>
  <c r="I1541" i="1"/>
  <c r="I1541" i="12" s="1"/>
  <c r="V1539" i="1"/>
  <c r="V1539" i="12" s="1"/>
  <c r="U1539" i="1"/>
  <c r="U1539" i="12" s="1"/>
  <c r="T1539" i="1"/>
  <c r="T1539" i="12" s="1"/>
  <c r="S1539" i="1"/>
  <c r="S1539" i="12" s="1"/>
  <c r="R1539" i="1"/>
  <c r="R1539" i="12" s="1"/>
  <c r="Q1539" i="1"/>
  <c r="Q1539" i="12" s="1"/>
  <c r="P1539" i="1"/>
  <c r="P1539" i="12" s="1"/>
  <c r="O1539" i="1"/>
  <c r="O1539" i="12" s="1"/>
  <c r="N1539" i="1"/>
  <c r="N1539" i="12" s="1"/>
  <c r="M1539" i="1"/>
  <c r="M1539" i="12" s="1"/>
  <c r="L1539" i="1"/>
  <c r="L1539" i="12" s="1"/>
  <c r="K1539" i="1"/>
  <c r="K1539" i="12" s="1"/>
  <c r="J1539" i="1"/>
  <c r="J1539" i="12" s="1"/>
  <c r="I1539" i="1"/>
  <c r="I1539" i="12" s="1"/>
  <c r="V1538" i="1"/>
  <c r="V1538" i="12" s="1"/>
  <c r="U1538" i="1"/>
  <c r="U1538" i="12" s="1"/>
  <c r="T1538" i="1"/>
  <c r="T1538" i="12" s="1"/>
  <c r="S1538" i="1"/>
  <c r="S1538" i="12" s="1"/>
  <c r="R1538" i="1"/>
  <c r="R1538" i="12" s="1"/>
  <c r="Q1538" i="1"/>
  <c r="Q1538" i="12" s="1"/>
  <c r="P1538" i="1"/>
  <c r="P1538" i="12" s="1"/>
  <c r="O1538" i="1"/>
  <c r="O1538" i="12" s="1"/>
  <c r="N1538" i="1"/>
  <c r="N1538" i="12" s="1"/>
  <c r="M1538" i="1"/>
  <c r="M1538" i="12" s="1"/>
  <c r="L1538" i="1"/>
  <c r="L1538" i="12" s="1"/>
  <c r="K1538" i="1"/>
  <c r="K1538" i="12" s="1"/>
  <c r="J1538" i="1"/>
  <c r="J1538" i="12" s="1"/>
  <c r="I1538" i="1"/>
  <c r="I1538" i="12" s="1"/>
  <c r="V1537" i="1"/>
  <c r="V1537" i="12" s="1"/>
  <c r="U1537" i="1"/>
  <c r="U1537" i="12" s="1"/>
  <c r="T1537" i="1"/>
  <c r="T1537" i="12" s="1"/>
  <c r="S1537" i="1"/>
  <c r="S1537" i="12" s="1"/>
  <c r="R1537" i="1"/>
  <c r="R1537" i="12" s="1"/>
  <c r="Q1537" i="1"/>
  <c r="Q1537" i="12" s="1"/>
  <c r="P1537" i="1"/>
  <c r="P1537" i="12" s="1"/>
  <c r="O1537" i="1"/>
  <c r="O1537" i="12" s="1"/>
  <c r="N1537" i="1"/>
  <c r="N1537" i="12" s="1"/>
  <c r="M1537" i="1"/>
  <c r="M1537" i="12" s="1"/>
  <c r="L1537" i="1"/>
  <c r="L1537" i="12" s="1"/>
  <c r="K1537" i="1"/>
  <c r="K1537" i="12" s="1"/>
  <c r="J1537" i="1"/>
  <c r="J1537" i="12" s="1"/>
  <c r="I1537" i="1"/>
  <c r="I1537" i="12" s="1"/>
  <c r="V1535" i="1"/>
  <c r="V1535" i="12" s="1"/>
  <c r="U1535" i="1"/>
  <c r="U1535" i="12" s="1"/>
  <c r="T1535" i="1"/>
  <c r="T1535" i="12" s="1"/>
  <c r="S1535" i="1"/>
  <c r="S1535" i="12" s="1"/>
  <c r="R1535" i="1"/>
  <c r="R1535" i="12" s="1"/>
  <c r="Q1535" i="1"/>
  <c r="Q1535" i="12" s="1"/>
  <c r="P1535" i="1"/>
  <c r="P1535" i="12" s="1"/>
  <c r="O1535" i="1"/>
  <c r="O1535" i="12" s="1"/>
  <c r="N1535" i="1"/>
  <c r="N1535" i="12" s="1"/>
  <c r="M1535" i="1"/>
  <c r="M1535" i="12" s="1"/>
  <c r="L1535" i="1"/>
  <c r="L1535" i="12" s="1"/>
  <c r="K1535" i="1"/>
  <c r="K1535" i="12" s="1"/>
  <c r="J1535" i="1"/>
  <c r="J1535" i="12" s="1"/>
  <c r="I1535" i="1"/>
  <c r="I1535" i="12" s="1"/>
  <c r="V1534" i="1"/>
  <c r="V1534" i="12" s="1"/>
  <c r="U1534" i="1"/>
  <c r="U1534" i="12" s="1"/>
  <c r="T1534" i="1"/>
  <c r="T1534" i="12" s="1"/>
  <c r="S1534" i="1"/>
  <c r="S1534" i="12" s="1"/>
  <c r="R1534" i="1"/>
  <c r="R1534" i="12" s="1"/>
  <c r="Q1534" i="1"/>
  <c r="Q1534" i="12" s="1"/>
  <c r="P1534" i="1"/>
  <c r="P1534" i="12" s="1"/>
  <c r="O1534" i="1"/>
  <c r="O1534" i="12" s="1"/>
  <c r="N1534" i="1"/>
  <c r="N1534" i="12" s="1"/>
  <c r="M1534" i="1"/>
  <c r="M1534" i="12" s="1"/>
  <c r="L1534" i="1"/>
  <c r="L1534" i="12" s="1"/>
  <c r="K1534" i="1"/>
  <c r="K1534" i="12" s="1"/>
  <c r="J1534" i="1"/>
  <c r="J1534" i="12" s="1"/>
  <c r="I1534" i="1"/>
  <c r="I1534" i="12" s="1"/>
  <c r="V1533" i="1"/>
  <c r="V1533" i="12" s="1"/>
  <c r="U1533" i="1"/>
  <c r="U1533" i="12" s="1"/>
  <c r="T1533" i="1"/>
  <c r="T1533" i="12" s="1"/>
  <c r="S1533" i="1"/>
  <c r="S1533" i="12" s="1"/>
  <c r="R1533" i="1"/>
  <c r="R1533" i="12" s="1"/>
  <c r="Q1533" i="1"/>
  <c r="Q1533" i="12" s="1"/>
  <c r="P1533" i="1"/>
  <c r="P1533" i="12" s="1"/>
  <c r="O1533" i="1"/>
  <c r="O1533" i="12" s="1"/>
  <c r="N1533" i="1"/>
  <c r="N1533" i="12" s="1"/>
  <c r="M1533" i="1"/>
  <c r="M1533" i="12" s="1"/>
  <c r="L1533" i="1"/>
  <c r="L1533" i="12" s="1"/>
  <c r="K1533" i="1"/>
  <c r="K1533" i="12" s="1"/>
  <c r="J1533" i="1"/>
  <c r="J1533" i="12" s="1"/>
  <c r="I1533" i="1"/>
  <c r="I1533" i="12" s="1"/>
  <c r="V1530" i="1"/>
  <c r="V1530" i="12" s="1"/>
  <c r="U1530" i="1"/>
  <c r="U1530" i="12" s="1"/>
  <c r="T1530" i="1"/>
  <c r="T1530" i="12" s="1"/>
  <c r="S1530" i="1"/>
  <c r="S1530" i="12" s="1"/>
  <c r="R1530" i="1"/>
  <c r="R1530" i="12" s="1"/>
  <c r="Q1530" i="1"/>
  <c r="Q1530" i="12" s="1"/>
  <c r="P1530" i="1"/>
  <c r="P1530" i="12" s="1"/>
  <c r="O1530" i="1"/>
  <c r="O1530" i="12" s="1"/>
  <c r="N1530" i="1"/>
  <c r="N1530" i="12" s="1"/>
  <c r="M1530" i="1"/>
  <c r="M1530" i="12" s="1"/>
  <c r="L1530" i="1"/>
  <c r="L1530" i="12" s="1"/>
  <c r="K1530" i="1"/>
  <c r="K1530" i="12" s="1"/>
  <c r="J1530" i="1"/>
  <c r="J1530" i="12" s="1"/>
  <c r="I1530" i="1"/>
  <c r="I1530" i="12" s="1"/>
  <c r="V1529" i="1"/>
  <c r="V1529" i="12" s="1"/>
  <c r="U1529" i="1"/>
  <c r="U1529" i="12" s="1"/>
  <c r="T1529" i="1"/>
  <c r="T1529" i="12" s="1"/>
  <c r="S1529" i="1"/>
  <c r="S1529" i="12" s="1"/>
  <c r="R1529" i="1"/>
  <c r="R1529" i="12" s="1"/>
  <c r="Q1529" i="1"/>
  <c r="Q1529" i="12" s="1"/>
  <c r="P1529" i="1"/>
  <c r="P1529" i="12" s="1"/>
  <c r="O1529" i="1"/>
  <c r="O1529" i="12" s="1"/>
  <c r="N1529" i="1"/>
  <c r="N1529" i="12" s="1"/>
  <c r="M1529" i="1"/>
  <c r="M1529" i="12" s="1"/>
  <c r="L1529" i="1"/>
  <c r="L1529" i="12" s="1"/>
  <c r="K1529" i="1"/>
  <c r="K1529" i="12" s="1"/>
  <c r="J1529" i="1"/>
  <c r="J1529" i="12" s="1"/>
  <c r="I1529" i="1"/>
  <c r="I1529" i="12" s="1"/>
  <c r="V1528" i="1"/>
  <c r="V1528" i="12" s="1"/>
  <c r="U1528" i="1"/>
  <c r="U1528" i="12" s="1"/>
  <c r="T1528" i="1"/>
  <c r="T1528" i="12" s="1"/>
  <c r="S1528" i="1"/>
  <c r="S1528" i="12" s="1"/>
  <c r="R1528" i="1"/>
  <c r="R1528" i="12" s="1"/>
  <c r="Q1528" i="1"/>
  <c r="Q1528" i="12" s="1"/>
  <c r="P1528" i="1"/>
  <c r="P1528" i="12" s="1"/>
  <c r="O1528" i="1"/>
  <c r="O1528" i="12" s="1"/>
  <c r="N1528" i="1"/>
  <c r="N1528" i="12" s="1"/>
  <c r="M1528" i="1"/>
  <c r="M1528" i="12" s="1"/>
  <c r="L1528" i="1"/>
  <c r="L1528" i="12" s="1"/>
  <c r="K1528" i="1"/>
  <c r="K1528" i="12" s="1"/>
  <c r="J1528" i="1"/>
  <c r="J1528" i="12" s="1"/>
  <c r="I1528" i="1"/>
  <c r="I1528" i="12" s="1"/>
  <c r="V1527" i="1"/>
  <c r="V1527" i="12" s="1"/>
  <c r="U1527" i="1"/>
  <c r="U1527" i="12" s="1"/>
  <c r="T1527" i="1"/>
  <c r="T1527" i="12" s="1"/>
  <c r="S1527" i="1"/>
  <c r="S1527" i="12" s="1"/>
  <c r="R1527" i="1"/>
  <c r="R1527" i="12" s="1"/>
  <c r="Q1527" i="1"/>
  <c r="Q1527" i="12" s="1"/>
  <c r="P1527" i="1"/>
  <c r="P1527" i="12" s="1"/>
  <c r="O1527" i="1"/>
  <c r="O1527" i="12" s="1"/>
  <c r="N1527" i="1"/>
  <c r="N1527" i="12" s="1"/>
  <c r="M1527" i="1"/>
  <c r="M1527" i="12" s="1"/>
  <c r="L1527" i="1"/>
  <c r="L1527" i="12" s="1"/>
  <c r="K1527" i="1"/>
  <c r="K1527" i="12" s="1"/>
  <c r="J1527" i="1"/>
  <c r="J1527" i="12" s="1"/>
  <c r="I1527" i="1"/>
  <c r="I1527" i="12" s="1"/>
  <c r="V1525" i="1"/>
  <c r="V1525" i="12" s="1"/>
  <c r="U1525" i="1"/>
  <c r="U1525" i="12" s="1"/>
  <c r="T1525" i="1"/>
  <c r="T1525" i="12" s="1"/>
  <c r="S1525" i="1"/>
  <c r="S1525" i="12" s="1"/>
  <c r="R1525" i="1"/>
  <c r="R1525" i="12" s="1"/>
  <c r="Q1525" i="1"/>
  <c r="Q1525" i="12" s="1"/>
  <c r="P1525" i="1"/>
  <c r="P1525" i="12" s="1"/>
  <c r="O1525" i="1"/>
  <c r="O1525" i="12" s="1"/>
  <c r="N1525" i="1"/>
  <c r="N1525" i="12" s="1"/>
  <c r="M1525" i="1"/>
  <c r="M1525" i="12" s="1"/>
  <c r="L1525" i="1"/>
  <c r="L1525" i="12" s="1"/>
  <c r="K1525" i="1"/>
  <c r="K1525" i="12" s="1"/>
  <c r="J1525" i="1"/>
  <c r="J1525" i="12" s="1"/>
  <c r="I1525" i="1"/>
  <c r="I1525" i="12" s="1"/>
  <c r="V1524" i="1"/>
  <c r="V1524" i="12" s="1"/>
  <c r="U1524" i="1"/>
  <c r="U1524" i="12" s="1"/>
  <c r="T1524" i="1"/>
  <c r="T1524" i="12" s="1"/>
  <c r="S1524" i="1"/>
  <c r="S1524" i="12" s="1"/>
  <c r="R1524" i="1"/>
  <c r="R1524" i="12" s="1"/>
  <c r="Q1524" i="1"/>
  <c r="Q1524" i="12" s="1"/>
  <c r="P1524" i="1"/>
  <c r="P1524" i="12" s="1"/>
  <c r="O1524" i="1"/>
  <c r="O1524" i="12" s="1"/>
  <c r="N1524" i="1"/>
  <c r="N1524" i="12" s="1"/>
  <c r="M1524" i="1"/>
  <c r="M1524" i="12" s="1"/>
  <c r="L1524" i="1"/>
  <c r="L1524" i="12" s="1"/>
  <c r="K1524" i="1"/>
  <c r="K1524" i="12" s="1"/>
  <c r="J1524" i="1"/>
  <c r="J1524" i="12" s="1"/>
  <c r="I1524" i="1"/>
  <c r="I1524" i="12" s="1"/>
  <c r="V1523" i="1"/>
  <c r="V1523" i="12" s="1"/>
  <c r="U1523" i="1"/>
  <c r="U1523" i="12" s="1"/>
  <c r="T1523" i="1"/>
  <c r="T1523" i="12" s="1"/>
  <c r="S1523" i="1"/>
  <c r="S1523" i="12" s="1"/>
  <c r="R1523" i="1"/>
  <c r="R1523" i="12" s="1"/>
  <c r="Q1523" i="1"/>
  <c r="Q1523" i="12" s="1"/>
  <c r="P1523" i="1"/>
  <c r="P1523" i="12" s="1"/>
  <c r="O1523" i="1"/>
  <c r="O1523" i="12" s="1"/>
  <c r="N1523" i="1"/>
  <c r="N1523" i="12" s="1"/>
  <c r="M1523" i="1"/>
  <c r="M1523" i="12" s="1"/>
  <c r="L1523" i="1"/>
  <c r="L1523" i="12" s="1"/>
  <c r="K1523" i="1"/>
  <c r="K1523" i="12" s="1"/>
  <c r="J1523" i="1"/>
  <c r="J1523" i="12" s="1"/>
  <c r="I1523" i="1"/>
  <c r="I1523" i="12" s="1"/>
  <c r="V1522" i="1"/>
  <c r="V1522" i="12" s="1"/>
  <c r="U1522" i="1"/>
  <c r="U1522" i="12" s="1"/>
  <c r="T1522" i="1"/>
  <c r="T1522" i="12" s="1"/>
  <c r="S1522" i="1"/>
  <c r="S1522" i="12" s="1"/>
  <c r="R1522" i="1"/>
  <c r="R1522" i="12" s="1"/>
  <c r="Q1522" i="1"/>
  <c r="Q1522" i="12" s="1"/>
  <c r="P1522" i="1"/>
  <c r="P1522" i="12" s="1"/>
  <c r="O1522" i="1"/>
  <c r="O1522" i="12" s="1"/>
  <c r="N1522" i="1"/>
  <c r="N1522" i="12" s="1"/>
  <c r="M1522" i="1"/>
  <c r="M1522" i="12" s="1"/>
  <c r="L1522" i="1"/>
  <c r="L1522" i="12" s="1"/>
  <c r="K1522" i="1"/>
  <c r="K1522" i="12" s="1"/>
  <c r="J1522" i="1"/>
  <c r="J1522" i="12" s="1"/>
  <c r="I1522" i="1"/>
  <c r="I1522" i="12" s="1"/>
  <c r="V1520" i="1"/>
  <c r="V1520" i="12" s="1"/>
  <c r="U1520" i="1"/>
  <c r="U1520" i="12" s="1"/>
  <c r="T1520" i="1"/>
  <c r="T1520" i="12" s="1"/>
  <c r="S1520" i="1"/>
  <c r="S1520" i="12" s="1"/>
  <c r="R1520" i="1"/>
  <c r="R1520" i="12" s="1"/>
  <c r="Q1520" i="1"/>
  <c r="Q1520" i="12" s="1"/>
  <c r="P1520" i="1"/>
  <c r="P1520" i="12" s="1"/>
  <c r="O1520" i="1"/>
  <c r="O1520" i="12" s="1"/>
  <c r="N1520" i="1"/>
  <c r="N1520" i="12" s="1"/>
  <c r="M1520" i="1"/>
  <c r="M1520" i="12" s="1"/>
  <c r="L1520" i="1"/>
  <c r="L1520" i="12" s="1"/>
  <c r="K1520" i="1"/>
  <c r="K1520" i="12" s="1"/>
  <c r="J1520" i="1"/>
  <c r="J1520" i="12" s="1"/>
  <c r="I1520" i="1"/>
  <c r="I1520" i="12" s="1"/>
  <c r="V1519" i="1"/>
  <c r="V1519" i="12" s="1"/>
  <c r="U1519" i="1"/>
  <c r="U1519" i="12" s="1"/>
  <c r="T1519" i="1"/>
  <c r="T1519" i="12" s="1"/>
  <c r="S1519" i="1"/>
  <c r="S1519" i="12" s="1"/>
  <c r="R1519" i="1"/>
  <c r="R1519" i="12" s="1"/>
  <c r="Q1519" i="1"/>
  <c r="Q1519" i="12" s="1"/>
  <c r="P1519" i="1"/>
  <c r="P1519" i="12" s="1"/>
  <c r="O1519" i="1"/>
  <c r="O1519" i="12" s="1"/>
  <c r="N1519" i="1"/>
  <c r="N1519" i="12" s="1"/>
  <c r="M1519" i="1"/>
  <c r="M1519" i="12" s="1"/>
  <c r="L1519" i="1"/>
  <c r="L1519" i="12" s="1"/>
  <c r="K1519" i="1"/>
  <c r="K1519" i="12" s="1"/>
  <c r="J1519" i="1"/>
  <c r="J1519" i="12" s="1"/>
  <c r="I1519" i="1"/>
  <c r="I1519" i="12" s="1"/>
  <c r="V1518" i="1"/>
  <c r="V1518" i="12" s="1"/>
  <c r="U1518" i="1"/>
  <c r="U1518" i="12" s="1"/>
  <c r="T1518" i="1"/>
  <c r="T1518" i="12" s="1"/>
  <c r="S1518" i="1"/>
  <c r="S1518" i="12" s="1"/>
  <c r="R1518" i="1"/>
  <c r="R1518" i="12" s="1"/>
  <c r="Q1518" i="1"/>
  <c r="Q1518" i="12" s="1"/>
  <c r="P1518" i="1"/>
  <c r="P1518" i="12" s="1"/>
  <c r="O1518" i="1"/>
  <c r="O1518" i="12" s="1"/>
  <c r="N1518" i="1"/>
  <c r="N1518" i="12" s="1"/>
  <c r="M1518" i="1"/>
  <c r="M1518" i="12" s="1"/>
  <c r="L1518" i="1"/>
  <c r="L1518" i="12" s="1"/>
  <c r="K1518" i="1"/>
  <c r="K1518" i="12" s="1"/>
  <c r="J1518" i="1"/>
  <c r="J1518" i="12" s="1"/>
  <c r="I1518" i="1"/>
  <c r="I1518" i="12" s="1"/>
  <c r="V1517" i="1"/>
  <c r="V1517" i="12" s="1"/>
  <c r="U1517" i="1"/>
  <c r="U1517" i="12" s="1"/>
  <c r="T1517" i="1"/>
  <c r="T1517" i="12" s="1"/>
  <c r="S1517" i="1"/>
  <c r="S1517" i="12" s="1"/>
  <c r="R1517" i="1"/>
  <c r="R1517" i="12" s="1"/>
  <c r="Q1517" i="1"/>
  <c r="Q1517" i="12" s="1"/>
  <c r="P1517" i="1"/>
  <c r="P1517" i="12" s="1"/>
  <c r="O1517" i="1"/>
  <c r="O1517" i="12" s="1"/>
  <c r="N1517" i="1"/>
  <c r="N1517" i="12" s="1"/>
  <c r="M1517" i="1"/>
  <c r="M1517" i="12" s="1"/>
  <c r="L1517" i="1"/>
  <c r="L1517" i="12" s="1"/>
  <c r="K1517" i="1"/>
  <c r="K1517" i="12" s="1"/>
  <c r="J1517" i="1"/>
  <c r="J1517" i="12" s="1"/>
  <c r="I1517" i="1"/>
  <c r="I1517" i="12" s="1"/>
  <c r="V1506" i="1"/>
  <c r="V1506" i="12" s="1"/>
  <c r="U1506" i="1"/>
  <c r="U1506" i="12" s="1"/>
  <c r="T1506" i="1"/>
  <c r="T1506" i="12" s="1"/>
  <c r="S1506" i="1"/>
  <c r="S1506" i="12" s="1"/>
  <c r="R1506" i="1"/>
  <c r="R1506" i="12" s="1"/>
  <c r="Q1506" i="1"/>
  <c r="Q1506" i="12" s="1"/>
  <c r="P1506" i="1"/>
  <c r="P1506" i="12" s="1"/>
  <c r="O1506" i="1"/>
  <c r="O1506" i="12" s="1"/>
  <c r="N1506" i="1"/>
  <c r="N1506" i="12" s="1"/>
  <c r="M1506" i="1"/>
  <c r="M1506" i="12" s="1"/>
  <c r="L1506" i="1"/>
  <c r="L1506" i="12" s="1"/>
  <c r="K1506" i="1"/>
  <c r="K1506" i="12" s="1"/>
  <c r="J1506" i="1"/>
  <c r="J1506" i="12" s="1"/>
  <c r="I1506" i="1"/>
  <c r="I1506" i="12" s="1"/>
  <c r="V1505" i="1"/>
  <c r="V1505" i="12" s="1"/>
  <c r="U1505" i="1"/>
  <c r="U1505" i="12" s="1"/>
  <c r="T1505" i="1"/>
  <c r="T1505" i="12" s="1"/>
  <c r="S1505" i="1"/>
  <c r="S1505" i="12" s="1"/>
  <c r="R1505" i="1"/>
  <c r="R1505" i="12" s="1"/>
  <c r="Q1505" i="1"/>
  <c r="Q1505" i="12" s="1"/>
  <c r="P1505" i="1"/>
  <c r="P1505" i="12" s="1"/>
  <c r="O1505" i="1"/>
  <c r="O1505" i="12" s="1"/>
  <c r="N1505" i="1"/>
  <c r="N1505" i="12" s="1"/>
  <c r="M1505" i="1"/>
  <c r="M1505" i="12" s="1"/>
  <c r="L1505" i="1"/>
  <c r="L1505" i="12" s="1"/>
  <c r="K1505" i="1"/>
  <c r="K1505" i="12" s="1"/>
  <c r="J1505" i="1"/>
  <c r="J1505" i="12" s="1"/>
  <c r="I1505" i="1"/>
  <c r="I1505" i="12" s="1"/>
  <c r="V1503" i="1"/>
  <c r="V1503" i="12" s="1"/>
  <c r="U1503" i="1"/>
  <c r="U1503" i="12" s="1"/>
  <c r="T1503" i="1"/>
  <c r="T1503" i="12" s="1"/>
  <c r="S1503" i="1"/>
  <c r="S1503" i="12" s="1"/>
  <c r="R1503" i="1"/>
  <c r="R1503" i="12" s="1"/>
  <c r="Q1503" i="1"/>
  <c r="Q1503" i="12" s="1"/>
  <c r="P1503" i="1"/>
  <c r="P1503" i="12" s="1"/>
  <c r="O1503" i="1"/>
  <c r="O1503" i="12" s="1"/>
  <c r="N1503" i="1"/>
  <c r="N1503" i="12" s="1"/>
  <c r="M1503" i="1"/>
  <c r="M1503" i="12" s="1"/>
  <c r="L1503" i="1"/>
  <c r="L1503" i="12" s="1"/>
  <c r="K1503" i="1"/>
  <c r="K1503" i="12" s="1"/>
  <c r="J1503" i="1"/>
  <c r="J1503" i="12" s="1"/>
  <c r="I1503" i="1"/>
  <c r="I1503" i="12" s="1"/>
  <c r="V1502" i="1"/>
  <c r="V1502" i="12" s="1"/>
  <c r="U1502" i="1"/>
  <c r="U1502" i="12" s="1"/>
  <c r="T1502" i="1"/>
  <c r="T1502" i="12" s="1"/>
  <c r="S1502" i="1"/>
  <c r="S1502" i="12" s="1"/>
  <c r="R1502" i="1"/>
  <c r="R1502" i="12" s="1"/>
  <c r="Q1502" i="1"/>
  <c r="Q1502" i="12" s="1"/>
  <c r="P1502" i="1"/>
  <c r="P1502" i="12" s="1"/>
  <c r="O1502" i="1"/>
  <c r="O1502" i="12" s="1"/>
  <c r="N1502" i="1"/>
  <c r="N1502" i="12" s="1"/>
  <c r="M1502" i="1"/>
  <c r="M1502" i="12" s="1"/>
  <c r="L1502" i="1"/>
  <c r="L1502" i="12" s="1"/>
  <c r="K1502" i="1"/>
  <c r="K1502" i="12" s="1"/>
  <c r="J1502" i="1"/>
  <c r="J1502" i="12" s="1"/>
  <c r="I1502" i="1"/>
  <c r="I1502" i="12" s="1"/>
  <c r="V1500" i="1"/>
  <c r="V1500" i="12" s="1"/>
  <c r="U1500" i="1"/>
  <c r="U1500" i="12" s="1"/>
  <c r="T1500" i="1"/>
  <c r="T1500" i="12" s="1"/>
  <c r="S1500" i="1"/>
  <c r="S1500" i="12" s="1"/>
  <c r="R1500" i="1"/>
  <c r="R1500" i="12" s="1"/>
  <c r="Q1500" i="1"/>
  <c r="Q1500" i="12" s="1"/>
  <c r="P1500" i="1"/>
  <c r="P1500" i="12" s="1"/>
  <c r="O1500" i="1"/>
  <c r="O1500" i="12" s="1"/>
  <c r="N1500" i="1"/>
  <c r="N1500" i="12" s="1"/>
  <c r="M1500" i="1"/>
  <c r="M1500" i="12" s="1"/>
  <c r="L1500" i="1"/>
  <c r="L1500" i="12" s="1"/>
  <c r="K1500" i="1"/>
  <c r="K1500" i="12" s="1"/>
  <c r="J1500" i="1"/>
  <c r="J1500" i="12" s="1"/>
  <c r="I1500" i="1"/>
  <c r="I1500" i="12" s="1"/>
  <c r="V1499" i="1"/>
  <c r="V1499" i="12" s="1"/>
  <c r="U1499" i="1"/>
  <c r="U1499" i="12" s="1"/>
  <c r="T1499" i="1"/>
  <c r="T1499" i="12" s="1"/>
  <c r="S1499" i="1"/>
  <c r="S1499" i="12" s="1"/>
  <c r="R1499" i="1"/>
  <c r="R1499" i="12" s="1"/>
  <c r="Q1499" i="1"/>
  <c r="Q1499" i="12" s="1"/>
  <c r="P1499" i="1"/>
  <c r="P1499" i="12" s="1"/>
  <c r="O1499" i="1"/>
  <c r="O1499" i="12" s="1"/>
  <c r="N1499" i="1"/>
  <c r="N1499" i="12" s="1"/>
  <c r="M1499" i="1"/>
  <c r="M1499" i="12" s="1"/>
  <c r="L1499" i="1"/>
  <c r="L1499" i="12" s="1"/>
  <c r="K1499" i="1"/>
  <c r="K1499" i="12" s="1"/>
  <c r="J1499" i="1"/>
  <c r="J1499" i="12" s="1"/>
  <c r="I1499" i="1"/>
  <c r="I1499" i="12" s="1"/>
  <c r="V1497" i="1"/>
  <c r="V1497" i="12" s="1"/>
  <c r="U1497" i="1"/>
  <c r="U1497" i="12" s="1"/>
  <c r="T1497" i="1"/>
  <c r="T1497" i="12" s="1"/>
  <c r="S1497" i="1"/>
  <c r="S1497" i="12" s="1"/>
  <c r="R1497" i="1"/>
  <c r="R1497" i="12" s="1"/>
  <c r="Q1497" i="1"/>
  <c r="Q1497" i="12" s="1"/>
  <c r="P1497" i="1"/>
  <c r="P1497" i="12" s="1"/>
  <c r="O1497" i="1"/>
  <c r="O1497" i="12" s="1"/>
  <c r="N1497" i="1"/>
  <c r="N1497" i="12" s="1"/>
  <c r="M1497" i="1"/>
  <c r="M1497" i="12" s="1"/>
  <c r="L1497" i="1"/>
  <c r="L1497" i="12" s="1"/>
  <c r="K1497" i="1"/>
  <c r="K1497" i="12" s="1"/>
  <c r="J1497" i="1"/>
  <c r="J1497" i="12" s="1"/>
  <c r="I1497" i="1"/>
  <c r="I1497" i="12" s="1"/>
  <c r="V1496" i="1"/>
  <c r="V1496" i="12" s="1"/>
  <c r="U1496" i="1"/>
  <c r="U1496" i="12" s="1"/>
  <c r="T1496" i="1"/>
  <c r="T1496" i="12" s="1"/>
  <c r="S1496" i="1"/>
  <c r="S1496" i="12" s="1"/>
  <c r="R1496" i="1"/>
  <c r="R1496" i="12" s="1"/>
  <c r="Q1496" i="1"/>
  <c r="Q1496" i="12" s="1"/>
  <c r="P1496" i="1"/>
  <c r="P1496" i="12" s="1"/>
  <c r="O1496" i="1"/>
  <c r="O1496" i="12" s="1"/>
  <c r="N1496" i="1"/>
  <c r="N1496" i="12" s="1"/>
  <c r="M1496" i="1"/>
  <c r="M1496" i="12" s="1"/>
  <c r="L1496" i="1"/>
  <c r="L1496" i="12" s="1"/>
  <c r="K1496" i="1"/>
  <c r="K1496" i="12" s="1"/>
  <c r="J1496" i="1"/>
  <c r="J1496" i="12" s="1"/>
  <c r="I1496" i="1"/>
  <c r="I1496" i="12" s="1"/>
  <c r="V1494" i="1"/>
  <c r="V1494" i="12" s="1"/>
  <c r="U1494" i="1"/>
  <c r="U1494" i="12" s="1"/>
  <c r="T1494" i="1"/>
  <c r="T1494" i="12" s="1"/>
  <c r="S1494" i="1"/>
  <c r="S1494" i="12" s="1"/>
  <c r="R1494" i="1"/>
  <c r="R1494" i="12" s="1"/>
  <c r="Q1494" i="1"/>
  <c r="Q1494" i="12" s="1"/>
  <c r="P1494" i="1"/>
  <c r="P1494" i="12" s="1"/>
  <c r="O1494" i="1"/>
  <c r="O1494" i="12" s="1"/>
  <c r="N1494" i="1"/>
  <c r="N1494" i="12" s="1"/>
  <c r="M1494" i="1"/>
  <c r="M1494" i="12" s="1"/>
  <c r="L1494" i="1"/>
  <c r="L1494" i="12" s="1"/>
  <c r="K1494" i="1"/>
  <c r="K1494" i="12" s="1"/>
  <c r="J1494" i="1"/>
  <c r="J1494" i="12" s="1"/>
  <c r="I1494" i="1"/>
  <c r="I1494" i="12" s="1"/>
  <c r="V1493" i="1"/>
  <c r="V1493" i="12" s="1"/>
  <c r="U1493" i="1"/>
  <c r="U1493" i="12" s="1"/>
  <c r="T1493" i="1"/>
  <c r="T1493" i="12" s="1"/>
  <c r="S1493" i="1"/>
  <c r="S1493" i="12" s="1"/>
  <c r="R1493" i="1"/>
  <c r="R1493" i="12" s="1"/>
  <c r="Q1493" i="1"/>
  <c r="Q1493" i="12" s="1"/>
  <c r="P1493" i="1"/>
  <c r="P1493" i="12" s="1"/>
  <c r="O1493" i="1"/>
  <c r="O1493" i="12" s="1"/>
  <c r="N1493" i="1"/>
  <c r="N1493" i="12" s="1"/>
  <c r="M1493" i="1"/>
  <c r="M1493" i="12" s="1"/>
  <c r="L1493" i="1"/>
  <c r="L1493" i="12" s="1"/>
  <c r="K1493" i="1"/>
  <c r="K1493" i="12" s="1"/>
  <c r="J1493" i="1"/>
  <c r="J1493" i="12" s="1"/>
  <c r="I1493" i="1"/>
  <c r="I1493" i="12" s="1"/>
  <c r="V1491" i="1"/>
  <c r="V1491" i="12" s="1"/>
  <c r="U1491" i="1"/>
  <c r="U1491" i="12" s="1"/>
  <c r="T1491" i="1"/>
  <c r="T1491" i="12" s="1"/>
  <c r="S1491" i="1"/>
  <c r="S1491" i="12" s="1"/>
  <c r="R1491" i="1"/>
  <c r="R1491" i="12" s="1"/>
  <c r="Q1491" i="1"/>
  <c r="Q1491" i="12" s="1"/>
  <c r="P1491" i="1"/>
  <c r="P1491" i="12" s="1"/>
  <c r="O1491" i="1"/>
  <c r="O1491" i="12" s="1"/>
  <c r="N1491" i="1"/>
  <c r="N1491" i="12" s="1"/>
  <c r="M1491" i="1"/>
  <c r="M1491" i="12" s="1"/>
  <c r="L1491" i="1"/>
  <c r="L1491" i="12" s="1"/>
  <c r="K1491" i="1"/>
  <c r="K1491" i="12" s="1"/>
  <c r="J1491" i="1"/>
  <c r="J1491" i="12" s="1"/>
  <c r="I1491" i="1"/>
  <c r="I1491" i="12" s="1"/>
  <c r="V1490" i="1"/>
  <c r="V1490" i="12" s="1"/>
  <c r="U1490" i="1"/>
  <c r="U1490" i="12" s="1"/>
  <c r="T1490" i="1"/>
  <c r="T1490" i="12" s="1"/>
  <c r="S1490" i="1"/>
  <c r="S1490" i="12" s="1"/>
  <c r="R1490" i="1"/>
  <c r="R1490" i="12" s="1"/>
  <c r="Q1490" i="1"/>
  <c r="Q1490" i="12" s="1"/>
  <c r="P1490" i="1"/>
  <c r="P1490" i="12" s="1"/>
  <c r="O1490" i="1"/>
  <c r="O1490" i="12" s="1"/>
  <c r="N1490" i="1"/>
  <c r="N1490" i="12" s="1"/>
  <c r="M1490" i="1"/>
  <c r="M1490" i="12" s="1"/>
  <c r="L1490" i="1"/>
  <c r="L1490" i="12" s="1"/>
  <c r="K1490" i="1"/>
  <c r="K1490" i="12" s="1"/>
  <c r="J1490" i="1"/>
  <c r="J1490" i="12" s="1"/>
  <c r="I1490" i="1"/>
  <c r="I1490" i="12" s="1"/>
  <c r="V1487" i="1"/>
  <c r="V1487" i="12" s="1"/>
  <c r="U1487" i="1"/>
  <c r="U1487" i="12" s="1"/>
  <c r="T1487" i="1"/>
  <c r="T1487" i="12" s="1"/>
  <c r="S1487" i="1"/>
  <c r="S1487" i="12" s="1"/>
  <c r="R1487" i="1"/>
  <c r="R1487" i="12" s="1"/>
  <c r="Q1487" i="1"/>
  <c r="Q1487" i="12" s="1"/>
  <c r="P1487" i="1"/>
  <c r="P1487" i="12" s="1"/>
  <c r="O1487" i="1"/>
  <c r="O1487" i="12" s="1"/>
  <c r="N1487" i="1"/>
  <c r="N1487" i="12" s="1"/>
  <c r="M1487" i="1"/>
  <c r="M1487" i="12" s="1"/>
  <c r="L1487" i="1"/>
  <c r="L1487" i="12" s="1"/>
  <c r="K1487" i="1"/>
  <c r="K1487" i="12" s="1"/>
  <c r="J1487" i="1"/>
  <c r="J1487" i="12" s="1"/>
  <c r="I1487" i="1"/>
  <c r="I1487" i="12" s="1"/>
  <c r="V1486" i="1"/>
  <c r="V1486" i="12" s="1"/>
  <c r="U1486" i="1"/>
  <c r="U1486" i="12" s="1"/>
  <c r="T1486" i="1"/>
  <c r="T1486" i="12" s="1"/>
  <c r="S1486" i="1"/>
  <c r="S1486" i="12" s="1"/>
  <c r="R1486" i="1"/>
  <c r="R1486" i="12" s="1"/>
  <c r="Q1486" i="1"/>
  <c r="Q1486" i="12" s="1"/>
  <c r="P1486" i="1"/>
  <c r="P1486" i="12" s="1"/>
  <c r="O1486" i="1"/>
  <c r="O1486" i="12" s="1"/>
  <c r="N1486" i="1"/>
  <c r="N1486" i="12" s="1"/>
  <c r="M1486" i="1"/>
  <c r="M1486" i="12" s="1"/>
  <c r="L1486" i="1"/>
  <c r="L1486" i="12" s="1"/>
  <c r="K1486" i="1"/>
  <c r="K1486" i="12" s="1"/>
  <c r="J1486" i="1"/>
  <c r="J1486" i="12" s="1"/>
  <c r="I1486" i="1"/>
  <c r="I1486" i="12" s="1"/>
  <c r="V1485" i="1"/>
  <c r="V1485" i="12" s="1"/>
  <c r="U1485" i="1"/>
  <c r="U1485" i="12" s="1"/>
  <c r="T1485" i="1"/>
  <c r="T1485" i="12" s="1"/>
  <c r="S1485" i="1"/>
  <c r="S1485" i="12" s="1"/>
  <c r="R1485" i="1"/>
  <c r="R1485" i="12" s="1"/>
  <c r="Q1485" i="1"/>
  <c r="Q1485" i="12" s="1"/>
  <c r="P1485" i="1"/>
  <c r="P1485" i="12" s="1"/>
  <c r="O1485" i="1"/>
  <c r="O1485" i="12" s="1"/>
  <c r="N1485" i="1"/>
  <c r="N1485" i="12" s="1"/>
  <c r="M1485" i="1"/>
  <c r="M1485" i="12" s="1"/>
  <c r="L1485" i="1"/>
  <c r="L1485" i="12" s="1"/>
  <c r="K1485" i="1"/>
  <c r="K1485" i="12" s="1"/>
  <c r="J1485" i="1"/>
  <c r="J1485" i="12" s="1"/>
  <c r="I1485" i="1"/>
  <c r="I1485" i="12" s="1"/>
  <c r="V1483" i="1"/>
  <c r="V1483" i="12" s="1"/>
  <c r="U1483" i="1"/>
  <c r="U1483" i="12" s="1"/>
  <c r="T1483" i="1"/>
  <c r="T1483" i="12" s="1"/>
  <c r="S1483" i="1"/>
  <c r="S1483" i="12" s="1"/>
  <c r="R1483" i="1"/>
  <c r="R1483" i="12" s="1"/>
  <c r="Q1483" i="1"/>
  <c r="Q1483" i="12" s="1"/>
  <c r="P1483" i="1"/>
  <c r="P1483" i="12" s="1"/>
  <c r="O1483" i="1"/>
  <c r="O1483" i="12" s="1"/>
  <c r="N1483" i="1"/>
  <c r="N1483" i="12" s="1"/>
  <c r="M1483" i="1"/>
  <c r="M1483" i="12" s="1"/>
  <c r="L1483" i="1"/>
  <c r="L1483" i="12" s="1"/>
  <c r="K1483" i="1"/>
  <c r="K1483" i="12" s="1"/>
  <c r="J1483" i="1"/>
  <c r="J1483" i="12" s="1"/>
  <c r="I1483" i="1"/>
  <c r="I1483" i="12" s="1"/>
  <c r="V1482" i="1"/>
  <c r="V1482" i="12" s="1"/>
  <c r="U1482" i="1"/>
  <c r="U1482" i="12" s="1"/>
  <c r="T1482" i="1"/>
  <c r="T1482" i="12" s="1"/>
  <c r="S1482" i="1"/>
  <c r="S1482" i="12" s="1"/>
  <c r="R1482" i="1"/>
  <c r="R1482" i="12" s="1"/>
  <c r="Q1482" i="1"/>
  <c r="Q1482" i="12" s="1"/>
  <c r="P1482" i="1"/>
  <c r="P1482" i="12" s="1"/>
  <c r="O1482" i="1"/>
  <c r="O1482" i="12" s="1"/>
  <c r="N1482" i="1"/>
  <c r="N1482" i="12" s="1"/>
  <c r="M1482" i="1"/>
  <c r="M1482" i="12" s="1"/>
  <c r="L1482" i="1"/>
  <c r="L1482" i="12" s="1"/>
  <c r="K1482" i="1"/>
  <c r="K1482" i="12" s="1"/>
  <c r="J1482" i="1"/>
  <c r="J1482" i="12" s="1"/>
  <c r="I1482" i="1"/>
  <c r="I1482" i="12" s="1"/>
  <c r="V1480" i="1"/>
  <c r="V1480" i="12" s="1"/>
  <c r="U1480" i="1"/>
  <c r="U1480" i="12" s="1"/>
  <c r="T1480" i="1"/>
  <c r="T1480" i="12" s="1"/>
  <c r="S1480" i="1"/>
  <c r="S1480" i="12" s="1"/>
  <c r="R1480" i="1"/>
  <c r="R1480" i="12" s="1"/>
  <c r="Q1480" i="1"/>
  <c r="Q1480" i="12" s="1"/>
  <c r="P1480" i="1"/>
  <c r="P1480" i="12" s="1"/>
  <c r="O1480" i="1"/>
  <c r="O1480" i="12" s="1"/>
  <c r="N1480" i="1"/>
  <c r="N1480" i="12" s="1"/>
  <c r="M1480" i="1"/>
  <c r="M1480" i="12" s="1"/>
  <c r="L1480" i="1"/>
  <c r="L1480" i="12" s="1"/>
  <c r="K1480" i="1"/>
  <c r="K1480" i="12" s="1"/>
  <c r="J1480" i="1"/>
  <c r="J1480" i="12" s="1"/>
  <c r="I1480" i="1"/>
  <c r="I1480" i="12" s="1"/>
  <c r="V1479" i="1"/>
  <c r="V1479" i="12" s="1"/>
  <c r="U1479" i="1"/>
  <c r="U1479" i="12" s="1"/>
  <c r="T1479" i="1"/>
  <c r="T1479" i="12" s="1"/>
  <c r="S1479" i="1"/>
  <c r="S1479" i="12" s="1"/>
  <c r="R1479" i="1"/>
  <c r="R1479" i="12" s="1"/>
  <c r="Q1479" i="1"/>
  <c r="Q1479" i="12" s="1"/>
  <c r="P1479" i="1"/>
  <c r="P1479" i="12" s="1"/>
  <c r="O1479" i="1"/>
  <c r="O1479" i="12" s="1"/>
  <c r="N1479" i="1"/>
  <c r="N1479" i="12" s="1"/>
  <c r="M1479" i="1"/>
  <c r="M1479" i="12" s="1"/>
  <c r="L1479" i="1"/>
  <c r="L1479" i="12" s="1"/>
  <c r="K1479" i="1"/>
  <c r="K1479" i="12" s="1"/>
  <c r="J1479" i="1"/>
  <c r="J1479" i="12" s="1"/>
  <c r="I1479" i="1"/>
  <c r="I1479" i="12" s="1"/>
  <c r="V1478" i="1"/>
  <c r="V1478" i="12" s="1"/>
  <c r="U1478" i="1"/>
  <c r="U1478" i="12" s="1"/>
  <c r="T1478" i="1"/>
  <c r="T1478" i="12" s="1"/>
  <c r="S1478" i="1"/>
  <c r="S1478" i="12" s="1"/>
  <c r="R1478" i="1"/>
  <c r="R1478" i="12" s="1"/>
  <c r="Q1478" i="1"/>
  <c r="Q1478" i="12" s="1"/>
  <c r="P1478" i="1"/>
  <c r="P1478" i="12" s="1"/>
  <c r="O1478" i="1"/>
  <c r="O1478" i="12" s="1"/>
  <c r="N1478" i="1"/>
  <c r="N1478" i="12" s="1"/>
  <c r="M1478" i="1"/>
  <c r="M1478" i="12" s="1"/>
  <c r="L1478" i="1"/>
  <c r="L1478" i="12" s="1"/>
  <c r="K1478" i="1"/>
  <c r="K1478" i="12" s="1"/>
  <c r="J1478" i="1"/>
  <c r="J1478" i="12" s="1"/>
  <c r="I1478" i="1"/>
  <c r="I1478" i="12" s="1"/>
  <c r="V1476" i="1"/>
  <c r="V1476" i="12" s="1"/>
  <c r="U1476" i="1"/>
  <c r="U1476" i="12" s="1"/>
  <c r="T1476" i="1"/>
  <c r="T1476" i="12" s="1"/>
  <c r="S1476" i="1"/>
  <c r="S1476" i="12" s="1"/>
  <c r="R1476" i="1"/>
  <c r="R1476" i="12" s="1"/>
  <c r="Q1476" i="1"/>
  <c r="Q1476" i="12" s="1"/>
  <c r="P1476" i="1"/>
  <c r="P1476" i="12" s="1"/>
  <c r="O1476" i="1"/>
  <c r="O1476" i="12" s="1"/>
  <c r="N1476" i="1"/>
  <c r="N1476" i="12" s="1"/>
  <c r="M1476" i="1"/>
  <c r="M1476" i="12" s="1"/>
  <c r="L1476" i="1"/>
  <c r="L1476" i="12" s="1"/>
  <c r="K1476" i="1"/>
  <c r="K1476" i="12" s="1"/>
  <c r="J1476" i="1"/>
  <c r="J1476" i="12" s="1"/>
  <c r="I1476" i="1"/>
  <c r="I1476" i="12" s="1"/>
  <c r="V1475" i="1"/>
  <c r="V1475" i="12" s="1"/>
  <c r="U1475" i="1"/>
  <c r="U1475" i="12" s="1"/>
  <c r="T1475" i="1"/>
  <c r="T1475" i="12" s="1"/>
  <c r="S1475" i="1"/>
  <c r="S1475" i="12" s="1"/>
  <c r="R1475" i="1"/>
  <c r="R1475" i="12" s="1"/>
  <c r="Q1475" i="1"/>
  <c r="Q1475" i="12" s="1"/>
  <c r="P1475" i="1"/>
  <c r="P1475" i="12" s="1"/>
  <c r="O1475" i="1"/>
  <c r="O1475" i="12" s="1"/>
  <c r="N1475" i="1"/>
  <c r="N1475" i="12" s="1"/>
  <c r="M1475" i="1"/>
  <c r="M1475" i="12" s="1"/>
  <c r="L1475" i="1"/>
  <c r="L1475" i="12" s="1"/>
  <c r="K1475" i="1"/>
  <c r="K1475" i="12" s="1"/>
  <c r="J1475" i="1"/>
  <c r="J1475" i="12" s="1"/>
  <c r="I1475" i="1"/>
  <c r="I1475" i="12" s="1"/>
  <c r="V1473" i="1"/>
  <c r="V1473" i="12" s="1"/>
  <c r="U1473" i="1"/>
  <c r="U1473" i="12" s="1"/>
  <c r="T1473" i="1"/>
  <c r="T1473" i="12" s="1"/>
  <c r="S1473" i="1"/>
  <c r="S1473" i="12" s="1"/>
  <c r="R1473" i="1"/>
  <c r="R1473" i="12" s="1"/>
  <c r="Q1473" i="1"/>
  <c r="Q1473" i="12" s="1"/>
  <c r="P1473" i="1"/>
  <c r="P1473" i="12" s="1"/>
  <c r="O1473" i="1"/>
  <c r="O1473" i="12" s="1"/>
  <c r="N1473" i="1"/>
  <c r="N1473" i="12" s="1"/>
  <c r="M1473" i="1"/>
  <c r="M1473" i="12" s="1"/>
  <c r="L1473" i="1"/>
  <c r="L1473" i="12" s="1"/>
  <c r="K1473" i="1"/>
  <c r="K1473" i="12" s="1"/>
  <c r="J1473" i="1"/>
  <c r="J1473" i="12" s="1"/>
  <c r="I1473" i="1"/>
  <c r="I1473" i="12" s="1"/>
  <c r="V1472" i="1"/>
  <c r="V1472" i="12" s="1"/>
  <c r="U1472" i="1"/>
  <c r="U1472" i="12" s="1"/>
  <c r="T1472" i="1"/>
  <c r="T1472" i="12" s="1"/>
  <c r="S1472" i="1"/>
  <c r="S1472" i="12" s="1"/>
  <c r="R1472" i="1"/>
  <c r="R1472" i="12" s="1"/>
  <c r="Q1472" i="1"/>
  <c r="Q1472" i="12" s="1"/>
  <c r="P1472" i="1"/>
  <c r="P1472" i="12" s="1"/>
  <c r="O1472" i="1"/>
  <c r="O1472" i="12" s="1"/>
  <c r="N1472" i="1"/>
  <c r="N1472" i="12" s="1"/>
  <c r="M1472" i="1"/>
  <c r="M1472" i="12" s="1"/>
  <c r="L1472" i="1"/>
  <c r="L1472" i="12" s="1"/>
  <c r="K1472" i="1"/>
  <c r="K1472" i="12" s="1"/>
  <c r="J1472" i="1"/>
  <c r="J1472" i="12" s="1"/>
  <c r="I1472" i="1"/>
  <c r="I1472" i="12" s="1"/>
  <c r="V1471" i="1"/>
  <c r="V1471" i="12" s="1"/>
  <c r="U1471" i="1"/>
  <c r="U1471" i="12" s="1"/>
  <c r="T1471" i="1"/>
  <c r="T1471" i="12" s="1"/>
  <c r="S1471" i="1"/>
  <c r="S1471" i="12" s="1"/>
  <c r="R1471" i="1"/>
  <c r="R1471" i="12" s="1"/>
  <c r="Q1471" i="1"/>
  <c r="Q1471" i="12" s="1"/>
  <c r="P1471" i="1"/>
  <c r="P1471" i="12" s="1"/>
  <c r="O1471" i="1"/>
  <c r="O1471" i="12" s="1"/>
  <c r="N1471" i="1"/>
  <c r="N1471" i="12" s="1"/>
  <c r="M1471" i="1"/>
  <c r="M1471" i="12" s="1"/>
  <c r="L1471" i="1"/>
  <c r="L1471" i="12" s="1"/>
  <c r="K1471" i="1"/>
  <c r="K1471" i="12" s="1"/>
  <c r="J1471" i="1"/>
  <c r="J1471" i="12" s="1"/>
  <c r="I1471" i="1"/>
  <c r="I1471" i="12" s="1"/>
  <c r="V1469" i="1"/>
  <c r="V1469" i="12" s="1"/>
  <c r="U1469" i="1"/>
  <c r="U1469" i="12" s="1"/>
  <c r="T1469" i="1"/>
  <c r="T1469" i="12" s="1"/>
  <c r="S1469" i="1"/>
  <c r="S1469" i="12" s="1"/>
  <c r="R1469" i="1"/>
  <c r="R1469" i="12" s="1"/>
  <c r="Q1469" i="1"/>
  <c r="Q1469" i="12" s="1"/>
  <c r="P1469" i="1"/>
  <c r="P1469" i="12" s="1"/>
  <c r="O1469" i="1"/>
  <c r="O1469" i="12" s="1"/>
  <c r="N1469" i="1"/>
  <c r="N1469" i="12" s="1"/>
  <c r="M1469" i="1"/>
  <c r="M1469" i="12" s="1"/>
  <c r="L1469" i="1"/>
  <c r="L1469" i="12" s="1"/>
  <c r="K1469" i="1"/>
  <c r="K1469" i="12" s="1"/>
  <c r="J1469" i="1"/>
  <c r="J1469" i="12" s="1"/>
  <c r="I1469" i="1"/>
  <c r="I1469" i="12" s="1"/>
  <c r="V1468" i="1"/>
  <c r="V1468" i="12" s="1"/>
  <c r="U1468" i="1"/>
  <c r="U1468" i="12" s="1"/>
  <c r="T1468" i="1"/>
  <c r="T1468" i="12" s="1"/>
  <c r="S1468" i="1"/>
  <c r="S1468" i="12" s="1"/>
  <c r="R1468" i="1"/>
  <c r="R1468" i="12" s="1"/>
  <c r="Q1468" i="1"/>
  <c r="Q1468" i="12" s="1"/>
  <c r="P1468" i="1"/>
  <c r="P1468" i="12" s="1"/>
  <c r="O1468" i="1"/>
  <c r="O1468" i="12" s="1"/>
  <c r="N1468" i="1"/>
  <c r="N1468" i="12" s="1"/>
  <c r="M1468" i="1"/>
  <c r="M1468" i="12" s="1"/>
  <c r="L1468" i="1"/>
  <c r="L1468" i="12" s="1"/>
  <c r="K1468" i="1"/>
  <c r="K1468" i="12" s="1"/>
  <c r="J1468" i="1"/>
  <c r="J1468" i="12" s="1"/>
  <c r="I1468" i="1"/>
  <c r="I1468" i="12" s="1"/>
  <c r="V1465" i="1"/>
  <c r="V1465" i="12" s="1"/>
  <c r="U1465" i="1"/>
  <c r="U1465" i="12" s="1"/>
  <c r="T1465" i="1"/>
  <c r="T1465" i="12" s="1"/>
  <c r="S1465" i="1"/>
  <c r="S1465" i="12" s="1"/>
  <c r="R1465" i="1"/>
  <c r="R1465" i="12" s="1"/>
  <c r="Q1465" i="1"/>
  <c r="Q1465" i="12" s="1"/>
  <c r="P1465" i="1"/>
  <c r="P1465" i="12" s="1"/>
  <c r="O1465" i="1"/>
  <c r="O1465" i="12" s="1"/>
  <c r="N1465" i="1"/>
  <c r="N1465" i="12" s="1"/>
  <c r="M1465" i="1"/>
  <c r="M1465" i="12" s="1"/>
  <c r="L1465" i="1"/>
  <c r="L1465" i="12" s="1"/>
  <c r="K1465" i="1"/>
  <c r="K1465" i="12" s="1"/>
  <c r="J1465" i="1"/>
  <c r="J1465" i="12" s="1"/>
  <c r="I1465" i="1"/>
  <c r="I1465" i="12" s="1"/>
  <c r="V1464" i="1"/>
  <c r="V1464" i="12" s="1"/>
  <c r="U1464" i="1"/>
  <c r="U1464" i="12" s="1"/>
  <c r="T1464" i="1"/>
  <c r="T1464" i="12" s="1"/>
  <c r="S1464" i="1"/>
  <c r="S1464" i="12" s="1"/>
  <c r="R1464" i="1"/>
  <c r="R1464" i="12" s="1"/>
  <c r="Q1464" i="1"/>
  <c r="Q1464" i="12" s="1"/>
  <c r="P1464" i="1"/>
  <c r="P1464" i="12" s="1"/>
  <c r="O1464" i="1"/>
  <c r="O1464" i="12" s="1"/>
  <c r="N1464" i="1"/>
  <c r="N1464" i="12" s="1"/>
  <c r="M1464" i="1"/>
  <c r="M1464" i="12" s="1"/>
  <c r="L1464" i="1"/>
  <c r="L1464" i="12" s="1"/>
  <c r="K1464" i="1"/>
  <c r="K1464" i="12" s="1"/>
  <c r="J1464" i="1"/>
  <c r="J1464" i="12" s="1"/>
  <c r="I1464" i="1"/>
  <c r="I1464" i="12" s="1"/>
  <c r="V1463" i="1"/>
  <c r="V1463" i="12" s="1"/>
  <c r="U1463" i="1"/>
  <c r="U1463" i="12" s="1"/>
  <c r="T1463" i="1"/>
  <c r="T1463" i="12" s="1"/>
  <c r="S1463" i="1"/>
  <c r="S1463" i="12" s="1"/>
  <c r="R1463" i="1"/>
  <c r="R1463" i="12" s="1"/>
  <c r="Q1463" i="1"/>
  <c r="Q1463" i="12" s="1"/>
  <c r="P1463" i="1"/>
  <c r="P1463" i="12" s="1"/>
  <c r="O1463" i="1"/>
  <c r="O1463" i="12" s="1"/>
  <c r="N1463" i="1"/>
  <c r="N1463" i="12" s="1"/>
  <c r="M1463" i="1"/>
  <c r="M1463" i="12" s="1"/>
  <c r="L1463" i="1"/>
  <c r="L1463" i="12" s="1"/>
  <c r="K1463" i="1"/>
  <c r="K1463" i="12" s="1"/>
  <c r="J1463" i="1"/>
  <c r="J1463" i="12" s="1"/>
  <c r="I1463" i="1"/>
  <c r="I1463" i="12" s="1"/>
  <c r="V1461" i="1"/>
  <c r="V1461" i="12" s="1"/>
  <c r="U1461" i="1"/>
  <c r="U1461" i="12" s="1"/>
  <c r="T1461" i="1"/>
  <c r="T1461" i="12" s="1"/>
  <c r="S1461" i="1"/>
  <c r="S1461" i="12" s="1"/>
  <c r="R1461" i="1"/>
  <c r="R1461" i="12" s="1"/>
  <c r="Q1461" i="1"/>
  <c r="Q1461" i="12" s="1"/>
  <c r="P1461" i="1"/>
  <c r="P1461" i="12" s="1"/>
  <c r="O1461" i="1"/>
  <c r="O1461" i="12" s="1"/>
  <c r="N1461" i="1"/>
  <c r="N1461" i="12" s="1"/>
  <c r="M1461" i="1"/>
  <c r="M1461" i="12" s="1"/>
  <c r="L1461" i="1"/>
  <c r="L1461" i="12" s="1"/>
  <c r="K1461" i="1"/>
  <c r="K1461" i="12" s="1"/>
  <c r="J1461" i="1"/>
  <c r="J1461" i="12" s="1"/>
  <c r="I1461" i="1"/>
  <c r="I1461" i="12" s="1"/>
  <c r="V1460" i="1"/>
  <c r="V1460" i="12" s="1"/>
  <c r="U1460" i="1"/>
  <c r="U1460" i="12" s="1"/>
  <c r="T1460" i="1"/>
  <c r="T1460" i="12" s="1"/>
  <c r="S1460" i="1"/>
  <c r="S1460" i="12" s="1"/>
  <c r="R1460" i="1"/>
  <c r="R1460" i="12" s="1"/>
  <c r="Q1460" i="1"/>
  <c r="Q1460" i="12" s="1"/>
  <c r="P1460" i="1"/>
  <c r="P1460" i="12" s="1"/>
  <c r="O1460" i="1"/>
  <c r="O1460" i="12" s="1"/>
  <c r="N1460" i="1"/>
  <c r="N1460" i="12" s="1"/>
  <c r="M1460" i="1"/>
  <c r="M1460" i="12" s="1"/>
  <c r="L1460" i="1"/>
  <c r="L1460" i="12" s="1"/>
  <c r="K1460" i="1"/>
  <c r="K1460" i="12" s="1"/>
  <c r="J1460" i="1"/>
  <c r="J1460" i="12" s="1"/>
  <c r="I1460" i="1"/>
  <c r="I1460" i="12" s="1"/>
  <c r="V1459" i="1"/>
  <c r="V1459" i="12" s="1"/>
  <c r="U1459" i="1"/>
  <c r="U1459" i="12" s="1"/>
  <c r="T1459" i="1"/>
  <c r="T1459" i="12" s="1"/>
  <c r="S1459" i="1"/>
  <c r="S1459" i="12" s="1"/>
  <c r="R1459" i="1"/>
  <c r="R1459" i="12" s="1"/>
  <c r="Q1459" i="1"/>
  <c r="Q1459" i="12" s="1"/>
  <c r="P1459" i="1"/>
  <c r="P1459" i="12" s="1"/>
  <c r="O1459" i="1"/>
  <c r="O1459" i="12" s="1"/>
  <c r="N1459" i="1"/>
  <c r="N1459" i="12" s="1"/>
  <c r="M1459" i="1"/>
  <c r="M1459" i="12" s="1"/>
  <c r="L1459" i="1"/>
  <c r="L1459" i="12" s="1"/>
  <c r="K1459" i="1"/>
  <c r="K1459" i="12" s="1"/>
  <c r="J1459" i="1"/>
  <c r="J1459" i="12" s="1"/>
  <c r="I1459" i="1"/>
  <c r="I1459" i="12" s="1"/>
  <c r="V1457" i="1"/>
  <c r="V1457" i="12" s="1"/>
  <c r="U1457" i="1"/>
  <c r="U1457" i="12" s="1"/>
  <c r="T1457" i="1"/>
  <c r="T1457" i="12" s="1"/>
  <c r="S1457" i="1"/>
  <c r="S1457" i="12" s="1"/>
  <c r="R1457" i="1"/>
  <c r="R1457" i="12" s="1"/>
  <c r="Q1457" i="1"/>
  <c r="Q1457" i="12" s="1"/>
  <c r="P1457" i="1"/>
  <c r="P1457" i="12" s="1"/>
  <c r="O1457" i="1"/>
  <c r="O1457" i="12" s="1"/>
  <c r="N1457" i="1"/>
  <c r="N1457" i="12" s="1"/>
  <c r="M1457" i="1"/>
  <c r="M1457" i="12" s="1"/>
  <c r="L1457" i="1"/>
  <c r="L1457" i="12" s="1"/>
  <c r="K1457" i="1"/>
  <c r="K1457" i="12" s="1"/>
  <c r="J1457" i="1"/>
  <c r="J1457" i="12" s="1"/>
  <c r="I1457" i="1"/>
  <c r="I1457" i="12" s="1"/>
  <c r="V1456" i="1"/>
  <c r="V1456" i="12" s="1"/>
  <c r="U1456" i="1"/>
  <c r="U1456" i="12" s="1"/>
  <c r="T1456" i="1"/>
  <c r="T1456" i="12" s="1"/>
  <c r="S1456" i="1"/>
  <c r="S1456" i="12" s="1"/>
  <c r="R1456" i="1"/>
  <c r="R1456" i="12" s="1"/>
  <c r="Q1456" i="1"/>
  <c r="Q1456" i="12" s="1"/>
  <c r="P1456" i="1"/>
  <c r="P1456" i="12" s="1"/>
  <c r="O1456" i="1"/>
  <c r="O1456" i="12" s="1"/>
  <c r="N1456" i="1"/>
  <c r="N1456" i="12" s="1"/>
  <c r="M1456" i="1"/>
  <c r="M1456" i="12" s="1"/>
  <c r="L1456" i="1"/>
  <c r="L1456" i="12" s="1"/>
  <c r="K1456" i="1"/>
  <c r="K1456" i="12" s="1"/>
  <c r="J1456" i="1"/>
  <c r="J1456" i="12" s="1"/>
  <c r="I1456" i="1"/>
  <c r="I1456" i="12" s="1"/>
  <c r="V1455" i="1"/>
  <c r="V1455" i="12" s="1"/>
  <c r="U1455" i="1"/>
  <c r="U1455" i="12" s="1"/>
  <c r="T1455" i="1"/>
  <c r="T1455" i="12" s="1"/>
  <c r="S1455" i="1"/>
  <c r="S1455" i="12" s="1"/>
  <c r="R1455" i="1"/>
  <c r="R1455" i="12" s="1"/>
  <c r="Q1455" i="1"/>
  <c r="Q1455" i="12" s="1"/>
  <c r="P1455" i="1"/>
  <c r="P1455" i="12" s="1"/>
  <c r="O1455" i="1"/>
  <c r="O1455" i="12" s="1"/>
  <c r="N1455" i="1"/>
  <c r="N1455" i="12" s="1"/>
  <c r="M1455" i="1"/>
  <c r="M1455" i="12" s="1"/>
  <c r="L1455" i="1"/>
  <c r="L1455" i="12" s="1"/>
  <c r="K1455" i="1"/>
  <c r="K1455" i="12" s="1"/>
  <c r="J1455" i="1"/>
  <c r="J1455" i="12" s="1"/>
  <c r="I1455" i="1"/>
  <c r="I1455" i="12" s="1"/>
  <c r="V1452" i="1"/>
  <c r="V1452" i="12" s="1"/>
  <c r="U1452" i="1"/>
  <c r="U1452" i="12" s="1"/>
  <c r="T1452" i="1"/>
  <c r="T1452" i="12" s="1"/>
  <c r="S1452" i="1"/>
  <c r="S1452" i="12" s="1"/>
  <c r="R1452" i="1"/>
  <c r="R1452" i="12" s="1"/>
  <c r="Q1452" i="1"/>
  <c r="Q1452" i="12" s="1"/>
  <c r="P1452" i="1"/>
  <c r="P1452" i="12" s="1"/>
  <c r="O1452" i="1"/>
  <c r="O1452" i="12" s="1"/>
  <c r="N1452" i="1"/>
  <c r="N1452" i="12" s="1"/>
  <c r="M1452" i="1"/>
  <c r="M1452" i="12" s="1"/>
  <c r="L1452" i="1"/>
  <c r="L1452" i="12" s="1"/>
  <c r="K1452" i="1"/>
  <c r="K1452" i="12" s="1"/>
  <c r="J1452" i="1"/>
  <c r="J1452" i="12" s="1"/>
  <c r="I1452" i="1"/>
  <c r="I1452" i="12" s="1"/>
  <c r="V1451" i="1"/>
  <c r="V1451" i="12" s="1"/>
  <c r="U1451" i="1"/>
  <c r="U1451" i="12" s="1"/>
  <c r="T1451" i="1"/>
  <c r="T1451" i="12" s="1"/>
  <c r="S1451" i="1"/>
  <c r="S1451" i="12" s="1"/>
  <c r="R1451" i="1"/>
  <c r="R1451" i="12" s="1"/>
  <c r="Q1451" i="1"/>
  <c r="Q1451" i="12" s="1"/>
  <c r="P1451" i="1"/>
  <c r="P1451" i="12" s="1"/>
  <c r="O1451" i="1"/>
  <c r="O1451" i="12" s="1"/>
  <c r="N1451" i="1"/>
  <c r="N1451" i="12" s="1"/>
  <c r="M1451" i="1"/>
  <c r="M1451" i="12" s="1"/>
  <c r="L1451" i="1"/>
  <c r="L1451" i="12" s="1"/>
  <c r="K1451" i="1"/>
  <c r="K1451" i="12" s="1"/>
  <c r="J1451" i="1"/>
  <c r="J1451" i="12" s="1"/>
  <c r="I1451" i="1"/>
  <c r="I1451" i="12" s="1"/>
  <c r="V1450" i="1"/>
  <c r="V1450" i="12" s="1"/>
  <c r="U1450" i="1"/>
  <c r="U1450" i="12" s="1"/>
  <c r="T1450" i="1"/>
  <c r="T1450" i="12" s="1"/>
  <c r="S1450" i="1"/>
  <c r="S1450" i="12" s="1"/>
  <c r="R1450" i="1"/>
  <c r="R1450" i="12" s="1"/>
  <c r="Q1450" i="1"/>
  <c r="Q1450" i="12" s="1"/>
  <c r="P1450" i="1"/>
  <c r="P1450" i="12" s="1"/>
  <c r="O1450" i="1"/>
  <c r="O1450" i="12" s="1"/>
  <c r="N1450" i="1"/>
  <c r="N1450" i="12" s="1"/>
  <c r="M1450" i="1"/>
  <c r="M1450" i="12" s="1"/>
  <c r="L1450" i="1"/>
  <c r="L1450" i="12" s="1"/>
  <c r="K1450" i="1"/>
  <c r="K1450" i="12" s="1"/>
  <c r="J1450" i="1"/>
  <c r="J1450" i="12" s="1"/>
  <c r="I1450" i="1"/>
  <c r="I1450" i="12" s="1"/>
  <c r="V1449" i="1"/>
  <c r="V1449" i="12" s="1"/>
  <c r="U1449" i="1"/>
  <c r="U1449" i="12" s="1"/>
  <c r="T1449" i="1"/>
  <c r="T1449" i="12" s="1"/>
  <c r="S1449" i="1"/>
  <c r="S1449" i="12" s="1"/>
  <c r="R1449" i="1"/>
  <c r="R1449" i="12" s="1"/>
  <c r="Q1449" i="1"/>
  <c r="Q1449" i="12" s="1"/>
  <c r="P1449" i="1"/>
  <c r="P1449" i="12" s="1"/>
  <c r="O1449" i="1"/>
  <c r="O1449" i="12" s="1"/>
  <c r="N1449" i="1"/>
  <c r="N1449" i="12" s="1"/>
  <c r="M1449" i="1"/>
  <c r="M1449" i="12" s="1"/>
  <c r="L1449" i="1"/>
  <c r="L1449" i="12" s="1"/>
  <c r="K1449" i="1"/>
  <c r="K1449" i="12" s="1"/>
  <c r="J1449" i="1"/>
  <c r="J1449" i="12" s="1"/>
  <c r="I1449" i="1"/>
  <c r="I1449" i="12" s="1"/>
  <c r="V1447" i="1"/>
  <c r="V1447" i="12" s="1"/>
  <c r="U1447" i="1"/>
  <c r="U1447" i="12" s="1"/>
  <c r="T1447" i="1"/>
  <c r="T1447" i="12" s="1"/>
  <c r="S1447" i="1"/>
  <c r="S1447" i="12" s="1"/>
  <c r="R1447" i="1"/>
  <c r="R1447" i="12" s="1"/>
  <c r="Q1447" i="1"/>
  <c r="Q1447" i="12" s="1"/>
  <c r="P1447" i="1"/>
  <c r="P1447" i="12" s="1"/>
  <c r="O1447" i="1"/>
  <c r="O1447" i="12" s="1"/>
  <c r="N1447" i="1"/>
  <c r="N1447" i="12" s="1"/>
  <c r="M1447" i="1"/>
  <c r="M1447" i="12" s="1"/>
  <c r="L1447" i="1"/>
  <c r="L1447" i="12" s="1"/>
  <c r="K1447" i="1"/>
  <c r="K1447" i="12" s="1"/>
  <c r="J1447" i="1"/>
  <c r="J1447" i="12" s="1"/>
  <c r="I1447" i="1"/>
  <c r="I1447" i="12" s="1"/>
  <c r="V1446" i="1"/>
  <c r="U1446" i="1"/>
  <c r="T1446" i="1"/>
  <c r="S1446" i="1"/>
  <c r="R1446" i="1"/>
  <c r="Q1446" i="1"/>
  <c r="P1446" i="1"/>
  <c r="O1446" i="1"/>
  <c r="N1446" i="1"/>
  <c r="M1446" i="1"/>
  <c r="L1446" i="1"/>
  <c r="K1446" i="1"/>
  <c r="J1446" i="1"/>
  <c r="I1446" i="1"/>
  <c r="V1445" i="1"/>
  <c r="U1445" i="1"/>
  <c r="T1445" i="1"/>
  <c r="S1445" i="1"/>
  <c r="R1445" i="1"/>
  <c r="Q1445" i="1"/>
  <c r="P1445" i="1"/>
  <c r="O1445" i="1"/>
  <c r="N1445" i="1"/>
  <c r="M1445" i="1"/>
  <c r="L1445" i="1"/>
  <c r="K1445" i="1"/>
  <c r="J1445" i="1"/>
  <c r="I1445" i="1"/>
  <c r="V1444" i="1"/>
  <c r="U1444" i="1"/>
  <c r="T1444" i="1"/>
  <c r="S1444" i="1"/>
  <c r="R1444" i="1"/>
  <c r="Q1444" i="1"/>
  <c r="P1444" i="1"/>
  <c r="O1444" i="1"/>
  <c r="N1444" i="1"/>
  <c r="M1444" i="1"/>
  <c r="L1444" i="1"/>
  <c r="K1444" i="1"/>
  <c r="J1444" i="1"/>
  <c r="I1444" i="1"/>
  <c r="V1442" i="1"/>
  <c r="U1442" i="1"/>
  <c r="T1442" i="1"/>
  <c r="S1442" i="1"/>
  <c r="R1442" i="1"/>
  <c r="Q1442" i="1"/>
  <c r="P1442" i="1"/>
  <c r="O1442" i="1"/>
  <c r="N1442" i="1"/>
  <c r="M1442" i="1"/>
  <c r="L1442" i="1"/>
  <c r="K1442" i="1"/>
  <c r="J1442" i="1"/>
  <c r="I1442" i="1"/>
  <c r="V1441" i="1"/>
  <c r="V1441" i="12" s="1"/>
  <c r="U1441" i="1"/>
  <c r="U1441" i="12" s="1"/>
  <c r="T1441" i="1"/>
  <c r="T1441" i="12" s="1"/>
  <c r="S1441" i="1"/>
  <c r="S1441" i="12" s="1"/>
  <c r="R1441" i="1"/>
  <c r="R1441" i="12" s="1"/>
  <c r="Q1441" i="1"/>
  <c r="Q1441" i="12" s="1"/>
  <c r="P1441" i="1"/>
  <c r="P1441" i="12" s="1"/>
  <c r="O1441" i="1"/>
  <c r="O1441" i="12" s="1"/>
  <c r="N1441" i="1"/>
  <c r="N1441" i="12" s="1"/>
  <c r="M1441" i="1"/>
  <c r="M1441" i="12" s="1"/>
  <c r="L1441" i="1"/>
  <c r="L1441" i="12" s="1"/>
  <c r="K1441" i="1"/>
  <c r="K1441" i="12" s="1"/>
  <c r="J1441" i="1"/>
  <c r="J1441" i="12" s="1"/>
  <c r="I1441" i="1"/>
  <c r="I1441" i="12" s="1"/>
  <c r="V1440" i="1"/>
  <c r="U1440" i="1"/>
  <c r="T1440" i="1"/>
  <c r="S1440" i="1"/>
  <c r="R1440" i="1"/>
  <c r="Q1440" i="1"/>
  <c r="P1440" i="1"/>
  <c r="O1440" i="1"/>
  <c r="N1440" i="1"/>
  <c r="M1440" i="1"/>
  <c r="L1440" i="1"/>
  <c r="K1440" i="1"/>
  <c r="J1440" i="1"/>
  <c r="I1440" i="1"/>
  <c r="V1439" i="1"/>
  <c r="U1439" i="1"/>
  <c r="T1439" i="1"/>
  <c r="S1439" i="1"/>
  <c r="R1439" i="1"/>
  <c r="Q1439" i="1"/>
  <c r="P1439" i="1"/>
  <c r="O1439" i="1"/>
  <c r="N1439" i="1"/>
  <c r="M1439" i="1"/>
  <c r="L1439" i="1"/>
  <c r="K1439" i="1"/>
  <c r="J1439" i="1"/>
  <c r="I1439" i="1"/>
  <c r="I1439" i="12" l="1"/>
  <c r="Q1439" i="12"/>
  <c r="K1440" i="12"/>
  <c r="S1440" i="12"/>
  <c r="O1442" i="12"/>
  <c r="I1444" i="12"/>
  <c r="Q1444" i="12"/>
  <c r="K1445" i="12"/>
  <c r="S1445" i="12"/>
  <c r="M1446" i="12"/>
  <c r="U1446" i="12"/>
  <c r="J1439" i="12"/>
  <c r="R1439" i="12"/>
  <c r="L1440" i="12"/>
  <c r="T1440" i="12"/>
  <c r="P1442" i="12"/>
  <c r="J1444" i="12"/>
  <c r="R1444" i="12"/>
  <c r="L1445" i="12"/>
  <c r="T1445" i="12"/>
  <c r="N1446" i="12"/>
  <c r="V1446" i="12"/>
  <c r="K1439" i="12"/>
  <c r="S1439" i="12"/>
  <c r="M1440" i="12"/>
  <c r="U1440" i="12"/>
  <c r="I1442" i="12"/>
  <c r="Q1442" i="12"/>
  <c r="K1444" i="12"/>
  <c r="S1444" i="12"/>
  <c r="M1445" i="12"/>
  <c r="U1445" i="12"/>
  <c r="O1446" i="12"/>
  <c r="L1439" i="12"/>
  <c r="T1439" i="12"/>
  <c r="N1440" i="12"/>
  <c r="V1440" i="12"/>
  <c r="J1442" i="12"/>
  <c r="R1442" i="12"/>
  <c r="L1444" i="12"/>
  <c r="T1444" i="12"/>
  <c r="N1445" i="12"/>
  <c r="V1445" i="12"/>
  <c r="P1446" i="12"/>
  <c r="M1439" i="12"/>
  <c r="U1439" i="12"/>
  <c r="O1440" i="12"/>
  <c r="K1442" i="12"/>
  <c r="S1442" i="12"/>
  <c r="M1444" i="12"/>
  <c r="U1444" i="12"/>
  <c r="O1445" i="12"/>
  <c r="I1446" i="12"/>
  <c r="Q1446" i="12"/>
  <c r="N1439" i="12"/>
  <c r="V1439" i="12"/>
  <c r="P1440" i="12"/>
  <c r="L1442" i="12"/>
  <c r="T1442" i="12"/>
  <c r="N1444" i="12"/>
  <c r="V1444" i="12"/>
  <c r="P1445" i="12"/>
  <c r="J1446" i="12"/>
  <c r="R1446" i="12"/>
  <c r="O1439" i="12"/>
  <c r="I1440" i="12"/>
  <c r="Q1440" i="12"/>
  <c r="M1442" i="12"/>
  <c r="U1442" i="12"/>
  <c r="O1444" i="12"/>
  <c r="I1445" i="12"/>
  <c r="Q1445" i="12"/>
  <c r="K1446" i="12"/>
  <c r="S1446" i="12"/>
  <c r="P1439" i="12"/>
  <c r="J1440" i="12"/>
  <c r="R1440" i="12"/>
  <c r="N1442" i="12"/>
  <c r="V1442" i="12"/>
  <c r="P1444" i="12"/>
  <c r="J1445" i="12"/>
  <c r="R1445" i="12"/>
  <c r="L1446" i="12"/>
  <c r="T1446" i="12"/>
  <c r="S1657" i="12"/>
  <c r="L1660" i="12"/>
  <c r="P1660" i="12"/>
  <c r="T1660" i="12"/>
  <c r="Q1498" i="12"/>
  <c r="Q1501" i="12"/>
  <c r="I1504" i="12"/>
  <c r="M1504" i="12"/>
  <c r="Q1504" i="12"/>
  <c r="U1504" i="12"/>
  <c r="L1654" i="12"/>
  <c r="P1654" i="12"/>
  <c r="T1654" i="12"/>
  <c r="L1657" i="12"/>
  <c r="P1657" i="12"/>
  <c r="T1657" i="12"/>
  <c r="I1448" i="12"/>
  <c r="M1448" i="12"/>
  <c r="Q1448" i="12"/>
  <c r="U1448" i="12"/>
  <c r="I1454" i="12"/>
  <c r="M1454" i="12"/>
  <c r="Q1454" i="12"/>
  <c r="I1489" i="12"/>
  <c r="M1489" i="12"/>
  <c r="Q1489" i="12"/>
  <c r="U1489" i="12"/>
  <c r="I1492" i="12"/>
  <c r="M1492" i="12"/>
  <c r="Q1492" i="12"/>
  <c r="U1492" i="12"/>
  <c r="I1495" i="12"/>
  <c r="M1495" i="12"/>
  <c r="Q1495" i="12"/>
  <c r="U1495" i="12"/>
  <c r="I1498" i="12"/>
  <c r="M1498" i="12"/>
  <c r="L1484" i="12"/>
  <c r="P1484" i="12"/>
  <c r="T1484" i="12"/>
  <c r="J1489" i="12"/>
  <c r="N1489" i="12"/>
  <c r="R1489" i="12"/>
  <c r="V1489" i="12"/>
  <c r="J1492" i="12"/>
  <c r="N1492" i="12"/>
  <c r="R1492" i="12"/>
  <c r="V1492" i="12"/>
  <c r="J1495" i="12"/>
  <c r="N1495" i="12"/>
  <c r="R1495" i="12"/>
  <c r="V1495" i="12"/>
  <c r="J1498" i="12"/>
  <c r="N1498" i="12"/>
  <c r="R1498" i="12"/>
  <c r="V1498" i="12"/>
  <c r="J1501" i="12"/>
  <c r="N1501" i="12"/>
  <c r="R1501" i="12"/>
  <c r="V1501" i="12"/>
  <c r="J1504" i="12"/>
  <c r="R1504" i="12"/>
  <c r="J1526" i="12"/>
  <c r="N1526" i="12"/>
  <c r="R1526" i="12"/>
  <c r="V1526" i="12"/>
  <c r="J1532" i="12"/>
  <c r="J1448" i="12"/>
  <c r="R1448" i="12"/>
  <c r="J1454" i="12"/>
  <c r="R1454" i="12"/>
  <c r="N1448" i="12"/>
  <c r="V1448" i="12"/>
  <c r="N1454" i="12"/>
  <c r="N1532" i="12"/>
  <c r="R1532" i="12"/>
  <c r="V1532" i="12"/>
  <c r="L1536" i="12"/>
  <c r="P1536" i="12"/>
  <c r="T1536" i="12"/>
  <c r="L1545" i="12"/>
  <c r="P1545" i="12"/>
  <c r="T1545" i="12"/>
  <c r="L1548" i="12"/>
  <c r="P1548" i="12"/>
  <c r="T1548" i="12"/>
  <c r="J1552" i="12"/>
  <c r="N1552" i="12"/>
  <c r="R1552" i="12"/>
  <c r="V1552" i="12"/>
  <c r="L1559" i="12"/>
  <c r="P1559" i="12"/>
  <c r="T1559" i="12"/>
  <c r="L1562" i="12"/>
  <c r="P1562" i="12"/>
  <c r="T1562" i="12"/>
  <c r="J1567" i="12"/>
  <c r="R1567" i="12"/>
  <c r="J1570" i="12"/>
  <c r="N1570" i="12"/>
  <c r="R1570" i="12"/>
  <c r="V1570" i="12"/>
  <c r="J1573" i="12"/>
  <c r="N1573" i="12"/>
  <c r="R1573" i="12"/>
  <c r="V1573" i="12"/>
  <c r="J1576" i="12"/>
  <c r="N1576" i="12"/>
  <c r="R1576" i="12"/>
  <c r="V1576" i="12"/>
  <c r="J1579" i="12"/>
  <c r="N1579" i="12"/>
  <c r="R1579" i="12"/>
  <c r="V1579" i="12"/>
  <c r="J1582" i="12"/>
  <c r="R1582" i="12"/>
  <c r="N1594" i="12"/>
  <c r="V1594" i="12"/>
  <c r="J1599" i="12"/>
  <c r="N1599" i="12"/>
  <c r="R1599" i="12"/>
  <c r="V1599" i="12"/>
  <c r="J1604" i="12"/>
  <c r="N1604" i="12"/>
  <c r="R1604" i="12"/>
  <c r="V1604" i="12"/>
  <c r="J1610" i="12"/>
  <c r="N1610" i="12"/>
  <c r="R1610" i="12"/>
  <c r="V1610" i="12"/>
  <c r="L1614" i="12"/>
  <c r="P1614" i="12"/>
  <c r="T1614" i="12"/>
  <c r="L1623" i="12"/>
  <c r="P1623" i="12"/>
  <c r="T1623" i="12"/>
  <c r="L1626" i="12"/>
  <c r="P1626" i="12"/>
  <c r="T1626" i="12"/>
  <c r="J1630" i="12"/>
  <c r="N1630" i="12"/>
  <c r="R1630" i="12"/>
  <c r="V1630" i="12"/>
  <c r="J1633" i="12"/>
  <c r="N1633" i="12"/>
  <c r="R1633" i="12"/>
  <c r="V1633" i="12"/>
  <c r="L1637" i="12"/>
  <c r="P1637" i="12"/>
  <c r="T1637" i="12"/>
  <c r="L1645" i="12"/>
  <c r="P1645" i="12"/>
  <c r="T1645" i="12"/>
  <c r="L1648" i="12"/>
  <c r="P1648" i="12"/>
  <c r="T1648" i="12"/>
  <c r="L1651" i="12"/>
  <c r="P1651" i="12"/>
  <c r="T1651" i="12"/>
  <c r="U1454" i="12"/>
  <c r="K1458" i="12"/>
  <c r="S1458" i="12"/>
  <c r="I1462" i="12"/>
  <c r="M1462" i="12"/>
  <c r="Q1462" i="12"/>
  <c r="U1462" i="12"/>
  <c r="K1467" i="12"/>
  <c r="O1467" i="12"/>
  <c r="S1467" i="12"/>
  <c r="K1470" i="12"/>
  <c r="O1470" i="12"/>
  <c r="S1470" i="12"/>
  <c r="I1477" i="12"/>
  <c r="M1477" i="12"/>
  <c r="Q1477" i="12"/>
  <c r="U1477" i="12"/>
  <c r="V1454" i="12"/>
  <c r="L1458" i="12"/>
  <c r="T1458" i="12"/>
  <c r="J1462" i="12"/>
  <c r="N1462" i="12"/>
  <c r="R1462" i="12"/>
  <c r="V1462" i="12"/>
  <c r="J1474" i="12"/>
  <c r="N1474" i="12"/>
  <c r="R1474" i="12"/>
  <c r="V1474" i="12"/>
  <c r="J1477" i="12"/>
  <c r="N1477" i="12"/>
  <c r="R1477" i="12"/>
  <c r="V1477" i="12"/>
  <c r="N1516" i="12"/>
  <c r="V1516" i="12"/>
  <c r="J1521" i="12"/>
  <c r="N1521" i="12"/>
  <c r="R1521" i="12"/>
  <c r="V1521" i="12"/>
  <c r="K1481" i="12"/>
  <c r="O1481" i="12"/>
  <c r="S1481" i="12"/>
  <c r="T1481" i="12"/>
  <c r="J1559" i="12"/>
  <c r="N1559" i="12"/>
  <c r="R1559" i="12"/>
  <c r="V1559" i="12"/>
  <c r="P1448" i="12"/>
  <c r="L1462" i="12"/>
  <c r="P1462" i="12"/>
  <c r="T1462" i="12"/>
  <c r="L1492" i="12"/>
  <c r="P1492" i="12"/>
  <c r="T1492" i="12"/>
  <c r="N1545" i="12"/>
  <c r="R1545" i="12"/>
  <c r="V1545" i="12"/>
  <c r="K1448" i="12"/>
  <c r="O1448" i="12"/>
  <c r="S1448" i="12"/>
  <c r="O1454" i="12"/>
  <c r="I1458" i="12"/>
  <c r="M1458" i="12"/>
  <c r="Q1458" i="12"/>
  <c r="U1458" i="12"/>
  <c r="I1467" i="12"/>
  <c r="M1467" i="12"/>
  <c r="Q1467" i="12"/>
  <c r="U1467" i="12"/>
  <c r="K1474" i="12"/>
  <c r="O1474" i="12"/>
  <c r="S1474" i="12"/>
  <c r="K1477" i="12"/>
  <c r="O1477" i="12"/>
  <c r="S1477" i="12"/>
  <c r="I1481" i="12"/>
  <c r="M1481" i="12"/>
  <c r="Q1481" i="12"/>
  <c r="U1481" i="12"/>
  <c r="I1484" i="12"/>
  <c r="K1492" i="12"/>
  <c r="O1492" i="12"/>
  <c r="S1492" i="12"/>
  <c r="K1495" i="12"/>
  <c r="O1495" i="12"/>
  <c r="S1495" i="12"/>
  <c r="K1498" i="12"/>
  <c r="O1498" i="12"/>
  <c r="S1498" i="12"/>
  <c r="K1501" i="12"/>
  <c r="O1501" i="12"/>
  <c r="S1501" i="12"/>
  <c r="O1504" i="12"/>
  <c r="S1504" i="12"/>
  <c r="K1516" i="12"/>
  <c r="O1516" i="12"/>
  <c r="S1516" i="12"/>
  <c r="K1521" i="12"/>
  <c r="O1521" i="12"/>
  <c r="S1521" i="12"/>
  <c r="K1526" i="12"/>
  <c r="O1526" i="12"/>
  <c r="S1526" i="12"/>
  <c r="K1532" i="12"/>
  <c r="O1532" i="12"/>
  <c r="S1532" i="12"/>
  <c r="I1536" i="12"/>
  <c r="M1536" i="12"/>
  <c r="Q1536" i="12"/>
  <c r="U1536" i="12"/>
  <c r="K1540" i="12"/>
  <c r="O1540" i="12"/>
  <c r="S1540" i="12"/>
  <c r="I1545" i="12"/>
  <c r="M1545" i="12"/>
  <c r="Q1545" i="12"/>
  <c r="U1545" i="12"/>
  <c r="I1548" i="12"/>
  <c r="M1548" i="12"/>
  <c r="Q1548" i="12"/>
  <c r="U1548" i="12"/>
  <c r="K1548" i="12"/>
  <c r="S1548" i="12"/>
  <c r="S1552" i="12"/>
  <c r="K1555" i="12"/>
  <c r="O1555" i="12"/>
  <c r="S1555" i="12"/>
  <c r="I1559" i="12"/>
  <c r="M1559" i="12"/>
  <c r="Q1559" i="12"/>
  <c r="U1559" i="12"/>
  <c r="I1562" i="12"/>
  <c r="M1562" i="12"/>
  <c r="L1570" i="12"/>
  <c r="P1570" i="12"/>
  <c r="T1570" i="12"/>
  <c r="N1623" i="12"/>
  <c r="V1623" i="12"/>
  <c r="J1637" i="12"/>
  <c r="N1637" i="12"/>
  <c r="R1637" i="12"/>
  <c r="V1637" i="12"/>
  <c r="V1645" i="12"/>
  <c r="J1648" i="12"/>
  <c r="N1648" i="12"/>
  <c r="R1648" i="12"/>
  <c r="V1648" i="12"/>
  <c r="U1562" i="12"/>
  <c r="K1567" i="12"/>
  <c r="O1567" i="12"/>
  <c r="S1567" i="12"/>
  <c r="M1567" i="12"/>
  <c r="Q1567" i="12"/>
  <c r="U1567" i="12"/>
  <c r="K1570" i="12"/>
  <c r="O1570" i="12"/>
  <c r="S1570" i="12"/>
  <c r="K1573" i="12"/>
  <c r="O1573" i="12"/>
  <c r="S1573" i="12"/>
  <c r="I1573" i="12"/>
  <c r="M1573" i="12"/>
  <c r="Q1573" i="12"/>
  <c r="U1573" i="12"/>
  <c r="K1576" i="12"/>
  <c r="O1576" i="12"/>
  <c r="S1576" i="12"/>
  <c r="K1579" i="12"/>
  <c r="O1579" i="12"/>
  <c r="S1579" i="12"/>
  <c r="M1579" i="12"/>
  <c r="U1579" i="12"/>
  <c r="O1582" i="12"/>
  <c r="S1582" i="12"/>
  <c r="K1594" i="12"/>
  <c r="O1594" i="12"/>
  <c r="S1594" i="12"/>
  <c r="K1599" i="12"/>
  <c r="O1599" i="12"/>
  <c r="S1599" i="12"/>
  <c r="K1604" i="12"/>
  <c r="O1604" i="12"/>
  <c r="S1604" i="12"/>
  <c r="K1610" i="12"/>
  <c r="O1610" i="12"/>
  <c r="S1610" i="12"/>
  <c r="I1614" i="12"/>
  <c r="M1614" i="12"/>
  <c r="Q1614" i="12"/>
  <c r="U1614" i="12"/>
  <c r="K1618" i="12"/>
  <c r="O1618" i="12"/>
  <c r="S1618" i="12"/>
  <c r="I1623" i="12"/>
  <c r="M1623" i="12"/>
  <c r="Q1623" i="12"/>
  <c r="U1623" i="12"/>
  <c r="K1623" i="12"/>
  <c r="I1626" i="12"/>
  <c r="M1626" i="12"/>
  <c r="Q1626" i="12"/>
  <c r="U1626" i="12"/>
  <c r="K1626" i="12"/>
  <c r="S1626" i="12"/>
  <c r="K1630" i="12"/>
  <c r="S1630" i="12"/>
  <c r="K1633" i="12"/>
  <c r="O1633" i="12"/>
  <c r="S1633" i="12"/>
  <c r="I1637" i="12"/>
  <c r="M1637" i="12"/>
  <c r="Q1637" i="12"/>
  <c r="U1637" i="12"/>
  <c r="I1645" i="12"/>
  <c r="I1648" i="12"/>
  <c r="M1648" i="12"/>
  <c r="Q1648" i="12"/>
  <c r="U1648" i="12"/>
  <c r="I1651" i="12"/>
  <c r="M1651" i="12"/>
  <c r="Q1651" i="12"/>
  <c r="U1651" i="12"/>
  <c r="O1651" i="12"/>
  <c r="U1654" i="12"/>
  <c r="I1657" i="12"/>
  <c r="M1657" i="12"/>
  <c r="Q1657" i="12"/>
  <c r="U1657" i="12"/>
  <c r="I1660" i="12"/>
  <c r="M1660" i="12"/>
  <c r="Q1660" i="12"/>
  <c r="U1660" i="12"/>
  <c r="P1470" i="12"/>
  <c r="K1454" i="12"/>
  <c r="S1454" i="12"/>
  <c r="O1458" i="12"/>
  <c r="I1470" i="12"/>
  <c r="M1470" i="12"/>
  <c r="Q1470" i="12"/>
  <c r="U1470" i="12"/>
  <c r="K1489" i="12"/>
  <c r="O1489" i="12"/>
  <c r="S1489" i="12"/>
  <c r="U1498" i="12"/>
  <c r="K1504" i="12"/>
  <c r="I1516" i="12"/>
  <c r="M1516" i="12"/>
  <c r="Q1516" i="12"/>
  <c r="U1516" i="12"/>
  <c r="I1521" i="12"/>
  <c r="M1521" i="12"/>
  <c r="Q1521" i="12"/>
  <c r="U1521" i="12"/>
  <c r="I1526" i="12"/>
  <c r="M1526" i="12"/>
  <c r="Q1526" i="12"/>
  <c r="U1526" i="12"/>
  <c r="I1532" i="12"/>
  <c r="M1532" i="12"/>
  <c r="Q1532" i="12"/>
  <c r="U1532" i="12"/>
  <c r="K1536" i="12"/>
  <c r="O1536" i="12"/>
  <c r="S1536" i="12"/>
  <c r="I1540" i="12"/>
  <c r="M1540" i="12"/>
  <c r="Q1540" i="12"/>
  <c r="U1540" i="12"/>
  <c r="K1545" i="12"/>
  <c r="O1545" i="12"/>
  <c r="S1545" i="12"/>
  <c r="O1548" i="12"/>
  <c r="I1552" i="12"/>
  <c r="M1552" i="12"/>
  <c r="Q1552" i="12"/>
  <c r="U1552" i="12"/>
  <c r="K1552" i="12"/>
  <c r="O1552" i="12"/>
  <c r="I1555" i="12"/>
  <c r="M1555" i="12"/>
  <c r="Q1555" i="12"/>
  <c r="U1555" i="12"/>
  <c r="K1559" i="12"/>
  <c r="O1559" i="12"/>
  <c r="S1559" i="12"/>
  <c r="K1562" i="12"/>
  <c r="O1562" i="12"/>
  <c r="S1562" i="12"/>
  <c r="Q1562" i="12"/>
  <c r="I1567" i="12"/>
  <c r="I1570" i="12"/>
  <c r="M1570" i="12"/>
  <c r="Q1570" i="12"/>
  <c r="U1570" i="12"/>
  <c r="I1576" i="12"/>
  <c r="M1576" i="12"/>
  <c r="Q1576" i="12"/>
  <c r="U1576" i="12"/>
  <c r="I1579" i="12"/>
  <c r="Q1579" i="12"/>
  <c r="I1582" i="12"/>
  <c r="M1582" i="12"/>
  <c r="Q1582" i="12"/>
  <c r="U1582" i="12"/>
  <c r="K1582" i="12"/>
  <c r="I1594" i="12"/>
  <c r="M1594" i="12"/>
  <c r="Q1594" i="12"/>
  <c r="U1594" i="12"/>
  <c r="I1599" i="12"/>
  <c r="M1599" i="12"/>
  <c r="Q1599" i="12"/>
  <c r="U1599" i="12"/>
  <c r="I1604" i="12"/>
  <c r="M1604" i="12"/>
  <c r="Q1604" i="12"/>
  <c r="U1604" i="12"/>
  <c r="I1610" i="12"/>
  <c r="M1610" i="12"/>
  <c r="Q1610" i="12"/>
  <c r="U1610" i="12"/>
  <c r="K1614" i="12"/>
  <c r="O1614" i="12"/>
  <c r="S1614" i="12"/>
  <c r="I1618" i="12"/>
  <c r="M1618" i="12"/>
  <c r="Q1618" i="12"/>
  <c r="U1618" i="12"/>
  <c r="O1623" i="12"/>
  <c r="S1623" i="12"/>
  <c r="O1626" i="12"/>
  <c r="I1630" i="12"/>
  <c r="M1630" i="12"/>
  <c r="Q1630" i="12"/>
  <c r="U1630" i="12"/>
  <c r="O1630" i="12"/>
  <c r="I1633" i="12"/>
  <c r="M1633" i="12"/>
  <c r="Q1633" i="12"/>
  <c r="U1633" i="12"/>
  <c r="K1637" i="12"/>
  <c r="O1637" i="12"/>
  <c r="S1637" i="12"/>
  <c r="K1645" i="12"/>
  <c r="O1645" i="12"/>
  <c r="S1645" i="12"/>
  <c r="M1645" i="12"/>
  <c r="Q1645" i="12"/>
  <c r="U1645" i="12"/>
  <c r="K1648" i="12"/>
  <c r="O1648" i="12"/>
  <c r="S1648" i="12"/>
  <c r="K1651" i="12"/>
  <c r="S1651" i="12"/>
  <c r="K1654" i="12"/>
  <c r="O1654" i="12"/>
  <c r="S1654" i="12"/>
  <c r="I1654" i="12"/>
  <c r="M1654" i="12"/>
  <c r="Q1654" i="12"/>
  <c r="K1657" i="12"/>
  <c r="O1657" i="12"/>
  <c r="K1660" i="12"/>
  <c r="O1660" i="12"/>
  <c r="S1660" i="12"/>
  <c r="L1470" i="12"/>
  <c r="K1462" i="12"/>
  <c r="O1462" i="12"/>
  <c r="S1462" i="12"/>
  <c r="I1474" i="12"/>
  <c r="M1474" i="12"/>
  <c r="Q1474" i="12"/>
  <c r="U1474" i="12"/>
  <c r="K1484" i="12"/>
  <c r="O1484" i="12"/>
  <c r="S1484" i="12"/>
  <c r="M1484" i="12"/>
  <c r="Q1484" i="12"/>
  <c r="U1484" i="12"/>
  <c r="I1501" i="12"/>
  <c r="M1501" i="12"/>
  <c r="U1501" i="12"/>
  <c r="T1470" i="12"/>
  <c r="L1448" i="12"/>
  <c r="T1448" i="12"/>
  <c r="L1454" i="12"/>
  <c r="P1454" i="12"/>
  <c r="T1454" i="12"/>
  <c r="J1458" i="12"/>
  <c r="N1458" i="12"/>
  <c r="R1458" i="12"/>
  <c r="V1458" i="12"/>
  <c r="P1458" i="12"/>
  <c r="J1467" i="12"/>
  <c r="N1467" i="12"/>
  <c r="R1467" i="12"/>
  <c r="V1467" i="12"/>
  <c r="L1467" i="12"/>
  <c r="P1467" i="12"/>
  <c r="T1467" i="12"/>
  <c r="J1470" i="12"/>
  <c r="N1470" i="12"/>
  <c r="R1470" i="12"/>
  <c r="V1470" i="12"/>
  <c r="L1474" i="12"/>
  <c r="P1474" i="12"/>
  <c r="T1474" i="12"/>
  <c r="L1477" i="12"/>
  <c r="P1477" i="12"/>
  <c r="T1477" i="12"/>
  <c r="J1481" i="12"/>
  <c r="N1481" i="12"/>
  <c r="R1481" i="12"/>
  <c r="V1481" i="12"/>
  <c r="L1481" i="12"/>
  <c r="P1481" i="12"/>
  <c r="J1484" i="12"/>
  <c r="N1484" i="12"/>
  <c r="R1484" i="12"/>
  <c r="V1484" i="12"/>
  <c r="L1489" i="12"/>
  <c r="P1489" i="12"/>
  <c r="T1489" i="12"/>
  <c r="L1495" i="12"/>
  <c r="P1495" i="12"/>
  <c r="T1495" i="12"/>
  <c r="L1498" i="12"/>
  <c r="P1498" i="12"/>
  <c r="T1498" i="12"/>
  <c r="L1501" i="12"/>
  <c r="P1501" i="12"/>
  <c r="T1501" i="12"/>
  <c r="L1504" i="12"/>
  <c r="P1504" i="12"/>
  <c r="T1504" i="12"/>
  <c r="N1504" i="12"/>
  <c r="V1504" i="12"/>
  <c r="L1516" i="12"/>
  <c r="P1516" i="12"/>
  <c r="T1516" i="12"/>
  <c r="J1516" i="12"/>
  <c r="R1516" i="12"/>
  <c r="L1521" i="12"/>
  <c r="P1521" i="12"/>
  <c r="T1521" i="12"/>
  <c r="L1526" i="12"/>
  <c r="P1526" i="12"/>
  <c r="T1526" i="12"/>
  <c r="L1532" i="12"/>
  <c r="P1532" i="12"/>
  <c r="T1532" i="12"/>
  <c r="J1536" i="12"/>
  <c r="N1536" i="12"/>
  <c r="R1536" i="12"/>
  <c r="V1536" i="12"/>
  <c r="L1540" i="12"/>
  <c r="P1540" i="12"/>
  <c r="T1540" i="12"/>
  <c r="J1540" i="12"/>
  <c r="N1540" i="12"/>
  <c r="R1540" i="12"/>
  <c r="V1540" i="12"/>
  <c r="J1545" i="12"/>
  <c r="J1548" i="12"/>
  <c r="N1548" i="12"/>
  <c r="R1548" i="12"/>
  <c r="V1548" i="12"/>
  <c r="L1552" i="12"/>
  <c r="P1552" i="12"/>
  <c r="T1552" i="12"/>
  <c r="T1555" i="12"/>
  <c r="J1555" i="12"/>
  <c r="N1555" i="12"/>
  <c r="R1555" i="12"/>
  <c r="V1555" i="12"/>
  <c r="L1555" i="12"/>
  <c r="P1555" i="12"/>
  <c r="J1562" i="12"/>
  <c r="N1562" i="12"/>
  <c r="R1562" i="12"/>
  <c r="V1562" i="12"/>
  <c r="L1567" i="12"/>
  <c r="P1567" i="12"/>
  <c r="T1567" i="12"/>
  <c r="N1567" i="12"/>
  <c r="V1567" i="12"/>
  <c r="L1573" i="12"/>
  <c r="P1573" i="12"/>
  <c r="T1573" i="12"/>
  <c r="L1576" i="12"/>
  <c r="P1576" i="12"/>
  <c r="T1576" i="12"/>
  <c r="L1579" i="12"/>
  <c r="P1579" i="12"/>
  <c r="T1579" i="12"/>
  <c r="L1582" i="12"/>
  <c r="P1582" i="12"/>
  <c r="T1582" i="12"/>
  <c r="N1582" i="12"/>
  <c r="V1582" i="12"/>
  <c r="L1594" i="12"/>
  <c r="P1594" i="12"/>
  <c r="T1594" i="12"/>
  <c r="J1594" i="12"/>
  <c r="R1594" i="12"/>
  <c r="L1599" i="12"/>
  <c r="P1599" i="12"/>
  <c r="T1599" i="12"/>
  <c r="L1604" i="12"/>
  <c r="P1604" i="12"/>
  <c r="T1604" i="12"/>
  <c r="L1610" i="12"/>
  <c r="P1610" i="12"/>
  <c r="T1610" i="12"/>
  <c r="J1614" i="12"/>
  <c r="N1614" i="12"/>
  <c r="R1614" i="12"/>
  <c r="V1614" i="12"/>
  <c r="L1618" i="12"/>
  <c r="P1618" i="12"/>
  <c r="T1618" i="12"/>
  <c r="J1618" i="12"/>
  <c r="N1618" i="12"/>
  <c r="R1618" i="12"/>
  <c r="V1618" i="12"/>
  <c r="J1623" i="12"/>
  <c r="R1623" i="12"/>
  <c r="J1626" i="12"/>
  <c r="N1626" i="12"/>
  <c r="R1626" i="12"/>
  <c r="V1626" i="12"/>
  <c r="L1630" i="12"/>
  <c r="P1630" i="12"/>
  <c r="T1630" i="12"/>
  <c r="T1633" i="12"/>
  <c r="L1633" i="12"/>
  <c r="P1633" i="12"/>
  <c r="J1645" i="12"/>
  <c r="N1645" i="12"/>
  <c r="R1645" i="12"/>
  <c r="J1651" i="12"/>
  <c r="N1651" i="12"/>
  <c r="R1651" i="12"/>
  <c r="V1651" i="12"/>
  <c r="J1654" i="12"/>
  <c r="N1654" i="12"/>
  <c r="R1654" i="12"/>
  <c r="V1654" i="12"/>
  <c r="J1657" i="12"/>
  <c r="N1657" i="12"/>
  <c r="R1657" i="12"/>
  <c r="V1657" i="12"/>
  <c r="J1660" i="12"/>
  <c r="N1660" i="12"/>
  <c r="R1660" i="12"/>
  <c r="V1660" i="12"/>
  <c r="J1516" i="1"/>
  <c r="N1516" i="1"/>
  <c r="R1516" i="1"/>
  <c r="V1516" i="1"/>
  <c r="J1521" i="1"/>
  <c r="N1521" i="1"/>
  <c r="R1521" i="1"/>
  <c r="V1521" i="1"/>
  <c r="J1526" i="1"/>
  <c r="N1526" i="1"/>
  <c r="R1526" i="1"/>
  <c r="V1526" i="1"/>
  <c r="J1594" i="1"/>
  <c r="N1594" i="1"/>
  <c r="R1594" i="1"/>
  <c r="V1594" i="1"/>
  <c r="J1599" i="1"/>
  <c r="N1599" i="1"/>
  <c r="R1599" i="1"/>
  <c r="V1599" i="1"/>
  <c r="J1604" i="1"/>
  <c r="N1604" i="1"/>
  <c r="R1604" i="1"/>
  <c r="I1438" i="1"/>
  <c r="M1438" i="1"/>
  <c r="M1697" i="1" s="1"/>
  <c r="Q1438" i="1"/>
  <c r="U1438" i="1"/>
  <c r="I1443" i="1"/>
  <c r="M1443" i="1"/>
  <c r="Q1443" i="1"/>
  <c r="U1443" i="1"/>
  <c r="I1448" i="1"/>
  <c r="M1448" i="1"/>
  <c r="Q1448" i="1"/>
  <c r="U1448" i="1"/>
  <c r="V1604" i="1"/>
  <c r="K1438" i="1"/>
  <c r="O1438" i="1"/>
  <c r="S1438" i="1"/>
  <c r="K1443" i="1"/>
  <c r="O1443" i="1"/>
  <c r="S1443" i="1"/>
  <c r="K1448" i="1"/>
  <c r="O1448" i="1"/>
  <c r="S1448" i="1"/>
  <c r="L1516" i="1"/>
  <c r="P1516" i="1"/>
  <c r="T1516" i="1"/>
  <c r="L1521" i="1"/>
  <c r="P1521" i="1"/>
  <c r="T1521" i="1"/>
  <c r="L1526" i="1"/>
  <c r="P1526" i="1"/>
  <c r="T1526" i="1"/>
  <c r="L1594" i="1"/>
  <c r="P1594" i="1"/>
  <c r="T1594" i="1"/>
  <c r="L1599" i="1"/>
  <c r="P1599" i="1"/>
  <c r="T1599" i="1"/>
  <c r="L1604" i="1"/>
  <c r="P1604" i="1"/>
  <c r="T1604" i="1"/>
  <c r="L1438" i="1"/>
  <c r="P1438" i="1"/>
  <c r="T1438" i="1"/>
  <c r="L1443" i="1"/>
  <c r="P1443" i="1"/>
  <c r="T1443" i="1"/>
  <c r="L1448" i="1"/>
  <c r="P1448" i="1"/>
  <c r="T1448" i="1"/>
  <c r="I1516" i="1"/>
  <c r="M1516" i="1"/>
  <c r="Q1516" i="1"/>
  <c r="U1516" i="1"/>
  <c r="I1521" i="1"/>
  <c r="M1521" i="1"/>
  <c r="Q1521" i="1"/>
  <c r="U1521" i="1"/>
  <c r="I1526" i="1"/>
  <c r="M1526" i="1"/>
  <c r="Q1526" i="1"/>
  <c r="U1526" i="1"/>
  <c r="I1594" i="1"/>
  <c r="M1594" i="1"/>
  <c r="Q1594" i="1"/>
  <c r="U1594" i="1"/>
  <c r="I1599" i="1"/>
  <c r="M1599" i="1"/>
  <c r="Q1599" i="1"/>
  <c r="U1599" i="1"/>
  <c r="I1604" i="1"/>
  <c r="M1604" i="1"/>
  <c r="Q1604" i="1"/>
  <c r="U1604" i="1"/>
  <c r="J1438" i="1"/>
  <c r="N1438" i="1"/>
  <c r="R1438" i="1"/>
  <c r="R1697" i="1" s="1"/>
  <c r="V1438" i="1"/>
  <c r="J1443" i="1"/>
  <c r="N1443" i="1"/>
  <c r="R1443" i="1"/>
  <c r="V1443" i="1"/>
  <c r="J1448" i="1"/>
  <c r="N1448" i="1"/>
  <c r="R1448" i="1"/>
  <c r="V1448" i="1"/>
  <c r="K1516" i="1"/>
  <c r="O1516" i="1"/>
  <c r="S1516" i="1"/>
  <c r="K1521" i="1"/>
  <c r="O1521" i="1"/>
  <c r="S1521" i="1"/>
  <c r="K1526" i="1"/>
  <c r="O1526" i="1"/>
  <c r="S1526" i="1"/>
  <c r="K1594" i="1"/>
  <c r="O1594" i="1"/>
  <c r="S1594" i="1"/>
  <c r="K1599" i="1"/>
  <c r="O1599" i="1"/>
  <c r="S1599" i="1"/>
  <c r="K1604" i="1"/>
  <c r="O1604" i="1"/>
  <c r="S1604" i="1"/>
  <c r="W415" i="1"/>
  <c r="V415" i="1"/>
  <c r="U415" i="1"/>
  <c r="T415" i="1"/>
  <c r="S415" i="1"/>
  <c r="R415" i="1"/>
  <c r="Q415" i="1"/>
  <c r="P415" i="1"/>
  <c r="O415" i="1"/>
  <c r="N415" i="1"/>
  <c r="M415" i="1"/>
  <c r="L415" i="1"/>
  <c r="K415" i="1"/>
  <c r="J415" i="1"/>
  <c r="I415" i="1"/>
  <c r="H415" i="1"/>
  <c r="W411" i="1"/>
  <c r="V411" i="1"/>
  <c r="U411" i="1"/>
  <c r="T411" i="1"/>
  <c r="S411" i="1"/>
  <c r="R411" i="1"/>
  <c r="Q411" i="1"/>
  <c r="P411" i="1"/>
  <c r="O411" i="1"/>
  <c r="N411" i="1"/>
  <c r="M411" i="1"/>
  <c r="L411" i="1"/>
  <c r="K411" i="1"/>
  <c r="J411" i="1"/>
  <c r="I411" i="1"/>
  <c r="H411" i="1"/>
  <c r="W210" i="1"/>
  <c r="V210" i="1"/>
  <c r="U210" i="1"/>
  <c r="T210" i="1"/>
  <c r="S210" i="1"/>
  <c r="R210" i="1"/>
  <c r="Q210" i="1"/>
  <c r="P210" i="1"/>
  <c r="O210" i="1"/>
  <c r="N210" i="1"/>
  <c r="M210" i="1"/>
  <c r="L210" i="1"/>
  <c r="K210" i="1"/>
  <c r="J210" i="1"/>
  <c r="I210" i="1"/>
  <c r="H210" i="1"/>
  <c r="W206" i="1"/>
  <c r="V206" i="1"/>
  <c r="U206" i="1"/>
  <c r="T206" i="1"/>
  <c r="S206" i="1"/>
  <c r="R206" i="1"/>
  <c r="Q206" i="1"/>
  <c r="P206" i="1"/>
  <c r="O206" i="1"/>
  <c r="N206" i="1"/>
  <c r="M206" i="1"/>
  <c r="L206" i="1"/>
  <c r="K206" i="1"/>
  <c r="J206" i="1"/>
  <c r="I206" i="1"/>
  <c r="H206" i="1"/>
  <c r="V1274" i="1"/>
  <c r="V1274" i="12" s="1"/>
  <c r="U1274" i="1"/>
  <c r="U1274" i="12" s="1"/>
  <c r="T1274" i="1"/>
  <c r="T1274" i="12" s="1"/>
  <c r="S1274" i="1"/>
  <c r="S1274" i="12" s="1"/>
  <c r="R1274" i="1"/>
  <c r="R1274" i="12" s="1"/>
  <c r="Q1274" i="1"/>
  <c r="Q1274" i="12" s="1"/>
  <c r="P1274" i="1"/>
  <c r="P1274" i="12" s="1"/>
  <c r="O1274" i="1"/>
  <c r="O1274" i="12" s="1"/>
  <c r="N1274" i="1"/>
  <c r="N1274" i="12" s="1"/>
  <c r="M1274" i="1"/>
  <c r="M1274" i="12" s="1"/>
  <c r="L1274" i="1"/>
  <c r="L1274" i="12" s="1"/>
  <c r="K1274" i="1"/>
  <c r="K1274" i="12" s="1"/>
  <c r="J1274" i="1"/>
  <c r="J1274" i="12" s="1"/>
  <c r="I1274" i="1"/>
  <c r="I1274" i="12" s="1"/>
  <c r="H1274" i="1"/>
  <c r="H1274" i="12" s="1"/>
  <c r="G1274" i="1"/>
  <c r="G1274" i="12" s="1"/>
  <c r="V1011" i="1"/>
  <c r="V1011" i="12" s="1"/>
  <c r="U1011" i="1"/>
  <c r="U1011" i="12" s="1"/>
  <c r="T1011" i="1"/>
  <c r="T1011" i="12" s="1"/>
  <c r="S1011" i="1"/>
  <c r="S1011" i="12" s="1"/>
  <c r="R1011" i="1"/>
  <c r="R1011" i="12" s="1"/>
  <c r="Q1011" i="1"/>
  <c r="Q1011" i="12" s="1"/>
  <c r="P1011" i="1"/>
  <c r="P1011" i="12" s="1"/>
  <c r="O1011" i="1"/>
  <c r="O1011" i="12" s="1"/>
  <c r="N1011" i="1"/>
  <c r="N1011" i="12" s="1"/>
  <c r="M1011" i="1"/>
  <c r="M1011" i="12" s="1"/>
  <c r="L1011" i="1"/>
  <c r="L1011" i="12" s="1"/>
  <c r="K1011" i="1"/>
  <c r="K1011" i="12" s="1"/>
  <c r="J1011" i="1"/>
  <c r="J1011" i="12" s="1"/>
  <c r="I1011" i="1"/>
  <c r="I1011" i="12" s="1"/>
  <c r="H1011" i="1"/>
  <c r="H1011" i="12" s="1"/>
  <c r="V1010" i="1"/>
  <c r="V1010" i="12" s="1"/>
  <c r="U1010" i="1"/>
  <c r="U1010" i="12" s="1"/>
  <c r="T1010" i="1"/>
  <c r="T1010" i="12" s="1"/>
  <c r="S1010" i="1"/>
  <c r="S1010" i="12" s="1"/>
  <c r="R1010" i="1"/>
  <c r="R1010" i="12" s="1"/>
  <c r="Q1010" i="1"/>
  <c r="Q1010" i="12" s="1"/>
  <c r="P1010" i="1"/>
  <c r="P1010" i="12" s="1"/>
  <c r="O1010" i="1"/>
  <c r="O1010" i="12" s="1"/>
  <c r="N1010" i="1"/>
  <c r="N1010" i="12" s="1"/>
  <c r="M1010" i="1"/>
  <c r="M1010" i="12" s="1"/>
  <c r="L1010" i="1"/>
  <c r="L1010" i="12" s="1"/>
  <c r="K1010" i="1"/>
  <c r="K1010" i="12" s="1"/>
  <c r="J1010" i="1"/>
  <c r="J1010" i="12" s="1"/>
  <c r="I1010" i="1"/>
  <c r="I1010" i="12" s="1"/>
  <c r="H1010" i="1"/>
  <c r="H1010" i="12" s="1"/>
  <c r="V1009" i="1"/>
  <c r="V1009" i="12" s="1"/>
  <c r="U1009" i="1"/>
  <c r="U1009" i="12" s="1"/>
  <c r="T1009" i="1"/>
  <c r="T1009" i="12" s="1"/>
  <c r="S1009" i="1"/>
  <c r="S1009" i="12" s="1"/>
  <c r="R1009" i="1"/>
  <c r="R1009" i="12" s="1"/>
  <c r="Q1009" i="1"/>
  <c r="Q1009" i="12" s="1"/>
  <c r="P1009" i="1"/>
  <c r="P1009" i="12" s="1"/>
  <c r="O1009" i="1"/>
  <c r="O1009" i="12" s="1"/>
  <c r="N1009" i="1"/>
  <c r="N1009" i="12" s="1"/>
  <c r="M1009" i="1"/>
  <c r="M1009" i="12" s="1"/>
  <c r="L1009" i="1"/>
  <c r="L1009" i="12" s="1"/>
  <c r="K1009" i="1"/>
  <c r="K1009" i="12" s="1"/>
  <c r="J1009" i="1"/>
  <c r="J1009" i="12" s="1"/>
  <c r="I1009" i="1"/>
  <c r="I1009" i="12" s="1"/>
  <c r="H1009" i="1"/>
  <c r="H1009" i="12" s="1"/>
  <c r="V1008" i="1"/>
  <c r="V1008" i="12" s="1"/>
  <c r="U1008" i="1"/>
  <c r="U1008" i="12" s="1"/>
  <c r="T1008" i="1"/>
  <c r="T1008" i="12" s="1"/>
  <c r="S1008" i="1"/>
  <c r="S1008" i="12" s="1"/>
  <c r="R1008" i="1"/>
  <c r="R1008" i="12" s="1"/>
  <c r="Q1008" i="1"/>
  <c r="Q1008" i="12" s="1"/>
  <c r="P1008" i="1"/>
  <c r="P1008" i="12" s="1"/>
  <c r="O1008" i="1"/>
  <c r="O1008" i="12" s="1"/>
  <c r="N1008" i="1"/>
  <c r="N1008" i="12" s="1"/>
  <c r="M1008" i="1"/>
  <c r="M1008" i="12" s="1"/>
  <c r="L1008" i="1"/>
  <c r="L1008" i="12" s="1"/>
  <c r="K1008" i="1"/>
  <c r="K1008" i="12" s="1"/>
  <c r="J1008" i="1"/>
  <c r="J1008" i="12" s="1"/>
  <c r="I1008" i="1"/>
  <c r="I1008" i="12" s="1"/>
  <c r="H1008" i="1"/>
  <c r="H1008" i="12" s="1"/>
  <c r="G1011" i="1"/>
  <c r="G1011" i="12" s="1"/>
  <c r="G1010" i="1"/>
  <c r="G1010" i="12" s="1"/>
  <c r="G1009" i="1"/>
  <c r="G1009" i="12" s="1"/>
  <c r="G1008" i="1"/>
  <c r="G1008" i="12" s="1"/>
  <c r="L1438" i="12" l="1"/>
  <c r="U1697" i="1"/>
  <c r="I1443" i="12"/>
  <c r="T1438" i="12"/>
  <c r="M1443" i="12"/>
  <c r="K1697" i="1"/>
  <c r="U1438" i="12"/>
  <c r="L1697" i="1"/>
  <c r="I1697" i="1"/>
  <c r="K1438" i="12"/>
  <c r="S1443" i="12"/>
  <c r="I1438" i="12"/>
  <c r="P1443" i="12"/>
  <c r="J1438" i="12"/>
  <c r="Q1443" i="12"/>
  <c r="N1443" i="12"/>
  <c r="U1443" i="12"/>
  <c r="P1438" i="12"/>
  <c r="J1443" i="12"/>
  <c r="R1438" i="12"/>
  <c r="O1438" i="12"/>
  <c r="V1443" i="12"/>
  <c r="S1697" i="1"/>
  <c r="S1438" i="12"/>
  <c r="L1443" i="12"/>
  <c r="T1443" i="12"/>
  <c r="Q1438" i="12"/>
  <c r="R1443" i="12"/>
  <c r="N1438" i="12"/>
  <c r="V1697" i="1"/>
  <c r="J1697" i="1"/>
  <c r="O1697" i="1"/>
  <c r="N1697" i="1"/>
  <c r="T1697" i="1"/>
  <c r="Q1697" i="1"/>
  <c r="P1697" i="1"/>
  <c r="V1438" i="12"/>
  <c r="M1438" i="12"/>
  <c r="O1443" i="12"/>
  <c r="K1443" i="12"/>
  <c r="M1703" i="1"/>
  <c r="K1703" i="1"/>
  <c r="Q1703" i="1"/>
  <c r="P1703" i="1"/>
  <c r="V1703" i="1"/>
  <c r="T1703" i="1"/>
  <c r="R1703" i="1"/>
  <c r="I1703" i="1"/>
  <c r="N1703" i="1"/>
  <c r="L1703" i="1"/>
  <c r="J1703" i="1"/>
  <c r="U1703" i="1"/>
  <c r="S1703" i="1"/>
  <c r="O1703" i="1"/>
  <c r="K1007" i="12"/>
  <c r="O1007" i="12"/>
  <c r="S1007" i="12"/>
  <c r="G1007" i="12"/>
  <c r="H1007" i="12"/>
  <c r="L1007" i="12"/>
  <c r="P1007" i="12"/>
  <c r="T1007" i="12"/>
  <c r="J1007" i="12"/>
  <c r="N1007" i="12"/>
  <c r="R1007" i="12"/>
  <c r="V1007" i="12"/>
  <c r="I1007" i="12"/>
  <c r="M1007" i="12"/>
  <c r="Q1007" i="12"/>
  <c r="U1007" i="12"/>
  <c r="W1010" i="1"/>
  <c r="W1010" i="12" s="1"/>
  <c r="W1011" i="1"/>
  <c r="W1011" i="12" s="1"/>
  <c r="W1008" i="1"/>
  <c r="W1008" i="12" s="1"/>
  <c r="W1009" i="1"/>
  <c r="W1009" i="12" s="1"/>
  <c r="W1274" i="1"/>
  <c r="W1274" i="12" s="1"/>
  <c r="W1007" i="12" l="1"/>
  <c r="G1177" i="1" l="1"/>
  <c r="G1177" i="12" s="1"/>
  <c r="W314" i="1"/>
  <c r="V314" i="1"/>
  <c r="U314" i="1"/>
  <c r="T314" i="1"/>
  <c r="S314" i="1"/>
  <c r="R314" i="1"/>
  <c r="Q314" i="1"/>
  <c r="P314" i="1"/>
  <c r="O314" i="1"/>
  <c r="N314" i="1"/>
  <c r="M314" i="1"/>
  <c r="L314" i="1"/>
  <c r="K314" i="1"/>
  <c r="J314" i="1"/>
  <c r="I314" i="1"/>
  <c r="H314" i="1"/>
  <c r="G314" i="1"/>
  <c r="W1177" i="1" l="1"/>
  <c r="W1177" i="12" s="1"/>
  <c r="G1363" i="1" l="1"/>
  <c r="G1363" i="12" s="1"/>
  <c r="W500" i="1"/>
  <c r="V500" i="1"/>
  <c r="U500" i="1"/>
  <c r="T500" i="1"/>
  <c r="S500" i="1"/>
  <c r="R500" i="1"/>
  <c r="Q500" i="1"/>
  <c r="P500" i="1"/>
  <c r="O500" i="1"/>
  <c r="N500" i="1"/>
  <c r="M500" i="1"/>
  <c r="L500" i="1"/>
  <c r="K500" i="1"/>
  <c r="J500" i="1"/>
  <c r="I500" i="1"/>
  <c r="H500" i="1"/>
  <c r="G500" i="1"/>
  <c r="W1736" i="7"/>
  <c r="V1736" i="7"/>
  <c r="V1697" i="12" s="1"/>
  <c r="U1736" i="7"/>
  <c r="U1697" i="12" s="1"/>
  <c r="T1736" i="7"/>
  <c r="T1697" i="12" s="1"/>
  <c r="S1736" i="7"/>
  <c r="S1745" i="7" s="1"/>
  <c r="S1745" i="12" s="1"/>
  <c r="R1736" i="7"/>
  <c r="R1697" i="12" s="1"/>
  <c r="Q1736" i="7"/>
  <c r="Q1697" i="12" s="1"/>
  <c r="P1736" i="7"/>
  <c r="P1697" i="12" s="1"/>
  <c r="O1736" i="7"/>
  <c r="O1697" i="12" s="1"/>
  <c r="N1736" i="7"/>
  <c r="N1697" i="12" s="1"/>
  <c r="M1736" i="7"/>
  <c r="M1697" i="12" s="1"/>
  <c r="L1736" i="7"/>
  <c r="L1697" i="12" s="1"/>
  <c r="K1736" i="7"/>
  <c r="K1697" i="12" s="1"/>
  <c r="J1736" i="7"/>
  <c r="J1697" i="12" s="1"/>
  <c r="I1736" i="7"/>
  <c r="I1697" i="12" s="1"/>
  <c r="H1736" i="7"/>
  <c r="H1697" i="12" s="1"/>
  <c r="W1727" i="7"/>
  <c r="V1727" i="7"/>
  <c r="U1727" i="7"/>
  <c r="T1727" i="7"/>
  <c r="S1727" i="7"/>
  <c r="R1727" i="7"/>
  <c r="Q1727" i="7"/>
  <c r="P1727" i="7"/>
  <c r="O1727" i="7"/>
  <c r="N1727" i="7"/>
  <c r="M1727" i="7"/>
  <c r="L1727" i="7"/>
  <c r="K1727" i="7"/>
  <c r="J1727" i="7"/>
  <c r="I1727" i="7"/>
  <c r="H1727" i="7"/>
  <c r="G1736" i="7"/>
  <c r="G1727" i="7"/>
  <c r="H1358" i="7"/>
  <c r="H1358" i="12" s="1"/>
  <c r="H1075" i="7"/>
  <c r="H1075" i="12" s="1"/>
  <c r="V1359" i="7"/>
  <c r="U1359" i="7"/>
  <c r="T1359" i="7"/>
  <c r="S1359" i="7"/>
  <c r="R1359" i="7"/>
  <c r="Q1359" i="7"/>
  <c r="P1359" i="7"/>
  <c r="O1359" i="7"/>
  <c r="N1359" i="7"/>
  <c r="M1359" i="7"/>
  <c r="L1359" i="7"/>
  <c r="K1359" i="7"/>
  <c r="J1359" i="7"/>
  <c r="I1359" i="7"/>
  <c r="H1359" i="7"/>
  <c r="G1359" i="7"/>
  <c r="G1358" i="7"/>
  <c r="V1076" i="7"/>
  <c r="U1076" i="7"/>
  <c r="T1076" i="7"/>
  <c r="S1076" i="7"/>
  <c r="R1076" i="7"/>
  <c r="Q1076" i="7"/>
  <c r="P1076" i="7"/>
  <c r="O1076" i="7"/>
  <c r="N1076" i="7"/>
  <c r="M1076" i="7"/>
  <c r="L1076" i="7"/>
  <c r="K1076" i="7"/>
  <c r="J1076" i="7"/>
  <c r="I1076" i="7"/>
  <c r="H1076" i="7"/>
  <c r="G1076" i="7"/>
  <c r="G1075" i="7"/>
  <c r="U1074" i="7"/>
  <c r="U1093" i="7" s="1"/>
  <c r="V6" i="7"/>
  <c r="V866" i="7" s="1"/>
  <c r="U6" i="7"/>
  <c r="U866" i="7" s="1"/>
  <c r="T6" i="7"/>
  <c r="T866" i="7" s="1"/>
  <c r="S6" i="7"/>
  <c r="S866" i="7" s="1"/>
  <c r="R6" i="7"/>
  <c r="R866" i="7" s="1"/>
  <c r="Q6" i="7"/>
  <c r="Q866" i="7" s="1"/>
  <c r="P6" i="7"/>
  <c r="P866" i="7" s="1"/>
  <c r="O6" i="7"/>
  <c r="O866" i="7" s="1"/>
  <c r="N6" i="7"/>
  <c r="N866" i="7" s="1"/>
  <c r="M6" i="7"/>
  <c r="M866" i="7" s="1"/>
  <c r="L6" i="7"/>
  <c r="L866" i="7" s="1"/>
  <c r="K6" i="7"/>
  <c r="K866" i="7" s="1"/>
  <c r="J6" i="7"/>
  <c r="J866" i="7" s="1"/>
  <c r="I6" i="7"/>
  <c r="I866" i="7" s="1"/>
  <c r="H6" i="7"/>
  <c r="H866" i="7" s="1"/>
  <c r="G1080" i="1"/>
  <c r="G1080" i="12" s="1"/>
  <c r="W217" i="1"/>
  <c r="V217" i="1"/>
  <c r="U217" i="1"/>
  <c r="T217" i="1"/>
  <c r="S217" i="1"/>
  <c r="R217" i="1"/>
  <c r="Q217" i="1"/>
  <c r="P217" i="1"/>
  <c r="O217" i="1"/>
  <c r="N217" i="1"/>
  <c r="M217" i="1"/>
  <c r="L217" i="1"/>
  <c r="K217" i="1"/>
  <c r="J217" i="1"/>
  <c r="I217" i="1"/>
  <c r="H217" i="1"/>
  <c r="G217" i="1"/>
  <c r="V972" i="1"/>
  <c r="V972" i="12" s="1"/>
  <c r="U972" i="1"/>
  <c r="U972" i="12" s="1"/>
  <c r="T972" i="1"/>
  <c r="T972" i="12" s="1"/>
  <c r="S972" i="1"/>
  <c r="S972" i="12" s="1"/>
  <c r="R972" i="1"/>
  <c r="R972" i="12" s="1"/>
  <c r="Q972" i="1"/>
  <c r="Q972" i="12" s="1"/>
  <c r="P972" i="1"/>
  <c r="P972" i="12" s="1"/>
  <c r="O972" i="1"/>
  <c r="O972" i="12" s="1"/>
  <c r="N972" i="1"/>
  <c r="N972" i="12" s="1"/>
  <c r="M972" i="1"/>
  <c r="M972" i="12" s="1"/>
  <c r="L972" i="1"/>
  <c r="L972" i="12" s="1"/>
  <c r="K972" i="1"/>
  <c r="K972" i="12" s="1"/>
  <c r="J972" i="1"/>
  <c r="J972" i="12" s="1"/>
  <c r="I972" i="1"/>
  <c r="I972" i="12" s="1"/>
  <c r="H972" i="1"/>
  <c r="H972" i="12" s="1"/>
  <c r="V960" i="1"/>
  <c r="V960" i="12" s="1"/>
  <c r="U960" i="1"/>
  <c r="U960" i="12" s="1"/>
  <c r="T960" i="1"/>
  <c r="T960" i="12" s="1"/>
  <c r="S960" i="1"/>
  <c r="S960" i="12" s="1"/>
  <c r="R960" i="1"/>
  <c r="R960" i="12" s="1"/>
  <c r="Q960" i="1"/>
  <c r="Q960" i="12" s="1"/>
  <c r="P960" i="1"/>
  <c r="P960" i="12" s="1"/>
  <c r="O960" i="1"/>
  <c r="O960" i="12" s="1"/>
  <c r="N960" i="1"/>
  <c r="N960" i="12" s="1"/>
  <c r="M960" i="1"/>
  <c r="M960" i="12" s="1"/>
  <c r="L960" i="1"/>
  <c r="L960" i="12" s="1"/>
  <c r="K960" i="1"/>
  <c r="K960" i="12" s="1"/>
  <c r="J960" i="1"/>
  <c r="J960" i="12" s="1"/>
  <c r="I960" i="1"/>
  <c r="I960" i="12" s="1"/>
  <c r="H960" i="1"/>
  <c r="H960" i="12" s="1"/>
  <c r="G869" i="1"/>
  <c r="G869" i="12" l="1"/>
  <c r="I1727" i="12"/>
  <c r="I1689" i="12"/>
  <c r="J1727" i="12"/>
  <c r="J1689" i="12"/>
  <c r="R1727" i="12"/>
  <c r="R1689" i="12"/>
  <c r="K1727" i="12"/>
  <c r="K1689" i="12"/>
  <c r="S1727" i="12"/>
  <c r="S1689" i="12"/>
  <c r="S1736" i="12"/>
  <c r="S1697" i="12"/>
  <c r="Q1727" i="12"/>
  <c r="Q1689" i="12"/>
  <c r="L1727" i="12"/>
  <c r="L1689" i="12"/>
  <c r="T1727" i="12"/>
  <c r="T1689" i="12"/>
  <c r="G1727" i="12"/>
  <c r="M1727" i="12"/>
  <c r="M1689" i="12"/>
  <c r="U1727" i="12"/>
  <c r="U1689" i="12"/>
  <c r="N1727" i="12"/>
  <c r="N1689" i="12"/>
  <c r="V1727" i="12"/>
  <c r="V1689" i="12"/>
  <c r="O1727" i="12"/>
  <c r="O1689" i="12"/>
  <c r="W1727" i="12"/>
  <c r="H1727" i="12"/>
  <c r="H1689" i="12"/>
  <c r="P1727" i="12"/>
  <c r="P1689" i="12"/>
  <c r="W1736" i="12"/>
  <c r="W1745" i="7"/>
  <c r="W1363" i="1"/>
  <c r="W1363" i="12" s="1"/>
  <c r="H869" i="1"/>
  <c r="H869" i="12" s="1"/>
  <c r="J1074" i="7"/>
  <c r="J1093" i="7" s="1"/>
  <c r="N1074" i="7"/>
  <c r="N1093" i="7" s="1"/>
  <c r="R1074" i="7"/>
  <c r="R1093" i="7" s="1"/>
  <c r="V1074" i="7"/>
  <c r="V1093" i="7" s="1"/>
  <c r="I1357" i="7"/>
  <c r="K1074" i="7"/>
  <c r="K1093" i="7" s="1"/>
  <c r="O1074" i="7"/>
  <c r="O1093" i="7" s="1"/>
  <c r="S1074" i="7"/>
  <c r="S1093" i="7" s="1"/>
  <c r="J1357" i="7"/>
  <c r="N1357" i="7"/>
  <c r="I1074" i="7"/>
  <c r="I1093" i="7" s="1"/>
  <c r="M1074" i="7"/>
  <c r="M1093" i="7" s="1"/>
  <c r="Q1074" i="7"/>
  <c r="Q1093" i="7" s="1"/>
  <c r="L1074" i="7"/>
  <c r="L1093" i="7" s="1"/>
  <c r="P1074" i="7"/>
  <c r="P1093" i="7" s="1"/>
  <c r="T1074" i="7"/>
  <c r="T1093" i="7" s="1"/>
  <c r="K1357" i="7"/>
  <c r="O1357" i="7"/>
  <c r="S1357" i="7"/>
  <c r="K1745" i="7"/>
  <c r="K1745" i="12" s="1"/>
  <c r="K1736" i="12"/>
  <c r="O1745" i="7"/>
  <c r="O1745" i="12" s="1"/>
  <c r="O1736" i="12"/>
  <c r="L1357" i="7"/>
  <c r="P1357" i="7"/>
  <c r="T1357" i="7"/>
  <c r="H1745" i="7"/>
  <c r="H1745" i="12" s="1"/>
  <c r="H1736" i="12"/>
  <c r="L1745" i="7"/>
  <c r="L1745" i="12" s="1"/>
  <c r="L1736" i="12"/>
  <c r="P1745" i="7"/>
  <c r="P1745" i="12" s="1"/>
  <c r="P1736" i="12"/>
  <c r="T1745" i="7"/>
  <c r="T1745" i="12" s="1"/>
  <c r="T1736" i="12"/>
  <c r="M1357" i="7"/>
  <c r="Q1357" i="7"/>
  <c r="U1357" i="7"/>
  <c r="I1745" i="7"/>
  <c r="I1745" i="12" s="1"/>
  <c r="I1736" i="12"/>
  <c r="M1745" i="7"/>
  <c r="M1745" i="12" s="1"/>
  <c r="M1736" i="12"/>
  <c r="Q1745" i="7"/>
  <c r="Q1745" i="12" s="1"/>
  <c r="Q1736" i="12"/>
  <c r="U1745" i="7"/>
  <c r="U1745" i="12" s="1"/>
  <c r="U1736" i="12"/>
  <c r="R1357" i="7"/>
  <c r="V1357" i="7"/>
  <c r="G1745" i="7"/>
  <c r="G1745" i="12" s="1"/>
  <c r="G1736" i="12"/>
  <c r="J1745" i="7"/>
  <c r="J1745" i="12" s="1"/>
  <c r="J1736" i="12"/>
  <c r="N1745" i="7"/>
  <c r="N1745" i="12" s="1"/>
  <c r="N1736" i="12"/>
  <c r="R1745" i="7"/>
  <c r="R1745" i="12" s="1"/>
  <c r="R1736" i="12"/>
  <c r="V1745" i="7"/>
  <c r="V1745" i="12" s="1"/>
  <c r="V1736" i="12"/>
  <c r="H1357" i="7"/>
  <c r="W1358" i="7"/>
  <c r="G1357" i="7"/>
  <c r="G1376" i="7" s="1"/>
  <c r="G1380" i="7" s="1"/>
  <c r="W1076" i="7"/>
  <c r="W1075" i="7"/>
  <c r="H1074" i="7"/>
  <c r="H1093" i="7" s="1"/>
  <c r="G1074" i="7"/>
  <c r="G1093" i="7" s="1"/>
  <c r="W1359" i="7"/>
  <c r="W638" i="1"/>
  <c r="V638" i="1"/>
  <c r="U638" i="1"/>
  <c r="T638" i="1"/>
  <c r="S638" i="1"/>
  <c r="R638" i="1"/>
  <c r="Q638" i="1"/>
  <c r="P638" i="1"/>
  <c r="O638" i="1"/>
  <c r="N638" i="1"/>
  <c r="M638" i="1"/>
  <c r="L638" i="1"/>
  <c r="K638" i="1"/>
  <c r="J638" i="1"/>
  <c r="I638" i="1"/>
  <c r="H638" i="1"/>
  <c r="G638" i="1"/>
  <c r="W635" i="1"/>
  <c r="V635" i="1"/>
  <c r="U635" i="1"/>
  <c r="T635" i="1"/>
  <c r="S635" i="1"/>
  <c r="R635" i="1"/>
  <c r="Q635" i="1"/>
  <c r="P635" i="1"/>
  <c r="O635" i="1"/>
  <c r="N635" i="1"/>
  <c r="M635" i="1"/>
  <c r="L635" i="1"/>
  <c r="K635" i="1"/>
  <c r="J635" i="1"/>
  <c r="I635" i="1"/>
  <c r="H635" i="1"/>
  <c r="G635" i="1"/>
  <c r="G72" i="1"/>
  <c r="G69" i="1"/>
  <c r="W50" i="1"/>
  <c r="V50" i="1"/>
  <c r="U50" i="1"/>
  <c r="T50" i="1"/>
  <c r="S50" i="1"/>
  <c r="R50" i="1"/>
  <c r="Q50" i="1"/>
  <c r="P50" i="1"/>
  <c r="O50" i="1"/>
  <c r="N50" i="1"/>
  <c r="M50" i="1"/>
  <c r="L50" i="1"/>
  <c r="K50" i="1"/>
  <c r="J50" i="1"/>
  <c r="I50" i="1"/>
  <c r="H50" i="1"/>
  <c r="G50" i="1"/>
  <c r="W1074" i="7" l="1"/>
  <c r="W1093" i="7" s="1"/>
  <c r="W1357" i="7"/>
  <c r="H497" i="1"/>
  <c r="V1185" i="1" l="1"/>
  <c r="V1185" i="12" s="1"/>
  <c r="U1185" i="1"/>
  <c r="U1185" i="12" s="1"/>
  <c r="T1185" i="1"/>
  <c r="T1185" i="12" s="1"/>
  <c r="S1185" i="1"/>
  <c r="S1185" i="12" s="1"/>
  <c r="R1185" i="1"/>
  <c r="R1185" i="12" s="1"/>
  <c r="Q1185" i="1"/>
  <c r="Q1185" i="12" s="1"/>
  <c r="P1185" i="1"/>
  <c r="P1185" i="12" s="1"/>
  <c r="O1185" i="1"/>
  <c r="O1185" i="12" s="1"/>
  <c r="N1185" i="1"/>
  <c r="N1185" i="12" s="1"/>
  <c r="M1185" i="1"/>
  <c r="M1185" i="12" s="1"/>
  <c r="L1185" i="1"/>
  <c r="L1185" i="12" s="1"/>
  <c r="K1185" i="1"/>
  <c r="K1185" i="12" s="1"/>
  <c r="J1185" i="1"/>
  <c r="J1185" i="12" s="1"/>
  <c r="I1185" i="1"/>
  <c r="I1185" i="12" s="1"/>
  <c r="H1185" i="1"/>
  <c r="H1185" i="12" s="1"/>
  <c r="G1185" i="1"/>
  <c r="G1185" i="12" s="1"/>
  <c r="V993" i="1"/>
  <c r="V993" i="12" s="1"/>
  <c r="U993" i="1"/>
  <c r="U993" i="12" s="1"/>
  <c r="T993" i="1"/>
  <c r="T993" i="12" s="1"/>
  <c r="S993" i="1"/>
  <c r="S993" i="12" s="1"/>
  <c r="R993" i="1"/>
  <c r="R993" i="12" s="1"/>
  <c r="Q993" i="1"/>
  <c r="Q993" i="12" s="1"/>
  <c r="P993" i="1"/>
  <c r="P993" i="12" s="1"/>
  <c r="O993" i="1"/>
  <c r="O993" i="12" s="1"/>
  <c r="N993" i="1"/>
  <c r="N993" i="12" s="1"/>
  <c r="M993" i="1"/>
  <c r="M993" i="12" s="1"/>
  <c r="L993" i="1"/>
  <c r="L993" i="12" s="1"/>
  <c r="K993" i="1"/>
  <c r="K993" i="12" s="1"/>
  <c r="J993" i="1"/>
  <c r="J993" i="12" s="1"/>
  <c r="I993" i="1"/>
  <c r="I993" i="12" s="1"/>
  <c r="H993" i="1"/>
  <c r="H993" i="12" s="1"/>
  <c r="G993" i="1"/>
  <c r="G993" i="12" s="1"/>
  <c r="W993" i="1" l="1"/>
  <c r="W993" i="12" s="1"/>
  <c r="W1185" i="1"/>
  <c r="W1185" i="12" s="1"/>
  <c r="W1007" i="1"/>
  <c r="V1007" i="1"/>
  <c r="U1007" i="1"/>
  <c r="T1007" i="1"/>
  <c r="S1007" i="1"/>
  <c r="R1007" i="1"/>
  <c r="Q1007" i="1"/>
  <c r="P1007" i="1"/>
  <c r="O1007" i="1"/>
  <c r="N1007" i="1"/>
  <c r="M1007" i="1"/>
  <c r="L1007" i="1"/>
  <c r="K1007" i="1"/>
  <c r="J1007" i="1"/>
  <c r="I1007" i="1"/>
  <c r="H1007" i="1"/>
  <c r="G1007" i="1"/>
  <c r="W295" i="1" l="1"/>
  <c r="V295" i="1"/>
  <c r="U295" i="1"/>
  <c r="T295" i="1"/>
  <c r="S295" i="1"/>
  <c r="R295" i="1"/>
  <c r="Q295" i="1"/>
  <c r="P295" i="1"/>
  <c r="O295" i="1"/>
  <c r="N295" i="1"/>
  <c r="M295" i="1"/>
  <c r="L295" i="1"/>
  <c r="K295" i="1"/>
  <c r="J295" i="1"/>
  <c r="I295" i="1"/>
  <c r="H295" i="1"/>
  <c r="G295" i="1"/>
  <c r="G253" i="1"/>
  <c r="K260" i="1"/>
  <c r="J260" i="1"/>
  <c r="I260" i="1"/>
  <c r="H260" i="1"/>
  <c r="G260" i="1"/>
  <c r="K267" i="1"/>
  <c r="J267" i="1"/>
  <c r="I267" i="1"/>
  <c r="H267" i="1"/>
  <c r="G267" i="1"/>
  <c r="K274" i="1"/>
  <c r="J274" i="1"/>
  <c r="I274" i="1"/>
  <c r="H274" i="1"/>
  <c r="G274" i="1"/>
  <c r="K281" i="1"/>
  <c r="J281" i="1"/>
  <c r="I281" i="1"/>
  <c r="H281" i="1"/>
  <c r="G281" i="1"/>
  <c r="K288" i="1"/>
  <c r="J288" i="1"/>
  <c r="I288" i="1"/>
  <c r="H288" i="1"/>
  <c r="G288" i="1"/>
  <c r="G923" i="1"/>
  <c r="G923" i="12" s="1"/>
  <c r="I923" i="1"/>
  <c r="I923" i="12" s="1"/>
  <c r="J923" i="1"/>
  <c r="J923" i="12" s="1"/>
  <c r="K923" i="1"/>
  <c r="K923" i="12" s="1"/>
  <c r="L923" i="1"/>
  <c r="L923" i="12" s="1"/>
  <c r="M923" i="1"/>
  <c r="M923" i="12" s="1"/>
  <c r="N923" i="1"/>
  <c r="N923" i="12" s="1"/>
  <c r="O923" i="1"/>
  <c r="O923" i="12" s="1"/>
  <c r="P923" i="1"/>
  <c r="P923" i="12" s="1"/>
  <c r="Q923" i="1"/>
  <c r="Q923" i="12" s="1"/>
  <c r="R923" i="1"/>
  <c r="R923" i="12" s="1"/>
  <c r="S923" i="1"/>
  <c r="S923" i="12" s="1"/>
  <c r="T923" i="1"/>
  <c r="T923" i="12" s="1"/>
  <c r="U923" i="1"/>
  <c r="U923" i="12" s="1"/>
  <c r="V923" i="1"/>
  <c r="V923" i="12" s="1"/>
  <c r="W647" i="1"/>
  <c r="K647" i="1"/>
  <c r="J647" i="1"/>
  <c r="I647" i="1"/>
  <c r="H647" i="1"/>
  <c r="G647" i="1"/>
  <c r="W624" i="1"/>
  <c r="V624" i="1"/>
  <c r="U624" i="1"/>
  <c r="T624" i="1"/>
  <c r="S624" i="1"/>
  <c r="R624" i="1"/>
  <c r="Q624" i="1"/>
  <c r="P624" i="1"/>
  <c r="O624" i="1"/>
  <c r="N624" i="1"/>
  <c r="M624" i="1"/>
  <c r="L624" i="1"/>
  <c r="K624" i="1"/>
  <c r="J624" i="1"/>
  <c r="I624" i="1"/>
  <c r="H624" i="1"/>
  <c r="W617" i="1"/>
  <c r="V617" i="1"/>
  <c r="U617" i="1"/>
  <c r="T617" i="1"/>
  <c r="S617" i="1"/>
  <c r="R617" i="1"/>
  <c r="Q617" i="1"/>
  <c r="P617" i="1"/>
  <c r="O617" i="1"/>
  <c r="N617" i="1"/>
  <c r="M617" i="1"/>
  <c r="L617" i="1"/>
  <c r="K617" i="1"/>
  <c r="J617" i="1"/>
  <c r="I617" i="1"/>
  <c r="H617" i="1"/>
  <c r="G617" i="1"/>
  <c r="W610" i="1"/>
  <c r="V610" i="1"/>
  <c r="U610" i="1"/>
  <c r="T610" i="1"/>
  <c r="S610" i="1"/>
  <c r="R610" i="1"/>
  <c r="Q610" i="1"/>
  <c r="P610" i="1"/>
  <c r="O610" i="1"/>
  <c r="N610" i="1"/>
  <c r="M610" i="1"/>
  <c r="L610" i="1"/>
  <c r="K610" i="1"/>
  <c r="J610" i="1"/>
  <c r="I610" i="1"/>
  <c r="H610" i="1"/>
  <c r="W602" i="1"/>
  <c r="V602" i="1"/>
  <c r="U602" i="1"/>
  <c r="T602" i="1"/>
  <c r="S602" i="1"/>
  <c r="R602" i="1"/>
  <c r="Q602" i="1"/>
  <c r="P602" i="1"/>
  <c r="O602" i="1"/>
  <c r="N602" i="1"/>
  <c r="M602" i="1"/>
  <c r="L602" i="1"/>
  <c r="K602" i="1"/>
  <c r="J602" i="1"/>
  <c r="I602" i="1"/>
  <c r="H602" i="1"/>
  <c r="W598" i="1"/>
  <c r="V598" i="1"/>
  <c r="U598" i="1"/>
  <c r="R598" i="1"/>
  <c r="Q598" i="1"/>
  <c r="P598" i="1"/>
  <c r="O598" i="1"/>
  <c r="N598" i="1"/>
  <c r="M598" i="1"/>
  <c r="L598" i="1"/>
  <c r="I598" i="1"/>
  <c r="H598" i="1"/>
  <c r="W594" i="1"/>
  <c r="V594" i="1"/>
  <c r="U594" i="1"/>
  <c r="T594" i="1"/>
  <c r="S594" i="1"/>
  <c r="R594" i="1"/>
  <c r="Q594" i="1"/>
  <c r="P594" i="1"/>
  <c r="O594" i="1"/>
  <c r="N594" i="1"/>
  <c r="M594" i="1"/>
  <c r="L594" i="1"/>
  <c r="K594" i="1"/>
  <c r="J594" i="1"/>
  <c r="I594" i="1"/>
  <c r="H594" i="1"/>
  <c r="W588" i="1"/>
  <c r="V588" i="1"/>
  <c r="U588" i="1"/>
  <c r="T588" i="1"/>
  <c r="S588" i="1"/>
  <c r="R588" i="1"/>
  <c r="Q588" i="1"/>
  <c r="P588" i="1"/>
  <c r="O588" i="1"/>
  <c r="N588" i="1"/>
  <c r="M588" i="1"/>
  <c r="L588" i="1"/>
  <c r="K588" i="1"/>
  <c r="J588" i="1"/>
  <c r="I588" i="1"/>
  <c r="H588" i="1"/>
  <c r="W583" i="1"/>
  <c r="V583" i="1"/>
  <c r="U583" i="1"/>
  <c r="T583" i="1"/>
  <c r="S583" i="1"/>
  <c r="R583" i="1"/>
  <c r="Q583" i="1"/>
  <c r="P583" i="1"/>
  <c r="O583" i="1"/>
  <c r="N583" i="1"/>
  <c r="M583" i="1"/>
  <c r="L583" i="1"/>
  <c r="K583" i="1"/>
  <c r="J583" i="1"/>
  <c r="I583" i="1"/>
  <c r="H583" i="1"/>
  <c r="W578" i="1"/>
  <c r="V578" i="1"/>
  <c r="U578" i="1"/>
  <c r="T578" i="1"/>
  <c r="S578" i="1"/>
  <c r="R578" i="1"/>
  <c r="Q578" i="1"/>
  <c r="P578" i="1"/>
  <c r="O578" i="1"/>
  <c r="N578" i="1"/>
  <c r="M578" i="1"/>
  <c r="L578" i="1"/>
  <c r="K578" i="1"/>
  <c r="J578" i="1"/>
  <c r="I578" i="1"/>
  <c r="H578" i="1"/>
  <c r="G508" i="1"/>
  <c r="G504" i="1"/>
  <c r="W497" i="1"/>
  <c r="V497" i="1"/>
  <c r="U497" i="1"/>
  <c r="T497" i="1"/>
  <c r="S497" i="1"/>
  <c r="R497" i="1"/>
  <c r="Q497" i="1"/>
  <c r="P497" i="1"/>
  <c r="O497" i="1"/>
  <c r="N497" i="1"/>
  <c r="M497" i="1"/>
  <c r="L497" i="1"/>
  <c r="K497" i="1"/>
  <c r="J497" i="1"/>
  <c r="I497" i="1"/>
  <c r="G497" i="1"/>
  <c r="G651" i="1"/>
  <c r="W644" i="1"/>
  <c r="V644" i="1"/>
  <c r="U644" i="1"/>
  <c r="T644" i="1"/>
  <c r="S644" i="1"/>
  <c r="R644" i="1"/>
  <c r="Q644" i="1"/>
  <c r="P644" i="1"/>
  <c r="O644" i="1"/>
  <c r="N644" i="1"/>
  <c r="M644" i="1"/>
  <c r="L644" i="1"/>
  <c r="K644" i="1"/>
  <c r="J644" i="1"/>
  <c r="I644" i="1"/>
  <c r="H644" i="1"/>
  <c r="G644" i="1"/>
  <c r="W641" i="1"/>
  <c r="V641" i="1"/>
  <c r="U641" i="1"/>
  <c r="T641" i="1"/>
  <c r="S641" i="1"/>
  <c r="R641" i="1"/>
  <c r="Q641" i="1"/>
  <c r="P641" i="1"/>
  <c r="O641" i="1"/>
  <c r="N641" i="1"/>
  <c r="M641" i="1"/>
  <c r="L641" i="1"/>
  <c r="K641" i="1"/>
  <c r="J641" i="1"/>
  <c r="I641" i="1"/>
  <c r="H641" i="1"/>
  <c r="W632" i="1"/>
  <c r="V632" i="1"/>
  <c r="U632" i="1"/>
  <c r="T632" i="1"/>
  <c r="S632" i="1"/>
  <c r="R632" i="1"/>
  <c r="Q632" i="1"/>
  <c r="P632" i="1"/>
  <c r="O632" i="1"/>
  <c r="N632" i="1"/>
  <c r="M632" i="1"/>
  <c r="L632" i="1"/>
  <c r="K632" i="1"/>
  <c r="J632" i="1"/>
  <c r="I632" i="1"/>
  <c r="H632" i="1"/>
  <c r="W629" i="1"/>
  <c r="V629" i="1"/>
  <c r="U629" i="1"/>
  <c r="T629" i="1"/>
  <c r="S629" i="1"/>
  <c r="R629" i="1"/>
  <c r="Q629" i="1"/>
  <c r="P629" i="1"/>
  <c r="O629" i="1"/>
  <c r="N629" i="1"/>
  <c r="M629" i="1"/>
  <c r="L629" i="1"/>
  <c r="K629" i="1"/>
  <c r="J629" i="1"/>
  <c r="I629" i="1"/>
  <c r="H629" i="1"/>
  <c r="W621" i="1"/>
  <c r="V621" i="1"/>
  <c r="U621" i="1"/>
  <c r="T621" i="1"/>
  <c r="S621" i="1"/>
  <c r="R621" i="1"/>
  <c r="Q621" i="1"/>
  <c r="P621" i="1"/>
  <c r="O621" i="1"/>
  <c r="N621" i="1"/>
  <c r="M621" i="1"/>
  <c r="L621" i="1"/>
  <c r="K621" i="1"/>
  <c r="J621" i="1"/>
  <c r="I621" i="1"/>
  <c r="H621" i="1"/>
  <c r="W614" i="1"/>
  <c r="V614" i="1"/>
  <c r="U614" i="1"/>
  <c r="T614" i="1"/>
  <c r="S614" i="1"/>
  <c r="R614" i="1"/>
  <c r="Q614" i="1"/>
  <c r="P614" i="1"/>
  <c r="O614" i="1"/>
  <c r="N614" i="1"/>
  <c r="M614" i="1"/>
  <c r="L614" i="1"/>
  <c r="K614" i="1"/>
  <c r="J614" i="1"/>
  <c r="I614" i="1"/>
  <c r="H614" i="1"/>
  <c r="W607" i="1"/>
  <c r="V607" i="1"/>
  <c r="U607" i="1"/>
  <c r="T607" i="1"/>
  <c r="S607" i="1"/>
  <c r="R607" i="1"/>
  <c r="Q607" i="1"/>
  <c r="P607" i="1"/>
  <c r="O607" i="1"/>
  <c r="N607" i="1"/>
  <c r="M607" i="1"/>
  <c r="L607" i="1"/>
  <c r="K607" i="1"/>
  <c r="J607" i="1"/>
  <c r="I607" i="1"/>
  <c r="H607" i="1"/>
  <c r="G415"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1" i="1"/>
  <c r="V381" i="1"/>
  <c r="U381" i="1"/>
  <c r="T381" i="1"/>
  <c r="S381" i="1"/>
  <c r="R381" i="1"/>
  <c r="Q381" i="1"/>
  <c r="P381" i="1"/>
  <c r="O381" i="1"/>
  <c r="N381" i="1"/>
  <c r="M381" i="1"/>
  <c r="L381" i="1"/>
  <c r="K381" i="1"/>
  <c r="J381" i="1"/>
  <c r="I381" i="1"/>
  <c r="H381" i="1"/>
  <c r="G381" i="1"/>
  <c r="W385" i="1"/>
  <c r="V385" i="1"/>
  <c r="U385" i="1"/>
  <c r="T385" i="1"/>
  <c r="S385" i="1"/>
  <c r="R385" i="1"/>
  <c r="Q385" i="1"/>
  <c r="P385" i="1"/>
  <c r="O385" i="1"/>
  <c r="N385" i="1"/>
  <c r="M385" i="1"/>
  <c r="L385" i="1"/>
  <c r="K385" i="1"/>
  <c r="J385" i="1"/>
  <c r="I385" i="1"/>
  <c r="H385" i="1"/>
  <c r="G385"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G334" i="1"/>
  <c r="G299" i="1"/>
  <c r="G225" i="1"/>
  <c r="G221" i="1"/>
  <c r="W214" i="1"/>
  <c r="V214" i="1"/>
  <c r="N214" i="1"/>
  <c r="O214" i="1"/>
  <c r="P214" i="1"/>
  <c r="Q214" i="1"/>
  <c r="R214" i="1"/>
  <c r="S214" i="1"/>
  <c r="T214" i="1"/>
  <c r="U214" i="1"/>
  <c r="M214" i="1"/>
  <c r="L214" i="1"/>
  <c r="K214" i="1"/>
  <c r="J214" i="1"/>
  <c r="I214" i="1"/>
  <c r="H214" i="1"/>
  <c r="G214" i="1"/>
  <c r="W130" i="1"/>
  <c r="V130" i="1"/>
  <c r="U130" i="1"/>
  <c r="T130" i="1"/>
  <c r="S130" i="1"/>
  <c r="R130" i="1"/>
  <c r="Q130" i="1"/>
  <c r="P130" i="1"/>
  <c r="O130" i="1"/>
  <c r="N130" i="1"/>
  <c r="M130" i="1"/>
  <c r="L130" i="1"/>
  <c r="K130" i="1"/>
  <c r="J130" i="1"/>
  <c r="I130" i="1"/>
  <c r="H130" i="1"/>
  <c r="G130" i="1"/>
  <c r="W127" i="1"/>
  <c r="V127" i="1"/>
  <c r="N127" i="1"/>
  <c r="O127" i="1"/>
  <c r="P127" i="1"/>
  <c r="Q127" i="1"/>
  <c r="R127" i="1"/>
  <c r="S127" i="1"/>
  <c r="T127" i="1"/>
  <c r="U127" i="1"/>
  <c r="M127" i="1"/>
  <c r="L127" i="1"/>
  <c r="K127" i="1"/>
  <c r="J127" i="1"/>
  <c r="I127" i="1"/>
  <c r="H127" i="1"/>
  <c r="G127" i="1"/>
  <c r="W123" i="1"/>
  <c r="V123" i="1"/>
  <c r="U123" i="1"/>
  <c r="T123" i="1"/>
  <c r="S123" i="1"/>
  <c r="R123" i="1"/>
  <c r="Q123" i="1"/>
  <c r="P123" i="1"/>
  <c r="O123" i="1"/>
  <c r="N123" i="1"/>
  <c r="M123" i="1"/>
  <c r="L123" i="1"/>
  <c r="K123" i="1"/>
  <c r="J123" i="1"/>
  <c r="I123" i="1"/>
  <c r="H123" i="1"/>
  <c r="G123" i="1"/>
  <c r="G119" i="1"/>
  <c r="W119" i="1"/>
  <c r="V119" i="1"/>
  <c r="U119" i="1"/>
  <c r="T119" i="1"/>
  <c r="S119" i="1"/>
  <c r="R119" i="1"/>
  <c r="Q119" i="1"/>
  <c r="P119" i="1"/>
  <c r="O119" i="1"/>
  <c r="N119" i="1"/>
  <c r="M119" i="1"/>
  <c r="L119" i="1"/>
  <c r="K119" i="1"/>
  <c r="J119" i="1"/>
  <c r="I119" i="1"/>
  <c r="H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G91" i="1"/>
  <c r="G87" i="1"/>
  <c r="W84" i="1"/>
  <c r="V84" i="1"/>
  <c r="U84" i="1"/>
  <c r="T84" i="1"/>
  <c r="S84" i="1"/>
  <c r="R84" i="1"/>
  <c r="Q84" i="1"/>
  <c r="P84" i="1"/>
  <c r="O84" i="1"/>
  <c r="N84" i="1"/>
  <c r="M84" i="1"/>
  <c r="L84" i="1"/>
  <c r="K84" i="1"/>
  <c r="J84" i="1"/>
  <c r="I84" i="1"/>
  <c r="H84" i="1"/>
  <c r="G84" i="1"/>
  <c r="W81" i="1"/>
  <c r="W78" i="1" s="1"/>
  <c r="V81" i="1"/>
  <c r="U81" i="1"/>
  <c r="T81" i="1"/>
  <c r="T78" i="1" s="1"/>
  <c r="S81" i="1"/>
  <c r="S78" i="1" s="1"/>
  <c r="R81" i="1"/>
  <c r="R78" i="1" s="1"/>
  <c r="Q81" i="1"/>
  <c r="P81" i="1"/>
  <c r="P78" i="1" s="1"/>
  <c r="O81" i="1"/>
  <c r="O78" i="1" s="1"/>
  <c r="N81" i="1"/>
  <c r="N78" i="1" s="1"/>
  <c r="M81" i="1"/>
  <c r="M78" i="1" s="1"/>
  <c r="L81" i="1"/>
  <c r="L78" i="1" s="1"/>
  <c r="K81" i="1"/>
  <c r="J81" i="1"/>
  <c r="I81" i="1"/>
  <c r="I78" i="1" s="1"/>
  <c r="H81" i="1"/>
  <c r="H78" i="1" s="1"/>
  <c r="G81" i="1"/>
  <c r="G78" i="1" s="1"/>
  <c r="V78" i="1"/>
  <c r="U78" i="1"/>
  <c r="Q78" i="1"/>
  <c r="K78" i="1"/>
  <c r="J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W69" i="1"/>
  <c r="V69" i="1"/>
  <c r="U69" i="1"/>
  <c r="T69" i="1"/>
  <c r="S69" i="1"/>
  <c r="R69" i="1"/>
  <c r="Q69" i="1"/>
  <c r="P69" i="1"/>
  <c r="O69" i="1"/>
  <c r="N69" i="1"/>
  <c r="M69" i="1"/>
  <c r="L69" i="1"/>
  <c r="K69" i="1"/>
  <c r="J69" i="1"/>
  <c r="I69" i="1"/>
  <c r="H69" i="1"/>
  <c r="W61" i="1"/>
  <c r="V61" i="1"/>
  <c r="U61" i="1"/>
  <c r="T61" i="1"/>
  <c r="S61" i="1"/>
  <c r="R61" i="1"/>
  <c r="Q61" i="1"/>
  <c r="P61" i="1"/>
  <c r="O61" i="1"/>
  <c r="N61" i="1"/>
  <c r="M61" i="1"/>
  <c r="L61" i="1"/>
  <c r="K61" i="1"/>
  <c r="J61" i="1"/>
  <c r="I61" i="1"/>
  <c r="H61" i="1"/>
  <c r="G61" i="1"/>
  <c r="W54" i="1"/>
  <c r="V54" i="1"/>
  <c r="U54" i="1"/>
  <c r="T54" i="1"/>
  <c r="S54" i="1"/>
  <c r="R54" i="1"/>
  <c r="Q54" i="1"/>
  <c r="P54" i="1"/>
  <c r="O54" i="1"/>
  <c r="N54" i="1"/>
  <c r="M54" i="1"/>
  <c r="L54" i="1"/>
  <c r="K54" i="1"/>
  <c r="J54" i="1"/>
  <c r="I54" i="1"/>
  <c r="H54" i="1"/>
  <c r="G54" i="1"/>
  <c r="W47" i="1"/>
  <c r="V47" i="1"/>
  <c r="N47" i="1"/>
  <c r="O47" i="1"/>
  <c r="P47" i="1"/>
  <c r="Q47" i="1"/>
  <c r="R47" i="1"/>
  <c r="S47" i="1"/>
  <c r="T47" i="1"/>
  <c r="U47" i="1"/>
  <c r="M47" i="1"/>
  <c r="L47" i="1"/>
  <c r="K47" i="1"/>
  <c r="J47" i="1"/>
  <c r="I47" i="1"/>
  <c r="H47" i="1"/>
  <c r="G47" i="1"/>
  <c r="W64" i="1"/>
  <c r="V64" i="1"/>
  <c r="U64" i="1"/>
  <c r="T64" i="1"/>
  <c r="S64" i="1"/>
  <c r="R64" i="1"/>
  <c r="Q64" i="1"/>
  <c r="P64" i="1"/>
  <c r="O64" i="1"/>
  <c r="N64" i="1"/>
  <c r="M64" i="1"/>
  <c r="L64" i="1"/>
  <c r="K64" i="1"/>
  <c r="J64" i="1"/>
  <c r="I64" i="1"/>
  <c r="H64" i="1"/>
  <c r="G64" i="1"/>
  <c r="W57" i="1"/>
  <c r="V57" i="1"/>
  <c r="U57" i="1"/>
  <c r="T57" i="1"/>
  <c r="S57" i="1"/>
  <c r="R57" i="1"/>
  <c r="Q57" i="1"/>
  <c r="P57" i="1"/>
  <c r="O57" i="1"/>
  <c r="N57" i="1"/>
  <c r="M57" i="1"/>
  <c r="L57" i="1"/>
  <c r="K57" i="1"/>
  <c r="J57" i="1"/>
  <c r="I57" i="1"/>
  <c r="H57" i="1"/>
  <c r="G5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N18" i="1"/>
  <c r="O18" i="1"/>
  <c r="P18" i="1"/>
  <c r="Q18" i="1"/>
  <c r="R18" i="1"/>
  <c r="S18" i="1"/>
  <c r="T18" i="1"/>
  <c r="U18" i="1"/>
  <c r="M18" i="1"/>
  <c r="L18" i="1"/>
  <c r="K18" i="1"/>
  <c r="J18" i="1"/>
  <c r="I18" i="1"/>
  <c r="H18" i="1"/>
  <c r="G18" i="1"/>
  <c r="W10" i="1"/>
  <c r="V10" i="1"/>
  <c r="N10" i="1"/>
  <c r="O10" i="1"/>
  <c r="P10" i="1"/>
  <c r="Q10" i="1"/>
  <c r="R10" i="1"/>
  <c r="S10" i="1"/>
  <c r="T10" i="1"/>
  <c r="U10" i="1"/>
  <c r="M10" i="1"/>
  <c r="L10" i="1"/>
  <c r="K10" i="1"/>
  <c r="J10" i="1"/>
  <c r="I10" i="1"/>
  <c r="H10" i="1"/>
  <c r="G10" i="1"/>
  <c r="G233" i="1" l="1"/>
  <c r="H923" i="1"/>
  <c r="H923" i="12" s="1"/>
  <c r="W816" i="1"/>
  <c r="G516" i="1"/>
  <c r="G520" i="1" s="1"/>
  <c r="I233" i="1"/>
  <c r="M233" i="1"/>
  <c r="R233" i="1"/>
  <c r="N233" i="1"/>
  <c r="P233" i="1"/>
  <c r="K233" i="1"/>
  <c r="T233" i="1"/>
  <c r="J233" i="1"/>
  <c r="V233" i="1"/>
  <c r="U233" i="1"/>
  <c r="Q233" i="1"/>
  <c r="W233" i="1"/>
  <c r="H233" i="1"/>
  <c r="L233" i="1"/>
  <c r="S233" i="1"/>
  <c r="O233" i="1"/>
  <c r="J884" i="1"/>
  <c r="J884" i="12" s="1"/>
  <c r="W923" i="1" l="1"/>
  <c r="W923" i="12" s="1"/>
  <c r="G1378" i="1"/>
  <c r="I895" i="1"/>
  <c r="I895" i="12" s="1"/>
  <c r="G1160" i="1"/>
  <c r="G1160" i="12" s="1"/>
  <c r="H816" i="1" l="1"/>
  <c r="I816" i="1" l="1"/>
  <c r="J816" i="1" l="1"/>
  <c r="L1586" i="1"/>
  <c r="L1586" i="12" s="1"/>
  <c r="K816" i="1" l="1"/>
  <c r="M1586" i="1"/>
  <c r="M1586" i="12" s="1"/>
  <c r="L647" i="1"/>
  <c r="L1508" i="1"/>
  <c r="L1508" i="12" s="1"/>
  <c r="L816" i="1" l="1"/>
  <c r="N1586" i="1"/>
  <c r="N1586" i="12" s="1"/>
  <c r="M1508" i="1"/>
  <c r="M1508" i="12" s="1"/>
  <c r="M647" i="1"/>
  <c r="M816" i="1" l="1"/>
  <c r="O1586" i="1"/>
  <c r="O1586" i="12" s="1"/>
  <c r="N1508" i="1"/>
  <c r="N1508" i="12" s="1"/>
  <c r="N647" i="1"/>
  <c r="O1664" i="1"/>
  <c r="O1664" i="12" s="1"/>
  <c r="O1509" i="1"/>
  <c r="O1509" i="12" s="1"/>
  <c r="O1665" i="1"/>
  <c r="O1665" i="12" s="1"/>
  <c r="O1587" i="1"/>
  <c r="O1587" i="12" s="1"/>
  <c r="O1585" i="12" l="1"/>
  <c r="O1663" i="12"/>
  <c r="O1585" i="1"/>
  <c r="N816" i="1"/>
  <c r="O1663" i="1"/>
  <c r="P1586" i="1"/>
  <c r="P1586" i="12" s="1"/>
  <c r="P647" i="1"/>
  <c r="O647" i="1"/>
  <c r="P1664" i="1"/>
  <c r="P1664" i="12" s="1"/>
  <c r="O1508" i="1"/>
  <c r="O1508" i="12" s="1"/>
  <c r="O1507" i="12" s="1"/>
  <c r="Q1509" i="1"/>
  <c r="Q1509" i="12" s="1"/>
  <c r="P1509" i="1"/>
  <c r="P1509" i="12" s="1"/>
  <c r="P1665" i="1"/>
  <c r="P1665" i="12" s="1"/>
  <c r="P1587" i="1"/>
  <c r="P1587" i="12" s="1"/>
  <c r="P1585" i="12" l="1"/>
  <c r="O1507" i="1"/>
  <c r="P1663" i="12"/>
  <c r="P1585" i="1"/>
  <c r="O816" i="1"/>
  <c r="P1663" i="1"/>
  <c r="P1508" i="1"/>
  <c r="P1508" i="12" s="1"/>
  <c r="P1507" i="12" s="1"/>
  <c r="Q647" i="1"/>
  <c r="Q1664" i="1"/>
  <c r="Q1664" i="12" s="1"/>
  <c r="Q1586" i="1"/>
  <c r="Q1586" i="12" s="1"/>
  <c r="Q1665" i="1"/>
  <c r="Q1665" i="12" s="1"/>
  <c r="Q1587" i="1"/>
  <c r="Q1587" i="12" s="1"/>
  <c r="G1646" i="1"/>
  <c r="G1646" i="12" s="1"/>
  <c r="G1669" i="1"/>
  <c r="G1669" i="12" s="1"/>
  <c r="G1668" i="1"/>
  <c r="G1668" i="12" s="1"/>
  <c r="G1666" i="1"/>
  <c r="G1666" i="12" s="1"/>
  <c r="G1665" i="1"/>
  <c r="G1665" i="12" s="1"/>
  <c r="G1664" i="1"/>
  <c r="G1664" i="12" s="1"/>
  <c r="G1662" i="1"/>
  <c r="G1662" i="12" s="1"/>
  <c r="G1661" i="1"/>
  <c r="G1661" i="12" s="1"/>
  <c r="G1659" i="1"/>
  <c r="G1659" i="12" s="1"/>
  <c r="G1658" i="1"/>
  <c r="G1658" i="12" s="1"/>
  <c r="G1656" i="1"/>
  <c r="G1656" i="12" s="1"/>
  <c r="G1655" i="1"/>
  <c r="G1655" i="12" s="1"/>
  <c r="G1653" i="1"/>
  <c r="G1653" i="12" s="1"/>
  <c r="G1652" i="1"/>
  <c r="G1652" i="12" s="1"/>
  <c r="G1650" i="1"/>
  <c r="G1650" i="12" s="1"/>
  <c r="G1649" i="1"/>
  <c r="G1649" i="12" s="1"/>
  <c r="G1647" i="1"/>
  <c r="G1647" i="12" s="1"/>
  <c r="G1643" i="1"/>
  <c r="G1643" i="12" s="1"/>
  <c r="G1642" i="1"/>
  <c r="G1642" i="12" s="1"/>
  <c r="G1641" i="1"/>
  <c r="G1641" i="12" s="1"/>
  <c r="G1639" i="1"/>
  <c r="G1639" i="12" s="1"/>
  <c r="G1638" i="1"/>
  <c r="G1638" i="12" s="1"/>
  <c r="G1636" i="1"/>
  <c r="G1636" i="12" s="1"/>
  <c r="G1635" i="1"/>
  <c r="G1635" i="12" s="1"/>
  <c r="G1634" i="1"/>
  <c r="G1634" i="12" s="1"/>
  <c r="G1632" i="1"/>
  <c r="G1632" i="12" s="1"/>
  <c r="G1631" i="1"/>
  <c r="G1631" i="12" s="1"/>
  <c r="G1629" i="1"/>
  <c r="G1629" i="12" s="1"/>
  <c r="G1628" i="1"/>
  <c r="G1628" i="12" s="1"/>
  <c r="G1627" i="1"/>
  <c r="G1627" i="12" s="1"/>
  <c r="G1625" i="1"/>
  <c r="G1625" i="12" s="1"/>
  <c r="G1624" i="1"/>
  <c r="G1624" i="12" s="1"/>
  <c r="G1621" i="1"/>
  <c r="G1621" i="12" s="1"/>
  <c r="G1620" i="1"/>
  <c r="G1620" i="12" s="1"/>
  <c r="G1619" i="1"/>
  <c r="G1619" i="12" s="1"/>
  <c r="G1617" i="1"/>
  <c r="G1617" i="12" s="1"/>
  <c r="G1616" i="1"/>
  <c r="G1616" i="12" s="1"/>
  <c r="G1615" i="1"/>
  <c r="G1615" i="12" s="1"/>
  <c r="G1613" i="1"/>
  <c r="G1613" i="12" s="1"/>
  <c r="G1612" i="1"/>
  <c r="G1612" i="12" s="1"/>
  <c r="G1611" i="1"/>
  <c r="G1611" i="12" s="1"/>
  <c r="G1608" i="1"/>
  <c r="G1608" i="12" s="1"/>
  <c r="G1607" i="1"/>
  <c r="G1607" i="12" s="1"/>
  <c r="G1606" i="1"/>
  <c r="G1606" i="12" s="1"/>
  <c r="G1605" i="1"/>
  <c r="G1605" i="12" s="1"/>
  <c r="G1603" i="1"/>
  <c r="G1603" i="12" s="1"/>
  <c r="G1602" i="1"/>
  <c r="G1602" i="12" s="1"/>
  <c r="G1601" i="1"/>
  <c r="G1601" i="12" s="1"/>
  <c r="G1600" i="1"/>
  <c r="G1600" i="12" s="1"/>
  <c r="G1598" i="1"/>
  <c r="G1598" i="12" s="1"/>
  <c r="G1597" i="1"/>
  <c r="G1597" i="12" s="1"/>
  <c r="G1596" i="1"/>
  <c r="G1596" i="12" s="1"/>
  <c r="G1595" i="1"/>
  <c r="G1595" i="12" s="1"/>
  <c r="G1591" i="1"/>
  <c r="G1591" i="12" s="1"/>
  <c r="G1590" i="1"/>
  <c r="G1590" i="12" s="1"/>
  <c r="G1588" i="1"/>
  <c r="G1588" i="12" s="1"/>
  <c r="G1587" i="1"/>
  <c r="G1587" i="12" s="1"/>
  <c r="G1586" i="1"/>
  <c r="G1586" i="12" s="1"/>
  <c r="G1584" i="1"/>
  <c r="G1584" i="12" s="1"/>
  <c r="G1583" i="1"/>
  <c r="G1583" i="12" s="1"/>
  <c r="G1581" i="1"/>
  <c r="G1581" i="12" s="1"/>
  <c r="G1580" i="1"/>
  <c r="G1580" i="12" s="1"/>
  <c r="G1578" i="1"/>
  <c r="G1578" i="12" s="1"/>
  <c r="G1577" i="1"/>
  <c r="G1577" i="12" s="1"/>
  <c r="G1575" i="1"/>
  <c r="G1575" i="12" s="1"/>
  <c r="G1574" i="1"/>
  <c r="G1574" i="12" s="1"/>
  <c r="G1572" i="1"/>
  <c r="G1572" i="12" s="1"/>
  <c r="G1571" i="1"/>
  <c r="G1571" i="12" s="1"/>
  <c r="G1569" i="1"/>
  <c r="G1569" i="12" s="1"/>
  <c r="G1568" i="1"/>
  <c r="G1568" i="12" s="1"/>
  <c r="G1565" i="1"/>
  <c r="G1565" i="12" s="1"/>
  <c r="G1564" i="1"/>
  <c r="G1564" i="12" s="1"/>
  <c r="G1563" i="1"/>
  <c r="G1563" i="12" s="1"/>
  <c r="G1561" i="1"/>
  <c r="G1561" i="12" s="1"/>
  <c r="G1560" i="1"/>
  <c r="G1560" i="12" s="1"/>
  <c r="G1558" i="1"/>
  <c r="G1558" i="12" s="1"/>
  <c r="G1557" i="1"/>
  <c r="G1557" i="12" s="1"/>
  <c r="G1556" i="1"/>
  <c r="G1556" i="12" s="1"/>
  <c r="G1554" i="1"/>
  <c r="G1554" i="12" s="1"/>
  <c r="G1553" i="1"/>
  <c r="G1553" i="12" s="1"/>
  <c r="G1551" i="1"/>
  <c r="G1551" i="12" s="1"/>
  <c r="G1550" i="1"/>
  <c r="G1550" i="12" s="1"/>
  <c r="G1549" i="1"/>
  <c r="G1549" i="12" s="1"/>
  <c r="G1547" i="1"/>
  <c r="G1547" i="12" s="1"/>
  <c r="G1546" i="1"/>
  <c r="G1546" i="12" s="1"/>
  <c r="G1543" i="1"/>
  <c r="G1543" i="12" s="1"/>
  <c r="G1542" i="1"/>
  <c r="G1542" i="12" s="1"/>
  <c r="G1541" i="1"/>
  <c r="G1541" i="12" s="1"/>
  <c r="G1539" i="1"/>
  <c r="G1539" i="12" s="1"/>
  <c r="G1538" i="1"/>
  <c r="G1538" i="12" s="1"/>
  <c r="G1537" i="1"/>
  <c r="G1537" i="12" s="1"/>
  <c r="G1535" i="1"/>
  <c r="G1535" i="12" s="1"/>
  <c r="G1534" i="1"/>
  <c r="G1534" i="12" s="1"/>
  <c r="G1533" i="1"/>
  <c r="G1533" i="12" s="1"/>
  <c r="G1530" i="1"/>
  <c r="G1530" i="12" s="1"/>
  <c r="G1529" i="1"/>
  <c r="G1529" i="12" s="1"/>
  <c r="G1528" i="1"/>
  <c r="G1528" i="12" s="1"/>
  <c r="G1527" i="1"/>
  <c r="G1527" i="12" s="1"/>
  <c r="G1525" i="1"/>
  <c r="G1525" i="12" s="1"/>
  <c r="G1524" i="1"/>
  <c r="G1524" i="12" s="1"/>
  <c r="G1523" i="1"/>
  <c r="G1523" i="12" s="1"/>
  <c r="G1522" i="1"/>
  <c r="G1522" i="12" s="1"/>
  <c r="G1520" i="1"/>
  <c r="G1520" i="12" s="1"/>
  <c r="G1519" i="1"/>
  <c r="G1519" i="12" s="1"/>
  <c r="G1518" i="1"/>
  <c r="G1518" i="12" s="1"/>
  <c r="G1517" i="1"/>
  <c r="G1517" i="12" s="1"/>
  <c r="G1513" i="1"/>
  <c r="G1513" i="12" s="1"/>
  <c r="G1512" i="1"/>
  <c r="G1512" i="12" s="1"/>
  <c r="G1510" i="1"/>
  <c r="G1510" i="12" s="1"/>
  <c r="G1509" i="1"/>
  <c r="G1509" i="12" s="1"/>
  <c r="G1508" i="1"/>
  <c r="G1508" i="12" s="1"/>
  <c r="G1506" i="1"/>
  <c r="G1506" i="12" s="1"/>
  <c r="G1505" i="1"/>
  <c r="G1505" i="12" s="1"/>
  <c r="G1500" i="1"/>
  <c r="G1500" i="12" s="1"/>
  <c r="G1497" i="1"/>
  <c r="G1497" i="12" s="1"/>
  <c r="G1494" i="1"/>
  <c r="G1494" i="12" s="1"/>
  <c r="G1491" i="1"/>
  <c r="G1491" i="12" s="1"/>
  <c r="G1487" i="1"/>
  <c r="G1487" i="12" s="1"/>
  <c r="G1486" i="1"/>
  <c r="G1486" i="12" s="1"/>
  <c r="G1483" i="1"/>
  <c r="G1483" i="12" s="1"/>
  <c r="G1480" i="1"/>
  <c r="G1480" i="12" s="1"/>
  <c r="G1479" i="1"/>
  <c r="G1479" i="12" s="1"/>
  <c r="G1478" i="1"/>
  <c r="G1478" i="12" s="1"/>
  <c r="G1471" i="1"/>
  <c r="G1471" i="12" s="1"/>
  <c r="G1465" i="1"/>
  <c r="G1465" i="12" s="1"/>
  <c r="G1464" i="1"/>
  <c r="G1464" i="12" s="1"/>
  <c r="G1461" i="1"/>
  <c r="G1461" i="12" s="1"/>
  <c r="G1457" i="1"/>
  <c r="G1457" i="12" s="1"/>
  <c r="G1456" i="1"/>
  <c r="G1456" i="12" s="1"/>
  <c r="G1452" i="1"/>
  <c r="G1452" i="12" s="1"/>
  <c r="G1451" i="1"/>
  <c r="G1451" i="12" s="1"/>
  <c r="G1449" i="1"/>
  <c r="G1449" i="12" s="1"/>
  <c r="G1447" i="1"/>
  <c r="G1447" i="12" s="1"/>
  <c r="G1446" i="1"/>
  <c r="G1444" i="1"/>
  <c r="G1441" i="1"/>
  <c r="G1441" i="12" s="1"/>
  <c r="G1439" i="1"/>
  <c r="W1378" i="1"/>
  <c r="G1369" i="1"/>
  <c r="G1369" i="12" s="1"/>
  <c r="G1367" i="1"/>
  <c r="W1367" i="1" s="1"/>
  <c r="W1367" i="12" s="1"/>
  <c r="G1366" i="1"/>
  <c r="G1365" i="1"/>
  <c r="G1362" i="1"/>
  <c r="G1362" i="12" s="1"/>
  <c r="G1361" i="1"/>
  <c r="G1361" i="12" s="1"/>
  <c r="G1359" i="1"/>
  <c r="G1359" i="12" s="1"/>
  <c r="G1358" i="1"/>
  <c r="G1358" i="12" s="1"/>
  <c r="V1362" i="1"/>
  <c r="V1362" i="12" s="1"/>
  <c r="U1362" i="1"/>
  <c r="U1362" i="12" s="1"/>
  <c r="T1362" i="1"/>
  <c r="T1362" i="12" s="1"/>
  <c r="S1362" i="1"/>
  <c r="S1362" i="12" s="1"/>
  <c r="R1362" i="1"/>
  <c r="R1362" i="12" s="1"/>
  <c r="Q1362" i="1"/>
  <c r="Q1362" i="12" s="1"/>
  <c r="P1362" i="1"/>
  <c r="P1362" i="12" s="1"/>
  <c r="O1362" i="1"/>
  <c r="O1362" i="12" s="1"/>
  <c r="N1362" i="1"/>
  <c r="N1362" i="12" s="1"/>
  <c r="M1362" i="1"/>
  <c r="M1362" i="12" s="1"/>
  <c r="L1362" i="1"/>
  <c r="L1362" i="12" s="1"/>
  <c r="K1362" i="1"/>
  <c r="K1362" i="12" s="1"/>
  <c r="J1362" i="1"/>
  <c r="J1362" i="12" s="1"/>
  <c r="I1362" i="1"/>
  <c r="I1362" i="12" s="1"/>
  <c r="H1362" i="1"/>
  <c r="H1362" i="12" s="1"/>
  <c r="V1361" i="1"/>
  <c r="V1361" i="12" s="1"/>
  <c r="U1361" i="1"/>
  <c r="U1361" i="12" s="1"/>
  <c r="T1361" i="1"/>
  <c r="T1361" i="12" s="1"/>
  <c r="S1361" i="1"/>
  <c r="S1361" i="12" s="1"/>
  <c r="R1361" i="1"/>
  <c r="R1361" i="12" s="1"/>
  <c r="Q1361" i="1"/>
  <c r="Q1361" i="12" s="1"/>
  <c r="P1361" i="1"/>
  <c r="P1361" i="12" s="1"/>
  <c r="O1361" i="1"/>
  <c r="O1361" i="12" s="1"/>
  <c r="N1361" i="1"/>
  <c r="N1361" i="12" s="1"/>
  <c r="M1361" i="1"/>
  <c r="M1361" i="12" s="1"/>
  <c r="L1361" i="1"/>
  <c r="L1361" i="12" s="1"/>
  <c r="K1361" i="1"/>
  <c r="K1361" i="12" s="1"/>
  <c r="J1361" i="1"/>
  <c r="J1361" i="12" s="1"/>
  <c r="I1361" i="1"/>
  <c r="I1361" i="12" s="1"/>
  <c r="H1361" i="1"/>
  <c r="H1361" i="12" s="1"/>
  <c r="V1359" i="1"/>
  <c r="V1359" i="12" s="1"/>
  <c r="U1359" i="1"/>
  <c r="U1359" i="12" s="1"/>
  <c r="T1359" i="1"/>
  <c r="T1359" i="12" s="1"/>
  <c r="S1359" i="1"/>
  <c r="S1359" i="12" s="1"/>
  <c r="R1359" i="1"/>
  <c r="R1359" i="12" s="1"/>
  <c r="Q1359" i="1"/>
  <c r="Q1359" i="12" s="1"/>
  <c r="P1359" i="1"/>
  <c r="P1359" i="12" s="1"/>
  <c r="O1359" i="1"/>
  <c r="O1359" i="12" s="1"/>
  <c r="N1359" i="1"/>
  <c r="N1359" i="12" s="1"/>
  <c r="M1359" i="1"/>
  <c r="M1359" i="12" s="1"/>
  <c r="L1359" i="1"/>
  <c r="L1359" i="12" s="1"/>
  <c r="K1359" i="1"/>
  <c r="K1359" i="12" s="1"/>
  <c r="J1359" i="1"/>
  <c r="J1359" i="12" s="1"/>
  <c r="I1359" i="1"/>
  <c r="I1359" i="12" s="1"/>
  <c r="H1359" i="1"/>
  <c r="H1359" i="12" s="1"/>
  <c r="V1277" i="1"/>
  <c r="V1277" i="12" s="1"/>
  <c r="U1277" i="1"/>
  <c r="U1277" i="12" s="1"/>
  <c r="T1277" i="1"/>
  <c r="T1277" i="12" s="1"/>
  <c r="S1277" i="1"/>
  <c r="S1277" i="12" s="1"/>
  <c r="R1277" i="1"/>
  <c r="R1277" i="12" s="1"/>
  <c r="Q1277" i="1"/>
  <c r="Q1277" i="12" s="1"/>
  <c r="P1277" i="1"/>
  <c r="P1277" i="12" s="1"/>
  <c r="O1277" i="1"/>
  <c r="O1277" i="12" s="1"/>
  <c r="N1277" i="1"/>
  <c r="N1277" i="12" s="1"/>
  <c r="M1277" i="1"/>
  <c r="M1277" i="12" s="1"/>
  <c r="L1277" i="1"/>
  <c r="L1277" i="12" s="1"/>
  <c r="K1277" i="1"/>
  <c r="K1277" i="12" s="1"/>
  <c r="J1277" i="1"/>
  <c r="J1277" i="12" s="1"/>
  <c r="I1277" i="1"/>
  <c r="I1277" i="12" s="1"/>
  <c r="H1277" i="1"/>
  <c r="H1277" i="12" s="1"/>
  <c r="V1276" i="1"/>
  <c r="V1276" i="12" s="1"/>
  <c r="U1276" i="1"/>
  <c r="U1276" i="12" s="1"/>
  <c r="T1276" i="1"/>
  <c r="T1276" i="12" s="1"/>
  <c r="S1276" i="1"/>
  <c r="S1276" i="12" s="1"/>
  <c r="R1276" i="1"/>
  <c r="R1276" i="12" s="1"/>
  <c r="Q1276" i="1"/>
  <c r="Q1276" i="12" s="1"/>
  <c r="P1276" i="1"/>
  <c r="P1276" i="12" s="1"/>
  <c r="O1276" i="1"/>
  <c r="O1276" i="12" s="1"/>
  <c r="N1276" i="1"/>
  <c r="N1276" i="12" s="1"/>
  <c r="M1276" i="1"/>
  <c r="M1276" i="12" s="1"/>
  <c r="L1276" i="1"/>
  <c r="L1276" i="12" s="1"/>
  <c r="K1276" i="1"/>
  <c r="K1276" i="12" s="1"/>
  <c r="J1276" i="1"/>
  <c r="J1276" i="12" s="1"/>
  <c r="I1276" i="1"/>
  <c r="I1276" i="12" s="1"/>
  <c r="H1276" i="1"/>
  <c r="H1276" i="12" s="1"/>
  <c r="V1273" i="1"/>
  <c r="V1273" i="12" s="1"/>
  <c r="U1273" i="1"/>
  <c r="U1273" i="12" s="1"/>
  <c r="T1273" i="1"/>
  <c r="T1273" i="12" s="1"/>
  <c r="S1273" i="1"/>
  <c r="S1273" i="12" s="1"/>
  <c r="R1273" i="1"/>
  <c r="R1273" i="12" s="1"/>
  <c r="Q1273" i="1"/>
  <c r="Q1273" i="12" s="1"/>
  <c r="P1273" i="1"/>
  <c r="P1273" i="12" s="1"/>
  <c r="O1273" i="1"/>
  <c r="O1273" i="12" s="1"/>
  <c r="N1273" i="1"/>
  <c r="N1273" i="12" s="1"/>
  <c r="M1273" i="1"/>
  <c r="M1273" i="12" s="1"/>
  <c r="L1273" i="1"/>
  <c r="L1273" i="12" s="1"/>
  <c r="K1273" i="1"/>
  <c r="K1273" i="12" s="1"/>
  <c r="J1273" i="1"/>
  <c r="J1273" i="12" s="1"/>
  <c r="I1273" i="1"/>
  <c r="I1273" i="12" s="1"/>
  <c r="H1273" i="1"/>
  <c r="H1273" i="12" s="1"/>
  <c r="V1272" i="1"/>
  <c r="V1272" i="12" s="1"/>
  <c r="U1272" i="1"/>
  <c r="U1272" i="12" s="1"/>
  <c r="T1272" i="1"/>
  <c r="T1272" i="12" s="1"/>
  <c r="S1272" i="1"/>
  <c r="S1272" i="12" s="1"/>
  <c r="R1272" i="1"/>
  <c r="R1272" i="12" s="1"/>
  <c r="Q1272" i="1"/>
  <c r="Q1272" i="12" s="1"/>
  <c r="P1272" i="1"/>
  <c r="P1272" i="12" s="1"/>
  <c r="O1272" i="1"/>
  <c r="O1272" i="12" s="1"/>
  <c r="N1272" i="1"/>
  <c r="N1272" i="12" s="1"/>
  <c r="M1272" i="1"/>
  <c r="M1272" i="12" s="1"/>
  <c r="L1272" i="1"/>
  <c r="L1272" i="12" s="1"/>
  <c r="K1272" i="1"/>
  <c r="K1272" i="12" s="1"/>
  <c r="J1272" i="1"/>
  <c r="J1272" i="12" s="1"/>
  <c r="I1272" i="1"/>
  <c r="I1272" i="12" s="1"/>
  <c r="H1272" i="1"/>
  <c r="H1272" i="12" s="1"/>
  <c r="V1072" i="1"/>
  <c r="V1072" i="12" s="1"/>
  <c r="U1072" i="1"/>
  <c r="U1072" i="12" s="1"/>
  <c r="T1072" i="1"/>
  <c r="T1072" i="12" s="1"/>
  <c r="S1072" i="1"/>
  <c r="S1072" i="12" s="1"/>
  <c r="R1072" i="1"/>
  <c r="R1072" i="12" s="1"/>
  <c r="Q1072" i="1"/>
  <c r="Q1072" i="12" s="1"/>
  <c r="P1072" i="1"/>
  <c r="P1072" i="12" s="1"/>
  <c r="O1072" i="1"/>
  <c r="O1072" i="12" s="1"/>
  <c r="N1072" i="1"/>
  <c r="N1072" i="12" s="1"/>
  <c r="M1072" i="1"/>
  <c r="M1072" i="12" s="1"/>
  <c r="L1072" i="1"/>
  <c r="L1072" i="12" s="1"/>
  <c r="K1072" i="1"/>
  <c r="K1072" i="12" s="1"/>
  <c r="J1072" i="1"/>
  <c r="J1072" i="12" s="1"/>
  <c r="I1072" i="1"/>
  <c r="I1072" i="12" s="1"/>
  <c r="H1072" i="1"/>
  <c r="H1072" i="12" s="1"/>
  <c r="V1071" i="1"/>
  <c r="V1071" i="12" s="1"/>
  <c r="U1071" i="1"/>
  <c r="U1071" i="12" s="1"/>
  <c r="T1071" i="1"/>
  <c r="T1071" i="12" s="1"/>
  <c r="S1071" i="1"/>
  <c r="S1071" i="12" s="1"/>
  <c r="R1071" i="1"/>
  <c r="R1071" i="12" s="1"/>
  <c r="Q1071" i="1"/>
  <c r="Q1071" i="12" s="1"/>
  <c r="P1071" i="1"/>
  <c r="P1071" i="12" s="1"/>
  <c r="O1071" i="1"/>
  <c r="O1071" i="12" s="1"/>
  <c r="N1071" i="1"/>
  <c r="N1071" i="12" s="1"/>
  <c r="M1071" i="1"/>
  <c r="M1071" i="12" s="1"/>
  <c r="L1071" i="1"/>
  <c r="L1071" i="12" s="1"/>
  <c r="K1071" i="1"/>
  <c r="K1071" i="12" s="1"/>
  <c r="J1071" i="1"/>
  <c r="J1071" i="12" s="1"/>
  <c r="I1071" i="1"/>
  <c r="I1071" i="12" s="1"/>
  <c r="H1071" i="1"/>
  <c r="H1071" i="12" s="1"/>
  <c r="V1069" i="1"/>
  <c r="V1069" i="12" s="1"/>
  <c r="U1069" i="1"/>
  <c r="U1069" i="12" s="1"/>
  <c r="T1069" i="1"/>
  <c r="T1069" i="12" s="1"/>
  <c r="S1069" i="1"/>
  <c r="S1069" i="12" s="1"/>
  <c r="R1069" i="1"/>
  <c r="R1069" i="12" s="1"/>
  <c r="Q1069" i="1"/>
  <c r="Q1069" i="12" s="1"/>
  <c r="P1069" i="1"/>
  <c r="P1069" i="12" s="1"/>
  <c r="O1069" i="1"/>
  <c r="O1069" i="12" s="1"/>
  <c r="N1069" i="1"/>
  <c r="N1069" i="12" s="1"/>
  <c r="M1069" i="1"/>
  <c r="M1069" i="12" s="1"/>
  <c r="L1069" i="1"/>
  <c r="L1069" i="12" s="1"/>
  <c r="K1069" i="1"/>
  <c r="K1069" i="12" s="1"/>
  <c r="J1069" i="1"/>
  <c r="J1069" i="12" s="1"/>
  <c r="I1069" i="1"/>
  <c r="I1069" i="12" s="1"/>
  <c r="H1069" i="1"/>
  <c r="H1069" i="12" s="1"/>
  <c r="V1068" i="1"/>
  <c r="V1068" i="12" s="1"/>
  <c r="U1068" i="1"/>
  <c r="U1068" i="12" s="1"/>
  <c r="T1068" i="1"/>
  <c r="T1068" i="12" s="1"/>
  <c r="S1068" i="1"/>
  <c r="S1068" i="12" s="1"/>
  <c r="R1068" i="1"/>
  <c r="R1068" i="12" s="1"/>
  <c r="Q1068" i="1"/>
  <c r="Q1068" i="12" s="1"/>
  <c r="P1068" i="1"/>
  <c r="P1068" i="12" s="1"/>
  <c r="O1068" i="1"/>
  <c r="O1068" i="12" s="1"/>
  <c r="N1068" i="1"/>
  <c r="N1068" i="12" s="1"/>
  <c r="M1068" i="1"/>
  <c r="M1068" i="12" s="1"/>
  <c r="L1068" i="1"/>
  <c r="L1068" i="12" s="1"/>
  <c r="K1068" i="1"/>
  <c r="K1068" i="12" s="1"/>
  <c r="J1068" i="1"/>
  <c r="J1068" i="12" s="1"/>
  <c r="I1068" i="1"/>
  <c r="I1068" i="12" s="1"/>
  <c r="H1068" i="1"/>
  <c r="H1068" i="12" s="1"/>
  <c r="V1067" i="1"/>
  <c r="V1067" i="12" s="1"/>
  <c r="U1067" i="1"/>
  <c r="U1067" i="12" s="1"/>
  <c r="T1067" i="1"/>
  <c r="T1067" i="12" s="1"/>
  <c r="S1067" i="1"/>
  <c r="S1067" i="12" s="1"/>
  <c r="R1067" i="1"/>
  <c r="R1067" i="12" s="1"/>
  <c r="Q1067" i="1"/>
  <c r="Q1067" i="12" s="1"/>
  <c r="P1067" i="1"/>
  <c r="P1067" i="12" s="1"/>
  <c r="O1067" i="1"/>
  <c r="O1067" i="12" s="1"/>
  <c r="N1067" i="1"/>
  <c r="N1067" i="12" s="1"/>
  <c r="M1067" i="1"/>
  <c r="M1067" i="12" s="1"/>
  <c r="L1067" i="1"/>
  <c r="L1067" i="12" s="1"/>
  <c r="K1067" i="1"/>
  <c r="K1067" i="12" s="1"/>
  <c r="J1067" i="1"/>
  <c r="J1067" i="12" s="1"/>
  <c r="I1067" i="1"/>
  <c r="I1067" i="12" s="1"/>
  <c r="H1067" i="1"/>
  <c r="H1067" i="12" s="1"/>
  <c r="H1352" i="1"/>
  <c r="H1352" i="12" s="1"/>
  <c r="H1184" i="1"/>
  <c r="H1184" i="12" s="1"/>
  <c r="W1369" i="1" l="1"/>
  <c r="W1369" i="12" s="1"/>
  <c r="W1368" i="12" s="1"/>
  <c r="W1378" i="12"/>
  <c r="G1645" i="12"/>
  <c r="G1439" i="12"/>
  <c r="G1367" i="12"/>
  <c r="G1444" i="12"/>
  <c r="G1365" i="12"/>
  <c r="G1446" i="12"/>
  <c r="G1366" i="12"/>
  <c r="K1066" i="12"/>
  <c r="O1066" i="12"/>
  <c r="S1066" i="12"/>
  <c r="J1275" i="12"/>
  <c r="N1275" i="12"/>
  <c r="R1275" i="12"/>
  <c r="V1275" i="12"/>
  <c r="G1567" i="12"/>
  <c r="G1579" i="12"/>
  <c r="G1589" i="12"/>
  <c r="G1630" i="12"/>
  <c r="G1559" i="12"/>
  <c r="G1648" i="12"/>
  <c r="K1271" i="12"/>
  <c r="O1271" i="12"/>
  <c r="S1271" i="12"/>
  <c r="I1275" i="12"/>
  <c r="M1275" i="12"/>
  <c r="Q1275" i="12"/>
  <c r="U1275" i="12"/>
  <c r="G1618" i="12"/>
  <c r="G1511" i="12"/>
  <c r="G1552" i="12"/>
  <c r="G1570" i="12"/>
  <c r="G1576" i="12"/>
  <c r="G1582" i="12"/>
  <c r="G1623" i="12"/>
  <c r="G1654" i="12"/>
  <c r="I1271" i="12"/>
  <c r="M1271" i="12"/>
  <c r="Q1271" i="12"/>
  <c r="U1271" i="12"/>
  <c r="K1275" i="12"/>
  <c r="O1275" i="12"/>
  <c r="S1275" i="12"/>
  <c r="G1562" i="12"/>
  <c r="G1594" i="12"/>
  <c r="G1660" i="12"/>
  <c r="I1066" i="12"/>
  <c r="M1066" i="12"/>
  <c r="Q1066" i="12"/>
  <c r="U1066" i="12"/>
  <c r="J1271" i="12"/>
  <c r="N1271" i="12"/>
  <c r="R1271" i="12"/>
  <c r="V1271" i="12"/>
  <c r="H1275" i="12"/>
  <c r="L1275" i="12"/>
  <c r="P1275" i="12"/>
  <c r="T1275" i="12"/>
  <c r="G1477" i="12"/>
  <c r="G1507" i="12"/>
  <c r="G1536" i="12"/>
  <c r="G1548" i="12"/>
  <c r="G1640" i="12"/>
  <c r="J1066" i="12"/>
  <c r="N1066" i="12"/>
  <c r="R1066" i="12"/>
  <c r="V1066" i="12"/>
  <c r="H1066" i="12"/>
  <c r="L1066" i="12"/>
  <c r="P1066" i="12"/>
  <c r="T1066" i="12"/>
  <c r="H1271" i="12"/>
  <c r="L1271" i="12"/>
  <c r="P1271" i="12"/>
  <c r="T1271" i="12"/>
  <c r="G1521" i="12"/>
  <c r="G1526" i="12"/>
  <c r="G1532" i="12"/>
  <c r="G1540" i="12"/>
  <c r="G1555" i="12"/>
  <c r="G1573" i="12"/>
  <c r="G1585" i="12"/>
  <c r="G1614" i="12"/>
  <c r="G1626" i="12"/>
  <c r="G1637" i="12"/>
  <c r="G1651" i="12"/>
  <c r="G1657" i="12"/>
  <c r="Q1585" i="12"/>
  <c r="G1504" i="12"/>
  <c r="G1516" i="12"/>
  <c r="G1545" i="12"/>
  <c r="G1599" i="12"/>
  <c r="G1604" i="12"/>
  <c r="G1610" i="12"/>
  <c r="G1633" i="12"/>
  <c r="H1183" i="12"/>
  <c r="H1183" i="1"/>
  <c r="K1508" i="1"/>
  <c r="K1508" i="12" s="1"/>
  <c r="K1507" i="12" s="1"/>
  <c r="N1665" i="1"/>
  <c r="N1665" i="12" s="1"/>
  <c r="M1665" i="1"/>
  <c r="M1665" i="12" s="1"/>
  <c r="L1665" i="1"/>
  <c r="L1665" i="12" s="1"/>
  <c r="M1509" i="1"/>
  <c r="M1509" i="12" s="1"/>
  <c r="M1507" i="12" s="1"/>
  <c r="L1509" i="1"/>
  <c r="L1509" i="12" s="1"/>
  <c r="L1507" i="12" s="1"/>
  <c r="N1509" i="1"/>
  <c r="N1509" i="12" s="1"/>
  <c r="N1507" i="12" s="1"/>
  <c r="K1664" i="1"/>
  <c r="K1664" i="12" s="1"/>
  <c r="H1642" i="1"/>
  <c r="H1642" i="12" s="1"/>
  <c r="H1643" i="1"/>
  <c r="H1643" i="12" s="1"/>
  <c r="H1641" i="1"/>
  <c r="H1641" i="12" s="1"/>
  <c r="G1640" i="1"/>
  <c r="G1357" i="12"/>
  <c r="H1070" i="12"/>
  <c r="L1070" i="12"/>
  <c r="P1070" i="12"/>
  <c r="T1070" i="12"/>
  <c r="K1360" i="12"/>
  <c r="O1360" i="12"/>
  <c r="S1360" i="12"/>
  <c r="I1676" i="12"/>
  <c r="Q1663" i="12"/>
  <c r="I1070" i="12"/>
  <c r="Q1070" i="12"/>
  <c r="O1357" i="1"/>
  <c r="O1357" i="12"/>
  <c r="S1357" i="1"/>
  <c r="S1357" i="12"/>
  <c r="H1360" i="12"/>
  <c r="P1360" i="12"/>
  <c r="J1676" i="12"/>
  <c r="W1666" i="12"/>
  <c r="J1070" i="12"/>
  <c r="N1070" i="12"/>
  <c r="R1070" i="12"/>
  <c r="V1070" i="12"/>
  <c r="H1357" i="1"/>
  <c r="H1357" i="12"/>
  <c r="L1357" i="1"/>
  <c r="L1357" i="12"/>
  <c r="P1357" i="1"/>
  <c r="P1357" i="12"/>
  <c r="T1357" i="1"/>
  <c r="T1357" i="12"/>
  <c r="I1360" i="12"/>
  <c r="M1360" i="12"/>
  <c r="Q1360" i="12"/>
  <c r="U1360" i="12"/>
  <c r="W1366" i="1"/>
  <c r="W1366" i="12" s="1"/>
  <c r="O1676" i="12"/>
  <c r="P1507" i="1"/>
  <c r="J1357" i="1"/>
  <c r="J1357" i="12"/>
  <c r="N1357" i="1"/>
  <c r="N1357" i="12"/>
  <c r="R1357" i="1"/>
  <c r="R1357" i="12"/>
  <c r="V1357" i="1"/>
  <c r="V1357" i="12"/>
  <c r="G1368" i="1"/>
  <c r="G1368" i="12"/>
  <c r="M1070" i="12"/>
  <c r="U1070" i="12"/>
  <c r="K1357" i="1"/>
  <c r="K1357" i="12"/>
  <c r="L1360" i="12"/>
  <c r="T1360" i="12"/>
  <c r="H1174" i="1"/>
  <c r="H1174" i="12"/>
  <c r="K1070" i="12"/>
  <c r="O1070" i="12"/>
  <c r="S1070" i="12"/>
  <c r="I1357" i="1"/>
  <c r="I1357" i="12"/>
  <c r="M1357" i="1"/>
  <c r="M1357" i="12"/>
  <c r="Q1357" i="1"/>
  <c r="Q1357" i="12"/>
  <c r="U1357" i="1"/>
  <c r="U1357" i="12"/>
  <c r="J1360" i="12"/>
  <c r="N1360" i="12"/>
  <c r="R1360" i="12"/>
  <c r="V1360" i="12"/>
  <c r="G1360" i="12"/>
  <c r="H1444" i="1"/>
  <c r="H1461" i="1"/>
  <c r="H1461" i="12" s="1"/>
  <c r="H1486" i="1"/>
  <c r="H1486" i="12" s="1"/>
  <c r="H1530" i="1"/>
  <c r="H1530" i="12" s="1"/>
  <c r="H1542" i="1"/>
  <c r="H1542" i="12" s="1"/>
  <c r="H1549" i="1"/>
  <c r="H1549" i="12" s="1"/>
  <c r="H1554" i="1"/>
  <c r="H1554" i="12" s="1"/>
  <c r="H1565" i="1"/>
  <c r="H1565" i="12" s="1"/>
  <c r="H1572" i="1"/>
  <c r="H1572" i="12" s="1"/>
  <c r="H1578" i="1"/>
  <c r="H1578" i="12" s="1"/>
  <c r="H1584" i="1"/>
  <c r="H1584" i="12" s="1"/>
  <c r="H1647" i="1"/>
  <c r="H1647" i="12" s="1"/>
  <c r="H1653" i="1"/>
  <c r="H1653" i="12" s="1"/>
  <c r="H1659" i="1"/>
  <c r="H1659" i="12" s="1"/>
  <c r="H1646" i="1"/>
  <c r="H1646" i="12" s="1"/>
  <c r="H1452" i="1"/>
  <c r="H1452" i="12" s="1"/>
  <c r="H1464" i="1"/>
  <c r="H1464" i="12" s="1"/>
  <c r="H1487" i="1"/>
  <c r="H1487" i="12" s="1"/>
  <c r="H1500" i="1"/>
  <c r="H1500" i="12" s="1"/>
  <c r="G1516" i="1"/>
  <c r="H1517" i="1"/>
  <c r="H1517" i="12" s="1"/>
  <c r="G1521" i="1"/>
  <c r="H1522" i="1"/>
  <c r="H1522" i="12" s="1"/>
  <c r="H1533" i="1"/>
  <c r="H1533" i="12" s="1"/>
  <c r="H1543" i="1"/>
  <c r="H1543" i="12" s="1"/>
  <c r="H1561" i="1"/>
  <c r="H1561" i="12" s="1"/>
  <c r="H1649" i="1"/>
  <c r="H1649" i="12" s="1"/>
  <c r="H1439" i="1"/>
  <c r="H1447" i="1"/>
  <c r="H1447" i="12" s="1"/>
  <c r="H1456" i="1"/>
  <c r="H1456" i="12" s="1"/>
  <c r="H1465" i="1"/>
  <c r="H1465" i="12" s="1"/>
  <c r="H1480" i="1"/>
  <c r="H1480" i="12" s="1"/>
  <c r="H1491" i="1"/>
  <c r="H1491" i="12" s="1"/>
  <c r="H1505" i="1"/>
  <c r="H1505" i="12" s="1"/>
  <c r="H1518" i="1"/>
  <c r="H1518" i="12" s="1"/>
  <c r="H1523" i="1"/>
  <c r="H1523" i="12" s="1"/>
  <c r="H1528" i="1"/>
  <c r="H1528" i="12" s="1"/>
  <c r="H1534" i="1"/>
  <c r="H1534" i="12" s="1"/>
  <c r="H1539" i="1"/>
  <c r="H1539" i="12" s="1"/>
  <c r="H1546" i="1"/>
  <c r="H1546" i="12" s="1"/>
  <c r="H1551" i="1"/>
  <c r="H1551" i="12" s="1"/>
  <c r="H1557" i="1"/>
  <c r="H1557" i="12" s="1"/>
  <c r="H1563" i="1"/>
  <c r="H1563" i="12" s="1"/>
  <c r="H1569" i="1"/>
  <c r="H1569" i="12" s="1"/>
  <c r="H1575" i="1"/>
  <c r="H1575" i="12" s="1"/>
  <c r="H1581" i="1"/>
  <c r="H1581" i="12" s="1"/>
  <c r="G1594" i="1"/>
  <c r="H1595" i="1"/>
  <c r="H1595" i="12" s="1"/>
  <c r="G1599" i="1"/>
  <c r="H1600" i="1"/>
  <c r="H1600" i="12" s="1"/>
  <c r="G1604" i="1"/>
  <c r="H1605" i="1"/>
  <c r="H1605" i="12" s="1"/>
  <c r="H1611" i="1"/>
  <c r="H1611" i="12" s="1"/>
  <c r="H1616" i="1"/>
  <c r="H1616" i="12" s="1"/>
  <c r="H1621" i="1"/>
  <c r="H1621" i="12" s="1"/>
  <c r="H1628" i="1"/>
  <c r="H1628" i="12" s="1"/>
  <c r="H1634" i="1"/>
  <c r="H1634" i="12" s="1"/>
  <c r="H1639" i="1"/>
  <c r="H1639" i="12" s="1"/>
  <c r="H1650" i="1"/>
  <c r="H1650" i="12" s="1"/>
  <c r="H1656" i="1"/>
  <c r="H1656" i="12" s="1"/>
  <c r="H1662" i="1"/>
  <c r="H1662" i="12" s="1"/>
  <c r="H1451" i="1"/>
  <c r="H1451" i="12" s="1"/>
  <c r="H1478" i="1"/>
  <c r="H1478" i="12" s="1"/>
  <c r="H1497" i="1"/>
  <c r="H1497" i="12" s="1"/>
  <c r="H1520" i="1"/>
  <c r="H1520" i="12" s="1"/>
  <c r="H1525" i="1"/>
  <c r="H1525" i="12" s="1"/>
  <c r="H1537" i="1"/>
  <c r="H1537" i="12" s="1"/>
  <c r="H1560" i="1"/>
  <c r="H1560" i="12" s="1"/>
  <c r="H1597" i="1"/>
  <c r="H1597" i="12" s="1"/>
  <c r="H1602" i="1"/>
  <c r="H1602" i="12" s="1"/>
  <c r="H1607" i="1"/>
  <c r="H1607" i="12" s="1"/>
  <c r="H1613" i="1"/>
  <c r="H1613" i="12" s="1"/>
  <c r="H1619" i="1"/>
  <c r="H1619" i="12" s="1"/>
  <c r="H1625" i="1"/>
  <c r="H1625" i="12" s="1"/>
  <c r="H1631" i="1"/>
  <c r="H1631" i="12" s="1"/>
  <c r="H1636" i="1"/>
  <c r="H1636" i="12" s="1"/>
  <c r="H1446" i="1"/>
  <c r="H1479" i="1"/>
  <c r="H1479" i="12" s="1"/>
  <c r="G1526" i="1"/>
  <c r="H1527" i="1"/>
  <c r="H1527" i="12" s="1"/>
  <c r="H1538" i="1"/>
  <c r="H1538" i="12" s="1"/>
  <c r="H1550" i="1"/>
  <c r="H1550" i="12" s="1"/>
  <c r="H1556" i="1"/>
  <c r="H1556" i="12" s="1"/>
  <c r="H1568" i="1"/>
  <c r="H1568" i="12" s="1"/>
  <c r="H1574" i="1"/>
  <c r="H1574" i="12" s="1"/>
  <c r="H1573" i="12" s="1"/>
  <c r="H1580" i="1"/>
  <c r="H1580" i="12" s="1"/>
  <c r="H1598" i="1"/>
  <c r="H1598" i="12" s="1"/>
  <c r="H1603" i="1"/>
  <c r="H1603" i="12" s="1"/>
  <c r="H1608" i="1"/>
  <c r="H1608" i="12" s="1"/>
  <c r="H1615" i="1"/>
  <c r="H1615" i="12" s="1"/>
  <c r="H1620" i="1"/>
  <c r="H1620" i="12" s="1"/>
  <c r="H1627" i="1"/>
  <c r="H1627" i="12" s="1"/>
  <c r="H1632" i="1"/>
  <c r="H1632" i="12" s="1"/>
  <c r="H1638" i="1"/>
  <c r="H1638" i="12" s="1"/>
  <c r="H1655" i="1"/>
  <c r="H1655" i="12" s="1"/>
  <c r="H1661" i="1"/>
  <c r="H1661" i="12" s="1"/>
  <c r="H1441" i="1"/>
  <c r="H1441" i="12" s="1"/>
  <c r="H1449" i="1"/>
  <c r="H1449" i="12" s="1"/>
  <c r="H1457" i="1"/>
  <c r="H1457" i="12" s="1"/>
  <c r="H1471" i="1"/>
  <c r="H1471" i="12" s="1"/>
  <c r="H1483" i="1"/>
  <c r="H1483" i="12" s="1"/>
  <c r="H1494" i="1"/>
  <c r="H1494" i="12" s="1"/>
  <c r="H1506" i="1"/>
  <c r="H1506" i="12" s="1"/>
  <c r="H1519" i="1"/>
  <c r="H1519" i="12" s="1"/>
  <c r="H1524" i="1"/>
  <c r="H1524" i="12" s="1"/>
  <c r="H1529" i="1"/>
  <c r="H1529" i="12" s="1"/>
  <c r="H1535" i="1"/>
  <c r="H1535" i="12" s="1"/>
  <c r="H1541" i="1"/>
  <c r="H1541" i="12" s="1"/>
  <c r="H1547" i="1"/>
  <c r="H1547" i="12" s="1"/>
  <c r="H1553" i="1"/>
  <c r="H1553" i="12" s="1"/>
  <c r="H1558" i="1"/>
  <c r="H1558" i="12" s="1"/>
  <c r="H1564" i="1"/>
  <c r="H1564" i="12" s="1"/>
  <c r="H1571" i="1"/>
  <c r="H1571" i="12" s="1"/>
  <c r="H1577" i="1"/>
  <c r="H1577" i="12" s="1"/>
  <c r="H1583" i="1"/>
  <c r="H1583" i="12" s="1"/>
  <c r="H1582" i="12" s="1"/>
  <c r="H1596" i="1"/>
  <c r="H1596" i="12" s="1"/>
  <c r="H1601" i="1"/>
  <c r="H1601" i="12" s="1"/>
  <c r="H1606" i="1"/>
  <c r="H1606" i="12" s="1"/>
  <c r="H1612" i="1"/>
  <c r="H1612" i="12" s="1"/>
  <c r="H1617" i="1"/>
  <c r="H1617" i="12" s="1"/>
  <c r="H1624" i="1"/>
  <c r="H1624" i="12" s="1"/>
  <c r="H1629" i="1"/>
  <c r="H1629" i="12" s="1"/>
  <c r="H1635" i="1"/>
  <c r="H1635" i="12" s="1"/>
  <c r="H1652" i="1"/>
  <c r="H1652" i="12" s="1"/>
  <c r="H1658" i="1"/>
  <c r="H1658" i="12" s="1"/>
  <c r="W1352" i="1"/>
  <c r="W1352" i="12" s="1"/>
  <c r="M1587" i="1"/>
  <c r="M1587" i="12" s="1"/>
  <c r="L1587" i="1"/>
  <c r="L1587" i="12" s="1"/>
  <c r="N1587" i="1"/>
  <c r="N1587" i="12" s="1"/>
  <c r="G1360" i="1"/>
  <c r="M1360" i="1"/>
  <c r="Q1360" i="1"/>
  <c r="I1360" i="1"/>
  <c r="U1360" i="1"/>
  <c r="J1360" i="1"/>
  <c r="N1360" i="1"/>
  <c r="R1360" i="1"/>
  <c r="V1360" i="1"/>
  <c r="O1360" i="1"/>
  <c r="K1360" i="1"/>
  <c r="S1360" i="1"/>
  <c r="H1360" i="1"/>
  <c r="L1360" i="1"/>
  <c r="P1360" i="1"/>
  <c r="T1360" i="1"/>
  <c r="G1585" i="1"/>
  <c r="Q1585" i="1"/>
  <c r="P816" i="1"/>
  <c r="J1660" i="1"/>
  <c r="N1660" i="1"/>
  <c r="R1660" i="1"/>
  <c r="V1660" i="1"/>
  <c r="L1657" i="1"/>
  <c r="P1657" i="1"/>
  <c r="T1657" i="1"/>
  <c r="J1654" i="1"/>
  <c r="N1654" i="1"/>
  <c r="R1654" i="1"/>
  <c r="V1654" i="1"/>
  <c r="L1651" i="1"/>
  <c r="P1651" i="1"/>
  <c r="T1651" i="1"/>
  <c r="N1648" i="1"/>
  <c r="R1648" i="1"/>
  <c r="V1648" i="1"/>
  <c r="J1648" i="1"/>
  <c r="L1623" i="1"/>
  <c r="P1623" i="1"/>
  <c r="T1623" i="1"/>
  <c r="I1630" i="1"/>
  <c r="M1630" i="1"/>
  <c r="Q1630" i="1"/>
  <c r="U1630" i="1"/>
  <c r="J1637" i="1"/>
  <c r="N1637" i="1"/>
  <c r="R1637" i="1"/>
  <c r="V1637" i="1"/>
  <c r="L1645" i="1"/>
  <c r="P1645" i="1"/>
  <c r="T1645" i="1"/>
  <c r="H253" i="1"/>
  <c r="L1458" i="1"/>
  <c r="P1458" i="1"/>
  <c r="T1458" i="1"/>
  <c r="I1467" i="1"/>
  <c r="M1467" i="1"/>
  <c r="Q1467" i="1"/>
  <c r="U1467" i="1"/>
  <c r="L1470" i="1"/>
  <c r="P1470" i="1"/>
  <c r="T1470" i="1"/>
  <c r="J1474" i="1"/>
  <c r="N1474" i="1"/>
  <c r="R1474" i="1"/>
  <c r="V1474" i="1"/>
  <c r="L1501" i="1"/>
  <c r="P1501" i="1"/>
  <c r="T1501" i="1"/>
  <c r="G1663" i="1"/>
  <c r="L1481" i="1"/>
  <c r="P1481" i="1"/>
  <c r="T1481" i="1"/>
  <c r="K1489" i="1"/>
  <c r="O1489" i="1"/>
  <c r="S1489" i="1"/>
  <c r="J1492" i="1"/>
  <c r="N1492" i="1"/>
  <c r="R1492" i="1"/>
  <c r="V1492" i="1"/>
  <c r="I1495" i="1"/>
  <c r="M1495" i="1"/>
  <c r="Q1495" i="1"/>
  <c r="U1495" i="1"/>
  <c r="L1498" i="1"/>
  <c r="P1498" i="1"/>
  <c r="T1498" i="1"/>
  <c r="J1504" i="1"/>
  <c r="N1504" i="1"/>
  <c r="R1504" i="1"/>
  <c r="V1504" i="1"/>
  <c r="L1545" i="1"/>
  <c r="P1545" i="1"/>
  <c r="T1545" i="1"/>
  <c r="I1552" i="1"/>
  <c r="M1552" i="1"/>
  <c r="Q1552" i="1"/>
  <c r="U1552" i="1"/>
  <c r="J1559" i="1"/>
  <c r="N1559" i="1"/>
  <c r="R1559" i="1"/>
  <c r="V1559" i="1"/>
  <c r="K1567" i="1"/>
  <c r="O1567" i="1"/>
  <c r="S1567" i="1"/>
  <c r="I1570" i="1"/>
  <c r="M1570" i="1"/>
  <c r="Q1570" i="1"/>
  <c r="U1570" i="1"/>
  <c r="K1573" i="1"/>
  <c r="O1573" i="1"/>
  <c r="S1573" i="1"/>
  <c r="I1576" i="1"/>
  <c r="M1576" i="1"/>
  <c r="Q1576" i="1"/>
  <c r="U1576" i="1"/>
  <c r="K1579" i="1"/>
  <c r="O1579" i="1"/>
  <c r="S1579" i="1"/>
  <c r="I1582" i="1"/>
  <c r="M1582" i="1"/>
  <c r="Q1582" i="1"/>
  <c r="U1582" i="1"/>
  <c r="K1623" i="1"/>
  <c r="O1623" i="1"/>
  <c r="S1623" i="1"/>
  <c r="L1630" i="1"/>
  <c r="P1630" i="1"/>
  <c r="T1630" i="1"/>
  <c r="I1637" i="1"/>
  <c r="M1637" i="1"/>
  <c r="Q1637" i="1"/>
  <c r="U1637" i="1"/>
  <c r="K1645" i="1"/>
  <c r="O1645" i="1"/>
  <c r="S1645" i="1"/>
  <c r="I1648" i="1"/>
  <c r="M1648" i="1"/>
  <c r="Q1648" i="1"/>
  <c r="U1648" i="1"/>
  <c r="K1651" i="1"/>
  <c r="O1651" i="1"/>
  <c r="S1651" i="1"/>
  <c r="I1654" i="1"/>
  <c r="M1654" i="1"/>
  <c r="Q1654" i="1"/>
  <c r="U1654" i="1"/>
  <c r="K1657" i="1"/>
  <c r="O1657" i="1"/>
  <c r="S1657" i="1"/>
  <c r="I1660" i="1"/>
  <c r="M1660" i="1"/>
  <c r="Q1660" i="1"/>
  <c r="U1660" i="1"/>
  <c r="G1623" i="1"/>
  <c r="I1623" i="1"/>
  <c r="Q1623" i="1"/>
  <c r="N1630" i="1"/>
  <c r="V1630" i="1"/>
  <c r="O1637" i="1"/>
  <c r="S1637" i="1"/>
  <c r="K1070" i="1"/>
  <c r="O1070" i="1"/>
  <c r="S1070" i="1"/>
  <c r="K1275" i="1"/>
  <c r="K1271" i="1" s="1"/>
  <c r="O1275" i="1"/>
  <c r="O1271" i="1" s="1"/>
  <c r="S1275" i="1"/>
  <c r="S1271" i="1" s="1"/>
  <c r="G1651" i="1"/>
  <c r="G1657" i="1"/>
  <c r="M1623" i="1"/>
  <c r="U1623" i="1"/>
  <c r="J1630" i="1"/>
  <c r="R1630" i="1"/>
  <c r="K1637" i="1"/>
  <c r="I1066" i="1"/>
  <c r="M1066" i="1"/>
  <c r="Q1066" i="1"/>
  <c r="U1066" i="1"/>
  <c r="H1070" i="1"/>
  <c r="L1070" i="1"/>
  <c r="P1070" i="1"/>
  <c r="T1070" i="1"/>
  <c r="H1275" i="1"/>
  <c r="H1271" i="1" s="1"/>
  <c r="L1275" i="1"/>
  <c r="L1271" i="1" s="1"/>
  <c r="P1275" i="1"/>
  <c r="P1271" i="1" s="1"/>
  <c r="T1275" i="1"/>
  <c r="T1271" i="1" s="1"/>
  <c r="K1454" i="1"/>
  <c r="O1454" i="1"/>
  <c r="S1454" i="1"/>
  <c r="K1458" i="1"/>
  <c r="O1458" i="1"/>
  <c r="S1458" i="1"/>
  <c r="L1462" i="1"/>
  <c r="I1645" i="1"/>
  <c r="M1645" i="1"/>
  <c r="Q1645" i="1"/>
  <c r="U1645" i="1"/>
  <c r="K1648" i="1"/>
  <c r="O1648" i="1"/>
  <c r="S1648" i="1"/>
  <c r="I1651" i="1"/>
  <c r="M1651" i="1"/>
  <c r="Q1651" i="1"/>
  <c r="U1651" i="1"/>
  <c r="K1654" i="1"/>
  <c r="O1654" i="1"/>
  <c r="S1654" i="1"/>
  <c r="I1657" i="1"/>
  <c r="M1657" i="1"/>
  <c r="Q1657" i="1"/>
  <c r="U1657" i="1"/>
  <c r="K1660" i="1"/>
  <c r="O1660" i="1"/>
  <c r="S1660" i="1"/>
  <c r="G1645" i="1"/>
  <c r="K1481" i="1"/>
  <c r="O1481" i="1"/>
  <c r="S1481" i="1"/>
  <c r="J1489" i="1"/>
  <c r="N1489" i="1"/>
  <c r="R1489" i="1"/>
  <c r="V1489" i="1"/>
  <c r="I1492" i="1"/>
  <c r="M1492" i="1"/>
  <c r="Q1492" i="1"/>
  <c r="U1492" i="1"/>
  <c r="L1495" i="1"/>
  <c r="P1495" i="1"/>
  <c r="T1495" i="1"/>
  <c r="K1498" i="1"/>
  <c r="O1498" i="1"/>
  <c r="S1498" i="1"/>
  <c r="I1504" i="1"/>
  <c r="M1504" i="1"/>
  <c r="Q1504" i="1"/>
  <c r="U1504" i="1"/>
  <c r="K1545" i="1"/>
  <c r="O1545" i="1"/>
  <c r="S1545" i="1"/>
  <c r="L1552" i="1"/>
  <c r="P1552" i="1"/>
  <c r="T1552" i="1"/>
  <c r="I1559" i="1"/>
  <c r="M1559" i="1"/>
  <c r="Q1559" i="1"/>
  <c r="U1559" i="1"/>
  <c r="J1567" i="1"/>
  <c r="N1567" i="1"/>
  <c r="R1567" i="1"/>
  <c r="V1567" i="1"/>
  <c r="L1570" i="1"/>
  <c r="P1570" i="1"/>
  <c r="T1570" i="1"/>
  <c r="J1573" i="1"/>
  <c r="N1573" i="1"/>
  <c r="R1573" i="1"/>
  <c r="V1573" i="1"/>
  <c r="L1576" i="1"/>
  <c r="P1576" i="1"/>
  <c r="T1576" i="1"/>
  <c r="J1579" i="1"/>
  <c r="N1579" i="1"/>
  <c r="R1579" i="1"/>
  <c r="V1579" i="1"/>
  <c r="L1582" i="1"/>
  <c r="P1582" i="1"/>
  <c r="T1582" i="1"/>
  <c r="J1623" i="1"/>
  <c r="N1623" i="1"/>
  <c r="R1623" i="1"/>
  <c r="V1623" i="1"/>
  <c r="K1630" i="1"/>
  <c r="O1630" i="1"/>
  <c r="S1630" i="1"/>
  <c r="G1637" i="1"/>
  <c r="L1637" i="1"/>
  <c r="P1637" i="1"/>
  <c r="T1637" i="1"/>
  <c r="J1645" i="1"/>
  <c r="N1645" i="1"/>
  <c r="R1645" i="1"/>
  <c r="V1645" i="1"/>
  <c r="G1648" i="1"/>
  <c r="L1648" i="1"/>
  <c r="P1648" i="1"/>
  <c r="T1648" i="1"/>
  <c r="J1651" i="1"/>
  <c r="N1651" i="1"/>
  <c r="R1651" i="1"/>
  <c r="V1651" i="1"/>
  <c r="G1654" i="1"/>
  <c r="L1654" i="1"/>
  <c r="P1654" i="1"/>
  <c r="T1654" i="1"/>
  <c r="J1657" i="1"/>
  <c r="N1657" i="1"/>
  <c r="R1657" i="1"/>
  <c r="V1657" i="1"/>
  <c r="G1660" i="1"/>
  <c r="L1660" i="1"/>
  <c r="P1660" i="1"/>
  <c r="T1660" i="1"/>
  <c r="P1462" i="1"/>
  <c r="T1462" i="1"/>
  <c r="L1467" i="1"/>
  <c r="P1467" i="1"/>
  <c r="T1467" i="1"/>
  <c r="K1470" i="1"/>
  <c r="O1470" i="1"/>
  <c r="S1470" i="1"/>
  <c r="I1474" i="1"/>
  <c r="M1474" i="1"/>
  <c r="Q1474" i="1"/>
  <c r="U1474" i="1"/>
  <c r="L1477" i="1"/>
  <c r="P1477" i="1"/>
  <c r="T1477" i="1"/>
  <c r="K1484" i="1"/>
  <c r="O1484" i="1"/>
  <c r="S1484" i="1"/>
  <c r="K1501" i="1"/>
  <c r="O1501" i="1"/>
  <c r="S1501" i="1"/>
  <c r="G1507" i="1"/>
  <c r="K1532" i="1"/>
  <c r="O1532" i="1"/>
  <c r="S1532" i="1"/>
  <c r="J1536" i="1"/>
  <c r="N1536" i="1"/>
  <c r="R1536" i="1"/>
  <c r="V1536" i="1"/>
  <c r="I1540" i="1"/>
  <c r="M1540" i="1"/>
  <c r="Q1540" i="1"/>
  <c r="U1540" i="1"/>
  <c r="J1548" i="1"/>
  <c r="N1548" i="1"/>
  <c r="R1548" i="1"/>
  <c r="V1548" i="1"/>
  <c r="K1555" i="1"/>
  <c r="O1555" i="1"/>
  <c r="S1555" i="1"/>
  <c r="L1562" i="1"/>
  <c r="P1562" i="1"/>
  <c r="T1562" i="1"/>
  <c r="G1589" i="1"/>
  <c r="J1610" i="1"/>
  <c r="N1610" i="1"/>
  <c r="R1610" i="1"/>
  <c r="V1610" i="1"/>
  <c r="I1614" i="1"/>
  <c r="M1614" i="1"/>
  <c r="Q1614" i="1"/>
  <c r="U1614" i="1"/>
  <c r="L1618" i="1"/>
  <c r="P1618" i="1"/>
  <c r="T1618" i="1"/>
  <c r="I1626" i="1"/>
  <c r="M1626" i="1"/>
  <c r="Q1626" i="1"/>
  <c r="U1626" i="1"/>
  <c r="G1630" i="1"/>
  <c r="J1633" i="1"/>
  <c r="N1633" i="1"/>
  <c r="R1633" i="1"/>
  <c r="V1633" i="1"/>
  <c r="G1667" i="1"/>
  <c r="N1066" i="1"/>
  <c r="V1066" i="1"/>
  <c r="M1070" i="1"/>
  <c r="Q1070" i="1"/>
  <c r="M1275" i="1"/>
  <c r="M1271" i="1" s="1"/>
  <c r="Q1275" i="1"/>
  <c r="Q1271" i="1" s="1"/>
  <c r="W1365" i="1"/>
  <c r="W1365" i="12" s="1"/>
  <c r="G1364" i="1"/>
  <c r="L1454" i="1"/>
  <c r="T1454" i="1"/>
  <c r="I1462" i="1"/>
  <c r="Q1462" i="1"/>
  <c r="I1477" i="1"/>
  <c r="Q1477" i="1"/>
  <c r="I1481" i="1"/>
  <c r="Q1481" i="1"/>
  <c r="L1484" i="1"/>
  <c r="T1484" i="1"/>
  <c r="L1489" i="1"/>
  <c r="T1489" i="1"/>
  <c r="O1492" i="1"/>
  <c r="J1495" i="1"/>
  <c r="R1495" i="1"/>
  <c r="I1498" i="1"/>
  <c r="Q1498" i="1"/>
  <c r="K1504" i="1"/>
  <c r="L1532" i="1"/>
  <c r="T1532" i="1"/>
  <c r="O1536" i="1"/>
  <c r="S1536" i="1"/>
  <c r="N1540" i="1"/>
  <c r="V1540" i="1"/>
  <c r="I1545" i="1"/>
  <c r="Q1545" i="1"/>
  <c r="K1548" i="1"/>
  <c r="J1552" i="1"/>
  <c r="R1552" i="1"/>
  <c r="G1555" i="1"/>
  <c r="P1555" i="1"/>
  <c r="K1559" i="1"/>
  <c r="I1562" i="1"/>
  <c r="Q1562" i="1"/>
  <c r="G1567" i="1"/>
  <c r="P1567" i="1"/>
  <c r="N1570" i="1"/>
  <c r="V1570" i="1"/>
  <c r="L1573" i="1"/>
  <c r="T1573" i="1"/>
  <c r="N1576" i="1"/>
  <c r="V1576" i="1"/>
  <c r="L1579" i="1"/>
  <c r="T1579" i="1"/>
  <c r="N1582" i="1"/>
  <c r="V1582" i="1"/>
  <c r="K1586" i="1"/>
  <c r="K1586" i="12" s="1"/>
  <c r="K1610" i="1"/>
  <c r="S1610" i="1"/>
  <c r="N1614" i="1"/>
  <c r="V1614" i="1"/>
  <c r="M1618" i="1"/>
  <c r="U1618" i="1"/>
  <c r="J1626" i="1"/>
  <c r="R1626" i="1"/>
  <c r="K1633" i="1"/>
  <c r="S1633" i="1"/>
  <c r="K1066" i="1"/>
  <c r="O1066" i="1"/>
  <c r="S1066" i="1"/>
  <c r="J1070" i="1"/>
  <c r="N1070" i="1"/>
  <c r="R1070" i="1"/>
  <c r="V1070" i="1"/>
  <c r="J1275" i="1"/>
  <c r="J1271" i="1" s="1"/>
  <c r="N1275" i="1"/>
  <c r="N1271" i="1" s="1"/>
  <c r="R1275" i="1"/>
  <c r="R1271" i="1" s="1"/>
  <c r="V1275" i="1"/>
  <c r="V1271" i="1" s="1"/>
  <c r="I1454" i="1"/>
  <c r="M1454" i="1"/>
  <c r="Q1454" i="1"/>
  <c r="U1454" i="1"/>
  <c r="I1458" i="1"/>
  <c r="M1458" i="1"/>
  <c r="Q1458" i="1"/>
  <c r="U1458" i="1"/>
  <c r="J1462" i="1"/>
  <c r="N1462" i="1"/>
  <c r="R1462" i="1"/>
  <c r="V1462" i="1"/>
  <c r="J1467" i="1"/>
  <c r="N1467" i="1"/>
  <c r="R1467" i="1"/>
  <c r="V1467" i="1"/>
  <c r="I1470" i="1"/>
  <c r="M1470" i="1"/>
  <c r="Q1470" i="1"/>
  <c r="U1470" i="1"/>
  <c r="K1474" i="1"/>
  <c r="O1474" i="1"/>
  <c r="S1474" i="1"/>
  <c r="J1477" i="1"/>
  <c r="N1477" i="1"/>
  <c r="R1477" i="1"/>
  <c r="V1477" i="1"/>
  <c r="J1481" i="1"/>
  <c r="N1481" i="1"/>
  <c r="R1481" i="1"/>
  <c r="V1481" i="1"/>
  <c r="I1484" i="1"/>
  <c r="M1484" i="1"/>
  <c r="Q1484" i="1"/>
  <c r="U1484" i="1"/>
  <c r="I1489" i="1"/>
  <c r="M1489" i="1"/>
  <c r="Q1489" i="1"/>
  <c r="U1489" i="1"/>
  <c r="L1492" i="1"/>
  <c r="P1492" i="1"/>
  <c r="T1492" i="1"/>
  <c r="K1495" i="1"/>
  <c r="O1495" i="1"/>
  <c r="S1495" i="1"/>
  <c r="J1498" i="1"/>
  <c r="N1498" i="1"/>
  <c r="R1498" i="1"/>
  <c r="V1498" i="1"/>
  <c r="I1501" i="1"/>
  <c r="M1501" i="1"/>
  <c r="Q1501" i="1"/>
  <c r="U1501" i="1"/>
  <c r="G1504" i="1"/>
  <c r="L1504" i="1"/>
  <c r="P1504" i="1"/>
  <c r="T1504" i="1"/>
  <c r="I1532" i="1"/>
  <c r="M1532" i="1"/>
  <c r="Q1532" i="1"/>
  <c r="U1532" i="1"/>
  <c r="G1536" i="1"/>
  <c r="L1536" i="1"/>
  <c r="P1536" i="1"/>
  <c r="T1536" i="1"/>
  <c r="K1540" i="1"/>
  <c r="O1540" i="1"/>
  <c r="S1540" i="1"/>
  <c r="J1545" i="1"/>
  <c r="N1545" i="1"/>
  <c r="R1545" i="1"/>
  <c r="V1545" i="1"/>
  <c r="G1548" i="1"/>
  <c r="L1548" i="1"/>
  <c r="P1548" i="1"/>
  <c r="T1548" i="1"/>
  <c r="K1552" i="1"/>
  <c r="O1552" i="1"/>
  <c r="S1552" i="1"/>
  <c r="I1555" i="1"/>
  <c r="M1555" i="1"/>
  <c r="Q1555" i="1"/>
  <c r="U1555" i="1"/>
  <c r="G1559" i="1"/>
  <c r="L1559" i="1"/>
  <c r="P1559" i="1"/>
  <c r="T1559" i="1"/>
  <c r="J1562" i="1"/>
  <c r="N1562" i="1"/>
  <c r="R1562" i="1"/>
  <c r="V1562" i="1"/>
  <c r="I1567" i="1"/>
  <c r="M1567" i="1"/>
  <c r="Q1567" i="1"/>
  <c r="U1567" i="1"/>
  <c r="K1570" i="1"/>
  <c r="O1570" i="1"/>
  <c r="S1570" i="1"/>
  <c r="I1573" i="1"/>
  <c r="M1573" i="1"/>
  <c r="Q1573" i="1"/>
  <c r="U1573" i="1"/>
  <c r="K1576" i="1"/>
  <c r="O1576" i="1"/>
  <c r="S1576" i="1"/>
  <c r="I1579" i="1"/>
  <c r="M1579" i="1"/>
  <c r="Q1579" i="1"/>
  <c r="U1579" i="1"/>
  <c r="K1582" i="1"/>
  <c r="O1582" i="1"/>
  <c r="S1582" i="1"/>
  <c r="G1610" i="1"/>
  <c r="L1610" i="1"/>
  <c r="P1610" i="1"/>
  <c r="T1610" i="1"/>
  <c r="K1614" i="1"/>
  <c r="O1614" i="1"/>
  <c r="S1614" i="1"/>
  <c r="J1618" i="1"/>
  <c r="N1618" i="1"/>
  <c r="R1618" i="1"/>
  <c r="V1618" i="1"/>
  <c r="K1626" i="1"/>
  <c r="O1626" i="1"/>
  <c r="S1626" i="1"/>
  <c r="G1633" i="1"/>
  <c r="L1633" i="1"/>
  <c r="P1633" i="1"/>
  <c r="T1633" i="1"/>
  <c r="G1477" i="1"/>
  <c r="G1545" i="1"/>
  <c r="G1562" i="1"/>
  <c r="G1618" i="1"/>
  <c r="J1066" i="1"/>
  <c r="R1066" i="1"/>
  <c r="I1070" i="1"/>
  <c r="U1070" i="1"/>
  <c r="I1275" i="1"/>
  <c r="I1271" i="1" s="1"/>
  <c r="U1275" i="1"/>
  <c r="U1271" i="1" s="1"/>
  <c r="W1358" i="1"/>
  <c r="W1358" i="12" s="1"/>
  <c r="G1357" i="1"/>
  <c r="P1454" i="1"/>
  <c r="M1462" i="1"/>
  <c r="U1462" i="1"/>
  <c r="M1477" i="1"/>
  <c r="U1477" i="1"/>
  <c r="M1481" i="1"/>
  <c r="U1481" i="1"/>
  <c r="P1484" i="1"/>
  <c r="P1489" i="1"/>
  <c r="K1492" i="1"/>
  <c r="S1492" i="1"/>
  <c r="N1495" i="1"/>
  <c r="V1495" i="1"/>
  <c r="M1498" i="1"/>
  <c r="U1498" i="1"/>
  <c r="O1504" i="1"/>
  <c r="S1504" i="1"/>
  <c r="G1532" i="1"/>
  <c r="P1532" i="1"/>
  <c r="K1536" i="1"/>
  <c r="J1540" i="1"/>
  <c r="R1540" i="1"/>
  <c r="M1545" i="1"/>
  <c r="U1545" i="1"/>
  <c r="O1548" i="1"/>
  <c r="S1548" i="1"/>
  <c r="N1552" i="1"/>
  <c r="V1552" i="1"/>
  <c r="L1555" i="1"/>
  <c r="T1555" i="1"/>
  <c r="O1559" i="1"/>
  <c r="S1559" i="1"/>
  <c r="M1562" i="1"/>
  <c r="U1562" i="1"/>
  <c r="L1567" i="1"/>
  <c r="T1567" i="1"/>
  <c r="J1570" i="1"/>
  <c r="R1570" i="1"/>
  <c r="G1573" i="1"/>
  <c r="P1573" i="1"/>
  <c r="J1576" i="1"/>
  <c r="R1576" i="1"/>
  <c r="G1579" i="1"/>
  <c r="P1579" i="1"/>
  <c r="J1582" i="1"/>
  <c r="R1582" i="1"/>
  <c r="O1610" i="1"/>
  <c r="J1614" i="1"/>
  <c r="R1614" i="1"/>
  <c r="I1618" i="1"/>
  <c r="Q1618" i="1"/>
  <c r="N1626" i="1"/>
  <c r="V1626" i="1"/>
  <c r="O1633" i="1"/>
  <c r="H1066" i="1"/>
  <c r="L1066" i="1"/>
  <c r="P1066" i="1"/>
  <c r="T1066" i="1"/>
  <c r="J1454" i="1"/>
  <c r="N1454" i="1"/>
  <c r="R1454" i="1"/>
  <c r="V1454" i="1"/>
  <c r="J1458" i="1"/>
  <c r="N1458" i="1"/>
  <c r="R1458" i="1"/>
  <c r="V1458" i="1"/>
  <c r="K1462" i="1"/>
  <c r="O1462" i="1"/>
  <c r="S1462" i="1"/>
  <c r="K1467" i="1"/>
  <c r="O1467" i="1"/>
  <c r="S1467" i="1"/>
  <c r="J1470" i="1"/>
  <c r="N1470" i="1"/>
  <c r="R1470" i="1"/>
  <c r="V1470" i="1"/>
  <c r="L1474" i="1"/>
  <c r="P1474" i="1"/>
  <c r="T1474" i="1"/>
  <c r="K1477" i="1"/>
  <c r="O1477" i="1"/>
  <c r="S1477" i="1"/>
  <c r="J1484" i="1"/>
  <c r="N1484" i="1"/>
  <c r="R1484" i="1"/>
  <c r="V1484" i="1"/>
  <c r="J1501" i="1"/>
  <c r="N1501" i="1"/>
  <c r="R1501" i="1"/>
  <c r="V1501" i="1"/>
  <c r="G1511" i="1"/>
  <c r="J1532" i="1"/>
  <c r="N1532" i="1"/>
  <c r="R1532" i="1"/>
  <c r="V1532" i="1"/>
  <c r="I1536" i="1"/>
  <c r="M1536" i="1"/>
  <c r="Q1536" i="1"/>
  <c r="U1536" i="1"/>
  <c r="G1540" i="1"/>
  <c r="L1540" i="1"/>
  <c r="P1540" i="1"/>
  <c r="T1540" i="1"/>
  <c r="I1548" i="1"/>
  <c r="M1548" i="1"/>
  <c r="Q1548" i="1"/>
  <c r="U1548" i="1"/>
  <c r="G1552" i="1"/>
  <c r="J1555" i="1"/>
  <c r="N1555" i="1"/>
  <c r="R1555" i="1"/>
  <c r="V1555" i="1"/>
  <c r="K1562" i="1"/>
  <c r="O1562" i="1"/>
  <c r="S1562" i="1"/>
  <c r="G1570" i="1"/>
  <c r="G1576" i="1"/>
  <c r="G1582" i="1"/>
  <c r="I1610" i="1"/>
  <c r="M1610" i="1"/>
  <c r="Q1610" i="1"/>
  <c r="U1610" i="1"/>
  <c r="G1614" i="1"/>
  <c r="L1614" i="1"/>
  <c r="P1614" i="1"/>
  <c r="T1614" i="1"/>
  <c r="K1618" i="1"/>
  <c r="O1618" i="1"/>
  <c r="S1618" i="1"/>
  <c r="G1626" i="1"/>
  <c r="L1626" i="1"/>
  <c r="P1626" i="1"/>
  <c r="T1626" i="1"/>
  <c r="I1633" i="1"/>
  <c r="M1633" i="1"/>
  <c r="Q1633" i="1"/>
  <c r="U1633" i="1"/>
  <c r="Q1663" i="1"/>
  <c r="R1586" i="1"/>
  <c r="R1586" i="12" s="1"/>
  <c r="Q1508" i="1"/>
  <c r="Q1508" i="12" s="1"/>
  <c r="Q1507" i="12" s="1"/>
  <c r="R647" i="1"/>
  <c r="R1664" i="1"/>
  <c r="R1664" i="12" s="1"/>
  <c r="R1509" i="1"/>
  <c r="R1509" i="12" s="1"/>
  <c r="R1665" i="1"/>
  <c r="R1665" i="12" s="1"/>
  <c r="R1587" i="1"/>
  <c r="R1587" i="12" s="1"/>
  <c r="W1361" i="1"/>
  <c r="W1361" i="12" s="1"/>
  <c r="W1362" i="1"/>
  <c r="W1362" i="12" s="1"/>
  <c r="W1359" i="1"/>
  <c r="W1359" i="12" s="1"/>
  <c r="I1184" i="1"/>
  <c r="I1184" i="12" s="1"/>
  <c r="G1355" i="1"/>
  <c r="G1355" i="12" s="1"/>
  <c r="G1354" i="1"/>
  <c r="G1354" i="12" s="1"/>
  <c r="G1351" i="1"/>
  <c r="G1351" i="12" s="1"/>
  <c r="G1350" i="1"/>
  <c r="G1350" i="12" s="1"/>
  <c r="G1348" i="1"/>
  <c r="G1348" i="12" s="1"/>
  <c r="G1347" i="1"/>
  <c r="G1347" i="12" s="1"/>
  <c r="G1345" i="1"/>
  <c r="G1345" i="12" s="1"/>
  <c r="G1344" i="1"/>
  <c r="G1344" i="12" s="1"/>
  <c r="G1342" i="1"/>
  <c r="G1342" i="12" s="1"/>
  <c r="G1341" i="1"/>
  <c r="G1341" i="12" s="1"/>
  <c r="G1339" i="1"/>
  <c r="G1339" i="12" s="1"/>
  <c r="G1338" i="1"/>
  <c r="G1338" i="12" s="1"/>
  <c r="G1336" i="1"/>
  <c r="G1336" i="12" s="1"/>
  <c r="G1335" i="1"/>
  <c r="G1335" i="12" s="1"/>
  <c r="G1333" i="1"/>
  <c r="G1333" i="12" s="1"/>
  <c r="G1332" i="1"/>
  <c r="G1332" i="12" s="1"/>
  <c r="G1329" i="1"/>
  <c r="G1329" i="12" s="1"/>
  <c r="G1328" i="1"/>
  <c r="G1328" i="12" s="1"/>
  <c r="G1327" i="1"/>
  <c r="G1327" i="12" s="1"/>
  <c r="G1325" i="1"/>
  <c r="G1325" i="12" s="1"/>
  <c r="G1324" i="1"/>
  <c r="G1324" i="12" s="1"/>
  <c r="G1322" i="1"/>
  <c r="G1322" i="12" s="1"/>
  <c r="G1321" i="1"/>
  <c r="G1321" i="12" s="1"/>
  <c r="G1320" i="1"/>
  <c r="G1320" i="12" s="1"/>
  <c r="G1318" i="1"/>
  <c r="G1318" i="12" s="1"/>
  <c r="G1317" i="1"/>
  <c r="G1317" i="12" s="1"/>
  <c r="G1315" i="1"/>
  <c r="G1315" i="12" s="1"/>
  <c r="G1314" i="1"/>
  <c r="G1314" i="12" s="1"/>
  <c r="G1313" i="1"/>
  <c r="G1313" i="12" s="1"/>
  <c r="G1311" i="1"/>
  <c r="G1311" i="12" s="1"/>
  <c r="G1310" i="1"/>
  <c r="G1310" i="12" s="1"/>
  <c r="G1307" i="1"/>
  <c r="G1307" i="12" s="1"/>
  <c r="G1306" i="1"/>
  <c r="G1306" i="12" s="1"/>
  <c r="G1305" i="1"/>
  <c r="G1305" i="12" s="1"/>
  <c r="G1303" i="1"/>
  <c r="G1303" i="12" s="1"/>
  <c r="G1302" i="1"/>
  <c r="G1302" i="12" s="1"/>
  <c r="G1301" i="1"/>
  <c r="G1301" i="12" s="1"/>
  <c r="G1299" i="1"/>
  <c r="G1299" i="12" s="1"/>
  <c r="G1298" i="1"/>
  <c r="G1298" i="12" s="1"/>
  <c r="G1297" i="1"/>
  <c r="G1297" i="12" s="1"/>
  <c r="G1294" i="1"/>
  <c r="G1294" i="12" s="1"/>
  <c r="G1293" i="1"/>
  <c r="G1293" i="12" s="1"/>
  <c r="G1292" i="1"/>
  <c r="G1292" i="12" s="1"/>
  <c r="G1291" i="1"/>
  <c r="G1291" i="12" s="1"/>
  <c r="G1289" i="1"/>
  <c r="G1289" i="12" s="1"/>
  <c r="G1288" i="1"/>
  <c r="G1288" i="12" s="1"/>
  <c r="G1287" i="1"/>
  <c r="G1287" i="12" s="1"/>
  <c r="G1286" i="1"/>
  <c r="G1286" i="12" s="1"/>
  <c r="G1284" i="1"/>
  <c r="G1284" i="12" s="1"/>
  <c r="G1283" i="1"/>
  <c r="G1283" i="12" s="1"/>
  <c r="G1282" i="1"/>
  <c r="G1282" i="12" s="1"/>
  <c r="G1281" i="1"/>
  <c r="G1281" i="12" s="1"/>
  <c r="G1277" i="1"/>
  <c r="G1277" i="12" s="1"/>
  <c r="G1276" i="1"/>
  <c r="G1276" i="12" s="1"/>
  <c r="G1273" i="1"/>
  <c r="G1273" i="12" s="1"/>
  <c r="G1272" i="1"/>
  <c r="G1272" i="12" s="1"/>
  <c r="G1270" i="1"/>
  <c r="G1270" i="12" s="1"/>
  <c r="G1269" i="1"/>
  <c r="G1269" i="12" s="1"/>
  <c r="G1267" i="1"/>
  <c r="G1267" i="12" s="1"/>
  <c r="G1266" i="1"/>
  <c r="G1266" i="12" s="1"/>
  <c r="G1264" i="1"/>
  <c r="G1264" i="12" s="1"/>
  <c r="G1263" i="1"/>
  <c r="G1263" i="12" s="1"/>
  <c r="G1261" i="1"/>
  <c r="G1261" i="12" s="1"/>
  <c r="G1260" i="1"/>
  <c r="G1260" i="12" s="1"/>
  <c r="G1258" i="1"/>
  <c r="G1258" i="12" s="1"/>
  <c r="G1257" i="1"/>
  <c r="G1257" i="12" s="1"/>
  <c r="G1255" i="1"/>
  <c r="G1255" i="12" s="1"/>
  <c r="G1254" i="1"/>
  <c r="G1254" i="12" s="1"/>
  <c r="G1251" i="1"/>
  <c r="G1251" i="12" s="1"/>
  <c r="G1250" i="1"/>
  <c r="G1250" i="12" s="1"/>
  <c r="G1249" i="1"/>
  <c r="G1249" i="12" s="1"/>
  <c r="G1247" i="1"/>
  <c r="G1247" i="12" s="1"/>
  <c r="G1246" i="1"/>
  <c r="G1246" i="12" s="1"/>
  <c r="G1244" i="1"/>
  <c r="G1244" i="12" s="1"/>
  <c r="G1243" i="1"/>
  <c r="G1243" i="12" s="1"/>
  <c r="G1242" i="1"/>
  <c r="G1242" i="12" s="1"/>
  <c r="G1240" i="1"/>
  <c r="G1240" i="12" s="1"/>
  <c r="G1239" i="1"/>
  <c r="G1239" i="12" s="1"/>
  <c r="G1237" i="1"/>
  <c r="G1237" i="12" s="1"/>
  <c r="G1236" i="1"/>
  <c r="G1236" i="12" s="1"/>
  <c r="G1235" i="1"/>
  <c r="G1235" i="12" s="1"/>
  <c r="G1233" i="1"/>
  <c r="G1233" i="12" s="1"/>
  <c r="G1232" i="1"/>
  <c r="G1232" i="12" s="1"/>
  <c r="G1229" i="1"/>
  <c r="G1229" i="12" s="1"/>
  <c r="G1228" i="1"/>
  <c r="G1228" i="12" s="1"/>
  <c r="G1227" i="1"/>
  <c r="G1227" i="12" s="1"/>
  <c r="G1225" i="1"/>
  <c r="G1225" i="12" s="1"/>
  <c r="G1224" i="1"/>
  <c r="G1224" i="12" s="1"/>
  <c r="G1223" i="1"/>
  <c r="G1223" i="12" s="1"/>
  <c r="G1221" i="1"/>
  <c r="G1221" i="12" s="1"/>
  <c r="G1220" i="1"/>
  <c r="G1220" i="12" s="1"/>
  <c r="G1219" i="1"/>
  <c r="G1219" i="12" s="1"/>
  <c r="G1216" i="1"/>
  <c r="G1216" i="12" s="1"/>
  <c r="G1215" i="1"/>
  <c r="G1215" i="12" s="1"/>
  <c r="G1214" i="1"/>
  <c r="G1214" i="12" s="1"/>
  <c r="G1213" i="1"/>
  <c r="G1213" i="12" s="1"/>
  <c r="G1211" i="1"/>
  <c r="G1211" i="12" s="1"/>
  <c r="G1210" i="1"/>
  <c r="G1210" i="12" s="1"/>
  <c r="G1209" i="1"/>
  <c r="G1209" i="12" s="1"/>
  <c r="G1208" i="1"/>
  <c r="G1208" i="12" s="1"/>
  <c r="G1206" i="1"/>
  <c r="G1206" i="12" s="1"/>
  <c r="G1205" i="1"/>
  <c r="G1205" i="12" s="1"/>
  <c r="G1204" i="1"/>
  <c r="G1204" i="12" s="1"/>
  <c r="G1203" i="1"/>
  <c r="G1203" i="12" s="1"/>
  <c r="G1199" i="1"/>
  <c r="G1199" i="12" s="1"/>
  <c r="G1198" i="1"/>
  <c r="G1198" i="12" s="1"/>
  <c r="G1197" i="1"/>
  <c r="G1197" i="12" s="1"/>
  <c r="G1196" i="1"/>
  <c r="G1196" i="12" s="1"/>
  <c r="G1195" i="1"/>
  <c r="G1195" i="12" s="1"/>
  <c r="G1193" i="1"/>
  <c r="G1193" i="12" s="1"/>
  <c r="G1192" i="1"/>
  <c r="G1192" i="12" s="1"/>
  <c r="G1191" i="1"/>
  <c r="G1191" i="12" s="1"/>
  <c r="G1190" i="1"/>
  <c r="G1190" i="12" s="1"/>
  <c r="G1189" i="1"/>
  <c r="G1189" i="12" s="1"/>
  <c r="G1184" i="1"/>
  <c r="G1184" i="12" s="1"/>
  <c r="G1175" i="1"/>
  <c r="G1166" i="1"/>
  <c r="G1166" i="12" s="1"/>
  <c r="G1165" i="1"/>
  <c r="G1165" i="12" s="1"/>
  <c r="G1164" i="1"/>
  <c r="G1164" i="12" s="1"/>
  <c r="G1157" i="1"/>
  <c r="G1157" i="12" s="1"/>
  <c r="G1156" i="1"/>
  <c r="G1156" i="12" s="1"/>
  <c r="G1154" i="1"/>
  <c r="G1154" i="12" s="1"/>
  <c r="G1153" i="1"/>
  <c r="G1153" i="12" s="1"/>
  <c r="G1152" i="1"/>
  <c r="G1152" i="12" s="1"/>
  <c r="G1151" i="1"/>
  <c r="G1151" i="12" s="1"/>
  <c r="G1150" i="1"/>
  <c r="G1150" i="12" s="1"/>
  <c r="G1149" i="1"/>
  <c r="G1149" i="12" s="1"/>
  <c r="G1147" i="1"/>
  <c r="G1147" i="12" s="1"/>
  <c r="G1146" i="1"/>
  <c r="G1146" i="12" s="1"/>
  <c r="G1145" i="1"/>
  <c r="G1145" i="12" s="1"/>
  <c r="G1144" i="1"/>
  <c r="G1144" i="12" s="1"/>
  <c r="G1143" i="1"/>
  <c r="G1143" i="12" s="1"/>
  <c r="G1142" i="1"/>
  <c r="G1142" i="12" s="1"/>
  <c r="G1140" i="1"/>
  <c r="G1140" i="12" s="1"/>
  <c r="G1139" i="1"/>
  <c r="G1139" i="12" s="1"/>
  <c r="G1138" i="1"/>
  <c r="G1138" i="12" s="1"/>
  <c r="G1137" i="1"/>
  <c r="G1137" i="12" s="1"/>
  <c r="G1136" i="1"/>
  <c r="G1136" i="12" s="1"/>
  <c r="G1135" i="1"/>
  <c r="G1135" i="12" s="1"/>
  <c r="G1133" i="1"/>
  <c r="G1133" i="12" s="1"/>
  <c r="G1132" i="1"/>
  <c r="G1132" i="12" s="1"/>
  <c r="G1131" i="1"/>
  <c r="G1131" i="12" s="1"/>
  <c r="G1130" i="1"/>
  <c r="G1130" i="12" s="1"/>
  <c r="G1129" i="1"/>
  <c r="G1129" i="12" s="1"/>
  <c r="G1128" i="1"/>
  <c r="G1128" i="12" s="1"/>
  <c r="G1126" i="1"/>
  <c r="G1126" i="12" s="1"/>
  <c r="G1125" i="1"/>
  <c r="G1125" i="12" s="1"/>
  <c r="G1124" i="1"/>
  <c r="G1124" i="12" s="1"/>
  <c r="G1123" i="1"/>
  <c r="G1123" i="12" s="1"/>
  <c r="G1122" i="1"/>
  <c r="G1122" i="12" s="1"/>
  <c r="G1121" i="1"/>
  <c r="G1121" i="12" s="1"/>
  <c r="G1119" i="1"/>
  <c r="G1119" i="12" s="1"/>
  <c r="G1118" i="1"/>
  <c r="G1118" i="12" s="1"/>
  <c r="G1117" i="1"/>
  <c r="G1117" i="12" s="1"/>
  <c r="G1116" i="1"/>
  <c r="G1116" i="12" s="1"/>
  <c r="G1115" i="1"/>
  <c r="G1115" i="12" s="1"/>
  <c r="G1114" i="1"/>
  <c r="G1114" i="12" s="1"/>
  <c r="G1112" i="1"/>
  <c r="G1112" i="12" s="1"/>
  <c r="G1111" i="1"/>
  <c r="G1111" i="12" s="1"/>
  <c r="G1110" i="1"/>
  <c r="G1110" i="12" s="1"/>
  <c r="G1109" i="1"/>
  <c r="G1109" i="12" s="1"/>
  <c r="G1108" i="1"/>
  <c r="G1108" i="12" s="1"/>
  <c r="G1107" i="1"/>
  <c r="G1102" i="1"/>
  <c r="G1101" i="1"/>
  <c r="G1101" i="12" s="1"/>
  <c r="G1100" i="1"/>
  <c r="G1099" i="1"/>
  <c r="G1099" i="12" s="1"/>
  <c r="G1072" i="1"/>
  <c r="G1072" i="12" s="1"/>
  <c r="G1071" i="1"/>
  <c r="G1071" i="12" s="1"/>
  <c r="G1069" i="1"/>
  <c r="G1069" i="12" s="1"/>
  <c r="G1068" i="1"/>
  <c r="G1068" i="12" s="1"/>
  <c r="G1067" i="1"/>
  <c r="G1067" i="12" s="1"/>
  <c r="G1065" i="1"/>
  <c r="G1065" i="12" s="1"/>
  <c r="G1064" i="1"/>
  <c r="G1064" i="12" s="1"/>
  <c r="G1062" i="1"/>
  <c r="G1062" i="12" s="1"/>
  <c r="G1061" i="1"/>
  <c r="G1061" i="12" s="1"/>
  <c r="G1059" i="1"/>
  <c r="G1059" i="12" s="1"/>
  <c r="G1058" i="1"/>
  <c r="G1058" i="12" s="1"/>
  <c r="G1056" i="1"/>
  <c r="G1056" i="12" s="1"/>
  <c r="G1055" i="1"/>
  <c r="G1055" i="12" s="1"/>
  <c r="G1053" i="1"/>
  <c r="G1053" i="12" s="1"/>
  <c r="G1052" i="1"/>
  <c r="G1052" i="12" s="1"/>
  <c r="G1050" i="1"/>
  <c r="G1050" i="12" s="1"/>
  <c r="G1049" i="1"/>
  <c r="G1049" i="12" s="1"/>
  <c r="G1046" i="1"/>
  <c r="G1046" i="12" s="1"/>
  <c r="G1045" i="1"/>
  <c r="G1045" i="12" s="1"/>
  <c r="G1044" i="1"/>
  <c r="G1044" i="12" s="1"/>
  <c r="G1042" i="1"/>
  <c r="G1042" i="12" s="1"/>
  <c r="G1041" i="1"/>
  <c r="G1041" i="12" s="1"/>
  <c r="G1039" i="1"/>
  <c r="G1039" i="12" s="1"/>
  <c r="G1038" i="1"/>
  <c r="G1038" i="12" s="1"/>
  <c r="G1037" i="1"/>
  <c r="G1037" i="12" s="1"/>
  <c r="G1035" i="1"/>
  <c r="G1035" i="12" s="1"/>
  <c r="G1034" i="1"/>
  <c r="G1034" i="12" s="1"/>
  <c r="G1032" i="1"/>
  <c r="G1032" i="12" s="1"/>
  <c r="G1031" i="1"/>
  <c r="G1031" i="12" s="1"/>
  <c r="G1030" i="1"/>
  <c r="G1030" i="12" s="1"/>
  <c r="G1028" i="1"/>
  <c r="G1028" i="12" s="1"/>
  <c r="G1027" i="1"/>
  <c r="G1027" i="12" s="1"/>
  <c r="G1024" i="1"/>
  <c r="G1024" i="12" s="1"/>
  <c r="G1023" i="1"/>
  <c r="G1023" i="12" s="1"/>
  <c r="G1022" i="1"/>
  <c r="G1022" i="12" s="1"/>
  <c r="G1020" i="1"/>
  <c r="G1020" i="12" s="1"/>
  <c r="G1019" i="1"/>
  <c r="G1019" i="12" s="1"/>
  <c r="G1018" i="1"/>
  <c r="G1018" i="12" s="1"/>
  <c r="G1016" i="1"/>
  <c r="G1016" i="12" s="1"/>
  <c r="G1015" i="1"/>
  <c r="G1015" i="12" s="1"/>
  <c r="G1014" i="1"/>
  <c r="G1014" i="12" s="1"/>
  <c r="G1006" i="1"/>
  <c r="G1006" i="12" s="1"/>
  <c r="G1005" i="1"/>
  <c r="G1005" i="12" s="1"/>
  <c r="G1004" i="1"/>
  <c r="G1004" i="12" s="1"/>
  <c r="G1003" i="1"/>
  <c r="G1003" i="12" s="1"/>
  <c r="G1001" i="1"/>
  <c r="G1001" i="12" s="1"/>
  <c r="G1000" i="1"/>
  <c r="G1000" i="12" s="1"/>
  <c r="G999" i="1"/>
  <c r="G999" i="12" s="1"/>
  <c r="G998" i="1"/>
  <c r="G998" i="12" s="1"/>
  <c r="G994" i="1"/>
  <c r="G994" i="12" s="1"/>
  <c r="G992" i="1"/>
  <c r="G992" i="12" s="1"/>
  <c r="G991" i="1"/>
  <c r="G991" i="12" s="1"/>
  <c r="G989" i="1"/>
  <c r="G989" i="12" s="1"/>
  <c r="G988" i="1"/>
  <c r="G988" i="12" s="1"/>
  <c r="G986" i="1"/>
  <c r="G986" i="12" s="1"/>
  <c r="G985" i="1"/>
  <c r="G984" i="1"/>
  <c r="G982" i="1"/>
  <c r="G982" i="12" s="1"/>
  <c r="G981" i="1"/>
  <c r="G981" i="12" s="1"/>
  <c r="G980" i="1"/>
  <c r="G980" i="12" s="1"/>
  <c r="G978" i="1"/>
  <c r="G978" i="12" s="1"/>
  <c r="G977" i="1"/>
  <c r="G977" i="12" s="1"/>
  <c r="G975" i="1"/>
  <c r="G975" i="12" s="1"/>
  <c r="G974" i="1"/>
  <c r="G974" i="12" s="1"/>
  <c r="G972" i="1"/>
  <c r="G972" i="12" s="1"/>
  <c r="G971" i="1"/>
  <c r="G971" i="12" s="1"/>
  <c r="G970" i="1"/>
  <c r="G970" i="12" s="1"/>
  <c r="G969" i="1"/>
  <c r="G969" i="12" s="1"/>
  <c r="G966" i="1"/>
  <c r="G966" i="12" s="1"/>
  <c r="G965" i="1"/>
  <c r="G965" i="12" s="1"/>
  <c r="G963" i="1"/>
  <c r="G963" i="12" s="1"/>
  <c r="G962" i="1"/>
  <c r="G962" i="12" s="1"/>
  <c r="G960" i="1"/>
  <c r="G960" i="12" s="1"/>
  <c r="G959" i="1"/>
  <c r="G959" i="12" s="1"/>
  <c r="G958" i="1"/>
  <c r="G958" i="12" s="1"/>
  <c r="G957" i="1"/>
  <c r="G957" i="12" s="1"/>
  <c r="G953" i="1"/>
  <c r="G953" i="12" s="1"/>
  <c r="G952" i="1"/>
  <c r="G952" i="12" s="1"/>
  <c r="G950" i="1"/>
  <c r="G950" i="12" s="1"/>
  <c r="G949" i="1"/>
  <c r="G949" i="12" s="1"/>
  <c r="G948" i="1"/>
  <c r="G948" i="12" s="1"/>
  <c r="G946" i="1"/>
  <c r="G946" i="12" s="1"/>
  <c r="G945" i="1"/>
  <c r="G945" i="12" s="1"/>
  <c r="G943" i="1"/>
  <c r="G943" i="12" s="1"/>
  <c r="G942" i="1"/>
  <c r="G942" i="12" s="1"/>
  <c r="G940" i="1"/>
  <c r="G940" i="12" s="1"/>
  <c r="G939" i="1"/>
  <c r="G939" i="12" s="1"/>
  <c r="G937" i="1"/>
  <c r="G937" i="12" s="1"/>
  <c r="G936" i="1"/>
  <c r="G936" i="12" s="1"/>
  <c r="G934" i="1"/>
  <c r="G934" i="12" s="1"/>
  <c r="G933" i="1"/>
  <c r="G933" i="12" s="1"/>
  <c r="G931" i="1"/>
  <c r="G931" i="12" s="1"/>
  <c r="G930" i="1"/>
  <c r="G930" i="12" s="1"/>
  <c r="G927" i="1"/>
  <c r="G927" i="12" s="1"/>
  <c r="G926" i="1"/>
  <c r="G926" i="12" s="1"/>
  <c r="G925" i="1"/>
  <c r="G925" i="12" s="1"/>
  <c r="G922" i="1"/>
  <c r="G922" i="12" s="1"/>
  <c r="G921" i="12" s="1"/>
  <c r="G920" i="1"/>
  <c r="G920" i="12" s="1"/>
  <c r="G919" i="1"/>
  <c r="G919" i="12" s="1"/>
  <c r="G918" i="1"/>
  <c r="G918" i="12" s="1"/>
  <c r="G916" i="1"/>
  <c r="G916" i="12" s="1"/>
  <c r="G915" i="1"/>
  <c r="G915" i="12" s="1"/>
  <c r="G913" i="1"/>
  <c r="G913" i="12" s="1"/>
  <c r="G912" i="1"/>
  <c r="G912" i="12" s="1"/>
  <c r="G911" i="1"/>
  <c r="G911" i="12" s="1"/>
  <c r="G909" i="1"/>
  <c r="G909" i="12" s="1"/>
  <c r="G908" i="1"/>
  <c r="G908" i="12" s="1"/>
  <c r="G905" i="1"/>
  <c r="G905" i="12" s="1"/>
  <c r="G904" i="1"/>
  <c r="G904" i="12" s="1"/>
  <c r="G903" i="1"/>
  <c r="G903" i="12" s="1"/>
  <c r="G901" i="1"/>
  <c r="G901" i="12" s="1"/>
  <c r="G900" i="1"/>
  <c r="G900" i="12" s="1"/>
  <c r="G899" i="1"/>
  <c r="G899" i="12" s="1"/>
  <c r="G897" i="1"/>
  <c r="G897" i="12" s="1"/>
  <c r="G896" i="1"/>
  <c r="G896" i="12" s="1"/>
  <c r="G895" i="1"/>
  <c r="G895" i="12" s="1"/>
  <c r="G892" i="1"/>
  <c r="G892" i="12" s="1"/>
  <c r="G891" i="1"/>
  <c r="G891" i="12" s="1"/>
  <c r="G890" i="1"/>
  <c r="G890" i="12" s="1"/>
  <c r="G889" i="1"/>
  <c r="G889" i="12" s="1"/>
  <c r="G884" i="1"/>
  <c r="G884" i="12" s="1"/>
  <c r="G887" i="1"/>
  <c r="G887" i="12" s="1"/>
  <c r="G886" i="1"/>
  <c r="G886" i="12" s="1"/>
  <c r="G885" i="1"/>
  <c r="G885" i="12" s="1"/>
  <c r="G882" i="1"/>
  <c r="G882" i="12" s="1"/>
  <c r="G881" i="1"/>
  <c r="G881" i="12" s="1"/>
  <c r="G880" i="1"/>
  <c r="G880" i="12" s="1"/>
  <c r="G879" i="1"/>
  <c r="G879" i="12" s="1"/>
  <c r="H1112" i="1"/>
  <c r="H1112" i="12" s="1"/>
  <c r="H1111" i="1"/>
  <c r="H1111" i="12" s="1"/>
  <c r="H1110" i="1"/>
  <c r="H1110" i="12" s="1"/>
  <c r="H1109" i="1"/>
  <c r="H1109" i="12" s="1"/>
  <c r="H1108" i="1"/>
  <c r="H1108" i="12" s="1"/>
  <c r="V946" i="1"/>
  <c r="V946" i="12" s="1"/>
  <c r="U946" i="1"/>
  <c r="U946" i="12" s="1"/>
  <c r="T946" i="1"/>
  <c r="T946" i="12" s="1"/>
  <c r="S946" i="1"/>
  <c r="S946" i="12" s="1"/>
  <c r="R946" i="1"/>
  <c r="R946" i="12" s="1"/>
  <c r="Q946" i="1"/>
  <c r="Q946" i="12" s="1"/>
  <c r="P946" i="1"/>
  <c r="P946" i="12" s="1"/>
  <c r="O946" i="1"/>
  <c r="O946" i="12" s="1"/>
  <c r="N946" i="1"/>
  <c r="N946" i="12" s="1"/>
  <c r="M946" i="1"/>
  <c r="M946" i="12" s="1"/>
  <c r="L946" i="1"/>
  <c r="L946" i="12" s="1"/>
  <c r="K946" i="1"/>
  <c r="K946" i="12" s="1"/>
  <c r="J946" i="1"/>
  <c r="J946" i="12" s="1"/>
  <c r="I946" i="1"/>
  <c r="I946" i="12" s="1"/>
  <c r="V945" i="1"/>
  <c r="V945" i="12" s="1"/>
  <c r="U945" i="1"/>
  <c r="U945" i="12" s="1"/>
  <c r="T945" i="1"/>
  <c r="T945" i="12" s="1"/>
  <c r="S945" i="1"/>
  <c r="S945" i="12" s="1"/>
  <c r="R945" i="1"/>
  <c r="R945" i="12" s="1"/>
  <c r="Q945" i="1"/>
  <c r="Q945" i="12" s="1"/>
  <c r="P945" i="1"/>
  <c r="P945" i="12" s="1"/>
  <c r="O945" i="1"/>
  <c r="O945" i="12" s="1"/>
  <c r="N945" i="1"/>
  <c r="N945" i="12" s="1"/>
  <c r="M945" i="1"/>
  <c r="M945" i="12" s="1"/>
  <c r="L945" i="1"/>
  <c r="L945" i="12" s="1"/>
  <c r="K945" i="1"/>
  <c r="K945" i="12" s="1"/>
  <c r="J945" i="1"/>
  <c r="J945" i="12" s="1"/>
  <c r="I945" i="1"/>
  <c r="I945" i="12" s="1"/>
  <c r="V943" i="1"/>
  <c r="V943" i="12" s="1"/>
  <c r="U943" i="1"/>
  <c r="U943" i="12" s="1"/>
  <c r="T943" i="1"/>
  <c r="T943" i="12" s="1"/>
  <c r="S943" i="1"/>
  <c r="S943" i="12" s="1"/>
  <c r="R943" i="1"/>
  <c r="R943" i="12" s="1"/>
  <c r="Q943" i="1"/>
  <c r="Q943" i="12" s="1"/>
  <c r="P943" i="1"/>
  <c r="P943" i="12" s="1"/>
  <c r="O943" i="1"/>
  <c r="O943" i="12" s="1"/>
  <c r="N943" i="1"/>
  <c r="N943" i="12" s="1"/>
  <c r="M943" i="1"/>
  <c r="M943" i="12" s="1"/>
  <c r="L943" i="1"/>
  <c r="L943" i="12" s="1"/>
  <c r="K943" i="1"/>
  <c r="K943" i="12" s="1"/>
  <c r="J943" i="1"/>
  <c r="J943" i="12" s="1"/>
  <c r="I943" i="1"/>
  <c r="I943" i="12" s="1"/>
  <c r="V942" i="1"/>
  <c r="V942" i="12" s="1"/>
  <c r="U942" i="1"/>
  <c r="U942" i="12" s="1"/>
  <c r="T942" i="1"/>
  <c r="T942" i="12" s="1"/>
  <c r="S942" i="1"/>
  <c r="S942" i="12" s="1"/>
  <c r="R942" i="1"/>
  <c r="R942" i="12" s="1"/>
  <c r="Q942" i="1"/>
  <c r="Q942" i="12" s="1"/>
  <c r="P942" i="1"/>
  <c r="P942" i="12" s="1"/>
  <c r="O942" i="1"/>
  <c r="O942" i="12" s="1"/>
  <c r="N942" i="1"/>
  <c r="N942" i="12" s="1"/>
  <c r="M942" i="1"/>
  <c r="M942" i="12" s="1"/>
  <c r="L942" i="1"/>
  <c r="L942" i="12" s="1"/>
  <c r="K942" i="1"/>
  <c r="K942" i="12" s="1"/>
  <c r="J942" i="1"/>
  <c r="J942" i="12" s="1"/>
  <c r="I942" i="1"/>
  <c r="I942" i="12" s="1"/>
  <c r="V940" i="1"/>
  <c r="V940" i="12" s="1"/>
  <c r="U940" i="1"/>
  <c r="U940" i="12" s="1"/>
  <c r="T940" i="1"/>
  <c r="T940" i="12" s="1"/>
  <c r="S940" i="1"/>
  <c r="S940" i="12" s="1"/>
  <c r="R940" i="1"/>
  <c r="R940" i="12" s="1"/>
  <c r="Q940" i="1"/>
  <c r="Q940" i="12" s="1"/>
  <c r="P940" i="1"/>
  <c r="P940" i="12" s="1"/>
  <c r="O940" i="1"/>
  <c r="O940" i="12" s="1"/>
  <c r="N940" i="1"/>
  <c r="N940" i="12" s="1"/>
  <c r="M940" i="1"/>
  <c r="M940" i="12" s="1"/>
  <c r="L940" i="1"/>
  <c r="L940" i="12" s="1"/>
  <c r="K940" i="1"/>
  <c r="K940" i="12" s="1"/>
  <c r="J940" i="1"/>
  <c r="J940" i="12" s="1"/>
  <c r="I940" i="1"/>
  <c r="I940" i="12" s="1"/>
  <c r="V939" i="1"/>
  <c r="V939" i="12" s="1"/>
  <c r="U939" i="1"/>
  <c r="U939" i="12" s="1"/>
  <c r="T939" i="1"/>
  <c r="T939" i="12" s="1"/>
  <c r="S939" i="1"/>
  <c r="S939" i="12" s="1"/>
  <c r="R939" i="1"/>
  <c r="R939" i="12" s="1"/>
  <c r="Q939" i="1"/>
  <c r="Q939" i="12" s="1"/>
  <c r="P939" i="1"/>
  <c r="P939" i="12" s="1"/>
  <c r="O939" i="1"/>
  <c r="O939" i="12" s="1"/>
  <c r="N939" i="1"/>
  <c r="N939" i="12" s="1"/>
  <c r="M939" i="1"/>
  <c r="M939" i="12" s="1"/>
  <c r="L939" i="1"/>
  <c r="L939" i="12" s="1"/>
  <c r="K939" i="1"/>
  <c r="K939" i="12" s="1"/>
  <c r="J939" i="1"/>
  <c r="J939" i="12" s="1"/>
  <c r="I939" i="1"/>
  <c r="I939" i="12" s="1"/>
  <c r="V937" i="1"/>
  <c r="V937" i="12" s="1"/>
  <c r="U937" i="1"/>
  <c r="U937" i="12" s="1"/>
  <c r="T937" i="1"/>
  <c r="T937" i="12" s="1"/>
  <c r="S937" i="1"/>
  <c r="S937" i="12" s="1"/>
  <c r="R937" i="1"/>
  <c r="R937" i="12" s="1"/>
  <c r="Q937" i="1"/>
  <c r="Q937" i="12" s="1"/>
  <c r="P937" i="1"/>
  <c r="P937" i="12" s="1"/>
  <c r="O937" i="1"/>
  <c r="O937" i="12" s="1"/>
  <c r="N937" i="1"/>
  <c r="N937" i="12" s="1"/>
  <c r="M937" i="1"/>
  <c r="M937" i="12" s="1"/>
  <c r="L937" i="1"/>
  <c r="L937" i="12" s="1"/>
  <c r="K937" i="1"/>
  <c r="K937" i="12" s="1"/>
  <c r="J937" i="1"/>
  <c r="J937" i="12" s="1"/>
  <c r="I937" i="1"/>
  <c r="I937" i="12" s="1"/>
  <c r="V936" i="1"/>
  <c r="V936" i="12" s="1"/>
  <c r="U936" i="1"/>
  <c r="U936" i="12" s="1"/>
  <c r="T936" i="1"/>
  <c r="T936" i="12" s="1"/>
  <c r="S936" i="1"/>
  <c r="S936" i="12" s="1"/>
  <c r="R936" i="1"/>
  <c r="R936" i="12" s="1"/>
  <c r="Q936" i="1"/>
  <c r="Q936" i="12" s="1"/>
  <c r="P936" i="1"/>
  <c r="P936" i="12" s="1"/>
  <c r="O936" i="1"/>
  <c r="O936" i="12" s="1"/>
  <c r="N936" i="1"/>
  <c r="N936" i="12" s="1"/>
  <c r="M936" i="1"/>
  <c r="M936" i="12" s="1"/>
  <c r="L936" i="1"/>
  <c r="L936" i="12" s="1"/>
  <c r="K936" i="1"/>
  <c r="K936" i="12" s="1"/>
  <c r="J936" i="1"/>
  <c r="J936" i="12" s="1"/>
  <c r="I936" i="1"/>
  <c r="I936" i="12" s="1"/>
  <c r="V934" i="1"/>
  <c r="V934" i="12" s="1"/>
  <c r="U934" i="1"/>
  <c r="U934" i="12" s="1"/>
  <c r="T934" i="1"/>
  <c r="T934" i="12" s="1"/>
  <c r="S934" i="1"/>
  <c r="S934" i="12" s="1"/>
  <c r="R934" i="1"/>
  <c r="R934" i="12" s="1"/>
  <c r="Q934" i="1"/>
  <c r="Q934" i="12" s="1"/>
  <c r="P934" i="1"/>
  <c r="P934" i="12" s="1"/>
  <c r="O934" i="1"/>
  <c r="O934" i="12" s="1"/>
  <c r="N934" i="1"/>
  <c r="N934" i="12" s="1"/>
  <c r="M934" i="1"/>
  <c r="M934" i="12" s="1"/>
  <c r="L934" i="1"/>
  <c r="L934" i="12" s="1"/>
  <c r="K934" i="1"/>
  <c r="K934" i="12" s="1"/>
  <c r="J934" i="1"/>
  <c r="J934" i="12" s="1"/>
  <c r="I934" i="1"/>
  <c r="I934" i="12" s="1"/>
  <c r="V933" i="1"/>
  <c r="V933" i="12" s="1"/>
  <c r="U933" i="1"/>
  <c r="U933" i="12" s="1"/>
  <c r="T933" i="1"/>
  <c r="T933" i="12" s="1"/>
  <c r="S933" i="1"/>
  <c r="S933" i="12" s="1"/>
  <c r="R933" i="1"/>
  <c r="R933" i="12" s="1"/>
  <c r="Q933" i="1"/>
  <c r="Q933" i="12" s="1"/>
  <c r="P933" i="1"/>
  <c r="P933" i="12" s="1"/>
  <c r="O933" i="1"/>
  <c r="O933" i="12" s="1"/>
  <c r="N933" i="1"/>
  <c r="N933" i="12" s="1"/>
  <c r="M933" i="1"/>
  <c r="M933" i="12" s="1"/>
  <c r="L933" i="1"/>
  <c r="L933" i="12" s="1"/>
  <c r="K933" i="1"/>
  <c r="K933" i="12" s="1"/>
  <c r="J933" i="1"/>
  <c r="J933" i="12" s="1"/>
  <c r="I933" i="1"/>
  <c r="I933" i="12" s="1"/>
  <c r="V931" i="1"/>
  <c r="V931" i="12" s="1"/>
  <c r="U931" i="1"/>
  <c r="U931" i="12" s="1"/>
  <c r="T931" i="1"/>
  <c r="T931" i="12" s="1"/>
  <c r="S931" i="1"/>
  <c r="S931" i="12" s="1"/>
  <c r="R931" i="1"/>
  <c r="R931" i="12" s="1"/>
  <c r="Q931" i="1"/>
  <c r="Q931" i="12" s="1"/>
  <c r="P931" i="1"/>
  <c r="P931" i="12" s="1"/>
  <c r="O931" i="1"/>
  <c r="O931" i="12" s="1"/>
  <c r="N931" i="1"/>
  <c r="N931" i="12" s="1"/>
  <c r="M931" i="1"/>
  <c r="M931" i="12" s="1"/>
  <c r="L931" i="1"/>
  <c r="L931" i="12" s="1"/>
  <c r="K931" i="1"/>
  <c r="K931" i="12" s="1"/>
  <c r="J931" i="1"/>
  <c r="J931" i="12" s="1"/>
  <c r="I931" i="1"/>
  <c r="I931" i="12" s="1"/>
  <c r="V930" i="1"/>
  <c r="V930" i="12" s="1"/>
  <c r="U930" i="1"/>
  <c r="U930" i="12" s="1"/>
  <c r="T930" i="1"/>
  <c r="T930" i="12" s="1"/>
  <c r="S930" i="1"/>
  <c r="S930" i="12" s="1"/>
  <c r="R930" i="1"/>
  <c r="R930" i="12" s="1"/>
  <c r="Q930" i="1"/>
  <c r="Q930" i="12" s="1"/>
  <c r="P930" i="1"/>
  <c r="P930" i="12" s="1"/>
  <c r="O930" i="1"/>
  <c r="O930" i="12" s="1"/>
  <c r="N930" i="1"/>
  <c r="N930" i="12" s="1"/>
  <c r="M930" i="1"/>
  <c r="M930" i="12" s="1"/>
  <c r="L930" i="1"/>
  <c r="L930" i="12" s="1"/>
  <c r="K930" i="1"/>
  <c r="K930" i="12" s="1"/>
  <c r="J930" i="1"/>
  <c r="J930" i="12" s="1"/>
  <c r="I930" i="1"/>
  <c r="I930" i="12" s="1"/>
  <c r="V927" i="1"/>
  <c r="V927" i="12" s="1"/>
  <c r="U927" i="1"/>
  <c r="U927" i="12" s="1"/>
  <c r="T927" i="1"/>
  <c r="T927" i="12" s="1"/>
  <c r="S927" i="1"/>
  <c r="S927" i="12" s="1"/>
  <c r="R927" i="1"/>
  <c r="R927" i="12" s="1"/>
  <c r="Q927" i="1"/>
  <c r="Q927" i="12" s="1"/>
  <c r="P927" i="1"/>
  <c r="P927" i="12" s="1"/>
  <c r="O927" i="1"/>
  <c r="O927" i="12" s="1"/>
  <c r="N927" i="1"/>
  <c r="N927" i="12" s="1"/>
  <c r="M927" i="1"/>
  <c r="M927" i="12" s="1"/>
  <c r="L927" i="1"/>
  <c r="L927" i="12" s="1"/>
  <c r="K927" i="1"/>
  <c r="K927" i="12" s="1"/>
  <c r="J927" i="1"/>
  <c r="J927" i="12" s="1"/>
  <c r="I927" i="1"/>
  <c r="I927" i="12" s="1"/>
  <c r="V926" i="1"/>
  <c r="V926" i="12" s="1"/>
  <c r="U926" i="1"/>
  <c r="U926" i="12" s="1"/>
  <c r="T926" i="1"/>
  <c r="T926" i="12" s="1"/>
  <c r="S926" i="1"/>
  <c r="S926" i="12" s="1"/>
  <c r="R926" i="1"/>
  <c r="R926" i="12" s="1"/>
  <c r="Q926" i="1"/>
  <c r="Q926" i="12" s="1"/>
  <c r="P926" i="1"/>
  <c r="P926" i="12" s="1"/>
  <c r="O926" i="1"/>
  <c r="O926" i="12" s="1"/>
  <c r="N926" i="1"/>
  <c r="N926" i="12" s="1"/>
  <c r="M926" i="1"/>
  <c r="M926" i="12" s="1"/>
  <c r="L926" i="1"/>
  <c r="L926" i="12" s="1"/>
  <c r="K926" i="1"/>
  <c r="K926" i="12" s="1"/>
  <c r="J926" i="1"/>
  <c r="J926" i="12" s="1"/>
  <c r="I926" i="1"/>
  <c r="I926" i="12" s="1"/>
  <c r="V925" i="1"/>
  <c r="V925" i="12" s="1"/>
  <c r="U925" i="1"/>
  <c r="U925" i="12" s="1"/>
  <c r="T925" i="1"/>
  <c r="T925" i="12" s="1"/>
  <c r="S925" i="1"/>
  <c r="S925" i="12" s="1"/>
  <c r="R925" i="1"/>
  <c r="R925" i="12" s="1"/>
  <c r="Q925" i="1"/>
  <c r="Q925" i="12" s="1"/>
  <c r="P925" i="1"/>
  <c r="P925" i="12" s="1"/>
  <c r="O925" i="1"/>
  <c r="O925" i="12" s="1"/>
  <c r="N925" i="1"/>
  <c r="N925" i="12" s="1"/>
  <c r="M925" i="1"/>
  <c r="M925" i="12" s="1"/>
  <c r="L925" i="1"/>
  <c r="L925" i="12" s="1"/>
  <c r="K925" i="1"/>
  <c r="K925" i="12" s="1"/>
  <c r="J925" i="1"/>
  <c r="J925" i="12" s="1"/>
  <c r="I925" i="1"/>
  <c r="I925" i="12" s="1"/>
  <c r="V922" i="1"/>
  <c r="V922" i="12" s="1"/>
  <c r="V921" i="12" s="1"/>
  <c r="U922" i="1"/>
  <c r="U922" i="12" s="1"/>
  <c r="U921" i="12" s="1"/>
  <c r="T922" i="1"/>
  <c r="T922" i="12" s="1"/>
  <c r="T921" i="12" s="1"/>
  <c r="S922" i="1"/>
  <c r="S922" i="12" s="1"/>
  <c r="S921" i="12" s="1"/>
  <c r="R922" i="1"/>
  <c r="R922" i="12" s="1"/>
  <c r="R921" i="12" s="1"/>
  <c r="Q922" i="1"/>
  <c r="Q922" i="12" s="1"/>
  <c r="Q921" i="12" s="1"/>
  <c r="P922" i="1"/>
  <c r="P922" i="12" s="1"/>
  <c r="P921" i="12" s="1"/>
  <c r="O922" i="1"/>
  <c r="O922" i="12" s="1"/>
  <c r="O921" i="12" s="1"/>
  <c r="N922" i="1"/>
  <c r="N922" i="12" s="1"/>
  <c r="N921" i="12" s="1"/>
  <c r="M922" i="1"/>
  <c r="M922" i="12" s="1"/>
  <c r="M921" i="12" s="1"/>
  <c r="L922" i="1"/>
  <c r="L922" i="12" s="1"/>
  <c r="L921" i="12" s="1"/>
  <c r="K922" i="1"/>
  <c r="K922" i="12" s="1"/>
  <c r="K921" i="12" s="1"/>
  <c r="J922" i="1"/>
  <c r="J922" i="12" s="1"/>
  <c r="J921" i="12" s="1"/>
  <c r="I922" i="1"/>
  <c r="I922" i="12" s="1"/>
  <c r="I921" i="12" s="1"/>
  <c r="V920" i="1"/>
  <c r="V920" i="12" s="1"/>
  <c r="U920" i="1"/>
  <c r="U920" i="12" s="1"/>
  <c r="T920" i="1"/>
  <c r="T920" i="12" s="1"/>
  <c r="S920" i="1"/>
  <c r="S920" i="12" s="1"/>
  <c r="R920" i="1"/>
  <c r="R920" i="12" s="1"/>
  <c r="Q920" i="1"/>
  <c r="Q920" i="12" s="1"/>
  <c r="P920" i="1"/>
  <c r="P920" i="12" s="1"/>
  <c r="O920" i="1"/>
  <c r="O920" i="12" s="1"/>
  <c r="N920" i="1"/>
  <c r="N920" i="12" s="1"/>
  <c r="M920" i="1"/>
  <c r="M920" i="12" s="1"/>
  <c r="L920" i="1"/>
  <c r="L920" i="12" s="1"/>
  <c r="K920" i="1"/>
  <c r="K920" i="12" s="1"/>
  <c r="J920" i="1"/>
  <c r="J920" i="12" s="1"/>
  <c r="I920" i="1"/>
  <c r="I920" i="12" s="1"/>
  <c r="V919" i="1"/>
  <c r="V919" i="12" s="1"/>
  <c r="U919" i="1"/>
  <c r="U919" i="12" s="1"/>
  <c r="T919" i="1"/>
  <c r="T919" i="12" s="1"/>
  <c r="S919" i="1"/>
  <c r="S919" i="12" s="1"/>
  <c r="R919" i="1"/>
  <c r="R919" i="12" s="1"/>
  <c r="Q919" i="1"/>
  <c r="Q919" i="12" s="1"/>
  <c r="P919" i="1"/>
  <c r="P919" i="12" s="1"/>
  <c r="O919" i="1"/>
  <c r="O919" i="12" s="1"/>
  <c r="N919" i="1"/>
  <c r="N919" i="12" s="1"/>
  <c r="M919" i="1"/>
  <c r="M919" i="12" s="1"/>
  <c r="L919" i="1"/>
  <c r="L919" i="12" s="1"/>
  <c r="K919" i="1"/>
  <c r="K919" i="12" s="1"/>
  <c r="J919" i="1"/>
  <c r="J919" i="12" s="1"/>
  <c r="I919" i="1"/>
  <c r="I919" i="12" s="1"/>
  <c r="V918" i="1"/>
  <c r="V918" i="12" s="1"/>
  <c r="U918" i="1"/>
  <c r="U918" i="12" s="1"/>
  <c r="T918" i="1"/>
  <c r="T918" i="12" s="1"/>
  <c r="S918" i="1"/>
  <c r="S918" i="12" s="1"/>
  <c r="R918" i="1"/>
  <c r="R918" i="12" s="1"/>
  <c r="Q918" i="1"/>
  <c r="Q918" i="12" s="1"/>
  <c r="P918" i="1"/>
  <c r="P918" i="12" s="1"/>
  <c r="O918" i="1"/>
  <c r="O918" i="12" s="1"/>
  <c r="N918" i="1"/>
  <c r="N918" i="12" s="1"/>
  <c r="M918" i="1"/>
  <c r="M918" i="12" s="1"/>
  <c r="L918" i="1"/>
  <c r="L918" i="12" s="1"/>
  <c r="K918" i="1"/>
  <c r="K918" i="12" s="1"/>
  <c r="J918" i="1"/>
  <c r="J918" i="12" s="1"/>
  <c r="I918" i="1"/>
  <c r="I918" i="12" s="1"/>
  <c r="V916" i="1"/>
  <c r="V916" i="12" s="1"/>
  <c r="U916" i="1"/>
  <c r="U916" i="12" s="1"/>
  <c r="T916" i="1"/>
  <c r="T916" i="12" s="1"/>
  <c r="S916" i="1"/>
  <c r="S916" i="12" s="1"/>
  <c r="R916" i="1"/>
  <c r="R916" i="12" s="1"/>
  <c r="Q916" i="1"/>
  <c r="Q916" i="12" s="1"/>
  <c r="P916" i="1"/>
  <c r="P916" i="12" s="1"/>
  <c r="O916" i="1"/>
  <c r="O916" i="12" s="1"/>
  <c r="N916" i="1"/>
  <c r="N916" i="12" s="1"/>
  <c r="M916" i="1"/>
  <c r="M916" i="12" s="1"/>
  <c r="L916" i="1"/>
  <c r="L916" i="12" s="1"/>
  <c r="K916" i="1"/>
  <c r="K916" i="12" s="1"/>
  <c r="J916" i="1"/>
  <c r="J916" i="12" s="1"/>
  <c r="I916" i="1"/>
  <c r="I916" i="12" s="1"/>
  <c r="V915" i="1"/>
  <c r="V915" i="12" s="1"/>
  <c r="U915" i="1"/>
  <c r="U915" i="12" s="1"/>
  <c r="T915" i="1"/>
  <c r="T915" i="12" s="1"/>
  <c r="S915" i="1"/>
  <c r="S915" i="12" s="1"/>
  <c r="R915" i="1"/>
  <c r="R915" i="12" s="1"/>
  <c r="Q915" i="1"/>
  <c r="Q915" i="12" s="1"/>
  <c r="P915" i="1"/>
  <c r="P915" i="12" s="1"/>
  <c r="O915" i="1"/>
  <c r="O915" i="12" s="1"/>
  <c r="N915" i="1"/>
  <c r="N915" i="12" s="1"/>
  <c r="M915" i="1"/>
  <c r="M915" i="12" s="1"/>
  <c r="L915" i="1"/>
  <c r="L915" i="12" s="1"/>
  <c r="K915" i="1"/>
  <c r="K915" i="12" s="1"/>
  <c r="J915" i="1"/>
  <c r="J915" i="12" s="1"/>
  <c r="I915" i="1"/>
  <c r="I915" i="12" s="1"/>
  <c r="V913" i="1"/>
  <c r="V913" i="12" s="1"/>
  <c r="U913" i="1"/>
  <c r="U913" i="12" s="1"/>
  <c r="T913" i="1"/>
  <c r="T913" i="12" s="1"/>
  <c r="S913" i="1"/>
  <c r="S913" i="12" s="1"/>
  <c r="R913" i="1"/>
  <c r="R913" i="12" s="1"/>
  <c r="Q913" i="1"/>
  <c r="Q913" i="12" s="1"/>
  <c r="P913" i="1"/>
  <c r="P913" i="12" s="1"/>
  <c r="O913" i="1"/>
  <c r="O913" i="12" s="1"/>
  <c r="N913" i="1"/>
  <c r="N913" i="12" s="1"/>
  <c r="M913" i="1"/>
  <c r="M913" i="12" s="1"/>
  <c r="L913" i="1"/>
  <c r="L913" i="12" s="1"/>
  <c r="K913" i="1"/>
  <c r="K913" i="12" s="1"/>
  <c r="J913" i="1"/>
  <c r="J913" i="12" s="1"/>
  <c r="I913" i="1"/>
  <c r="I913" i="12" s="1"/>
  <c r="V912" i="1"/>
  <c r="V912" i="12" s="1"/>
  <c r="U912" i="1"/>
  <c r="U912" i="12" s="1"/>
  <c r="T912" i="1"/>
  <c r="T912" i="12" s="1"/>
  <c r="S912" i="1"/>
  <c r="S912" i="12" s="1"/>
  <c r="R912" i="1"/>
  <c r="R912" i="12" s="1"/>
  <c r="Q912" i="1"/>
  <c r="Q912" i="12" s="1"/>
  <c r="P912" i="1"/>
  <c r="P912" i="12" s="1"/>
  <c r="O912" i="1"/>
  <c r="O912" i="12" s="1"/>
  <c r="N912" i="1"/>
  <c r="N912" i="12" s="1"/>
  <c r="M912" i="1"/>
  <c r="M912" i="12" s="1"/>
  <c r="L912" i="1"/>
  <c r="L912" i="12" s="1"/>
  <c r="K912" i="1"/>
  <c r="K912" i="12" s="1"/>
  <c r="J912" i="1"/>
  <c r="J912" i="12" s="1"/>
  <c r="I912" i="1"/>
  <c r="I912" i="12" s="1"/>
  <c r="V911" i="1"/>
  <c r="V911" i="12" s="1"/>
  <c r="U911" i="1"/>
  <c r="U911" i="12" s="1"/>
  <c r="T911" i="1"/>
  <c r="T911" i="12" s="1"/>
  <c r="S911" i="1"/>
  <c r="S911" i="12" s="1"/>
  <c r="R911" i="1"/>
  <c r="R911" i="12" s="1"/>
  <c r="Q911" i="1"/>
  <c r="Q911" i="12" s="1"/>
  <c r="P911" i="1"/>
  <c r="P911" i="12" s="1"/>
  <c r="O911" i="1"/>
  <c r="O911" i="12" s="1"/>
  <c r="N911" i="1"/>
  <c r="N911" i="12" s="1"/>
  <c r="M911" i="1"/>
  <c r="M911" i="12" s="1"/>
  <c r="L911" i="1"/>
  <c r="L911" i="12" s="1"/>
  <c r="K911" i="1"/>
  <c r="K911" i="12" s="1"/>
  <c r="J911" i="1"/>
  <c r="J911" i="12" s="1"/>
  <c r="I911" i="1"/>
  <c r="I911" i="12" s="1"/>
  <c r="V905" i="1"/>
  <c r="V905" i="12" s="1"/>
  <c r="U905" i="1"/>
  <c r="U905" i="12" s="1"/>
  <c r="T905" i="1"/>
  <c r="T905" i="12" s="1"/>
  <c r="S905" i="1"/>
  <c r="S905" i="12" s="1"/>
  <c r="R905" i="1"/>
  <c r="R905" i="12" s="1"/>
  <c r="Q905" i="1"/>
  <c r="Q905" i="12" s="1"/>
  <c r="P905" i="1"/>
  <c r="P905" i="12" s="1"/>
  <c r="O905" i="1"/>
  <c r="O905" i="12" s="1"/>
  <c r="N905" i="1"/>
  <c r="N905" i="12" s="1"/>
  <c r="M905" i="1"/>
  <c r="M905" i="12" s="1"/>
  <c r="L905" i="1"/>
  <c r="L905" i="12" s="1"/>
  <c r="K905" i="1"/>
  <c r="K905" i="12" s="1"/>
  <c r="J905" i="1"/>
  <c r="J905" i="12" s="1"/>
  <c r="I905" i="1"/>
  <c r="I905" i="12" s="1"/>
  <c r="V904" i="1"/>
  <c r="V904" i="12" s="1"/>
  <c r="U904" i="1"/>
  <c r="U904" i="12" s="1"/>
  <c r="T904" i="1"/>
  <c r="T904" i="12" s="1"/>
  <c r="S904" i="1"/>
  <c r="S904" i="12" s="1"/>
  <c r="R904" i="1"/>
  <c r="R904" i="12" s="1"/>
  <c r="Q904" i="1"/>
  <c r="Q904" i="12" s="1"/>
  <c r="P904" i="1"/>
  <c r="P904" i="12" s="1"/>
  <c r="O904" i="1"/>
  <c r="O904" i="12" s="1"/>
  <c r="N904" i="1"/>
  <c r="N904" i="12" s="1"/>
  <c r="M904" i="1"/>
  <c r="M904" i="12" s="1"/>
  <c r="L904" i="1"/>
  <c r="L904" i="12" s="1"/>
  <c r="K904" i="1"/>
  <c r="K904" i="12" s="1"/>
  <c r="J904" i="1"/>
  <c r="J904" i="12" s="1"/>
  <c r="I904" i="1"/>
  <c r="I904" i="12" s="1"/>
  <c r="V903" i="1"/>
  <c r="V903" i="12" s="1"/>
  <c r="U903" i="1"/>
  <c r="U903" i="12" s="1"/>
  <c r="T903" i="1"/>
  <c r="T903" i="12" s="1"/>
  <c r="S903" i="1"/>
  <c r="S903" i="12" s="1"/>
  <c r="R903" i="1"/>
  <c r="R903" i="12" s="1"/>
  <c r="Q903" i="1"/>
  <c r="Q903" i="12" s="1"/>
  <c r="P903" i="1"/>
  <c r="P903" i="12" s="1"/>
  <c r="O903" i="1"/>
  <c r="O903" i="12" s="1"/>
  <c r="N903" i="1"/>
  <c r="N903" i="12" s="1"/>
  <c r="M903" i="1"/>
  <c r="M903" i="12" s="1"/>
  <c r="L903" i="1"/>
  <c r="L903" i="12" s="1"/>
  <c r="K903" i="1"/>
  <c r="K903" i="12" s="1"/>
  <c r="J903" i="1"/>
  <c r="J903" i="12" s="1"/>
  <c r="I903" i="1"/>
  <c r="I903" i="12" s="1"/>
  <c r="V901" i="1"/>
  <c r="V901" i="12" s="1"/>
  <c r="U901" i="1"/>
  <c r="U901" i="12" s="1"/>
  <c r="T901" i="1"/>
  <c r="T901" i="12" s="1"/>
  <c r="S901" i="1"/>
  <c r="S901" i="12" s="1"/>
  <c r="R901" i="1"/>
  <c r="R901" i="12" s="1"/>
  <c r="Q901" i="1"/>
  <c r="Q901" i="12" s="1"/>
  <c r="P901" i="1"/>
  <c r="P901" i="12" s="1"/>
  <c r="O901" i="1"/>
  <c r="O901" i="12" s="1"/>
  <c r="N901" i="1"/>
  <c r="N901" i="12" s="1"/>
  <c r="M901" i="1"/>
  <c r="M901" i="12" s="1"/>
  <c r="L901" i="1"/>
  <c r="L901" i="12" s="1"/>
  <c r="K901" i="1"/>
  <c r="K901" i="12" s="1"/>
  <c r="J901" i="1"/>
  <c r="J901" i="12" s="1"/>
  <c r="I901" i="1"/>
  <c r="I901" i="12" s="1"/>
  <c r="V900" i="1"/>
  <c r="V900" i="12" s="1"/>
  <c r="U900" i="1"/>
  <c r="U900" i="12" s="1"/>
  <c r="T900" i="1"/>
  <c r="T900" i="12" s="1"/>
  <c r="S900" i="1"/>
  <c r="S900" i="12" s="1"/>
  <c r="R900" i="1"/>
  <c r="R900" i="12" s="1"/>
  <c r="Q900" i="1"/>
  <c r="Q900" i="12" s="1"/>
  <c r="P900" i="1"/>
  <c r="P900" i="12" s="1"/>
  <c r="O900" i="1"/>
  <c r="O900" i="12" s="1"/>
  <c r="N900" i="1"/>
  <c r="N900" i="12" s="1"/>
  <c r="M900" i="1"/>
  <c r="M900" i="12" s="1"/>
  <c r="L900" i="1"/>
  <c r="L900" i="12" s="1"/>
  <c r="K900" i="1"/>
  <c r="K900" i="12" s="1"/>
  <c r="J900" i="1"/>
  <c r="J900" i="12" s="1"/>
  <c r="I900" i="1"/>
  <c r="I900" i="12" s="1"/>
  <c r="V899" i="1"/>
  <c r="V899" i="12" s="1"/>
  <c r="U899" i="1"/>
  <c r="U899" i="12" s="1"/>
  <c r="T899" i="1"/>
  <c r="T899" i="12" s="1"/>
  <c r="S899" i="1"/>
  <c r="S899" i="12" s="1"/>
  <c r="R899" i="1"/>
  <c r="R899" i="12" s="1"/>
  <c r="Q899" i="1"/>
  <c r="Q899" i="12" s="1"/>
  <c r="P899" i="1"/>
  <c r="P899" i="12" s="1"/>
  <c r="O899" i="1"/>
  <c r="O899" i="12" s="1"/>
  <c r="N899" i="1"/>
  <c r="N899" i="12" s="1"/>
  <c r="M899" i="1"/>
  <c r="M899" i="12" s="1"/>
  <c r="L899" i="1"/>
  <c r="L899" i="12" s="1"/>
  <c r="K899" i="1"/>
  <c r="K899" i="12" s="1"/>
  <c r="J899" i="1"/>
  <c r="J899" i="12" s="1"/>
  <c r="I899" i="1"/>
  <c r="I899" i="12" s="1"/>
  <c r="V897" i="1"/>
  <c r="V897" i="12" s="1"/>
  <c r="U897" i="1"/>
  <c r="U897" i="12" s="1"/>
  <c r="T897" i="1"/>
  <c r="T897" i="12" s="1"/>
  <c r="S897" i="1"/>
  <c r="S897" i="12" s="1"/>
  <c r="R897" i="1"/>
  <c r="R897" i="12" s="1"/>
  <c r="Q897" i="1"/>
  <c r="Q897" i="12" s="1"/>
  <c r="P897" i="1"/>
  <c r="P897" i="12" s="1"/>
  <c r="O897" i="1"/>
  <c r="O897" i="12" s="1"/>
  <c r="N897" i="1"/>
  <c r="N897" i="12" s="1"/>
  <c r="M897" i="1"/>
  <c r="M897" i="12" s="1"/>
  <c r="L897" i="1"/>
  <c r="L897" i="12" s="1"/>
  <c r="K897" i="1"/>
  <c r="K897" i="12" s="1"/>
  <c r="J897" i="1"/>
  <c r="J897" i="12" s="1"/>
  <c r="I897" i="1"/>
  <c r="I897" i="12" s="1"/>
  <c r="V896" i="1"/>
  <c r="V896" i="12" s="1"/>
  <c r="U896" i="1"/>
  <c r="U896" i="12" s="1"/>
  <c r="T896" i="1"/>
  <c r="T896" i="12" s="1"/>
  <c r="S896" i="1"/>
  <c r="S896" i="12" s="1"/>
  <c r="R896" i="1"/>
  <c r="R896" i="12" s="1"/>
  <c r="Q896" i="1"/>
  <c r="Q896" i="12" s="1"/>
  <c r="P896" i="1"/>
  <c r="P896" i="12" s="1"/>
  <c r="O896" i="1"/>
  <c r="O896" i="12" s="1"/>
  <c r="N896" i="1"/>
  <c r="N896" i="12" s="1"/>
  <c r="M896" i="1"/>
  <c r="M896" i="12" s="1"/>
  <c r="L896" i="1"/>
  <c r="L896" i="12" s="1"/>
  <c r="K896" i="1"/>
  <c r="K896" i="12" s="1"/>
  <c r="J896" i="1"/>
  <c r="J896" i="12" s="1"/>
  <c r="I896" i="1"/>
  <c r="I896" i="12" s="1"/>
  <c r="V895" i="1"/>
  <c r="V895" i="12" s="1"/>
  <c r="U895" i="1"/>
  <c r="U895" i="12" s="1"/>
  <c r="T895" i="1"/>
  <c r="T895" i="12" s="1"/>
  <c r="S895" i="1"/>
  <c r="S895" i="12" s="1"/>
  <c r="R895" i="1"/>
  <c r="R895" i="12" s="1"/>
  <c r="Q895" i="1"/>
  <c r="Q895" i="12" s="1"/>
  <c r="P895" i="1"/>
  <c r="P895" i="12" s="1"/>
  <c r="O895" i="1"/>
  <c r="O895" i="12" s="1"/>
  <c r="N895" i="1"/>
  <c r="N895" i="12" s="1"/>
  <c r="M895" i="1"/>
  <c r="M895" i="12" s="1"/>
  <c r="L895" i="1"/>
  <c r="L895" i="12" s="1"/>
  <c r="K895" i="1"/>
  <c r="K895" i="12" s="1"/>
  <c r="J895" i="1"/>
  <c r="J895" i="12" s="1"/>
  <c r="V892" i="1"/>
  <c r="V892" i="12" s="1"/>
  <c r="U892" i="1"/>
  <c r="U892" i="12" s="1"/>
  <c r="T892" i="1"/>
  <c r="T892" i="12" s="1"/>
  <c r="S892" i="1"/>
  <c r="S892" i="12" s="1"/>
  <c r="R892" i="1"/>
  <c r="R892" i="12" s="1"/>
  <c r="Q892" i="1"/>
  <c r="Q892" i="12" s="1"/>
  <c r="P892" i="1"/>
  <c r="P892" i="12" s="1"/>
  <c r="O892" i="1"/>
  <c r="O892" i="12" s="1"/>
  <c r="N892" i="1"/>
  <c r="N892" i="12" s="1"/>
  <c r="M892" i="1"/>
  <c r="M892" i="12" s="1"/>
  <c r="L892" i="1"/>
  <c r="L892" i="12" s="1"/>
  <c r="K892" i="1"/>
  <c r="K892" i="12" s="1"/>
  <c r="J892" i="1"/>
  <c r="J892" i="12" s="1"/>
  <c r="I892" i="1"/>
  <c r="I892" i="12" s="1"/>
  <c r="V891" i="1"/>
  <c r="V891" i="12" s="1"/>
  <c r="U891" i="1"/>
  <c r="U891" i="12" s="1"/>
  <c r="T891" i="1"/>
  <c r="T891" i="12" s="1"/>
  <c r="S891" i="1"/>
  <c r="S891" i="12" s="1"/>
  <c r="R891" i="1"/>
  <c r="R891" i="12" s="1"/>
  <c r="Q891" i="1"/>
  <c r="Q891" i="12" s="1"/>
  <c r="P891" i="1"/>
  <c r="P891" i="12" s="1"/>
  <c r="O891" i="1"/>
  <c r="O891" i="12" s="1"/>
  <c r="N891" i="1"/>
  <c r="N891" i="12" s="1"/>
  <c r="M891" i="1"/>
  <c r="M891" i="12" s="1"/>
  <c r="L891" i="1"/>
  <c r="L891" i="12" s="1"/>
  <c r="K891" i="1"/>
  <c r="K891" i="12" s="1"/>
  <c r="J891" i="1"/>
  <c r="J891" i="12" s="1"/>
  <c r="I891" i="1"/>
  <c r="I891" i="12" s="1"/>
  <c r="V890" i="1"/>
  <c r="V890" i="12" s="1"/>
  <c r="U890" i="1"/>
  <c r="U890" i="12" s="1"/>
  <c r="T890" i="1"/>
  <c r="T890" i="12" s="1"/>
  <c r="S890" i="1"/>
  <c r="S890" i="12" s="1"/>
  <c r="R890" i="1"/>
  <c r="R890" i="12" s="1"/>
  <c r="Q890" i="1"/>
  <c r="Q890" i="12" s="1"/>
  <c r="P890" i="1"/>
  <c r="P890" i="12" s="1"/>
  <c r="O890" i="1"/>
  <c r="O890" i="12" s="1"/>
  <c r="N890" i="1"/>
  <c r="N890" i="12" s="1"/>
  <c r="M890" i="1"/>
  <c r="M890" i="12" s="1"/>
  <c r="L890" i="1"/>
  <c r="L890" i="12" s="1"/>
  <c r="K890" i="1"/>
  <c r="K890" i="12" s="1"/>
  <c r="J890" i="1"/>
  <c r="J890" i="12" s="1"/>
  <c r="I890" i="1"/>
  <c r="I890" i="12" s="1"/>
  <c r="V889" i="1"/>
  <c r="V889" i="12" s="1"/>
  <c r="U889" i="1"/>
  <c r="U889" i="12" s="1"/>
  <c r="T889" i="1"/>
  <c r="T889" i="12" s="1"/>
  <c r="S889" i="1"/>
  <c r="S889" i="12" s="1"/>
  <c r="R889" i="1"/>
  <c r="R889" i="12" s="1"/>
  <c r="Q889" i="1"/>
  <c r="Q889" i="12" s="1"/>
  <c r="P889" i="1"/>
  <c r="P889" i="12" s="1"/>
  <c r="O889" i="1"/>
  <c r="O889" i="12" s="1"/>
  <c r="N889" i="1"/>
  <c r="N889" i="12" s="1"/>
  <c r="M889" i="1"/>
  <c r="M889" i="12" s="1"/>
  <c r="L889" i="1"/>
  <c r="L889" i="12" s="1"/>
  <c r="K889" i="1"/>
  <c r="K889" i="12" s="1"/>
  <c r="J889" i="1"/>
  <c r="J889" i="12" s="1"/>
  <c r="I889" i="1"/>
  <c r="I889" i="12" s="1"/>
  <c r="V887" i="1"/>
  <c r="V887" i="12" s="1"/>
  <c r="U887" i="1"/>
  <c r="U887" i="12" s="1"/>
  <c r="T887" i="1"/>
  <c r="T887" i="12" s="1"/>
  <c r="S887" i="1"/>
  <c r="S887" i="12" s="1"/>
  <c r="R887" i="1"/>
  <c r="R887" i="12" s="1"/>
  <c r="Q887" i="1"/>
  <c r="Q887" i="12" s="1"/>
  <c r="P887" i="1"/>
  <c r="P887" i="12" s="1"/>
  <c r="O887" i="1"/>
  <c r="O887" i="12" s="1"/>
  <c r="N887" i="1"/>
  <c r="N887" i="12" s="1"/>
  <c r="M887" i="1"/>
  <c r="M887" i="12" s="1"/>
  <c r="L887" i="1"/>
  <c r="L887" i="12" s="1"/>
  <c r="K887" i="1"/>
  <c r="K887" i="12" s="1"/>
  <c r="J887" i="1"/>
  <c r="J887" i="12" s="1"/>
  <c r="I887" i="1"/>
  <c r="I887" i="12" s="1"/>
  <c r="V886" i="1"/>
  <c r="V886" i="12" s="1"/>
  <c r="U886" i="1"/>
  <c r="U886" i="12" s="1"/>
  <c r="T886" i="1"/>
  <c r="T886" i="12" s="1"/>
  <c r="S886" i="1"/>
  <c r="S886" i="12" s="1"/>
  <c r="R886" i="1"/>
  <c r="R886" i="12" s="1"/>
  <c r="Q886" i="1"/>
  <c r="Q886" i="12" s="1"/>
  <c r="P886" i="1"/>
  <c r="P886" i="12" s="1"/>
  <c r="O886" i="1"/>
  <c r="O886" i="12" s="1"/>
  <c r="N886" i="1"/>
  <c r="N886" i="12" s="1"/>
  <c r="M886" i="1"/>
  <c r="M886" i="12" s="1"/>
  <c r="L886" i="1"/>
  <c r="L886" i="12" s="1"/>
  <c r="K886" i="1"/>
  <c r="K886" i="12" s="1"/>
  <c r="J886" i="1"/>
  <c r="J886" i="12" s="1"/>
  <c r="I886" i="1"/>
  <c r="I886" i="12" s="1"/>
  <c r="V885" i="1"/>
  <c r="V885" i="12" s="1"/>
  <c r="U885" i="1"/>
  <c r="U885" i="12" s="1"/>
  <c r="T885" i="1"/>
  <c r="T885" i="12" s="1"/>
  <c r="S885" i="1"/>
  <c r="S885" i="12" s="1"/>
  <c r="R885" i="1"/>
  <c r="R885" i="12" s="1"/>
  <c r="Q885" i="1"/>
  <c r="Q885" i="12" s="1"/>
  <c r="P885" i="1"/>
  <c r="P885" i="12" s="1"/>
  <c r="O885" i="1"/>
  <c r="O885" i="12" s="1"/>
  <c r="N885" i="1"/>
  <c r="N885" i="12" s="1"/>
  <c r="M885" i="1"/>
  <c r="M885" i="12" s="1"/>
  <c r="L885" i="1"/>
  <c r="L885" i="12" s="1"/>
  <c r="K885" i="1"/>
  <c r="K885" i="12" s="1"/>
  <c r="J885" i="1"/>
  <c r="J885" i="12" s="1"/>
  <c r="I885" i="1"/>
  <c r="I885" i="12" s="1"/>
  <c r="V884" i="1"/>
  <c r="V884" i="12" s="1"/>
  <c r="U884" i="1"/>
  <c r="U884" i="12" s="1"/>
  <c r="T884" i="1"/>
  <c r="T884" i="12" s="1"/>
  <c r="S884" i="1"/>
  <c r="S884" i="12" s="1"/>
  <c r="R884" i="1"/>
  <c r="R884" i="12" s="1"/>
  <c r="Q884" i="1"/>
  <c r="Q884" i="12" s="1"/>
  <c r="P884" i="1"/>
  <c r="P884" i="12" s="1"/>
  <c r="O884" i="1"/>
  <c r="O884" i="12" s="1"/>
  <c r="N884" i="1"/>
  <c r="N884" i="12" s="1"/>
  <c r="M884" i="1"/>
  <c r="M884" i="12" s="1"/>
  <c r="L884" i="1"/>
  <c r="L884" i="12" s="1"/>
  <c r="K884" i="1"/>
  <c r="K884" i="12" s="1"/>
  <c r="I884" i="1"/>
  <c r="I884" i="12" s="1"/>
  <c r="V882" i="1"/>
  <c r="V882" i="12" s="1"/>
  <c r="U882" i="1"/>
  <c r="U882" i="12" s="1"/>
  <c r="T882" i="1"/>
  <c r="T882" i="12" s="1"/>
  <c r="S882" i="1"/>
  <c r="S882" i="12" s="1"/>
  <c r="R882" i="1"/>
  <c r="R882" i="12" s="1"/>
  <c r="Q882" i="1"/>
  <c r="Q882" i="12" s="1"/>
  <c r="P882" i="1"/>
  <c r="P882" i="12" s="1"/>
  <c r="O882" i="1"/>
  <c r="O882" i="12" s="1"/>
  <c r="N882" i="1"/>
  <c r="N882" i="12" s="1"/>
  <c r="M882" i="1"/>
  <c r="M882" i="12" s="1"/>
  <c r="L882" i="1"/>
  <c r="L882" i="12" s="1"/>
  <c r="K882" i="1"/>
  <c r="K882" i="12" s="1"/>
  <c r="J882" i="1"/>
  <c r="J882" i="12" s="1"/>
  <c r="I882" i="1"/>
  <c r="I882" i="12" s="1"/>
  <c r="V881" i="1"/>
  <c r="V881" i="12" s="1"/>
  <c r="U881" i="1"/>
  <c r="U881" i="12" s="1"/>
  <c r="T881" i="1"/>
  <c r="T881" i="12" s="1"/>
  <c r="S881" i="1"/>
  <c r="S881" i="12" s="1"/>
  <c r="R881" i="1"/>
  <c r="R881" i="12" s="1"/>
  <c r="Q881" i="1"/>
  <c r="Q881" i="12" s="1"/>
  <c r="P881" i="1"/>
  <c r="P881" i="12" s="1"/>
  <c r="O881" i="1"/>
  <c r="O881" i="12" s="1"/>
  <c r="N881" i="1"/>
  <c r="N881" i="12" s="1"/>
  <c r="M881" i="1"/>
  <c r="M881" i="12" s="1"/>
  <c r="L881" i="1"/>
  <c r="L881" i="12" s="1"/>
  <c r="K881" i="1"/>
  <c r="K881" i="12" s="1"/>
  <c r="J881" i="1"/>
  <c r="J881" i="12" s="1"/>
  <c r="I881" i="1"/>
  <c r="I881" i="12" s="1"/>
  <c r="V880" i="1"/>
  <c r="V880" i="12" s="1"/>
  <c r="U880" i="1"/>
  <c r="U880" i="12" s="1"/>
  <c r="T880" i="1"/>
  <c r="T880" i="12" s="1"/>
  <c r="S880" i="1"/>
  <c r="S880" i="12" s="1"/>
  <c r="R880" i="1"/>
  <c r="R880" i="12" s="1"/>
  <c r="Q880" i="1"/>
  <c r="Q880" i="12" s="1"/>
  <c r="P880" i="1"/>
  <c r="P880" i="12" s="1"/>
  <c r="O880" i="1"/>
  <c r="O880" i="12" s="1"/>
  <c r="N880" i="1"/>
  <c r="N880" i="12" s="1"/>
  <c r="M880" i="1"/>
  <c r="M880" i="12" s="1"/>
  <c r="L880" i="1"/>
  <c r="L880" i="12" s="1"/>
  <c r="K880" i="1"/>
  <c r="K880" i="12" s="1"/>
  <c r="J880" i="1"/>
  <c r="J880" i="12" s="1"/>
  <c r="I880" i="1"/>
  <c r="I880" i="12" s="1"/>
  <c r="V879" i="1"/>
  <c r="V879" i="12" s="1"/>
  <c r="U879" i="1"/>
  <c r="U879" i="12" s="1"/>
  <c r="T879" i="1"/>
  <c r="T879" i="12" s="1"/>
  <c r="S879" i="1"/>
  <c r="S879" i="12" s="1"/>
  <c r="R879" i="1"/>
  <c r="R879" i="12" s="1"/>
  <c r="Q879" i="1"/>
  <c r="Q879" i="12" s="1"/>
  <c r="P879" i="1"/>
  <c r="P879" i="12" s="1"/>
  <c r="O879" i="1"/>
  <c r="O879" i="12" s="1"/>
  <c r="N879" i="1"/>
  <c r="N879" i="12" s="1"/>
  <c r="M879" i="1"/>
  <c r="M879" i="12" s="1"/>
  <c r="L879" i="1"/>
  <c r="L879" i="12" s="1"/>
  <c r="K879" i="1"/>
  <c r="K879" i="12" s="1"/>
  <c r="J879" i="1"/>
  <c r="J879" i="12" s="1"/>
  <c r="I879" i="1"/>
  <c r="I879" i="12" s="1"/>
  <c r="W1368" i="1" l="1"/>
  <c r="G984" i="12"/>
  <c r="W984" i="1"/>
  <c r="G985" i="12"/>
  <c r="W985" i="1"/>
  <c r="G1175" i="12"/>
  <c r="G1174" i="12" s="1"/>
  <c r="W1175" i="1"/>
  <c r="N1585" i="12"/>
  <c r="L1585" i="12"/>
  <c r="K1585" i="12"/>
  <c r="M1585" i="12"/>
  <c r="H1576" i="12"/>
  <c r="H1579" i="12"/>
  <c r="H1567" i="12"/>
  <c r="G1364" i="12"/>
  <c r="H1444" i="12"/>
  <c r="H1439" i="12"/>
  <c r="H1446" i="12"/>
  <c r="H1637" i="12"/>
  <c r="G1098" i="12"/>
  <c r="G1097" i="1"/>
  <c r="G1107" i="12"/>
  <c r="G1106" i="12" s="1"/>
  <c r="G1106" i="1"/>
  <c r="G1102" i="12"/>
  <c r="G1100" i="12"/>
  <c r="H1100" i="1"/>
  <c r="H1645" i="12"/>
  <c r="I878" i="12"/>
  <c r="M878" i="12"/>
  <c r="Q878" i="12"/>
  <c r="U878" i="12"/>
  <c r="N883" i="12"/>
  <c r="V883" i="12"/>
  <c r="J888" i="12"/>
  <c r="N888" i="12"/>
  <c r="R888" i="12"/>
  <c r="V888" i="12"/>
  <c r="K894" i="12"/>
  <c r="S894" i="12"/>
  <c r="I894" i="12"/>
  <c r="M898" i="12"/>
  <c r="Q898" i="12"/>
  <c r="K902" i="12"/>
  <c r="O902" i="12"/>
  <c r="S902" i="12"/>
  <c r="I910" i="12"/>
  <c r="M910" i="12"/>
  <c r="Q910" i="12"/>
  <c r="U910" i="12"/>
  <c r="K914" i="12"/>
  <c r="O914" i="12"/>
  <c r="S914" i="12"/>
  <c r="K924" i="12"/>
  <c r="O924" i="12"/>
  <c r="S924" i="12"/>
  <c r="I929" i="12"/>
  <c r="M929" i="12"/>
  <c r="Q929" i="12"/>
  <c r="U929" i="12"/>
  <c r="I932" i="12"/>
  <c r="M932" i="12"/>
  <c r="Q932" i="12"/>
  <c r="U932" i="12"/>
  <c r="M935" i="12"/>
  <c r="U935" i="12"/>
  <c r="I938" i="12"/>
  <c r="M938" i="12"/>
  <c r="Q938" i="12"/>
  <c r="U938" i="12"/>
  <c r="I941" i="12"/>
  <c r="M941" i="12"/>
  <c r="Q941" i="12"/>
  <c r="U941" i="12"/>
  <c r="I898" i="12"/>
  <c r="R883" i="12"/>
  <c r="U898" i="12"/>
  <c r="G1040" i="12"/>
  <c r="G1256" i="12"/>
  <c r="G1268" i="12"/>
  <c r="H1654" i="12"/>
  <c r="G1033" i="12"/>
  <c r="G1051" i="12"/>
  <c r="G1309" i="12"/>
  <c r="H1630" i="12"/>
  <c r="H1536" i="12"/>
  <c r="N878" i="12"/>
  <c r="R878" i="12"/>
  <c r="V878" i="12"/>
  <c r="K883" i="12"/>
  <c r="O883" i="12"/>
  <c r="S883" i="12"/>
  <c r="K888" i="12"/>
  <c r="O888" i="12"/>
  <c r="S888" i="12"/>
  <c r="L894" i="12"/>
  <c r="P894" i="12"/>
  <c r="T894" i="12"/>
  <c r="J898" i="12"/>
  <c r="N898" i="12"/>
  <c r="R898" i="12"/>
  <c r="V898" i="12"/>
  <c r="L902" i="12"/>
  <c r="P902" i="12"/>
  <c r="T902" i="12"/>
  <c r="J910" i="12"/>
  <c r="N910" i="12"/>
  <c r="R910" i="12"/>
  <c r="V910" i="12"/>
  <c r="L914" i="12"/>
  <c r="P914" i="12"/>
  <c r="T914" i="12"/>
  <c r="L917" i="12"/>
  <c r="P917" i="12"/>
  <c r="T917" i="12"/>
  <c r="L924" i="12"/>
  <c r="P924" i="12"/>
  <c r="T924" i="12"/>
  <c r="J929" i="12"/>
  <c r="R929" i="12"/>
  <c r="J932" i="12"/>
  <c r="N932" i="12"/>
  <c r="R932" i="12"/>
  <c r="V932" i="12"/>
  <c r="J935" i="12"/>
  <c r="N935" i="12"/>
  <c r="R935" i="12"/>
  <c r="V935" i="12"/>
  <c r="J938" i="12"/>
  <c r="N938" i="12"/>
  <c r="R938" i="12"/>
  <c r="V938" i="12"/>
  <c r="J941" i="12"/>
  <c r="N941" i="12"/>
  <c r="R941" i="12"/>
  <c r="V941" i="12"/>
  <c r="J944" i="12"/>
  <c r="N944" i="12"/>
  <c r="R944" i="12"/>
  <c r="V944" i="12"/>
  <c r="J878" i="12"/>
  <c r="G1063" i="12"/>
  <c r="G907" i="12"/>
  <c r="G932" i="12"/>
  <c r="G944" i="12"/>
  <c r="O932" i="12"/>
  <c r="N924" i="12"/>
  <c r="L910" i="12"/>
  <c r="T910" i="12"/>
  <c r="R924" i="12"/>
  <c r="K938" i="12"/>
  <c r="O938" i="12"/>
  <c r="S938" i="12"/>
  <c r="V924" i="12"/>
  <c r="L941" i="12"/>
  <c r="P941" i="12"/>
  <c r="T941" i="12"/>
  <c r="G888" i="12"/>
  <c r="G894" i="12"/>
  <c r="G968" i="12"/>
  <c r="G973" i="12"/>
  <c r="G1002" i="12"/>
  <c r="G1026" i="12"/>
  <c r="G1036" i="12"/>
  <c r="G1202" i="12"/>
  <c r="G1207" i="12"/>
  <c r="G1241" i="12"/>
  <c r="G1253" i="12"/>
  <c r="G1259" i="12"/>
  <c r="G1265" i="12"/>
  <c r="G1271" i="12"/>
  <c r="G1280" i="12"/>
  <c r="G1285" i="12"/>
  <c r="G1290" i="12"/>
  <c r="G1300" i="12"/>
  <c r="G1331" i="12"/>
  <c r="G1337" i="12"/>
  <c r="G1343" i="12"/>
  <c r="G1349" i="12"/>
  <c r="H1552" i="12"/>
  <c r="H1614" i="12"/>
  <c r="H1504" i="12"/>
  <c r="O878" i="12"/>
  <c r="L883" i="12"/>
  <c r="J883" i="12"/>
  <c r="M894" i="12"/>
  <c r="Q894" i="12"/>
  <c r="U894" i="12"/>
  <c r="K898" i="12"/>
  <c r="O898" i="12"/>
  <c r="S898" i="12"/>
  <c r="I902" i="12"/>
  <c r="M902" i="12"/>
  <c r="Q902" i="12"/>
  <c r="U902" i="12"/>
  <c r="K910" i="12"/>
  <c r="O910" i="12"/>
  <c r="S910" i="12"/>
  <c r="M914" i="12"/>
  <c r="U914" i="12"/>
  <c r="I917" i="12"/>
  <c r="M917" i="12"/>
  <c r="Q917" i="12"/>
  <c r="U917" i="12"/>
  <c r="I924" i="12"/>
  <c r="M924" i="12"/>
  <c r="Q924" i="12"/>
  <c r="U924" i="12"/>
  <c r="K929" i="12"/>
  <c r="O929" i="12"/>
  <c r="K878" i="12"/>
  <c r="S878" i="12"/>
  <c r="P883" i="12"/>
  <c r="T883" i="12"/>
  <c r="L888" i="12"/>
  <c r="P888" i="12"/>
  <c r="T888" i="12"/>
  <c r="G938" i="12"/>
  <c r="G1057" i="12"/>
  <c r="G1231" i="12"/>
  <c r="H1651" i="12"/>
  <c r="H1540" i="12"/>
  <c r="H1660" i="12"/>
  <c r="H1599" i="12"/>
  <c r="O894" i="12"/>
  <c r="K917" i="12"/>
  <c r="O917" i="12"/>
  <c r="S917" i="12"/>
  <c r="S929" i="12"/>
  <c r="K932" i="12"/>
  <c r="S932" i="12"/>
  <c r="K935" i="12"/>
  <c r="O935" i="12"/>
  <c r="S935" i="12"/>
  <c r="I935" i="12"/>
  <c r="Q935" i="12"/>
  <c r="K941" i="12"/>
  <c r="O941" i="12"/>
  <c r="S941" i="12"/>
  <c r="K944" i="12"/>
  <c r="O944" i="12"/>
  <c r="S944" i="12"/>
  <c r="I944" i="12"/>
  <c r="M944" i="12"/>
  <c r="Q944" i="12"/>
  <c r="U944" i="12"/>
  <c r="G917" i="12"/>
  <c r="G1021" i="12"/>
  <c r="G1127" i="12"/>
  <c r="G1141" i="12"/>
  <c r="G1218" i="12"/>
  <c r="G1234" i="12"/>
  <c r="G1248" i="12"/>
  <c r="G1296" i="12"/>
  <c r="G1319" i="12"/>
  <c r="G1326" i="12"/>
  <c r="R1585" i="12"/>
  <c r="H1657" i="12"/>
  <c r="H1623" i="12"/>
  <c r="H1618" i="12"/>
  <c r="H1610" i="12"/>
  <c r="H1516" i="12"/>
  <c r="H1570" i="12"/>
  <c r="H1548" i="12"/>
  <c r="L878" i="12"/>
  <c r="P878" i="12"/>
  <c r="T878" i="12"/>
  <c r="Q883" i="12"/>
  <c r="U883" i="12"/>
  <c r="I888" i="12"/>
  <c r="M888" i="12"/>
  <c r="Q888" i="12"/>
  <c r="U888" i="12"/>
  <c r="J894" i="12"/>
  <c r="N894" i="12"/>
  <c r="R894" i="12"/>
  <c r="V894" i="12"/>
  <c r="L898" i="12"/>
  <c r="P898" i="12"/>
  <c r="T898" i="12"/>
  <c r="J902" i="12"/>
  <c r="N902" i="12"/>
  <c r="R902" i="12"/>
  <c r="V902" i="12"/>
  <c r="P910" i="12"/>
  <c r="J914" i="12"/>
  <c r="N914" i="12"/>
  <c r="R914" i="12"/>
  <c r="V914" i="12"/>
  <c r="J917" i="12"/>
  <c r="N917" i="12"/>
  <c r="R917" i="12"/>
  <c r="V917" i="12"/>
  <c r="J924" i="12"/>
  <c r="L929" i="12"/>
  <c r="P929" i="12"/>
  <c r="T929" i="12"/>
  <c r="N929" i="12"/>
  <c r="V929" i="12"/>
  <c r="L932" i="12"/>
  <c r="P932" i="12"/>
  <c r="T932" i="12"/>
  <c r="L935" i="12"/>
  <c r="P935" i="12"/>
  <c r="T935" i="12"/>
  <c r="L938" i="12"/>
  <c r="P938" i="12"/>
  <c r="T938" i="12"/>
  <c r="L944" i="12"/>
  <c r="P944" i="12"/>
  <c r="T944" i="12"/>
  <c r="G878" i="12"/>
  <c r="G902" i="12"/>
  <c r="G914" i="12"/>
  <c r="G924" i="12"/>
  <c r="G976" i="12"/>
  <c r="G1017" i="12"/>
  <c r="G1029" i="12"/>
  <c r="G1043" i="12"/>
  <c r="G1187" i="12"/>
  <c r="G1212" i="12"/>
  <c r="G1238" i="12"/>
  <c r="G1262" i="12"/>
  <c r="G1275" i="12"/>
  <c r="G1316" i="12"/>
  <c r="G1334" i="12"/>
  <c r="G1340" i="12"/>
  <c r="G1346" i="12"/>
  <c r="G1353" i="12"/>
  <c r="H1626" i="12"/>
  <c r="H1526" i="12"/>
  <c r="H1633" i="12"/>
  <c r="H1559" i="12"/>
  <c r="H1604" i="12"/>
  <c r="H1594" i="12"/>
  <c r="H1545" i="12"/>
  <c r="H1532" i="12"/>
  <c r="M883" i="12"/>
  <c r="I883" i="12"/>
  <c r="I914" i="12"/>
  <c r="Q914" i="12"/>
  <c r="G883" i="12"/>
  <c r="G898" i="12"/>
  <c r="G910" i="12"/>
  <c r="G929" i="12"/>
  <c r="G935" i="12"/>
  <c r="G941" i="12"/>
  <c r="G997" i="12"/>
  <c r="G1013" i="12"/>
  <c r="G1048" i="12"/>
  <c r="G1054" i="12"/>
  <c r="G1060" i="12"/>
  <c r="G1066" i="12"/>
  <c r="G1120" i="12"/>
  <c r="G1134" i="12"/>
  <c r="G1148" i="12"/>
  <c r="G1222" i="12"/>
  <c r="G1226" i="12"/>
  <c r="G1245" i="12"/>
  <c r="G1304" i="12"/>
  <c r="G1312" i="12"/>
  <c r="G1323" i="12"/>
  <c r="H1555" i="12"/>
  <c r="H1477" i="12"/>
  <c r="H1562" i="12"/>
  <c r="H1648" i="12"/>
  <c r="H1521" i="12"/>
  <c r="H1640" i="12"/>
  <c r="G1187" i="1"/>
  <c r="G1183" i="12"/>
  <c r="G1183" i="1"/>
  <c r="I1183" i="12"/>
  <c r="I1183" i="1"/>
  <c r="G1663" i="12"/>
  <c r="L1663" i="12"/>
  <c r="L1663" i="1"/>
  <c r="K1663" i="1"/>
  <c r="K1663" i="12"/>
  <c r="N1663" i="12"/>
  <c r="N1663" i="1"/>
  <c r="M1663" i="12"/>
  <c r="M1663" i="1"/>
  <c r="N1585" i="1"/>
  <c r="H1640" i="1"/>
  <c r="H913" i="1"/>
  <c r="H913" i="12" s="1"/>
  <c r="G1667" i="12"/>
  <c r="G961" i="12"/>
  <c r="G1179" i="12"/>
  <c r="G964" i="12"/>
  <c r="G990" i="12"/>
  <c r="G1113" i="12"/>
  <c r="Q1676" i="12"/>
  <c r="H1179" i="12"/>
  <c r="J921" i="1"/>
  <c r="N921" i="1"/>
  <c r="V921" i="1"/>
  <c r="H912" i="1"/>
  <c r="H912" i="12" s="1"/>
  <c r="H931" i="1"/>
  <c r="H931" i="12" s="1"/>
  <c r="L1507" i="1"/>
  <c r="K1585" i="1"/>
  <c r="W1364" i="1"/>
  <c r="W1364" i="12"/>
  <c r="K921" i="1"/>
  <c r="O921" i="1"/>
  <c r="S921" i="1"/>
  <c r="H919" i="1"/>
  <c r="H919" i="12" s="1"/>
  <c r="W950" i="1"/>
  <c r="W950" i="12" s="1"/>
  <c r="G947" i="12"/>
  <c r="H958" i="1"/>
  <c r="H958" i="12" s="1"/>
  <c r="W986" i="1"/>
  <c r="W986" i="12" s="1"/>
  <c r="W1069" i="1"/>
  <c r="W1069" i="12" s="1"/>
  <c r="W1273" i="1"/>
  <c r="W1273" i="12" s="1"/>
  <c r="I1174" i="1"/>
  <c r="I1174" i="12"/>
  <c r="R1663" i="12"/>
  <c r="N1507" i="1"/>
  <c r="R921" i="1"/>
  <c r="H957" i="1"/>
  <c r="W1068" i="1"/>
  <c r="W1068" i="12" s="1"/>
  <c r="W1272" i="1"/>
  <c r="W1272" i="12" s="1"/>
  <c r="M1507" i="1"/>
  <c r="M1585" i="1"/>
  <c r="L921" i="1"/>
  <c r="P921" i="1"/>
  <c r="T921" i="1"/>
  <c r="H891" i="1"/>
  <c r="H891" i="12" s="1"/>
  <c r="H940" i="1"/>
  <c r="H940" i="12" s="1"/>
  <c r="W952" i="1"/>
  <c r="W952" i="12" s="1"/>
  <c r="W982" i="1"/>
  <c r="W982" i="12" s="1"/>
  <c r="G979" i="12"/>
  <c r="G1159" i="12"/>
  <c r="K1507" i="1"/>
  <c r="W1357" i="12"/>
  <c r="I921" i="1"/>
  <c r="M921" i="1"/>
  <c r="Q921" i="1"/>
  <c r="U921" i="1"/>
  <c r="G921" i="1"/>
  <c r="W953" i="1"/>
  <c r="W953" i="12" s="1"/>
  <c r="W960" i="1"/>
  <c r="W960" i="12" s="1"/>
  <c r="W972" i="1"/>
  <c r="W972" i="12" s="1"/>
  <c r="W989" i="1"/>
  <c r="W989" i="12" s="1"/>
  <c r="G987" i="12"/>
  <c r="W1072" i="1"/>
  <c r="W1072" i="12" s="1"/>
  <c r="G1070" i="12"/>
  <c r="G1155" i="12"/>
  <c r="G1163" i="12"/>
  <c r="G1194" i="12"/>
  <c r="W1277" i="1"/>
  <c r="W1277" i="12" s="1"/>
  <c r="W1360" i="12"/>
  <c r="L1585" i="1"/>
  <c r="P1676" i="12"/>
  <c r="H1645" i="1"/>
  <c r="H1651" i="1"/>
  <c r="H1626" i="1"/>
  <c r="H1614" i="1"/>
  <c r="H1637" i="1"/>
  <c r="H1630" i="1"/>
  <c r="H1648" i="1"/>
  <c r="H1660" i="1"/>
  <c r="H1579" i="1"/>
  <c r="H1516" i="1"/>
  <c r="H1552" i="1"/>
  <c r="H1559" i="1"/>
  <c r="H1548" i="1"/>
  <c r="H1536" i="1"/>
  <c r="H1654" i="1"/>
  <c r="H1594" i="1"/>
  <c r="H1582" i="1"/>
  <c r="H1526" i="1"/>
  <c r="G1207" i="1"/>
  <c r="G1212" i="1"/>
  <c r="G1349" i="1"/>
  <c r="H1576" i="1"/>
  <c r="H1573" i="1"/>
  <c r="H1562" i="1"/>
  <c r="H1633" i="1"/>
  <c r="H1610" i="1"/>
  <c r="H1555" i="1"/>
  <c r="H1570" i="1"/>
  <c r="H1540" i="1"/>
  <c r="H1618" i="1"/>
  <c r="H1504" i="1"/>
  <c r="H1532" i="1"/>
  <c r="H1657" i="1"/>
  <c r="H1623" i="1"/>
  <c r="H1604" i="1"/>
  <c r="H1099" i="1"/>
  <c r="H1099" i="12" s="1"/>
  <c r="H1545" i="1"/>
  <c r="H1567" i="1"/>
  <c r="H1599" i="1"/>
  <c r="H1521" i="1"/>
  <c r="H1101" i="1"/>
  <c r="H1101" i="12" s="1"/>
  <c r="Q816" i="1"/>
  <c r="G1174" i="1"/>
  <c r="W1360" i="1"/>
  <c r="R1585" i="1"/>
  <c r="H516" i="1"/>
  <c r="H520" i="1" s="1"/>
  <c r="J1676" i="1"/>
  <c r="P1676" i="1"/>
  <c r="O1676" i="1"/>
  <c r="I1676" i="1"/>
  <c r="G997" i="1"/>
  <c r="G1002" i="1"/>
  <c r="K878" i="1"/>
  <c r="O878" i="1"/>
  <c r="S878" i="1"/>
  <c r="L883" i="1"/>
  <c r="P883" i="1"/>
  <c r="T883" i="1"/>
  <c r="J883" i="1"/>
  <c r="L888" i="1"/>
  <c r="P888" i="1"/>
  <c r="T888" i="1"/>
  <c r="M894" i="1"/>
  <c r="Q894" i="1"/>
  <c r="U894" i="1"/>
  <c r="I914" i="1"/>
  <c r="M914" i="1"/>
  <c r="Q914" i="1"/>
  <c r="U914" i="1"/>
  <c r="K929" i="1"/>
  <c r="O929" i="1"/>
  <c r="S929" i="1"/>
  <c r="K932" i="1"/>
  <c r="O932" i="1"/>
  <c r="S932" i="1"/>
  <c r="K935" i="1"/>
  <c r="O935" i="1"/>
  <c r="S935" i="1"/>
  <c r="K938" i="1"/>
  <c r="O938" i="1"/>
  <c r="S938" i="1"/>
  <c r="K944" i="1"/>
  <c r="O944" i="1"/>
  <c r="S944" i="1"/>
  <c r="G1231" i="1"/>
  <c r="G1248" i="1"/>
  <c r="G1309" i="1"/>
  <c r="G1326" i="1"/>
  <c r="I902" i="1"/>
  <c r="M902" i="1"/>
  <c r="Q902" i="1"/>
  <c r="U902" i="1"/>
  <c r="K941" i="1"/>
  <c r="O941" i="1"/>
  <c r="S941" i="1"/>
  <c r="G938" i="1"/>
  <c r="G1057" i="1"/>
  <c r="G907" i="1"/>
  <c r="G1021" i="1"/>
  <c r="I253" i="1"/>
  <c r="G1063" i="1"/>
  <c r="G1051" i="1"/>
  <c r="G1033" i="1"/>
  <c r="G932" i="1"/>
  <c r="G944" i="1"/>
  <c r="I924" i="1"/>
  <c r="M924" i="1"/>
  <c r="Q924" i="1"/>
  <c r="U924" i="1"/>
  <c r="I917" i="1"/>
  <c r="M917" i="1"/>
  <c r="Q917" i="1"/>
  <c r="U917" i="1"/>
  <c r="K910" i="1"/>
  <c r="O910" i="1"/>
  <c r="S910" i="1"/>
  <c r="K898" i="1"/>
  <c r="S898" i="1"/>
  <c r="G1134" i="1"/>
  <c r="G1148" i="1"/>
  <c r="L878" i="1"/>
  <c r="P878" i="1"/>
  <c r="T878" i="1"/>
  <c r="M883" i="1"/>
  <c r="Q883" i="1"/>
  <c r="U883" i="1"/>
  <c r="I888" i="1"/>
  <c r="M888" i="1"/>
  <c r="Q888" i="1"/>
  <c r="U888" i="1"/>
  <c r="J894" i="1"/>
  <c r="N894" i="1"/>
  <c r="R894" i="1"/>
  <c r="V894" i="1"/>
  <c r="L898" i="1"/>
  <c r="P898" i="1"/>
  <c r="T898" i="1"/>
  <c r="J902" i="1"/>
  <c r="N902" i="1"/>
  <c r="R902" i="1"/>
  <c r="V902" i="1"/>
  <c r="L910" i="1"/>
  <c r="P910" i="1"/>
  <c r="T910" i="1"/>
  <c r="J914" i="1"/>
  <c r="N914" i="1"/>
  <c r="R914" i="1"/>
  <c r="V914" i="1"/>
  <c r="J917" i="1"/>
  <c r="N917" i="1"/>
  <c r="R917" i="1"/>
  <c r="V917" i="1"/>
  <c r="J924" i="1"/>
  <c r="N924" i="1"/>
  <c r="R924" i="1"/>
  <c r="V924" i="1"/>
  <c r="L929" i="1"/>
  <c r="P929" i="1"/>
  <c r="T929" i="1"/>
  <c r="L932" i="1"/>
  <c r="P932" i="1"/>
  <c r="T932" i="1"/>
  <c r="L935" i="1"/>
  <c r="P935" i="1"/>
  <c r="T935" i="1"/>
  <c r="L938" i="1"/>
  <c r="P938" i="1"/>
  <c r="T938" i="1"/>
  <c r="L941" i="1"/>
  <c r="P941" i="1"/>
  <c r="T941" i="1"/>
  <c r="L944" i="1"/>
  <c r="P944" i="1"/>
  <c r="T944" i="1"/>
  <c r="H1477" i="1"/>
  <c r="G1120" i="1"/>
  <c r="O898" i="1"/>
  <c r="G902" i="1"/>
  <c r="G914" i="1"/>
  <c r="G951" i="1"/>
  <c r="G964" i="1"/>
  <c r="G976" i="1"/>
  <c r="G987" i="1"/>
  <c r="G1017" i="1"/>
  <c r="G1029" i="1"/>
  <c r="G1040" i="1"/>
  <c r="G1226" i="1"/>
  <c r="G1238" i="1"/>
  <c r="G1256" i="1"/>
  <c r="G1262" i="1"/>
  <c r="G1268" i="1"/>
  <c r="G1304" i="1"/>
  <c r="G1316" i="1"/>
  <c r="G1334" i="1"/>
  <c r="G1340" i="1"/>
  <c r="G1346" i="1"/>
  <c r="G1353" i="1"/>
  <c r="G1159" i="1"/>
  <c r="W1071" i="1"/>
  <c r="W1071" i="12" s="1"/>
  <c r="G1070" i="1"/>
  <c r="W1276" i="1"/>
  <c r="W1276" i="12" s="1"/>
  <c r="G1275" i="1"/>
  <c r="G1271" i="1" s="1"/>
  <c r="I878" i="1"/>
  <c r="M878" i="1"/>
  <c r="Q878" i="1"/>
  <c r="U878" i="1"/>
  <c r="I883" i="1"/>
  <c r="N883" i="1"/>
  <c r="R883" i="1"/>
  <c r="V883" i="1"/>
  <c r="J888" i="1"/>
  <c r="N888" i="1"/>
  <c r="R888" i="1"/>
  <c r="V888" i="1"/>
  <c r="K894" i="1"/>
  <c r="O894" i="1"/>
  <c r="S894" i="1"/>
  <c r="I894" i="1"/>
  <c r="I898" i="1"/>
  <c r="M898" i="1"/>
  <c r="Q898" i="1"/>
  <c r="U898" i="1"/>
  <c r="K902" i="1"/>
  <c r="O902" i="1"/>
  <c r="S902" i="1"/>
  <c r="I910" i="1"/>
  <c r="M910" i="1"/>
  <c r="Q910" i="1"/>
  <c r="U910" i="1"/>
  <c r="K914" i="1"/>
  <c r="O914" i="1"/>
  <c r="S914" i="1"/>
  <c r="K917" i="1"/>
  <c r="O917" i="1"/>
  <c r="S917" i="1"/>
  <c r="K924" i="1"/>
  <c r="O924" i="1"/>
  <c r="S924" i="1"/>
  <c r="I929" i="1"/>
  <c r="M929" i="1"/>
  <c r="Q929" i="1"/>
  <c r="U929" i="1"/>
  <c r="I932" i="1"/>
  <c r="M932" i="1"/>
  <c r="Q932" i="1"/>
  <c r="U932" i="1"/>
  <c r="I935" i="1"/>
  <c r="M935" i="1"/>
  <c r="Q935" i="1"/>
  <c r="U935" i="1"/>
  <c r="I938" i="1"/>
  <c r="M938" i="1"/>
  <c r="Q938" i="1"/>
  <c r="U938" i="1"/>
  <c r="I941" i="1"/>
  <c r="M941" i="1"/>
  <c r="Q941" i="1"/>
  <c r="U941" i="1"/>
  <c r="I944" i="1"/>
  <c r="M944" i="1"/>
  <c r="Q944" i="1"/>
  <c r="U944" i="1"/>
  <c r="G883" i="1"/>
  <c r="G898" i="1"/>
  <c r="G910" i="1"/>
  <c r="G929" i="1"/>
  <c r="G935" i="1"/>
  <c r="G941" i="1"/>
  <c r="G947" i="1"/>
  <c r="G983" i="1"/>
  <c r="G1013" i="1"/>
  <c r="G1036" i="1"/>
  <c r="G1048" i="1"/>
  <c r="G1054" i="1"/>
  <c r="G1060" i="1"/>
  <c r="W1067" i="1"/>
  <c r="W1067" i="12" s="1"/>
  <c r="G1066" i="1"/>
  <c r="G1113" i="1"/>
  <c r="G1127" i="1"/>
  <c r="G1141" i="1"/>
  <c r="G1155" i="1"/>
  <c r="G1163" i="1"/>
  <c r="G1194" i="1"/>
  <c r="G1222" i="1"/>
  <c r="G1234" i="1"/>
  <c r="G1245" i="1"/>
  <c r="G1300" i="1"/>
  <c r="G1312" i="1"/>
  <c r="G1323" i="1"/>
  <c r="J878" i="1"/>
  <c r="N878" i="1"/>
  <c r="R878" i="1"/>
  <c r="V878" i="1"/>
  <c r="K883" i="1"/>
  <c r="O883" i="1"/>
  <c r="S883" i="1"/>
  <c r="K888" i="1"/>
  <c r="O888" i="1"/>
  <c r="S888" i="1"/>
  <c r="L894" i="1"/>
  <c r="P894" i="1"/>
  <c r="T894" i="1"/>
  <c r="J898" i="1"/>
  <c r="N898" i="1"/>
  <c r="R898" i="1"/>
  <c r="V898" i="1"/>
  <c r="L902" i="1"/>
  <c r="P902" i="1"/>
  <c r="T902" i="1"/>
  <c r="J910" i="1"/>
  <c r="N910" i="1"/>
  <c r="R910" i="1"/>
  <c r="V910" i="1"/>
  <c r="L914" i="1"/>
  <c r="P914" i="1"/>
  <c r="T914" i="1"/>
  <c r="L917" i="1"/>
  <c r="P917" i="1"/>
  <c r="T917" i="1"/>
  <c r="L924" i="1"/>
  <c r="P924" i="1"/>
  <c r="T924" i="1"/>
  <c r="J929" i="1"/>
  <c r="N929" i="1"/>
  <c r="R929" i="1"/>
  <c r="V929" i="1"/>
  <c r="J932" i="1"/>
  <c r="N932" i="1"/>
  <c r="R932" i="1"/>
  <c r="V932" i="1"/>
  <c r="J935" i="1"/>
  <c r="N935" i="1"/>
  <c r="R935" i="1"/>
  <c r="V935" i="1"/>
  <c r="J938" i="1"/>
  <c r="N938" i="1"/>
  <c r="R938" i="1"/>
  <c r="V938" i="1"/>
  <c r="J941" i="1"/>
  <c r="N941" i="1"/>
  <c r="R941" i="1"/>
  <c r="V941" i="1"/>
  <c r="J944" i="1"/>
  <c r="N944" i="1"/>
  <c r="R944" i="1"/>
  <c r="V944" i="1"/>
  <c r="G878" i="1"/>
  <c r="G888" i="1"/>
  <c r="H895" i="1"/>
  <c r="H895" i="12" s="1"/>
  <c r="G894" i="1"/>
  <c r="H918" i="1"/>
  <c r="H918" i="12" s="1"/>
  <c r="G917" i="1"/>
  <c r="G924" i="1"/>
  <c r="G956" i="1"/>
  <c r="G961" i="1"/>
  <c r="G968" i="1"/>
  <c r="G973" i="1"/>
  <c r="G979" i="1"/>
  <c r="G990" i="1"/>
  <c r="G1026" i="1"/>
  <c r="G1043" i="1"/>
  <c r="G1202" i="1"/>
  <c r="G1218" i="1"/>
  <c r="G1241" i="1"/>
  <c r="G1253" i="1"/>
  <c r="G1259" i="1"/>
  <c r="G1265" i="1"/>
  <c r="G1280" i="1"/>
  <c r="G1285" i="1"/>
  <c r="G1290" i="1"/>
  <c r="G1296" i="1"/>
  <c r="G1319" i="1"/>
  <c r="G1331" i="1"/>
  <c r="G1337" i="1"/>
  <c r="G1343" i="1"/>
  <c r="W1357" i="1"/>
  <c r="R1663" i="1"/>
  <c r="Q1507" i="1"/>
  <c r="Q1676" i="1" s="1"/>
  <c r="S1586" i="1"/>
  <c r="S1586" i="12" s="1"/>
  <c r="S1508" i="1"/>
  <c r="S1508" i="12" s="1"/>
  <c r="R1508" i="1"/>
  <c r="R1508" i="12" s="1"/>
  <c r="R1507" i="12" s="1"/>
  <c r="S1664" i="1"/>
  <c r="S1664" i="12" s="1"/>
  <c r="H1098" i="1"/>
  <c r="H1098" i="12" s="1"/>
  <c r="S1509" i="1"/>
  <c r="S1509" i="12" s="1"/>
  <c r="S1665" i="1"/>
  <c r="S1665" i="12" s="1"/>
  <c r="H939" i="1"/>
  <c r="H939" i="12" s="1"/>
  <c r="H945" i="1"/>
  <c r="H945" i="12" s="1"/>
  <c r="H970" i="1"/>
  <c r="H970" i="12" s="1"/>
  <c r="H882" i="1"/>
  <c r="H882" i="12" s="1"/>
  <c r="H884" i="1"/>
  <c r="H884" i="12" s="1"/>
  <c r="H892" i="1"/>
  <c r="H892" i="12" s="1"/>
  <c r="H899" i="1"/>
  <c r="H899" i="12" s="1"/>
  <c r="H904" i="1"/>
  <c r="H904" i="12" s="1"/>
  <c r="H911" i="1"/>
  <c r="H911" i="12" s="1"/>
  <c r="H916" i="1"/>
  <c r="H916" i="12" s="1"/>
  <c r="H922" i="1"/>
  <c r="H922" i="12" s="1"/>
  <c r="H921" i="12" s="1"/>
  <c r="H927" i="1"/>
  <c r="H927" i="12" s="1"/>
  <c r="H934" i="1"/>
  <c r="H934" i="12" s="1"/>
  <c r="H946" i="1"/>
  <c r="H946" i="12" s="1"/>
  <c r="W965" i="1"/>
  <c r="W965" i="12" s="1"/>
  <c r="W977" i="1"/>
  <c r="W977" i="12" s="1"/>
  <c r="H881" i="1"/>
  <c r="H881" i="12" s="1"/>
  <c r="H897" i="1"/>
  <c r="H897" i="12" s="1"/>
  <c r="H903" i="1"/>
  <c r="H903" i="12" s="1"/>
  <c r="H915" i="1"/>
  <c r="H915" i="12" s="1"/>
  <c r="H920" i="1"/>
  <c r="H920" i="12" s="1"/>
  <c r="H933" i="1"/>
  <c r="H933" i="12" s="1"/>
  <c r="H879" i="1"/>
  <c r="H879" i="12" s="1"/>
  <c r="H885" i="1"/>
  <c r="H885" i="12" s="1"/>
  <c r="H900" i="1"/>
  <c r="H900" i="12" s="1"/>
  <c r="H905" i="1"/>
  <c r="H905" i="12" s="1"/>
  <c r="H930" i="1"/>
  <c r="H930" i="12" s="1"/>
  <c r="H936" i="1"/>
  <c r="H936" i="12" s="1"/>
  <c r="H942" i="1"/>
  <c r="H942" i="12" s="1"/>
  <c r="K948" i="1"/>
  <c r="K948" i="12" s="1"/>
  <c r="H887" i="1"/>
  <c r="H887" i="12" s="1"/>
  <c r="H926" i="1"/>
  <c r="H926" i="12" s="1"/>
  <c r="H889" i="1"/>
  <c r="H889" i="12" s="1"/>
  <c r="H880" i="1"/>
  <c r="H880" i="12" s="1"/>
  <c r="H886" i="1"/>
  <c r="H886" i="12" s="1"/>
  <c r="H890" i="1"/>
  <c r="H890" i="12" s="1"/>
  <c r="H896" i="1"/>
  <c r="H896" i="12" s="1"/>
  <c r="H901" i="1"/>
  <c r="H901" i="12" s="1"/>
  <c r="H925" i="1"/>
  <c r="H925" i="12" s="1"/>
  <c r="H937" i="1"/>
  <c r="H937" i="12" s="1"/>
  <c r="H943" i="1"/>
  <c r="H943" i="12" s="1"/>
  <c r="N949" i="1"/>
  <c r="N949" i="12" s="1"/>
  <c r="W962" i="1"/>
  <c r="W962" i="12" s="1"/>
  <c r="H969" i="1"/>
  <c r="H969" i="12" s="1"/>
  <c r="W974" i="1"/>
  <c r="W974" i="12" s="1"/>
  <c r="J1164" i="1"/>
  <c r="J1164" i="12" s="1"/>
  <c r="I1164" i="1"/>
  <c r="I1164" i="12" s="1"/>
  <c r="H1164" i="1"/>
  <c r="H1164" i="12" s="1"/>
  <c r="K1164" i="1"/>
  <c r="K1164" i="12" s="1"/>
  <c r="H1355" i="1"/>
  <c r="H1355" i="12" s="1"/>
  <c r="L949" i="1"/>
  <c r="L949" i="12" s="1"/>
  <c r="H1160" i="1"/>
  <c r="H1160" i="12" s="1"/>
  <c r="J1165" i="1"/>
  <c r="J1165" i="12" s="1"/>
  <c r="I1165" i="1"/>
  <c r="I1165" i="12" s="1"/>
  <c r="H1165" i="1"/>
  <c r="H1165" i="12" s="1"/>
  <c r="K1165" i="1"/>
  <c r="K1165" i="12" s="1"/>
  <c r="H1350" i="1"/>
  <c r="H1350" i="12" s="1"/>
  <c r="M949" i="1"/>
  <c r="M949" i="12" s="1"/>
  <c r="H1102" i="1"/>
  <c r="H1102" i="12" s="1"/>
  <c r="H1166" i="1"/>
  <c r="H1351" i="1"/>
  <c r="H1351" i="12" s="1"/>
  <c r="H1354" i="1"/>
  <c r="H1354" i="12" s="1"/>
  <c r="H1289" i="1"/>
  <c r="H1289" i="12" s="1"/>
  <c r="J1184" i="1"/>
  <c r="J1184" i="12" s="1"/>
  <c r="I1112" i="1"/>
  <c r="I1112" i="12" s="1"/>
  <c r="I1109" i="1"/>
  <c r="I1109" i="12" s="1"/>
  <c r="H1107" i="1"/>
  <c r="H1106" i="1" s="1"/>
  <c r="I1111" i="1"/>
  <c r="I1111" i="12" s="1"/>
  <c r="I1110" i="1"/>
  <c r="I1110" i="12" s="1"/>
  <c r="I1108" i="1"/>
  <c r="I1108" i="12" s="1"/>
  <c r="W1271" i="12" l="1"/>
  <c r="G983" i="12"/>
  <c r="H1166" i="12"/>
  <c r="H1163" i="12" s="1"/>
  <c r="H957" i="12"/>
  <c r="H929" i="12"/>
  <c r="G1097" i="12"/>
  <c r="G1376" i="12" s="1"/>
  <c r="G1380" i="12" s="1"/>
  <c r="H1097" i="1"/>
  <c r="H1107" i="12"/>
  <c r="H1106" i="12" s="1"/>
  <c r="H1100" i="12"/>
  <c r="H1097" i="12" s="1"/>
  <c r="H941" i="12"/>
  <c r="H938" i="12"/>
  <c r="H924" i="12"/>
  <c r="H888" i="12"/>
  <c r="H883" i="12"/>
  <c r="S1507" i="12"/>
  <c r="W1275" i="12"/>
  <c r="H935" i="12"/>
  <c r="H914" i="12"/>
  <c r="W1066" i="12"/>
  <c r="H894" i="12"/>
  <c r="H1353" i="12"/>
  <c r="H878" i="12"/>
  <c r="H902" i="12"/>
  <c r="H898" i="12"/>
  <c r="H917" i="12"/>
  <c r="H1349" i="12"/>
  <c r="H932" i="12"/>
  <c r="H944" i="12"/>
  <c r="H910" i="12"/>
  <c r="J1183" i="12"/>
  <c r="J1183" i="1"/>
  <c r="N1676" i="12"/>
  <c r="N1676" i="1"/>
  <c r="W913" i="1"/>
  <c r="W913" i="12" s="1"/>
  <c r="W931" i="1"/>
  <c r="W931" i="12" s="1"/>
  <c r="M1676" i="1"/>
  <c r="W1271" i="1"/>
  <c r="W891" i="1"/>
  <c r="W891" i="12" s="1"/>
  <c r="W951" i="1"/>
  <c r="K1676" i="1"/>
  <c r="L1676" i="1"/>
  <c r="W1504" i="1"/>
  <c r="W919" i="1"/>
  <c r="W919" i="12" s="1"/>
  <c r="G951" i="12"/>
  <c r="K1676" i="12"/>
  <c r="R1676" i="12"/>
  <c r="I1179" i="12"/>
  <c r="M1676" i="12"/>
  <c r="W926" i="1"/>
  <c r="W926" i="12" s="1"/>
  <c r="W900" i="1"/>
  <c r="W900" i="12" s="1"/>
  <c r="W895" i="1"/>
  <c r="W895" i="12" s="1"/>
  <c r="W1070" i="1"/>
  <c r="W1070" i="12"/>
  <c r="L947" i="1"/>
  <c r="L947" i="12"/>
  <c r="W937" i="1"/>
  <c r="W937" i="12" s="1"/>
  <c r="W886" i="1"/>
  <c r="W886" i="12" s="1"/>
  <c r="W887" i="1"/>
  <c r="W887" i="12" s="1"/>
  <c r="W881" i="1"/>
  <c r="W881" i="12" s="1"/>
  <c r="H921" i="1"/>
  <c r="W970" i="1"/>
  <c r="W970" i="12" s="1"/>
  <c r="S1663" i="12"/>
  <c r="W1275" i="1"/>
  <c r="W1355" i="1"/>
  <c r="W1355" i="12" s="1"/>
  <c r="W901" i="1"/>
  <c r="W901" i="12" s="1"/>
  <c r="W880" i="1"/>
  <c r="W880" i="12" s="1"/>
  <c r="K947" i="1"/>
  <c r="K947" i="12"/>
  <c r="W912" i="1"/>
  <c r="W912" i="12" s="1"/>
  <c r="W940" i="1"/>
  <c r="W940" i="12" s="1"/>
  <c r="W916" i="1"/>
  <c r="W916" i="12" s="1"/>
  <c r="W892" i="1"/>
  <c r="W892" i="12" s="1"/>
  <c r="W958" i="1"/>
  <c r="W958" i="12" s="1"/>
  <c r="W918" i="1"/>
  <c r="W918" i="12" s="1"/>
  <c r="W1066" i="1"/>
  <c r="H1159" i="12"/>
  <c r="W951" i="12"/>
  <c r="W1351" i="1"/>
  <c r="W1351" i="12" s="1"/>
  <c r="W943" i="1"/>
  <c r="W943" i="12" s="1"/>
  <c r="W890" i="1"/>
  <c r="W890" i="12" s="1"/>
  <c r="W920" i="1"/>
  <c r="W920" i="12" s="1"/>
  <c r="W927" i="1"/>
  <c r="W927" i="12" s="1"/>
  <c r="W904" i="1"/>
  <c r="W904" i="12" s="1"/>
  <c r="W882" i="1"/>
  <c r="W882" i="12" s="1"/>
  <c r="H938" i="1"/>
  <c r="W1289" i="1"/>
  <c r="W1289" i="12" s="1"/>
  <c r="H929" i="1"/>
  <c r="W885" i="1"/>
  <c r="W885" i="12" s="1"/>
  <c r="W946" i="1"/>
  <c r="W946" i="12" s="1"/>
  <c r="M947" i="1"/>
  <c r="M947" i="12"/>
  <c r="N947" i="1"/>
  <c r="N947" i="12"/>
  <c r="W905" i="1"/>
  <c r="W905" i="12" s="1"/>
  <c r="W897" i="1"/>
  <c r="W897" i="12" s="1"/>
  <c r="W934" i="1"/>
  <c r="W934" i="12" s="1"/>
  <c r="H910" i="1"/>
  <c r="I1101" i="1"/>
  <c r="I1101" i="12" s="1"/>
  <c r="W1477" i="1"/>
  <c r="G956" i="12"/>
  <c r="L1676" i="12"/>
  <c r="I1099" i="1"/>
  <c r="I1099" i="12" s="1"/>
  <c r="H1163" i="1"/>
  <c r="H1349" i="1"/>
  <c r="R816" i="1"/>
  <c r="I1166" i="1"/>
  <c r="I516" i="1"/>
  <c r="I520" i="1" s="1"/>
  <c r="G1376" i="1"/>
  <c r="G1380" i="1" s="1"/>
  <c r="J253" i="1"/>
  <c r="H932" i="1"/>
  <c r="H894" i="1"/>
  <c r="W969" i="1"/>
  <c r="W969" i="12" s="1"/>
  <c r="W936" i="1"/>
  <c r="W936" i="12" s="1"/>
  <c r="H935" i="1"/>
  <c r="H878" i="1"/>
  <c r="W903" i="1"/>
  <c r="W903" i="12" s="1"/>
  <c r="H902" i="1"/>
  <c r="W1354" i="1"/>
  <c r="W1354" i="12" s="1"/>
  <c r="H1353" i="1"/>
  <c r="H883" i="1"/>
  <c r="W945" i="1"/>
  <c r="W945" i="12" s="1"/>
  <c r="H944" i="1"/>
  <c r="W1350" i="1"/>
  <c r="W1350" i="12" s="1"/>
  <c r="W957" i="1"/>
  <c r="W957" i="12" s="1"/>
  <c r="H917" i="1"/>
  <c r="I1160" i="1"/>
  <c r="I1160" i="12" s="1"/>
  <c r="H1159" i="1"/>
  <c r="W925" i="1"/>
  <c r="W925" i="12" s="1"/>
  <c r="H924" i="1"/>
  <c r="W889" i="1"/>
  <c r="W889" i="12" s="1"/>
  <c r="H888" i="1"/>
  <c r="W942" i="1"/>
  <c r="W942" i="12" s="1"/>
  <c r="H941" i="1"/>
  <c r="W915" i="1"/>
  <c r="W915" i="12" s="1"/>
  <c r="H914" i="1"/>
  <c r="W899" i="1"/>
  <c r="W899" i="12" s="1"/>
  <c r="H898" i="1"/>
  <c r="I1098" i="1"/>
  <c r="I1098" i="12" s="1"/>
  <c r="S1663" i="1"/>
  <c r="S1507" i="1"/>
  <c r="R1507" i="1"/>
  <c r="R1676" i="1" s="1"/>
  <c r="T1586" i="1"/>
  <c r="T1586" i="12" s="1"/>
  <c r="T1508" i="1"/>
  <c r="T1508" i="12" s="1"/>
  <c r="S647" i="1"/>
  <c r="T1664" i="1"/>
  <c r="T1664" i="12" s="1"/>
  <c r="S1587" i="1"/>
  <c r="S1587" i="12" s="1"/>
  <c r="S1585" i="12" s="1"/>
  <c r="W879" i="1"/>
  <c r="W879" i="12" s="1"/>
  <c r="T1509" i="1"/>
  <c r="T1509" i="12" s="1"/>
  <c r="T1587" i="1"/>
  <c r="T1587" i="12" s="1"/>
  <c r="T1665" i="1"/>
  <c r="T1665" i="12" s="1"/>
  <c r="W911" i="1"/>
  <c r="W911" i="12" s="1"/>
  <c r="W939" i="1"/>
  <c r="W939" i="12" s="1"/>
  <c r="W896" i="1"/>
  <c r="W896" i="12" s="1"/>
  <c r="W884" i="1"/>
  <c r="W884" i="12" s="1"/>
  <c r="W949" i="1"/>
  <c r="W949" i="12" s="1"/>
  <c r="W948" i="1"/>
  <c r="W948" i="12" s="1"/>
  <c r="W930" i="1"/>
  <c r="W930" i="12" s="1"/>
  <c r="W933" i="1"/>
  <c r="W933" i="12" s="1"/>
  <c r="W922" i="1"/>
  <c r="W922" i="12" s="1"/>
  <c r="W921" i="12" s="1"/>
  <c r="W1165" i="1"/>
  <c r="W1165" i="12" s="1"/>
  <c r="W1164" i="1"/>
  <c r="W1164" i="12" s="1"/>
  <c r="I1102" i="1"/>
  <c r="I1102" i="12" s="1"/>
  <c r="I1100" i="1"/>
  <c r="J1110" i="1"/>
  <c r="J1110" i="12" s="1"/>
  <c r="J1112" i="1"/>
  <c r="J1112" i="12" s="1"/>
  <c r="J1109" i="1"/>
  <c r="J1109" i="12" s="1"/>
  <c r="I1107" i="1"/>
  <c r="J1108" i="1"/>
  <c r="J1108" i="12" s="1"/>
  <c r="J1111" i="1"/>
  <c r="J1111" i="12" s="1"/>
  <c r="G1075" i="1"/>
  <c r="G1075" i="12" s="1"/>
  <c r="G1076" i="1"/>
  <c r="G1076" i="12" s="1"/>
  <c r="G1079" i="1"/>
  <c r="G1079" i="12" s="1"/>
  <c r="G1082" i="1"/>
  <c r="G1082" i="12" s="1"/>
  <c r="G1083" i="1"/>
  <c r="G1083" i="12" s="1"/>
  <c r="G1084" i="1"/>
  <c r="G1084" i="12" s="1"/>
  <c r="G1086" i="1"/>
  <c r="H1157" i="1"/>
  <c r="H1157" i="12" s="1"/>
  <c r="I1157" i="1"/>
  <c r="I1157" i="12" s="1"/>
  <c r="J1157" i="1"/>
  <c r="J1157" i="12" s="1"/>
  <c r="K1157" i="1"/>
  <c r="K1157" i="12" s="1"/>
  <c r="L1157" i="1"/>
  <c r="L1157" i="12" s="1"/>
  <c r="M1157" i="1"/>
  <c r="M1157" i="12" s="1"/>
  <c r="N1157" i="1"/>
  <c r="N1157" i="12" s="1"/>
  <c r="O1157" i="1"/>
  <c r="O1157" i="12" s="1"/>
  <c r="P1157" i="1"/>
  <c r="P1157" i="12" s="1"/>
  <c r="Q1157" i="1"/>
  <c r="Q1157" i="12" s="1"/>
  <c r="R1157" i="1"/>
  <c r="R1157" i="12" s="1"/>
  <c r="S1157" i="1"/>
  <c r="S1157" i="12" s="1"/>
  <c r="T1157" i="1"/>
  <c r="T1157" i="12" s="1"/>
  <c r="U1157" i="1"/>
  <c r="U1157" i="12" s="1"/>
  <c r="V1157" i="1"/>
  <c r="V1157" i="12" s="1"/>
  <c r="I1156" i="1"/>
  <c r="I1156" i="12" s="1"/>
  <c r="J1156" i="1"/>
  <c r="J1156" i="12" s="1"/>
  <c r="K1156" i="1"/>
  <c r="K1156" i="12" s="1"/>
  <c r="L1156" i="1"/>
  <c r="L1156" i="12" s="1"/>
  <c r="M1156" i="1"/>
  <c r="M1156" i="12" s="1"/>
  <c r="N1156" i="1"/>
  <c r="N1156" i="12" s="1"/>
  <c r="O1156" i="1"/>
  <c r="O1156" i="12" s="1"/>
  <c r="P1156" i="1"/>
  <c r="P1156" i="12" s="1"/>
  <c r="Q1156" i="1"/>
  <c r="Q1156" i="12" s="1"/>
  <c r="R1156" i="1"/>
  <c r="R1156" i="12" s="1"/>
  <c r="S1156" i="1"/>
  <c r="S1156" i="12" s="1"/>
  <c r="T1156" i="1"/>
  <c r="T1156" i="12" s="1"/>
  <c r="U1156" i="1"/>
  <c r="U1156" i="12" s="1"/>
  <c r="V1156" i="1"/>
  <c r="V1156" i="12" s="1"/>
  <c r="H1156" i="1"/>
  <c r="H1156" i="12" s="1"/>
  <c r="H1000" i="1"/>
  <c r="H1000" i="12" s="1"/>
  <c r="I1000" i="1"/>
  <c r="I1000" i="12" s="1"/>
  <c r="J1000" i="1"/>
  <c r="J1000" i="12" s="1"/>
  <c r="K1000" i="1"/>
  <c r="K1000" i="12" s="1"/>
  <c r="L1000" i="1"/>
  <c r="L1000" i="12" s="1"/>
  <c r="M1000" i="1"/>
  <c r="M1000" i="12" s="1"/>
  <c r="N1000" i="1"/>
  <c r="N1000" i="12" s="1"/>
  <c r="O1000" i="1"/>
  <c r="O1000" i="12" s="1"/>
  <c r="P1000" i="1"/>
  <c r="P1000" i="12" s="1"/>
  <c r="Q1000" i="1"/>
  <c r="Q1000" i="12" s="1"/>
  <c r="R1000" i="1"/>
  <c r="R1000" i="12" s="1"/>
  <c r="S1000" i="1"/>
  <c r="S1000" i="12" s="1"/>
  <c r="T1000" i="1"/>
  <c r="T1000" i="12" s="1"/>
  <c r="U1000" i="1"/>
  <c r="U1000" i="12" s="1"/>
  <c r="V1000" i="1"/>
  <c r="V1000" i="12" s="1"/>
  <c r="H1001" i="1"/>
  <c r="H1001" i="12" s="1"/>
  <c r="I1001" i="1"/>
  <c r="I1001" i="12" s="1"/>
  <c r="J1001" i="1"/>
  <c r="J1001" i="12" s="1"/>
  <c r="K1001" i="1"/>
  <c r="K1001" i="12" s="1"/>
  <c r="L1001" i="1"/>
  <c r="L1001" i="12" s="1"/>
  <c r="M1001" i="1"/>
  <c r="M1001" i="12" s="1"/>
  <c r="N1001" i="1"/>
  <c r="N1001" i="12" s="1"/>
  <c r="O1001" i="1"/>
  <c r="O1001" i="12" s="1"/>
  <c r="P1001" i="1"/>
  <c r="P1001" i="12" s="1"/>
  <c r="Q1001" i="1"/>
  <c r="Q1001" i="12" s="1"/>
  <c r="R1001" i="1"/>
  <c r="R1001" i="12" s="1"/>
  <c r="S1001" i="1"/>
  <c r="S1001" i="12" s="1"/>
  <c r="T1001" i="1"/>
  <c r="T1001" i="12" s="1"/>
  <c r="U1001" i="1"/>
  <c r="U1001" i="12" s="1"/>
  <c r="V1001" i="1"/>
  <c r="V1001" i="12" s="1"/>
  <c r="H1004" i="1"/>
  <c r="H1004" i="12" s="1"/>
  <c r="I1004" i="1"/>
  <c r="I1004" i="12" s="1"/>
  <c r="J1004" i="1"/>
  <c r="J1004" i="12" s="1"/>
  <c r="K1004" i="1"/>
  <c r="K1004" i="12" s="1"/>
  <c r="L1004" i="1"/>
  <c r="L1004" i="12" s="1"/>
  <c r="M1004" i="1"/>
  <c r="M1004" i="12" s="1"/>
  <c r="N1004" i="1"/>
  <c r="N1004" i="12" s="1"/>
  <c r="O1004" i="1"/>
  <c r="O1004" i="12" s="1"/>
  <c r="P1004" i="1"/>
  <c r="P1004" i="12" s="1"/>
  <c r="Q1004" i="1"/>
  <c r="Q1004" i="12" s="1"/>
  <c r="R1004" i="1"/>
  <c r="R1004" i="12" s="1"/>
  <c r="S1004" i="1"/>
  <c r="S1004" i="12" s="1"/>
  <c r="T1004" i="1"/>
  <c r="T1004" i="12" s="1"/>
  <c r="U1004" i="1"/>
  <c r="U1004" i="12" s="1"/>
  <c r="V1004" i="1"/>
  <c r="V1004" i="12" s="1"/>
  <c r="H1005" i="1"/>
  <c r="H1005" i="12" s="1"/>
  <c r="I1005" i="1"/>
  <c r="I1005" i="12" s="1"/>
  <c r="J1005" i="1"/>
  <c r="J1005" i="12" s="1"/>
  <c r="K1005" i="1"/>
  <c r="K1005" i="12" s="1"/>
  <c r="L1005" i="1"/>
  <c r="L1005" i="12" s="1"/>
  <c r="M1005" i="1"/>
  <c r="M1005" i="12" s="1"/>
  <c r="N1005" i="1"/>
  <c r="N1005" i="12" s="1"/>
  <c r="O1005" i="1"/>
  <c r="O1005" i="12" s="1"/>
  <c r="P1005" i="1"/>
  <c r="P1005" i="12" s="1"/>
  <c r="Q1005" i="1"/>
  <c r="Q1005" i="12" s="1"/>
  <c r="R1005" i="1"/>
  <c r="R1005" i="12" s="1"/>
  <c r="S1005" i="1"/>
  <c r="S1005" i="12" s="1"/>
  <c r="T1005" i="1"/>
  <c r="T1005" i="12" s="1"/>
  <c r="U1005" i="1"/>
  <c r="U1005" i="12" s="1"/>
  <c r="V1005" i="1"/>
  <c r="V1005" i="12" s="1"/>
  <c r="H1006" i="1"/>
  <c r="H1006" i="12" s="1"/>
  <c r="I1006" i="1"/>
  <c r="I1006" i="12" s="1"/>
  <c r="J1006" i="1"/>
  <c r="J1006" i="12" s="1"/>
  <c r="K1006" i="1"/>
  <c r="K1006" i="12" s="1"/>
  <c r="L1006" i="1"/>
  <c r="L1006" i="12" s="1"/>
  <c r="M1006" i="1"/>
  <c r="M1006" i="12" s="1"/>
  <c r="N1006" i="1"/>
  <c r="N1006" i="12" s="1"/>
  <c r="O1006" i="1"/>
  <c r="O1006" i="12" s="1"/>
  <c r="P1006" i="1"/>
  <c r="P1006" i="12" s="1"/>
  <c r="Q1006" i="1"/>
  <c r="Q1006" i="12" s="1"/>
  <c r="R1006" i="1"/>
  <c r="R1006" i="12" s="1"/>
  <c r="S1006" i="1"/>
  <c r="S1006" i="12" s="1"/>
  <c r="T1006" i="1"/>
  <c r="T1006" i="12" s="1"/>
  <c r="U1006" i="1"/>
  <c r="U1006" i="12" s="1"/>
  <c r="V1006" i="1"/>
  <c r="V1006" i="12" s="1"/>
  <c r="H1014" i="1"/>
  <c r="H1014" i="12" s="1"/>
  <c r="I1014" i="1"/>
  <c r="I1014" i="12" s="1"/>
  <c r="J1014" i="1"/>
  <c r="J1014" i="12" s="1"/>
  <c r="K1014" i="1"/>
  <c r="K1014" i="12" s="1"/>
  <c r="L1014" i="1"/>
  <c r="L1014" i="12" s="1"/>
  <c r="M1014" i="1"/>
  <c r="M1014" i="12" s="1"/>
  <c r="N1014" i="1"/>
  <c r="N1014" i="12" s="1"/>
  <c r="O1014" i="1"/>
  <c r="O1014" i="12" s="1"/>
  <c r="P1014" i="1"/>
  <c r="P1014" i="12" s="1"/>
  <c r="Q1014" i="1"/>
  <c r="Q1014" i="12" s="1"/>
  <c r="R1014" i="1"/>
  <c r="R1014" i="12" s="1"/>
  <c r="S1014" i="1"/>
  <c r="S1014" i="12" s="1"/>
  <c r="T1014" i="1"/>
  <c r="T1014" i="12" s="1"/>
  <c r="U1014" i="1"/>
  <c r="U1014" i="12" s="1"/>
  <c r="V1014" i="1"/>
  <c r="V1014" i="12" s="1"/>
  <c r="H1016" i="1"/>
  <c r="H1016" i="12" s="1"/>
  <c r="I1016" i="1"/>
  <c r="I1016" i="12" s="1"/>
  <c r="J1016" i="1"/>
  <c r="J1016" i="12" s="1"/>
  <c r="K1016" i="1"/>
  <c r="K1016" i="12" s="1"/>
  <c r="L1016" i="1"/>
  <c r="L1016" i="12" s="1"/>
  <c r="M1016" i="1"/>
  <c r="M1016" i="12" s="1"/>
  <c r="N1016" i="1"/>
  <c r="N1016" i="12" s="1"/>
  <c r="O1016" i="1"/>
  <c r="O1016" i="12" s="1"/>
  <c r="P1016" i="1"/>
  <c r="P1016" i="12" s="1"/>
  <c r="Q1016" i="1"/>
  <c r="Q1016" i="12" s="1"/>
  <c r="R1016" i="1"/>
  <c r="R1016" i="12" s="1"/>
  <c r="S1016" i="1"/>
  <c r="S1016" i="12" s="1"/>
  <c r="T1016" i="1"/>
  <c r="T1016" i="12" s="1"/>
  <c r="U1016" i="1"/>
  <c r="U1016" i="12" s="1"/>
  <c r="V1016" i="1"/>
  <c r="V1016" i="12" s="1"/>
  <c r="H1018" i="1"/>
  <c r="H1018" i="12" s="1"/>
  <c r="I1018" i="1"/>
  <c r="I1018" i="12" s="1"/>
  <c r="J1018" i="1"/>
  <c r="J1018" i="12" s="1"/>
  <c r="K1018" i="1"/>
  <c r="K1018" i="12" s="1"/>
  <c r="L1018" i="1"/>
  <c r="L1018" i="12" s="1"/>
  <c r="M1018" i="1"/>
  <c r="M1018" i="12" s="1"/>
  <c r="N1018" i="1"/>
  <c r="N1018" i="12" s="1"/>
  <c r="O1018" i="1"/>
  <c r="O1018" i="12" s="1"/>
  <c r="P1018" i="1"/>
  <c r="P1018" i="12" s="1"/>
  <c r="Q1018" i="1"/>
  <c r="Q1018" i="12" s="1"/>
  <c r="R1018" i="1"/>
  <c r="R1018" i="12" s="1"/>
  <c r="S1018" i="1"/>
  <c r="S1018" i="12" s="1"/>
  <c r="T1018" i="1"/>
  <c r="T1018" i="12" s="1"/>
  <c r="U1018" i="1"/>
  <c r="U1018" i="12" s="1"/>
  <c r="V1018" i="1"/>
  <c r="V1018" i="12" s="1"/>
  <c r="H1019" i="1"/>
  <c r="H1019" i="12" s="1"/>
  <c r="I1019" i="1"/>
  <c r="I1019" i="12" s="1"/>
  <c r="J1019" i="1"/>
  <c r="J1019" i="12" s="1"/>
  <c r="K1019" i="1"/>
  <c r="K1019" i="12" s="1"/>
  <c r="L1019" i="1"/>
  <c r="L1019" i="12" s="1"/>
  <c r="M1019" i="1"/>
  <c r="M1019" i="12" s="1"/>
  <c r="N1019" i="1"/>
  <c r="N1019" i="12" s="1"/>
  <c r="O1019" i="1"/>
  <c r="O1019" i="12" s="1"/>
  <c r="P1019" i="1"/>
  <c r="P1019" i="12" s="1"/>
  <c r="Q1019" i="1"/>
  <c r="Q1019" i="12" s="1"/>
  <c r="R1019" i="1"/>
  <c r="R1019" i="12" s="1"/>
  <c r="S1019" i="1"/>
  <c r="S1019" i="12" s="1"/>
  <c r="T1019" i="1"/>
  <c r="T1019" i="12" s="1"/>
  <c r="U1019" i="1"/>
  <c r="U1019" i="12" s="1"/>
  <c r="V1019" i="1"/>
  <c r="V1019" i="12" s="1"/>
  <c r="H1023" i="1"/>
  <c r="H1023" i="12" s="1"/>
  <c r="I1023" i="1"/>
  <c r="I1023" i="12" s="1"/>
  <c r="J1023" i="1"/>
  <c r="J1023" i="12" s="1"/>
  <c r="K1023" i="1"/>
  <c r="K1023" i="12" s="1"/>
  <c r="L1023" i="1"/>
  <c r="L1023" i="12" s="1"/>
  <c r="M1023" i="1"/>
  <c r="M1023" i="12" s="1"/>
  <c r="N1023" i="1"/>
  <c r="N1023" i="12" s="1"/>
  <c r="O1023" i="1"/>
  <c r="O1023" i="12" s="1"/>
  <c r="P1023" i="1"/>
  <c r="P1023" i="12" s="1"/>
  <c r="Q1023" i="1"/>
  <c r="Q1023" i="12" s="1"/>
  <c r="R1023" i="1"/>
  <c r="R1023" i="12" s="1"/>
  <c r="S1023" i="1"/>
  <c r="S1023" i="12" s="1"/>
  <c r="T1023" i="1"/>
  <c r="T1023" i="12" s="1"/>
  <c r="U1023" i="1"/>
  <c r="U1023" i="12" s="1"/>
  <c r="V1023" i="1"/>
  <c r="V1023" i="12" s="1"/>
  <c r="H1024" i="1"/>
  <c r="H1024" i="12" s="1"/>
  <c r="I1024" i="1"/>
  <c r="I1024" i="12" s="1"/>
  <c r="J1024" i="1"/>
  <c r="J1024" i="12" s="1"/>
  <c r="K1024" i="1"/>
  <c r="K1024" i="12" s="1"/>
  <c r="L1024" i="1"/>
  <c r="L1024" i="12" s="1"/>
  <c r="M1024" i="1"/>
  <c r="M1024" i="12" s="1"/>
  <c r="N1024" i="1"/>
  <c r="N1024" i="12" s="1"/>
  <c r="O1024" i="1"/>
  <c r="O1024" i="12" s="1"/>
  <c r="P1024" i="1"/>
  <c r="P1024" i="12" s="1"/>
  <c r="Q1024" i="1"/>
  <c r="Q1024" i="12" s="1"/>
  <c r="R1024" i="1"/>
  <c r="R1024" i="12" s="1"/>
  <c r="S1024" i="1"/>
  <c r="S1024" i="12" s="1"/>
  <c r="T1024" i="1"/>
  <c r="T1024" i="12" s="1"/>
  <c r="U1024" i="1"/>
  <c r="U1024" i="12" s="1"/>
  <c r="V1024" i="1"/>
  <c r="V1024" i="12" s="1"/>
  <c r="H1027" i="1"/>
  <c r="H1027" i="12" s="1"/>
  <c r="I1027" i="1"/>
  <c r="I1027" i="12" s="1"/>
  <c r="J1027" i="1"/>
  <c r="J1027" i="12" s="1"/>
  <c r="K1027" i="1"/>
  <c r="K1027" i="12" s="1"/>
  <c r="L1027" i="1"/>
  <c r="L1027" i="12" s="1"/>
  <c r="M1027" i="1"/>
  <c r="M1027" i="12" s="1"/>
  <c r="N1027" i="1"/>
  <c r="N1027" i="12" s="1"/>
  <c r="O1027" i="1"/>
  <c r="O1027" i="12" s="1"/>
  <c r="P1027" i="1"/>
  <c r="P1027" i="12" s="1"/>
  <c r="Q1027" i="1"/>
  <c r="Q1027" i="12" s="1"/>
  <c r="R1027" i="1"/>
  <c r="R1027" i="12" s="1"/>
  <c r="S1027" i="1"/>
  <c r="S1027" i="12" s="1"/>
  <c r="T1027" i="1"/>
  <c r="T1027" i="12" s="1"/>
  <c r="U1027" i="1"/>
  <c r="U1027" i="12" s="1"/>
  <c r="V1027" i="1"/>
  <c r="V1027" i="12" s="1"/>
  <c r="H1030" i="1"/>
  <c r="H1030" i="12" s="1"/>
  <c r="I1030" i="1"/>
  <c r="I1030" i="12" s="1"/>
  <c r="J1030" i="1"/>
  <c r="J1030" i="12" s="1"/>
  <c r="K1030" i="1"/>
  <c r="K1030" i="12" s="1"/>
  <c r="L1030" i="1"/>
  <c r="L1030" i="12" s="1"/>
  <c r="M1030" i="1"/>
  <c r="M1030" i="12" s="1"/>
  <c r="N1030" i="1"/>
  <c r="N1030" i="12" s="1"/>
  <c r="O1030" i="1"/>
  <c r="O1030" i="12" s="1"/>
  <c r="P1030" i="1"/>
  <c r="P1030" i="12" s="1"/>
  <c r="Q1030" i="1"/>
  <c r="Q1030" i="12" s="1"/>
  <c r="R1030" i="1"/>
  <c r="R1030" i="12" s="1"/>
  <c r="S1030" i="1"/>
  <c r="S1030" i="12" s="1"/>
  <c r="T1030" i="1"/>
  <c r="T1030" i="12" s="1"/>
  <c r="U1030" i="1"/>
  <c r="U1030" i="12" s="1"/>
  <c r="V1030" i="1"/>
  <c r="V1030" i="12" s="1"/>
  <c r="H1032" i="1"/>
  <c r="H1032" i="12" s="1"/>
  <c r="I1032" i="1"/>
  <c r="I1032" i="12" s="1"/>
  <c r="J1032" i="1"/>
  <c r="J1032" i="12" s="1"/>
  <c r="K1032" i="1"/>
  <c r="K1032" i="12" s="1"/>
  <c r="L1032" i="1"/>
  <c r="L1032" i="12" s="1"/>
  <c r="M1032" i="1"/>
  <c r="M1032" i="12" s="1"/>
  <c r="N1032" i="1"/>
  <c r="N1032" i="12" s="1"/>
  <c r="O1032" i="1"/>
  <c r="O1032" i="12" s="1"/>
  <c r="P1032" i="1"/>
  <c r="P1032" i="12" s="1"/>
  <c r="Q1032" i="1"/>
  <c r="Q1032" i="12" s="1"/>
  <c r="R1032" i="1"/>
  <c r="R1032" i="12" s="1"/>
  <c r="S1032" i="1"/>
  <c r="S1032" i="12" s="1"/>
  <c r="T1032" i="1"/>
  <c r="T1032" i="12" s="1"/>
  <c r="U1032" i="1"/>
  <c r="U1032" i="12" s="1"/>
  <c r="V1032" i="1"/>
  <c r="V1032" i="12" s="1"/>
  <c r="H1034" i="1"/>
  <c r="H1034" i="12" s="1"/>
  <c r="I1034" i="1"/>
  <c r="I1034" i="12" s="1"/>
  <c r="J1034" i="1"/>
  <c r="J1034" i="12" s="1"/>
  <c r="K1034" i="1"/>
  <c r="K1034" i="12" s="1"/>
  <c r="L1034" i="1"/>
  <c r="L1034" i="12" s="1"/>
  <c r="M1034" i="1"/>
  <c r="M1034" i="12" s="1"/>
  <c r="N1034" i="1"/>
  <c r="N1034" i="12" s="1"/>
  <c r="O1034" i="1"/>
  <c r="O1034" i="12" s="1"/>
  <c r="P1034" i="1"/>
  <c r="P1034" i="12" s="1"/>
  <c r="Q1034" i="1"/>
  <c r="Q1034" i="12" s="1"/>
  <c r="R1034" i="1"/>
  <c r="R1034" i="12" s="1"/>
  <c r="S1034" i="1"/>
  <c r="S1034" i="12" s="1"/>
  <c r="T1034" i="1"/>
  <c r="T1034" i="12" s="1"/>
  <c r="U1034" i="1"/>
  <c r="U1034" i="12" s="1"/>
  <c r="V1034" i="1"/>
  <c r="V1034" i="12" s="1"/>
  <c r="H1037" i="1"/>
  <c r="H1037" i="12" s="1"/>
  <c r="I1037" i="1"/>
  <c r="I1037" i="12" s="1"/>
  <c r="J1037" i="1"/>
  <c r="J1037" i="12" s="1"/>
  <c r="K1037" i="1"/>
  <c r="K1037" i="12" s="1"/>
  <c r="L1037" i="1"/>
  <c r="L1037" i="12" s="1"/>
  <c r="M1037" i="1"/>
  <c r="M1037" i="12" s="1"/>
  <c r="N1037" i="1"/>
  <c r="N1037" i="12" s="1"/>
  <c r="O1037" i="1"/>
  <c r="O1037" i="12" s="1"/>
  <c r="P1037" i="1"/>
  <c r="P1037" i="12" s="1"/>
  <c r="Q1037" i="1"/>
  <c r="Q1037" i="12" s="1"/>
  <c r="R1037" i="1"/>
  <c r="R1037" i="12" s="1"/>
  <c r="S1037" i="1"/>
  <c r="S1037" i="12" s="1"/>
  <c r="T1037" i="1"/>
  <c r="T1037" i="12" s="1"/>
  <c r="U1037" i="1"/>
  <c r="U1037" i="12" s="1"/>
  <c r="V1037" i="1"/>
  <c r="V1037" i="12" s="1"/>
  <c r="H1038" i="1"/>
  <c r="H1038" i="12" s="1"/>
  <c r="I1038" i="1"/>
  <c r="I1038" i="12" s="1"/>
  <c r="J1038" i="1"/>
  <c r="J1038" i="12" s="1"/>
  <c r="K1038" i="1"/>
  <c r="K1038" i="12" s="1"/>
  <c r="L1038" i="1"/>
  <c r="L1038" i="12" s="1"/>
  <c r="M1038" i="1"/>
  <c r="M1038" i="12" s="1"/>
  <c r="N1038" i="1"/>
  <c r="N1038" i="12" s="1"/>
  <c r="O1038" i="1"/>
  <c r="O1038" i="12" s="1"/>
  <c r="P1038" i="1"/>
  <c r="P1038" i="12" s="1"/>
  <c r="Q1038" i="1"/>
  <c r="Q1038" i="12" s="1"/>
  <c r="R1038" i="1"/>
  <c r="R1038" i="12" s="1"/>
  <c r="S1038" i="1"/>
  <c r="S1038" i="12" s="1"/>
  <c r="T1038" i="1"/>
  <c r="T1038" i="12" s="1"/>
  <c r="U1038" i="1"/>
  <c r="U1038" i="12" s="1"/>
  <c r="V1038" i="1"/>
  <c r="V1038" i="12" s="1"/>
  <c r="H1041" i="1"/>
  <c r="H1041" i="12" s="1"/>
  <c r="I1041" i="1"/>
  <c r="I1041" i="12" s="1"/>
  <c r="J1041" i="1"/>
  <c r="J1041" i="12" s="1"/>
  <c r="K1041" i="1"/>
  <c r="K1041" i="12" s="1"/>
  <c r="L1041" i="1"/>
  <c r="L1041" i="12" s="1"/>
  <c r="M1041" i="1"/>
  <c r="M1041" i="12" s="1"/>
  <c r="N1041" i="1"/>
  <c r="N1041" i="12" s="1"/>
  <c r="O1041" i="1"/>
  <c r="O1041" i="12" s="1"/>
  <c r="P1041" i="1"/>
  <c r="P1041" i="12" s="1"/>
  <c r="Q1041" i="1"/>
  <c r="Q1041" i="12" s="1"/>
  <c r="R1041" i="1"/>
  <c r="R1041" i="12" s="1"/>
  <c r="S1041" i="1"/>
  <c r="S1041" i="12" s="1"/>
  <c r="T1041" i="1"/>
  <c r="T1041" i="12" s="1"/>
  <c r="U1041" i="1"/>
  <c r="U1041" i="12" s="1"/>
  <c r="V1041" i="1"/>
  <c r="V1041" i="12" s="1"/>
  <c r="H1044" i="1"/>
  <c r="H1044" i="12" s="1"/>
  <c r="I1044" i="1"/>
  <c r="I1044" i="12" s="1"/>
  <c r="J1044" i="1"/>
  <c r="J1044" i="12" s="1"/>
  <c r="K1044" i="1"/>
  <c r="K1044" i="12" s="1"/>
  <c r="L1044" i="1"/>
  <c r="L1044" i="12" s="1"/>
  <c r="M1044" i="1"/>
  <c r="M1044" i="12" s="1"/>
  <c r="N1044" i="1"/>
  <c r="N1044" i="12" s="1"/>
  <c r="O1044" i="1"/>
  <c r="O1044" i="12" s="1"/>
  <c r="P1044" i="1"/>
  <c r="P1044" i="12" s="1"/>
  <c r="Q1044" i="1"/>
  <c r="Q1044" i="12" s="1"/>
  <c r="R1044" i="1"/>
  <c r="R1044" i="12" s="1"/>
  <c r="S1044" i="1"/>
  <c r="S1044" i="12" s="1"/>
  <c r="T1044" i="1"/>
  <c r="T1044" i="12" s="1"/>
  <c r="U1044" i="1"/>
  <c r="U1044" i="12" s="1"/>
  <c r="V1044" i="1"/>
  <c r="V1044" i="12" s="1"/>
  <c r="H1045" i="1"/>
  <c r="H1045" i="12" s="1"/>
  <c r="I1045" i="1"/>
  <c r="I1045" i="12" s="1"/>
  <c r="J1045" i="1"/>
  <c r="J1045" i="12" s="1"/>
  <c r="K1045" i="1"/>
  <c r="K1045" i="12" s="1"/>
  <c r="L1045" i="1"/>
  <c r="L1045" i="12" s="1"/>
  <c r="M1045" i="1"/>
  <c r="M1045" i="12" s="1"/>
  <c r="N1045" i="1"/>
  <c r="N1045" i="12" s="1"/>
  <c r="O1045" i="1"/>
  <c r="O1045" i="12" s="1"/>
  <c r="P1045" i="1"/>
  <c r="P1045" i="12" s="1"/>
  <c r="Q1045" i="1"/>
  <c r="Q1045" i="12" s="1"/>
  <c r="R1045" i="1"/>
  <c r="R1045" i="12" s="1"/>
  <c r="S1045" i="1"/>
  <c r="S1045" i="12" s="1"/>
  <c r="T1045" i="1"/>
  <c r="T1045" i="12" s="1"/>
  <c r="U1045" i="1"/>
  <c r="U1045" i="12" s="1"/>
  <c r="V1045" i="1"/>
  <c r="V1045" i="12" s="1"/>
  <c r="H1049" i="1"/>
  <c r="H1049" i="12" s="1"/>
  <c r="I1049" i="1"/>
  <c r="I1049" i="12" s="1"/>
  <c r="J1049" i="1"/>
  <c r="J1049" i="12" s="1"/>
  <c r="K1049" i="1"/>
  <c r="K1049" i="12" s="1"/>
  <c r="L1049" i="1"/>
  <c r="L1049" i="12" s="1"/>
  <c r="M1049" i="1"/>
  <c r="M1049" i="12" s="1"/>
  <c r="N1049" i="1"/>
  <c r="N1049" i="12" s="1"/>
  <c r="O1049" i="1"/>
  <c r="O1049" i="12" s="1"/>
  <c r="P1049" i="1"/>
  <c r="P1049" i="12" s="1"/>
  <c r="Q1049" i="1"/>
  <c r="Q1049" i="12" s="1"/>
  <c r="R1049" i="1"/>
  <c r="R1049" i="12" s="1"/>
  <c r="S1049" i="1"/>
  <c r="S1049" i="12" s="1"/>
  <c r="T1049" i="1"/>
  <c r="T1049" i="12" s="1"/>
  <c r="U1049" i="1"/>
  <c r="U1049" i="12" s="1"/>
  <c r="V1049" i="1"/>
  <c r="V1049" i="12" s="1"/>
  <c r="H1052" i="1"/>
  <c r="H1052" i="12" s="1"/>
  <c r="I1052" i="1"/>
  <c r="I1052" i="12" s="1"/>
  <c r="J1052" i="1"/>
  <c r="J1052" i="12" s="1"/>
  <c r="K1052" i="1"/>
  <c r="K1052" i="12" s="1"/>
  <c r="L1052" i="1"/>
  <c r="L1052" i="12" s="1"/>
  <c r="M1052" i="1"/>
  <c r="M1052" i="12" s="1"/>
  <c r="N1052" i="1"/>
  <c r="N1052" i="12" s="1"/>
  <c r="O1052" i="1"/>
  <c r="O1052" i="12" s="1"/>
  <c r="P1052" i="1"/>
  <c r="P1052" i="12" s="1"/>
  <c r="Q1052" i="1"/>
  <c r="Q1052" i="12" s="1"/>
  <c r="R1052" i="1"/>
  <c r="R1052" i="12" s="1"/>
  <c r="S1052" i="1"/>
  <c r="S1052" i="12" s="1"/>
  <c r="T1052" i="1"/>
  <c r="T1052" i="12" s="1"/>
  <c r="U1052" i="1"/>
  <c r="U1052" i="12" s="1"/>
  <c r="V1052" i="1"/>
  <c r="V1052" i="12" s="1"/>
  <c r="H1056" i="1"/>
  <c r="H1056" i="12" s="1"/>
  <c r="I1056" i="1"/>
  <c r="I1056" i="12" s="1"/>
  <c r="J1056" i="1"/>
  <c r="J1056" i="12" s="1"/>
  <c r="K1056" i="1"/>
  <c r="K1056" i="12" s="1"/>
  <c r="L1056" i="1"/>
  <c r="L1056" i="12" s="1"/>
  <c r="M1056" i="1"/>
  <c r="M1056" i="12" s="1"/>
  <c r="N1056" i="1"/>
  <c r="N1056" i="12" s="1"/>
  <c r="O1056" i="1"/>
  <c r="O1056" i="12" s="1"/>
  <c r="P1056" i="1"/>
  <c r="P1056" i="12" s="1"/>
  <c r="Q1056" i="1"/>
  <c r="Q1056" i="12" s="1"/>
  <c r="R1056" i="1"/>
  <c r="R1056" i="12" s="1"/>
  <c r="S1056" i="1"/>
  <c r="S1056" i="12" s="1"/>
  <c r="T1056" i="1"/>
  <c r="T1056" i="12" s="1"/>
  <c r="U1056" i="1"/>
  <c r="U1056" i="12" s="1"/>
  <c r="V1056" i="1"/>
  <c r="V1056" i="12" s="1"/>
  <c r="H1058" i="1"/>
  <c r="H1058" i="12" s="1"/>
  <c r="I1058" i="1"/>
  <c r="I1058" i="12" s="1"/>
  <c r="J1058" i="1"/>
  <c r="J1058" i="12" s="1"/>
  <c r="K1058" i="1"/>
  <c r="K1058" i="12" s="1"/>
  <c r="L1058" i="1"/>
  <c r="L1058" i="12" s="1"/>
  <c r="M1058" i="1"/>
  <c r="M1058" i="12" s="1"/>
  <c r="N1058" i="1"/>
  <c r="N1058" i="12" s="1"/>
  <c r="O1058" i="1"/>
  <c r="O1058" i="12" s="1"/>
  <c r="P1058" i="1"/>
  <c r="P1058" i="12" s="1"/>
  <c r="Q1058" i="1"/>
  <c r="Q1058" i="12" s="1"/>
  <c r="R1058" i="1"/>
  <c r="R1058" i="12" s="1"/>
  <c r="S1058" i="1"/>
  <c r="S1058" i="12" s="1"/>
  <c r="T1058" i="1"/>
  <c r="T1058" i="12" s="1"/>
  <c r="U1058" i="1"/>
  <c r="U1058" i="12" s="1"/>
  <c r="V1058" i="1"/>
  <c r="V1058" i="12" s="1"/>
  <c r="H1062" i="1"/>
  <c r="H1062" i="12" s="1"/>
  <c r="I1062" i="1"/>
  <c r="I1062" i="12" s="1"/>
  <c r="J1062" i="1"/>
  <c r="J1062" i="12" s="1"/>
  <c r="K1062" i="1"/>
  <c r="K1062" i="12" s="1"/>
  <c r="L1062" i="1"/>
  <c r="L1062" i="12" s="1"/>
  <c r="M1062" i="1"/>
  <c r="M1062" i="12" s="1"/>
  <c r="N1062" i="1"/>
  <c r="N1062" i="12" s="1"/>
  <c r="O1062" i="1"/>
  <c r="O1062" i="12" s="1"/>
  <c r="P1062" i="1"/>
  <c r="P1062" i="12" s="1"/>
  <c r="Q1062" i="1"/>
  <c r="Q1062" i="12" s="1"/>
  <c r="R1062" i="1"/>
  <c r="R1062" i="12" s="1"/>
  <c r="S1062" i="1"/>
  <c r="S1062" i="12" s="1"/>
  <c r="T1062" i="1"/>
  <c r="T1062" i="12" s="1"/>
  <c r="U1062" i="1"/>
  <c r="U1062" i="12" s="1"/>
  <c r="V1062" i="1"/>
  <c r="V1062" i="12" s="1"/>
  <c r="H1064" i="1"/>
  <c r="H1064" i="12" s="1"/>
  <c r="I1064" i="1"/>
  <c r="I1064" i="12" s="1"/>
  <c r="J1064" i="1"/>
  <c r="J1064" i="12" s="1"/>
  <c r="K1064" i="1"/>
  <c r="K1064" i="12" s="1"/>
  <c r="L1064" i="1"/>
  <c r="L1064" i="12" s="1"/>
  <c r="M1064" i="1"/>
  <c r="M1064" i="12" s="1"/>
  <c r="N1064" i="1"/>
  <c r="N1064" i="12" s="1"/>
  <c r="O1064" i="1"/>
  <c r="O1064" i="12" s="1"/>
  <c r="P1064" i="1"/>
  <c r="P1064" i="12" s="1"/>
  <c r="Q1064" i="1"/>
  <c r="Q1064" i="12" s="1"/>
  <c r="R1064" i="1"/>
  <c r="R1064" i="12" s="1"/>
  <c r="S1064" i="1"/>
  <c r="S1064" i="12" s="1"/>
  <c r="T1064" i="1"/>
  <c r="T1064" i="12" s="1"/>
  <c r="U1064" i="1"/>
  <c r="U1064" i="12" s="1"/>
  <c r="V1064" i="1"/>
  <c r="V1064" i="12" s="1"/>
  <c r="H1065" i="1"/>
  <c r="H1065" i="12" s="1"/>
  <c r="I1065" i="1"/>
  <c r="I1065" i="12" s="1"/>
  <c r="J1065" i="1"/>
  <c r="J1065" i="12" s="1"/>
  <c r="K1065" i="1"/>
  <c r="K1065" i="12" s="1"/>
  <c r="L1065" i="1"/>
  <c r="L1065" i="12" s="1"/>
  <c r="M1065" i="1"/>
  <c r="M1065" i="12" s="1"/>
  <c r="N1065" i="1"/>
  <c r="N1065" i="12" s="1"/>
  <c r="O1065" i="1"/>
  <c r="O1065" i="12" s="1"/>
  <c r="P1065" i="1"/>
  <c r="P1065" i="12" s="1"/>
  <c r="Q1065" i="1"/>
  <c r="Q1065" i="12" s="1"/>
  <c r="R1065" i="1"/>
  <c r="R1065" i="12" s="1"/>
  <c r="S1065" i="1"/>
  <c r="S1065" i="12" s="1"/>
  <c r="T1065" i="1"/>
  <c r="T1065" i="12" s="1"/>
  <c r="U1065" i="1"/>
  <c r="U1065" i="12" s="1"/>
  <c r="V1065" i="1"/>
  <c r="V1065" i="12" s="1"/>
  <c r="H1076" i="1"/>
  <c r="H1076" i="12" s="1"/>
  <c r="I1076" i="1"/>
  <c r="I1076" i="12" s="1"/>
  <c r="J1076" i="1"/>
  <c r="J1076" i="12" s="1"/>
  <c r="K1076" i="1"/>
  <c r="K1076" i="12" s="1"/>
  <c r="L1076" i="1"/>
  <c r="L1076" i="12" s="1"/>
  <c r="M1076" i="1"/>
  <c r="M1076" i="12" s="1"/>
  <c r="N1076" i="1"/>
  <c r="N1076" i="12" s="1"/>
  <c r="O1076" i="1"/>
  <c r="O1076" i="12" s="1"/>
  <c r="P1076" i="1"/>
  <c r="P1076" i="12" s="1"/>
  <c r="Q1076" i="1"/>
  <c r="Q1076" i="12" s="1"/>
  <c r="R1076" i="1"/>
  <c r="R1076" i="12" s="1"/>
  <c r="S1076" i="1"/>
  <c r="S1076" i="12" s="1"/>
  <c r="T1076" i="1"/>
  <c r="T1076" i="12" s="1"/>
  <c r="U1076" i="1"/>
  <c r="U1076" i="12" s="1"/>
  <c r="V1076" i="1"/>
  <c r="V1076" i="12" s="1"/>
  <c r="H1078" i="1"/>
  <c r="H1078" i="12" s="1"/>
  <c r="I1078" i="1"/>
  <c r="I1078" i="12" s="1"/>
  <c r="J1078" i="1"/>
  <c r="J1078" i="12" s="1"/>
  <c r="K1078" i="1"/>
  <c r="K1078" i="12" s="1"/>
  <c r="L1078" i="1"/>
  <c r="L1078" i="12" s="1"/>
  <c r="M1078" i="1"/>
  <c r="M1078" i="12" s="1"/>
  <c r="N1078" i="1"/>
  <c r="N1078" i="12" s="1"/>
  <c r="O1078" i="1"/>
  <c r="O1078" i="12" s="1"/>
  <c r="P1078" i="1"/>
  <c r="P1078" i="12" s="1"/>
  <c r="Q1078" i="1"/>
  <c r="Q1078" i="12" s="1"/>
  <c r="R1078" i="1"/>
  <c r="R1078" i="12" s="1"/>
  <c r="S1078" i="1"/>
  <c r="S1078" i="12" s="1"/>
  <c r="T1078" i="1"/>
  <c r="T1078" i="12" s="1"/>
  <c r="U1078" i="1"/>
  <c r="U1078" i="12" s="1"/>
  <c r="V1078" i="1"/>
  <c r="V1078" i="12" s="1"/>
  <c r="H1079" i="1"/>
  <c r="H1079" i="12" s="1"/>
  <c r="I1079" i="1"/>
  <c r="I1079" i="12" s="1"/>
  <c r="J1079" i="1"/>
  <c r="J1079" i="12" s="1"/>
  <c r="K1079" i="1"/>
  <c r="K1079" i="12" s="1"/>
  <c r="L1079" i="1"/>
  <c r="L1079" i="12" s="1"/>
  <c r="M1079" i="1"/>
  <c r="M1079" i="12" s="1"/>
  <c r="N1079" i="1"/>
  <c r="N1079" i="12" s="1"/>
  <c r="O1079" i="1"/>
  <c r="O1079" i="12" s="1"/>
  <c r="P1079" i="1"/>
  <c r="P1079" i="12" s="1"/>
  <c r="Q1079" i="1"/>
  <c r="Q1079" i="12" s="1"/>
  <c r="R1079" i="1"/>
  <c r="R1079" i="12" s="1"/>
  <c r="S1079" i="1"/>
  <c r="S1079" i="12" s="1"/>
  <c r="T1079" i="1"/>
  <c r="T1079" i="12" s="1"/>
  <c r="U1079" i="1"/>
  <c r="U1079" i="12" s="1"/>
  <c r="V1079" i="1"/>
  <c r="V1079" i="12" s="1"/>
  <c r="I998" i="1"/>
  <c r="I998" i="12" s="1"/>
  <c r="J998" i="1"/>
  <c r="J998" i="12" s="1"/>
  <c r="K998" i="1"/>
  <c r="K998" i="12" s="1"/>
  <c r="L998" i="1"/>
  <c r="L998" i="12" s="1"/>
  <c r="M998" i="1"/>
  <c r="M998" i="12" s="1"/>
  <c r="N998" i="1"/>
  <c r="N998" i="12" s="1"/>
  <c r="O998" i="1"/>
  <c r="O998" i="12" s="1"/>
  <c r="P998" i="1"/>
  <c r="P998" i="12" s="1"/>
  <c r="Q998" i="1"/>
  <c r="Q998" i="12" s="1"/>
  <c r="R998" i="1"/>
  <c r="R998" i="12" s="1"/>
  <c r="S998" i="1"/>
  <c r="S998" i="12" s="1"/>
  <c r="T998" i="1"/>
  <c r="T998" i="12" s="1"/>
  <c r="U998" i="1"/>
  <c r="U998" i="12" s="1"/>
  <c r="V998" i="1"/>
  <c r="V998" i="12" s="1"/>
  <c r="H998" i="1"/>
  <c r="H998" i="12" s="1"/>
  <c r="G1078" i="1"/>
  <c r="G1078" i="12" s="1"/>
  <c r="I1166" i="12" l="1"/>
  <c r="I1163" i="12" s="1"/>
  <c r="W1353" i="12"/>
  <c r="I1107" i="12"/>
  <c r="I1106" i="12" s="1"/>
  <c r="I1106" i="1"/>
  <c r="I1100" i="12"/>
  <c r="I1097" i="1"/>
  <c r="J1103" i="12"/>
  <c r="J1104" i="12"/>
  <c r="I1103" i="12"/>
  <c r="I1104" i="12"/>
  <c r="W914" i="12"/>
  <c r="T1585" i="12"/>
  <c r="W1349" i="12"/>
  <c r="W944" i="12"/>
  <c r="W935" i="12"/>
  <c r="W929" i="12"/>
  <c r="W898" i="12"/>
  <c r="W941" i="12"/>
  <c r="V1063" i="12"/>
  <c r="R1063" i="12"/>
  <c r="N1063" i="12"/>
  <c r="J1063" i="12"/>
  <c r="W938" i="12"/>
  <c r="U1063" i="12"/>
  <c r="Q1063" i="12"/>
  <c r="M1063" i="12"/>
  <c r="I1063" i="12"/>
  <c r="T1063" i="12"/>
  <c r="P1063" i="12"/>
  <c r="L1063" i="12"/>
  <c r="H1063" i="12"/>
  <c r="W910" i="12"/>
  <c r="W878" i="12"/>
  <c r="W888" i="12"/>
  <c r="W932" i="12"/>
  <c r="W883" i="12"/>
  <c r="T1507" i="12"/>
  <c r="W894" i="12"/>
  <c r="W902" i="12"/>
  <c r="S1063" i="12"/>
  <c r="O1063" i="12"/>
  <c r="K1063" i="12"/>
  <c r="W924" i="12"/>
  <c r="G1086" i="12"/>
  <c r="G1085" i="12" s="1"/>
  <c r="W917" i="12"/>
  <c r="W917" i="1"/>
  <c r="S1155" i="12"/>
  <c r="V1155" i="12"/>
  <c r="R1155" i="12"/>
  <c r="N1155" i="12"/>
  <c r="J1155" i="12"/>
  <c r="S1077" i="12"/>
  <c r="O1077" i="12"/>
  <c r="K1077" i="12"/>
  <c r="H1155" i="12"/>
  <c r="O1155" i="12"/>
  <c r="K1155" i="12"/>
  <c r="G1074" i="12"/>
  <c r="S1676" i="12"/>
  <c r="U1077" i="12"/>
  <c r="Q1077" i="12"/>
  <c r="M1077" i="12"/>
  <c r="I1077" i="12"/>
  <c r="T1663" i="12"/>
  <c r="V1074" i="1"/>
  <c r="V1074" i="12"/>
  <c r="N1074" i="1"/>
  <c r="N1074" i="12"/>
  <c r="W1083" i="1"/>
  <c r="W1083" i="12" s="1"/>
  <c r="W938" i="1"/>
  <c r="W914" i="1"/>
  <c r="W888" i="1"/>
  <c r="W1349" i="1"/>
  <c r="J1099" i="1"/>
  <c r="J1099" i="12" s="1"/>
  <c r="V1077" i="12"/>
  <c r="R1077" i="12"/>
  <c r="N1077" i="12"/>
  <c r="J1077" i="12"/>
  <c r="U1074" i="1"/>
  <c r="U1074" i="12"/>
  <c r="Q1074" i="1"/>
  <c r="Q1074" i="12"/>
  <c r="M1074" i="1"/>
  <c r="M1074" i="12"/>
  <c r="I1074" i="1"/>
  <c r="I1074" i="12"/>
  <c r="J1174" i="1"/>
  <c r="J1174" i="12"/>
  <c r="W921" i="1"/>
  <c r="W947" i="12"/>
  <c r="W910" i="1"/>
  <c r="W1353" i="1"/>
  <c r="R1074" i="1"/>
  <c r="R1074" i="12"/>
  <c r="J1074" i="1"/>
  <c r="J1074" i="12"/>
  <c r="G1077" i="1"/>
  <c r="G1077" i="12"/>
  <c r="T1074" i="1"/>
  <c r="T1074" i="12"/>
  <c r="P1074" i="1"/>
  <c r="P1074" i="12"/>
  <c r="L1074" i="1"/>
  <c r="L1074" i="12"/>
  <c r="H1074" i="1"/>
  <c r="H1074" i="12"/>
  <c r="U1155" i="12"/>
  <c r="Q1155" i="12"/>
  <c r="M1155" i="12"/>
  <c r="I1155" i="12"/>
  <c r="K1112" i="1"/>
  <c r="K1112" i="12" s="1"/>
  <c r="K1174" i="1"/>
  <c r="K1174" i="12"/>
  <c r="W932" i="1"/>
  <c r="W883" i="1"/>
  <c r="W898" i="1"/>
  <c r="W941" i="1"/>
  <c r="W924" i="1"/>
  <c r="W944" i="1"/>
  <c r="W935" i="1"/>
  <c r="T1077" i="12"/>
  <c r="P1077" i="12"/>
  <c r="L1077" i="12"/>
  <c r="H1077" i="12"/>
  <c r="S1074" i="1"/>
  <c r="S1074" i="12"/>
  <c r="O1074" i="1"/>
  <c r="O1074" i="12"/>
  <c r="K1074" i="1"/>
  <c r="K1074" i="12"/>
  <c r="T1155" i="12"/>
  <c r="P1155" i="12"/>
  <c r="L1155" i="12"/>
  <c r="W1084" i="1"/>
  <c r="W1084" i="12" s="1"/>
  <c r="K1108" i="1"/>
  <c r="K1108" i="12" s="1"/>
  <c r="K1110" i="1"/>
  <c r="K1110" i="12" s="1"/>
  <c r="J1179" i="12"/>
  <c r="J1101" i="1"/>
  <c r="J1101" i="12" s="1"/>
  <c r="W929" i="1"/>
  <c r="W894" i="1"/>
  <c r="W902" i="1"/>
  <c r="I1163" i="1"/>
  <c r="W947" i="1"/>
  <c r="J1098" i="1"/>
  <c r="J1098" i="12" s="1"/>
  <c r="J1100" i="1"/>
  <c r="S1585" i="1"/>
  <c r="S1676" i="1" s="1"/>
  <c r="J1121" i="1"/>
  <c r="J1121" i="12" s="1"/>
  <c r="K1121" i="1"/>
  <c r="K1121" i="12" s="1"/>
  <c r="H1123" i="1"/>
  <c r="H1123" i="12" s="1"/>
  <c r="K1123" i="1"/>
  <c r="K1123" i="12" s="1"/>
  <c r="I1123" i="1"/>
  <c r="I1123" i="12" s="1"/>
  <c r="J1123" i="1"/>
  <c r="J1123" i="12" s="1"/>
  <c r="I1135" i="1"/>
  <c r="I1135" i="12" s="1"/>
  <c r="H1135" i="1"/>
  <c r="H1135" i="12" s="1"/>
  <c r="K1135" i="1"/>
  <c r="K1135" i="12" s="1"/>
  <c r="J1135" i="1"/>
  <c r="J1135" i="12" s="1"/>
  <c r="K1146" i="1"/>
  <c r="K1146" i="12" s="1"/>
  <c r="J1146" i="1"/>
  <c r="J1146" i="12" s="1"/>
  <c r="I1146" i="1"/>
  <c r="I1146" i="12" s="1"/>
  <c r="H1146" i="1"/>
  <c r="H1146" i="12" s="1"/>
  <c r="J1126" i="1"/>
  <c r="J1126" i="12" s="1"/>
  <c r="I1126" i="1"/>
  <c r="I1126" i="12" s="1"/>
  <c r="H1126" i="1"/>
  <c r="H1126" i="12" s="1"/>
  <c r="K1126" i="1"/>
  <c r="K1126" i="12" s="1"/>
  <c r="H1131" i="1"/>
  <c r="H1131" i="12" s="1"/>
  <c r="K1131" i="1"/>
  <c r="K1131" i="12" s="1"/>
  <c r="J1131" i="1"/>
  <c r="J1131" i="12" s="1"/>
  <c r="I1131" i="1"/>
  <c r="I1131" i="12" s="1"/>
  <c r="J1140" i="1"/>
  <c r="J1140" i="12" s="1"/>
  <c r="I1140" i="1"/>
  <c r="I1140" i="12" s="1"/>
  <c r="H1140" i="1"/>
  <c r="H1140" i="12" s="1"/>
  <c r="K1140" i="1"/>
  <c r="K1140" i="12" s="1"/>
  <c r="I1136" i="1"/>
  <c r="I1136" i="12" s="1"/>
  <c r="H1136" i="1"/>
  <c r="H1136" i="12" s="1"/>
  <c r="K1136" i="1"/>
  <c r="K1136" i="12" s="1"/>
  <c r="J1136" i="1"/>
  <c r="J1136" i="12" s="1"/>
  <c r="J1116" i="1"/>
  <c r="J1116" i="12" s="1"/>
  <c r="I1125" i="1"/>
  <c r="I1125" i="12" s="1"/>
  <c r="H1125" i="1"/>
  <c r="H1125" i="12" s="1"/>
  <c r="K1125" i="1"/>
  <c r="K1125" i="12" s="1"/>
  <c r="J1125" i="1"/>
  <c r="J1125" i="12" s="1"/>
  <c r="K1128" i="1"/>
  <c r="K1128" i="12" s="1"/>
  <c r="J1128" i="1"/>
  <c r="J1128" i="12" s="1"/>
  <c r="H1128" i="1"/>
  <c r="H1128" i="12" s="1"/>
  <c r="I1128" i="1"/>
  <c r="I1128" i="12" s="1"/>
  <c r="K1129" i="1"/>
  <c r="K1129" i="12" s="1"/>
  <c r="J1129" i="1"/>
  <c r="J1129" i="12" s="1"/>
  <c r="H1129" i="1"/>
  <c r="H1129" i="12" s="1"/>
  <c r="I1129" i="1"/>
  <c r="I1129" i="12" s="1"/>
  <c r="J1138" i="1"/>
  <c r="J1138" i="12" s="1"/>
  <c r="I1138" i="1"/>
  <c r="I1138" i="12" s="1"/>
  <c r="K1138" i="1"/>
  <c r="K1138" i="12" s="1"/>
  <c r="H1138" i="1"/>
  <c r="H1138" i="12" s="1"/>
  <c r="H1147" i="1"/>
  <c r="H1147" i="12" s="1"/>
  <c r="K1147" i="1"/>
  <c r="K1147" i="12" s="1"/>
  <c r="J1147" i="1"/>
  <c r="J1147" i="12" s="1"/>
  <c r="I1147" i="1"/>
  <c r="I1147" i="12" s="1"/>
  <c r="K1117" i="1"/>
  <c r="K1117" i="12" s="1"/>
  <c r="J1119" i="1"/>
  <c r="J1119" i="12" s="1"/>
  <c r="S1077" i="1"/>
  <c r="O1077" i="1"/>
  <c r="K1077" i="1"/>
  <c r="T1077" i="1"/>
  <c r="P1077" i="1"/>
  <c r="L1077" i="1"/>
  <c r="H1077" i="1"/>
  <c r="V1077" i="1"/>
  <c r="R1077" i="1"/>
  <c r="N1077" i="1"/>
  <c r="J1077" i="1"/>
  <c r="U1077" i="1"/>
  <c r="Q1077" i="1"/>
  <c r="M1077" i="1"/>
  <c r="I1077" i="1"/>
  <c r="J1166" i="1"/>
  <c r="T1585" i="1"/>
  <c r="S816" i="1"/>
  <c r="J516" i="1"/>
  <c r="J520" i="1" s="1"/>
  <c r="W878" i="1"/>
  <c r="G1074" i="1"/>
  <c r="S1063" i="1"/>
  <c r="O1063" i="1"/>
  <c r="K1063" i="1"/>
  <c r="H1155" i="1"/>
  <c r="T1155" i="1"/>
  <c r="P1155" i="1"/>
  <c r="L1155" i="1"/>
  <c r="K253" i="1"/>
  <c r="T1063" i="1"/>
  <c r="P1063" i="1"/>
  <c r="L1063" i="1"/>
  <c r="H1063" i="1"/>
  <c r="S1155" i="1"/>
  <c r="O1155" i="1"/>
  <c r="K1155" i="1"/>
  <c r="W1086" i="1"/>
  <c r="W1086" i="12" s="1"/>
  <c r="G1085" i="1"/>
  <c r="V1063" i="1"/>
  <c r="R1063" i="1"/>
  <c r="N1063" i="1"/>
  <c r="J1063" i="1"/>
  <c r="V1155" i="1"/>
  <c r="R1155" i="1"/>
  <c r="N1155" i="1"/>
  <c r="J1155" i="1"/>
  <c r="W1075" i="1"/>
  <c r="W1075" i="12" s="1"/>
  <c r="J1160" i="1"/>
  <c r="J1160" i="12" s="1"/>
  <c r="I1159" i="1"/>
  <c r="U1063" i="1"/>
  <c r="Q1063" i="1"/>
  <c r="M1063" i="1"/>
  <c r="I1063" i="1"/>
  <c r="U1155" i="1"/>
  <c r="Q1155" i="1"/>
  <c r="M1155" i="1"/>
  <c r="I1155" i="1"/>
  <c r="G1081" i="1"/>
  <c r="T1663" i="1"/>
  <c r="T1507" i="1"/>
  <c r="T647" i="1"/>
  <c r="U1508" i="1"/>
  <c r="U1508" i="12" s="1"/>
  <c r="U1586" i="1"/>
  <c r="U1586" i="12" s="1"/>
  <c r="K1179" i="12"/>
  <c r="U1664" i="1"/>
  <c r="U1664" i="12" s="1"/>
  <c r="L1184" i="1"/>
  <c r="L1184" i="12" s="1"/>
  <c r="K1184" i="1"/>
  <c r="K1184" i="12" s="1"/>
  <c r="W1082" i="1"/>
  <c r="W1082" i="12" s="1"/>
  <c r="V1509" i="1"/>
  <c r="V1509" i="12" s="1"/>
  <c r="U1509" i="1"/>
  <c r="U1509" i="12" s="1"/>
  <c r="U1587" i="1"/>
  <c r="U1587" i="12" s="1"/>
  <c r="U1665" i="1"/>
  <c r="U1665" i="12" s="1"/>
  <c r="H1114" i="1"/>
  <c r="H1114" i="12" s="1"/>
  <c r="I1114" i="1"/>
  <c r="I1114" i="12" s="1"/>
  <c r="K1130" i="1"/>
  <c r="K1130" i="12" s="1"/>
  <c r="H1130" i="1"/>
  <c r="H1130" i="12" s="1"/>
  <c r="J1130" i="1"/>
  <c r="J1130" i="12" s="1"/>
  <c r="I1130" i="1"/>
  <c r="I1130" i="12" s="1"/>
  <c r="J1139" i="1"/>
  <c r="J1139" i="12" s="1"/>
  <c r="I1139" i="1"/>
  <c r="I1139" i="12" s="1"/>
  <c r="H1139" i="1"/>
  <c r="H1139" i="12" s="1"/>
  <c r="K1139" i="1"/>
  <c r="K1139" i="12" s="1"/>
  <c r="H1142" i="1"/>
  <c r="H1142" i="12" s="1"/>
  <c r="I1142" i="1"/>
  <c r="I1142" i="12" s="1"/>
  <c r="K1142" i="1"/>
  <c r="K1142" i="12" s="1"/>
  <c r="J1142" i="1"/>
  <c r="J1142" i="12" s="1"/>
  <c r="K1144" i="1"/>
  <c r="K1144" i="12" s="1"/>
  <c r="H1144" i="1"/>
  <c r="H1144" i="12" s="1"/>
  <c r="J1144" i="1"/>
  <c r="J1144" i="12" s="1"/>
  <c r="I1144" i="1"/>
  <c r="I1144" i="12" s="1"/>
  <c r="J1153" i="1"/>
  <c r="J1153" i="12" s="1"/>
  <c r="H1153" i="1"/>
  <c r="H1153" i="12" s="1"/>
  <c r="K1153" i="1"/>
  <c r="K1153" i="12" s="1"/>
  <c r="I1153" i="1"/>
  <c r="I1153" i="12" s="1"/>
  <c r="H1119" i="1"/>
  <c r="H1119" i="12" s="1"/>
  <c r="I1119" i="1"/>
  <c r="I1119" i="12" s="1"/>
  <c r="H1115" i="1"/>
  <c r="H1115" i="12" s="1"/>
  <c r="I1115" i="1"/>
  <c r="I1115" i="12" s="1"/>
  <c r="K1124" i="1"/>
  <c r="K1124" i="12" s="1"/>
  <c r="I1124" i="1"/>
  <c r="I1124" i="12" s="1"/>
  <c r="H1124" i="1"/>
  <c r="H1124" i="12" s="1"/>
  <c r="J1124" i="1"/>
  <c r="J1124" i="12" s="1"/>
  <c r="I1133" i="1"/>
  <c r="I1133" i="12" s="1"/>
  <c r="H1133" i="1"/>
  <c r="H1133" i="12" s="1"/>
  <c r="K1133" i="1"/>
  <c r="K1133" i="12" s="1"/>
  <c r="J1133" i="1"/>
  <c r="J1133" i="12" s="1"/>
  <c r="H1143" i="1"/>
  <c r="H1143" i="12" s="1"/>
  <c r="K1143" i="1"/>
  <c r="K1143" i="12" s="1"/>
  <c r="I1143" i="1"/>
  <c r="I1143" i="12" s="1"/>
  <c r="J1143" i="1"/>
  <c r="J1143" i="12" s="1"/>
  <c r="K1152" i="1"/>
  <c r="K1152" i="12" s="1"/>
  <c r="I1152" i="1"/>
  <c r="I1152" i="12" s="1"/>
  <c r="H1152" i="1"/>
  <c r="H1152" i="12" s="1"/>
  <c r="J1152" i="1"/>
  <c r="J1152" i="12" s="1"/>
  <c r="H1118" i="1"/>
  <c r="H1118" i="12" s="1"/>
  <c r="I1118" i="1"/>
  <c r="I1118" i="12" s="1"/>
  <c r="I1121" i="1"/>
  <c r="I1121" i="12" s="1"/>
  <c r="H1121" i="1"/>
  <c r="H1121" i="12" s="1"/>
  <c r="H1132" i="1"/>
  <c r="H1132" i="12" s="1"/>
  <c r="K1132" i="1"/>
  <c r="K1132" i="12" s="1"/>
  <c r="J1132" i="1"/>
  <c r="J1132" i="12" s="1"/>
  <c r="I1132" i="1"/>
  <c r="I1132" i="12" s="1"/>
  <c r="I1137" i="1"/>
  <c r="I1137" i="12" s="1"/>
  <c r="H1137" i="1"/>
  <c r="H1137" i="12" s="1"/>
  <c r="K1137" i="1"/>
  <c r="K1137" i="12" s="1"/>
  <c r="J1137" i="1"/>
  <c r="J1137" i="12" s="1"/>
  <c r="J1149" i="12"/>
  <c r="I1149" i="12"/>
  <c r="H1149" i="12"/>
  <c r="K1149" i="12"/>
  <c r="I1151" i="1"/>
  <c r="I1151" i="12" s="1"/>
  <c r="H1151" i="1"/>
  <c r="H1151" i="12" s="1"/>
  <c r="K1151" i="1"/>
  <c r="K1151" i="12" s="1"/>
  <c r="J1151" i="1"/>
  <c r="J1151" i="12" s="1"/>
  <c r="K1118" i="1"/>
  <c r="K1118" i="12" s="1"/>
  <c r="J1115" i="1"/>
  <c r="J1115" i="12" s="1"/>
  <c r="H1116" i="1"/>
  <c r="H1116" i="12" s="1"/>
  <c r="I1116" i="1"/>
  <c r="I1116" i="12" s="1"/>
  <c r="K1114" i="1"/>
  <c r="K1114" i="12" s="1"/>
  <c r="K1116" i="1"/>
  <c r="K1116" i="12" s="1"/>
  <c r="H1117" i="1"/>
  <c r="H1117" i="12" s="1"/>
  <c r="I1117" i="1"/>
  <c r="I1117" i="12" s="1"/>
  <c r="J1122" i="1"/>
  <c r="J1122" i="12" s="1"/>
  <c r="I1122" i="1"/>
  <c r="I1122" i="12" s="1"/>
  <c r="K1122" i="1"/>
  <c r="K1122" i="12" s="1"/>
  <c r="H1122" i="1"/>
  <c r="H1122" i="12" s="1"/>
  <c r="I1145" i="1"/>
  <c r="I1145" i="12" s="1"/>
  <c r="J1145" i="1"/>
  <c r="J1145" i="12" s="1"/>
  <c r="H1145" i="1"/>
  <c r="H1145" i="12" s="1"/>
  <c r="K1145" i="1"/>
  <c r="K1145" i="12" s="1"/>
  <c r="K1154" i="1"/>
  <c r="K1154" i="12" s="1"/>
  <c r="I1154" i="1"/>
  <c r="I1154" i="12" s="1"/>
  <c r="H1154" i="1"/>
  <c r="H1154" i="12" s="1"/>
  <c r="J1154" i="1"/>
  <c r="J1154" i="12" s="1"/>
  <c r="J1150" i="1"/>
  <c r="J1150" i="12" s="1"/>
  <c r="I1150" i="1"/>
  <c r="I1150" i="12" s="1"/>
  <c r="H1150" i="1"/>
  <c r="H1150" i="12" s="1"/>
  <c r="K1150" i="1"/>
  <c r="K1150" i="12" s="1"/>
  <c r="J1114" i="1"/>
  <c r="J1114" i="12" s="1"/>
  <c r="K1119" i="1"/>
  <c r="K1119" i="12" s="1"/>
  <c r="J1117" i="1"/>
  <c r="J1117" i="12" s="1"/>
  <c r="J1118" i="1"/>
  <c r="J1118" i="12" s="1"/>
  <c r="W1064" i="1"/>
  <c r="W1064" i="12" s="1"/>
  <c r="W1041" i="1"/>
  <c r="W1041" i="12" s="1"/>
  <c r="W1032" i="1"/>
  <c r="W1032" i="12" s="1"/>
  <c r="W1052" i="1"/>
  <c r="W1052" i="12" s="1"/>
  <c r="W1078" i="1"/>
  <c r="W1078" i="12" s="1"/>
  <c r="W1058" i="1"/>
  <c r="W1058" i="12" s="1"/>
  <c r="W1045" i="1"/>
  <c r="W1045" i="12" s="1"/>
  <c r="W1037" i="1"/>
  <c r="W1037" i="12" s="1"/>
  <c r="W1027" i="1"/>
  <c r="W1027" i="12" s="1"/>
  <c r="W1018" i="1"/>
  <c r="W1018" i="12" s="1"/>
  <c r="W1005" i="1"/>
  <c r="W1005" i="12" s="1"/>
  <c r="W1000" i="1"/>
  <c r="W1000" i="12" s="1"/>
  <c r="W1079" i="1"/>
  <c r="W1079" i="12" s="1"/>
  <c r="W998" i="1"/>
  <c r="W998" i="12" s="1"/>
  <c r="W1062" i="1"/>
  <c r="W1062" i="12" s="1"/>
  <c r="W1049" i="1"/>
  <c r="W1049" i="12" s="1"/>
  <c r="W1038" i="1"/>
  <c r="W1038" i="12" s="1"/>
  <c r="W1030" i="1"/>
  <c r="W1030" i="12" s="1"/>
  <c r="W1019" i="1"/>
  <c r="W1019" i="12" s="1"/>
  <c r="W1006" i="1"/>
  <c r="W1006" i="12" s="1"/>
  <c r="W1001" i="1"/>
  <c r="W1001" i="12" s="1"/>
  <c r="W1076" i="1"/>
  <c r="W1076" i="12" s="1"/>
  <c r="W1023" i="1"/>
  <c r="W1023" i="12" s="1"/>
  <c r="W1014" i="1"/>
  <c r="W1014" i="12" s="1"/>
  <c r="W1065" i="1"/>
  <c r="W1065" i="12" s="1"/>
  <c r="W1056" i="1"/>
  <c r="W1056" i="12" s="1"/>
  <c r="W1044" i="1"/>
  <c r="W1044" i="12" s="1"/>
  <c r="W1034" i="1"/>
  <c r="W1034" i="12" s="1"/>
  <c r="W1024" i="1"/>
  <c r="W1024" i="12" s="1"/>
  <c r="W1016" i="1"/>
  <c r="W1016" i="12" s="1"/>
  <c r="W1004" i="1"/>
  <c r="W1004" i="12" s="1"/>
  <c r="W1157" i="1"/>
  <c r="W1157" i="12" s="1"/>
  <c r="J1102" i="1"/>
  <c r="J1102" i="12" s="1"/>
  <c r="W1156" i="1"/>
  <c r="W1156" i="12" s="1"/>
  <c r="L1119" i="1"/>
  <c r="L1119" i="12" s="1"/>
  <c r="L1118" i="1"/>
  <c r="L1118" i="12" s="1"/>
  <c r="K1115" i="1"/>
  <c r="K1115" i="12" s="1"/>
  <c r="K1109" i="1"/>
  <c r="K1109" i="12" s="1"/>
  <c r="J1107" i="1"/>
  <c r="K1111" i="1"/>
  <c r="K1111" i="12" s="1"/>
  <c r="J1166" i="12" l="1"/>
  <c r="J1163" i="12" s="1"/>
  <c r="I1097" i="12"/>
  <c r="J1100" i="12"/>
  <c r="J1097" i="12" s="1"/>
  <c r="J1097" i="1"/>
  <c r="J1107" i="12"/>
  <c r="J1106" i="12" s="1"/>
  <c r="J1106" i="1"/>
  <c r="H1148" i="12"/>
  <c r="I1120" i="12"/>
  <c r="U1585" i="12"/>
  <c r="W1063" i="12"/>
  <c r="K1148" i="12"/>
  <c r="K1134" i="12"/>
  <c r="U1507" i="12"/>
  <c r="I1148" i="12"/>
  <c r="I1141" i="12"/>
  <c r="I1127" i="12"/>
  <c r="J1148" i="12"/>
  <c r="H1141" i="12"/>
  <c r="K1141" i="12"/>
  <c r="K1127" i="12"/>
  <c r="H1127" i="12"/>
  <c r="J1134" i="12"/>
  <c r="H1134" i="12"/>
  <c r="K1120" i="12"/>
  <c r="I1134" i="12"/>
  <c r="H1120" i="12"/>
  <c r="J1141" i="12"/>
  <c r="J1127" i="12"/>
  <c r="J1120" i="12"/>
  <c r="K1101" i="1"/>
  <c r="K1101" i="12" s="1"/>
  <c r="K1183" i="12"/>
  <c r="K1183" i="1"/>
  <c r="L1183" i="12"/>
  <c r="L1183" i="1"/>
  <c r="M1150" i="1"/>
  <c r="M1150" i="12" s="1"/>
  <c r="Q1145" i="1"/>
  <c r="Q1145" i="12" s="1"/>
  <c r="Q1117" i="1"/>
  <c r="Q1117" i="12" s="1"/>
  <c r="L1149" i="1"/>
  <c r="Q1124" i="1"/>
  <c r="Q1124" i="12" s="1"/>
  <c r="M1115" i="1"/>
  <c r="M1115" i="12" s="1"/>
  <c r="Q1131" i="1"/>
  <c r="Q1131" i="12" s="1"/>
  <c r="N1151" i="1"/>
  <c r="N1151" i="12" s="1"/>
  <c r="N1137" i="1"/>
  <c r="N1137" i="12" s="1"/>
  <c r="M1129" i="1"/>
  <c r="M1129" i="12" s="1"/>
  <c r="L1128" i="1"/>
  <c r="M1143" i="1"/>
  <c r="M1143" i="12" s="1"/>
  <c r="L1142" i="1"/>
  <c r="N1116" i="1"/>
  <c r="N1116" i="12" s="1"/>
  <c r="Q1152" i="1"/>
  <c r="Q1152" i="12" s="1"/>
  <c r="L1114" i="1"/>
  <c r="L1114" i="12" s="1"/>
  <c r="Q1138" i="1"/>
  <c r="Q1138" i="12" s="1"/>
  <c r="N1123" i="1"/>
  <c r="N1144" i="1"/>
  <c r="N1144" i="12" s="1"/>
  <c r="N1130" i="1"/>
  <c r="N1130" i="12" s="1"/>
  <c r="M1122" i="1"/>
  <c r="M1122" i="12" s="1"/>
  <c r="L1121" i="1"/>
  <c r="M1136" i="1"/>
  <c r="M1136" i="12" s="1"/>
  <c r="L1135" i="1"/>
  <c r="L1110" i="1"/>
  <c r="L1110" i="12" s="1"/>
  <c r="I1159" i="12"/>
  <c r="G1081" i="12"/>
  <c r="W1155" i="12"/>
  <c r="K1100" i="1"/>
  <c r="W1077" i="12"/>
  <c r="J1163" i="1"/>
  <c r="L1108" i="1"/>
  <c r="L1108" i="12" s="1"/>
  <c r="T1676" i="12"/>
  <c r="W1081" i="1"/>
  <c r="W1081" i="12"/>
  <c r="L1112" i="1"/>
  <c r="L1112" i="12" s="1"/>
  <c r="W1074" i="12"/>
  <c r="K1098" i="1"/>
  <c r="K1098" i="12" s="1"/>
  <c r="L1174" i="1"/>
  <c r="L1174" i="12"/>
  <c r="U1663" i="12"/>
  <c r="W1085" i="1"/>
  <c r="W1085" i="12"/>
  <c r="J1159" i="12"/>
  <c r="K1099" i="1"/>
  <c r="K1099" i="12" s="1"/>
  <c r="W1155" i="1"/>
  <c r="W1146" i="1"/>
  <c r="W1146" i="12" s="1"/>
  <c r="W1147" i="1"/>
  <c r="W1147" i="12" s="1"/>
  <c r="W1125" i="1"/>
  <c r="W1125" i="12" s="1"/>
  <c r="W1140" i="1"/>
  <c r="W1140" i="12" s="1"/>
  <c r="W1126" i="1"/>
  <c r="W1126" i="12" s="1"/>
  <c r="W1077" i="1"/>
  <c r="U1585" i="1"/>
  <c r="K1166" i="1"/>
  <c r="T1676" i="1"/>
  <c r="T816" i="1"/>
  <c r="K516" i="1"/>
  <c r="K520" i="1" s="1"/>
  <c r="W1074" i="1"/>
  <c r="J1120" i="1"/>
  <c r="H1134" i="1"/>
  <c r="W1063" i="1"/>
  <c r="I1134" i="1"/>
  <c r="K1127" i="1"/>
  <c r="J1134" i="1"/>
  <c r="H1120" i="1"/>
  <c r="K1120" i="1"/>
  <c r="H1148" i="1"/>
  <c r="K1134" i="1"/>
  <c r="I1120" i="1"/>
  <c r="K1141" i="1"/>
  <c r="J1127" i="1"/>
  <c r="J1148" i="1"/>
  <c r="H1141" i="1"/>
  <c r="J1159" i="1"/>
  <c r="K1160" i="1"/>
  <c r="K1160" i="12" s="1"/>
  <c r="K1148" i="1"/>
  <c r="J1141" i="1"/>
  <c r="I1127" i="1"/>
  <c r="I1148" i="1"/>
  <c r="I1141" i="1"/>
  <c r="H1127" i="1"/>
  <c r="U1663" i="1"/>
  <c r="U1507" i="1"/>
  <c r="H1113" i="1"/>
  <c r="J1113" i="1"/>
  <c r="K1113" i="1"/>
  <c r="I1113" i="1"/>
  <c r="U647" i="1"/>
  <c r="V1508" i="1"/>
  <c r="V1508" i="12" s="1"/>
  <c r="V1507" i="12" s="1"/>
  <c r="V1586" i="1"/>
  <c r="V1586" i="12" s="1"/>
  <c r="W1133" i="1"/>
  <c r="W1133" i="12" s="1"/>
  <c r="W1153" i="1"/>
  <c r="W1153" i="12" s="1"/>
  <c r="K1107" i="1"/>
  <c r="K1106" i="1" s="1"/>
  <c r="V1664" i="1"/>
  <c r="V1664" i="12" s="1"/>
  <c r="V1665" i="1"/>
  <c r="V1665" i="12" s="1"/>
  <c r="W1132" i="1"/>
  <c r="W1132" i="12" s="1"/>
  <c r="W1154" i="1"/>
  <c r="W1154" i="12" s="1"/>
  <c r="W1139" i="1"/>
  <c r="W1139" i="12" s="1"/>
  <c r="K1102" i="1"/>
  <c r="K1102" i="12" s="1"/>
  <c r="M1191" i="1"/>
  <c r="M1191" i="12" s="1"/>
  <c r="M1119" i="1"/>
  <c r="M1119" i="12" s="1"/>
  <c r="M1116" i="1"/>
  <c r="M1116" i="12" s="1"/>
  <c r="L1117" i="1"/>
  <c r="L1116" i="1"/>
  <c r="L1116" i="12" s="1"/>
  <c r="L1115" i="1"/>
  <c r="L1115" i="12" s="1"/>
  <c r="L1111" i="1"/>
  <c r="L1111" i="12" s="1"/>
  <c r="L1109" i="1"/>
  <c r="L1109" i="12" s="1"/>
  <c r="G1503" i="1"/>
  <c r="G1503" i="12" s="1"/>
  <c r="G1476" i="1"/>
  <c r="G1476" i="12" s="1"/>
  <c r="G1473" i="1"/>
  <c r="G1473" i="12" s="1"/>
  <c r="G1469" i="1"/>
  <c r="G1469" i="12" s="1"/>
  <c r="G1460" i="1"/>
  <c r="G1460" i="12" s="1"/>
  <c r="G1442" i="1"/>
  <c r="H1282" i="1"/>
  <c r="H1282" i="12" s="1"/>
  <c r="V1260" i="1"/>
  <c r="V1260" i="12" s="1"/>
  <c r="U1260" i="1"/>
  <c r="U1260" i="12" s="1"/>
  <c r="T1260" i="1"/>
  <c r="T1260" i="12" s="1"/>
  <c r="S1260" i="1"/>
  <c r="S1260" i="12" s="1"/>
  <c r="R1260" i="1"/>
  <c r="R1260" i="12" s="1"/>
  <c r="Q1260" i="1"/>
  <c r="Q1260" i="12" s="1"/>
  <c r="P1260" i="1"/>
  <c r="P1260" i="12" s="1"/>
  <c r="O1260" i="1"/>
  <c r="O1260" i="12" s="1"/>
  <c r="N1260" i="1"/>
  <c r="N1260" i="12" s="1"/>
  <c r="M1260" i="1"/>
  <c r="M1260" i="12" s="1"/>
  <c r="L1260" i="1"/>
  <c r="L1260" i="12" s="1"/>
  <c r="K1260" i="1"/>
  <c r="K1260" i="12" s="1"/>
  <c r="J1260" i="1"/>
  <c r="J1260" i="12" s="1"/>
  <c r="I1260" i="1"/>
  <c r="I1260" i="12" s="1"/>
  <c r="H1260" i="1"/>
  <c r="H1260" i="12" s="1"/>
  <c r="V1264" i="1"/>
  <c r="V1264" i="12" s="1"/>
  <c r="U1264" i="1"/>
  <c r="U1264" i="12" s="1"/>
  <c r="T1264" i="1"/>
  <c r="T1264" i="12" s="1"/>
  <c r="S1264" i="1"/>
  <c r="S1264" i="12" s="1"/>
  <c r="R1264" i="1"/>
  <c r="R1264" i="12" s="1"/>
  <c r="Q1264" i="1"/>
  <c r="Q1264" i="12" s="1"/>
  <c r="P1264" i="1"/>
  <c r="P1264" i="12" s="1"/>
  <c r="O1264" i="1"/>
  <c r="O1264" i="12" s="1"/>
  <c r="N1264" i="1"/>
  <c r="N1264" i="12" s="1"/>
  <c r="M1264" i="1"/>
  <c r="M1264" i="12" s="1"/>
  <c r="L1264" i="1"/>
  <c r="L1264" i="12" s="1"/>
  <c r="K1264" i="1"/>
  <c r="K1264" i="12" s="1"/>
  <c r="J1264" i="1"/>
  <c r="J1264" i="12" s="1"/>
  <c r="I1264" i="1"/>
  <c r="I1264" i="12" s="1"/>
  <c r="H1264" i="1"/>
  <c r="H1264" i="12" s="1"/>
  <c r="V1267" i="1"/>
  <c r="V1267" i="12" s="1"/>
  <c r="U1267" i="1"/>
  <c r="U1267" i="12" s="1"/>
  <c r="T1267" i="1"/>
  <c r="T1267" i="12" s="1"/>
  <c r="S1267" i="1"/>
  <c r="S1267" i="12" s="1"/>
  <c r="R1267" i="1"/>
  <c r="R1267" i="12" s="1"/>
  <c r="Q1267" i="1"/>
  <c r="Q1267" i="12" s="1"/>
  <c r="P1267" i="1"/>
  <c r="P1267" i="12" s="1"/>
  <c r="O1267" i="1"/>
  <c r="O1267" i="12" s="1"/>
  <c r="N1267" i="1"/>
  <c r="N1267" i="12" s="1"/>
  <c r="M1267" i="1"/>
  <c r="M1267" i="12" s="1"/>
  <c r="L1267" i="1"/>
  <c r="L1267" i="12" s="1"/>
  <c r="K1267" i="1"/>
  <c r="K1267" i="12" s="1"/>
  <c r="J1267" i="1"/>
  <c r="J1267" i="12" s="1"/>
  <c r="I1267" i="1"/>
  <c r="I1267" i="12" s="1"/>
  <c r="H1267" i="1"/>
  <c r="H1267" i="12" s="1"/>
  <c r="V1266" i="1"/>
  <c r="V1266" i="12" s="1"/>
  <c r="U1266" i="1"/>
  <c r="U1266" i="12" s="1"/>
  <c r="T1266" i="1"/>
  <c r="T1266" i="12" s="1"/>
  <c r="S1266" i="1"/>
  <c r="S1266" i="12" s="1"/>
  <c r="R1266" i="1"/>
  <c r="R1266" i="12" s="1"/>
  <c r="Q1266" i="1"/>
  <c r="Q1266" i="12" s="1"/>
  <c r="P1266" i="1"/>
  <c r="P1266" i="12" s="1"/>
  <c r="O1266" i="1"/>
  <c r="O1266" i="12" s="1"/>
  <c r="N1266" i="1"/>
  <c r="N1266" i="12" s="1"/>
  <c r="M1266" i="1"/>
  <c r="M1266" i="12" s="1"/>
  <c r="L1266" i="1"/>
  <c r="L1266" i="12" s="1"/>
  <c r="K1266" i="1"/>
  <c r="K1266" i="12" s="1"/>
  <c r="J1266" i="1"/>
  <c r="J1266" i="12" s="1"/>
  <c r="I1266" i="1"/>
  <c r="I1266" i="12" s="1"/>
  <c r="H1266" i="1"/>
  <c r="H1266" i="12" s="1"/>
  <c r="V1257" i="1"/>
  <c r="V1257" i="12" s="1"/>
  <c r="U1257" i="1"/>
  <c r="U1257" i="12" s="1"/>
  <c r="T1257" i="1"/>
  <c r="T1257" i="12" s="1"/>
  <c r="S1257" i="1"/>
  <c r="S1257" i="12" s="1"/>
  <c r="R1257" i="1"/>
  <c r="R1257" i="12" s="1"/>
  <c r="Q1257" i="1"/>
  <c r="Q1257" i="12" s="1"/>
  <c r="P1257" i="1"/>
  <c r="P1257" i="12" s="1"/>
  <c r="O1257" i="1"/>
  <c r="O1257" i="12" s="1"/>
  <c r="N1257" i="1"/>
  <c r="N1257" i="12" s="1"/>
  <c r="M1257" i="1"/>
  <c r="M1257" i="12" s="1"/>
  <c r="L1257" i="1"/>
  <c r="L1257" i="12" s="1"/>
  <c r="K1257" i="1"/>
  <c r="K1257" i="12" s="1"/>
  <c r="J1257" i="1"/>
  <c r="J1257" i="12" s="1"/>
  <c r="I1257" i="1"/>
  <c r="I1257" i="12" s="1"/>
  <c r="H1257" i="1"/>
  <c r="H1257" i="12" s="1"/>
  <c r="V1254" i="1"/>
  <c r="V1254" i="12" s="1"/>
  <c r="U1254" i="1"/>
  <c r="U1254" i="12" s="1"/>
  <c r="T1254" i="1"/>
  <c r="T1254" i="12" s="1"/>
  <c r="S1254" i="1"/>
  <c r="S1254" i="12" s="1"/>
  <c r="R1254" i="1"/>
  <c r="R1254" i="12" s="1"/>
  <c r="Q1254" i="1"/>
  <c r="Q1254" i="12" s="1"/>
  <c r="P1254" i="1"/>
  <c r="P1254" i="12" s="1"/>
  <c r="O1254" i="1"/>
  <c r="O1254" i="12" s="1"/>
  <c r="N1254" i="1"/>
  <c r="N1254" i="12" s="1"/>
  <c r="M1254" i="1"/>
  <c r="M1254" i="12" s="1"/>
  <c r="L1254" i="1"/>
  <c r="L1254" i="12" s="1"/>
  <c r="K1254" i="1"/>
  <c r="K1254" i="12" s="1"/>
  <c r="J1254" i="1"/>
  <c r="J1254" i="12" s="1"/>
  <c r="I1254" i="1"/>
  <c r="I1254" i="12" s="1"/>
  <c r="H1254" i="1"/>
  <c r="H1254" i="12" s="1"/>
  <c r="V1246" i="1"/>
  <c r="V1246" i="12" s="1"/>
  <c r="U1246" i="1"/>
  <c r="U1246" i="12" s="1"/>
  <c r="T1246" i="1"/>
  <c r="T1246" i="12" s="1"/>
  <c r="S1246" i="1"/>
  <c r="S1246" i="12" s="1"/>
  <c r="R1246" i="1"/>
  <c r="R1246" i="12" s="1"/>
  <c r="Q1246" i="1"/>
  <c r="Q1246" i="12" s="1"/>
  <c r="P1246" i="1"/>
  <c r="P1246" i="12" s="1"/>
  <c r="O1246" i="1"/>
  <c r="O1246" i="12" s="1"/>
  <c r="N1246" i="1"/>
  <c r="N1246" i="12" s="1"/>
  <c r="M1246" i="1"/>
  <c r="M1246" i="12" s="1"/>
  <c r="L1246" i="1"/>
  <c r="L1246" i="12" s="1"/>
  <c r="K1246" i="1"/>
  <c r="K1246" i="12" s="1"/>
  <c r="J1246" i="1"/>
  <c r="J1246" i="12" s="1"/>
  <c r="I1246" i="1"/>
  <c r="I1246" i="12" s="1"/>
  <c r="H1246" i="1"/>
  <c r="H1246" i="12" s="1"/>
  <c r="V1244" i="1"/>
  <c r="V1244" i="12" s="1"/>
  <c r="U1244" i="1"/>
  <c r="U1244" i="12" s="1"/>
  <c r="T1244" i="1"/>
  <c r="T1244" i="12" s="1"/>
  <c r="S1244" i="1"/>
  <c r="S1244" i="12" s="1"/>
  <c r="R1244" i="1"/>
  <c r="R1244" i="12" s="1"/>
  <c r="Q1244" i="1"/>
  <c r="Q1244" i="12" s="1"/>
  <c r="P1244" i="1"/>
  <c r="P1244" i="12" s="1"/>
  <c r="O1244" i="1"/>
  <c r="O1244" i="12" s="1"/>
  <c r="N1244" i="1"/>
  <c r="N1244" i="12" s="1"/>
  <c r="M1244" i="1"/>
  <c r="M1244" i="12" s="1"/>
  <c r="L1244" i="1"/>
  <c r="L1244" i="12" s="1"/>
  <c r="K1244" i="1"/>
  <c r="K1244" i="12" s="1"/>
  <c r="J1244" i="1"/>
  <c r="J1244" i="12" s="1"/>
  <c r="I1244" i="1"/>
  <c r="I1244" i="12" s="1"/>
  <c r="H1244" i="1"/>
  <c r="H1244" i="12" s="1"/>
  <c r="V1239" i="1"/>
  <c r="V1239" i="12" s="1"/>
  <c r="U1239" i="1"/>
  <c r="U1239" i="12" s="1"/>
  <c r="T1239" i="1"/>
  <c r="T1239" i="12" s="1"/>
  <c r="S1239" i="1"/>
  <c r="S1239" i="12" s="1"/>
  <c r="R1239" i="1"/>
  <c r="R1239" i="12" s="1"/>
  <c r="Q1239" i="1"/>
  <c r="Q1239" i="12" s="1"/>
  <c r="P1239" i="1"/>
  <c r="P1239" i="12" s="1"/>
  <c r="O1239" i="1"/>
  <c r="O1239" i="12" s="1"/>
  <c r="N1239" i="1"/>
  <c r="N1239" i="12" s="1"/>
  <c r="M1239" i="1"/>
  <c r="M1239" i="12" s="1"/>
  <c r="L1239" i="1"/>
  <c r="L1239" i="12" s="1"/>
  <c r="K1239" i="1"/>
  <c r="K1239" i="12" s="1"/>
  <c r="J1239" i="1"/>
  <c r="J1239" i="12" s="1"/>
  <c r="I1239" i="1"/>
  <c r="I1239" i="12" s="1"/>
  <c r="H1239" i="1"/>
  <c r="H1239" i="12" s="1"/>
  <c r="V1240" i="1"/>
  <c r="V1240" i="12" s="1"/>
  <c r="U1240" i="1"/>
  <c r="U1240" i="12" s="1"/>
  <c r="T1240" i="1"/>
  <c r="T1240" i="12" s="1"/>
  <c r="S1240" i="1"/>
  <c r="S1240" i="12" s="1"/>
  <c r="R1240" i="1"/>
  <c r="R1240" i="12" s="1"/>
  <c r="Q1240" i="1"/>
  <c r="Q1240" i="12" s="1"/>
  <c r="P1240" i="1"/>
  <c r="P1240" i="12" s="1"/>
  <c r="O1240" i="1"/>
  <c r="O1240" i="12" s="1"/>
  <c r="N1240" i="1"/>
  <c r="N1240" i="12" s="1"/>
  <c r="M1240" i="1"/>
  <c r="M1240" i="12" s="1"/>
  <c r="L1240" i="1"/>
  <c r="L1240" i="12" s="1"/>
  <c r="K1240" i="1"/>
  <c r="K1240" i="12" s="1"/>
  <c r="J1240" i="1"/>
  <c r="J1240" i="12" s="1"/>
  <c r="I1240" i="1"/>
  <c r="I1240" i="12" s="1"/>
  <c r="H1240" i="1"/>
  <c r="H1240" i="12" s="1"/>
  <c r="V1235" i="1"/>
  <c r="V1235" i="12" s="1"/>
  <c r="U1235" i="1"/>
  <c r="U1235" i="12" s="1"/>
  <c r="T1235" i="1"/>
  <c r="T1235" i="12" s="1"/>
  <c r="S1235" i="1"/>
  <c r="S1235" i="12" s="1"/>
  <c r="R1235" i="1"/>
  <c r="R1235" i="12" s="1"/>
  <c r="Q1235" i="1"/>
  <c r="Q1235" i="12" s="1"/>
  <c r="P1235" i="1"/>
  <c r="P1235" i="12" s="1"/>
  <c r="O1235" i="1"/>
  <c r="O1235" i="12" s="1"/>
  <c r="N1235" i="1"/>
  <c r="N1235" i="12" s="1"/>
  <c r="M1235" i="1"/>
  <c r="M1235" i="12" s="1"/>
  <c r="L1235" i="1"/>
  <c r="L1235" i="12" s="1"/>
  <c r="K1235" i="1"/>
  <c r="K1235" i="12" s="1"/>
  <c r="J1235" i="1"/>
  <c r="J1235" i="12" s="1"/>
  <c r="I1235" i="1"/>
  <c r="I1235" i="12" s="1"/>
  <c r="H1235" i="1"/>
  <c r="H1235" i="12" s="1"/>
  <c r="V1232" i="1"/>
  <c r="V1232" i="12" s="1"/>
  <c r="U1232" i="1"/>
  <c r="U1232" i="12" s="1"/>
  <c r="T1232" i="1"/>
  <c r="T1232" i="12" s="1"/>
  <c r="S1232" i="1"/>
  <c r="S1232" i="12" s="1"/>
  <c r="R1232" i="1"/>
  <c r="R1232" i="12" s="1"/>
  <c r="Q1232" i="1"/>
  <c r="Q1232" i="12" s="1"/>
  <c r="P1232" i="1"/>
  <c r="P1232" i="12" s="1"/>
  <c r="O1232" i="1"/>
  <c r="O1232" i="12" s="1"/>
  <c r="N1232" i="1"/>
  <c r="N1232" i="12" s="1"/>
  <c r="M1232" i="1"/>
  <c r="M1232" i="12" s="1"/>
  <c r="L1232" i="1"/>
  <c r="L1232" i="12" s="1"/>
  <c r="K1232" i="1"/>
  <c r="K1232" i="12" s="1"/>
  <c r="J1232" i="1"/>
  <c r="J1232" i="12" s="1"/>
  <c r="I1232" i="1"/>
  <c r="I1232" i="12" s="1"/>
  <c r="H1232" i="1"/>
  <c r="H1232" i="12" s="1"/>
  <c r="V1228" i="1"/>
  <c r="V1228" i="12" s="1"/>
  <c r="U1228" i="1"/>
  <c r="U1228" i="12" s="1"/>
  <c r="T1228" i="1"/>
  <c r="T1228" i="12" s="1"/>
  <c r="S1228" i="1"/>
  <c r="S1228" i="12" s="1"/>
  <c r="R1228" i="1"/>
  <c r="R1228" i="12" s="1"/>
  <c r="Q1228" i="1"/>
  <c r="Q1228" i="12" s="1"/>
  <c r="P1228" i="1"/>
  <c r="P1228" i="12" s="1"/>
  <c r="O1228" i="1"/>
  <c r="O1228" i="12" s="1"/>
  <c r="N1228" i="1"/>
  <c r="N1228" i="12" s="1"/>
  <c r="M1228" i="1"/>
  <c r="M1228" i="12" s="1"/>
  <c r="L1228" i="1"/>
  <c r="L1228" i="12" s="1"/>
  <c r="K1228" i="1"/>
  <c r="K1228" i="12" s="1"/>
  <c r="J1228" i="1"/>
  <c r="J1228" i="12" s="1"/>
  <c r="I1228" i="1"/>
  <c r="I1228" i="12" s="1"/>
  <c r="H1228" i="1"/>
  <c r="H1228" i="12" s="1"/>
  <c r="V1227" i="1"/>
  <c r="V1227" i="12" s="1"/>
  <c r="U1227" i="1"/>
  <c r="U1227" i="12" s="1"/>
  <c r="T1227" i="1"/>
  <c r="T1227" i="12" s="1"/>
  <c r="S1227" i="1"/>
  <c r="S1227" i="12" s="1"/>
  <c r="R1227" i="1"/>
  <c r="R1227" i="12" s="1"/>
  <c r="Q1227" i="1"/>
  <c r="Q1227" i="12" s="1"/>
  <c r="P1227" i="1"/>
  <c r="P1227" i="12" s="1"/>
  <c r="O1227" i="1"/>
  <c r="O1227" i="12" s="1"/>
  <c r="N1227" i="1"/>
  <c r="N1227" i="12" s="1"/>
  <c r="M1227" i="1"/>
  <c r="M1227" i="12" s="1"/>
  <c r="L1227" i="1"/>
  <c r="L1227" i="12" s="1"/>
  <c r="K1227" i="1"/>
  <c r="K1227" i="12" s="1"/>
  <c r="J1227" i="1"/>
  <c r="J1227" i="12" s="1"/>
  <c r="I1227" i="1"/>
  <c r="I1227" i="12" s="1"/>
  <c r="H1227" i="1"/>
  <c r="H1227" i="12" s="1"/>
  <c r="V1225" i="1"/>
  <c r="V1225" i="12" s="1"/>
  <c r="U1225" i="1"/>
  <c r="U1225" i="12" s="1"/>
  <c r="T1225" i="1"/>
  <c r="T1225" i="12" s="1"/>
  <c r="S1225" i="1"/>
  <c r="S1225" i="12" s="1"/>
  <c r="R1225" i="1"/>
  <c r="R1225" i="12" s="1"/>
  <c r="Q1225" i="1"/>
  <c r="Q1225" i="12" s="1"/>
  <c r="P1225" i="1"/>
  <c r="P1225" i="12" s="1"/>
  <c r="O1225" i="1"/>
  <c r="O1225" i="12" s="1"/>
  <c r="N1225" i="1"/>
  <c r="N1225" i="12" s="1"/>
  <c r="M1225" i="1"/>
  <c r="M1225" i="12" s="1"/>
  <c r="L1225" i="1"/>
  <c r="L1225" i="12" s="1"/>
  <c r="K1225" i="1"/>
  <c r="K1225" i="12" s="1"/>
  <c r="J1225" i="1"/>
  <c r="J1225" i="12" s="1"/>
  <c r="I1225" i="1"/>
  <c r="I1225" i="12" s="1"/>
  <c r="H1225" i="1"/>
  <c r="H1225" i="12" s="1"/>
  <c r="H1220" i="1"/>
  <c r="H1220" i="12" s="1"/>
  <c r="I1220" i="1"/>
  <c r="I1220" i="12" s="1"/>
  <c r="J1220" i="1"/>
  <c r="J1220" i="12" s="1"/>
  <c r="K1220" i="1"/>
  <c r="K1220" i="12" s="1"/>
  <c r="L1220" i="1"/>
  <c r="L1220" i="12" s="1"/>
  <c r="M1220" i="1"/>
  <c r="M1220" i="12" s="1"/>
  <c r="N1220" i="1"/>
  <c r="N1220" i="12" s="1"/>
  <c r="O1220" i="1"/>
  <c r="O1220" i="12" s="1"/>
  <c r="P1220" i="1"/>
  <c r="P1220" i="12" s="1"/>
  <c r="Q1220" i="1"/>
  <c r="Q1220" i="12" s="1"/>
  <c r="R1220" i="1"/>
  <c r="R1220" i="12" s="1"/>
  <c r="S1220" i="1"/>
  <c r="S1220" i="12" s="1"/>
  <c r="T1220" i="1"/>
  <c r="T1220" i="12" s="1"/>
  <c r="U1220" i="1"/>
  <c r="U1220" i="12" s="1"/>
  <c r="V1220" i="1"/>
  <c r="V1220" i="12" s="1"/>
  <c r="K1210" i="1"/>
  <c r="K1210" i="12" s="1"/>
  <c r="J1210" i="1"/>
  <c r="J1210" i="12" s="1"/>
  <c r="I1210" i="1"/>
  <c r="I1210" i="12" s="1"/>
  <c r="H1210" i="1"/>
  <c r="H1210" i="12" s="1"/>
  <c r="K1209" i="1"/>
  <c r="K1209" i="12" s="1"/>
  <c r="J1209" i="1"/>
  <c r="J1209" i="12" s="1"/>
  <c r="I1209" i="1"/>
  <c r="I1209" i="12" s="1"/>
  <c r="H1209" i="1"/>
  <c r="H1209" i="12" s="1"/>
  <c r="K1205" i="1"/>
  <c r="K1205" i="12" s="1"/>
  <c r="J1205" i="1"/>
  <c r="J1205" i="12" s="1"/>
  <c r="I1205" i="1"/>
  <c r="I1205" i="12" s="1"/>
  <c r="H1205" i="1"/>
  <c r="H1205" i="12" s="1"/>
  <c r="K1204" i="1"/>
  <c r="K1204" i="12" s="1"/>
  <c r="J1204" i="1"/>
  <c r="J1204" i="12" s="1"/>
  <c r="I1204" i="1"/>
  <c r="I1204" i="12" s="1"/>
  <c r="H1204" i="1"/>
  <c r="H1204" i="12" s="1"/>
  <c r="K1189" i="1"/>
  <c r="K1189" i="12" s="1"/>
  <c r="H1190" i="1"/>
  <c r="H1190" i="12" s="1"/>
  <c r="H1198" i="1"/>
  <c r="H1198" i="12" s="1"/>
  <c r="I1203" i="1"/>
  <c r="I1203" i="12" s="1"/>
  <c r="L1203" i="1"/>
  <c r="L1203" i="12" s="1"/>
  <c r="M1203" i="1"/>
  <c r="M1203" i="12" s="1"/>
  <c r="M1204" i="1"/>
  <c r="M1204" i="12" s="1"/>
  <c r="H1206" i="1"/>
  <c r="H1206" i="12" s="1"/>
  <c r="K1206" i="1"/>
  <c r="K1206" i="12" s="1"/>
  <c r="L1206" i="1"/>
  <c r="L1206" i="12" s="1"/>
  <c r="L1210" i="1"/>
  <c r="L1210" i="12" s="1"/>
  <c r="H1211" i="1"/>
  <c r="H1211" i="12" s="1"/>
  <c r="I1211" i="1"/>
  <c r="I1211" i="12" s="1"/>
  <c r="L1211" i="1"/>
  <c r="L1211" i="12" s="1"/>
  <c r="M1211" i="1"/>
  <c r="M1211" i="12" s="1"/>
  <c r="J1213" i="1"/>
  <c r="J1213" i="12" s="1"/>
  <c r="K1213" i="1"/>
  <c r="K1213" i="12" s="1"/>
  <c r="H1214" i="1"/>
  <c r="H1214" i="12" s="1"/>
  <c r="K1214" i="1"/>
  <c r="K1214" i="12" s="1"/>
  <c r="L1214" i="1"/>
  <c r="L1214" i="12" s="1"/>
  <c r="H1215" i="1"/>
  <c r="H1215" i="12" s="1"/>
  <c r="L1215" i="1"/>
  <c r="L1215" i="12" s="1"/>
  <c r="M1215" i="1"/>
  <c r="M1215" i="12" s="1"/>
  <c r="H1219" i="1"/>
  <c r="H1219" i="12" s="1"/>
  <c r="I1219" i="1"/>
  <c r="I1219" i="12" s="1"/>
  <c r="L1219" i="1"/>
  <c r="L1219" i="12" s="1"/>
  <c r="M1219" i="1"/>
  <c r="M1219" i="12" s="1"/>
  <c r="J1221" i="1"/>
  <c r="J1221" i="12" s="1"/>
  <c r="K1221" i="1"/>
  <c r="K1221" i="12" s="1"/>
  <c r="H1223" i="1"/>
  <c r="H1223" i="12" s="1"/>
  <c r="L1223" i="1"/>
  <c r="L1223" i="12" s="1"/>
  <c r="M1223" i="1"/>
  <c r="M1223" i="12" s="1"/>
  <c r="J1229" i="1"/>
  <c r="J1229" i="12" s="1"/>
  <c r="K1229" i="1"/>
  <c r="K1229" i="12" s="1"/>
  <c r="K1233" i="1"/>
  <c r="K1233" i="12" s="1"/>
  <c r="I1236" i="1"/>
  <c r="I1236" i="12" s="1"/>
  <c r="J1236" i="1"/>
  <c r="J1236" i="12" s="1"/>
  <c r="M1236" i="1"/>
  <c r="M1236" i="12" s="1"/>
  <c r="J1237" i="1"/>
  <c r="J1237" i="12" s="1"/>
  <c r="K1237" i="1"/>
  <c r="K1237" i="12" s="1"/>
  <c r="H1242" i="1"/>
  <c r="H1242" i="12" s="1"/>
  <c r="K1242" i="1"/>
  <c r="K1242" i="12" s="1"/>
  <c r="L1242" i="1"/>
  <c r="L1242" i="12" s="1"/>
  <c r="H1243" i="1"/>
  <c r="H1243" i="12" s="1"/>
  <c r="I1243" i="1"/>
  <c r="I1243" i="12" s="1"/>
  <c r="L1243" i="1"/>
  <c r="L1243" i="12" s="1"/>
  <c r="M1243" i="1"/>
  <c r="M1243" i="12" s="1"/>
  <c r="H1247" i="1"/>
  <c r="H1247" i="12" s="1"/>
  <c r="L1247" i="1"/>
  <c r="L1247" i="12" s="1"/>
  <c r="M1247" i="1"/>
  <c r="M1247" i="12" s="1"/>
  <c r="K1249" i="1"/>
  <c r="K1249" i="12" s="1"/>
  <c r="H1250" i="1"/>
  <c r="H1250" i="12" s="1"/>
  <c r="K1250" i="1"/>
  <c r="K1250" i="12" s="1"/>
  <c r="L1250" i="1"/>
  <c r="L1250" i="12" s="1"/>
  <c r="H1251" i="1"/>
  <c r="H1251" i="12" s="1"/>
  <c r="I1251" i="1"/>
  <c r="I1251" i="12" s="1"/>
  <c r="L1251" i="1"/>
  <c r="L1251" i="12" s="1"/>
  <c r="M1251" i="1"/>
  <c r="M1251" i="12" s="1"/>
  <c r="H1255" i="1"/>
  <c r="H1255" i="12" s="1"/>
  <c r="L1255" i="1"/>
  <c r="L1255" i="12" s="1"/>
  <c r="M1255" i="1"/>
  <c r="M1255" i="12" s="1"/>
  <c r="H1258" i="1"/>
  <c r="H1258" i="12" s="1"/>
  <c r="K1258" i="1"/>
  <c r="K1258" i="12" s="1"/>
  <c r="L1258" i="1"/>
  <c r="L1258" i="12" s="1"/>
  <c r="J1261" i="1"/>
  <c r="J1261" i="12" s="1"/>
  <c r="K1261" i="1"/>
  <c r="K1261" i="12" s="1"/>
  <c r="H1263" i="1"/>
  <c r="H1263" i="12" s="1"/>
  <c r="L1263" i="1"/>
  <c r="L1263" i="12" s="1"/>
  <c r="M1263" i="1"/>
  <c r="M1263" i="12" s="1"/>
  <c r="J1269" i="1"/>
  <c r="J1269" i="12" s="1"/>
  <c r="K1269" i="1"/>
  <c r="K1269" i="12" s="1"/>
  <c r="H1270" i="1"/>
  <c r="H1270" i="12" s="1"/>
  <c r="K1270" i="1"/>
  <c r="K1270" i="12" s="1"/>
  <c r="L1270" i="1"/>
  <c r="L1270" i="12" s="1"/>
  <c r="H1281" i="1"/>
  <c r="H1281" i="12" s="1"/>
  <c r="H1294" i="1"/>
  <c r="H1294" i="12" s="1"/>
  <c r="H1297" i="1"/>
  <c r="H1297" i="12" s="1"/>
  <c r="V1061" i="1"/>
  <c r="V1061" i="12" s="1"/>
  <c r="V1060" i="12" s="1"/>
  <c r="U1061" i="1"/>
  <c r="U1061" i="12" s="1"/>
  <c r="U1060" i="12" s="1"/>
  <c r="T1061" i="1"/>
  <c r="T1061" i="12" s="1"/>
  <c r="T1060" i="12" s="1"/>
  <c r="S1061" i="1"/>
  <c r="S1061" i="12" s="1"/>
  <c r="S1060" i="12" s="1"/>
  <c r="R1061" i="1"/>
  <c r="R1061" i="12" s="1"/>
  <c r="R1060" i="12" s="1"/>
  <c r="Q1061" i="1"/>
  <c r="Q1061" i="12" s="1"/>
  <c r="Q1060" i="12" s="1"/>
  <c r="P1061" i="1"/>
  <c r="P1061" i="12" s="1"/>
  <c r="P1060" i="12" s="1"/>
  <c r="O1061" i="1"/>
  <c r="O1061" i="12" s="1"/>
  <c r="O1060" i="12" s="1"/>
  <c r="N1061" i="1"/>
  <c r="N1061" i="12" s="1"/>
  <c r="N1060" i="12" s="1"/>
  <c r="M1061" i="1"/>
  <c r="M1061" i="12" s="1"/>
  <c r="M1060" i="12" s="1"/>
  <c r="L1061" i="1"/>
  <c r="L1061" i="12" s="1"/>
  <c r="L1060" i="12" s="1"/>
  <c r="K1061" i="1"/>
  <c r="K1061" i="12" s="1"/>
  <c r="K1060" i="12" s="1"/>
  <c r="J1061" i="1"/>
  <c r="J1061" i="12" s="1"/>
  <c r="J1060" i="12" s="1"/>
  <c r="I1061" i="1"/>
  <c r="I1061" i="12" s="1"/>
  <c r="I1060" i="12" s="1"/>
  <c r="H1061" i="1"/>
  <c r="H1061" i="12" s="1"/>
  <c r="H1060" i="12" s="1"/>
  <c r="V1059" i="1"/>
  <c r="V1059" i="12" s="1"/>
  <c r="V1057" i="12" s="1"/>
  <c r="U1059" i="1"/>
  <c r="U1059" i="12" s="1"/>
  <c r="U1057" i="12" s="1"/>
  <c r="T1059" i="1"/>
  <c r="T1059" i="12" s="1"/>
  <c r="T1057" i="12" s="1"/>
  <c r="S1059" i="1"/>
  <c r="S1059" i="12" s="1"/>
  <c r="S1057" i="12" s="1"/>
  <c r="R1059" i="1"/>
  <c r="R1059" i="12" s="1"/>
  <c r="R1057" i="12" s="1"/>
  <c r="Q1059" i="1"/>
  <c r="Q1059" i="12" s="1"/>
  <c r="Q1057" i="12" s="1"/>
  <c r="P1059" i="1"/>
  <c r="P1059" i="12" s="1"/>
  <c r="P1057" i="12" s="1"/>
  <c r="O1059" i="1"/>
  <c r="O1059" i="12" s="1"/>
  <c r="O1057" i="12" s="1"/>
  <c r="N1059" i="1"/>
  <c r="N1059" i="12" s="1"/>
  <c r="N1057" i="12" s="1"/>
  <c r="M1059" i="1"/>
  <c r="M1059" i="12" s="1"/>
  <c r="M1057" i="12" s="1"/>
  <c r="L1059" i="1"/>
  <c r="L1059" i="12" s="1"/>
  <c r="L1057" i="12" s="1"/>
  <c r="K1059" i="1"/>
  <c r="K1059" i="12" s="1"/>
  <c r="K1057" i="12" s="1"/>
  <c r="J1059" i="1"/>
  <c r="J1059" i="12" s="1"/>
  <c r="J1057" i="12" s="1"/>
  <c r="I1059" i="1"/>
  <c r="I1059" i="12" s="1"/>
  <c r="I1057" i="12" s="1"/>
  <c r="H1059" i="1"/>
  <c r="H1059" i="12" s="1"/>
  <c r="H1057" i="12" s="1"/>
  <c r="V1055" i="1"/>
  <c r="V1055" i="12" s="1"/>
  <c r="V1054" i="12" s="1"/>
  <c r="U1055" i="1"/>
  <c r="U1055" i="12" s="1"/>
  <c r="U1054" i="12" s="1"/>
  <c r="T1055" i="1"/>
  <c r="T1055" i="12" s="1"/>
  <c r="T1054" i="12" s="1"/>
  <c r="S1055" i="1"/>
  <c r="S1055" i="12" s="1"/>
  <c r="S1054" i="12" s="1"/>
  <c r="R1055" i="1"/>
  <c r="R1055" i="12" s="1"/>
  <c r="R1054" i="12" s="1"/>
  <c r="Q1055" i="1"/>
  <c r="Q1055" i="12" s="1"/>
  <c r="Q1054" i="12" s="1"/>
  <c r="P1055" i="1"/>
  <c r="P1055" i="12" s="1"/>
  <c r="P1054" i="12" s="1"/>
  <c r="O1055" i="1"/>
  <c r="O1055" i="12" s="1"/>
  <c r="O1054" i="12" s="1"/>
  <c r="N1055" i="1"/>
  <c r="N1055" i="12" s="1"/>
  <c r="N1054" i="12" s="1"/>
  <c r="M1055" i="1"/>
  <c r="M1055" i="12" s="1"/>
  <c r="M1054" i="12" s="1"/>
  <c r="L1055" i="1"/>
  <c r="L1055" i="12" s="1"/>
  <c r="L1054" i="12" s="1"/>
  <c r="K1055" i="1"/>
  <c r="K1055" i="12" s="1"/>
  <c r="K1054" i="12" s="1"/>
  <c r="J1055" i="1"/>
  <c r="J1055" i="12" s="1"/>
  <c r="J1054" i="12" s="1"/>
  <c r="I1055" i="1"/>
  <c r="I1055" i="12" s="1"/>
  <c r="I1054" i="12" s="1"/>
  <c r="H1055" i="1"/>
  <c r="H1055" i="12" s="1"/>
  <c r="H1054" i="12" s="1"/>
  <c r="V1053" i="1"/>
  <c r="V1053" i="12" s="1"/>
  <c r="V1051" i="12" s="1"/>
  <c r="U1053" i="1"/>
  <c r="U1053" i="12" s="1"/>
  <c r="U1051" i="12" s="1"/>
  <c r="T1053" i="1"/>
  <c r="T1053" i="12" s="1"/>
  <c r="T1051" i="12" s="1"/>
  <c r="S1053" i="1"/>
  <c r="S1053" i="12" s="1"/>
  <c r="S1051" i="12" s="1"/>
  <c r="R1053" i="1"/>
  <c r="R1053" i="12" s="1"/>
  <c r="R1051" i="12" s="1"/>
  <c r="Q1053" i="1"/>
  <c r="Q1053" i="12" s="1"/>
  <c r="Q1051" i="12" s="1"/>
  <c r="P1053" i="1"/>
  <c r="P1053" i="12" s="1"/>
  <c r="P1051" i="12" s="1"/>
  <c r="O1053" i="1"/>
  <c r="O1053" i="12" s="1"/>
  <c r="O1051" i="12" s="1"/>
  <c r="N1053" i="1"/>
  <c r="N1053" i="12" s="1"/>
  <c r="N1051" i="12" s="1"/>
  <c r="M1053" i="1"/>
  <c r="M1053" i="12" s="1"/>
  <c r="M1051" i="12" s="1"/>
  <c r="L1053" i="1"/>
  <c r="L1053" i="12" s="1"/>
  <c r="L1051" i="12" s="1"/>
  <c r="K1053" i="1"/>
  <c r="K1053" i="12" s="1"/>
  <c r="K1051" i="12" s="1"/>
  <c r="J1053" i="1"/>
  <c r="J1053" i="12" s="1"/>
  <c r="J1051" i="12" s="1"/>
  <c r="I1053" i="1"/>
  <c r="I1053" i="12" s="1"/>
  <c r="I1051" i="12" s="1"/>
  <c r="H1053" i="1"/>
  <c r="H1053" i="12" s="1"/>
  <c r="H1051" i="12" s="1"/>
  <c r="V1050" i="1"/>
  <c r="V1050" i="12" s="1"/>
  <c r="V1048" i="12" s="1"/>
  <c r="U1050" i="1"/>
  <c r="U1050" i="12" s="1"/>
  <c r="U1048" i="12" s="1"/>
  <c r="T1050" i="1"/>
  <c r="T1050" i="12" s="1"/>
  <c r="T1048" i="12" s="1"/>
  <c r="S1050" i="1"/>
  <c r="S1050" i="12" s="1"/>
  <c r="S1048" i="12" s="1"/>
  <c r="R1050" i="1"/>
  <c r="R1050" i="12" s="1"/>
  <c r="R1048" i="12" s="1"/>
  <c r="Q1050" i="1"/>
  <c r="Q1050" i="12" s="1"/>
  <c r="Q1048" i="12" s="1"/>
  <c r="P1050" i="1"/>
  <c r="P1050" i="12" s="1"/>
  <c r="P1048" i="12" s="1"/>
  <c r="O1050" i="1"/>
  <c r="O1050" i="12" s="1"/>
  <c r="O1048" i="12" s="1"/>
  <c r="N1050" i="1"/>
  <c r="N1050" i="12" s="1"/>
  <c r="N1048" i="12" s="1"/>
  <c r="M1050" i="1"/>
  <c r="M1050" i="12" s="1"/>
  <c r="M1048" i="12" s="1"/>
  <c r="L1050" i="1"/>
  <c r="L1050" i="12" s="1"/>
  <c r="L1048" i="12" s="1"/>
  <c r="K1050" i="1"/>
  <c r="K1050" i="12" s="1"/>
  <c r="K1048" i="12" s="1"/>
  <c r="J1050" i="1"/>
  <c r="J1050" i="12" s="1"/>
  <c r="J1048" i="12" s="1"/>
  <c r="I1050" i="1"/>
  <c r="I1050" i="12" s="1"/>
  <c r="I1048" i="12" s="1"/>
  <c r="H1050" i="1"/>
  <c r="H1050" i="12" s="1"/>
  <c r="H1048" i="12" s="1"/>
  <c r="V1046" i="1"/>
  <c r="V1046" i="12" s="1"/>
  <c r="V1043" i="12" s="1"/>
  <c r="U1046" i="1"/>
  <c r="U1046" i="12" s="1"/>
  <c r="U1043" i="12" s="1"/>
  <c r="T1046" i="1"/>
  <c r="T1046" i="12" s="1"/>
  <c r="T1043" i="12" s="1"/>
  <c r="S1046" i="1"/>
  <c r="S1046" i="12" s="1"/>
  <c r="S1043" i="12" s="1"/>
  <c r="R1046" i="1"/>
  <c r="R1046" i="12" s="1"/>
  <c r="R1043" i="12" s="1"/>
  <c r="Q1046" i="1"/>
  <c r="Q1046" i="12" s="1"/>
  <c r="Q1043" i="12" s="1"/>
  <c r="P1046" i="1"/>
  <c r="P1046" i="12" s="1"/>
  <c r="P1043" i="12" s="1"/>
  <c r="O1046" i="1"/>
  <c r="O1046" i="12" s="1"/>
  <c r="O1043" i="12" s="1"/>
  <c r="N1046" i="1"/>
  <c r="N1046" i="12" s="1"/>
  <c r="N1043" i="12" s="1"/>
  <c r="M1046" i="1"/>
  <c r="M1046" i="12" s="1"/>
  <c r="M1043" i="12" s="1"/>
  <c r="L1046" i="1"/>
  <c r="L1046" i="12" s="1"/>
  <c r="L1043" i="12" s="1"/>
  <c r="K1046" i="1"/>
  <c r="K1046" i="12" s="1"/>
  <c r="K1043" i="12" s="1"/>
  <c r="J1046" i="1"/>
  <c r="J1046" i="12" s="1"/>
  <c r="J1043" i="12" s="1"/>
  <c r="I1046" i="1"/>
  <c r="I1046" i="12" s="1"/>
  <c r="I1043" i="12" s="1"/>
  <c r="H1046" i="1"/>
  <c r="H1046" i="12" s="1"/>
  <c r="H1043" i="12" s="1"/>
  <c r="V1042" i="1"/>
  <c r="V1042" i="12" s="1"/>
  <c r="V1040" i="12" s="1"/>
  <c r="U1042" i="1"/>
  <c r="U1042" i="12" s="1"/>
  <c r="U1040" i="12" s="1"/>
  <c r="T1042" i="1"/>
  <c r="T1042" i="12" s="1"/>
  <c r="T1040" i="12" s="1"/>
  <c r="S1042" i="1"/>
  <c r="S1042" i="12" s="1"/>
  <c r="S1040" i="12" s="1"/>
  <c r="R1042" i="1"/>
  <c r="R1042" i="12" s="1"/>
  <c r="R1040" i="12" s="1"/>
  <c r="Q1042" i="1"/>
  <c r="Q1042" i="12" s="1"/>
  <c r="Q1040" i="12" s="1"/>
  <c r="P1042" i="1"/>
  <c r="P1042" i="12" s="1"/>
  <c r="P1040" i="12" s="1"/>
  <c r="O1042" i="1"/>
  <c r="O1042" i="12" s="1"/>
  <c r="O1040" i="12" s="1"/>
  <c r="N1042" i="1"/>
  <c r="N1042" i="12" s="1"/>
  <c r="N1040" i="12" s="1"/>
  <c r="M1042" i="1"/>
  <c r="M1042" i="12" s="1"/>
  <c r="M1040" i="12" s="1"/>
  <c r="L1042" i="1"/>
  <c r="L1042" i="12" s="1"/>
  <c r="L1040" i="12" s="1"/>
  <c r="K1042" i="1"/>
  <c r="K1042" i="12" s="1"/>
  <c r="K1040" i="12" s="1"/>
  <c r="J1042" i="1"/>
  <c r="J1042" i="12" s="1"/>
  <c r="J1040" i="12" s="1"/>
  <c r="I1042" i="1"/>
  <c r="I1042" i="12" s="1"/>
  <c r="I1040" i="12" s="1"/>
  <c r="H1042" i="1"/>
  <c r="H1042" i="12" s="1"/>
  <c r="H1040" i="12" s="1"/>
  <c r="V1039" i="1"/>
  <c r="V1039" i="12" s="1"/>
  <c r="V1036" i="12" s="1"/>
  <c r="U1039" i="1"/>
  <c r="U1039" i="12" s="1"/>
  <c r="U1036" i="12" s="1"/>
  <c r="T1039" i="1"/>
  <c r="T1039" i="12" s="1"/>
  <c r="T1036" i="12" s="1"/>
  <c r="S1039" i="1"/>
  <c r="S1039" i="12" s="1"/>
  <c r="S1036" i="12" s="1"/>
  <c r="R1039" i="1"/>
  <c r="R1039" i="12" s="1"/>
  <c r="R1036" i="12" s="1"/>
  <c r="Q1039" i="1"/>
  <c r="Q1039" i="12" s="1"/>
  <c r="Q1036" i="12" s="1"/>
  <c r="P1039" i="1"/>
  <c r="P1039" i="12" s="1"/>
  <c r="P1036" i="12" s="1"/>
  <c r="O1039" i="1"/>
  <c r="O1039" i="12" s="1"/>
  <c r="O1036" i="12" s="1"/>
  <c r="N1039" i="1"/>
  <c r="N1039" i="12" s="1"/>
  <c r="N1036" i="12" s="1"/>
  <c r="M1039" i="1"/>
  <c r="M1039" i="12" s="1"/>
  <c r="M1036" i="12" s="1"/>
  <c r="L1039" i="1"/>
  <c r="L1039" i="12" s="1"/>
  <c r="L1036" i="12" s="1"/>
  <c r="K1039" i="1"/>
  <c r="K1039" i="12" s="1"/>
  <c r="K1036" i="12" s="1"/>
  <c r="J1039" i="1"/>
  <c r="J1039" i="12" s="1"/>
  <c r="J1036" i="12" s="1"/>
  <c r="I1039" i="1"/>
  <c r="I1039" i="12" s="1"/>
  <c r="I1036" i="12" s="1"/>
  <c r="H1039" i="1"/>
  <c r="H1039" i="12" s="1"/>
  <c r="H1036" i="12" s="1"/>
  <c r="V1035" i="1"/>
  <c r="V1035" i="12" s="1"/>
  <c r="V1033" i="12" s="1"/>
  <c r="U1035" i="1"/>
  <c r="U1035" i="12" s="1"/>
  <c r="U1033" i="12" s="1"/>
  <c r="T1035" i="1"/>
  <c r="T1035" i="12" s="1"/>
  <c r="T1033" i="12" s="1"/>
  <c r="S1035" i="1"/>
  <c r="S1035" i="12" s="1"/>
  <c r="S1033" i="12" s="1"/>
  <c r="R1035" i="1"/>
  <c r="R1035" i="12" s="1"/>
  <c r="R1033" i="12" s="1"/>
  <c r="Q1035" i="1"/>
  <c r="Q1035" i="12" s="1"/>
  <c r="Q1033" i="12" s="1"/>
  <c r="P1035" i="1"/>
  <c r="P1035" i="12" s="1"/>
  <c r="P1033" i="12" s="1"/>
  <c r="O1035" i="1"/>
  <c r="O1035" i="12" s="1"/>
  <c r="O1033" i="12" s="1"/>
  <c r="N1035" i="1"/>
  <c r="N1035" i="12" s="1"/>
  <c r="N1033" i="12" s="1"/>
  <c r="M1035" i="1"/>
  <c r="M1035" i="12" s="1"/>
  <c r="M1033" i="12" s="1"/>
  <c r="L1035" i="1"/>
  <c r="L1035" i="12" s="1"/>
  <c r="L1033" i="12" s="1"/>
  <c r="K1035" i="1"/>
  <c r="K1035" i="12" s="1"/>
  <c r="K1033" i="12" s="1"/>
  <c r="J1035" i="1"/>
  <c r="J1035" i="12" s="1"/>
  <c r="J1033" i="12" s="1"/>
  <c r="I1035" i="1"/>
  <c r="I1035" i="12" s="1"/>
  <c r="I1033" i="12" s="1"/>
  <c r="H1035" i="1"/>
  <c r="H1035" i="12" s="1"/>
  <c r="H1033" i="12" s="1"/>
  <c r="V1031" i="1"/>
  <c r="V1031" i="12" s="1"/>
  <c r="V1029" i="12" s="1"/>
  <c r="U1031" i="1"/>
  <c r="U1031" i="12" s="1"/>
  <c r="U1029" i="12" s="1"/>
  <c r="T1031" i="1"/>
  <c r="T1031" i="12" s="1"/>
  <c r="T1029" i="12" s="1"/>
  <c r="S1031" i="1"/>
  <c r="S1031" i="12" s="1"/>
  <c r="S1029" i="12" s="1"/>
  <c r="R1031" i="1"/>
  <c r="R1031" i="12" s="1"/>
  <c r="R1029" i="12" s="1"/>
  <c r="Q1031" i="1"/>
  <c r="Q1031" i="12" s="1"/>
  <c r="Q1029" i="12" s="1"/>
  <c r="P1031" i="1"/>
  <c r="P1031" i="12" s="1"/>
  <c r="P1029" i="12" s="1"/>
  <c r="O1031" i="1"/>
  <c r="O1031" i="12" s="1"/>
  <c r="O1029" i="12" s="1"/>
  <c r="N1031" i="1"/>
  <c r="N1031" i="12" s="1"/>
  <c r="N1029" i="12" s="1"/>
  <c r="M1031" i="1"/>
  <c r="M1031" i="12" s="1"/>
  <c r="M1029" i="12" s="1"/>
  <c r="L1031" i="1"/>
  <c r="L1031" i="12" s="1"/>
  <c r="L1029" i="12" s="1"/>
  <c r="K1031" i="1"/>
  <c r="K1031" i="12" s="1"/>
  <c r="K1029" i="12" s="1"/>
  <c r="J1031" i="1"/>
  <c r="J1031" i="12" s="1"/>
  <c r="J1029" i="12" s="1"/>
  <c r="I1031" i="1"/>
  <c r="I1031" i="12" s="1"/>
  <c r="I1029" i="12" s="1"/>
  <c r="H1031" i="1"/>
  <c r="H1031" i="12" s="1"/>
  <c r="H1029" i="12" s="1"/>
  <c r="V1028" i="1"/>
  <c r="V1028" i="12" s="1"/>
  <c r="V1026" i="12" s="1"/>
  <c r="U1028" i="1"/>
  <c r="U1028" i="12" s="1"/>
  <c r="U1026" i="12" s="1"/>
  <c r="T1028" i="1"/>
  <c r="T1028" i="12" s="1"/>
  <c r="T1026" i="12" s="1"/>
  <c r="S1028" i="1"/>
  <c r="S1028" i="12" s="1"/>
  <c r="S1026" i="12" s="1"/>
  <c r="R1028" i="1"/>
  <c r="R1028" i="12" s="1"/>
  <c r="R1026" i="12" s="1"/>
  <c r="Q1028" i="1"/>
  <c r="Q1028" i="12" s="1"/>
  <c r="Q1026" i="12" s="1"/>
  <c r="P1028" i="1"/>
  <c r="P1028" i="12" s="1"/>
  <c r="P1026" i="12" s="1"/>
  <c r="O1028" i="1"/>
  <c r="O1028" i="12" s="1"/>
  <c r="O1026" i="12" s="1"/>
  <c r="N1028" i="1"/>
  <c r="N1028" i="12" s="1"/>
  <c r="N1026" i="12" s="1"/>
  <c r="M1028" i="1"/>
  <c r="M1028" i="12" s="1"/>
  <c r="M1026" i="12" s="1"/>
  <c r="L1028" i="1"/>
  <c r="L1028" i="12" s="1"/>
  <c r="L1026" i="12" s="1"/>
  <c r="K1028" i="1"/>
  <c r="K1028" i="12" s="1"/>
  <c r="K1026" i="12" s="1"/>
  <c r="J1028" i="1"/>
  <c r="J1028" i="12" s="1"/>
  <c r="J1026" i="12" s="1"/>
  <c r="I1028" i="1"/>
  <c r="I1028" i="12" s="1"/>
  <c r="I1026" i="12" s="1"/>
  <c r="H1028" i="1"/>
  <c r="H1028" i="12" s="1"/>
  <c r="H1026" i="12" s="1"/>
  <c r="V1022" i="1"/>
  <c r="V1022" i="12" s="1"/>
  <c r="V1021" i="12" s="1"/>
  <c r="U1022" i="1"/>
  <c r="U1022" i="12" s="1"/>
  <c r="U1021" i="12" s="1"/>
  <c r="T1022" i="1"/>
  <c r="T1022" i="12" s="1"/>
  <c r="T1021" i="12" s="1"/>
  <c r="S1022" i="1"/>
  <c r="S1022" i="12" s="1"/>
  <c r="S1021" i="12" s="1"/>
  <c r="R1022" i="1"/>
  <c r="R1022" i="12" s="1"/>
  <c r="R1021" i="12" s="1"/>
  <c r="Q1022" i="1"/>
  <c r="Q1022" i="12" s="1"/>
  <c r="Q1021" i="12" s="1"/>
  <c r="P1022" i="1"/>
  <c r="P1022" i="12" s="1"/>
  <c r="P1021" i="12" s="1"/>
  <c r="O1022" i="1"/>
  <c r="O1022" i="12" s="1"/>
  <c r="O1021" i="12" s="1"/>
  <c r="N1022" i="1"/>
  <c r="N1022" i="12" s="1"/>
  <c r="N1021" i="12" s="1"/>
  <c r="M1022" i="1"/>
  <c r="M1022" i="12" s="1"/>
  <c r="M1021" i="12" s="1"/>
  <c r="L1022" i="1"/>
  <c r="L1022" i="12" s="1"/>
  <c r="L1021" i="12" s="1"/>
  <c r="K1022" i="1"/>
  <c r="K1022" i="12" s="1"/>
  <c r="K1021" i="12" s="1"/>
  <c r="J1022" i="1"/>
  <c r="J1022" i="12" s="1"/>
  <c r="J1021" i="12" s="1"/>
  <c r="I1022" i="1"/>
  <c r="I1022" i="12" s="1"/>
  <c r="I1021" i="12" s="1"/>
  <c r="H1022" i="1"/>
  <c r="H1022" i="12" s="1"/>
  <c r="H1021" i="12" s="1"/>
  <c r="V1020" i="1"/>
  <c r="V1020" i="12" s="1"/>
  <c r="V1017" i="12" s="1"/>
  <c r="U1020" i="1"/>
  <c r="U1020" i="12" s="1"/>
  <c r="U1017" i="12" s="1"/>
  <c r="T1020" i="1"/>
  <c r="T1020" i="12" s="1"/>
  <c r="T1017" i="12" s="1"/>
  <c r="S1020" i="1"/>
  <c r="S1020" i="12" s="1"/>
  <c r="S1017" i="12" s="1"/>
  <c r="R1020" i="1"/>
  <c r="R1020" i="12" s="1"/>
  <c r="R1017" i="12" s="1"/>
  <c r="Q1020" i="1"/>
  <c r="Q1020" i="12" s="1"/>
  <c r="Q1017" i="12" s="1"/>
  <c r="P1020" i="1"/>
  <c r="P1020" i="12" s="1"/>
  <c r="P1017" i="12" s="1"/>
  <c r="O1020" i="1"/>
  <c r="O1020" i="12" s="1"/>
  <c r="O1017" i="12" s="1"/>
  <c r="N1020" i="1"/>
  <c r="N1020" i="12" s="1"/>
  <c r="N1017" i="12" s="1"/>
  <c r="M1020" i="1"/>
  <c r="M1020" i="12" s="1"/>
  <c r="M1017" i="12" s="1"/>
  <c r="L1020" i="1"/>
  <c r="L1020" i="12" s="1"/>
  <c r="L1017" i="12" s="1"/>
  <c r="K1020" i="1"/>
  <c r="K1020" i="12" s="1"/>
  <c r="K1017" i="12" s="1"/>
  <c r="J1020" i="1"/>
  <c r="J1020" i="12" s="1"/>
  <c r="J1017" i="12" s="1"/>
  <c r="I1020" i="1"/>
  <c r="I1020" i="12" s="1"/>
  <c r="I1017" i="12" s="1"/>
  <c r="H1020" i="1"/>
  <c r="H1020" i="12" s="1"/>
  <c r="H1017" i="12" s="1"/>
  <c r="V1015" i="1"/>
  <c r="V1015" i="12" s="1"/>
  <c r="V1013" i="12" s="1"/>
  <c r="U1015" i="1"/>
  <c r="U1015" i="12" s="1"/>
  <c r="U1013" i="12" s="1"/>
  <c r="T1015" i="1"/>
  <c r="T1015" i="12" s="1"/>
  <c r="T1013" i="12" s="1"/>
  <c r="S1015" i="1"/>
  <c r="S1015" i="12" s="1"/>
  <c r="S1013" i="12" s="1"/>
  <c r="R1015" i="1"/>
  <c r="R1015" i="12" s="1"/>
  <c r="R1013" i="12" s="1"/>
  <c r="Q1015" i="1"/>
  <c r="Q1015" i="12" s="1"/>
  <c r="Q1013" i="12" s="1"/>
  <c r="P1015" i="1"/>
  <c r="P1015" i="12" s="1"/>
  <c r="P1013" i="12" s="1"/>
  <c r="O1015" i="1"/>
  <c r="O1015" i="12" s="1"/>
  <c r="O1013" i="12" s="1"/>
  <c r="N1015" i="1"/>
  <c r="N1015" i="12" s="1"/>
  <c r="N1013" i="12" s="1"/>
  <c r="M1015" i="1"/>
  <c r="M1015" i="12" s="1"/>
  <c r="M1013" i="12" s="1"/>
  <c r="L1015" i="1"/>
  <c r="L1015" i="12" s="1"/>
  <c r="L1013" i="12" s="1"/>
  <c r="K1015" i="1"/>
  <c r="K1015" i="12" s="1"/>
  <c r="K1013" i="12" s="1"/>
  <c r="J1015" i="1"/>
  <c r="J1015" i="12" s="1"/>
  <c r="J1013" i="12" s="1"/>
  <c r="I1015" i="1"/>
  <c r="I1015" i="12" s="1"/>
  <c r="I1013" i="12" s="1"/>
  <c r="H1015" i="1"/>
  <c r="H1015" i="12" s="1"/>
  <c r="H1013" i="12" s="1"/>
  <c r="V1003" i="1"/>
  <c r="V1003" i="12" s="1"/>
  <c r="V1002" i="12" s="1"/>
  <c r="U1003" i="1"/>
  <c r="U1003" i="12" s="1"/>
  <c r="U1002" i="12" s="1"/>
  <c r="T1003" i="1"/>
  <c r="T1003" i="12" s="1"/>
  <c r="T1002" i="12" s="1"/>
  <c r="S1003" i="1"/>
  <c r="S1003" i="12" s="1"/>
  <c r="S1002" i="12" s="1"/>
  <c r="R1003" i="1"/>
  <c r="R1003" i="12" s="1"/>
  <c r="R1002" i="12" s="1"/>
  <c r="Q1003" i="1"/>
  <c r="Q1003" i="12" s="1"/>
  <c r="Q1002" i="12" s="1"/>
  <c r="P1003" i="1"/>
  <c r="P1003" i="12" s="1"/>
  <c r="P1002" i="12" s="1"/>
  <c r="O1003" i="1"/>
  <c r="O1003" i="12" s="1"/>
  <c r="O1002" i="12" s="1"/>
  <c r="N1003" i="1"/>
  <c r="N1003" i="12" s="1"/>
  <c r="N1002" i="12" s="1"/>
  <c r="M1003" i="1"/>
  <c r="M1003" i="12" s="1"/>
  <c r="M1002" i="12" s="1"/>
  <c r="L1003" i="1"/>
  <c r="L1003" i="12" s="1"/>
  <c r="L1002" i="12" s="1"/>
  <c r="K1003" i="1"/>
  <c r="K1003" i="12" s="1"/>
  <c r="K1002" i="12" s="1"/>
  <c r="J1003" i="1"/>
  <c r="J1003" i="12" s="1"/>
  <c r="J1002" i="12" s="1"/>
  <c r="I1003" i="1"/>
  <c r="I1003" i="12" s="1"/>
  <c r="I1002" i="12" s="1"/>
  <c r="H1003" i="1"/>
  <c r="H1003" i="12" s="1"/>
  <c r="H1002" i="12" s="1"/>
  <c r="V999" i="1"/>
  <c r="V999" i="12" s="1"/>
  <c r="V997" i="12" s="1"/>
  <c r="U999" i="1"/>
  <c r="U999" i="12" s="1"/>
  <c r="U997" i="12" s="1"/>
  <c r="T999" i="1"/>
  <c r="T999" i="12" s="1"/>
  <c r="T997" i="12" s="1"/>
  <c r="S999" i="1"/>
  <c r="S999" i="12" s="1"/>
  <c r="S997" i="12" s="1"/>
  <c r="R999" i="1"/>
  <c r="R999" i="12" s="1"/>
  <c r="R997" i="12" s="1"/>
  <c r="Q999" i="1"/>
  <c r="Q999" i="12" s="1"/>
  <c r="Q997" i="12" s="1"/>
  <c r="P999" i="1"/>
  <c r="P999" i="12" s="1"/>
  <c r="P997" i="12" s="1"/>
  <c r="O999" i="1"/>
  <c r="O999" i="12" s="1"/>
  <c r="O997" i="12" s="1"/>
  <c r="N999" i="1"/>
  <c r="N999" i="12" s="1"/>
  <c r="N997" i="12" s="1"/>
  <c r="M999" i="1"/>
  <c r="M999" i="12" s="1"/>
  <c r="M997" i="12" s="1"/>
  <c r="L999" i="1"/>
  <c r="L999" i="12" s="1"/>
  <c r="L997" i="12" s="1"/>
  <c r="K999" i="1"/>
  <c r="K999" i="12" s="1"/>
  <c r="K997" i="12" s="1"/>
  <c r="J999" i="1"/>
  <c r="J999" i="12" s="1"/>
  <c r="J997" i="12" s="1"/>
  <c r="I999" i="1"/>
  <c r="I999" i="12" s="1"/>
  <c r="I997" i="12" s="1"/>
  <c r="H999" i="1"/>
  <c r="H999" i="12" s="1"/>
  <c r="H997" i="12" s="1"/>
  <c r="H1233" i="1"/>
  <c r="H1233" i="12" s="1"/>
  <c r="I1233" i="1"/>
  <c r="I1233" i="12" s="1"/>
  <c r="J1233" i="1"/>
  <c r="J1233" i="12" s="1"/>
  <c r="L1233" i="1"/>
  <c r="L1233" i="12" s="1"/>
  <c r="M1233" i="1"/>
  <c r="M1233" i="12" s="1"/>
  <c r="N1233" i="1"/>
  <c r="N1233" i="12" s="1"/>
  <c r="O1233" i="1"/>
  <c r="O1233" i="12" s="1"/>
  <c r="P1233" i="1"/>
  <c r="P1233" i="12" s="1"/>
  <c r="Q1233" i="1"/>
  <c r="Q1233" i="12" s="1"/>
  <c r="R1233" i="1"/>
  <c r="R1233" i="12" s="1"/>
  <c r="S1233" i="1"/>
  <c r="S1233" i="12" s="1"/>
  <c r="T1233" i="1"/>
  <c r="T1233" i="12" s="1"/>
  <c r="U1233" i="1"/>
  <c r="U1233" i="12" s="1"/>
  <c r="V1233" i="1"/>
  <c r="V1233" i="12" s="1"/>
  <c r="H1236" i="1"/>
  <c r="H1236" i="12" s="1"/>
  <c r="K1236" i="1"/>
  <c r="K1236" i="12" s="1"/>
  <c r="L1236" i="1"/>
  <c r="L1236" i="12" s="1"/>
  <c r="N1236" i="1"/>
  <c r="N1236" i="12" s="1"/>
  <c r="O1236" i="1"/>
  <c r="O1236" i="12" s="1"/>
  <c r="P1236" i="1"/>
  <c r="P1236" i="12" s="1"/>
  <c r="Q1236" i="1"/>
  <c r="Q1236" i="12" s="1"/>
  <c r="R1236" i="1"/>
  <c r="R1236" i="12" s="1"/>
  <c r="S1236" i="1"/>
  <c r="S1236" i="12" s="1"/>
  <c r="T1236" i="1"/>
  <c r="T1236" i="12" s="1"/>
  <c r="U1236" i="1"/>
  <c r="U1236" i="12" s="1"/>
  <c r="V1236" i="1"/>
  <c r="V1236" i="12" s="1"/>
  <c r="H1237" i="1"/>
  <c r="H1237" i="12" s="1"/>
  <c r="I1237" i="1"/>
  <c r="I1237" i="12" s="1"/>
  <c r="L1237" i="1"/>
  <c r="L1237" i="12" s="1"/>
  <c r="M1237" i="1"/>
  <c r="M1237" i="12" s="1"/>
  <c r="N1237" i="1"/>
  <c r="N1237" i="12" s="1"/>
  <c r="O1237" i="1"/>
  <c r="O1237" i="12" s="1"/>
  <c r="P1237" i="1"/>
  <c r="P1237" i="12" s="1"/>
  <c r="Q1237" i="1"/>
  <c r="Q1237" i="12" s="1"/>
  <c r="R1237" i="1"/>
  <c r="R1237" i="12" s="1"/>
  <c r="S1237" i="1"/>
  <c r="S1237" i="12" s="1"/>
  <c r="T1237" i="1"/>
  <c r="T1237" i="12" s="1"/>
  <c r="U1237" i="1"/>
  <c r="U1237" i="12" s="1"/>
  <c r="V1237" i="1"/>
  <c r="V1237" i="12" s="1"/>
  <c r="I1242" i="1"/>
  <c r="I1242" i="12" s="1"/>
  <c r="J1242" i="1"/>
  <c r="J1242" i="12" s="1"/>
  <c r="M1242" i="1"/>
  <c r="M1242" i="12" s="1"/>
  <c r="N1242" i="1"/>
  <c r="N1242" i="12" s="1"/>
  <c r="O1242" i="1"/>
  <c r="O1242" i="12" s="1"/>
  <c r="P1242" i="1"/>
  <c r="P1242" i="12" s="1"/>
  <c r="Q1242" i="1"/>
  <c r="Q1242" i="12" s="1"/>
  <c r="R1242" i="1"/>
  <c r="R1242" i="12" s="1"/>
  <c r="S1242" i="1"/>
  <c r="S1242" i="12" s="1"/>
  <c r="T1242" i="1"/>
  <c r="T1242" i="12" s="1"/>
  <c r="U1242" i="1"/>
  <c r="U1242" i="12" s="1"/>
  <c r="V1242" i="1"/>
  <c r="V1242" i="12" s="1"/>
  <c r="J1243" i="1"/>
  <c r="J1243" i="12" s="1"/>
  <c r="K1243" i="1"/>
  <c r="K1243" i="12" s="1"/>
  <c r="N1243" i="1"/>
  <c r="N1243" i="12" s="1"/>
  <c r="O1243" i="1"/>
  <c r="O1243" i="12" s="1"/>
  <c r="P1243" i="1"/>
  <c r="P1243" i="12" s="1"/>
  <c r="Q1243" i="1"/>
  <c r="Q1243" i="12" s="1"/>
  <c r="R1243" i="1"/>
  <c r="R1243" i="12" s="1"/>
  <c r="S1243" i="1"/>
  <c r="S1243" i="12" s="1"/>
  <c r="T1243" i="1"/>
  <c r="T1243" i="12" s="1"/>
  <c r="U1243" i="1"/>
  <c r="U1243" i="12" s="1"/>
  <c r="V1243" i="1"/>
  <c r="V1243" i="12" s="1"/>
  <c r="I1247" i="1"/>
  <c r="I1247" i="12" s="1"/>
  <c r="J1247" i="1"/>
  <c r="J1247" i="12" s="1"/>
  <c r="K1247" i="1"/>
  <c r="K1247" i="12" s="1"/>
  <c r="N1247" i="1"/>
  <c r="N1247" i="12" s="1"/>
  <c r="O1247" i="1"/>
  <c r="O1247" i="12" s="1"/>
  <c r="P1247" i="1"/>
  <c r="P1247" i="12" s="1"/>
  <c r="Q1247" i="1"/>
  <c r="Q1247" i="12" s="1"/>
  <c r="R1247" i="1"/>
  <c r="R1247" i="12" s="1"/>
  <c r="S1247" i="1"/>
  <c r="S1247" i="12" s="1"/>
  <c r="T1247" i="1"/>
  <c r="T1247" i="12" s="1"/>
  <c r="U1247" i="1"/>
  <c r="U1247" i="12" s="1"/>
  <c r="V1247" i="1"/>
  <c r="V1247" i="12" s="1"/>
  <c r="H1249" i="1"/>
  <c r="H1249" i="12" s="1"/>
  <c r="I1249" i="1"/>
  <c r="I1249" i="12" s="1"/>
  <c r="J1249" i="1"/>
  <c r="J1249" i="12" s="1"/>
  <c r="L1249" i="1"/>
  <c r="L1249" i="12" s="1"/>
  <c r="M1249" i="1"/>
  <c r="M1249" i="12" s="1"/>
  <c r="N1249" i="1"/>
  <c r="N1249" i="12" s="1"/>
  <c r="O1249" i="1"/>
  <c r="O1249" i="12" s="1"/>
  <c r="P1249" i="1"/>
  <c r="P1249" i="12" s="1"/>
  <c r="Q1249" i="1"/>
  <c r="Q1249" i="12" s="1"/>
  <c r="R1249" i="1"/>
  <c r="R1249" i="12" s="1"/>
  <c r="S1249" i="1"/>
  <c r="S1249" i="12" s="1"/>
  <c r="T1249" i="1"/>
  <c r="T1249" i="12" s="1"/>
  <c r="U1249" i="1"/>
  <c r="U1249" i="12" s="1"/>
  <c r="V1249" i="1"/>
  <c r="V1249" i="12" s="1"/>
  <c r="I1250" i="1"/>
  <c r="I1250" i="12" s="1"/>
  <c r="J1250" i="1"/>
  <c r="J1250" i="12" s="1"/>
  <c r="M1250" i="1"/>
  <c r="M1250" i="12" s="1"/>
  <c r="N1250" i="1"/>
  <c r="N1250" i="12" s="1"/>
  <c r="O1250" i="1"/>
  <c r="O1250" i="12" s="1"/>
  <c r="P1250" i="1"/>
  <c r="P1250" i="12" s="1"/>
  <c r="Q1250" i="1"/>
  <c r="Q1250" i="12" s="1"/>
  <c r="R1250" i="1"/>
  <c r="R1250" i="12" s="1"/>
  <c r="S1250" i="1"/>
  <c r="S1250" i="12" s="1"/>
  <c r="T1250" i="1"/>
  <c r="T1250" i="12" s="1"/>
  <c r="U1250" i="1"/>
  <c r="U1250" i="12" s="1"/>
  <c r="V1250" i="1"/>
  <c r="V1250" i="12" s="1"/>
  <c r="J1251" i="1"/>
  <c r="J1251" i="12" s="1"/>
  <c r="K1251" i="1"/>
  <c r="K1251" i="12" s="1"/>
  <c r="N1251" i="1"/>
  <c r="N1251" i="12" s="1"/>
  <c r="O1251" i="1"/>
  <c r="O1251" i="12" s="1"/>
  <c r="P1251" i="1"/>
  <c r="P1251" i="12" s="1"/>
  <c r="Q1251" i="1"/>
  <c r="Q1251" i="12" s="1"/>
  <c r="R1251" i="1"/>
  <c r="R1251" i="12" s="1"/>
  <c r="S1251" i="1"/>
  <c r="S1251" i="12" s="1"/>
  <c r="T1251" i="1"/>
  <c r="T1251" i="12" s="1"/>
  <c r="U1251" i="1"/>
  <c r="U1251" i="12" s="1"/>
  <c r="V1251" i="1"/>
  <c r="V1251" i="12" s="1"/>
  <c r="I1255" i="1"/>
  <c r="I1255" i="12" s="1"/>
  <c r="J1255" i="1"/>
  <c r="J1255" i="12" s="1"/>
  <c r="K1255" i="1"/>
  <c r="K1255" i="12" s="1"/>
  <c r="N1255" i="1"/>
  <c r="N1255" i="12" s="1"/>
  <c r="O1255" i="1"/>
  <c r="O1255" i="12" s="1"/>
  <c r="P1255" i="1"/>
  <c r="P1255" i="12" s="1"/>
  <c r="Q1255" i="1"/>
  <c r="Q1255" i="12" s="1"/>
  <c r="R1255" i="1"/>
  <c r="R1255" i="12" s="1"/>
  <c r="S1255" i="1"/>
  <c r="S1255" i="12" s="1"/>
  <c r="T1255" i="1"/>
  <c r="T1255" i="12" s="1"/>
  <c r="U1255" i="1"/>
  <c r="U1255" i="12" s="1"/>
  <c r="V1255" i="1"/>
  <c r="V1255" i="12" s="1"/>
  <c r="I1258" i="1"/>
  <c r="I1258" i="12" s="1"/>
  <c r="J1258" i="1"/>
  <c r="J1258" i="12" s="1"/>
  <c r="M1258" i="1"/>
  <c r="M1258" i="12" s="1"/>
  <c r="N1258" i="1"/>
  <c r="N1258" i="12" s="1"/>
  <c r="O1258" i="1"/>
  <c r="O1258" i="12" s="1"/>
  <c r="P1258" i="1"/>
  <c r="P1258" i="12" s="1"/>
  <c r="Q1258" i="1"/>
  <c r="Q1258" i="12" s="1"/>
  <c r="R1258" i="1"/>
  <c r="R1258" i="12" s="1"/>
  <c r="S1258" i="1"/>
  <c r="S1258" i="12" s="1"/>
  <c r="T1258" i="1"/>
  <c r="T1258" i="12" s="1"/>
  <c r="U1258" i="1"/>
  <c r="U1258" i="12" s="1"/>
  <c r="V1258" i="1"/>
  <c r="V1258" i="12" s="1"/>
  <c r="H1261" i="1"/>
  <c r="H1261" i="12" s="1"/>
  <c r="I1261" i="1"/>
  <c r="I1261" i="12" s="1"/>
  <c r="L1261" i="1"/>
  <c r="L1261" i="12" s="1"/>
  <c r="M1261" i="1"/>
  <c r="M1261" i="12" s="1"/>
  <c r="N1261" i="1"/>
  <c r="N1261" i="12" s="1"/>
  <c r="O1261" i="1"/>
  <c r="O1261" i="12" s="1"/>
  <c r="P1261" i="1"/>
  <c r="P1261" i="12" s="1"/>
  <c r="Q1261" i="1"/>
  <c r="Q1261" i="12" s="1"/>
  <c r="R1261" i="1"/>
  <c r="R1261" i="12" s="1"/>
  <c r="S1261" i="1"/>
  <c r="S1261" i="12" s="1"/>
  <c r="T1261" i="1"/>
  <c r="T1261" i="12" s="1"/>
  <c r="U1261" i="1"/>
  <c r="U1261" i="12" s="1"/>
  <c r="V1261" i="1"/>
  <c r="V1261" i="12" s="1"/>
  <c r="I1263" i="1"/>
  <c r="I1263" i="12" s="1"/>
  <c r="J1263" i="1"/>
  <c r="J1263" i="12" s="1"/>
  <c r="K1263" i="1"/>
  <c r="K1263" i="12" s="1"/>
  <c r="N1263" i="1"/>
  <c r="N1263" i="12" s="1"/>
  <c r="O1263" i="1"/>
  <c r="O1263" i="12" s="1"/>
  <c r="P1263" i="1"/>
  <c r="P1263" i="12" s="1"/>
  <c r="Q1263" i="1"/>
  <c r="Q1263" i="12" s="1"/>
  <c r="R1263" i="1"/>
  <c r="R1263" i="12" s="1"/>
  <c r="S1263" i="1"/>
  <c r="S1263" i="12" s="1"/>
  <c r="T1263" i="1"/>
  <c r="T1263" i="12" s="1"/>
  <c r="U1263" i="1"/>
  <c r="U1263" i="12" s="1"/>
  <c r="V1263" i="1"/>
  <c r="V1263" i="12" s="1"/>
  <c r="H1269" i="1"/>
  <c r="H1269" i="12" s="1"/>
  <c r="I1269" i="1"/>
  <c r="I1269" i="12" s="1"/>
  <c r="L1269" i="1"/>
  <c r="L1269" i="12" s="1"/>
  <c r="M1269" i="1"/>
  <c r="M1269" i="12" s="1"/>
  <c r="N1269" i="1"/>
  <c r="N1269" i="12" s="1"/>
  <c r="O1269" i="1"/>
  <c r="O1269" i="12" s="1"/>
  <c r="P1269" i="1"/>
  <c r="P1269" i="12" s="1"/>
  <c r="Q1269" i="1"/>
  <c r="Q1269" i="12" s="1"/>
  <c r="R1269" i="1"/>
  <c r="R1269" i="12" s="1"/>
  <c r="S1269" i="1"/>
  <c r="S1269" i="12" s="1"/>
  <c r="T1269" i="1"/>
  <c r="T1269" i="12" s="1"/>
  <c r="U1269" i="1"/>
  <c r="U1269" i="12" s="1"/>
  <c r="V1269" i="1"/>
  <c r="V1269" i="12" s="1"/>
  <c r="I1270" i="1"/>
  <c r="I1270" i="12" s="1"/>
  <c r="J1270" i="1"/>
  <c r="J1270" i="12" s="1"/>
  <c r="M1270" i="1"/>
  <c r="M1270" i="12" s="1"/>
  <c r="N1270" i="1"/>
  <c r="N1270" i="12" s="1"/>
  <c r="O1270" i="1"/>
  <c r="O1270" i="12" s="1"/>
  <c r="P1270" i="1"/>
  <c r="P1270" i="12" s="1"/>
  <c r="Q1270" i="1"/>
  <c r="Q1270" i="12" s="1"/>
  <c r="R1270" i="1"/>
  <c r="R1270" i="12" s="1"/>
  <c r="S1270" i="1"/>
  <c r="S1270" i="12" s="1"/>
  <c r="T1270" i="1"/>
  <c r="T1270" i="12" s="1"/>
  <c r="U1270" i="1"/>
  <c r="U1270" i="12" s="1"/>
  <c r="V1270" i="1"/>
  <c r="V1270" i="12" s="1"/>
  <c r="L1204" i="1"/>
  <c r="L1204" i="12" s="1"/>
  <c r="N1204" i="1"/>
  <c r="N1204" i="12" s="1"/>
  <c r="O1204" i="1"/>
  <c r="O1204" i="12" s="1"/>
  <c r="P1204" i="1"/>
  <c r="P1204" i="12" s="1"/>
  <c r="Q1204" i="1"/>
  <c r="Q1204" i="12" s="1"/>
  <c r="R1204" i="1"/>
  <c r="R1204" i="12" s="1"/>
  <c r="S1204" i="1"/>
  <c r="S1204" i="12" s="1"/>
  <c r="T1204" i="1"/>
  <c r="T1204" i="12" s="1"/>
  <c r="U1204" i="1"/>
  <c r="U1204" i="12" s="1"/>
  <c r="V1204" i="1"/>
  <c r="V1204" i="12" s="1"/>
  <c r="L1205" i="1"/>
  <c r="L1205" i="12" s="1"/>
  <c r="M1205" i="1"/>
  <c r="M1205" i="12" s="1"/>
  <c r="N1205" i="1"/>
  <c r="N1205" i="12" s="1"/>
  <c r="O1205" i="1"/>
  <c r="O1205" i="12" s="1"/>
  <c r="P1205" i="1"/>
  <c r="P1205" i="12" s="1"/>
  <c r="Q1205" i="1"/>
  <c r="Q1205" i="12" s="1"/>
  <c r="R1205" i="1"/>
  <c r="R1205" i="12" s="1"/>
  <c r="S1205" i="1"/>
  <c r="S1205" i="12" s="1"/>
  <c r="T1205" i="1"/>
  <c r="T1205" i="12" s="1"/>
  <c r="U1205" i="1"/>
  <c r="U1205" i="12" s="1"/>
  <c r="V1205" i="1"/>
  <c r="V1205" i="12" s="1"/>
  <c r="I1206" i="1"/>
  <c r="I1206" i="12" s="1"/>
  <c r="J1206" i="1"/>
  <c r="J1206" i="12" s="1"/>
  <c r="M1206" i="1"/>
  <c r="M1206" i="12" s="1"/>
  <c r="N1206" i="1"/>
  <c r="N1206" i="12" s="1"/>
  <c r="O1206" i="1"/>
  <c r="O1206" i="12" s="1"/>
  <c r="P1206" i="1"/>
  <c r="P1206" i="12" s="1"/>
  <c r="Q1206" i="1"/>
  <c r="Q1206" i="12" s="1"/>
  <c r="R1206" i="1"/>
  <c r="R1206" i="12" s="1"/>
  <c r="S1206" i="1"/>
  <c r="S1206" i="12" s="1"/>
  <c r="T1206" i="1"/>
  <c r="T1206" i="12" s="1"/>
  <c r="U1206" i="1"/>
  <c r="U1206" i="12" s="1"/>
  <c r="V1206" i="1"/>
  <c r="V1206" i="12" s="1"/>
  <c r="H1208" i="1"/>
  <c r="H1208" i="12" s="1"/>
  <c r="I1208" i="1"/>
  <c r="I1208" i="12" s="1"/>
  <c r="J1208" i="1"/>
  <c r="J1208" i="12" s="1"/>
  <c r="K1208" i="1"/>
  <c r="K1208" i="12" s="1"/>
  <c r="L1208" i="1"/>
  <c r="L1208" i="12" s="1"/>
  <c r="M1208" i="1"/>
  <c r="M1208" i="12" s="1"/>
  <c r="N1208" i="1"/>
  <c r="N1208" i="12" s="1"/>
  <c r="O1208" i="1"/>
  <c r="O1208" i="12" s="1"/>
  <c r="P1208" i="1"/>
  <c r="P1208" i="12" s="1"/>
  <c r="Q1208" i="1"/>
  <c r="Q1208" i="12" s="1"/>
  <c r="R1208" i="1"/>
  <c r="R1208" i="12" s="1"/>
  <c r="S1208" i="1"/>
  <c r="S1208" i="12" s="1"/>
  <c r="T1208" i="1"/>
  <c r="T1208" i="12" s="1"/>
  <c r="U1208" i="1"/>
  <c r="U1208" i="12" s="1"/>
  <c r="V1208" i="1"/>
  <c r="V1208" i="12" s="1"/>
  <c r="L1209" i="1"/>
  <c r="L1209" i="12" s="1"/>
  <c r="M1209" i="1"/>
  <c r="M1209" i="12" s="1"/>
  <c r="N1209" i="1"/>
  <c r="N1209" i="12" s="1"/>
  <c r="O1209" i="1"/>
  <c r="O1209" i="12" s="1"/>
  <c r="P1209" i="1"/>
  <c r="P1209" i="12" s="1"/>
  <c r="Q1209" i="1"/>
  <c r="Q1209" i="12" s="1"/>
  <c r="R1209" i="1"/>
  <c r="R1209" i="12" s="1"/>
  <c r="S1209" i="1"/>
  <c r="S1209" i="12" s="1"/>
  <c r="T1209" i="1"/>
  <c r="T1209" i="12" s="1"/>
  <c r="U1209" i="1"/>
  <c r="U1209" i="12" s="1"/>
  <c r="V1209" i="1"/>
  <c r="V1209" i="12" s="1"/>
  <c r="M1210" i="1"/>
  <c r="M1210" i="12" s="1"/>
  <c r="N1210" i="1"/>
  <c r="N1210" i="12" s="1"/>
  <c r="O1210" i="1"/>
  <c r="O1210" i="12" s="1"/>
  <c r="P1210" i="1"/>
  <c r="P1210" i="12" s="1"/>
  <c r="Q1210" i="1"/>
  <c r="Q1210" i="12" s="1"/>
  <c r="R1210" i="1"/>
  <c r="R1210" i="12" s="1"/>
  <c r="S1210" i="1"/>
  <c r="S1210" i="12" s="1"/>
  <c r="T1210" i="1"/>
  <c r="T1210" i="12" s="1"/>
  <c r="U1210" i="1"/>
  <c r="U1210" i="12" s="1"/>
  <c r="V1210" i="1"/>
  <c r="V1210" i="12" s="1"/>
  <c r="J1211" i="1"/>
  <c r="J1211" i="12" s="1"/>
  <c r="K1211" i="1"/>
  <c r="K1211" i="12" s="1"/>
  <c r="N1211" i="1"/>
  <c r="N1211" i="12" s="1"/>
  <c r="O1211" i="1"/>
  <c r="O1211" i="12" s="1"/>
  <c r="P1211" i="1"/>
  <c r="P1211" i="12" s="1"/>
  <c r="Q1211" i="1"/>
  <c r="Q1211" i="12" s="1"/>
  <c r="R1211" i="1"/>
  <c r="R1211" i="12" s="1"/>
  <c r="S1211" i="1"/>
  <c r="S1211" i="12" s="1"/>
  <c r="T1211" i="1"/>
  <c r="T1211" i="12" s="1"/>
  <c r="U1211" i="1"/>
  <c r="U1211" i="12" s="1"/>
  <c r="V1211" i="1"/>
  <c r="V1211" i="12" s="1"/>
  <c r="H1213" i="1"/>
  <c r="H1213" i="12" s="1"/>
  <c r="I1213" i="1"/>
  <c r="I1213" i="12" s="1"/>
  <c r="L1213" i="1"/>
  <c r="L1213" i="12" s="1"/>
  <c r="M1213" i="1"/>
  <c r="M1213" i="12" s="1"/>
  <c r="N1213" i="1"/>
  <c r="N1213" i="12" s="1"/>
  <c r="O1213" i="1"/>
  <c r="O1213" i="12" s="1"/>
  <c r="P1213" i="1"/>
  <c r="P1213" i="12" s="1"/>
  <c r="Q1213" i="1"/>
  <c r="Q1213" i="12" s="1"/>
  <c r="R1213" i="1"/>
  <c r="R1213" i="12" s="1"/>
  <c r="S1213" i="1"/>
  <c r="S1213" i="12" s="1"/>
  <c r="T1213" i="1"/>
  <c r="T1213" i="12" s="1"/>
  <c r="U1213" i="1"/>
  <c r="U1213" i="12" s="1"/>
  <c r="V1213" i="1"/>
  <c r="V1213" i="12" s="1"/>
  <c r="I1214" i="1"/>
  <c r="I1214" i="12" s="1"/>
  <c r="J1214" i="1"/>
  <c r="J1214" i="12" s="1"/>
  <c r="M1214" i="1"/>
  <c r="M1214" i="12" s="1"/>
  <c r="N1214" i="1"/>
  <c r="N1214" i="12" s="1"/>
  <c r="O1214" i="1"/>
  <c r="O1214" i="12" s="1"/>
  <c r="P1214" i="1"/>
  <c r="P1214" i="12" s="1"/>
  <c r="Q1214" i="1"/>
  <c r="Q1214" i="12" s="1"/>
  <c r="R1214" i="1"/>
  <c r="R1214" i="12" s="1"/>
  <c r="S1214" i="1"/>
  <c r="S1214" i="12" s="1"/>
  <c r="T1214" i="1"/>
  <c r="T1214" i="12" s="1"/>
  <c r="U1214" i="1"/>
  <c r="U1214" i="12" s="1"/>
  <c r="V1214" i="1"/>
  <c r="V1214" i="12" s="1"/>
  <c r="I1215" i="1"/>
  <c r="I1215" i="12" s="1"/>
  <c r="J1215" i="1"/>
  <c r="J1215" i="12" s="1"/>
  <c r="K1215" i="1"/>
  <c r="K1215" i="12" s="1"/>
  <c r="N1215" i="1"/>
  <c r="N1215" i="12" s="1"/>
  <c r="O1215" i="1"/>
  <c r="O1215" i="12" s="1"/>
  <c r="P1215" i="1"/>
  <c r="P1215" i="12" s="1"/>
  <c r="Q1215" i="1"/>
  <c r="Q1215" i="12" s="1"/>
  <c r="R1215" i="1"/>
  <c r="R1215" i="12" s="1"/>
  <c r="S1215" i="1"/>
  <c r="S1215" i="12" s="1"/>
  <c r="T1215" i="1"/>
  <c r="T1215" i="12" s="1"/>
  <c r="U1215" i="1"/>
  <c r="U1215" i="12" s="1"/>
  <c r="V1215" i="1"/>
  <c r="V1215" i="12" s="1"/>
  <c r="H1216" i="1"/>
  <c r="H1216" i="12" s="1"/>
  <c r="I1216" i="1"/>
  <c r="I1216" i="12" s="1"/>
  <c r="J1216" i="1"/>
  <c r="J1216" i="12" s="1"/>
  <c r="K1216" i="1"/>
  <c r="K1216" i="12" s="1"/>
  <c r="L1216" i="1"/>
  <c r="L1216" i="12" s="1"/>
  <c r="M1216" i="1"/>
  <c r="M1216" i="12" s="1"/>
  <c r="N1216" i="1"/>
  <c r="N1216" i="12" s="1"/>
  <c r="O1216" i="1"/>
  <c r="O1216" i="12" s="1"/>
  <c r="P1216" i="1"/>
  <c r="P1216" i="12" s="1"/>
  <c r="Q1216" i="1"/>
  <c r="Q1216" i="12" s="1"/>
  <c r="R1216" i="1"/>
  <c r="R1216" i="12" s="1"/>
  <c r="S1216" i="1"/>
  <c r="S1216" i="12" s="1"/>
  <c r="T1216" i="1"/>
  <c r="T1216" i="12" s="1"/>
  <c r="U1216" i="1"/>
  <c r="U1216" i="12" s="1"/>
  <c r="V1216" i="1"/>
  <c r="V1216" i="12" s="1"/>
  <c r="J1219" i="1"/>
  <c r="J1219" i="12" s="1"/>
  <c r="K1219" i="1"/>
  <c r="K1219" i="12" s="1"/>
  <c r="N1219" i="1"/>
  <c r="N1219" i="12" s="1"/>
  <c r="O1219" i="1"/>
  <c r="O1219" i="12" s="1"/>
  <c r="P1219" i="1"/>
  <c r="P1219" i="12" s="1"/>
  <c r="Q1219" i="1"/>
  <c r="Q1219" i="12" s="1"/>
  <c r="R1219" i="1"/>
  <c r="R1219" i="12" s="1"/>
  <c r="S1219" i="1"/>
  <c r="S1219" i="12" s="1"/>
  <c r="T1219" i="1"/>
  <c r="T1219" i="12" s="1"/>
  <c r="U1219" i="1"/>
  <c r="U1219" i="12" s="1"/>
  <c r="V1219" i="1"/>
  <c r="V1219" i="12" s="1"/>
  <c r="H1221" i="1"/>
  <c r="H1221" i="12" s="1"/>
  <c r="I1221" i="1"/>
  <c r="I1221" i="12" s="1"/>
  <c r="L1221" i="1"/>
  <c r="L1221" i="12" s="1"/>
  <c r="M1221" i="1"/>
  <c r="M1221" i="12" s="1"/>
  <c r="N1221" i="1"/>
  <c r="N1221" i="12" s="1"/>
  <c r="O1221" i="1"/>
  <c r="O1221" i="12" s="1"/>
  <c r="P1221" i="1"/>
  <c r="P1221" i="12" s="1"/>
  <c r="Q1221" i="1"/>
  <c r="Q1221" i="12" s="1"/>
  <c r="R1221" i="1"/>
  <c r="R1221" i="12" s="1"/>
  <c r="S1221" i="1"/>
  <c r="S1221" i="12" s="1"/>
  <c r="T1221" i="1"/>
  <c r="T1221" i="12" s="1"/>
  <c r="U1221" i="1"/>
  <c r="U1221" i="12" s="1"/>
  <c r="V1221" i="1"/>
  <c r="V1221" i="12" s="1"/>
  <c r="I1223" i="1"/>
  <c r="I1223" i="12" s="1"/>
  <c r="J1223" i="1"/>
  <c r="J1223" i="12" s="1"/>
  <c r="K1223" i="1"/>
  <c r="K1223" i="12" s="1"/>
  <c r="N1223" i="1"/>
  <c r="N1223" i="12" s="1"/>
  <c r="O1223" i="1"/>
  <c r="O1223" i="12" s="1"/>
  <c r="P1223" i="1"/>
  <c r="P1223" i="12" s="1"/>
  <c r="Q1223" i="1"/>
  <c r="Q1223" i="12" s="1"/>
  <c r="R1223" i="1"/>
  <c r="R1223" i="12" s="1"/>
  <c r="S1223" i="1"/>
  <c r="S1223" i="12" s="1"/>
  <c r="T1223" i="1"/>
  <c r="T1223" i="12" s="1"/>
  <c r="U1223" i="1"/>
  <c r="U1223" i="12" s="1"/>
  <c r="V1223" i="1"/>
  <c r="V1223" i="12" s="1"/>
  <c r="H1224" i="1"/>
  <c r="H1224" i="12" s="1"/>
  <c r="I1224" i="1"/>
  <c r="I1224" i="12" s="1"/>
  <c r="J1224" i="1"/>
  <c r="J1224" i="12" s="1"/>
  <c r="K1224" i="1"/>
  <c r="K1224" i="12" s="1"/>
  <c r="L1224" i="1"/>
  <c r="L1224" i="12" s="1"/>
  <c r="M1224" i="1"/>
  <c r="M1224" i="12" s="1"/>
  <c r="N1224" i="1"/>
  <c r="N1224" i="12" s="1"/>
  <c r="O1224" i="1"/>
  <c r="O1224" i="12" s="1"/>
  <c r="P1224" i="1"/>
  <c r="P1224" i="12" s="1"/>
  <c r="Q1224" i="1"/>
  <c r="Q1224" i="12" s="1"/>
  <c r="R1224" i="1"/>
  <c r="R1224" i="12" s="1"/>
  <c r="S1224" i="1"/>
  <c r="S1224" i="12" s="1"/>
  <c r="T1224" i="1"/>
  <c r="T1224" i="12" s="1"/>
  <c r="U1224" i="1"/>
  <c r="U1224" i="12" s="1"/>
  <c r="V1224" i="1"/>
  <c r="V1224" i="12" s="1"/>
  <c r="H1229" i="1"/>
  <c r="H1229" i="12" s="1"/>
  <c r="I1229" i="1"/>
  <c r="I1229" i="12" s="1"/>
  <c r="L1229" i="1"/>
  <c r="L1229" i="12" s="1"/>
  <c r="M1229" i="1"/>
  <c r="M1229" i="12" s="1"/>
  <c r="N1229" i="1"/>
  <c r="N1229" i="12" s="1"/>
  <c r="O1229" i="1"/>
  <c r="O1229" i="12" s="1"/>
  <c r="P1229" i="1"/>
  <c r="P1229" i="12" s="1"/>
  <c r="Q1229" i="1"/>
  <c r="Q1229" i="12" s="1"/>
  <c r="R1229" i="1"/>
  <c r="R1229" i="12" s="1"/>
  <c r="S1229" i="1"/>
  <c r="S1229" i="12" s="1"/>
  <c r="T1229" i="1"/>
  <c r="T1229" i="12" s="1"/>
  <c r="U1229" i="1"/>
  <c r="U1229" i="12" s="1"/>
  <c r="V1229" i="1"/>
  <c r="V1229" i="12" s="1"/>
  <c r="J1203" i="1"/>
  <c r="J1203" i="12" s="1"/>
  <c r="K1203" i="1"/>
  <c r="K1203" i="12" s="1"/>
  <c r="N1203" i="1"/>
  <c r="N1203" i="12" s="1"/>
  <c r="O1203" i="1"/>
  <c r="O1203" i="12" s="1"/>
  <c r="P1203" i="1"/>
  <c r="P1203" i="12" s="1"/>
  <c r="Q1203" i="1"/>
  <c r="Q1203" i="12" s="1"/>
  <c r="R1203" i="1"/>
  <c r="R1203" i="12" s="1"/>
  <c r="S1203" i="1"/>
  <c r="S1203" i="12" s="1"/>
  <c r="T1203" i="1"/>
  <c r="T1203" i="12" s="1"/>
  <c r="U1203" i="1"/>
  <c r="U1203" i="12" s="1"/>
  <c r="V1203" i="1"/>
  <c r="V1203" i="12" s="1"/>
  <c r="H1189" i="1"/>
  <c r="H1189" i="12" s="1"/>
  <c r="H1191" i="1"/>
  <c r="H1191" i="12" s="1"/>
  <c r="H1192" i="1"/>
  <c r="H1192" i="12" s="1"/>
  <c r="H1193" i="1"/>
  <c r="H1193" i="12" s="1"/>
  <c r="H1195" i="1"/>
  <c r="H1195" i="12" s="1"/>
  <c r="H1196" i="1"/>
  <c r="H1196" i="12" s="1"/>
  <c r="H1197" i="1"/>
  <c r="H1197" i="12" s="1"/>
  <c r="H1199" i="1"/>
  <c r="H1199" i="12" s="1"/>
  <c r="H1203" i="1"/>
  <c r="H1203" i="12" s="1"/>
  <c r="H1347" i="1"/>
  <c r="H1347" i="12" s="1"/>
  <c r="H1344" i="1"/>
  <c r="H1344" i="12" s="1"/>
  <c r="H1339" i="1"/>
  <c r="H1339" i="12" s="1"/>
  <c r="H1338" i="1"/>
  <c r="H1338" i="12" s="1"/>
  <c r="H1335" i="1"/>
  <c r="H1335" i="12" s="1"/>
  <c r="H1327" i="1"/>
  <c r="H1327" i="12" s="1"/>
  <c r="H1324" i="1"/>
  <c r="H1324" i="12" s="1"/>
  <c r="H1320" i="1"/>
  <c r="H1320" i="12" s="1"/>
  <c r="H1317" i="1"/>
  <c r="H1317" i="12" s="1"/>
  <c r="H1306" i="1"/>
  <c r="H1306" i="12" s="1"/>
  <c r="H1305" i="1"/>
  <c r="H1305" i="12" s="1"/>
  <c r="H1301" i="1"/>
  <c r="H1301" i="12" s="1"/>
  <c r="H1299" i="1"/>
  <c r="H1299" i="12" s="1"/>
  <c r="H1291" i="1"/>
  <c r="H1291" i="12" s="1"/>
  <c r="H1287" i="1"/>
  <c r="H1287" i="12" s="1"/>
  <c r="H1286" i="1"/>
  <c r="H1286" i="12" s="1"/>
  <c r="H1284" i="1"/>
  <c r="H1284" i="12" s="1"/>
  <c r="I1196" i="1"/>
  <c r="I1196" i="12" s="1"/>
  <c r="J1196" i="1"/>
  <c r="J1196" i="12" s="1"/>
  <c r="K1196" i="1"/>
  <c r="K1196" i="12" s="1"/>
  <c r="L1196" i="1"/>
  <c r="L1196" i="12" s="1"/>
  <c r="M1196" i="1"/>
  <c r="M1196" i="12" s="1"/>
  <c r="N1196" i="1"/>
  <c r="N1196" i="12" s="1"/>
  <c r="O1196" i="1"/>
  <c r="O1196" i="12" s="1"/>
  <c r="P1196" i="1"/>
  <c r="P1196" i="12" s="1"/>
  <c r="Q1196" i="1"/>
  <c r="Q1196" i="12" s="1"/>
  <c r="R1196" i="1"/>
  <c r="R1196" i="12" s="1"/>
  <c r="S1196" i="1"/>
  <c r="S1196" i="12" s="1"/>
  <c r="T1196" i="1"/>
  <c r="T1196" i="12" s="1"/>
  <c r="U1196" i="1"/>
  <c r="U1196" i="12" s="1"/>
  <c r="V1196" i="1"/>
  <c r="V1196" i="12" s="1"/>
  <c r="I1197" i="1"/>
  <c r="I1197" i="12" s="1"/>
  <c r="J1197" i="1"/>
  <c r="J1197" i="12" s="1"/>
  <c r="K1197" i="1"/>
  <c r="K1197" i="12" s="1"/>
  <c r="L1197" i="1"/>
  <c r="L1197" i="12" s="1"/>
  <c r="M1197" i="1"/>
  <c r="M1197" i="12" s="1"/>
  <c r="N1197" i="1"/>
  <c r="N1197" i="12" s="1"/>
  <c r="O1197" i="1"/>
  <c r="O1197" i="12" s="1"/>
  <c r="P1197" i="1"/>
  <c r="P1197" i="12" s="1"/>
  <c r="Q1197" i="1"/>
  <c r="Q1197" i="12" s="1"/>
  <c r="R1197" i="1"/>
  <c r="R1197" i="12" s="1"/>
  <c r="S1197" i="1"/>
  <c r="S1197" i="12" s="1"/>
  <c r="T1197" i="1"/>
  <c r="T1197" i="12" s="1"/>
  <c r="U1197" i="1"/>
  <c r="U1197" i="12" s="1"/>
  <c r="V1197" i="1"/>
  <c r="V1197" i="12" s="1"/>
  <c r="I1198" i="1"/>
  <c r="I1198" i="12" s="1"/>
  <c r="J1198" i="1"/>
  <c r="J1198" i="12" s="1"/>
  <c r="K1198" i="1"/>
  <c r="K1198" i="12" s="1"/>
  <c r="L1198" i="1"/>
  <c r="L1198" i="12" s="1"/>
  <c r="M1198" i="1"/>
  <c r="M1198" i="12" s="1"/>
  <c r="N1198" i="1"/>
  <c r="N1198" i="12" s="1"/>
  <c r="O1198" i="1"/>
  <c r="O1198" i="12" s="1"/>
  <c r="P1198" i="1"/>
  <c r="P1198" i="12" s="1"/>
  <c r="Q1198" i="1"/>
  <c r="Q1198" i="12" s="1"/>
  <c r="R1198" i="1"/>
  <c r="R1198" i="12" s="1"/>
  <c r="S1198" i="1"/>
  <c r="S1198" i="12" s="1"/>
  <c r="T1198" i="1"/>
  <c r="T1198" i="12" s="1"/>
  <c r="U1198" i="1"/>
  <c r="U1198" i="12" s="1"/>
  <c r="V1198" i="1"/>
  <c r="V1198" i="12" s="1"/>
  <c r="I1199" i="1"/>
  <c r="I1199" i="12" s="1"/>
  <c r="J1199" i="1"/>
  <c r="J1199" i="12" s="1"/>
  <c r="K1199" i="1"/>
  <c r="K1199" i="12" s="1"/>
  <c r="L1199" i="1"/>
  <c r="L1199" i="12" s="1"/>
  <c r="M1199" i="1"/>
  <c r="M1199" i="12" s="1"/>
  <c r="N1199" i="1"/>
  <c r="N1199" i="12" s="1"/>
  <c r="O1199" i="1"/>
  <c r="O1199" i="12" s="1"/>
  <c r="P1199" i="1"/>
  <c r="P1199" i="12" s="1"/>
  <c r="Q1199" i="1"/>
  <c r="Q1199" i="12" s="1"/>
  <c r="R1199" i="1"/>
  <c r="R1199" i="12" s="1"/>
  <c r="S1199" i="1"/>
  <c r="S1199" i="12" s="1"/>
  <c r="T1199" i="1"/>
  <c r="T1199" i="12" s="1"/>
  <c r="U1199" i="1"/>
  <c r="U1199" i="12" s="1"/>
  <c r="V1199" i="1"/>
  <c r="V1199" i="12" s="1"/>
  <c r="I1195" i="1"/>
  <c r="I1195" i="12" s="1"/>
  <c r="J1195" i="1"/>
  <c r="J1195" i="12" s="1"/>
  <c r="K1195" i="1"/>
  <c r="K1195" i="12" s="1"/>
  <c r="L1195" i="1"/>
  <c r="L1195" i="12" s="1"/>
  <c r="M1195" i="1"/>
  <c r="M1195" i="12" s="1"/>
  <c r="N1195" i="1"/>
  <c r="N1195" i="12" s="1"/>
  <c r="O1195" i="1"/>
  <c r="O1195" i="12" s="1"/>
  <c r="P1195" i="1"/>
  <c r="P1195" i="12" s="1"/>
  <c r="Q1195" i="1"/>
  <c r="Q1195" i="12" s="1"/>
  <c r="R1195" i="1"/>
  <c r="R1195" i="12" s="1"/>
  <c r="S1195" i="1"/>
  <c r="S1195" i="12" s="1"/>
  <c r="T1195" i="1"/>
  <c r="T1195" i="12" s="1"/>
  <c r="U1195" i="1"/>
  <c r="U1195" i="12" s="1"/>
  <c r="V1195" i="1"/>
  <c r="V1195" i="12" s="1"/>
  <c r="I1192" i="1"/>
  <c r="I1192" i="12" s="1"/>
  <c r="J1192" i="1"/>
  <c r="J1192" i="12" s="1"/>
  <c r="K1192" i="1"/>
  <c r="K1192" i="12" s="1"/>
  <c r="L1192" i="1"/>
  <c r="L1192" i="12" s="1"/>
  <c r="M1192" i="1"/>
  <c r="M1192" i="12" s="1"/>
  <c r="N1192" i="1"/>
  <c r="N1192" i="12" s="1"/>
  <c r="O1192" i="1"/>
  <c r="O1192" i="12" s="1"/>
  <c r="I1193" i="1"/>
  <c r="I1193" i="12" s="1"/>
  <c r="J1193" i="1"/>
  <c r="J1193" i="12" s="1"/>
  <c r="K1193" i="1"/>
  <c r="K1193" i="12" s="1"/>
  <c r="L1193" i="1"/>
  <c r="L1193" i="12" s="1"/>
  <c r="M1193" i="1"/>
  <c r="M1193" i="12" s="1"/>
  <c r="N1193" i="1"/>
  <c r="N1193" i="12" s="1"/>
  <c r="O1193" i="1"/>
  <c r="O1193" i="12" s="1"/>
  <c r="P1193" i="1"/>
  <c r="P1193" i="12" s="1"/>
  <c r="Q1193" i="1"/>
  <c r="Q1193" i="12" s="1"/>
  <c r="R1193" i="1"/>
  <c r="R1193" i="12" s="1"/>
  <c r="I1190" i="1"/>
  <c r="I1190" i="12" s="1"/>
  <c r="J1190" i="1"/>
  <c r="J1190" i="12" s="1"/>
  <c r="K1190" i="1"/>
  <c r="K1190" i="12" s="1"/>
  <c r="L1190" i="1"/>
  <c r="L1190" i="12" s="1"/>
  <c r="M1190" i="1"/>
  <c r="M1190" i="12" s="1"/>
  <c r="N1190" i="1"/>
  <c r="N1190" i="12" s="1"/>
  <c r="O1190" i="1"/>
  <c r="O1190" i="12" s="1"/>
  <c r="P1190" i="1"/>
  <c r="P1190" i="12" s="1"/>
  <c r="Q1190" i="1"/>
  <c r="Q1190" i="12" s="1"/>
  <c r="R1190" i="1"/>
  <c r="R1190" i="12" s="1"/>
  <c r="S1190" i="1"/>
  <c r="S1190" i="12" s="1"/>
  <c r="I1191" i="1"/>
  <c r="I1191" i="12" s="1"/>
  <c r="J1191" i="1"/>
  <c r="J1191" i="12" s="1"/>
  <c r="K1191" i="1"/>
  <c r="K1191" i="12" s="1"/>
  <c r="L1191" i="1"/>
  <c r="L1191" i="12" s="1"/>
  <c r="I1189" i="1"/>
  <c r="I1189" i="12" s="1"/>
  <c r="J1189" i="1"/>
  <c r="J1189" i="12" s="1"/>
  <c r="L1189" i="1"/>
  <c r="L1189" i="12" s="1"/>
  <c r="K1166" i="12" l="1"/>
  <c r="V1253" i="12"/>
  <c r="N1253" i="12"/>
  <c r="S1262" i="12"/>
  <c r="T1259" i="12"/>
  <c r="L1259" i="12"/>
  <c r="G1442" i="12"/>
  <c r="O1262" i="12"/>
  <c r="S1268" i="12"/>
  <c r="P1259" i="12"/>
  <c r="R1253" i="12"/>
  <c r="I1245" i="12"/>
  <c r="O1268" i="12"/>
  <c r="K1100" i="12"/>
  <c r="K1097" i="1"/>
  <c r="K1103" i="12"/>
  <c r="L1103" i="12"/>
  <c r="K1104" i="12"/>
  <c r="M1104" i="12"/>
  <c r="H1259" i="12"/>
  <c r="K1262" i="12"/>
  <c r="L1262" i="12"/>
  <c r="T1262" i="12"/>
  <c r="P1262" i="12"/>
  <c r="H1262" i="12"/>
  <c r="H1248" i="12"/>
  <c r="H1238" i="12"/>
  <c r="L1238" i="12"/>
  <c r="P1238" i="12"/>
  <c r="T1238" i="12"/>
  <c r="L1268" i="12"/>
  <c r="U1202" i="12"/>
  <c r="K1268" i="12"/>
  <c r="U1241" i="12"/>
  <c r="Q1241" i="12"/>
  <c r="K1265" i="12"/>
  <c r="O1265" i="12"/>
  <c r="S1265" i="12"/>
  <c r="L1101" i="1"/>
  <c r="L1101" i="12" s="1"/>
  <c r="L1187" i="12"/>
  <c r="K1202" i="12"/>
  <c r="T1222" i="12"/>
  <c r="P1222" i="12"/>
  <c r="J1222" i="12"/>
  <c r="U1218" i="12"/>
  <c r="Q1218" i="12"/>
  <c r="O1212" i="12"/>
  <c r="U1207" i="12"/>
  <c r="Q1207" i="12"/>
  <c r="M1207" i="12"/>
  <c r="L1207" i="12"/>
  <c r="V1241" i="12"/>
  <c r="R1241" i="12"/>
  <c r="N1241" i="12"/>
  <c r="S1231" i="12"/>
  <c r="O1231" i="12"/>
  <c r="T1202" i="12"/>
  <c r="P1202" i="12"/>
  <c r="L1248" i="12"/>
  <c r="K1231" i="12"/>
  <c r="K1222" i="12"/>
  <c r="T1234" i="12"/>
  <c r="P1234" i="12"/>
  <c r="V1202" i="12"/>
  <c r="R1202" i="12"/>
  <c r="N1202" i="12"/>
  <c r="I1248" i="12"/>
  <c r="H1218" i="12"/>
  <c r="J1212" i="12"/>
  <c r="J1226" i="12"/>
  <c r="N1226" i="12"/>
  <c r="R1226" i="12"/>
  <c r="V1226" i="12"/>
  <c r="K1226" i="12"/>
  <c r="O1226" i="12"/>
  <c r="S1226" i="12"/>
  <c r="H1231" i="12"/>
  <c r="L1231" i="12"/>
  <c r="P1231" i="12"/>
  <c r="T1231" i="12"/>
  <c r="M1234" i="12"/>
  <c r="Q1234" i="12"/>
  <c r="U1234" i="12"/>
  <c r="K1238" i="12"/>
  <c r="O1238" i="12"/>
  <c r="S1238" i="12"/>
  <c r="P1241" i="12"/>
  <c r="H1265" i="12"/>
  <c r="L1265" i="12"/>
  <c r="P1265" i="12"/>
  <c r="T1265" i="12"/>
  <c r="K1259" i="12"/>
  <c r="O1259" i="12"/>
  <c r="S1259" i="12"/>
  <c r="I1187" i="12"/>
  <c r="I1212" i="12"/>
  <c r="T1268" i="12"/>
  <c r="I1202" i="12"/>
  <c r="I1234" i="12"/>
  <c r="H1241" i="12"/>
  <c r="T1207" i="12"/>
  <c r="M1222" i="12"/>
  <c r="J1187" i="12"/>
  <c r="S1222" i="12"/>
  <c r="O1222" i="12"/>
  <c r="I1222" i="12"/>
  <c r="T1218" i="12"/>
  <c r="P1218" i="12"/>
  <c r="J1218" i="12"/>
  <c r="V1212" i="12"/>
  <c r="R1212" i="12"/>
  <c r="N1212" i="12"/>
  <c r="S1207" i="12"/>
  <c r="O1207" i="12"/>
  <c r="K1207" i="12"/>
  <c r="I1268" i="12"/>
  <c r="J1262" i="12"/>
  <c r="U1248" i="12"/>
  <c r="Q1248" i="12"/>
  <c r="J1248" i="12"/>
  <c r="T1248" i="12"/>
  <c r="P1248" i="12"/>
  <c r="K1256" i="12"/>
  <c r="K1248" i="12"/>
  <c r="M1241" i="12"/>
  <c r="L1241" i="12"/>
  <c r="L1222" i="12"/>
  <c r="M1218" i="12"/>
  <c r="I1207" i="12"/>
  <c r="I1231" i="12"/>
  <c r="M1231" i="12"/>
  <c r="Q1231" i="12"/>
  <c r="U1231" i="12"/>
  <c r="J1234" i="12"/>
  <c r="N1234" i="12"/>
  <c r="R1234" i="12"/>
  <c r="V1234" i="12"/>
  <c r="J1245" i="12"/>
  <c r="N1245" i="12"/>
  <c r="R1245" i="12"/>
  <c r="V1245" i="12"/>
  <c r="K1253" i="12"/>
  <c r="O1253" i="12"/>
  <c r="S1253" i="12"/>
  <c r="H1256" i="12"/>
  <c r="L1256" i="12"/>
  <c r="P1256" i="12"/>
  <c r="T1256" i="12"/>
  <c r="I1265" i="12"/>
  <c r="M1265" i="12"/>
  <c r="Q1265" i="12"/>
  <c r="U1265" i="12"/>
  <c r="J1265" i="12"/>
  <c r="N1265" i="12"/>
  <c r="R1265" i="12"/>
  <c r="V1265" i="12"/>
  <c r="P1268" i="12"/>
  <c r="H1234" i="12"/>
  <c r="H1337" i="12"/>
  <c r="H1202" i="12"/>
  <c r="H1187" i="12"/>
  <c r="S1202" i="12"/>
  <c r="O1202" i="12"/>
  <c r="V1222" i="12"/>
  <c r="R1222" i="12"/>
  <c r="N1222" i="12"/>
  <c r="V1218" i="12"/>
  <c r="N1218" i="12"/>
  <c r="U1212" i="12"/>
  <c r="Q1212" i="12"/>
  <c r="M1212" i="12"/>
  <c r="V1207" i="12"/>
  <c r="R1207" i="12"/>
  <c r="N1207" i="12"/>
  <c r="J1207" i="12"/>
  <c r="Q1202" i="12"/>
  <c r="V1268" i="12"/>
  <c r="R1268" i="12"/>
  <c r="N1268" i="12"/>
  <c r="H1268" i="12"/>
  <c r="J1253" i="12"/>
  <c r="S1248" i="12"/>
  <c r="O1248" i="12"/>
  <c r="U1245" i="12"/>
  <c r="Q1245" i="12"/>
  <c r="T1241" i="12"/>
  <c r="J1241" i="12"/>
  <c r="L1234" i="12"/>
  <c r="J1268" i="12"/>
  <c r="M1248" i="12"/>
  <c r="M1245" i="12"/>
  <c r="K1241" i="12"/>
  <c r="H1222" i="12"/>
  <c r="L1218" i="12"/>
  <c r="H1212" i="12"/>
  <c r="M1202" i="12"/>
  <c r="J1202" i="12"/>
  <c r="H1226" i="12"/>
  <c r="L1226" i="12"/>
  <c r="P1226" i="12"/>
  <c r="T1226" i="12"/>
  <c r="J1231" i="12"/>
  <c r="N1231" i="12"/>
  <c r="R1231" i="12"/>
  <c r="V1231" i="12"/>
  <c r="K1234" i="12"/>
  <c r="S1234" i="12"/>
  <c r="I1238" i="12"/>
  <c r="M1238" i="12"/>
  <c r="Q1238" i="12"/>
  <c r="U1238" i="12"/>
  <c r="K1245" i="12"/>
  <c r="O1245" i="12"/>
  <c r="S1245" i="12"/>
  <c r="H1253" i="12"/>
  <c r="L1253" i="12"/>
  <c r="P1253" i="12"/>
  <c r="T1253" i="12"/>
  <c r="I1256" i="12"/>
  <c r="M1256" i="12"/>
  <c r="Q1256" i="12"/>
  <c r="U1256" i="12"/>
  <c r="I1259" i="12"/>
  <c r="M1259" i="12"/>
  <c r="Q1259" i="12"/>
  <c r="U1259" i="12"/>
  <c r="S1212" i="12"/>
  <c r="L1212" i="12"/>
  <c r="H1207" i="12"/>
  <c r="U1222" i="12"/>
  <c r="Q1222" i="12"/>
  <c r="R1218" i="12"/>
  <c r="T1212" i="12"/>
  <c r="P1212" i="12"/>
  <c r="P1207" i="12"/>
  <c r="U1268" i="12"/>
  <c r="Q1268" i="12"/>
  <c r="M1268" i="12"/>
  <c r="V1262" i="12"/>
  <c r="R1262" i="12"/>
  <c r="N1262" i="12"/>
  <c r="S1256" i="12"/>
  <c r="O1256" i="12"/>
  <c r="V1248" i="12"/>
  <c r="R1248" i="12"/>
  <c r="N1248" i="12"/>
  <c r="S1241" i="12"/>
  <c r="O1241" i="12"/>
  <c r="O1234" i="12"/>
  <c r="I1241" i="12"/>
  <c r="I1218" i="12"/>
  <c r="K1212" i="12"/>
  <c r="L1202" i="12"/>
  <c r="K1187" i="12"/>
  <c r="S1218" i="12"/>
  <c r="O1218" i="12"/>
  <c r="K1218" i="12"/>
  <c r="I1226" i="12"/>
  <c r="M1226" i="12"/>
  <c r="Q1226" i="12"/>
  <c r="U1226" i="12"/>
  <c r="J1238" i="12"/>
  <c r="N1238" i="12"/>
  <c r="R1238" i="12"/>
  <c r="V1238" i="12"/>
  <c r="H1245" i="12"/>
  <c r="L1245" i="12"/>
  <c r="P1245" i="12"/>
  <c r="T1245" i="12"/>
  <c r="I1253" i="12"/>
  <c r="M1253" i="12"/>
  <c r="Q1253" i="12"/>
  <c r="U1253" i="12"/>
  <c r="J1256" i="12"/>
  <c r="N1256" i="12"/>
  <c r="R1256" i="12"/>
  <c r="V1256" i="12"/>
  <c r="I1262" i="12"/>
  <c r="M1262" i="12"/>
  <c r="Q1262" i="12"/>
  <c r="U1262" i="12"/>
  <c r="J1259" i="12"/>
  <c r="N1259" i="12"/>
  <c r="R1259" i="12"/>
  <c r="V1259" i="12"/>
  <c r="L1127" i="1"/>
  <c r="L1128" i="12"/>
  <c r="L1127" i="12" s="1"/>
  <c r="K1107" i="12"/>
  <c r="K1106" i="12" s="1"/>
  <c r="L1120" i="1"/>
  <c r="L1121" i="12"/>
  <c r="L1120" i="12" s="1"/>
  <c r="Q1123" i="1"/>
  <c r="N1123" i="12"/>
  <c r="L1141" i="1"/>
  <c r="L1142" i="12"/>
  <c r="L1141" i="12" s="1"/>
  <c r="R1117" i="1"/>
  <c r="R1117" i="12" s="1"/>
  <c r="L1117" i="12"/>
  <c r="L1134" i="1"/>
  <c r="L1135" i="12"/>
  <c r="L1134" i="12" s="1"/>
  <c r="L1148" i="1"/>
  <c r="L1149" i="12"/>
  <c r="L1148" i="12" s="1"/>
  <c r="H1187" i="1"/>
  <c r="L1187" i="1"/>
  <c r="I1187" i="1"/>
  <c r="K1187" i="1"/>
  <c r="J1187" i="1"/>
  <c r="M1114" i="1"/>
  <c r="M1121" i="1"/>
  <c r="M1128" i="1"/>
  <c r="O1122" i="1"/>
  <c r="Q1144" i="1"/>
  <c r="O1129" i="1"/>
  <c r="Q1151" i="1"/>
  <c r="O1115" i="1"/>
  <c r="O1115" i="12" s="1"/>
  <c r="M1135" i="1"/>
  <c r="M1135" i="12" s="1"/>
  <c r="M1134" i="12" s="1"/>
  <c r="M1142" i="1"/>
  <c r="M1149" i="1"/>
  <c r="O1116" i="1"/>
  <c r="Q1130" i="1"/>
  <c r="Q1137" i="1"/>
  <c r="O1136" i="1"/>
  <c r="Q1116" i="1"/>
  <c r="O1143" i="1"/>
  <c r="O1150" i="1"/>
  <c r="M1110" i="1"/>
  <c r="M1110" i="12" s="1"/>
  <c r="L1100" i="1"/>
  <c r="S1194" i="12"/>
  <c r="O1194" i="12"/>
  <c r="K1194" i="12"/>
  <c r="L1098" i="1"/>
  <c r="L1098" i="12" s="1"/>
  <c r="V1194" i="12"/>
  <c r="R1194" i="12"/>
  <c r="N1194" i="12"/>
  <c r="J1194" i="12"/>
  <c r="U1676" i="12"/>
  <c r="U1194" i="12"/>
  <c r="Q1194" i="12"/>
  <c r="M1194" i="12"/>
  <c r="I1194" i="12"/>
  <c r="W1287" i="1"/>
  <c r="W1287" i="12" s="1"/>
  <c r="W1339" i="1"/>
  <c r="W1339" i="12" s="1"/>
  <c r="H997" i="1"/>
  <c r="L997" i="1"/>
  <c r="P997" i="1"/>
  <c r="T997" i="1"/>
  <c r="I1002" i="1"/>
  <c r="M1002" i="1"/>
  <c r="Q1002" i="1"/>
  <c r="U1002" i="1"/>
  <c r="J1013" i="1"/>
  <c r="N1013" i="1"/>
  <c r="R1013" i="1"/>
  <c r="V1013" i="1"/>
  <c r="K1017" i="1"/>
  <c r="O1017" i="1"/>
  <c r="S1017" i="1"/>
  <c r="H1021" i="1"/>
  <c r="L1021" i="1"/>
  <c r="P1021" i="1"/>
  <c r="T1021" i="1"/>
  <c r="I1026" i="1"/>
  <c r="M1026" i="1"/>
  <c r="Q1026" i="1"/>
  <c r="U1026" i="1"/>
  <c r="J1029" i="1"/>
  <c r="N1029" i="1"/>
  <c r="R1029" i="1"/>
  <c r="V1029" i="1"/>
  <c r="K1033" i="1"/>
  <c r="O1033" i="1"/>
  <c r="S1033" i="1"/>
  <c r="H1036" i="1"/>
  <c r="L1036" i="1"/>
  <c r="P1036" i="1"/>
  <c r="T1036" i="1"/>
  <c r="I1040" i="1"/>
  <c r="M1040" i="1"/>
  <c r="Q1040" i="1"/>
  <c r="U1040" i="1"/>
  <c r="J1043" i="1"/>
  <c r="N1043" i="1"/>
  <c r="R1043" i="1"/>
  <c r="V1043" i="1"/>
  <c r="K1048" i="1"/>
  <c r="O1048" i="1"/>
  <c r="S1048" i="1"/>
  <c r="H1051" i="1"/>
  <c r="L1051" i="1"/>
  <c r="P1051" i="1"/>
  <c r="T1051" i="1"/>
  <c r="I1054" i="1"/>
  <c r="M1054" i="1"/>
  <c r="Q1054" i="1"/>
  <c r="U1054" i="1"/>
  <c r="J1057" i="1"/>
  <c r="N1057" i="1"/>
  <c r="R1057" i="1"/>
  <c r="V1057" i="1"/>
  <c r="K1060" i="1"/>
  <c r="O1060" i="1"/>
  <c r="S1060" i="1"/>
  <c r="M1262" i="1"/>
  <c r="W1124" i="1"/>
  <c r="W1124" i="12" s="1"/>
  <c r="K1163" i="1"/>
  <c r="M1108" i="1"/>
  <c r="M1108" i="12" s="1"/>
  <c r="W1306" i="1"/>
  <c r="W1306" i="12" s="1"/>
  <c r="H1207" i="1"/>
  <c r="I997" i="1"/>
  <c r="M997" i="1"/>
  <c r="Q997" i="1"/>
  <c r="U997" i="1"/>
  <c r="J1002" i="1"/>
  <c r="N1002" i="1"/>
  <c r="R1002" i="1"/>
  <c r="V1002" i="1"/>
  <c r="K1013" i="1"/>
  <c r="O1013" i="1"/>
  <c r="S1013" i="1"/>
  <c r="H1017" i="1"/>
  <c r="L1017" i="1"/>
  <c r="P1017" i="1"/>
  <c r="T1017" i="1"/>
  <c r="I1021" i="1"/>
  <c r="M1021" i="1"/>
  <c r="Q1021" i="1"/>
  <c r="U1021" i="1"/>
  <c r="J1026" i="1"/>
  <c r="N1026" i="1"/>
  <c r="R1026" i="1"/>
  <c r="V1026" i="1"/>
  <c r="K1029" i="1"/>
  <c r="O1029" i="1"/>
  <c r="S1029" i="1"/>
  <c r="H1033" i="1"/>
  <c r="L1033" i="1"/>
  <c r="P1033" i="1"/>
  <c r="T1033" i="1"/>
  <c r="I1036" i="1"/>
  <c r="M1036" i="1"/>
  <c r="Q1036" i="1"/>
  <c r="U1036" i="1"/>
  <c r="J1040" i="1"/>
  <c r="N1040" i="1"/>
  <c r="R1040" i="1"/>
  <c r="V1040" i="1"/>
  <c r="K1043" i="1"/>
  <c r="O1043" i="1"/>
  <c r="S1043" i="1"/>
  <c r="H1048" i="1"/>
  <c r="L1048" i="1"/>
  <c r="P1048" i="1"/>
  <c r="T1048" i="1"/>
  <c r="I1051" i="1"/>
  <c r="M1051" i="1"/>
  <c r="Q1051" i="1"/>
  <c r="U1051" i="1"/>
  <c r="J1054" i="1"/>
  <c r="N1054" i="1"/>
  <c r="R1054" i="1"/>
  <c r="V1054" i="1"/>
  <c r="K1057" i="1"/>
  <c r="O1057" i="1"/>
  <c r="S1057" i="1"/>
  <c r="H1060" i="1"/>
  <c r="L1060" i="1"/>
  <c r="P1060" i="1"/>
  <c r="T1060" i="1"/>
  <c r="W1294" i="1"/>
  <c r="W1294" i="12" s="1"/>
  <c r="W1282" i="1"/>
  <c r="W1282" i="12" s="1"/>
  <c r="P1116" i="1"/>
  <c r="P1116" i="12" s="1"/>
  <c r="L1099" i="1"/>
  <c r="L1099" i="12" s="1"/>
  <c r="T1194" i="12"/>
  <c r="P1194" i="12"/>
  <c r="L1194" i="12"/>
  <c r="W1284" i="1"/>
  <c r="W1284" i="12" s="1"/>
  <c r="W1299" i="1"/>
  <c r="W1299" i="12" s="1"/>
  <c r="J997" i="1"/>
  <c r="N997" i="1"/>
  <c r="R997" i="1"/>
  <c r="V997" i="1"/>
  <c r="K1002" i="1"/>
  <c r="O1002" i="1"/>
  <c r="S1002" i="1"/>
  <c r="H1013" i="1"/>
  <c r="L1013" i="1"/>
  <c r="P1013" i="1"/>
  <c r="T1013" i="1"/>
  <c r="I1017" i="1"/>
  <c r="M1017" i="1"/>
  <c r="Q1017" i="1"/>
  <c r="U1017" i="1"/>
  <c r="J1021" i="1"/>
  <c r="N1021" i="1"/>
  <c r="R1021" i="1"/>
  <c r="V1021" i="1"/>
  <c r="K1026" i="1"/>
  <c r="O1026" i="1"/>
  <c r="S1026" i="1"/>
  <c r="H1029" i="1"/>
  <c r="L1029" i="1"/>
  <c r="P1029" i="1"/>
  <c r="T1029" i="1"/>
  <c r="I1033" i="1"/>
  <c r="M1033" i="1"/>
  <c r="Q1033" i="1"/>
  <c r="U1033" i="1"/>
  <c r="J1036" i="1"/>
  <c r="N1036" i="1"/>
  <c r="R1036" i="1"/>
  <c r="V1036" i="1"/>
  <c r="K1040" i="1"/>
  <c r="O1040" i="1"/>
  <c r="S1040" i="1"/>
  <c r="H1043" i="1"/>
  <c r="L1043" i="1"/>
  <c r="P1043" i="1"/>
  <c r="T1043" i="1"/>
  <c r="I1048" i="1"/>
  <c r="M1048" i="1"/>
  <c r="Q1048" i="1"/>
  <c r="U1048" i="1"/>
  <c r="J1051" i="1"/>
  <c r="N1051" i="1"/>
  <c r="R1051" i="1"/>
  <c r="V1051" i="1"/>
  <c r="K1054" i="1"/>
  <c r="O1054" i="1"/>
  <c r="S1054" i="1"/>
  <c r="H1057" i="1"/>
  <c r="L1057" i="1"/>
  <c r="P1057" i="1"/>
  <c r="T1057" i="1"/>
  <c r="I1060" i="1"/>
  <c r="M1060" i="1"/>
  <c r="Q1060" i="1"/>
  <c r="U1060" i="1"/>
  <c r="N1115" i="1"/>
  <c r="N1115" i="12" s="1"/>
  <c r="M1174" i="1"/>
  <c r="M1174" i="12"/>
  <c r="K1159" i="12"/>
  <c r="H1194" i="12"/>
  <c r="K997" i="1"/>
  <c r="O997" i="1"/>
  <c r="S997" i="1"/>
  <c r="H1002" i="1"/>
  <c r="L1002" i="1"/>
  <c r="P1002" i="1"/>
  <c r="T1002" i="1"/>
  <c r="I1013" i="1"/>
  <c r="M1013" i="1"/>
  <c r="Q1013" i="1"/>
  <c r="U1013" i="1"/>
  <c r="J1017" i="1"/>
  <c r="N1017" i="1"/>
  <c r="R1017" i="1"/>
  <c r="V1017" i="1"/>
  <c r="K1021" i="1"/>
  <c r="O1021" i="1"/>
  <c r="S1021" i="1"/>
  <c r="H1026" i="1"/>
  <c r="L1026" i="1"/>
  <c r="P1026" i="1"/>
  <c r="T1026" i="1"/>
  <c r="I1029" i="1"/>
  <c r="M1029" i="1"/>
  <c r="Q1029" i="1"/>
  <c r="U1029" i="1"/>
  <c r="J1033" i="1"/>
  <c r="N1033" i="1"/>
  <c r="R1033" i="1"/>
  <c r="V1033" i="1"/>
  <c r="K1036" i="1"/>
  <c r="O1036" i="1"/>
  <c r="S1036" i="1"/>
  <c r="H1040" i="1"/>
  <c r="L1040" i="1"/>
  <c r="P1040" i="1"/>
  <c r="T1040" i="1"/>
  <c r="I1043" i="1"/>
  <c r="M1043" i="1"/>
  <c r="Q1043" i="1"/>
  <c r="U1043" i="1"/>
  <c r="J1048" i="1"/>
  <c r="N1048" i="1"/>
  <c r="R1048" i="1"/>
  <c r="V1048" i="1"/>
  <c r="K1051" i="1"/>
  <c r="O1051" i="1"/>
  <c r="S1051" i="1"/>
  <c r="H1054" i="1"/>
  <c r="L1054" i="1"/>
  <c r="P1054" i="1"/>
  <c r="T1054" i="1"/>
  <c r="I1057" i="1"/>
  <c r="M1057" i="1"/>
  <c r="Q1057" i="1"/>
  <c r="U1057" i="1"/>
  <c r="J1060" i="1"/>
  <c r="N1060" i="1"/>
  <c r="R1060" i="1"/>
  <c r="V1060" i="1"/>
  <c r="W1138" i="1"/>
  <c r="W1138" i="12" s="1"/>
  <c r="W1131" i="1"/>
  <c r="W1131" i="12" s="1"/>
  <c r="M1112" i="1"/>
  <c r="M1112" i="12" s="1"/>
  <c r="H1202" i="1"/>
  <c r="H1212" i="1"/>
  <c r="T1202" i="1"/>
  <c r="P1202" i="1"/>
  <c r="J1202" i="1"/>
  <c r="K1207" i="1"/>
  <c r="S1202" i="1"/>
  <c r="O1202" i="1"/>
  <c r="J1207" i="1"/>
  <c r="K1202" i="1"/>
  <c r="R1212" i="1"/>
  <c r="N1212" i="1"/>
  <c r="S1207" i="1"/>
  <c r="H1442" i="1"/>
  <c r="H1476" i="1"/>
  <c r="H1476" i="12" s="1"/>
  <c r="M1212" i="1"/>
  <c r="R1207" i="1"/>
  <c r="V1202" i="1"/>
  <c r="R1202" i="1"/>
  <c r="N1202" i="1"/>
  <c r="T1212" i="1"/>
  <c r="P1212" i="1"/>
  <c r="L1212" i="1"/>
  <c r="U1207" i="1"/>
  <c r="Q1207" i="1"/>
  <c r="M1207" i="1"/>
  <c r="I1207" i="1"/>
  <c r="K1212" i="1"/>
  <c r="L1202" i="1"/>
  <c r="H1469" i="1"/>
  <c r="H1469" i="12" s="1"/>
  <c r="V1212" i="1"/>
  <c r="O1207" i="1"/>
  <c r="W1281" i="1"/>
  <c r="W1281" i="12" s="1"/>
  <c r="L1102" i="1"/>
  <c r="L1102" i="12" s="1"/>
  <c r="W1286" i="1"/>
  <c r="W1286" i="12" s="1"/>
  <c r="U1212" i="1"/>
  <c r="Q1212" i="1"/>
  <c r="V1207" i="1"/>
  <c r="N1207" i="1"/>
  <c r="M1202" i="1"/>
  <c r="H1460" i="1"/>
  <c r="H1460" i="12" s="1"/>
  <c r="H1503" i="1"/>
  <c r="H1503" i="12" s="1"/>
  <c r="W1291" i="1"/>
  <c r="W1291" i="12" s="1"/>
  <c r="U1202" i="1"/>
  <c r="Q1202" i="1"/>
  <c r="S1212" i="1"/>
  <c r="O1212" i="1"/>
  <c r="I1212" i="1"/>
  <c r="T1207" i="1"/>
  <c r="P1207" i="1"/>
  <c r="L1207" i="1"/>
  <c r="J1212" i="1"/>
  <c r="I1202" i="1"/>
  <c r="H1473" i="1"/>
  <c r="H1473" i="12" s="1"/>
  <c r="V1507" i="1"/>
  <c r="L1166" i="1"/>
  <c r="U1676" i="1"/>
  <c r="U816" i="1"/>
  <c r="L516" i="1"/>
  <c r="L520" i="1" s="1"/>
  <c r="I1262" i="1"/>
  <c r="V1262" i="1"/>
  <c r="R1262" i="1"/>
  <c r="N1262" i="1"/>
  <c r="T1262" i="1"/>
  <c r="P1262" i="1"/>
  <c r="K1262" i="1"/>
  <c r="U1194" i="1"/>
  <c r="Q1194" i="1"/>
  <c r="M1194" i="1"/>
  <c r="I1194" i="1"/>
  <c r="K1218" i="1"/>
  <c r="U1262" i="1"/>
  <c r="Q1262" i="1"/>
  <c r="K1268" i="1"/>
  <c r="T1194" i="1"/>
  <c r="P1194" i="1"/>
  <c r="L1194" i="1"/>
  <c r="S1222" i="1"/>
  <c r="O1222" i="1"/>
  <c r="J1218" i="1"/>
  <c r="J1262" i="1"/>
  <c r="L1248" i="1"/>
  <c r="K1241" i="1"/>
  <c r="I1238" i="1"/>
  <c r="M1238" i="1"/>
  <c r="Q1238" i="1"/>
  <c r="U1238" i="1"/>
  <c r="K1245" i="1"/>
  <c r="L1253" i="1"/>
  <c r="P1253" i="1"/>
  <c r="T1253" i="1"/>
  <c r="I1259" i="1"/>
  <c r="I1222" i="1"/>
  <c r="T1218" i="1"/>
  <c r="P1218" i="1"/>
  <c r="U1241" i="1"/>
  <c r="Q1241" i="1"/>
  <c r="M1241" i="1"/>
  <c r="J1268" i="1"/>
  <c r="L1218" i="1"/>
  <c r="H1226" i="1"/>
  <c r="L1226" i="1"/>
  <c r="P1226" i="1"/>
  <c r="T1226" i="1"/>
  <c r="J1231" i="1"/>
  <c r="O1245" i="1"/>
  <c r="S1245" i="1"/>
  <c r="H1253" i="1"/>
  <c r="J1265" i="1"/>
  <c r="N1265" i="1"/>
  <c r="R1265" i="1"/>
  <c r="V1265" i="1"/>
  <c r="M1259" i="1"/>
  <c r="Q1259" i="1"/>
  <c r="U1259" i="1"/>
  <c r="S1194" i="1"/>
  <c r="O1194" i="1"/>
  <c r="K1194" i="1"/>
  <c r="S1262" i="1"/>
  <c r="O1262" i="1"/>
  <c r="U1222" i="1"/>
  <c r="Q1222" i="1"/>
  <c r="K1222" i="1"/>
  <c r="V1218" i="1"/>
  <c r="R1218" i="1"/>
  <c r="N1218" i="1"/>
  <c r="I1248" i="1"/>
  <c r="S1241" i="1"/>
  <c r="O1241" i="1"/>
  <c r="I1241" i="1"/>
  <c r="L1262" i="1"/>
  <c r="M1222" i="1"/>
  <c r="J1226" i="1"/>
  <c r="N1226" i="1"/>
  <c r="R1226" i="1"/>
  <c r="V1226" i="1"/>
  <c r="H1231" i="1"/>
  <c r="K1238" i="1"/>
  <c r="O1238" i="1"/>
  <c r="S1238" i="1"/>
  <c r="I1245" i="1"/>
  <c r="Q1245" i="1"/>
  <c r="U1245" i="1"/>
  <c r="J1253" i="1"/>
  <c r="N1253" i="1"/>
  <c r="R1253" i="1"/>
  <c r="V1253" i="1"/>
  <c r="K1256" i="1"/>
  <c r="H1265" i="1"/>
  <c r="L1265" i="1"/>
  <c r="P1265" i="1"/>
  <c r="T1265" i="1"/>
  <c r="O1259" i="1"/>
  <c r="S1259" i="1"/>
  <c r="W1335" i="1"/>
  <c r="W1335" i="12" s="1"/>
  <c r="S1268" i="1"/>
  <c r="O1268" i="1"/>
  <c r="I1268" i="1"/>
  <c r="T1248" i="1"/>
  <c r="P1248" i="1"/>
  <c r="H1222" i="1"/>
  <c r="N1231" i="1"/>
  <c r="R1231" i="1"/>
  <c r="V1231" i="1"/>
  <c r="K1234" i="1"/>
  <c r="O1234" i="1"/>
  <c r="S1234" i="1"/>
  <c r="I1256" i="1"/>
  <c r="M1256" i="1"/>
  <c r="Q1256" i="1"/>
  <c r="U1256" i="1"/>
  <c r="W1317" i="1"/>
  <c r="W1317" i="12" s="1"/>
  <c r="W1347" i="1"/>
  <c r="W1347" i="12" s="1"/>
  <c r="V1194" i="1"/>
  <c r="R1194" i="1"/>
  <c r="N1194" i="1"/>
  <c r="J1194" i="1"/>
  <c r="W1305" i="1"/>
  <c r="W1305" i="12" s="1"/>
  <c r="W1324" i="1"/>
  <c r="W1324" i="12" s="1"/>
  <c r="U1268" i="1"/>
  <c r="Q1268" i="1"/>
  <c r="M1268" i="1"/>
  <c r="V1248" i="1"/>
  <c r="R1248" i="1"/>
  <c r="N1248" i="1"/>
  <c r="H1218" i="1"/>
  <c r="L1231" i="1"/>
  <c r="P1231" i="1"/>
  <c r="T1231" i="1"/>
  <c r="I1234" i="1"/>
  <c r="M1234" i="1"/>
  <c r="Q1234" i="1"/>
  <c r="U1234" i="1"/>
  <c r="M1245" i="1"/>
  <c r="O1256" i="1"/>
  <c r="S1256" i="1"/>
  <c r="K1259" i="1"/>
  <c r="L1160" i="1"/>
  <c r="L1160" i="12" s="1"/>
  <c r="K1159" i="1"/>
  <c r="W1327" i="1"/>
  <c r="W1327" i="12" s="1"/>
  <c r="W1344" i="1"/>
  <c r="W1344" i="12" s="1"/>
  <c r="T1222" i="1"/>
  <c r="P1222" i="1"/>
  <c r="J1222" i="1"/>
  <c r="U1218" i="1"/>
  <c r="Q1218" i="1"/>
  <c r="T1268" i="1"/>
  <c r="P1268" i="1"/>
  <c r="L1268" i="1"/>
  <c r="U1248" i="1"/>
  <c r="Q1248" i="1"/>
  <c r="M1248" i="1"/>
  <c r="H1248" i="1"/>
  <c r="V1241" i="1"/>
  <c r="R1241" i="1"/>
  <c r="N1241" i="1"/>
  <c r="H1262" i="1"/>
  <c r="K1248" i="1"/>
  <c r="L1241" i="1"/>
  <c r="L1222" i="1"/>
  <c r="M1218" i="1"/>
  <c r="K1226" i="1"/>
  <c r="O1226" i="1"/>
  <c r="S1226" i="1"/>
  <c r="I1231" i="1"/>
  <c r="M1231" i="1"/>
  <c r="Q1231" i="1"/>
  <c r="U1231" i="1"/>
  <c r="J1234" i="1"/>
  <c r="N1234" i="1"/>
  <c r="R1234" i="1"/>
  <c r="V1234" i="1"/>
  <c r="H1238" i="1"/>
  <c r="L1238" i="1"/>
  <c r="P1238" i="1"/>
  <c r="T1238" i="1"/>
  <c r="J1245" i="1"/>
  <c r="N1245" i="1"/>
  <c r="R1245" i="1"/>
  <c r="V1245" i="1"/>
  <c r="K1253" i="1"/>
  <c r="O1253" i="1"/>
  <c r="S1253" i="1"/>
  <c r="H1256" i="1"/>
  <c r="L1256" i="1"/>
  <c r="P1256" i="1"/>
  <c r="T1256" i="1"/>
  <c r="I1265" i="1"/>
  <c r="M1265" i="1"/>
  <c r="Q1265" i="1"/>
  <c r="U1265" i="1"/>
  <c r="H1259" i="1"/>
  <c r="L1259" i="1"/>
  <c r="P1259" i="1"/>
  <c r="T1259" i="1"/>
  <c r="W1301" i="1"/>
  <c r="W1301" i="12" s="1"/>
  <c r="W1320" i="1"/>
  <c r="W1320" i="12" s="1"/>
  <c r="W1338" i="1"/>
  <c r="W1338" i="12" s="1"/>
  <c r="H1337" i="1"/>
  <c r="H1194" i="1"/>
  <c r="V1222" i="1"/>
  <c r="R1222" i="1"/>
  <c r="N1222" i="1"/>
  <c r="S1218" i="1"/>
  <c r="O1218" i="1"/>
  <c r="V1268" i="1"/>
  <c r="R1268" i="1"/>
  <c r="N1268" i="1"/>
  <c r="H1268" i="1"/>
  <c r="S1248" i="1"/>
  <c r="O1248" i="1"/>
  <c r="J1248" i="1"/>
  <c r="T1241" i="1"/>
  <c r="P1241" i="1"/>
  <c r="J1241" i="1"/>
  <c r="W1297" i="1"/>
  <c r="W1297" i="12" s="1"/>
  <c r="H1241" i="1"/>
  <c r="I1218" i="1"/>
  <c r="I1226" i="1"/>
  <c r="M1226" i="1"/>
  <c r="Q1226" i="1"/>
  <c r="U1226" i="1"/>
  <c r="K1231" i="1"/>
  <c r="O1231" i="1"/>
  <c r="S1231" i="1"/>
  <c r="H1234" i="1"/>
  <c r="L1234" i="1"/>
  <c r="P1234" i="1"/>
  <c r="T1234" i="1"/>
  <c r="J1238" i="1"/>
  <c r="N1238" i="1"/>
  <c r="R1238" i="1"/>
  <c r="V1238" i="1"/>
  <c r="H1245" i="1"/>
  <c r="L1245" i="1"/>
  <c r="P1245" i="1"/>
  <c r="T1245" i="1"/>
  <c r="I1253" i="1"/>
  <c r="M1253" i="1"/>
  <c r="Q1253" i="1"/>
  <c r="U1253" i="1"/>
  <c r="J1256" i="1"/>
  <c r="N1256" i="1"/>
  <c r="R1256" i="1"/>
  <c r="V1256" i="1"/>
  <c r="K1265" i="1"/>
  <c r="O1265" i="1"/>
  <c r="S1265" i="1"/>
  <c r="J1259" i="1"/>
  <c r="N1259" i="1"/>
  <c r="R1259" i="1"/>
  <c r="V1259" i="1"/>
  <c r="V1663" i="1"/>
  <c r="M1179" i="12"/>
  <c r="L1113" i="1"/>
  <c r="L1107" i="1"/>
  <c r="V647" i="1"/>
  <c r="G1485" i="1"/>
  <c r="G1485" i="12" s="1"/>
  <c r="G1484" i="12" s="1"/>
  <c r="G624" i="1"/>
  <c r="G1472" i="1"/>
  <c r="G1472" i="12" s="1"/>
  <c r="G1470" i="12" s="1"/>
  <c r="G610" i="1"/>
  <c r="G1463" i="1"/>
  <c r="G1463" i="12" s="1"/>
  <c r="G1462" i="12" s="1"/>
  <c r="G602" i="1"/>
  <c r="G1459" i="1"/>
  <c r="G1459" i="12" s="1"/>
  <c r="G1458" i="12" s="1"/>
  <c r="G598" i="1"/>
  <c r="G1455" i="1"/>
  <c r="G1455" i="12" s="1"/>
  <c r="G1454" i="12" s="1"/>
  <c r="G594" i="1"/>
  <c r="G1450" i="1"/>
  <c r="G1450" i="12" s="1"/>
  <c r="G1448" i="12" s="1"/>
  <c r="G588" i="1"/>
  <c r="G1445" i="1"/>
  <c r="G583" i="1"/>
  <c r="G578" i="1"/>
  <c r="G1502" i="1"/>
  <c r="G1502" i="12" s="1"/>
  <c r="G1501" i="12" s="1"/>
  <c r="G641" i="1"/>
  <c r="G1499" i="1"/>
  <c r="G1499" i="12" s="1"/>
  <c r="G1498" i="12" s="1"/>
  <c r="G1496" i="1"/>
  <c r="G1496" i="12" s="1"/>
  <c r="G1495" i="12" s="1"/>
  <c r="G1493" i="1"/>
  <c r="G1493" i="12" s="1"/>
  <c r="G1492" i="12" s="1"/>
  <c r="G632" i="1"/>
  <c r="G1490" i="1"/>
  <c r="G1490" i="12" s="1"/>
  <c r="G1489" i="12" s="1"/>
  <c r="G629" i="1"/>
  <c r="G1482" i="1"/>
  <c r="G1482" i="12" s="1"/>
  <c r="G1481" i="12" s="1"/>
  <c r="G621" i="1"/>
  <c r="G1475" i="1"/>
  <c r="G1475" i="12" s="1"/>
  <c r="G1474" i="12" s="1"/>
  <c r="G614" i="1"/>
  <c r="G607" i="1"/>
  <c r="M1189" i="1"/>
  <c r="M1184" i="1"/>
  <c r="M1184" i="12" s="1"/>
  <c r="N1184" i="1"/>
  <c r="N1184" i="12" s="1"/>
  <c r="O1184" i="1"/>
  <c r="O1184" i="12" s="1"/>
  <c r="G1468" i="1"/>
  <c r="G1468" i="12" s="1"/>
  <c r="G1467" i="12" s="1"/>
  <c r="G1440" i="1"/>
  <c r="V1587" i="1"/>
  <c r="V1587" i="12" s="1"/>
  <c r="V1585" i="12" s="1"/>
  <c r="W999" i="1"/>
  <c r="W999" i="12" s="1"/>
  <c r="W997" i="12" s="1"/>
  <c r="W1020" i="1"/>
  <c r="W1020" i="12" s="1"/>
  <c r="W1017" i="12" s="1"/>
  <c r="W1035" i="1"/>
  <c r="W1035" i="12" s="1"/>
  <c r="W1033" i="12" s="1"/>
  <c r="W1050" i="1"/>
  <c r="W1050" i="12" s="1"/>
  <c r="W1048" i="12" s="1"/>
  <c r="W1061" i="1"/>
  <c r="W1061" i="12" s="1"/>
  <c r="W1060" i="12" s="1"/>
  <c r="W1015" i="1"/>
  <c r="W1015" i="12" s="1"/>
  <c r="W1013" i="12" s="1"/>
  <c r="W1031" i="1"/>
  <c r="W1031" i="12" s="1"/>
  <c r="W1029" i="12" s="1"/>
  <c r="W1046" i="1"/>
  <c r="W1046" i="12" s="1"/>
  <c r="W1043" i="12" s="1"/>
  <c r="W1059" i="1"/>
  <c r="W1059" i="12" s="1"/>
  <c r="W1057" i="12" s="1"/>
  <c r="W1028" i="1"/>
  <c r="W1028" i="12" s="1"/>
  <c r="W1026" i="12" s="1"/>
  <c r="W1042" i="1"/>
  <c r="W1042" i="12" s="1"/>
  <c r="W1040" i="12" s="1"/>
  <c r="W1055" i="1"/>
  <c r="W1055" i="12" s="1"/>
  <c r="W1054" i="12" s="1"/>
  <c r="W1003" i="1"/>
  <c r="W1003" i="12" s="1"/>
  <c r="W1002" i="12" s="1"/>
  <c r="W1022" i="1"/>
  <c r="W1022" i="12" s="1"/>
  <c r="W1021" i="12" s="1"/>
  <c r="W1039" i="1"/>
  <c r="W1039" i="12" s="1"/>
  <c r="W1036" i="12" s="1"/>
  <c r="W1053" i="1"/>
  <c r="W1053" i="12" s="1"/>
  <c r="W1051" i="12" s="1"/>
  <c r="W1227" i="1"/>
  <c r="W1227" i="12" s="1"/>
  <c r="W1254" i="1"/>
  <c r="W1254" i="12" s="1"/>
  <c r="W1240" i="1"/>
  <c r="W1240" i="12" s="1"/>
  <c r="W1264" i="1"/>
  <c r="W1264" i="12" s="1"/>
  <c r="W1199" i="1"/>
  <c r="W1199" i="12" s="1"/>
  <c r="W1261" i="1"/>
  <c r="W1261" i="12" s="1"/>
  <c r="W1242" i="1"/>
  <c r="W1242" i="12" s="1"/>
  <c r="W1215" i="1"/>
  <c r="W1215" i="12" s="1"/>
  <c r="W1220" i="1"/>
  <c r="W1220" i="12" s="1"/>
  <c r="W1197" i="1"/>
  <c r="W1197" i="12" s="1"/>
  <c r="W1216" i="1"/>
  <c r="W1216" i="12" s="1"/>
  <c r="W1208" i="1"/>
  <c r="W1208" i="12" s="1"/>
  <c r="W1249" i="1"/>
  <c r="W1249" i="12" s="1"/>
  <c r="W1237" i="1"/>
  <c r="W1237" i="12" s="1"/>
  <c r="W1236" i="1"/>
  <c r="W1236" i="12" s="1"/>
  <c r="W1270" i="1"/>
  <c r="W1270" i="12" s="1"/>
  <c r="W1250" i="1"/>
  <c r="W1250" i="12" s="1"/>
  <c r="W1247" i="1"/>
  <c r="W1247" i="12" s="1"/>
  <c r="W1243" i="1"/>
  <c r="W1243" i="12" s="1"/>
  <c r="W1219" i="1"/>
  <c r="W1219" i="12" s="1"/>
  <c r="W1211" i="1"/>
  <c r="W1211" i="12" s="1"/>
  <c r="W1206" i="1"/>
  <c r="W1206" i="12" s="1"/>
  <c r="W1225" i="1"/>
  <c r="W1225" i="12" s="1"/>
  <c r="W1235" i="1"/>
  <c r="W1235" i="12" s="1"/>
  <c r="W1246" i="1"/>
  <c r="W1246" i="12" s="1"/>
  <c r="W1267" i="1"/>
  <c r="W1267" i="12" s="1"/>
  <c r="W1196" i="1"/>
  <c r="W1196" i="12" s="1"/>
  <c r="W1224" i="1"/>
  <c r="W1224" i="12" s="1"/>
  <c r="W1213" i="1"/>
  <c r="W1213" i="12" s="1"/>
  <c r="W1263" i="1"/>
  <c r="W1263" i="12" s="1"/>
  <c r="W1255" i="1"/>
  <c r="W1255" i="12" s="1"/>
  <c r="W1251" i="1"/>
  <c r="W1251" i="12" s="1"/>
  <c r="W1198" i="1"/>
  <c r="W1198" i="12" s="1"/>
  <c r="W1204" i="1"/>
  <c r="W1204" i="12" s="1"/>
  <c r="W1205" i="1"/>
  <c r="W1205" i="12" s="1"/>
  <c r="W1209" i="1"/>
  <c r="W1209" i="12" s="1"/>
  <c r="W1210" i="1"/>
  <c r="W1210" i="12" s="1"/>
  <c r="W1232" i="1"/>
  <c r="W1232" i="12" s="1"/>
  <c r="W1244" i="1"/>
  <c r="W1244" i="12" s="1"/>
  <c r="W1266" i="1"/>
  <c r="W1266" i="12" s="1"/>
  <c r="W1203" i="1"/>
  <c r="W1203" i="12" s="1"/>
  <c r="W1195" i="1"/>
  <c r="W1195" i="12" s="1"/>
  <c r="W1229" i="1"/>
  <c r="W1229" i="12" s="1"/>
  <c r="W1221" i="1"/>
  <c r="W1221" i="12" s="1"/>
  <c r="W1269" i="1"/>
  <c r="W1269" i="12" s="1"/>
  <c r="W1233" i="1"/>
  <c r="W1233" i="12" s="1"/>
  <c r="W1258" i="1"/>
  <c r="W1258" i="12" s="1"/>
  <c r="W1223" i="1"/>
  <c r="W1223" i="12" s="1"/>
  <c r="W1214" i="1"/>
  <c r="W1214" i="12" s="1"/>
  <c r="W1228" i="1"/>
  <c r="W1228" i="12" s="1"/>
  <c r="W1239" i="1"/>
  <c r="W1239" i="12" s="1"/>
  <c r="W1238" i="12" s="1"/>
  <c r="W1257" i="1"/>
  <c r="W1257" i="12" s="1"/>
  <c r="W1260" i="1"/>
  <c r="W1260" i="12" s="1"/>
  <c r="S1193" i="1"/>
  <c r="S1193" i="12" s="1"/>
  <c r="U1190" i="1"/>
  <c r="U1190" i="12" s="1"/>
  <c r="T1190" i="1"/>
  <c r="T1190" i="12" s="1"/>
  <c r="T1193" i="1"/>
  <c r="T1193" i="12" s="1"/>
  <c r="U1193" i="1"/>
  <c r="U1193" i="12" s="1"/>
  <c r="P1192" i="1"/>
  <c r="P1192" i="12" s="1"/>
  <c r="N1119" i="1"/>
  <c r="N1119" i="12" s="1"/>
  <c r="M1118" i="1"/>
  <c r="M1118" i="12" s="1"/>
  <c r="M1117" i="1"/>
  <c r="M1109" i="1"/>
  <c r="M1109" i="12" s="1"/>
  <c r="M1111" i="1"/>
  <c r="M1111" i="12" s="1"/>
  <c r="H1292" i="1"/>
  <c r="H1292" i="12" s="1"/>
  <c r="H1303" i="1"/>
  <c r="H1303" i="12" s="1"/>
  <c r="H1313" i="1"/>
  <c r="H1313" i="12" s="1"/>
  <c r="H1321" i="1"/>
  <c r="H1321" i="12" s="1"/>
  <c r="H1328" i="1"/>
  <c r="H1328" i="12" s="1"/>
  <c r="H1342" i="1"/>
  <c r="H1342" i="12" s="1"/>
  <c r="H1288" i="1"/>
  <c r="H1288" i="12" s="1"/>
  <c r="H1285" i="12" s="1"/>
  <c r="H1302" i="1"/>
  <c r="H1302" i="12" s="1"/>
  <c r="H1310" i="1"/>
  <c r="H1310" i="12" s="1"/>
  <c r="H1318" i="1"/>
  <c r="H1318" i="12" s="1"/>
  <c r="H1316" i="12" s="1"/>
  <c r="H1329" i="1"/>
  <c r="H1329" i="12" s="1"/>
  <c r="H1336" i="1"/>
  <c r="H1336" i="12" s="1"/>
  <c r="H1334" i="12" s="1"/>
  <c r="H1348" i="1"/>
  <c r="H1348" i="12" s="1"/>
  <c r="H1346" i="12" s="1"/>
  <c r="H1283" i="1"/>
  <c r="H1283" i="12" s="1"/>
  <c r="H1280" i="12" s="1"/>
  <c r="H1298" i="1"/>
  <c r="H1298" i="12" s="1"/>
  <c r="H1296" i="12" s="1"/>
  <c r="H1311" i="1"/>
  <c r="H1311" i="12" s="1"/>
  <c r="H1315" i="1"/>
  <c r="H1315" i="12" s="1"/>
  <c r="H1325" i="1"/>
  <c r="H1325" i="12" s="1"/>
  <c r="H1323" i="12" s="1"/>
  <c r="H1333" i="1"/>
  <c r="H1333" i="12" s="1"/>
  <c r="H1345" i="1"/>
  <c r="H1345" i="12" s="1"/>
  <c r="H1343" i="12" s="1"/>
  <c r="H1293" i="1"/>
  <c r="H1293" i="12" s="1"/>
  <c r="H1307" i="1"/>
  <c r="H1307" i="12" s="1"/>
  <c r="H1304" i="12" s="1"/>
  <c r="H1314" i="1"/>
  <c r="H1314" i="12" s="1"/>
  <c r="H1322" i="1"/>
  <c r="H1322" i="12" s="1"/>
  <c r="H1332" i="1"/>
  <c r="H1332" i="12" s="1"/>
  <c r="H1341" i="1"/>
  <c r="H1341" i="12" s="1"/>
  <c r="W1231" i="12" l="1"/>
  <c r="G1445" i="12"/>
  <c r="G1443" i="12" s="1"/>
  <c r="G1440" i="12"/>
  <c r="G1438" i="12" s="1"/>
  <c r="H1442" i="12"/>
  <c r="H1340" i="12"/>
  <c r="W1337" i="12"/>
  <c r="L1097" i="1"/>
  <c r="K1097" i="12"/>
  <c r="L1107" i="12"/>
  <c r="L1106" i="12" s="1"/>
  <c r="L1106" i="1"/>
  <c r="M1103" i="12"/>
  <c r="L1104" i="12"/>
  <c r="N1104" i="12"/>
  <c r="M1101" i="1"/>
  <c r="M1101" i="12" s="1"/>
  <c r="W1222" i="12"/>
  <c r="H1326" i="12"/>
  <c r="H1290" i="12"/>
  <c r="W1259" i="12"/>
  <c r="H1300" i="12"/>
  <c r="H1319" i="12"/>
  <c r="W1265" i="12"/>
  <c r="W1268" i="12"/>
  <c r="W1226" i="12"/>
  <c r="W1262" i="12"/>
  <c r="W1234" i="12"/>
  <c r="W1253" i="12"/>
  <c r="H1331" i="12"/>
  <c r="H1309" i="12"/>
  <c r="W1202" i="12"/>
  <c r="W1245" i="12"/>
  <c r="W1248" i="12"/>
  <c r="W1218" i="12"/>
  <c r="M1187" i="1"/>
  <c r="M1189" i="12"/>
  <c r="M1187" i="12" s="1"/>
  <c r="W1207" i="12"/>
  <c r="W1212" i="12"/>
  <c r="H1312" i="12"/>
  <c r="W1256" i="12"/>
  <c r="W1241" i="12"/>
  <c r="S1117" i="1"/>
  <c r="S1117" i="12" s="1"/>
  <c r="M1117" i="12"/>
  <c r="L1166" i="12"/>
  <c r="L1163" i="12" s="1"/>
  <c r="M1100" i="1"/>
  <c r="L1100" i="12"/>
  <c r="T1130" i="1"/>
  <c r="T1130" i="12" s="1"/>
  <c r="Q1130" i="12"/>
  <c r="T1144" i="1"/>
  <c r="T1144" i="12" s="1"/>
  <c r="Q1144" i="12"/>
  <c r="Q1136" i="1"/>
  <c r="Q1136" i="12" s="1"/>
  <c r="O1136" i="12"/>
  <c r="N1149" i="1"/>
  <c r="O1149" i="1" s="1"/>
  <c r="O1149" i="12" s="1"/>
  <c r="M1149" i="12"/>
  <c r="M1148" i="12" s="1"/>
  <c r="T1151" i="1"/>
  <c r="T1151" i="12" s="1"/>
  <c r="Q1151" i="12"/>
  <c r="M1127" i="1"/>
  <c r="M1128" i="12"/>
  <c r="M1127" i="12" s="1"/>
  <c r="Q1143" i="1"/>
  <c r="Q1143" i="12" s="1"/>
  <c r="O1143" i="12"/>
  <c r="N1114" i="1"/>
  <c r="N1114" i="12" s="1"/>
  <c r="M1114" i="12"/>
  <c r="T1116" i="1"/>
  <c r="T1116" i="12" s="1"/>
  <c r="Q1116" i="12"/>
  <c r="R1116" i="1"/>
  <c r="O1116" i="12"/>
  <c r="Q1122" i="1"/>
  <c r="Q1122" i="12" s="1"/>
  <c r="O1122" i="12"/>
  <c r="T1123" i="1"/>
  <c r="T1123" i="12" s="1"/>
  <c r="Q1123" i="12"/>
  <c r="Q1150" i="1"/>
  <c r="Q1150" i="12" s="1"/>
  <c r="O1150" i="12"/>
  <c r="T1137" i="1"/>
  <c r="T1137" i="12" s="1"/>
  <c r="Q1137" i="12"/>
  <c r="N1142" i="1"/>
  <c r="O1142" i="1" s="1"/>
  <c r="M1142" i="12"/>
  <c r="M1141" i="12" s="1"/>
  <c r="Q1129" i="1"/>
  <c r="Q1129" i="12" s="1"/>
  <c r="O1129" i="12"/>
  <c r="M1120" i="1"/>
  <c r="M1121" i="12"/>
  <c r="M1120" i="12" s="1"/>
  <c r="N1121" i="1"/>
  <c r="O1183" i="12"/>
  <c r="O1183" i="1"/>
  <c r="N1183" i="12"/>
  <c r="N1183" i="1"/>
  <c r="M1183" i="12"/>
  <c r="M1183" i="1"/>
  <c r="N1128" i="1"/>
  <c r="M1148" i="1"/>
  <c r="M1134" i="1"/>
  <c r="Q1115" i="1"/>
  <c r="M1141" i="1"/>
  <c r="N1135" i="1"/>
  <c r="N1135" i="12" s="1"/>
  <c r="N1134" i="12" s="1"/>
  <c r="N1110" i="1"/>
  <c r="N1110" i="12" s="1"/>
  <c r="K1163" i="12"/>
  <c r="M1098" i="1"/>
  <c r="M1098" i="12" s="1"/>
  <c r="L1179" i="12"/>
  <c r="V1663" i="12"/>
  <c r="W1663" i="12"/>
  <c r="W1293" i="1"/>
  <c r="W1293" i="12" s="1"/>
  <c r="W1315" i="1"/>
  <c r="W1315" i="12" s="1"/>
  <c r="W1348" i="1"/>
  <c r="W1348" i="12" s="1"/>
  <c r="W1346" i="12" s="1"/>
  <c r="W1002" i="1"/>
  <c r="W1060" i="1"/>
  <c r="W997" i="1"/>
  <c r="W1337" i="1"/>
  <c r="N1108" i="1"/>
  <c r="N1108" i="12" s="1"/>
  <c r="W1051" i="1"/>
  <c r="W1314" i="1"/>
  <c r="W1314" i="12" s="1"/>
  <c r="W1333" i="1"/>
  <c r="W1333" i="12" s="1"/>
  <c r="W1298" i="1"/>
  <c r="W1298" i="12" s="1"/>
  <c r="W1296" i="12" s="1"/>
  <c r="W1329" i="1"/>
  <c r="W1329" i="12" s="1"/>
  <c r="W1288" i="1"/>
  <c r="W1288" i="12" s="1"/>
  <c r="W1285" i="12" s="1"/>
  <c r="P1115" i="1"/>
  <c r="P1115" i="12" s="1"/>
  <c r="N1174" i="1"/>
  <c r="N1174" i="12"/>
  <c r="W1194" i="12"/>
  <c r="W1036" i="1"/>
  <c r="W1040" i="1"/>
  <c r="W1029" i="1"/>
  <c r="W1033" i="1"/>
  <c r="L1159" i="1"/>
  <c r="M1102" i="1"/>
  <c r="M1102" i="12" s="1"/>
  <c r="W1307" i="1"/>
  <c r="W1307" i="12" s="1"/>
  <c r="W1304" i="12" s="1"/>
  <c r="W1325" i="1"/>
  <c r="W1325" i="12" s="1"/>
  <c r="W1323" i="12" s="1"/>
  <c r="W1283" i="1"/>
  <c r="W1283" i="12" s="1"/>
  <c r="W1280" i="12" s="1"/>
  <c r="W1318" i="1"/>
  <c r="W1318" i="12" s="1"/>
  <c r="W1316" i="12" s="1"/>
  <c r="W1342" i="1"/>
  <c r="W1342" i="12" s="1"/>
  <c r="W1303" i="1"/>
  <c r="W1303" i="12" s="1"/>
  <c r="W1021" i="1"/>
  <c r="W1026" i="1"/>
  <c r="W1013" i="1"/>
  <c r="W1017" i="1"/>
  <c r="W1507" i="1"/>
  <c r="W1328" i="1"/>
  <c r="W1328" i="12" s="1"/>
  <c r="W1292" i="1"/>
  <c r="W1292" i="12" s="1"/>
  <c r="W1057" i="1"/>
  <c r="M1099" i="1"/>
  <c r="M1099" i="12" s="1"/>
  <c r="S1116" i="1"/>
  <c r="S1116" i="12" s="1"/>
  <c r="W1322" i="1"/>
  <c r="W1322" i="12" s="1"/>
  <c r="W1345" i="1"/>
  <c r="W1345" i="12" s="1"/>
  <c r="W1343" i="12" s="1"/>
  <c r="W1311" i="1"/>
  <c r="W1311" i="12" s="1"/>
  <c r="W1336" i="1"/>
  <c r="W1336" i="12" s="1"/>
  <c r="W1334" i="12" s="1"/>
  <c r="W1302" i="1"/>
  <c r="W1302" i="12" s="1"/>
  <c r="W1321" i="1"/>
  <c r="W1321" i="12" s="1"/>
  <c r="W1054" i="1"/>
  <c r="W1043" i="1"/>
  <c r="W1048" i="1"/>
  <c r="N1112" i="1"/>
  <c r="N1112" i="12" s="1"/>
  <c r="W1262" i="1"/>
  <c r="G1467" i="1"/>
  <c r="H1468" i="1"/>
  <c r="H1468" i="12" s="1"/>
  <c r="H1467" i="12" s="1"/>
  <c r="H1496" i="1"/>
  <c r="H1496" i="12" s="1"/>
  <c r="H1495" i="12" s="1"/>
  <c r="H1450" i="1"/>
  <c r="H1450" i="12" s="1"/>
  <c r="H1448" i="12" s="1"/>
  <c r="G1448" i="1"/>
  <c r="H1459" i="1"/>
  <c r="H1459" i="12" s="1"/>
  <c r="H1458" i="12" s="1"/>
  <c r="H1472" i="1"/>
  <c r="H1472" i="12" s="1"/>
  <c r="H1470" i="12" s="1"/>
  <c r="W1202" i="1"/>
  <c r="W1212" i="1"/>
  <c r="H1475" i="1"/>
  <c r="H1475" i="12" s="1"/>
  <c r="H1474" i="12" s="1"/>
  <c r="H1490" i="1"/>
  <c r="H1490" i="12" s="1"/>
  <c r="H1489" i="12" s="1"/>
  <c r="H1499" i="1"/>
  <c r="H1499" i="12" s="1"/>
  <c r="H1498" i="12" s="1"/>
  <c r="H1285" i="1"/>
  <c r="H1280" i="1"/>
  <c r="W1207" i="1"/>
  <c r="H1445" i="1"/>
  <c r="G1443" i="1"/>
  <c r="H1455" i="1"/>
  <c r="H1455" i="12" s="1"/>
  <c r="H1454" i="12" s="1"/>
  <c r="H1463" i="1"/>
  <c r="H1463" i="12" s="1"/>
  <c r="H1462" i="12" s="1"/>
  <c r="H1485" i="1"/>
  <c r="H1485" i="12" s="1"/>
  <c r="H1484" i="12" s="1"/>
  <c r="M1166" i="1"/>
  <c r="L1163" i="1"/>
  <c r="V1585" i="1"/>
  <c r="V1676" i="1" s="1"/>
  <c r="H1440" i="1"/>
  <c r="H1482" i="1"/>
  <c r="H1482" i="12" s="1"/>
  <c r="H1481" i="12" s="1"/>
  <c r="H1493" i="1"/>
  <c r="H1493" i="12" s="1"/>
  <c r="H1492" i="12" s="1"/>
  <c r="H1502" i="1"/>
  <c r="H1502" i="12" s="1"/>
  <c r="H1501" i="12" s="1"/>
  <c r="H1290" i="1"/>
  <c r="V816" i="1"/>
  <c r="J1376" i="1"/>
  <c r="J1689" i="1" s="1"/>
  <c r="I1376" i="1"/>
  <c r="I1689" i="1" s="1"/>
  <c r="M516" i="1"/>
  <c r="M520" i="1" s="1"/>
  <c r="K1376" i="1"/>
  <c r="K1689" i="1" s="1"/>
  <c r="G816" i="1"/>
  <c r="H1296" i="1"/>
  <c r="W1256" i="1"/>
  <c r="W1222" i="1"/>
  <c r="W1265" i="1"/>
  <c r="W1238" i="1"/>
  <c r="W1234" i="1"/>
  <c r="W1218" i="1"/>
  <c r="W1194" i="1"/>
  <c r="M1107" i="1"/>
  <c r="W1226" i="1"/>
  <c r="H1319" i="1"/>
  <c r="W1313" i="1"/>
  <c r="W1313" i="12" s="1"/>
  <c r="H1312" i="1"/>
  <c r="W1245" i="1"/>
  <c r="W1248" i="1"/>
  <c r="H1326" i="1"/>
  <c r="H1304" i="1"/>
  <c r="H1346" i="1"/>
  <c r="W1341" i="1"/>
  <c r="W1341" i="12" s="1"/>
  <c r="H1340" i="1"/>
  <c r="W1231" i="1"/>
  <c r="H1300" i="1"/>
  <c r="H1334" i="1"/>
  <c r="W1332" i="1"/>
  <c r="W1332" i="12" s="1"/>
  <c r="H1331" i="1"/>
  <c r="W1310" i="1"/>
  <c r="W1310" i="12" s="1"/>
  <c r="H1309" i="1"/>
  <c r="W1259" i="1"/>
  <c r="W1268" i="1"/>
  <c r="W1241" i="1"/>
  <c r="W1253" i="1"/>
  <c r="M1160" i="1"/>
  <c r="M1160" i="12" s="1"/>
  <c r="H1343" i="1"/>
  <c r="H1323" i="1"/>
  <c r="H1316" i="1"/>
  <c r="G1484" i="1"/>
  <c r="G1470" i="1"/>
  <c r="G1501" i="1"/>
  <c r="G1498" i="1"/>
  <c r="G1495" i="1"/>
  <c r="G1492" i="1"/>
  <c r="G1489" i="1"/>
  <c r="G1481" i="1"/>
  <c r="G1474" i="1"/>
  <c r="G1462" i="1"/>
  <c r="G1458" i="1"/>
  <c r="G1454" i="1"/>
  <c r="G1438" i="1"/>
  <c r="M1113" i="1"/>
  <c r="N1189" i="1"/>
  <c r="N1189" i="12" s="1"/>
  <c r="P1184" i="1"/>
  <c r="P1184" i="12" s="1"/>
  <c r="N1109" i="1"/>
  <c r="N1109" i="12" s="1"/>
  <c r="V1190" i="1"/>
  <c r="V1190" i="12" s="1"/>
  <c r="N1191" i="1"/>
  <c r="N1191" i="12" s="1"/>
  <c r="R1192" i="1"/>
  <c r="R1192" i="12" s="1"/>
  <c r="Q1192" i="1"/>
  <c r="Q1192" i="12" s="1"/>
  <c r="O1119" i="1"/>
  <c r="O1119" i="12" s="1"/>
  <c r="P1118" i="1"/>
  <c r="P1118" i="12" s="1"/>
  <c r="N1118" i="1"/>
  <c r="N1118" i="12" s="1"/>
  <c r="N1117" i="1"/>
  <c r="N1117" i="12" s="1"/>
  <c r="N1111" i="1"/>
  <c r="N1111" i="12" s="1"/>
  <c r="W1152" i="1"/>
  <c r="W1152" i="12" s="1"/>
  <c r="W1145" i="1"/>
  <c r="W1145" i="12" s="1"/>
  <c r="M1166" i="12" l="1"/>
  <c r="G1676" i="12"/>
  <c r="H1440" i="12"/>
  <c r="H1438" i="12" s="1"/>
  <c r="H1445" i="12"/>
  <c r="H1443" i="12" s="1"/>
  <c r="L1097" i="12"/>
  <c r="N1101" i="1"/>
  <c r="N1101" i="12" s="1"/>
  <c r="M1107" i="12"/>
  <c r="M1106" i="12" s="1"/>
  <c r="M1106" i="1"/>
  <c r="M1100" i="12"/>
  <c r="M1097" i="12" s="1"/>
  <c r="M1097" i="1"/>
  <c r="O1104" i="12"/>
  <c r="N1100" i="1"/>
  <c r="O1100" i="1" s="1"/>
  <c r="W1300" i="12"/>
  <c r="S1136" i="1"/>
  <c r="U1136" i="1" s="1"/>
  <c r="U1136" i="12" s="1"/>
  <c r="S1143" i="1"/>
  <c r="S1143" i="12" s="1"/>
  <c r="S1122" i="1"/>
  <c r="U1122" i="1" s="1"/>
  <c r="U1122" i="12" s="1"/>
  <c r="W1331" i="12"/>
  <c r="W1340" i="12"/>
  <c r="W1326" i="12"/>
  <c r="W1319" i="12"/>
  <c r="O1148" i="12"/>
  <c r="W1309" i="12"/>
  <c r="W1312" i="12"/>
  <c r="W1290" i="12"/>
  <c r="N1187" i="12"/>
  <c r="O1141" i="1"/>
  <c r="O1142" i="12"/>
  <c r="O1141" i="12" s="1"/>
  <c r="O1110" i="1"/>
  <c r="N1141" i="1"/>
  <c r="N1142" i="12"/>
  <c r="N1141" i="12" s="1"/>
  <c r="U1116" i="1"/>
  <c r="U1116" i="12" s="1"/>
  <c r="R1116" i="12"/>
  <c r="N1148" i="1"/>
  <c r="N1149" i="12"/>
  <c r="N1148" i="12" s="1"/>
  <c r="S1129" i="1"/>
  <c r="S1150" i="1"/>
  <c r="N1127" i="1"/>
  <c r="N1128" i="12"/>
  <c r="N1127" i="12" s="1"/>
  <c r="S1115" i="1"/>
  <c r="S1115" i="12" s="1"/>
  <c r="Q1115" i="12"/>
  <c r="O1114" i="1"/>
  <c r="O1121" i="1"/>
  <c r="N1121" i="12"/>
  <c r="N1120" i="12" s="1"/>
  <c r="N1120" i="1"/>
  <c r="N1187" i="1"/>
  <c r="P1183" i="12"/>
  <c r="P1183" i="1"/>
  <c r="O1128" i="1"/>
  <c r="P1142" i="1"/>
  <c r="O1148" i="1"/>
  <c r="N1134" i="1"/>
  <c r="O1135" i="1"/>
  <c r="O1135" i="12" s="1"/>
  <c r="O1134" i="12" s="1"/>
  <c r="P1149" i="1"/>
  <c r="P1149" i="12" s="1"/>
  <c r="P1148" i="12" s="1"/>
  <c r="W1123" i="1"/>
  <c r="W1304" i="1"/>
  <c r="N1098" i="1"/>
  <c r="W1346" i="1"/>
  <c r="N1102" i="1"/>
  <c r="W1130" i="1"/>
  <c r="W1316" i="1"/>
  <c r="W1323" i="1"/>
  <c r="W1326" i="1"/>
  <c r="W1137" i="1"/>
  <c r="W1280" i="1"/>
  <c r="W1296" i="1"/>
  <c r="W1334" i="1"/>
  <c r="W1285" i="1"/>
  <c r="V1676" i="12"/>
  <c r="W1312" i="1"/>
  <c r="O1112" i="1"/>
  <c r="O1112" i="12" s="1"/>
  <c r="O1179" i="12"/>
  <c r="N1179" i="12"/>
  <c r="H1458" i="1"/>
  <c r="W1309" i="1"/>
  <c r="W1300" i="1"/>
  <c r="H1481" i="1"/>
  <c r="W1290" i="1"/>
  <c r="L1376" i="1"/>
  <c r="L1689" i="1" s="1"/>
  <c r="N1099" i="1"/>
  <c r="R1115" i="1"/>
  <c r="R1115" i="12" s="1"/>
  <c r="O1108" i="1"/>
  <c r="O1108" i="12" s="1"/>
  <c r="W1340" i="1"/>
  <c r="H1443" i="1"/>
  <c r="T1117" i="1"/>
  <c r="T1117" i="12" s="1"/>
  <c r="W1190" i="1"/>
  <c r="W1190" i="12" s="1"/>
  <c r="O1174" i="1"/>
  <c r="O1174" i="12"/>
  <c r="O1109" i="1"/>
  <c r="O1109" i="12" s="1"/>
  <c r="H1438" i="1"/>
  <c r="H1454" i="1"/>
  <c r="H1448" i="1"/>
  <c r="W1319" i="1"/>
  <c r="V1116" i="1"/>
  <c r="V1116" i="12" s="1"/>
  <c r="M1159" i="12"/>
  <c r="W1331" i="1"/>
  <c r="N1107" i="1"/>
  <c r="M1163" i="1"/>
  <c r="H1498" i="1"/>
  <c r="H1470" i="1"/>
  <c r="W1343" i="1"/>
  <c r="L1159" i="12"/>
  <c r="H1489" i="1"/>
  <c r="H1462" i="1"/>
  <c r="H1484" i="1"/>
  <c r="H1467" i="1"/>
  <c r="H1474" i="1"/>
  <c r="H1495" i="1"/>
  <c r="H1501" i="1"/>
  <c r="H1492" i="1"/>
  <c r="N1166" i="1"/>
  <c r="N516" i="1"/>
  <c r="N520" i="1" s="1"/>
  <c r="G1676" i="1"/>
  <c r="H1376" i="1"/>
  <c r="M1159" i="1"/>
  <c r="N1160" i="1"/>
  <c r="N1160" i="12" s="1"/>
  <c r="N1113" i="1"/>
  <c r="O1189" i="1"/>
  <c r="O1189" i="12" s="1"/>
  <c r="R1184" i="1"/>
  <c r="R1184" i="12" s="1"/>
  <c r="O1191" i="1"/>
  <c r="O1191" i="12" s="1"/>
  <c r="V1193" i="1"/>
  <c r="V1193" i="12" s="1"/>
  <c r="P1119" i="1"/>
  <c r="P1119" i="12" s="1"/>
  <c r="O1118" i="1"/>
  <c r="O1118" i="12" s="1"/>
  <c r="O1117" i="1"/>
  <c r="O1117" i="12" s="1"/>
  <c r="O1111" i="1"/>
  <c r="O1111" i="12" s="1"/>
  <c r="W1144" i="1"/>
  <c r="O1101" i="1" l="1"/>
  <c r="O1101" i="12" s="1"/>
  <c r="M1163" i="12"/>
  <c r="H1703" i="1"/>
  <c r="H1689" i="1"/>
  <c r="H1380" i="1"/>
  <c r="H1697" i="1"/>
  <c r="N1107" i="12"/>
  <c r="N1106" i="12" s="1"/>
  <c r="N1106" i="1"/>
  <c r="N1100" i="12"/>
  <c r="N1097" i="1"/>
  <c r="N1103" i="12"/>
  <c r="S1136" i="12"/>
  <c r="U1143" i="1"/>
  <c r="U1143" i="12" s="1"/>
  <c r="O1187" i="12"/>
  <c r="S1122" i="12"/>
  <c r="O1102" i="1"/>
  <c r="O1102" i="12" s="1"/>
  <c r="N1102" i="12"/>
  <c r="O1099" i="1"/>
  <c r="O1099" i="12" s="1"/>
  <c r="N1099" i="12"/>
  <c r="O1127" i="1"/>
  <c r="O1128" i="12"/>
  <c r="O1127" i="12" s="1"/>
  <c r="P1110" i="1"/>
  <c r="P1110" i="12" s="1"/>
  <c r="O1110" i="12"/>
  <c r="N1166" i="12"/>
  <c r="N1163" i="12" s="1"/>
  <c r="O1098" i="1"/>
  <c r="O1098" i="12" s="1"/>
  <c r="N1098" i="12"/>
  <c r="Q1142" i="1"/>
  <c r="Q1142" i="12" s="1"/>
  <c r="Q1141" i="12" s="1"/>
  <c r="P1142" i="12"/>
  <c r="P1141" i="12" s="1"/>
  <c r="P1114" i="1"/>
  <c r="P1114" i="12" s="1"/>
  <c r="O1114" i="12"/>
  <c r="U1129" i="1"/>
  <c r="U1129" i="12" s="1"/>
  <c r="S1129" i="12"/>
  <c r="U1115" i="1"/>
  <c r="U1115" i="12" s="1"/>
  <c r="P1100" i="1"/>
  <c r="O1100" i="12"/>
  <c r="O1121" i="12"/>
  <c r="O1120" i="12" s="1"/>
  <c r="P1121" i="1"/>
  <c r="O1120" i="1"/>
  <c r="U1150" i="1"/>
  <c r="U1150" i="12" s="1"/>
  <c r="S1150" i="12"/>
  <c r="O1187" i="1"/>
  <c r="R1183" i="12"/>
  <c r="R1183" i="1"/>
  <c r="P1141" i="1"/>
  <c r="P1128" i="1"/>
  <c r="P1148" i="1"/>
  <c r="Q1149" i="1"/>
  <c r="Q1149" i="12" s="1"/>
  <c r="Q1148" i="12" s="1"/>
  <c r="P1135" i="1"/>
  <c r="O1134" i="1"/>
  <c r="O1107" i="1"/>
  <c r="W1495" i="1"/>
  <c r="W1122" i="1"/>
  <c r="P1109" i="1"/>
  <c r="P1109" i="12" s="1"/>
  <c r="U1117" i="1"/>
  <c r="U1117" i="12" s="1"/>
  <c r="W1448" i="1"/>
  <c r="W1470" i="1"/>
  <c r="W1481" i="1"/>
  <c r="W1501" i="1"/>
  <c r="W1484" i="1"/>
  <c r="N1159" i="1"/>
  <c r="N1159" i="12"/>
  <c r="W1438" i="1"/>
  <c r="W1454" i="1"/>
  <c r="W1474" i="1"/>
  <c r="W1458" i="1"/>
  <c r="W1489" i="1"/>
  <c r="W1498" i="1"/>
  <c r="W1492" i="1"/>
  <c r="P1108" i="1"/>
  <c r="T1115" i="1"/>
  <c r="T1115" i="12" s="1"/>
  <c r="W1193" i="1"/>
  <c r="W1193" i="12" s="1"/>
  <c r="P1174" i="1"/>
  <c r="P1174" i="12"/>
  <c r="W1443" i="1"/>
  <c r="H1676" i="12"/>
  <c r="W1462" i="1"/>
  <c r="P1112" i="1"/>
  <c r="W1467" i="1"/>
  <c r="H1676" i="1"/>
  <c r="O1166" i="1"/>
  <c r="N1163" i="1"/>
  <c r="O516" i="1"/>
  <c r="O520" i="1" s="1"/>
  <c r="M1376" i="1"/>
  <c r="M1689" i="1" s="1"/>
  <c r="O1160" i="1"/>
  <c r="O1160" i="12" s="1"/>
  <c r="O1113" i="1"/>
  <c r="Q1189" i="1"/>
  <c r="Q1189" i="12" s="1"/>
  <c r="P1189" i="1"/>
  <c r="P1189" i="12" s="1"/>
  <c r="Q1118" i="1"/>
  <c r="Q1118" i="12" s="1"/>
  <c r="T1184" i="1"/>
  <c r="T1184" i="12" s="1"/>
  <c r="Q1184" i="1"/>
  <c r="Q1184" i="12" s="1"/>
  <c r="P1191" i="1"/>
  <c r="P1191" i="12" s="1"/>
  <c r="S1192" i="1"/>
  <c r="S1192" i="12" s="1"/>
  <c r="Q1119" i="1"/>
  <c r="Q1119" i="12" s="1"/>
  <c r="P1117" i="1"/>
  <c r="P1117" i="12" s="1"/>
  <c r="P1111" i="1"/>
  <c r="P1111" i="12" s="1"/>
  <c r="W1151" i="1"/>
  <c r="P1101" i="1" l="1"/>
  <c r="P1101" i="12" s="1"/>
  <c r="O1166" i="12"/>
  <c r="O1163" i="12" s="1"/>
  <c r="N1097" i="12"/>
  <c r="O1097" i="1"/>
  <c r="P1100" i="12"/>
  <c r="P1104" i="12"/>
  <c r="O1107" i="12"/>
  <c r="O1106" i="12" s="1"/>
  <c r="O1106" i="1"/>
  <c r="O1103" i="12"/>
  <c r="O1097" i="12" s="1"/>
  <c r="Q1104" i="12"/>
  <c r="Q1100" i="1"/>
  <c r="R1100" i="1" s="1"/>
  <c r="O1159" i="12"/>
  <c r="P1102" i="1"/>
  <c r="P1102" i="12" s="1"/>
  <c r="Q1141" i="1"/>
  <c r="R1142" i="1"/>
  <c r="R1141" i="1" s="1"/>
  <c r="Q1114" i="1"/>
  <c r="Q1114" i="12" s="1"/>
  <c r="P1099" i="1"/>
  <c r="P1099" i="12" s="1"/>
  <c r="Q1110" i="1"/>
  <c r="Q1110" i="12" s="1"/>
  <c r="P1187" i="12"/>
  <c r="Q1112" i="1"/>
  <c r="Q1112" i="12" s="1"/>
  <c r="P1112" i="12"/>
  <c r="Q1108" i="1"/>
  <c r="Q1108" i="12" s="1"/>
  <c r="P1108" i="12"/>
  <c r="P1127" i="1"/>
  <c r="P1128" i="12"/>
  <c r="P1127" i="12" s="1"/>
  <c r="P1121" i="12"/>
  <c r="P1120" i="12" s="1"/>
  <c r="P1120" i="1"/>
  <c r="Q1121" i="1"/>
  <c r="P1134" i="1"/>
  <c r="P1135" i="12"/>
  <c r="P1134" i="12" s="1"/>
  <c r="P1098" i="1"/>
  <c r="P1187" i="1"/>
  <c r="Q1183" i="12"/>
  <c r="Q1183" i="1"/>
  <c r="T1183" i="12"/>
  <c r="T1183" i="1"/>
  <c r="Q1128" i="1"/>
  <c r="Q1148" i="1"/>
  <c r="R1149" i="1"/>
  <c r="Q1135" i="1"/>
  <c r="Q1135" i="12" s="1"/>
  <c r="Q1134" i="12" s="1"/>
  <c r="W1136" i="1"/>
  <c r="P1107" i="1"/>
  <c r="P1179" i="12"/>
  <c r="Q1109" i="1"/>
  <c r="Q1109" i="12" s="1"/>
  <c r="N1376" i="1"/>
  <c r="N1689" i="1" s="1"/>
  <c r="W1676" i="1"/>
  <c r="Q1174" i="1"/>
  <c r="Q1174" i="12"/>
  <c r="V1117" i="1"/>
  <c r="V1117" i="12" s="1"/>
  <c r="W1129" i="1"/>
  <c r="V1115" i="1"/>
  <c r="V1115" i="12" s="1"/>
  <c r="P1160" i="1"/>
  <c r="P1160" i="12" s="1"/>
  <c r="O1163" i="1"/>
  <c r="W1676" i="12"/>
  <c r="P1166" i="1"/>
  <c r="P516" i="1"/>
  <c r="P520" i="1" s="1"/>
  <c r="O1159" i="1"/>
  <c r="P1113" i="1"/>
  <c r="R1189" i="1"/>
  <c r="R1189" i="12" s="1"/>
  <c r="R1118" i="1"/>
  <c r="R1118" i="12" s="1"/>
  <c r="S1184" i="1"/>
  <c r="S1184" i="12" s="1"/>
  <c r="U1184" i="1"/>
  <c r="U1184" i="12" s="1"/>
  <c r="Q1191" i="1"/>
  <c r="T1192" i="1"/>
  <c r="T1192" i="12" s="1"/>
  <c r="R1119" i="1"/>
  <c r="R1119" i="12" s="1"/>
  <c r="Q1111" i="1"/>
  <c r="Q1111" i="12" s="1"/>
  <c r="W1150" i="1"/>
  <c r="W1143" i="1"/>
  <c r="Q1101" i="1" l="1"/>
  <c r="Q1101" i="12" s="1"/>
  <c r="R1110" i="1"/>
  <c r="R1110" i="12" s="1"/>
  <c r="P1159" i="12"/>
  <c r="P1097" i="1"/>
  <c r="R1100" i="12"/>
  <c r="P1107" i="12"/>
  <c r="P1106" i="12" s="1"/>
  <c r="P1106" i="1"/>
  <c r="Q1100" i="12"/>
  <c r="R1104" i="12"/>
  <c r="P1103" i="12"/>
  <c r="Q1099" i="1"/>
  <c r="Q1099" i="12" s="1"/>
  <c r="Q1102" i="1"/>
  <c r="Q1102" i="12" s="1"/>
  <c r="R1112" i="1"/>
  <c r="R1112" i="12" s="1"/>
  <c r="R1142" i="12"/>
  <c r="R1141" i="12" s="1"/>
  <c r="S1142" i="1"/>
  <c r="S1142" i="12" s="1"/>
  <c r="S1141" i="12" s="1"/>
  <c r="R1114" i="1"/>
  <c r="S1114" i="1" s="1"/>
  <c r="Q1187" i="1"/>
  <c r="Q1191" i="12"/>
  <c r="Q1187" i="12" s="1"/>
  <c r="S1149" i="1"/>
  <c r="T1149" i="1" s="1"/>
  <c r="R1149" i="12"/>
  <c r="R1148" i="12" s="1"/>
  <c r="Q1098" i="1"/>
  <c r="P1098" i="12"/>
  <c r="Q1121" i="12"/>
  <c r="Q1120" i="12" s="1"/>
  <c r="R1121" i="1"/>
  <c r="Q1120" i="1"/>
  <c r="P1166" i="12"/>
  <c r="P1163" i="12" s="1"/>
  <c r="Q1127" i="1"/>
  <c r="Q1128" i="12"/>
  <c r="Q1127" i="12" s="1"/>
  <c r="R1108" i="1"/>
  <c r="R1108" i="12" s="1"/>
  <c r="S1183" i="12"/>
  <c r="S1183" i="1"/>
  <c r="U1183" i="12"/>
  <c r="U1183" i="1"/>
  <c r="R1128" i="1"/>
  <c r="R1128" i="12" s="1"/>
  <c r="R1127" i="12" s="1"/>
  <c r="R1148" i="1"/>
  <c r="Q1134" i="1"/>
  <c r="R1135" i="1"/>
  <c r="Q1179" i="12"/>
  <c r="R1109" i="1"/>
  <c r="R1109" i="12" s="1"/>
  <c r="Q1107" i="1"/>
  <c r="Q1106" i="1" s="1"/>
  <c r="P1159" i="1"/>
  <c r="O1376" i="1"/>
  <c r="O1689" i="1" s="1"/>
  <c r="R1174" i="1"/>
  <c r="R1174" i="12"/>
  <c r="Q1160" i="1"/>
  <c r="Q1160" i="12" s="1"/>
  <c r="S1100" i="1"/>
  <c r="Q1166" i="1"/>
  <c r="P1163" i="1"/>
  <c r="Q516" i="1"/>
  <c r="Q520" i="1" s="1"/>
  <c r="Q1113" i="1"/>
  <c r="S1189" i="1"/>
  <c r="S1189" i="12" s="1"/>
  <c r="S1118" i="1"/>
  <c r="S1118" i="12" s="1"/>
  <c r="V1184" i="1"/>
  <c r="V1184" i="12" s="1"/>
  <c r="R1191" i="1"/>
  <c r="U1192" i="1"/>
  <c r="U1192" i="12" s="1"/>
  <c r="S1119" i="1"/>
  <c r="S1119" i="12" s="1"/>
  <c r="R1111" i="1"/>
  <c r="R1111" i="12" s="1"/>
  <c r="R1101" i="1" l="1"/>
  <c r="R1101" i="12" s="1"/>
  <c r="S1110" i="1"/>
  <c r="S1110" i="12" s="1"/>
  <c r="R1099" i="1"/>
  <c r="R1099" i="12" s="1"/>
  <c r="P1097" i="12"/>
  <c r="Q1097" i="1"/>
  <c r="R1102" i="1"/>
  <c r="R1102" i="12" s="1"/>
  <c r="S1100" i="12"/>
  <c r="Q1103" i="12"/>
  <c r="S1104" i="12"/>
  <c r="S1112" i="1"/>
  <c r="S1112" i="12" s="1"/>
  <c r="T1142" i="1"/>
  <c r="T1141" i="1" s="1"/>
  <c r="S1141" i="1"/>
  <c r="S1108" i="1"/>
  <c r="S1108" i="12" s="1"/>
  <c r="R1114" i="12"/>
  <c r="R1187" i="1"/>
  <c r="R1191" i="12"/>
  <c r="R1187" i="12" s="1"/>
  <c r="R1134" i="1"/>
  <c r="R1135" i="12"/>
  <c r="R1134" i="12" s="1"/>
  <c r="T1148" i="1"/>
  <c r="T1149" i="12"/>
  <c r="T1148" i="12" s="1"/>
  <c r="Q1098" i="12"/>
  <c r="R1098" i="1"/>
  <c r="R1121" i="12"/>
  <c r="R1120" i="12" s="1"/>
  <c r="R1120" i="1"/>
  <c r="S1121" i="1"/>
  <c r="Q1166" i="12"/>
  <c r="Q1163" i="12" s="1"/>
  <c r="Q1107" i="12"/>
  <c r="Q1106" i="12" s="1"/>
  <c r="T1114" i="1"/>
  <c r="S1114" i="12"/>
  <c r="S1148" i="1"/>
  <c r="S1149" i="12"/>
  <c r="S1148" i="12" s="1"/>
  <c r="V1183" i="12"/>
  <c r="V1183" i="1"/>
  <c r="R1127" i="1"/>
  <c r="S1128" i="1"/>
  <c r="U1149" i="1"/>
  <c r="S1135" i="1"/>
  <c r="S1135" i="12" s="1"/>
  <c r="S1134" i="12" s="1"/>
  <c r="R1179" i="12"/>
  <c r="S1109" i="1"/>
  <c r="S1109" i="12" s="1"/>
  <c r="R1107" i="1"/>
  <c r="R1106" i="1" s="1"/>
  <c r="P1376" i="1"/>
  <c r="P1689" i="1" s="1"/>
  <c r="Q1159" i="1"/>
  <c r="Q1159" i="12"/>
  <c r="R1160" i="1"/>
  <c r="T1100" i="1"/>
  <c r="R1166" i="1"/>
  <c r="Q1163" i="1"/>
  <c r="R516" i="1"/>
  <c r="R520" i="1" s="1"/>
  <c r="R1113" i="1"/>
  <c r="T1189" i="1"/>
  <c r="T1189" i="12" s="1"/>
  <c r="T1118" i="1"/>
  <c r="T1118" i="12" s="1"/>
  <c r="S1191" i="1"/>
  <c r="T1191" i="1"/>
  <c r="T1191" i="12" s="1"/>
  <c r="V1192" i="1"/>
  <c r="V1192" i="12" s="1"/>
  <c r="T1119" i="1"/>
  <c r="T1119" i="12" s="1"/>
  <c r="S1111" i="1"/>
  <c r="S1111" i="12" s="1"/>
  <c r="H994" i="1"/>
  <c r="H994" i="12" s="1"/>
  <c r="I994" i="1"/>
  <c r="I994" i="12" s="1"/>
  <c r="J994" i="1"/>
  <c r="J994" i="12" s="1"/>
  <c r="K994" i="1"/>
  <c r="K994" i="12" s="1"/>
  <c r="L994" i="1"/>
  <c r="L994" i="12" s="1"/>
  <c r="M994" i="1"/>
  <c r="M994" i="12" s="1"/>
  <c r="N994" i="1"/>
  <c r="N994" i="12" s="1"/>
  <c r="O994" i="1"/>
  <c r="O994" i="12" s="1"/>
  <c r="P994" i="1"/>
  <c r="P994" i="12" s="1"/>
  <c r="Q994" i="1"/>
  <c r="Q994" i="12" s="1"/>
  <c r="R994" i="1"/>
  <c r="R994" i="12" s="1"/>
  <c r="S994" i="1"/>
  <c r="S994" i="12" s="1"/>
  <c r="T994" i="1"/>
  <c r="T994" i="12" s="1"/>
  <c r="U994" i="1"/>
  <c r="U994" i="12" s="1"/>
  <c r="V994" i="1"/>
  <c r="V994" i="12" s="1"/>
  <c r="H992" i="1"/>
  <c r="H992" i="12" s="1"/>
  <c r="I992" i="1"/>
  <c r="I992" i="12" s="1"/>
  <c r="J992" i="1"/>
  <c r="J992" i="12" s="1"/>
  <c r="K992" i="1"/>
  <c r="K992" i="12" s="1"/>
  <c r="L992" i="1"/>
  <c r="L992" i="12" s="1"/>
  <c r="M992" i="1"/>
  <c r="M992" i="12" s="1"/>
  <c r="N992" i="1"/>
  <c r="N992" i="12" s="1"/>
  <c r="O992" i="1"/>
  <c r="O992" i="12" s="1"/>
  <c r="P992" i="1"/>
  <c r="P992" i="12" s="1"/>
  <c r="Q992" i="1"/>
  <c r="Q992" i="12" s="1"/>
  <c r="R992" i="1"/>
  <c r="R992" i="12" s="1"/>
  <c r="S992" i="1"/>
  <c r="S992" i="12" s="1"/>
  <c r="T992" i="1"/>
  <c r="T992" i="12" s="1"/>
  <c r="U992" i="1"/>
  <c r="U992" i="12" s="1"/>
  <c r="V992" i="1"/>
  <c r="V992" i="12" s="1"/>
  <c r="V991" i="1"/>
  <c r="V991" i="12" s="1"/>
  <c r="U991" i="1"/>
  <c r="U991" i="12" s="1"/>
  <c r="T991" i="1"/>
  <c r="T991" i="12" s="1"/>
  <c r="S991" i="1"/>
  <c r="S991" i="12" s="1"/>
  <c r="R991" i="1"/>
  <c r="R991" i="12" s="1"/>
  <c r="Q991" i="1"/>
  <c r="Q991" i="12" s="1"/>
  <c r="P991" i="1"/>
  <c r="P991" i="12" s="1"/>
  <c r="O991" i="1"/>
  <c r="O991" i="12" s="1"/>
  <c r="N991" i="1"/>
  <c r="N991" i="12" s="1"/>
  <c r="M991" i="1"/>
  <c r="M991" i="12" s="1"/>
  <c r="L991" i="1"/>
  <c r="L991" i="12" s="1"/>
  <c r="K991" i="1"/>
  <c r="K991" i="12" s="1"/>
  <c r="J991" i="1"/>
  <c r="J991" i="12" s="1"/>
  <c r="I991" i="1"/>
  <c r="I991" i="12" s="1"/>
  <c r="H991" i="1"/>
  <c r="H991" i="12" s="1"/>
  <c r="S1101" i="1" l="1"/>
  <c r="S1101" i="12" s="1"/>
  <c r="S1099" i="1"/>
  <c r="S1099" i="12" s="1"/>
  <c r="T1110" i="1"/>
  <c r="T1110" i="12" s="1"/>
  <c r="U1142" i="1"/>
  <c r="U1142" i="12" s="1"/>
  <c r="U1141" i="12" s="1"/>
  <c r="S1102" i="1"/>
  <c r="S1102" i="12" s="1"/>
  <c r="Q1097" i="12"/>
  <c r="R1097" i="1"/>
  <c r="T1100" i="12"/>
  <c r="T1104" i="12"/>
  <c r="R1103" i="12"/>
  <c r="T1112" i="1"/>
  <c r="T1112" i="12" s="1"/>
  <c r="T1142" i="12"/>
  <c r="T1141" i="12" s="1"/>
  <c r="T1108" i="1"/>
  <c r="T1108" i="12" s="1"/>
  <c r="S1187" i="1"/>
  <c r="S1191" i="12"/>
  <c r="S1187" i="12" s="1"/>
  <c r="T1187" i="12"/>
  <c r="R1166" i="12"/>
  <c r="R1163" i="12" s="1"/>
  <c r="R1160" i="12"/>
  <c r="R1159" i="12" s="1"/>
  <c r="S1127" i="1"/>
  <c r="S1128" i="12"/>
  <c r="S1127" i="12" s="1"/>
  <c r="U1114" i="1"/>
  <c r="T1114" i="12"/>
  <c r="R1098" i="12"/>
  <c r="S1098" i="1"/>
  <c r="S1121" i="12"/>
  <c r="S1120" i="12" s="1"/>
  <c r="S1120" i="1"/>
  <c r="R1107" i="12"/>
  <c r="R1106" i="12" s="1"/>
  <c r="U1148" i="1"/>
  <c r="U1149" i="12"/>
  <c r="U1148" i="12" s="1"/>
  <c r="T1121" i="1"/>
  <c r="T1187" i="1"/>
  <c r="T1128" i="1"/>
  <c r="T1128" i="12" s="1"/>
  <c r="T1127" i="12" s="1"/>
  <c r="V1149" i="1"/>
  <c r="S1134" i="1"/>
  <c r="T1135" i="1"/>
  <c r="T1135" i="12" s="1"/>
  <c r="T1134" i="12" s="1"/>
  <c r="S1179" i="12"/>
  <c r="T1109" i="1"/>
  <c r="T1109" i="12" s="1"/>
  <c r="T1179" i="12"/>
  <c r="S1107" i="1"/>
  <c r="S1106" i="1" s="1"/>
  <c r="J990" i="12"/>
  <c r="N990" i="12"/>
  <c r="R990" i="12"/>
  <c r="V990" i="12"/>
  <c r="H990" i="12"/>
  <c r="L990" i="12"/>
  <c r="P990" i="12"/>
  <c r="T990" i="12"/>
  <c r="Q1376" i="1"/>
  <c r="S1160" i="1"/>
  <c r="I990" i="12"/>
  <c r="M990" i="12"/>
  <c r="Q990" i="12"/>
  <c r="U990" i="12"/>
  <c r="K990" i="12"/>
  <c r="O990" i="12"/>
  <c r="S990" i="12"/>
  <c r="T1174" i="1"/>
  <c r="T1174" i="12"/>
  <c r="U1100" i="1"/>
  <c r="W1192" i="1"/>
  <c r="W1192" i="12" s="1"/>
  <c r="S1174" i="1"/>
  <c r="S1174" i="12"/>
  <c r="R1159" i="1"/>
  <c r="S1166" i="1"/>
  <c r="R1163" i="1"/>
  <c r="S516" i="1"/>
  <c r="S520" i="1" s="1"/>
  <c r="J990" i="1"/>
  <c r="N990" i="1"/>
  <c r="R990" i="1"/>
  <c r="V990" i="1"/>
  <c r="H990" i="1"/>
  <c r="L990" i="1"/>
  <c r="P990" i="1"/>
  <c r="T990" i="1"/>
  <c r="I990" i="1"/>
  <c r="M990" i="1"/>
  <c r="Q990" i="1"/>
  <c r="U990" i="1"/>
  <c r="K990" i="1"/>
  <c r="O990" i="1"/>
  <c r="S990" i="1"/>
  <c r="S1113" i="1"/>
  <c r="V1189" i="1"/>
  <c r="V1189" i="12" s="1"/>
  <c r="U1189" i="1"/>
  <c r="U1189" i="12" s="1"/>
  <c r="U1118" i="1"/>
  <c r="U1118" i="12" s="1"/>
  <c r="K1380" i="1"/>
  <c r="K1694" i="1" s="1"/>
  <c r="O1380" i="1"/>
  <c r="O1694" i="1" s="1"/>
  <c r="P1380" i="1"/>
  <c r="P1694" i="1" s="1"/>
  <c r="L1380" i="1"/>
  <c r="L1694" i="1" s="1"/>
  <c r="N1380" i="1"/>
  <c r="N1694" i="1" s="1"/>
  <c r="J1380" i="1"/>
  <c r="J1694" i="1" s="1"/>
  <c r="M1380" i="1"/>
  <c r="M1694" i="1" s="1"/>
  <c r="I1380" i="1"/>
  <c r="I1694" i="1" s="1"/>
  <c r="W991" i="1"/>
  <c r="W991" i="12" s="1"/>
  <c r="W994" i="1"/>
  <c r="W994" i="12" s="1"/>
  <c r="W992" i="1"/>
  <c r="W992" i="12" s="1"/>
  <c r="W1184" i="1"/>
  <c r="W1184" i="12" s="1"/>
  <c r="U1191" i="1"/>
  <c r="U1191" i="12" s="1"/>
  <c r="T1111" i="1"/>
  <c r="T1111" i="12" s="1"/>
  <c r="V988" i="1"/>
  <c r="V988" i="12" s="1"/>
  <c r="U988" i="1"/>
  <c r="U988" i="12" s="1"/>
  <c r="T988" i="1"/>
  <c r="T988" i="12" s="1"/>
  <c r="S988" i="1"/>
  <c r="S988" i="12" s="1"/>
  <c r="R988" i="1"/>
  <c r="R988" i="12" s="1"/>
  <c r="Q988" i="1"/>
  <c r="Q988" i="12" s="1"/>
  <c r="P988" i="1"/>
  <c r="P988" i="12" s="1"/>
  <c r="O988" i="1"/>
  <c r="O988" i="12" s="1"/>
  <c r="N988" i="1"/>
  <c r="N988" i="12" s="1"/>
  <c r="M988" i="1"/>
  <c r="M988" i="12" s="1"/>
  <c r="L988" i="1"/>
  <c r="L988" i="12" s="1"/>
  <c r="K988" i="1"/>
  <c r="K988" i="12" s="1"/>
  <c r="J988" i="1"/>
  <c r="J988" i="12" s="1"/>
  <c r="I988" i="1"/>
  <c r="I988" i="12" s="1"/>
  <c r="H988" i="1"/>
  <c r="H988" i="12" s="1"/>
  <c r="V985" i="12"/>
  <c r="U985" i="12"/>
  <c r="T985" i="12"/>
  <c r="S985" i="12"/>
  <c r="R985" i="12"/>
  <c r="Q985" i="12"/>
  <c r="P985" i="12"/>
  <c r="O985" i="12"/>
  <c r="N985" i="12"/>
  <c r="M985" i="12"/>
  <c r="L985" i="12"/>
  <c r="K985" i="12"/>
  <c r="J985" i="12"/>
  <c r="I985" i="12"/>
  <c r="H985" i="12"/>
  <c r="V984" i="12"/>
  <c r="U984" i="12"/>
  <c r="T984" i="12"/>
  <c r="S984" i="12"/>
  <c r="R984" i="12"/>
  <c r="Q984" i="12"/>
  <c r="P984" i="12"/>
  <c r="O984" i="12"/>
  <c r="N984" i="12"/>
  <c r="M984" i="12"/>
  <c r="L984" i="12"/>
  <c r="K984" i="12"/>
  <c r="J984" i="12"/>
  <c r="I984" i="12"/>
  <c r="H984" i="12"/>
  <c r="H981" i="1"/>
  <c r="H981" i="12" s="1"/>
  <c r="I981" i="1"/>
  <c r="I981" i="12" s="1"/>
  <c r="J981" i="1"/>
  <c r="J981" i="12" s="1"/>
  <c r="K981" i="1"/>
  <c r="K981" i="12" s="1"/>
  <c r="L981" i="1"/>
  <c r="L981" i="12" s="1"/>
  <c r="M981" i="1"/>
  <c r="M981" i="12" s="1"/>
  <c r="N981" i="1"/>
  <c r="N981" i="12" s="1"/>
  <c r="O981" i="1"/>
  <c r="O981" i="12" s="1"/>
  <c r="P981" i="1"/>
  <c r="P981" i="12" s="1"/>
  <c r="Q981" i="1"/>
  <c r="Q981" i="12" s="1"/>
  <c r="R981" i="1"/>
  <c r="R981" i="12" s="1"/>
  <c r="S981" i="1"/>
  <c r="S981" i="12" s="1"/>
  <c r="T981" i="1"/>
  <c r="T981" i="12" s="1"/>
  <c r="U981" i="1"/>
  <c r="U981" i="12" s="1"/>
  <c r="V981" i="1"/>
  <c r="V981" i="12" s="1"/>
  <c r="I980" i="1"/>
  <c r="I980" i="12" s="1"/>
  <c r="J980" i="1"/>
  <c r="J980" i="12" s="1"/>
  <c r="K980" i="1"/>
  <c r="K980" i="12" s="1"/>
  <c r="L980" i="1"/>
  <c r="L980" i="12" s="1"/>
  <c r="M980" i="1"/>
  <c r="M980" i="12" s="1"/>
  <c r="N980" i="1"/>
  <c r="N980" i="12" s="1"/>
  <c r="O980" i="1"/>
  <c r="O980" i="12" s="1"/>
  <c r="P980" i="1"/>
  <c r="P980" i="12" s="1"/>
  <c r="Q980" i="1"/>
  <c r="Q980" i="12" s="1"/>
  <c r="R980" i="1"/>
  <c r="R980" i="12" s="1"/>
  <c r="S980" i="1"/>
  <c r="S980" i="12" s="1"/>
  <c r="T980" i="1"/>
  <c r="T980" i="12" s="1"/>
  <c r="U980" i="1"/>
  <c r="U980" i="12" s="1"/>
  <c r="V980" i="1"/>
  <c r="V980" i="12" s="1"/>
  <c r="H980" i="1"/>
  <c r="H980" i="12" s="1"/>
  <c r="K978" i="1"/>
  <c r="K978" i="12" s="1"/>
  <c r="K976" i="12" s="1"/>
  <c r="J978" i="1"/>
  <c r="J978" i="12" s="1"/>
  <c r="J976" i="12" s="1"/>
  <c r="I978" i="1"/>
  <c r="I978" i="12" s="1"/>
  <c r="I976" i="12" s="1"/>
  <c r="H978" i="1"/>
  <c r="H978" i="12" s="1"/>
  <c r="H976" i="12" s="1"/>
  <c r="K975" i="1"/>
  <c r="K975" i="12" s="1"/>
  <c r="K973" i="12" s="1"/>
  <c r="J975" i="1"/>
  <c r="J975" i="12" s="1"/>
  <c r="J973" i="12" s="1"/>
  <c r="I975" i="1"/>
  <c r="I975" i="12" s="1"/>
  <c r="I973" i="12" s="1"/>
  <c r="H975" i="1"/>
  <c r="H975" i="12" s="1"/>
  <c r="H973" i="12" s="1"/>
  <c r="V971" i="1"/>
  <c r="U971" i="1"/>
  <c r="T971" i="1"/>
  <c r="S971" i="1"/>
  <c r="R971" i="1"/>
  <c r="Q971" i="1"/>
  <c r="P971" i="1"/>
  <c r="O971" i="1"/>
  <c r="N971" i="1"/>
  <c r="M971" i="1"/>
  <c r="L971" i="1"/>
  <c r="K971" i="1"/>
  <c r="J971" i="1"/>
  <c r="I971" i="1"/>
  <c r="H971" i="1"/>
  <c r="K966" i="1"/>
  <c r="K966" i="12" s="1"/>
  <c r="J966" i="1"/>
  <c r="J966" i="12" s="1"/>
  <c r="I966" i="1"/>
  <c r="I966" i="12" s="1"/>
  <c r="H966" i="1"/>
  <c r="H966" i="12" s="1"/>
  <c r="I963" i="1"/>
  <c r="I963" i="12" s="1"/>
  <c r="J963" i="1"/>
  <c r="J963" i="12" s="1"/>
  <c r="K963" i="1"/>
  <c r="K963" i="12" s="1"/>
  <c r="H963" i="1"/>
  <c r="H963" i="12" s="1"/>
  <c r="I959" i="1"/>
  <c r="I959" i="12" s="1"/>
  <c r="J959" i="1"/>
  <c r="J959" i="12" s="1"/>
  <c r="K959" i="1"/>
  <c r="K959" i="12" s="1"/>
  <c r="L959" i="1"/>
  <c r="L959" i="12" s="1"/>
  <c r="M959" i="1"/>
  <c r="M959" i="12" s="1"/>
  <c r="N959" i="1"/>
  <c r="N959" i="12" s="1"/>
  <c r="O959" i="1"/>
  <c r="O959" i="12" s="1"/>
  <c r="P959" i="1"/>
  <c r="P959" i="12" s="1"/>
  <c r="Q959" i="1"/>
  <c r="Q959" i="12" s="1"/>
  <c r="R959" i="1"/>
  <c r="R959" i="12" s="1"/>
  <c r="S959" i="1"/>
  <c r="S959" i="12" s="1"/>
  <c r="T959" i="1"/>
  <c r="T959" i="12" s="1"/>
  <c r="U959" i="1"/>
  <c r="U959" i="12" s="1"/>
  <c r="V959" i="1"/>
  <c r="V959" i="12" s="1"/>
  <c r="H959" i="1"/>
  <c r="H959" i="12" s="1"/>
  <c r="T1101" i="1" l="1"/>
  <c r="T1101" i="12" s="1"/>
  <c r="T1099" i="1"/>
  <c r="T1099" i="12" s="1"/>
  <c r="H1694" i="1"/>
  <c r="Q1380" i="1"/>
  <c r="Q1694" i="1" s="1"/>
  <c r="Q1689" i="1"/>
  <c r="U1110" i="1"/>
  <c r="U1110" i="12" s="1"/>
  <c r="V1142" i="1"/>
  <c r="V1141" i="1" s="1"/>
  <c r="U1141" i="1"/>
  <c r="S1097" i="1"/>
  <c r="T1102" i="1"/>
  <c r="T1102" i="12" s="1"/>
  <c r="R1097" i="12"/>
  <c r="U1112" i="1"/>
  <c r="U1112" i="12" s="1"/>
  <c r="U1100" i="12"/>
  <c r="S1103" i="12"/>
  <c r="U1104" i="12"/>
  <c r="U1108" i="1"/>
  <c r="U1108" i="12" s="1"/>
  <c r="K968" i="1"/>
  <c r="K971" i="12"/>
  <c r="K968" i="12" s="1"/>
  <c r="O968" i="1"/>
  <c r="O971" i="12"/>
  <c r="O968" i="12" s="1"/>
  <c r="S968" i="1"/>
  <c r="S971" i="12"/>
  <c r="S968" i="12" s="1"/>
  <c r="H968" i="1"/>
  <c r="H971" i="12"/>
  <c r="H968" i="12" s="1"/>
  <c r="L968" i="1"/>
  <c r="L971" i="12"/>
  <c r="L968" i="12" s="1"/>
  <c r="P968" i="1"/>
  <c r="P971" i="12"/>
  <c r="P968" i="12" s="1"/>
  <c r="T968" i="1"/>
  <c r="T971" i="12"/>
  <c r="T968" i="12" s="1"/>
  <c r="U1187" i="12"/>
  <c r="I968" i="1"/>
  <c r="I971" i="12"/>
  <c r="I968" i="12" s="1"/>
  <c r="M968" i="1"/>
  <c r="M971" i="12"/>
  <c r="M968" i="12" s="1"/>
  <c r="Q968" i="1"/>
  <c r="Q971" i="12"/>
  <c r="Q968" i="12" s="1"/>
  <c r="U968" i="1"/>
  <c r="U971" i="12"/>
  <c r="U968" i="12" s="1"/>
  <c r="J968" i="1"/>
  <c r="J971" i="12"/>
  <c r="J968" i="12" s="1"/>
  <c r="N968" i="1"/>
  <c r="N971" i="12"/>
  <c r="N968" i="12" s="1"/>
  <c r="R968" i="1"/>
  <c r="R971" i="12"/>
  <c r="R968" i="12" s="1"/>
  <c r="V968" i="1"/>
  <c r="V971" i="12"/>
  <c r="V968" i="12" s="1"/>
  <c r="S1160" i="12"/>
  <c r="S1159" i="12" s="1"/>
  <c r="T1121" i="12"/>
  <c r="T1120" i="12" s="1"/>
  <c r="T1120" i="1"/>
  <c r="U1121" i="1"/>
  <c r="S1166" i="12"/>
  <c r="S1163" i="12" s="1"/>
  <c r="V1148" i="1"/>
  <c r="V1149" i="12"/>
  <c r="V1148" i="12" s="1"/>
  <c r="V1114" i="1"/>
  <c r="V1114" i="12" s="1"/>
  <c r="U1114" i="12"/>
  <c r="T1098" i="1"/>
  <c r="S1098" i="12"/>
  <c r="S1107" i="12"/>
  <c r="S1106" i="12" s="1"/>
  <c r="U1187" i="1"/>
  <c r="W1183" i="12"/>
  <c r="W1183" i="1"/>
  <c r="U1128" i="1"/>
  <c r="T1127" i="1"/>
  <c r="U1109" i="1"/>
  <c r="U1109" i="12" s="1"/>
  <c r="V978" i="1"/>
  <c r="V978" i="12" s="1"/>
  <c r="V976" i="12" s="1"/>
  <c r="R978" i="1"/>
  <c r="R978" i="12" s="1"/>
  <c r="R976" i="12" s="1"/>
  <c r="N978" i="1"/>
  <c r="N978" i="12" s="1"/>
  <c r="N976" i="12" s="1"/>
  <c r="O978" i="1"/>
  <c r="O978" i="12" s="1"/>
  <c r="O976" i="12" s="1"/>
  <c r="U978" i="1"/>
  <c r="U978" i="12" s="1"/>
  <c r="U976" i="12" s="1"/>
  <c r="Q978" i="1"/>
  <c r="Q978" i="12" s="1"/>
  <c r="Q976" i="12" s="1"/>
  <c r="M978" i="1"/>
  <c r="M978" i="12" s="1"/>
  <c r="M976" i="12" s="1"/>
  <c r="T978" i="1"/>
  <c r="T978" i="12" s="1"/>
  <c r="T976" i="12" s="1"/>
  <c r="P978" i="1"/>
  <c r="P978" i="12" s="1"/>
  <c r="P976" i="12" s="1"/>
  <c r="L978" i="1"/>
  <c r="L978" i="12" s="1"/>
  <c r="L976" i="12" s="1"/>
  <c r="S978" i="1"/>
  <c r="S978" i="12" s="1"/>
  <c r="S976" i="12" s="1"/>
  <c r="U963" i="1"/>
  <c r="Q963" i="1"/>
  <c r="L963" i="1"/>
  <c r="R963" i="1"/>
  <c r="T963" i="1"/>
  <c r="P963" i="1"/>
  <c r="M963" i="1"/>
  <c r="S963" i="1"/>
  <c r="O963" i="1"/>
  <c r="V963" i="1"/>
  <c r="N963" i="1"/>
  <c r="T1134" i="1"/>
  <c r="U1135" i="1"/>
  <c r="U1135" i="12" s="1"/>
  <c r="U1134" i="12" s="1"/>
  <c r="T1107" i="1"/>
  <c r="T1106" i="1" s="1"/>
  <c r="U1179" i="12"/>
  <c r="S1159" i="1"/>
  <c r="T1160" i="1"/>
  <c r="R1376" i="1"/>
  <c r="T979" i="12"/>
  <c r="P979" i="12"/>
  <c r="L979" i="12"/>
  <c r="U979" i="12"/>
  <c r="Q979" i="12"/>
  <c r="M979" i="12"/>
  <c r="I979" i="12"/>
  <c r="H983" i="12"/>
  <c r="L983" i="12"/>
  <c r="P983" i="12"/>
  <c r="T983" i="12"/>
  <c r="W990" i="12"/>
  <c r="H979" i="12"/>
  <c r="J983" i="12"/>
  <c r="N983" i="12"/>
  <c r="R983" i="12"/>
  <c r="V983" i="12"/>
  <c r="H956" i="1"/>
  <c r="H956" i="12"/>
  <c r="S956" i="1"/>
  <c r="S956" i="12"/>
  <c r="O956" i="1"/>
  <c r="O956" i="12"/>
  <c r="K961" i="1"/>
  <c r="K961" i="12"/>
  <c r="I964" i="1"/>
  <c r="I964" i="12"/>
  <c r="J973" i="1"/>
  <c r="J976" i="1"/>
  <c r="U956" i="1"/>
  <c r="U956" i="12"/>
  <c r="Q956" i="1"/>
  <c r="Q956" i="12"/>
  <c r="M956" i="1"/>
  <c r="M956" i="12"/>
  <c r="I956" i="1"/>
  <c r="I956" i="12"/>
  <c r="I961" i="1"/>
  <c r="I961" i="12"/>
  <c r="K964" i="1"/>
  <c r="K964" i="12"/>
  <c r="H976" i="1"/>
  <c r="S979" i="12"/>
  <c r="O979" i="12"/>
  <c r="K979" i="12"/>
  <c r="H987" i="1"/>
  <c r="H987" i="12"/>
  <c r="L987" i="1"/>
  <c r="L987" i="12"/>
  <c r="P987" i="1"/>
  <c r="P987" i="12"/>
  <c r="T987" i="1"/>
  <c r="T987" i="12"/>
  <c r="V1100" i="1"/>
  <c r="T956" i="1"/>
  <c r="T956" i="12"/>
  <c r="P956" i="1"/>
  <c r="P956" i="12"/>
  <c r="L956" i="1"/>
  <c r="L956" i="12"/>
  <c r="H961" i="1"/>
  <c r="H961" i="12"/>
  <c r="H964" i="1"/>
  <c r="H964" i="12"/>
  <c r="I973" i="1"/>
  <c r="I976" i="1"/>
  <c r="V979" i="12"/>
  <c r="R979" i="12"/>
  <c r="N979" i="12"/>
  <c r="J979" i="12"/>
  <c r="K983" i="12"/>
  <c r="O983" i="12"/>
  <c r="S983" i="12"/>
  <c r="I987" i="1"/>
  <c r="I987" i="12"/>
  <c r="M987" i="1"/>
  <c r="M987" i="12"/>
  <c r="Q987" i="1"/>
  <c r="Q987" i="12"/>
  <c r="U987" i="1"/>
  <c r="U987" i="12"/>
  <c r="K956" i="1"/>
  <c r="K956" i="12"/>
  <c r="J987" i="1"/>
  <c r="J987" i="12"/>
  <c r="N987" i="1"/>
  <c r="N987" i="12"/>
  <c r="R987" i="1"/>
  <c r="R987" i="12"/>
  <c r="V987" i="1"/>
  <c r="V987" i="12"/>
  <c r="U1174" i="1"/>
  <c r="U1174" i="12"/>
  <c r="V956" i="1"/>
  <c r="V956" i="12"/>
  <c r="R956" i="1"/>
  <c r="R956" i="12"/>
  <c r="N956" i="1"/>
  <c r="N956" i="12"/>
  <c r="J956" i="1"/>
  <c r="J956" i="12"/>
  <c r="J961" i="1"/>
  <c r="J961" i="12"/>
  <c r="J964" i="1"/>
  <c r="J964" i="12"/>
  <c r="K973" i="1"/>
  <c r="K976" i="1"/>
  <c r="I983" i="12"/>
  <c r="M983" i="12"/>
  <c r="Q983" i="12"/>
  <c r="U983" i="12"/>
  <c r="K987" i="1"/>
  <c r="K987" i="12"/>
  <c r="O987" i="1"/>
  <c r="O987" i="12"/>
  <c r="S987" i="1"/>
  <c r="S987" i="12"/>
  <c r="T1166" i="1"/>
  <c r="S1163" i="1"/>
  <c r="H973" i="1"/>
  <c r="U975" i="1"/>
  <c r="U975" i="12" s="1"/>
  <c r="U973" i="12" s="1"/>
  <c r="Q975" i="1"/>
  <c r="Q975" i="12" s="1"/>
  <c r="Q973" i="12" s="1"/>
  <c r="M975" i="1"/>
  <c r="M975" i="12" s="1"/>
  <c r="M973" i="12" s="1"/>
  <c r="S975" i="1"/>
  <c r="S975" i="12" s="1"/>
  <c r="S973" i="12" s="1"/>
  <c r="O975" i="1"/>
  <c r="O975" i="12" s="1"/>
  <c r="O973" i="12" s="1"/>
  <c r="V975" i="1"/>
  <c r="V975" i="12" s="1"/>
  <c r="V973" i="12" s="1"/>
  <c r="N975" i="1"/>
  <c r="N975" i="12" s="1"/>
  <c r="N973" i="12" s="1"/>
  <c r="T975" i="1"/>
  <c r="T975" i="12" s="1"/>
  <c r="T973" i="12" s="1"/>
  <c r="P975" i="1"/>
  <c r="P975" i="12" s="1"/>
  <c r="P973" i="12" s="1"/>
  <c r="L975" i="1"/>
  <c r="L975" i="12" s="1"/>
  <c r="L973" i="12" s="1"/>
  <c r="R975" i="1"/>
  <c r="R975" i="12" s="1"/>
  <c r="R973" i="12" s="1"/>
  <c r="T966" i="1"/>
  <c r="T966" i="12" s="1"/>
  <c r="P966" i="1"/>
  <c r="P966" i="12" s="1"/>
  <c r="L966" i="1"/>
  <c r="L966" i="12" s="1"/>
  <c r="V966" i="1"/>
  <c r="V966" i="12" s="1"/>
  <c r="R966" i="1"/>
  <c r="R966" i="12" s="1"/>
  <c r="N966" i="1"/>
  <c r="N966" i="12" s="1"/>
  <c r="Q966" i="1"/>
  <c r="Q966" i="12" s="1"/>
  <c r="M966" i="1"/>
  <c r="M966" i="12" s="1"/>
  <c r="S966" i="1"/>
  <c r="S966" i="12" s="1"/>
  <c r="O966" i="1"/>
  <c r="O966" i="12" s="1"/>
  <c r="U966" i="1"/>
  <c r="U966" i="12" s="1"/>
  <c r="T516" i="1"/>
  <c r="T520" i="1" s="1"/>
  <c r="J983" i="1"/>
  <c r="N983" i="1"/>
  <c r="R983" i="1"/>
  <c r="V983" i="1"/>
  <c r="V979" i="1"/>
  <c r="R979" i="1"/>
  <c r="N979" i="1"/>
  <c r="J979" i="1"/>
  <c r="I983" i="1"/>
  <c r="M983" i="1"/>
  <c r="Q983" i="1"/>
  <c r="U983" i="1"/>
  <c r="H979" i="1"/>
  <c r="S979" i="1"/>
  <c r="O979" i="1"/>
  <c r="K979" i="1"/>
  <c r="K983" i="1"/>
  <c r="S983" i="1"/>
  <c r="U979" i="1"/>
  <c r="Q979" i="1"/>
  <c r="M979" i="1"/>
  <c r="I979" i="1"/>
  <c r="H983" i="1"/>
  <c r="L983" i="1"/>
  <c r="P983" i="1"/>
  <c r="T983" i="1"/>
  <c r="O983" i="1"/>
  <c r="T979" i="1"/>
  <c r="P979" i="1"/>
  <c r="L979" i="1"/>
  <c r="W990" i="1"/>
  <c r="T1113" i="1"/>
  <c r="W1189" i="1"/>
  <c r="W1189" i="12" s="1"/>
  <c r="W971" i="1"/>
  <c r="W981" i="1"/>
  <c r="W981" i="12" s="1"/>
  <c r="W985" i="12"/>
  <c r="W959" i="1"/>
  <c r="W959" i="12" s="1"/>
  <c r="W984" i="12"/>
  <c r="W980" i="1"/>
  <c r="W980" i="12" s="1"/>
  <c r="W988" i="1"/>
  <c r="W988" i="12" s="1"/>
  <c r="V1174" i="12"/>
  <c r="U1119" i="1"/>
  <c r="U1119" i="12" s="1"/>
  <c r="V1118" i="1"/>
  <c r="V1118" i="12" s="1"/>
  <c r="V1119" i="1"/>
  <c r="V1119" i="12" s="1"/>
  <c r="U1111" i="1"/>
  <c r="U1111" i="12" s="1"/>
  <c r="U1101" i="1" l="1"/>
  <c r="U1101" i="12" s="1"/>
  <c r="U1099" i="1"/>
  <c r="U1099" i="12" s="1"/>
  <c r="R1380" i="1"/>
  <c r="R1694" i="1" s="1"/>
  <c r="R1689" i="1"/>
  <c r="V1110" i="1"/>
  <c r="V1110" i="12" s="1"/>
  <c r="U1102" i="1"/>
  <c r="U1102" i="12" s="1"/>
  <c r="V1142" i="12"/>
  <c r="V1141" i="12" s="1"/>
  <c r="T1097" i="1"/>
  <c r="V1112" i="1"/>
  <c r="V1112" i="12" s="1"/>
  <c r="P976" i="1"/>
  <c r="S1097" i="12"/>
  <c r="V1100" i="12"/>
  <c r="V1108" i="1"/>
  <c r="V1108" i="12" s="1"/>
  <c r="W1104" i="12"/>
  <c r="V1104" i="12"/>
  <c r="T1103" i="12"/>
  <c r="S963" i="12"/>
  <c r="S961" i="12" s="1"/>
  <c r="R963" i="12"/>
  <c r="R961" i="12" s="1"/>
  <c r="W968" i="1"/>
  <c r="W971" i="12"/>
  <c r="W968" i="12" s="1"/>
  <c r="N963" i="12"/>
  <c r="N961" i="12" s="1"/>
  <c r="M963" i="12"/>
  <c r="M961" i="12" s="1"/>
  <c r="L963" i="12"/>
  <c r="L961" i="12" s="1"/>
  <c r="V963" i="12"/>
  <c r="V961" i="12" s="1"/>
  <c r="P963" i="12"/>
  <c r="P961" i="12" s="1"/>
  <c r="Q963" i="12"/>
  <c r="Q961" i="12" s="1"/>
  <c r="O963" i="12"/>
  <c r="O961" i="12" s="1"/>
  <c r="T963" i="12"/>
  <c r="T961" i="12" s="1"/>
  <c r="U963" i="12"/>
  <c r="U961" i="12" s="1"/>
  <c r="T1098" i="12"/>
  <c r="T1166" i="12"/>
  <c r="T1163" i="12" s="1"/>
  <c r="U1120" i="1"/>
  <c r="U1121" i="12"/>
  <c r="U1120" i="12" s="1"/>
  <c r="V1121" i="1"/>
  <c r="U1098" i="1"/>
  <c r="U1098" i="12" s="1"/>
  <c r="T1159" i="1"/>
  <c r="T1160" i="12"/>
  <c r="T1159" i="12" s="1"/>
  <c r="T1107" i="12"/>
  <c r="T1106" i="12" s="1"/>
  <c r="U1127" i="1"/>
  <c r="U1128" i="12"/>
  <c r="U1127" i="12" s="1"/>
  <c r="L976" i="1"/>
  <c r="N961" i="1"/>
  <c r="V1128" i="1"/>
  <c r="U961" i="1"/>
  <c r="O976" i="1"/>
  <c r="O961" i="1"/>
  <c r="N976" i="1"/>
  <c r="M976" i="1"/>
  <c r="R961" i="1"/>
  <c r="Q976" i="1"/>
  <c r="R976" i="1"/>
  <c r="L961" i="1"/>
  <c r="M961" i="1"/>
  <c r="V1109" i="1"/>
  <c r="V1109" i="12" s="1"/>
  <c r="U976" i="1"/>
  <c r="V976" i="1"/>
  <c r="T976" i="1"/>
  <c r="T961" i="1"/>
  <c r="Q961" i="1"/>
  <c r="S961" i="1"/>
  <c r="U1134" i="1"/>
  <c r="V1135" i="1"/>
  <c r="S976" i="1"/>
  <c r="V961" i="1"/>
  <c r="P961" i="1"/>
  <c r="V1179" i="12"/>
  <c r="U1107" i="1"/>
  <c r="U1106" i="1" s="1"/>
  <c r="S1376" i="1"/>
  <c r="U1160" i="1"/>
  <c r="W1118" i="1"/>
  <c r="W1118" i="12" s="1"/>
  <c r="W979" i="1"/>
  <c r="W979" i="12"/>
  <c r="U964" i="1"/>
  <c r="U964" i="12"/>
  <c r="Q964" i="1"/>
  <c r="Q964" i="12"/>
  <c r="L964" i="1"/>
  <c r="L964" i="12"/>
  <c r="L973" i="1"/>
  <c r="V973" i="1"/>
  <c r="Q973" i="1"/>
  <c r="W983" i="12"/>
  <c r="O964" i="1"/>
  <c r="O964" i="12"/>
  <c r="N964" i="1"/>
  <c r="N964" i="12"/>
  <c r="P964" i="1"/>
  <c r="P964" i="12"/>
  <c r="P973" i="1"/>
  <c r="O973" i="1"/>
  <c r="U973" i="1"/>
  <c r="W956" i="1"/>
  <c r="W956" i="12"/>
  <c r="S964" i="1"/>
  <c r="S964" i="12"/>
  <c r="R964" i="1"/>
  <c r="R964" i="12"/>
  <c r="T964" i="1"/>
  <c r="T964" i="12"/>
  <c r="T973" i="1"/>
  <c r="S973" i="1"/>
  <c r="W987" i="1"/>
  <c r="W987" i="12"/>
  <c r="M964" i="1"/>
  <c r="M964" i="12"/>
  <c r="V964" i="1"/>
  <c r="V964" i="12"/>
  <c r="R973" i="1"/>
  <c r="N973" i="1"/>
  <c r="M973" i="1"/>
  <c r="U1166" i="1"/>
  <c r="T1163" i="1"/>
  <c r="W1175" i="12"/>
  <c r="V1174" i="1"/>
  <c r="U516" i="1"/>
  <c r="U520" i="1" s="1"/>
  <c r="W983" i="1"/>
  <c r="W1149" i="1"/>
  <c r="U1113" i="1"/>
  <c r="V1191" i="1"/>
  <c r="V1191" i="12" s="1"/>
  <c r="V1187" i="12" s="1"/>
  <c r="V516" i="1"/>
  <c r="W966" i="1"/>
  <c r="W966" i="12" s="1"/>
  <c r="W978" i="1"/>
  <c r="W978" i="12" s="1"/>
  <c r="W976" i="12" s="1"/>
  <c r="W963" i="1"/>
  <c r="W963" i="12" s="1"/>
  <c r="W975" i="1"/>
  <c r="W975" i="12" s="1"/>
  <c r="W973" i="12" s="1"/>
  <c r="W1119" i="1"/>
  <c r="W1119" i="12" s="1"/>
  <c r="V1111" i="1"/>
  <c r="V1111" i="12" s="1"/>
  <c r="W1117" i="1"/>
  <c r="W1117" i="12" s="1"/>
  <c r="V1101" i="1" l="1"/>
  <c r="V1101" i="12" s="1"/>
  <c r="V1099" i="1"/>
  <c r="V1099" i="12" s="1"/>
  <c r="S1380" i="1"/>
  <c r="S1689" i="1"/>
  <c r="V1102" i="1"/>
  <c r="V1102" i="12" s="1"/>
  <c r="T1097" i="12"/>
  <c r="U1097" i="1"/>
  <c r="U1103" i="12"/>
  <c r="U1097" i="12" s="1"/>
  <c r="U1166" i="12"/>
  <c r="U1163" i="12" s="1"/>
  <c r="U1160" i="12"/>
  <c r="U1159" i="12" s="1"/>
  <c r="U1107" i="12"/>
  <c r="U1106" i="12" s="1"/>
  <c r="V1127" i="1"/>
  <c r="V1128" i="12"/>
  <c r="V1127" i="12" s="1"/>
  <c r="V1120" i="1"/>
  <c r="V1121" i="12"/>
  <c r="V1120" i="12" s="1"/>
  <c r="V1134" i="1"/>
  <c r="V1135" i="12"/>
  <c r="V1134" i="12" s="1"/>
  <c r="V1098" i="1"/>
  <c r="V1098" i="12" s="1"/>
  <c r="V1187" i="1"/>
  <c r="W1128" i="1"/>
  <c r="W1135" i="1"/>
  <c r="T1376" i="1"/>
  <c r="V1107" i="1"/>
  <c r="V1160" i="1"/>
  <c r="U1159" i="1"/>
  <c r="W976" i="1"/>
  <c r="W964" i="1"/>
  <c r="W964" i="12"/>
  <c r="V1113" i="1"/>
  <c r="W1148" i="1"/>
  <c r="W973" i="1"/>
  <c r="W1174" i="1"/>
  <c r="W1174" i="12"/>
  <c r="W961" i="1"/>
  <c r="W961" i="12"/>
  <c r="V1166" i="1"/>
  <c r="U1163" i="1"/>
  <c r="W516" i="1"/>
  <c r="W520" i="1" s="1"/>
  <c r="W1142" i="1"/>
  <c r="W1121" i="1"/>
  <c r="W1191" i="1"/>
  <c r="V520" i="1"/>
  <c r="W1116" i="1"/>
  <c r="G875" i="1"/>
  <c r="G875" i="12" s="1"/>
  <c r="G874" i="1"/>
  <c r="G874" i="12" s="1"/>
  <c r="H871" i="1"/>
  <c r="H871" i="12" s="1"/>
  <c r="G872" i="1"/>
  <c r="G872" i="12" s="1"/>
  <c r="I871" i="1"/>
  <c r="I871" i="12" s="1"/>
  <c r="J871" i="1"/>
  <c r="J871" i="12" s="1"/>
  <c r="K871" i="1"/>
  <c r="K871" i="12" s="1"/>
  <c r="L871" i="1"/>
  <c r="L871" i="12" s="1"/>
  <c r="M871" i="1"/>
  <c r="M871" i="12" s="1"/>
  <c r="N871" i="1"/>
  <c r="N871" i="12" s="1"/>
  <c r="O871" i="1"/>
  <c r="O871" i="12" s="1"/>
  <c r="P871" i="1"/>
  <c r="P871" i="12" s="1"/>
  <c r="Q871" i="1"/>
  <c r="Q871" i="12" s="1"/>
  <c r="R871" i="1"/>
  <c r="R871" i="12" s="1"/>
  <c r="S871" i="1"/>
  <c r="S871" i="12" s="1"/>
  <c r="T871" i="1"/>
  <c r="T871" i="12" s="1"/>
  <c r="U871" i="1"/>
  <c r="U871" i="12" s="1"/>
  <c r="V871" i="1"/>
  <c r="V871" i="12" s="1"/>
  <c r="G871" i="1"/>
  <c r="G871" i="12" s="1"/>
  <c r="V1166" i="12" l="1"/>
  <c r="T1380" i="1"/>
  <c r="T1694" i="1" s="1"/>
  <c r="T1689" i="1"/>
  <c r="S1694" i="1"/>
  <c r="V1097" i="1"/>
  <c r="V1107" i="12"/>
  <c r="V1106" i="12" s="1"/>
  <c r="V1106" i="1"/>
  <c r="W1103" i="12"/>
  <c r="V1103" i="12"/>
  <c r="V1097" i="12" s="1"/>
  <c r="W1187" i="1"/>
  <c r="W1191" i="12"/>
  <c r="W1187" i="12" s="1"/>
  <c r="V1159" i="1"/>
  <c r="V1160" i="12"/>
  <c r="V1159" i="12" s="1"/>
  <c r="W1134" i="1"/>
  <c r="W1127" i="1"/>
  <c r="W1179" i="12"/>
  <c r="U1376" i="1"/>
  <c r="V870" i="1"/>
  <c r="V870" i="12"/>
  <c r="R870" i="1"/>
  <c r="R870" i="12"/>
  <c r="N870" i="1"/>
  <c r="N870" i="12"/>
  <c r="J870" i="1"/>
  <c r="J870" i="12"/>
  <c r="W1120" i="1"/>
  <c r="U870" i="1"/>
  <c r="U870" i="12"/>
  <c r="Q870" i="1"/>
  <c r="Q870" i="12"/>
  <c r="M870" i="1"/>
  <c r="M870" i="12"/>
  <c r="I870" i="1"/>
  <c r="I870" i="12"/>
  <c r="W1141" i="1"/>
  <c r="V1163" i="1"/>
  <c r="G873" i="12"/>
  <c r="T870" i="1"/>
  <c r="T870" i="12"/>
  <c r="P870" i="1"/>
  <c r="P870" i="12"/>
  <c r="L870" i="1"/>
  <c r="L870" i="12"/>
  <c r="H872" i="1"/>
  <c r="G870" i="12"/>
  <c r="S870" i="1"/>
  <c r="S870" i="12"/>
  <c r="O870" i="1"/>
  <c r="O870" i="12"/>
  <c r="K870" i="1"/>
  <c r="K870" i="12"/>
  <c r="G873" i="1"/>
  <c r="G870" i="1"/>
  <c r="W875" i="1"/>
  <c r="W875" i="12" s="1"/>
  <c r="W871" i="1"/>
  <c r="W871" i="12" s="1"/>
  <c r="H874" i="1"/>
  <c r="W1115" i="1"/>
  <c r="V1163" i="12" l="1"/>
  <c r="G1093" i="1"/>
  <c r="U1380" i="1"/>
  <c r="U1689" i="1"/>
  <c r="H872" i="12"/>
  <c r="H870" i="12" s="1"/>
  <c r="H874" i="12"/>
  <c r="H873" i="12" s="1"/>
  <c r="G1093" i="12"/>
  <c r="V1376" i="1"/>
  <c r="H870" i="1"/>
  <c r="W870" i="1"/>
  <c r="W870" i="12"/>
  <c r="W874" i="1"/>
  <c r="H873" i="1"/>
  <c r="W1112" i="1"/>
  <c r="W1112" i="12" s="1"/>
  <c r="V1380" i="1" l="1"/>
  <c r="V1694" i="1" s="1"/>
  <c r="U1694" i="1"/>
  <c r="W873" i="1"/>
  <c r="W874" i="12"/>
  <c r="W873" i="12" s="1"/>
  <c r="W1108" i="1"/>
  <c r="W1108" i="12" s="1"/>
  <c r="W1109" i="1"/>
  <c r="W1109" i="12" s="1"/>
  <c r="V1689" i="1" l="1"/>
  <c r="W1114" i="1"/>
  <c r="W1110" i="1"/>
  <c r="W1110" i="12" s="1"/>
  <c r="W1111" i="1"/>
  <c r="W1111" i="12" s="1"/>
  <c r="W1107" i="1"/>
  <c r="W1107" i="12" l="1"/>
  <c r="W1106" i="12" s="1"/>
  <c r="W1106" i="1"/>
  <c r="W1113" i="1"/>
  <c r="N6" i="1" l="1"/>
  <c r="N908" i="1"/>
  <c r="N908" i="12" s="1"/>
  <c r="R6" i="1"/>
  <c r="R908" i="1"/>
  <c r="R908" i="12" s="1"/>
  <c r="V6" i="1"/>
  <c r="V908" i="1"/>
  <c r="V908" i="12" s="1"/>
  <c r="K6" i="1"/>
  <c r="K908" i="1"/>
  <c r="K908" i="12" s="1"/>
  <c r="O6" i="1"/>
  <c r="O908" i="1"/>
  <c r="O908" i="12" s="1"/>
  <c r="S6" i="1"/>
  <c r="S908" i="1"/>
  <c r="S908" i="12" s="1"/>
  <c r="H6" i="1"/>
  <c r="H908" i="1"/>
  <c r="L6" i="1"/>
  <c r="L908" i="1"/>
  <c r="L908" i="12" s="1"/>
  <c r="P6" i="1"/>
  <c r="P908" i="1"/>
  <c r="P908" i="12" s="1"/>
  <c r="T6" i="1"/>
  <c r="T908" i="1"/>
  <c r="T908" i="12" s="1"/>
  <c r="J6" i="1"/>
  <c r="J908" i="1"/>
  <c r="J908" i="12" s="1"/>
  <c r="I6" i="1"/>
  <c r="I908" i="1"/>
  <c r="I908" i="12" s="1"/>
  <c r="M6" i="1"/>
  <c r="M908" i="1"/>
  <c r="M908" i="12" s="1"/>
  <c r="Q6" i="1"/>
  <c r="Q908" i="1"/>
  <c r="Q908" i="12" s="1"/>
  <c r="U6" i="1"/>
  <c r="U908" i="1"/>
  <c r="U908" i="12" s="1"/>
  <c r="W1098" i="1"/>
  <c r="W1098" i="12" s="1"/>
  <c r="H908" i="12" l="1"/>
  <c r="U909" i="1"/>
  <c r="U909" i="12" s="1"/>
  <c r="U907" i="12" s="1"/>
  <c r="U866" i="1"/>
  <c r="J909" i="1"/>
  <c r="J909" i="12" s="1"/>
  <c r="J907" i="12" s="1"/>
  <c r="J866" i="1"/>
  <c r="H909" i="1"/>
  <c r="H1720" i="1" s="1"/>
  <c r="H866" i="1"/>
  <c r="Q909" i="1"/>
  <c r="Q909" i="12" s="1"/>
  <c r="Q907" i="12" s="1"/>
  <c r="Q866" i="1"/>
  <c r="I909" i="1"/>
  <c r="I909" i="12" s="1"/>
  <c r="I907" i="12" s="1"/>
  <c r="I866" i="1"/>
  <c r="T909" i="1"/>
  <c r="T909" i="12" s="1"/>
  <c r="T907" i="12" s="1"/>
  <c r="T866" i="1"/>
  <c r="L909" i="1"/>
  <c r="L909" i="12" s="1"/>
  <c r="L907" i="12" s="1"/>
  <c r="L866" i="1"/>
  <c r="S909" i="1"/>
  <c r="S909" i="12" s="1"/>
  <c r="S907" i="12" s="1"/>
  <c r="S866" i="1"/>
  <c r="K909" i="1"/>
  <c r="K909" i="12" s="1"/>
  <c r="K907" i="12" s="1"/>
  <c r="K866" i="1"/>
  <c r="R909" i="1"/>
  <c r="R909" i="12" s="1"/>
  <c r="R907" i="12" s="1"/>
  <c r="R866" i="1"/>
  <c r="M909" i="1"/>
  <c r="M909" i="12" s="1"/>
  <c r="M907" i="12" s="1"/>
  <c r="M866" i="1"/>
  <c r="P909" i="1"/>
  <c r="P909" i="12" s="1"/>
  <c r="P907" i="12" s="1"/>
  <c r="P866" i="1"/>
  <c r="O909" i="1"/>
  <c r="O909" i="12" s="1"/>
  <c r="O907" i="12" s="1"/>
  <c r="O866" i="1"/>
  <c r="V909" i="1"/>
  <c r="V909" i="12" s="1"/>
  <c r="V907" i="12" s="1"/>
  <c r="V866" i="1"/>
  <c r="N909" i="1"/>
  <c r="N909" i="12" s="1"/>
  <c r="N907" i="12" s="1"/>
  <c r="N866" i="1"/>
  <c r="W908" i="1"/>
  <c r="W908" i="12" s="1"/>
  <c r="W1099" i="1"/>
  <c r="W1099" i="12" s="1"/>
  <c r="H907" i="1" l="1"/>
  <c r="H1093" i="1" s="1"/>
  <c r="H909" i="12"/>
  <c r="H907" i="12" s="1"/>
  <c r="H1093" i="12" s="1"/>
  <c r="J907" i="1"/>
  <c r="J1093" i="1" s="1"/>
  <c r="P1093" i="12"/>
  <c r="L907" i="1"/>
  <c r="L1093" i="1" s="1"/>
  <c r="S1093" i="12"/>
  <c r="V1720" i="1"/>
  <c r="L1093" i="12"/>
  <c r="M1093" i="12"/>
  <c r="R1093" i="12"/>
  <c r="P1720" i="1"/>
  <c r="N1093" i="12"/>
  <c r="U1093" i="12"/>
  <c r="I1720" i="1"/>
  <c r="O907" i="1"/>
  <c r="O1093" i="1" s="1"/>
  <c r="M907" i="1"/>
  <c r="M1093" i="1" s="1"/>
  <c r="K907" i="1"/>
  <c r="K1093" i="1" s="1"/>
  <c r="K1720" i="1"/>
  <c r="I1093" i="12"/>
  <c r="U907" i="1"/>
  <c r="U1093" i="1" s="1"/>
  <c r="T907" i="1"/>
  <c r="T1093" i="1" s="1"/>
  <c r="T1093" i="12"/>
  <c r="V907" i="1"/>
  <c r="V1093" i="1" s="1"/>
  <c r="V1721" i="1" s="1"/>
  <c r="N907" i="1"/>
  <c r="N1093" i="1" s="1"/>
  <c r="Q1720" i="1"/>
  <c r="V1093" i="12"/>
  <c r="J1093" i="12"/>
  <c r="W909" i="1"/>
  <c r="W909" i="12" s="1"/>
  <c r="W907" i="12" s="1"/>
  <c r="S907" i="1"/>
  <c r="S1093" i="1" s="1"/>
  <c r="Q907" i="1"/>
  <c r="Q1093" i="1" s="1"/>
  <c r="P907" i="1"/>
  <c r="P1093" i="1" s="1"/>
  <c r="S1720" i="1"/>
  <c r="Q1093" i="12"/>
  <c r="O1093" i="12"/>
  <c r="M1720" i="1"/>
  <c r="K1093" i="12"/>
  <c r="I907" i="1"/>
  <c r="I1093" i="1" s="1"/>
  <c r="R907" i="1"/>
  <c r="R1093" i="1" s="1"/>
  <c r="R1720" i="1"/>
  <c r="T1720" i="1"/>
  <c r="N1720" i="1"/>
  <c r="O1720" i="1"/>
  <c r="J1720" i="1"/>
  <c r="U1720" i="1"/>
  <c r="L1720" i="1"/>
  <c r="W1100" i="1"/>
  <c r="W1101" i="1"/>
  <c r="W1101" i="12" s="1"/>
  <c r="P1721" i="1" l="1"/>
  <c r="R1721" i="1"/>
  <c r="Q1721" i="1"/>
  <c r="S1721" i="1"/>
  <c r="O1721" i="1"/>
  <c r="I1721" i="1"/>
  <c r="T1721" i="1"/>
  <c r="L1721" i="1"/>
  <c r="U1721" i="1"/>
  <c r="H1721" i="1"/>
  <c r="J1721" i="1"/>
  <c r="K1721" i="1"/>
  <c r="N1721" i="1"/>
  <c r="M1721" i="1"/>
  <c r="V1720" i="12"/>
  <c r="U1720" i="12"/>
  <c r="L1720" i="12"/>
  <c r="I1720" i="12"/>
  <c r="J1720" i="12"/>
  <c r="M1720" i="12"/>
  <c r="P1720" i="12"/>
  <c r="N1720" i="12"/>
  <c r="Q1720" i="12"/>
  <c r="K1720" i="12"/>
  <c r="H1720" i="12"/>
  <c r="T1720" i="12"/>
  <c r="S1720" i="12"/>
  <c r="O1720" i="12"/>
  <c r="R1720" i="12"/>
  <c r="W1100" i="12"/>
  <c r="W907" i="1"/>
  <c r="W1093" i="1" s="1"/>
  <c r="W1093" i="12"/>
  <c r="W1720" i="1"/>
  <c r="W1102" i="1"/>
  <c r="W1102" i="12" s="1"/>
  <c r="I1722" i="1" l="1"/>
  <c r="H1722" i="1"/>
  <c r="P1722" i="1"/>
  <c r="V1722" i="1"/>
  <c r="J1722" i="1"/>
  <c r="N1722" i="1"/>
  <c r="Q1722" i="1"/>
  <c r="K1722" i="1"/>
  <c r="S1722" i="1"/>
  <c r="L1722" i="1"/>
  <c r="T1722" i="1"/>
  <c r="W1720" i="12"/>
  <c r="U1722" i="1"/>
  <c r="O1722" i="1"/>
  <c r="M1722" i="1"/>
  <c r="R1722" i="1"/>
  <c r="W1097" i="1"/>
  <c r="W1097" i="12"/>
  <c r="W1166" i="1"/>
  <c r="W1160" i="1"/>
  <c r="W1160" i="12" s="1"/>
  <c r="W1159" i="12" l="1"/>
  <c r="W1166" i="12"/>
  <c r="W1159" i="1"/>
  <c r="W1163" i="1" l="1"/>
  <c r="W1376" i="1" s="1"/>
  <c r="W1380" i="1" s="1"/>
  <c r="W1163" i="12"/>
  <c r="W1721" i="1" l="1"/>
  <c r="W1722" i="1" l="1"/>
  <c r="W1724" i="1" s="1"/>
  <c r="M1724" i="1"/>
  <c r="I1724" i="1"/>
  <c r="N1724" i="1"/>
  <c r="Q1724" i="1"/>
  <c r="O1724" i="1"/>
  <c r="J1724" i="1"/>
  <c r="R1724" i="1"/>
  <c r="K1724" i="1"/>
  <c r="U1724" i="1"/>
  <c r="H1724" i="1"/>
  <c r="S1724" i="1"/>
  <c r="P1724" i="1"/>
  <c r="T1724" i="1"/>
  <c r="V1724" i="1"/>
  <c r="L1724" i="1"/>
  <c r="Q1376" i="7" l="1"/>
  <c r="I1376" i="7"/>
  <c r="W1136" i="7"/>
  <c r="W1136" i="12" s="1"/>
  <c r="O1376" i="7"/>
  <c r="N1376" i="7"/>
  <c r="R1376" i="7"/>
  <c r="K1376" i="7"/>
  <c r="J1376" i="7"/>
  <c r="L1376" i="7"/>
  <c r="W1122" i="7"/>
  <c r="W1122" i="12" s="1"/>
  <c r="P1376" i="7"/>
  <c r="M1376" i="7"/>
  <c r="H1376" i="7"/>
  <c r="H1380" i="7" s="1"/>
  <c r="H1721" i="7" s="1"/>
  <c r="W1137" i="7"/>
  <c r="W1137" i="12" s="1"/>
  <c r="H1113" i="12"/>
  <c r="H1721" i="12" l="1"/>
  <c r="R1380" i="7"/>
  <c r="R1689" i="7"/>
  <c r="J1380" i="7"/>
  <c r="J1689" i="7"/>
  <c r="K1380" i="7"/>
  <c r="K1689" i="7"/>
  <c r="N1380" i="7"/>
  <c r="N1689" i="7"/>
  <c r="M1380" i="7"/>
  <c r="M1689" i="7"/>
  <c r="O1380" i="7"/>
  <c r="O1689" i="7"/>
  <c r="P1380" i="7"/>
  <c r="P1689" i="7"/>
  <c r="I1380" i="7"/>
  <c r="I1689" i="7"/>
  <c r="L1380" i="7"/>
  <c r="L1689" i="7"/>
  <c r="Q1380" i="7"/>
  <c r="Q1689" i="7"/>
  <c r="H1722" i="7"/>
  <c r="J1113" i="12"/>
  <c r="I1113" i="12"/>
  <c r="H1376" i="12"/>
  <c r="H1380" i="12" s="1"/>
  <c r="K1113" i="12"/>
  <c r="P1113" i="12"/>
  <c r="L1113" i="12"/>
  <c r="N1113" i="12"/>
  <c r="R1113" i="12"/>
  <c r="O1113" i="12"/>
  <c r="M1113" i="12"/>
  <c r="W1129" i="7"/>
  <c r="W1129" i="12" s="1"/>
  <c r="Q1113" i="12"/>
  <c r="W1123" i="7"/>
  <c r="W1123" i="12" s="1"/>
  <c r="W1143" i="7"/>
  <c r="W1143" i="12" s="1"/>
  <c r="W1130" i="7"/>
  <c r="W1130" i="12" s="1"/>
  <c r="W1151" i="7"/>
  <c r="W1151" i="12" s="1"/>
  <c r="W1121" i="7"/>
  <c r="W1121" i="12" s="1"/>
  <c r="W1135" i="7"/>
  <c r="W1135" i="12" s="1"/>
  <c r="W1134" i="12" s="1"/>
  <c r="H1684" i="12" l="1"/>
  <c r="Q1694" i="7"/>
  <c r="Q1721" i="7"/>
  <c r="K1694" i="7"/>
  <c r="K1721" i="7"/>
  <c r="L1694" i="7"/>
  <c r="L1721" i="7"/>
  <c r="O1694" i="7"/>
  <c r="O1721" i="7"/>
  <c r="J1694" i="7"/>
  <c r="J1721" i="7"/>
  <c r="I1694" i="7"/>
  <c r="I1721" i="7"/>
  <c r="M1694" i="7"/>
  <c r="M1721" i="7"/>
  <c r="R1694" i="7"/>
  <c r="R1721" i="7"/>
  <c r="P1694" i="7"/>
  <c r="P1721" i="7"/>
  <c r="N1694" i="7"/>
  <c r="N1721" i="7"/>
  <c r="H1689" i="7"/>
  <c r="H1694" i="7"/>
  <c r="H1724" i="7"/>
  <c r="H1722" i="12"/>
  <c r="H1724" i="12" s="1"/>
  <c r="W1120" i="12"/>
  <c r="J1376" i="12"/>
  <c r="J1380" i="12" s="1"/>
  <c r="I1376" i="12"/>
  <c r="I1380" i="12" s="1"/>
  <c r="K1376" i="12"/>
  <c r="K1380" i="12" s="1"/>
  <c r="N1376" i="12"/>
  <c r="N1380" i="12" s="1"/>
  <c r="L1376" i="12"/>
  <c r="L1380" i="12" s="1"/>
  <c r="R1376" i="12"/>
  <c r="R1380" i="12" s="1"/>
  <c r="P1376" i="12"/>
  <c r="P1380" i="12" s="1"/>
  <c r="M1376" i="12"/>
  <c r="M1380" i="12" s="1"/>
  <c r="S1113" i="12"/>
  <c r="S1376" i="12" s="1"/>
  <c r="S1380" i="12" s="1"/>
  <c r="O1376" i="12"/>
  <c r="O1380" i="12" s="1"/>
  <c r="W1134" i="7"/>
  <c r="W1144" i="7"/>
  <c r="W1144" i="12" s="1"/>
  <c r="W1150" i="7"/>
  <c r="W1150" i="12" s="1"/>
  <c r="U1113" i="12"/>
  <c r="S1376" i="7"/>
  <c r="Q1376" i="12"/>
  <c r="Q1380" i="12" s="1"/>
  <c r="T1376" i="7"/>
  <c r="T1113" i="12"/>
  <c r="W1120" i="7"/>
  <c r="W1128" i="7"/>
  <c r="W1128" i="12" s="1"/>
  <c r="W1127" i="12" s="1"/>
  <c r="W1142" i="7"/>
  <c r="W1142" i="12" s="1"/>
  <c r="W1115" i="7"/>
  <c r="W1115" i="12" s="1"/>
  <c r="W1116" i="7"/>
  <c r="W1116" i="12" s="1"/>
  <c r="W1114" i="7"/>
  <c r="W1114" i="12" s="1"/>
  <c r="H233" i="12" l="1"/>
  <c r="H516" i="12" s="1"/>
  <c r="H520" i="12" s="1"/>
  <c r="R1721" i="12"/>
  <c r="R1722" i="12" s="1"/>
  <c r="R1722" i="7"/>
  <c r="O1721" i="12"/>
  <c r="O1722" i="12" s="1"/>
  <c r="O1722" i="7"/>
  <c r="L1721" i="12"/>
  <c r="L1722" i="12" s="1"/>
  <c r="L1722" i="7"/>
  <c r="N1721" i="12"/>
  <c r="N1722" i="12" s="1"/>
  <c r="N1722" i="7"/>
  <c r="I1721" i="12"/>
  <c r="I1722" i="12" s="1"/>
  <c r="I1722" i="7"/>
  <c r="K1721" i="12"/>
  <c r="K1722" i="12" s="1"/>
  <c r="K1722" i="7"/>
  <c r="M1721" i="12"/>
  <c r="M1722" i="12" s="1"/>
  <c r="M1722" i="7"/>
  <c r="P1721" i="12"/>
  <c r="P1722" i="12" s="1"/>
  <c r="P1722" i="7"/>
  <c r="J1721" i="12"/>
  <c r="J1722" i="12" s="1"/>
  <c r="J1722" i="7"/>
  <c r="Q1721" i="12"/>
  <c r="Q1722" i="12" s="1"/>
  <c r="Q1722" i="7"/>
  <c r="S1380" i="7"/>
  <c r="T1380" i="7"/>
  <c r="T1689" i="7"/>
  <c r="W1141" i="12"/>
  <c r="W1141" i="7"/>
  <c r="V1113" i="12"/>
  <c r="W1113" i="7"/>
  <c r="W1113" i="12"/>
  <c r="W1127" i="7"/>
  <c r="U1376" i="12"/>
  <c r="U1380" i="12" s="1"/>
  <c r="T1376" i="12"/>
  <c r="T1380" i="12" s="1"/>
  <c r="U1376" i="7"/>
  <c r="M1684" i="12" l="1"/>
  <c r="P1684" i="12"/>
  <c r="N1684" i="12"/>
  <c r="J1684" i="12"/>
  <c r="R1684" i="12"/>
  <c r="K1684" i="12"/>
  <c r="K233" i="12" s="1"/>
  <c r="K516" i="12" s="1"/>
  <c r="K520" i="12" s="1"/>
  <c r="Q1684" i="12"/>
  <c r="Q233" i="12" s="1"/>
  <c r="Q516" i="12" s="1"/>
  <c r="Q520" i="12" s="1"/>
  <c r="O1684" i="12"/>
  <c r="S1694" i="7"/>
  <c r="S1721" i="7"/>
  <c r="I1684" i="12"/>
  <c r="I233" i="12" s="1"/>
  <c r="I516" i="12" s="1"/>
  <c r="I520" i="12" s="1"/>
  <c r="N1724" i="7"/>
  <c r="P1724" i="7"/>
  <c r="L1724" i="7"/>
  <c r="O1724" i="7"/>
  <c r="M1724" i="7"/>
  <c r="R1724" i="7"/>
  <c r="I1724" i="7"/>
  <c r="J1724" i="7"/>
  <c r="Q1724" i="7"/>
  <c r="K1724" i="7"/>
  <c r="T1694" i="7"/>
  <c r="T1721" i="7"/>
  <c r="L1684" i="12"/>
  <c r="U1380" i="7"/>
  <c r="U1689" i="7"/>
  <c r="S1689" i="7"/>
  <c r="I1724" i="12"/>
  <c r="R1724" i="12"/>
  <c r="R233" i="12" s="1"/>
  <c r="O1724" i="12"/>
  <c r="P1724" i="12"/>
  <c r="M1724" i="12"/>
  <c r="M233" i="12" s="1"/>
  <c r="M516" i="12" s="1"/>
  <c r="M520" i="12" s="1"/>
  <c r="Q1724" i="12"/>
  <c r="J1724" i="12"/>
  <c r="N1724" i="12"/>
  <c r="N233" i="12" s="1"/>
  <c r="K1724" i="12"/>
  <c r="L1724" i="12"/>
  <c r="L233" i="12" s="1"/>
  <c r="V1376" i="7"/>
  <c r="V1376" i="12"/>
  <c r="V1380" i="12" s="1"/>
  <c r="W1149" i="7"/>
  <c r="W1149" i="12" s="1"/>
  <c r="W1148" i="12" s="1"/>
  <c r="L516" i="12" l="1"/>
  <c r="L520" i="12" s="1"/>
  <c r="O233" i="12"/>
  <c r="O516" i="12" s="1"/>
  <c r="O520" i="12" s="1"/>
  <c r="R516" i="12"/>
  <c r="R520" i="12" s="1"/>
  <c r="J233" i="12"/>
  <c r="J516" i="12" s="1"/>
  <c r="J520" i="12" s="1"/>
  <c r="N516" i="12"/>
  <c r="N520" i="12" s="1"/>
  <c r="P233" i="12"/>
  <c r="P516" i="12" s="1"/>
  <c r="P520" i="12" s="1"/>
  <c r="S1721" i="12"/>
  <c r="S1722" i="12" s="1"/>
  <c r="S1724" i="12" s="1"/>
  <c r="S1722" i="7"/>
  <c r="T1721" i="12"/>
  <c r="T1722" i="12" s="1"/>
  <c r="T1722" i="7"/>
  <c r="U1694" i="7"/>
  <c r="U1721" i="7"/>
  <c r="V1380" i="7"/>
  <c r="W1376" i="12"/>
  <c r="W1380" i="12" s="1"/>
  <c r="W1148" i="7"/>
  <c r="T1684" i="12" l="1"/>
  <c r="T1724" i="12"/>
  <c r="T233" i="12" s="1"/>
  <c r="T516" i="12" s="1"/>
  <c r="T520" i="12" s="1"/>
  <c r="U1721" i="12"/>
  <c r="U1722" i="12" s="1"/>
  <c r="U1724" i="12" s="1"/>
  <c r="U1722" i="7"/>
  <c r="V1694" i="7"/>
  <c r="V1721" i="7"/>
  <c r="S1684" i="12"/>
  <c r="S233" i="12" s="1"/>
  <c r="S516" i="12" s="1"/>
  <c r="S520" i="12" s="1"/>
  <c r="T1724" i="7"/>
  <c r="S1724" i="7"/>
  <c r="V1689" i="7"/>
  <c r="W1376" i="7"/>
  <c r="W1380" i="7" s="1"/>
  <c r="W1721" i="7" s="1"/>
  <c r="V1721" i="12" l="1"/>
  <c r="V1722" i="12" s="1"/>
  <c r="V1724" i="12" s="1"/>
  <c r="V1722" i="7"/>
  <c r="U1724" i="7"/>
  <c r="U1684" i="12"/>
  <c r="U233" i="12" s="1"/>
  <c r="U516" i="12" s="1"/>
  <c r="U520" i="12" s="1"/>
  <c r="W1721" i="12"/>
  <c r="W1722" i="12" s="1"/>
  <c r="W1722" i="7"/>
  <c r="W1745" i="12"/>
  <c r="V233" i="12" l="1"/>
  <c r="V516" i="12" s="1"/>
  <c r="V520" i="12" s="1"/>
  <c r="W1724" i="12"/>
  <c r="V1724" i="7"/>
  <c r="V1684" i="12"/>
  <c r="W1724" i="7"/>
  <c r="H516" i="7"/>
  <c r="H520" i="7" s="1"/>
  <c r="W233" i="12" l="1"/>
  <c r="W516" i="12" s="1"/>
  <c r="W520" i="12" s="1"/>
  <c r="U803" i="12"/>
  <c r="U800" i="12" s="1"/>
  <c r="U797" i="12" s="1"/>
  <c r="U794" i="12" s="1"/>
  <c r="U791" i="12" s="1"/>
  <c r="U788" i="12" s="1"/>
  <c r="U785" i="12" s="1"/>
  <c r="U780" i="12" s="1"/>
  <c r="U777" i="12" s="1"/>
  <c r="U773" i="12" s="1"/>
  <c r="U770" i="12" s="1"/>
  <c r="U766" i="12" s="1"/>
  <c r="U763" i="12" s="1"/>
  <c r="U758" i="12" s="1"/>
  <c r="U754" i="12" s="1"/>
  <c r="U750" i="12" s="1"/>
  <c r="U744" i="12" s="1"/>
  <c r="U739" i="12" s="1"/>
  <c r="U734" i="12" s="1"/>
  <c r="Q803" i="12"/>
  <c r="Q800" i="12"/>
  <c r="Q797" i="12" s="1"/>
  <c r="Q794" i="12" s="1"/>
  <c r="Q791" i="12" s="1"/>
  <c r="Q788" i="12" s="1"/>
  <c r="Q785" i="12" s="1"/>
  <c r="Q780" i="12" s="1"/>
  <c r="Q777" i="12" s="1"/>
  <c r="Q773" i="12" s="1"/>
  <c r="Q770" i="12" s="1"/>
  <c r="Q766" i="12" s="1"/>
  <c r="Q763" i="12" s="1"/>
  <c r="Q758" i="12" s="1"/>
  <c r="Q754" i="12" s="1"/>
  <c r="Q750" i="12" s="1"/>
  <c r="Q744" i="12" s="1"/>
  <c r="Q739" i="12" s="1"/>
  <c r="Q734" i="12" s="1"/>
  <c r="M803" i="12"/>
  <c r="M800" i="12" s="1"/>
  <c r="M797" i="12" s="1"/>
  <c r="M794" i="12" s="1"/>
  <c r="M791" i="12" s="1"/>
  <c r="M788" i="12" s="1"/>
  <c r="M785" i="12" s="1"/>
  <c r="M780" i="12" s="1"/>
  <c r="M777" i="12" s="1"/>
  <c r="M773" i="12" s="1"/>
  <c r="M770" i="12" s="1"/>
  <c r="M766" i="12" s="1"/>
  <c r="M763" i="12" s="1"/>
  <c r="M758" i="12" s="1"/>
  <c r="M754" i="12" s="1"/>
  <c r="M750" i="12" s="1"/>
  <c r="M744" i="12" s="1"/>
  <c r="M739" i="12" s="1"/>
  <c r="M734" i="12" s="1"/>
  <c r="I803" i="12"/>
  <c r="I800" i="12" s="1"/>
  <c r="I797" i="12" s="1"/>
  <c r="I794" i="12" s="1"/>
  <c r="I791" i="12" s="1"/>
  <c r="I788" i="12" s="1"/>
  <c r="I785" i="12" s="1"/>
  <c r="I780" i="12" s="1"/>
  <c r="I777" i="12" s="1"/>
  <c r="I773" i="12" s="1"/>
  <c r="I770" i="12" s="1"/>
  <c r="I766" i="12" s="1"/>
  <c r="I763" i="12" s="1"/>
  <c r="I758" i="12" s="1"/>
  <c r="I754" i="12" s="1"/>
  <c r="I750" i="12" s="1"/>
  <c r="I744" i="12" s="1"/>
  <c r="I739" i="12" s="1"/>
  <c r="I734" i="12" s="1"/>
  <c r="K803" i="12"/>
  <c r="K800" i="12"/>
  <c r="K797" i="12" s="1"/>
  <c r="K794" i="12" s="1"/>
  <c r="K791" i="12" s="1"/>
  <c r="K788" i="12" s="1"/>
  <c r="K785" i="12" s="1"/>
  <c r="K780" i="12" s="1"/>
  <c r="K777" i="12" s="1"/>
  <c r="K773" i="12" s="1"/>
  <c r="K770" i="12" s="1"/>
  <c r="K766" i="12" s="1"/>
  <c r="K763" i="12" s="1"/>
  <c r="K758" i="12" s="1"/>
  <c r="K754" i="12" s="1"/>
  <c r="K750" i="12" s="1"/>
  <c r="K744" i="12" s="1"/>
  <c r="K739" i="12" s="1"/>
  <c r="K734" i="12" s="1"/>
  <c r="G807" i="12"/>
  <c r="G803" i="12"/>
  <c r="G800" i="12" s="1"/>
  <c r="G797" i="12" s="1"/>
  <c r="G794" i="12" s="1"/>
  <c r="G791" i="12" s="1"/>
  <c r="G788" i="12" s="1"/>
  <c r="G785" i="12" s="1"/>
  <c r="G780" i="12" s="1"/>
  <c r="G777" i="12" s="1"/>
  <c r="G773" i="12" s="1"/>
  <c r="G770" i="12" s="1"/>
  <c r="G766" i="12" s="1"/>
  <c r="G763" i="12" s="1"/>
  <c r="G758" i="12" s="1"/>
  <c r="G754" i="12" s="1"/>
  <c r="G750" i="12" s="1"/>
  <c r="G744" i="12" s="1"/>
  <c r="G739" i="12" s="1"/>
  <c r="G734" i="12" s="1"/>
  <c r="P803" i="12"/>
  <c r="P800" i="12"/>
  <c r="P797" i="12" s="1"/>
  <c r="P794" i="12" s="1"/>
  <c r="P791" i="12" s="1"/>
  <c r="P788" i="12" s="1"/>
  <c r="P785" i="12" s="1"/>
  <c r="P780" i="12" s="1"/>
  <c r="P777" i="12" s="1"/>
  <c r="P773" i="12" s="1"/>
  <c r="P770" i="12" s="1"/>
  <c r="P766" i="12" s="1"/>
  <c r="P763" i="12" s="1"/>
  <c r="P758" i="12" s="1"/>
  <c r="P754" i="12" s="1"/>
  <c r="P750" i="12" s="1"/>
  <c r="P744" i="12" s="1"/>
  <c r="P739" i="12" s="1"/>
  <c r="P734" i="12" s="1"/>
  <c r="T803" i="12"/>
  <c r="T800" i="12"/>
  <c r="T797" i="12" s="1"/>
  <c r="T794" i="12" s="1"/>
  <c r="T791" i="12" s="1"/>
  <c r="T788" i="12" s="1"/>
  <c r="T785" i="12" s="1"/>
  <c r="T780" i="12" s="1"/>
  <c r="T777" i="12" s="1"/>
  <c r="T773" i="12" s="1"/>
  <c r="T770" i="12" s="1"/>
  <c r="T766" i="12" s="1"/>
  <c r="T763" i="12" s="1"/>
  <c r="T758" i="12" s="1"/>
  <c r="T754" i="12" s="1"/>
  <c r="T750" i="12" s="1"/>
  <c r="T744" i="12" s="1"/>
  <c r="T739" i="12" s="1"/>
  <c r="T734" i="12" s="1"/>
  <c r="L803" i="12"/>
  <c r="L800" i="12"/>
  <c r="L797" i="12" s="1"/>
  <c r="L794" i="12" s="1"/>
  <c r="L791" i="12" s="1"/>
  <c r="L788" i="12" s="1"/>
  <c r="L785" i="12" s="1"/>
  <c r="L780" i="12" s="1"/>
  <c r="L777" i="12" s="1"/>
  <c r="L773" i="12" s="1"/>
  <c r="L770" i="12" s="1"/>
  <c r="L766" i="12" s="1"/>
  <c r="L763" i="12" s="1"/>
  <c r="L758" i="12" s="1"/>
  <c r="L754" i="12" s="1"/>
  <c r="L750" i="12" s="1"/>
  <c r="L744" i="12" s="1"/>
  <c r="L739" i="12" s="1"/>
  <c r="L734" i="12" s="1"/>
  <c r="H803" i="12"/>
  <c r="H800" i="12"/>
  <c r="H797" i="12" s="1"/>
  <c r="H794" i="12" s="1"/>
  <c r="H791" i="12" s="1"/>
  <c r="H788" i="12" s="1"/>
  <c r="H785" i="12" s="1"/>
  <c r="H780" i="12" s="1"/>
  <c r="H777" i="12" s="1"/>
  <c r="H773" i="12" s="1"/>
  <c r="H770" i="12" s="1"/>
  <c r="H766" i="12" s="1"/>
  <c r="H763" i="12" s="1"/>
  <c r="H758" i="12" s="1"/>
  <c r="H754" i="12" s="1"/>
  <c r="H750" i="12" s="1"/>
  <c r="H744" i="12" s="1"/>
  <c r="H739" i="12" s="1"/>
  <c r="H734" i="12" s="1"/>
  <c r="V803" i="12"/>
  <c r="V800" i="12"/>
  <c r="V797" i="12" s="1"/>
  <c r="V794" i="12" s="1"/>
  <c r="V791" i="12" s="1"/>
  <c r="V788" i="12" s="1"/>
  <c r="V785" i="12" s="1"/>
  <c r="V780" i="12" s="1"/>
  <c r="V777" i="12" s="1"/>
  <c r="V773" i="12" s="1"/>
  <c r="V770" i="12" s="1"/>
  <c r="V766" i="12" s="1"/>
  <c r="V763" i="12" s="1"/>
  <c r="V758" i="12" s="1"/>
  <c r="V754" i="12" s="1"/>
  <c r="V750" i="12" s="1"/>
  <c r="V744" i="12" s="1"/>
  <c r="V739" i="12" s="1"/>
  <c r="V734" i="12" s="1"/>
  <c r="R803" i="12"/>
  <c r="R800" i="12"/>
  <c r="R797" i="12" s="1"/>
  <c r="R794" i="12" s="1"/>
  <c r="R791" i="12" s="1"/>
  <c r="R788" i="12" s="1"/>
  <c r="R785" i="12" s="1"/>
  <c r="R780" i="12" s="1"/>
  <c r="R777" i="12" s="1"/>
  <c r="R773" i="12" s="1"/>
  <c r="R770" i="12" s="1"/>
  <c r="R766" i="12" s="1"/>
  <c r="R763" i="12" s="1"/>
  <c r="R758" i="12" s="1"/>
  <c r="R754" i="12" s="1"/>
  <c r="R750" i="12" s="1"/>
  <c r="R744" i="12" s="1"/>
  <c r="R739" i="12" s="1"/>
  <c r="R734" i="12" s="1"/>
  <c r="N803" i="12"/>
  <c r="N800" i="12"/>
  <c r="N797" i="12" s="1"/>
  <c r="N794" i="12" s="1"/>
  <c r="N791" i="12" s="1"/>
  <c r="N788" i="12" s="1"/>
  <c r="N785" i="12" s="1"/>
  <c r="N780" i="12" s="1"/>
  <c r="N777" i="12" s="1"/>
  <c r="N773" i="12" s="1"/>
  <c r="N770" i="12" s="1"/>
  <c r="N766" i="12" s="1"/>
  <c r="N763" i="12" s="1"/>
  <c r="N758" i="12" s="1"/>
  <c r="N754" i="12" s="1"/>
  <c r="N750" i="12" s="1"/>
  <c r="N744" i="12" s="1"/>
  <c r="N739" i="12" s="1"/>
  <c r="N734" i="12" s="1"/>
  <c r="J803" i="12"/>
  <c r="J800" i="12"/>
  <c r="J797" i="12" s="1"/>
  <c r="J794" i="12" s="1"/>
  <c r="J791" i="12" s="1"/>
  <c r="J788" i="12" s="1"/>
  <c r="J785" i="12" s="1"/>
  <c r="J780" i="12" s="1"/>
  <c r="J777" i="12" s="1"/>
  <c r="J773" i="12" s="1"/>
  <c r="J770" i="12" s="1"/>
  <c r="J766" i="12" s="1"/>
  <c r="J763" i="12" s="1"/>
  <c r="J758" i="12" s="1"/>
  <c r="J754" i="12" s="1"/>
  <c r="J750" i="12" s="1"/>
  <c r="J744" i="12" s="1"/>
  <c r="J739" i="12" s="1"/>
  <c r="J734" i="12" s="1"/>
  <c r="W803" i="12"/>
  <c r="W800" i="12" s="1"/>
  <c r="W797" i="12" s="1"/>
  <c r="W794" i="12" s="1"/>
  <c r="W791" i="12" s="1"/>
  <c r="W788" i="12" s="1"/>
  <c r="W785" i="12" s="1"/>
  <c r="W780" i="12" s="1"/>
  <c r="W777" i="12" s="1"/>
  <c r="W773" i="12" s="1"/>
  <c r="W770" i="12" s="1"/>
  <c r="W766" i="12" s="1"/>
  <c r="W763" i="12" s="1"/>
  <c r="W758" i="12" s="1"/>
  <c r="W754" i="12" s="1"/>
  <c r="W750" i="12" s="1"/>
  <c r="W744" i="12" s="1"/>
  <c r="W739" i="12" s="1"/>
  <c r="W734" i="12" s="1"/>
  <c r="S803" i="12"/>
  <c r="S800" i="12"/>
  <c r="S797" i="12" s="1"/>
  <c r="S794" i="12" s="1"/>
  <c r="S791" i="12" s="1"/>
  <c r="S788" i="12" s="1"/>
  <c r="S785" i="12" s="1"/>
  <c r="S780" i="12" s="1"/>
  <c r="S777" i="12" s="1"/>
  <c r="S773" i="12" s="1"/>
  <c r="S770" i="12" s="1"/>
  <c r="S766" i="12" s="1"/>
  <c r="S763" i="12" s="1"/>
  <c r="S758" i="12" s="1"/>
  <c r="S754" i="12" s="1"/>
  <c r="S750" i="12" s="1"/>
  <c r="S744" i="12" s="1"/>
  <c r="S739" i="12" s="1"/>
  <c r="S734" i="12" s="1"/>
  <c r="O803" i="12"/>
  <c r="O800" i="12"/>
  <c r="O797" i="12" s="1"/>
  <c r="O794" i="12" s="1"/>
  <c r="O791" i="12" s="1"/>
  <c r="O788" i="12" s="1"/>
  <c r="O785" i="12" s="1"/>
  <c r="O780" i="12" s="1"/>
  <c r="O777" i="12" s="1"/>
  <c r="O773" i="12" s="1"/>
  <c r="O770" i="12" s="1"/>
  <c r="O766" i="12" s="1"/>
  <c r="O763" i="12" s="1"/>
  <c r="O758" i="12" s="1"/>
  <c r="O754" i="12" s="1"/>
  <c r="O750" i="12" s="1"/>
  <c r="O744" i="12" s="1"/>
  <c r="O739" i="12" s="1"/>
  <c r="O734" i="12" s="1"/>
  <c r="G221" i="12"/>
  <c r="G217" i="12" s="1"/>
  <c r="G214" i="12" s="1"/>
  <c r="G210" i="12" s="1"/>
  <c r="G206" i="12" s="1"/>
  <c r="G203" i="12" s="1"/>
  <c r="G200" i="12" s="1"/>
  <c r="G197" i="12" s="1"/>
  <c r="G194" i="12" s="1"/>
  <c r="G191" i="12" s="1"/>
  <c r="G188" i="12" s="1"/>
  <c r="G183" i="12" s="1"/>
  <c r="G180" i="12" s="1"/>
  <c r="G176" i="12" s="1"/>
  <c r="G173" i="12" s="1"/>
  <c r="G169" i="12" s="1"/>
  <c r="G166" i="12" s="1"/>
  <c r="G161" i="12" s="1"/>
  <c r="G157" i="12" s="1"/>
  <c r="G153" i="12" s="1"/>
  <c r="G147" i="12" s="1"/>
  <c r="G142" i="12" s="1"/>
  <c r="G137" i="12" s="1"/>
  <c r="G130" i="12" s="1"/>
  <c r="G127" i="12" s="1"/>
  <c r="G123" i="12" s="1"/>
  <c r="G119" i="12" s="1"/>
  <c r="G116" i="12" s="1"/>
  <c r="G113" i="12" s="1"/>
  <c r="G108" i="12" s="1"/>
  <c r="G104" i="12" s="1"/>
  <c r="G101" i="12" s="1"/>
  <c r="G96" i="12" s="1"/>
  <c r="G504" i="12"/>
  <c r="G500" i="12"/>
  <c r="G497" i="12" s="1"/>
  <c r="G493" i="12" s="1"/>
  <c r="G489" i="12" s="1"/>
  <c r="G486" i="12" s="1"/>
  <c r="G483" i="12" s="1"/>
  <c r="G480" i="12" s="1"/>
  <c r="G477" i="12" s="1"/>
  <c r="G474" i="12" s="1"/>
  <c r="G471" i="12" s="1"/>
  <c r="G466" i="12" s="1"/>
  <c r="G463" i="12" s="1"/>
  <c r="G459" i="12" s="1"/>
  <c r="G456" i="12" s="1"/>
  <c r="G452" i="12" s="1"/>
  <c r="G449" i="12" s="1"/>
  <c r="G444" i="12" s="1"/>
  <c r="G440" i="12" s="1"/>
  <c r="G436" i="12" s="1"/>
  <c r="G430" i="12" s="1"/>
  <c r="G425" i="12" s="1"/>
  <c r="G420" i="12" s="1"/>
  <c r="G233" i="12" l="1"/>
  <c r="G516" i="12" l="1"/>
  <c r="G520" i="12" l="1"/>
  <c r="G816" i="12"/>
  <c r="G554" i="12"/>
  <c r="G551" i="12"/>
  <c r="G545" i="12"/>
  <c r="G542" i="12"/>
  <c r="G533" i="12"/>
  <c r="G524" i="12"/>
  <c r="R554" i="12"/>
  <c r="R551" i="12"/>
  <c r="R545" i="12"/>
  <c r="R542" i="12"/>
  <c r="R533" i="12"/>
  <c r="R524" i="12"/>
  <c r="R816" i="12"/>
  <c r="Q554" i="12"/>
  <c r="Q551" i="12"/>
  <c r="Q545" i="12"/>
  <c r="Q542" i="12"/>
  <c r="Q533" i="12"/>
  <c r="Q524" i="12"/>
  <c r="Q816" i="12"/>
  <c r="I554" i="12"/>
  <c r="I551" i="12"/>
  <c r="I545" i="12"/>
  <c r="I542" i="12"/>
  <c r="I533" i="12"/>
  <c r="I524" i="12"/>
  <c r="I816" i="12"/>
  <c r="H554" i="12"/>
  <c r="H551" i="12"/>
  <c r="H545" i="12"/>
  <c r="H542" i="12"/>
  <c r="H533" i="12"/>
  <c r="H524" i="12"/>
  <c r="H816" i="12"/>
  <c r="T816" i="12"/>
  <c r="T554" i="12"/>
  <c r="T551" i="12"/>
  <c r="T545" i="12"/>
  <c r="T542" i="12"/>
  <c r="T533" i="12"/>
  <c r="T524" i="12"/>
  <c r="S554" i="12"/>
  <c r="S551" i="12"/>
  <c r="S545" i="12"/>
  <c r="S542" i="12"/>
  <c r="S533" i="12"/>
  <c r="S524" i="12"/>
  <c r="S816" i="12"/>
  <c r="J554" i="12"/>
  <c r="J551" i="12"/>
  <c r="J545" i="12"/>
  <c r="J542" i="12"/>
  <c r="J533" i="12"/>
  <c r="J524" i="12"/>
  <c r="J816" i="12"/>
  <c r="W816" i="12"/>
  <c r="W554" i="12"/>
  <c r="W551" i="12"/>
  <c r="W545" i="12"/>
  <c r="W542" i="12"/>
  <c r="W533" i="12"/>
  <c r="W524" i="12"/>
  <c r="U816" i="12"/>
  <c r="U554" i="12"/>
  <c r="U551" i="12"/>
  <c r="U545" i="12"/>
  <c r="U542" i="12"/>
  <c r="U533" i="12"/>
  <c r="U524" i="12"/>
  <c r="L816" i="12"/>
  <c r="L554" i="12"/>
  <c r="L551" i="12"/>
  <c r="L545" i="12"/>
  <c r="L542" i="12"/>
  <c r="L533" i="12"/>
  <c r="L524" i="12"/>
  <c r="N554" i="12"/>
  <c r="N551" i="12"/>
  <c r="N545" i="12"/>
  <c r="N542" i="12"/>
  <c r="N533" i="12"/>
  <c r="N524" i="12"/>
  <c r="N816" i="12"/>
  <c r="O554" i="12"/>
  <c r="O551" i="12"/>
  <c r="O545" i="12"/>
  <c r="O542" i="12"/>
  <c r="O533" i="12"/>
  <c r="O524" i="12"/>
  <c r="O816" i="12"/>
  <c r="V554" i="12"/>
  <c r="V551" i="12"/>
  <c r="V545" i="12"/>
  <c r="V542" i="12"/>
  <c r="V533" i="12"/>
  <c r="V524" i="12"/>
  <c r="V816" i="12"/>
  <c r="K816" i="12"/>
  <c r="K554" i="12"/>
  <c r="K551" i="12"/>
  <c r="K545" i="12"/>
  <c r="K542" i="12"/>
  <c r="K533" i="12"/>
  <c r="K524" i="12"/>
  <c r="M816" i="12"/>
  <c r="M554" i="12"/>
  <c r="M551" i="12"/>
  <c r="M545" i="12"/>
  <c r="M542" i="12"/>
  <c r="M533" i="12"/>
  <c r="M524" i="12"/>
  <c r="P554" i="12"/>
  <c r="P551" i="12"/>
  <c r="P545" i="12"/>
  <c r="P542" i="12"/>
  <c r="P533" i="12"/>
  <c r="P524" i="12"/>
  <c r="P816" i="12"/>
  <c r="K573" i="12" l="1"/>
  <c r="U573" i="12"/>
  <c r="O573" i="12"/>
  <c r="V573" i="12"/>
  <c r="N573" i="12"/>
  <c r="P573" i="12"/>
  <c r="M573" i="12"/>
  <c r="T573" i="12"/>
  <c r="R573" i="12"/>
  <c r="Q573" i="12"/>
  <c r="I573" i="12"/>
  <c r="S573" i="12"/>
  <c r="W573" i="12"/>
  <c r="J573" i="12"/>
  <c r="H573" i="12"/>
  <c r="L573" i="12"/>
  <c r="G57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00000000-0006-0000-0100-00000100000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100-000002000000}">
      <text>
        <r>
          <rPr>
            <b/>
            <sz val="9"/>
            <color indexed="81"/>
            <rFont val="Tahoma"/>
            <family val="2"/>
          </rPr>
          <t>OSFI-BSIF:</t>
        </r>
        <r>
          <rPr>
            <sz val="9"/>
            <color indexed="81"/>
            <rFont val="Tahoma"/>
            <family val="2"/>
          </rPr>
          <t xml:space="preserve">
Must be a negative number</t>
        </r>
      </text>
    </comment>
    <comment ref="F825" authorId="0" shapeId="0" xr:uid="{00000000-0006-0000-0100-000003000000}">
      <text>
        <r>
          <rPr>
            <b/>
            <sz val="9"/>
            <color indexed="81"/>
            <rFont val="Tahoma"/>
            <family val="2"/>
          </rPr>
          <t>OSFI-BSIF:</t>
        </r>
        <r>
          <rPr>
            <sz val="9"/>
            <color indexed="81"/>
            <rFont val="Tahoma"/>
            <family val="2"/>
          </rPr>
          <t xml:space="preserve">
Additional information on assumptions used to determine renewals figures expected in the comments in cell Y250.</t>
        </r>
      </text>
    </comment>
    <comment ref="F826" authorId="0" shapeId="0" xr:uid="{00000000-0006-0000-01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1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1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1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02901EA1-D87F-4807-B8B2-76D07638569B}">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57F958D2-B369-449E-BAED-816FF013A282}">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16A7C4D4-4B4E-4777-977E-6B84709454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611D11DB-02C1-4DF6-998E-14C2E546158A}">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891CEF3F-659C-4ED1-BACC-51788C378B80}">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200-000002000000}">
      <text>
        <r>
          <rPr>
            <b/>
            <sz val="9"/>
            <color indexed="81"/>
            <rFont val="Tahoma"/>
            <family val="2"/>
          </rPr>
          <t>OSFI-BSIF:</t>
        </r>
        <r>
          <rPr>
            <sz val="9"/>
            <color indexed="81"/>
            <rFont val="Tahoma"/>
            <family val="2"/>
          </rPr>
          <t xml:space="preserve">
Must be a negative number</t>
        </r>
      </text>
    </comment>
    <comment ref="F825" authorId="0" shapeId="0" xr:uid="{00000000-0006-0000-02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2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2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2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2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943DDBDA-FD78-4A49-9D55-31D5548C9D1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B338B07E-C82C-45A0-9E41-DD45A27A9DE3}">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7AEC998E-E6BD-4B75-B532-763DD1AA7B0F}">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7F62312D-7383-4864-AF85-F7A51E17BA6E}">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B0E2EEDA-7EA6-4E70-B6A7-7C8DEFAF02A7}">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300-000002000000}">
      <text>
        <r>
          <rPr>
            <b/>
            <sz val="9"/>
            <color indexed="81"/>
            <rFont val="Tahoma"/>
            <family val="2"/>
          </rPr>
          <t>OSFI-BSIF:</t>
        </r>
        <r>
          <rPr>
            <sz val="9"/>
            <color indexed="81"/>
            <rFont val="Tahoma"/>
            <family val="2"/>
          </rPr>
          <t xml:space="preserve">
Must be a negative number</t>
        </r>
      </text>
    </comment>
    <comment ref="F825" authorId="0" shapeId="0" xr:uid="{00000000-0006-0000-03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3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3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3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3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2346CBD8-D56C-42E6-B37B-2E8A9BCD51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2411331F-28E2-4CCB-8BA5-046F7D12E340}">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C1DFF487-8328-414B-9D1A-48A568A0F1A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7C644E3B-3EBD-4A1A-BD14-0E9E2DE9B2C4}">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A744EF84-B7CE-41A9-8892-B18D92741338}">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400-000002000000}">
      <text>
        <r>
          <rPr>
            <b/>
            <sz val="9"/>
            <color indexed="81"/>
            <rFont val="Tahoma"/>
            <family val="2"/>
          </rPr>
          <t>OSFI-BSIF:</t>
        </r>
        <r>
          <rPr>
            <sz val="9"/>
            <color indexed="81"/>
            <rFont val="Tahoma"/>
            <family val="2"/>
          </rPr>
          <t xml:space="preserve">
Must be a negative number</t>
        </r>
      </text>
    </comment>
    <comment ref="F825" authorId="0" shapeId="0" xr:uid="{00000000-0006-0000-04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4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4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4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4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F260EC38-E5EC-4F3A-9043-C1264D2104E2}">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0B18DDB1-35EB-494E-B8AE-25E1D966C567}">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5D7EFB5F-3399-41EA-B8E0-386184F2E2AC}">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213C5731-CB81-485B-BCB0-CF9678980702}">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C8AB1847-D4F1-4CC7-BB0E-B22C13E54E8C}">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500-000002000000}">
      <text>
        <r>
          <rPr>
            <b/>
            <sz val="9"/>
            <color indexed="81"/>
            <rFont val="Tahoma"/>
            <family val="2"/>
          </rPr>
          <t>OSFI-BSIF:</t>
        </r>
        <r>
          <rPr>
            <sz val="9"/>
            <color indexed="81"/>
            <rFont val="Tahoma"/>
            <family val="2"/>
          </rPr>
          <t xml:space="preserve">
Must be a negative number</t>
        </r>
      </text>
    </comment>
    <comment ref="F825" authorId="0" shapeId="0" xr:uid="{00000000-0006-0000-05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5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5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5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5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0849957D-A816-409C-8899-6204569BA72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47CFB0F5-995C-4958-A197-26EDC32F65FA}">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088BA72A-61D8-418F-94D8-C57C32559254}">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205D0E09-F556-40F6-AD19-E88C996F220B}">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523" authorId="0" shapeId="0" xr:uid="{D7BEA989-4E8C-42D4-9645-74F9CC758B72}">
      <text>
        <r>
          <rPr>
            <b/>
            <sz val="9"/>
            <color indexed="81"/>
            <rFont val="Tahoma"/>
            <family val="2"/>
          </rPr>
          <t>OSFI-BSIF:</t>
        </r>
        <r>
          <rPr>
            <sz val="9"/>
            <color indexed="81"/>
            <rFont val="Tahoma"/>
            <family val="2"/>
          </rPr>
          <t xml:space="preserve">
Excludes amounts reported in the above section (expected lending activities), where applicable.</t>
        </r>
      </text>
    </comment>
    <comment ref="F821" authorId="0" shapeId="0" xr:uid="{00000000-0006-0000-0600-000002000000}">
      <text>
        <r>
          <rPr>
            <b/>
            <sz val="9"/>
            <color indexed="81"/>
            <rFont val="Tahoma"/>
            <family val="2"/>
          </rPr>
          <t>OSFI-BSIF:</t>
        </r>
        <r>
          <rPr>
            <sz val="9"/>
            <color indexed="81"/>
            <rFont val="Tahoma"/>
            <family val="2"/>
          </rPr>
          <t xml:space="preserve">
Must be a negative number</t>
        </r>
      </text>
    </comment>
    <comment ref="F825" authorId="0" shapeId="0" xr:uid="{00000000-0006-0000-0600-000003000000}">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26" authorId="0" shapeId="0" xr:uid="{00000000-0006-0000-0600-000004000000}">
      <text>
        <r>
          <rPr>
            <b/>
            <sz val="9"/>
            <color indexed="81"/>
            <rFont val="Tahoma"/>
            <family val="2"/>
          </rPr>
          <t>OSFI-BSIF:</t>
        </r>
        <r>
          <rPr>
            <sz val="9"/>
            <color indexed="81"/>
            <rFont val="Tahoma"/>
            <family val="2"/>
          </rPr>
          <t xml:space="preserve">
Corrresponds to the LCR definition for contractual obligations. Excludes renewals.</t>
        </r>
      </text>
    </comment>
    <comment ref="F827" authorId="0" shapeId="0" xr:uid="{00000000-0006-0000-0600-000005000000}">
      <text>
        <r>
          <rPr>
            <b/>
            <sz val="9"/>
            <color indexed="81"/>
            <rFont val="Tahoma"/>
            <family val="2"/>
          </rPr>
          <t>OSFI-BSIF:</t>
        </r>
        <r>
          <rPr>
            <sz val="9"/>
            <color indexed="81"/>
            <rFont val="Tahoma"/>
            <family val="2"/>
          </rPr>
          <t xml:space="preserve">
Factoring in assumptions of realization, excludes renewals and contractual obligations reported above.</t>
        </r>
      </text>
    </comment>
    <comment ref="F828" authorId="0" shapeId="0" xr:uid="{00000000-0006-0000-0600-000006000000}">
      <text>
        <r>
          <rPr>
            <b/>
            <sz val="9"/>
            <color indexed="81"/>
            <rFont val="Tahoma"/>
            <family val="2"/>
          </rPr>
          <t>OSFI-BSIF:</t>
        </r>
        <r>
          <rPr>
            <sz val="9"/>
            <color indexed="81"/>
            <rFont val="Tahoma"/>
            <family val="2"/>
          </rPr>
          <t xml:space="preserve">
All other expected funding, not captured in categories above. </t>
        </r>
      </text>
    </comment>
    <comment ref="F837" authorId="0" shapeId="0" xr:uid="{00000000-0006-0000-0600-000007000000}">
      <text>
        <r>
          <rPr>
            <b/>
            <sz val="9"/>
            <color indexed="81"/>
            <rFont val="Tahoma"/>
            <family val="2"/>
          </rPr>
          <t>OSFI-BSIF:</t>
        </r>
        <r>
          <rPr>
            <sz val="9"/>
            <color indexed="81"/>
            <rFont val="Tahoma"/>
            <family val="2"/>
          </rPr>
          <t xml:space="preserve">
Must be reported on the contractual date, or on the earliest expected date, if earlier than the contractual date. </t>
        </r>
      </text>
    </comment>
    <comment ref="F856" authorId="0" shapeId="0" xr:uid="{DC971B40-F51A-4B47-BFF1-0A01A26F32E3}">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857" authorId="0" shapeId="0" xr:uid="{FF9E7AD2-89F4-4FBB-AABE-4E5558236C81}">
      <text>
        <r>
          <rPr>
            <b/>
            <sz val="9"/>
            <color indexed="81"/>
            <rFont val="Tahoma"/>
            <family val="2"/>
          </rPr>
          <t>OSFI-BSIF:</t>
        </r>
        <r>
          <rPr>
            <sz val="9"/>
            <color indexed="81"/>
            <rFont val="Tahoma"/>
            <family val="2"/>
          </rPr>
          <t xml:space="preserve">
Corrresponds to the LCR definition for contractual obligations. Excludes renewals.</t>
        </r>
      </text>
    </comment>
    <comment ref="F1716" authorId="0" shapeId="0" xr:uid="{9A8980E6-DA51-4370-932C-DA617A578049}">
      <text>
        <r>
          <rPr>
            <b/>
            <sz val="9"/>
            <color indexed="81"/>
            <rFont val="Tahoma"/>
            <family val="2"/>
          </rPr>
          <t>OSFI-BSIF:</t>
        </r>
        <r>
          <rPr>
            <sz val="9"/>
            <color indexed="81"/>
            <rFont val="Tahoma"/>
            <family val="2"/>
          </rPr>
          <t xml:space="preserve">
Additional information on assumptions used to determine renewals figures expected in the comments (Column Y)</t>
        </r>
      </text>
    </comment>
    <comment ref="F1717" authorId="0" shapeId="0" xr:uid="{C8E546F6-DCB9-4F8D-9AE8-E2FFFE0CE295}">
      <text>
        <r>
          <rPr>
            <b/>
            <sz val="9"/>
            <color indexed="81"/>
            <rFont val="Tahoma"/>
            <family val="2"/>
          </rPr>
          <t>OSFI-BSIF:</t>
        </r>
        <r>
          <rPr>
            <sz val="9"/>
            <color indexed="81"/>
            <rFont val="Tahoma"/>
            <family val="2"/>
          </rPr>
          <t xml:space="preserve">
Corrresponds to the LCR definition for contractual obligations. Excludes renewals.</t>
        </r>
      </text>
    </comment>
  </commentList>
</comments>
</file>

<file path=xl/sharedStrings.xml><?xml version="1.0" encoding="utf-8"?>
<sst xmlns="http://schemas.openxmlformats.org/spreadsheetml/2006/main" count="13802" uniqueCount="597">
  <si>
    <t>Balance Sheet</t>
  </si>
  <si>
    <t>Canadian Dollar (CAD)</t>
  </si>
  <si>
    <t>Name</t>
  </si>
  <si>
    <t>Cash flow Residual Maturity (days)</t>
  </si>
  <si>
    <t>Date</t>
  </si>
  <si>
    <t>$CDE millions</t>
  </si>
  <si>
    <t>Balances</t>
  </si>
  <si>
    <t>&gt;365</t>
  </si>
  <si>
    <t>ASSETS</t>
  </si>
  <si>
    <t>Deposits with Central Banks</t>
  </si>
  <si>
    <t>Deposits with Central Banks - Mandatory</t>
  </si>
  <si>
    <t>Deposits with Central Banks - Unencumbered</t>
  </si>
  <si>
    <t>Loans</t>
  </si>
  <si>
    <t>Residential Mortgages</t>
  </si>
  <si>
    <t>Securitised Residential Mortgages</t>
  </si>
  <si>
    <t>EULA Securitised Res Mort (Balance at Maturity)</t>
  </si>
  <si>
    <t>EULA Securitised Res Mort (Payments)</t>
  </si>
  <si>
    <t>Encumbered Securitised Res Mort (Balance at Maturity)</t>
  </si>
  <si>
    <t>Encumbered Securitised Res Mort (Payments)</t>
  </si>
  <si>
    <t>Residential Mortgage - Insured</t>
  </si>
  <si>
    <t>Res Mortgage Ins  (Balance at Maturity)</t>
  </si>
  <si>
    <t>Res Mortgage Ins (Payments)</t>
  </si>
  <si>
    <t>Residential Mortgage - Not Insured</t>
  </si>
  <si>
    <t>Res Mortgage Not Ins (Balance at Maturity)</t>
  </si>
  <si>
    <t>Res Mortgage Not Ins (Payments)</t>
  </si>
  <si>
    <t>Commercial Mortgages</t>
  </si>
  <si>
    <t>Securitised Commercial Mortgages</t>
  </si>
  <si>
    <t>EULA Securitised Coml Mort (Balance at Maturity)</t>
  </si>
  <si>
    <t>EULA Securitised Coml Mort (Payments)</t>
  </si>
  <si>
    <t>Encumbered Securitised Coml Mort (Balance at Maturity)</t>
  </si>
  <si>
    <t>Encumbered Securitised Coml Mort (Payments)</t>
  </si>
  <si>
    <t>Commercial Mortgage - Insured</t>
  </si>
  <si>
    <t>Coml Mortgage Ins  (Balance at Maturity)</t>
  </si>
  <si>
    <t>Coml Mortgage Ins (Payments)</t>
  </si>
  <si>
    <t>Commercial Mortgage - Not Insured</t>
  </si>
  <si>
    <t>Coml Mortgage Not Ins (Balance at Maturity)</t>
  </si>
  <si>
    <t>Coml Mortgage Not Ins (Payments)</t>
  </si>
  <si>
    <t>Personal Loans</t>
  </si>
  <si>
    <t>Personal Loans - Fixed Maturity</t>
  </si>
  <si>
    <t>Personal Loans - Open maturity (with minimum payment)</t>
  </si>
  <si>
    <t>Personal Loans - Open maturity (with no minimum payment)</t>
  </si>
  <si>
    <t>Business and Government Loans</t>
  </si>
  <si>
    <t>Bus and Gov Loans - Fixed Maturity</t>
  </si>
  <si>
    <t>Bus and Gov Loans - Open maturity (with minimum payment)</t>
  </si>
  <si>
    <t>Bus and Gov Loans - Open maturity (with no minimum payment)</t>
  </si>
  <si>
    <t>Call Loans</t>
  </si>
  <si>
    <t>Call Loans (with minimum payment)</t>
  </si>
  <si>
    <t>Call Loans (with no minimum payment)</t>
  </si>
  <si>
    <t>Other Loans</t>
  </si>
  <si>
    <t>Credit Cards</t>
  </si>
  <si>
    <t>Customer's Liability under Acceptance</t>
  </si>
  <si>
    <t>Securities</t>
  </si>
  <si>
    <t>Government Securities</t>
  </si>
  <si>
    <t>Mortgage Backed Securities (MBS)</t>
  </si>
  <si>
    <t>Agency MBS</t>
  </si>
  <si>
    <t>Agency MBS (High rated)</t>
  </si>
  <si>
    <t>Non-Agency Commercial MBS (CMBS)</t>
  </si>
  <si>
    <t>Non-Agency Residential MBS (RMBS)</t>
  </si>
  <si>
    <t>Corporate Bonds and Paper</t>
  </si>
  <si>
    <t>FI issued unsecured bonds and paper (High rated)</t>
  </si>
  <si>
    <t>FI issued unsecured bonds and paper (Medium rated)</t>
  </si>
  <si>
    <t>Non-FI issued unsecured bonds and paper (High rated)</t>
  </si>
  <si>
    <t>Non-FI issued unsecured bonds and paper (Medium rated)</t>
  </si>
  <si>
    <t>Equities</t>
  </si>
  <si>
    <t>Reverse Repo (R.Repo) and Securities Borrowed (SB)</t>
  </si>
  <si>
    <t>Other Assets</t>
  </si>
  <si>
    <t>Derivative Related Assets (DRA)</t>
  </si>
  <si>
    <t>FX and Cross Currency Swap Assets</t>
  </si>
  <si>
    <t>Other DRA</t>
  </si>
  <si>
    <t>Cash Collateral Received</t>
  </si>
  <si>
    <t>Commodities</t>
  </si>
  <si>
    <t>Precious Metals</t>
  </si>
  <si>
    <t>Precious Metal Loans</t>
  </si>
  <si>
    <t>Other Commodities Held</t>
  </si>
  <si>
    <t>Cash Inflow from Assets</t>
  </si>
  <si>
    <t>LIABILITIES</t>
  </si>
  <si>
    <t>Deposits</t>
  </si>
  <si>
    <t>Retail and Small Business (RSB) Demand / Notice Deposits</t>
  </si>
  <si>
    <t>RSB Type 1 insured, stable demand deposits</t>
  </si>
  <si>
    <t>RSB Type 2 insured, stable demand deposits</t>
  </si>
  <si>
    <t>RSB Insured, less stable demand deposits</t>
  </si>
  <si>
    <t>RSB Uninsured demand deposits</t>
  </si>
  <si>
    <t>Retail and Small Business Term Deposits</t>
  </si>
  <si>
    <t>RSB Cashable Term Deposits</t>
  </si>
  <si>
    <t>RSB Type 1 insured, stable, cashable term deposit</t>
  </si>
  <si>
    <t>RSB Type 1 insured, less stable, cashable term deposit</t>
  </si>
  <si>
    <t>RSB Type 2 insured, stable, cashable term deposit</t>
  </si>
  <si>
    <t>RSB Type 2 insured, less stable, cashable term deposit</t>
  </si>
  <si>
    <t>RSB Uninsured cashable term deposit</t>
  </si>
  <si>
    <t>RSB Fixed Term Deposits - Type 1, insured, stable</t>
  </si>
  <si>
    <t>RSB Type 1 insured, stable, fixed term (30-day) deposit</t>
  </si>
  <si>
    <t>RSB Type 1 insured, stable, fixed term (60-day) deposit</t>
  </si>
  <si>
    <t>RSB Type 1 insured, stable, fixed term (90-day) deposit</t>
  </si>
  <si>
    <t>RSB Type 1 insured, stable, fixed term (180-day) deposit</t>
  </si>
  <si>
    <t>RSB Type 1 insured, stable, fixed term (1 year) deposit</t>
  </si>
  <si>
    <t>RSB Type 1 insured, stable, fixed term (&gt;1 year) deposit</t>
  </si>
  <si>
    <t>RSB Fixed Term Deposits - Type 1, insured, less stable</t>
  </si>
  <si>
    <t>RSB Type 1 insured, less stable, fixed term (30-day) deposit</t>
  </si>
  <si>
    <t>RSB Type 1 insured, less stable, fixed term (60-day) deposit</t>
  </si>
  <si>
    <t>RSB Type 1 insured, less stable, fixed term (90-day) deposit</t>
  </si>
  <si>
    <t>RSB Type 1 insured, less stable, fixed term (180-day) deposit</t>
  </si>
  <si>
    <t>RSB Type 1 insured, less stable, fixed term (1 year) deposit</t>
  </si>
  <si>
    <t>RSB Type 1 insured, less stable, fixed term (&gt;1 year) deposit</t>
  </si>
  <si>
    <t>RSB Fixed Term Deposits - Type 2, insured, stable</t>
  </si>
  <si>
    <t>RSB Type 2 insured, stable, fixed term (30-day) deposit</t>
  </si>
  <si>
    <t>RSB Type 2 insured, stable, fixed term (60-day) deposit</t>
  </si>
  <si>
    <t>RSB Type 2 insured, stable, fixed term (90-day) deposit</t>
  </si>
  <si>
    <t>RSB Type 2 insured, stable, fixed term (180-day) deposit</t>
  </si>
  <si>
    <t>RSB Type 2 insured, stable, fixed term (1 year) deposit</t>
  </si>
  <si>
    <t>RSB Type 2 insured, stable, fixed term (&gt;1 year) deposit</t>
  </si>
  <si>
    <t>RSB Fixed Term Deposits - Type 2, insured, less stable</t>
  </si>
  <si>
    <t>RSB Type 2 insured, less stable, fixed term (30-day) deposit</t>
  </si>
  <si>
    <t>RSB Type 2 insured, less stable, fixed term (60-day) deposit</t>
  </si>
  <si>
    <t>RSB Type 2 insured, less stable, fixed term (90-day) deposit</t>
  </si>
  <si>
    <t>RSB Type 2 insured, less stable, fixed term (180-day) deposit</t>
  </si>
  <si>
    <t>RSB Type 2 insured, less stable, fixed term (1 year) deposit</t>
  </si>
  <si>
    <t>RSB Type 2 insured, less stable, fixed term (&gt;1 year) deposit</t>
  </si>
  <si>
    <t>RSB Fixed Term Deposits - Uninsured</t>
  </si>
  <si>
    <t>RSB Uninsured, fixed term (30-day) deposit</t>
  </si>
  <si>
    <t>RSB Uninsured, fixed term (60-day) deposit</t>
  </si>
  <si>
    <t>RSB Uninsured, fixed term (90-day) deposit</t>
  </si>
  <si>
    <t>RSB Uninsured, fixed term (180-day) deposit</t>
  </si>
  <si>
    <t>RSB Uninsured, fixed term (1 year) deposit</t>
  </si>
  <si>
    <t>RSB Uninsured, fixed term (&gt;1 year) deposit</t>
  </si>
  <si>
    <t>Retail and Small Business Structured Notes</t>
  </si>
  <si>
    <t>Commercial, Corporate and Wholesale Deposits</t>
  </si>
  <si>
    <t>Wholesale Issuance</t>
  </si>
  <si>
    <t>Wholesale Unsecured Debt Issuance</t>
  </si>
  <si>
    <t xml:space="preserve">Bankers' acceptances (BAs) </t>
  </si>
  <si>
    <t>1 month BA issued</t>
  </si>
  <si>
    <t>2 month BA issued</t>
  </si>
  <si>
    <t>3 month BA issued</t>
  </si>
  <si>
    <t>Commercial Paper issued</t>
  </si>
  <si>
    <t>Certificates of Deposit and Bearer Deposit Notes issued</t>
  </si>
  <si>
    <t>Wholesale/Commercial Structured Notes</t>
  </si>
  <si>
    <t>Senior Unsecured Debt issued</t>
  </si>
  <si>
    <t>Subordinated Debt issued</t>
  </si>
  <si>
    <t>Wholesale Secured Debt Issuance</t>
  </si>
  <si>
    <t>Bank's ABCP</t>
  </si>
  <si>
    <t>Bank's Covered Bonds</t>
  </si>
  <si>
    <t>Bank's ABS and MBS</t>
  </si>
  <si>
    <t>Agency MBS and Bonds</t>
  </si>
  <si>
    <t>Customers' BAs issued</t>
  </si>
  <si>
    <t>Repo and Securities Lent (SL)</t>
  </si>
  <si>
    <t>Securities Sold Short</t>
  </si>
  <si>
    <t>Other Liabilities</t>
  </si>
  <si>
    <t>Derivative Related Liabilities (DRL)</t>
  </si>
  <si>
    <t>Cash Outflow from Liabilities</t>
  </si>
  <si>
    <t>Total Shareholder Equity</t>
  </si>
  <si>
    <t>Collateral</t>
  </si>
  <si>
    <t>Reverse Repo (R.Repo) Collateral In</t>
  </si>
  <si>
    <t>Repo Collateral Out</t>
  </si>
  <si>
    <t>Cash Resources</t>
  </si>
  <si>
    <t>High Rated Government Securities</t>
  </si>
  <si>
    <t>Sovereign &amp; Central Bank Government Securities (High rated)</t>
  </si>
  <si>
    <t>State, Provincial &amp; Agency Government Securities (High rated)</t>
  </si>
  <si>
    <t>State Municipal Government Securities (High rated)</t>
  </si>
  <si>
    <t>Medium Rated Government Securities</t>
  </si>
  <si>
    <t>Sovereign &amp; Central Bank Government Securities (Medium rated)</t>
  </si>
  <si>
    <t>State, Provincial &amp; Agency Government Securities (Medium rated)</t>
  </si>
  <si>
    <t>State Municipal Government Securities (Medium rated)</t>
  </si>
  <si>
    <t>Agency MBS (Medium rated)</t>
  </si>
  <si>
    <t>Non-Agency CMBS (High rated)</t>
  </si>
  <si>
    <t>Non-Agency CMBS Medium rated)</t>
  </si>
  <si>
    <t>Non-Agency RMBS (High rated)</t>
  </si>
  <si>
    <t>Non-Agency RMBS Medium rated)</t>
  </si>
  <si>
    <t>FI Issued Corporate Bonds and Paper (High rated)</t>
  </si>
  <si>
    <t>FI issued covered bonds (High rated)</t>
  </si>
  <si>
    <t>FI issued jumbo covered bonds (High rated)</t>
  </si>
  <si>
    <t>FI Issued Corporate Bonds and Paper (Medium rated)</t>
  </si>
  <si>
    <t>FI issued covered bonds (Medium rated)</t>
  </si>
  <si>
    <t>FI issued jumbo covered bonds (Medium rated)</t>
  </si>
  <si>
    <t>Non-FI Issued Corporate Bonds and Paper (High rated)</t>
  </si>
  <si>
    <t>Non-FI issued covered bonds (High rated)</t>
  </si>
  <si>
    <t>Non-FI Issued Corporate Bonds and Paper (Medium rated)</t>
  </si>
  <si>
    <t>Non-FI issued covered bonds (Medium rated)</t>
  </si>
  <si>
    <t>Non-FI Issued ABS (High rated)</t>
  </si>
  <si>
    <t>FI Issued ABS (High rated)</t>
  </si>
  <si>
    <t>Non-FI Issued ABS (Medium rated)</t>
  </si>
  <si>
    <t>FI Issued ABS (Medium rated)</t>
  </si>
  <si>
    <t>Non-FI Issued ABCP (High rated)</t>
  </si>
  <si>
    <t>Non-FI Issued ABCP (Medium rated)</t>
  </si>
  <si>
    <t>FI Issued ABCP (High rated)</t>
  </si>
  <si>
    <t>Asset Backed Securities (ABS) and Asset Backed Commercial Paper (ABCP)</t>
  </si>
  <si>
    <t>Non-FI Issued ABS and ABCP (High rated)</t>
  </si>
  <si>
    <t>FI Issued ABS and ABCP (High rated)</t>
  </si>
  <si>
    <t>Non-FI Issued ABS and ABCP (Medium rated)</t>
  </si>
  <si>
    <t>FI Issued ABS and ABCP (Medium rated)</t>
  </si>
  <si>
    <t>FI Issued ABCP (Medium rated)</t>
  </si>
  <si>
    <t>Other Equities</t>
  </si>
  <si>
    <t>Eligible Non-Financial Common Equity shares</t>
  </si>
  <si>
    <t>Eligible Financial Common Equity</t>
  </si>
  <si>
    <t>Bank's Own Securities - Not Eliminated</t>
  </si>
  <si>
    <t>Bank's own debt not eliminated</t>
  </si>
  <si>
    <t>Bank's own equity not eliminated</t>
  </si>
  <si>
    <t>Other FI-owned securitizations</t>
  </si>
  <si>
    <t>FX and Cross Currency Swap Liabilities</t>
  </si>
  <si>
    <t>Supranational and Multilateral Development Bank Government Securities (High rated)</t>
  </si>
  <si>
    <t>Supranational and Multilateral Development Bank Government Securities (Medium rated)</t>
  </si>
  <si>
    <t>Pledging and Encumbrances - Derivative and Clearing (D/C)</t>
  </si>
  <si>
    <t>Swapped Intrabank Loans</t>
  </si>
  <si>
    <t>Swapped Intrabank Deposits</t>
  </si>
  <si>
    <t>Cash Collateral Pledged</t>
  </si>
  <si>
    <t>Other Deposits/Guarantees</t>
  </si>
  <si>
    <t>Instructions</t>
  </si>
  <si>
    <t>Commodities Short</t>
  </si>
  <si>
    <t>Other Commodities Short</t>
  </si>
  <si>
    <t>Precious Metal Deposits</t>
  </si>
  <si>
    <t>Other DRL</t>
  </si>
  <si>
    <t>Precious Metal Short</t>
  </si>
  <si>
    <t>NCCF Treatment</t>
  </si>
  <si>
    <t>Instructions Reference</t>
  </si>
  <si>
    <t>Balance only</t>
  </si>
  <si>
    <t>The balance is recognized as an inflow in week 1</t>
  </si>
  <si>
    <t>Balance and inflows of cash when deposits become unencumbered</t>
  </si>
  <si>
    <t>Balance and maturing inflows in each period</t>
  </si>
  <si>
    <t>Balance (market value) only</t>
  </si>
  <si>
    <t>50% of balance is recognized as an inflow in week 4</t>
  </si>
  <si>
    <t>Inflows are recognized according to the following schedule: 12.5% in month 2, 25% in month 3, and 12.5% in month 4</t>
  </si>
  <si>
    <t>No inflow value will be attributed</t>
  </si>
  <si>
    <t>Balance and payment inflows in each period</t>
  </si>
  <si>
    <t>Inflows are recognized in contractual maturity time buckets</t>
  </si>
  <si>
    <t>Balance and minimum payment inflows in each period</t>
  </si>
  <si>
    <t>Balance and gross payment inflows in each period</t>
  </si>
  <si>
    <t>Balance (market value)
For USD balance sheet only, also report maturing net contractual cash flows (nominal amount) in each period</t>
  </si>
  <si>
    <t>Cash collateral balance and inflows when cash pledged becomes unencumbered in each period</t>
  </si>
  <si>
    <t>Inflows are recognized in time buckets when cash pledged becomes unencumbered</t>
  </si>
  <si>
    <t>Outflows are recognized in each period based on run-off schedule in LAR Chapter 4, Table 1</t>
  </si>
  <si>
    <t>Table 1</t>
  </si>
  <si>
    <t>Balance and maturing payment outflows in each period</t>
  </si>
  <si>
    <t>Outflows are recognized for maturing payments in the current period as well as in all prior periods, based on the run-off rates for demand deposits of the same type (refer to run-off schedule in LAR Chapter 4, Table 1)</t>
  </si>
  <si>
    <t>Balance and maturing outflows in each period</t>
  </si>
  <si>
    <t>Outflows are recognized in contractual maturity time buckets</t>
  </si>
  <si>
    <t>Balance and outflows at earliest call dates</t>
  </si>
  <si>
    <t>Outflows are recognized in the earliest call option time buckets</t>
  </si>
  <si>
    <t>3.2, 3.4</t>
  </si>
  <si>
    <t>3.2, 3.5</t>
  </si>
  <si>
    <t>Balance and gross payment outflows in each period</t>
  </si>
  <si>
    <t>Gross payments are recognized as outflows in each payment time bucket;
Intrabank cash flows in the same time bucket can be netted on subsidiary/entity level</t>
  </si>
  <si>
    <t>Under the BA line with the appropriate original term bucket (for BAs with original term less than 1 month, group into the 1 month line), report balance and maturing outflows in each period</t>
  </si>
  <si>
    <t>Balance (loan value) and maturing outflows (loan value) in each period; 
Collateral balance (market value) and maturing collateral inflows (market value, based on maturity of related repo) in each period in the "Collateral - Repo Collateral Out" section</t>
  </si>
  <si>
    <t>No liquidity value will be attributed, except for the USD balance sheet.
For USD balance sheet, sum of contractual cash flows over all time periods is recognized as an outflow in week 1</t>
  </si>
  <si>
    <t>Cash collateral balance and outflows when related derivatives are settled in each period</t>
  </si>
  <si>
    <t>Outflows are recognized in time buckets when related derivatives are settled.</t>
  </si>
  <si>
    <t>Balance and maturing outflow in each period</t>
  </si>
  <si>
    <t>No outflow value will be attributed</t>
  </si>
  <si>
    <t>Collateral balance (market value) and maturing collateral flows (market value, based on maturity of related derivatives) in each period</t>
  </si>
  <si>
    <t>Collateral balance (market value) and maturing collateral outflows (market value, based on maturity of related reverse repo) in each period</t>
  </si>
  <si>
    <t>Collateral balance (market value) and maturing collateral inflows (market value, based on maturity of related repo) in each period</t>
  </si>
  <si>
    <t>Cash collateral received for exchange-traded derivatives</t>
  </si>
  <si>
    <t>Cash collateral received for OTC derivatives</t>
  </si>
  <si>
    <t>Cash collateral pledged for exchange-traded derivatives</t>
  </si>
  <si>
    <t>Cash collateral pledged for OTC derivatives</t>
  </si>
  <si>
    <t>RSB Structured Notes No Cust Call</t>
  </si>
  <si>
    <t>RSB Structured Notes Cust Call</t>
  </si>
  <si>
    <t>Non-Agency RMBS (Medium rated)</t>
  </si>
  <si>
    <t>Balance is recognized as an inflow in week 1 after the appropriate haircut (i.e. the Mortgage Backed Securities (MBS) – Agency MBS – Agency MBS (High rated) haircut as prescribed in the Securities Haircut Table)</t>
  </si>
  <si>
    <t>Residential Mortgages - Insured</t>
  </si>
  <si>
    <t>For structured notes with customer/mandatory call, balance and outflows at earliest call dates.
For other structured notes, balance and maturing outflows in each period</t>
  </si>
  <si>
    <t>Balance (market value).
For USD balance sheet only, also report maturing net contractual cash flows (nominal amount) in each period.</t>
  </si>
  <si>
    <t>Balance (market value) and maturing outflows (nominal amount) in each period;
For options, report balance (market value) and expected contractual cash outflows (options assumed to be exercised when they are in the money for the option buyer) in each period;
For security collateral, balance (market value) and maturing collateral inflows (market value, based on maturity of related derivatives) in each period in the "Collateral Pledging and Encumbrances - Derivative and Clearing (D/C)" section;
For cash collateral, balance and inflows when cash pledged becomes unencumbered in each period in the "Other Assets - Cash Collateral Pledged" section</t>
  </si>
  <si>
    <t>Inflows are recognized in time buckets when deposits become unencumbered</t>
  </si>
  <si>
    <t>Balance after haircut is recognized as inflow in week 1 after the appropriate haircut, haircut amount of maturing inflows are recognized in contractual maturity time buckets.
Haircuts are prescribed in the Securities Haircut Table</t>
  </si>
  <si>
    <t>Gross payments are recognized as inflows in each payment time bucket.
Intrabank cash flows in the same time bucket can be netted on subsidiary/entity level.</t>
  </si>
  <si>
    <t>No liquidity value will be attributed, except for the USD balance sheet.
For USD balance sheet, the sum of contractual cash flows over all time periods is recognized as an inflow in week 1</t>
  </si>
  <si>
    <t>For structured notes with customer/mandatory call, outflows are recognized in earliest call option time buckets.
For other structured notes, outflows are recognized in contractual maturity time buckets</t>
  </si>
  <si>
    <t>Month 2-12</t>
  </si>
  <si>
    <t>Month 2</t>
  </si>
  <si>
    <t>Month 3</t>
  </si>
  <si>
    <t>Month 4</t>
  </si>
  <si>
    <t>Weeks 1-4</t>
  </si>
  <si>
    <t>Week 4</t>
  </si>
  <si>
    <t/>
  </si>
  <si>
    <t>No liquidity value will be attributed</t>
  </si>
  <si>
    <t>Securities Haircut Table</t>
  </si>
  <si>
    <t>Deposit Run-Off Table</t>
  </si>
  <si>
    <t>Equity Inflow Table</t>
  </si>
  <si>
    <t>Calculated Cash Flows</t>
  </si>
  <si>
    <t>Balance (loan value) only
Cash collateral balance and inflows when cash pledged becomes unencumbered in each period in the "Other Assets - Cash Collateral Pledged" section</t>
  </si>
  <si>
    <t>What to Report</t>
  </si>
  <si>
    <t>Balance (market value, excluding accrued interest) and maturing inflows (contractual amounts) in each period</t>
  </si>
  <si>
    <t>Balance (after haircut) is recognized as a cash flow in week 1, maturing collateral flows (after haircut) are recognized in contractual maturity time buckets; haircuts are prescribed in the Securities Haircut Table.</t>
  </si>
  <si>
    <t>Balance (after haircut) is recognized as inflow in week 1, maturing outflows (after haircut) are recognized in contractual maturity time buckets; haircuts are prescribed in the Securities Haircut Table</t>
  </si>
  <si>
    <t>Balance (after haircut) is recognized as outflow in week 1, maturing inflows (after haircut) are recognized in contractual maturity time buckets; haircuts are prescribed in the Securities Haircut Table</t>
  </si>
  <si>
    <t>Balance (loan value) and maturing inflows (loan value) in each period;
For collateral, collateral balance (market value) and maturing collateral outflows (market value, based on maturity of related reverse repo) in each period in the "Collateral - Reverse Repo (R.Repo) Collateral In" section</t>
  </si>
  <si>
    <t xml:space="preserve">Inflows are recognized in contractual maturity time buckets
For collateral: balance (after haircut) is recognized as inflow in week 1, maturing outflows (after haircut) are recognized in contractual maturity time buckets; haircuts are prescribed in the Securities Haircut Table, in the "Collateral - Reverse Repo (R.Repo) Collateral In" section
</t>
  </si>
  <si>
    <t>Balance (market value) and maturing inflows (nominal amount) in each period;
For options, balance (market value) and expected contractual cash inflows (options assumed to be exercised when they are in the money for the option buyer) in each period;
For security collateral, balance (market value) and maturing collateral outflows (market value, based on maturity of related derivatives) in each period in the "Collateral Pledging and Encumbrances - Derivative and Clearing (D/C)" section;
For cash collateral, balance and outflows when related derivatives are settled in each period in the "Other Liabilities - Cash Collateral Received" section.</t>
  </si>
  <si>
    <t>Inflows are recognized in contractual maturity time buckets;
For options, inflows are recognized in contractual maturity time buckets.
For security collateral, balance (after haircut) is recognized as an inflow in week 1, maturing outflows (after haircut) are recognized in contractual maturity time buckets, in the "Collateral Pledging and Encumbrances - Derivative and Clearing (D/C)" section; haircuts are prescribed in the Securities Haircut Table
For cash collateral, outflows are recognized in time buckets when related derivatives are settled in the "Other Liabilities - Cash Collateral Received" section.</t>
  </si>
  <si>
    <t xml:space="preserve">Outflows are recognized in contractual maturity time buckets
For collateral, balance (after haircut) is recognized as outflow in week 1, maturing inflows (after haircut) are recognized in contractual maturity time buckets in the "Collateral - Repo Collateral Out" section; haircuts are prescribed in the Securities Haircut Table
</t>
  </si>
  <si>
    <t xml:space="preserve">The balance is recognized as outflow in week 1.
For cash collateral, inflows are recognized in time buckets when cash pledged becomes unencumbered in the "Other Assets - Cash Collateral Pledged" section.
</t>
  </si>
  <si>
    <t>Outflows are recognized in contractual maturity time buckets;
For options, outflows are recognized in contractual maturity time buckets;
For security collateral balance (after haircut) is recognized as an outflow in week 1, maturing inflows (after haircut) are recognized in contractual maturity time buckets in the "Collateral Pledging and Encumbrances - Derivative and Clearing (D/C)" section; haircuts are prescribed in the Securities Haircut Table;
For cash collateral, inflows are recognized in time buckets when cash pledged becomes unencumbered</t>
  </si>
  <si>
    <t>Notes:</t>
  </si>
  <si>
    <t>1.</t>
  </si>
  <si>
    <t>Month 1 equivalent run-off rates are shown for applicable deposit types only.</t>
  </si>
  <si>
    <t>2.</t>
  </si>
  <si>
    <t>Comments</t>
  </si>
  <si>
    <t>Equivalent Month 1</t>
  </si>
  <si>
    <t>(Note 1)</t>
  </si>
  <si>
    <t>Balance</t>
  </si>
  <si>
    <t>Balance and contractual outflows in each period</t>
  </si>
  <si>
    <t>CAD</t>
  </si>
  <si>
    <t>USD</t>
  </si>
  <si>
    <t>EUR</t>
  </si>
  <si>
    <t>GBP</t>
  </si>
  <si>
    <t>For high-rated (AA and above) non-agency commercial or residential mortgage-backed securities, 100% haircut has been assigned for all currencies. Where deemed appropriate, OSFI may grant liquidity value to these types of securities based on market condition and other criteria which may include such things as central bank eligibility.</t>
  </si>
  <si>
    <r>
      <t>Non-Agency Commercial MBS (CMBS)</t>
    </r>
    <r>
      <rPr>
        <b/>
        <sz val="10"/>
        <color rgb="FF0070C0"/>
        <rFont val="Arial"/>
        <family val="2"/>
      </rPr>
      <t xml:space="preserve"> (Note 1)</t>
    </r>
  </si>
  <si>
    <r>
      <t>Non-Agency Residential MBS (RMBS)</t>
    </r>
    <r>
      <rPr>
        <b/>
        <sz val="10"/>
        <color rgb="FF0070C0"/>
        <rFont val="Arial"/>
        <family val="2"/>
      </rPr>
      <t xml:space="preserve"> (Note 1)</t>
    </r>
  </si>
  <si>
    <t>NET CASH FLOWS (TOTAL)</t>
  </si>
  <si>
    <t>Cash Outflows from Liabilities</t>
  </si>
  <si>
    <t>Cash Inflows from Assets</t>
  </si>
  <si>
    <t>Cash Inflows/Outflows from Collateral</t>
  </si>
  <si>
    <t>Cash Outflows from Total Liabilities and Shareholders' Equity</t>
  </si>
  <si>
    <t>Total Shareholders' Equity</t>
  </si>
  <si>
    <t>No liquidity value will be attributed.</t>
  </si>
  <si>
    <t>Deposits from Affiliates</t>
  </si>
  <si>
    <t>Outflows are recognized for 75% of maturing payments in the current period, as well as all renewal periods</t>
  </si>
  <si>
    <t>Outflows are recognized for maturing payments in the current period as well as all renewal periods, based on run-off rates in LAR Chapter 4, Table 1</t>
  </si>
  <si>
    <t>Loans to Affiliates</t>
  </si>
  <si>
    <t>Securities in other currencies determined to be eligible by OSFI are to be haircut using the CAD haircut rates.</t>
  </si>
  <si>
    <t>NET CASH FLOWS (EULA)</t>
  </si>
  <si>
    <t>NET CASH FLOWS (EXCLUDING EULA)</t>
  </si>
  <si>
    <r>
      <t>Haircuts</t>
    </r>
    <r>
      <rPr>
        <b/>
        <sz val="10"/>
        <color rgb="FF0070C0"/>
        <rFont val="Arial"/>
        <family val="2"/>
      </rPr>
      <t xml:space="preserve"> (Note 2, 3)</t>
    </r>
  </si>
  <si>
    <t>3.</t>
  </si>
  <si>
    <t>Where deemed appropriate, OSFI may grant liquidity value to security categories that are currently haircut at 100%. Criteria may include such things as market condition and central bank eligibility.</t>
  </si>
  <si>
    <t xml:space="preserve">Round original term of term deposits to buckets of 30-/60-/90-/180-day/1-year/&gt;1-year; if the original term is less than 30 days, round to the 30-day term bucket; if the original term of a term deposit falls on the mid-point between original term buckets, assign it to the lower bucket. Term deposits are assumed to renew at the same tenor as the rounded original term.
Under the term deposit line with the appropriate original term bucket, report balance and maturing payment outflows in each period
</t>
  </si>
  <si>
    <t>Under the BA line with the appropriate original term bucket, report balance and maturing outflows in each period</t>
  </si>
  <si>
    <t>Non-operational commercial, corporate and wholesale demand deposits from other financial institutions are run-off at 25% each week in the first four weeks, on a non-declining balance basis.</t>
  </si>
  <si>
    <t>Sovereign &amp; Central Bank Government Securities (Low/not rated)</t>
  </si>
  <si>
    <t>State, Provincial &amp; Agency Government Securities (Low/not rated)</t>
  </si>
  <si>
    <t>State Municipal Government Securities (Low/not rated)</t>
  </si>
  <si>
    <t>Supranational and Multilateral Development Bank Government Securities (Low/not rated)</t>
  </si>
  <si>
    <t>Agency MBS (Low/not rated)</t>
  </si>
  <si>
    <t>Non-Agency CMBS (Low/not rated)</t>
  </si>
  <si>
    <t>Non-Agency RMBS (Low/not rated)</t>
  </si>
  <si>
    <t>Non-FI Issued Corporate Bonds and Paper (Low/not rated)</t>
  </si>
  <si>
    <t>Non-FI issued unsecured bonds and paper (Low/not rated)</t>
  </si>
  <si>
    <t>Non-FI issued covered bonds (Low/not rated)</t>
  </si>
  <si>
    <t>FI Issued Corporate Bonds and Paper (Low/not rated)</t>
  </si>
  <si>
    <t>FI issued unsecured bonds and paper (Low/not rated)</t>
  </si>
  <si>
    <t>FI issued covered bonds (Low/not rated)</t>
  </si>
  <si>
    <t>FI issued jumbo covered bonds (Low/not rated)</t>
  </si>
  <si>
    <t>Non-FI Issued ABS and ABCP (Low/not rated)</t>
  </si>
  <si>
    <t>Non-FI Issued ABS (Low/not rated)</t>
  </si>
  <si>
    <t>Non-FI Issued ABCP (Low/not rated)</t>
  </si>
  <si>
    <t>FI Issued ABS and ABCP (Low/not rated)</t>
  </si>
  <si>
    <t>FI Issued ABS (Low/not rated)</t>
  </si>
  <si>
    <t>FI Issued ABCP (Low/not rated)</t>
  </si>
  <si>
    <t>Low/Not Rated Government Securities</t>
  </si>
  <si>
    <t>For mortgages securitised and used to back Canada Housing Trust (CHT) swaps and sold to third parties, inflows are recognized in payment time buckets;</t>
  </si>
  <si>
    <t>For mortgages securitised and used to back Canada Housing Trust (CHT) swaps, no inflow value will be attributed;
For mortgages securitised and sold to third parties, inflows are recognized in payment time buckets</t>
  </si>
  <si>
    <t>Minimum payment inflows are recognized in payment time buckets</t>
  </si>
  <si>
    <t>Balance and inflows at latest contractual maturity date of the underlying facility</t>
  </si>
  <si>
    <t>Inflows are recognized in the latest contractual maturity time buckets of the underlying facility</t>
  </si>
  <si>
    <t>4.</t>
  </si>
  <si>
    <t>For "Non-FI/FI Issued ABCP (High rated)", only ABCPs accepted at the central banks in Canada and U.S. are eligible for the 7.5% haircut noted above.</t>
  </si>
  <si>
    <r>
      <t>Non-FI Issued ABS and ABCP (High rated)</t>
    </r>
    <r>
      <rPr>
        <b/>
        <sz val="10"/>
        <color rgb="FF0070C0"/>
        <rFont val="Arial"/>
        <family val="2"/>
      </rPr>
      <t xml:space="preserve"> (Note 4)</t>
    </r>
  </si>
  <si>
    <r>
      <t>FI Issued ABS and ABCP (High rated)</t>
    </r>
    <r>
      <rPr>
        <b/>
        <sz val="10"/>
        <color rgb="FF0070C0"/>
        <rFont val="Arial"/>
        <family val="2"/>
      </rPr>
      <t xml:space="preserve"> (Note 4)</t>
    </r>
  </si>
  <si>
    <t>Demand Deposits at FIs</t>
  </si>
  <si>
    <t>Term Deposits at FIs</t>
  </si>
  <si>
    <t>Coins and Bank Notes</t>
  </si>
  <si>
    <t>LAR Reference (Chapter 4)</t>
  </si>
  <si>
    <t>For mortgages securitised and used to back Canada Housing Trust (CHT) swaps, report the balance of both balances at maturity and periodic amortization payments in this line; report periodic amortization payments in the same time bucket as the related inflows of maturing balance at maturity;
For mortgages securitised and sold to third parties, report balance and maturing inflows of balances at maturity in this line</t>
  </si>
  <si>
    <t>For mortgages securitised and used to back Canada Housing Trust (CHT) swaps, do not report payments in this line
For mortgages securitised and sold to third parties, report balance and maturing inflows of periodic amortization payments in this line</t>
  </si>
  <si>
    <t>Cash collateral pledged for short sales</t>
  </si>
  <si>
    <t>Cash collateral balance only</t>
  </si>
  <si>
    <t xml:space="preserve">1) Contractual periodic amortization payments are recognized as inflows in each period (please note "CONTRACTUAL" in the "Comments" column)
2) Inflows from payments for the first month will be recognized as inflows in each of the month 2-12 time buckets (please note "MONTH 1" in the "Comments" column)
</t>
  </si>
  <si>
    <t>U.S. Dollar (USD)</t>
  </si>
  <si>
    <t>AUD</t>
  </si>
  <si>
    <t>JPY</t>
  </si>
  <si>
    <t>Other</t>
  </si>
  <si>
    <t>FX Derivatives</t>
  </si>
  <si>
    <t>Cash Inflows/Outflows from FX Derivatives</t>
  </si>
  <si>
    <t>Balance and outflows of foreign currency derivatives in all other currencies in each payment period</t>
  </si>
  <si>
    <t>Cash collateral received for short sales</t>
  </si>
  <si>
    <t>Deposits with FIs</t>
  </si>
  <si>
    <t>CommCorp and Wholesale Non-Operational, Uninsured (Corp, Sovereigns, central banks, PSE, MDB)</t>
  </si>
  <si>
    <t>CommCorp and Wholesale Non-Operational, Insured (Corp, Sovereigns, central banks, PSE, MDB)</t>
  </si>
  <si>
    <t>CommCorp and Wholesale Non-Operational, Uninsured (FI)</t>
  </si>
  <si>
    <t>CommCorp and Wholesale Non-Operational, Insured (FI)</t>
  </si>
  <si>
    <t>CommCorp and Wholesale Operational, Insured, within approved jurisdiction</t>
  </si>
  <si>
    <t>CommCorp and Wholesale Operational, Insured, outside of approved jurisdiction</t>
  </si>
  <si>
    <t>CommCorp and Wholesale Operational, Not Insured</t>
  </si>
  <si>
    <t>Great British Pound (GBP)</t>
  </si>
  <si>
    <t>Euro (EUR)</t>
  </si>
  <si>
    <t>Other Eligible Foreign Currency (Other Incld)</t>
  </si>
  <si>
    <t>Combined</t>
  </si>
  <si>
    <t>FX Derivatives (from Tab 3. USD NCCF)</t>
  </si>
  <si>
    <t>NET CUMULATIVE CASH FLOW (NCCF)</t>
  </si>
  <si>
    <t>2.7, 3.9</t>
  </si>
  <si>
    <t>For equity collateral received, 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
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</si>
  <si>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Inflows are recognized in line with treatments described above (Assets - Securities - Equities). Where equity collateral is returned after the time buckets specified above, the cumulative outflow (from week 1 up to the time period when the collateral is returned) is recognized in the period. For equity collateral returned, outflows are limited to the amount recognized as inflows.</t>
  </si>
  <si>
    <t>For equity collateral pledged, ouflows are recognized in line with treatments described above (Assets - Securities - Equities) when equity collateral is sent to the counterparty. Where equity collateral is received after the time buckets specified in section 2.3, the cumulative inflow (from week 1 up to the time period when the collateral is returned) is recognized in the period.</t>
  </si>
  <si>
    <t>Bankers' acceptances (BAs)</t>
  </si>
  <si>
    <t>Other deposits</t>
  </si>
  <si>
    <t>Bank Name</t>
  </si>
  <si>
    <t>RSB Fixed Term Deposits - managed by an Unaffiliated third-party sourced</t>
  </si>
  <si>
    <t>RSB managed by an Unaffiliated third-party sourced, fixed term (30-day) deposit</t>
  </si>
  <si>
    <t>RSB managed by an Unaffiliated third-party sourced, fixed term (60-day) deposit</t>
  </si>
  <si>
    <t>RSB managed by an Unaffiliated third-party sourced, fixed term (90-day) deposit</t>
  </si>
  <si>
    <t>RSB managed by an Unaffiliated third-party sourced, fixed term (1 year) deposit</t>
  </si>
  <si>
    <t>RSB managed by an Unaffiliated third-party sourced, fixed term (&gt;1 year) deposit</t>
  </si>
  <si>
    <t>RSB managed by an Unaffiliated third-party sourced, fixed term (180-day) deposit</t>
  </si>
  <si>
    <t>RSB Rate sensitive deposits directly managed by the client -  established relationship or deposit in a transactional account</t>
  </si>
  <si>
    <t>RSB Rate sensitive deposits directly managed by the client - no established relationship and not in a transactional account</t>
  </si>
  <si>
    <t>2.6, 3.7</t>
  </si>
  <si>
    <r>
      <t xml:space="preserve">RSB </t>
    </r>
    <r>
      <rPr>
        <sz val="10"/>
        <rFont val="Arial"/>
        <family val="2"/>
      </rPr>
      <t>managed by an unaffiliated third-party, demand deposits</t>
    </r>
  </si>
  <si>
    <r>
      <t xml:space="preserve">RSB </t>
    </r>
    <r>
      <rPr>
        <sz val="10"/>
        <rFont val="Arial"/>
        <family val="2"/>
      </rPr>
      <t>managed by an unaffiliated third-party, cashable term deposit</t>
    </r>
  </si>
  <si>
    <r>
      <t xml:space="preserve">RSB </t>
    </r>
    <r>
      <rPr>
        <sz val="10"/>
        <rFont val="Arial"/>
        <family val="2"/>
      </rPr>
      <t>managed by an Unaffiliated third-party sourced, fixed term (30-day) deposit</t>
    </r>
  </si>
  <si>
    <r>
      <t xml:space="preserve">RSB </t>
    </r>
    <r>
      <rPr>
        <sz val="10"/>
        <rFont val="Arial"/>
        <family val="2"/>
      </rPr>
      <t>managed by an Unaffiliated third-party sourced, fixed term (60-day) deposit</t>
    </r>
  </si>
  <si>
    <r>
      <t xml:space="preserve">RSB </t>
    </r>
    <r>
      <rPr>
        <sz val="10"/>
        <rFont val="Arial"/>
        <family val="2"/>
      </rPr>
      <t>managed by an Unaffiliated third-party sourced, fixed term (90-day) deposit</t>
    </r>
  </si>
  <si>
    <r>
      <t xml:space="preserve">RSB </t>
    </r>
    <r>
      <rPr>
        <sz val="10"/>
        <rFont val="Arial"/>
        <family val="2"/>
      </rPr>
      <t>managed by an Unaffiliated third-party sourced, fixed term (180-day) deposit</t>
    </r>
  </si>
  <si>
    <r>
      <t xml:space="preserve">RSB </t>
    </r>
    <r>
      <rPr>
        <sz val="10"/>
        <rFont val="Arial"/>
        <family val="2"/>
      </rPr>
      <t>managed by an Unaffiliated third-party sourced, fixed term (1 year) deposit</t>
    </r>
  </si>
  <si>
    <r>
      <t xml:space="preserve">RSB </t>
    </r>
    <r>
      <rPr>
        <sz val="10"/>
        <rFont val="Arial"/>
        <family val="2"/>
      </rPr>
      <t>managed by an Unaffiliated third-party sourced, fixed term (&gt;1 year) deposit</t>
    </r>
  </si>
  <si>
    <t>Non-interest Income / Expenses</t>
  </si>
  <si>
    <t>Eligible non-interest income</t>
  </si>
  <si>
    <t>Non-interest expenses</t>
  </si>
  <si>
    <t>Off-Balance Sheet Items</t>
  </si>
  <si>
    <t>Expected lending activities</t>
  </si>
  <si>
    <t>Renewals</t>
  </si>
  <si>
    <t>Contractual obligations (commitment accepted by the borrower) excl. renewals</t>
  </si>
  <si>
    <t>Pre-approvals and rate guarantees</t>
  </si>
  <si>
    <t>Other expected funding of mortgages</t>
  </si>
  <si>
    <t>Commercial Real Estate - Interim Finance (Construction loans)</t>
  </si>
  <si>
    <t>Contractual and expected outflows for deals where funding of the project has started</t>
  </si>
  <si>
    <t>Contractual and expected outflows for deals where funding of the project has not yet started</t>
  </si>
  <si>
    <t>Other contractual obligations to extend funds to clients</t>
  </si>
  <si>
    <t>Other contractual obligations to extend funds to financial institutions</t>
  </si>
  <si>
    <t>Other contractual obligations to extend funds to retail clients</t>
  </si>
  <si>
    <t>Other contractual obligations to extend funds to small business customers</t>
  </si>
  <si>
    <t>Other contractual obligations to extend funds to non-financial corporates</t>
  </si>
  <si>
    <t>Other contractual obligations to extend funds to other clients</t>
  </si>
  <si>
    <t>Other expected non-contractual cash flows related to lending activities</t>
  </si>
  <si>
    <t>Other expected non-contractual cash outflows to financial institutions</t>
  </si>
  <si>
    <t>Other expected non-contractual cash outflows to small business customers</t>
  </si>
  <si>
    <t>Other expected non-contractual cash outflows to non-financial corporates</t>
  </si>
  <si>
    <t>Commitments</t>
  </si>
  <si>
    <t>Undrawn amounts related to credit and liquidity facilities to retail and small business customers</t>
  </si>
  <si>
    <t>HELOCs</t>
  </si>
  <si>
    <t>Credit Cards; of which to transactors</t>
  </si>
  <si>
    <t>Credit Cards; of which to non-transactors</t>
  </si>
  <si>
    <t>Other lines of credit; of which transactors</t>
  </si>
  <si>
    <t>Other lines of credit; of which uncommitted to non-transactors</t>
  </si>
  <si>
    <t>Other lines of credit; of which committed to non-transactors</t>
  </si>
  <si>
    <t xml:space="preserve">Other; of which uncommitted </t>
  </si>
  <si>
    <t xml:space="preserve">Other; of which committed </t>
  </si>
  <si>
    <t>Undrawn amounts related to committed credit facilities to other customers</t>
  </si>
  <si>
    <t xml:space="preserve">Undrawn amounts related to uncommitted credit facilities to other customers </t>
  </si>
  <si>
    <t>Undrawn amounts related to liquidity facilities to other customers</t>
  </si>
  <si>
    <t>Committed liquidity facilities to non-financial corporate clients</t>
  </si>
  <si>
    <t>Committed liquidity facilities to sovereigns, central banks, PSEs and MDBs</t>
  </si>
  <si>
    <t>Committed liquidity facilities to banks subject to prudential supervision</t>
  </si>
  <si>
    <t>Committed liquidity facilities to other financial institutions</t>
  </si>
  <si>
    <t>Committed liquidity facilities to other legal entities</t>
  </si>
  <si>
    <t>Uncommitted liquidity facilities</t>
  </si>
  <si>
    <t>Contingent funding obligations</t>
  </si>
  <si>
    <t>Trade finance-related obligations (including guarantees and letters of credit)</t>
  </si>
  <si>
    <t>Guarantees and letters of credit unrelated to trade finance obligations</t>
  </si>
  <si>
    <t>Funding guarantees</t>
  </si>
  <si>
    <t>Funding guarantees to subsidiaries</t>
  </si>
  <si>
    <t>Cash Outflows from Off-Balance Sheet Items</t>
  </si>
  <si>
    <t>Contractual and Expected outflows for deals where funding of the project has started</t>
  </si>
  <si>
    <t>Contractual and Expected outflows for deals where funding of the project has not yet started</t>
  </si>
  <si>
    <t>Draws on Commitments</t>
  </si>
  <si>
    <t xml:space="preserve">Outflow Rate </t>
  </si>
  <si>
    <t>Wholesale Term (All other counterparties, including other FIs and other legal entities)</t>
  </si>
  <si>
    <t>71, Table 2</t>
  </si>
  <si>
    <t>73, Table 2</t>
  </si>
  <si>
    <t>Memo  Items</t>
  </si>
  <si>
    <t>To non-financial corporates; of which: IG; no operational relationship</t>
  </si>
  <si>
    <t>To non-financial corporates; of which: IG; existing operational relationship</t>
  </si>
  <si>
    <t>Undrawn amounts related to committed credit facilities to corporate clients</t>
  </si>
  <si>
    <t>Memo Items</t>
  </si>
  <si>
    <t>Cash Inflows/Outflow from Collateral</t>
  </si>
  <si>
    <t>Undrawn amounts related to committed credit facilities to commercial clients</t>
  </si>
  <si>
    <t>Placeholder 1</t>
  </si>
  <si>
    <t>Placeholder 2</t>
  </si>
  <si>
    <t>Placeholder 3</t>
  </si>
  <si>
    <t>Asset Placeholders</t>
  </si>
  <si>
    <t>Liability Placeholders</t>
  </si>
  <si>
    <t>Collateral Placeholders</t>
  </si>
  <si>
    <t>Off-Balance Sheet Items Placeholders</t>
  </si>
  <si>
    <t>Liabilities Placeholders</t>
  </si>
  <si>
    <t>Memo Items Placeholders</t>
  </si>
  <si>
    <t>Undrawn amounts related to liquidity facilities to ABCPs</t>
  </si>
  <si>
    <t>Committed liquidity facilities to VIEs</t>
  </si>
  <si>
    <t>Committed liquidity facilities to ABCPs - Maturing Balance</t>
  </si>
  <si>
    <t>Committed liquidity facilities to Unissued ABCPs (reported recognizing notice periods)</t>
  </si>
  <si>
    <t>Week 1-4</t>
  </si>
  <si>
    <t>CommCorp Non-Operational Term</t>
  </si>
  <si>
    <t>Wholesale Term (Sovereigns, central banks, PSE, MDB)</t>
  </si>
  <si>
    <t>CommCorp and Wholesale Notice Deposits (original term &gt;30 days) - Operational &amp; Non-Operational</t>
  </si>
  <si>
    <t xml:space="preserve">CommCorp Notice </t>
  </si>
  <si>
    <t>Wholesale Notice (Sovereigns, central banks, PSE, MDB)</t>
  </si>
  <si>
    <t>Wholesale Notice (All other counterparties, including other FIs and other legal entities)</t>
  </si>
  <si>
    <t>CommCorp and Wholesale Notice, where withdrawal notification has been provided</t>
  </si>
  <si>
    <t>CommCorp and Wholesale Term Deposits</t>
  </si>
  <si>
    <t>CommCorp and Wholesale Notice Deposits, where withdrawal notification has been provided - Operational &amp; Non-Operational</t>
  </si>
  <si>
    <t>CommCorp and Wholesale Demand/Notice Deposits (Original Term ≤30 Days) - Non-Operational</t>
  </si>
  <si>
    <r>
      <t xml:space="preserve">CommCorp and Wholesale Demand/Notice Deposits (Original Term </t>
    </r>
    <r>
      <rPr>
        <sz val="10"/>
        <rFont val="Calibri"/>
        <family val="2"/>
      </rPr>
      <t>≤</t>
    </r>
    <r>
      <rPr>
        <sz val="10"/>
        <rFont val="Arial"/>
        <family val="2"/>
      </rPr>
      <t>30 Days) - Operational</t>
    </r>
  </si>
  <si>
    <t>CommCorp and Wholesale Demand/Notice Deposits (Original Term ≤30 Days) - Operational</t>
  </si>
  <si>
    <t>RSB managed by an unaffiliated third-party, cashable term deposit</t>
  </si>
  <si>
    <t>15-21, 23-25, 27</t>
  </si>
  <si>
    <t>Inflows are recognized in contractual maturity time buckets, however, institutions are assumed to continue to extend loans to businesses and governments, at a rate of 50% of contractual inflows.</t>
  </si>
  <si>
    <t>Minimum payment inflows are recognized in payment time buckets, however, institutions are assumed to continue to extend loans to businesses and governments, at a rate of 50% of contractual inflows.</t>
  </si>
  <si>
    <t>21, 34, 35</t>
  </si>
  <si>
    <t>RSB managed by an unaffiliated third-party, demand deposits</t>
  </si>
  <si>
    <t>40, Table 1</t>
  </si>
  <si>
    <t>39, Table 1</t>
  </si>
  <si>
    <t>41, 43</t>
  </si>
  <si>
    <t>Report all balances in Week 1 or in the earliest contractual time bucket.</t>
  </si>
  <si>
    <t>Outflows recognized in Week 1 (or earliest contractual time bucket), based on Outflow Rate specified in LAR Chapter 4, Table 2.</t>
  </si>
  <si>
    <t>67, Table 2</t>
  </si>
  <si>
    <t>3.10</t>
  </si>
  <si>
    <t>Report all balances in Week 1 or in the earliest contractual time bucket. The determination of the IG/NIG status must be consistent with the internal classification of clients used for risk management purposes (e.g. Borrower Risk Rating, or other internal metrics).</t>
  </si>
  <si>
    <t>68, Table 2</t>
  </si>
  <si>
    <t>69, Table 2</t>
  </si>
  <si>
    <t>70, Table 2</t>
  </si>
  <si>
    <t>72, Table 2</t>
  </si>
  <si>
    <t>Report all balances in Week 1.</t>
  </si>
  <si>
    <t>Outflows recognized in Week 1.</t>
  </si>
  <si>
    <t>36, 46</t>
  </si>
  <si>
    <t>43, 74</t>
  </si>
  <si>
    <t>3.7, 3.9</t>
  </si>
  <si>
    <t>Forecasted cash inflows in each period.</t>
  </si>
  <si>
    <t>No inflow recognized.</t>
  </si>
  <si>
    <t>Forecasted cash outflows in each period.</t>
  </si>
  <si>
    <t>No outflow recognized.</t>
  </si>
  <si>
    <t>Balance and inflows of the CAD leg of foreign currency derivatives in each payment period</t>
  </si>
  <si>
    <t>Balance and inflows of the USD leg of foreign currency derivatives in each payment period</t>
  </si>
  <si>
    <t>Balance and inflows of the EUR leg of foreign currency derivatives in each payment period</t>
  </si>
  <si>
    <t>Balance and inflows of the GBP leg of foreign currency derivatives in each payment period</t>
  </si>
  <si>
    <t>Balance and inflows of the AUD leg of foreign currency derivatives in each payment period</t>
  </si>
  <si>
    <t>Balance and inflows of the JPY leg of foreign currency derivatives in each payment period</t>
  </si>
  <si>
    <t>Balance and inflows of foreign currency derivatives in all other currencies in each payment period</t>
  </si>
  <si>
    <t>Balance and outflows of the CAD leg of foreign currency derivatives in each payment period</t>
  </si>
  <si>
    <t>Balance and outflows of the USD leg of foreign currency derivatives in each payment period</t>
  </si>
  <si>
    <t>Balance and outflows of the EUR leg of foreign currency derivatives in each payment period</t>
  </si>
  <si>
    <t>Balance and outflows of the GBP leg of foreign currency derivatives in each payment period</t>
  </si>
  <si>
    <t>Balance and outflows of the AUD leg of foreign currency derivatives in each payment period</t>
  </si>
  <si>
    <t>Balance and outflows of the JPY leg of foreign currency derivatives in each payment period</t>
  </si>
  <si>
    <t>Forecasted cash outflows in each period, if available.</t>
  </si>
  <si>
    <t>Report all balances in Week 1 or in the earliest contractual time bucket, if available. The determination of the IG/NIG status must be consistent with the internal classification of clients used for risk management purposes (e.g. Borrower Risk Rating, or other internal metrics).</t>
  </si>
  <si>
    <t xml:space="preserve"> </t>
  </si>
  <si>
    <t>Committed credit facilities to non-financial corporates; of which: IG; no operational relationship</t>
  </si>
  <si>
    <t>Committed credit facilities to non-financial corporates; of which: IG; existing operational relationship</t>
  </si>
  <si>
    <t>Committed credit facilities to sovereigns, central banks, PSEs and MDBs</t>
  </si>
  <si>
    <t>Committed credit facilities to banks subject to prudential supervision</t>
  </si>
  <si>
    <t>Committed credit facilities to other financial institutions</t>
  </si>
  <si>
    <t>Committed credit facilities to other legal entities</t>
  </si>
  <si>
    <t>Committed credit facilities to commercial clients; no operational relationship</t>
  </si>
  <si>
    <t>Committed credit facilities to commercial clients; existing operational relationship</t>
  </si>
  <si>
    <t>Uncommitted credit facilities to non-financial corporates</t>
  </si>
  <si>
    <t>Uncommitted credit facilities to sovereigns, central banks, PSEs and MDBs</t>
  </si>
  <si>
    <t>Uncommitted credit facilities to banks subject to prudential supervision</t>
  </si>
  <si>
    <t>Uncommitted credit facilities to other financial institutions</t>
  </si>
  <si>
    <t>Uncommitted credit facilities to other legal entities</t>
  </si>
  <si>
    <t>Submit the completed return to OSFI via the Regulatory Reporting System Secure Site.</t>
  </si>
  <si>
    <t>For more information see www.osfi-bsif.gc.ca to review Liquidity Adequacy Requirements Guideline and corresponding Reporting Manuals and General Filing Instructions.</t>
  </si>
  <si>
    <t xml:space="preserve">This form serves as a Net Cumulative Cash Flow report for all federally regulated deposit-taking institutions except Category II and Category III institutions.  </t>
  </si>
  <si>
    <t>Signature</t>
  </si>
  <si>
    <t>Name (Please Print)</t>
  </si>
  <si>
    <t>Explanation if (ii) is selected:</t>
  </si>
  <si>
    <t>ii) not operating as designed and/or are not effective in ensuring the completeness and accuracy of the report.</t>
  </si>
  <si>
    <t>i) operating as designed and are effective in ensuring the completeness and accuracy of the report.</t>
  </si>
  <si>
    <r>
      <t xml:space="preserve">I have reviewed the effectiveness of the processes and internal controls in place for the Net Cumulative Cash Flow return including the related systems and models. In my opinion the processes and internal controls as at ________________ are:
</t>
    </r>
    <r>
      <rPr>
        <i/>
        <sz val="9"/>
        <rFont val="Arial"/>
        <family val="2"/>
      </rPr>
      <t xml:space="preserve">
(Please insert an 'X' in the cell to the left of the statement you are attesting below.)
</t>
    </r>
  </si>
  <si>
    <r>
      <t>Opinion of Internal Auditor</t>
    </r>
    <r>
      <rPr>
        <sz val="8"/>
        <rFont val="Arial"/>
        <family val="2"/>
      </rPr>
      <t xml:space="preserve"> </t>
    </r>
    <r>
      <rPr>
        <b/>
        <sz val="7"/>
        <rFont val="Arial"/>
        <family val="2"/>
      </rPr>
      <t>(to be signed at a minimum once every three years)</t>
    </r>
  </si>
  <si>
    <t>ii) not accurate or complete, and/or have not been prepared in accordance with the LAR Chapter 4-NCCF guideline and related instructions.</t>
  </si>
  <si>
    <t>i) accurate and complete, and have been prepared in accordance with the LAR Chapter 4 - NCCF guideline and related instructions.</t>
  </si>
  <si>
    <r>
      <t xml:space="preserve">I hereby confirm that I have read and understand the Liquidity Adequacy Requirements (LAR) Chapter 4 - Net Cumulative Cash Flow (NCCF) Guideline and related instructions issued by the Office of the Superintendent of Financial Institutions.  I confirm that this report is:
</t>
    </r>
    <r>
      <rPr>
        <i/>
        <sz val="9"/>
        <rFont val="Arial"/>
        <family val="2"/>
      </rPr>
      <t xml:space="preserve">
(Please insert an 'X' in the cell to the left of the statement you are attesting below.)
</t>
    </r>
    <r>
      <rPr>
        <sz val="10"/>
        <rFont val="Arial"/>
        <family val="2"/>
      </rPr>
      <t xml:space="preserve"> </t>
    </r>
  </si>
  <si>
    <t>Senior Management Attestation</t>
  </si>
  <si>
    <t xml:space="preserve">Email: </t>
  </si>
  <si>
    <t xml:space="preserve">Telephone: </t>
  </si>
  <si>
    <t>Title:</t>
  </si>
  <si>
    <t xml:space="preserve">Name: </t>
  </si>
  <si>
    <t>Contact person</t>
  </si>
  <si>
    <t>Period Ending Date:</t>
  </si>
  <si>
    <t>OSFI Identification Code:</t>
  </si>
  <si>
    <t>Financial Institution Name:</t>
  </si>
  <si>
    <t>Identification</t>
  </si>
  <si>
    <t>Assurance Attestation</t>
  </si>
  <si>
    <t>Net Cumulative Cash Flow (NCCF) Return</t>
  </si>
  <si>
    <r>
      <t xml:space="preserve">Protected B                                               </t>
    </r>
    <r>
      <rPr>
        <sz val="10"/>
        <rFont val="Arial"/>
        <family val="2"/>
      </rPr>
      <t>when completed</t>
    </r>
  </si>
  <si>
    <r>
      <t>Committed credit facilities to non-financial corporates;</t>
    </r>
    <r>
      <rPr>
        <strike/>
        <sz val="10"/>
        <rFont val="Arial"/>
        <family val="2"/>
      </rPr>
      <t xml:space="preserve"> of which: NIG; no</t>
    </r>
    <r>
      <rPr>
        <sz val="10"/>
        <rFont val="Arial"/>
        <family val="2"/>
      </rPr>
      <t xml:space="preserve"> </t>
    </r>
    <r>
      <rPr>
        <sz val="10"/>
        <color rgb="FFFF0000"/>
        <rFont val="Arial"/>
        <family val="2"/>
      </rPr>
      <t>without</t>
    </r>
    <r>
      <rPr>
        <sz val="10"/>
        <rFont val="Arial"/>
        <family val="2"/>
      </rPr>
      <t xml:space="preserve"> operational relationship</t>
    </r>
  </si>
  <si>
    <r>
      <t xml:space="preserve">Committed credit facilities to non-financial corporates; </t>
    </r>
    <r>
      <rPr>
        <strike/>
        <sz val="10"/>
        <rFont val="Arial"/>
        <family val="2"/>
      </rPr>
      <t>of which: NIG;</t>
    </r>
    <r>
      <rPr>
        <sz val="10"/>
        <rFont val="Arial"/>
        <family val="2"/>
      </rPr>
      <t xml:space="preserve"> </t>
    </r>
    <r>
      <rPr>
        <sz val="10"/>
        <color rgb="FFFF0000"/>
        <rFont val="Arial"/>
        <family val="2"/>
      </rPr>
      <t>with</t>
    </r>
    <r>
      <rPr>
        <sz val="10"/>
        <rFont val="Arial"/>
        <family val="2"/>
      </rPr>
      <t xml:space="preserve"> existing operational relationship</t>
    </r>
  </si>
  <si>
    <t>Undrawn amounts related to committed credit facilities to non-financial corporate clients by credit quality</t>
  </si>
  <si>
    <t>Investment Grade</t>
  </si>
  <si>
    <t>Non-Investment Grade</t>
  </si>
  <si>
    <r>
      <t xml:space="preserve">Other expected non-contractual cash outflows to retail </t>
    </r>
    <r>
      <rPr>
        <sz val="10"/>
        <color rgb="FFFF0000"/>
        <rFont val="Arial"/>
        <family val="2"/>
      </rPr>
      <t xml:space="preserve">and small business </t>
    </r>
    <r>
      <rPr>
        <sz val="10"/>
        <rFont val="Arial"/>
        <family val="2"/>
      </rPr>
      <t>clients</t>
    </r>
  </si>
  <si>
    <r>
      <t>Other expected non-contractual cash outflows to</t>
    </r>
    <r>
      <rPr>
        <sz val="10"/>
        <color rgb="FFFF0000"/>
        <rFont val="Arial"/>
        <family val="2"/>
      </rPr>
      <t xml:space="preserve"> corporates and </t>
    </r>
    <r>
      <rPr>
        <sz val="10"/>
        <rFont val="Arial"/>
        <family val="2"/>
      </rPr>
      <t>other clients</t>
    </r>
  </si>
  <si>
    <t>New</t>
  </si>
  <si>
    <t>Text deleted</t>
  </si>
  <si>
    <t>Text edited</t>
  </si>
  <si>
    <t>Closed fields</t>
  </si>
  <si>
    <r>
      <t>Committed credit facilities to non-financial corporates;</t>
    </r>
    <r>
      <rPr>
        <strike/>
        <sz val="10"/>
        <rFont val="Arial"/>
        <family val="2"/>
      </rPr>
      <t xml:space="preserve"> of which: NIG; no </t>
    </r>
    <r>
      <rPr>
        <sz val="10"/>
        <color rgb="FFFF0000"/>
        <rFont val="Arial"/>
        <family val="2"/>
      </rPr>
      <t>without</t>
    </r>
    <r>
      <rPr>
        <sz val="10"/>
        <rFont val="Arial"/>
        <family val="2"/>
      </rPr>
      <t xml:space="preserve"> operational relationship</t>
    </r>
  </si>
  <si>
    <r>
      <t xml:space="preserve">Committed credit facilities to non-financial corporates; </t>
    </r>
    <r>
      <rPr>
        <strike/>
        <sz val="10"/>
        <rFont val="Arial"/>
        <family val="2"/>
      </rPr>
      <t xml:space="preserve">of which: NIG; </t>
    </r>
    <r>
      <rPr>
        <sz val="10"/>
        <color rgb="FFFF0000"/>
        <rFont val="Arial"/>
        <family val="2"/>
      </rPr>
      <t>with</t>
    </r>
    <r>
      <rPr>
        <sz val="10"/>
        <rFont val="Arial"/>
        <family val="2"/>
      </rPr>
      <t xml:space="preserve"> existing operational relationship</t>
    </r>
  </si>
  <si>
    <r>
      <t xml:space="preserve">Other expected non-contractual cash outflows to retail </t>
    </r>
    <r>
      <rPr>
        <sz val="10"/>
        <color rgb="FFFF0000"/>
        <rFont val="Arial"/>
        <family val="2"/>
      </rPr>
      <t xml:space="preserve">and small business </t>
    </r>
    <r>
      <rPr>
        <sz val="10"/>
        <rFont val="Arial"/>
        <family val="2"/>
      </rPr>
      <t>clients</t>
    </r>
  </si>
  <si>
    <r>
      <t>Other expected non-contractual cash outflows to</t>
    </r>
    <r>
      <rPr>
        <sz val="10"/>
        <color rgb="FFFF0000"/>
        <rFont val="Arial"/>
        <family val="2"/>
      </rPr>
      <t xml:space="preserve"> corporates and </t>
    </r>
    <r>
      <rPr>
        <sz val="10"/>
        <rFont val="Arial"/>
        <family val="2"/>
      </rPr>
      <t>other clients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</si>
</sst>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mmm\ d\,\ yyyy"/>
    <numFmt numFmtId="171" formatCode="#,##0_);[Red]\(#,##0\);&quot;-&quot;"/>
    <numFmt numFmtId="172" formatCode="m/d/yy;@"/>
  </numFmts>
  <fonts count="3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trike/>
      <sz val="10"/>
      <name val="Arial"/>
      <family val="2"/>
    </font>
    <font>
      <b/>
      <sz val="12"/>
      <color rgb="FF0070C0"/>
      <name val="Arial"/>
      <family val="2"/>
    </font>
    <font>
      <sz val="10"/>
      <color theme="7"/>
      <name val="Arial"/>
      <family val="2"/>
    </font>
  </fonts>
  <fills count="17">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C6E0B4"/>
        <bgColor indexed="64"/>
      </patternFill>
    </fill>
    <fill>
      <patternFill patternType="solid">
        <fgColor theme="9" tint="0.59999389629810485"/>
        <bgColor indexed="64"/>
      </patternFill>
    </fill>
    <fill>
      <patternFill patternType="solid">
        <fgColor rgb="FF92D050"/>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34">
    <xf numFmtId="0" fontId="0" fillId="0" borderId="0" xfId="0">
      <alignment horizontal="left" wrapText="1"/>
    </xf>
    <xf numFmtId="0" fontId="0" fillId="0" borderId="0" xfId="0" applyFont="1" applyFill="1" applyBorder="1" applyAlignment="1" applyProtection="1">
      <alignment vertical="top"/>
    </xf>
    <xf numFmtId="0" fontId="0" fillId="0" borderId="3" xfId="0" applyFont="1" applyFill="1" applyBorder="1" applyAlignment="1" applyProtection="1">
      <alignment vertical="top"/>
    </xf>
    <xf numFmtId="0" fontId="0" fillId="0" borderId="5" xfId="1" applyNumberFormat="1" applyFont="1" applyBorder="1" applyAlignment="1" applyProtection="1">
      <alignment horizontal="center" vertical="top" wrapText="1"/>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0" fontId="0" fillId="3" borderId="2" xfId="0" applyFont="1" applyFill="1" applyBorder="1" applyAlignment="1" applyProtection="1">
      <alignment vertical="top"/>
    </xf>
    <xf numFmtId="0" fontId="0" fillId="0" borderId="2" xfId="0" applyFont="1" applyFill="1" applyBorder="1" applyAlignment="1" applyProtection="1">
      <alignment vertical="top"/>
    </xf>
    <xf numFmtId="0" fontId="0" fillId="0" borderId="1"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0" fontId="8" fillId="13" borderId="42" xfId="0" applyFont="1" applyFill="1" applyBorder="1" applyAlignment="1" applyProtection="1">
      <alignment vertical="top"/>
    </xf>
    <xf numFmtId="0" fontId="8" fillId="0" borderId="42" xfId="0" applyFont="1" applyFill="1" applyBorder="1" applyAlignment="1" applyProtection="1">
      <alignment vertical="top"/>
    </xf>
    <xf numFmtId="171" fontId="0" fillId="13" borderId="26" xfId="0" applyNumberFormat="1" applyFont="1" applyFill="1" applyBorder="1" applyAlignment="1" applyProtection="1">
      <alignment horizontal="center" vertical="top"/>
    </xf>
    <xf numFmtId="171" fontId="0" fillId="13" borderId="0" xfId="0" applyNumberFormat="1" applyFont="1" applyFill="1" applyBorder="1" applyAlignment="1" applyProtection="1">
      <alignment horizontal="center" vertical="top"/>
    </xf>
    <xf numFmtId="171" fontId="0" fillId="13" borderId="18" xfId="2"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vertical="top"/>
    </xf>
    <xf numFmtId="171" fontId="0" fillId="13" borderId="19" xfId="0" applyNumberFormat="1" applyFont="1" applyFill="1" applyBorder="1" applyAlignment="1" applyProtection="1">
      <alignment horizontal="center" vertical="top"/>
    </xf>
    <xf numFmtId="171" fontId="0" fillId="13" borderId="0" xfId="2" applyNumberFormat="1" applyFont="1" applyFill="1" applyBorder="1" applyAlignment="1" applyProtection="1">
      <alignment horizontal="center"/>
    </xf>
    <xf numFmtId="171" fontId="0" fillId="13" borderId="0" xfId="0" applyNumberFormat="1" applyFont="1" applyFill="1" applyBorder="1" applyAlignment="1" applyProtection="1">
      <alignment horizontal="center"/>
    </xf>
    <xf numFmtId="171" fontId="0" fillId="13" borderId="18" xfId="0" applyNumberFormat="1" applyFont="1" applyFill="1" applyBorder="1" applyAlignment="1" applyProtection="1">
      <alignment horizontal="center"/>
    </xf>
    <xf numFmtId="171" fontId="0" fillId="13" borderId="19" xfId="0" applyNumberFormat="1" applyFont="1" applyFill="1" applyBorder="1" applyAlignment="1" applyProtection="1">
      <alignment horizontal="center"/>
    </xf>
    <xf numFmtId="171" fontId="0" fillId="13" borderId="0" xfId="3" applyNumberFormat="1" applyFont="1" applyFill="1" applyBorder="1" applyAlignment="1" applyProtection="1">
      <alignment horizontal="center" vertical="top"/>
    </xf>
    <xf numFmtId="171" fontId="0" fillId="13" borderId="18" xfId="3" applyNumberFormat="1" applyFont="1" applyFill="1" applyBorder="1" applyAlignment="1" applyProtection="1">
      <alignment horizontal="center" vertical="top"/>
    </xf>
    <xf numFmtId="171" fontId="0" fillId="13" borderId="19" xfId="3" applyNumberFormat="1" applyFont="1" applyFill="1" applyBorder="1" applyAlignment="1" applyProtection="1">
      <alignment horizontal="center" vertical="top"/>
    </xf>
    <xf numFmtId="171" fontId="0" fillId="13" borderId="3" xfId="3" applyNumberFormat="1" applyFont="1" applyFill="1" applyBorder="1" applyAlignment="1" applyProtection="1">
      <alignment horizontal="center" vertical="top"/>
    </xf>
    <xf numFmtId="171" fontId="0" fillId="13" borderId="28" xfId="3" applyNumberFormat="1" applyFont="1" applyFill="1" applyBorder="1" applyAlignment="1" applyProtection="1">
      <alignment horizontal="center" vertical="top"/>
    </xf>
    <xf numFmtId="171" fontId="0" fillId="13" borderId="42" xfId="3" applyNumberFormat="1" applyFont="1" applyFill="1" applyBorder="1" applyAlignment="1" applyProtection="1">
      <alignment horizontal="center" vertical="top"/>
    </xf>
    <xf numFmtId="171" fontId="0" fillId="13" borderId="46" xfId="3" applyNumberFormat="1" applyFont="1" applyFill="1" applyBorder="1" applyAlignment="1" applyProtection="1">
      <alignment horizontal="center" vertical="top"/>
    </xf>
    <xf numFmtId="171" fontId="0" fillId="13" borderId="26" xfId="3" applyNumberFormat="1" applyFont="1" applyFill="1" applyBorder="1" applyAlignment="1" applyProtection="1">
      <alignment horizontal="center" vertical="top"/>
    </xf>
    <xf numFmtId="171" fontId="0" fillId="13" borderId="26" xfId="1" applyNumberFormat="1" applyFont="1" applyFill="1" applyBorder="1" applyAlignment="1" applyProtection="1">
      <alignment horizontal="center" vertical="top"/>
    </xf>
    <xf numFmtId="171" fontId="0" fillId="13" borderId="18" xfId="0" applyNumberFormat="1" applyFont="1" applyFill="1" applyBorder="1" applyAlignment="1" applyProtection="1">
      <alignment horizontal="center" vertical="top"/>
    </xf>
    <xf numFmtId="171" fontId="0" fillId="0" borderId="0" xfId="0" applyNumberFormat="1" applyFont="1" applyFill="1" applyBorder="1" applyAlignment="1" applyProtection="1">
      <alignment horizontal="center" vertical="top"/>
    </xf>
    <xf numFmtId="171" fontId="0" fillId="0" borderId="0" xfId="2" applyNumberFormat="1" applyFont="1" applyFill="1" applyBorder="1" applyAlignment="1" applyProtection="1">
      <alignment horizontal="center" vertical="top"/>
    </xf>
    <xf numFmtId="0" fontId="0" fillId="0" borderId="52" xfId="1" applyNumberFormat="1" applyFont="1" applyBorder="1" applyAlignment="1" applyProtection="1">
      <alignment horizontal="center" vertical="top" wrapText="1"/>
    </xf>
    <xf numFmtId="38" fontId="0" fillId="0" borderId="56" xfId="1" applyNumberFormat="1" applyFont="1" applyBorder="1" applyAlignment="1" applyProtection="1">
      <alignment horizontal="left" vertical="top" wrapText="1"/>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0" xfId="0" applyFont="1" applyFill="1" applyAlignment="1" applyProtection="1">
      <alignment vertical="top"/>
    </xf>
    <xf numFmtId="0" fontId="0" fillId="13" borderId="0" xfId="0" applyFont="1" applyFill="1" applyBorder="1" applyAlignment="1" applyProtection="1"/>
    <xf numFmtId="0" fontId="8" fillId="13" borderId="0" xfId="0" applyFont="1" applyFill="1" applyBorder="1" applyAlignment="1" applyProtection="1"/>
    <xf numFmtId="171" fontId="0" fillId="13" borderId="0" xfId="0" applyNumberFormat="1" applyFont="1" applyFill="1" applyBorder="1" applyAlignment="1" applyProtection="1">
      <alignment horizontal="center" vertical="top" wrapText="1"/>
    </xf>
    <xf numFmtId="171" fontId="0" fillId="13" borderId="19" xfId="0" applyNumberFormat="1" applyFont="1" applyFill="1" applyBorder="1" applyAlignment="1" applyProtection="1">
      <alignment horizontal="center" vertical="top" wrapText="1"/>
    </xf>
    <xf numFmtId="0" fontId="0" fillId="0" borderId="2" xfId="0" applyFont="1" applyFill="1" applyBorder="1" applyAlignment="1" applyProtection="1"/>
    <xf numFmtId="171" fontId="0" fillId="13" borderId="26" xfId="0" applyNumberFormat="1" applyFont="1" applyFill="1" applyBorder="1" applyAlignment="1" applyProtection="1">
      <alignment horizontal="center" vertical="top" wrapText="1"/>
    </xf>
    <xf numFmtId="171"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66" fontId="0" fillId="0" borderId="2" xfId="0" applyNumberFormat="1" applyFont="1" applyFill="1" applyBorder="1" applyAlignment="1" applyProtection="1"/>
    <xf numFmtId="171" fontId="0" fillId="13" borderId="26" xfId="3" applyNumberFormat="1" applyFont="1" applyFill="1" applyBorder="1" applyAlignment="1" applyProtection="1">
      <alignment horizontal="center" vertical="top" wrapText="1"/>
    </xf>
    <xf numFmtId="0" fontId="0" fillId="0" borderId="2" xfId="0" applyFont="1" applyBorder="1" applyAlignment="1" applyProtection="1"/>
    <xf numFmtId="171"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8" fillId="13" borderId="32" xfId="0" applyFont="1" applyFill="1" applyBorder="1" applyAlignment="1" applyProtection="1">
      <alignment vertical="top"/>
    </xf>
    <xf numFmtId="0" fontId="19" fillId="13" borderId="23" xfId="0" applyFont="1" applyFill="1" applyBorder="1" applyAlignment="1" applyProtection="1">
      <alignment vertical="top"/>
    </xf>
    <xf numFmtId="171" fontId="19" fillId="13" borderId="27" xfId="3" applyNumberFormat="1" applyFont="1" applyFill="1" applyBorder="1" applyAlignment="1" applyProtection="1">
      <alignment horizontal="center" vertical="top" wrapText="1"/>
    </xf>
    <xf numFmtId="171" fontId="19" fillId="13" borderId="23" xfId="3" applyNumberFormat="1" applyFont="1" applyFill="1" applyBorder="1" applyAlignment="1" applyProtection="1">
      <alignment horizontal="center" vertical="top" wrapText="1"/>
    </xf>
    <xf numFmtId="171" fontId="19" fillId="13" borderId="32" xfId="3" applyNumberFormat="1" applyFont="1" applyFill="1" applyBorder="1" applyAlignment="1" applyProtection="1">
      <alignment horizontal="center" vertical="top"/>
    </xf>
    <xf numFmtId="171" fontId="19" fillId="13" borderId="23"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xf>
    <xf numFmtId="171" fontId="19" fillId="13" borderId="27" xfId="3"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xf>
    <xf numFmtId="171" fontId="19" fillId="12" borderId="16" xfId="0" applyNumberFormat="1" applyFont="1" applyFill="1" applyBorder="1" applyAlignment="1" applyProtection="1">
      <alignment horizontal="center" vertical="top"/>
    </xf>
    <xf numFmtId="171" fontId="19" fillId="12" borderId="15" xfId="0" applyNumberFormat="1" applyFont="1" applyFill="1" applyBorder="1" applyAlignment="1" applyProtection="1">
      <alignment horizontal="center" vertical="top"/>
    </xf>
    <xf numFmtId="171" fontId="19" fillId="12" borderId="16" xfId="2" applyNumberFormat="1" applyFont="1" applyFill="1" applyBorder="1" applyAlignment="1" applyProtection="1">
      <alignment horizontal="center" vertical="top"/>
    </xf>
    <xf numFmtId="171" fontId="19" fillId="12" borderId="17" xfId="0"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wrapText="1"/>
    </xf>
    <xf numFmtId="171" fontId="19" fillId="13" borderId="32" xfId="0" applyNumberFormat="1" applyFont="1" applyFill="1" applyBorder="1" applyAlignment="1" applyProtection="1">
      <alignment horizontal="center" vertical="top"/>
    </xf>
    <xf numFmtId="171" fontId="19" fillId="13" borderId="23" xfId="0" applyNumberFormat="1" applyFont="1" applyFill="1" applyBorder="1" applyAlignment="1" applyProtection="1">
      <alignment horizontal="center" vertical="top"/>
    </xf>
    <xf numFmtId="171" fontId="19" fillId="13" borderId="40" xfId="0" applyNumberFormat="1" applyFont="1" applyFill="1" applyBorder="1" applyAlignment="1" applyProtection="1">
      <alignment horizontal="center" vertical="top"/>
    </xf>
    <xf numFmtId="171" fontId="19" fillId="13" borderId="23" xfId="2" applyNumberFormat="1" applyFont="1" applyFill="1" applyBorder="1" applyAlignment="1" applyProtection="1">
      <alignment horizontal="center" vertical="top"/>
    </xf>
    <xf numFmtId="171"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8" fillId="11" borderId="35" xfId="0" applyFont="1" applyFill="1" applyBorder="1" applyAlignment="1" applyProtection="1">
      <alignment horizontal="left"/>
    </xf>
    <xf numFmtId="0" fontId="19" fillId="11" borderId="24" xfId="0" applyFont="1" applyFill="1" applyBorder="1" applyAlignment="1" applyProtection="1">
      <alignment horizontal="center"/>
    </xf>
    <xf numFmtId="0" fontId="19" fillId="11" borderId="36" xfId="0" applyFont="1" applyFill="1" applyBorder="1" applyAlignment="1" applyProtection="1">
      <alignment horizontal="center"/>
    </xf>
    <xf numFmtId="0" fontId="19" fillId="11" borderId="41" xfId="0" applyFont="1" applyFill="1" applyBorder="1" applyAlignment="1" applyProtection="1">
      <alignment horizontal="center"/>
    </xf>
    <xf numFmtId="169" fontId="18" fillId="0" borderId="0" xfId="3"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left" vertical="top"/>
    </xf>
    <xf numFmtId="170" fontId="18" fillId="11" borderId="18" xfId="16" applyNumberFormat="1" applyFont="1" applyFill="1" applyBorder="1" applyAlignment="1" applyProtection="1">
      <alignment horizontal="center" vertical="top" wrapText="1"/>
    </xf>
    <xf numFmtId="170" fontId="18" fillId="11" borderId="0" xfId="16" applyNumberFormat="1" applyFont="1" applyFill="1" applyBorder="1" applyAlignment="1" applyProtection="1">
      <alignment horizontal="center" vertical="top" wrapText="1"/>
    </xf>
    <xf numFmtId="170" fontId="18" fillId="11" borderId="19" xfId="16" applyNumberFormat="1" applyFont="1" applyFill="1" applyBorder="1" applyAlignment="1" applyProtection="1">
      <alignment horizontal="center" vertical="top" wrapText="1"/>
    </xf>
    <xf numFmtId="168" fontId="18" fillId="11" borderId="26" xfId="16" applyNumberFormat="1" applyFont="1" applyFill="1" applyBorder="1" applyAlignment="1" applyProtection="1">
      <alignment horizontal="center" vertical="top" wrapText="1"/>
    </xf>
    <xf numFmtId="0" fontId="18" fillId="11" borderId="33" xfId="0" applyFont="1" applyFill="1" applyBorder="1" applyAlignment="1" applyProtection="1">
      <alignment vertical="top"/>
    </xf>
    <xf numFmtId="0" fontId="19" fillId="11" borderId="34" xfId="0" applyFont="1" applyFill="1" applyBorder="1" applyAlignment="1" applyProtection="1">
      <alignment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1" fontId="0" fillId="13" borderId="0" xfId="1"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1"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8"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38" fontId="19" fillId="12" borderId="15" xfId="0" applyNumberFormat="1" applyFont="1" applyFill="1" applyBorder="1" applyAlignment="1" applyProtection="1">
      <alignment horizontal="center" vertical="top"/>
    </xf>
    <xf numFmtId="38" fontId="19" fillId="12" borderId="16" xfId="0" applyNumberFormat="1" applyFont="1" applyFill="1" applyBorder="1" applyAlignment="1" applyProtection="1">
      <alignment horizontal="center" vertical="top"/>
    </xf>
    <xf numFmtId="38" fontId="19" fillId="12" borderId="17" xfId="0" applyNumberFormat="1" applyFont="1" applyFill="1" applyBorder="1" applyAlignment="1" applyProtection="1">
      <alignment horizontal="center" vertical="top"/>
    </xf>
    <xf numFmtId="38" fontId="19" fillId="12" borderId="16" xfId="2" applyNumberFormat="1" applyFont="1" applyFill="1" applyBorder="1" applyAlignment="1" applyProtection="1">
      <alignment horizontal="center" vertical="top"/>
    </xf>
    <xf numFmtId="0" fontId="19" fillId="0" borderId="0" xfId="0" applyFont="1" applyBorder="1" applyAlignment="1" applyProtection="1"/>
    <xf numFmtId="171" fontId="0" fillId="13" borderId="18" xfId="3" applyNumberFormat="1" applyFont="1" applyFill="1" applyBorder="1" applyAlignment="1" applyProtection="1">
      <alignment horizontal="center" vertical="top" wrapText="1"/>
    </xf>
    <xf numFmtId="171" fontId="0" fillId="13" borderId="19" xfId="3" applyNumberFormat="1" applyFont="1" applyFill="1" applyBorder="1" applyAlignment="1" applyProtection="1">
      <alignment horizontal="center" vertical="top" wrapText="1"/>
    </xf>
    <xf numFmtId="171" fontId="0" fillId="13" borderId="7" xfId="3" applyNumberFormat="1" applyFont="1" applyFill="1" applyBorder="1" applyAlignment="1" applyProtection="1">
      <alignment horizontal="center" vertical="top"/>
    </xf>
    <xf numFmtId="0" fontId="19" fillId="12" borderId="16" xfId="0" applyFont="1" applyFill="1" applyBorder="1" applyAlignment="1" applyProtection="1"/>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1" fontId="19" fillId="12" borderId="25" xfId="3" applyNumberFormat="1" applyFont="1" applyFill="1" applyBorder="1" applyAlignment="1" applyProtection="1">
      <alignment horizontal="center" vertical="top"/>
    </xf>
    <xf numFmtId="171" fontId="19" fillId="12" borderId="16" xfId="3" applyNumberFormat="1" applyFont="1" applyFill="1" applyBorder="1" applyAlignment="1" applyProtection="1">
      <alignment horizontal="center" vertical="top"/>
    </xf>
    <xf numFmtId="171" fontId="19" fillId="12" borderId="15" xfId="3" applyNumberFormat="1" applyFont="1" applyFill="1" applyBorder="1" applyAlignment="1" applyProtection="1">
      <alignment horizontal="center" vertical="top"/>
    </xf>
    <xf numFmtId="171" fontId="19" fillId="12" borderId="17"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38" fontId="19" fillId="12" borderId="25" xfId="3" applyNumberFormat="1" applyFont="1" applyFill="1" applyBorder="1" applyAlignment="1" applyProtection="1">
      <alignment horizontal="center" vertical="top"/>
    </xf>
    <xf numFmtId="38" fontId="19" fillId="12" borderId="16" xfId="3" applyNumberFormat="1" applyFont="1" applyFill="1" applyBorder="1" applyAlignment="1" applyProtection="1">
      <alignment horizontal="center" vertical="top"/>
    </xf>
    <xf numFmtId="38" fontId="19" fillId="12" borderId="15" xfId="3" applyNumberFormat="1" applyFont="1" applyFill="1" applyBorder="1" applyAlignment="1" applyProtection="1">
      <alignment horizontal="center" vertical="top"/>
    </xf>
    <xf numFmtId="171"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0" fontId="18" fillId="11" borderId="24" xfId="0" applyFont="1" applyFill="1" applyBorder="1" applyAlignment="1" applyProtection="1">
      <alignment horizontal="left"/>
    </xf>
    <xf numFmtId="0" fontId="19" fillId="11" borderId="35" xfId="0"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0" fontId="19" fillId="12" borderId="24" xfId="0" applyFont="1" applyFill="1" applyBorder="1" applyAlignment="1" applyProtection="1">
      <alignment vertical="top"/>
    </xf>
    <xf numFmtId="38" fontId="19" fillId="12" borderId="41" xfId="0" applyNumberFormat="1" applyFont="1" applyFill="1" applyBorder="1" applyAlignment="1" applyProtection="1">
      <alignment horizontal="center" vertical="top"/>
    </xf>
    <xf numFmtId="38" fontId="19" fillId="12" borderId="24" xfId="0" applyNumberFormat="1" applyFont="1" applyFill="1" applyBorder="1" applyAlignment="1" applyProtection="1">
      <alignment horizontal="center" vertical="top"/>
    </xf>
    <xf numFmtId="38" fontId="19" fillId="12" borderId="35" xfId="0" applyNumberFormat="1" applyFont="1" applyFill="1" applyBorder="1" applyAlignment="1" applyProtection="1">
      <alignment horizontal="center" vertical="top"/>
    </xf>
    <xf numFmtId="38" fontId="19" fillId="12" borderId="24" xfId="2" applyNumberFormat="1" applyFont="1" applyFill="1" applyBorder="1" applyAlignment="1" applyProtection="1">
      <alignment horizontal="center" vertical="top"/>
    </xf>
    <xf numFmtId="38" fontId="19" fillId="12" borderId="36" xfId="0"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1" fontId="0" fillId="13" borderId="29" xfId="1" applyNumberFormat="1" applyFont="1" applyFill="1" applyBorder="1" applyAlignment="1" applyProtection="1">
      <alignment horizontal="center" vertical="top"/>
    </xf>
    <xf numFmtId="171" fontId="0" fillId="13" borderId="10"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wrapText="1"/>
    </xf>
    <xf numFmtId="171" fontId="0" fillId="13" borderId="39" xfId="0" applyNumberFormat="1" applyFont="1" applyFill="1" applyBorder="1" applyAlignment="1" applyProtection="1">
      <alignment horizontal="center" vertical="top"/>
    </xf>
    <xf numFmtId="171" fontId="0" fillId="13" borderId="4"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xf>
    <xf numFmtId="171" fontId="0" fillId="13" borderId="4" xfId="3" applyNumberFormat="1" applyFont="1" applyFill="1" applyBorder="1" applyAlignment="1" applyProtection="1">
      <alignment horizontal="center" vertical="top"/>
    </xf>
    <xf numFmtId="171" fontId="0" fillId="13" borderId="38" xfId="3" applyNumberFormat="1" applyFont="1" applyFill="1" applyBorder="1" applyAlignment="1" applyProtection="1">
      <alignment horizontal="center" vertical="top"/>
    </xf>
    <xf numFmtId="171"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1" fontId="0" fillId="13" borderId="28" xfId="3" applyNumberFormat="1" applyFont="1" applyFill="1" applyBorder="1" applyAlignment="1" applyProtection="1">
      <alignment horizontal="center" vertical="top" wrapText="1"/>
    </xf>
    <xf numFmtId="171" fontId="0" fillId="13" borderId="10" xfId="3" applyNumberFormat="1" applyFont="1" applyFill="1" applyBorder="1" applyAlignment="1" applyProtection="1">
      <alignment horizontal="center" vertical="top"/>
    </xf>
    <xf numFmtId="171" fontId="0" fillId="13" borderId="28" xfId="0" applyNumberFormat="1" applyFont="1" applyFill="1" applyBorder="1" applyAlignment="1" applyProtection="1">
      <alignment horizontal="center" vertical="top" wrapText="1"/>
    </xf>
    <xf numFmtId="171" fontId="0" fillId="13" borderId="10" xfId="0" applyNumberFormat="1" applyFont="1" applyFill="1" applyBorder="1" applyAlignment="1" applyProtection="1">
      <alignment horizontal="center" vertical="top" wrapText="1"/>
    </xf>
    <xf numFmtId="171" fontId="0" fillId="13" borderId="2"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wrapText="1"/>
    </xf>
    <xf numFmtId="171" fontId="0" fillId="13" borderId="69" xfId="0" applyNumberFormat="1" applyFont="1" applyFill="1" applyBorder="1" applyAlignment="1" applyProtection="1">
      <alignment horizontal="center" vertical="top"/>
    </xf>
    <xf numFmtId="171" fontId="0" fillId="13" borderId="3" xfId="0" applyNumberFormat="1" applyFont="1" applyFill="1" applyBorder="1" applyAlignment="1" applyProtection="1">
      <alignment horizontal="center" vertical="top"/>
    </xf>
    <xf numFmtId="171" fontId="0" fillId="13" borderId="42" xfId="0" applyNumberFormat="1" applyFont="1" applyFill="1" applyBorder="1" applyAlignment="1" applyProtection="1">
      <alignment horizontal="center" vertical="top"/>
    </xf>
    <xf numFmtId="171" fontId="0" fillId="13" borderId="31" xfId="0" applyNumberFormat="1" applyFont="1" applyFill="1" applyBorder="1" applyAlignment="1" applyProtection="1">
      <alignment horizontal="center" vertical="top" wrapText="1"/>
    </xf>
    <xf numFmtId="171" fontId="0" fillId="13" borderId="48" xfId="0" applyNumberFormat="1" applyFont="1" applyFill="1" applyBorder="1" applyAlignment="1" applyProtection="1">
      <alignment horizontal="center" vertical="top" wrapText="1"/>
    </xf>
    <xf numFmtId="171" fontId="0" fillId="13" borderId="6"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xf>
    <xf numFmtId="171" fontId="0" fillId="13" borderId="70" xfId="0" applyNumberFormat="1" applyFont="1" applyFill="1" applyBorder="1" applyAlignment="1" applyProtection="1">
      <alignment horizontal="center" vertical="top"/>
    </xf>
    <xf numFmtId="0" fontId="0" fillId="13" borderId="1" xfId="0" applyFont="1" applyFill="1" applyBorder="1" applyAlignment="1" applyProtection="1">
      <alignment vertical="top"/>
    </xf>
    <xf numFmtId="171"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1" fontId="18" fillId="13" borderId="27" xfId="3" applyNumberFormat="1" applyFont="1" applyFill="1" applyBorder="1" applyAlignment="1" applyProtection="1">
      <alignment horizontal="center" vertical="top"/>
    </xf>
    <xf numFmtId="171" fontId="18" fillId="13" borderId="43" xfId="0" applyNumberFormat="1" applyFont="1" applyFill="1" applyBorder="1" applyAlignment="1" applyProtection="1">
      <alignment horizontal="center" vertical="top" wrapText="1"/>
    </xf>
    <xf numFmtId="171" fontId="18" fillId="13" borderId="47" xfId="0" applyNumberFormat="1" applyFont="1" applyFill="1" applyBorder="1" applyAlignment="1" applyProtection="1">
      <alignment horizontal="center" vertical="top" wrapText="1"/>
    </xf>
    <xf numFmtId="171" fontId="18" fillId="13" borderId="44" xfId="0" applyNumberFormat="1" applyFont="1" applyFill="1" applyBorder="1" applyAlignment="1" applyProtection="1">
      <alignment horizontal="center" vertical="top" wrapText="1"/>
    </xf>
    <xf numFmtId="171" fontId="18" fillId="13" borderId="49" xfId="0" applyNumberFormat="1" applyFont="1" applyFill="1" applyBorder="1" applyAlignment="1" applyProtection="1">
      <alignment horizontal="center" vertical="top"/>
    </xf>
    <xf numFmtId="171" fontId="18" fillId="13" borderId="47"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1" fontId="0" fillId="13" borderId="2" xfId="3" applyNumberFormat="1" applyFont="1" applyFill="1" applyBorder="1" applyAlignment="1" applyProtection="1">
      <alignment horizontal="center" vertical="top"/>
    </xf>
    <xf numFmtId="171" fontId="0" fillId="13" borderId="39" xfId="3" applyNumberFormat="1" applyFont="1" applyFill="1" applyBorder="1" applyAlignment="1" applyProtection="1">
      <alignment horizontal="center" vertical="top"/>
    </xf>
    <xf numFmtId="171" fontId="0" fillId="13" borderId="31" xfId="3" applyNumberFormat="1" applyFont="1" applyFill="1" applyBorder="1" applyAlignment="1" applyProtection="1">
      <alignment horizontal="center" vertical="top"/>
    </xf>
    <xf numFmtId="171" fontId="0" fillId="13" borderId="39" xfId="2" applyNumberFormat="1" applyFont="1" applyFill="1" applyBorder="1" applyAlignment="1" applyProtection="1">
      <alignment horizontal="center" vertical="top"/>
    </xf>
    <xf numFmtId="171" fontId="0" fillId="13" borderId="4" xfId="2" applyNumberFormat="1" applyFont="1" applyFill="1" applyBorder="1" applyAlignment="1" applyProtection="1">
      <alignment horizontal="center" vertical="top"/>
    </xf>
    <xf numFmtId="171" fontId="0" fillId="13" borderId="10" xfId="3" applyNumberFormat="1" applyFont="1" applyFill="1" applyBorder="1" applyAlignment="1" applyProtection="1">
      <alignment horizontal="center" vertical="top" wrapText="1"/>
    </xf>
    <xf numFmtId="171" fontId="0" fillId="13" borderId="4" xfId="3" applyNumberFormat="1" applyFont="1" applyFill="1" applyBorder="1" applyAlignment="1" applyProtection="1">
      <alignment horizontal="center" vertical="top" wrapText="1"/>
    </xf>
    <xf numFmtId="171" fontId="0" fillId="13" borderId="31" xfId="3" applyNumberFormat="1" applyFont="1" applyFill="1" applyBorder="1" applyAlignment="1" applyProtection="1">
      <alignment horizontal="center" vertical="top" wrapText="1"/>
    </xf>
    <xf numFmtId="171" fontId="0" fillId="13" borderId="30" xfId="3" applyNumberFormat="1" applyFont="1" applyFill="1" applyBorder="1" applyAlignment="1" applyProtection="1">
      <alignment horizontal="center" vertical="top"/>
    </xf>
    <xf numFmtId="171" fontId="0" fillId="13" borderId="67" xfId="3" applyNumberFormat="1" applyFont="1" applyFill="1" applyBorder="1" applyAlignment="1" applyProtection="1">
      <alignment horizontal="center" vertical="top"/>
    </xf>
    <xf numFmtId="171" fontId="0" fillId="13" borderId="13" xfId="3" applyNumberFormat="1" applyFont="1" applyFill="1" applyBorder="1" applyAlignment="1" applyProtection="1">
      <alignment horizontal="center" vertical="top"/>
    </xf>
    <xf numFmtId="171" fontId="0" fillId="13" borderId="14" xfId="3" applyNumberFormat="1" applyFont="1" applyFill="1" applyBorder="1" applyAlignment="1" applyProtection="1">
      <alignment horizontal="center" vertical="top"/>
    </xf>
    <xf numFmtId="171" fontId="0" fillId="13" borderId="11" xfId="3" applyNumberFormat="1" applyFont="1" applyFill="1" applyBorder="1" applyAlignment="1" applyProtection="1">
      <alignment horizontal="center" vertical="top"/>
    </xf>
    <xf numFmtId="171" fontId="0" fillId="13" borderId="30" xfId="3" applyNumberFormat="1" applyFont="1" applyFill="1" applyBorder="1" applyAlignment="1" applyProtection="1">
      <alignment horizontal="center" vertical="top" wrapText="1"/>
    </xf>
    <xf numFmtId="171" fontId="0" fillId="13" borderId="6" xfId="3" applyNumberFormat="1" applyFont="1" applyFill="1" applyBorder="1" applyAlignment="1" applyProtection="1">
      <alignment horizontal="center" vertical="top"/>
    </xf>
    <xf numFmtId="171" fontId="0" fillId="13" borderId="11" xfId="0" applyNumberFormat="1" applyFont="1" applyFill="1" applyBorder="1" applyAlignment="1" applyProtection="1">
      <alignment horizontal="center" vertical="top"/>
    </xf>
    <xf numFmtId="171"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1" fontId="8" fillId="13" borderId="28" xfId="3" applyNumberFormat="1" applyFont="1" applyFill="1" applyBorder="1" applyAlignment="1" applyProtection="1">
      <alignment horizontal="center" vertical="top"/>
    </xf>
    <xf numFmtId="171" fontId="8" fillId="13" borderId="10" xfId="0" applyNumberFormat="1" applyFont="1" applyFill="1" applyBorder="1" applyAlignment="1" applyProtection="1">
      <alignment horizontal="center" vertical="top" wrapText="1"/>
    </xf>
    <xf numFmtId="171" fontId="8" fillId="13" borderId="4" xfId="0" applyNumberFormat="1" applyFont="1" applyFill="1" applyBorder="1" applyAlignment="1" applyProtection="1">
      <alignment horizontal="center" vertical="top" wrapText="1"/>
    </xf>
    <xf numFmtId="171" fontId="8" fillId="13" borderId="2" xfId="0" applyNumberFormat="1" applyFont="1" applyFill="1" applyBorder="1" applyAlignment="1" applyProtection="1">
      <alignment horizontal="center" vertical="top" wrapText="1"/>
    </xf>
    <xf numFmtId="171" fontId="8" fillId="13" borderId="39" xfId="0" applyNumberFormat="1" applyFont="1" applyFill="1" applyBorder="1" applyAlignment="1" applyProtection="1">
      <alignment horizontal="center" vertical="top"/>
    </xf>
    <xf numFmtId="171" fontId="8" fillId="13" borderId="4" xfId="0" applyNumberFormat="1" applyFont="1" applyFill="1" applyBorder="1" applyAlignment="1" applyProtection="1">
      <alignment horizontal="center" vertical="top"/>
    </xf>
    <xf numFmtId="171" fontId="8" fillId="13" borderId="31" xfId="0" applyNumberFormat="1" applyFont="1" applyFill="1" applyBorder="1" applyAlignment="1" applyProtection="1">
      <alignment horizontal="center" vertical="top"/>
    </xf>
    <xf numFmtId="171" fontId="19" fillId="12" borderId="41" xfId="3" applyNumberFormat="1" applyFont="1" applyFill="1" applyBorder="1" applyAlignment="1" applyProtection="1">
      <alignment horizontal="center" vertical="top"/>
    </xf>
    <xf numFmtId="171" fontId="19" fillId="12" borderId="24" xfId="3" applyNumberFormat="1" applyFont="1" applyFill="1" applyBorder="1" applyAlignment="1" applyProtection="1">
      <alignment horizontal="center" vertical="top"/>
    </xf>
    <xf numFmtId="171" fontId="19" fillId="12" borderId="35" xfId="3" applyNumberFormat="1" applyFont="1" applyFill="1" applyBorder="1" applyAlignment="1" applyProtection="1">
      <alignment horizontal="center" vertical="top"/>
    </xf>
    <xf numFmtId="171" fontId="19" fillId="12" borderId="36" xfId="3" applyNumberFormat="1" applyFont="1" applyFill="1" applyBorder="1" applyAlignment="1" applyProtection="1">
      <alignment horizontal="center" vertical="top"/>
    </xf>
    <xf numFmtId="171" fontId="0" fillId="13" borderId="39" xfId="0" applyNumberFormat="1" applyFont="1" applyFill="1" applyBorder="1" applyAlignment="1" applyProtection="1">
      <alignment horizontal="center" vertical="top" wrapText="1"/>
    </xf>
    <xf numFmtId="171" fontId="0" fillId="13" borderId="46" xfId="0" applyNumberFormat="1" applyFont="1" applyFill="1" applyBorder="1" applyAlignment="1" applyProtection="1">
      <alignment horizontal="center" vertical="top"/>
    </xf>
    <xf numFmtId="171" fontId="0" fillId="13" borderId="38" xfId="0" applyNumberFormat="1" applyFont="1" applyFill="1" applyBorder="1" applyAlignment="1" applyProtection="1">
      <alignment horizontal="center" vertical="top"/>
    </xf>
    <xf numFmtId="171" fontId="0" fillId="0" borderId="0" xfId="3" applyNumberFormat="1" applyFont="1" applyFill="1" applyBorder="1" applyAlignment="1" applyProtection="1">
      <alignment horizontal="center" vertical="top" wrapText="1"/>
    </xf>
    <xf numFmtId="0" fontId="18" fillId="13" borderId="15" xfId="0" applyFont="1" applyFill="1" applyBorder="1" applyAlignment="1" applyProtection="1">
      <alignment vertical="top"/>
    </xf>
    <xf numFmtId="0" fontId="19" fillId="13" borderId="16" xfId="0" applyFont="1" applyFill="1" applyBorder="1" applyAlignment="1" applyProtection="1"/>
    <xf numFmtId="0" fontId="19" fillId="13" borderId="16" xfId="0" applyFont="1" applyFill="1" applyBorder="1" applyAlignment="1" applyProtection="1">
      <alignment vertical="top"/>
    </xf>
    <xf numFmtId="171" fontId="19" fillId="13" borderId="55" xfId="3" applyNumberFormat="1" applyFont="1" applyFill="1" applyBorder="1" applyAlignment="1" applyProtection="1">
      <alignment horizontal="center" vertical="top" wrapText="1"/>
    </xf>
    <xf numFmtId="171" fontId="19" fillId="13" borderId="50" xfId="3" applyNumberFormat="1" applyFont="1" applyFill="1" applyBorder="1" applyAlignment="1" applyProtection="1">
      <alignment horizontal="center" vertical="top" wrapText="1"/>
    </xf>
    <xf numFmtId="171" fontId="19" fillId="13" borderId="51" xfId="3" applyNumberFormat="1" applyFont="1" applyFill="1" applyBorder="1" applyAlignment="1" applyProtection="1">
      <alignment horizontal="center" vertical="top" wrapText="1"/>
    </xf>
    <xf numFmtId="171" fontId="19" fillId="13" borderId="65" xfId="3" applyNumberFormat="1" applyFont="1" applyFill="1" applyBorder="1" applyAlignment="1" applyProtection="1">
      <alignment horizontal="center" vertical="top"/>
    </xf>
    <xf numFmtId="171" fontId="19" fillId="13" borderId="50" xfId="3" applyNumberFormat="1" applyFont="1" applyFill="1" applyBorder="1" applyAlignment="1" applyProtection="1">
      <alignment horizontal="center" vertical="top"/>
    </xf>
    <xf numFmtId="171" fontId="19" fillId="13" borderId="68" xfId="3" applyNumberFormat="1" applyFont="1" applyFill="1" applyBorder="1" applyAlignment="1" applyProtection="1">
      <alignment horizontal="center" vertical="top"/>
    </xf>
    <xf numFmtId="171" fontId="19" fillId="13" borderId="41" xfId="3" applyNumberFormat="1" applyFont="1" applyFill="1" applyBorder="1" applyAlignment="1" applyProtection="1">
      <alignment horizontal="center" vertical="top"/>
    </xf>
    <xf numFmtId="0" fontId="18" fillId="13" borderId="18" xfId="0" applyFont="1" applyFill="1" applyBorder="1" applyAlignment="1" applyProtection="1">
      <alignment vertical="top"/>
    </xf>
    <xf numFmtId="0" fontId="19" fillId="13" borderId="0" xfId="0" applyFont="1" applyFill="1" applyBorder="1" applyAlignment="1" applyProtection="1">
      <alignment vertical="top"/>
    </xf>
    <xf numFmtId="171" fontId="19" fillId="13" borderId="66" xfId="3" applyNumberFormat="1" applyFont="1" applyFill="1" applyBorder="1" applyAlignment="1" applyProtection="1">
      <alignment horizontal="center" vertical="top" wrapText="1"/>
    </xf>
    <xf numFmtId="171" fontId="19" fillId="13" borderId="14" xfId="3" applyNumberFormat="1" applyFont="1" applyFill="1" applyBorder="1" applyAlignment="1" applyProtection="1">
      <alignment horizontal="center" vertical="top" wrapText="1"/>
    </xf>
    <xf numFmtId="171" fontId="19" fillId="13" borderId="67" xfId="3" applyNumberFormat="1" applyFont="1" applyFill="1" applyBorder="1" applyAlignment="1" applyProtection="1">
      <alignment horizontal="center" vertical="top" wrapText="1"/>
    </xf>
    <xf numFmtId="171" fontId="19" fillId="13" borderId="13" xfId="3" applyNumberFormat="1" applyFont="1" applyFill="1" applyBorder="1" applyAlignment="1" applyProtection="1">
      <alignment horizontal="center" vertical="top"/>
    </xf>
    <xf numFmtId="171" fontId="19" fillId="13" borderId="14" xfId="3" applyNumberFormat="1" applyFont="1" applyFill="1" applyBorder="1" applyAlignment="1" applyProtection="1">
      <alignment horizontal="center" vertical="top"/>
    </xf>
    <xf numFmtId="171" fontId="19" fillId="13" borderId="11" xfId="3" applyNumberFormat="1" applyFont="1" applyFill="1" applyBorder="1" applyAlignment="1" applyProtection="1">
      <alignment horizontal="center" vertical="top"/>
    </xf>
    <xf numFmtId="171" fontId="19" fillId="13" borderId="30" xfId="3" applyNumberFormat="1" applyFont="1" applyFill="1" applyBorder="1" applyAlignment="1" applyProtection="1">
      <alignment horizontal="center" vertical="top"/>
    </xf>
    <xf numFmtId="0" fontId="18" fillId="13" borderId="42" xfId="0" applyFont="1" applyFill="1" applyBorder="1" applyAlignment="1" applyProtection="1">
      <alignment vertical="top"/>
    </xf>
    <xf numFmtId="0" fontId="19" fillId="13" borderId="3" xfId="0" applyFont="1" applyFill="1" applyBorder="1" applyAlignment="1" applyProtection="1">
      <alignment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0" fontId="18" fillId="13" borderId="32" xfId="0" applyFont="1" applyFill="1" applyBorder="1" applyAlignment="1" applyProtection="1"/>
    <xf numFmtId="0" fontId="19" fillId="13" borderId="23" xfId="0" applyFont="1" applyFill="1" applyBorder="1" applyAlignment="1" applyProtection="1"/>
    <xf numFmtId="171" fontId="19" fillId="13" borderId="49" xfId="3" applyNumberFormat="1" applyFont="1" applyFill="1" applyBorder="1" applyAlignment="1" applyProtection="1">
      <alignment horizontal="center" vertical="top" wrapText="1"/>
    </xf>
    <xf numFmtId="171" fontId="19" fillId="13" borderId="47" xfId="3" applyNumberFormat="1" applyFont="1" applyFill="1" applyBorder="1" applyAlignment="1" applyProtection="1">
      <alignment horizontal="center" vertical="top" wrapText="1"/>
    </xf>
    <xf numFmtId="171" fontId="19" fillId="13" borderId="45" xfId="3" applyNumberFormat="1" applyFont="1" applyFill="1" applyBorder="1" applyAlignment="1" applyProtection="1">
      <alignment horizontal="center" vertical="top" wrapText="1"/>
    </xf>
    <xf numFmtId="171" fontId="19" fillId="13" borderId="43" xfId="3" applyNumberFormat="1" applyFont="1" applyFill="1" applyBorder="1" applyAlignment="1" applyProtection="1">
      <alignment horizontal="center" vertical="top"/>
    </xf>
    <xf numFmtId="171" fontId="19" fillId="13" borderId="47" xfId="3" applyNumberFormat="1" applyFont="1" applyFill="1" applyBorder="1" applyAlignment="1" applyProtection="1">
      <alignment horizontal="center" vertical="top"/>
    </xf>
    <xf numFmtId="171" fontId="19" fillId="13" borderId="44" xfId="3" applyNumberFormat="1" applyFont="1" applyFill="1" applyBorder="1" applyAlignment="1" applyProtection="1">
      <alignment horizontal="center" vertical="top"/>
    </xf>
    <xf numFmtId="0" fontId="20" fillId="8" borderId="33" xfId="0" applyFont="1" applyFill="1" applyBorder="1" applyAlignment="1" applyProtection="1"/>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10" fontId="0" fillId="0" borderId="0" xfId="2" applyNumberFormat="1" applyFont="1" applyBorder="1" applyAlignment="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169" fontId="8" fillId="0" borderId="0" xfId="3" applyNumberFormat="1" applyFont="1" applyFill="1" applyBorder="1" applyAlignment="1" applyProtection="1">
      <alignment horizontal="left" vertical="top"/>
    </xf>
    <xf numFmtId="9" fontId="0" fillId="0" borderId="0" xfId="2"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10" fontId="8" fillId="0" borderId="0" xfId="2" applyNumberFormat="1" applyFont="1" applyFill="1" applyBorder="1" applyAlignment="1" applyProtection="1">
      <alignment horizontal="center"/>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8" fillId="0" borderId="4" xfId="2" applyNumberFormat="1" applyFont="1" applyFill="1" applyBorder="1" applyAlignment="1" applyProtection="1">
      <alignment horizontal="center" vertical="top"/>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21" fillId="12" borderId="35" xfId="0" applyFont="1" applyFill="1" applyBorder="1" applyAlignment="1" applyProtection="1">
      <alignment vertical="top"/>
    </xf>
    <xf numFmtId="0" fontId="0" fillId="3" borderId="0" xfId="0" applyFill="1" applyAlignment="1"/>
    <xf numFmtId="0" fontId="0" fillId="0" borderId="0" xfId="0" applyAlignment="1"/>
    <xf numFmtId="0" fontId="19" fillId="13" borderId="12" xfId="0" applyFont="1" applyFill="1" applyBorder="1" applyAlignment="1" applyProtection="1">
      <alignment vertical="top"/>
    </xf>
    <xf numFmtId="171"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1" fontId="19" fillId="13" borderId="17" xfId="3" applyNumberFormat="1" applyFont="1" applyFill="1" applyBorder="1" applyAlignment="1" applyProtection="1">
      <alignment horizontal="center" vertical="top"/>
    </xf>
    <xf numFmtId="171" fontId="19" fillId="13" borderId="22" xfId="3" applyNumberFormat="1" applyFont="1" applyFill="1" applyBorder="1" applyAlignment="1" applyProtection="1">
      <alignment horizontal="center" vertical="top"/>
    </xf>
    <xf numFmtId="171" fontId="0" fillId="13" borderId="2" xfId="3" applyNumberFormat="1" applyFont="1" applyFill="1" applyBorder="1" applyAlignment="1" applyProtection="1">
      <alignment horizontal="center" vertical="top" wrapText="1"/>
    </xf>
    <xf numFmtId="0" fontId="0" fillId="3" borderId="5" xfId="1" applyNumberFormat="1" applyFont="1" applyFill="1" applyBorder="1" applyAlignment="1" applyProtection="1">
      <alignment horizontal="center" vertical="top" wrapText="1"/>
    </xf>
    <xf numFmtId="0" fontId="0" fillId="3" borderId="52" xfId="1" applyNumberFormat="1" applyFont="1" applyFill="1" applyBorder="1" applyAlignment="1" applyProtection="1">
      <alignment horizontal="center" vertical="top" wrapText="1"/>
    </xf>
    <xf numFmtId="168" fontId="8" fillId="3" borderId="59" xfId="16" applyNumberFormat="1" applyFont="1" applyFill="1" applyBorder="1" applyAlignment="1" applyProtection="1">
      <alignment horizontal="center" wrapText="1"/>
    </xf>
    <xf numFmtId="171" fontId="0" fillId="0" borderId="28" xfId="1" applyNumberFormat="1" applyFont="1" applyBorder="1" applyAlignment="1" applyProtection="1">
      <alignment horizontal="center" vertical="top"/>
      <protection locked="0"/>
    </xf>
    <xf numFmtId="171" fontId="0" fillId="0" borderId="29" xfId="1" applyNumberFormat="1" applyFont="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wrapText="1"/>
      <protection locked="0"/>
    </xf>
    <xf numFmtId="171" fontId="0" fillId="0" borderId="28" xfId="3" applyNumberFormat="1" applyFont="1" applyFill="1" applyBorder="1" applyAlignment="1" applyProtection="1">
      <alignment horizontal="center" vertical="top" wrapText="1"/>
      <protection locked="0"/>
    </xf>
    <xf numFmtId="171" fontId="0" fillId="0" borderId="29" xfId="3" applyNumberFormat="1" applyFont="1" applyFill="1" applyBorder="1" applyAlignment="1" applyProtection="1">
      <alignment horizontal="center" vertical="top" wrapText="1"/>
      <protection locked="0"/>
    </xf>
    <xf numFmtId="171" fontId="0" fillId="0" borderId="39" xfId="1" applyNumberFormat="1" applyFont="1" applyBorder="1" applyAlignment="1" applyProtection="1">
      <alignment horizontal="center" vertical="top"/>
      <protection locked="0"/>
    </xf>
    <xf numFmtId="171" fontId="0" fillId="0" borderId="4" xfId="1" applyNumberFormat="1" applyFont="1" applyBorder="1" applyAlignment="1" applyProtection="1">
      <alignment horizontal="center" vertical="top"/>
      <protection locked="0"/>
    </xf>
    <xf numFmtId="171" fontId="0" fillId="0" borderId="31" xfId="1" applyNumberFormat="1" applyFont="1" applyBorder="1" applyAlignment="1" applyProtection="1">
      <alignment horizontal="center" vertical="top"/>
      <protection locked="0"/>
    </xf>
    <xf numFmtId="171" fontId="0" fillId="0" borderId="10" xfId="1" applyNumberFormat="1" applyFont="1" applyBorder="1" applyAlignment="1" applyProtection="1">
      <alignment horizontal="center" vertical="top"/>
      <protection locked="0"/>
    </xf>
    <xf numFmtId="171" fontId="0" fillId="0" borderId="2" xfId="1" applyNumberFormat="1" applyFont="1" applyBorder="1" applyAlignment="1" applyProtection="1">
      <alignment horizontal="center" vertical="top"/>
      <protection locked="0"/>
    </xf>
    <xf numFmtId="171" fontId="0" fillId="0" borderId="3" xfId="1" applyNumberFormat="1" applyFont="1" applyBorder="1" applyAlignment="1" applyProtection="1">
      <alignment horizontal="center" vertical="top"/>
      <protection locked="0"/>
    </xf>
    <xf numFmtId="171" fontId="0" fillId="0" borderId="6" xfId="1" applyNumberFormat="1" applyFont="1" applyBorder="1" applyAlignment="1" applyProtection="1">
      <alignment horizontal="center" vertical="top"/>
      <protection locked="0"/>
    </xf>
    <xf numFmtId="171" fontId="0" fillId="0" borderId="39" xfId="0" applyNumberFormat="1" applyFont="1" applyFill="1" applyBorder="1" applyAlignment="1" applyProtection="1">
      <alignment horizontal="center" vertical="top" wrapText="1"/>
      <protection locked="0"/>
    </xf>
    <xf numFmtId="171" fontId="0" fillId="0" borderId="4" xfId="0" applyNumberFormat="1" applyFont="1" applyFill="1" applyBorder="1" applyAlignment="1" applyProtection="1">
      <alignment horizontal="center" vertical="top" wrapText="1"/>
      <protection locked="0"/>
    </xf>
    <xf numFmtId="171" fontId="0" fillId="0" borderId="2" xfId="0" applyNumberFormat="1" applyFont="1" applyFill="1" applyBorder="1" applyAlignment="1" applyProtection="1">
      <alignment horizontal="center" vertical="top" wrapText="1"/>
      <protection locked="0"/>
    </xf>
    <xf numFmtId="171" fontId="0" fillId="0" borderId="31" xfId="0" applyNumberFormat="1" applyFont="1" applyFill="1" applyBorder="1" applyAlignment="1" applyProtection="1">
      <alignment horizontal="center" vertical="top" wrapText="1"/>
      <protection locked="0"/>
    </xf>
    <xf numFmtId="171" fontId="0" fillId="0" borderId="46" xfId="0" applyNumberFormat="1" applyFont="1" applyFill="1" applyBorder="1" applyAlignment="1" applyProtection="1">
      <alignment horizontal="center" vertical="top" wrapText="1"/>
      <protection locked="0"/>
    </xf>
    <xf numFmtId="171" fontId="0" fillId="0" borderId="6" xfId="0" applyNumberFormat="1" applyFont="1" applyFill="1" applyBorder="1" applyAlignment="1" applyProtection="1">
      <alignment horizontal="center" vertical="top" wrapText="1"/>
      <protection locked="0"/>
    </xf>
    <xf numFmtId="171" fontId="0" fillId="0" borderId="42" xfId="0" applyNumberFormat="1" applyFont="1" applyFill="1" applyBorder="1" applyAlignment="1" applyProtection="1">
      <alignment horizontal="center" vertical="top" wrapText="1"/>
      <protection locked="0"/>
    </xf>
    <xf numFmtId="171" fontId="0" fillId="0" borderId="10" xfId="0" applyNumberFormat="1" applyFont="1" applyFill="1" applyBorder="1" applyAlignment="1" applyProtection="1">
      <alignment horizontal="center" vertical="top" wrapText="1"/>
      <protection locked="0"/>
    </xf>
    <xf numFmtId="171" fontId="0" fillId="0" borderId="14" xfId="0"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wrapText="1"/>
      <protection locked="0"/>
    </xf>
    <xf numFmtId="171" fontId="0" fillId="0" borderId="4" xfId="3" applyNumberFormat="1" applyFont="1" applyFill="1" applyBorder="1" applyAlignment="1" applyProtection="1">
      <alignment horizontal="center" vertical="top" wrapText="1"/>
      <protection locked="0"/>
    </xf>
    <xf numFmtId="171" fontId="0" fillId="0" borderId="2" xfId="3" applyNumberFormat="1" applyFont="1" applyFill="1" applyBorder="1" applyAlignment="1" applyProtection="1">
      <alignment horizontal="center" vertical="top" wrapText="1"/>
      <protection locked="0"/>
    </xf>
    <xf numFmtId="171" fontId="0" fillId="0" borderId="39" xfId="3" applyNumberFormat="1" applyFont="1" applyFill="1" applyBorder="1" applyAlignment="1" applyProtection="1">
      <alignment horizontal="center" vertical="top" wrapText="1"/>
      <protection locked="0"/>
    </xf>
    <xf numFmtId="171" fontId="0" fillId="0" borderId="31" xfId="3" applyNumberFormat="1" applyFont="1" applyFill="1" applyBorder="1" applyAlignment="1" applyProtection="1">
      <alignment horizontal="center" vertical="top" wrapText="1"/>
      <protection locked="0"/>
    </xf>
    <xf numFmtId="171" fontId="0" fillId="0" borderId="46" xfId="3" applyNumberFormat="1" applyFont="1" applyFill="1" applyBorder="1" applyAlignment="1" applyProtection="1">
      <alignment horizontal="center" vertical="top" wrapText="1"/>
      <protection locked="0"/>
    </xf>
    <xf numFmtId="0" fontId="19" fillId="0" borderId="0" xfId="0" applyFont="1" applyFill="1" applyBorder="1" applyAlignment="1" applyProtection="1">
      <alignment horizontal="center"/>
      <protection locked="0"/>
    </xf>
    <xf numFmtId="0" fontId="19" fillId="11" borderId="41" xfId="0" applyFont="1" applyFill="1" applyBorder="1" applyAlignment="1" applyProtection="1">
      <alignment horizontal="center"/>
      <protection locked="0"/>
    </xf>
    <xf numFmtId="171" fontId="0" fillId="13" borderId="26" xfId="0" applyNumberFormat="1" applyFont="1" applyFill="1" applyBorder="1" applyAlignment="1" applyProtection="1">
      <alignment horizontal="center" vertical="top"/>
      <protection locked="0"/>
    </xf>
    <xf numFmtId="171" fontId="0" fillId="0" borderId="28" xfId="3" applyNumberFormat="1" applyFont="1" applyFill="1" applyBorder="1" applyAlignment="1" applyProtection="1">
      <alignment horizontal="center" vertical="top"/>
      <protection locked="0"/>
    </xf>
    <xf numFmtId="171" fontId="0" fillId="13" borderId="26" xfId="3" applyNumberFormat="1" applyFont="1" applyFill="1" applyBorder="1" applyAlignment="1" applyProtection="1">
      <alignment horizontal="center" vertical="top"/>
      <protection locked="0"/>
    </xf>
    <xf numFmtId="171" fontId="0" fillId="0" borderId="28" xfId="0" applyNumberFormat="1" applyFont="1" applyFill="1" applyBorder="1" applyAlignment="1" applyProtection="1">
      <alignment horizontal="center" vertical="top"/>
      <protection locked="0"/>
    </xf>
    <xf numFmtId="171" fontId="0" fillId="13" borderId="28" xfId="3" applyNumberFormat="1" applyFont="1" applyFill="1" applyBorder="1" applyAlignment="1" applyProtection="1">
      <alignment horizontal="center" vertical="top"/>
      <protection locked="0"/>
    </xf>
    <xf numFmtId="171"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38" fontId="19" fillId="12" borderId="25"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2" fontId="0" fillId="0" borderId="0" xfId="0" applyNumberFormat="1" applyFont="1" applyAlignment="1" applyProtection="1"/>
    <xf numFmtId="169" fontId="18" fillId="0" borderId="0" xfId="3" applyNumberFormat="1" applyFont="1" applyFill="1" applyBorder="1" applyAlignment="1" applyProtection="1">
      <alignment horizontal="left" vertical="top"/>
      <protection locked="0"/>
    </xf>
    <xf numFmtId="171" fontId="0" fillId="13" borderId="29" xfId="0" applyNumberFormat="1" applyFont="1" applyFill="1" applyBorder="1" applyAlignment="1" applyProtection="1">
      <alignment horizontal="center" vertical="top"/>
    </xf>
    <xf numFmtId="171" fontId="0" fillId="0" borderId="42" xfId="0" applyNumberFormat="1" applyFont="1" applyFill="1" applyBorder="1" applyAlignment="1" applyProtection="1">
      <alignment horizontal="center" vertical="top"/>
      <protection locked="0"/>
    </xf>
    <xf numFmtId="171" fontId="0" fillId="0" borderId="4" xfId="0" applyNumberFormat="1" applyFont="1" applyFill="1" applyBorder="1" applyAlignment="1" applyProtection="1">
      <alignment horizontal="center" vertical="top"/>
      <protection locked="0"/>
    </xf>
    <xf numFmtId="171" fontId="0" fillId="0" borderId="10" xfId="0" applyNumberFormat="1" applyFont="1" applyFill="1" applyBorder="1" applyAlignment="1" applyProtection="1">
      <alignment horizontal="center" vertical="top"/>
      <protection locked="0"/>
    </xf>
    <xf numFmtId="171" fontId="0" fillId="0" borderId="31" xfId="0" applyNumberFormat="1" applyFont="1" applyFill="1" applyBorder="1" applyAlignment="1" applyProtection="1">
      <alignment horizontal="center" vertical="top"/>
      <protection locked="0"/>
    </xf>
    <xf numFmtId="171" fontId="0" fillId="0" borderId="46" xfId="0" applyNumberFormat="1" applyFont="1" applyFill="1" applyBorder="1" applyAlignment="1" applyProtection="1">
      <alignment horizontal="center" vertical="top"/>
      <protection locked="0"/>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1" fontId="19" fillId="13" borderId="0" xfId="0" applyNumberFormat="1" applyFont="1" applyFill="1" applyBorder="1" applyAlignment="1" applyProtection="1">
      <alignment horizontal="center" vertical="top" wrapText="1"/>
    </xf>
    <xf numFmtId="171" fontId="19" fillId="13" borderId="0" xfId="0" applyNumberFormat="1" applyFont="1" applyFill="1" applyBorder="1" applyAlignment="1" applyProtection="1">
      <alignment horizontal="center" vertical="top"/>
    </xf>
    <xf numFmtId="171" fontId="19" fillId="13" borderId="0" xfId="2" applyNumberFormat="1" applyFont="1" applyFill="1" applyBorder="1" applyAlignment="1" applyProtection="1">
      <alignment horizontal="center" vertical="top"/>
    </xf>
    <xf numFmtId="0" fontId="19" fillId="12" borderId="17" xfId="0" applyFont="1" applyFill="1" applyBorder="1" applyAlignment="1" applyProtection="1">
      <alignment vertical="top"/>
    </xf>
    <xf numFmtId="10" fontId="25" fillId="0" borderId="7" xfId="2" applyNumberFormat="1" applyFont="1" applyFill="1" applyBorder="1" applyAlignment="1" applyProtection="1">
      <alignment horizontal="center" vertical="top" wrapText="1"/>
    </xf>
    <xf numFmtId="171" fontId="19" fillId="13" borderId="19" xfId="0" applyNumberFormat="1" applyFont="1" applyFill="1" applyBorder="1" applyAlignment="1" applyProtection="1">
      <alignment horizontal="center" vertical="top"/>
    </xf>
    <xf numFmtId="171" fontId="19" fillId="12" borderId="25" xfId="0" applyNumberFormat="1" applyFont="1" applyFill="1" applyBorder="1" applyAlignment="1" applyProtection="1">
      <alignment horizontal="center" vertical="top" wrapText="1"/>
    </xf>
    <xf numFmtId="171" fontId="19" fillId="12" borderId="16" xfId="0" applyNumberFormat="1" applyFont="1" applyFill="1" applyBorder="1" applyAlignment="1" applyProtection="1">
      <alignment horizontal="center" vertical="top" wrapText="1"/>
    </xf>
    <xf numFmtId="171" fontId="0" fillId="0" borderId="28"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wrapText="1"/>
    </xf>
    <xf numFmtId="171" fontId="0" fillId="0" borderId="4" xfId="0" applyNumberFormat="1" applyFont="1" applyFill="1" applyBorder="1" applyAlignment="1" applyProtection="1">
      <alignment horizontal="center" vertical="top" wrapText="1"/>
    </xf>
    <xf numFmtId="171" fontId="0" fillId="0" borderId="31" xfId="0" applyNumberFormat="1" applyFont="1" applyFill="1" applyBorder="1" applyAlignment="1" applyProtection="1">
      <alignment horizontal="center" vertical="top" wrapText="1"/>
    </xf>
    <xf numFmtId="171" fontId="0" fillId="0" borderId="10" xfId="0" applyNumberFormat="1" applyFont="1" applyFill="1" applyBorder="1" applyAlignment="1" applyProtection="1">
      <alignment horizontal="center" vertical="top"/>
    </xf>
    <xf numFmtId="171" fontId="0" fillId="0" borderId="2" xfId="0" applyNumberFormat="1" applyFont="1" applyFill="1" applyBorder="1" applyAlignment="1" applyProtection="1">
      <alignment horizontal="center" vertical="top"/>
    </xf>
    <xf numFmtId="171" fontId="0" fillId="0" borderId="4" xfId="0" applyNumberFormat="1" applyFont="1" applyFill="1" applyBorder="1" applyAlignment="1" applyProtection="1">
      <alignment horizontal="center" vertical="top"/>
    </xf>
    <xf numFmtId="171" fontId="0" fillId="0" borderId="3" xfId="0" applyNumberFormat="1" applyFont="1" applyFill="1" applyBorder="1" applyAlignment="1" applyProtection="1">
      <alignment horizontal="center" vertical="top"/>
    </xf>
    <xf numFmtId="171" fontId="0" fillId="0" borderId="28" xfId="0" applyNumberFormat="1" applyFont="1" applyFill="1" applyBorder="1" applyAlignment="1" applyProtection="1">
      <alignment horizontal="center" vertical="top"/>
    </xf>
    <xf numFmtId="171" fontId="0" fillId="0" borderId="29" xfId="0" applyNumberFormat="1" applyFont="1" applyFill="1" applyBorder="1" applyAlignment="1" applyProtection="1">
      <alignment horizontal="center" vertical="top" wrapText="1"/>
    </xf>
    <xf numFmtId="0" fontId="0" fillId="13" borderId="0" xfId="0" applyFill="1">
      <alignment horizontal="left" wrapText="1"/>
    </xf>
    <xf numFmtId="171" fontId="0" fillId="13" borderId="48" xfId="0" applyNumberFormat="1" applyFont="1" applyFill="1" applyBorder="1" applyAlignment="1" applyProtection="1">
      <alignment horizontal="center" vertical="top"/>
    </xf>
    <xf numFmtId="171" fontId="0" fillId="0" borderId="37" xfId="0" applyNumberFormat="1" applyFont="1" applyFill="1" applyBorder="1" applyAlignment="1" applyProtection="1">
      <alignment horizontal="center" vertical="top" wrapText="1"/>
    </xf>
    <xf numFmtId="171" fontId="0" fillId="0" borderId="39" xfId="0" applyNumberFormat="1" applyFont="1" applyFill="1" applyBorder="1" applyAlignment="1" applyProtection="1">
      <alignment horizontal="center" vertical="top" wrapText="1"/>
    </xf>
    <xf numFmtId="171" fontId="19" fillId="13" borderId="18" xfId="0" applyNumberFormat="1" applyFont="1" applyFill="1" applyBorder="1" applyAlignment="1" applyProtection="1">
      <alignment horizontal="center" vertical="top"/>
    </xf>
    <xf numFmtId="171" fontId="0" fillId="0" borderId="39" xfId="0" applyNumberFormat="1" applyFont="1" applyFill="1" applyBorder="1" applyAlignment="1" applyProtection="1">
      <alignment horizontal="center" vertical="top"/>
    </xf>
    <xf numFmtId="171" fontId="0" fillId="13" borderId="71" xfId="0" applyNumberFormat="1" applyFont="1" applyFill="1" applyBorder="1" applyAlignment="1" applyProtection="1">
      <alignment horizontal="center" vertical="top"/>
    </xf>
    <xf numFmtId="0" fontId="0" fillId="13" borderId="18" xfId="0" applyFill="1" applyBorder="1">
      <alignment horizontal="left" wrapText="1"/>
    </xf>
    <xf numFmtId="171" fontId="19" fillId="13" borderId="43" xfId="0" applyNumberFormat="1" applyFont="1" applyFill="1" applyBorder="1" applyAlignment="1" applyProtection="1">
      <alignment horizontal="center" vertical="top" wrapText="1"/>
    </xf>
    <xf numFmtId="171" fontId="19" fillId="13" borderId="47" xfId="0" applyNumberFormat="1" applyFont="1" applyFill="1" applyBorder="1" applyAlignment="1" applyProtection="1">
      <alignment horizontal="center" vertical="top" wrapText="1"/>
    </xf>
    <xf numFmtId="171" fontId="19" fillId="13" borderId="45" xfId="0" applyNumberFormat="1" applyFont="1" applyFill="1" applyBorder="1" applyAlignment="1" applyProtection="1">
      <alignment horizontal="center" vertical="top" wrapText="1"/>
    </xf>
    <xf numFmtId="171" fontId="19" fillId="13" borderId="43" xfId="0" applyNumberFormat="1" applyFont="1" applyFill="1" applyBorder="1" applyAlignment="1" applyProtection="1">
      <alignment horizontal="center" vertical="top"/>
    </xf>
    <xf numFmtId="171" fontId="19" fillId="13" borderId="47" xfId="0" applyNumberFormat="1" applyFont="1" applyFill="1" applyBorder="1" applyAlignment="1" applyProtection="1">
      <alignment horizontal="center" vertical="top"/>
    </xf>
    <xf numFmtId="171" fontId="19" fillId="13" borderId="44" xfId="0" applyNumberFormat="1" applyFont="1" applyFill="1" applyBorder="1" applyAlignment="1" applyProtection="1">
      <alignment horizontal="center" vertical="top"/>
    </xf>
    <xf numFmtId="171" fontId="0" fillId="13" borderId="12" xfId="0" applyNumberFormat="1" applyFont="1" applyFill="1" applyBorder="1" applyAlignment="1" applyProtection="1">
      <alignment horizontal="center" vertical="top"/>
    </xf>
    <xf numFmtId="171" fontId="19" fillId="13" borderId="26" xfId="0" applyNumberFormat="1" applyFont="1" applyFill="1" applyBorder="1" applyAlignment="1" applyProtection="1">
      <alignment horizontal="center" vertical="top"/>
      <protection locked="0"/>
    </xf>
    <xf numFmtId="171" fontId="0" fillId="13" borderId="37" xfId="0" applyNumberFormat="1" applyFont="1" applyFill="1" applyBorder="1" applyAlignment="1" applyProtection="1">
      <alignment horizontal="center" vertical="top" wrapText="1"/>
    </xf>
    <xf numFmtId="171" fontId="19" fillId="12" borderId="26" xfId="0" applyNumberFormat="1" applyFont="1" applyFill="1" applyBorder="1" applyAlignment="1" applyProtection="1">
      <alignment horizontal="center" vertical="top"/>
    </xf>
    <xf numFmtId="171" fontId="0" fillId="13" borderId="20" xfId="0" applyNumberFormat="1" applyFont="1" applyFill="1" applyBorder="1" applyAlignment="1" applyProtection="1">
      <alignment horizontal="center" vertical="top"/>
    </xf>
    <xf numFmtId="171" fontId="0" fillId="13" borderId="21" xfId="0" applyNumberFormat="1" applyFont="1" applyFill="1" applyBorder="1" applyAlignment="1" applyProtection="1">
      <alignment horizontal="center" vertical="top"/>
    </xf>
    <xf numFmtId="171" fontId="0" fillId="13" borderId="21" xfId="2" applyNumberFormat="1" applyFont="1" applyFill="1" applyBorder="1" applyAlignment="1" applyProtection="1">
      <alignment horizontal="center" vertical="top"/>
    </xf>
    <xf numFmtId="0" fontId="0" fillId="0" borderId="0" xfId="0" applyFont="1" applyAlignment="1" applyProtection="1">
      <alignment wrapText="1"/>
    </xf>
    <xf numFmtId="0" fontId="0" fillId="13" borderId="31" xfId="0" applyFont="1" applyFill="1" applyBorder="1" applyAlignment="1" applyProtection="1">
      <alignment vertical="top"/>
    </xf>
    <xf numFmtId="0" fontId="0" fillId="0" borderId="31" xfId="0" applyFont="1" applyFill="1" applyBorder="1" applyAlignment="1" applyProtection="1">
      <alignment vertical="top"/>
    </xf>
    <xf numFmtId="171" fontId="0" fillId="13" borderId="26" xfId="1" applyNumberFormat="1" applyFont="1" applyFill="1" applyBorder="1" applyAlignment="1" applyProtection="1">
      <alignment horizontal="center" vertical="top"/>
      <protection locked="0"/>
    </xf>
    <xf numFmtId="171" fontId="0" fillId="13" borderId="28" xfId="1" applyNumberFormat="1" applyFont="1" applyFill="1" applyBorder="1" applyAlignment="1" applyProtection="1">
      <alignment horizontal="center" vertical="top"/>
      <protection locked="0"/>
    </xf>
    <xf numFmtId="171" fontId="0" fillId="13" borderId="39" xfId="1" applyNumberFormat="1" applyFont="1" applyFill="1" applyBorder="1" applyAlignment="1" applyProtection="1">
      <alignment horizontal="center" vertical="top"/>
      <protection locked="0"/>
    </xf>
    <xf numFmtId="171" fontId="0" fillId="13" borderId="4" xfId="1" applyNumberFormat="1" applyFont="1" applyFill="1" applyBorder="1" applyAlignment="1" applyProtection="1">
      <alignment horizontal="center" vertical="top"/>
      <protection locked="0"/>
    </xf>
    <xf numFmtId="171" fontId="0" fillId="13" borderId="31" xfId="1" applyNumberFormat="1" applyFont="1" applyFill="1" applyBorder="1" applyAlignment="1" applyProtection="1">
      <alignment horizontal="center" vertical="top"/>
      <protection locked="0"/>
    </xf>
    <xf numFmtId="171" fontId="0" fillId="13" borderId="10" xfId="1" applyNumberFormat="1" applyFont="1" applyFill="1" applyBorder="1" applyAlignment="1" applyProtection="1">
      <alignment horizontal="center" vertical="top"/>
      <protection locked="0"/>
    </xf>
    <xf numFmtId="171" fontId="0" fillId="13" borderId="2" xfId="1" applyNumberFormat="1" applyFont="1" applyFill="1" applyBorder="1" applyAlignment="1" applyProtection="1">
      <alignment horizontal="center" vertical="top"/>
      <protection locked="0"/>
    </xf>
    <xf numFmtId="171" fontId="0" fillId="13" borderId="3" xfId="1" applyNumberFormat="1" applyFont="1" applyFill="1" applyBorder="1" applyAlignment="1" applyProtection="1">
      <alignment horizontal="center" vertical="top"/>
      <protection locked="0"/>
    </xf>
    <xf numFmtId="171" fontId="19" fillId="13" borderId="72" xfId="0" applyNumberFormat="1" applyFont="1" applyFill="1" applyBorder="1" applyAlignment="1" applyProtection="1">
      <alignment horizontal="center" vertical="top"/>
      <protection locked="0"/>
    </xf>
    <xf numFmtId="171" fontId="0" fillId="13" borderId="30" xfId="0" applyNumberFormat="1" applyFont="1" applyFill="1" applyBorder="1" applyAlignment="1" applyProtection="1">
      <alignment horizontal="center" vertical="top"/>
    </xf>
    <xf numFmtId="171" fontId="0" fillId="13" borderId="37" xfId="0" applyNumberFormat="1" applyFont="1" applyFill="1" applyBorder="1" applyAlignment="1" applyProtection="1">
      <alignment horizontal="center" vertical="top"/>
    </xf>
    <xf numFmtId="171" fontId="0" fillId="13" borderId="7" xfId="2" applyNumberFormat="1" applyFont="1" applyFill="1" applyBorder="1" applyAlignment="1" applyProtection="1">
      <alignment horizontal="center" vertical="top"/>
    </xf>
    <xf numFmtId="171" fontId="0" fillId="13" borderId="7" xfId="0" applyNumberFormat="1" applyFont="1" applyFill="1" applyBorder="1" applyAlignment="1" applyProtection="1">
      <alignment horizontal="center" vertical="top"/>
    </xf>
    <xf numFmtId="171" fontId="0" fillId="13" borderId="66" xfId="0" applyNumberFormat="1" applyFont="1" applyFill="1" applyBorder="1" applyAlignment="1" applyProtection="1">
      <alignment horizontal="center" vertical="top"/>
    </xf>
    <xf numFmtId="171" fontId="0" fillId="13" borderId="67" xfId="0" applyNumberFormat="1" applyFont="1" applyFill="1" applyBorder="1" applyAlignment="1" applyProtection="1">
      <alignment horizontal="center" vertical="top"/>
    </xf>
    <xf numFmtId="171" fontId="0" fillId="13" borderId="14" xfId="0" applyNumberFormat="1" applyFont="1" applyFill="1" applyBorder="1" applyAlignment="1" applyProtection="1">
      <alignment horizontal="center" vertical="top" wrapText="1"/>
    </xf>
    <xf numFmtId="171" fontId="0" fillId="13" borderId="67" xfId="0" applyNumberFormat="1" applyFont="1" applyFill="1" applyBorder="1" applyAlignment="1" applyProtection="1">
      <alignment horizontal="center" vertical="top" wrapText="1"/>
    </xf>
    <xf numFmtId="10" fontId="25"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1" fontId="0" fillId="13" borderId="71" xfId="0" applyNumberFormat="1" applyFont="1" applyFill="1" applyBorder="1" applyAlignment="1" applyProtection="1">
      <alignment horizontal="center" vertical="top" wrapText="1"/>
    </xf>
    <xf numFmtId="171" fontId="0" fillId="13" borderId="12" xfId="0" applyNumberFormat="1" applyFont="1" applyFill="1" applyBorder="1" applyAlignment="1" applyProtection="1">
      <alignment horizontal="center" vertical="top" wrapText="1"/>
    </xf>
    <xf numFmtId="171" fontId="0" fillId="0" borderId="39" xfId="3" applyNumberFormat="1" applyFont="1" applyFill="1" applyBorder="1" applyAlignment="1" applyProtection="1">
      <alignment horizontal="center" vertical="top"/>
    </xf>
    <xf numFmtId="171" fontId="0" fillId="0" borderId="4" xfId="3" applyNumberFormat="1" applyFont="1" applyFill="1" applyBorder="1" applyAlignment="1" applyProtection="1">
      <alignment horizontal="center" vertical="top"/>
    </xf>
    <xf numFmtId="171" fontId="0" fillId="0" borderId="31" xfId="3" applyNumberFormat="1" applyFont="1" applyFill="1" applyBorder="1" applyAlignment="1" applyProtection="1">
      <alignment horizontal="center" vertical="top"/>
    </xf>
    <xf numFmtId="171" fontId="0" fillId="0" borderId="2" xfId="3" applyNumberFormat="1" applyFont="1" applyFill="1" applyBorder="1" applyAlignment="1" applyProtection="1">
      <alignment horizontal="center" vertical="top"/>
    </xf>
    <xf numFmtId="171" fontId="0" fillId="0" borderId="28" xfId="3" applyNumberFormat="1" applyFont="1" applyFill="1" applyBorder="1" applyAlignment="1" applyProtection="1">
      <alignment horizontal="center" vertical="top"/>
    </xf>
    <xf numFmtId="171" fontId="0" fillId="13" borderId="46" xfId="0" applyNumberFormat="1" applyFont="1" applyFill="1" applyBorder="1" applyAlignment="1" applyProtection="1">
      <alignment horizontal="center" vertical="top" wrapText="1"/>
    </xf>
    <xf numFmtId="171" fontId="0" fillId="0" borderId="3" xfId="3" applyNumberFormat="1" applyFont="1" applyFill="1" applyBorder="1" applyAlignment="1" applyProtection="1">
      <alignment horizontal="center" vertical="top" wrapText="1"/>
      <protection locked="0"/>
    </xf>
    <xf numFmtId="171" fontId="0" fillId="0" borderId="10" xfId="3" applyNumberFormat="1" applyFont="1" applyFill="1" applyBorder="1" applyAlignment="1" applyProtection="1">
      <alignment horizontal="center" vertical="top"/>
    </xf>
    <xf numFmtId="171" fontId="19" fillId="13" borderId="40" xfId="3" applyNumberFormat="1" applyFont="1" applyFill="1" applyBorder="1" applyAlignment="1" applyProtection="1">
      <alignment horizontal="center" vertical="top" wrapText="1"/>
    </xf>
    <xf numFmtId="171" fontId="0" fillId="0" borderId="19" xfId="3" applyNumberFormat="1" applyFont="1" applyFill="1" applyBorder="1" applyAlignment="1" applyProtection="1">
      <alignment horizontal="center" vertical="top"/>
    </xf>
    <xf numFmtId="171" fontId="0" fillId="13" borderId="22" xfId="0" applyNumberFormat="1" applyFont="1" applyFill="1" applyBorder="1" applyAlignment="1" applyProtection="1">
      <alignment horizontal="center" vertical="top"/>
    </xf>
    <xf numFmtId="171" fontId="18" fillId="13" borderId="45" xfId="0" applyNumberFormat="1" applyFont="1" applyFill="1" applyBorder="1" applyAlignment="1" applyProtection="1">
      <alignment horizontal="center" vertical="top" wrapText="1"/>
    </xf>
    <xf numFmtId="171" fontId="8" fillId="13" borderId="31" xfId="0" applyNumberFormat="1" applyFont="1" applyFill="1" applyBorder="1" applyAlignment="1" applyProtection="1">
      <alignment horizontal="center" vertical="top" wrapText="1"/>
    </xf>
    <xf numFmtId="0" fontId="0" fillId="13" borderId="19" xfId="0" applyFill="1" applyBorder="1">
      <alignment horizontal="left" wrapText="1"/>
    </xf>
    <xf numFmtId="0" fontId="0" fillId="0" borderId="0" xfId="0" applyAlignment="1">
      <alignment horizontal="left"/>
    </xf>
    <xf numFmtId="0" fontId="15" fillId="10" borderId="15" xfId="0" applyFont="1" applyFill="1" applyBorder="1" applyAlignment="1">
      <alignment vertical="top"/>
    </xf>
    <xf numFmtId="0" fontId="16" fillId="10" borderId="16" xfId="0" applyFont="1" applyFill="1" applyBorder="1" applyAlignment="1">
      <alignment vertical="top"/>
    </xf>
    <xf numFmtId="0" fontId="15" fillId="10" borderId="16" xfId="0" applyFont="1" applyFill="1" applyBorder="1" applyAlignment="1">
      <alignment vertical="top"/>
    </xf>
    <xf numFmtId="167" fontId="16" fillId="10" borderId="16" xfId="0" applyNumberFormat="1" applyFont="1" applyFill="1" applyBorder="1" applyAlignment="1">
      <alignment vertical="center" wrapText="1"/>
    </xf>
    <xf numFmtId="10" fontId="16" fillId="10" borderId="17" xfId="0" applyNumberFormat="1" applyFont="1" applyFill="1" applyBorder="1" applyAlignment="1">
      <alignment vertical="center" wrapText="1"/>
    </xf>
    <xf numFmtId="0" fontId="8" fillId="0" borderId="18" xfId="0" applyFont="1" applyBorder="1" applyAlignment="1">
      <alignment vertical="top"/>
    </xf>
    <xf numFmtId="0" fontId="0" fillId="0" borderId="0" xfId="0" applyAlignment="1">
      <alignment vertical="top"/>
    </xf>
    <xf numFmtId="167" fontId="0" fillId="0" borderId="0" xfId="0" applyNumberFormat="1" applyAlignment="1">
      <alignment vertical="center" wrapText="1"/>
    </xf>
    <xf numFmtId="10" fontId="0" fillId="0" borderId="19" xfId="0" applyNumberFormat="1" applyBorder="1" applyAlignment="1">
      <alignment vertical="center" wrapText="1"/>
    </xf>
    <xf numFmtId="0" fontId="8" fillId="0" borderId="18" xfId="0" applyFont="1" applyBorder="1" applyAlignment="1">
      <alignment horizontal="center"/>
    </xf>
    <xf numFmtId="0" fontId="0" fillId="0" borderId="0" xfId="0" applyAlignment="1">
      <alignment horizontal="center" wrapText="1"/>
    </xf>
    <xf numFmtId="10" fontId="0" fillId="0" borderId="19" xfId="0" applyNumberFormat="1" applyBorder="1" applyAlignment="1">
      <alignment horizontal="center" wrapText="1"/>
    </xf>
    <xf numFmtId="0" fontId="0" fillId="0" borderId="18" xfId="0" applyBorder="1" applyAlignment="1">
      <alignment vertical="top"/>
    </xf>
    <xf numFmtId="0" fontId="8" fillId="0" borderId="0" xfId="0" applyFont="1" applyAlignment="1">
      <alignment vertical="top"/>
    </xf>
    <xf numFmtId="167" fontId="8" fillId="0" borderId="10" xfId="0" applyNumberFormat="1" applyFont="1" applyBorder="1" applyAlignment="1">
      <alignment horizontal="center" vertical="top" wrapText="1"/>
    </xf>
    <xf numFmtId="0" fontId="0" fillId="0" borderId="9" xfId="0"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0" borderId="18" xfId="0" applyBorder="1" applyAlignment="1">
      <alignment horizontal="left"/>
    </xf>
    <xf numFmtId="10" fontId="0" fillId="0" borderId="19" xfId="0" applyNumberFormat="1" applyBorder="1" applyAlignment="1">
      <alignment horizontal="left"/>
    </xf>
    <xf numFmtId="167" fontId="0" fillId="0" borderId="0" xfId="0" applyNumberFormat="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67" fontId="0" fillId="0" borderId="21" xfId="0" applyNumberFormat="1" applyBorder="1" applyAlignment="1">
      <alignment horizontal="left"/>
    </xf>
    <xf numFmtId="10" fontId="0" fillId="0" borderId="22" xfId="0" applyNumberFormat="1" applyBorder="1" applyAlignment="1">
      <alignment horizontal="left"/>
    </xf>
    <xf numFmtId="0" fontId="0" fillId="0" borderId="0" xfId="0" applyAlignment="1">
      <alignment horizontal="left" vertical="top" wrapText="1"/>
    </xf>
    <xf numFmtId="0" fontId="15" fillId="10" borderId="15" xfId="0" applyFont="1" applyFill="1" applyBorder="1" applyAlignment="1">
      <alignment horizontal="left"/>
    </xf>
    <xf numFmtId="0" fontId="16" fillId="10" borderId="16" xfId="0" applyFont="1" applyFill="1" applyBorder="1">
      <alignment horizontal="left" wrapText="1"/>
    </xf>
    <xf numFmtId="0" fontId="0" fillId="0" borderId="18" xfId="0" applyBorder="1">
      <alignment horizontal="left" wrapText="1"/>
    </xf>
    <xf numFmtId="0" fontId="8" fillId="0" borderId="18" xfId="0" applyFont="1" applyBorder="1" applyAlignment="1">
      <alignment horizontal="center" wrapText="1"/>
    </xf>
    <xf numFmtId="0" fontId="0" fillId="0" borderId="0" xfId="0" applyAlignment="1">
      <alignment horizontal="center"/>
    </xf>
    <xf numFmtId="166" fontId="0" fillId="0" borderId="0" xfId="0" applyNumberFormat="1" applyAlignment="1">
      <alignment vertical="top"/>
    </xf>
    <xf numFmtId="10" fontId="0" fillId="0" borderId="10" xfId="2" applyNumberFormat="1" applyFont="1" applyFill="1" applyBorder="1" applyAlignment="1" applyProtection="1">
      <alignment vertical="top"/>
    </xf>
    <xf numFmtId="0" fontId="0" fillId="0" borderId="0" xfId="0" applyAlignment="1">
      <alignment horizontal="left" vertical="center"/>
    </xf>
    <xf numFmtId="0" fontId="17" fillId="0" borderId="0" xfId="0" applyFont="1" applyAlignment="1">
      <alignment vertical="top"/>
    </xf>
    <xf numFmtId="0" fontId="0" fillId="0" borderId="0" xfId="0" quotePrefix="1" applyAlignment="1">
      <alignment horizontal="right" vertical="top"/>
    </xf>
    <xf numFmtId="0" fontId="0" fillId="0" borderId="21" xfId="0" quotePrefix="1" applyBorder="1" applyAlignment="1">
      <alignment horizontal="righ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0" fillId="0" borderId="9" xfId="0" applyBorder="1" applyAlignment="1">
      <alignment horizontal="center"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20" xfId="0" applyNumberFormat="1" applyBorder="1" applyAlignment="1">
      <alignment horizontal="left" vertical="top" wrapText="1"/>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38" fontId="0" fillId="3" borderId="0" xfId="0" applyNumberFormat="1" applyFill="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38" fontId="0" fillId="3" borderId="61" xfId="0" applyNumberFormat="1" applyFill="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38" fontId="0" fillId="3" borderId="5" xfId="0" applyNumberFormat="1" applyFill="1" applyBorder="1" applyAlignment="1">
      <alignment horizontal="left" vertical="top" wrapText="1"/>
    </xf>
    <xf numFmtId="166" fontId="0" fillId="0" borderId="0" xfId="0" applyNumberFormat="1" applyAlignment="1"/>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19" xfId="0" quotePrefix="1" applyBorder="1" applyAlignment="1">
      <alignment horizontal="center" vertical="top" wrapText="1"/>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6" fontId="0" fillId="3" borderId="0" xfId="0" applyNumberFormat="1" applyFill="1" applyAlignment="1">
      <alignment horizontal="left" vertical="top" wrapText="1"/>
    </xf>
    <xf numFmtId="167" fontId="0" fillId="0" borderId="0" xfId="0" applyNumberFormat="1">
      <alignment horizontal="left" wrapText="1"/>
    </xf>
    <xf numFmtId="10" fontId="0" fillId="0" borderId="0" xfId="0" applyNumberFormat="1">
      <alignment horizontal="left" wrapText="1"/>
    </xf>
    <xf numFmtId="0" fontId="16" fillId="0" borderId="0" xfId="0" applyFont="1">
      <alignment horizontal="left" wrapText="1"/>
    </xf>
    <xf numFmtId="10" fontId="16" fillId="0" borderId="0" xfId="0" applyNumberFormat="1" applyFont="1" applyAlignment="1">
      <alignment vertical="center" wrapText="1"/>
    </xf>
    <xf numFmtId="0" fontId="16" fillId="10" borderId="17" xfId="0" applyFont="1" applyFill="1" applyBorder="1">
      <alignment horizontal="left" wrapText="1"/>
    </xf>
    <xf numFmtId="10" fontId="0" fillId="0" borderId="0" xfId="0" applyNumberFormat="1" applyAlignment="1">
      <alignment vertical="center" wrapText="1"/>
    </xf>
    <xf numFmtId="0" fontId="0" fillId="0" borderId="19" xfId="0" applyBorder="1">
      <alignment horizontal="left" wrapText="1"/>
    </xf>
    <xf numFmtId="10" fontId="0" fillId="0" borderId="0" xfId="0" applyNumberFormat="1" applyAlignment="1">
      <alignment horizontal="center" wrapText="1"/>
    </xf>
    <xf numFmtId="0" fontId="0" fillId="0" borderId="18" xfId="0" applyBorder="1" applyAlignment="1">
      <alignment horizontal="center"/>
    </xf>
    <xf numFmtId="0" fontId="0" fillId="0" borderId="19" xfId="0" applyBorder="1" applyAlignment="1">
      <alignment horizontal="center"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0" fontId="6" fillId="0" borderId="0" xfId="0" applyFont="1" applyAlignment="1">
      <alignment vertical="top"/>
    </xf>
    <xf numFmtId="10" fontId="0" fillId="0" borderId="0" xfId="0" applyNumberFormat="1" applyAlignment="1">
      <alignment horizontal="left"/>
    </xf>
    <xf numFmtId="171" fontId="0" fillId="13" borderId="30" xfId="3" applyNumberFormat="1" applyFont="1" applyFill="1" applyBorder="1" applyAlignment="1" applyProtection="1">
      <alignment horizontal="center" vertical="top"/>
      <protection locked="0"/>
    </xf>
    <xf numFmtId="171" fontId="0" fillId="13" borderId="29" xfId="3" applyNumberFormat="1" applyFont="1" applyFill="1" applyBorder="1" applyAlignment="1" applyProtection="1">
      <alignment horizontal="center" vertical="top"/>
      <protection locked="0"/>
    </xf>
    <xf numFmtId="171" fontId="0" fillId="13" borderId="72" xfId="3" applyNumberFormat="1" applyFont="1" applyFill="1" applyBorder="1" applyAlignment="1" applyProtection="1">
      <alignment horizontal="center" vertical="top"/>
      <protection locked="0"/>
    </xf>
    <xf numFmtId="171" fontId="0" fillId="13" borderId="27" xfId="3" applyNumberFormat="1" applyFont="1" applyFill="1" applyBorder="1" applyAlignment="1" applyProtection="1">
      <alignment horizontal="center" vertical="top"/>
      <protection locked="0"/>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22"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8" fillId="13" borderId="0" xfId="0" applyFont="1" applyFill="1" applyAlignment="1">
      <alignment vertical="top"/>
    </xf>
    <xf numFmtId="0" fontId="8" fillId="13" borderId="19" xfId="0" applyFont="1" applyFill="1" applyBorder="1" applyAlignment="1">
      <alignment vertical="top"/>
    </xf>
    <xf numFmtId="0" fontId="19" fillId="13" borderId="0" xfId="0" applyFont="1" applyFill="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22" fillId="13" borderId="0" xfId="0" applyFont="1" applyFill="1" applyBorder="1" applyAlignment="1" applyProtection="1">
      <alignment vertical="top"/>
    </xf>
    <xf numFmtId="0" fontId="0" fillId="13" borderId="19" xfId="0" applyFont="1" applyFill="1" applyBorder="1" applyAlignment="1" applyProtection="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21" fillId="13" borderId="18" xfId="0" applyFont="1" applyFill="1" applyBorder="1" applyAlignment="1" applyProtection="1">
      <alignment vertical="top"/>
    </xf>
    <xf numFmtId="0" fontId="0" fillId="0" borderId="0" xfId="0" applyFill="1" applyAlignment="1">
      <alignment vertical="top"/>
    </xf>
    <xf numFmtId="0" fontId="0" fillId="0" borderId="0" xfId="0" applyFill="1" applyAlignment="1">
      <alignment horizontal="left"/>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0" fontId="0" fillId="8" borderId="2" xfId="0" applyFill="1" applyBorder="1" applyAlignment="1">
      <alignment vertical="top"/>
    </xf>
    <xf numFmtId="0" fontId="34" fillId="14" borderId="2" xfId="0" applyFont="1" applyFill="1" applyBorder="1" applyAlignment="1">
      <alignment vertical="top"/>
    </xf>
    <xf numFmtId="0" fontId="34" fillId="14" borderId="2" xfId="0" applyFont="1" applyFill="1" applyBorder="1" applyAlignment="1" applyProtection="1">
      <alignment vertical="top"/>
    </xf>
    <xf numFmtId="0" fontId="6" fillId="13" borderId="2" xfId="0" applyFont="1" applyFill="1" applyBorder="1" applyAlignment="1" applyProtection="1">
      <alignment vertical="top"/>
    </xf>
    <xf numFmtId="0" fontId="6" fillId="13" borderId="31" xfId="0" applyFont="1" applyFill="1" applyBorder="1" applyAlignment="1">
      <alignment vertical="top"/>
    </xf>
    <xf numFmtId="171" fontId="0" fillId="0" borderId="26" xfId="3" applyNumberFormat="1" applyFont="1" applyFill="1" applyBorder="1" applyAlignment="1" applyProtection="1">
      <alignment horizontal="center" vertical="top"/>
      <protection locked="0"/>
    </xf>
    <xf numFmtId="0" fontId="0" fillId="13" borderId="0" xfId="0" applyFill="1" applyAlignment="1"/>
    <xf numFmtId="0" fontId="0" fillId="13" borderId="0" xfId="0" applyFill="1" applyAlignment="1">
      <alignment vertical="top"/>
    </xf>
    <xf numFmtId="171" fontId="19" fillId="13" borderId="0" xfId="0" applyNumberFormat="1" applyFont="1" applyFill="1" applyAlignment="1">
      <alignment horizontal="center" vertical="top"/>
    </xf>
    <xf numFmtId="171" fontId="19" fillId="13" borderId="19" xfId="0" applyNumberFormat="1" applyFont="1" applyFill="1" applyBorder="1" applyAlignment="1">
      <alignment horizontal="center" vertical="top"/>
    </xf>
    <xf numFmtId="171" fontId="19" fillId="13" borderId="18" xfId="0" applyNumberFormat="1" applyFont="1" applyFill="1" applyBorder="1" applyAlignment="1">
      <alignment horizontal="center" vertical="top"/>
    </xf>
    <xf numFmtId="0" fontId="35" fillId="13" borderId="0" xfId="0" applyFont="1" applyFill="1" applyAlignment="1">
      <alignment vertical="top"/>
    </xf>
    <xf numFmtId="171" fontId="0" fillId="0" borderId="10" xfId="0" applyNumberFormat="1" applyBorder="1" applyAlignment="1">
      <alignment horizontal="center" vertical="top" wrapText="1"/>
    </xf>
    <xf numFmtId="171" fontId="0" fillId="0" borderId="4" xfId="0" applyNumberFormat="1" applyBorder="1" applyAlignment="1">
      <alignment horizontal="center" vertical="top" wrapText="1"/>
    </xf>
    <xf numFmtId="171" fontId="0" fillId="0" borderId="31" xfId="0" applyNumberFormat="1" applyBorder="1" applyAlignment="1">
      <alignment horizontal="center" vertical="top" wrapText="1"/>
    </xf>
    <xf numFmtId="171" fontId="0" fillId="0" borderId="39" xfId="0" applyNumberFormat="1" applyBorder="1" applyAlignment="1">
      <alignment horizontal="center" vertical="top"/>
    </xf>
    <xf numFmtId="171" fontId="0" fillId="0" borderId="2" xfId="0" applyNumberFormat="1" applyBorder="1" applyAlignment="1">
      <alignment horizontal="center" vertical="top"/>
    </xf>
    <xf numFmtId="171" fontId="0" fillId="0" borderId="4" xfId="0" applyNumberFormat="1" applyBorder="1" applyAlignment="1">
      <alignment horizontal="center" vertical="top"/>
    </xf>
    <xf numFmtId="171" fontId="0" fillId="0" borderId="3" xfId="0" applyNumberFormat="1" applyBorder="1" applyAlignment="1">
      <alignment horizontal="center" vertical="top"/>
    </xf>
    <xf numFmtId="0" fontId="22" fillId="13" borderId="0" xfId="0" applyFont="1" applyFill="1" applyAlignment="1">
      <alignment vertical="top"/>
    </xf>
    <xf numFmtId="171" fontId="19" fillId="13" borderId="0" xfId="0" applyNumberFormat="1" applyFont="1" applyFill="1" applyBorder="1" applyAlignment="1" applyProtection="1">
      <alignment horizontal="center" vertical="top"/>
      <protection locked="0"/>
    </xf>
    <xf numFmtId="0" fontId="18" fillId="13" borderId="20" xfId="0" applyFont="1" applyFill="1" applyBorder="1" applyAlignment="1">
      <alignment vertical="top"/>
    </xf>
    <xf numFmtId="0" fontId="19" fillId="13" borderId="21" xfId="0" applyFont="1" applyFill="1" applyBorder="1" applyAlignment="1">
      <alignment vertical="top"/>
    </xf>
    <xf numFmtId="0" fontId="8" fillId="13" borderId="21" xfId="0" applyFont="1" applyFill="1" applyBorder="1" applyAlignment="1">
      <alignment vertical="top"/>
    </xf>
    <xf numFmtId="0" fontId="0" fillId="13" borderId="21" xfId="0" applyFill="1" applyBorder="1" applyAlignment="1"/>
    <xf numFmtId="0" fontId="0" fillId="13" borderId="21" xfId="0" applyFill="1" applyBorder="1" applyAlignment="1">
      <alignment vertical="top"/>
    </xf>
    <xf numFmtId="171" fontId="0" fillId="13" borderId="21" xfId="0" applyNumberFormat="1" applyFill="1" applyBorder="1" applyAlignment="1">
      <alignment horizontal="center" vertical="top"/>
    </xf>
    <xf numFmtId="171" fontId="0" fillId="13" borderId="22" xfId="0" applyNumberFormat="1" applyFill="1" applyBorder="1" applyAlignment="1">
      <alignment horizontal="center" vertical="top"/>
    </xf>
    <xf numFmtId="171" fontId="0" fillId="13" borderId="20" xfId="0" applyNumberFormat="1" applyFill="1" applyBorder="1" applyAlignment="1">
      <alignment horizontal="center" vertical="top"/>
    </xf>
    <xf numFmtId="0" fontId="19" fillId="0" borderId="0" xfId="0" applyFont="1" applyAlignment="1"/>
    <xf numFmtId="0" fontId="0" fillId="15" borderId="2" xfId="0" applyFill="1" applyBorder="1" applyAlignment="1">
      <alignment vertical="top"/>
    </xf>
    <xf numFmtId="171" fontId="0" fillId="8" borderId="25" xfId="0" applyNumberFormat="1" applyFill="1" applyBorder="1" applyAlignment="1">
      <alignment horizontal="center" vertical="top" wrapText="1"/>
    </xf>
    <xf numFmtId="171" fontId="0" fillId="8" borderId="26" xfId="0" applyNumberFormat="1" applyFill="1" applyBorder="1" applyAlignment="1">
      <alignment horizontal="center" vertical="top" wrapText="1"/>
    </xf>
    <xf numFmtId="171" fontId="0" fillId="8" borderId="72" xfId="0" applyNumberFormat="1" applyFill="1" applyBorder="1" applyAlignment="1">
      <alignment horizontal="center" vertical="top" wrapText="1"/>
    </xf>
    <xf numFmtId="171" fontId="0" fillId="8" borderId="1" xfId="0" applyNumberFormat="1" applyFill="1" applyBorder="1" applyAlignment="1">
      <alignment horizontal="center" vertical="top" wrapText="1"/>
    </xf>
    <xf numFmtId="171" fontId="0" fillId="8" borderId="7" xfId="0" applyNumberFormat="1" applyFill="1" applyBorder="1" applyAlignment="1">
      <alignment horizontal="center" vertical="top" wrapText="1"/>
    </xf>
    <xf numFmtId="171" fontId="0" fillId="8" borderId="70" xfId="0" applyNumberFormat="1" applyFill="1" applyBorder="1" applyAlignment="1">
      <alignment horizontal="center" vertical="top" wrapText="1"/>
    </xf>
    <xf numFmtId="171" fontId="0" fillId="8" borderId="11" xfId="0" applyNumberFormat="1" applyFill="1" applyBorder="1" applyAlignment="1">
      <alignment horizontal="center" vertical="top" wrapText="1"/>
    </xf>
    <xf numFmtId="171" fontId="0" fillId="8" borderId="12" xfId="0" applyNumberFormat="1" applyFill="1" applyBorder="1" applyAlignment="1">
      <alignment horizontal="center" vertical="top" wrapText="1"/>
    </xf>
    <xf numFmtId="171" fontId="0" fillId="8" borderId="13" xfId="0" applyNumberFormat="1" applyFill="1" applyBorder="1" applyAlignment="1">
      <alignment horizontal="center" vertical="top" wrapText="1"/>
    </xf>
    <xf numFmtId="171" fontId="0" fillId="8" borderId="26" xfId="0" applyNumberFormat="1" applyFont="1" applyFill="1" applyBorder="1" applyAlignment="1" applyProtection="1">
      <alignment horizontal="center" vertical="top"/>
    </xf>
    <xf numFmtId="0" fontId="0" fillId="8" borderId="31" xfId="0" applyFill="1" applyBorder="1" applyAlignment="1">
      <alignment vertical="top"/>
    </xf>
    <xf numFmtId="0" fontId="22" fillId="15" borderId="0" xfId="0" applyFont="1" applyFill="1" applyAlignment="1">
      <alignment vertical="top"/>
    </xf>
    <xf numFmtId="0" fontId="8" fillId="15" borderId="0" xfId="0" applyFont="1" applyFill="1" applyAlignment="1">
      <alignment vertical="top"/>
    </xf>
    <xf numFmtId="0" fontId="0" fillId="15" borderId="0" xfId="0" applyFill="1" applyAlignment="1"/>
    <xf numFmtId="0" fontId="0" fillId="15" borderId="0" xfId="0" applyFill="1" applyAlignment="1">
      <alignment vertical="top"/>
    </xf>
    <xf numFmtId="0" fontId="36" fillId="13" borderId="18" xfId="0" applyFont="1" applyFill="1" applyBorder="1" applyAlignment="1" applyProtection="1">
      <alignment vertical="top"/>
    </xf>
    <xf numFmtId="171" fontId="0" fillId="8" borderId="0" xfId="0" applyNumberFormat="1" applyFont="1" applyFill="1" applyBorder="1" applyAlignment="1" applyProtection="1">
      <alignment horizontal="center" vertical="top" wrapText="1"/>
    </xf>
    <xf numFmtId="0" fontId="0" fillId="0" borderId="0" xfId="0" applyBorder="1">
      <alignment horizontal="left" wrapText="1"/>
    </xf>
    <xf numFmtId="171" fontId="0" fillId="0" borderId="0" xfId="3" applyNumberFormat="1" applyFont="1" applyFill="1" applyBorder="1" applyAlignment="1" applyProtection="1">
      <alignment horizontal="center" vertical="top"/>
      <protection locked="0"/>
    </xf>
    <xf numFmtId="171" fontId="0" fillId="0" borderId="0" xfId="1" applyNumberFormat="1" applyFont="1" applyBorder="1" applyAlignment="1" applyProtection="1">
      <alignment horizontal="center" vertical="top"/>
      <protection locked="0"/>
    </xf>
    <xf numFmtId="171" fontId="0" fillId="0" borderId="18" xfId="1" applyNumberFormat="1" applyFont="1" applyBorder="1" applyAlignment="1" applyProtection="1">
      <alignment horizontal="center" vertical="top"/>
      <protection locked="0"/>
    </xf>
    <xf numFmtId="171" fontId="0" fillId="0" borderId="19" xfId="1" applyNumberFormat="1" applyFont="1" applyBorder="1" applyAlignment="1" applyProtection="1">
      <alignment horizontal="center" vertical="top"/>
      <protection locked="0"/>
    </xf>
    <xf numFmtId="171" fontId="0" fillId="13" borderId="0" xfId="0" applyNumberFormat="1" applyFont="1" applyFill="1" applyAlignment="1">
      <alignment horizontal="center" vertical="top"/>
    </xf>
    <xf numFmtId="171" fontId="0" fillId="13" borderId="19" xfId="0" applyNumberFormat="1" applyFont="1" applyFill="1" applyBorder="1" applyAlignment="1">
      <alignment horizontal="center" vertical="top"/>
    </xf>
    <xf numFmtId="171" fontId="0" fillId="13" borderId="18" xfId="0" applyNumberFormat="1" applyFont="1" applyFill="1" applyBorder="1" applyAlignment="1">
      <alignment horizontal="center" vertical="top"/>
    </xf>
    <xf numFmtId="171" fontId="0" fillId="8" borderId="25" xfId="0" applyNumberFormat="1" applyFont="1" applyFill="1" applyBorder="1" applyAlignment="1">
      <alignment horizontal="center" vertical="top" wrapText="1"/>
    </xf>
    <xf numFmtId="171" fontId="0" fillId="8" borderId="26" xfId="0" applyNumberFormat="1" applyFont="1" applyFill="1" applyBorder="1" applyAlignment="1">
      <alignment horizontal="center" vertical="top" wrapText="1"/>
    </xf>
    <xf numFmtId="0" fontId="4" fillId="8" borderId="0" xfId="0" applyFont="1" applyFill="1">
      <alignment horizontal="left" wrapText="1"/>
    </xf>
    <xf numFmtId="0" fontId="4" fillId="8" borderId="0" xfId="0" applyFont="1" applyFill="1" applyAlignment="1">
      <alignment horizontal="left" vertical="top" wrapText="1"/>
    </xf>
    <xf numFmtId="0" fontId="0" fillId="8" borderId="19" xfId="0" applyFill="1" applyBorder="1" applyAlignment="1">
      <alignment vertical="top"/>
    </xf>
    <xf numFmtId="0" fontId="6" fillId="8" borderId="0" xfId="0" applyFont="1" applyFill="1" applyAlignment="1">
      <alignment horizontal="left" vertical="top" wrapText="1"/>
    </xf>
    <xf numFmtId="0" fontId="6" fillId="8" borderId="0" xfId="0" applyFont="1" applyFill="1">
      <alignment horizontal="left" wrapText="1"/>
    </xf>
    <xf numFmtId="0" fontId="0" fillId="8" borderId="0" xfId="0" applyFill="1" applyAlignment="1">
      <alignment vertical="top"/>
    </xf>
    <xf numFmtId="0" fontId="8" fillId="8" borderId="0" xfId="0" applyFont="1" applyFill="1" applyAlignment="1">
      <alignment vertical="top"/>
    </xf>
    <xf numFmtId="0" fontId="0" fillId="8" borderId="0" xfId="0" applyFill="1" applyAlignment="1"/>
    <xf numFmtId="0" fontId="0" fillId="8" borderId="21" xfId="0" applyFill="1" applyBorder="1" applyAlignment="1">
      <alignment vertical="top"/>
    </xf>
    <xf numFmtId="0" fontId="8" fillId="8" borderId="21" xfId="0" applyFont="1" applyFill="1" applyBorder="1" applyAlignment="1">
      <alignment vertical="top"/>
    </xf>
    <xf numFmtId="0" fontId="0" fillId="8" borderId="21" xfId="0" applyFill="1" applyBorder="1" applyAlignment="1"/>
    <xf numFmtId="0" fontId="0" fillId="8" borderId="22" xfId="0" applyFill="1" applyBorder="1" applyAlignment="1">
      <alignment vertical="top"/>
    </xf>
    <xf numFmtId="2" fontId="0" fillId="8" borderId="19" xfId="0" applyNumberFormat="1" applyFill="1" applyBorder="1" applyAlignment="1">
      <alignment horizontal="center" vertical="top" wrapText="1"/>
    </xf>
    <xf numFmtId="2" fontId="0" fillId="8" borderId="22" xfId="0" applyNumberFormat="1" applyFill="1" applyBorder="1" applyAlignment="1">
      <alignment horizontal="center" vertical="top" wrapText="1"/>
    </xf>
    <xf numFmtId="0" fontId="8" fillId="16" borderId="18" xfId="0" applyFont="1" applyFill="1" applyBorder="1" applyAlignment="1">
      <alignment vertical="top"/>
    </xf>
    <xf numFmtId="0" fontId="0" fillId="16" borderId="0" xfId="0" applyFill="1" applyAlignment="1">
      <alignment vertical="top"/>
    </xf>
    <xf numFmtId="0" fontId="34" fillId="16" borderId="19" xfId="0" applyFont="1" applyFill="1" applyBorder="1" applyAlignment="1">
      <alignment vertical="top"/>
    </xf>
    <xf numFmtId="38" fontId="34" fillId="16" borderId="0" xfId="0" applyNumberFormat="1" applyFont="1" applyFill="1" applyAlignment="1">
      <alignment horizontal="left" vertical="top" wrapText="1"/>
    </xf>
    <xf numFmtId="38" fontId="34" fillId="16" borderId="5" xfId="0" applyNumberFormat="1" applyFont="1" applyFill="1" applyBorder="1" applyAlignment="1">
      <alignment horizontal="left" vertical="top" wrapText="1"/>
    </xf>
    <xf numFmtId="0" fontId="34" fillId="16" borderId="5" xfId="0" applyFont="1" applyFill="1" applyBorder="1" applyAlignment="1">
      <alignment horizontal="center" vertical="top" wrapText="1"/>
    </xf>
    <xf numFmtId="0" fontId="34" fillId="16" borderId="19" xfId="0" applyFont="1" applyFill="1" applyBorder="1" applyAlignment="1">
      <alignment horizontal="center" vertical="top" wrapText="1"/>
    </xf>
    <xf numFmtId="171" fontId="0" fillId="0" borderId="26" xfId="0" applyNumberFormat="1" applyFill="1" applyBorder="1" applyAlignment="1">
      <alignment horizontal="center" vertical="top"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2" xfId="28" applyFont="1" applyBorder="1" applyAlignment="1">
      <alignment horizontal="center"/>
    </xf>
    <xf numFmtId="0" fontId="28" fillId="0" borderId="73" xfId="28" applyFont="1" applyBorder="1" applyAlignment="1">
      <alignment horizontal="center"/>
    </xf>
    <xf numFmtId="0" fontId="28" fillId="0" borderId="0" xfId="28" applyFont="1" applyAlignment="1">
      <alignment horizontal="center"/>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18" fillId="0" borderId="0" xfId="28" applyFont="1" applyAlignment="1">
      <alignment horizontal="left"/>
    </xf>
    <xf numFmtId="0" fontId="4" fillId="0" borderId="0" xfId="29" applyFont="1" applyAlignment="1">
      <alignment horizontal="left" vertical="top" wrapText="1"/>
    </xf>
    <xf numFmtId="0" fontId="4" fillId="0" borderId="12" xfId="29" applyFont="1" applyBorder="1" applyAlignment="1">
      <alignment horizontal="left" vertical="top" wrapText="1"/>
    </xf>
    <xf numFmtId="0" fontId="30" fillId="0" borderId="0" xfId="29" applyFont="1" applyAlignment="1">
      <alignment horizontal="left" vertical="top"/>
    </xf>
    <xf numFmtId="0" fontId="18" fillId="0" borderId="0" xfId="29" applyFont="1" applyAlignment="1">
      <alignment horizontal="left"/>
    </xf>
    <xf numFmtId="0" fontId="4" fillId="0" borderId="0" xfId="28" applyFont="1" applyAlignment="1">
      <alignment horizontal="left" vertical="top" wrapText="1"/>
    </xf>
    <xf numFmtId="0" fontId="4" fillId="0" borderId="0" xfId="28" applyFont="1" applyAlignment="1">
      <alignment horizontal="left"/>
    </xf>
    <xf numFmtId="0" fontId="33" fillId="0" borderId="0" xfId="28" applyFont="1" applyAlignment="1">
      <alignment horizontal="center"/>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73BA8FC5-CA5A-41B9-A94D-CFA9A05CC62F}"/>
    <cellStyle name="Normal_CCOVER" xfId="28" xr:uid="{18FAF534-8A71-44C6-B010-204056978C8B}"/>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Net Cumulative Cash Flow (NCCF)</a:t>
          </a:r>
          <a:endParaRPr lang="en-CA" sz="2800" b="0" i="0" u="none" strike="noStrike" baseline="0">
            <a:solidFill>
              <a:srgbClr val="000000"/>
            </a:solidFill>
            <a:latin typeface="Times New Roman"/>
            <a:cs typeface="Times New Roman"/>
          </a:endParaRPr>
        </a:p>
        <a:p>
          <a:pPr algn="l" rtl="0">
            <a:defRPr sz="1000"/>
          </a:pPr>
          <a:r>
            <a:rPr lang="en-CA" sz="2400" b="0" i="0" u="none" strike="noStrike" baseline="0">
              <a:solidFill>
                <a:srgbClr val="000000"/>
              </a:solidFill>
              <a:latin typeface="Times New Roman"/>
              <a:cs typeface="Times New Roman"/>
            </a:rPr>
            <a:t>Template</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October 2024</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For Data Submissions after January 1,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2.0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28575</xdr:rowOff>
        </xdr:from>
        <xdr:to>
          <xdr:col>5</xdr:col>
          <xdr:colOff>3181350</xdr:colOff>
          <xdr:row>1</xdr:row>
          <xdr:rowOff>133350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53008</xdr:rowOff>
    </xdr:from>
    <xdr:to>
      <xdr:col>4</xdr:col>
      <xdr:colOff>216525</xdr:colOff>
      <xdr:row>1</xdr:row>
      <xdr:rowOff>6349</xdr:rowOff>
    </xdr:to>
    <xdr:pic>
      <xdr:nvPicPr>
        <xdr:cNvPr id="2" name="Picture 1" descr="image00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833"/>
          <a:ext cx="2886700" cy="12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1495425</xdr:colOff>
          <xdr:row>2</xdr:row>
          <xdr:rowOff>28575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1495425</xdr:colOff>
          <xdr:row>2</xdr:row>
          <xdr:rowOff>28575</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28575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9525</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2028825</xdr:colOff>
          <xdr:row>2</xdr:row>
          <xdr:rowOff>9525</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9525</xdr:rowOff>
        </xdr:from>
        <xdr:to>
          <xdr:col>38</xdr:col>
          <xdr:colOff>276225</xdr:colOff>
          <xdr:row>1</xdr:row>
          <xdr:rowOff>123825</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9525</xdr:rowOff>
        </xdr:from>
        <xdr:to>
          <xdr:col>38</xdr:col>
          <xdr:colOff>276225</xdr:colOff>
          <xdr:row>1</xdr:row>
          <xdr:rowOff>123825</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Combined NCCF"/>
      <sheetName val="2.CAD NCCF"/>
      <sheetName val="3.USD NCCF"/>
      <sheetName val="4.EUR NCCF"/>
      <sheetName val="5.GBP NCCF"/>
      <sheetName val="6.Other(Incld) NCCF"/>
      <sheetName val="Appx 1.Ref Rates"/>
      <sheetName val="Appx 2.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AJ8" t="str">
            <v>Eligible Non-Financial Common Equity shares</v>
          </cell>
          <cell r="AK8">
            <v>0.5</v>
          </cell>
        </row>
        <row r="9">
          <cell r="AJ9" t="str">
            <v>Eligible Financial Common Equity</v>
          </cell>
          <cell r="AL9">
            <v>0.125</v>
          </cell>
          <cell r="AM9">
            <v>0.25</v>
          </cell>
          <cell r="AN9">
            <v>0.125</v>
          </cell>
        </row>
        <row r="10">
          <cell r="F10" t="str">
            <v>Sovereign &amp; Central Bank Government Securities (High rated)</v>
          </cell>
          <cell r="G10">
            <v>5.0000000000000001E-3</v>
          </cell>
          <cell r="H10">
            <v>1.0000000000000009E-2</v>
          </cell>
          <cell r="I10">
            <v>0.01</v>
          </cell>
          <cell r="J10">
            <v>0.01</v>
          </cell>
          <cell r="R10" t="str">
            <v>RSB Type 1 insured, stable demand deposits</v>
          </cell>
          <cell r="S10">
            <v>5.0000000000000001E-3</v>
          </cell>
          <cell r="U10">
            <v>7.4999999999999997E-3</v>
          </cell>
          <cell r="AC10" t="str">
            <v>HELOCs</v>
          </cell>
          <cell r="AD10">
            <v>0.02</v>
          </cell>
        </row>
        <row r="11">
          <cell r="F11" t="str">
            <v>State, Provincial &amp; Agency Government Securities (High rated)</v>
          </cell>
          <cell r="G11">
            <v>1.4999999999999999E-2</v>
          </cell>
          <cell r="H11">
            <v>0.03</v>
          </cell>
          <cell r="I11">
            <v>0.03</v>
          </cell>
          <cell r="J11">
            <v>0.03</v>
          </cell>
          <cell r="R11" t="str">
            <v>RSB Type 2 insured, stable demand deposits</v>
          </cell>
          <cell r="S11">
            <v>0.01</v>
          </cell>
          <cell r="U11">
            <v>7.4999999999999997E-3</v>
          </cell>
          <cell r="AC11" t="str">
            <v>Credit Cards; of which to transactors</v>
          </cell>
          <cell r="AD11">
            <v>0</v>
          </cell>
        </row>
        <row r="12">
          <cell r="F12" t="str">
            <v>State Municipal Government Securities (High rated)</v>
          </cell>
          <cell r="G12">
            <v>0.05</v>
          </cell>
          <cell r="H12">
            <v>0.05</v>
          </cell>
          <cell r="I12">
            <v>0.05</v>
          </cell>
          <cell r="J12">
            <v>1</v>
          </cell>
          <cell r="R12" t="str">
            <v>RSB Insured, less stable demand deposits</v>
          </cell>
          <cell r="S12">
            <v>1.2500000000000001E-2</v>
          </cell>
          <cell r="U12">
            <v>2.5000000000000001E-2</v>
          </cell>
          <cell r="AC12" t="str">
            <v>Credit Cards; of which to non-transactors</v>
          </cell>
          <cell r="AD12">
            <v>0.02</v>
          </cell>
        </row>
        <row r="13">
          <cell r="F13" t="str">
            <v>Supranational and Multilateral Development Bank Government Securities (High rated)</v>
          </cell>
          <cell r="G13">
            <v>0.05</v>
          </cell>
          <cell r="H13">
            <v>0.05</v>
          </cell>
          <cell r="I13">
            <v>0.05</v>
          </cell>
          <cell r="J13">
            <v>1</v>
          </cell>
          <cell r="R13" t="str">
            <v>RSB managed by an unaffiliated third-party, demand deposits</v>
          </cell>
          <cell r="S13">
            <v>7.4999999999999997E-2</v>
          </cell>
          <cell r="U13">
            <v>0.1</v>
          </cell>
          <cell r="AC13" t="str">
            <v>Other lines of credit; of which transactors</v>
          </cell>
          <cell r="AD13">
            <v>0</v>
          </cell>
        </row>
        <row r="14">
          <cell r="G14" t="str">
            <v/>
          </cell>
          <cell r="R14" t="str">
            <v>RSB Uninsured demand deposits</v>
          </cell>
          <cell r="S14">
            <v>1.2500000000000001E-2</v>
          </cell>
          <cell r="U14">
            <v>3.7499999999999999E-2</v>
          </cell>
          <cell r="AC14" t="str">
            <v>Other lines of credit; of which uncommitted to non-transactors</v>
          </cell>
          <cell r="AD14">
            <v>0.02</v>
          </cell>
        </row>
        <row r="15">
          <cell r="F15" t="str">
            <v>Sovereign &amp; Central Bank Government Securities (Medium rated)</v>
          </cell>
          <cell r="G15">
            <v>0.1</v>
          </cell>
          <cell r="H15">
            <v>0.1</v>
          </cell>
          <cell r="I15">
            <v>0.1</v>
          </cell>
          <cell r="J15">
            <v>1</v>
          </cell>
          <cell r="R15" t="str">
            <v>RSB Rate sensitive deposits directly managed by the client -  established relationship or deposit in a transactional account</v>
          </cell>
          <cell r="S15">
            <v>1.2500000000000001E-2</v>
          </cell>
          <cell r="U15">
            <v>3.7499999999999999E-2</v>
          </cell>
          <cell r="AC15" t="str">
            <v>Other lines of credit; of which committed to non-transactors</v>
          </cell>
          <cell r="AD15">
            <v>0.05</v>
          </cell>
        </row>
        <row r="16">
          <cell r="F16" t="str">
            <v>State, Provincial &amp; Agency Government Securities (Medium rated)</v>
          </cell>
          <cell r="G16">
            <v>0.13</v>
          </cell>
          <cell r="H16">
            <v>1</v>
          </cell>
          <cell r="I16">
            <v>1</v>
          </cell>
          <cell r="J16">
            <v>1</v>
          </cell>
          <cell r="R16" t="str">
            <v>RSB Rate sensitive deposits directly managed by the client - no established relationship and not in a transactional account</v>
          </cell>
          <cell r="S16">
            <v>3.7499999999999999E-2</v>
          </cell>
          <cell r="U16">
            <v>3.7499999999999999E-2</v>
          </cell>
          <cell r="AC16" t="str">
            <v xml:space="preserve">Other; of which uncommitted </v>
          </cell>
          <cell r="AD16">
            <v>0.02</v>
          </cell>
        </row>
        <row r="17">
          <cell r="F17" t="str">
            <v>State Municipal Government Securities (Medium rated)</v>
          </cell>
          <cell r="G17">
            <v>0.2</v>
          </cell>
          <cell r="H17">
            <v>1</v>
          </cell>
          <cell r="I17">
            <v>1</v>
          </cell>
          <cell r="J17">
            <v>1</v>
          </cell>
          <cell r="AC17" t="str">
            <v xml:space="preserve">Other; of which committed </v>
          </cell>
          <cell r="AD17">
            <v>0.05</v>
          </cell>
        </row>
        <row r="18">
          <cell r="F18" t="str">
            <v>Supranational and Multilateral Development Bank Government Securities (Medium rated)</v>
          </cell>
          <cell r="G18">
            <v>1</v>
          </cell>
          <cell r="H18">
            <v>1</v>
          </cell>
          <cell r="I18">
            <v>1</v>
          </cell>
          <cell r="J18">
            <v>1</v>
          </cell>
        </row>
        <row r="19">
          <cell r="G19" t="str">
            <v/>
          </cell>
          <cell r="R19" t="str">
            <v>RSB Type 1 insured, stable, cashable term deposit</v>
          </cell>
          <cell r="S19">
            <v>5.0000000000000001E-3</v>
          </cell>
          <cell r="U19">
            <v>7.4999999999999997E-3</v>
          </cell>
          <cell r="AC19" t="str">
            <v>To non-financial corporates; of which: NIG; no operational relationship</v>
          </cell>
          <cell r="AD19">
            <v>0.15</v>
          </cell>
        </row>
        <row r="20">
          <cell r="F20" t="str">
            <v>Sovereign &amp; Central Bank Government Securities (Low/not rated)</v>
          </cell>
          <cell r="G20">
            <v>1</v>
          </cell>
          <cell r="H20">
            <v>1</v>
          </cell>
          <cell r="I20">
            <v>1</v>
          </cell>
          <cell r="J20">
            <v>1</v>
          </cell>
          <cell r="R20" t="str">
            <v>RSB Type 1 insured, less stable, cashable term deposit</v>
          </cell>
          <cell r="S20">
            <v>1.2500000000000001E-2</v>
          </cell>
          <cell r="U20">
            <v>2.5000000000000001E-2</v>
          </cell>
          <cell r="AC20" t="str">
            <v>To non-financial corporates; of which: IG; no operational relationship</v>
          </cell>
          <cell r="AD20">
            <v>0.15</v>
          </cell>
        </row>
        <row r="21">
          <cell r="F21" t="str">
            <v>State, Provincial &amp; Agency Government Securities (Low/not rated)</v>
          </cell>
          <cell r="G21">
            <v>1</v>
          </cell>
          <cell r="H21">
            <v>1</v>
          </cell>
          <cell r="I21">
            <v>1</v>
          </cell>
          <cell r="J21">
            <v>1</v>
          </cell>
          <cell r="R21" t="str">
            <v>RSB Type 2 insured, stable, cashable term deposit</v>
          </cell>
          <cell r="S21">
            <v>0.01</v>
          </cell>
          <cell r="U21">
            <v>7.4999999999999997E-3</v>
          </cell>
          <cell r="AC21" t="str">
            <v>To non-financial corporates; of which: NIG; existing operational relationship</v>
          </cell>
          <cell r="AD21">
            <v>0.05</v>
          </cell>
        </row>
        <row r="22">
          <cell r="F22" t="str">
            <v>State Municipal Government Securities (Low/not rated)</v>
          </cell>
          <cell r="G22">
            <v>1</v>
          </cell>
          <cell r="H22">
            <v>1</v>
          </cell>
          <cell r="I22">
            <v>1</v>
          </cell>
          <cell r="J22">
            <v>1</v>
          </cell>
          <cell r="R22" t="str">
            <v>RSB Type 2 insured, less stable, cashable term deposit</v>
          </cell>
          <cell r="S22">
            <v>1.2500000000000001E-2</v>
          </cell>
          <cell r="U22">
            <v>2.5000000000000001E-2</v>
          </cell>
          <cell r="AC22" t="str">
            <v>To non-financial corporates; of which: IG; existing operational relationship</v>
          </cell>
          <cell r="AD22">
            <v>0.05</v>
          </cell>
        </row>
        <row r="23">
          <cell r="F23" t="str">
            <v>Supranational and Multilateral Development Bank Government Securities (Low/not rated)</v>
          </cell>
          <cell r="G23">
            <v>1</v>
          </cell>
          <cell r="H23">
            <v>1</v>
          </cell>
          <cell r="I23">
            <v>1</v>
          </cell>
          <cell r="J23">
            <v>1</v>
          </cell>
          <cell r="R23" t="str">
            <v>RSB Uninsured cashable term deposit</v>
          </cell>
          <cell r="S23">
            <v>1.2500000000000001E-2</v>
          </cell>
          <cell r="U23">
            <v>3.7499999999999999E-2</v>
          </cell>
          <cell r="AC23" t="str">
            <v>To sovereigns, central banks, PSEs and MDBs</v>
          </cell>
          <cell r="AD23">
            <v>0.1</v>
          </cell>
        </row>
        <row r="24">
          <cell r="G24" t="str">
            <v/>
          </cell>
          <cell r="R24" t="str">
            <v>RSB managed by an unaffiliated third-party, cashable term deposit</v>
          </cell>
          <cell r="S24">
            <v>0.05</v>
          </cell>
          <cell r="U24">
            <v>7.4999999999999997E-2</v>
          </cell>
          <cell r="AC24" t="str">
            <v>To banks subject to prudential supervision</v>
          </cell>
          <cell r="AD24">
            <v>0.4</v>
          </cell>
        </row>
        <row r="25">
          <cell r="G25" t="str">
            <v/>
          </cell>
          <cell r="AC25" t="str">
            <v>To other financial institutions</v>
          </cell>
          <cell r="AD25">
            <v>0.4</v>
          </cell>
        </row>
        <row r="26">
          <cell r="F26" t="str">
            <v>Agency MBS (High rated)</v>
          </cell>
          <cell r="G26">
            <v>0.04</v>
          </cell>
          <cell r="H26">
            <v>0.04</v>
          </cell>
          <cell r="I26">
            <v>1</v>
          </cell>
          <cell r="J26">
            <v>0.15</v>
          </cell>
          <cell r="R26" t="str">
            <v>RSB Type 1 insured, stable, fixed term (30-day) deposit</v>
          </cell>
          <cell r="S26">
            <v>5.0000000000000001E-3</v>
          </cell>
          <cell r="T26">
            <v>0.02</v>
          </cell>
          <cell r="U26">
            <v>7.4999999999999997E-3</v>
          </cell>
          <cell r="AC26" t="str">
            <v>To other legal entities</v>
          </cell>
          <cell r="AD26">
            <v>1</v>
          </cell>
        </row>
        <row r="27">
          <cell r="F27" t="str">
            <v>Agency MBS (Medium rated)</v>
          </cell>
          <cell r="G27">
            <v>1</v>
          </cell>
          <cell r="H27">
            <v>1</v>
          </cell>
          <cell r="I27">
            <v>1</v>
          </cell>
          <cell r="J27">
            <v>1</v>
          </cell>
          <cell r="R27" t="str">
            <v>RSB Type 1 insured, stable, fixed term (60-day) deposit</v>
          </cell>
          <cell r="S27">
            <v>5.0000000000000001E-3</v>
          </cell>
          <cell r="T27">
            <v>0.02</v>
          </cell>
          <cell r="U27">
            <v>7.4999999999999997E-3</v>
          </cell>
        </row>
        <row r="28">
          <cell r="F28" t="str">
            <v>Agency MBS (Low/not rated)</v>
          </cell>
          <cell r="G28">
            <v>1</v>
          </cell>
          <cell r="H28">
            <v>1</v>
          </cell>
          <cell r="I28">
            <v>1</v>
          </cell>
          <cell r="J28">
            <v>1</v>
          </cell>
          <cell r="R28" t="str">
            <v>RSB Type 1 insured, stable, fixed term (90-day) deposit</v>
          </cell>
          <cell r="S28">
            <v>5.0000000000000001E-3</v>
          </cell>
          <cell r="T28">
            <v>0.02</v>
          </cell>
          <cell r="U28">
            <v>7.4999999999999997E-3</v>
          </cell>
          <cell r="AC28" t="str">
            <v>To commercial with no operational relationship</v>
          </cell>
          <cell r="AD28">
            <v>0.1</v>
          </cell>
        </row>
        <row r="29">
          <cell r="G29" t="str">
            <v/>
          </cell>
          <cell r="R29" t="str">
            <v>RSB Type 1 insured, stable, fixed term (180-day) deposit</v>
          </cell>
          <cell r="S29">
            <v>5.0000000000000001E-3</v>
          </cell>
          <cell r="T29">
            <v>0.02</v>
          </cell>
          <cell r="U29">
            <v>7.4999999999999997E-3</v>
          </cell>
          <cell r="AC29" t="str">
            <v>To commercial; with existing operational relationship</v>
          </cell>
          <cell r="AD29">
            <v>0.05</v>
          </cell>
        </row>
        <row r="30">
          <cell r="F30" t="str">
            <v>Non-Agency CMBS (High rated)</v>
          </cell>
          <cell r="G30">
            <v>1</v>
          </cell>
          <cell r="H30">
            <v>0.2</v>
          </cell>
          <cell r="I30">
            <v>0.2</v>
          </cell>
          <cell r="J30">
            <v>0.25</v>
          </cell>
          <cell r="R30" t="str">
            <v>RSB Type 1 insured, stable, fixed term (1 year) deposit</v>
          </cell>
          <cell r="S30">
            <v>5.0000000000000001E-3</v>
          </cell>
          <cell r="T30">
            <v>0.02</v>
          </cell>
          <cell r="U30">
            <v>7.4999999999999997E-3</v>
          </cell>
        </row>
        <row r="31">
          <cell r="F31" t="str">
            <v>Non-Agency CMBS Medium rated)</v>
          </cell>
          <cell r="G31">
            <v>1</v>
          </cell>
          <cell r="H31">
            <v>1</v>
          </cell>
          <cell r="I31">
            <v>1</v>
          </cell>
          <cell r="J31">
            <v>1</v>
          </cell>
          <cell r="R31" t="str">
            <v>RSB Type 1 insured, stable, fixed term (&gt;1 year) deposit</v>
          </cell>
          <cell r="S31">
            <v>5.0000000000000001E-3</v>
          </cell>
          <cell r="T31">
            <v>0.02</v>
          </cell>
          <cell r="U31">
            <v>7.4999999999999997E-3</v>
          </cell>
          <cell r="AC31" t="str">
            <v>To non-financial corporates</v>
          </cell>
          <cell r="AD31">
            <v>0.05</v>
          </cell>
        </row>
        <row r="32">
          <cell r="F32" t="str">
            <v>Non-Agency CMBS (Low/not rated)</v>
          </cell>
          <cell r="G32">
            <v>1</v>
          </cell>
          <cell r="H32">
            <v>1</v>
          </cell>
          <cell r="I32">
            <v>1</v>
          </cell>
          <cell r="J32">
            <v>1</v>
          </cell>
          <cell r="AC32" t="str">
            <v>To sovereigns, central banks, PSEs and MDBs</v>
          </cell>
          <cell r="AD32">
            <v>0.05</v>
          </cell>
        </row>
        <row r="33">
          <cell r="G33" t="str">
            <v/>
          </cell>
          <cell r="R33" t="str">
            <v>RSB Type 1 insured, less stable, fixed term (30-day) deposit</v>
          </cell>
          <cell r="S33">
            <v>1.2500000000000001E-2</v>
          </cell>
          <cell r="T33">
            <v>0.05</v>
          </cell>
          <cell r="U33">
            <v>2.5000000000000001E-2</v>
          </cell>
          <cell r="AC33" t="str">
            <v>To banks subject to prudential supervision</v>
          </cell>
          <cell r="AD33">
            <v>0.05</v>
          </cell>
        </row>
        <row r="34">
          <cell r="F34" t="str">
            <v>Non-Agency RMBS (High rated)</v>
          </cell>
          <cell r="G34">
            <v>1</v>
          </cell>
          <cell r="H34">
            <v>1</v>
          </cell>
          <cell r="I34">
            <v>0.2</v>
          </cell>
          <cell r="J34">
            <v>0.2</v>
          </cell>
          <cell r="R34" t="str">
            <v>RSB Type 1 insured, less stable, fixed term (60-day) deposit</v>
          </cell>
          <cell r="S34">
            <v>1.2500000000000001E-2</v>
          </cell>
          <cell r="T34">
            <v>0.05</v>
          </cell>
          <cell r="U34">
            <v>2.5000000000000001E-2</v>
          </cell>
          <cell r="AC34" t="str">
            <v>To other financial institutions</v>
          </cell>
          <cell r="AD34">
            <v>0.05</v>
          </cell>
        </row>
        <row r="35">
          <cell r="F35" t="str">
            <v>Non-Agency RMBS (Medium rated)</v>
          </cell>
          <cell r="G35">
            <v>1</v>
          </cell>
          <cell r="H35">
            <v>1</v>
          </cell>
          <cell r="I35">
            <v>1</v>
          </cell>
          <cell r="J35">
            <v>1</v>
          </cell>
          <cell r="R35" t="str">
            <v>RSB Type 1 insured, less stable, fixed term (90-day) deposit</v>
          </cell>
          <cell r="S35">
            <v>1.2500000000000001E-2</v>
          </cell>
          <cell r="T35">
            <v>0.05</v>
          </cell>
          <cell r="U35">
            <v>2.5000000000000001E-2</v>
          </cell>
          <cell r="AC35" t="str">
            <v>To other legal entities</v>
          </cell>
          <cell r="AD35">
            <v>0.05</v>
          </cell>
        </row>
        <row r="36">
          <cell r="F36" t="str">
            <v>Non-Agency RMBS (Low/not rated)</v>
          </cell>
          <cell r="G36">
            <v>1</v>
          </cell>
          <cell r="H36">
            <v>1</v>
          </cell>
          <cell r="I36">
            <v>1</v>
          </cell>
          <cell r="J36">
            <v>1</v>
          </cell>
          <cell r="R36" t="str">
            <v>RSB Type 1 insured, less stable, fixed term (180-day) deposit</v>
          </cell>
          <cell r="S36">
            <v>1.2500000000000001E-2</v>
          </cell>
          <cell r="T36">
            <v>0.05</v>
          </cell>
          <cell r="U36">
            <v>2.5000000000000001E-2</v>
          </cell>
        </row>
        <row r="37">
          <cell r="G37" t="str">
            <v/>
          </cell>
          <cell r="R37" t="str">
            <v>RSB Type 1 insured, less stable, fixed term (1 year) deposit</v>
          </cell>
          <cell r="S37">
            <v>1.2500000000000001E-2</v>
          </cell>
          <cell r="T37">
            <v>0.05</v>
          </cell>
          <cell r="U37">
            <v>2.5000000000000001E-2</v>
          </cell>
          <cell r="AC37" t="str">
            <v>Committed liquidity facilities to ABCPs - Maturing Balance</v>
          </cell>
          <cell r="AD37">
            <v>1</v>
          </cell>
        </row>
        <row r="38">
          <cell r="G38" t="str">
            <v/>
          </cell>
          <cell r="R38" t="str">
            <v>RSB Type 1 insured, less stable, fixed term (&gt;1 year) deposit</v>
          </cell>
          <cell r="S38">
            <v>1.2500000000000001E-2</v>
          </cell>
          <cell r="T38">
            <v>0.05</v>
          </cell>
          <cell r="U38">
            <v>2.5000000000000001E-2</v>
          </cell>
          <cell r="AC38" t="str">
            <v>Committed liquidity facilities to Unissued ABCPs (reported recognizing notice periods)</v>
          </cell>
          <cell r="AD38">
            <v>1</v>
          </cell>
        </row>
        <row r="39">
          <cell r="F39" t="str">
            <v>Non-FI issued unsecured bonds and paper (High rated)</v>
          </cell>
          <cell r="G39">
            <v>0.05</v>
          </cell>
          <cell r="H39">
            <v>0.05</v>
          </cell>
          <cell r="I39">
            <v>0.05</v>
          </cell>
          <cell r="J39">
            <v>0.3</v>
          </cell>
        </row>
        <row r="40">
          <cell r="F40" t="str">
            <v>Non-FI issued covered bonds (High rated)</v>
          </cell>
          <cell r="G40">
            <v>0.05</v>
          </cell>
          <cell r="H40">
            <v>0.05</v>
          </cell>
          <cell r="I40">
            <v>0.05</v>
          </cell>
          <cell r="J40">
            <v>0.3</v>
          </cell>
          <cell r="R40" t="str">
            <v>RSB Type 2 insured, stable, fixed term (30-day) deposit</v>
          </cell>
          <cell r="S40">
            <v>0.01</v>
          </cell>
          <cell r="T40">
            <v>0.04</v>
          </cell>
          <cell r="U40">
            <v>7.4999999999999997E-3</v>
          </cell>
          <cell r="AC40" t="str">
            <v>Committed liquidity facilities to non-financial corporate clients</v>
          </cell>
          <cell r="AD40">
            <v>0.3</v>
          </cell>
        </row>
        <row r="41">
          <cell r="G41" t="str">
            <v/>
          </cell>
          <cell r="R41" t="str">
            <v>RSB Type 2 insured, stable, fixed term (60-day) deposit</v>
          </cell>
          <cell r="S41">
            <v>0.01</v>
          </cell>
          <cell r="T41">
            <v>0.04</v>
          </cell>
          <cell r="U41">
            <v>7.4999999999999997E-3</v>
          </cell>
          <cell r="AC41" t="str">
            <v>Committed liquidity facilities to sovereigns, central banks, PSEs and MDBs</v>
          </cell>
          <cell r="AD41">
            <v>0.3</v>
          </cell>
        </row>
        <row r="42">
          <cell r="F42" t="str">
            <v>FI issued unsecured bonds and paper (High rated)</v>
          </cell>
          <cell r="G42">
            <v>0.09</v>
          </cell>
          <cell r="H42">
            <v>0.09</v>
          </cell>
          <cell r="I42">
            <v>0.09</v>
          </cell>
          <cell r="J42">
            <v>0.09</v>
          </cell>
          <cell r="R42" t="str">
            <v>RSB Type 2 insured, stable, fixed term (90-day) deposit</v>
          </cell>
          <cell r="S42">
            <v>0.01</v>
          </cell>
          <cell r="T42">
            <v>0.04</v>
          </cell>
          <cell r="U42">
            <v>7.4999999999999997E-3</v>
          </cell>
          <cell r="AC42" t="str">
            <v>Committed liquidity facilities to banks subject to prudential supervision</v>
          </cell>
          <cell r="AD42">
            <v>0.4</v>
          </cell>
        </row>
        <row r="43">
          <cell r="F43" t="str">
            <v>FI issued covered bonds (High rated)</v>
          </cell>
          <cell r="G43">
            <v>0.09</v>
          </cell>
          <cell r="H43">
            <v>0.09</v>
          </cell>
          <cell r="I43">
            <v>0.09</v>
          </cell>
          <cell r="J43">
            <v>0.12</v>
          </cell>
          <cell r="R43" t="str">
            <v>RSB Type 2 insured, stable, fixed term (180-day) deposit</v>
          </cell>
          <cell r="S43">
            <v>0.01</v>
          </cell>
          <cell r="T43">
            <v>0.04</v>
          </cell>
          <cell r="U43">
            <v>7.4999999999999997E-3</v>
          </cell>
          <cell r="AC43" t="str">
            <v>Committed liquidity facilities to other financial institutions</v>
          </cell>
          <cell r="AD43">
            <v>1</v>
          </cell>
        </row>
        <row r="44">
          <cell r="F44" t="str">
            <v>FI issued jumbo covered bonds (High rated)</v>
          </cell>
          <cell r="G44">
            <v>1</v>
          </cell>
          <cell r="H44">
            <v>1</v>
          </cell>
          <cell r="I44">
            <v>1</v>
          </cell>
          <cell r="J44">
            <v>1</v>
          </cell>
          <cell r="R44" t="str">
            <v>RSB Type 2 insured, stable, fixed term (1 year) deposit</v>
          </cell>
          <cell r="S44">
            <v>0.01</v>
          </cell>
          <cell r="T44">
            <v>0.04</v>
          </cell>
          <cell r="U44">
            <v>7.4999999999999997E-3</v>
          </cell>
          <cell r="AC44" t="str">
            <v>Committed liquidity facilities to VIEs</v>
          </cell>
          <cell r="AD44">
            <v>1</v>
          </cell>
        </row>
        <row r="45">
          <cell r="G45" t="str">
            <v/>
          </cell>
          <cell r="R45" t="str">
            <v>RSB Type 2 insured, stable, fixed term (&gt;1 year) deposit</v>
          </cell>
          <cell r="S45">
            <v>0.01</v>
          </cell>
          <cell r="T45">
            <v>0.04</v>
          </cell>
          <cell r="U45">
            <v>7.4999999999999997E-3</v>
          </cell>
          <cell r="AC45" t="str">
            <v>Committed liquidity facilities to other legal entities</v>
          </cell>
          <cell r="AD45">
            <v>1</v>
          </cell>
        </row>
        <row r="46">
          <cell r="F46" t="str">
            <v>Non-FI issued unsecured bonds and paper (Medium rated)</v>
          </cell>
          <cell r="G46">
            <v>0.1</v>
          </cell>
          <cell r="H46">
            <v>0.1</v>
          </cell>
          <cell r="I46">
            <v>0.1</v>
          </cell>
          <cell r="J46">
            <v>1</v>
          </cell>
          <cell r="AC46" t="str">
            <v>Uncommitted liquidity facilities</v>
          </cell>
          <cell r="AD46">
            <v>0.05</v>
          </cell>
        </row>
        <row r="47">
          <cell r="F47" t="str">
            <v>Non-FI issued covered bonds (Medium rated)</v>
          </cell>
          <cell r="G47">
            <v>0.1</v>
          </cell>
          <cell r="H47">
            <v>0.1</v>
          </cell>
          <cell r="I47">
            <v>0.1</v>
          </cell>
          <cell r="J47">
            <v>1</v>
          </cell>
          <cell r="R47" t="str">
            <v>RSB Type 2 insured, less stable, fixed term (30-day) deposit</v>
          </cell>
          <cell r="S47">
            <v>1.2500000000000001E-2</v>
          </cell>
          <cell r="T47">
            <v>0.05</v>
          </cell>
          <cell r="U47">
            <v>2.5000000000000001E-2</v>
          </cell>
        </row>
        <row r="48">
          <cell r="G48" t="str">
            <v/>
          </cell>
          <cell r="R48" t="str">
            <v>RSB Type 2 insured, less stable, fixed term (60-day) deposit</v>
          </cell>
          <cell r="S48">
            <v>1.2500000000000001E-2</v>
          </cell>
          <cell r="T48">
            <v>0.05</v>
          </cell>
          <cell r="U48">
            <v>2.5000000000000001E-2</v>
          </cell>
          <cell r="AC48" t="str">
            <v>Trade finance-related obligations (including guarantees and letters of credit)</v>
          </cell>
          <cell r="AD48">
            <v>0.03</v>
          </cell>
        </row>
        <row r="49">
          <cell r="F49" t="str">
            <v>FI issued unsecured bonds and paper (Medium rated)</v>
          </cell>
          <cell r="G49">
            <v>0.11</v>
          </cell>
          <cell r="H49">
            <v>0.11</v>
          </cell>
          <cell r="I49">
            <v>0.15</v>
          </cell>
          <cell r="J49">
            <v>1</v>
          </cell>
          <cell r="R49" t="str">
            <v>RSB Type 2 insured, less stable, fixed term (90-day) deposit</v>
          </cell>
          <cell r="S49">
            <v>1.2500000000000001E-2</v>
          </cell>
          <cell r="T49">
            <v>0.05</v>
          </cell>
          <cell r="U49">
            <v>2.5000000000000001E-2</v>
          </cell>
          <cell r="AC49" t="str">
            <v>Guarantees and letters of credit unrelated to trade finance obligations</v>
          </cell>
          <cell r="AD49">
            <v>0.05</v>
          </cell>
        </row>
        <row r="50">
          <cell r="F50" t="str">
            <v>FI issued covered bonds (Medium rated)</v>
          </cell>
          <cell r="G50">
            <v>0.11</v>
          </cell>
          <cell r="H50">
            <v>0.11</v>
          </cell>
          <cell r="I50">
            <v>0.11</v>
          </cell>
          <cell r="J50">
            <v>1</v>
          </cell>
          <cell r="R50" t="str">
            <v>RSB Type 2 insured, less stable, fixed term (180-day) deposit</v>
          </cell>
          <cell r="S50">
            <v>1.2500000000000001E-2</v>
          </cell>
          <cell r="T50">
            <v>0.05</v>
          </cell>
          <cell r="U50">
            <v>2.5000000000000001E-2</v>
          </cell>
        </row>
        <row r="51">
          <cell r="F51" t="str">
            <v>FI issued jumbo covered bonds (Medium rated)</v>
          </cell>
          <cell r="G51">
            <v>1</v>
          </cell>
          <cell r="H51">
            <v>1</v>
          </cell>
          <cell r="I51">
            <v>1</v>
          </cell>
          <cell r="J51">
            <v>1</v>
          </cell>
          <cell r="R51" t="str">
            <v>RSB Type 2 insured, less stable, fixed term (1 year) deposit</v>
          </cell>
          <cell r="S51">
            <v>1.2500000000000001E-2</v>
          </cell>
          <cell r="T51">
            <v>0.05</v>
          </cell>
          <cell r="U51">
            <v>2.5000000000000001E-2</v>
          </cell>
          <cell r="AC51" t="str">
            <v>Funding guarantees to subsidiaries</v>
          </cell>
          <cell r="AD51">
            <v>1</v>
          </cell>
        </row>
        <row r="52">
          <cell r="G52" t="str">
            <v/>
          </cell>
          <cell r="R52" t="str">
            <v>RSB Type 2 insured, less stable, fixed term (&gt;1 year) deposit</v>
          </cell>
          <cell r="S52">
            <v>1.2500000000000001E-2</v>
          </cell>
          <cell r="T52">
            <v>0.05</v>
          </cell>
          <cell r="U52">
            <v>2.5000000000000001E-2</v>
          </cell>
        </row>
        <row r="53">
          <cell r="F53" t="str">
            <v>Non-FI issued unsecured bonds and paper (Low/not rated)</v>
          </cell>
          <cell r="G53">
            <v>1</v>
          </cell>
          <cell r="H53">
            <v>1</v>
          </cell>
          <cell r="I53">
            <v>1</v>
          </cell>
          <cell r="J53">
            <v>1</v>
          </cell>
          <cell r="AC53" t="str">
            <v>Placeholder 1</v>
          </cell>
        </row>
        <row r="54">
          <cell r="F54" t="str">
            <v>Non-FI issued covered bonds (Low/not rated)</v>
          </cell>
          <cell r="G54">
            <v>1</v>
          </cell>
          <cell r="H54">
            <v>1</v>
          </cell>
          <cell r="I54">
            <v>1</v>
          </cell>
          <cell r="J54">
            <v>1</v>
          </cell>
          <cell r="R54" t="str">
            <v>RSB Uninsured, fixed term (30-day) deposit</v>
          </cell>
          <cell r="S54">
            <v>1.2500000000000001E-2</v>
          </cell>
          <cell r="T54">
            <v>0.05</v>
          </cell>
          <cell r="U54">
            <v>3.7499999999999999E-2</v>
          </cell>
          <cell r="AC54" t="str">
            <v>Placeholder 2</v>
          </cell>
        </row>
        <row r="55">
          <cell r="G55" t="str">
            <v/>
          </cell>
          <cell r="R55" t="str">
            <v>RSB Uninsured, fixed term (60-day) deposit</v>
          </cell>
          <cell r="S55">
            <v>1.2500000000000001E-2</v>
          </cell>
          <cell r="T55">
            <v>0.05</v>
          </cell>
          <cell r="U55">
            <v>3.7499999999999999E-2</v>
          </cell>
          <cell r="AC55" t="str">
            <v>Placeholder 3</v>
          </cell>
        </row>
        <row r="56">
          <cell r="F56" t="str">
            <v>FI issued unsecured bonds and paper (Low/not rated)</v>
          </cell>
          <cell r="G56">
            <v>1</v>
          </cell>
          <cell r="H56">
            <v>1</v>
          </cell>
          <cell r="I56">
            <v>1</v>
          </cell>
          <cell r="J56">
            <v>1</v>
          </cell>
          <cell r="R56" t="str">
            <v>RSB Uninsured, fixed term (90-day) deposit</v>
          </cell>
          <cell r="S56">
            <v>1.2500000000000001E-2</v>
          </cell>
          <cell r="T56">
            <v>0.05</v>
          </cell>
          <cell r="U56">
            <v>3.7499999999999999E-2</v>
          </cell>
        </row>
        <row r="57">
          <cell r="F57" t="str">
            <v>FI issued covered bonds (Low/not rated)</v>
          </cell>
          <cell r="G57">
            <v>1</v>
          </cell>
          <cell r="H57">
            <v>1</v>
          </cell>
          <cell r="I57">
            <v>1</v>
          </cell>
          <cell r="J57">
            <v>1</v>
          </cell>
          <cell r="R57" t="str">
            <v>RSB Uninsured, fixed term (180-day) deposit</v>
          </cell>
          <cell r="S57">
            <v>1.2500000000000001E-2</v>
          </cell>
          <cell r="T57">
            <v>0.05</v>
          </cell>
          <cell r="U57">
            <v>3.7499999999999999E-2</v>
          </cell>
        </row>
        <row r="58">
          <cell r="F58" t="str">
            <v>FI issued jumbo covered bonds (Low/not rated)</v>
          </cell>
          <cell r="G58">
            <v>1</v>
          </cell>
          <cell r="H58">
            <v>1</v>
          </cell>
          <cell r="I58">
            <v>1</v>
          </cell>
          <cell r="J58">
            <v>1</v>
          </cell>
          <cell r="R58" t="str">
            <v>RSB Uninsured, fixed term (1 year) deposit</v>
          </cell>
          <cell r="S58">
            <v>1.2500000000000001E-2</v>
          </cell>
          <cell r="T58">
            <v>0.05</v>
          </cell>
          <cell r="U58">
            <v>3.7499999999999999E-2</v>
          </cell>
        </row>
        <row r="59">
          <cell r="G59" t="str">
            <v/>
          </cell>
          <cell r="R59" t="str">
            <v>RSB Uninsured, fixed term (&gt;1 year) deposit</v>
          </cell>
          <cell r="S59">
            <v>1.2500000000000001E-2</v>
          </cell>
          <cell r="T59">
            <v>0.05</v>
          </cell>
          <cell r="U59">
            <v>3.7499999999999999E-2</v>
          </cell>
        </row>
        <row r="60">
          <cell r="G60" t="str">
            <v/>
          </cell>
        </row>
        <row r="61">
          <cell r="F61" t="str">
            <v>Non-FI Issued ABS (High rated)</v>
          </cell>
          <cell r="G61">
            <v>1</v>
          </cell>
          <cell r="H61">
            <v>1</v>
          </cell>
          <cell r="I61">
            <v>1</v>
          </cell>
          <cell r="J61">
            <v>1</v>
          </cell>
          <cell r="R61" t="str">
            <v>RSB managed by an Unaffiliated third-party sourced, fixed term (30-day) deposit</v>
          </cell>
          <cell r="S61">
            <v>0.05</v>
          </cell>
          <cell r="T61">
            <v>0.2</v>
          </cell>
          <cell r="U61">
            <v>7.4999999999999997E-2</v>
          </cell>
        </row>
        <row r="62">
          <cell r="F62" t="str">
            <v>Non-FI Issued ABCP (High rated)</v>
          </cell>
          <cell r="G62">
            <v>7.4999999999999997E-2</v>
          </cell>
          <cell r="H62">
            <v>7.4999999999999997E-2</v>
          </cell>
          <cell r="I62">
            <v>1</v>
          </cell>
          <cell r="J62">
            <v>1</v>
          </cell>
          <cell r="R62" t="str">
            <v>RSB managed by an Unaffiliated third-party sourced, fixed term (60-day) deposit</v>
          </cell>
          <cell r="S62">
            <v>0.05</v>
          </cell>
          <cell r="T62">
            <v>0.2</v>
          </cell>
          <cell r="U62">
            <v>7.4999999999999997E-2</v>
          </cell>
        </row>
        <row r="63">
          <cell r="G63" t="str">
            <v/>
          </cell>
          <cell r="R63" t="str">
            <v>RSB managed by an Unaffiliated third-party sourced, fixed term (90-day) deposit</v>
          </cell>
          <cell r="S63">
            <v>0.05</v>
          </cell>
          <cell r="T63">
            <v>0.2</v>
          </cell>
          <cell r="U63">
            <v>7.4999999999999997E-2</v>
          </cell>
        </row>
        <row r="64">
          <cell r="F64" t="str">
            <v>FI Issued ABS (High rated)</v>
          </cell>
          <cell r="G64">
            <v>1</v>
          </cell>
          <cell r="H64">
            <v>2.0000000000000018E-2</v>
          </cell>
          <cell r="I64">
            <v>1</v>
          </cell>
          <cell r="J64">
            <v>1</v>
          </cell>
          <cell r="R64" t="str">
            <v>RSB managed by an Unaffiliated third-party sourced, fixed term (180-day) deposit</v>
          </cell>
          <cell r="S64">
            <v>0.05</v>
          </cell>
          <cell r="T64">
            <v>0.2</v>
          </cell>
          <cell r="U64">
            <v>7.4999999999999997E-2</v>
          </cell>
        </row>
        <row r="65">
          <cell r="F65" t="str">
            <v>FI Issued ABCP (High rated)</v>
          </cell>
          <cell r="G65">
            <v>7.4999999999999997E-2</v>
          </cell>
          <cell r="H65">
            <v>7.4999999999999997E-2</v>
          </cell>
          <cell r="I65">
            <v>1</v>
          </cell>
          <cell r="J65">
            <v>1</v>
          </cell>
          <cell r="R65" t="str">
            <v>RSB managed by an Unaffiliated third-party sourced, fixed term (1 year) deposit</v>
          </cell>
          <cell r="S65">
            <v>0.05</v>
          </cell>
          <cell r="T65">
            <v>0.2</v>
          </cell>
          <cell r="U65">
            <v>7.4999999999999997E-2</v>
          </cell>
        </row>
        <row r="66">
          <cell r="G66" t="str">
            <v/>
          </cell>
          <cell r="R66" t="str">
            <v>RSB managed by an Unaffiliated third-party sourced, fixed term (&gt;1 year) deposit</v>
          </cell>
          <cell r="S66">
            <v>0.05</v>
          </cell>
          <cell r="T66">
            <v>0.2</v>
          </cell>
          <cell r="U66">
            <v>7.4999999999999997E-2</v>
          </cell>
        </row>
        <row r="67">
          <cell r="F67" t="str">
            <v>Non-FI Issued ABS (Medium rated)</v>
          </cell>
          <cell r="G67">
            <v>1</v>
          </cell>
          <cell r="H67">
            <v>1</v>
          </cell>
          <cell r="I67">
            <v>1</v>
          </cell>
          <cell r="J67">
            <v>1</v>
          </cell>
        </row>
        <row r="68">
          <cell r="F68" t="str">
            <v>Non-FI Issued ABCP (Medium rated)</v>
          </cell>
          <cell r="G68">
            <v>1</v>
          </cell>
          <cell r="H68">
            <v>1</v>
          </cell>
          <cell r="I68">
            <v>1</v>
          </cell>
          <cell r="J68">
            <v>1</v>
          </cell>
        </row>
        <row r="69">
          <cell r="G69" t="str">
            <v/>
          </cell>
        </row>
        <row r="70">
          <cell r="F70" t="str">
            <v>FI Issued ABS (Medium rated)</v>
          </cell>
          <cell r="G70">
            <v>1</v>
          </cell>
          <cell r="H70">
            <v>1</v>
          </cell>
          <cell r="I70">
            <v>1</v>
          </cell>
          <cell r="J70">
            <v>1</v>
          </cell>
          <cell r="R70" t="str">
            <v>CommCorp and Wholesale Operational, Insured, within approved jurisdiction</v>
          </cell>
          <cell r="S70">
            <v>7.4999999999999997E-3</v>
          </cell>
          <cell r="U70">
            <v>0.03</v>
          </cell>
        </row>
        <row r="71">
          <cell r="F71" t="str">
            <v>FI Issued ABCP (Medium rated)</v>
          </cell>
          <cell r="G71">
            <v>1</v>
          </cell>
          <cell r="H71">
            <v>1</v>
          </cell>
          <cell r="I71">
            <v>1</v>
          </cell>
          <cell r="J71">
            <v>1</v>
          </cell>
          <cell r="R71" t="str">
            <v>CommCorp and Wholesale Operational, Insured, outside of approved jurisdiction</v>
          </cell>
          <cell r="S71">
            <v>1.2500000000000001E-2</v>
          </cell>
          <cell r="U71">
            <v>0.05</v>
          </cell>
        </row>
        <row r="72">
          <cell r="G72" t="str">
            <v/>
          </cell>
          <cell r="R72" t="str">
            <v>CommCorp and Wholesale Operational, Not Insured</v>
          </cell>
          <cell r="S72">
            <v>2.5000000000000001E-2</v>
          </cell>
          <cell r="U72">
            <v>0.05</v>
          </cell>
        </row>
        <row r="73">
          <cell r="F73" t="str">
            <v>Non-FI Issued ABS (Low/not rated)</v>
          </cell>
          <cell r="G73">
            <v>1</v>
          </cell>
          <cell r="H73">
            <v>1</v>
          </cell>
          <cell r="I73">
            <v>1</v>
          </cell>
          <cell r="J73">
            <v>1</v>
          </cell>
        </row>
        <row r="74">
          <cell r="F74" t="str">
            <v>Non-FI Issued ABCP (Low/not rated)</v>
          </cell>
          <cell r="G74">
            <v>1</v>
          </cell>
          <cell r="H74">
            <v>1</v>
          </cell>
          <cell r="I74">
            <v>1</v>
          </cell>
          <cell r="J74">
            <v>1</v>
          </cell>
          <cell r="R74" t="str">
            <v>CommCorp and Wholesale Non-Operational, Insured (FI)</v>
          </cell>
          <cell r="S74">
            <v>0.25</v>
          </cell>
          <cell r="T74">
            <v>1</v>
          </cell>
        </row>
        <row r="75">
          <cell r="G75" t="str">
            <v/>
          </cell>
          <cell r="R75" t="str">
            <v>CommCorp and Wholesale Non-Operational, Uninsured (FI)</v>
          </cell>
          <cell r="S75">
            <v>0.25</v>
          </cell>
          <cell r="T75">
            <v>1</v>
          </cell>
        </row>
        <row r="76">
          <cell r="F76" t="str">
            <v>FI Issued ABS (Low/not rated)</v>
          </cell>
          <cell r="G76">
            <v>1</v>
          </cell>
          <cell r="H76">
            <v>1</v>
          </cell>
          <cell r="I76">
            <v>1</v>
          </cell>
          <cell r="J76">
            <v>1</v>
          </cell>
          <cell r="R76" t="str">
            <v>CommCorp and Wholesale Non-Operational, Insured (Corp, Sovereigns, central banks, PSE, MDB)</v>
          </cell>
          <cell r="S76">
            <v>0.03</v>
          </cell>
          <cell r="U76">
            <v>0.05</v>
          </cell>
        </row>
        <row r="77">
          <cell r="F77" t="str">
            <v>FI Issued ABCP (Low/not rated)</v>
          </cell>
          <cell r="G77">
            <v>1</v>
          </cell>
          <cell r="H77">
            <v>1</v>
          </cell>
          <cell r="I77">
            <v>1</v>
          </cell>
          <cell r="J77">
            <v>1</v>
          </cell>
          <cell r="R77" t="str">
            <v>CommCorp and Wholesale Non-Operational, Uninsured (Corp, Sovereigns, central banks, PSE, MDB)</v>
          </cell>
          <cell r="S77">
            <v>0.03</v>
          </cell>
          <cell r="U77">
            <v>0.1</v>
          </cell>
        </row>
        <row r="78">
          <cell r="G78" t="str">
            <v/>
          </cell>
        </row>
        <row r="79">
          <cell r="F79" t="str">
            <v>Bank's own debt not eliminated</v>
          </cell>
          <cell r="G79">
            <v>1</v>
          </cell>
          <cell r="H79">
            <v>1</v>
          </cell>
          <cell r="I79">
            <v>1</v>
          </cell>
          <cell r="J79">
            <v>1</v>
          </cell>
          <cell r="R79" t="str">
            <v>CommCorp and Wholesale Notice, where withdrawal notification has been provided</v>
          </cell>
          <cell r="S79">
            <v>1</v>
          </cell>
          <cell r="T79">
            <v>1</v>
          </cell>
          <cell r="U79">
            <v>1</v>
          </cell>
        </row>
        <row r="80">
          <cell r="F80" t="str">
            <v>Bank's own equity not eliminated</v>
          </cell>
          <cell r="G80">
            <v>1</v>
          </cell>
          <cell r="H80">
            <v>1</v>
          </cell>
          <cell r="I80">
            <v>1</v>
          </cell>
          <cell r="J80">
            <v>1</v>
          </cell>
        </row>
        <row r="81">
          <cell r="G81" t="str">
            <v/>
          </cell>
          <cell r="R81" t="str">
            <v xml:space="preserve">CommCorp Notice </v>
          </cell>
          <cell r="S81">
            <v>0.4</v>
          </cell>
          <cell r="T81">
            <v>0.4</v>
          </cell>
          <cell r="U81">
            <v>0.4</v>
          </cell>
        </row>
        <row r="82">
          <cell r="G82" t="str">
            <v/>
          </cell>
          <cell r="R82" t="str">
            <v>Wholesale Notice (Sovereigns, central banks, PSE, MDB)</v>
          </cell>
          <cell r="S82">
            <v>0.4</v>
          </cell>
          <cell r="T82">
            <v>0.4</v>
          </cell>
          <cell r="U82">
            <v>0.4</v>
          </cell>
        </row>
        <row r="83">
          <cell r="G83" t="str">
            <v/>
          </cell>
          <cell r="R83" t="str">
            <v>Wholesale Notice (All other counterparties, including other FIs and other legal entities)</v>
          </cell>
          <cell r="S83">
            <v>1</v>
          </cell>
          <cell r="T83">
            <v>1</v>
          </cell>
          <cell r="U83">
            <v>1</v>
          </cell>
        </row>
        <row r="84">
          <cell r="F84" t="str">
            <v>EULA Securitised Res Mort (Balance at Maturity)</v>
          </cell>
          <cell r="G84">
            <v>0.04</v>
          </cell>
          <cell r="H84">
            <v>0.04</v>
          </cell>
          <cell r="I84">
            <v>1</v>
          </cell>
          <cell r="J84">
            <v>1</v>
          </cell>
        </row>
        <row r="85">
          <cell r="F85" t="str">
            <v>EULA Securitised Res Mort (Payments)</v>
          </cell>
          <cell r="G85">
            <v>0.04</v>
          </cell>
          <cell r="H85">
            <v>0.04</v>
          </cell>
          <cell r="I85">
            <v>1</v>
          </cell>
          <cell r="J85">
            <v>1</v>
          </cell>
          <cell r="R85" t="str">
            <v>CommCorp Non-Operational Term</v>
          </cell>
          <cell r="S85">
            <v>0.4</v>
          </cell>
          <cell r="T85">
            <v>0.4</v>
          </cell>
          <cell r="U85">
            <v>0.4</v>
          </cell>
        </row>
        <row r="86">
          <cell r="G86" t="str">
            <v/>
          </cell>
          <cell r="R86" t="str">
            <v>Wholesale Term (Sovereigns, central banks, PSE, MDB)</v>
          </cell>
          <cell r="S86">
            <v>0.4</v>
          </cell>
          <cell r="T86">
            <v>0.4</v>
          </cell>
          <cell r="U86">
            <v>0.4</v>
          </cell>
        </row>
        <row r="87">
          <cell r="G87" t="str">
            <v/>
          </cell>
          <cell r="R87" t="str">
            <v>Wholesale Term (All other counterparties, including other FIs and other legal entities)</v>
          </cell>
          <cell r="S87">
            <v>1</v>
          </cell>
          <cell r="T87">
            <v>1</v>
          </cell>
          <cell r="U87">
            <v>1</v>
          </cell>
        </row>
        <row r="88">
          <cell r="F88" t="str">
            <v>EULA Securitised Coml Mort (Balance at Maturity)</v>
          </cell>
          <cell r="G88">
            <v>0.04</v>
          </cell>
          <cell r="H88">
            <v>0.04</v>
          </cell>
          <cell r="I88">
            <v>1</v>
          </cell>
          <cell r="J88">
            <v>1</v>
          </cell>
        </row>
        <row r="89">
          <cell r="F89" t="str">
            <v>EULA Securitised Coml Mort (Payments)</v>
          </cell>
          <cell r="G89">
            <v>0.04</v>
          </cell>
          <cell r="H89">
            <v>0.04</v>
          </cell>
          <cell r="I89">
            <v>1</v>
          </cell>
          <cell r="J89">
            <v>1</v>
          </cell>
        </row>
        <row r="91">
          <cell r="F91" t="str">
            <v>Placeholder 1</v>
          </cell>
          <cell r="R91" t="str">
            <v>1 month BA issued</v>
          </cell>
          <cell r="S91">
            <v>0.75</v>
          </cell>
          <cell r="T91">
            <v>0.75</v>
          </cell>
          <cell r="U91">
            <v>0.75</v>
          </cell>
        </row>
        <row r="92">
          <cell r="F92" t="str">
            <v>Placeholder 2</v>
          </cell>
          <cell r="R92" t="str">
            <v>2 month BA issued</v>
          </cell>
          <cell r="S92">
            <v>0.75</v>
          </cell>
          <cell r="T92">
            <v>0.75</v>
          </cell>
          <cell r="U92">
            <v>0.75</v>
          </cell>
        </row>
        <row r="93">
          <cell r="F93" t="str">
            <v>Placeholder 3</v>
          </cell>
          <cell r="R93" t="str">
            <v>3 month BA issued</v>
          </cell>
          <cell r="S93">
            <v>0.75</v>
          </cell>
          <cell r="T93">
            <v>0.75</v>
          </cell>
          <cell r="U93">
            <v>0.75</v>
          </cell>
        </row>
        <row r="95">
          <cell r="R95" t="str">
            <v>Placeholder 1</v>
          </cell>
        </row>
        <row r="96">
          <cell r="R96" t="str">
            <v>Placeholder 2</v>
          </cell>
        </row>
        <row r="97">
          <cell r="R97" t="str">
            <v>Placeholder 3</v>
          </cell>
        </row>
      </sheetData>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6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21" Type="http://schemas.openxmlformats.org/officeDocument/2006/relationships/comments" Target="../comments5.x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6.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59.bin"/><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10" Type="http://schemas.openxmlformats.org/officeDocument/2006/relationships/oleObject" Target="../embeddings/oleObject61.bin"/><Relationship Id="rId4" Type="http://schemas.openxmlformats.org/officeDocument/2006/relationships/oleObject" Target="../embeddings/oleObject56.bin"/><Relationship Id="rId9" Type="http://schemas.openxmlformats.org/officeDocument/2006/relationships/oleObject" Target="../embeddings/oleObject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heetViews>
  <sheetFormatPr defaultColWidth="9.28515625" defaultRowHeight="12.75" x14ac:dyDescent="0.2"/>
  <cols>
    <col min="1" max="16384" width="9.28515625" style="327"/>
  </cols>
  <sheetData>
    <row r="1" spans="1:12" x14ac:dyDescent="0.2">
      <c r="A1" s="326" t="s">
        <v>542</v>
      </c>
      <c r="B1" s="326"/>
      <c r="C1" s="326"/>
      <c r="D1" s="326"/>
      <c r="E1" s="326"/>
      <c r="F1" s="326"/>
      <c r="G1" s="326"/>
      <c r="H1" s="326"/>
      <c r="I1" s="326"/>
      <c r="J1" s="326"/>
      <c r="K1" s="326"/>
      <c r="L1" s="326"/>
    </row>
    <row r="2" spans="1:12" x14ac:dyDescent="0.2">
      <c r="A2" s="326"/>
      <c r="B2" s="326"/>
      <c r="C2" s="326"/>
      <c r="D2" s="326"/>
      <c r="E2" s="326"/>
      <c r="F2" s="326"/>
      <c r="G2" s="326"/>
      <c r="H2" s="326"/>
      <c r="I2" s="326"/>
      <c r="J2" s="326"/>
      <c r="K2" s="326"/>
      <c r="L2" s="326"/>
    </row>
    <row r="3" spans="1:12" x14ac:dyDescent="0.2">
      <c r="A3" s="326"/>
      <c r="B3" s="326"/>
      <c r="C3" s="326"/>
      <c r="D3" s="326"/>
      <c r="E3" s="326"/>
      <c r="F3" s="326"/>
      <c r="G3" s="326"/>
      <c r="H3" s="326"/>
      <c r="I3" s="326"/>
      <c r="J3" s="326"/>
      <c r="K3" s="326"/>
      <c r="L3" s="326"/>
    </row>
    <row r="4" spans="1:12" x14ac:dyDescent="0.2">
      <c r="A4" s="326"/>
      <c r="B4" s="326"/>
      <c r="C4" s="326"/>
      <c r="D4" s="326"/>
      <c r="E4" s="326"/>
      <c r="F4" s="326"/>
      <c r="G4" s="326"/>
      <c r="H4" s="326"/>
      <c r="I4" s="326"/>
      <c r="J4" s="326"/>
      <c r="K4" s="326"/>
      <c r="L4" s="326"/>
    </row>
    <row r="5" spans="1:12" x14ac:dyDescent="0.2">
      <c r="A5" s="326"/>
      <c r="B5" s="326"/>
      <c r="C5" s="326"/>
      <c r="D5" s="326"/>
      <c r="E5" s="326"/>
      <c r="F5" s="326"/>
      <c r="G5" s="326"/>
      <c r="H5" s="326"/>
      <c r="I5" s="326"/>
      <c r="J5" s="326"/>
      <c r="K5" s="326"/>
      <c r="L5" s="326"/>
    </row>
    <row r="6" spans="1:12" x14ac:dyDescent="0.2">
      <c r="A6" s="326"/>
      <c r="B6" s="326"/>
      <c r="C6" s="326"/>
      <c r="D6" s="326"/>
      <c r="E6" s="326"/>
      <c r="F6" s="326"/>
      <c r="G6" s="326"/>
      <c r="H6" s="326"/>
      <c r="I6" s="326"/>
      <c r="J6" s="326"/>
      <c r="K6" s="326"/>
      <c r="L6" s="326"/>
    </row>
    <row r="7" spans="1:12" x14ac:dyDescent="0.2">
      <c r="A7" s="326"/>
      <c r="B7" s="326"/>
      <c r="C7" s="326"/>
      <c r="D7" s="326"/>
      <c r="E7" s="326"/>
      <c r="F7" s="326"/>
      <c r="G7" s="326"/>
      <c r="H7" s="326"/>
      <c r="I7" s="326"/>
      <c r="J7" s="326"/>
      <c r="K7" s="326"/>
      <c r="L7" s="326"/>
    </row>
    <row r="8" spans="1:12" x14ac:dyDescent="0.2">
      <c r="A8" s="326"/>
      <c r="B8" s="326"/>
      <c r="C8" s="326"/>
      <c r="D8" s="326"/>
      <c r="E8" s="326"/>
      <c r="F8" s="326"/>
      <c r="G8" s="326"/>
      <c r="H8" s="326"/>
      <c r="I8" s="326"/>
      <c r="J8" s="326"/>
      <c r="K8" s="326"/>
      <c r="L8" s="326"/>
    </row>
    <row r="9" spans="1:12" x14ac:dyDescent="0.2">
      <c r="A9" s="326"/>
      <c r="B9" s="326"/>
      <c r="C9" s="326"/>
      <c r="D9" s="326"/>
      <c r="E9" s="326"/>
      <c r="F9" s="326"/>
      <c r="G9" s="326"/>
      <c r="H9" s="326"/>
      <c r="I9" s="326"/>
      <c r="J9" s="326"/>
      <c r="K9" s="326"/>
      <c r="L9" s="326"/>
    </row>
    <row r="10" spans="1:12" x14ac:dyDescent="0.2">
      <c r="A10" s="326"/>
      <c r="B10" s="326"/>
      <c r="C10" s="326"/>
      <c r="D10" s="326"/>
      <c r="E10" s="326"/>
      <c r="F10" s="326"/>
      <c r="G10" s="326"/>
      <c r="H10" s="326"/>
      <c r="I10" s="326"/>
      <c r="J10" s="326"/>
      <c r="K10" s="326"/>
      <c r="L10" s="326"/>
    </row>
    <row r="11" spans="1:12" x14ac:dyDescent="0.2">
      <c r="A11" s="326"/>
      <c r="B11" s="326"/>
      <c r="C11" s="326"/>
      <c r="D11" s="326"/>
      <c r="E11" s="326"/>
      <c r="F11" s="326"/>
      <c r="G11" s="326"/>
      <c r="H11" s="326"/>
      <c r="I11" s="326"/>
      <c r="J11" s="326"/>
      <c r="K11" s="326"/>
      <c r="L11" s="326"/>
    </row>
    <row r="12" spans="1:12" x14ac:dyDescent="0.2">
      <c r="A12" s="326"/>
      <c r="B12" s="326"/>
      <c r="C12" s="326"/>
      <c r="D12" s="326"/>
      <c r="E12" s="326"/>
      <c r="F12" s="326"/>
      <c r="G12" s="326"/>
      <c r="H12" s="326"/>
      <c r="I12" s="326"/>
      <c r="J12" s="326"/>
      <c r="K12" s="326"/>
      <c r="L12" s="326"/>
    </row>
    <row r="13" spans="1:12" x14ac:dyDescent="0.2">
      <c r="A13" s="326"/>
      <c r="B13" s="326"/>
      <c r="C13" s="326"/>
      <c r="D13" s="326"/>
      <c r="E13" s="326"/>
      <c r="F13" s="326"/>
      <c r="G13" s="326"/>
      <c r="H13" s="326"/>
      <c r="I13" s="326"/>
      <c r="J13" s="326"/>
      <c r="K13" s="326"/>
      <c r="L13" s="326"/>
    </row>
    <row r="14" spans="1:12" x14ac:dyDescent="0.2">
      <c r="A14" s="326"/>
      <c r="B14" s="326"/>
      <c r="C14" s="326"/>
      <c r="D14" s="326"/>
      <c r="E14" s="326"/>
      <c r="F14" s="326"/>
      <c r="G14" s="326"/>
      <c r="H14" s="326"/>
      <c r="I14" s="326"/>
      <c r="J14" s="326"/>
      <c r="K14" s="326"/>
      <c r="L14" s="326"/>
    </row>
    <row r="15" spans="1:12" x14ac:dyDescent="0.2">
      <c r="A15" s="326"/>
      <c r="B15" s="326"/>
      <c r="C15" s="326"/>
      <c r="D15" s="326"/>
      <c r="E15" s="326"/>
      <c r="F15" s="326"/>
      <c r="G15" s="326"/>
      <c r="H15" s="326"/>
      <c r="I15" s="326"/>
      <c r="J15" s="326"/>
      <c r="K15" s="326"/>
      <c r="L15" s="326"/>
    </row>
    <row r="16" spans="1:12" x14ac:dyDescent="0.2">
      <c r="A16" s="326"/>
      <c r="B16" s="326"/>
      <c r="C16" s="326"/>
      <c r="D16" s="326"/>
      <c r="E16" s="326"/>
      <c r="F16" s="326"/>
      <c r="G16" s="326"/>
      <c r="H16" s="326"/>
      <c r="I16" s="326"/>
      <c r="J16" s="326"/>
      <c r="K16" s="326"/>
      <c r="L16" s="326"/>
    </row>
    <row r="17" spans="1:12" x14ac:dyDescent="0.2">
      <c r="A17" s="326"/>
      <c r="B17" s="326"/>
      <c r="C17" s="326"/>
      <c r="D17" s="326"/>
      <c r="E17" s="326"/>
      <c r="F17" s="326"/>
      <c r="G17" s="326"/>
      <c r="H17" s="326"/>
      <c r="I17" s="326"/>
      <c r="J17" s="326"/>
      <c r="K17" s="326"/>
      <c r="L17" s="326"/>
    </row>
    <row r="18" spans="1:12" x14ac:dyDescent="0.2">
      <c r="A18" s="326"/>
      <c r="B18" s="326"/>
      <c r="C18" s="326"/>
      <c r="D18" s="326"/>
      <c r="E18" s="326"/>
      <c r="F18" s="326"/>
      <c r="G18" s="326"/>
      <c r="H18" s="326"/>
      <c r="I18" s="326"/>
      <c r="J18" s="326"/>
      <c r="K18" s="326"/>
      <c r="L18" s="326"/>
    </row>
    <row r="19" spans="1:12" x14ac:dyDescent="0.2">
      <c r="A19" s="326"/>
      <c r="B19" s="326"/>
      <c r="C19" s="326"/>
      <c r="D19" s="326"/>
      <c r="E19" s="326"/>
      <c r="F19" s="326"/>
      <c r="G19" s="326"/>
      <c r="H19" s="326"/>
      <c r="I19" s="326"/>
      <c r="J19" s="326"/>
      <c r="K19" s="326"/>
      <c r="L19" s="326"/>
    </row>
    <row r="20" spans="1:12" x14ac:dyDescent="0.2">
      <c r="A20" s="326"/>
      <c r="B20" s="326"/>
      <c r="C20" s="326"/>
      <c r="D20" s="326"/>
      <c r="E20" s="326"/>
      <c r="F20" s="326"/>
      <c r="G20" s="326"/>
      <c r="H20" s="326"/>
      <c r="I20" s="326"/>
      <c r="J20" s="326"/>
      <c r="K20" s="326"/>
      <c r="L20" s="326"/>
    </row>
    <row r="21" spans="1:12" x14ac:dyDescent="0.2">
      <c r="A21" s="326"/>
      <c r="B21" s="326"/>
      <c r="C21" s="326"/>
      <c r="D21" s="326"/>
      <c r="E21" s="326"/>
      <c r="F21" s="326"/>
      <c r="G21" s="326"/>
      <c r="H21" s="326"/>
      <c r="I21" s="326"/>
      <c r="J21" s="326"/>
      <c r="K21" s="326"/>
      <c r="L21" s="326"/>
    </row>
    <row r="22" spans="1:12" x14ac:dyDescent="0.2">
      <c r="A22" s="326"/>
      <c r="B22" s="326"/>
      <c r="C22" s="326"/>
      <c r="D22" s="326"/>
      <c r="E22" s="326"/>
      <c r="F22" s="326"/>
      <c r="G22" s="326"/>
      <c r="H22" s="326"/>
      <c r="I22" s="326"/>
      <c r="J22" s="326"/>
      <c r="K22" s="326"/>
      <c r="L22" s="326"/>
    </row>
    <row r="23" spans="1:12" x14ac:dyDescent="0.2">
      <c r="A23" s="326"/>
      <c r="B23" s="326"/>
      <c r="C23" s="326"/>
      <c r="D23" s="326"/>
      <c r="E23" s="326"/>
      <c r="F23" s="326"/>
      <c r="G23" s="326"/>
      <c r="H23" s="326"/>
      <c r="I23" s="326"/>
      <c r="J23" s="326"/>
      <c r="K23" s="326"/>
      <c r="L23" s="326"/>
    </row>
    <row r="24" spans="1:12" x14ac:dyDescent="0.2">
      <c r="A24" s="326"/>
      <c r="B24" s="326"/>
      <c r="C24" s="326"/>
      <c r="D24" s="326"/>
      <c r="E24" s="326"/>
      <c r="F24" s="326"/>
      <c r="G24" s="326"/>
      <c r="H24" s="326"/>
      <c r="I24" s="326"/>
      <c r="J24" s="326"/>
      <c r="K24" s="326"/>
      <c r="L24" s="326"/>
    </row>
    <row r="25" spans="1:12" x14ac:dyDescent="0.2">
      <c r="A25" s="326"/>
      <c r="B25" s="326"/>
      <c r="C25" s="326"/>
      <c r="D25" s="326"/>
      <c r="E25" s="326"/>
      <c r="F25" s="326"/>
      <c r="G25" s="326"/>
      <c r="H25" s="326"/>
      <c r="I25" s="326"/>
      <c r="J25" s="326"/>
      <c r="K25" s="326"/>
      <c r="L25" s="326"/>
    </row>
    <row r="26" spans="1:12" x14ac:dyDescent="0.2">
      <c r="A26" s="326"/>
      <c r="B26" s="326"/>
      <c r="C26" s="326"/>
      <c r="D26" s="326"/>
      <c r="E26" s="326"/>
      <c r="F26" s="326"/>
      <c r="G26" s="326"/>
      <c r="H26" s="326"/>
      <c r="I26" s="326"/>
      <c r="J26" s="326"/>
      <c r="K26" s="326"/>
      <c r="L26" s="326"/>
    </row>
    <row r="27" spans="1:12" x14ac:dyDescent="0.2">
      <c r="A27" s="326"/>
      <c r="B27" s="326"/>
      <c r="C27" s="326"/>
      <c r="D27" s="326"/>
      <c r="E27" s="326"/>
      <c r="F27" s="326"/>
      <c r="G27" s="326"/>
      <c r="H27" s="326"/>
      <c r="I27" s="326"/>
      <c r="J27" s="326"/>
      <c r="K27" s="326"/>
      <c r="L27" s="326"/>
    </row>
    <row r="28" spans="1:12" x14ac:dyDescent="0.2">
      <c r="A28" s="326"/>
      <c r="B28" s="326"/>
      <c r="C28" s="326"/>
      <c r="D28" s="326"/>
      <c r="E28" s="326"/>
      <c r="F28" s="326"/>
      <c r="G28" s="326"/>
      <c r="H28" s="326"/>
      <c r="I28" s="326"/>
      <c r="J28" s="326"/>
      <c r="K28" s="326"/>
      <c r="L28" s="326"/>
    </row>
    <row r="29" spans="1:12" x14ac:dyDescent="0.2">
      <c r="A29" s="326"/>
      <c r="B29" s="326"/>
      <c r="C29" s="326"/>
      <c r="D29" s="326"/>
      <c r="E29" s="326"/>
      <c r="F29" s="326"/>
      <c r="G29" s="326"/>
      <c r="H29" s="326"/>
      <c r="I29" s="326"/>
      <c r="J29" s="326"/>
      <c r="K29" s="326"/>
      <c r="L29" s="326"/>
    </row>
    <row r="30" spans="1:12" x14ac:dyDescent="0.2">
      <c r="A30" s="326"/>
      <c r="B30" s="326"/>
      <c r="C30" s="326"/>
      <c r="D30" s="326"/>
      <c r="E30" s="326"/>
      <c r="F30" s="326"/>
      <c r="G30" s="326"/>
      <c r="H30" s="326"/>
      <c r="I30" s="326"/>
      <c r="J30" s="326"/>
      <c r="K30" s="326"/>
      <c r="L30" s="326"/>
    </row>
    <row r="31" spans="1:12" x14ac:dyDescent="0.2">
      <c r="A31" s="326"/>
      <c r="B31" s="326"/>
      <c r="C31" s="326"/>
      <c r="D31" s="326"/>
      <c r="E31" s="326"/>
      <c r="F31" s="326"/>
      <c r="G31" s="326"/>
      <c r="H31" s="326"/>
      <c r="I31" s="326"/>
      <c r="J31" s="326"/>
      <c r="K31" s="326"/>
      <c r="L31" s="326"/>
    </row>
    <row r="32" spans="1:12" x14ac:dyDescent="0.2">
      <c r="A32" s="326"/>
      <c r="B32" s="326"/>
      <c r="C32" s="326"/>
      <c r="D32" s="326"/>
      <c r="E32" s="326"/>
      <c r="F32" s="326"/>
      <c r="G32" s="326"/>
      <c r="H32" s="326"/>
      <c r="I32" s="326"/>
      <c r="J32" s="326"/>
      <c r="K32" s="326"/>
      <c r="L32" s="326"/>
    </row>
    <row r="33" spans="1:12" x14ac:dyDescent="0.2">
      <c r="A33" s="326"/>
      <c r="B33" s="326"/>
      <c r="C33" s="326"/>
      <c r="D33" s="326"/>
      <c r="E33" s="326"/>
      <c r="F33" s="326"/>
      <c r="G33" s="326"/>
      <c r="H33" s="326"/>
      <c r="I33" s="326"/>
      <c r="J33" s="326"/>
      <c r="K33" s="326"/>
      <c r="L33" s="326"/>
    </row>
    <row r="34" spans="1:12" x14ac:dyDescent="0.2">
      <c r="A34" s="326"/>
      <c r="B34" s="326"/>
      <c r="C34" s="326"/>
      <c r="D34" s="326"/>
      <c r="E34" s="326"/>
      <c r="F34" s="326"/>
      <c r="G34" s="326"/>
      <c r="H34" s="326"/>
      <c r="I34" s="326"/>
      <c r="J34" s="326"/>
      <c r="K34" s="326"/>
      <c r="L34" s="326"/>
    </row>
    <row r="35" spans="1:12" x14ac:dyDescent="0.2">
      <c r="A35" s="326"/>
      <c r="B35" s="326"/>
      <c r="C35" s="326"/>
      <c r="D35" s="326"/>
      <c r="E35" s="326"/>
      <c r="F35" s="326"/>
      <c r="G35" s="326"/>
      <c r="H35" s="326"/>
      <c r="I35" s="326"/>
      <c r="J35" s="326"/>
      <c r="K35" s="326"/>
      <c r="L35" s="326"/>
    </row>
    <row r="36" spans="1:12" x14ac:dyDescent="0.2">
      <c r="A36" s="326"/>
      <c r="B36" s="326"/>
      <c r="C36" s="326"/>
      <c r="D36" s="326"/>
      <c r="E36" s="326"/>
      <c r="F36" s="326"/>
      <c r="G36" s="326"/>
      <c r="H36" s="326"/>
      <c r="I36" s="326"/>
      <c r="J36" s="326"/>
      <c r="K36" s="326"/>
      <c r="L36" s="326"/>
    </row>
    <row r="37" spans="1:12" x14ac:dyDescent="0.2">
      <c r="A37" s="326"/>
      <c r="B37" s="326"/>
      <c r="C37" s="326"/>
      <c r="D37" s="326"/>
      <c r="E37" s="326"/>
      <c r="F37" s="326"/>
      <c r="G37" s="326"/>
      <c r="H37" s="326"/>
      <c r="I37" s="326"/>
      <c r="J37" s="326"/>
      <c r="K37" s="326"/>
      <c r="L37" s="326"/>
    </row>
    <row r="38" spans="1:12" x14ac:dyDescent="0.2">
      <c r="A38" s="326"/>
      <c r="B38" s="326"/>
      <c r="C38" s="326"/>
      <c r="D38" s="326"/>
      <c r="E38" s="326"/>
      <c r="F38" s="326"/>
      <c r="G38" s="326"/>
      <c r="H38" s="326"/>
      <c r="I38" s="326"/>
      <c r="J38" s="326"/>
      <c r="K38" s="326"/>
      <c r="L38" s="326"/>
    </row>
    <row r="39" spans="1:12" x14ac:dyDescent="0.2">
      <c r="A39" s="326"/>
      <c r="B39" s="326"/>
      <c r="C39" s="326"/>
      <c r="D39" s="326"/>
      <c r="E39" s="326"/>
      <c r="F39" s="326"/>
      <c r="G39" s="326"/>
      <c r="H39" s="326"/>
      <c r="I39" s="326"/>
      <c r="J39" s="326"/>
      <c r="K39" s="326"/>
      <c r="L39" s="326"/>
    </row>
    <row r="40" spans="1:12" x14ac:dyDescent="0.2">
      <c r="A40" s="326"/>
      <c r="B40" s="326"/>
      <c r="C40" s="326"/>
      <c r="D40" s="326"/>
      <c r="E40" s="326"/>
      <c r="F40" s="326"/>
      <c r="G40" s="326"/>
      <c r="H40" s="326"/>
      <c r="I40" s="326"/>
      <c r="J40" s="326"/>
      <c r="K40" s="326"/>
      <c r="L40" s="326"/>
    </row>
    <row r="41" spans="1:12" x14ac:dyDescent="0.2">
      <c r="A41" s="326"/>
      <c r="B41" s="326"/>
      <c r="C41" s="326"/>
      <c r="D41" s="326"/>
      <c r="E41" s="326"/>
      <c r="F41" s="326"/>
      <c r="G41" s="326"/>
      <c r="H41" s="326"/>
      <c r="I41" s="326"/>
      <c r="J41" s="326"/>
      <c r="K41" s="326"/>
      <c r="L41" s="326"/>
    </row>
    <row r="42" spans="1:12" x14ac:dyDescent="0.2">
      <c r="A42" s="326"/>
      <c r="B42" s="326"/>
      <c r="C42" s="326"/>
      <c r="D42" s="326"/>
      <c r="E42" s="326"/>
      <c r="F42" s="326"/>
      <c r="G42" s="326"/>
      <c r="H42" s="326"/>
      <c r="I42" s="326"/>
      <c r="J42" s="326"/>
      <c r="K42" s="326"/>
      <c r="L42" s="326"/>
    </row>
    <row r="43" spans="1:12" x14ac:dyDescent="0.2">
      <c r="A43" s="326"/>
      <c r="B43" s="326"/>
      <c r="C43" s="326"/>
      <c r="D43" s="326"/>
      <c r="E43" s="326"/>
      <c r="F43" s="326"/>
      <c r="G43" s="326"/>
      <c r="H43" s="326"/>
      <c r="I43" s="326"/>
      <c r="J43" s="326"/>
      <c r="K43" s="326"/>
      <c r="L43" s="326"/>
    </row>
    <row r="44" spans="1:12" x14ac:dyDescent="0.2">
      <c r="A44" s="326"/>
      <c r="B44" s="326"/>
      <c r="C44" s="326"/>
      <c r="D44" s="326"/>
      <c r="E44" s="326"/>
      <c r="F44" s="326"/>
      <c r="G44" s="326"/>
      <c r="H44" s="326"/>
      <c r="I44" s="326"/>
      <c r="J44" s="326"/>
      <c r="K44" s="326"/>
      <c r="L44" s="326"/>
    </row>
    <row r="45" spans="1:12" x14ac:dyDescent="0.2">
      <c r="A45" s="326"/>
      <c r="B45" s="326"/>
      <c r="C45" s="326"/>
      <c r="D45" s="326"/>
      <c r="E45" s="326"/>
      <c r="F45" s="326"/>
      <c r="G45" s="326"/>
      <c r="H45" s="326"/>
      <c r="I45" s="326"/>
      <c r="J45" s="326"/>
      <c r="K45" s="326"/>
      <c r="L45" s="326"/>
    </row>
    <row r="46" spans="1:12" x14ac:dyDescent="0.2">
      <c r="A46" s="326"/>
      <c r="B46" s="326"/>
      <c r="C46" s="326"/>
      <c r="D46" s="326"/>
      <c r="E46" s="326"/>
      <c r="F46" s="326"/>
      <c r="G46" s="326"/>
      <c r="H46" s="326"/>
      <c r="I46" s="326"/>
      <c r="J46" s="326"/>
      <c r="K46" s="326"/>
      <c r="L46" s="326"/>
    </row>
    <row r="47" spans="1:12" x14ac:dyDescent="0.2">
      <c r="A47" s="326"/>
      <c r="B47" s="326"/>
      <c r="C47" s="326"/>
      <c r="D47" s="326"/>
      <c r="E47" s="326"/>
      <c r="F47" s="326"/>
      <c r="G47" s="326"/>
      <c r="H47" s="326"/>
      <c r="I47" s="326"/>
      <c r="J47" s="326"/>
      <c r="K47" s="326"/>
      <c r="L47" s="326"/>
    </row>
    <row r="48" spans="1:12" x14ac:dyDescent="0.2">
      <c r="A48" s="326"/>
      <c r="B48" s="326"/>
      <c r="C48" s="326"/>
      <c r="D48" s="326"/>
      <c r="E48" s="326"/>
      <c r="F48" s="326"/>
      <c r="G48" s="326"/>
      <c r="H48" s="326"/>
      <c r="I48" s="326"/>
      <c r="J48" s="326"/>
      <c r="K48" s="326"/>
      <c r="L48" s="326"/>
    </row>
    <row r="49" spans="1:12" x14ac:dyDescent="0.2">
      <c r="A49" s="326"/>
      <c r="B49" s="326"/>
      <c r="C49" s="326"/>
      <c r="D49" s="326"/>
      <c r="E49" s="326"/>
      <c r="F49" s="326"/>
      <c r="G49" s="326"/>
      <c r="H49" s="326"/>
      <c r="I49" s="326"/>
      <c r="J49" s="326"/>
      <c r="K49" s="326"/>
      <c r="L49" s="326"/>
    </row>
    <row r="50" spans="1:12" x14ac:dyDescent="0.2">
      <c r="A50" s="326"/>
      <c r="B50" s="326"/>
      <c r="C50" s="326"/>
      <c r="D50" s="326"/>
      <c r="E50" s="326"/>
      <c r="F50" s="326"/>
      <c r="G50" s="326"/>
      <c r="H50" s="326"/>
      <c r="I50" s="326"/>
      <c r="J50" s="326"/>
      <c r="K50" s="326"/>
      <c r="L50" s="326"/>
    </row>
    <row r="51" spans="1:12" x14ac:dyDescent="0.2">
      <c r="A51" s="326"/>
      <c r="B51" s="326"/>
      <c r="C51" s="326"/>
      <c r="D51" s="326"/>
      <c r="E51" s="326"/>
      <c r="F51" s="326"/>
      <c r="G51" s="326"/>
      <c r="H51" s="326"/>
      <c r="I51" s="326"/>
      <c r="J51" s="326"/>
      <c r="K51" s="326"/>
      <c r="L51" s="326"/>
    </row>
    <row r="52" spans="1:12" x14ac:dyDescent="0.2">
      <c r="A52" s="326"/>
      <c r="B52" s="326"/>
      <c r="C52" s="326"/>
      <c r="D52" s="326"/>
      <c r="E52" s="326"/>
      <c r="F52" s="326"/>
      <c r="G52" s="326"/>
      <c r="H52" s="326"/>
      <c r="I52" s="326"/>
      <c r="J52" s="326"/>
      <c r="K52" s="326"/>
      <c r="L52" s="326"/>
    </row>
    <row r="53" spans="1:12" x14ac:dyDescent="0.2">
      <c r="A53" s="326"/>
      <c r="B53" s="326"/>
      <c r="C53" s="326"/>
      <c r="D53" s="326"/>
      <c r="E53" s="326"/>
      <c r="F53" s="326"/>
      <c r="G53" s="326"/>
      <c r="H53" s="326"/>
      <c r="I53" s="326"/>
      <c r="J53" s="326"/>
      <c r="K53" s="326"/>
      <c r="L53" s="326"/>
    </row>
    <row r="54" spans="1:12" x14ac:dyDescent="0.2">
      <c r="A54" s="326"/>
      <c r="B54" s="326"/>
      <c r="C54" s="326"/>
      <c r="D54" s="326"/>
      <c r="E54" s="326"/>
      <c r="F54" s="326"/>
      <c r="G54" s="326"/>
      <c r="H54" s="326"/>
      <c r="I54" s="326"/>
      <c r="J54" s="326"/>
      <c r="K54" s="326"/>
      <c r="L54" s="326"/>
    </row>
    <row r="55" spans="1:12" x14ac:dyDescent="0.2">
      <c r="A55" s="326"/>
      <c r="B55" s="326"/>
      <c r="C55" s="326"/>
      <c r="D55" s="326"/>
      <c r="E55" s="326"/>
      <c r="F55" s="326"/>
      <c r="G55" s="326"/>
      <c r="H55" s="326"/>
      <c r="I55" s="326"/>
      <c r="J55" s="326"/>
      <c r="K55" s="326"/>
      <c r="L55" s="326"/>
    </row>
    <row r="56" spans="1:12" x14ac:dyDescent="0.2">
      <c r="A56" s="326"/>
      <c r="B56" s="326"/>
      <c r="C56" s="326"/>
      <c r="D56" s="326"/>
      <c r="E56" s="326"/>
      <c r="F56" s="326"/>
      <c r="G56" s="326"/>
      <c r="H56" s="326"/>
      <c r="I56" s="326"/>
      <c r="J56" s="326"/>
      <c r="K56" s="326"/>
      <c r="L56" s="326"/>
    </row>
    <row r="57" spans="1:12" x14ac:dyDescent="0.2">
      <c r="A57" s="326"/>
      <c r="B57" s="326"/>
      <c r="C57" s="326"/>
      <c r="D57" s="326"/>
      <c r="E57" s="326"/>
      <c r="F57" s="326"/>
      <c r="G57" s="326"/>
      <c r="H57" s="326"/>
      <c r="I57" s="326"/>
      <c r="J57" s="326"/>
      <c r="K57" s="326"/>
      <c r="L57" s="326"/>
    </row>
    <row r="58" spans="1:12" x14ac:dyDescent="0.2">
      <c r="A58" s="326"/>
      <c r="B58" s="326"/>
      <c r="C58" s="326"/>
      <c r="D58" s="326"/>
      <c r="E58" s="326"/>
      <c r="F58" s="326"/>
      <c r="G58" s="326"/>
      <c r="H58" s="326"/>
      <c r="I58" s="326"/>
      <c r="J58" s="326"/>
      <c r="K58" s="326"/>
      <c r="L58" s="326"/>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1:W903"/>
  <sheetViews>
    <sheetView zoomScaleNormal="100" workbookViewId="0">
      <pane xSplit="6" ySplit="7" topLeftCell="G531" activePane="bottomRight" state="frozen"/>
      <selection pane="topRight" activeCell="G1" sqref="G1"/>
      <selection pane="bottomLeft" activeCell="A8" sqref="A8"/>
      <selection pane="bottomRight" activeCell="C534" sqref="C534"/>
    </sheetView>
  </sheetViews>
  <sheetFormatPr defaultColWidth="9.28515625" defaultRowHeight="12.75" outlineLevelRow="1" x14ac:dyDescent="0.2"/>
  <cols>
    <col min="1" max="1" width="2.28515625" style="327" customWidth="1"/>
    <col min="2" max="2" width="2.7109375" style="478" customWidth="1"/>
    <col min="3" max="3" width="4.5703125" style="478" customWidth="1"/>
    <col min="4" max="4" width="3.7109375" style="478" customWidth="1"/>
    <col min="5" max="5" width="4.42578125" style="478" customWidth="1"/>
    <col min="6" max="6" width="84.5703125" style="478" customWidth="1"/>
    <col min="7" max="7" width="55.28515625" style="512" customWidth="1"/>
    <col min="8" max="8" width="57" style="567" customWidth="1"/>
    <col min="9" max="9" width="14.42578125" style="513" customWidth="1"/>
    <col min="10" max="10" width="12.7109375" style="513" customWidth="1"/>
    <col min="11" max="11" width="19.28515625" style="327" customWidth="1"/>
    <col min="12" max="16384" width="9.28515625" style="327"/>
  </cols>
  <sheetData>
    <row r="1" spans="2:10" x14ac:dyDescent="0.2">
      <c r="H1" s="512"/>
    </row>
    <row r="2" spans="2:10" x14ac:dyDescent="0.2">
      <c r="H2" s="512"/>
    </row>
    <row r="3" spans="2:10" ht="13.5" thickBot="1" x14ac:dyDescent="0.25">
      <c r="B3" s="485"/>
      <c r="F3" s="485"/>
      <c r="H3" s="512"/>
    </row>
    <row r="4" spans="2:10" x14ac:dyDescent="0.2">
      <c r="B4" s="485"/>
      <c r="F4" s="485"/>
      <c r="G4" s="728" t="s">
        <v>204</v>
      </c>
      <c r="H4" s="729"/>
      <c r="I4" s="729"/>
      <c r="J4" s="730"/>
    </row>
    <row r="5" spans="2:10" ht="13.5" thickBot="1" x14ac:dyDescent="0.25">
      <c r="B5" s="485"/>
      <c r="F5" s="289"/>
      <c r="G5" s="731"/>
      <c r="H5" s="732"/>
      <c r="I5" s="732"/>
      <c r="J5" s="733"/>
    </row>
    <row r="6" spans="2:10" s="514" customFormat="1" ht="39" thickBot="1" x14ac:dyDescent="0.25">
      <c r="B6" s="515" t="s">
        <v>5</v>
      </c>
      <c r="C6" s="516"/>
      <c r="D6" s="516"/>
      <c r="E6" s="516"/>
      <c r="F6" s="516"/>
      <c r="G6" s="126" t="s">
        <v>279</v>
      </c>
      <c r="H6" s="336" t="s">
        <v>210</v>
      </c>
      <c r="I6" s="57" t="s">
        <v>360</v>
      </c>
      <c r="J6" s="58" t="s">
        <v>211</v>
      </c>
    </row>
    <row r="7" spans="2:10" x14ac:dyDescent="0.2">
      <c r="B7" s="477" t="s">
        <v>8</v>
      </c>
      <c r="G7" s="55"/>
      <c r="H7" s="517"/>
      <c r="I7" s="3" t="s">
        <v>272</v>
      </c>
      <c r="J7" s="54" t="s">
        <v>272</v>
      </c>
    </row>
    <row r="8" spans="2:10" x14ac:dyDescent="0.2">
      <c r="B8" s="484"/>
      <c r="C8" s="485" t="s">
        <v>152</v>
      </c>
      <c r="D8" s="485"/>
      <c r="G8" s="55"/>
      <c r="H8" s="517"/>
      <c r="I8" s="3" t="s">
        <v>272</v>
      </c>
      <c r="J8" s="54" t="s">
        <v>272</v>
      </c>
    </row>
    <row r="9" spans="2:10" x14ac:dyDescent="0.2">
      <c r="B9" s="484"/>
      <c r="C9" s="485"/>
      <c r="D9" s="485"/>
      <c r="F9" s="478" t="s">
        <v>359</v>
      </c>
      <c r="G9" s="55" t="s">
        <v>212</v>
      </c>
      <c r="H9" s="517" t="s">
        <v>213</v>
      </c>
      <c r="I9" s="389">
        <v>17</v>
      </c>
      <c r="J9" s="54">
        <v>2.2000000000000002</v>
      </c>
    </row>
    <row r="10" spans="2:10" x14ac:dyDescent="0.2">
      <c r="B10" s="484"/>
      <c r="C10" s="485"/>
      <c r="D10" s="485" t="s">
        <v>9</v>
      </c>
      <c r="G10" s="55"/>
      <c r="H10" s="517"/>
      <c r="I10" s="389" t="s">
        <v>272</v>
      </c>
      <c r="J10" s="54" t="s">
        <v>272</v>
      </c>
    </row>
    <row r="11" spans="2:10" ht="25.5" outlineLevel="1" x14ac:dyDescent="0.2">
      <c r="B11" s="484"/>
      <c r="E11" s="485"/>
      <c r="F11" s="478" t="s">
        <v>10</v>
      </c>
      <c r="G11" s="55" t="s">
        <v>214</v>
      </c>
      <c r="H11" s="517" t="s">
        <v>261</v>
      </c>
      <c r="I11" s="389">
        <v>17</v>
      </c>
      <c r="J11" s="54">
        <v>2.2000000000000002</v>
      </c>
    </row>
    <row r="12" spans="2:10" outlineLevel="1" x14ac:dyDescent="0.2">
      <c r="B12" s="484"/>
      <c r="F12" s="478" t="s">
        <v>11</v>
      </c>
      <c r="G12" s="55" t="s">
        <v>212</v>
      </c>
      <c r="H12" s="517" t="s">
        <v>213</v>
      </c>
      <c r="I12" s="389">
        <v>17</v>
      </c>
      <c r="J12" s="54">
        <v>2.2000000000000002</v>
      </c>
    </row>
    <row r="13" spans="2:10" x14ac:dyDescent="0.2">
      <c r="B13" s="484"/>
      <c r="D13" s="485" t="s">
        <v>374</v>
      </c>
      <c r="G13" s="55"/>
      <c r="H13" s="517"/>
      <c r="I13" s="3" t="s">
        <v>272</v>
      </c>
      <c r="J13" s="54" t="s">
        <v>272</v>
      </c>
    </row>
    <row r="14" spans="2:10" outlineLevel="1" x14ac:dyDescent="0.2">
      <c r="B14" s="484"/>
      <c r="F14" s="478" t="s">
        <v>357</v>
      </c>
      <c r="G14" s="55" t="s">
        <v>212</v>
      </c>
      <c r="H14" s="517" t="s">
        <v>213</v>
      </c>
      <c r="I14" s="3">
        <v>26</v>
      </c>
      <c r="J14" s="54">
        <v>2.2000000000000002</v>
      </c>
    </row>
    <row r="15" spans="2:10" outlineLevel="1" x14ac:dyDescent="0.2">
      <c r="B15" s="484"/>
      <c r="F15" s="478" t="s">
        <v>358</v>
      </c>
      <c r="G15" s="55" t="s">
        <v>215</v>
      </c>
      <c r="H15" s="517" t="s">
        <v>221</v>
      </c>
      <c r="I15" s="3">
        <v>26</v>
      </c>
      <c r="J15" s="54">
        <v>2.2000000000000002</v>
      </c>
    </row>
    <row r="16" spans="2:10" x14ac:dyDescent="0.2">
      <c r="B16" s="484"/>
      <c r="C16" s="485" t="s">
        <v>51</v>
      </c>
      <c r="D16" s="485"/>
      <c r="G16" s="55"/>
      <c r="H16" s="517"/>
      <c r="I16" s="3" t="s">
        <v>272</v>
      </c>
      <c r="J16" s="54" t="s">
        <v>272</v>
      </c>
    </row>
    <row r="17" spans="2:11" x14ac:dyDescent="0.2">
      <c r="B17" s="484"/>
      <c r="C17" s="485"/>
      <c r="D17" s="485" t="s">
        <v>52</v>
      </c>
      <c r="G17" s="518"/>
      <c r="H17" s="517"/>
      <c r="I17" s="519" t="s">
        <v>272</v>
      </c>
      <c r="J17" s="520" t="s">
        <v>272</v>
      </c>
    </row>
    <row r="18" spans="2:11" x14ac:dyDescent="0.2">
      <c r="B18" s="484"/>
      <c r="C18" s="485"/>
      <c r="D18" s="485"/>
      <c r="E18" s="478" t="s">
        <v>153</v>
      </c>
      <c r="G18" s="521"/>
      <c r="H18" s="517"/>
      <c r="I18" s="519" t="s">
        <v>272</v>
      </c>
      <c r="J18" s="520" t="s">
        <v>272</v>
      </c>
    </row>
    <row r="19" spans="2:11" ht="51" outlineLevel="1" x14ac:dyDescent="0.2">
      <c r="B19" s="484"/>
      <c r="C19" s="485"/>
      <c r="D19" s="485"/>
      <c r="F19" s="478" t="s">
        <v>154</v>
      </c>
      <c r="G19" s="521" t="s">
        <v>280</v>
      </c>
      <c r="H19" s="517" t="s">
        <v>262</v>
      </c>
      <c r="I19" s="519" t="s">
        <v>501</v>
      </c>
      <c r="J19" s="520">
        <v>2.2999999999999998</v>
      </c>
      <c r="K19" s="522"/>
    </row>
    <row r="20" spans="2:11" ht="51" outlineLevel="1" x14ac:dyDescent="0.2">
      <c r="B20" s="484"/>
      <c r="C20" s="485"/>
      <c r="D20" s="485"/>
      <c r="F20" s="478" t="s">
        <v>155</v>
      </c>
      <c r="G20" s="521" t="s">
        <v>280</v>
      </c>
      <c r="H20" s="517" t="s">
        <v>262</v>
      </c>
      <c r="I20" s="519" t="s">
        <v>501</v>
      </c>
      <c r="J20" s="520">
        <v>2.2999999999999998</v>
      </c>
    </row>
    <row r="21" spans="2:11" ht="51" outlineLevel="1" x14ac:dyDescent="0.2">
      <c r="B21" s="484"/>
      <c r="C21" s="485"/>
      <c r="D21" s="485"/>
      <c r="F21" s="478" t="s">
        <v>156</v>
      </c>
      <c r="G21" s="521" t="s">
        <v>280</v>
      </c>
      <c r="H21" s="517" t="s">
        <v>262</v>
      </c>
      <c r="I21" s="519" t="s">
        <v>501</v>
      </c>
      <c r="J21" s="520">
        <v>2.2999999999999998</v>
      </c>
    </row>
    <row r="22" spans="2:11" ht="51" outlineLevel="1" x14ac:dyDescent="0.2">
      <c r="B22" s="484"/>
      <c r="C22" s="485"/>
      <c r="D22" s="485"/>
      <c r="F22" s="478" t="s">
        <v>197</v>
      </c>
      <c r="G22" s="521" t="s">
        <v>280</v>
      </c>
      <c r="H22" s="517" t="s">
        <v>262</v>
      </c>
      <c r="I22" s="519" t="s">
        <v>501</v>
      </c>
      <c r="J22" s="520">
        <v>2.2999999999999998</v>
      </c>
    </row>
    <row r="23" spans="2:11" x14ac:dyDescent="0.2">
      <c r="B23" s="484"/>
      <c r="C23" s="485"/>
      <c r="D23" s="485"/>
      <c r="E23" s="478" t="s">
        <v>157</v>
      </c>
      <c r="G23" s="521"/>
      <c r="H23" s="517"/>
      <c r="I23" s="519" t="s">
        <v>272</v>
      </c>
      <c r="J23" s="520" t="s">
        <v>272</v>
      </c>
    </row>
    <row r="24" spans="2:11" ht="51" outlineLevel="1" x14ac:dyDescent="0.2">
      <c r="B24" s="484"/>
      <c r="C24" s="485"/>
      <c r="D24" s="485"/>
      <c r="F24" s="478" t="s">
        <v>158</v>
      </c>
      <c r="G24" s="521" t="s">
        <v>280</v>
      </c>
      <c r="H24" s="517" t="s">
        <v>262</v>
      </c>
      <c r="I24" s="519" t="s">
        <v>501</v>
      </c>
      <c r="J24" s="520">
        <v>2.2999999999999998</v>
      </c>
    </row>
    <row r="25" spans="2:11" ht="51" outlineLevel="1" x14ac:dyDescent="0.2">
      <c r="B25" s="484"/>
      <c r="C25" s="485"/>
      <c r="D25" s="485"/>
      <c r="F25" s="478" t="s">
        <v>159</v>
      </c>
      <c r="G25" s="521" t="s">
        <v>280</v>
      </c>
      <c r="H25" s="517" t="s">
        <v>262</v>
      </c>
      <c r="I25" s="519" t="s">
        <v>501</v>
      </c>
      <c r="J25" s="520">
        <v>2.2999999999999998</v>
      </c>
    </row>
    <row r="26" spans="2:11" ht="51" outlineLevel="1" x14ac:dyDescent="0.2">
      <c r="B26" s="484"/>
      <c r="C26" s="485"/>
      <c r="D26" s="485"/>
      <c r="F26" s="478" t="s">
        <v>160</v>
      </c>
      <c r="G26" s="521" t="s">
        <v>280</v>
      </c>
      <c r="H26" s="517" t="s">
        <v>262</v>
      </c>
      <c r="I26" s="519" t="s">
        <v>501</v>
      </c>
      <c r="J26" s="520">
        <v>2.2999999999999998</v>
      </c>
    </row>
    <row r="27" spans="2:11" ht="51" outlineLevel="1" x14ac:dyDescent="0.2">
      <c r="B27" s="484"/>
      <c r="C27" s="485"/>
      <c r="D27" s="485"/>
      <c r="F27" s="478" t="s">
        <v>198</v>
      </c>
      <c r="G27" s="521" t="s">
        <v>280</v>
      </c>
      <c r="H27" s="517" t="s">
        <v>262</v>
      </c>
      <c r="I27" s="519" t="s">
        <v>501</v>
      </c>
      <c r="J27" s="520">
        <v>2.2999999999999998</v>
      </c>
    </row>
    <row r="28" spans="2:11" x14ac:dyDescent="0.2">
      <c r="B28" s="484"/>
      <c r="C28" s="485"/>
      <c r="D28" s="485"/>
      <c r="E28" s="478" t="s">
        <v>347</v>
      </c>
      <c r="G28" s="521"/>
      <c r="H28" s="517"/>
      <c r="I28" s="519" t="s">
        <v>272</v>
      </c>
      <c r="J28" s="520" t="s">
        <v>272</v>
      </c>
    </row>
    <row r="29" spans="2:11" ht="51" outlineLevel="1" x14ac:dyDescent="0.2">
      <c r="B29" s="484"/>
      <c r="C29" s="485"/>
      <c r="D29" s="485"/>
      <c r="F29" s="478" t="s">
        <v>327</v>
      </c>
      <c r="G29" s="521" t="s">
        <v>280</v>
      </c>
      <c r="H29" s="517" t="s">
        <v>262</v>
      </c>
      <c r="I29" s="519" t="s">
        <v>501</v>
      </c>
      <c r="J29" s="520">
        <v>2.2999999999999998</v>
      </c>
    </row>
    <row r="30" spans="2:11" ht="51" outlineLevel="1" x14ac:dyDescent="0.2">
      <c r="B30" s="484"/>
      <c r="C30" s="485"/>
      <c r="D30" s="485"/>
      <c r="F30" s="478" t="s">
        <v>328</v>
      </c>
      <c r="G30" s="521" t="s">
        <v>280</v>
      </c>
      <c r="H30" s="517" t="s">
        <v>262</v>
      </c>
      <c r="I30" s="519" t="s">
        <v>501</v>
      </c>
      <c r="J30" s="520">
        <v>2.2999999999999998</v>
      </c>
    </row>
    <row r="31" spans="2:11" ht="51" outlineLevel="1" x14ac:dyDescent="0.2">
      <c r="B31" s="484"/>
      <c r="C31" s="485"/>
      <c r="D31" s="485"/>
      <c r="F31" s="478" t="s">
        <v>329</v>
      </c>
      <c r="G31" s="521" t="s">
        <v>280</v>
      </c>
      <c r="H31" s="517" t="s">
        <v>262</v>
      </c>
      <c r="I31" s="519" t="s">
        <v>501</v>
      </c>
      <c r="J31" s="520">
        <v>2.2999999999999998</v>
      </c>
    </row>
    <row r="32" spans="2:11" ht="51" outlineLevel="1" x14ac:dyDescent="0.2">
      <c r="B32" s="484"/>
      <c r="C32" s="485"/>
      <c r="D32" s="485"/>
      <c r="F32" s="478" t="s">
        <v>330</v>
      </c>
      <c r="G32" s="521" t="s">
        <v>280</v>
      </c>
      <c r="H32" s="517" t="s">
        <v>262</v>
      </c>
      <c r="I32" s="519" t="s">
        <v>501</v>
      </c>
      <c r="J32" s="520">
        <v>2.2999999999999998</v>
      </c>
    </row>
    <row r="33" spans="2:10" x14ac:dyDescent="0.2">
      <c r="B33" s="484"/>
      <c r="C33" s="485"/>
      <c r="D33" s="485" t="s">
        <v>53</v>
      </c>
      <c r="G33" s="521"/>
      <c r="H33" s="517"/>
      <c r="I33" s="519" t="s">
        <v>272</v>
      </c>
      <c r="J33" s="520" t="s">
        <v>272</v>
      </c>
    </row>
    <row r="34" spans="2:10" x14ac:dyDescent="0.2">
      <c r="B34" s="484"/>
      <c r="C34" s="485"/>
      <c r="D34" s="485"/>
      <c r="E34" s="478" t="s">
        <v>54</v>
      </c>
      <c r="G34" s="521"/>
      <c r="H34" s="517"/>
      <c r="I34" s="519" t="s">
        <v>272</v>
      </c>
      <c r="J34" s="520" t="s">
        <v>272</v>
      </c>
    </row>
    <row r="35" spans="2:10" ht="51" outlineLevel="1" x14ac:dyDescent="0.2">
      <c r="B35" s="484"/>
      <c r="C35" s="485"/>
      <c r="D35" s="485"/>
      <c r="F35" s="478" t="s">
        <v>55</v>
      </c>
      <c r="G35" s="521" t="s">
        <v>280</v>
      </c>
      <c r="H35" s="517" t="s">
        <v>262</v>
      </c>
      <c r="I35" s="519" t="s">
        <v>501</v>
      </c>
      <c r="J35" s="520">
        <v>2.2999999999999998</v>
      </c>
    </row>
    <row r="36" spans="2:10" ht="51" outlineLevel="1" x14ac:dyDescent="0.2">
      <c r="B36" s="484"/>
      <c r="C36" s="485"/>
      <c r="D36" s="485"/>
      <c r="F36" s="478" t="s">
        <v>161</v>
      </c>
      <c r="G36" s="521" t="s">
        <v>280</v>
      </c>
      <c r="H36" s="517" t="s">
        <v>262</v>
      </c>
      <c r="I36" s="519" t="s">
        <v>501</v>
      </c>
      <c r="J36" s="520">
        <v>2.2999999999999998</v>
      </c>
    </row>
    <row r="37" spans="2:10" ht="51" outlineLevel="1" x14ac:dyDescent="0.2">
      <c r="B37" s="484"/>
      <c r="C37" s="485"/>
      <c r="D37" s="485"/>
      <c r="F37" s="478" t="s">
        <v>331</v>
      </c>
      <c r="G37" s="521" t="s">
        <v>280</v>
      </c>
      <c r="H37" s="517" t="s">
        <v>262</v>
      </c>
      <c r="I37" s="519" t="s">
        <v>501</v>
      </c>
      <c r="J37" s="520">
        <v>2.2999999999999998</v>
      </c>
    </row>
    <row r="38" spans="2:10" x14ac:dyDescent="0.2">
      <c r="B38" s="484"/>
      <c r="C38" s="485"/>
      <c r="D38" s="485"/>
      <c r="E38" s="478" t="s">
        <v>56</v>
      </c>
      <c r="G38" s="521"/>
      <c r="H38" s="517"/>
      <c r="I38" s="519" t="s">
        <v>272</v>
      </c>
      <c r="J38" s="520" t="s">
        <v>272</v>
      </c>
    </row>
    <row r="39" spans="2:10" ht="51" outlineLevel="1" x14ac:dyDescent="0.2">
      <c r="B39" s="484"/>
      <c r="C39" s="485"/>
      <c r="D39" s="485"/>
      <c r="F39" s="478" t="s">
        <v>162</v>
      </c>
      <c r="G39" s="521" t="s">
        <v>280</v>
      </c>
      <c r="H39" s="517" t="s">
        <v>262</v>
      </c>
      <c r="I39" s="519" t="s">
        <v>501</v>
      </c>
      <c r="J39" s="520">
        <v>2.2999999999999998</v>
      </c>
    </row>
    <row r="40" spans="2:10" ht="51" outlineLevel="1" x14ac:dyDescent="0.2">
      <c r="B40" s="484"/>
      <c r="C40" s="485"/>
      <c r="D40" s="485"/>
      <c r="F40" s="478" t="s">
        <v>163</v>
      </c>
      <c r="G40" s="521" t="s">
        <v>280</v>
      </c>
      <c r="H40" s="517" t="s">
        <v>262</v>
      </c>
      <c r="I40" s="519" t="s">
        <v>501</v>
      </c>
      <c r="J40" s="520">
        <v>2.2999999999999998</v>
      </c>
    </row>
    <row r="41" spans="2:10" ht="51" outlineLevel="1" x14ac:dyDescent="0.2">
      <c r="B41" s="484"/>
      <c r="C41" s="485"/>
      <c r="D41" s="485"/>
      <c r="F41" s="478" t="s">
        <v>332</v>
      </c>
      <c r="G41" s="521" t="s">
        <v>280</v>
      </c>
      <c r="H41" s="517" t="s">
        <v>262</v>
      </c>
      <c r="I41" s="519" t="s">
        <v>501</v>
      </c>
      <c r="J41" s="520">
        <v>2.2999999999999998</v>
      </c>
    </row>
    <row r="42" spans="2:10" x14ac:dyDescent="0.2">
      <c r="B42" s="484"/>
      <c r="C42" s="485"/>
      <c r="D42" s="485"/>
      <c r="E42" s="478" t="s">
        <v>57</v>
      </c>
      <c r="G42" s="521"/>
      <c r="H42" s="517"/>
      <c r="I42" s="519" t="s">
        <v>272</v>
      </c>
      <c r="J42" s="520" t="s">
        <v>272</v>
      </c>
    </row>
    <row r="43" spans="2:10" ht="51" outlineLevel="1" x14ac:dyDescent="0.2">
      <c r="B43" s="484"/>
      <c r="C43" s="485"/>
      <c r="D43" s="485"/>
      <c r="F43" s="478" t="s">
        <v>164</v>
      </c>
      <c r="G43" s="521" t="s">
        <v>280</v>
      </c>
      <c r="H43" s="517" t="s">
        <v>262</v>
      </c>
      <c r="I43" s="519" t="s">
        <v>501</v>
      </c>
      <c r="J43" s="520">
        <v>2.2999999999999998</v>
      </c>
    </row>
    <row r="44" spans="2:10" ht="51" outlineLevel="1" x14ac:dyDescent="0.2">
      <c r="B44" s="484"/>
      <c r="C44" s="485"/>
      <c r="D44" s="485"/>
      <c r="F44" s="478" t="s">
        <v>255</v>
      </c>
      <c r="G44" s="521" t="s">
        <v>280</v>
      </c>
      <c r="H44" s="517" t="s">
        <v>262</v>
      </c>
      <c r="I44" s="519" t="s">
        <v>501</v>
      </c>
      <c r="J44" s="520">
        <v>2.2999999999999998</v>
      </c>
    </row>
    <row r="45" spans="2:10" ht="51" outlineLevel="1" x14ac:dyDescent="0.2">
      <c r="B45" s="484"/>
      <c r="C45" s="485"/>
      <c r="D45" s="485"/>
      <c r="F45" s="478" t="s">
        <v>333</v>
      </c>
      <c r="G45" s="521" t="s">
        <v>280</v>
      </c>
      <c r="H45" s="517" t="s">
        <v>262</v>
      </c>
      <c r="I45" s="519" t="s">
        <v>501</v>
      </c>
      <c r="J45" s="520">
        <v>2.2999999999999998</v>
      </c>
    </row>
    <row r="46" spans="2:10" x14ac:dyDescent="0.2">
      <c r="B46" s="484"/>
      <c r="C46" s="485"/>
      <c r="D46" s="485" t="s">
        <v>58</v>
      </c>
      <c r="G46" s="521"/>
      <c r="H46" s="517"/>
      <c r="I46" s="519" t="s">
        <v>272</v>
      </c>
      <c r="J46" s="520" t="s">
        <v>272</v>
      </c>
    </row>
    <row r="47" spans="2:10" x14ac:dyDescent="0.2">
      <c r="B47" s="484"/>
      <c r="C47" s="485"/>
      <c r="D47" s="485"/>
      <c r="E47" s="478" t="s">
        <v>172</v>
      </c>
      <c r="G47" s="521"/>
      <c r="H47" s="517"/>
      <c r="I47" s="519" t="s">
        <v>272</v>
      </c>
      <c r="J47" s="520" t="s">
        <v>272</v>
      </c>
    </row>
    <row r="48" spans="2:10" ht="51" outlineLevel="1" x14ac:dyDescent="0.2">
      <c r="B48" s="484"/>
      <c r="C48" s="485"/>
      <c r="D48" s="485"/>
      <c r="F48" s="478" t="s">
        <v>61</v>
      </c>
      <c r="G48" s="521" t="s">
        <v>280</v>
      </c>
      <c r="H48" s="517" t="s">
        <v>262</v>
      </c>
      <c r="I48" s="519" t="s">
        <v>501</v>
      </c>
      <c r="J48" s="520">
        <v>2.2999999999999998</v>
      </c>
    </row>
    <row r="49" spans="2:10" ht="51" outlineLevel="1" x14ac:dyDescent="0.2">
      <c r="B49" s="484"/>
      <c r="C49" s="485"/>
      <c r="D49" s="485"/>
      <c r="F49" s="478" t="s">
        <v>173</v>
      </c>
      <c r="G49" s="521" t="s">
        <v>280</v>
      </c>
      <c r="H49" s="517" t="s">
        <v>262</v>
      </c>
      <c r="I49" s="519" t="s">
        <v>501</v>
      </c>
      <c r="J49" s="520">
        <v>2.2999999999999998</v>
      </c>
    </row>
    <row r="50" spans="2:10" x14ac:dyDescent="0.2">
      <c r="B50" s="484"/>
      <c r="C50" s="485"/>
      <c r="D50" s="485"/>
      <c r="E50" s="478" t="s">
        <v>166</v>
      </c>
      <c r="G50" s="521"/>
      <c r="H50" s="517"/>
      <c r="I50" s="519" t="s">
        <v>272</v>
      </c>
      <c r="J50" s="520" t="s">
        <v>272</v>
      </c>
    </row>
    <row r="51" spans="2:10" ht="51" outlineLevel="1" x14ac:dyDescent="0.2">
      <c r="B51" s="484"/>
      <c r="C51" s="485"/>
      <c r="D51" s="485"/>
      <c r="F51" s="478" t="s">
        <v>59</v>
      </c>
      <c r="G51" s="521" t="s">
        <v>280</v>
      </c>
      <c r="H51" s="517" t="s">
        <v>262</v>
      </c>
      <c r="I51" s="519" t="s">
        <v>501</v>
      </c>
      <c r="J51" s="520">
        <v>2.2999999999999998</v>
      </c>
    </row>
    <row r="52" spans="2:10" ht="51" outlineLevel="1" x14ac:dyDescent="0.2">
      <c r="B52" s="484"/>
      <c r="C52" s="485"/>
      <c r="D52" s="485"/>
      <c r="F52" s="478" t="s">
        <v>167</v>
      </c>
      <c r="G52" s="521" t="s">
        <v>280</v>
      </c>
      <c r="H52" s="517" t="s">
        <v>262</v>
      </c>
      <c r="I52" s="519" t="s">
        <v>501</v>
      </c>
      <c r="J52" s="520">
        <v>2.2999999999999998</v>
      </c>
    </row>
    <row r="53" spans="2:10" ht="51" outlineLevel="1" x14ac:dyDescent="0.2">
      <c r="B53" s="484"/>
      <c r="C53" s="485"/>
      <c r="D53" s="485"/>
      <c r="F53" s="478" t="s">
        <v>168</v>
      </c>
      <c r="G53" s="521" t="s">
        <v>280</v>
      </c>
      <c r="H53" s="517" t="s">
        <v>262</v>
      </c>
      <c r="I53" s="519" t="s">
        <v>501</v>
      </c>
      <c r="J53" s="520">
        <v>2.2999999999999998</v>
      </c>
    </row>
    <row r="54" spans="2:10" x14ac:dyDescent="0.2">
      <c r="B54" s="484"/>
      <c r="C54" s="485"/>
      <c r="D54" s="485"/>
      <c r="E54" s="478" t="s">
        <v>174</v>
      </c>
      <c r="G54" s="521"/>
      <c r="H54" s="517"/>
      <c r="I54" s="519" t="s">
        <v>272</v>
      </c>
      <c r="J54" s="520" t="s">
        <v>272</v>
      </c>
    </row>
    <row r="55" spans="2:10" ht="51" outlineLevel="1" x14ac:dyDescent="0.2">
      <c r="B55" s="484"/>
      <c r="C55" s="485"/>
      <c r="D55" s="485"/>
      <c r="F55" s="478" t="s">
        <v>62</v>
      </c>
      <c r="G55" s="521" t="s">
        <v>280</v>
      </c>
      <c r="H55" s="517" t="s">
        <v>262</v>
      </c>
      <c r="I55" s="519" t="s">
        <v>501</v>
      </c>
      <c r="J55" s="520">
        <v>2.2999999999999998</v>
      </c>
    </row>
    <row r="56" spans="2:10" ht="51" outlineLevel="1" x14ac:dyDescent="0.2">
      <c r="B56" s="484"/>
      <c r="C56" s="485"/>
      <c r="D56" s="485"/>
      <c r="F56" s="478" t="s">
        <v>175</v>
      </c>
      <c r="G56" s="521" t="s">
        <v>280</v>
      </c>
      <c r="H56" s="517" t="s">
        <v>262</v>
      </c>
      <c r="I56" s="519" t="s">
        <v>501</v>
      </c>
      <c r="J56" s="520">
        <v>2.2999999999999998</v>
      </c>
    </row>
    <row r="57" spans="2:10" x14ac:dyDescent="0.2">
      <c r="B57" s="484"/>
      <c r="C57" s="485"/>
      <c r="D57" s="485"/>
      <c r="E57" s="478" t="s">
        <v>169</v>
      </c>
      <c r="G57" s="521"/>
      <c r="H57" s="517"/>
      <c r="I57" s="519" t="s">
        <v>272</v>
      </c>
      <c r="J57" s="520" t="s">
        <v>272</v>
      </c>
    </row>
    <row r="58" spans="2:10" ht="51" outlineLevel="1" x14ac:dyDescent="0.2">
      <c r="B58" s="484"/>
      <c r="C58" s="485"/>
      <c r="D58" s="485"/>
      <c r="F58" s="478" t="s">
        <v>60</v>
      </c>
      <c r="G58" s="521" t="s">
        <v>280</v>
      </c>
      <c r="H58" s="517" t="s">
        <v>262</v>
      </c>
      <c r="I58" s="519" t="s">
        <v>501</v>
      </c>
      <c r="J58" s="520">
        <v>2.2999999999999998</v>
      </c>
    </row>
    <row r="59" spans="2:10" ht="51" outlineLevel="1" x14ac:dyDescent="0.2">
      <c r="B59" s="484"/>
      <c r="C59" s="485"/>
      <c r="D59" s="485"/>
      <c r="F59" s="478" t="s">
        <v>170</v>
      </c>
      <c r="G59" s="521" t="s">
        <v>280</v>
      </c>
      <c r="H59" s="517" t="s">
        <v>262</v>
      </c>
      <c r="I59" s="519" t="s">
        <v>501</v>
      </c>
      <c r="J59" s="520">
        <v>2.2999999999999998</v>
      </c>
    </row>
    <row r="60" spans="2:10" ht="51" outlineLevel="1" x14ac:dyDescent="0.2">
      <c r="B60" s="484"/>
      <c r="C60" s="485"/>
      <c r="D60" s="485"/>
      <c r="F60" s="478" t="s">
        <v>171</v>
      </c>
      <c r="G60" s="521" t="s">
        <v>280</v>
      </c>
      <c r="H60" s="517" t="s">
        <v>262</v>
      </c>
      <c r="I60" s="519" t="s">
        <v>501</v>
      </c>
      <c r="J60" s="520">
        <v>2.2999999999999998</v>
      </c>
    </row>
    <row r="61" spans="2:10" x14ac:dyDescent="0.2">
      <c r="B61" s="484"/>
      <c r="C61" s="485"/>
      <c r="D61" s="485"/>
      <c r="E61" s="478" t="s">
        <v>334</v>
      </c>
      <c r="G61" s="521"/>
      <c r="H61" s="517"/>
      <c r="I61" s="519" t="s">
        <v>272</v>
      </c>
      <c r="J61" s="520" t="s">
        <v>272</v>
      </c>
    </row>
    <row r="62" spans="2:10" ht="51" outlineLevel="1" x14ac:dyDescent="0.2">
      <c r="B62" s="484"/>
      <c r="C62" s="485"/>
      <c r="D62" s="485"/>
      <c r="F62" s="478" t="s">
        <v>335</v>
      </c>
      <c r="G62" s="521" t="s">
        <v>280</v>
      </c>
      <c r="H62" s="517" t="s">
        <v>262</v>
      </c>
      <c r="I62" s="519" t="s">
        <v>501</v>
      </c>
      <c r="J62" s="520">
        <v>2.2999999999999998</v>
      </c>
    </row>
    <row r="63" spans="2:10" ht="51" outlineLevel="1" x14ac:dyDescent="0.2">
      <c r="B63" s="484"/>
      <c r="C63" s="485"/>
      <c r="D63" s="485"/>
      <c r="F63" s="478" t="s">
        <v>336</v>
      </c>
      <c r="G63" s="521" t="s">
        <v>280</v>
      </c>
      <c r="H63" s="517" t="s">
        <v>262</v>
      </c>
      <c r="I63" s="519" t="s">
        <v>501</v>
      </c>
      <c r="J63" s="520">
        <v>2.2999999999999998</v>
      </c>
    </row>
    <row r="64" spans="2:10" x14ac:dyDescent="0.2">
      <c r="B64" s="484"/>
      <c r="C64" s="485"/>
      <c r="D64" s="485"/>
      <c r="E64" s="478" t="s">
        <v>337</v>
      </c>
      <c r="G64" s="521"/>
      <c r="H64" s="517"/>
      <c r="I64" s="519" t="s">
        <v>272</v>
      </c>
      <c r="J64" s="520" t="s">
        <v>272</v>
      </c>
    </row>
    <row r="65" spans="2:10" ht="51" outlineLevel="1" x14ac:dyDescent="0.2">
      <c r="B65" s="484"/>
      <c r="C65" s="485"/>
      <c r="D65" s="485"/>
      <c r="F65" s="478" t="s">
        <v>338</v>
      </c>
      <c r="G65" s="521" t="s">
        <v>280</v>
      </c>
      <c r="H65" s="517" t="s">
        <v>262</v>
      </c>
      <c r="I65" s="519" t="s">
        <v>501</v>
      </c>
      <c r="J65" s="520">
        <v>2.2999999999999998</v>
      </c>
    </row>
    <row r="66" spans="2:10" ht="51" outlineLevel="1" x14ac:dyDescent="0.2">
      <c r="B66" s="484"/>
      <c r="C66" s="485"/>
      <c r="D66" s="485"/>
      <c r="F66" s="478" t="s">
        <v>339</v>
      </c>
      <c r="G66" s="521" t="s">
        <v>280</v>
      </c>
      <c r="H66" s="517" t="s">
        <v>262</v>
      </c>
      <c r="I66" s="519" t="s">
        <v>501</v>
      </c>
      <c r="J66" s="520">
        <v>2.2999999999999998</v>
      </c>
    </row>
    <row r="67" spans="2:10" ht="51" outlineLevel="1" x14ac:dyDescent="0.2">
      <c r="B67" s="484"/>
      <c r="C67" s="485"/>
      <c r="D67" s="485"/>
      <c r="F67" s="478" t="s">
        <v>340</v>
      </c>
      <c r="G67" s="521" t="s">
        <v>280</v>
      </c>
      <c r="H67" s="517" t="s">
        <v>262</v>
      </c>
      <c r="I67" s="519" t="s">
        <v>501</v>
      </c>
      <c r="J67" s="520">
        <v>2.2999999999999998</v>
      </c>
    </row>
    <row r="68" spans="2:10" x14ac:dyDescent="0.2">
      <c r="B68" s="484"/>
      <c r="C68" s="485"/>
      <c r="D68" s="485" t="s">
        <v>183</v>
      </c>
      <c r="G68" s="521"/>
      <c r="H68" s="517"/>
      <c r="I68" s="519" t="s">
        <v>272</v>
      </c>
      <c r="J68" s="520" t="s">
        <v>272</v>
      </c>
    </row>
    <row r="69" spans="2:10" x14ac:dyDescent="0.2">
      <c r="B69" s="484"/>
      <c r="C69" s="485"/>
      <c r="D69" s="485"/>
      <c r="E69" s="478" t="s">
        <v>184</v>
      </c>
      <c r="G69" s="521"/>
      <c r="H69" s="517"/>
      <c r="I69" s="519" t="s">
        <v>272</v>
      </c>
      <c r="J69" s="520" t="s">
        <v>272</v>
      </c>
    </row>
    <row r="70" spans="2:10" ht="51" outlineLevel="1" x14ac:dyDescent="0.2">
      <c r="B70" s="484"/>
      <c r="C70" s="485"/>
      <c r="D70" s="485"/>
      <c r="F70" s="478" t="s">
        <v>176</v>
      </c>
      <c r="G70" s="521" t="s">
        <v>280</v>
      </c>
      <c r="H70" s="517" t="s">
        <v>262</v>
      </c>
      <c r="I70" s="519" t="s">
        <v>501</v>
      </c>
      <c r="J70" s="520">
        <v>2.2999999999999998</v>
      </c>
    </row>
    <row r="71" spans="2:10" ht="51" outlineLevel="1" x14ac:dyDescent="0.2">
      <c r="B71" s="484"/>
      <c r="C71" s="485"/>
      <c r="D71" s="485"/>
      <c r="F71" s="478" t="s">
        <v>180</v>
      </c>
      <c r="G71" s="521" t="s">
        <v>280</v>
      </c>
      <c r="H71" s="517" t="s">
        <v>262</v>
      </c>
      <c r="I71" s="519" t="s">
        <v>501</v>
      </c>
      <c r="J71" s="520">
        <v>2.2999999999999998</v>
      </c>
    </row>
    <row r="72" spans="2:10" x14ac:dyDescent="0.2">
      <c r="B72" s="484"/>
      <c r="C72" s="485"/>
      <c r="D72" s="485"/>
      <c r="E72" s="478" t="s">
        <v>185</v>
      </c>
      <c r="G72" s="521"/>
      <c r="H72" s="517"/>
      <c r="I72" s="519" t="s">
        <v>272</v>
      </c>
      <c r="J72" s="520" t="s">
        <v>272</v>
      </c>
    </row>
    <row r="73" spans="2:10" ht="51" outlineLevel="1" x14ac:dyDescent="0.2">
      <c r="B73" s="484"/>
      <c r="C73" s="485"/>
      <c r="D73" s="485"/>
      <c r="F73" s="478" t="s">
        <v>177</v>
      </c>
      <c r="G73" s="521" t="s">
        <v>280</v>
      </c>
      <c r="H73" s="517" t="s">
        <v>262</v>
      </c>
      <c r="I73" s="519" t="s">
        <v>501</v>
      </c>
      <c r="J73" s="520">
        <v>2.2999999999999998</v>
      </c>
    </row>
    <row r="74" spans="2:10" ht="51" outlineLevel="1" x14ac:dyDescent="0.2">
      <c r="B74" s="484"/>
      <c r="C74" s="485"/>
      <c r="D74" s="485"/>
      <c r="F74" s="478" t="s">
        <v>182</v>
      </c>
      <c r="G74" s="521" t="s">
        <v>280</v>
      </c>
      <c r="H74" s="517" t="s">
        <v>262</v>
      </c>
      <c r="I74" s="519" t="s">
        <v>501</v>
      </c>
      <c r="J74" s="520">
        <v>2.2999999999999998</v>
      </c>
    </row>
    <row r="75" spans="2:10" x14ac:dyDescent="0.2">
      <c r="B75" s="484"/>
      <c r="C75" s="485"/>
      <c r="D75" s="485"/>
      <c r="E75" s="478" t="s">
        <v>186</v>
      </c>
      <c r="G75" s="521"/>
      <c r="H75" s="517"/>
      <c r="I75" s="519" t="s">
        <v>272</v>
      </c>
      <c r="J75" s="520" t="s">
        <v>272</v>
      </c>
    </row>
    <row r="76" spans="2:10" ht="51" outlineLevel="1" x14ac:dyDescent="0.2">
      <c r="B76" s="484"/>
      <c r="C76" s="485"/>
      <c r="D76" s="485"/>
      <c r="F76" s="478" t="s">
        <v>178</v>
      </c>
      <c r="G76" s="521" t="s">
        <v>280</v>
      </c>
      <c r="H76" s="517" t="s">
        <v>262</v>
      </c>
      <c r="I76" s="519" t="s">
        <v>501</v>
      </c>
      <c r="J76" s="520">
        <v>2.2999999999999998</v>
      </c>
    </row>
    <row r="77" spans="2:10" ht="51" outlineLevel="1" x14ac:dyDescent="0.2">
      <c r="B77" s="484"/>
      <c r="C77" s="485"/>
      <c r="D77" s="485"/>
      <c r="F77" s="478" t="s">
        <v>181</v>
      </c>
      <c r="G77" s="521" t="s">
        <v>280</v>
      </c>
      <c r="H77" s="517" t="s">
        <v>262</v>
      </c>
      <c r="I77" s="519" t="s">
        <v>501</v>
      </c>
      <c r="J77" s="520">
        <v>2.2999999999999998</v>
      </c>
    </row>
    <row r="78" spans="2:10" x14ac:dyDescent="0.2">
      <c r="B78" s="484"/>
      <c r="C78" s="485"/>
      <c r="D78" s="485"/>
      <c r="E78" s="478" t="s">
        <v>187</v>
      </c>
      <c r="G78" s="521"/>
      <c r="H78" s="517"/>
      <c r="I78" s="519" t="s">
        <v>272</v>
      </c>
      <c r="J78" s="520" t="s">
        <v>272</v>
      </c>
    </row>
    <row r="79" spans="2:10" ht="51" outlineLevel="1" x14ac:dyDescent="0.2">
      <c r="B79" s="484"/>
      <c r="C79" s="485"/>
      <c r="D79" s="485"/>
      <c r="F79" s="478" t="s">
        <v>179</v>
      </c>
      <c r="G79" s="521" t="s">
        <v>280</v>
      </c>
      <c r="H79" s="517" t="s">
        <v>262</v>
      </c>
      <c r="I79" s="519" t="s">
        <v>501</v>
      </c>
      <c r="J79" s="520">
        <v>2.2999999999999998</v>
      </c>
    </row>
    <row r="80" spans="2:10" ht="51" outlineLevel="1" x14ac:dyDescent="0.2">
      <c r="B80" s="484"/>
      <c r="C80" s="485"/>
      <c r="D80" s="485"/>
      <c r="F80" s="478" t="s">
        <v>188</v>
      </c>
      <c r="G80" s="521" t="s">
        <v>280</v>
      </c>
      <c r="H80" s="517" t="s">
        <v>262</v>
      </c>
      <c r="I80" s="519" t="s">
        <v>501</v>
      </c>
      <c r="J80" s="520">
        <v>2.2999999999999998</v>
      </c>
    </row>
    <row r="81" spans="2:10" x14ac:dyDescent="0.2">
      <c r="B81" s="484"/>
      <c r="C81" s="485"/>
      <c r="D81" s="485"/>
      <c r="E81" s="478" t="s">
        <v>341</v>
      </c>
      <c r="G81" s="521"/>
      <c r="H81" s="517"/>
      <c r="I81" s="519" t="s">
        <v>272</v>
      </c>
      <c r="J81" s="520" t="s">
        <v>272</v>
      </c>
    </row>
    <row r="82" spans="2:10" ht="51" outlineLevel="1" x14ac:dyDescent="0.2">
      <c r="B82" s="484"/>
      <c r="C82" s="485"/>
      <c r="D82" s="485"/>
      <c r="F82" s="478" t="s">
        <v>342</v>
      </c>
      <c r="G82" s="521" t="s">
        <v>280</v>
      </c>
      <c r="H82" s="517" t="s">
        <v>262</v>
      </c>
      <c r="I82" s="519" t="s">
        <v>501</v>
      </c>
      <c r="J82" s="520">
        <v>2.2999999999999998</v>
      </c>
    </row>
    <row r="83" spans="2:10" ht="51" outlineLevel="1" x14ac:dyDescent="0.2">
      <c r="B83" s="484"/>
      <c r="C83" s="485"/>
      <c r="D83" s="485"/>
      <c r="F83" s="478" t="s">
        <v>343</v>
      </c>
      <c r="G83" s="521" t="s">
        <v>280</v>
      </c>
      <c r="H83" s="517" t="s">
        <v>262</v>
      </c>
      <c r="I83" s="519" t="s">
        <v>501</v>
      </c>
      <c r="J83" s="520">
        <v>2.2999999999999998</v>
      </c>
    </row>
    <row r="84" spans="2:10" x14ac:dyDescent="0.2">
      <c r="B84" s="484"/>
      <c r="C84" s="485"/>
      <c r="D84" s="485"/>
      <c r="E84" s="478" t="s">
        <v>344</v>
      </c>
      <c r="G84" s="521"/>
      <c r="H84" s="517"/>
      <c r="I84" s="519" t="s">
        <v>272</v>
      </c>
      <c r="J84" s="520" t="s">
        <v>272</v>
      </c>
    </row>
    <row r="85" spans="2:10" ht="51" outlineLevel="1" x14ac:dyDescent="0.2">
      <c r="B85" s="484"/>
      <c r="C85" s="485"/>
      <c r="D85" s="485"/>
      <c r="F85" s="478" t="s">
        <v>345</v>
      </c>
      <c r="G85" s="521" t="s">
        <v>280</v>
      </c>
      <c r="H85" s="517" t="s">
        <v>262</v>
      </c>
      <c r="I85" s="519" t="s">
        <v>501</v>
      </c>
      <c r="J85" s="520">
        <v>2.2999999999999998</v>
      </c>
    </row>
    <row r="86" spans="2:10" ht="51" outlineLevel="1" x14ac:dyDescent="0.2">
      <c r="B86" s="484"/>
      <c r="C86" s="485"/>
      <c r="D86" s="485"/>
      <c r="F86" s="478" t="s">
        <v>346</v>
      </c>
      <c r="G86" s="521" t="s">
        <v>280</v>
      </c>
      <c r="H86" s="517" t="s">
        <v>262</v>
      </c>
      <c r="I86" s="519" t="s">
        <v>501</v>
      </c>
      <c r="J86" s="520">
        <v>2.2999999999999998</v>
      </c>
    </row>
    <row r="87" spans="2:10" x14ac:dyDescent="0.2">
      <c r="B87" s="484"/>
      <c r="C87" s="485"/>
      <c r="D87" s="485" t="s">
        <v>63</v>
      </c>
      <c r="G87" s="521"/>
      <c r="H87" s="517"/>
      <c r="I87" s="519" t="s">
        <v>272</v>
      </c>
      <c r="J87" s="520" t="s">
        <v>272</v>
      </c>
    </row>
    <row r="88" spans="2:10" outlineLevel="1" x14ac:dyDescent="0.2">
      <c r="B88" s="484"/>
      <c r="C88" s="485"/>
      <c r="D88" s="485"/>
      <c r="F88" s="478" t="s">
        <v>190</v>
      </c>
      <c r="G88" s="521" t="s">
        <v>216</v>
      </c>
      <c r="H88" s="517" t="s">
        <v>217</v>
      </c>
      <c r="I88" s="519">
        <v>29</v>
      </c>
      <c r="J88" s="520">
        <v>2.2999999999999998</v>
      </c>
    </row>
    <row r="89" spans="2:10" ht="25.5" outlineLevel="1" x14ac:dyDescent="0.2">
      <c r="B89" s="484"/>
      <c r="C89" s="485"/>
      <c r="D89" s="485"/>
      <c r="F89" s="478" t="s">
        <v>191</v>
      </c>
      <c r="G89" s="521" t="s">
        <v>216</v>
      </c>
      <c r="H89" s="517" t="s">
        <v>218</v>
      </c>
      <c r="I89" s="519">
        <v>30</v>
      </c>
      <c r="J89" s="520">
        <v>2.2999999999999998</v>
      </c>
    </row>
    <row r="90" spans="2:10" outlineLevel="1" x14ac:dyDescent="0.2">
      <c r="B90" s="484"/>
      <c r="C90" s="485"/>
      <c r="D90" s="485"/>
      <c r="F90" s="478" t="s">
        <v>189</v>
      </c>
      <c r="G90" s="521" t="s">
        <v>216</v>
      </c>
      <c r="H90" s="517" t="s">
        <v>219</v>
      </c>
      <c r="I90" s="519">
        <v>37</v>
      </c>
      <c r="J90" s="520">
        <v>2.2999999999999998</v>
      </c>
    </row>
    <row r="91" spans="2:10" x14ac:dyDescent="0.2">
      <c r="B91" s="484"/>
      <c r="D91" s="485" t="s">
        <v>192</v>
      </c>
      <c r="G91" s="521"/>
      <c r="H91" s="517"/>
      <c r="I91" s="519" t="s">
        <v>272</v>
      </c>
      <c r="J91" s="520" t="s">
        <v>272</v>
      </c>
    </row>
    <row r="92" spans="2:10" outlineLevel="1" x14ac:dyDescent="0.2">
      <c r="B92" s="484"/>
      <c r="C92" s="485"/>
      <c r="D92" s="485"/>
      <c r="F92" s="478" t="s">
        <v>193</v>
      </c>
      <c r="G92" s="521" t="s">
        <v>215</v>
      </c>
      <c r="H92" s="517" t="s">
        <v>221</v>
      </c>
      <c r="I92" s="519">
        <v>17</v>
      </c>
      <c r="J92" s="520">
        <v>2.2999999999999998</v>
      </c>
    </row>
    <row r="93" spans="2:10" outlineLevel="1" x14ac:dyDescent="0.2">
      <c r="B93" s="484"/>
      <c r="C93" s="485"/>
      <c r="D93" s="485"/>
      <c r="F93" s="478" t="s">
        <v>194</v>
      </c>
      <c r="G93" s="521" t="s">
        <v>215</v>
      </c>
      <c r="H93" s="517" t="s">
        <v>221</v>
      </c>
      <c r="I93" s="519">
        <v>17</v>
      </c>
      <c r="J93" s="520">
        <v>2.2999999999999998</v>
      </c>
    </row>
    <row r="94" spans="2:10" x14ac:dyDescent="0.2">
      <c r="B94" s="484"/>
      <c r="C94" s="485" t="s">
        <v>12</v>
      </c>
      <c r="D94" s="485"/>
      <c r="G94" s="55"/>
      <c r="H94" s="517"/>
      <c r="I94" s="3" t="s">
        <v>272</v>
      </c>
      <c r="J94" s="54" t="s">
        <v>272</v>
      </c>
    </row>
    <row r="95" spans="2:10" x14ac:dyDescent="0.2">
      <c r="B95" s="484"/>
      <c r="C95" s="485"/>
      <c r="D95" s="485" t="s">
        <v>13</v>
      </c>
      <c r="G95" s="521"/>
      <c r="H95" s="517"/>
      <c r="I95" s="519" t="s">
        <v>272</v>
      </c>
      <c r="J95" s="520" t="s">
        <v>272</v>
      </c>
    </row>
    <row r="96" spans="2:10" x14ac:dyDescent="0.2">
      <c r="B96" s="484"/>
      <c r="C96" s="485"/>
      <c r="D96" s="485"/>
      <c r="E96" s="478" t="s">
        <v>14</v>
      </c>
      <c r="G96" s="55"/>
      <c r="H96" s="517"/>
      <c r="I96" s="3" t="s">
        <v>272</v>
      </c>
      <c r="J96" s="54" t="s">
        <v>272</v>
      </c>
    </row>
    <row r="97" spans="2:10" ht="51" outlineLevel="1" x14ac:dyDescent="0.2">
      <c r="B97" s="484"/>
      <c r="F97" s="478" t="s">
        <v>15</v>
      </c>
      <c r="G97" s="55" t="s">
        <v>215</v>
      </c>
      <c r="H97" s="517" t="s">
        <v>256</v>
      </c>
      <c r="I97" s="3">
        <v>25</v>
      </c>
      <c r="J97" s="54">
        <v>2.4</v>
      </c>
    </row>
    <row r="98" spans="2:10" ht="51" outlineLevel="1" x14ac:dyDescent="0.2">
      <c r="B98" s="484"/>
      <c r="F98" s="478" t="s">
        <v>16</v>
      </c>
      <c r="G98" s="55" t="s">
        <v>220</v>
      </c>
      <c r="H98" s="517" t="s">
        <v>256</v>
      </c>
      <c r="I98" s="3">
        <v>25</v>
      </c>
      <c r="J98" s="54">
        <v>2.4</v>
      </c>
    </row>
    <row r="99" spans="2:10" ht="89.25" outlineLevel="1" x14ac:dyDescent="0.2">
      <c r="B99" s="484"/>
      <c r="F99" s="478" t="s">
        <v>17</v>
      </c>
      <c r="G99" s="55" t="s">
        <v>361</v>
      </c>
      <c r="H99" s="517" t="s">
        <v>348</v>
      </c>
      <c r="I99" s="334">
        <v>25</v>
      </c>
      <c r="J99" s="335">
        <v>2.4</v>
      </c>
    </row>
    <row r="100" spans="2:10" ht="63.75" outlineLevel="1" x14ac:dyDescent="0.2">
      <c r="B100" s="484"/>
      <c r="F100" s="478" t="s">
        <v>18</v>
      </c>
      <c r="G100" s="55" t="s">
        <v>362</v>
      </c>
      <c r="H100" s="517" t="s">
        <v>349</v>
      </c>
      <c r="I100" s="334">
        <v>25</v>
      </c>
      <c r="J100" s="335">
        <v>2.4</v>
      </c>
    </row>
    <row r="101" spans="2:10" x14ac:dyDescent="0.2">
      <c r="B101" s="484"/>
      <c r="E101" s="478" t="s">
        <v>257</v>
      </c>
      <c r="G101" s="55"/>
      <c r="H101" s="517"/>
      <c r="I101" s="3" t="s">
        <v>272</v>
      </c>
      <c r="J101" s="54" t="s">
        <v>272</v>
      </c>
    </row>
    <row r="102" spans="2:10" outlineLevel="1" x14ac:dyDescent="0.2">
      <c r="B102" s="484"/>
      <c r="F102" s="478" t="s">
        <v>20</v>
      </c>
      <c r="G102" s="55" t="s">
        <v>215</v>
      </c>
      <c r="H102" s="517" t="s">
        <v>219</v>
      </c>
      <c r="I102" s="3">
        <v>25</v>
      </c>
      <c r="J102" s="54">
        <v>2.4</v>
      </c>
    </row>
    <row r="103" spans="2:10" ht="89.25" outlineLevel="1" x14ac:dyDescent="0.2">
      <c r="B103" s="484"/>
      <c r="F103" s="478" t="s">
        <v>21</v>
      </c>
      <c r="G103" s="55" t="s">
        <v>220</v>
      </c>
      <c r="H103" s="517" t="s">
        <v>365</v>
      </c>
      <c r="I103" s="3">
        <v>25</v>
      </c>
      <c r="J103" s="54">
        <v>2.4</v>
      </c>
    </row>
    <row r="104" spans="2:10" x14ac:dyDescent="0.2">
      <c r="B104" s="484"/>
      <c r="E104" s="478" t="s">
        <v>22</v>
      </c>
      <c r="G104" s="55"/>
      <c r="H104" s="517"/>
      <c r="I104" s="3" t="s">
        <v>272</v>
      </c>
      <c r="J104" s="54" t="s">
        <v>272</v>
      </c>
    </row>
    <row r="105" spans="2:10" outlineLevel="1" x14ac:dyDescent="0.2">
      <c r="B105" s="484"/>
      <c r="F105" s="478" t="s">
        <v>23</v>
      </c>
      <c r="G105" s="55" t="s">
        <v>215</v>
      </c>
      <c r="H105" s="517" t="s">
        <v>219</v>
      </c>
      <c r="I105" s="3">
        <v>25</v>
      </c>
      <c r="J105" s="54">
        <v>2.4</v>
      </c>
    </row>
    <row r="106" spans="2:10" ht="89.25" outlineLevel="1" x14ac:dyDescent="0.2">
      <c r="B106" s="484"/>
      <c r="F106" s="478" t="s">
        <v>24</v>
      </c>
      <c r="G106" s="55" t="s">
        <v>220</v>
      </c>
      <c r="H106" s="517" t="s">
        <v>365</v>
      </c>
      <c r="I106" s="3">
        <v>25</v>
      </c>
      <c r="J106" s="54">
        <v>2.4</v>
      </c>
    </row>
    <row r="107" spans="2:10" x14ac:dyDescent="0.2">
      <c r="B107" s="484"/>
      <c r="C107" s="485"/>
      <c r="D107" s="485" t="s">
        <v>25</v>
      </c>
      <c r="G107" s="521"/>
      <c r="H107" s="517"/>
      <c r="I107" s="519" t="s">
        <v>272</v>
      </c>
      <c r="J107" s="520" t="s">
        <v>272</v>
      </c>
    </row>
    <row r="108" spans="2:10" x14ac:dyDescent="0.2">
      <c r="B108" s="484"/>
      <c r="C108" s="485"/>
      <c r="D108" s="485"/>
      <c r="E108" s="478" t="s">
        <v>26</v>
      </c>
      <c r="G108" s="55"/>
      <c r="H108" s="517"/>
      <c r="I108" s="3" t="s">
        <v>272</v>
      </c>
      <c r="J108" s="54" t="s">
        <v>272</v>
      </c>
    </row>
    <row r="109" spans="2:10" ht="51" outlineLevel="1" x14ac:dyDescent="0.2">
      <c r="B109" s="484"/>
      <c r="F109" s="478" t="s">
        <v>27</v>
      </c>
      <c r="G109" s="55" t="s">
        <v>215</v>
      </c>
      <c r="H109" s="517" t="s">
        <v>256</v>
      </c>
      <c r="I109" s="3">
        <v>25</v>
      </c>
      <c r="J109" s="54">
        <v>2.4</v>
      </c>
    </row>
    <row r="110" spans="2:10" ht="51" outlineLevel="1" x14ac:dyDescent="0.2">
      <c r="B110" s="484"/>
      <c r="F110" s="478" t="s">
        <v>28</v>
      </c>
      <c r="G110" s="55" t="s">
        <v>220</v>
      </c>
      <c r="H110" s="517" t="s">
        <v>256</v>
      </c>
      <c r="I110" s="3">
        <v>25</v>
      </c>
      <c r="J110" s="54">
        <v>2.4</v>
      </c>
    </row>
    <row r="111" spans="2:10" ht="89.25" outlineLevel="1" x14ac:dyDescent="0.2">
      <c r="B111" s="484"/>
      <c r="F111" s="478" t="s">
        <v>29</v>
      </c>
      <c r="G111" s="55" t="s">
        <v>361</v>
      </c>
      <c r="H111" s="517" t="s">
        <v>348</v>
      </c>
      <c r="I111" s="3">
        <v>25</v>
      </c>
      <c r="J111" s="54">
        <v>2.4</v>
      </c>
    </row>
    <row r="112" spans="2:10" ht="63.75" outlineLevel="1" x14ac:dyDescent="0.2">
      <c r="B112" s="484"/>
      <c r="F112" s="478" t="s">
        <v>30</v>
      </c>
      <c r="G112" s="55" t="s">
        <v>362</v>
      </c>
      <c r="H112" s="517" t="s">
        <v>349</v>
      </c>
      <c r="I112" s="3">
        <v>25</v>
      </c>
      <c r="J112" s="54">
        <v>2.4</v>
      </c>
    </row>
    <row r="113" spans="2:10" x14ac:dyDescent="0.2">
      <c r="B113" s="484"/>
      <c r="E113" s="478" t="s">
        <v>31</v>
      </c>
      <c r="G113" s="55"/>
      <c r="H113" s="517"/>
      <c r="I113" s="3" t="s">
        <v>272</v>
      </c>
      <c r="J113" s="54" t="s">
        <v>272</v>
      </c>
    </row>
    <row r="114" spans="2:10" outlineLevel="1" x14ac:dyDescent="0.2">
      <c r="B114" s="484"/>
      <c r="F114" s="478" t="s">
        <v>32</v>
      </c>
      <c r="G114" s="521" t="s">
        <v>215</v>
      </c>
      <c r="H114" s="517" t="s">
        <v>219</v>
      </c>
      <c r="I114" s="3">
        <v>25</v>
      </c>
      <c r="J114" s="54">
        <v>2.4</v>
      </c>
    </row>
    <row r="115" spans="2:10" ht="89.25" outlineLevel="1" x14ac:dyDescent="0.2">
      <c r="B115" s="484"/>
      <c r="F115" s="478" t="s">
        <v>33</v>
      </c>
      <c r="G115" s="521" t="s">
        <v>220</v>
      </c>
      <c r="H115" s="517" t="s">
        <v>365</v>
      </c>
      <c r="I115" s="3">
        <v>25</v>
      </c>
      <c r="J115" s="54">
        <v>2.4</v>
      </c>
    </row>
    <row r="116" spans="2:10" x14ac:dyDescent="0.2">
      <c r="B116" s="484"/>
      <c r="E116" s="478" t="s">
        <v>34</v>
      </c>
      <c r="G116" s="55"/>
      <c r="H116" s="517"/>
      <c r="I116" s="3" t="s">
        <v>272</v>
      </c>
      <c r="J116" s="54" t="s">
        <v>272</v>
      </c>
    </row>
    <row r="117" spans="2:10" outlineLevel="1" x14ac:dyDescent="0.2">
      <c r="B117" s="484"/>
      <c r="F117" s="478" t="s">
        <v>35</v>
      </c>
      <c r="G117" s="521" t="s">
        <v>215</v>
      </c>
      <c r="H117" s="517" t="s">
        <v>219</v>
      </c>
      <c r="I117" s="3">
        <v>25</v>
      </c>
      <c r="J117" s="54">
        <v>2.4</v>
      </c>
    </row>
    <row r="118" spans="2:10" ht="89.25" outlineLevel="1" x14ac:dyDescent="0.2">
      <c r="B118" s="484"/>
      <c r="F118" s="478" t="s">
        <v>36</v>
      </c>
      <c r="G118" s="521" t="s">
        <v>220</v>
      </c>
      <c r="H118" s="517" t="s">
        <v>365</v>
      </c>
      <c r="I118" s="3">
        <v>25</v>
      </c>
      <c r="J118" s="54">
        <v>2.4</v>
      </c>
    </row>
    <row r="119" spans="2:10" x14ac:dyDescent="0.2">
      <c r="B119" s="484"/>
      <c r="D119" s="485" t="s">
        <v>37</v>
      </c>
      <c r="G119" s="55"/>
      <c r="H119" s="517"/>
      <c r="I119" s="3" t="s">
        <v>272</v>
      </c>
      <c r="J119" s="54" t="s">
        <v>272</v>
      </c>
    </row>
    <row r="120" spans="2:10" outlineLevel="1" x14ac:dyDescent="0.2">
      <c r="B120" s="484"/>
      <c r="F120" s="478" t="s">
        <v>38</v>
      </c>
      <c r="G120" s="521" t="s">
        <v>215</v>
      </c>
      <c r="H120" s="517" t="s">
        <v>221</v>
      </c>
      <c r="I120" s="3">
        <v>25</v>
      </c>
      <c r="J120" s="520">
        <v>2.5</v>
      </c>
    </row>
    <row r="121" spans="2:10" ht="25.5" outlineLevel="1" x14ac:dyDescent="0.2">
      <c r="B121" s="484"/>
      <c r="F121" s="478" t="s">
        <v>39</v>
      </c>
      <c r="G121" s="521" t="s">
        <v>222</v>
      </c>
      <c r="H121" s="517" t="s">
        <v>350</v>
      </c>
      <c r="I121" s="519">
        <v>32</v>
      </c>
      <c r="J121" s="520">
        <v>2.5</v>
      </c>
    </row>
    <row r="122" spans="2:10" outlineLevel="1" x14ac:dyDescent="0.2">
      <c r="B122" s="484"/>
      <c r="F122" s="478" t="s">
        <v>40</v>
      </c>
      <c r="G122" s="55" t="s">
        <v>212</v>
      </c>
      <c r="H122" s="517" t="s">
        <v>219</v>
      </c>
      <c r="I122" s="519">
        <v>32</v>
      </c>
      <c r="J122" s="520">
        <v>2.5</v>
      </c>
    </row>
    <row r="123" spans="2:10" x14ac:dyDescent="0.2">
      <c r="B123" s="484"/>
      <c r="D123" s="485" t="s">
        <v>41</v>
      </c>
      <c r="G123" s="521"/>
      <c r="H123" s="517"/>
      <c r="I123" s="519" t="s">
        <v>272</v>
      </c>
      <c r="J123" s="520" t="s">
        <v>272</v>
      </c>
    </row>
    <row r="124" spans="2:10" ht="51" outlineLevel="1" x14ac:dyDescent="0.2">
      <c r="B124" s="484"/>
      <c r="F124" s="478" t="s">
        <v>42</v>
      </c>
      <c r="G124" s="56" t="s">
        <v>215</v>
      </c>
      <c r="H124" s="517" t="s">
        <v>502</v>
      </c>
      <c r="I124" s="3">
        <v>25</v>
      </c>
      <c r="J124" s="520">
        <v>2.5</v>
      </c>
    </row>
    <row r="125" spans="2:10" ht="51" outlineLevel="1" x14ac:dyDescent="0.2">
      <c r="B125" s="484"/>
      <c r="F125" s="478" t="s">
        <v>43</v>
      </c>
      <c r="G125" s="56" t="s">
        <v>222</v>
      </c>
      <c r="H125" s="517" t="s">
        <v>503</v>
      </c>
      <c r="I125" s="519">
        <v>32</v>
      </c>
      <c r="J125" s="520">
        <v>2.5</v>
      </c>
    </row>
    <row r="126" spans="2:10" outlineLevel="1" x14ac:dyDescent="0.2">
      <c r="B126" s="484"/>
      <c r="D126" s="485"/>
      <c r="F126" s="478" t="s">
        <v>44</v>
      </c>
      <c r="G126" s="56" t="s">
        <v>212</v>
      </c>
      <c r="H126" s="517" t="s">
        <v>219</v>
      </c>
      <c r="I126" s="519">
        <v>32</v>
      </c>
      <c r="J126" s="520">
        <v>2.5</v>
      </c>
    </row>
    <row r="127" spans="2:10" x14ac:dyDescent="0.2">
      <c r="B127" s="484"/>
      <c r="D127" s="485" t="s">
        <v>45</v>
      </c>
      <c r="G127" s="521"/>
      <c r="H127" s="517"/>
      <c r="I127" s="519" t="s">
        <v>272</v>
      </c>
      <c r="J127" s="520" t="s">
        <v>272</v>
      </c>
    </row>
    <row r="128" spans="2:10" ht="25.5" outlineLevel="1" x14ac:dyDescent="0.2">
      <c r="B128" s="484"/>
      <c r="F128" s="478" t="s">
        <v>46</v>
      </c>
      <c r="G128" s="56" t="s">
        <v>222</v>
      </c>
      <c r="H128" s="517" t="s">
        <v>350</v>
      </c>
      <c r="I128" s="519">
        <v>32</v>
      </c>
      <c r="J128" s="520">
        <v>2.5</v>
      </c>
    </row>
    <row r="129" spans="2:23" outlineLevel="1" x14ac:dyDescent="0.2">
      <c r="B129" s="484"/>
      <c r="F129" s="478" t="s">
        <v>47</v>
      </c>
      <c r="G129" s="56" t="s">
        <v>212</v>
      </c>
      <c r="H129" s="517" t="s">
        <v>219</v>
      </c>
      <c r="I129" s="519">
        <v>32</v>
      </c>
      <c r="J129" s="520">
        <v>2.5</v>
      </c>
    </row>
    <row r="130" spans="2:23" x14ac:dyDescent="0.2">
      <c r="B130" s="484"/>
      <c r="D130" s="485" t="s">
        <v>48</v>
      </c>
      <c r="G130" s="521"/>
      <c r="H130" s="517"/>
      <c r="I130" s="519" t="s">
        <v>272</v>
      </c>
      <c r="J130" s="520" t="s">
        <v>272</v>
      </c>
    </row>
    <row r="131" spans="2:23" ht="25.5" outlineLevel="1" x14ac:dyDescent="0.2">
      <c r="B131" s="484"/>
      <c r="F131" s="478" t="s">
        <v>49</v>
      </c>
      <c r="G131" s="521" t="s">
        <v>222</v>
      </c>
      <c r="H131" s="517" t="s">
        <v>350</v>
      </c>
      <c r="I131" s="519">
        <v>32</v>
      </c>
      <c r="J131" s="520">
        <v>2.5</v>
      </c>
    </row>
    <row r="132" spans="2:23" ht="51" outlineLevel="1" x14ac:dyDescent="0.2">
      <c r="B132" s="484"/>
      <c r="F132" s="478" t="s">
        <v>200</v>
      </c>
      <c r="G132" s="523" t="s">
        <v>223</v>
      </c>
      <c r="H132" s="517" t="s">
        <v>263</v>
      </c>
      <c r="I132" s="524">
        <v>33</v>
      </c>
      <c r="J132" s="520">
        <v>2.5</v>
      </c>
    </row>
    <row r="133" spans="2:23" outlineLevel="1" x14ac:dyDescent="0.2">
      <c r="B133" s="484"/>
      <c r="F133" s="478" t="s">
        <v>317</v>
      </c>
      <c r="G133" s="523" t="s">
        <v>215</v>
      </c>
      <c r="H133" s="517" t="s">
        <v>221</v>
      </c>
      <c r="I133" s="519">
        <v>25</v>
      </c>
      <c r="J133" s="520">
        <v>2.5</v>
      </c>
    </row>
    <row r="134" spans="2:23" ht="25.5" outlineLevel="1" x14ac:dyDescent="0.2">
      <c r="B134" s="484"/>
      <c r="F134" s="478" t="s">
        <v>50</v>
      </c>
      <c r="G134" s="60" t="s">
        <v>351</v>
      </c>
      <c r="H134" s="517" t="s">
        <v>352</v>
      </c>
      <c r="I134" s="519">
        <v>28</v>
      </c>
      <c r="J134" s="520">
        <v>2.5</v>
      </c>
    </row>
    <row r="135" spans="2:23" x14ac:dyDescent="0.2">
      <c r="B135" s="484"/>
      <c r="C135" s="485" t="s">
        <v>64</v>
      </c>
      <c r="G135" s="521"/>
      <c r="H135" s="517"/>
      <c r="I135" s="519" t="s">
        <v>272</v>
      </c>
      <c r="J135" s="520" t="s">
        <v>272</v>
      </c>
    </row>
    <row r="136" spans="2:23" x14ac:dyDescent="0.2">
      <c r="B136" s="484"/>
      <c r="C136" s="485"/>
      <c r="D136" s="525" t="s">
        <v>52</v>
      </c>
      <c r="G136" s="521"/>
      <c r="H136" s="517"/>
      <c r="I136" s="519" t="s">
        <v>272</v>
      </c>
      <c r="J136" s="520" t="s">
        <v>272</v>
      </c>
      <c r="K136" s="526"/>
      <c r="L136" s="527"/>
      <c r="M136" s="527"/>
      <c r="N136" s="527"/>
      <c r="O136" s="527"/>
      <c r="P136" s="527"/>
      <c r="Q136" s="527"/>
      <c r="R136" s="527"/>
      <c r="S136" s="527"/>
      <c r="T136" s="527"/>
      <c r="U136" s="527"/>
      <c r="V136" s="527"/>
      <c r="W136" s="527"/>
    </row>
    <row r="137" spans="2:23" x14ac:dyDescent="0.2">
      <c r="B137" s="484"/>
      <c r="C137" s="485"/>
      <c r="D137" s="485"/>
      <c r="E137" s="478" t="s">
        <v>153</v>
      </c>
      <c r="G137" s="521"/>
      <c r="H137" s="517"/>
      <c r="I137" s="519" t="s">
        <v>272</v>
      </c>
      <c r="J137" s="520" t="s">
        <v>272</v>
      </c>
      <c r="K137" s="526"/>
      <c r="L137" s="527"/>
      <c r="M137" s="527"/>
      <c r="N137" s="527"/>
      <c r="O137" s="527"/>
      <c r="P137" s="527"/>
      <c r="Q137" s="527"/>
      <c r="R137" s="527"/>
      <c r="S137" s="527"/>
      <c r="T137" s="527"/>
      <c r="U137" s="527"/>
      <c r="V137" s="527"/>
      <c r="W137" s="527"/>
    </row>
    <row r="138" spans="2:23" ht="89.25" outlineLevel="1" x14ac:dyDescent="0.2">
      <c r="B138" s="484"/>
      <c r="C138" s="485"/>
      <c r="D138" s="485"/>
      <c r="F138" s="478" t="s">
        <v>154</v>
      </c>
      <c r="G138" s="521" t="s">
        <v>284</v>
      </c>
      <c r="H138" s="517" t="s">
        <v>285</v>
      </c>
      <c r="I138" s="519" t="s">
        <v>504</v>
      </c>
      <c r="J138" s="520">
        <v>2.6</v>
      </c>
      <c r="K138" s="526"/>
      <c r="L138" s="527"/>
      <c r="M138" s="527"/>
      <c r="N138" s="527"/>
      <c r="O138" s="527"/>
      <c r="P138" s="527"/>
      <c r="Q138" s="527"/>
      <c r="R138" s="527"/>
      <c r="S138" s="527"/>
      <c r="T138" s="527"/>
      <c r="U138" s="527"/>
      <c r="V138" s="527"/>
      <c r="W138" s="527"/>
    </row>
    <row r="139" spans="2:23" ht="89.25" outlineLevel="1" x14ac:dyDescent="0.2">
      <c r="B139" s="484"/>
      <c r="C139" s="485"/>
      <c r="D139" s="485"/>
      <c r="F139" s="478" t="s">
        <v>155</v>
      </c>
      <c r="G139" s="521" t="s">
        <v>284</v>
      </c>
      <c r="H139" s="517" t="s">
        <v>285</v>
      </c>
      <c r="I139" s="519" t="s">
        <v>504</v>
      </c>
      <c r="J139" s="520">
        <v>2.6</v>
      </c>
      <c r="K139" s="526"/>
      <c r="L139" s="527"/>
      <c r="M139" s="527"/>
      <c r="N139" s="527"/>
      <c r="O139" s="527"/>
      <c r="P139" s="527"/>
      <c r="Q139" s="527"/>
      <c r="R139" s="527"/>
      <c r="S139" s="527"/>
      <c r="T139" s="527"/>
      <c r="U139" s="527"/>
      <c r="V139" s="527"/>
      <c r="W139" s="527"/>
    </row>
    <row r="140" spans="2:23" ht="89.25" outlineLevel="1" x14ac:dyDescent="0.2">
      <c r="B140" s="484"/>
      <c r="C140" s="485"/>
      <c r="D140" s="485"/>
      <c r="F140" s="478" t="s">
        <v>156</v>
      </c>
      <c r="G140" s="521" t="s">
        <v>284</v>
      </c>
      <c r="H140" s="517" t="s">
        <v>285</v>
      </c>
      <c r="I140" s="519" t="s">
        <v>504</v>
      </c>
      <c r="J140" s="520">
        <v>2.6</v>
      </c>
      <c r="K140" s="526"/>
      <c r="L140" s="527"/>
      <c r="M140" s="527"/>
      <c r="N140" s="527"/>
      <c r="O140" s="527"/>
      <c r="P140" s="527"/>
      <c r="Q140" s="527"/>
      <c r="R140" s="527"/>
      <c r="S140" s="527"/>
      <c r="T140" s="527"/>
      <c r="U140" s="527"/>
      <c r="V140" s="527"/>
      <c r="W140" s="527"/>
    </row>
    <row r="141" spans="2:23" ht="89.25" outlineLevel="1" x14ac:dyDescent="0.2">
      <c r="B141" s="484"/>
      <c r="C141" s="485"/>
      <c r="D141" s="485"/>
      <c r="F141" s="478" t="s">
        <v>197</v>
      </c>
      <c r="G141" s="521" t="s">
        <v>284</v>
      </c>
      <c r="H141" s="517" t="s">
        <v>285</v>
      </c>
      <c r="I141" s="519" t="s">
        <v>504</v>
      </c>
      <c r="J141" s="520">
        <v>2.6</v>
      </c>
      <c r="K141" s="526"/>
      <c r="L141" s="527"/>
      <c r="M141" s="527"/>
      <c r="N141" s="527"/>
      <c r="O141" s="527"/>
      <c r="P141" s="527"/>
      <c r="Q141" s="527"/>
      <c r="R141" s="527"/>
      <c r="S141" s="527"/>
      <c r="T141" s="527"/>
      <c r="U141" s="527"/>
      <c r="V141" s="527"/>
      <c r="W141" s="527"/>
    </row>
    <row r="142" spans="2:23" x14ac:dyDescent="0.2">
      <c r="B142" s="484"/>
      <c r="C142" s="485"/>
      <c r="D142" s="485"/>
      <c r="E142" s="478" t="s">
        <v>157</v>
      </c>
      <c r="G142" s="521"/>
      <c r="H142" s="517"/>
      <c r="I142" s="519" t="s">
        <v>272</v>
      </c>
      <c r="J142" s="520" t="s">
        <v>272</v>
      </c>
      <c r="K142" s="526"/>
      <c r="L142" s="527"/>
      <c r="M142" s="527"/>
      <c r="N142" s="527"/>
      <c r="O142" s="527"/>
      <c r="P142" s="527"/>
      <c r="Q142" s="527"/>
      <c r="R142" s="527"/>
      <c r="S142" s="527"/>
      <c r="T142" s="527"/>
      <c r="U142" s="527"/>
      <c r="V142" s="527"/>
      <c r="W142" s="527"/>
    </row>
    <row r="143" spans="2:23" ht="89.25" outlineLevel="1" x14ac:dyDescent="0.2">
      <c r="B143" s="484"/>
      <c r="C143" s="485"/>
      <c r="D143" s="485"/>
      <c r="F143" s="478" t="s">
        <v>158</v>
      </c>
      <c r="G143" s="521" t="s">
        <v>284</v>
      </c>
      <c r="H143" s="517" t="s">
        <v>285</v>
      </c>
      <c r="I143" s="519" t="s">
        <v>504</v>
      </c>
      <c r="J143" s="520">
        <v>2.6</v>
      </c>
      <c r="K143" s="526"/>
      <c r="L143" s="527"/>
      <c r="M143" s="527"/>
      <c r="N143" s="527"/>
      <c r="O143" s="527"/>
      <c r="P143" s="527"/>
      <c r="Q143" s="527"/>
      <c r="R143" s="527"/>
      <c r="S143" s="527"/>
      <c r="T143" s="527"/>
      <c r="U143" s="527"/>
      <c r="V143" s="527"/>
      <c r="W143" s="527"/>
    </row>
    <row r="144" spans="2:23" ht="89.25" outlineLevel="1" x14ac:dyDescent="0.2">
      <c r="B144" s="484"/>
      <c r="C144" s="485"/>
      <c r="D144" s="485"/>
      <c r="F144" s="478" t="s">
        <v>159</v>
      </c>
      <c r="G144" s="521" t="s">
        <v>284</v>
      </c>
      <c r="H144" s="517" t="s">
        <v>285</v>
      </c>
      <c r="I144" s="519" t="s">
        <v>504</v>
      </c>
      <c r="J144" s="520">
        <v>2.6</v>
      </c>
      <c r="K144" s="526"/>
      <c r="L144" s="527"/>
      <c r="M144" s="527"/>
      <c r="N144" s="527"/>
      <c r="O144" s="527"/>
      <c r="P144" s="527"/>
      <c r="Q144" s="527"/>
      <c r="R144" s="527"/>
      <c r="S144" s="527"/>
      <c r="T144" s="527"/>
      <c r="U144" s="527"/>
      <c r="V144" s="527"/>
      <c r="W144" s="527"/>
    </row>
    <row r="145" spans="2:23" ht="89.25" outlineLevel="1" x14ac:dyDescent="0.2">
      <c r="B145" s="484"/>
      <c r="C145" s="485"/>
      <c r="D145" s="485"/>
      <c r="F145" s="478" t="s">
        <v>160</v>
      </c>
      <c r="G145" s="521" t="s">
        <v>284</v>
      </c>
      <c r="H145" s="517" t="s">
        <v>285</v>
      </c>
      <c r="I145" s="519" t="s">
        <v>504</v>
      </c>
      <c r="J145" s="520">
        <v>2.6</v>
      </c>
      <c r="K145" s="526"/>
      <c r="L145" s="527"/>
      <c r="M145" s="527"/>
      <c r="N145" s="527"/>
      <c r="O145" s="527"/>
      <c r="P145" s="527"/>
      <c r="Q145" s="527"/>
      <c r="R145" s="527"/>
      <c r="S145" s="527"/>
      <c r="T145" s="527"/>
      <c r="U145" s="527"/>
      <c r="V145" s="527"/>
      <c r="W145" s="527"/>
    </row>
    <row r="146" spans="2:23" ht="89.25" outlineLevel="1" x14ac:dyDescent="0.2">
      <c r="B146" s="484"/>
      <c r="C146" s="485"/>
      <c r="D146" s="485"/>
      <c r="F146" s="478" t="s">
        <v>198</v>
      </c>
      <c r="G146" s="521" t="s">
        <v>284</v>
      </c>
      <c r="H146" s="517" t="s">
        <v>285</v>
      </c>
      <c r="I146" s="519" t="s">
        <v>504</v>
      </c>
      <c r="J146" s="520">
        <v>2.6</v>
      </c>
      <c r="K146" s="526"/>
      <c r="L146" s="527"/>
      <c r="M146" s="527"/>
      <c r="N146" s="527"/>
      <c r="O146" s="527"/>
      <c r="P146" s="527"/>
      <c r="Q146" s="527"/>
      <c r="R146" s="527"/>
      <c r="S146" s="527"/>
      <c r="T146" s="527"/>
      <c r="U146" s="527"/>
      <c r="V146" s="527"/>
      <c r="W146" s="527"/>
    </row>
    <row r="147" spans="2:23" x14ac:dyDescent="0.2">
      <c r="B147" s="484"/>
      <c r="C147" s="485"/>
      <c r="D147" s="485"/>
      <c r="E147" s="478" t="s">
        <v>347</v>
      </c>
      <c r="G147" s="521"/>
      <c r="H147" s="517"/>
      <c r="I147" s="519" t="s">
        <v>272</v>
      </c>
      <c r="J147" s="520" t="s">
        <v>272</v>
      </c>
      <c r="K147" s="526"/>
      <c r="L147" s="527"/>
      <c r="M147" s="527"/>
      <c r="N147" s="527"/>
      <c r="O147" s="527"/>
      <c r="P147" s="527"/>
      <c r="Q147" s="527"/>
      <c r="R147" s="527"/>
      <c r="S147" s="527"/>
      <c r="T147" s="527"/>
      <c r="U147" s="527"/>
      <c r="V147" s="527"/>
      <c r="W147" s="527"/>
    </row>
    <row r="148" spans="2:23" ht="89.25" outlineLevel="1" x14ac:dyDescent="0.2">
      <c r="B148" s="484"/>
      <c r="C148" s="485"/>
      <c r="D148" s="485"/>
      <c r="F148" s="478" t="s">
        <v>327</v>
      </c>
      <c r="G148" s="521" t="s">
        <v>284</v>
      </c>
      <c r="H148" s="517" t="s">
        <v>285</v>
      </c>
      <c r="I148" s="519" t="s">
        <v>504</v>
      </c>
      <c r="J148" s="520">
        <v>2.6</v>
      </c>
      <c r="K148" s="526"/>
      <c r="L148" s="527"/>
      <c r="M148" s="527"/>
      <c r="N148" s="527"/>
      <c r="O148" s="527"/>
      <c r="P148" s="527"/>
      <c r="Q148" s="527"/>
      <c r="R148" s="527"/>
      <c r="S148" s="527"/>
      <c r="T148" s="527"/>
      <c r="U148" s="527"/>
      <c r="V148" s="527"/>
      <c r="W148" s="527"/>
    </row>
    <row r="149" spans="2:23" ht="89.25" outlineLevel="1" x14ac:dyDescent="0.2">
      <c r="B149" s="484"/>
      <c r="C149" s="485"/>
      <c r="D149" s="485"/>
      <c r="F149" s="478" t="s">
        <v>328</v>
      </c>
      <c r="G149" s="521" t="s">
        <v>284</v>
      </c>
      <c r="H149" s="517" t="s">
        <v>285</v>
      </c>
      <c r="I149" s="519" t="s">
        <v>504</v>
      </c>
      <c r="J149" s="520">
        <v>2.6</v>
      </c>
      <c r="K149" s="526"/>
      <c r="L149" s="527"/>
      <c r="M149" s="527"/>
      <c r="N149" s="527"/>
      <c r="O149" s="527"/>
      <c r="P149" s="527"/>
      <c r="Q149" s="527"/>
      <c r="R149" s="527"/>
      <c r="S149" s="527"/>
      <c r="T149" s="527"/>
      <c r="U149" s="527"/>
      <c r="V149" s="527"/>
      <c r="W149" s="527"/>
    </row>
    <row r="150" spans="2:23" ht="89.25" outlineLevel="1" x14ac:dyDescent="0.2">
      <c r="B150" s="484"/>
      <c r="C150" s="485"/>
      <c r="D150" s="485"/>
      <c r="F150" s="478" t="s">
        <v>329</v>
      </c>
      <c r="G150" s="521" t="s">
        <v>284</v>
      </c>
      <c r="H150" s="517" t="s">
        <v>285</v>
      </c>
      <c r="I150" s="519" t="s">
        <v>504</v>
      </c>
      <c r="J150" s="520">
        <v>2.6</v>
      </c>
      <c r="K150" s="526"/>
      <c r="L150" s="527"/>
      <c r="M150" s="527"/>
      <c r="N150" s="527"/>
      <c r="O150" s="527"/>
      <c r="P150" s="527"/>
      <c r="Q150" s="527"/>
      <c r="R150" s="527"/>
      <c r="S150" s="527"/>
      <c r="T150" s="527"/>
      <c r="U150" s="527"/>
      <c r="V150" s="527"/>
      <c r="W150" s="527"/>
    </row>
    <row r="151" spans="2:23" ht="89.25" outlineLevel="1" x14ac:dyDescent="0.2">
      <c r="B151" s="484"/>
      <c r="C151" s="485"/>
      <c r="D151" s="485"/>
      <c r="F151" s="478" t="s">
        <v>330</v>
      </c>
      <c r="G151" s="521" t="s">
        <v>284</v>
      </c>
      <c r="H151" s="517" t="s">
        <v>285</v>
      </c>
      <c r="I151" s="519" t="s">
        <v>504</v>
      </c>
      <c r="J151" s="520">
        <v>2.6</v>
      </c>
      <c r="K151" s="526"/>
      <c r="L151" s="527"/>
      <c r="M151" s="527"/>
      <c r="N151" s="527"/>
      <c r="O151" s="527"/>
      <c r="P151" s="527"/>
      <c r="Q151" s="527"/>
      <c r="R151" s="527"/>
      <c r="S151" s="527"/>
      <c r="T151" s="527"/>
      <c r="U151" s="527"/>
      <c r="V151" s="527"/>
      <c r="W151" s="527"/>
    </row>
    <row r="152" spans="2:23" x14ac:dyDescent="0.2">
      <c r="B152" s="484"/>
      <c r="C152" s="485"/>
      <c r="D152" s="485" t="s">
        <v>53</v>
      </c>
      <c r="G152" s="521"/>
      <c r="H152" s="517"/>
      <c r="I152" s="519" t="s">
        <v>272</v>
      </c>
      <c r="J152" s="520" t="s">
        <v>272</v>
      </c>
      <c r="K152" s="526"/>
      <c r="L152" s="527"/>
      <c r="M152" s="527"/>
      <c r="N152" s="527"/>
      <c r="O152" s="527"/>
      <c r="P152" s="527"/>
      <c r="Q152" s="527"/>
      <c r="R152" s="527"/>
      <c r="S152" s="527"/>
      <c r="T152" s="527"/>
      <c r="U152" s="527"/>
      <c r="V152" s="527"/>
      <c r="W152" s="527"/>
    </row>
    <row r="153" spans="2:23" x14ac:dyDescent="0.2">
      <c r="B153" s="484"/>
      <c r="C153" s="485"/>
      <c r="D153" s="485"/>
      <c r="E153" s="327" t="s">
        <v>54</v>
      </c>
      <c r="G153" s="521"/>
      <c r="H153" s="517"/>
      <c r="I153" s="519" t="s">
        <v>272</v>
      </c>
      <c r="J153" s="520" t="s">
        <v>272</v>
      </c>
      <c r="K153" s="526"/>
      <c r="L153" s="527"/>
      <c r="M153" s="527"/>
      <c r="N153" s="527"/>
      <c r="O153" s="527"/>
      <c r="P153" s="527"/>
      <c r="Q153" s="527"/>
      <c r="R153" s="527"/>
      <c r="S153" s="527"/>
      <c r="T153" s="527"/>
      <c r="U153" s="527"/>
      <c r="V153" s="527"/>
      <c r="W153" s="527"/>
    </row>
    <row r="154" spans="2:23" ht="89.25" outlineLevel="1" x14ac:dyDescent="0.2">
      <c r="B154" s="484"/>
      <c r="C154" s="485"/>
      <c r="D154" s="485"/>
      <c r="E154" s="327"/>
      <c r="F154" s="478" t="s">
        <v>55</v>
      </c>
      <c r="G154" s="521" t="s">
        <v>284</v>
      </c>
      <c r="H154" s="517" t="s">
        <v>285</v>
      </c>
      <c r="I154" s="519" t="s">
        <v>504</v>
      </c>
      <c r="J154" s="520">
        <v>2.6</v>
      </c>
      <c r="K154" s="526"/>
      <c r="L154" s="527"/>
      <c r="M154" s="527"/>
      <c r="N154" s="527"/>
      <c r="O154" s="527"/>
      <c r="P154" s="527"/>
      <c r="Q154" s="527"/>
      <c r="R154" s="527"/>
      <c r="S154" s="527"/>
      <c r="T154" s="527"/>
      <c r="U154" s="527"/>
      <c r="V154" s="527"/>
      <c r="W154" s="527"/>
    </row>
    <row r="155" spans="2:23" ht="89.25" outlineLevel="1" x14ac:dyDescent="0.2">
      <c r="B155" s="484"/>
      <c r="C155" s="485"/>
      <c r="D155" s="485"/>
      <c r="F155" s="478" t="s">
        <v>161</v>
      </c>
      <c r="G155" s="521" t="s">
        <v>284</v>
      </c>
      <c r="H155" s="517" t="s">
        <v>285</v>
      </c>
      <c r="I155" s="519" t="s">
        <v>504</v>
      </c>
      <c r="J155" s="520">
        <v>2.6</v>
      </c>
      <c r="K155" s="526"/>
      <c r="L155" s="527"/>
      <c r="M155" s="527"/>
      <c r="N155" s="527"/>
      <c r="O155" s="527"/>
      <c r="P155" s="527"/>
      <c r="Q155" s="527"/>
      <c r="R155" s="527"/>
      <c r="S155" s="527"/>
      <c r="T155" s="527"/>
      <c r="U155" s="527"/>
      <c r="V155" s="527"/>
      <c r="W155" s="527"/>
    </row>
    <row r="156" spans="2:23" ht="89.25" outlineLevel="1" x14ac:dyDescent="0.2">
      <c r="B156" s="484"/>
      <c r="C156" s="485"/>
      <c r="D156" s="485"/>
      <c r="F156" s="478" t="s">
        <v>331</v>
      </c>
      <c r="G156" s="521" t="s">
        <v>284</v>
      </c>
      <c r="H156" s="517" t="s">
        <v>285</v>
      </c>
      <c r="I156" s="519" t="s">
        <v>504</v>
      </c>
      <c r="J156" s="520">
        <v>2.6</v>
      </c>
      <c r="K156" s="526"/>
      <c r="L156" s="527"/>
      <c r="M156" s="527"/>
      <c r="N156" s="527"/>
      <c r="O156" s="527"/>
      <c r="P156" s="527"/>
      <c r="Q156" s="527"/>
      <c r="R156" s="527"/>
      <c r="S156" s="527"/>
      <c r="T156" s="527"/>
      <c r="U156" s="527"/>
      <c r="V156" s="527"/>
      <c r="W156" s="527"/>
    </row>
    <row r="157" spans="2:23" x14ac:dyDescent="0.2">
      <c r="B157" s="484"/>
      <c r="C157" s="485"/>
      <c r="D157" s="485"/>
      <c r="E157" s="478" t="s">
        <v>56</v>
      </c>
      <c r="G157" s="521"/>
      <c r="H157" s="517"/>
      <c r="I157" s="519" t="s">
        <v>272</v>
      </c>
      <c r="J157" s="520" t="s">
        <v>272</v>
      </c>
      <c r="K157" s="526"/>
      <c r="L157" s="527"/>
      <c r="M157" s="527"/>
      <c r="N157" s="527"/>
      <c r="O157" s="527"/>
      <c r="P157" s="527"/>
      <c r="Q157" s="527"/>
      <c r="R157" s="527"/>
      <c r="S157" s="527"/>
      <c r="T157" s="527"/>
      <c r="U157" s="527"/>
      <c r="V157" s="527"/>
      <c r="W157" s="527"/>
    </row>
    <row r="158" spans="2:23" ht="89.25" outlineLevel="1" x14ac:dyDescent="0.2">
      <c r="B158" s="484"/>
      <c r="C158" s="485"/>
      <c r="D158" s="485"/>
      <c r="F158" s="478" t="s">
        <v>162</v>
      </c>
      <c r="G158" s="521" t="s">
        <v>284</v>
      </c>
      <c r="H158" s="517" t="s">
        <v>285</v>
      </c>
      <c r="I158" s="519" t="s">
        <v>504</v>
      </c>
      <c r="J158" s="520">
        <v>2.6</v>
      </c>
      <c r="K158" s="526"/>
      <c r="L158" s="527"/>
      <c r="M158" s="527"/>
      <c r="N158" s="527"/>
      <c r="O158" s="527"/>
      <c r="P158" s="527"/>
      <c r="Q158" s="527"/>
      <c r="R158" s="527"/>
      <c r="S158" s="527"/>
      <c r="T158" s="527"/>
      <c r="U158" s="527"/>
      <c r="V158" s="527"/>
      <c r="W158" s="527"/>
    </row>
    <row r="159" spans="2:23" ht="89.25" outlineLevel="1" x14ac:dyDescent="0.2">
      <c r="B159" s="484"/>
      <c r="C159" s="485"/>
      <c r="D159" s="485"/>
      <c r="F159" s="478" t="s">
        <v>163</v>
      </c>
      <c r="G159" s="521" t="s">
        <v>284</v>
      </c>
      <c r="H159" s="517" t="s">
        <v>285</v>
      </c>
      <c r="I159" s="519" t="s">
        <v>504</v>
      </c>
      <c r="J159" s="520">
        <v>2.6</v>
      </c>
      <c r="K159" s="526"/>
      <c r="L159" s="527"/>
      <c r="M159" s="527"/>
      <c r="N159" s="527"/>
      <c r="O159" s="527"/>
      <c r="P159" s="527"/>
      <c r="Q159" s="527"/>
      <c r="R159" s="527"/>
      <c r="S159" s="527"/>
      <c r="T159" s="527"/>
      <c r="U159" s="527"/>
      <c r="V159" s="527"/>
      <c r="W159" s="527"/>
    </row>
    <row r="160" spans="2:23" ht="89.25" outlineLevel="1" x14ac:dyDescent="0.2">
      <c r="B160" s="484"/>
      <c r="C160" s="485"/>
      <c r="D160" s="485"/>
      <c r="F160" s="478" t="s">
        <v>332</v>
      </c>
      <c r="G160" s="521" t="s">
        <v>284</v>
      </c>
      <c r="H160" s="517" t="s">
        <v>285</v>
      </c>
      <c r="I160" s="519" t="s">
        <v>504</v>
      </c>
      <c r="J160" s="520">
        <v>2.6</v>
      </c>
      <c r="K160" s="526"/>
      <c r="L160" s="527"/>
      <c r="M160" s="527"/>
      <c r="N160" s="527"/>
      <c r="O160" s="527"/>
      <c r="P160" s="527"/>
      <c r="Q160" s="527"/>
      <c r="R160" s="527"/>
      <c r="S160" s="527"/>
      <c r="T160" s="527"/>
      <c r="U160" s="527"/>
      <c r="V160" s="527"/>
      <c r="W160" s="527"/>
    </row>
    <row r="161" spans="2:23" x14ac:dyDescent="0.2">
      <c r="B161" s="484"/>
      <c r="C161" s="485"/>
      <c r="D161" s="485"/>
      <c r="E161" s="478" t="s">
        <v>57</v>
      </c>
      <c r="G161" s="521"/>
      <c r="H161" s="517"/>
      <c r="I161" s="519" t="s">
        <v>272</v>
      </c>
      <c r="J161" s="520" t="s">
        <v>272</v>
      </c>
      <c r="K161" s="526"/>
      <c r="L161" s="527"/>
      <c r="M161" s="527"/>
      <c r="N161" s="527"/>
      <c r="O161" s="527"/>
      <c r="P161" s="527"/>
      <c r="Q161" s="527"/>
      <c r="R161" s="527"/>
      <c r="S161" s="527"/>
      <c r="T161" s="527"/>
      <c r="U161" s="527"/>
      <c r="V161" s="527"/>
      <c r="W161" s="527"/>
    </row>
    <row r="162" spans="2:23" ht="89.25" outlineLevel="1" x14ac:dyDescent="0.2">
      <c r="B162" s="484"/>
      <c r="C162" s="485"/>
      <c r="D162" s="485"/>
      <c r="F162" s="478" t="s">
        <v>164</v>
      </c>
      <c r="G162" s="521" t="s">
        <v>284</v>
      </c>
      <c r="H162" s="517" t="s">
        <v>285</v>
      </c>
      <c r="I162" s="519" t="s">
        <v>504</v>
      </c>
      <c r="J162" s="520">
        <v>2.6</v>
      </c>
      <c r="K162" s="526"/>
      <c r="L162" s="527"/>
      <c r="M162" s="527"/>
      <c r="N162" s="527"/>
      <c r="O162" s="527"/>
      <c r="P162" s="527"/>
      <c r="Q162" s="527"/>
      <c r="R162" s="527"/>
      <c r="S162" s="527"/>
      <c r="T162" s="527"/>
      <c r="U162" s="527"/>
      <c r="V162" s="527"/>
      <c r="W162" s="527"/>
    </row>
    <row r="163" spans="2:23" ht="89.25" outlineLevel="1" x14ac:dyDescent="0.2">
      <c r="B163" s="484"/>
      <c r="C163" s="485"/>
      <c r="D163" s="485"/>
      <c r="F163" s="478" t="s">
        <v>165</v>
      </c>
      <c r="G163" s="521" t="s">
        <v>284</v>
      </c>
      <c r="H163" s="517" t="s">
        <v>285</v>
      </c>
      <c r="I163" s="519" t="s">
        <v>504</v>
      </c>
      <c r="J163" s="520">
        <v>2.6</v>
      </c>
      <c r="K163" s="526"/>
      <c r="L163" s="527"/>
      <c r="M163" s="527"/>
      <c r="N163" s="527"/>
      <c r="O163" s="527"/>
      <c r="P163" s="527"/>
      <c r="Q163" s="527"/>
      <c r="R163" s="527"/>
      <c r="S163" s="527"/>
      <c r="T163" s="527"/>
      <c r="U163" s="527"/>
      <c r="V163" s="527"/>
      <c r="W163" s="527"/>
    </row>
    <row r="164" spans="2:23" ht="89.25" outlineLevel="1" x14ac:dyDescent="0.2">
      <c r="B164" s="484"/>
      <c r="C164" s="485"/>
      <c r="D164" s="485"/>
      <c r="F164" s="478" t="s">
        <v>333</v>
      </c>
      <c r="G164" s="521" t="s">
        <v>284</v>
      </c>
      <c r="H164" s="517" t="s">
        <v>285</v>
      </c>
      <c r="I164" s="519" t="s">
        <v>504</v>
      </c>
      <c r="J164" s="520">
        <v>2.6</v>
      </c>
      <c r="K164" s="526"/>
      <c r="L164" s="527"/>
      <c r="M164" s="527"/>
      <c r="N164" s="527"/>
      <c r="O164" s="527"/>
      <c r="P164" s="527"/>
      <c r="Q164" s="527"/>
      <c r="R164" s="527"/>
      <c r="S164" s="527"/>
      <c r="T164" s="527"/>
      <c r="U164" s="527"/>
      <c r="V164" s="527"/>
      <c r="W164" s="527"/>
    </row>
    <row r="165" spans="2:23" x14ac:dyDescent="0.2">
      <c r="B165" s="484"/>
      <c r="C165" s="485"/>
      <c r="D165" s="485" t="s">
        <v>58</v>
      </c>
      <c r="G165" s="521"/>
      <c r="H165" s="517"/>
      <c r="I165" s="519" t="s">
        <v>272</v>
      </c>
      <c r="J165" s="520" t="s">
        <v>272</v>
      </c>
      <c r="K165" s="526"/>
      <c r="L165" s="527"/>
      <c r="M165" s="527"/>
      <c r="N165" s="527"/>
      <c r="O165" s="527"/>
      <c r="P165" s="527"/>
      <c r="Q165" s="527"/>
      <c r="R165" s="527"/>
      <c r="S165" s="527"/>
      <c r="T165" s="527"/>
      <c r="U165" s="527"/>
      <c r="V165" s="527"/>
      <c r="W165" s="527"/>
    </row>
    <row r="166" spans="2:23" x14ac:dyDescent="0.2">
      <c r="B166" s="484"/>
      <c r="C166" s="485"/>
      <c r="D166" s="485"/>
      <c r="E166" s="478" t="s">
        <v>172</v>
      </c>
      <c r="G166" s="521"/>
      <c r="H166" s="517"/>
      <c r="I166" s="519" t="s">
        <v>272</v>
      </c>
      <c r="J166" s="520" t="s">
        <v>272</v>
      </c>
      <c r="K166" s="526"/>
      <c r="L166" s="527"/>
      <c r="M166" s="527"/>
      <c r="N166" s="527"/>
      <c r="O166" s="527"/>
      <c r="P166" s="527"/>
      <c r="Q166" s="527"/>
      <c r="R166" s="527"/>
      <c r="S166" s="527"/>
      <c r="T166" s="527"/>
      <c r="U166" s="527"/>
      <c r="V166" s="527"/>
      <c r="W166" s="527"/>
    </row>
    <row r="167" spans="2:23" ht="89.25" outlineLevel="1" x14ac:dyDescent="0.2">
      <c r="B167" s="484"/>
      <c r="C167" s="485"/>
      <c r="D167" s="485"/>
      <c r="F167" s="478" t="s">
        <v>61</v>
      </c>
      <c r="G167" s="521" t="s">
        <v>284</v>
      </c>
      <c r="H167" s="517" t="s">
        <v>285</v>
      </c>
      <c r="I167" s="519" t="s">
        <v>504</v>
      </c>
      <c r="J167" s="520">
        <v>2.6</v>
      </c>
      <c r="K167" s="526"/>
      <c r="L167" s="527"/>
      <c r="M167" s="527"/>
      <c r="N167" s="527"/>
      <c r="O167" s="527"/>
      <c r="P167" s="527"/>
      <c r="Q167" s="527"/>
      <c r="R167" s="527"/>
      <c r="S167" s="527"/>
      <c r="T167" s="527"/>
      <c r="U167" s="527"/>
      <c r="V167" s="527"/>
      <c r="W167" s="527"/>
    </row>
    <row r="168" spans="2:23" ht="89.25" outlineLevel="1" x14ac:dyDescent="0.2">
      <c r="B168" s="484"/>
      <c r="C168" s="485"/>
      <c r="D168" s="485"/>
      <c r="F168" s="478" t="s">
        <v>173</v>
      </c>
      <c r="G168" s="521" t="s">
        <v>284</v>
      </c>
      <c r="H168" s="517" t="s">
        <v>285</v>
      </c>
      <c r="I168" s="519" t="s">
        <v>504</v>
      </c>
      <c r="J168" s="520">
        <v>2.6</v>
      </c>
      <c r="K168" s="526"/>
      <c r="L168" s="527"/>
      <c r="M168" s="527"/>
      <c r="N168" s="527"/>
      <c r="O168" s="527"/>
      <c r="P168" s="527"/>
      <c r="Q168" s="527"/>
      <c r="R168" s="527"/>
      <c r="S168" s="527"/>
      <c r="T168" s="527"/>
      <c r="U168" s="527"/>
      <c r="V168" s="527"/>
      <c r="W168" s="527"/>
    </row>
    <row r="169" spans="2:23" x14ac:dyDescent="0.2">
      <c r="B169" s="484"/>
      <c r="C169" s="485"/>
      <c r="D169" s="485"/>
      <c r="E169" s="478" t="s">
        <v>166</v>
      </c>
      <c r="G169" s="521"/>
      <c r="H169" s="517"/>
      <c r="I169" s="519" t="s">
        <v>272</v>
      </c>
      <c r="J169" s="520" t="s">
        <v>272</v>
      </c>
      <c r="K169" s="526"/>
      <c r="L169" s="527"/>
      <c r="M169" s="527"/>
      <c r="N169" s="527"/>
      <c r="O169" s="527"/>
      <c r="P169" s="527"/>
      <c r="Q169" s="527"/>
      <c r="R169" s="527"/>
      <c r="S169" s="527"/>
      <c r="T169" s="527"/>
      <c r="U169" s="527"/>
      <c r="V169" s="527"/>
      <c r="W169" s="527"/>
    </row>
    <row r="170" spans="2:23" ht="89.25" outlineLevel="1" x14ac:dyDescent="0.2">
      <c r="B170" s="484"/>
      <c r="C170" s="485"/>
      <c r="D170" s="485"/>
      <c r="F170" s="478" t="s">
        <v>59</v>
      </c>
      <c r="G170" s="521" t="s">
        <v>284</v>
      </c>
      <c r="H170" s="517" t="s">
        <v>285</v>
      </c>
      <c r="I170" s="519" t="s">
        <v>504</v>
      </c>
      <c r="J170" s="520">
        <v>2.6</v>
      </c>
      <c r="K170" s="526"/>
      <c r="L170" s="527"/>
      <c r="M170" s="527"/>
      <c r="N170" s="527"/>
      <c r="O170" s="527"/>
      <c r="P170" s="527"/>
      <c r="Q170" s="527"/>
      <c r="R170" s="527"/>
      <c r="S170" s="527"/>
      <c r="T170" s="527"/>
      <c r="U170" s="527"/>
      <c r="V170" s="527"/>
      <c r="W170" s="527"/>
    </row>
    <row r="171" spans="2:23" ht="89.25" outlineLevel="1" x14ac:dyDescent="0.2">
      <c r="B171" s="484"/>
      <c r="C171" s="485"/>
      <c r="D171" s="485"/>
      <c r="F171" s="478" t="s">
        <v>167</v>
      </c>
      <c r="G171" s="521" t="s">
        <v>284</v>
      </c>
      <c r="H171" s="517" t="s">
        <v>285</v>
      </c>
      <c r="I171" s="519" t="s">
        <v>504</v>
      </c>
      <c r="J171" s="520">
        <v>2.6</v>
      </c>
      <c r="K171" s="526"/>
      <c r="L171" s="527"/>
      <c r="M171" s="527"/>
      <c r="N171" s="527"/>
      <c r="O171" s="527"/>
      <c r="P171" s="527"/>
      <c r="Q171" s="527"/>
      <c r="R171" s="527"/>
      <c r="S171" s="527"/>
      <c r="T171" s="527"/>
      <c r="U171" s="527"/>
      <c r="V171" s="527"/>
      <c r="W171" s="527"/>
    </row>
    <row r="172" spans="2:23" ht="89.25" outlineLevel="1" x14ac:dyDescent="0.2">
      <c r="B172" s="484"/>
      <c r="C172" s="485"/>
      <c r="D172" s="485"/>
      <c r="F172" s="478" t="s">
        <v>168</v>
      </c>
      <c r="G172" s="521" t="s">
        <v>284</v>
      </c>
      <c r="H172" s="517" t="s">
        <v>285</v>
      </c>
      <c r="I172" s="519" t="s">
        <v>504</v>
      </c>
      <c r="J172" s="520">
        <v>2.6</v>
      </c>
      <c r="K172" s="526"/>
      <c r="L172" s="527"/>
      <c r="M172" s="527"/>
      <c r="N172" s="527"/>
      <c r="O172" s="527"/>
      <c r="P172" s="527"/>
      <c r="Q172" s="527"/>
      <c r="R172" s="527"/>
      <c r="S172" s="527"/>
      <c r="T172" s="527"/>
      <c r="U172" s="527"/>
      <c r="V172" s="527"/>
      <c r="W172" s="527"/>
    </row>
    <row r="173" spans="2:23" x14ac:dyDescent="0.2">
      <c r="B173" s="484"/>
      <c r="C173" s="485"/>
      <c r="D173" s="485"/>
      <c r="E173" s="478" t="s">
        <v>174</v>
      </c>
      <c r="G173" s="521"/>
      <c r="H173" s="517"/>
      <c r="I173" s="519" t="s">
        <v>272</v>
      </c>
      <c r="J173" s="520" t="s">
        <v>272</v>
      </c>
      <c r="K173" s="526"/>
      <c r="L173" s="527"/>
      <c r="M173" s="527"/>
      <c r="N173" s="527"/>
      <c r="O173" s="527"/>
      <c r="P173" s="527"/>
      <c r="Q173" s="527"/>
      <c r="R173" s="527"/>
      <c r="S173" s="527"/>
      <c r="T173" s="527"/>
      <c r="U173" s="527"/>
      <c r="V173" s="527"/>
      <c r="W173" s="527"/>
    </row>
    <row r="174" spans="2:23" ht="89.25" outlineLevel="1" x14ac:dyDescent="0.2">
      <c r="B174" s="484"/>
      <c r="C174" s="485"/>
      <c r="D174" s="485"/>
      <c r="F174" s="478" t="s">
        <v>62</v>
      </c>
      <c r="G174" s="521" t="s">
        <v>284</v>
      </c>
      <c r="H174" s="517" t="s">
        <v>285</v>
      </c>
      <c r="I174" s="519" t="s">
        <v>504</v>
      </c>
      <c r="J174" s="520">
        <v>2.6</v>
      </c>
      <c r="K174" s="526"/>
      <c r="L174" s="527"/>
      <c r="M174" s="527"/>
      <c r="N174" s="527"/>
      <c r="O174" s="527"/>
      <c r="P174" s="527"/>
      <c r="Q174" s="527"/>
      <c r="R174" s="527"/>
      <c r="S174" s="527"/>
      <c r="T174" s="527"/>
      <c r="U174" s="527"/>
      <c r="V174" s="527"/>
      <c r="W174" s="527"/>
    </row>
    <row r="175" spans="2:23" ht="89.25" outlineLevel="1" x14ac:dyDescent="0.2">
      <c r="B175" s="484"/>
      <c r="C175" s="485"/>
      <c r="D175" s="485"/>
      <c r="F175" s="478" t="s">
        <v>175</v>
      </c>
      <c r="G175" s="521" t="s">
        <v>284</v>
      </c>
      <c r="H175" s="517" t="s">
        <v>285</v>
      </c>
      <c r="I175" s="519" t="s">
        <v>504</v>
      </c>
      <c r="J175" s="520">
        <v>2.6</v>
      </c>
      <c r="K175" s="526"/>
      <c r="L175" s="527"/>
      <c r="M175" s="527"/>
      <c r="N175" s="527"/>
      <c r="O175" s="527"/>
      <c r="P175" s="527"/>
      <c r="Q175" s="527"/>
      <c r="R175" s="527"/>
      <c r="S175" s="527"/>
      <c r="T175" s="527"/>
      <c r="U175" s="527"/>
      <c r="V175" s="527"/>
      <c r="W175" s="527"/>
    </row>
    <row r="176" spans="2:23" x14ac:dyDescent="0.2">
      <c r="B176" s="484"/>
      <c r="C176" s="485"/>
      <c r="D176" s="485"/>
      <c r="E176" s="478" t="s">
        <v>169</v>
      </c>
      <c r="G176" s="521"/>
      <c r="H176" s="517"/>
      <c r="I176" s="519" t="s">
        <v>272</v>
      </c>
      <c r="J176" s="520" t="s">
        <v>272</v>
      </c>
      <c r="K176" s="526"/>
      <c r="L176" s="527"/>
      <c r="M176" s="527"/>
      <c r="N176" s="527"/>
      <c r="O176" s="527"/>
      <c r="P176" s="527"/>
      <c r="Q176" s="527"/>
      <c r="R176" s="527"/>
      <c r="S176" s="527"/>
      <c r="T176" s="527"/>
      <c r="U176" s="527"/>
      <c r="V176" s="527"/>
      <c r="W176" s="527"/>
    </row>
    <row r="177" spans="2:23" ht="89.25" outlineLevel="1" x14ac:dyDescent="0.2">
      <c r="B177" s="484"/>
      <c r="C177" s="485"/>
      <c r="D177" s="485"/>
      <c r="F177" s="478" t="s">
        <v>60</v>
      </c>
      <c r="G177" s="521" t="s">
        <v>284</v>
      </c>
      <c r="H177" s="517" t="s">
        <v>285</v>
      </c>
      <c r="I177" s="519" t="s">
        <v>504</v>
      </c>
      <c r="J177" s="520">
        <v>2.6</v>
      </c>
      <c r="K177" s="526"/>
      <c r="L177" s="527"/>
      <c r="M177" s="527"/>
      <c r="N177" s="527"/>
      <c r="O177" s="527"/>
      <c r="P177" s="527"/>
      <c r="Q177" s="527"/>
      <c r="R177" s="527"/>
      <c r="S177" s="527"/>
      <c r="T177" s="527"/>
      <c r="U177" s="527"/>
      <c r="V177" s="527"/>
      <c r="W177" s="527"/>
    </row>
    <row r="178" spans="2:23" ht="89.25" outlineLevel="1" x14ac:dyDescent="0.2">
      <c r="B178" s="484"/>
      <c r="C178" s="485"/>
      <c r="D178" s="485"/>
      <c r="F178" s="478" t="s">
        <v>170</v>
      </c>
      <c r="G178" s="521" t="s">
        <v>284</v>
      </c>
      <c r="H178" s="517" t="s">
        <v>285</v>
      </c>
      <c r="I178" s="519" t="s">
        <v>504</v>
      </c>
      <c r="J178" s="520">
        <v>2.6</v>
      </c>
      <c r="K178" s="526"/>
      <c r="L178" s="527"/>
      <c r="M178" s="527"/>
      <c r="N178" s="527"/>
      <c r="O178" s="527"/>
      <c r="P178" s="527"/>
      <c r="Q178" s="527"/>
      <c r="R178" s="527"/>
      <c r="S178" s="527"/>
      <c r="T178" s="527"/>
      <c r="U178" s="527"/>
      <c r="V178" s="527"/>
      <c r="W178" s="527"/>
    </row>
    <row r="179" spans="2:23" ht="89.25" outlineLevel="1" x14ac:dyDescent="0.2">
      <c r="B179" s="484"/>
      <c r="C179" s="485"/>
      <c r="D179" s="485"/>
      <c r="F179" s="478" t="s">
        <v>171</v>
      </c>
      <c r="G179" s="521" t="s">
        <v>284</v>
      </c>
      <c r="H179" s="517" t="s">
        <v>285</v>
      </c>
      <c r="I179" s="519" t="s">
        <v>504</v>
      </c>
      <c r="J179" s="520">
        <v>2.6</v>
      </c>
      <c r="K179" s="526"/>
      <c r="L179" s="527"/>
      <c r="M179" s="527"/>
      <c r="N179" s="527"/>
      <c r="O179" s="527"/>
      <c r="P179" s="527"/>
      <c r="Q179" s="527"/>
      <c r="R179" s="527"/>
      <c r="S179" s="527"/>
      <c r="T179" s="527"/>
      <c r="U179" s="527"/>
      <c r="V179" s="527"/>
      <c r="W179" s="527"/>
    </row>
    <row r="180" spans="2:23" x14ac:dyDescent="0.2">
      <c r="B180" s="484"/>
      <c r="C180" s="485"/>
      <c r="D180" s="485"/>
      <c r="E180" s="478" t="s">
        <v>334</v>
      </c>
      <c r="G180" s="521"/>
      <c r="H180" s="517"/>
      <c r="I180" s="519" t="s">
        <v>272</v>
      </c>
      <c r="J180" s="520" t="s">
        <v>272</v>
      </c>
      <c r="K180" s="526"/>
      <c r="L180" s="527"/>
      <c r="M180" s="527"/>
      <c r="N180" s="527"/>
      <c r="O180" s="527"/>
      <c r="P180" s="527"/>
      <c r="Q180" s="527"/>
      <c r="R180" s="527"/>
      <c r="S180" s="527"/>
      <c r="T180" s="527"/>
      <c r="U180" s="527"/>
      <c r="V180" s="527"/>
      <c r="W180" s="527"/>
    </row>
    <row r="181" spans="2:23" ht="89.25" outlineLevel="1" x14ac:dyDescent="0.2">
      <c r="B181" s="484"/>
      <c r="C181" s="485"/>
      <c r="D181" s="485"/>
      <c r="F181" s="478" t="s">
        <v>335</v>
      </c>
      <c r="G181" s="521" t="s">
        <v>284</v>
      </c>
      <c r="H181" s="517" t="s">
        <v>285</v>
      </c>
      <c r="I181" s="519" t="s">
        <v>504</v>
      </c>
      <c r="J181" s="520">
        <v>2.6</v>
      </c>
      <c r="K181" s="526"/>
      <c r="L181" s="527"/>
      <c r="M181" s="527"/>
      <c r="N181" s="527"/>
      <c r="O181" s="527"/>
      <c r="P181" s="527"/>
      <c r="Q181" s="527"/>
      <c r="R181" s="527"/>
      <c r="S181" s="527"/>
      <c r="T181" s="527"/>
      <c r="U181" s="527"/>
      <c r="V181" s="527"/>
      <c r="W181" s="527"/>
    </row>
    <row r="182" spans="2:23" ht="89.25" outlineLevel="1" x14ac:dyDescent="0.2">
      <c r="B182" s="484"/>
      <c r="C182" s="485"/>
      <c r="D182" s="485"/>
      <c r="F182" s="478" t="s">
        <v>336</v>
      </c>
      <c r="G182" s="521" t="s">
        <v>284</v>
      </c>
      <c r="H182" s="517" t="s">
        <v>285</v>
      </c>
      <c r="I182" s="519" t="s">
        <v>504</v>
      </c>
      <c r="J182" s="520">
        <v>2.6</v>
      </c>
      <c r="K182" s="526"/>
      <c r="L182" s="527"/>
      <c r="M182" s="527"/>
      <c r="N182" s="527"/>
      <c r="O182" s="527"/>
      <c r="P182" s="527"/>
      <c r="Q182" s="527"/>
      <c r="R182" s="527"/>
      <c r="S182" s="527"/>
      <c r="T182" s="527"/>
      <c r="U182" s="527"/>
      <c r="V182" s="527"/>
      <c r="W182" s="527"/>
    </row>
    <row r="183" spans="2:23" x14ac:dyDescent="0.2">
      <c r="B183" s="484"/>
      <c r="C183" s="485"/>
      <c r="D183" s="485"/>
      <c r="E183" s="478" t="s">
        <v>337</v>
      </c>
      <c r="G183" s="521"/>
      <c r="H183" s="517"/>
      <c r="I183" s="519" t="s">
        <v>272</v>
      </c>
      <c r="J183" s="520" t="s">
        <v>272</v>
      </c>
      <c r="K183" s="526"/>
      <c r="L183" s="527"/>
      <c r="M183" s="527"/>
      <c r="N183" s="527"/>
      <c r="O183" s="527"/>
      <c r="P183" s="527"/>
      <c r="Q183" s="527"/>
      <c r="R183" s="527"/>
      <c r="S183" s="527"/>
      <c r="T183" s="527"/>
      <c r="U183" s="527"/>
      <c r="V183" s="527"/>
      <c r="W183" s="527"/>
    </row>
    <row r="184" spans="2:23" ht="89.25" outlineLevel="1" x14ac:dyDescent="0.2">
      <c r="B184" s="484"/>
      <c r="C184" s="485"/>
      <c r="D184" s="485"/>
      <c r="F184" s="478" t="s">
        <v>338</v>
      </c>
      <c r="G184" s="521" t="s">
        <v>284</v>
      </c>
      <c r="H184" s="517" t="s">
        <v>285</v>
      </c>
      <c r="I184" s="519" t="s">
        <v>504</v>
      </c>
      <c r="J184" s="520">
        <v>2.6</v>
      </c>
      <c r="K184" s="526"/>
      <c r="L184" s="527"/>
      <c r="M184" s="527"/>
      <c r="N184" s="527"/>
      <c r="O184" s="527"/>
      <c r="P184" s="527"/>
      <c r="Q184" s="527"/>
      <c r="R184" s="527"/>
      <c r="S184" s="527"/>
      <c r="T184" s="527"/>
      <c r="U184" s="527"/>
      <c r="V184" s="527"/>
      <c r="W184" s="527"/>
    </row>
    <row r="185" spans="2:23" ht="89.25" outlineLevel="1" x14ac:dyDescent="0.2">
      <c r="B185" s="484"/>
      <c r="C185" s="485"/>
      <c r="D185" s="485"/>
      <c r="F185" s="478" t="s">
        <v>339</v>
      </c>
      <c r="G185" s="521" t="s">
        <v>284</v>
      </c>
      <c r="H185" s="517" t="s">
        <v>285</v>
      </c>
      <c r="I185" s="519" t="s">
        <v>504</v>
      </c>
      <c r="J185" s="520">
        <v>2.6</v>
      </c>
      <c r="K185" s="526"/>
      <c r="L185" s="527"/>
      <c r="M185" s="527"/>
      <c r="N185" s="527"/>
      <c r="O185" s="527"/>
      <c r="P185" s="527"/>
      <c r="Q185" s="527"/>
      <c r="R185" s="527"/>
      <c r="S185" s="527"/>
      <c r="T185" s="527"/>
      <c r="U185" s="527"/>
      <c r="V185" s="527"/>
      <c r="W185" s="527"/>
    </row>
    <row r="186" spans="2:23" ht="89.25" outlineLevel="1" x14ac:dyDescent="0.2">
      <c r="B186" s="484"/>
      <c r="C186" s="485"/>
      <c r="D186" s="485"/>
      <c r="F186" s="478" t="s">
        <v>340</v>
      </c>
      <c r="G186" s="521" t="s">
        <v>284</v>
      </c>
      <c r="H186" s="517" t="s">
        <v>285</v>
      </c>
      <c r="I186" s="519" t="s">
        <v>504</v>
      </c>
      <c r="J186" s="520">
        <v>2.6</v>
      </c>
      <c r="K186" s="526"/>
      <c r="L186" s="527"/>
      <c r="M186" s="527"/>
      <c r="N186" s="527"/>
      <c r="O186" s="527"/>
      <c r="P186" s="527"/>
      <c r="Q186" s="527"/>
      <c r="R186" s="527"/>
      <c r="S186" s="527"/>
      <c r="T186" s="527"/>
      <c r="U186" s="527"/>
      <c r="V186" s="527"/>
      <c r="W186" s="527"/>
    </row>
    <row r="187" spans="2:23" x14ac:dyDescent="0.2">
      <c r="B187" s="484"/>
      <c r="C187" s="485"/>
      <c r="D187" s="485" t="s">
        <v>183</v>
      </c>
      <c r="G187" s="521"/>
      <c r="H187" s="517"/>
      <c r="I187" s="519" t="s">
        <v>272</v>
      </c>
      <c r="J187" s="520" t="s">
        <v>272</v>
      </c>
      <c r="K187" s="526"/>
      <c r="L187" s="527"/>
      <c r="M187" s="527"/>
      <c r="N187" s="527"/>
      <c r="O187" s="527"/>
      <c r="P187" s="527"/>
      <c r="Q187" s="527"/>
      <c r="R187" s="527"/>
      <c r="S187" s="527"/>
      <c r="T187" s="527"/>
      <c r="U187" s="527"/>
      <c r="V187" s="527"/>
      <c r="W187" s="527"/>
    </row>
    <row r="188" spans="2:23" x14ac:dyDescent="0.2">
      <c r="B188" s="484"/>
      <c r="C188" s="485"/>
      <c r="D188" s="485"/>
      <c r="E188" s="478" t="s">
        <v>184</v>
      </c>
      <c r="G188" s="521"/>
      <c r="H188" s="517"/>
      <c r="I188" s="519" t="s">
        <v>272</v>
      </c>
      <c r="J188" s="520" t="s">
        <v>272</v>
      </c>
      <c r="K188" s="526"/>
      <c r="L188" s="527"/>
      <c r="M188" s="527"/>
      <c r="N188" s="527"/>
      <c r="O188" s="527"/>
      <c r="P188" s="527"/>
      <c r="Q188" s="527"/>
      <c r="R188" s="527"/>
      <c r="S188" s="527"/>
      <c r="T188" s="527"/>
      <c r="U188" s="527"/>
      <c r="V188" s="527"/>
      <c r="W188" s="527"/>
    </row>
    <row r="189" spans="2:23" ht="89.25" outlineLevel="1" x14ac:dyDescent="0.2">
      <c r="B189" s="484"/>
      <c r="C189" s="485"/>
      <c r="D189" s="485"/>
      <c r="F189" s="478" t="s">
        <v>176</v>
      </c>
      <c r="G189" s="521" t="s">
        <v>284</v>
      </c>
      <c r="H189" s="517" t="s">
        <v>285</v>
      </c>
      <c r="I189" s="519" t="s">
        <v>504</v>
      </c>
      <c r="J189" s="520">
        <v>2.6</v>
      </c>
      <c r="K189" s="526"/>
      <c r="L189" s="527"/>
      <c r="M189" s="527"/>
      <c r="N189" s="527"/>
      <c r="O189" s="527"/>
      <c r="P189" s="527"/>
      <c r="Q189" s="527"/>
      <c r="R189" s="527"/>
      <c r="S189" s="527"/>
      <c r="T189" s="527"/>
      <c r="U189" s="527"/>
      <c r="V189" s="527"/>
      <c r="W189" s="527"/>
    </row>
    <row r="190" spans="2:23" ht="89.25" outlineLevel="1" x14ac:dyDescent="0.2">
      <c r="B190" s="484"/>
      <c r="C190" s="485"/>
      <c r="D190" s="485"/>
      <c r="F190" s="478" t="s">
        <v>180</v>
      </c>
      <c r="G190" s="521" t="s">
        <v>284</v>
      </c>
      <c r="H190" s="517" t="s">
        <v>285</v>
      </c>
      <c r="I190" s="519" t="s">
        <v>504</v>
      </c>
      <c r="J190" s="520">
        <v>2.6</v>
      </c>
      <c r="K190" s="526"/>
      <c r="L190" s="527"/>
      <c r="M190" s="527"/>
      <c r="N190" s="527"/>
      <c r="O190" s="527"/>
      <c r="P190" s="527"/>
      <c r="Q190" s="527"/>
      <c r="R190" s="527"/>
      <c r="S190" s="527"/>
      <c r="T190" s="527"/>
      <c r="U190" s="527"/>
      <c r="V190" s="527"/>
      <c r="W190" s="527"/>
    </row>
    <row r="191" spans="2:23" x14ac:dyDescent="0.2">
      <c r="B191" s="484"/>
      <c r="C191" s="485"/>
      <c r="D191" s="485"/>
      <c r="E191" s="478" t="s">
        <v>185</v>
      </c>
      <c r="G191" s="521"/>
      <c r="H191" s="517"/>
      <c r="I191" s="519" t="s">
        <v>272</v>
      </c>
      <c r="J191" s="520" t="s">
        <v>272</v>
      </c>
      <c r="K191" s="526"/>
      <c r="L191" s="527"/>
      <c r="M191" s="527"/>
      <c r="N191" s="527"/>
      <c r="O191" s="527"/>
      <c r="P191" s="527"/>
      <c r="Q191" s="527"/>
      <c r="R191" s="527"/>
      <c r="S191" s="527"/>
      <c r="T191" s="527"/>
      <c r="U191" s="527"/>
      <c r="V191" s="527"/>
      <c r="W191" s="527"/>
    </row>
    <row r="192" spans="2:23" ht="89.25" outlineLevel="1" x14ac:dyDescent="0.2">
      <c r="B192" s="484"/>
      <c r="C192" s="485"/>
      <c r="D192" s="485"/>
      <c r="F192" s="478" t="s">
        <v>177</v>
      </c>
      <c r="G192" s="521" t="s">
        <v>284</v>
      </c>
      <c r="H192" s="517" t="s">
        <v>285</v>
      </c>
      <c r="I192" s="519" t="s">
        <v>504</v>
      </c>
      <c r="J192" s="520">
        <v>2.6</v>
      </c>
      <c r="K192" s="526"/>
      <c r="L192" s="527"/>
      <c r="M192" s="527"/>
      <c r="N192" s="527"/>
      <c r="O192" s="527"/>
      <c r="P192" s="527"/>
      <c r="Q192" s="527"/>
      <c r="R192" s="527"/>
      <c r="S192" s="527"/>
      <c r="T192" s="527"/>
      <c r="U192" s="527"/>
      <c r="V192" s="527"/>
      <c r="W192" s="527"/>
    </row>
    <row r="193" spans="2:23" ht="89.25" outlineLevel="1" x14ac:dyDescent="0.2">
      <c r="B193" s="484"/>
      <c r="C193" s="485"/>
      <c r="D193" s="485"/>
      <c r="F193" s="478" t="s">
        <v>182</v>
      </c>
      <c r="G193" s="521" t="s">
        <v>284</v>
      </c>
      <c r="H193" s="517" t="s">
        <v>285</v>
      </c>
      <c r="I193" s="519" t="s">
        <v>504</v>
      </c>
      <c r="J193" s="520">
        <v>2.6</v>
      </c>
      <c r="K193" s="526"/>
      <c r="L193" s="527"/>
      <c r="M193" s="527"/>
      <c r="N193" s="527"/>
      <c r="O193" s="527"/>
      <c r="P193" s="527"/>
      <c r="Q193" s="527"/>
      <c r="R193" s="527"/>
      <c r="S193" s="527"/>
      <c r="T193" s="527"/>
      <c r="U193" s="527"/>
      <c r="V193" s="527"/>
      <c r="W193" s="527"/>
    </row>
    <row r="194" spans="2:23" x14ac:dyDescent="0.2">
      <c r="B194" s="484"/>
      <c r="C194" s="485"/>
      <c r="D194" s="485"/>
      <c r="E194" s="478" t="s">
        <v>186</v>
      </c>
      <c r="G194" s="521"/>
      <c r="H194" s="517"/>
      <c r="I194" s="519" t="s">
        <v>272</v>
      </c>
      <c r="J194" s="520" t="s">
        <v>272</v>
      </c>
      <c r="K194" s="526"/>
      <c r="L194" s="527"/>
      <c r="M194" s="527"/>
      <c r="N194" s="527"/>
      <c r="O194" s="527"/>
      <c r="P194" s="527"/>
      <c r="Q194" s="527"/>
      <c r="R194" s="527"/>
      <c r="S194" s="527"/>
      <c r="T194" s="527"/>
      <c r="U194" s="527"/>
      <c r="V194" s="527"/>
      <c r="W194" s="527"/>
    </row>
    <row r="195" spans="2:23" ht="89.25" outlineLevel="1" x14ac:dyDescent="0.2">
      <c r="B195" s="484"/>
      <c r="C195" s="485"/>
      <c r="D195" s="485"/>
      <c r="F195" s="478" t="s">
        <v>178</v>
      </c>
      <c r="G195" s="521" t="s">
        <v>284</v>
      </c>
      <c r="H195" s="517" t="s">
        <v>285</v>
      </c>
      <c r="I195" s="519" t="s">
        <v>504</v>
      </c>
      <c r="J195" s="520">
        <v>2.6</v>
      </c>
      <c r="K195" s="526"/>
      <c r="L195" s="527"/>
      <c r="M195" s="527"/>
      <c r="N195" s="527"/>
      <c r="O195" s="527"/>
      <c r="P195" s="527"/>
      <c r="Q195" s="527"/>
      <c r="R195" s="527"/>
      <c r="S195" s="527"/>
      <c r="T195" s="527"/>
      <c r="U195" s="527"/>
      <c r="V195" s="527"/>
      <c r="W195" s="527"/>
    </row>
    <row r="196" spans="2:23" ht="89.25" outlineLevel="1" x14ac:dyDescent="0.2">
      <c r="B196" s="484"/>
      <c r="C196" s="485"/>
      <c r="D196" s="485"/>
      <c r="F196" s="478" t="s">
        <v>181</v>
      </c>
      <c r="G196" s="521" t="s">
        <v>284</v>
      </c>
      <c r="H196" s="517" t="s">
        <v>285</v>
      </c>
      <c r="I196" s="519" t="s">
        <v>504</v>
      </c>
      <c r="J196" s="520">
        <v>2.6</v>
      </c>
      <c r="K196" s="526"/>
      <c r="L196" s="527"/>
      <c r="M196" s="527"/>
      <c r="N196" s="527"/>
      <c r="O196" s="527"/>
      <c r="P196" s="527"/>
      <c r="Q196" s="527"/>
      <c r="R196" s="527"/>
      <c r="S196" s="527"/>
      <c r="T196" s="527"/>
      <c r="U196" s="527"/>
      <c r="V196" s="527"/>
      <c r="W196" s="527"/>
    </row>
    <row r="197" spans="2:23" x14ac:dyDescent="0.2">
      <c r="B197" s="484"/>
      <c r="C197" s="485"/>
      <c r="D197" s="485"/>
      <c r="E197" s="478" t="s">
        <v>187</v>
      </c>
      <c r="G197" s="521"/>
      <c r="H197" s="517"/>
      <c r="I197" s="519" t="s">
        <v>272</v>
      </c>
      <c r="J197" s="520" t="s">
        <v>272</v>
      </c>
      <c r="K197" s="526"/>
      <c r="L197" s="527"/>
      <c r="M197" s="527"/>
      <c r="N197" s="527"/>
      <c r="O197" s="527"/>
      <c r="P197" s="527"/>
      <c r="Q197" s="527"/>
      <c r="R197" s="527"/>
      <c r="S197" s="527"/>
      <c r="T197" s="527"/>
      <c r="U197" s="527"/>
      <c r="V197" s="527"/>
      <c r="W197" s="527"/>
    </row>
    <row r="198" spans="2:23" ht="89.25" outlineLevel="1" x14ac:dyDescent="0.2">
      <c r="B198" s="484"/>
      <c r="C198" s="485"/>
      <c r="D198" s="485"/>
      <c r="F198" s="478" t="s">
        <v>179</v>
      </c>
      <c r="G198" s="521" t="s">
        <v>284</v>
      </c>
      <c r="H198" s="517" t="s">
        <v>285</v>
      </c>
      <c r="I198" s="519" t="s">
        <v>504</v>
      </c>
      <c r="J198" s="520">
        <v>2.6</v>
      </c>
      <c r="K198" s="526"/>
      <c r="L198" s="527"/>
      <c r="M198" s="527"/>
      <c r="N198" s="527"/>
      <c r="O198" s="527"/>
      <c r="P198" s="527"/>
      <c r="Q198" s="527"/>
      <c r="R198" s="527"/>
      <c r="S198" s="527"/>
      <c r="T198" s="527"/>
      <c r="U198" s="527"/>
      <c r="V198" s="527"/>
      <c r="W198" s="527"/>
    </row>
    <row r="199" spans="2:23" ht="89.25" outlineLevel="1" x14ac:dyDescent="0.2">
      <c r="B199" s="484"/>
      <c r="C199" s="485"/>
      <c r="D199" s="485"/>
      <c r="F199" s="478" t="s">
        <v>188</v>
      </c>
      <c r="G199" s="521" t="s">
        <v>284</v>
      </c>
      <c r="H199" s="517" t="s">
        <v>285</v>
      </c>
      <c r="I199" s="519" t="s">
        <v>504</v>
      </c>
      <c r="J199" s="520">
        <v>2.6</v>
      </c>
      <c r="K199" s="526"/>
      <c r="L199" s="527"/>
      <c r="M199" s="527"/>
      <c r="N199" s="527"/>
      <c r="O199" s="527"/>
      <c r="P199" s="527"/>
      <c r="Q199" s="527"/>
      <c r="R199" s="527"/>
      <c r="S199" s="527"/>
      <c r="T199" s="527"/>
      <c r="U199" s="527"/>
      <c r="V199" s="527"/>
      <c r="W199" s="527"/>
    </row>
    <row r="200" spans="2:23" x14ac:dyDescent="0.2">
      <c r="B200" s="484"/>
      <c r="C200" s="485"/>
      <c r="D200" s="485"/>
      <c r="E200" s="478" t="s">
        <v>341</v>
      </c>
      <c r="G200" s="521"/>
      <c r="H200" s="517"/>
      <c r="I200" s="519" t="s">
        <v>272</v>
      </c>
      <c r="J200" s="520" t="s">
        <v>272</v>
      </c>
      <c r="K200" s="526"/>
      <c r="L200" s="527"/>
      <c r="M200" s="527"/>
      <c r="N200" s="527"/>
      <c r="O200" s="527"/>
      <c r="P200" s="527"/>
      <c r="Q200" s="527"/>
      <c r="R200" s="527"/>
      <c r="S200" s="527"/>
      <c r="T200" s="527"/>
      <c r="U200" s="527"/>
      <c r="V200" s="527"/>
      <c r="W200" s="527"/>
    </row>
    <row r="201" spans="2:23" ht="89.25" outlineLevel="1" x14ac:dyDescent="0.2">
      <c r="B201" s="484"/>
      <c r="C201" s="485"/>
      <c r="D201" s="485"/>
      <c r="F201" s="478" t="s">
        <v>342</v>
      </c>
      <c r="G201" s="521" t="s">
        <v>284</v>
      </c>
      <c r="H201" s="517" t="s">
        <v>285</v>
      </c>
      <c r="I201" s="519" t="s">
        <v>504</v>
      </c>
      <c r="J201" s="520">
        <v>2.6</v>
      </c>
      <c r="K201" s="526"/>
      <c r="L201" s="527"/>
      <c r="M201" s="527"/>
      <c r="N201" s="527"/>
      <c r="O201" s="527"/>
      <c r="P201" s="527"/>
      <c r="Q201" s="527"/>
      <c r="R201" s="527"/>
      <c r="S201" s="527"/>
      <c r="T201" s="527"/>
      <c r="U201" s="527"/>
      <c r="V201" s="527"/>
      <c r="W201" s="527"/>
    </row>
    <row r="202" spans="2:23" ht="89.25" outlineLevel="1" x14ac:dyDescent="0.2">
      <c r="B202" s="484"/>
      <c r="C202" s="485"/>
      <c r="D202" s="485"/>
      <c r="F202" s="478" t="s">
        <v>343</v>
      </c>
      <c r="G202" s="521" t="s">
        <v>284</v>
      </c>
      <c r="H202" s="517" t="s">
        <v>285</v>
      </c>
      <c r="I202" s="519" t="s">
        <v>504</v>
      </c>
      <c r="J202" s="520">
        <v>2.6</v>
      </c>
      <c r="K202" s="526"/>
      <c r="L202" s="527"/>
      <c r="M202" s="527"/>
      <c r="N202" s="527"/>
      <c r="O202" s="527"/>
      <c r="P202" s="527"/>
      <c r="Q202" s="527"/>
      <c r="R202" s="527"/>
      <c r="S202" s="527"/>
      <c r="T202" s="527"/>
      <c r="U202" s="527"/>
      <c r="V202" s="527"/>
      <c r="W202" s="527"/>
    </row>
    <row r="203" spans="2:23" x14ac:dyDescent="0.2">
      <c r="B203" s="484"/>
      <c r="C203" s="485"/>
      <c r="D203" s="485"/>
      <c r="E203" s="478" t="s">
        <v>344</v>
      </c>
      <c r="G203" s="521"/>
      <c r="H203" s="517"/>
      <c r="I203" s="519" t="s">
        <v>272</v>
      </c>
      <c r="J203" s="520" t="s">
        <v>272</v>
      </c>
      <c r="K203" s="526"/>
      <c r="L203" s="527"/>
      <c r="M203" s="527"/>
      <c r="N203" s="527"/>
      <c r="O203" s="527"/>
      <c r="P203" s="527"/>
      <c r="Q203" s="527"/>
      <c r="R203" s="527"/>
      <c r="S203" s="527"/>
      <c r="T203" s="527"/>
      <c r="U203" s="527"/>
      <c r="V203" s="527"/>
      <c r="W203" s="527"/>
    </row>
    <row r="204" spans="2:23" ht="89.25" outlineLevel="1" x14ac:dyDescent="0.2">
      <c r="B204" s="484"/>
      <c r="C204" s="485"/>
      <c r="D204" s="485"/>
      <c r="F204" s="478" t="s">
        <v>345</v>
      </c>
      <c r="G204" s="521" t="s">
        <v>284</v>
      </c>
      <c r="H204" s="517" t="s">
        <v>285</v>
      </c>
      <c r="I204" s="519" t="s">
        <v>504</v>
      </c>
      <c r="J204" s="520">
        <v>2.6</v>
      </c>
      <c r="K204" s="526"/>
      <c r="L204" s="527"/>
      <c r="M204" s="527"/>
      <c r="N204" s="527"/>
      <c r="O204" s="527"/>
      <c r="P204" s="527"/>
      <c r="Q204" s="527"/>
      <c r="R204" s="527"/>
      <c r="S204" s="527"/>
      <c r="T204" s="527"/>
      <c r="U204" s="527"/>
      <c r="V204" s="527"/>
      <c r="W204" s="527"/>
    </row>
    <row r="205" spans="2:23" ht="89.25" outlineLevel="1" x14ac:dyDescent="0.2">
      <c r="B205" s="484"/>
      <c r="C205" s="485"/>
      <c r="D205" s="485"/>
      <c r="F205" s="478" t="s">
        <v>346</v>
      </c>
      <c r="G205" s="521" t="s">
        <v>284</v>
      </c>
      <c r="H205" s="517" t="s">
        <v>285</v>
      </c>
      <c r="I205" s="519" t="s">
        <v>504</v>
      </c>
      <c r="J205" s="520">
        <v>2.6</v>
      </c>
      <c r="K205" s="526"/>
      <c r="L205" s="527"/>
      <c r="M205" s="527"/>
      <c r="N205" s="527"/>
      <c r="O205" s="527"/>
      <c r="P205" s="527"/>
      <c r="Q205" s="527"/>
      <c r="R205" s="527"/>
      <c r="S205" s="527"/>
      <c r="T205" s="527"/>
      <c r="U205" s="527"/>
      <c r="V205" s="527"/>
      <c r="W205" s="527"/>
    </row>
    <row r="206" spans="2:23" x14ac:dyDescent="0.2">
      <c r="B206" s="484"/>
      <c r="C206" s="485"/>
      <c r="D206" s="485" t="s">
        <v>63</v>
      </c>
      <c r="G206" s="521"/>
      <c r="H206" s="517"/>
      <c r="I206" s="519" t="s">
        <v>272</v>
      </c>
      <c r="J206" s="520" t="s">
        <v>272</v>
      </c>
      <c r="K206" s="526"/>
      <c r="L206" s="527"/>
      <c r="M206" s="527"/>
      <c r="N206" s="527"/>
      <c r="O206" s="527"/>
      <c r="P206" s="527"/>
      <c r="Q206" s="527"/>
      <c r="R206" s="527"/>
      <c r="S206" s="527"/>
      <c r="T206" s="527"/>
      <c r="U206" s="527"/>
      <c r="V206" s="527"/>
      <c r="W206" s="527"/>
    </row>
    <row r="207" spans="2:23" ht="89.25" outlineLevel="1" x14ac:dyDescent="0.2">
      <c r="B207" s="484"/>
      <c r="C207" s="485"/>
      <c r="D207" s="485"/>
      <c r="F207" s="478" t="s">
        <v>190</v>
      </c>
      <c r="G207" s="521" t="s">
        <v>284</v>
      </c>
      <c r="H207" s="517" t="s">
        <v>285</v>
      </c>
      <c r="I207" s="519" t="s">
        <v>504</v>
      </c>
      <c r="J207" s="520">
        <v>2.6</v>
      </c>
      <c r="K207" s="526"/>
      <c r="L207" s="527"/>
      <c r="M207" s="527"/>
      <c r="N207" s="527"/>
      <c r="O207" s="527"/>
      <c r="P207" s="527"/>
      <c r="Q207" s="527"/>
      <c r="R207" s="527"/>
      <c r="S207" s="527"/>
      <c r="T207" s="527"/>
      <c r="U207" s="527"/>
      <c r="V207" s="527"/>
      <c r="W207" s="527"/>
    </row>
    <row r="208" spans="2:23" ht="89.25" outlineLevel="1" x14ac:dyDescent="0.2">
      <c r="B208" s="484"/>
      <c r="C208" s="485"/>
      <c r="D208" s="485"/>
      <c r="F208" s="478" t="s">
        <v>191</v>
      </c>
      <c r="G208" s="521" t="s">
        <v>284</v>
      </c>
      <c r="H208" s="517" t="s">
        <v>285</v>
      </c>
      <c r="I208" s="519" t="s">
        <v>504</v>
      </c>
      <c r="J208" s="520">
        <v>2.6</v>
      </c>
      <c r="K208" s="526"/>
      <c r="L208" s="527"/>
      <c r="M208" s="527"/>
      <c r="N208" s="527"/>
      <c r="O208" s="527"/>
      <c r="P208" s="527"/>
      <c r="Q208" s="527"/>
      <c r="R208" s="527"/>
      <c r="S208" s="527"/>
      <c r="T208" s="527"/>
      <c r="U208" s="527"/>
      <c r="V208" s="527"/>
      <c r="W208" s="527"/>
    </row>
    <row r="209" spans="2:23" ht="89.25" outlineLevel="1" x14ac:dyDescent="0.2">
      <c r="B209" s="484"/>
      <c r="C209" s="485"/>
      <c r="D209" s="485"/>
      <c r="F209" s="478" t="s">
        <v>189</v>
      </c>
      <c r="G209" s="521" t="s">
        <v>284</v>
      </c>
      <c r="H209" s="517" t="s">
        <v>285</v>
      </c>
      <c r="I209" s="519" t="s">
        <v>504</v>
      </c>
      <c r="J209" s="520">
        <v>2.6</v>
      </c>
      <c r="K209" s="526"/>
      <c r="L209" s="527"/>
      <c r="M209" s="527"/>
      <c r="N209" s="527"/>
      <c r="O209" s="527"/>
      <c r="P209" s="527"/>
      <c r="Q209" s="527"/>
      <c r="R209" s="527"/>
      <c r="S209" s="527"/>
      <c r="T209" s="527"/>
      <c r="U209" s="527"/>
      <c r="V209" s="527"/>
      <c r="W209" s="527"/>
    </row>
    <row r="210" spans="2:23" x14ac:dyDescent="0.2">
      <c r="B210" s="484"/>
      <c r="C210" s="327"/>
      <c r="D210" s="485" t="s">
        <v>192</v>
      </c>
      <c r="G210" s="521"/>
      <c r="H210" s="517"/>
      <c r="I210" s="519" t="s">
        <v>272</v>
      </c>
      <c r="J210" s="520" t="s">
        <v>272</v>
      </c>
      <c r="K210" s="526"/>
      <c r="L210" s="527"/>
      <c r="M210" s="527"/>
      <c r="N210" s="527"/>
      <c r="O210" s="527"/>
      <c r="P210" s="527"/>
      <c r="Q210" s="527"/>
      <c r="R210" s="527"/>
      <c r="S210" s="527"/>
      <c r="T210" s="527"/>
      <c r="U210" s="527"/>
      <c r="V210" s="527"/>
      <c r="W210" s="527"/>
    </row>
    <row r="211" spans="2:23" ht="89.25" outlineLevel="1" x14ac:dyDescent="0.2">
      <c r="B211" s="484"/>
      <c r="C211" s="485"/>
      <c r="D211" s="485"/>
      <c r="F211" s="478" t="s">
        <v>193</v>
      </c>
      <c r="G211" s="521" t="s">
        <v>284</v>
      </c>
      <c r="H211" s="517" t="s">
        <v>285</v>
      </c>
      <c r="I211" s="519" t="s">
        <v>504</v>
      </c>
      <c r="J211" s="520">
        <v>2.6</v>
      </c>
      <c r="K211" s="526"/>
      <c r="L211" s="527"/>
      <c r="M211" s="527"/>
      <c r="N211" s="527"/>
      <c r="O211" s="527"/>
      <c r="P211" s="527"/>
      <c r="Q211" s="527"/>
      <c r="R211" s="527"/>
      <c r="S211" s="527"/>
      <c r="T211" s="527"/>
      <c r="U211" s="527"/>
      <c r="V211" s="527"/>
      <c r="W211" s="527"/>
    </row>
    <row r="212" spans="2:23" ht="89.25" outlineLevel="1" x14ac:dyDescent="0.2">
      <c r="B212" s="484"/>
      <c r="C212" s="485"/>
      <c r="D212" s="485"/>
      <c r="F212" s="478" t="s">
        <v>194</v>
      </c>
      <c r="G212" s="521" t="s">
        <v>284</v>
      </c>
      <c r="H212" s="517" t="s">
        <v>285</v>
      </c>
      <c r="I212" s="519" t="s">
        <v>504</v>
      </c>
      <c r="J212" s="520">
        <v>2.6</v>
      </c>
      <c r="K212" s="526"/>
      <c r="L212" s="527"/>
      <c r="M212" s="527"/>
      <c r="N212" s="527"/>
      <c r="O212" s="527"/>
      <c r="P212" s="527"/>
      <c r="Q212" s="527"/>
      <c r="R212" s="527"/>
      <c r="S212" s="527"/>
      <c r="T212" s="527"/>
      <c r="U212" s="527"/>
      <c r="V212" s="527"/>
      <c r="W212" s="527"/>
    </row>
    <row r="213" spans="2:23" x14ac:dyDescent="0.2">
      <c r="B213" s="484"/>
      <c r="C213" s="485" t="s">
        <v>65</v>
      </c>
      <c r="D213" s="485"/>
      <c r="G213" s="521"/>
      <c r="H213" s="517"/>
      <c r="I213" s="519" t="s">
        <v>272</v>
      </c>
      <c r="J213" s="520" t="s">
        <v>272</v>
      </c>
    </row>
    <row r="214" spans="2:23" x14ac:dyDescent="0.2">
      <c r="B214" s="484"/>
      <c r="C214" s="485"/>
      <c r="D214" s="485" t="s">
        <v>66</v>
      </c>
      <c r="G214" s="521"/>
      <c r="H214" s="517"/>
      <c r="I214" s="519" t="s">
        <v>272</v>
      </c>
      <c r="J214" s="520" t="s">
        <v>272</v>
      </c>
    </row>
    <row r="215" spans="2:23" ht="51" outlineLevel="1" x14ac:dyDescent="0.2">
      <c r="B215" s="484"/>
      <c r="F215" s="478" t="s">
        <v>67</v>
      </c>
      <c r="G215" s="521" t="s">
        <v>224</v>
      </c>
      <c r="H215" s="517" t="s">
        <v>264</v>
      </c>
      <c r="I215" s="519">
        <v>36</v>
      </c>
      <c r="J215" s="520">
        <v>2.7</v>
      </c>
    </row>
    <row r="216" spans="2:23" ht="153" outlineLevel="1" x14ac:dyDescent="0.2">
      <c r="B216" s="484"/>
      <c r="F216" s="478" t="s">
        <v>68</v>
      </c>
      <c r="G216" s="521" t="s">
        <v>286</v>
      </c>
      <c r="H216" s="517" t="s">
        <v>287</v>
      </c>
      <c r="I216" s="519">
        <v>36</v>
      </c>
      <c r="J216" s="520">
        <v>2.7</v>
      </c>
    </row>
    <row r="217" spans="2:23" x14ac:dyDescent="0.2">
      <c r="B217" s="484"/>
      <c r="D217" s="485" t="s">
        <v>202</v>
      </c>
      <c r="G217" s="521"/>
      <c r="H217" s="517"/>
      <c r="I217" s="519" t="s">
        <v>272</v>
      </c>
      <c r="J217" s="520" t="s">
        <v>272</v>
      </c>
    </row>
    <row r="218" spans="2:23" ht="25.5" outlineLevel="1" x14ac:dyDescent="0.2">
      <c r="B218" s="484"/>
      <c r="F218" s="478" t="s">
        <v>251</v>
      </c>
      <c r="G218" s="521" t="s">
        <v>225</v>
      </c>
      <c r="H218" s="517" t="s">
        <v>226</v>
      </c>
      <c r="I218" s="519">
        <v>36</v>
      </c>
      <c r="J218" s="520">
        <v>2.7</v>
      </c>
    </row>
    <row r="219" spans="2:23" ht="25.5" outlineLevel="1" x14ac:dyDescent="0.2">
      <c r="B219" s="484"/>
      <c r="F219" s="478" t="s">
        <v>252</v>
      </c>
      <c r="G219" s="521" t="s">
        <v>225</v>
      </c>
      <c r="H219" s="517" t="s">
        <v>226</v>
      </c>
      <c r="I219" s="519">
        <v>36</v>
      </c>
      <c r="J219" s="520">
        <v>2.7</v>
      </c>
    </row>
    <row r="220" spans="2:23" outlineLevel="1" x14ac:dyDescent="0.2">
      <c r="B220" s="484"/>
      <c r="F220" s="478" t="s">
        <v>363</v>
      </c>
      <c r="G220" s="521" t="s">
        <v>364</v>
      </c>
      <c r="H220" s="517" t="s">
        <v>219</v>
      </c>
      <c r="I220" s="519">
        <v>74</v>
      </c>
      <c r="J220" s="520">
        <v>3.8</v>
      </c>
    </row>
    <row r="221" spans="2:23" x14ac:dyDescent="0.2">
      <c r="B221" s="484"/>
      <c r="D221" s="485" t="s">
        <v>70</v>
      </c>
      <c r="G221" s="521"/>
      <c r="H221" s="517"/>
      <c r="I221" s="519" t="s">
        <v>272</v>
      </c>
      <c r="J221" s="520" t="s">
        <v>272</v>
      </c>
    </row>
    <row r="222" spans="2:23" outlineLevel="1" x14ac:dyDescent="0.2">
      <c r="B222" s="484"/>
      <c r="F222" s="478" t="s">
        <v>71</v>
      </c>
      <c r="G222" s="55" t="s">
        <v>215</v>
      </c>
      <c r="H222" s="517" t="s">
        <v>219</v>
      </c>
      <c r="I222" s="3">
        <v>31</v>
      </c>
      <c r="J222" s="54">
        <v>2.7</v>
      </c>
    </row>
    <row r="223" spans="2:23" outlineLevel="1" x14ac:dyDescent="0.2">
      <c r="B223" s="484"/>
      <c r="F223" s="478" t="s">
        <v>72</v>
      </c>
      <c r="G223" s="521" t="s">
        <v>215</v>
      </c>
      <c r="H223" s="517" t="s">
        <v>219</v>
      </c>
      <c r="I223" s="519">
        <v>31</v>
      </c>
      <c r="J223" s="520">
        <v>2.7</v>
      </c>
    </row>
    <row r="224" spans="2:23" outlineLevel="1" x14ac:dyDescent="0.2">
      <c r="B224" s="484"/>
      <c r="F224" s="478" t="s">
        <v>73</v>
      </c>
      <c r="G224" s="521" t="s">
        <v>215</v>
      </c>
      <c r="H224" s="517" t="s">
        <v>219</v>
      </c>
      <c r="I224" s="519">
        <v>31</v>
      </c>
      <c r="J224" s="520">
        <v>2.7</v>
      </c>
    </row>
    <row r="225" spans="2:10" x14ac:dyDescent="0.2">
      <c r="B225" s="484"/>
      <c r="D225" s="485" t="s">
        <v>65</v>
      </c>
      <c r="G225" s="521"/>
      <c r="H225" s="517"/>
      <c r="I225" s="519" t="s">
        <v>272</v>
      </c>
      <c r="J225" s="520" t="s">
        <v>272</v>
      </c>
    </row>
    <row r="226" spans="2:10" outlineLevel="1" x14ac:dyDescent="0.2">
      <c r="B226" s="484"/>
      <c r="D226" s="485"/>
      <c r="F226" s="478" t="s">
        <v>65</v>
      </c>
      <c r="G226" s="521" t="s">
        <v>215</v>
      </c>
      <c r="H226" s="517" t="s">
        <v>219</v>
      </c>
      <c r="I226" s="519">
        <v>37</v>
      </c>
      <c r="J226" s="520">
        <v>2.7</v>
      </c>
    </row>
    <row r="227" spans="2:10" outlineLevel="1" x14ac:dyDescent="0.2">
      <c r="B227" s="484"/>
      <c r="D227" s="485"/>
      <c r="G227" s="521"/>
      <c r="H227" s="517"/>
      <c r="I227" s="519" t="s">
        <v>272</v>
      </c>
      <c r="J227" s="520" t="s">
        <v>272</v>
      </c>
    </row>
    <row r="228" spans="2:10" outlineLevel="1" x14ac:dyDescent="0.2">
      <c r="B228" s="484"/>
      <c r="C228" s="485" t="s">
        <v>477</v>
      </c>
      <c r="D228" s="485"/>
      <c r="G228" s="521"/>
      <c r="H228" s="517"/>
      <c r="I228" s="519" t="s">
        <v>272</v>
      </c>
      <c r="J228" s="520" t="s">
        <v>272</v>
      </c>
    </row>
    <row r="229" spans="2:10" outlineLevel="1" x14ac:dyDescent="0.2">
      <c r="B229" s="484"/>
      <c r="D229" s="485"/>
      <c r="F229" s="478" t="s">
        <v>474</v>
      </c>
      <c r="G229" s="521"/>
      <c r="H229" s="517"/>
      <c r="I229" s="519" t="s">
        <v>272</v>
      </c>
      <c r="J229" s="520" t="s">
        <v>272</v>
      </c>
    </row>
    <row r="230" spans="2:10" outlineLevel="1" x14ac:dyDescent="0.2">
      <c r="B230" s="484"/>
      <c r="D230" s="485"/>
      <c r="F230" s="478" t="s">
        <v>475</v>
      </c>
      <c r="G230" s="521"/>
      <c r="H230" s="517"/>
      <c r="I230" s="519" t="s">
        <v>272</v>
      </c>
      <c r="J230" s="520" t="s">
        <v>272</v>
      </c>
    </row>
    <row r="231" spans="2:10" outlineLevel="1" x14ac:dyDescent="0.2">
      <c r="B231" s="484"/>
      <c r="D231" s="485"/>
      <c r="F231" s="478" t="s">
        <v>476</v>
      </c>
      <c r="G231" s="521"/>
      <c r="H231" s="517"/>
      <c r="I231" s="519" t="s">
        <v>272</v>
      </c>
      <c r="J231" s="520" t="s">
        <v>272</v>
      </c>
    </row>
    <row r="232" spans="2:10" x14ac:dyDescent="0.2">
      <c r="B232" s="484"/>
      <c r="D232" s="485"/>
      <c r="G232" s="521"/>
      <c r="H232" s="517"/>
      <c r="I232" s="519" t="s">
        <v>272</v>
      </c>
      <c r="J232" s="520" t="s">
        <v>272</v>
      </c>
    </row>
    <row r="233" spans="2:10" ht="13.5" thickBot="1" x14ac:dyDescent="0.25">
      <c r="B233" s="528" t="s">
        <v>74</v>
      </c>
      <c r="C233" s="529"/>
      <c r="D233" s="529"/>
      <c r="E233" s="529"/>
      <c r="F233" s="529"/>
      <c r="G233" s="530"/>
      <c r="H233" s="531"/>
      <c r="I233" s="532" t="s">
        <v>272</v>
      </c>
      <c r="J233" s="533" t="s">
        <v>272</v>
      </c>
    </row>
    <row r="234" spans="2:10" ht="13.5" thickBot="1" x14ac:dyDescent="0.25">
      <c r="G234" s="534"/>
      <c r="H234" s="535"/>
      <c r="I234" s="513" t="s">
        <v>272</v>
      </c>
      <c r="J234" s="513" t="s">
        <v>272</v>
      </c>
    </row>
    <row r="235" spans="2:10" x14ac:dyDescent="0.2">
      <c r="B235" s="536" t="s">
        <v>75</v>
      </c>
      <c r="C235" s="537"/>
      <c r="D235" s="537"/>
      <c r="E235" s="537"/>
      <c r="F235" s="537"/>
      <c r="G235" s="538"/>
      <c r="H235" s="539"/>
      <c r="I235" s="540" t="s">
        <v>272</v>
      </c>
      <c r="J235" s="541" t="s">
        <v>272</v>
      </c>
    </row>
    <row r="236" spans="2:10" x14ac:dyDescent="0.2">
      <c r="B236" s="484"/>
      <c r="C236" s="485" t="s">
        <v>76</v>
      </c>
      <c r="D236" s="485"/>
      <c r="G236" s="521"/>
      <c r="H236" s="542"/>
      <c r="I236" s="519" t="s">
        <v>272</v>
      </c>
      <c r="J236" s="520" t="s">
        <v>272</v>
      </c>
    </row>
    <row r="237" spans="2:10" x14ac:dyDescent="0.2">
      <c r="B237" s="484"/>
      <c r="D237" s="485" t="s">
        <v>77</v>
      </c>
      <c r="G237" s="521"/>
      <c r="H237" s="542"/>
      <c r="I237" s="519" t="s">
        <v>272</v>
      </c>
      <c r="J237" s="520" t="s">
        <v>272</v>
      </c>
    </row>
    <row r="238" spans="2:10" s="543" customFormat="1" ht="25.5" outlineLevel="1" x14ac:dyDescent="0.2">
      <c r="B238" s="544"/>
      <c r="C238" s="506"/>
      <c r="D238" s="506"/>
      <c r="E238" s="506"/>
      <c r="F238" s="506" t="s">
        <v>78</v>
      </c>
      <c r="G238" s="521" t="s">
        <v>212</v>
      </c>
      <c r="H238" s="542" t="s">
        <v>227</v>
      </c>
      <c r="I238" s="519" t="s">
        <v>228</v>
      </c>
      <c r="J238" s="520" t="s">
        <v>235</v>
      </c>
    </row>
    <row r="239" spans="2:10" ht="25.5" outlineLevel="1" x14ac:dyDescent="0.2">
      <c r="B239" s="484"/>
      <c r="F239" s="506" t="s">
        <v>79</v>
      </c>
      <c r="G239" s="521" t="s">
        <v>212</v>
      </c>
      <c r="H239" s="542" t="s">
        <v>227</v>
      </c>
      <c r="I239" s="519" t="s">
        <v>228</v>
      </c>
      <c r="J239" s="520" t="s">
        <v>235</v>
      </c>
    </row>
    <row r="240" spans="2:10" ht="25.5" outlineLevel="1" x14ac:dyDescent="0.2">
      <c r="B240" s="484"/>
      <c r="F240" s="478" t="s">
        <v>80</v>
      </c>
      <c r="G240" s="56" t="s">
        <v>212</v>
      </c>
      <c r="H240" s="385" t="s">
        <v>227</v>
      </c>
      <c r="I240" s="519" t="s">
        <v>228</v>
      </c>
      <c r="J240" s="520" t="s">
        <v>235</v>
      </c>
    </row>
    <row r="241" spans="2:10" ht="24.75" customHeight="1" outlineLevel="1" x14ac:dyDescent="0.2">
      <c r="B241" s="484"/>
      <c r="F241" s="327" t="s">
        <v>505</v>
      </c>
      <c r="G241" s="56" t="s">
        <v>212</v>
      </c>
      <c r="H241" s="385" t="s">
        <v>227</v>
      </c>
      <c r="I241" s="519" t="s">
        <v>228</v>
      </c>
      <c r="J241" s="520" t="s">
        <v>235</v>
      </c>
    </row>
    <row r="242" spans="2:10" ht="25.5" outlineLevel="1" x14ac:dyDescent="0.2">
      <c r="B242" s="484"/>
      <c r="F242" s="478" t="s">
        <v>81</v>
      </c>
      <c r="G242" s="56" t="s">
        <v>212</v>
      </c>
      <c r="H242" s="385" t="s">
        <v>227</v>
      </c>
      <c r="I242" s="519" t="s">
        <v>228</v>
      </c>
      <c r="J242" s="520" t="s">
        <v>235</v>
      </c>
    </row>
    <row r="243" spans="2:10" ht="25.5" outlineLevel="1" x14ac:dyDescent="0.2">
      <c r="B243" s="484"/>
      <c r="F243" s="514" t="s">
        <v>402</v>
      </c>
      <c r="G243" s="56" t="s">
        <v>212</v>
      </c>
      <c r="H243" s="385" t="s">
        <v>227</v>
      </c>
      <c r="I243" s="519" t="s">
        <v>228</v>
      </c>
      <c r="J243" s="520" t="s">
        <v>235</v>
      </c>
    </row>
    <row r="244" spans="2:10" ht="25.5" outlineLevel="1" x14ac:dyDescent="0.2">
      <c r="B244" s="484"/>
      <c r="F244" s="514" t="s">
        <v>403</v>
      </c>
      <c r="G244" s="56" t="s">
        <v>212</v>
      </c>
      <c r="H244" s="385" t="s">
        <v>227</v>
      </c>
      <c r="I244" s="519" t="s">
        <v>228</v>
      </c>
      <c r="J244" s="520" t="s">
        <v>235</v>
      </c>
    </row>
    <row r="245" spans="2:10" x14ac:dyDescent="0.2">
      <c r="B245" s="484"/>
      <c r="D245" s="485" t="s">
        <v>82</v>
      </c>
      <c r="G245" s="521"/>
      <c r="H245" s="517"/>
      <c r="I245" s="519" t="s">
        <v>272</v>
      </c>
      <c r="J245" s="520" t="s">
        <v>272</v>
      </c>
    </row>
    <row r="246" spans="2:10" x14ac:dyDescent="0.2">
      <c r="B246" s="484"/>
      <c r="D246" s="485"/>
      <c r="E246" s="478" t="s">
        <v>83</v>
      </c>
      <c r="G246" s="521"/>
      <c r="H246" s="517"/>
      <c r="I246" s="519" t="s">
        <v>272</v>
      </c>
      <c r="J246" s="520" t="s">
        <v>272</v>
      </c>
    </row>
    <row r="247" spans="2:10" ht="51" outlineLevel="1" x14ac:dyDescent="0.2">
      <c r="B247" s="484"/>
      <c r="F247" s="478" t="s">
        <v>84</v>
      </c>
      <c r="G247" s="521" t="s">
        <v>229</v>
      </c>
      <c r="H247" s="517" t="s">
        <v>230</v>
      </c>
      <c r="I247" s="519" t="s">
        <v>506</v>
      </c>
      <c r="J247" s="520" t="s">
        <v>235</v>
      </c>
    </row>
    <row r="248" spans="2:10" ht="51" outlineLevel="1" x14ac:dyDescent="0.2">
      <c r="B248" s="484"/>
      <c r="F248" s="478" t="s">
        <v>85</v>
      </c>
      <c r="G248" s="56" t="s">
        <v>229</v>
      </c>
      <c r="H248" s="385" t="s">
        <v>230</v>
      </c>
      <c r="I248" s="5" t="s">
        <v>506</v>
      </c>
      <c r="J248" s="520" t="s">
        <v>235</v>
      </c>
    </row>
    <row r="249" spans="2:10" ht="51" outlineLevel="1" x14ac:dyDescent="0.2">
      <c r="B249" s="484"/>
      <c r="F249" s="478" t="s">
        <v>86</v>
      </c>
      <c r="G249" s="56" t="s">
        <v>229</v>
      </c>
      <c r="H249" s="385" t="s">
        <v>230</v>
      </c>
      <c r="I249" s="5" t="s">
        <v>506</v>
      </c>
      <c r="J249" s="520" t="s">
        <v>235</v>
      </c>
    </row>
    <row r="250" spans="2:10" ht="51" outlineLevel="1" x14ac:dyDescent="0.2">
      <c r="B250" s="484"/>
      <c r="F250" s="478" t="s">
        <v>87</v>
      </c>
      <c r="G250" s="56" t="s">
        <v>229</v>
      </c>
      <c r="H250" s="385" t="s">
        <v>230</v>
      </c>
      <c r="I250" s="5" t="s">
        <v>506</v>
      </c>
      <c r="J250" s="520" t="s">
        <v>235</v>
      </c>
    </row>
    <row r="251" spans="2:10" ht="51" outlineLevel="1" x14ac:dyDescent="0.2">
      <c r="B251" s="484"/>
      <c r="F251" s="478" t="s">
        <v>88</v>
      </c>
      <c r="G251" s="56" t="s">
        <v>229</v>
      </c>
      <c r="H251" s="385" t="s">
        <v>230</v>
      </c>
      <c r="I251" s="5" t="s">
        <v>506</v>
      </c>
      <c r="J251" s="520" t="s">
        <v>235</v>
      </c>
    </row>
    <row r="252" spans="2:10" ht="51" outlineLevel="1" x14ac:dyDescent="0.2">
      <c r="B252" s="484"/>
      <c r="F252" s="478" t="s">
        <v>500</v>
      </c>
      <c r="G252" s="56" t="s">
        <v>229</v>
      </c>
      <c r="H252" s="385" t="s">
        <v>230</v>
      </c>
      <c r="I252" s="5" t="s">
        <v>506</v>
      </c>
      <c r="J252" s="520" t="s">
        <v>235</v>
      </c>
    </row>
    <row r="253" spans="2:10" x14ac:dyDescent="0.2">
      <c r="B253" s="484"/>
      <c r="E253" s="478" t="s">
        <v>89</v>
      </c>
      <c r="G253" s="521"/>
      <c r="H253" s="517"/>
      <c r="I253" s="519" t="s">
        <v>272</v>
      </c>
      <c r="J253" s="520" t="s">
        <v>272</v>
      </c>
    </row>
    <row r="254" spans="2:10" ht="140.25" outlineLevel="1" x14ac:dyDescent="0.2">
      <c r="B254" s="484"/>
      <c r="F254" s="478" t="s">
        <v>90</v>
      </c>
      <c r="G254" s="56" t="s">
        <v>324</v>
      </c>
      <c r="H254" s="385" t="s">
        <v>316</v>
      </c>
      <c r="I254" s="519" t="s">
        <v>507</v>
      </c>
      <c r="J254" s="520" t="s">
        <v>235</v>
      </c>
    </row>
    <row r="255" spans="2:10" ht="140.25" outlineLevel="1" x14ac:dyDescent="0.2">
      <c r="B255" s="484"/>
      <c r="F255" s="478" t="s">
        <v>91</v>
      </c>
      <c r="G255" s="60" t="s">
        <v>324</v>
      </c>
      <c r="H255" s="386" t="s">
        <v>316</v>
      </c>
      <c r="I255" s="519" t="s">
        <v>507</v>
      </c>
      <c r="J255" s="520" t="s">
        <v>235</v>
      </c>
    </row>
    <row r="256" spans="2:10" ht="140.25" outlineLevel="1" x14ac:dyDescent="0.2">
      <c r="B256" s="484"/>
      <c r="F256" s="478" t="s">
        <v>92</v>
      </c>
      <c r="G256" s="60" t="s">
        <v>324</v>
      </c>
      <c r="H256" s="386" t="s">
        <v>316</v>
      </c>
      <c r="I256" s="519" t="s">
        <v>507</v>
      </c>
      <c r="J256" s="520" t="s">
        <v>235</v>
      </c>
    </row>
    <row r="257" spans="2:10" ht="140.25" outlineLevel="1" x14ac:dyDescent="0.2">
      <c r="B257" s="484"/>
      <c r="F257" s="478" t="s">
        <v>93</v>
      </c>
      <c r="G257" s="60" t="s">
        <v>324</v>
      </c>
      <c r="H257" s="386" t="s">
        <v>316</v>
      </c>
      <c r="I257" s="519" t="s">
        <v>507</v>
      </c>
      <c r="J257" s="520" t="s">
        <v>235</v>
      </c>
    </row>
    <row r="258" spans="2:10" ht="140.25" outlineLevel="1" x14ac:dyDescent="0.2">
      <c r="B258" s="484"/>
      <c r="F258" s="478" t="s">
        <v>94</v>
      </c>
      <c r="G258" s="56" t="s">
        <v>324</v>
      </c>
      <c r="H258" s="385" t="s">
        <v>316</v>
      </c>
      <c r="I258" s="519" t="s">
        <v>507</v>
      </c>
      <c r="J258" s="520" t="s">
        <v>235</v>
      </c>
    </row>
    <row r="259" spans="2:10" ht="140.25" outlineLevel="1" x14ac:dyDescent="0.2">
      <c r="B259" s="484"/>
      <c r="F259" s="478" t="s">
        <v>95</v>
      </c>
      <c r="G259" s="56" t="s">
        <v>324</v>
      </c>
      <c r="H259" s="385" t="s">
        <v>316</v>
      </c>
      <c r="I259" s="519" t="s">
        <v>507</v>
      </c>
      <c r="J259" s="520" t="s">
        <v>235</v>
      </c>
    </row>
    <row r="260" spans="2:10" x14ac:dyDescent="0.2">
      <c r="B260" s="484"/>
      <c r="E260" s="478" t="s">
        <v>96</v>
      </c>
      <c r="G260" s="56"/>
      <c r="H260" s="385"/>
      <c r="I260" s="5" t="s">
        <v>272</v>
      </c>
      <c r="J260" s="59" t="s">
        <v>272</v>
      </c>
    </row>
    <row r="261" spans="2:10" ht="140.25" outlineLevel="1" x14ac:dyDescent="0.2">
      <c r="B261" s="484"/>
      <c r="F261" s="478" t="s">
        <v>97</v>
      </c>
      <c r="G261" s="56" t="s">
        <v>324</v>
      </c>
      <c r="H261" s="385" t="s">
        <v>316</v>
      </c>
      <c r="I261" s="519" t="s">
        <v>507</v>
      </c>
      <c r="J261" s="520" t="s">
        <v>235</v>
      </c>
    </row>
    <row r="262" spans="2:10" ht="140.25" outlineLevel="1" x14ac:dyDescent="0.2">
      <c r="B262" s="484"/>
      <c r="F262" s="478" t="s">
        <v>98</v>
      </c>
      <c r="G262" s="56" t="s">
        <v>324</v>
      </c>
      <c r="H262" s="385" t="s">
        <v>316</v>
      </c>
      <c r="I262" s="519" t="s">
        <v>507</v>
      </c>
      <c r="J262" s="520" t="s">
        <v>235</v>
      </c>
    </row>
    <row r="263" spans="2:10" ht="140.25" outlineLevel="1" x14ac:dyDescent="0.2">
      <c r="B263" s="484"/>
      <c r="F263" s="478" t="s">
        <v>99</v>
      </c>
      <c r="G263" s="56" t="s">
        <v>324</v>
      </c>
      <c r="H263" s="385" t="s">
        <v>316</v>
      </c>
      <c r="I263" s="519" t="s">
        <v>507</v>
      </c>
      <c r="J263" s="520" t="s">
        <v>235</v>
      </c>
    </row>
    <row r="264" spans="2:10" ht="140.25" outlineLevel="1" x14ac:dyDescent="0.2">
      <c r="B264" s="484"/>
      <c r="F264" s="478" t="s">
        <v>100</v>
      </c>
      <c r="G264" s="56" t="s">
        <v>324</v>
      </c>
      <c r="H264" s="385" t="s">
        <v>316</v>
      </c>
      <c r="I264" s="519" t="s">
        <v>507</v>
      </c>
      <c r="J264" s="520" t="s">
        <v>235</v>
      </c>
    </row>
    <row r="265" spans="2:10" ht="140.25" outlineLevel="1" x14ac:dyDescent="0.2">
      <c r="B265" s="484"/>
      <c r="F265" s="478" t="s">
        <v>101</v>
      </c>
      <c r="G265" s="56" t="s">
        <v>324</v>
      </c>
      <c r="H265" s="385" t="s">
        <v>316</v>
      </c>
      <c r="I265" s="519" t="s">
        <v>507</v>
      </c>
      <c r="J265" s="520" t="s">
        <v>235</v>
      </c>
    </row>
    <row r="266" spans="2:10" ht="140.25" outlineLevel="1" x14ac:dyDescent="0.2">
      <c r="B266" s="484"/>
      <c r="F266" s="478" t="s">
        <v>102</v>
      </c>
      <c r="G266" s="56" t="s">
        <v>324</v>
      </c>
      <c r="H266" s="385" t="s">
        <v>316</v>
      </c>
      <c r="I266" s="519" t="s">
        <v>507</v>
      </c>
      <c r="J266" s="520" t="s">
        <v>235</v>
      </c>
    </row>
    <row r="267" spans="2:10" x14ac:dyDescent="0.2">
      <c r="B267" s="484"/>
      <c r="E267" s="478" t="s">
        <v>103</v>
      </c>
      <c r="G267" s="60"/>
      <c r="H267" s="386"/>
      <c r="I267" s="4" t="s">
        <v>272</v>
      </c>
      <c r="J267" s="59" t="s">
        <v>272</v>
      </c>
    </row>
    <row r="268" spans="2:10" ht="140.25" outlineLevel="1" x14ac:dyDescent="0.2">
      <c r="B268" s="484"/>
      <c r="F268" s="478" t="s">
        <v>104</v>
      </c>
      <c r="G268" s="56" t="s">
        <v>324</v>
      </c>
      <c r="H268" s="385" t="s">
        <v>316</v>
      </c>
      <c r="I268" s="519" t="s">
        <v>507</v>
      </c>
      <c r="J268" s="520" t="s">
        <v>235</v>
      </c>
    </row>
    <row r="269" spans="2:10" ht="140.25" outlineLevel="1" x14ac:dyDescent="0.2">
      <c r="B269" s="484"/>
      <c r="F269" s="478" t="s">
        <v>105</v>
      </c>
      <c r="G269" s="56" t="s">
        <v>324</v>
      </c>
      <c r="H269" s="385" t="s">
        <v>316</v>
      </c>
      <c r="I269" s="519" t="s">
        <v>507</v>
      </c>
      <c r="J269" s="520" t="s">
        <v>235</v>
      </c>
    </row>
    <row r="270" spans="2:10" ht="140.25" outlineLevel="1" x14ac:dyDescent="0.2">
      <c r="B270" s="484"/>
      <c r="F270" s="478" t="s">
        <v>106</v>
      </c>
      <c r="G270" s="56" t="s">
        <v>324</v>
      </c>
      <c r="H270" s="385" t="s">
        <v>316</v>
      </c>
      <c r="I270" s="519" t="s">
        <v>507</v>
      </c>
      <c r="J270" s="520" t="s">
        <v>235</v>
      </c>
    </row>
    <row r="271" spans="2:10" ht="140.25" outlineLevel="1" x14ac:dyDescent="0.2">
      <c r="B271" s="484"/>
      <c r="C271" s="485"/>
      <c r="D271" s="485"/>
      <c r="F271" s="478" t="s">
        <v>107</v>
      </c>
      <c r="G271" s="56" t="s">
        <v>324</v>
      </c>
      <c r="H271" s="385" t="s">
        <v>316</v>
      </c>
      <c r="I271" s="519" t="s">
        <v>507</v>
      </c>
      <c r="J271" s="520" t="s">
        <v>235</v>
      </c>
    </row>
    <row r="272" spans="2:10" ht="140.25" outlineLevel="1" x14ac:dyDescent="0.2">
      <c r="B272" s="484"/>
      <c r="F272" s="478" t="s">
        <v>108</v>
      </c>
      <c r="G272" s="56" t="s">
        <v>324</v>
      </c>
      <c r="H272" s="385" t="s">
        <v>316</v>
      </c>
      <c r="I272" s="519" t="s">
        <v>507</v>
      </c>
      <c r="J272" s="520" t="s">
        <v>235</v>
      </c>
    </row>
    <row r="273" spans="2:10" ht="140.25" outlineLevel="1" x14ac:dyDescent="0.2">
      <c r="B273" s="484"/>
      <c r="F273" s="478" t="s">
        <v>109</v>
      </c>
      <c r="G273" s="56" t="s">
        <v>324</v>
      </c>
      <c r="H273" s="385" t="s">
        <v>316</v>
      </c>
      <c r="I273" s="519" t="s">
        <v>507</v>
      </c>
      <c r="J273" s="520" t="s">
        <v>235</v>
      </c>
    </row>
    <row r="274" spans="2:10" x14ac:dyDescent="0.2">
      <c r="B274" s="484"/>
      <c r="E274" s="478" t="s">
        <v>110</v>
      </c>
      <c r="G274" s="56"/>
      <c r="H274" s="385"/>
      <c r="I274" s="5" t="s">
        <v>272</v>
      </c>
      <c r="J274" s="59" t="s">
        <v>272</v>
      </c>
    </row>
    <row r="275" spans="2:10" ht="140.25" outlineLevel="1" x14ac:dyDescent="0.2">
      <c r="B275" s="484"/>
      <c r="F275" s="478" t="s">
        <v>111</v>
      </c>
      <c r="G275" s="56" t="s">
        <v>324</v>
      </c>
      <c r="H275" s="385" t="s">
        <v>316</v>
      </c>
      <c r="I275" s="519" t="s">
        <v>507</v>
      </c>
      <c r="J275" s="520" t="s">
        <v>235</v>
      </c>
    </row>
    <row r="276" spans="2:10" ht="140.25" outlineLevel="1" x14ac:dyDescent="0.2">
      <c r="B276" s="484"/>
      <c r="F276" s="478" t="s">
        <v>112</v>
      </c>
      <c r="G276" s="56" t="s">
        <v>324</v>
      </c>
      <c r="H276" s="385" t="s">
        <v>316</v>
      </c>
      <c r="I276" s="519" t="s">
        <v>507</v>
      </c>
      <c r="J276" s="520" t="s">
        <v>235</v>
      </c>
    </row>
    <row r="277" spans="2:10" ht="140.25" outlineLevel="1" x14ac:dyDescent="0.2">
      <c r="B277" s="484"/>
      <c r="F277" s="478" t="s">
        <v>113</v>
      </c>
      <c r="G277" s="56" t="s">
        <v>324</v>
      </c>
      <c r="H277" s="385" t="s">
        <v>316</v>
      </c>
      <c r="I277" s="519" t="s">
        <v>507</v>
      </c>
      <c r="J277" s="520" t="s">
        <v>235</v>
      </c>
    </row>
    <row r="278" spans="2:10" ht="140.25" outlineLevel="1" x14ac:dyDescent="0.2">
      <c r="B278" s="484"/>
      <c r="F278" s="478" t="s">
        <v>114</v>
      </c>
      <c r="G278" s="56" t="s">
        <v>324</v>
      </c>
      <c r="H278" s="385" t="s">
        <v>316</v>
      </c>
      <c r="I278" s="519" t="s">
        <v>507</v>
      </c>
      <c r="J278" s="520" t="s">
        <v>235</v>
      </c>
    </row>
    <row r="279" spans="2:10" ht="140.25" outlineLevel="1" x14ac:dyDescent="0.2">
      <c r="B279" s="484"/>
      <c r="F279" s="478" t="s">
        <v>115</v>
      </c>
      <c r="G279" s="56" t="s">
        <v>324</v>
      </c>
      <c r="H279" s="385" t="s">
        <v>316</v>
      </c>
      <c r="I279" s="519" t="s">
        <v>507</v>
      </c>
      <c r="J279" s="520" t="s">
        <v>235</v>
      </c>
    </row>
    <row r="280" spans="2:10" ht="140.25" outlineLevel="1" x14ac:dyDescent="0.2">
      <c r="B280" s="484"/>
      <c r="F280" s="478" t="s">
        <v>116</v>
      </c>
      <c r="G280" s="56" t="s">
        <v>324</v>
      </c>
      <c r="H280" s="385" t="s">
        <v>316</v>
      </c>
      <c r="I280" s="519" t="s">
        <v>507</v>
      </c>
      <c r="J280" s="520" t="s">
        <v>235</v>
      </c>
    </row>
    <row r="281" spans="2:10" x14ac:dyDescent="0.2">
      <c r="B281" s="484"/>
      <c r="E281" s="478" t="s">
        <v>117</v>
      </c>
      <c r="G281" s="521"/>
      <c r="H281" s="517"/>
      <c r="I281" s="519" t="s">
        <v>272</v>
      </c>
      <c r="J281" s="520" t="s">
        <v>272</v>
      </c>
    </row>
    <row r="282" spans="2:10" ht="140.25" outlineLevel="1" x14ac:dyDescent="0.2">
      <c r="B282" s="484"/>
      <c r="F282" s="478" t="s">
        <v>118</v>
      </c>
      <c r="G282" s="56" t="s">
        <v>324</v>
      </c>
      <c r="H282" s="385" t="s">
        <v>316</v>
      </c>
      <c r="I282" s="519" t="s">
        <v>507</v>
      </c>
      <c r="J282" s="520" t="s">
        <v>235</v>
      </c>
    </row>
    <row r="283" spans="2:10" ht="140.25" outlineLevel="1" x14ac:dyDescent="0.2">
      <c r="B283" s="484"/>
      <c r="F283" s="478" t="s">
        <v>119</v>
      </c>
      <c r="G283" s="56" t="s">
        <v>324</v>
      </c>
      <c r="H283" s="385" t="s">
        <v>316</v>
      </c>
      <c r="I283" s="519" t="s">
        <v>507</v>
      </c>
      <c r="J283" s="520" t="s">
        <v>235</v>
      </c>
    </row>
    <row r="284" spans="2:10" ht="140.25" outlineLevel="1" x14ac:dyDescent="0.2">
      <c r="B284" s="484"/>
      <c r="F284" s="478" t="s">
        <v>120</v>
      </c>
      <c r="G284" s="56" t="s">
        <v>324</v>
      </c>
      <c r="H284" s="385" t="s">
        <v>316</v>
      </c>
      <c r="I284" s="519" t="s">
        <v>507</v>
      </c>
      <c r="J284" s="520" t="s">
        <v>235</v>
      </c>
    </row>
    <row r="285" spans="2:10" ht="140.25" outlineLevel="1" x14ac:dyDescent="0.2">
      <c r="B285" s="484"/>
      <c r="F285" s="478" t="s">
        <v>121</v>
      </c>
      <c r="G285" s="56" t="s">
        <v>324</v>
      </c>
      <c r="H285" s="385" t="s">
        <v>316</v>
      </c>
      <c r="I285" s="519" t="s">
        <v>507</v>
      </c>
      <c r="J285" s="520" t="s">
        <v>235</v>
      </c>
    </row>
    <row r="286" spans="2:10" ht="140.25" outlineLevel="1" x14ac:dyDescent="0.2">
      <c r="B286" s="484"/>
      <c r="F286" s="478" t="s">
        <v>122</v>
      </c>
      <c r="G286" s="56" t="s">
        <v>324</v>
      </c>
      <c r="H286" s="385" t="s">
        <v>316</v>
      </c>
      <c r="I286" s="519" t="s">
        <v>507</v>
      </c>
      <c r="J286" s="520" t="s">
        <v>235</v>
      </c>
    </row>
    <row r="287" spans="2:10" ht="140.25" outlineLevel="1" x14ac:dyDescent="0.2">
      <c r="B287" s="484"/>
      <c r="F287" s="478" t="s">
        <v>123</v>
      </c>
      <c r="G287" s="56" t="s">
        <v>324</v>
      </c>
      <c r="H287" s="385" t="s">
        <v>316</v>
      </c>
      <c r="I287" s="519" t="s">
        <v>507</v>
      </c>
      <c r="J287" s="520" t="s">
        <v>235</v>
      </c>
    </row>
    <row r="288" spans="2:10" x14ac:dyDescent="0.2">
      <c r="B288" s="484"/>
      <c r="E288" s="485" t="s">
        <v>395</v>
      </c>
      <c r="G288" s="56"/>
      <c r="H288" s="385"/>
      <c r="I288" s="5" t="s">
        <v>272</v>
      </c>
      <c r="J288" s="59" t="s">
        <v>272</v>
      </c>
    </row>
    <row r="289" spans="2:10" ht="140.25" outlineLevel="1" x14ac:dyDescent="0.2">
      <c r="B289" s="484"/>
      <c r="F289" s="478" t="s">
        <v>396</v>
      </c>
      <c r="G289" s="56" t="s">
        <v>324</v>
      </c>
      <c r="H289" s="385" t="s">
        <v>316</v>
      </c>
      <c r="I289" s="519" t="s">
        <v>507</v>
      </c>
      <c r="J289" s="520" t="s">
        <v>235</v>
      </c>
    </row>
    <row r="290" spans="2:10" ht="140.25" outlineLevel="1" x14ac:dyDescent="0.2">
      <c r="B290" s="484"/>
      <c r="F290" s="478" t="s">
        <v>397</v>
      </c>
      <c r="G290" s="56" t="s">
        <v>324</v>
      </c>
      <c r="H290" s="385" t="s">
        <v>316</v>
      </c>
      <c r="I290" s="519" t="s">
        <v>507</v>
      </c>
      <c r="J290" s="520" t="s">
        <v>235</v>
      </c>
    </row>
    <row r="291" spans="2:10" ht="140.25" outlineLevel="1" x14ac:dyDescent="0.2">
      <c r="B291" s="484"/>
      <c r="F291" s="478" t="s">
        <v>398</v>
      </c>
      <c r="G291" s="56" t="s">
        <v>324</v>
      </c>
      <c r="H291" s="385" t="s">
        <v>316</v>
      </c>
      <c r="I291" s="519" t="s">
        <v>507</v>
      </c>
      <c r="J291" s="520" t="s">
        <v>235</v>
      </c>
    </row>
    <row r="292" spans="2:10" ht="140.25" outlineLevel="1" x14ac:dyDescent="0.2">
      <c r="B292" s="484"/>
      <c r="F292" s="478" t="s">
        <v>401</v>
      </c>
      <c r="G292" s="56" t="s">
        <v>324</v>
      </c>
      <c r="H292" s="385" t="s">
        <v>316</v>
      </c>
      <c r="I292" s="519" t="s">
        <v>507</v>
      </c>
      <c r="J292" s="520" t="s">
        <v>235</v>
      </c>
    </row>
    <row r="293" spans="2:10" ht="140.25" outlineLevel="1" x14ac:dyDescent="0.2">
      <c r="B293" s="484"/>
      <c r="F293" s="478" t="s">
        <v>399</v>
      </c>
      <c r="G293" s="56" t="s">
        <v>324</v>
      </c>
      <c r="H293" s="385" t="s">
        <v>316</v>
      </c>
      <c r="I293" s="519" t="s">
        <v>507</v>
      </c>
      <c r="J293" s="520" t="s">
        <v>235</v>
      </c>
    </row>
    <row r="294" spans="2:10" ht="140.25" outlineLevel="1" x14ac:dyDescent="0.2">
      <c r="B294" s="484"/>
      <c r="F294" s="478" t="s">
        <v>400</v>
      </c>
      <c r="G294" s="56" t="s">
        <v>324</v>
      </c>
      <c r="H294" s="385" t="s">
        <v>316</v>
      </c>
      <c r="I294" s="519" t="s">
        <v>507</v>
      </c>
      <c r="J294" s="520" t="s">
        <v>235</v>
      </c>
    </row>
    <row r="295" spans="2:10" x14ac:dyDescent="0.2">
      <c r="B295" s="484"/>
      <c r="D295" s="485" t="s">
        <v>124</v>
      </c>
      <c r="G295" s="60"/>
      <c r="H295" s="386"/>
      <c r="I295" s="4" t="s">
        <v>272</v>
      </c>
      <c r="J295" s="59" t="s">
        <v>272</v>
      </c>
    </row>
    <row r="296" spans="2:10" outlineLevel="1" x14ac:dyDescent="0.2">
      <c r="B296" s="484"/>
      <c r="D296" s="485"/>
      <c r="F296" s="478" t="s">
        <v>253</v>
      </c>
      <c r="G296" s="60" t="s">
        <v>231</v>
      </c>
      <c r="H296" s="386" t="s">
        <v>232</v>
      </c>
      <c r="I296" s="4">
        <v>62</v>
      </c>
      <c r="J296" s="520" t="s">
        <v>235</v>
      </c>
    </row>
    <row r="297" spans="2:10" outlineLevel="1" x14ac:dyDescent="0.2">
      <c r="B297" s="484"/>
      <c r="D297" s="485"/>
      <c r="F297" s="478" t="s">
        <v>254</v>
      </c>
      <c r="G297" s="60" t="s">
        <v>233</v>
      </c>
      <c r="H297" s="386" t="s">
        <v>234</v>
      </c>
      <c r="I297" s="4">
        <v>62</v>
      </c>
      <c r="J297" s="520" t="s">
        <v>235</v>
      </c>
    </row>
    <row r="298" spans="2:10" x14ac:dyDescent="0.2">
      <c r="B298" s="484"/>
      <c r="D298" s="485" t="s">
        <v>125</v>
      </c>
      <c r="G298" s="521"/>
      <c r="H298" s="517"/>
      <c r="I298" s="519" t="s">
        <v>272</v>
      </c>
      <c r="J298" s="520" t="s">
        <v>272</v>
      </c>
    </row>
    <row r="299" spans="2:10" x14ac:dyDescent="0.2">
      <c r="B299" s="484"/>
      <c r="D299" s="485"/>
      <c r="E299" s="478" t="s">
        <v>499</v>
      </c>
      <c r="G299" s="56"/>
      <c r="H299" s="385"/>
      <c r="I299" s="5" t="s">
        <v>272</v>
      </c>
      <c r="J299" s="59" t="s">
        <v>272</v>
      </c>
    </row>
    <row r="300" spans="2:10" ht="25.5" outlineLevel="1" x14ac:dyDescent="0.2">
      <c r="B300" s="484"/>
      <c r="F300" s="478" t="s">
        <v>379</v>
      </c>
      <c r="G300" s="521" t="s">
        <v>212</v>
      </c>
      <c r="H300" s="517" t="s">
        <v>227</v>
      </c>
      <c r="I300" s="519" t="s">
        <v>228</v>
      </c>
      <c r="J300" s="520" t="s">
        <v>235</v>
      </c>
    </row>
    <row r="301" spans="2:10" ht="25.5" outlineLevel="1" x14ac:dyDescent="0.2">
      <c r="B301" s="484"/>
      <c r="F301" s="478" t="s">
        <v>380</v>
      </c>
      <c r="G301" s="521" t="s">
        <v>212</v>
      </c>
      <c r="H301" s="517" t="s">
        <v>227</v>
      </c>
      <c r="I301" s="519" t="s">
        <v>228</v>
      </c>
      <c r="J301" s="520" t="s">
        <v>235</v>
      </c>
    </row>
    <row r="302" spans="2:10" ht="25.5" outlineLevel="1" x14ac:dyDescent="0.2">
      <c r="B302" s="484"/>
      <c r="F302" s="478" t="s">
        <v>381</v>
      </c>
      <c r="G302" s="521" t="s">
        <v>212</v>
      </c>
      <c r="H302" s="517" t="s">
        <v>227</v>
      </c>
      <c r="I302" s="519" t="s">
        <v>228</v>
      </c>
      <c r="J302" s="520" t="s">
        <v>235</v>
      </c>
    </row>
    <row r="303" spans="2:10" x14ac:dyDescent="0.2">
      <c r="B303" s="484"/>
      <c r="D303" s="485"/>
      <c r="E303" s="478" t="s">
        <v>497</v>
      </c>
      <c r="G303" s="521"/>
      <c r="H303" s="517"/>
      <c r="I303" s="519" t="s">
        <v>272</v>
      </c>
      <c r="J303" s="520" t="s">
        <v>272</v>
      </c>
    </row>
    <row r="304" spans="2:10" ht="25.5" outlineLevel="1" x14ac:dyDescent="0.2">
      <c r="B304" s="484"/>
      <c r="F304" s="478" t="s">
        <v>378</v>
      </c>
      <c r="G304" s="521" t="s">
        <v>212</v>
      </c>
      <c r="H304" s="517" t="s">
        <v>227</v>
      </c>
      <c r="I304" s="519" t="s">
        <v>228</v>
      </c>
      <c r="J304" s="520" t="s">
        <v>235</v>
      </c>
    </row>
    <row r="305" spans="2:10" ht="25.5" outlineLevel="1" x14ac:dyDescent="0.2">
      <c r="B305" s="484"/>
      <c r="F305" s="478" t="s">
        <v>377</v>
      </c>
      <c r="G305" s="521" t="s">
        <v>212</v>
      </c>
      <c r="H305" s="517" t="s">
        <v>227</v>
      </c>
      <c r="I305" s="519" t="s">
        <v>228</v>
      </c>
      <c r="J305" s="520" t="s">
        <v>235</v>
      </c>
    </row>
    <row r="306" spans="2:10" ht="25.5" outlineLevel="1" x14ac:dyDescent="0.2">
      <c r="B306" s="484"/>
      <c r="F306" s="478" t="s">
        <v>376</v>
      </c>
      <c r="G306" s="521" t="s">
        <v>212</v>
      </c>
      <c r="H306" s="517" t="s">
        <v>227</v>
      </c>
      <c r="I306" s="519" t="s">
        <v>228</v>
      </c>
      <c r="J306" s="520" t="s">
        <v>235</v>
      </c>
    </row>
    <row r="307" spans="2:10" ht="25.5" outlineLevel="1" x14ac:dyDescent="0.2">
      <c r="B307" s="484"/>
      <c r="F307" s="478" t="s">
        <v>375</v>
      </c>
      <c r="G307" s="521" t="s">
        <v>212</v>
      </c>
      <c r="H307" s="517" t="s">
        <v>227</v>
      </c>
      <c r="I307" s="519" t="s">
        <v>228</v>
      </c>
      <c r="J307" s="520" t="s">
        <v>235</v>
      </c>
    </row>
    <row r="308" spans="2:10" outlineLevel="1" x14ac:dyDescent="0.2">
      <c r="B308" s="484"/>
      <c r="E308" s="478" t="s">
        <v>496</v>
      </c>
      <c r="G308" s="521"/>
      <c r="H308" s="517"/>
      <c r="I308" s="519" t="s">
        <v>272</v>
      </c>
      <c r="J308" s="520" t="s">
        <v>272</v>
      </c>
    </row>
    <row r="309" spans="2:10" outlineLevel="1" x14ac:dyDescent="0.2">
      <c r="B309" s="484"/>
      <c r="F309" s="478" t="s">
        <v>494</v>
      </c>
      <c r="G309" s="60" t="s">
        <v>231</v>
      </c>
      <c r="H309" s="385" t="s">
        <v>232</v>
      </c>
      <c r="I309" s="519" t="s">
        <v>228</v>
      </c>
      <c r="J309" s="520" t="s">
        <v>235</v>
      </c>
    </row>
    <row r="310" spans="2:10" outlineLevel="1" x14ac:dyDescent="0.2">
      <c r="B310" s="484"/>
      <c r="E310" s="478" t="s">
        <v>490</v>
      </c>
      <c r="G310" s="521"/>
      <c r="H310" s="517"/>
      <c r="I310" s="519" t="s">
        <v>272</v>
      </c>
      <c r="J310" s="520" t="s">
        <v>272</v>
      </c>
    </row>
    <row r="311" spans="2:10" ht="25.5" outlineLevel="1" x14ac:dyDescent="0.2">
      <c r="B311" s="484"/>
      <c r="F311" s="478" t="s">
        <v>491</v>
      </c>
      <c r="G311" s="60" t="s">
        <v>231</v>
      </c>
      <c r="H311" s="385" t="s">
        <v>227</v>
      </c>
      <c r="I311" s="519" t="s">
        <v>228</v>
      </c>
      <c r="J311" s="520" t="s">
        <v>235</v>
      </c>
    </row>
    <row r="312" spans="2:10" ht="25.5" outlineLevel="1" x14ac:dyDescent="0.2">
      <c r="B312" s="484"/>
      <c r="F312" s="478" t="s">
        <v>492</v>
      </c>
      <c r="G312" s="60" t="s">
        <v>231</v>
      </c>
      <c r="H312" s="385" t="s">
        <v>227</v>
      </c>
      <c r="I312" s="519" t="s">
        <v>228</v>
      </c>
      <c r="J312" s="520" t="s">
        <v>235</v>
      </c>
    </row>
    <row r="313" spans="2:10" outlineLevel="1" x14ac:dyDescent="0.2">
      <c r="B313" s="484"/>
      <c r="F313" s="478" t="s">
        <v>493</v>
      </c>
      <c r="G313" s="60" t="s">
        <v>231</v>
      </c>
      <c r="H313" s="385" t="s">
        <v>232</v>
      </c>
      <c r="I313" s="519" t="s">
        <v>228</v>
      </c>
      <c r="J313" s="520" t="s">
        <v>235</v>
      </c>
    </row>
    <row r="314" spans="2:10" x14ac:dyDescent="0.2">
      <c r="B314" s="484"/>
      <c r="E314" s="478" t="s">
        <v>495</v>
      </c>
      <c r="G314" s="56"/>
      <c r="H314" s="385"/>
      <c r="I314" s="5" t="s">
        <v>272</v>
      </c>
      <c r="J314" s="59" t="s">
        <v>272</v>
      </c>
    </row>
    <row r="315" spans="2:10" ht="25.5" outlineLevel="1" x14ac:dyDescent="0.2">
      <c r="B315" s="484"/>
      <c r="F315" s="478" t="s">
        <v>488</v>
      </c>
      <c r="G315" s="60" t="s">
        <v>231</v>
      </c>
      <c r="H315" s="385" t="s">
        <v>227</v>
      </c>
      <c r="I315" s="519" t="s">
        <v>228</v>
      </c>
      <c r="J315" s="520" t="s">
        <v>235</v>
      </c>
    </row>
    <row r="316" spans="2:10" ht="25.5" outlineLevel="1" x14ac:dyDescent="0.2">
      <c r="B316" s="484"/>
      <c r="F316" s="478" t="s">
        <v>489</v>
      </c>
      <c r="G316" s="56" t="s">
        <v>231</v>
      </c>
      <c r="H316" s="385" t="s">
        <v>227</v>
      </c>
      <c r="I316" s="519" t="s">
        <v>228</v>
      </c>
      <c r="J316" s="520" t="s">
        <v>235</v>
      </c>
    </row>
    <row r="317" spans="2:10" outlineLevel="1" x14ac:dyDescent="0.2">
      <c r="B317" s="484"/>
      <c r="F317" s="478" t="s">
        <v>464</v>
      </c>
      <c r="G317" s="56" t="s">
        <v>231</v>
      </c>
      <c r="H317" s="385" t="s">
        <v>232</v>
      </c>
      <c r="I317" s="519" t="s">
        <v>228</v>
      </c>
      <c r="J317" s="520" t="s">
        <v>235</v>
      </c>
    </row>
    <row r="318" spans="2:10" x14ac:dyDescent="0.2">
      <c r="B318" s="484"/>
      <c r="D318" s="485" t="s">
        <v>203</v>
      </c>
      <c r="G318" s="521"/>
      <c r="H318" s="517"/>
      <c r="I318" s="519" t="s">
        <v>272</v>
      </c>
      <c r="J318" s="520" t="s">
        <v>272</v>
      </c>
    </row>
    <row r="319" spans="2:10" x14ac:dyDescent="0.2">
      <c r="B319" s="484"/>
      <c r="C319" s="485"/>
      <c r="D319" s="485"/>
      <c r="E319" s="478" t="s">
        <v>142</v>
      </c>
      <c r="G319" s="56"/>
      <c r="H319" s="385"/>
      <c r="I319" s="5" t="s">
        <v>272</v>
      </c>
      <c r="J319" s="59" t="s">
        <v>272</v>
      </c>
    </row>
    <row r="320" spans="2:10" ht="38.25" outlineLevel="1" x14ac:dyDescent="0.2">
      <c r="B320" s="484"/>
      <c r="C320" s="485"/>
      <c r="D320" s="485"/>
      <c r="F320" s="478" t="s">
        <v>129</v>
      </c>
      <c r="G320" s="56" t="s">
        <v>239</v>
      </c>
      <c r="H320" s="385" t="s">
        <v>315</v>
      </c>
      <c r="I320" s="5">
        <v>45</v>
      </c>
      <c r="J320" s="59">
        <v>3.5</v>
      </c>
    </row>
    <row r="321" spans="2:10" ht="25.5" outlineLevel="1" x14ac:dyDescent="0.2">
      <c r="B321" s="484"/>
      <c r="C321" s="485"/>
      <c r="D321" s="485"/>
      <c r="F321" s="478" t="s">
        <v>130</v>
      </c>
      <c r="G321" s="56" t="s">
        <v>325</v>
      </c>
      <c r="H321" s="385" t="s">
        <v>315</v>
      </c>
      <c r="I321" s="5">
        <v>45</v>
      </c>
      <c r="J321" s="59">
        <v>3.5</v>
      </c>
    </row>
    <row r="322" spans="2:10" ht="25.5" outlineLevel="1" x14ac:dyDescent="0.2">
      <c r="B322" s="484"/>
      <c r="C322" s="485"/>
      <c r="D322" s="485"/>
      <c r="F322" s="478" t="s">
        <v>131</v>
      </c>
      <c r="G322" s="56" t="s">
        <v>325</v>
      </c>
      <c r="H322" s="385" t="s">
        <v>315</v>
      </c>
      <c r="I322" s="5">
        <v>45</v>
      </c>
      <c r="J322" s="59">
        <v>3.5</v>
      </c>
    </row>
    <row r="323" spans="2:10" x14ac:dyDescent="0.2">
      <c r="B323" s="484"/>
      <c r="C323" s="485"/>
      <c r="D323" s="485"/>
      <c r="E323" s="478" t="s">
        <v>393</v>
      </c>
      <c r="G323" s="56"/>
      <c r="H323" s="385"/>
      <c r="I323" s="5" t="s">
        <v>272</v>
      </c>
      <c r="J323" s="59" t="s">
        <v>272</v>
      </c>
    </row>
    <row r="324" spans="2:10" ht="51" outlineLevel="1" x14ac:dyDescent="0.2">
      <c r="B324" s="484"/>
      <c r="D324" s="485"/>
      <c r="F324" s="478" t="s">
        <v>201</v>
      </c>
      <c r="G324" s="521" t="s">
        <v>237</v>
      </c>
      <c r="H324" s="517" t="s">
        <v>238</v>
      </c>
      <c r="I324" s="519">
        <v>42</v>
      </c>
      <c r="J324" s="520" t="s">
        <v>236</v>
      </c>
    </row>
    <row r="325" spans="2:10" outlineLevel="1" x14ac:dyDescent="0.2">
      <c r="B325" s="484"/>
      <c r="D325" s="485"/>
      <c r="F325" s="478" t="s">
        <v>314</v>
      </c>
      <c r="G325" s="521" t="s">
        <v>231</v>
      </c>
      <c r="H325" s="517" t="s">
        <v>232</v>
      </c>
      <c r="I325" s="519">
        <v>41</v>
      </c>
      <c r="J325" s="520">
        <v>3.5</v>
      </c>
    </row>
    <row r="326" spans="2:10" x14ac:dyDescent="0.2">
      <c r="B326" s="484"/>
      <c r="C326" s="485" t="s">
        <v>126</v>
      </c>
      <c r="G326" s="56"/>
      <c r="H326" s="385"/>
      <c r="I326" s="5" t="s">
        <v>272</v>
      </c>
      <c r="J326" s="59" t="s">
        <v>272</v>
      </c>
    </row>
    <row r="327" spans="2:10" x14ac:dyDescent="0.2">
      <c r="B327" s="484"/>
      <c r="C327" s="485"/>
      <c r="D327" s="485" t="s">
        <v>127</v>
      </c>
      <c r="G327" s="56"/>
      <c r="H327" s="385"/>
      <c r="I327" s="5" t="s">
        <v>272</v>
      </c>
      <c r="J327" s="59" t="s">
        <v>272</v>
      </c>
    </row>
    <row r="328" spans="2:10" outlineLevel="1" x14ac:dyDescent="0.2">
      <c r="B328" s="484"/>
      <c r="D328" s="485"/>
      <c r="F328" s="478" t="s">
        <v>392</v>
      </c>
      <c r="G328" s="56" t="s">
        <v>299</v>
      </c>
      <c r="H328" s="388" t="s">
        <v>232</v>
      </c>
      <c r="I328" s="5">
        <v>45</v>
      </c>
      <c r="J328" s="520">
        <v>3.6</v>
      </c>
    </row>
    <row r="329" spans="2:10" outlineLevel="1" x14ac:dyDescent="0.2">
      <c r="B329" s="484"/>
      <c r="F329" s="478" t="s">
        <v>132</v>
      </c>
      <c r="G329" s="387" t="s">
        <v>231</v>
      </c>
      <c r="H329" s="388" t="s">
        <v>232</v>
      </c>
      <c r="I329" s="389">
        <v>41</v>
      </c>
      <c r="J329" s="59">
        <v>3.6</v>
      </c>
    </row>
    <row r="330" spans="2:10" outlineLevel="1" x14ac:dyDescent="0.2">
      <c r="B330" s="484"/>
      <c r="F330" s="478" t="s">
        <v>133</v>
      </c>
      <c r="G330" s="56" t="s">
        <v>231</v>
      </c>
      <c r="H330" s="385" t="s">
        <v>232</v>
      </c>
      <c r="I330" s="5">
        <v>41</v>
      </c>
      <c r="J330" s="59">
        <v>3.6</v>
      </c>
    </row>
    <row r="331" spans="2:10" ht="51" outlineLevel="1" x14ac:dyDescent="0.2">
      <c r="B331" s="484"/>
      <c r="F331" s="478" t="s">
        <v>134</v>
      </c>
      <c r="G331" s="56" t="s">
        <v>258</v>
      </c>
      <c r="H331" s="385" t="s">
        <v>265</v>
      </c>
      <c r="I331" s="5">
        <v>41</v>
      </c>
      <c r="J331" s="59">
        <v>3.6</v>
      </c>
    </row>
    <row r="332" spans="2:10" outlineLevel="1" x14ac:dyDescent="0.2">
      <c r="B332" s="484"/>
      <c r="F332" s="478" t="s">
        <v>135</v>
      </c>
      <c r="G332" s="56" t="s">
        <v>231</v>
      </c>
      <c r="H332" s="385" t="s">
        <v>232</v>
      </c>
      <c r="I332" s="5">
        <v>41</v>
      </c>
      <c r="J332" s="59">
        <v>3.6</v>
      </c>
    </row>
    <row r="333" spans="2:10" outlineLevel="1" x14ac:dyDescent="0.2">
      <c r="B333" s="484"/>
      <c r="F333" s="478" t="s">
        <v>136</v>
      </c>
      <c r="G333" s="56" t="s">
        <v>231</v>
      </c>
      <c r="H333" s="385" t="s">
        <v>232</v>
      </c>
      <c r="I333" s="5">
        <v>41</v>
      </c>
      <c r="J333" s="59">
        <v>3.6</v>
      </c>
    </row>
    <row r="334" spans="2:10" x14ac:dyDescent="0.2">
      <c r="B334" s="484"/>
      <c r="D334" s="485" t="s">
        <v>137</v>
      </c>
      <c r="G334" s="56"/>
      <c r="H334" s="385"/>
      <c r="I334" s="5" t="s">
        <v>272</v>
      </c>
      <c r="J334" s="59" t="s">
        <v>272</v>
      </c>
    </row>
    <row r="335" spans="2:10" outlineLevel="1" x14ac:dyDescent="0.2">
      <c r="B335" s="484"/>
      <c r="E335" s="485"/>
      <c r="F335" s="478" t="s">
        <v>138</v>
      </c>
      <c r="G335" s="56" t="s">
        <v>231</v>
      </c>
      <c r="H335" s="385" t="s">
        <v>232</v>
      </c>
      <c r="I335" s="5">
        <v>41</v>
      </c>
      <c r="J335" s="59">
        <v>3.6</v>
      </c>
    </row>
    <row r="336" spans="2:10" outlineLevel="1" x14ac:dyDescent="0.2">
      <c r="B336" s="484"/>
      <c r="F336" s="478" t="s">
        <v>139</v>
      </c>
      <c r="G336" s="56" t="s">
        <v>231</v>
      </c>
      <c r="H336" s="385" t="s">
        <v>232</v>
      </c>
      <c r="I336" s="5">
        <v>41</v>
      </c>
      <c r="J336" s="59">
        <v>3.6</v>
      </c>
    </row>
    <row r="337" spans="2:23" outlineLevel="1" x14ac:dyDescent="0.2">
      <c r="B337" s="484"/>
      <c r="F337" s="478" t="s">
        <v>140</v>
      </c>
      <c r="G337" s="56" t="s">
        <v>231</v>
      </c>
      <c r="H337" s="385" t="s">
        <v>232</v>
      </c>
      <c r="I337" s="5">
        <v>41</v>
      </c>
      <c r="J337" s="59">
        <v>3.6</v>
      </c>
    </row>
    <row r="338" spans="2:23" outlineLevel="1" x14ac:dyDescent="0.2">
      <c r="B338" s="484"/>
      <c r="F338" s="478" t="s">
        <v>141</v>
      </c>
      <c r="G338" s="56" t="s">
        <v>231</v>
      </c>
      <c r="H338" s="385" t="s">
        <v>232</v>
      </c>
      <c r="I338" s="5">
        <v>41</v>
      </c>
      <c r="J338" s="59">
        <v>3.6</v>
      </c>
    </row>
    <row r="339" spans="2:23" outlineLevel="1" x14ac:dyDescent="0.2">
      <c r="B339" s="484"/>
      <c r="F339" s="478" t="s">
        <v>195</v>
      </c>
      <c r="G339" s="56" t="s">
        <v>231</v>
      </c>
      <c r="H339" s="385" t="s">
        <v>232</v>
      </c>
      <c r="I339" s="5">
        <v>41</v>
      </c>
      <c r="J339" s="59">
        <v>3.6</v>
      </c>
    </row>
    <row r="340" spans="2:23" x14ac:dyDescent="0.2">
      <c r="B340" s="484"/>
      <c r="C340" s="485" t="s">
        <v>143</v>
      </c>
      <c r="G340" s="521"/>
      <c r="H340" s="517"/>
      <c r="I340" s="519" t="s">
        <v>272</v>
      </c>
      <c r="J340" s="520" t="s">
        <v>272</v>
      </c>
    </row>
    <row r="341" spans="2:23" x14ac:dyDescent="0.2">
      <c r="B341" s="484"/>
      <c r="C341" s="485"/>
      <c r="D341" s="525" t="s">
        <v>52</v>
      </c>
      <c r="G341" s="521"/>
      <c r="H341" s="517"/>
      <c r="I341" s="519" t="s">
        <v>272</v>
      </c>
      <c r="J341" s="520" t="s">
        <v>272</v>
      </c>
      <c r="K341" s="526"/>
      <c r="L341" s="527"/>
      <c r="M341" s="527"/>
      <c r="N341" s="527"/>
      <c r="O341" s="527"/>
      <c r="P341" s="527"/>
      <c r="Q341" s="527"/>
      <c r="R341" s="527"/>
      <c r="S341" s="527"/>
      <c r="T341" s="527"/>
      <c r="U341" s="527"/>
      <c r="V341" s="527"/>
      <c r="W341" s="527"/>
    </row>
    <row r="342" spans="2:23" x14ac:dyDescent="0.2">
      <c r="B342" s="484"/>
      <c r="C342" s="485"/>
      <c r="D342" s="485"/>
      <c r="E342" s="478" t="s">
        <v>153</v>
      </c>
      <c r="G342" s="521"/>
      <c r="H342" s="517"/>
      <c r="I342" s="519" t="s">
        <v>272</v>
      </c>
      <c r="J342" s="520" t="s">
        <v>272</v>
      </c>
      <c r="K342" s="526"/>
      <c r="L342" s="527"/>
      <c r="M342" s="527"/>
      <c r="N342" s="527"/>
      <c r="O342" s="527"/>
      <c r="P342" s="527"/>
      <c r="Q342" s="527"/>
      <c r="R342" s="527"/>
      <c r="S342" s="527"/>
      <c r="T342" s="527"/>
      <c r="U342" s="527"/>
      <c r="V342" s="527"/>
      <c r="W342" s="527"/>
    </row>
    <row r="343" spans="2:23" ht="89.25" outlineLevel="1" x14ac:dyDescent="0.2">
      <c r="B343" s="484"/>
      <c r="C343" s="485"/>
      <c r="D343" s="485"/>
      <c r="F343" s="478" t="s">
        <v>154</v>
      </c>
      <c r="G343" s="521" t="s">
        <v>240</v>
      </c>
      <c r="H343" s="517" t="s">
        <v>288</v>
      </c>
      <c r="I343" s="519" t="s">
        <v>508</v>
      </c>
      <c r="J343" s="520">
        <v>3.7</v>
      </c>
      <c r="K343" s="526"/>
      <c r="L343" s="527"/>
      <c r="M343" s="527"/>
      <c r="N343" s="527"/>
      <c r="O343" s="527"/>
      <c r="P343" s="527"/>
      <c r="Q343" s="527"/>
      <c r="R343" s="527"/>
      <c r="S343" s="527"/>
      <c r="T343" s="527"/>
      <c r="U343" s="527"/>
      <c r="V343" s="527"/>
      <c r="W343" s="527"/>
    </row>
    <row r="344" spans="2:23" ht="89.25" outlineLevel="1" x14ac:dyDescent="0.2">
      <c r="B344" s="484"/>
      <c r="C344" s="485"/>
      <c r="D344" s="485"/>
      <c r="F344" s="478" t="s">
        <v>155</v>
      </c>
      <c r="G344" s="521" t="s">
        <v>240</v>
      </c>
      <c r="H344" s="517" t="s">
        <v>288</v>
      </c>
      <c r="I344" s="519" t="s">
        <v>508</v>
      </c>
      <c r="J344" s="520">
        <v>3.7</v>
      </c>
      <c r="K344" s="526"/>
      <c r="L344" s="527"/>
      <c r="M344" s="527"/>
      <c r="N344" s="527"/>
      <c r="O344" s="527"/>
      <c r="P344" s="527"/>
      <c r="Q344" s="527"/>
      <c r="R344" s="527"/>
      <c r="S344" s="527"/>
      <c r="T344" s="527"/>
      <c r="U344" s="527"/>
      <c r="V344" s="527"/>
      <c r="W344" s="527"/>
    </row>
    <row r="345" spans="2:23" ht="89.25" outlineLevel="1" x14ac:dyDescent="0.2">
      <c r="B345" s="484"/>
      <c r="C345" s="485"/>
      <c r="D345" s="485"/>
      <c r="F345" s="478" t="s">
        <v>156</v>
      </c>
      <c r="G345" s="521" t="s">
        <v>240</v>
      </c>
      <c r="H345" s="517" t="s">
        <v>288</v>
      </c>
      <c r="I345" s="519" t="s">
        <v>508</v>
      </c>
      <c r="J345" s="520">
        <v>3.7</v>
      </c>
      <c r="K345" s="526"/>
      <c r="L345" s="527"/>
      <c r="M345" s="527"/>
      <c r="N345" s="527"/>
      <c r="O345" s="527"/>
      <c r="P345" s="527"/>
      <c r="Q345" s="527"/>
      <c r="R345" s="527"/>
      <c r="S345" s="527"/>
      <c r="T345" s="527"/>
      <c r="U345" s="527"/>
      <c r="V345" s="527"/>
      <c r="W345" s="527"/>
    </row>
    <row r="346" spans="2:23" ht="89.25" outlineLevel="1" x14ac:dyDescent="0.2">
      <c r="B346" s="484"/>
      <c r="C346" s="485"/>
      <c r="D346" s="485"/>
      <c r="F346" s="478" t="s">
        <v>197</v>
      </c>
      <c r="G346" s="521" t="s">
        <v>240</v>
      </c>
      <c r="H346" s="517" t="s">
        <v>288</v>
      </c>
      <c r="I346" s="519" t="s">
        <v>508</v>
      </c>
      <c r="J346" s="520">
        <v>3.7</v>
      </c>
      <c r="K346" s="526"/>
      <c r="L346" s="527"/>
      <c r="M346" s="527"/>
      <c r="N346" s="527"/>
      <c r="O346" s="527"/>
      <c r="P346" s="527"/>
      <c r="Q346" s="527"/>
      <c r="R346" s="527"/>
      <c r="S346" s="527"/>
      <c r="T346" s="527"/>
      <c r="U346" s="527"/>
      <c r="V346" s="527"/>
      <c r="W346" s="527"/>
    </row>
    <row r="347" spans="2:23" x14ac:dyDescent="0.2">
      <c r="B347" s="484"/>
      <c r="C347" s="485"/>
      <c r="D347" s="485"/>
      <c r="E347" s="478" t="s">
        <v>157</v>
      </c>
      <c r="G347" s="521"/>
      <c r="H347" s="517"/>
      <c r="I347" s="519" t="s">
        <v>272</v>
      </c>
      <c r="J347" s="520" t="s">
        <v>272</v>
      </c>
      <c r="K347" s="526"/>
      <c r="L347" s="527"/>
      <c r="M347" s="527"/>
      <c r="N347" s="527"/>
      <c r="O347" s="527"/>
      <c r="P347" s="527"/>
      <c r="Q347" s="527"/>
      <c r="R347" s="527"/>
      <c r="S347" s="527"/>
      <c r="T347" s="527"/>
      <c r="U347" s="527"/>
      <c r="V347" s="527"/>
      <c r="W347" s="527"/>
    </row>
    <row r="348" spans="2:23" ht="89.25" outlineLevel="1" x14ac:dyDescent="0.2">
      <c r="B348" s="484"/>
      <c r="C348" s="485"/>
      <c r="D348" s="485"/>
      <c r="F348" s="478" t="s">
        <v>158</v>
      </c>
      <c r="G348" s="521" t="s">
        <v>240</v>
      </c>
      <c r="H348" s="517" t="s">
        <v>288</v>
      </c>
      <c r="I348" s="519" t="s">
        <v>508</v>
      </c>
      <c r="J348" s="520">
        <v>3.7</v>
      </c>
      <c r="K348" s="526"/>
      <c r="L348" s="527"/>
      <c r="M348" s="527"/>
      <c r="N348" s="527"/>
      <c r="O348" s="527"/>
      <c r="P348" s="527"/>
      <c r="Q348" s="527"/>
      <c r="R348" s="527"/>
      <c r="S348" s="527"/>
      <c r="T348" s="527"/>
      <c r="U348" s="527"/>
      <c r="V348" s="527"/>
      <c r="W348" s="527"/>
    </row>
    <row r="349" spans="2:23" ht="89.25" outlineLevel="1" x14ac:dyDescent="0.2">
      <c r="B349" s="484"/>
      <c r="C349" s="485"/>
      <c r="D349" s="485"/>
      <c r="F349" s="478" t="s">
        <v>159</v>
      </c>
      <c r="G349" s="521" t="s">
        <v>240</v>
      </c>
      <c r="H349" s="517" t="s">
        <v>288</v>
      </c>
      <c r="I349" s="519" t="s">
        <v>508</v>
      </c>
      <c r="J349" s="520">
        <v>3.7</v>
      </c>
      <c r="K349" s="526"/>
      <c r="L349" s="527"/>
      <c r="M349" s="527"/>
      <c r="N349" s="527"/>
      <c r="O349" s="527"/>
      <c r="P349" s="527"/>
      <c r="Q349" s="527"/>
      <c r="R349" s="527"/>
      <c r="S349" s="527"/>
      <c r="T349" s="527"/>
      <c r="U349" s="527"/>
      <c r="V349" s="527"/>
      <c r="W349" s="527"/>
    </row>
    <row r="350" spans="2:23" ht="89.25" outlineLevel="1" x14ac:dyDescent="0.2">
      <c r="B350" s="484"/>
      <c r="C350" s="485"/>
      <c r="D350" s="485"/>
      <c r="F350" s="478" t="s">
        <v>160</v>
      </c>
      <c r="G350" s="521" t="s">
        <v>240</v>
      </c>
      <c r="H350" s="517" t="s">
        <v>288</v>
      </c>
      <c r="I350" s="519" t="s">
        <v>508</v>
      </c>
      <c r="J350" s="520">
        <v>3.7</v>
      </c>
      <c r="K350" s="526"/>
      <c r="L350" s="527"/>
      <c r="M350" s="527"/>
      <c r="N350" s="527"/>
      <c r="O350" s="527"/>
      <c r="P350" s="527"/>
      <c r="Q350" s="527"/>
      <c r="R350" s="527"/>
      <c r="S350" s="527"/>
      <c r="T350" s="527"/>
      <c r="U350" s="527"/>
      <c r="V350" s="527"/>
      <c r="W350" s="527"/>
    </row>
    <row r="351" spans="2:23" ht="89.25" outlineLevel="1" x14ac:dyDescent="0.2">
      <c r="B351" s="484"/>
      <c r="C351" s="485"/>
      <c r="D351" s="485"/>
      <c r="F351" s="478" t="s">
        <v>198</v>
      </c>
      <c r="G351" s="521" t="s">
        <v>240</v>
      </c>
      <c r="H351" s="517" t="s">
        <v>288</v>
      </c>
      <c r="I351" s="519" t="s">
        <v>508</v>
      </c>
      <c r="J351" s="520">
        <v>3.7</v>
      </c>
      <c r="K351" s="526"/>
      <c r="L351" s="527"/>
      <c r="M351" s="527"/>
      <c r="N351" s="527"/>
      <c r="O351" s="527"/>
      <c r="P351" s="527"/>
      <c r="Q351" s="527"/>
      <c r="R351" s="527"/>
      <c r="S351" s="527"/>
      <c r="T351" s="527"/>
      <c r="U351" s="527"/>
      <c r="V351" s="527"/>
      <c r="W351" s="527"/>
    </row>
    <row r="352" spans="2:23" x14ac:dyDescent="0.2">
      <c r="B352" s="484"/>
      <c r="C352" s="485"/>
      <c r="D352" s="485"/>
      <c r="E352" s="478" t="s">
        <v>347</v>
      </c>
      <c r="G352" s="521"/>
      <c r="H352" s="517"/>
      <c r="I352" s="519" t="s">
        <v>272</v>
      </c>
      <c r="J352" s="520" t="s">
        <v>272</v>
      </c>
      <c r="K352" s="526"/>
      <c r="L352" s="527"/>
      <c r="M352" s="527"/>
      <c r="N352" s="527"/>
      <c r="O352" s="527"/>
      <c r="P352" s="527"/>
      <c r="Q352" s="527"/>
      <c r="R352" s="527"/>
      <c r="S352" s="527"/>
      <c r="T352" s="527"/>
      <c r="U352" s="527"/>
      <c r="V352" s="527"/>
      <c r="W352" s="527"/>
    </row>
    <row r="353" spans="2:23" ht="89.25" outlineLevel="1" x14ac:dyDescent="0.2">
      <c r="B353" s="484"/>
      <c r="C353" s="485"/>
      <c r="D353" s="485"/>
      <c r="F353" s="478" t="s">
        <v>327</v>
      </c>
      <c r="G353" s="521" t="s">
        <v>240</v>
      </c>
      <c r="H353" s="517" t="s">
        <v>288</v>
      </c>
      <c r="I353" s="519" t="s">
        <v>508</v>
      </c>
      <c r="J353" s="520">
        <v>3.7</v>
      </c>
      <c r="K353" s="526"/>
      <c r="L353" s="527"/>
      <c r="M353" s="527"/>
      <c r="N353" s="527"/>
      <c r="O353" s="527"/>
      <c r="P353" s="527"/>
      <c r="Q353" s="527"/>
      <c r="R353" s="527"/>
      <c r="S353" s="527"/>
      <c r="T353" s="527"/>
      <c r="U353" s="527"/>
      <c r="V353" s="527"/>
      <c r="W353" s="527"/>
    </row>
    <row r="354" spans="2:23" ht="89.25" outlineLevel="1" x14ac:dyDescent="0.2">
      <c r="B354" s="484"/>
      <c r="C354" s="485"/>
      <c r="D354" s="485"/>
      <c r="F354" s="478" t="s">
        <v>328</v>
      </c>
      <c r="G354" s="521" t="s">
        <v>240</v>
      </c>
      <c r="H354" s="517" t="s">
        <v>288</v>
      </c>
      <c r="I354" s="519" t="s">
        <v>508</v>
      </c>
      <c r="J354" s="520">
        <v>3.7</v>
      </c>
      <c r="K354" s="526"/>
      <c r="L354" s="527"/>
      <c r="M354" s="527"/>
      <c r="N354" s="527"/>
      <c r="O354" s="527"/>
      <c r="P354" s="527"/>
      <c r="Q354" s="527"/>
      <c r="R354" s="527"/>
      <c r="S354" s="527"/>
      <c r="T354" s="527"/>
      <c r="U354" s="527"/>
      <c r="V354" s="527"/>
      <c r="W354" s="527"/>
    </row>
    <row r="355" spans="2:23" ht="89.25" outlineLevel="1" x14ac:dyDescent="0.2">
      <c r="B355" s="484"/>
      <c r="C355" s="485"/>
      <c r="D355" s="485"/>
      <c r="F355" s="478" t="s">
        <v>329</v>
      </c>
      <c r="G355" s="521" t="s">
        <v>240</v>
      </c>
      <c r="H355" s="517" t="s">
        <v>288</v>
      </c>
      <c r="I355" s="519" t="s">
        <v>508</v>
      </c>
      <c r="J355" s="520">
        <v>3.7</v>
      </c>
      <c r="K355" s="526"/>
      <c r="L355" s="527"/>
      <c r="M355" s="527"/>
      <c r="N355" s="527"/>
      <c r="O355" s="527"/>
      <c r="P355" s="527"/>
      <c r="Q355" s="527"/>
      <c r="R355" s="527"/>
      <c r="S355" s="527"/>
      <c r="T355" s="527"/>
      <c r="U355" s="527"/>
      <c r="V355" s="527"/>
      <c r="W355" s="527"/>
    </row>
    <row r="356" spans="2:23" ht="89.25" outlineLevel="1" x14ac:dyDescent="0.2">
      <c r="B356" s="484"/>
      <c r="C356" s="485"/>
      <c r="D356" s="485"/>
      <c r="F356" s="478" t="s">
        <v>330</v>
      </c>
      <c r="G356" s="521" t="s">
        <v>240</v>
      </c>
      <c r="H356" s="517" t="s">
        <v>288</v>
      </c>
      <c r="I356" s="519" t="s">
        <v>508</v>
      </c>
      <c r="J356" s="520">
        <v>3.7</v>
      </c>
      <c r="K356" s="526"/>
      <c r="L356" s="527"/>
      <c r="M356" s="527"/>
      <c r="N356" s="527"/>
      <c r="O356" s="527"/>
      <c r="P356" s="527"/>
      <c r="Q356" s="527"/>
      <c r="R356" s="527"/>
      <c r="S356" s="527"/>
      <c r="T356" s="527"/>
      <c r="U356" s="527"/>
      <c r="V356" s="527"/>
      <c r="W356" s="527"/>
    </row>
    <row r="357" spans="2:23" x14ac:dyDescent="0.2">
      <c r="B357" s="484"/>
      <c r="C357" s="485"/>
      <c r="D357" s="485" t="s">
        <v>53</v>
      </c>
      <c r="G357" s="521"/>
      <c r="H357" s="517"/>
      <c r="I357" s="519" t="s">
        <v>272</v>
      </c>
      <c r="J357" s="520" t="s">
        <v>272</v>
      </c>
      <c r="K357" s="526"/>
      <c r="L357" s="527"/>
      <c r="M357" s="527"/>
      <c r="N357" s="527"/>
      <c r="O357" s="527"/>
      <c r="P357" s="527"/>
      <c r="Q357" s="527"/>
      <c r="R357" s="527"/>
      <c r="S357" s="527"/>
      <c r="T357" s="527"/>
      <c r="U357" s="527"/>
      <c r="V357" s="527"/>
      <c r="W357" s="527"/>
    </row>
    <row r="358" spans="2:23" x14ac:dyDescent="0.2">
      <c r="B358" s="484"/>
      <c r="C358" s="485"/>
      <c r="D358" s="485"/>
      <c r="E358" s="327" t="s">
        <v>54</v>
      </c>
      <c r="G358" s="521"/>
      <c r="H358" s="517"/>
      <c r="I358" s="519" t="s">
        <v>272</v>
      </c>
      <c r="J358" s="520" t="s">
        <v>272</v>
      </c>
      <c r="K358" s="526"/>
      <c r="L358" s="527"/>
      <c r="M358" s="527"/>
      <c r="N358" s="527"/>
      <c r="O358" s="527"/>
      <c r="P358" s="527"/>
      <c r="Q358" s="527"/>
      <c r="R358" s="527"/>
      <c r="S358" s="527"/>
      <c r="T358" s="527"/>
      <c r="U358" s="527"/>
      <c r="V358" s="527"/>
      <c r="W358" s="527"/>
    </row>
    <row r="359" spans="2:23" ht="89.25" outlineLevel="1" x14ac:dyDescent="0.2">
      <c r="B359" s="484"/>
      <c r="C359" s="485"/>
      <c r="D359" s="485"/>
      <c r="E359" s="327"/>
      <c r="F359" s="478" t="s">
        <v>55</v>
      </c>
      <c r="G359" s="521" t="s">
        <v>240</v>
      </c>
      <c r="H359" s="517" t="s">
        <v>288</v>
      </c>
      <c r="I359" s="519" t="s">
        <v>508</v>
      </c>
      <c r="J359" s="520">
        <v>3.7</v>
      </c>
      <c r="K359" s="526"/>
      <c r="L359" s="527"/>
      <c r="M359" s="527"/>
      <c r="N359" s="527"/>
      <c r="O359" s="527"/>
      <c r="P359" s="527"/>
      <c r="Q359" s="527"/>
      <c r="R359" s="527"/>
      <c r="S359" s="527"/>
      <c r="T359" s="527"/>
      <c r="U359" s="527"/>
      <c r="V359" s="527"/>
      <c r="W359" s="527"/>
    </row>
    <row r="360" spans="2:23" ht="89.25" outlineLevel="1" x14ac:dyDescent="0.2">
      <c r="B360" s="484"/>
      <c r="C360" s="485"/>
      <c r="D360" s="485"/>
      <c r="F360" s="478" t="s">
        <v>161</v>
      </c>
      <c r="G360" s="521" t="s">
        <v>240</v>
      </c>
      <c r="H360" s="517" t="s">
        <v>288</v>
      </c>
      <c r="I360" s="519" t="s">
        <v>508</v>
      </c>
      <c r="J360" s="520">
        <v>3.7</v>
      </c>
      <c r="K360" s="526"/>
      <c r="L360" s="527"/>
      <c r="M360" s="527"/>
      <c r="N360" s="527"/>
      <c r="O360" s="527"/>
      <c r="P360" s="527"/>
      <c r="Q360" s="527"/>
      <c r="R360" s="527"/>
      <c r="S360" s="527"/>
      <c r="T360" s="527"/>
      <c r="U360" s="527"/>
      <c r="V360" s="527"/>
      <c r="W360" s="527"/>
    </row>
    <row r="361" spans="2:23" ht="89.25" outlineLevel="1" x14ac:dyDescent="0.2">
      <c r="B361" s="484"/>
      <c r="C361" s="485"/>
      <c r="D361" s="485"/>
      <c r="F361" s="478" t="s">
        <v>331</v>
      </c>
      <c r="G361" s="521" t="s">
        <v>240</v>
      </c>
      <c r="H361" s="517" t="s">
        <v>288</v>
      </c>
      <c r="I361" s="519" t="s">
        <v>508</v>
      </c>
      <c r="J361" s="520">
        <v>3.7</v>
      </c>
      <c r="K361" s="526"/>
      <c r="L361" s="527"/>
      <c r="M361" s="527"/>
      <c r="N361" s="527"/>
      <c r="O361" s="527"/>
      <c r="P361" s="527"/>
      <c r="Q361" s="527"/>
      <c r="R361" s="527"/>
      <c r="S361" s="527"/>
      <c r="T361" s="527"/>
      <c r="U361" s="527"/>
      <c r="V361" s="527"/>
      <c r="W361" s="527"/>
    </row>
    <row r="362" spans="2:23" x14ac:dyDescent="0.2">
      <c r="B362" s="484"/>
      <c r="C362" s="485"/>
      <c r="D362" s="485"/>
      <c r="E362" s="478" t="s">
        <v>56</v>
      </c>
      <c r="G362" s="521"/>
      <c r="H362" s="517"/>
      <c r="I362" s="519" t="s">
        <v>272</v>
      </c>
      <c r="J362" s="520" t="s">
        <v>272</v>
      </c>
      <c r="K362" s="526"/>
      <c r="L362" s="527"/>
      <c r="M362" s="527"/>
      <c r="N362" s="527"/>
      <c r="O362" s="527"/>
      <c r="P362" s="527"/>
      <c r="Q362" s="527"/>
      <c r="R362" s="527"/>
      <c r="S362" s="527"/>
      <c r="T362" s="527"/>
      <c r="U362" s="527"/>
      <c r="V362" s="527"/>
      <c r="W362" s="527"/>
    </row>
    <row r="363" spans="2:23" ht="89.25" outlineLevel="1" x14ac:dyDescent="0.2">
      <c r="B363" s="484"/>
      <c r="C363" s="485"/>
      <c r="D363" s="485"/>
      <c r="F363" s="478" t="s">
        <v>162</v>
      </c>
      <c r="G363" s="521" t="s">
        <v>240</v>
      </c>
      <c r="H363" s="517" t="s">
        <v>288</v>
      </c>
      <c r="I363" s="519" t="s">
        <v>508</v>
      </c>
      <c r="J363" s="520">
        <v>3.7</v>
      </c>
      <c r="K363" s="526"/>
      <c r="L363" s="527"/>
      <c r="M363" s="527"/>
      <c r="N363" s="527"/>
      <c r="O363" s="527"/>
      <c r="P363" s="527"/>
      <c r="Q363" s="527"/>
      <c r="R363" s="527"/>
      <c r="S363" s="527"/>
      <c r="T363" s="527"/>
      <c r="U363" s="527"/>
      <c r="V363" s="527"/>
      <c r="W363" s="527"/>
    </row>
    <row r="364" spans="2:23" ht="89.25" outlineLevel="1" x14ac:dyDescent="0.2">
      <c r="B364" s="484"/>
      <c r="C364" s="485"/>
      <c r="D364" s="485"/>
      <c r="F364" s="478" t="s">
        <v>163</v>
      </c>
      <c r="G364" s="521" t="s">
        <v>240</v>
      </c>
      <c r="H364" s="517" t="s">
        <v>288</v>
      </c>
      <c r="I364" s="519" t="s">
        <v>508</v>
      </c>
      <c r="J364" s="520">
        <v>3.7</v>
      </c>
      <c r="K364" s="526"/>
      <c r="L364" s="527"/>
      <c r="M364" s="527"/>
      <c r="N364" s="527"/>
      <c r="O364" s="527"/>
      <c r="P364" s="527"/>
      <c r="Q364" s="527"/>
      <c r="R364" s="527"/>
      <c r="S364" s="527"/>
      <c r="T364" s="527"/>
      <c r="U364" s="527"/>
      <c r="V364" s="527"/>
      <c r="W364" s="527"/>
    </row>
    <row r="365" spans="2:23" ht="89.25" outlineLevel="1" x14ac:dyDescent="0.2">
      <c r="B365" s="484"/>
      <c r="C365" s="485"/>
      <c r="D365" s="485"/>
      <c r="F365" s="478" t="s">
        <v>332</v>
      </c>
      <c r="G365" s="521" t="s">
        <v>240</v>
      </c>
      <c r="H365" s="517" t="s">
        <v>288</v>
      </c>
      <c r="I365" s="519" t="s">
        <v>508</v>
      </c>
      <c r="J365" s="520">
        <v>3.7</v>
      </c>
      <c r="K365" s="526"/>
      <c r="L365" s="527"/>
      <c r="M365" s="527"/>
      <c r="N365" s="527"/>
      <c r="O365" s="527"/>
      <c r="P365" s="527"/>
      <c r="Q365" s="527"/>
      <c r="R365" s="527"/>
      <c r="S365" s="527"/>
      <c r="T365" s="527"/>
      <c r="U365" s="527"/>
      <c r="V365" s="527"/>
      <c r="W365" s="527"/>
    </row>
    <row r="366" spans="2:23" x14ac:dyDescent="0.2">
      <c r="B366" s="484"/>
      <c r="C366" s="485"/>
      <c r="D366" s="485"/>
      <c r="E366" s="478" t="s">
        <v>57</v>
      </c>
      <c r="G366" s="521"/>
      <c r="H366" s="517"/>
      <c r="I366" s="519" t="s">
        <v>272</v>
      </c>
      <c r="J366" s="520" t="s">
        <v>272</v>
      </c>
      <c r="K366" s="526"/>
      <c r="L366" s="527"/>
      <c r="M366" s="527"/>
      <c r="N366" s="527"/>
      <c r="O366" s="527"/>
      <c r="P366" s="527"/>
      <c r="Q366" s="527"/>
      <c r="R366" s="527"/>
      <c r="S366" s="527"/>
      <c r="T366" s="527"/>
      <c r="U366" s="527"/>
      <c r="V366" s="527"/>
      <c r="W366" s="527"/>
    </row>
    <row r="367" spans="2:23" ht="89.25" outlineLevel="1" x14ac:dyDescent="0.2">
      <c r="B367" s="484"/>
      <c r="C367" s="485"/>
      <c r="D367" s="485"/>
      <c r="F367" s="478" t="s">
        <v>164</v>
      </c>
      <c r="G367" s="521" t="s">
        <v>240</v>
      </c>
      <c r="H367" s="517" t="s">
        <v>288</v>
      </c>
      <c r="I367" s="519" t="s">
        <v>508</v>
      </c>
      <c r="J367" s="520">
        <v>3.7</v>
      </c>
      <c r="K367" s="526"/>
      <c r="L367" s="527"/>
      <c r="M367" s="527"/>
      <c r="N367" s="527"/>
      <c r="O367" s="527"/>
      <c r="P367" s="527"/>
      <c r="Q367" s="527"/>
      <c r="R367" s="527"/>
      <c r="S367" s="527"/>
      <c r="T367" s="527"/>
      <c r="U367" s="527"/>
      <c r="V367" s="527"/>
      <c r="W367" s="527"/>
    </row>
    <row r="368" spans="2:23" ht="89.25" outlineLevel="1" x14ac:dyDescent="0.2">
      <c r="B368" s="484"/>
      <c r="C368" s="485"/>
      <c r="D368" s="485"/>
      <c r="F368" s="478" t="s">
        <v>165</v>
      </c>
      <c r="G368" s="521" t="s">
        <v>240</v>
      </c>
      <c r="H368" s="517" t="s">
        <v>288</v>
      </c>
      <c r="I368" s="519" t="s">
        <v>508</v>
      </c>
      <c r="J368" s="520">
        <v>3.7</v>
      </c>
      <c r="K368" s="526"/>
      <c r="L368" s="527"/>
      <c r="M368" s="527"/>
      <c r="N368" s="527"/>
      <c r="O368" s="527"/>
      <c r="P368" s="527"/>
      <c r="Q368" s="527"/>
      <c r="R368" s="527"/>
      <c r="S368" s="527"/>
      <c r="T368" s="527"/>
      <c r="U368" s="527"/>
      <c r="V368" s="527"/>
      <c r="W368" s="527"/>
    </row>
    <row r="369" spans="2:23" ht="89.25" outlineLevel="1" x14ac:dyDescent="0.2">
      <c r="B369" s="484"/>
      <c r="C369" s="485"/>
      <c r="D369" s="485"/>
      <c r="F369" s="478" t="s">
        <v>333</v>
      </c>
      <c r="G369" s="521" t="s">
        <v>240</v>
      </c>
      <c r="H369" s="517" t="s">
        <v>288</v>
      </c>
      <c r="I369" s="519" t="s">
        <v>508</v>
      </c>
      <c r="J369" s="520">
        <v>3.7</v>
      </c>
      <c r="K369" s="526"/>
      <c r="L369" s="527"/>
      <c r="M369" s="527"/>
      <c r="N369" s="527"/>
      <c r="O369" s="527"/>
      <c r="P369" s="527"/>
      <c r="Q369" s="527"/>
      <c r="R369" s="527"/>
      <c r="S369" s="527"/>
      <c r="T369" s="527"/>
      <c r="U369" s="527"/>
      <c r="V369" s="527"/>
      <c r="W369" s="527"/>
    </row>
    <row r="370" spans="2:23" x14ac:dyDescent="0.2">
      <c r="B370" s="484"/>
      <c r="C370" s="485"/>
      <c r="D370" s="485" t="s">
        <v>58</v>
      </c>
      <c r="G370" s="521"/>
      <c r="H370" s="517"/>
      <c r="I370" s="519" t="s">
        <v>272</v>
      </c>
      <c r="J370" s="520" t="s">
        <v>272</v>
      </c>
      <c r="K370" s="526"/>
      <c r="L370" s="527"/>
      <c r="M370" s="527"/>
      <c r="N370" s="527"/>
      <c r="O370" s="527"/>
      <c r="P370" s="527"/>
      <c r="Q370" s="527"/>
      <c r="R370" s="527"/>
      <c r="S370" s="527"/>
      <c r="T370" s="527"/>
      <c r="U370" s="527"/>
      <c r="V370" s="527"/>
      <c r="W370" s="527"/>
    </row>
    <row r="371" spans="2:23" x14ac:dyDescent="0.2">
      <c r="B371" s="484"/>
      <c r="C371" s="485"/>
      <c r="D371" s="485"/>
      <c r="E371" s="478" t="s">
        <v>172</v>
      </c>
      <c r="G371" s="521"/>
      <c r="H371" s="517"/>
      <c r="I371" s="519" t="s">
        <v>272</v>
      </c>
      <c r="J371" s="520" t="s">
        <v>272</v>
      </c>
      <c r="K371" s="526"/>
      <c r="L371" s="527"/>
      <c r="M371" s="527"/>
      <c r="N371" s="527"/>
      <c r="O371" s="527"/>
      <c r="P371" s="527"/>
      <c r="Q371" s="527"/>
      <c r="R371" s="527"/>
      <c r="S371" s="527"/>
      <c r="T371" s="527"/>
      <c r="U371" s="527"/>
      <c r="V371" s="527"/>
      <c r="W371" s="527"/>
    </row>
    <row r="372" spans="2:23" ht="89.25" outlineLevel="1" x14ac:dyDescent="0.2">
      <c r="B372" s="484"/>
      <c r="C372" s="485"/>
      <c r="D372" s="485"/>
      <c r="F372" s="478" t="s">
        <v>61</v>
      </c>
      <c r="G372" s="521" t="s">
        <v>240</v>
      </c>
      <c r="H372" s="517" t="s">
        <v>288</v>
      </c>
      <c r="I372" s="519" t="s">
        <v>508</v>
      </c>
      <c r="J372" s="520">
        <v>3.7</v>
      </c>
      <c r="K372" s="526"/>
      <c r="L372" s="527"/>
      <c r="M372" s="527"/>
      <c r="N372" s="527"/>
      <c r="O372" s="527"/>
      <c r="P372" s="527"/>
      <c r="Q372" s="527"/>
      <c r="R372" s="527"/>
      <c r="S372" s="527"/>
      <c r="T372" s="527"/>
      <c r="U372" s="527"/>
      <c r="V372" s="527"/>
      <c r="W372" s="527"/>
    </row>
    <row r="373" spans="2:23" ht="89.25" outlineLevel="1" x14ac:dyDescent="0.2">
      <c r="B373" s="484"/>
      <c r="C373" s="485"/>
      <c r="D373" s="485"/>
      <c r="F373" s="478" t="s">
        <v>173</v>
      </c>
      <c r="G373" s="521" t="s">
        <v>240</v>
      </c>
      <c r="H373" s="517" t="s">
        <v>288</v>
      </c>
      <c r="I373" s="519" t="s">
        <v>508</v>
      </c>
      <c r="J373" s="520">
        <v>3.7</v>
      </c>
      <c r="K373" s="526"/>
      <c r="L373" s="527"/>
      <c r="M373" s="527"/>
      <c r="N373" s="527"/>
      <c r="O373" s="527"/>
      <c r="P373" s="527"/>
      <c r="Q373" s="527"/>
      <c r="R373" s="527"/>
      <c r="S373" s="527"/>
      <c r="T373" s="527"/>
      <c r="U373" s="527"/>
      <c r="V373" s="527"/>
      <c r="W373" s="527"/>
    </row>
    <row r="374" spans="2:23" x14ac:dyDescent="0.2">
      <c r="B374" s="484"/>
      <c r="C374" s="485"/>
      <c r="D374" s="485"/>
      <c r="E374" s="478" t="s">
        <v>166</v>
      </c>
      <c r="G374" s="521"/>
      <c r="H374" s="517"/>
      <c r="I374" s="519" t="s">
        <v>272</v>
      </c>
      <c r="J374" s="520" t="s">
        <v>272</v>
      </c>
      <c r="K374" s="526"/>
      <c r="L374" s="527"/>
      <c r="M374" s="527"/>
      <c r="N374" s="527"/>
      <c r="O374" s="527"/>
      <c r="P374" s="527"/>
      <c r="Q374" s="527"/>
      <c r="R374" s="527"/>
      <c r="S374" s="527"/>
      <c r="T374" s="527"/>
      <c r="U374" s="527"/>
      <c r="V374" s="527"/>
      <c r="W374" s="527"/>
    </row>
    <row r="375" spans="2:23" ht="89.25" outlineLevel="1" x14ac:dyDescent="0.2">
      <c r="B375" s="484"/>
      <c r="C375" s="485"/>
      <c r="D375" s="485"/>
      <c r="F375" s="478" t="s">
        <v>59</v>
      </c>
      <c r="G375" s="521" t="s">
        <v>240</v>
      </c>
      <c r="H375" s="517" t="s">
        <v>288</v>
      </c>
      <c r="I375" s="519" t="s">
        <v>508</v>
      </c>
      <c r="J375" s="520">
        <v>3.7</v>
      </c>
      <c r="K375" s="526"/>
      <c r="L375" s="527"/>
      <c r="M375" s="527"/>
      <c r="N375" s="527"/>
      <c r="O375" s="527"/>
      <c r="P375" s="527"/>
      <c r="Q375" s="527"/>
      <c r="R375" s="527"/>
      <c r="S375" s="527"/>
      <c r="T375" s="527"/>
      <c r="U375" s="527"/>
      <c r="V375" s="527"/>
      <c r="W375" s="527"/>
    </row>
    <row r="376" spans="2:23" ht="89.25" outlineLevel="1" x14ac:dyDescent="0.2">
      <c r="B376" s="484"/>
      <c r="C376" s="485"/>
      <c r="D376" s="485"/>
      <c r="F376" s="478" t="s">
        <v>167</v>
      </c>
      <c r="G376" s="521" t="s">
        <v>240</v>
      </c>
      <c r="H376" s="517" t="s">
        <v>288</v>
      </c>
      <c r="I376" s="519" t="s">
        <v>508</v>
      </c>
      <c r="J376" s="520">
        <v>3.7</v>
      </c>
      <c r="K376" s="526"/>
      <c r="L376" s="527"/>
      <c r="M376" s="527"/>
      <c r="N376" s="527"/>
      <c r="O376" s="527"/>
      <c r="P376" s="527"/>
      <c r="Q376" s="527"/>
      <c r="R376" s="527"/>
      <c r="S376" s="527"/>
      <c r="T376" s="527"/>
      <c r="U376" s="527"/>
      <c r="V376" s="527"/>
      <c r="W376" s="527"/>
    </row>
    <row r="377" spans="2:23" ht="89.25" outlineLevel="1" x14ac:dyDescent="0.2">
      <c r="B377" s="484"/>
      <c r="C377" s="485"/>
      <c r="D377" s="485"/>
      <c r="F377" s="478" t="s">
        <v>168</v>
      </c>
      <c r="G377" s="521" t="s">
        <v>240</v>
      </c>
      <c r="H377" s="517" t="s">
        <v>288</v>
      </c>
      <c r="I377" s="519" t="s">
        <v>508</v>
      </c>
      <c r="J377" s="520">
        <v>3.7</v>
      </c>
      <c r="K377" s="526"/>
      <c r="L377" s="527"/>
      <c r="M377" s="527"/>
      <c r="N377" s="527"/>
      <c r="O377" s="527"/>
      <c r="P377" s="527"/>
      <c r="Q377" s="527"/>
      <c r="R377" s="527"/>
      <c r="S377" s="527"/>
      <c r="T377" s="527"/>
      <c r="U377" s="527"/>
      <c r="V377" s="527"/>
      <c r="W377" s="527"/>
    </row>
    <row r="378" spans="2:23" x14ac:dyDescent="0.2">
      <c r="B378" s="484"/>
      <c r="C378" s="485"/>
      <c r="D378" s="485"/>
      <c r="E378" s="478" t="s">
        <v>174</v>
      </c>
      <c r="G378" s="521"/>
      <c r="H378" s="517"/>
      <c r="I378" s="519" t="s">
        <v>272</v>
      </c>
      <c r="J378" s="520" t="s">
        <v>272</v>
      </c>
      <c r="K378" s="526"/>
      <c r="L378" s="527"/>
      <c r="M378" s="527"/>
      <c r="N378" s="527"/>
      <c r="O378" s="527"/>
      <c r="P378" s="527"/>
      <c r="Q378" s="527"/>
      <c r="R378" s="527"/>
      <c r="S378" s="527"/>
      <c r="T378" s="527"/>
      <c r="U378" s="527"/>
      <c r="V378" s="527"/>
      <c r="W378" s="527"/>
    </row>
    <row r="379" spans="2:23" ht="89.25" outlineLevel="1" x14ac:dyDescent="0.2">
      <c r="B379" s="484"/>
      <c r="C379" s="485"/>
      <c r="D379" s="485"/>
      <c r="F379" s="478" t="s">
        <v>62</v>
      </c>
      <c r="G379" s="521" t="s">
        <v>240</v>
      </c>
      <c r="H379" s="517" t="s">
        <v>288</v>
      </c>
      <c r="I379" s="519" t="s">
        <v>508</v>
      </c>
      <c r="J379" s="520">
        <v>3.7</v>
      </c>
      <c r="K379" s="526"/>
      <c r="L379" s="527"/>
      <c r="M379" s="527"/>
      <c r="N379" s="527"/>
      <c r="O379" s="527"/>
      <c r="P379" s="527"/>
      <c r="Q379" s="527"/>
      <c r="R379" s="527"/>
      <c r="S379" s="527"/>
      <c r="T379" s="527"/>
      <c r="U379" s="527"/>
      <c r="V379" s="527"/>
      <c r="W379" s="527"/>
    </row>
    <row r="380" spans="2:23" ht="89.25" outlineLevel="1" x14ac:dyDescent="0.2">
      <c r="B380" s="484"/>
      <c r="C380" s="485"/>
      <c r="D380" s="485"/>
      <c r="F380" s="478" t="s">
        <v>175</v>
      </c>
      <c r="G380" s="521" t="s">
        <v>240</v>
      </c>
      <c r="H380" s="517" t="s">
        <v>288</v>
      </c>
      <c r="I380" s="519" t="s">
        <v>508</v>
      </c>
      <c r="J380" s="520">
        <v>3.7</v>
      </c>
      <c r="K380" s="526"/>
      <c r="L380" s="527"/>
      <c r="M380" s="527"/>
      <c r="N380" s="527"/>
      <c r="O380" s="527"/>
      <c r="P380" s="527"/>
      <c r="Q380" s="527"/>
      <c r="R380" s="527"/>
      <c r="S380" s="527"/>
      <c r="T380" s="527"/>
      <c r="U380" s="527"/>
      <c r="V380" s="527"/>
      <c r="W380" s="527"/>
    </row>
    <row r="381" spans="2:23" x14ac:dyDescent="0.2">
      <c r="B381" s="484"/>
      <c r="C381" s="485"/>
      <c r="D381" s="485"/>
      <c r="E381" s="478" t="s">
        <v>169</v>
      </c>
      <c r="G381" s="521"/>
      <c r="H381" s="517"/>
      <c r="I381" s="519" t="s">
        <v>272</v>
      </c>
      <c r="J381" s="520" t="s">
        <v>272</v>
      </c>
      <c r="K381" s="526"/>
      <c r="L381" s="527"/>
      <c r="M381" s="527"/>
      <c r="N381" s="527"/>
      <c r="O381" s="527"/>
      <c r="P381" s="527"/>
      <c r="Q381" s="527"/>
      <c r="R381" s="527"/>
      <c r="S381" s="527"/>
      <c r="T381" s="527"/>
      <c r="U381" s="527"/>
      <c r="V381" s="527"/>
      <c r="W381" s="527"/>
    </row>
    <row r="382" spans="2:23" ht="89.25" outlineLevel="1" x14ac:dyDescent="0.2">
      <c r="B382" s="484"/>
      <c r="C382" s="485"/>
      <c r="D382" s="485"/>
      <c r="F382" s="478" t="s">
        <v>60</v>
      </c>
      <c r="G382" s="521" t="s">
        <v>240</v>
      </c>
      <c r="H382" s="517" t="s">
        <v>288</v>
      </c>
      <c r="I382" s="519" t="s">
        <v>508</v>
      </c>
      <c r="J382" s="520">
        <v>3.7</v>
      </c>
      <c r="K382" s="526"/>
      <c r="L382" s="527"/>
      <c r="M382" s="527"/>
      <c r="N382" s="527"/>
      <c r="O382" s="527"/>
      <c r="P382" s="527"/>
      <c r="Q382" s="527"/>
      <c r="R382" s="527"/>
      <c r="S382" s="527"/>
      <c r="T382" s="527"/>
      <c r="U382" s="527"/>
      <c r="V382" s="527"/>
      <c r="W382" s="527"/>
    </row>
    <row r="383" spans="2:23" ht="89.25" outlineLevel="1" x14ac:dyDescent="0.2">
      <c r="B383" s="484"/>
      <c r="C383" s="485"/>
      <c r="D383" s="485"/>
      <c r="F383" s="478" t="s">
        <v>170</v>
      </c>
      <c r="G383" s="521" t="s">
        <v>240</v>
      </c>
      <c r="H383" s="517" t="s">
        <v>288</v>
      </c>
      <c r="I383" s="519" t="s">
        <v>508</v>
      </c>
      <c r="J383" s="520">
        <v>3.7</v>
      </c>
      <c r="K383" s="526"/>
      <c r="L383" s="527"/>
      <c r="M383" s="527"/>
      <c r="N383" s="527"/>
      <c r="O383" s="527"/>
      <c r="P383" s="527"/>
      <c r="Q383" s="527"/>
      <c r="R383" s="527"/>
      <c r="S383" s="527"/>
      <c r="T383" s="527"/>
      <c r="U383" s="527"/>
      <c r="V383" s="527"/>
      <c r="W383" s="527"/>
    </row>
    <row r="384" spans="2:23" ht="89.25" outlineLevel="1" x14ac:dyDescent="0.2">
      <c r="B384" s="484"/>
      <c r="C384" s="485"/>
      <c r="D384" s="485"/>
      <c r="F384" s="478" t="s">
        <v>171</v>
      </c>
      <c r="G384" s="521" t="s">
        <v>240</v>
      </c>
      <c r="H384" s="517" t="s">
        <v>288</v>
      </c>
      <c r="I384" s="519" t="s">
        <v>508</v>
      </c>
      <c r="J384" s="520">
        <v>3.7</v>
      </c>
      <c r="K384" s="526"/>
      <c r="L384" s="527"/>
      <c r="M384" s="527"/>
      <c r="N384" s="527"/>
      <c r="O384" s="527"/>
      <c r="P384" s="527"/>
      <c r="Q384" s="527"/>
      <c r="R384" s="527"/>
      <c r="S384" s="527"/>
      <c r="T384" s="527"/>
      <c r="U384" s="527"/>
      <c r="V384" s="527"/>
      <c r="W384" s="527"/>
    </row>
    <row r="385" spans="2:23" x14ac:dyDescent="0.2">
      <c r="B385" s="484"/>
      <c r="C385" s="485"/>
      <c r="D385" s="485"/>
      <c r="E385" s="478" t="s">
        <v>334</v>
      </c>
      <c r="G385" s="521"/>
      <c r="H385" s="517"/>
      <c r="I385" s="519" t="s">
        <v>272</v>
      </c>
      <c r="J385" s="520" t="s">
        <v>272</v>
      </c>
      <c r="K385" s="526"/>
      <c r="L385" s="527"/>
      <c r="M385" s="527"/>
      <c r="N385" s="527"/>
      <c r="O385" s="527"/>
      <c r="P385" s="527"/>
      <c r="Q385" s="527"/>
      <c r="R385" s="527"/>
      <c r="S385" s="527"/>
      <c r="T385" s="527"/>
      <c r="U385" s="527"/>
      <c r="V385" s="527"/>
      <c r="W385" s="527"/>
    </row>
    <row r="386" spans="2:23" ht="89.25" outlineLevel="1" x14ac:dyDescent="0.2">
      <c r="B386" s="484"/>
      <c r="C386" s="485"/>
      <c r="D386" s="485"/>
      <c r="F386" s="478" t="s">
        <v>335</v>
      </c>
      <c r="G386" s="521" t="s">
        <v>240</v>
      </c>
      <c r="H386" s="517" t="s">
        <v>288</v>
      </c>
      <c r="I386" s="519" t="s">
        <v>508</v>
      </c>
      <c r="J386" s="520">
        <v>3.7</v>
      </c>
      <c r="K386" s="526"/>
      <c r="L386" s="527"/>
      <c r="M386" s="527"/>
      <c r="N386" s="527"/>
      <c r="O386" s="527"/>
      <c r="P386" s="527"/>
      <c r="Q386" s="527"/>
      <c r="R386" s="527"/>
      <c r="S386" s="527"/>
      <c r="T386" s="527"/>
      <c r="U386" s="527"/>
      <c r="V386" s="527"/>
      <c r="W386" s="527"/>
    </row>
    <row r="387" spans="2:23" ht="89.25" outlineLevel="1" x14ac:dyDescent="0.2">
      <c r="B387" s="484"/>
      <c r="C387" s="485"/>
      <c r="D387" s="485"/>
      <c r="F387" s="478" t="s">
        <v>336</v>
      </c>
      <c r="G387" s="521" t="s">
        <v>240</v>
      </c>
      <c r="H387" s="517" t="s">
        <v>288</v>
      </c>
      <c r="I387" s="519" t="s">
        <v>508</v>
      </c>
      <c r="J387" s="520">
        <v>3.7</v>
      </c>
      <c r="K387" s="526"/>
      <c r="L387" s="527"/>
      <c r="M387" s="527"/>
      <c r="N387" s="527"/>
      <c r="O387" s="527"/>
      <c r="P387" s="527"/>
      <c r="Q387" s="527"/>
      <c r="R387" s="527"/>
      <c r="S387" s="527"/>
      <c r="T387" s="527"/>
      <c r="U387" s="527"/>
      <c r="V387" s="527"/>
      <c r="W387" s="527"/>
    </row>
    <row r="388" spans="2:23" x14ac:dyDescent="0.2">
      <c r="B388" s="484"/>
      <c r="C388" s="485"/>
      <c r="D388" s="485"/>
      <c r="E388" s="478" t="s">
        <v>337</v>
      </c>
      <c r="G388" s="521"/>
      <c r="H388" s="517"/>
      <c r="I388" s="519" t="s">
        <v>272</v>
      </c>
      <c r="J388" s="520" t="s">
        <v>272</v>
      </c>
      <c r="K388" s="526"/>
      <c r="L388" s="527"/>
      <c r="M388" s="527"/>
      <c r="N388" s="527"/>
      <c r="O388" s="527"/>
      <c r="P388" s="527"/>
      <c r="Q388" s="527"/>
      <c r="R388" s="527"/>
      <c r="S388" s="527"/>
      <c r="T388" s="527"/>
      <c r="U388" s="527"/>
      <c r="V388" s="527"/>
      <c r="W388" s="527"/>
    </row>
    <row r="389" spans="2:23" ht="89.25" outlineLevel="1" x14ac:dyDescent="0.2">
      <c r="B389" s="484"/>
      <c r="C389" s="485"/>
      <c r="D389" s="485"/>
      <c r="F389" s="478" t="s">
        <v>338</v>
      </c>
      <c r="G389" s="521" t="s">
        <v>240</v>
      </c>
      <c r="H389" s="517" t="s">
        <v>288</v>
      </c>
      <c r="I389" s="519" t="s">
        <v>508</v>
      </c>
      <c r="J389" s="520">
        <v>3.7</v>
      </c>
      <c r="K389" s="526"/>
      <c r="L389" s="527"/>
      <c r="M389" s="527"/>
      <c r="N389" s="527"/>
      <c r="O389" s="527"/>
      <c r="P389" s="527"/>
      <c r="Q389" s="527"/>
      <c r="R389" s="527"/>
      <c r="S389" s="527"/>
      <c r="T389" s="527"/>
      <c r="U389" s="527"/>
      <c r="V389" s="527"/>
      <c r="W389" s="527"/>
    </row>
    <row r="390" spans="2:23" ht="89.25" outlineLevel="1" x14ac:dyDescent="0.2">
      <c r="B390" s="484"/>
      <c r="C390" s="485"/>
      <c r="D390" s="485"/>
      <c r="F390" s="478" t="s">
        <v>339</v>
      </c>
      <c r="G390" s="521" t="s">
        <v>240</v>
      </c>
      <c r="H390" s="517" t="s">
        <v>288</v>
      </c>
      <c r="I390" s="519" t="s">
        <v>508</v>
      </c>
      <c r="J390" s="520">
        <v>3.7</v>
      </c>
      <c r="K390" s="526"/>
      <c r="L390" s="527"/>
      <c r="M390" s="527"/>
      <c r="N390" s="527"/>
      <c r="O390" s="527"/>
      <c r="P390" s="527"/>
      <c r="Q390" s="527"/>
      <c r="R390" s="527"/>
      <c r="S390" s="527"/>
      <c r="T390" s="527"/>
      <c r="U390" s="527"/>
      <c r="V390" s="527"/>
      <c r="W390" s="527"/>
    </row>
    <row r="391" spans="2:23" ht="89.25" outlineLevel="1" x14ac:dyDescent="0.2">
      <c r="B391" s="484"/>
      <c r="C391" s="485"/>
      <c r="D391" s="485"/>
      <c r="F391" s="478" t="s">
        <v>340</v>
      </c>
      <c r="G391" s="521" t="s">
        <v>240</v>
      </c>
      <c r="H391" s="517" t="s">
        <v>288</v>
      </c>
      <c r="I391" s="519" t="s">
        <v>508</v>
      </c>
      <c r="J391" s="520">
        <v>3.7</v>
      </c>
      <c r="K391" s="526"/>
      <c r="L391" s="527"/>
      <c r="M391" s="527"/>
      <c r="N391" s="527"/>
      <c r="O391" s="527"/>
      <c r="P391" s="527"/>
      <c r="Q391" s="527"/>
      <c r="R391" s="527"/>
      <c r="S391" s="527"/>
      <c r="T391" s="527"/>
      <c r="U391" s="527"/>
      <c r="V391" s="527"/>
      <c r="W391" s="527"/>
    </row>
    <row r="392" spans="2:23" x14ac:dyDescent="0.2">
      <c r="B392" s="484"/>
      <c r="C392" s="485"/>
      <c r="D392" s="485" t="s">
        <v>183</v>
      </c>
      <c r="G392" s="521"/>
      <c r="H392" s="517"/>
      <c r="I392" s="519" t="s">
        <v>272</v>
      </c>
      <c r="J392" s="520" t="s">
        <v>272</v>
      </c>
      <c r="K392" s="526"/>
      <c r="L392" s="527"/>
      <c r="M392" s="527"/>
      <c r="N392" s="527"/>
      <c r="O392" s="527"/>
      <c r="P392" s="527"/>
      <c r="Q392" s="527"/>
      <c r="R392" s="527"/>
      <c r="S392" s="527"/>
      <c r="T392" s="527"/>
      <c r="U392" s="527"/>
      <c r="V392" s="527"/>
      <c r="W392" s="527"/>
    </row>
    <row r="393" spans="2:23" x14ac:dyDescent="0.2">
      <c r="B393" s="484"/>
      <c r="C393" s="485"/>
      <c r="D393" s="485"/>
      <c r="E393" s="478" t="s">
        <v>184</v>
      </c>
      <c r="G393" s="521"/>
      <c r="H393" s="517"/>
      <c r="I393" s="519" t="s">
        <v>272</v>
      </c>
      <c r="J393" s="520" t="s">
        <v>272</v>
      </c>
      <c r="K393" s="526"/>
      <c r="L393" s="527"/>
      <c r="M393" s="527"/>
      <c r="N393" s="527"/>
      <c r="O393" s="527"/>
      <c r="P393" s="527"/>
      <c r="Q393" s="527"/>
      <c r="R393" s="527"/>
      <c r="S393" s="527"/>
      <c r="T393" s="527"/>
      <c r="U393" s="527"/>
      <c r="V393" s="527"/>
      <c r="W393" s="527"/>
    </row>
    <row r="394" spans="2:23" ht="89.25" outlineLevel="1" x14ac:dyDescent="0.2">
      <c r="B394" s="484"/>
      <c r="C394" s="485"/>
      <c r="D394" s="485"/>
      <c r="F394" s="478" t="s">
        <v>176</v>
      </c>
      <c r="G394" s="521" t="s">
        <v>240</v>
      </c>
      <c r="H394" s="517" t="s">
        <v>288</v>
      </c>
      <c r="I394" s="519" t="s">
        <v>508</v>
      </c>
      <c r="J394" s="520">
        <v>3.7</v>
      </c>
      <c r="K394" s="526"/>
      <c r="L394" s="527"/>
      <c r="M394" s="527"/>
      <c r="N394" s="527"/>
      <c r="O394" s="527"/>
      <c r="P394" s="527"/>
      <c r="Q394" s="527"/>
      <c r="R394" s="527"/>
      <c r="S394" s="527"/>
      <c r="T394" s="527"/>
      <c r="U394" s="527"/>
      <c r="V394" s="527"/>
      <c r="W394" s="527"/>
    </row>
    <row r="395" spans="2:23" ht="89.25" outlineLevel="1" x14ac:dyDescent="0.2">
      <c r="B395" s="484"/>
      <c r="C395" s="485"/>
      <c r="D395" s="485"/>
      <c r="F395" s="478" t="s">
        <v>180</v>
      </c>
      <c r="G395" s="521" t="s">
        <v>240</v>
      </c>
      <c r="H395" s="517" t="s">
        <v>288</v>
      </c>
      <c r="I395" s="519" t="s">
        <v>508</v>
      </c>
      <c r="J395" s="520">
        <v>3.7</v>
      </c>
      <c r="K395" s="526"/>
      <c r="L395" s="527"/>
      <c r="M395" s="527"/>
      <c r="N395" s="527"/>
      <c r="O395" s="527"/>
      <c r="P395" s="527"/>
      <c r="Q395" s="527"/>
      <c r="R395" s="527"/>
      <c r="S395" s="527"/>
      <c r="T395" s="527"/>
      <c r="U395" s="527"/>
      <c r="V395" s="527"/>
      <c r="W395" s="527"/>
    </row>
    <row r="396" spans="2:23" x14ac:dyDescent="0.2">
      <c r="B396" s="484"/>
      <c r="C396" s="485"/>
      <c r="D396" s="485"/>
      <c r="E396" s="478" t="s">
        <v>185</v>
      </c>
      <c r="G396" s="521"/>
      <c r="H396" s="517"/>
      <c r="I396" s="519" t="s">
        <v>272</v>
      </c>
      <c r="J396" s="520" t="s">
        <v>272</v>
      </c>
      <c r="K396" s="526"/>
      <c r="L396" s="527"/>
      <c r="M396" s="527"/>
      <c r="N396" s="527"/>
      <c r="O396" s="527"/>
      <c r="P396" s="527"/>
      <c r="Q396" s="527"/>
      <c r="R396" s="527"/>
      <c r="S396" s="527"/>
      <c r="T396" s="527"/>
      <c r="U396" s="527"/>
      <c r="V396" s="527"/>
      <c r="W396" s="527"/>
    </row>
    <row r="397" spans="2:23" ht="89.25" outlineLevel="1" x14ac:dyDescent="0.2">
      <c r="B397" s="484"/>
      <c r="C397" s="485"/>
      <c r="D397" s="485"/>
      <c r="F397" s="478" t="s">
        <v>177</v>
      </c>
      <c r="G397" s="521" t="s">
        <v>240</v>
      </c>
      <c r="H397" s="517" t="s">
        <v>288</v>
      </c>
      <c r="I397" s="519" t="s">
        <v>508</v>
      </c>
      <c r="J397" s="520">
        <v>3.7</v>
      </c>
      <c r="K397" s="526"/>
      <c r="L397" s="527"/>
      <c r="M397" s="527"/>
      <c r="N397" s="527"/>
      <c r="O397" s="527"/>
      <c r="P397" s="527"/>
      <c r="Q397" s="527"/>
      <c r="R397" s="527"/>
      <c r="S397" s="527"/>
      <c r="T397" s="527"/>
      <c r="U397" s="527"/>
      <c r="V397" s="527"/>
      <c r="W397" s="527"/>
    </row>
    <row r="398" spans="2:23" ht="89.25" outlineLevel="1" x14ac:dyDescent="0.2">
      <c r="B398" s="484"/>
      <c r="C398" s="485"/>
      <c r="D398" s="485"/>
      <c r="F398" s="478" t="s">
        <v>182</v>
      </c>
      <c r="G398" s="521" t="s">
        <v>240</v>
      </c>
      <c r="H398" s="517" t="s">
        <v>288</v>
      </c>
      <c r="I398" s="519" t="s">
        <v>508</v>
      </c>
      <c r="J398" s="520">
        <v>3.7</v>
      </c>
      <c r="K398" s="526"/>
      <c r="L398" s="527"/>
      <c r="M398" s="527"/>
      <c r="N398" s="527"/>
      <c r="O398" s="527"/>
      <c r="P398" s="527"/>
      <c r="Q398" s="527"/>
      <c r="R398" s="527"/>
      <c r="S398" s="527"/>
      <c r="T398" s="527"/>
      <c r="U398" s="527"/>
      <c r="V398" s="527"/>
      <c r="W398" s="527"/>
    </row>
    <row r="399" spans="2:23" x14ac:dyDescent="0.2">
      <c r="B399" s="484"/>
      <c r="C399" s="485"/>
      <c r="D399" s="485"/>
      <c r="E399" s="478" t="s">
        <v>186</v>
      </c>
      <c r="G399" s="521"/>
      <c r="H399" s="517"/>
      <c r="I399" s="519" t="s">
        <v>272</v>
      </c>
      <c r="J399" s="520" t="s">
        <v>272</v>
      </c>
      <c r="K399" s="526"/>
      <c r="L399" s="527"/>
      <c r="M399" s="527"/>
      <c r="N399" s="527"/>
      <c r="O399" s="527"/>
      <c r="P399" s="527"/>
      <c r="Q399" s="527"/>
      <c r="R399" s="527"/>
      <c r="S399" s="527"/>
      <c r="T399" s="527"/>
      <c r="U399" s="527"/>
      <c r="V399" s="527"/>
      <c r="W399" s="527"/>
    </row>
    <row r="400" spans="2:23" ht="89.25" outlineLevel="1" x14ac:dyDescent="0.2">
      <c r="B400" s="484"/>
      <c r="C400" s="485"/>
      <c r="D400" s="485"/>
      <c r="F400" s="478" t="s">
        <v>178</v>
      </c>
      <c r="G400" s="521" t="s">
        <v>240</v>
      </c>
      <c r="H400" s="517" t="s">
        <v>288</v>
      </c>
      <c r="I400" s="519" t="s">
        <v>508</v>
      </c>
      <c r="J400" s="520">
        <v>3.7</v>
      </c>
      <c r="K400" s="526"/>
      <c r="L400" s="527"/>
      <c r="M400" s="527"/>
      <c r="N400" s="527"/>
      <c r="O400" s="527"/>
      <c r="P400" s="527"/>
      <c r="Q400" s="527"/>
      <c r="R400" s="527"/>
      <c r="S400" s="527"/>
      <c r="T400" s="527"/>
      <c r="U400" s="527"/>
      <c r="V400" s="527"/>
      <c r="W400" s="527"/>
    </row>
    <row r="401" spans="2:23" ht="89.25" outlineLevel="1" x14ac:dyDescent="0.2">
      <c r="B401" s="484"/>
      <c r="C401" s="485"/>
      <c r="D401" s="485"/>
      <c r="F401" s="478" t="s">
        <v>181</v>
      </c>
      <c r="G401" s="521" t="s">
        <v>240</v>
      </c>
      <c r="H401" s="517" t="s">
        <v>288</v>
      </c>
      <c r="I401" s="519" t="s">
        <v>508</v>
      </c>
      <c r="J401" s="520">
        <v>3.7</v>
      </c>
      <c r="K401" s="526"/>
      <c r="L401" s="527"/>
      <c r="M401" s="527"/>
      <c r="N401" s="527"/>
      <c r="O401" s="527"/>
      <c r="P401" s="527"/>
      <c r="Q401" s="527"/>
      <c r="R401" s="527"/>
      <c r="S401" s="527"/>
      <c r="T401" s="527"/>
      <c r="U401" s="527"/>
      <c r="V401" s="527"/>
      <c r="W401" s="527"/>
    </row>
    <row r="402" spans="2:23" x14ac:dyDescent="0.2">
      <c r="B402" s="484"/>
      <c r="C402" s="485"/>
      <c r="D402" s="485"/>
      <c r="E402" s="478" t="s">
        <v>187</v>
      </c>
      <c r="G402" s="521"/>
      <c r="H402" s="517"/>
      <c r="I402" s="519" t="s">
        <v>272</v>
      </c>
      <c r="J402" s="520" t="s">
        <v>272</v>
      </c>
      <c r="K402" s="526"/>
      <c r="L402" s="527"/>
      <c r="M402" s="527"/>
      <c r="N402" s="527"/>
      <c r="O402" s="527"/>
      <c r="P402" s="527"/>
      <c r="Q402" s="527"/>
      <c r="R402" s="527"/>
      <c r="S402" s="527"/>
      <c r="T402" s="527"/>
      <c r="U402" s="527"/>
      <c r="V402" s="527"/>
      <c r="W402" s="527"/>
    </row>
    <row r="403" spans="2:23" ht="89.25" outlineLevel="1" x14ac:dyDescent="0.2">
      <c r="B403" s="484"/>
      <c r="C403" s="485"/>
      <c r="D403" s="485"/>
      <c r="F403" s="478" t="s">
        <v>179</v>
      </c>
      <c r="G403" s="521" t="s">
        <v>240</v>
      </c>
      <c r="H403" s="517" t="s">
        <v>288</v>
      </c>
      <c r="I403" s="519" t="s">
        <v>508</v>
      </c>
      <c r="J403" s="520">
        <v>3.7</v>
      </c>
      <c r="K403" s="526"/>
      <c r="L403" s="527"/>
      <c r="M403" s="527"/>
      <c r="N403" s="527"/>
      <c r="O403" s="527"/>
      <c r="P403" s="527"/>
      <c r="Q403" s="527"/>
      <c r="R403" s="527"/>
      <c r="S403" s="527"/>
      <c r="T403" s="527"/>
      <c r="U403" s="527"/>
      <c r="V403" s="527"/>
      <c r="W403" s="527"/>
    </row>
    <row r="404" spans="2:23" ht="89.25" outlineLevel="1" x14ac:dyDescent="0.2">
      <c r="B404" s="484"/>
      <c r="C404" s="485"/>
      <c r="D404" s="485"/>
      <c r="F404" s="478" t="s">
        <v>188</v>
      </c>
      <c r="G404" s="521" t="s">
        <v>240</v>
      </c>
      <c r="H404" s="517" t="s">
        <v>288</v>
      </c>
      <c r="I404" s="519" t="s">
        <v>508</v>
      </c>
      <c r="J404" s="520">
        <v>3.7</v>
      </c>
      <c r="K404" s="526"/>
      <c r="L404" s="527"/>
      <c r="M404" s="527"/>
      <c r="N404" s="527"/>
      <c r="O404" s="527"/>
      <c r="P404" s="527"/>
      <c r="Q404" s="527"/>
      <c r="R404" s="527"/>
      <c r="S404" s="527"/>
      <c r="T404" s="527"/>
      <c r="U404" s="527"/>
      <c r="V404" s="527"/>
      <c r="W404" s="527"/>
    </row>
    <row r="405" spans="2:23" x14ac:dyDescent="0.2">
      <c r="B405" s="484"/>
      <c r="C405" s="485"/>
      <c r="D405" s="485"/>
      <c r="E405" s="478" t="s">
        <v>341</v>
      </c>
      <c r="G405" s="521"/>
      <c r="H405" s="517"/>
      <c r="I405" s="519" t="s">
        <v>272</v>
      </c>
      <c r="J405" s="520" t="s">
        <v>272</v>
      </c>
      <c r="K405" s="526"/>
      <c r="L405" s="527"/>
      <c r="M405" s="527"/>
      <c r="N405" s="527"/>
      <c r="O405" s="527"/>
      <c r="P405" s="527"/>
      <c r="Q405" s="527"/>
      <c r="R405" s="527"/>
      <c r="S405" s="527"/>
      <c r="T405" s="527"/>
      <c r="U405" s="527"/>
      <c r="V405" s="527"/>
      <c r="W405" s="527"/>
    </row>
    <row r="406" spans="2:23" ht="89.25" outlineLevel="1" x14ac:dyDescent="0.2">
      <c r="B406" s="484"/>
      <c r="C406" s="485"/>
      <c r="D406" s="485"/>
      <c r="F406" s="478" t="s">
        <v>342</v>
      </c>
      <c r="G406" s="521" t="s">
        <v>240</v>
      </c>
      <c r="H406" s="517" t="s">
        <v>288</v>
      </c>
      <c r="I406" s="519" t="s">
        <v>508</v>
      </c>
      <c r="J406" s="520">
        <v>3.7</v>
      </c>
      <c r="K406" s="526"/>
      <c r="L406" s="527"/>
      <c r="M406" s="527"/>
      <c r="N406" s="527"/>
      <c r="O406" s="527"/>
      <c r="P406" s="527"/>
      <c r="Q406" s="527"/>
      <c r="R406" s="527"/>
      <c r="S406" s="527"/>
      <c r="T406" s="527"/>
      <c r="U406" s="527"/>
      <c r="V406" s="527"/>
      <c r="W406" s="527"/>
    </row>
    <row r="407" spans="2:23" ht="89.25" outlineLevel="1" x14ac:dyDescent="0.2">
      <c r="B407" s="484"/>
      <c r="C407" s="485"/>
      <c r="D407" s="485"/>
      <c r="F407" s="478" t="s">
        <v>343</v>
      </c>
      <c r="G407" s="521" t="s">
        <v>240</v>
      </c>
      <c r="H407" s="517" t="s">
        <v>288</v>
      </c>
      <c r="I407" s="519" t="s">
        <v>508</v>
      </c>
      <c r="J407" s="520">
        <v>3.7</v>
      </c>
      <c r="K407" s="526"/>
      <c r="L407" s="527"/>
      <c r="M407" s="527"/>
      <c r="N407" s="527"/>
      <c r="O407" s="527"/>
      <c r="P407" s="527"/>
      <c r="Q407" s="527"/>
      <c r="R407" s="527"/>
      <c r="S407" s="527"/>
      <c r="T407" s="527"/>
      <c r="U407" s="527"/>
      <c r="V407" s="527"/>
      <c r="W407" s="527"/>
    </row>
    <row r="408" spans="2:23" x14ac:dyDescent="0.2">
      <c r="B408" s="484"/>
      <c r="C408" s="485"/>
      <c r="D408" s="485"/>
      <c r="E408" s="478" t="s">
        <v>344</v>
      </c>
      <c r="G408" s="521"/>
      <c r="H408" s="517"/>
      <c r="I408" s="519" t="s">
        <v>272</v>
      </c>
      <c r="J408" s="520" t="s">
        <v>272</v>
      </c>
      <c r="K408" s="526"/>
      <c r="L408" s="527"/>
      <c r="M408" s="527"/>
      <c r="N408" s="527"/>
      <c r="O408" s="527"/>
      <c r="P408" s="527"/>
      <c r="Q408" s="527"/>
      <c r="R408" s="527"/>
      <c r="S408" s="527"/>
      <c r="T408" s="527"/>
      <c r="U408" s="527"/>
      <c r="V408" s="527"/>
      <c r="W408" s="527"/>
    </row>
    <row r="409" spans="2:23" ht="89.25" outlineLevel="1" x14ac:dyDescent="0.2">
      <c r="B409" s="484"/>
      <c r="C409" s="485"/>
      <c r="D409" s="485"/>
      <c r="F409" s="478" t="s">
        <v>345</v>
      </c>
      <c r="G409" s="521" t="s">
        <v>240</v>
      </c>
      <c r="H409" s="517" t="s">
        <v>288</v>
      </c>
      <c r="I409" s="519" t="s">
        <v>508</v>
      </c>
      <c r="J409" s="520">
        <v>3.7</v>
      </c>
      <c r="K409" s="526"/>
      <c r="L409" s="527"/>
      <c r="M409" s="527"/>
      <c r="N409" s="527"/>
      <c r="O409" s="527"/>
      <c r="P409" s="527"/>
      <c r="Q409" s="527"/>
      <c r="R409" s="527"/>
      <c r="S409" s="527"/>
      <c r="T409" s="527"/>
      <c r="U409" s="527"/>
      <c r="V409" s="527"/>
      <c r="W409" s="527"/>
    </row>
    <row r="410" spans="2:23" ht="89.25" outlineLevel="1" x14ac:dyDescent="0.2">
      <c r="B410" s="484"/>
      <c r="C410" s="485"/>
      <c r="D410" s="485"/>
      <c r="F410" s="478" t="s">
        <v>346</v>
      </c>
      <c r="G410" s="521" t="s">
        <v>240</v>
      </c>
      <c r="H410" s="517" t="s">
        <v>288</v>
      </c>
      <c r="I410" s="519" t="s">
        <v>508</v>
      </c>
      <c r="J410" s="520">
        <v>3.7</v>
      </c>
      <c r="K410" s="526"/>
      <c r="L410" s="527"/>
      <c r="M410" s="527"/>
      <c r="N410" s="527"/>
      <c r="O410" s="527"/>
      <c r="P410" s="527"/>
      <c r="Q410" s="527"/>
      <c r="R410" s="527"/>
      <c r="S410" s="527"/>
      <c r="T410" s="527"/>
      <c r="U410" s="527"/>
      <c r="V410" s="527"/>
      <c r="W410" s="527"/>
    </row>
    <row r="411" spans="2:23" x14ac:dyDescent="0.2">
      <c r="B411" s="484"/>
      <c r="C411" s="485"/>
      <c r="D411" s="485" t="s">
        <v>63</v>
      </c>
      <c r="G411" s="521"/>
      <c r="H411" s="517"/>
      <c r="I411" s="519" t="s">
        <v>272</v>
      </c>
      <c r="J411" s="520" t="s">
        <v>272</v>
      </c>
      <c r="K411" s="526"/>
      <c r="L411" s="527"/>
      <c r="M411" s="527"/>
      <c r="N411" s="527"/>
      <c r="O411" s="527"/>
      <c r="P411" s="527"/>
      <c r="Q411" s="527"/>
      <c r="R411" s="527"/>
      <c r="S411" s="527"/>
      <c r="T411" s="527"/>
      <c r="U411" s="527"/>
      <c r="V411" s="527"/>
      <c r="W411" s="527"/>
    </row>
    <row r="412" spans="2:23" ht="89.25" outlineLevel="1" x14ac:dyDescent="0.2">
      <c r="B412" s="484"/>
      <c r="C412" s="485"/>
      <c r="D412" s="485"/>
      <c r="F412" s="478" t="s">
        <v>190</v>
      </c>
      <c r="G412" s="521" t="s">
        <v>240</v>
      </c>
      <c r="H412" s="517" t="s">
        <v>288</v>
      </c>
      <c r="I412" s="519" t="s">
        <v>508</v>
      </c>
      <c r="J412" s="520">
        <v>3.7</v>
      </c>
      <c r="K412" s="526"/>
      <c r="L412" s="527"/>
      <c r="M412" s="527"/>
      <c r="N412" s="527"/>
      <c r="O412" s="527"/>
      <c r="P412" s="527"/>
      <c r="Q412" s="527"/>
      <c r="R412" s="527"/>
      <c r="S412" s="527"/>
      <c r="T412" s="527"/>
      <c r="U412" s="527"/>
      <c r="V412" s="527"/>
      <c r="W412" s="527"/>
    </row>
    <row r="413" spans="2:23" ht="89.25" outlineLevel="1" x14ac:dyDescent="0.2">
      <c r="B413" s="484"/>
      <c r="C413" s="485"/>
      <c r="D413" s="485"/>
      <c r="F413" s="478" t="s">
        <v>191</v>
      </c>
      <c r="G413" s="521" t="s">
        <v>240</v>
      </c>
      <c r="H413" s="517" t="s">
        <v>288</v>
      </c>
      <c r="I413" s="519" t="s">
        <v>508</v>
      </c>
      <c r="J413" s="520">
        <v>3.7</v>
      </c>
      <c r="K413" s="526"/>
      <c r="L413" s="527"/>
      <c r="M413" s="527"/>
      <c r="N413" s="527"/>
      <c r="O413" s="527"/>
      <c r="P413" s="527"/>
      <c r="Q413" s="527"/>
      <c r="R413" s="527"/>
      <c r="S413" s="527"/>
      <c r="T413" s="527"/>
      <c r="U413" s="527"/>
      <c r="V413" s="527"/>
      <c r="W413" s="527"/>
    </row>
    <row r="414" spans="2:23" ht="89.25" outlineLevel="1" x14ac:dyDescent="0.2">
      <c r="B414" s="484"/>
      <c r="C414" s="485"/>
      <c r="D414" s="485"/>
      <c r="F414" s="478" t="s">
        <v>189</v>
      </c>
      <c r="G414" s="521" t="s">
        <v>240</v>
      </c>
      <c r="H414" s="517" t="s">
        <v>288</v>
      </c>
      <c r="I414" s="519" t="s">
        <v>508</v>
      </c>
      <c r="J414" s="520">
        <v>3.7</v>
      </c>
      <c r="K414" s="526"/>
      <c r="L414" s="527"/>
      <c r="M414" s="527"/>
      <c r="N414" s="527"/>
      <c r="O414" s="527"/>
      <c r="P414" s="527"/>
      <c r="Q414" s="527"/>
      <c r="R414" s="527"/>
      <c r="S414" s="527"/>
      <c r="T414" s="527"/>
      <c r="U414" s="527"/>
      <c r="V414" s="527"/>
      <c r="W414" s="527"/>
    </row>
    <row r="415" spans="2:23" x14ac:dyDescent="0.2">
      <c r="B415" s="484"/>
      <c r="C415" s="327"/>
      <c r="D415" s="485" t="s">
        <v>192</v>
      </c>
      <c r="G415" s="521"/>
      <c r="H415" s="517"/>
      <c r="I415" s="519" t="s">
        <v>272</v>
      </c>
      <c r="J415" s="520" t="s">
        <v>272</v>
      </c>
      <c r="K415" s="526"/>
      <c r="L415" s="527"/>
      <c r="M415" s="527"/>
      <c r="N415" s="527"/>
      <c r="O415" s="527"/>
      <c r="P415" s="527"/>
      <c r="Q415" s="527"/>
      <c r="R415" s="527"/>
      <c r="S415" s="527"/>
      <c r="T415" s="527"/>
      <c r="U415" s="527"/>
      <c r="V415" s="527"/>
      <c r="W415" s="527"/>
    </row>
    <row r="416" spans="2:23" ht="89.25" outlineLevel="1" x14ac:dyDescent="0.2">
      <c r="B416" s="484"/>
      <c r="C416" s="485"/>
      <c r="D416" s="485"/>
      <c r="F416" s="478" t="s">
        <v>193</v>
      </c>
      <c r="G416" s="521" t="s">
        <v>240</v>
      </c>
      <c r="H416" s="517" t="s">
        <v>288</v>
      </c>
      <c r="I416" s="519" t="s">
        <v>508</v>
      </c>
      <c r="J416" s="520">
        <v>3.7</v>
      </c>
      <c r="K416" s="526"/>
      <c r="L416" s="527"/>
      <c r="M416" s="527"/>
      <c r="N416" s="527"/>
      <c r="O416" s="527"/>
      <c r="P416" s="527"/>
      <c r="Q416" s="527"/>
      <c r="R416" s="527"/>
      <c r="S416" s="527"/>
      <c r="T416" s="527"/>
      <c r="U416" s="527"/>
      <c r="V416" s="527"/>
      <c r="W416" s="527"/>
    </row>
    <row r="417" spans="2:23" ht="89.25" outlineLevel="1" x14ac:dyDescent="0.2">
      <c r="B417" s="484"/>
      <c r="C417" s="485"/>
      <c r="D417" s="485"/>
      <c r="F417" s="478" t="s">
        <v>194</v>
      </c>
      <c r="G417" s="521" t="s">
        <v>240</v>
      </c>
      <c r="H417" s="517" t="s">
        <v>288</v>
      </c>
      <c r="I417" s="519" t="s">
        <v>508</v>
      </c>
      <c r="J417" s="520">
        <v>3.7</v>
      </c>
      <c r="K417" s="526"/>
      <c r="L417" s="527"/>
      <c r="M417" s="527"/>
      <c r="N417" s="527"/>
      <c r="O417" s="527"/>
      <c r="P417" s="527"/>
      <c r="Q417" s="527"/>
      <c r="R417" s="527"/>
      <c r="S417" s="527"/>
      <c r="T417" s="527"/>
      <c r="U417" s="527"/>
      <c r="V417" s="527"/>
      <c r="W417" s="527"/>
    </row>
    <row r="418" spans="2:23" x14ac:dyDescent="0.2">
      <c r="B418" s="484"/>
      <c r="C418" s="485" t="s">
        <v>144</v>
      </c>
      <c r="G418" s="521"/>
      <c r="H418" s="517"/>
      <c r="I418" s="519" t="s">
        <v>272</v>
      </c>
      <c r="J418" s="520" t="s">
        <v>272</v>
      </c>
    </row>
    <row r="419" spans="2:23" x14ac:dyDescent="0.2">
      <c r="B419" s="484"/>
      <c r="C419" s="485"/>
      <c r="D419" s="525" t="s">
        <v>52</v>
      </c>
      <c r="G419" s="521"/>
      <c r="H419" s="517"/>
      <c r="I419" s="519" t="s">
        <v>272</v>
      </c>
      <c r="J419" s="520" t="s">
        <v>272</v>
      </c>
      <c r="K419" s="526"/>
      <c r="L419" s="527"/>
      <c r="M419" s="527"/>
      <c r="N419" s="527"/>
      <c r="O419" s="527"/>
      <c r="P419" s="527"/>
      <c r="Q419" s="527"/>
      <c r="R419" s="527"/>
      <c r="S419" s="527"/>
      <c r="T419" s="527"/>
      <c r="U419" s="527"/>
      <c r="V419" s="527"/>
      <c r="W419" s="527"/>
    </row>
    <row r="420" spans="2:23" x14ac:dyDescent="0.2">
      <c r="B420" s="484"/>
      <c r="C420" s="485"/>
      <c r="D420" s="485"/>
      <c r="E420" s="478" t="s">
        <v>153</v>
      </c>
      <c r="G420" s="521"/>
      <c r="H420" s="517"/>
      <c r="I420" s="519" t="s">
        <v>272</v>
      </c>
      <c r="J420" s="520" t="s">
        <v>272</v>
      </c>
      <c r="K420" s="526"/>
      <c r="L420" s="527"/>
      <c r="M420" s="527"/>
      <c r="N420" s="527"/>
      <c r="O420" s="527"/>
      <c r="P420" s="527"/>
      <c r="Q420" s="527"/>
      <c r="R420" s="527"/>
      <c r="S420" s="527"/>
      <c r="T420" s="527"/>
      <c r="U420" s="527"/>
      <c r="V420" s="527"/>
      <c r="W420" s="527"/>
    </row>
    <row r="421" spans="2:23" ht="63.75" outlineLevel="1" x14ac:dyDescent="0.2">
      <c r="B421" s="484"/>
      <c r="C421" s="485"/>
      <c r="D421" s="485"/>
      <c r="F421" s="478" t="s">
        <v>154</v>
      </c>
      <c r="G421" s="521" t="s">
        <v>278</v>
      </c>
      <c r="H421" s="517" t="s">
        <v>289</v>
      </c>
      <c r="I421" s="519">
        <v>44</v>
      </c>
      <c r="J421" s="520">
        <v>3.8</v>
      </c>
      <c r="K421" s="526"/>
      <c r="L421" s="527"/>
      <c r="M421" s="527"/>
      <c r="N421" s="527"/>
      <c r="O421" s="527"/>
      <c r="P421" s="527"/>
      <c r="Q421" s="527"/>
      <c r="R421" s="527"/>
      <c r="S421" s="527"/>
      <c r="T421" s="527"/>
      <c r="U421" s="527"/>
      <c r="V421" s="527"/>
      <c r="W421" s="527"/>
    </row>
    <row r="422" spans="2:23" ht="63.75" outlineLevel="1" x14ac:dyDescent="0.2">
      <c r="B422" s="484"/>
      <c r="C422" s="485"/>
      <c r="D422" s="485"/>
      <c r="F422" s="478" t="s">
        <v>155</v>
      </c>
      <c r="G422" s="521" t="s">
        <v>278</v>
      </c>
      <c r="H422" s="517" t="s">
        <v>289</v>
      </c>
      <c r="I422" s="519">
        <v>44</v>
      </c>
      <c r="J422" s="520">
        <v>3.8</v>
      </c>
      <c r="K422" s="526"/>
      <c r="L422" s="527"/>
      <c r="M422" s="527"/>
      <c r="N422" s="527"/>
      <c r="O422" s="527"/>
      <c r="P422" s="527"/>
      <c r="Q422" s="527"/>
      <c r="R422" s="527"/>
      <c r="S422" s="527"/>
      <c r="T422" s="527"/>
      <c r="U422" s="527"/>
      <c r="V422" s="527"/>
      <c r="W422" s="527"/>
    </row>
    <row r="423" spans="2:23" ht="63.75" outlineLevel="1" x14ac:dyDescent="0.2">
      <c r="B423" s="484"/>
      <c r="C423" s="485"/>
      <c r="D423" s="485"/>
      <c r="F423" s="478" t="s">
        <v>156</v>
      </c>
      <c r="G423" s="521" t="s">
        <v>278</v>
      </c>
      <c r="H423" s="517" t="s">
        <v>289</v>
      </c>
      <c r="I423" s="519">
        <v>44</v>
      </c>
      <c r="J423" s="520">
        <v>3.8</v>
      </c>
      <c r="K423" s="526"/>
      <c r="L423" s="527"/>
      <c r="M423" s="527"/>
      <c r="N423" s="527"/>
      <c r="O423" s="527"/>
      <c r="P423" s="527"/>
      <c r="Q423" s="527"/>
      <c r="R423" s="527"/>
      <c r="S423" s="527"/>
      <c r="T423" s="527"/>
      <c r="U423" s="527"/>
      <c r="V423" s="527"/>
      <c r="W423" s="527"/>
    </row>
    <row r="424" spans="2:23" ht="63.75" outlineLevel="1" x14ac:dyDescent="0.2">
      <c r="B424" s="484"/>
      <c r="C424" s="485"/>
      <c r="D424" s="485"/>
      <c r="F424" s="478" t="s">
        <v>197</v>
      </c>
      <c r="G424" s="521" t="s">
        <v>278</v>
      </c>
      <c r="H424" s="517" t="s">
        <v>289</v>
      </c>
      <c r="I424" s="519">
        <v>44</v>
      </c>
      <c r="J424" s="520">
        <v>3.8</v>
      </c>
      <c r="K424" s="526"/>
      <c r="L424" s="527"/>
      <c r="M424" s="527"/>
      <c r="N424" s="527"/>
      <c r="O424" s="527"/>
      <c r="P424" s="527"/>
      <c r="Q424" s="527"/>
      <c r="R424" s="527"/>
      <c r="S424" s="527"/>
      <c r="T424" s="527"/>
      <c r="U424" s="527"/>
      <c r="V424" s="527"/>
      <c r="W424" s="527"/>
    </row>
    <row r="425" spans="2:23" x14ac:dyDescent="0.2">
      <c r="B425" s="484"/>
      <c r="C425" s="485"/>
      <c r="D425" s="485"/>
      <c r="E425" s="478" t="s">
        <v>157</v>
      </c>
      <c r="G425" s="521"/>
      <c r="H425" s="517"/>
      <c r="I425" s="519" t="s">
        <v>272</v>
      </c>
      <c r="J425" s="520" t="s">
        <v>272</v>
      </c>
      <c r="K425" s="526"/>
      <c r="L425" s="527"/>
      <c r="M425" s="527"/>
      <c r="N425" s="527"/>
      <c r="O425" s="527"/>
      <c r="P425" s="527"/>
      <c r="Q425" s="527"/>
      <c r="R425" s="527"/>
      <c r="S425" s="527"/>
      <c r="T425" s="527"/>
      <c r="U425" s="527"/>
      <c r="V425" s="527"/>
      <c r="W425" s="527"/>
    </row>
    <row r="426" spans="2:23" ht="63.75" outlineLevel="1" x14ac:dyDescent="0.2">
      <c r="B426" s="484"/>
      <c r="C426" s="485"/>
      <c r="D426" s="485"/>
      <c r="F426" s="478" t="s">
        <v>158</v>
      </c>
      <c r="G426" s="521" t="s">
        <v>278</v>
      </c>
      <c r="H426" s="517" t="s">
        <v>289</v>
      </c>
      <c r="I426" s="519">
        <v>44</v>
      </c>
      <c r="J426" s="520">
        <v>3.8</v>
      </c>
      <c r="K426" s="526"/>
      <c r="L426" s="527"/>
      <c r="M426" s="527"/>
      <c r="N426" s="527"/>
      <c r="O426" s="527"/>
      <c r="P426" s="527"/>
      <c r="Q426" s="527"/>
      <c r="R426" s="527"/>
      <c r="S426" s="527"/>
      <c r="T426" s="527"/>
      <c r="U426" s="527"/>
      <c r="V426" s="527"/>
      <c r="W426" s="527"/>
    </row>
    <row r="427" spans="2:23" ht="63.75" outlineLevel="1" x14ac:dyDescent="0.2">
      <c r="B427" s="484"/>
      <c r="C427" s="485"/>
      <c r="D427" s="485"/>
      <c r="F427" s="478" t="s">
        <v>159</v>
      </c>
      <c r="G427" s="521" t="s">
        <v>278</v>
      </c>
      <c r="H427" s="517" t="s">
        <v>289</v>
      </c>
      <c r="I427" s="519">
        <v>44</v>
      </c>
      <c r="J427" s="520">
        <v>3.8</v>
      </c>
      <c r="K427" s="526"/>
      <c r="L427" s="527"/>
      <c r="M427" s="527"/>
      <c r="N427" s="527"/>
      <c r="O427" s="527"/>
      <c r="P427" s="527"/>
      <c r="Q427" s="527"/>
      <c r="R427" s="527"/>
      <c r="S427" s="527"/>
      <c r="T427" s="527"/>
      <c r="U427" s="527"/>
      <c r="V427" s="527"/>
      <c r="W427" s="527"/>
    </row>
    <row r="428" spans="2:23" ht="63.75" outlineLevel="1" x14ac:dyDescent="0.2">
      <c r="B428" s="484"/>
      <c r="C428" s="485"/>
      <c r="D428" s="485"/>
      <c r="F428" s="478" t="s">
        <v>160</v>
      </c>
      <c r="G428" s="521" t="s">
        <v>278</v>
      </c>
      <c r="H428" s="517" t="s">
        <v>289</v>
      </c>
      <c r="I428" s="519">
        <v>44</v>
      </c>
      <c r="J428" s="520">
        <v>3.8</v>
      </c>
      <c r="K428" s="526"/>
      <c r="L428" s="527"/>
      <c r="M428" s="527"/>
      <c r="N428" s="527"/>
      <c r="O428" s="527"/>
      <c r="P428" s="527"/>
      <c r="Q428" s="527"/>
      <c r="R428" s="527"/>
      <c r="S428" s="527"/>
      <c r="T428" s="527"/>
      <c r="U428" s="527"/>
      <c r="V428" s="527"/>
      <c r="W428" s="527"/>
    </row>
    <row r="429" spans="2:23" ht="63.75" outlineLevel="1" x14ac:dyDescent="0.2">
      <c r="B429" s="484"/>
      <c r="C429" s="485"/>
      <c r="D429" s="485"/>
      <c r="F429" s="478" t="s">
        <v>198</v>
      </c>
      <c r="G429" s="521" t="s">
        <v>278</v>
      </c>
      <c r="H429" s="517" t="s">
        <v>289</v>
      </c>
      <c r="I429" s="519">
        <v>44</v>
      </c>
      <c r="J429" s="520">
        <v>3.8</v>
      </c>
      <c r="K429" s="526"/>
      <c r="L429" s="527"/>
      <c r="M429" s="527"/>
      <c r="N429" s="527"/>
      <c r="O429" s="527"/>
      <c r="P429" s="527"/>
      <c r="Q429" s="527"/>
      <c r="R429" s="527"/>
      <c r="S429" s="527"/>
      <c r="T429" s="527"/>
      <c r="U429" s="527"/>
      <c r="V429" s="527"/>
      <c r="W429" s="527"/>
    </row>
    <row r="430" spans="2:23" x14ac:dyDescent="0.2">
      <c r="B430" s="484"/>
      <c r="C430" s="485"/>
      <c r="D430" s="485"/>
      <c r="E430" s="478" t="s">
        <v>347</v>
      </c>
      <c r="G430" s="521"/>
      <c r="H430" s="517"/>
      <c r="I430" s="519" t="s">
        <v>272</v>
      </c>
      <c r="J430" s="520" t="s">
        <v>272</v>
      </c>
      <c r="K430" s="526"/>
      <c r="L430" s="527"/>
      <c r="M430" s="527"/>
      <c r="N430" s="527"/>
      <c r="O430" s="527"/>
      <c r="P430" s="527"/>
      <c r="Q430" s="527"/>
      <c r="R430" s="527"/>
      <c r="S430" s="527"/>
      <c r="T430" s="527"/>
      <c r="U430" s="527"/>
      <c r="V430" s="527"/>
      <c r="W430" s="527"/>
    </row>
    <row r="431" spans="2:23" ht="63.75" outlineLevel="1" x14ac:dyDescent="0.2">
      <c r="B431" s="484"/>
      <c r="C431" s="485"/>
      <c r="D431" s="485"/>
      <c r="F431" s="478" t="s">
        <v>327</v>
      </c>
      <c r="G431" s="521" t="s">
        <v>278</v>
      </c>
      <c r="H431" s="517" t="s">
        <v>289</v>
      </c>
      <c r="I431" s="519">
        <v>44</v>
      </c>
      <c r="J431" s="520">
        <v>3.8</v>
      </c>
      <c r="K431" s="526"/>
      <c r="L431" s="527"/>
      <c r="M431" s="527"/>
      <c r="N431" s="527"/>
      <c r="O431" s="527"/>
      <c r="P431" s="527"/>
      <c r="Q431" s="527"/>
      <c r="R431" s="527"/>
      <c r="S431" s="527"/>
      <c r="T431" s="527"/>
      <c r="U431" s="527"/>
      <c r="V431" s="527"/>
      <c r="W431" s="527"/>
    </row>
    <row r="432" spans="2:23" ht="63.75" outlineLevel="1" x14ac:dyDescent="0.2">
      <c r="B432" s="484"/>
      <c r="C432" s="485"/>
      <c r="D432" s="485"/>
      <c r="F432" s="478" t="s">
        <v>328</v>
      </c>
      <c r="G432" s="521" t="s">
        <v>278</v>
      </c>
      <c r="H432" s="517" t="s">
        <v>289</v>
      </c>
      <c r="I432" s="519">
        <v>44</v>
      </c>
      <c r="J432" s="520">
        <v>3.8</v>
      </c>
      <c r="K432" s="526"/>
      <c r="L432" s="527"/>
      <c r="M432" s="527"/>
      <c r="N432" s="527"/>
      <c r="O432" s="527"/>
      <c r="P432" s="527"/>
      <c r="Q432" s="527"/>
      <c r="R432" s="527"/>
      <c r="S432" s="527"/>
      <c r="T432" s="527"/>
      <c r="U432" s="527"/>
      <c r="V432" s="527"/>
      <c r="W432" s="527"/>
    </row>
    <row r="433" spans="2:23" ht="63.75" outlineLevel="1" x14ac:dyDescent="0.2">
      <c r="B433" s="484"/>
      <c r="C433" s="485"/>
      <c r="D433" s="485"/>
      <c r="F433" s="478" t="s">
        <v>329</v>
      </c>
      <c r="G433" s="521" t="s">
        <v>278</v>
      </c>
      <c r="H433" s="517" t="s">
        <v>289</v>
      </c>
      <c r="I433" s="519">
        <v>44</v>
      </c>
      <c r="J433" s="520">
        <v>3.8</v>
      </c>
      <c r="K433" s="526"/>
      <c r="L433" s="527"/>
      <c r="M433" s="527"/>
      <c r="N433" s="527"/>
      <c r="O433" s="527"/>
      <c r="P433" s="527"/>
      <c r="Q433" s="527"/>
      <c r="R433" s="527"/>
      <c r="S433" s="527"/>
      <c r="T433" s="527"/>
      <c r="U433" s="527"/>
      <c r="V433" s="527"/>
      <c r="W433" s="527"/>
    </row>
    <row r="434" spans="2:23" ht="63.75" outlineLevel="1" x14ac:dyDescent="0.2">
      <c r="B434" s="484"/>
      <c r="C434" s="485"/>
      <c r="D434" s="485"/>
      <c r="F434" s="478" t="s">
        <v>330</v>
      </c>
      <c r="G434" s="521" t="s">
        <v>278</v>
      </c>
      <c r="H434" s="517" t="s">
        <v>289</v>
      </c>
      <c r="I434" s="519">
        <v>44</v>
      </c>
      <c r="J434" s="520">
        <v>3.8</v>
      </c>
      <c r="K434" s="526"/>
      <c r="L434" s="527"/>
      <c r="M434" s="527"/>
      <c r="N434" s="527"/>
      <c r="O434" s="527"/>
      <c r="P434" s="527"/>
      <c r="Q434" s="527"/>
      <c r="R434" s="527"/>
      <c r="S434" s="527"/>
      <c r="T434" s="527"/>
      <c r="U434" s="527"/>
      <c r="V434" s="527"/>
      <c r="W434" s="527"/>
    </row>
    <row r="435" spans="2:23" x14ac:dyDescent="0.2">
      <c r="B435" s="484"/>
      <c r="C435" s="485"/>
      <c r="D435" s="485" t="s">
        <v>53</v>
      </c>
      <c r="G435" s="521"/>
      <c r="H435" s="517"/>
      <c r="I435" s="519" t="s">
        <v>272</v>
      </c>
      <c r="J435" s="520" t="s">
        <v>272</v>
      </c>
      <c r="K435" s="526"/>
      <c r="L435" s="527"/>
      <c r="M435" s="527"/>
      <c r="N435" s="527"/>
      <c r="O435" s="527"/>
      <c r="P435" s="527"/>
      <c r="Q435" s="527"/>
      <c r="R435" s="527"/>
      <c r="S435" s="527"/>
      <c r="T435" s="527"/>
      <c r="U435" s="527"/>
      <c r="V435" s="527"/>
      <c r="W435" s="527"/>
    </row>
    <row r="436" spans="2:23" x14ac:dyDescent="0.2">
      <c r="B436" s="484"/>
      <c r="C436" s="485"/>
      <c r="D436" s="485"/>
      <c r="E436" s="327" t="s">
        <v>54</v>
      </c>
      <c r="G436" s="521"/>
      <c r="H436" s="517"/>
      <c r="I436" s="519" t="s">
        <v>272</v>
      </c>
      <c r="J436" s="520" t="s">
        <v>272</v>
      </c>
      <c r="K436" s="526"/>
      <c r="L436" s="527"/>
      <c r="M436" s="527"/>
      <c r="N436" s="527"/>
      <c r="O436" s="527"/>
      <c r="P436" s="527"/>
      <c r="Q436" s="527"/>
      <c r="R436" s="527"/>
      <c r="S436" s="527"/>
      <c r="T436" s="527"/>
      <c r="U436" s="527"/>
      <c r="V436" s="527"/>
      <c r="W436" s="527"/>
    </row>
    <row r="437" spans="2:23" ht="63.75" outlineLevel="1" x14ac:dyDescent="0.2">
      <c r="B437" s="484"/>
      <c r="C437" s="485"/>
      <c r="D437" s="485"/>
      <c r="E437" s="327"/>
      <c r="F437" s="478" t="s">
        <v>55</v>
      </c>
      <c r="G437" s="521" t="s">
        <v>278</v>
      </c>
      <c r="H437" s="517" t="s">
        <v>289</v>
      </c>
      <c r="I437" s="519">
        <v>44</v>
      </c>
      <c r="J437" s="520">
        <v>3.8</v>
      </c>
      <c r="K437" s="526"/>
      <c r="L437" s="527"/>
      <c r="M437" s="527"/>
      <c r="N437" s="527"/>
      <c r="O437" s="527"/>
      <c r="P437" s="527"/>
      <c r="Q437" s="527"/>
      <c r="R437" s="527"/>
      <c r="S437" s="527"/>
      <c r="T437" s="527"/>
      <c r="U437" s="527"/>
      <c r="V437" s="527"/>
      <c r="W437" s="527"/>
    </row>
    <row r="438" spans="2:23" ht="63.75" outlineLevel="1" x14ac:dyDescent="0.2">
      <c r="B438" s="484"/>
      <c r="C438" s="485"/>
      <c r="D438" s="485"/>
      <c r="F438" s="478" t="s">
        <v>161</v>
      </c>
      <c r="G438" s="521" t="s">
        <v>278</v>
      </c>
      <c r="H438" s="517" t="s">
        <v>289</v>
      </c>
      <c r="I438" s="519">
        <v>44</v>
      </c>
      <c r="J438" s="520">
        <v>3.8</v>
      </c>
      <c r="K438" s="526"/>
      <c r="L438" s="527"/>
      <c r="M438" s="527"/>
      <c r="N438" s="527"/>
      <c r="O438" s="527"/>
      <c r="P438" s="527"/>
      <c r="Q438" s="527"/>
      <c r="R438" s="527"/>
      <c r="S438" s="527"/>
      <c r="T438" s="527"/>
      <c r="U438" s="527"/>
      <c r="V438" s="527"/>
      <c r="W438" s="527"/>
    </row>
    <row r="439" spans="2:23" ht="63.75" outlineLevel="1" x14ac:dyDescent="0.2">
      <c r="B439" s="484"/>
      <c r="C439" s="485"/>
      <c r="D439" s="485"/>
      <c r="F439" s="478" t="s">
        <v>331</v>
      </c>
      <c r="G439" s="521" t="s">
        <v>278</v>
      </c>
      <c r="H439" s="517" t="s">
        <v>289</v>
      </c>
      <c r="I439" s="519">
        <v>44</v>
      </c>
      <c r="J439" s="520">
        <v>3.8</v>
      </c>
      <c r="K439" s="526"/>
      <c r="L439" s="527"/>
      <c r="M439" s="527"/>
      <c r="N439" s="527"/>
      <c r="O439" s="527"/>
      <c r="P439" s="527"/>
      <c r="Q439" s="527"/>
      <c r="R439" s="527"/>
      <c r="S439" s="527"/>
      <c r="T439" s="527"/>
      <c r="U439" s="527"/>
      <c r="V439" s="527"/>
      <c r="W439" s="527"/>
    </row>
    <row r="440" spans="2:23" x14ac:dyDescent="0.2">
      <c r="B440" s="484"/>
      <c r="C440" s="485"/>
      <c r="D440" s="485"/>
      <c r="E440" s="478" t="s">
        <v>56</v>
      </c>
      <c r="G440" s="521"/>
      <c r="H440" s="517"/>
      <c r="I440" s="519" t="s">
        <v>272</v>
      </c>
      <c r="J440" s="520" t="s">
        <v>272</v>
      </c>
      <c r="K440" s="526"/>
      <c r="L440" s="527"/>
      <c r="M440" s="527"/>
      <c r="N440" s="527"/>
      <c r="O440" s="527"/>
      <c r="P440" s="527"/>
      <c r="Q440" s="527"/>
      <c r="R440" s="527"/>
      <c r="S440" s="527"/>
      <c r="T440" s="527"/>
      <c r="U440" s="527"/>
      <c r="V440" s="527"/>
      <c r="W440" s="527"/>
    </row>
    <row r="441" spans="2:23" ht="63.75" outlineLevel="1" x14ac:dyDescent="0.2">
      <c r="B441" s="484"/>
      <c r="C441" s="485"/>
      <c r="D441" s="485"/>
      <c r="F441" s="478" t="s">
        <v>162</v>
      </c>
      <c r="G441" s="521" t="s">
        <v>278</v>
      </c>
      <c r="H441" s="517" t="s">
        <v>289</v>
      </c>
      <c r="I441" s="519">
        <v>44</v>
      </c>
      <c r="J441" s="520">
        <v>3.8</v>
      </c>
      <c r="K441" s="526"/>
      <c r="L441" s="527"/>
      <c r="M441" s="527"/>
      <c r="N441" s="527"/>
      <c r="O441" s="527"/>
      <c r="P441" s="527"/>
      <c r="Q441" s="527"/>
      <c r="R441" s="527"/>
      <c r="S441" s="527"/>
      <c r="T441" s="527"/>
      <c r="U441" s="527"/>
      <c r="V441" s="527"/>
      <c r="W441" s="527"/>
    </row>
    <row r="442" spans="2:23" ht="63.75" outlineLevel="1" x14ac:dyDescent="0.2">
      <c r="B442" s="484"/>
      <c r="C442" s="485"/>
      <c r="D442" s="485"/>
      <c r="F442" s="478" t="s">
        <v>163</v>
      </c>
      <c r="G442" s="521" t="s">
        <v>278</v>
      </c>
      <c r="H442" s="517" t="s">
        <v>289</v>
      </c>
      <c r="I442" s="519">
        <v>44</v>
      </c>
      <c r="J442" s="520">
        <v>3.8</v>
      </c>
      <c r="K442" s="526"/>
      <c r="L442" s="527"/>
      <c r="M442" s="527"/>
      <c r="N442" s="527"/>
      <c r="O442" s="527"/>
      <c r="P442" s="527"/>
      <c r="Q442" s="527"/>
      <c r="R442" s="527"/>
      <c r="S442" s="527"/>
      <c r="T442" s="527"/>
      <c r="U442" s="527"/>
      <c r="V442" s="527"/>
      <c r="W442" s="527"/>
    </row>
    <row r="443" spans="2:23" ht="63.75" outlineLevel="1" x14ac:dyDescent="0.2">
      <c r="B443" s="484"/>
      <c r="C443" s="485"/>
      <c r="D443" s="485"/>
      <c r="F443" s="478" t="s">
        <v>332</v>
      </c>
      <c r="G443" s="521" t="s">
        <v>278</v>
      </c>
      <c r="H443" s="517" t="s">
        <v>289</v>
      </c>
      <c r="I443" s="519">
        <v>44</v>
      </c>
      <c r="J443" s="520">
        <v>3.8</v>
      </c>
      <c r="K443" s="526"/>
      <c r="L443" s="527"/>
      <c r="M443" s="527"/>
      <c r="N443" s="527"/>
      <c r="O443" s="527"/>
      <c r="P443" s="527"/>
      <c r="Q443" s="527"/>
      <c r="R443" s="527"/>
      <c r="S443" s="527"/>
      <c r="T443" s="527"/>
      <c r="U443" s="527"/>
      <c r="V443" s="527"/>
      <c r="W443" s="527"/>
    </row>
    <row r="444" spans="2:23" x14ac:dyDescent="0.2">
      <c r="B444" s="484"/>
      <c r="C444" s="485"/>
      <c r="D444" s="485"/>
      <c r="E444" s="478" t="s">
        <v>57</v>
      </c>
      <c r="G444" s="521"/>
      <c r="H444" s="517"/>
      <c r="I444" s="519" t="s">
        <v>272</v>
      </c>
      <c r="J444" s="520" t="s">
        <v>272</v>
      </c>
      <c r="K444" s="526"/>
      <c r="L444" s="527"/>
      <c r="M444" s="527"/>
      <c r="N444" s="527"/>
      <c r="O444" s="527"/>
      <c r="P444" s="527"/>
      <c r="Q444" s="527"/>
      <c r="R444" s="527"/>
      <c r="S444" s="527"/>
      <c r="T444" s="527"/>
      <c r="U444" s="527"/>
      <c r="V444" s="527"/>
      <c r="W444" s="527"/>
    </row>
    <row r="445" spans="2:23" ht="63.75" outlineLevel="1" x14ac:dyDescent="0.2">
      <c r="B445" s="484"/>
      <c r="C445" s="485"/>
      <c r="D445" s="485"/>
      <c r="F445" s="478" t="s">
        <v>164</v>
      </c>
      <c r="G445" s="521" t="s">
        <v>278</v>
      </c>
      <c r="H445" s="517" t="s">
        <v>289</v>
      </c>
      <c r="I445" s="519">
        <v>44</v>
      </c>
      <c r="J445" s="520">
        <v>3.8</v>
      </c>
      <c r="K445" s="526"/>
      <c r="L445" s="527"/>
      <c r="M445" s="527"/>
      <c r="N445" s="527"/>
      <c r="O445" s="527"/>
      <c r="P445" s="527"/>
      <c r="Q445" s="527"/>
      <c r="R445" s="527"/>
      <c r="S445" s="527"/>
      <c r="T445" s="527"/>
      <c r="U445" s="527"/>
      <c r="V445" s="527"/>
      <c r="W445" s="527"/>
    </row>
    <row r="446" spans="2:23" ht="63.75" outlineLevel="1" x14ac:dyDescent="0.2">
      <c r="B446" s="484"/>
      <c r="C446" s="485"/>
      <c r="D446" s="485"/>
      <c r="F446" s="478" t="s">
        <v>165</v>
      </c>
      <c r="G446" s="521" t="s">
        <v>278</v>
      </c>
      <c r="H446" s="517" t="s">
        <v>289</v>
      </c>
      <c r="I446" s="519">
        <v>44</v>
      </c>
      <c r="J446" s="520">
        <v>3.8</v>
      </c>
      <c r="K446" s="526"/>
      <c r="L446" s="527"/>
      <c r="M446" s="527"/>
      <c r="N446" s="527"/>
      <c r="O446" s="527"/>
      <c r="P446" s="527"/>
      <c r="Q446" s="527"/>
      <c r="R446" s="527"/>
      <c r="S446" s="527"/>
      <c r="T446" s="527"/>
      <c r="U446" s="527"/>
      <c r="V446" s="527"/>
      <c r="W446" s="527"/>
    </row>
    <row r="447" spans="2:23" ht="63.75" outlineLevel="1" x14ac:dyDescent="0.2">
      <c r="B447" s="484"/>
      <c r="C447" s="485"/>
      <c r="D447" s="485"/>
      <c r="F447" s="478" t="s">
        <v>333</v>
      </c>
      <c r="G447" s="521" t="s">
        <v>278</v>
      </c>
      <c r="H447" s="517" t="s">
        <v>289</v>
      </c>
      <c r="I447" s="519">
        <v>44</v>
      </c>
      <c r="J447" s="520">
        <v>3.8</v>
      </c>
      <c r="K447" s="526"/>
      <c r="L447" s="527"/>
      <c r="M447" s="527"/>
      <c r="N447" s="527"/>
      <c r="O447" s="527"/>
      <c r="P447" s="527"/>
      <c r="Q447" s="527"/>
      <c r="R447" s="527"/>
      <c r="S447" s="527"/>
      <c r="T447" s="527"/>
      <c r="U447" s="527"/>
      <c r="V447" s="527"/>
      <c r="W447" s="527"/>
    </row>
    <row r="448" spans="2:23" x14ac:dyDescent="0.2">
      <c r="B448" s="484"/>
      <c r="C448" s="485"/>
      <c r="D448" s="485" t="s">
        <v>58</v>
      </c>
      <c r="G448" s="521"/>
      <c r="H448" s="517"/>
      <c r="I448" s="519" t="s">
        <v>272</v>
      </c>
      <c r="J448" s="520" t="s">
        <v>272</v>
      </c>
      <c r="K448" s="526"/>
      <c r="L448" s="527"/>
      <c r="M448" s="527"/>
      <c r="N448" s="527"/>
      <c r="O448" s="527"/>
      <c r="P448" s="527"/>
      <c r="Q448" s="527"/>
      <c r="R448" s="527"/>
      <c r="S448" s="527"/>
      <c r="T448" s="527"/>
      <c r="U448" s="527"/>
      <c r="V448" s="527"/>
      <c r="W448" s="527"/>
    </row>
    <row r="449" spans="2:23" x14ac:dyDescent="0.2">
      <c r="B449" s="484"/>
      <c r="C449" s="485"/>
      <c r="D449" s="485"/>
      <c r="E449" s="478" t="s">
        <v>172</v>
      </c>
      <c r="G449" s="521"/>
      <c r="H449" s="517"/>
      <c r="I449" s="519" t="s">
        <v>272</v>
      </c>
      <c r="J449" s="520" t="s">
        <v>272</v>
      </c>
      <c r="K449" s="526"/>
      <c r="L449" s="527"/>
      <c r="M449" s="527"/>
      <c r="N449" s="527"/>
      <c r="O449" s="527"/>
      <c r="P449" s="527"/>
      <c r="Q449" s="527"/>
      <c r="R449" s="527"/>
      <c r="S449" s="527"/>
      <c r="T449" s="527"/>
      <c r="U449" s="527"/>
      <c r="V449" s="527"/>
      <c r="W449" s="527"/>
    </row>
    <row r="450" spans="2:23" ht="63.75" outlineLevel="1" x14ac:dyDescent="0.2">
      <c r="B450" s="484"/>
      <c r="C450" s="485"/>
      <c r="D450" s="485"/>
      <c r="F450" s="478" t="s">
        <v>61</v>
      </c>
      <c r="G450" s="521" t="s">
        <v>278</v>
      </c>
      <c r="H450" s="517" t="s">
        <v>289</v>
      </c>
      <c r="I450" s="519">
        <v>44</v>
      </c>
      <c r="J450" s="520">
        <v>3.8</v>
      </c>
      <c r="K450" s="526"/>
      <c r="L450" s="527"/>
      <c r="M450" s="527"/>
      <c r="N450" s="527"/>
      <c r="O450" s="527"/>
      <c r="P450" s="527"/>
      <c r="Q450" s="527"/>
      <c r="R450" s="527"/>
      <c r="S450" s="527"/>
      <c r="T450" s="527"/>
      <c r="U450" s="527"/>
      <c r="V450" s="527"/>
      <c r="W450" s="527"/>
    </row>
    <row r="451" spans="2:23" ht="63.75" outlineLevel="1" x14ac:dyDescent="0.2">
      <c r="B451" s="484"/>
      <c r="C451" s="485"/>
      <c r="D451" s="485"/>
      <c r="F451" s="478" t="s">
        <v>173</v>
      </c>
      <c r="G451" s="521" t="s">
        <v>278</v>
      </c>
      <c r="H451" s="517" t="s">
        <v>289</v>
      </c>
      <c r="I451" s="519">
        <v>44</v>
      </c>
      <c r="J451" s="520">
        <v>3.8</v>
      </c>
      <c r="K451" s="526"/>
      <c r="L451" s="527"/>
      <c r="M451" s="527"/>
      <c r="N451" s="527"/>
      <c r="O451" s="527"/>
      <c r="P451" s="527"/>
      <c r="Q451" s="527"/>
      <c r="R451" s="527"/>
      <c r="S451" s="527"/>
      <c r="T451" s="527"/>
      <c r="U451" s="527"/>
      <c r="V451" s="527"/>
      <c r="W451" s="527"/>
    </row>
    <row r="452" spans="2:23" x14ac:dyDescent="0.2">
      <c r="B452" s="484"/>
      <c r="C452" s="485"/>
      <c r="D452" s="485"/>
      <c r="E452" s="478" t="s">
        <v>166</v>
      </c>
      <c r="G452" s="521"/>
      <c r="H452" s="517"/>
      <c r="I452" s="519" t="s">
        <v>272</v>
      </c>
      <c r="J452" s="520" t="s">
        <v>272</v>
      </c>
      <c r="K452" s="526"/>
      <c r="L452" s="527"/>
      <c r="M452" s="527"/>
      <c r="N452" s="527"/>
      <c r="O452" s="527"/>
      <c r="P452" s="527"/>
      <c r="Q452" s="527"/>
      <c r="R452" s="527"/>
      <c r="S452" s="527"/>
      <c r="T452" s="527"/>
      <c r="U452" s="527"/>
      <c r="V452" s="527"/>
      <c r="W452" s="527"/>
    </row>
    <row r="453" spans="2:23" ht="63.75" outlineLevel="1" x14ac:dyDescent="0.2">
      <c r="B453" s="484"/>
      <c r="C453" s="485"/>
      <c r="D453" s="485"/>
      <c r="F453" s="478" t="s">
        <v>59</v>
      </c>
      <c r="G453" s="521" t="s">
        <v>278</v>
      </c>
      <c r="H453" s="517" t="s">
        <v>289</v>
      </c>
      <c r="I453" s="519">
        <v>44</v>
      </c>
      <c r="J453" s="520">
        <v>3.8</v>
      </c>
      <c r="K453" s="526"/>
      <c r="L453" s="527"/>
      <c r="M453" s="527"/>
      <c r="N453" s="527"/>
      <c r="O453" s="527"/>
      <c r="P453" s="527"/>
      <c r="Q453" s="527"/>
      <c r="R453" s="527"/>
      <c r="S453" s="527"/>
      <c r="T453" s="527"/>
      <c r="U453" s="527"/>
      <c r="V453" s="527"/>
      <c r="W453" s="527"/>
    </row>
    <row r="454" spans="2:23" ht="63.75" outlineLevel="1" x14ac:dyDescent="0.2">
      <c r="B454" s="484"/>
      <c r="C454" s="485"/>
      <c r="D454" s="485"/>
      <c r="F454" s="478" t="s">
        <v>167</v>
      </c>
      <c r="G454" s="521" t="s">
        <v>278</v>
      </c>
      <c r="H454" s="517" t="s">
        <v>289</v>
      </c>
      <c r="I454" s="519">
        <v>44</v>
      </c>
      <c r="J454" s="520">
        <v>3.8</v>
      </c>
      <c r="K454" s="526"/>
      <c r="L454" s="527"/>
      <c r="M454" s="527"/>
      <c r="N454" s="527"/>
      <c r="O454" s="527"/>
      <c r="P454" s="527"/>
      <c r="Q454" s="527"/>
      <c r="R454" s="527"/>
      <c r="S454" s="527"/>
      <c r="T454" s="527"/>
      <c r="U454" s="527"/>
      <c r="V454" s="527"/>
      <c r="W454" s="527"/>
    </row>
    <row r="455" spans="2:23" ht="63.75" outlineLevel="1" x14ac:dyDescent="0.2">
      <c r="B455" s="484"/>
      <c r="C455" s="485"/>
      <c r="D455" s="485"/>
      <c r="F455" s="478" t="s">
        <v>168</v>
      </c>
      <c r="G455" s="521" t="s">
        <v>278</v>
      </c>
      <c r="H455" s="517" t="s">
        <v>289</v>
      </c>
      <c r="I455" s="519">
        <v>44</v>
      </c>
      <c r="J455" s="520">
        <v>3.8</v>
      </c>
      <c r="K455" s="526"/>
      <c r="L455" s="527"/>
      <c r="M455" s="527"/>
      <c r="N455" s="527"/>
      <c r="O455" s="527"/>
      <c r="P455" s="527"/>
      <c r="Q455" s="527"/>
      <c r="R455" s="527"/>
      <c r="S455" s="527"/>
      <c r="T455" s="527"/>
      <c r="U455" s="527"/>
      <c r="V455" s="527"/>
      <c r="W455" s="527"/>
    </row>
    <row r="456" spans="2:23" x14ac:dyDescent="0.2">
      <c r="B456" s="484"/>
      <c r="C456" s="485"/>
      <c r="D456" s="485"/>
      <c r="E456" s="478" t="s">
        <v>174</v>
      </c>
      <c r="G456" s="521"/>
      <c r="H456" s="517"/>
      <c r="I456" s="519" t="s">
        <v>272</v>
      </c>
      <c r="J456" s="520" t="s">
        <v>272</v>
      </c>
      <c r="K456" s="526"/>
      <c r="L456" s="527"/>
      <c r="M456" s="527"/>
      <c r="N456" s="527"/>
      <c r="O456" s="527"/>
      <c r="P456" s="527"/>
      <c r="Q456" s="527"/>
      <c r="R456" s="527"/>
      <c r="S456" s="527"/>
      <c r="T456" s="527"/>
      <c r="U456" s="527"/>
      <c r="V456" s="527"/>
      <c r="W456" s="527"/>
    </row>
    <row r="457" spans="2:23" ht="63.75" outlineLevel="1" x14ac:dyDescent="0.2">
      <c r="B457" s="484"/>
      <c r="C457" s="485"/>
      <c r="D457" s="485"/>
      <c r="F457" s="478" t="s">
        <v>62</v>
      </c>
      <c r="G457" s="521" t="s">
        <v>278</v>
      </c>
      <c r="H457" s="517" t="s">
        <v>289</v>
      </c>
      <c r="I457" s="519">
        <v>44</v>
      </c>
      <c r="J457" s="520">
        <v>3.8</v>
      </c>
      <c r="K457" s="526"/>
      <c r="L457" s="527"/>
      <c r="M457" s="527"/>
      <c r="N457" s="527"/>
      <c r="O457" s="527"/>
      <c r="P457" s="527"/>
      <c r="Q457" s="527"/>
      <c r="R457" s="527"/>
      <c r="S457" s="527"/>
      <c r="T457" s="527"/>
      <c r="U457" s="527"/>
      <c r="V457" s="527"/>
      <c r="W457" s="527"/>
    </row>
    <row r="458" spans="2:23" ht="63.75" outlineLevel="1" x14ac:dyDescent="0.2">
      <c r="B458" s="484"/>
      <c r="C458" s="485"/>
      <c r="D458" s="485"/>
      <c r="F458" s="478" t="s">
        <v>175</v>
      </c>
      <c r="G458" s="521" t="s">
        <v>278</v>
      </c>
      <c r="H458" s="517" t="s">
        <v>289</v>
      </c>
      <c r="I458" s="519">
        <v>44</v>
      </c>
      <c r="J458" s="520">
        <v>3.8</v>
      </c>
      <c r="K458" s="526"/>
      <c r="L458" s="527"/>
      <c r="M458" s="527"/>
      <c r="N458" s="527"/>
      <c r="O458" s="527"/>
      <c r="P458" s="527"/>
      <c r="Q458" s="527"/>
      <c r="R458" s="527"/>
      <c r="S458" s="527"/>
      <c r="T458" s="527"/>
      <c r="U458" s="527"/>
      <c r="V458" s="527"/>
      <c r="W458" s="527"/>
    </row>
    <row r="459" spans="2:23" x14ac:dyDescent="0.2">
      <c r="B459" s="484"/>
      <c r="C459" s="485"/>
      <c r="D459" s="485"/>
      <c r="E459" s="478" t="s">
        <v>169</v>
      </c>
      <c r="G459" s="521"/>
      <c r="H459" s="517"/>
      <c r="I459" s="519" t="s">
        <v>272</v>
      </c>
      <c r="J459" s="520" t="s">
        <v>272</v>
      </c>
      <c r="K459" s="526"/>
      <c r="L459" s="527"/>
      <c r="M459" s="527"/>
      <c r="N459" s="527"/>
      <c r="O459" s="527"/>
      <c r="P459" s="527"/>
      <c r="Q459" s="527"/>
      <c r="R459" s="527"/>
      <c r="S459" s="527"/>
      <c r="T459" s="527"/>
      <c r="U459" s="527"/>
      <c r="V459" s="527"/>
      <c r="W459" s="527"/>
    </row>
    <row r="460" spans="2:23" ht="63.75" outlineLevel="1" x14ac:dyDescent="0.2">
      <c r="B460" s="484"/>
      <c r="C460" s="485"/>
      <c r="D460" s="485"/>
      <c r="F460" s="478" t="s">
        <v>60</v>
      </c>
      <c r="G460" s="521" t="s">
        <v>278</v>
      </c>
      <c r="H460" s="517" t="s">
        <v>289</v>
      </c>
      <c r="I460" s="519">
        <v>44</v>
      </c>
      <c r="J460" s="520">
        <v>3.8</v>
      </c>
      <c r="K460" s="526"/>
      <c r="L460" s="527"/>
      <c r="M460" s="527"/>
      <c r="N460" s="527"/>
      <c r="O460" s="527"/>
      <c r="P460" s="527"/>
      <c r="Q460" s="527"/>
      <c r="R460" s="527"/>
      <c r="S460" s="527"/>
      <c r="T460" s="527"/>
      <c r="U460" s="527"/>
      <c r="V460" s="527"/>
      <c r="W460" s="527"/>
    </row>
    <row r="461" spans="2:23" ht="63.75" outlineLevel="1" x14ac:dyDescent="0.2">
      <c r="B461" s="484"/>
      <c r="C461" s="485"/>
      <c r="D461" s="485"/>
      <c r="F461" s="478" t="s">
        <v>170</v>
      </c>
      <c r="G461" s="521" t="s">
        <v>278</v>
      </c>
      <c r="H461" s="517" t="s">
        <v>289</v>
      </c>
      <c r="I461" s="519">
        <v>44</v>
      </c>
      <c r="J461" s="520">
        <v>3.8</v>
      </c>
      <c r="K461" s="526"/>
      <c r="L461" s="527"/>
      <c r="M461" s="527"/>
      <c r="N461" s="527"/>
      <c r="O461" s="527"/>
      <c r="P461" s="527"/>
      <c r="Q461" s="527"/>
      <c r="R461" s="527"/>
      <c r="S461" s="527"/>
      <c r="T461" s="527"/>
      <c r="U461" s="527"/>
      <c r="V461" s="527"/>
      <c r="W461" s="527"/>
    </row>
    <row r="462" spans="2:23" ht="63.75" outlineLevel="1" x14ac:dyDescent="0.2">
      <c r="B462" s="484"/>
      <c r="C462" s="485"/>
      <c r="D462" s="485"/>
      <c r="F462" s="478" t="s">
        <v>171</v>
      </c>
      <c r="G462" s="521" t="s">
        <v>278</v>
      </c>
      <c r="H462" s="517" t="s">
        <v>289</v>
      </c>
      <c r="I462" s="519">
        <v>44</v>
      </c>
      <c r="J462" s="520">
        <v>3.8</v>
      </c>
      <c r="K462" s="526"/>
      <c r="L462" s="527"/>
      <c r="M462" s="527"/>
      <c r="N462" s="527"/>
      <c r="O462" s="527"/>
      <c r="P462" s="527"/>
      <c r="Q462" s="527"/>
      <c r="R462" s="527"/>
      <c r="S462" s="527"/>
      <c r="T462" s="527"/>
      <c r="U462" s="527"/>
      <c r="V462" s="527"/>
      <c r="W462" s="527"/>
    </row>
    <row r="463" spans="2:23" x14ac:dyDescent="0.2">
      <c r="B463" s="484"/>
      <c r="C463" s="485"/>
      <c r="D463" s="485"/>
      <c r="E463" s="478" t="s">
        <v>334</v>
      </c>
      <c r="G463" s="521"/>
      <c r="H463" s="517"/>
      <c r="I463" s="519" t="s">
        <v>272</v>
      </c>
      <c r="J463" s="520" t="s">
        <v>272</v>
      </c>
      <c r="K463" s="526"/>
      <c r="L463" s="527"/>
      <c r="M463" s="527"/>
      <c r="N463" s="527"/>
      <c r="O463" s="527"/>
      <c r="P463" s="527"/>
      <c r="Q463" s="527"/>
      <c r="R463" s="527"/>
      <c r="S463" s="527"/>
      <c r="T463" s="527"/>
      <c r="U463" s="527"/>
      <c r="V463" s="527"/>
      <c r="W463" s="527"/>
    </row>
    <row r="464" spans="2:23" ht="63.75" outlineLevel="1" x14ac:dyDescent="0.2">
      <c r="B464" s="484"/>
      <c r="C464" s="485"/>
      <c r="D464" s="485"/>
      <c r="F464" s="478" t="s">
        <v>335</v>
      </c>
      <c r="G464" s="521" t="s">
        <v>278</v>
      </c>
      <c r="H464" s="517" t="s">
        <v>289</v>
      </c>
      <c r="I464" s="519">
        <v>44</v>
      </c>
      <c r="J464" s="520">
        <v>3.8</v>
      </c>
      <c r="K464" s="526"/>
      <c r="L464" s="527"/>
      <c r="M464" s="527"/>
      <c r="N464" s="527"/>
      <c r="O464" s="527"/>
      <c r="P464" s="527"/>
      <c r="Q464" s="527"/>
      <c r="R464" s="527"/>
      <c r="S464" s="527"/>
      <c r="T464" s="527"/>
      <c r="U464" s="527"/>
      <c r="V464" s="527"/>
      <c r="W464" s="527"/>
    </row>
    <row r="465" spans="2:23" ht="63.75" outlineLevel="1" x14ac:dyDescent="0.2">
      <c r="B465" s="484"/>
      <c r="C465" s="485"/>
      <c r="D465" s="485"/>
      <c r="F465" s="478" t="s">
        <v>336</v>
      </c>
      <c r="G465" s="521" t="s">
        <v>278</v>
      </c>
      <c r="H465" s="517" t="s">
        <v>289</v>
      </c>
      <c r="I465" s="519">
        <v>44</v>
      </c>
      <c r="J465" s="520">
        <v>3.8</v>
      </c>
      <c r="K465" s="526"/>
      <c r="L465" s="527"/>
      <c r="M465" s="527"/>
      <c r="N465" s="527"/>
      <c r="O465" s="527"/>
      <c r="P465" s="527"/>
      <c r="Q465" s="527"/>
      <c r="R465" s="527"/>
      <c r="S465" s="527"/>
      <c r="T465" s="527"/>
      <c r="U465" s="527"/>
      <c r="V465" s="527"/>
      <c r="W465" s="527"/>
    </row>
    <row r="466" spans="2:23" x14ac:dyDescent="0.2">
      <c r="B466" s="484"/>
      <c r="C466" s="485"/>
      <c r="D466" s="485"/>
      <c r="E466" s="478" t="s">
        <v>337</v>
      </c>
      <c r="G466" s="521"/>
      <c r="H466" s="517"/>
      <c r="I466" s="519" t="s">
        <v>272</v>
      </c>
      <c r="J466" s="520" t="s">
        <v>272</v>
      </c>
      <c r="K466" s="526"/>
      <c r="L466" s="527"/>
      <c r="M466" s="527"/>
      <c r="N466" s="527"/>
      <c r="O466" s="527"/>
      <c r="P466" s="527"/>
      <c r="Q466" s="527"/>
      <c r="R466" s="527"/>
      <c r="S466" s="527"/>
      <c r="T466" s="527"/>
      <c r="U466" s="527"/>
      <c r="V466" s="527"/>
      <c r="W466" s="527"/>
    </row>
    <row r="467" spans="2:23" ht="63.75" outlineLevel="1" x14ac:dyDescent="0.2">
      <c r="B467" s="484"/>
      <c r="C467" s="485"/>
      <c r="D467" s="485"/>
      <c r="F467" s="478" t="s">
        <v>338</v>
      </c>
      <c r="G467" s="521" t="s">
        <v>278</v>
      </c>
      <c r="H467" s="517" t="s">
        <v>289</v>
      </c>
      <c r="I467" s="519">
        <v>44</v>
      </c>
      <c r="J467" s="520">
        <v>3.8</v>
      </c>
      <c r="K467" s="526"/>
      <c r="L467" s="527"/>
      <c r="M467" s="527"/>
      <c r="N467" s="527"/>
      <c r="O467" s="527"/>
      <c r="P467" s="527"/>
      <c r="Q467" s="527"/>
      <c r="R467" s="527"/>
      <c r="S467" s="527"/>
      <c r="T467" s="527"/>
      <c r="U467" s="527"/>
      <c r="V467" s="527"/>
      <c r="W467" s="527"/>
    </row>
    <row r="468" spans="2:23" ht="63.75" outlineLevel="1" x14ac:dyDescent="0.2">
      <c r="B468" s="484"/>
      <c r="C468" s="485"/>
      <c r="D468" s="485"/>
      <c r="F468" s="478" t="s">
        <v>339</v>
      </c>
      <c r="G468" s="521" t="s">
        <v>278</v>
      </c>
      <c r="H468" s="517" t="s">
        <v>289</v>
      </c>
      <c r="I468" s="519">
        <v>44</v>
      </c>
      <c r="J468" s="520">
        <v>3.8</v>
      </c>
      <c r="K468" s="526"/>
      <c r="L468" s="527"/>
      <c r="M468" s="527"/>
      <c r="N468" s="527"/>
      <c r="O468" s="527"/>
      <c r="P468" s="527"/>
      <c r="Q468" s="527"/>
      <c r="R468" s="527"/>
      <c r="S468" s="527"/>
      <c r="T468" s="527"/>
      <c r="U468" s="527"/>
      <c r="V468" s="527"/>
      <c r="W468" s="527"/>
    </row>
    <row r="469" spans="2:23" ht="63.75" outlineLevel="1" x14ac:dyDescent="0.2">
      <c r="B469" s="484"/>
      <c r="C469" s="485"/>
      <c r="D469" s="485"/>
      <c r="F469" s="478" t="s">
        <v>340</v>
      </c>
      <c r="G469" s="521" t="s">
        <v>278</v>
      </c>
      <c r="H469" s="517" t="s">
        <v>289</v>
      </c>
      <c r="I469" s="519">
        <v>44</v>
      </c>
      <c r="J469" s="520">
        <v>3.8</v>
      </c>
      <c r="K469" s="526"/>
      <c r="L469" s="527"/>
      <c r="M469" s="527"/>
      <c r="N469" s="527"/>
      <c r="O469" s="527"/>
      <c r="P469" s="527"/>
      <c r="Q469" s="527"/>
      <c r="R469" s="527"/>
      <c r="S469" s="527"/>
      <c r="T469" s="527"/>
      <c r="U469" s="527"/>
      <c r="V469" s="527"/>
      <c r="W469" s="527"/>
    </row>
    <row r="470" spans="2:23" x14ac:dyDescent="0.2">
      <c r="B470" s="484"/>
      <c r="C470" s="485"/>
      <c r="D470" s="485" t="s">
        <v>183</v>
      </c>
      <c r="G470" s="521"/>
      <c r="H470" s="517"/>
      <c r="I470" s="519" t="s">
        <v>272</v>
      </c>
      <c r="J470" s="520" t="s">
        <v>272</v>
      </c>
      <c r="K470" s="526"/>
      <c r="L470" s="527"/>
      <c r="M470" s="527"/>
      <c r="N470" s="527"/>
      <c r="O470" s="527"/>
      <c r="P470" s="527"/>
      <c r="Q470" s="527"/>
      <c r="R470" s="527"/>
      <c r="S470" s="527"/>
      <c r="T470" s="527"/>
      <c r="U470" s="527"/>
      <c r="V470" s="527"/>
      <c r="W470" s="527"/>
    </row>
    <row r="471" spans="2:23" x14ac:dyDescent="0.2">
      <c r="B471" s="484"/>
      <c r="C471" s="485"/>
      <c r="D471" s="485"/>
      <c r="E471" s="478" t="s">
        <v>184</v>
      </c>
      <c r="G471" s="521"/>
      <c r="H471" s="517"/>
      <c r="I471" s="519" t="s">
        <v>272</v>
      </c>
      <c r="J471" s="520" t="s">
        <v>272</v>
      </c>
      <c r="K471" s="526"/>
      <c r="L471" s="527"/>
      <c r="M471" s="527"/>
      <c r="N471" s="527"/>
      <c r="O471" s="527"/>
      <c r="P471" s="527"/>
      <c r="Q471" s="527"/>
      <c r="R471" s="527"/>
      <c r="S471" s="527"/>
      <c r="T471" s="527"/>
      <c r="U471" s="527"/>
      <c r="V471" s="527"/>
      <c r="W471" s="527"/>
    </row>
    <row r="472" spans="2:23" ht="63.75" outlineLevel="1" x14ac:dyDescent="0.2">
      <c r="B472" s="484"/>
      <c r="C472" s="485"/>
      <c r="D472" s="485"/>
      <c r="F472" s="478" t="s">
        <v>176</v>
      </c>
      <c r="G472" s="521" t="s">
        <v>278</v>
      </c>
      <c r="H472" s="517" t="s">
        <v>289</v>
      </c>
      <c r="I472" s="519">
        <v>44</v>
      </c>
      <c r="J472" s="520">
        <v>3.8</v>
      </c>
      <c r="K472" s="526"/>
      <c r="L472" s="527"/>
      <c r="M472" s="527"/>
      <c r="N472" s="527"/>
      <c r="O472" s="527"/>
      <c r="P472" s="527"/>
      <c r="Q472" s="527"/>
      <c r="R472" s="527"/>
      <c r="S472" s="527"/>
      <c r="T472" s="527"/>
      <c r="U472" s="527"/>
      <c r="V472" s="527"/>
      <c r="W472" s="527"/>
    </row>
    <row r="473" spans="2:23" ht="63.75" outlineLevel="1" x14ac:dyDescent="0.2">
      <c r="B473" s="484"/>
      <c r="C473" s="485"/>
      <c r="D473" s="485"/>
      <c r="F473" s="478" t="s">
        <v>180</v>
      </c>
      <c r="G473" s="521" t="s">
        <v>278</v>
      </c>
      <c r="H473" s="517" t="s">
        <v>289</v>
      </c>
      <c r="I473" s="519">
        <v>44</v>
      </c>
      <c r="J473" s="520">
        <v>3.8</v>
      </c>
      <c r="K473" s="526"/>
      <c r="L473" s="527"/>
      <c r="M473" s="527"/>
      <c r="N473" s="527"/>
      <c r="O473" s="527"/>
      <c r="P473" s="527"/>
      <c r="Q473" s="527"/>
      <c r="R473" s="527"/>
      <c r="S473" s="527"/>
      <c r="T473" s="527"/>
      <c r="U473" s="527"/>
      <c r="V473" s="527"/>
      <c r="W473" s="527"/>
    </row>
    <row r="474" spans="2:23" x14ac:dyDescent="0.2">
      <c r="B474" s="484"/>
      <c r="C474" s="485"/>
      <c r="D474" s="485"/>
      <c r="E474" s="478" t="s">
        <v>185</v>
      </c>
      <c r="G474" s="521"/>
      <c r="H474" s="517"/>
      <c r="I474" s="519" t="s">
        <v>272</v>
      </c>
      <c r="J474" s="520" t="s">
        <v>272</v>
      </c>
      <c r="K474" s="526"/>
      <c r="L474" s="527"/>
      <c r="M474" s="527"/>
      <c r="N474" s="527"/>
      <c r="O474" s="527"/>
      <c r="P474" s="527"/>
      <c r="Q474" s="527"/>
      <c r="R474" s="527"/>
      <c r="S474" s="527"/>
      <c r="T474" s="527"/>
      <c r="U474" s="527"/>
      <c r="V474" s="527"/>
      <c r="W474" s="527"/>
    </row>
    <row r="475" spans="2:23" ht="63.75" outlineLevel="1" x14ac:dyDescent="0.2">
      <c r="B475" s="484"/>
      <c r="C475" s="485"/>
      <c r="D475" s="485"/>
      <c r="F475" s="478" t="s">
        <v>177</v>
      </c>
      <c r="G475" s="521" t="s">
        <v>278</v>
      </c>
      <c r="H475" s="517" t="s">
        <v>289</v>
      </c>
      <c r="I475" s="519">
        <v>44</v>
      </c>
      <c r="J475" s="520">
        <v>3.8</v>
      </c>
      <c r="K475" s="526"/>
      <c r="L475" s="527"/>
      <c r="M475" s="527"/>
      <c r="N475" s="527"/>
      <c r="O475" s="527"/>
      <c r="P475" s="527"/>
      <c r="Q475" s="527"/>
      <c r="R475" s="527"/>
      <c r="S475" s="527"/>
      <c r="T475" s="527"/>
      <c r="U475" s="527"/>
      <c r="V475" s="527"/>
      <c r="W475" s="527"/>
    </row>
    <row r="476" spans="2:23" ht="63.75" outlineLevel="1" x14ac:dyDescent="0.2">
      <c r="B476" s="484"/>
      <c r="C476" s="485"/>
      <c r="D476" s="485"/>
      <c r="F476" s="478" t="s">
        <v>182</v>
      </c>
      <c r="G476" s="521" t="s">
        <v>278</v>
      </c>
      <c r="H476" s="517" t="s">
        <v>289</v>
      </c>
      <c r="I476" s="519">
        <v>44</v>
      </c>
      <c r="J476" s="520">
        <v>3.8</v>
      </c>
      <c r="K476" s="526"/>
      <c r="L476" s="527"/>
      <c r="M476" s="527"/>
      <c r="N476" s="527"/>
      <c r="O476" s="527"/>
      <c r="P476" s="527"/>
      <c r="Q476" s="527"/>
      <c r="R476" s="527"/>
      <c r="S476" s="527"/>
      <c r="T476" s="527"/>
      <c r="U476" s="527"/>
      <c r="V476" s="527"/>
      <c r="W476" s="527"/>
    </row>
    <row r="477" spans="2:23" x14ac:dyDescent="0.2">
      <c r="B477" s="484"/>
      <c r="C477" s="485"/>
      <c r="D477" s="485"/>
      <c r="E477" s="478" t="s">
        <v>186</v>
      </c>
      <c r="G477" s="521"/>
      <c r="H477" s="517"/>
      <c r="I477" s="519" t="s">
        <v>272</v>
      </c>
      <c r="J477" s="520" t="s">
        <v>272</v>
      </c>
      <c r="K477" s="526"/>
      <c r="L477" s="527"/>
      <c r="M477" s="527"/>
      <c r="N477" s="527"/>
      <c r="O477" s="527"/>
      <c r="P477" s="527"/>
      <c r="Q477" s="527"/>
      <c r="R477" s="527"/>
      <c r="S477" s="527"/>
      <c r="T477" s="527"/>
      <c r="U477" s="527"/>
      <c r="V477" s="527"/>
      <c r="W477" s="527"/>
    </row>
    <row r="478" spans="2:23" ht="63.75" outlineLevel="1" x14ac:dyDescent="0.2">
      <c r="B478" s="484"/>
      <c r="C478" s="485"/>
      <c r="D478" s="485"/>
      <c r="F478" s="478" t="s">
        <v>178</v>
      </c>
      <c r="G478" s="521" t="s">
        <v>278</v>
      </c>
      <c r="H478" s="517" t="s">
        <v>289</v>
      </c>
      <c r="I478" s="519">
        <v>44</v>
      </c>
      <c r="J478" s="520">
        <v>3.8</v>
      </c>
      <c r="K478" s="526"/>
      <c r="L478" s="527"/>
      <c r="M478" s="527"/>
      <c r="N478" s="527"/>
      <c r="O478" s="527"/>
      <c r="P478" s="527"/>
      <c r="Q478" s="527"/>
      <c r="R478" s="527"/>
      <c r="S478" s="527"/>
      <c r="T478" s="527"/>
      <c r="U478" s="527"/>
      <c r="V478" s="527"/>
      <c r="W478" s="527"/>
    </row>
    <row r="479" spans="2:23" ht="63.75" outlineLevel="1" x14ac:dyDescent="0.2">
      <c r="B479" s="484"/>
      <c r="C479" s="485"/>
      <c r="D479" s="485"/>
      <c r="F479" s="478" t="s">
        <v>181</v>
      </c>
      <c r="G479" s="521" t="s">
        <v>278</v>
      </c>
      <c r="H479" s="517" t="s">
        <v>289</v>
      </c>
      <c r="I479" s="519">
        <v>44</v>
      </c>
      <c r="J479" s="520">
        <v>3.8</v>
      </c>
      <c r="K479" s="526"/>
      <c r="L479" s="527"/>
      <c r="M479" s="527"/>
      <c r="N479" s="527"/>
      <c r="O479" s="527"/>
      <c r="P479" s="527"/>
      <c r="Q479" s="527"/>
      <c r="R479" s="527"/>
      <c r="S479" s="527"/>
      <c r="T479" s="527"/>
      <c r="U479" s="527"/>
      <c r="V479" s="527"/>
      <c r="W479" s="527"/>
    </row>
    <row r="480" spans="2:23" x14ac:dyDescent="0.2">
      <c r="B480" s="484"/>
      <c r="C480" s="485"/>
      <c r="D480" s="485"/>
      <c r="E480" s="478" t="s">
        <v>187</v>
      </c>
      <c r="G480" s="521"/>
      <c r="H480" s="517"/>
      <c r="I480" s="519" t="s">
        <v>272</v>
      </c>
      <c r="J480" s="520" t="s">
        <v>272</v>
      </c>
      <c r="K480" s="526"/>
      <c r="L480" s="527"/>
      <c r="M480" s="527"/>
      <c r="N480" s="527"/>
      <c r="O480" s="527"/>
      <c r="P480" s="527"/>
      <c r="Q480" s="527"/>
      <c r="R480" s="527"/>
      <c r="S480" s="527"/>
      <c r="T480" s="527"/>
      <c r="U480" s="527"/>
      <c r="V480" s="527"/>
      <c r="W480" s="527"/>
    </row>
    <row r="481" spans="2:23" ht="63.75" outlineLevel="1" x14ac:dyDescent="0.2">
      <c r="B481" s="484"/>
      <c r="C481" s="485"/>
      <c r="D481" s="485"/>
      <c r="F481" s="478" t="s">
        <v>179</v>
      </c>
      <c r="G481" s="521" t="s">
        <v>278</v>
      </c>
      <c r="H481" s="517" t="s">
        <v>289</v>
      </c>
      <c r="I481" s="519">
        <v>44</v>
      </c>
      <c r="J481" s="520">
        <v>3.8</v>
      </c>
      <c r="K481" s="526"/>
      <c r="L481" s="527"/>
      <c r="M481" s="527"/>
      <c r="N481" s="527"/>
      <c r="O481" s="527"/>
      <c r="P481" s="527"/>
      <c r="Q481" s="527"/>
      <c r="R481" s="527"/>
      <c r="S481" s="527"/>
      <c r="T481" s="527"/>
      <c r="U481" s="527"/>
      <c r="V481" s="527"/>
      <c r="W481" s="527"/>
    </row>
    <row r="482" spans="2:23" ht="63.75" outlineLevel="1" x14ac:dyDescent="0.2">
      <c r="B482" s="484"/>
      <c r="C482" s="485"/>
      <c r="D482" s="485"/>
      <c r="F482" s="478" t="s">
        <v>188</v>
      </c>
      <c r="G482" s="521" t="s">
        <v>278</v>
      </c>
      <c r="H482" s="517" t="s">
        <v>289</v>
      </c>
      <c r="I482" s="519">
        <v>44</v>
      </c>
      <c r="J482" s="520">
        <v>3.8</v>
      </c>
      <c r="K482" s="526"/>
      <c r="L482" s="527"/>
      <c r="M482" s="527"/>
      <c r="N482" s="527"/>
      <c r="O482" s="527"/>
      <c r="P482" s="527"/>
      <c r="Q482" s="527"/>
      <c r="R482" s="527"/>
      <c r="S482" s="527"/>
      <c r="T482" s="527"/>
      <c r="U482" s="527"/>
      <c r="V482" s="527"/>
      <c r="W482" s="527"/>
    </row>
    <row r="483" spans="2:23" x14ac:dyDescent="0.2">
      <c r="B483" s="484"/>
      <c r="C483" s="485"/>
      <c r="D483" s="485"/>
      <c r="E483" s="478" t="s">
        <v>341</v>
      </c>
      <c r="G483" s="521"/>
      <c r="H483" s="517"/>
      <c r="I483" s="519" t="s">
        <v>272</v>
      </c>
      <c r="J483" s="520" t="s">
        <v>272</v>
      </c>
      <c r="K483" s="526"/>
      <c r="L483" s="527"/>
      <c r="M483" s="527"/>
      <c r="N483" s="527"/>
      <c r="O483" s="527"/>
      <c r="P483" s="527"/>
      <c r="Q483" s="527"/>
      <c r="R483" s="527"/>
      <c r="S483" s="527"/>
      <c r="T483" s="527"/>
      <c r="U483" s="527"/>
      <c r="V483" s="527"/>
      <c r="W483" s="527"/>
    </row>
    <row r="484" spans="2:23" ht="63.75" outlineLevel="1" x14ac:dyDescent="0.2">
      <c r="B484" s="484"/>
      <c r="C484" s="485"/>
      <c r="D484" s="485"/>
      <c r="F484" s="478" t="s">
        <v>342</v>
      </c>
      <c r="G484" s="521" t="s">
        <v>278</v>
      </c>
      <c r="H484" s="517" t="s">
        <v>289</v>
      </c>
      <c r="I484" s="519">
        <v>44</v>
      </c>
      <c r="J484" s="520">
        <v>3.8</v>
      </c>
      <c r="K484" s="526"/>
      <c r="L484" s="527"/>
      <c r="M484" s="527"/>
      <c r="N484" s="527"/>
      <c r="O484" s="527"/>
      <c r="P484" s="527"/>
      <c r="Q484" s="527"/>
      <c r="R484" s="527"/>
      <c r="S484" s="527"/>
      <c r="T484" s="527"/>
      <c r="U484" s="527"/>
      <c r="V484" s="527"/>
      <c r="W484" s="527"/>
    </row>
    <row r="485" spans="2:23" ht="63.75" outlineLevel="1" x14ac:dyDescent="0.2">
      <c r="B485" s="484"/>
      <c r="C485" s="485"/>
      <c r="D485" s="485"/>
      <c r="F485" s="478" t="s">
        <v>343</v>
      </c>
      <c r="G485" s="521" t="s">
        <v>278</v>
      </c>
      <c r="H485" s="517" t="s">
        <v>289</v>
      </c>
      <c r="I485" s="519">
        <v>44</v>
      </c>
      <c r="J485" s="520">
        <v>3.8</v>
      </c>
      <c r="K485" s="526"/>
      <c r="L485" s="527"/>
      <c r="M485" s="527"/>
      <c r="N485" s="527"/>
      <c r="O485" s="527"/>
      <c r="P485" s="527"/>
      <c r="Q485" s="527"/>
      <c r="R485" s="527"/>
      <c r="S485" s="527"/>
      <c r="T485" s="527"/>
      <c r="U485" s="527"/>
      <c r="V485" s="527"/>
      <c r="W485" s="527"/>
    </row>
    <row r="486" spans="2:23" x14ac:dyDescent="0.2">
      <c r="B486" s="484"/>
      <c r="C486" s="485"/>
      <c r="D486" s="485"/>
      <c r="E486" s="478" t="s">
        <v>344</v>
      </c>
      <c r="G486" s="521"/>
      <c r="H486" s="517"/>
      <c r="I486" s="519" t="s">
        <v>272</v>
      </c>
      <c r="J486" s="520" t="s">
        <v>272</v>
      </c>
      <c r="K486" s="526"/>
      <c r="L486" s="527"/>
      <c r="M486" s="527"/>
      <c r="N486" s="527"/>
      <c r="O486" s="527"/>
      <c r="P486" s="527"/>
      <c r="Q486" s="527"/>
      <c r="R486" s="527"/>
      <c r="S486" s="527"/>
      <c r="T486" s="527"/>
      <c r="U486" s="527"/>
      <c r="V486" s="527"/>
      <c r="W486" s="527"/>
    </row>
    <row r="487" spans="2:23" ht="63.75" outlineLevel="1" x14ac:dyDescent="0.2">
      <c r="B487" s="484"/>
      <c r="C487" s="485"/>
      <c r="D487" s="485"/>
      <c r="F487" s="478" t="s">
        <v>345</v>
      </c>
      <c r="G487" s="521" t="s">
        <v>278</v>
      </c>
      <c r="H487" s="517" t="s">
        <v>289</v>
      </c>
      <c r="I487" s="519">
        <v>44</v>
      </c>
      <c r="J487" s="520">
        <v>3.8</v>
      </c>
      <c r="K487" s="526"/>
      <c r="L487" s="527"/>
      <c r="M487" s="527"/>
      <c r="N487" s="527"/>
      <c r="O487" s="527"/>
      <c r="P487" s="527"/>
      <c r="Q487" s="527"/>
      <c r="R487" s="527"/>
      <c r="S487" s="527"/>
      <c r="T487" s="527"/>
      <c r="U487" s="527"/>
      <c r="V487" s="527"/>
      <c r="W487" s="527"/>
    </row>
    <row r="488" spans="2:23" ht="63.75" outlineLevel="1" x14ac:dyDescent="0.2">
      <c r="B488" s="484"/>
      <c r="C488" s="485"/>
      <c r="D488" s="485"/>
      <c r="F488" s="478" t="s">
        <v>346</v>
      </c>
      <c r="G488" s="521" t="s">
        <v>278</v>
      </c>
      <c r="H488" s="517" t="s">
        <v>289</v>
      </c>
      <c r="I488" s="519">
        <v>44</v>
      </c>
      <c r="J488" s="520">
        <v>3.8</v>
      </c>
      <c r="K488" s="526"/>
      <c r="L488" s="527"/>
      <c r="M488" s="527"/>
      <c r="N488" s="527"/>
      <c r="O488" s="527"/>
      <c r="P488" s="527"/>
      <c r="Q488" s="527"/>
      <c r="R488" s="527"/>
      <c r="S488" s="527"/>
      <c r="T488" s="527"/>
      <c r="U488" s="527"/>
      <c r="V488" s="527"/>
      <c r="W488" s="527"/>
    </row>
    <row r="489" spans="2:23" x14ac:dyDescent="0.2">
      <c r="B489" s="484"/>
      <c r="C489" s="485"/>
      <c r="D489" s="485" t="s">
        <v>63</v>
      </c>
      <c r="G489" s="521"/>
      <c r="H489" s="517"/>
      <c r="I489" s="519" t="s">
        <v>272</v>
      </c>
      <c r="J489" s="520" t="s">
        <v>272</v>
      </c>
      <c r="K489" s="526"/>
      <c r="L489" s="527"/>
      <c r="M489" s="527"/>
      <c r="N489" s="527"/>
      <c r="O489" s="527"/>
      <c r="P489" s="527"/>
      <c r="Q489" s="527"/>
      <c r="R489" s="527"/>
      <c r="S489" s="527"/>
      <c r="T489" s="527"/>
      <c r="U489" s="527"/>
      <c r="V489" s="527"/>
      <c r="W489" s="527"/>
    </row>
    <row r="490" spans="2:23" ht="63.75" outlineLevel="1" x14ac:dyDescent="0.2">
      <c r="B490" s="484"/>
      <c r="C490" s="485"/>
      <c r="D490" s="485"/>
      <c r="F490" s="478" t="s">
        <v>190</v>
      </c>
      <c r="G490" s="521" t="s">
        <v>278</v>
      </c>
      <c r="H490" s="517" t="s">
        <v>289</v>
      </c>
      <c r="I490" s="519">
        <v>44</v>
      </c>
      <c r="J490" s="520">
        <v>3.8</v>
      </c>
      <c r="K490" s="526"/>
      <c r="L490" s="527"/>
      <c r="M490" s="527"/>
      <c r="N490" s="527"/>
      <c r="O490" s="527"/>
      <c r="P490" s="527"/>
      <c r="Q490" s="527"/>
      <c r="R490" s="527"/>
      <c r="S490" s="527"/>
      <c r="T490" s="527"/>
      <c r="U490" s="527"/>
      <c r="V490" s="527"/>
      <c r="W490" s="527"/>
    </row>
    <row r="491" spans="2:23" ht="63.75" outlineLevel="1" x14ac:dyDescent="0.2">
      <c r="B491" s="484"/>
      <c r="C491" s="485"/>
      <c r="D491" s="485"/>
      <c r="F491" s="478" t="s">
        <v>191</v>
      </c>
      <c r="G491" s="521" t="s">
        <v>278</v>
      </c>
      <c r="H491" s="517" t="s">
        <v>289</v>
      </c>
      <c r="I491" s="519">
        <v>44</v>
      </c>
      <c r="J491" s="520">
        <v>3.8</v>
      </c>
      <c r="K491" s="526"/>
      <c r="L491" s="527"/>
      <c r="M491" s="527"/>
      <c r="N491" s="527"/>
      <c r="O491" s="527"/>
      <c r="P491" s="527"/>
      <c r="Q491" s="527"/>
      <c r="R491" s="527"/>
      <c r="S491" s="527"/>
      <c r="T491" s="527"/>
      <c r="U491" s="527"/>
      <c r="V491" s="527"/>
      <c r="W491" s="527"/>
    </row>
    <row r="492" spans="2:23" ht="63.75" outlineLevel="1" x14ac:dyDescent="0.2">
      <c r="B492" s="484"/>
      <c r="C492" s="485"/>
      <c r="D492" s="485"/>
      <c r="F492" s="478" t="s">
        <v>189</v>
      </c>
      <c r="G492" s="521" t="s">
        <v>278</v>
      </c>
      <c r="H492" s="517" t="s">
        <v>289</v>
      </c>
      <c r="I492" s="519">
        <v>44</v>
      </c>
      <c r="J492" s="520">
        <v>3.8</v>
      </c>
      <c r="K492" s="526"/>
      <c r="L492" s="527"/>
      <c r="M492" s="527"/>
      <c r="N492" s="527"/>
      <c r="O492" s="527"/>
      <c r="P492" s="527"/>
      <c r="Q492" s="527"/>
      <c r="R492" s="527"/>
      <c r="S492" s="527"/>
      <c r="T492" s="527"/>
      <c r="U492" s="527"/>
      <c r="V492" s="527"/>
      <c r="W492" s="527"/>
    </row>
    <row r="493" spans="2:23" x14ac:dyDescent="0.2">
      <c r="B493" s="484"/>
      <c r="C493" s="327"/>
      <c r="D493" s="485" t="s">
        <v>192</v>
      </c>
      <c r="G493" s="521"/>
      <c r="H493" s="517"/>
      <c r="I493" s="519" t="s">
        <v>272</v>
      </c>
      <c r="J493" s="520" t="s">
        <v>272</v>
      </c>
      <c r="K493" s="526"/>
      <c r="L493" s="527"/>
      <c r="M493" s="527"/>
      <c r="N493" s="527"/>
      <c r="O493" s="527"/>
      <c r="P493" s="527"/>
      <c r="Q493" s="527"/>
      <c r="R493" s="527"/>
      <c r="S493" s="527"/>
      <c r="T493" s="527"/>
      <c r="U493" s="527"/>
      <c r="V493" s="527"/>
      <c r="W493" s="527"/>
    </row>
    <row r="494" spans="2:23" ht="63.75" outlineLevel="1" x14ac:dyDescent="0.2">
      <c r="B494" s="484"/>
      <c r="C494" s="485"/>
      <c r="D494" s="485"/>
      <c r="F494" s="478" t="s">
        <v>193</v>
      </c>
      <c r="G494" s="521" t="s">
        <v>278</v>
      </c>
      <c r="H494" s="517" t="s">
        <v>289</v>
      </c>
      <c r="I494" s="519">
        <v>44</v>
      </c>
      <c r="J494" s="520">
        <v>3.8</v>
      </c>
      <c r="K494" s="526"/>
      <c r="L494" s="527"/>
      <c r="M494" s="527"/>
      <c r="N494" s="527"/>
      <c r="O494" s="527"/>
      <c r="P494" s="527"/>
      <c r="Q494" s="527"/>
      <c r="R494" s="527"/>
      <c r="S494" s="527"/>
      <c r="T494" s="527"/>
      <c r="U494" s="527"/>
      <c r="V494" s="527"/>
      <c r="W494" s="527"/>
    </row>
    <row r="495" spans="2:23" ht="63.75" outlineLevel="1" x14ac:dyDescent="0.2">
      <c r="B495" s="484"/>
      <c r="C495" s="485"/>
      <c r="D495" s="485"/>
      <c r="F495" s="478" t="s">
        <v>194</v>
      </c>
      <c r="G495" s="521" t="s">
        <v>278</v>
      </c>
      <c r="H495" s="517" t="s">
        <v>289</v>
      </c>
      <c r="I495" s="519">
        <v>44</v>
      </c>
      <c r="J495" s="520">
        <v>3.8</v>
      </c>
      <c r="K495" s="526"/>
      <c r="L495" s="527"/>
      <c r="M495" s="527"/>
      <c r="N495" s="527"/>
      <c r="O495" s="527"/>
      <c r="P495" s="527"/>
      <c r="Q495" s="527"/>
      <c r="R495" s="527"/>
      <c r="S495" s="527"/>
      <c r="T495" s="527"/>
      <c r="U495" s="527"/>
      <c r="V495" s="527"/>
      <c r="W495" s="527"/>
    </row>
    <row r="496" spans="2:23" x14ac:dyDescent="0.2">
      <c r="B496" s="484"/>
      <c r="C496" s="485" t="s">
        <v>145</v>
      </c>
      <c r="D496" s="485"/>
      <c r="G496" s="521"/>
      <c r="H496" s="517"/>
      <c r="I496" s="519" t="s">
        <v>272</v>
      </c>
      <c r="J496" s="520" t="s">
        <v>272</v>
      </c>
    </row>
    <row r="497" spans="2:10" x14ac:dyDescent="0.2">
      <c r="B497" s="484"/>
      <c r="C497" s="485"/>
      <c r="D497" s="485" t="s">
        <v>146</v>
      </c>
      <c r="G497" s="521"/>
      <c r="H497" s="517"/>
      <c r="I497" s="519" t="s">
        <v>272</v>
      </c>
      <c r="J497" s="520" t="s">
        <v>272</v>
      </c>
    </row>
    <row r="498" spans="2:10" ht="51" outlineLevel="1" x14ac:dyDescent="0.2">
      <c r="B498" s="484"/>
      <c r="F498" s="478" t="s">
        <v>196</v>
      </c>
      <c r="G498" s="521" t="s">
        <v>259</v>
      </c>
      <c r="H498" s="517" t="s">
        <v>241</v>
      </c>
      <c r="I498" s="519">
        <v>46</v>
      </c>
      <c r="J498" s="520">
        <v>3.9</v>
      </c>
    </row>
    <row r="499" spans="2:10" ht="153" outlineLevel="1" x14ac:dyDescent="0.2">
      <c r="B499" s="484"/>
      <c r="F499" s="478" t="s">
        <v>208</v>
      </c>
      <c r="G499" s="521" t="s">
        <v>260</v>
      </c>
      <c r="H499" s="517" t="s">
        <v>290</v>
      </c>
      <c r="I499" s="519">
        <v>46</v>
      </c>
      <c r="J499" s="520">
        <v>3.9</v>
      </c>
    </row>
    <row r="500" spans="2:10" x14ac:dyDescent="0.2">
      <c r="B500" s="484"/>
      <c r="D500" s="485" t="s">
        <v>69</v>
      </c>
      <c r="G500" s="521"/>
      <c r="H500" s="517"/>
      <c r="I500" s="519" t="s">
        <v>272</v>
      </c>
      <c r="J500" s="520" t="s">
        <v>272</v>
      </c>
    </row>
    <row r="501" spans="2:10" ht="25.5" outlineLevel="1" x14ac:dyDescent="0.2">
      <c r="B501" s="484"/>
      <c r="F501" s="478" t="s">
        <v>249</v>
      </c>
      <c r="G501" s="521" t="s">
        <v>242</v>
      </c>
      <c r="H501" s="517" t="s">
        <v>243</v>
      </c>
      <c r="I501" s="519">
        <v>46</v>
      </c>
      <c r="J501" s="520">
        <v>3.9</v>
      </c>
    </row>
    <row r="502" spans="2:10" ht="25.5" outlineLevel="1" x14ac:dyDescent="0.2">
      <c r="B502" s="484"/>
      <c r="F502" s="478" t="s">
        <v>250</v>
      </c>
      <c r="G502" s="521" t="s">
        <v>242</v>
      </c>
      <c r="H502" s="517" t="s">
        <v>243</v>
      </c>
      <c r="I502" s="519">
        <v>46</v>
      </c>
      <c r="J502" s="520">
        <v>3.9</v>
      </c>
    </row>
    <row r="503" spans="2:10" outlineLevel="1" x14ac:dyDescent="0.2">
      <c r="B503" s="484"/>
      <c r="F503" s="478" t="s">
        <v>373</v>
      </c>
      <c r="G503" s="521" t="s">
        <v>364</v>
      </c>
      <c r="H503" s="517" t="s">
        <v>273</v>
      </c>
      <c r="I503" s="519">
        <v>74</v>
      </c>
      <c r="J503" s="520">
        <v>3.8</v>
      </c>
    </row>
    <row r="504" spans="2:10" x14ac:dyDescent="0.2">
      <c r="B504" s="484"/>
      <c r="D504" s="485" t="s">
        <v>205</v>
      </c>
      <c r="G504" s="521"/>
      <c r="H504" s="517"/>
      <c r="I504" s="519" t="s">
        <v>272</v>
      </c>
      <c r="J504" s="520" t="s">
        <v>272</v>
      </c>
    </row>
    <row r="505" spans="2:10" outlineLevel="1" x14ac:dyDescent="0.2">
      <c r="B505" s="484"/>
      <c r="D505" s="485"/>
      <c r="F505" s="478" t="s">
        <v>209</v>
      </c>
      <c r="G505" s="521" t="s">
        <v>244</v>
      </c>
      <c r="H505" s="517" t="s">
        <v>245</v>
      </c>
      <c r="I505" s="519">
        <v>74</v>
      </c>
      <c r="J505" s="520">
        <v>3.9</v>
      </c>
    </row>
    <row r="506" spans="2:10" outlineLevel="1" x14ac:dyDescent="0.2">
      <c r="B506" s="484"/>
      <c r="F506" s="478" t="s">
        <v>207</v>
      </c>
      <c r="G506" s="521" t="s">
        <v>244</v>
      </c>
      <c r="H506" s="517" t="s">
        <v>245</v>
      </c>
      <c r="I506" s="519">
        <v>74</v>
      </c>
      <c r="J506" s="520">
        <v>3.9</v>
      </c>
    </row>
    <row r="507" spans="2:10" outlineLevel="1" x14ac:dyDescent="0.2">
      <c r="B507" s="484"/>
      <c r="F507" s="478" t="s">
        <v>206</v>
      </c>
      <c r="G507" s="521" t="s">
        <v>244</v>
      </c>
      <c r="H507" s="517" t="s">
        <v>245</v>
      </c>
      <c r="I507" s="519">
        <v>74</v>
      </c>
      <c r="J507" s="520">
        <v>3.9</v>
      </c>
    </row>
    <row r="508" spans="2:10" x14ac:dyDescent="0.2">
      <c r="B508" s="484"/>
      <c r="D508" s="485" t="s">
        <v>145</v>
      </c>
      <c r="G508" s="521"/>
      <c r="H508" s="517"/>
      <c r="I508" s="519" t="s">
        <v>272</v>
      </c>
      <c r="J508" s="520" t="s">
        <v>272</v>
      </c>
    </row>
    <row r="509" spans="2:10" outlineLevel="1" x14ac:dyDescent="0.2">
      <c r="B509" s="484"/>
      <c r="D509" s="485"/>
      <c r="F509" s="478" t="s">
        <v>145</v>
      </c>
      <c r="G509" s="521" t="s">
        <v>244</v>
      </c>
      <c r="H509" s="517" t="s">
        <v>245</v>
      </c>
      <c r="I509" s="519">
        <v>74</v>
      </c>
      <c r="J509" s="520">
        <v>3.9</v>
      </c>
    </row>
    <row r="510" spans="2:10" outlineLevel="1" x14ac:dyDescent="0.2">
      <c r="B510" s="484"/>
      <c r="D510" s="485"/>
      <c r="G510" s="521"/>
      <c r="H510" s="517"/>
      <c r="I510" s="519" t="s">
        <v>272</v>
      </c>
      <c r="J510" s="520" t="s">
        <v>272</v>
      </c>
    </row>
    <row r="511" spans="2:10" outlineLevel="1" x14ac:dyDescent="0.2">
      <c r="B511" s="484"/>
      <c r="C511" s="485" t="s">
        <v>478</v>
      </c>
      <c r="D511" s="485"/>
      <c r="G511" s="523"/>
      <c r="H511" s="517"/>
      <c r="I511" s="519" t="s">
        <v>272</v>
      </c>
      <c r="J511" s="520" t="s">
        <v>272</v>
      </c>
    </row>
    <row r="512" spans="2:10" outlineLevel="1" x14ac:dyDescent="0.2">
      <c r="B512" s="484"/>
      <c r="D512" s="485"/>
      <c r="F512" s="478" t="s">
        <v>474</v>
      </c>
      <c r="G512" s="523"/>
      <c r="H512" s="517"/>
      <c r="I512" s="519" t="s">
        <v>272</v>
      </c>
      <c r="J512" s="520" t="s">
        <v>272</v>
      </c>
    </row>
    <row r="513" spans="2:10" outlineLevel="1" x14ac:dyDescent="0.2">
      <c r="B513" s="484"/>
      <c r="D513" s="485"/>
      <c r="F513" s="478" t="s">
        <v>475</v>
      </c>
      <c r="G513" s="523"/>
      <c r="H513" s="517"/>
      <c r="I513" s="519" t="s">
        <v>272</v>
      </c>
      <c r="J513" s="520" t="s">
        <v>272</v>
      </c>
    </row>
    <row r="514" spans="2:10" outlineLevel="1" x14ac:dyDescent="0.2">
      <c r="B514" s="484"/>
      <c r="D514" s="485"/>
      <c r="F514" s="478" t="s">
        <v>476</v>
      </c>
      <c r="G514" s="523"/>
      <c r="H514" s="517"/>
      <c r="I514" s="519" t="s">
        <v>272</v>
      </c>
      <c r="J514" s="520" t="s">
        <v>272</v>
      </c>
    </row>
    <row r="515" spans="2:10" outlineLevel="1" x14ac:dyDescent="0.2">
      <c r="B515" s="484"/>
      <c r="D515" s="485"/>
      <c r="G515" s="523"/>
      <c r="H515" s="517"/>
      <c r="I515" s="519" t="s">
        <v>272</v>
      </c>
      <c r="J515" s="520" t="s">
        <v>272</v>
      </c>
    </row>
    <row r="516" spans="2:10" x14ac:dyDescent="0.2">
      <c r="B516" s="477" t="s">
        <v>147</v>
      </c>
      <c r="G516" s="60"/>
      <c r="H516" s="385"/>
      <c r="I516" s="5" t="s">
        <v>272</v>
      </c>
      <c r="J516" s="59" t="s">
        <v>272</v>
      </c>
    </row>
    <row r="517" spans="2:10" x14ac:dyDescent="0.2">
      <c r="B517" s="484"/>
      <c r="G517" s="60"/>
      <c r="H517" s="385"/>
      <c r="I517" s="5" t="s">
        <v>272</v>
      </c>
      <c r="J517" s="59" t="s">
        <v>272</v>
      </c>
    </row>
    <row r="518" spans="2:10" x14ac:dyDescent="0.2">
      <c r="B518" s="477" t="s">
        <v>148</v>
      </c>
      <c r="G518" s="60" t="s">
        <v>298</v>
      </c>
      <c r="H518" s="385" t="s">
        <v>245</v>
      </c>
      <c r="I518" s="5" t="s">
        <v>272</v>
      </c>
      <c r="J518" s="59" t="s">
        <v>272</v>
      </c>
    </row>
    <row r="519" spans="2:10" x14ac:dyDescent="0.2">
      <c r="B519" s="477"/>
      <c r="G519" s="60"/>
      <c r="H519" s="385"/>
      <c r="I519" s="5" t="s">
        <v>272</v>
      </c>
      <c r="J519" s="59" t="s">
        <v>272</v>
      </c>
    </row>
    <row r="520" spans="2:10" ht="13.5" thickBot="1" x14ac:dyDescent="0.25">
      <c r="B520" s="528" t="s">
        <v>311</v>
      </c>
      <c r="C520" s="529"/>
      <c r="D520" s="529"/>
      <c r="E520" s="529"/>
      <c r="F520" s="529"/>
      <c r="G520" s="304"/>
      <c r="H520" s="390"/>
      <c r="I520" s="305" t="s">
        <v>272</v>
      </c>
      <c r="J520" s="306" t="s">
        <v>272</v>
      </c>
    </row>
    <row r="521" spans="2:10" ht="13.5" thickBot="1" x14ac:dyDescent="0.25">
      <c r="G521" s="61"/>
      <c r="H521" s="61"/>
      <c r="I521" s="62"/>
      <c r="J521" s="62"/>
    </row>
    <row r="522" spans="2:10" x14ac:dyDescent="0.2">
      <c r="B522" s="536" t="s">
        <v>416</v>
      </c>
      <c r="C522" s="537"/>
      <c r="D522" s="537"/>
      <c r="E522" s="537"/>
      <c r="F522" s="545"/>
      <c r="G522" s="546"/>
      <c r="H522" s="547"/>
      <c r="I522" s="540"/>
      <c r="J522" s="548"/>
    </row>
    <row r="523" spans="2:10" x14ac:dyDescent="0.2">
      <c r="B523" s="477" t="s">
        <v>435</v>
      </c>
      <c r="D523" s="485"/>
      <c r="E523" s="327"/>
      <c r="F523" s="549"/>
      <c r="G523" s="534"/>
      <c r="H523" s="517"/>
      <c r="I523" s="519"/>
      <c r="J523" s="550"/>
    </row>
    <row r="524" spans="2:10" x14ac:dyDescent="0.2">
      <c r="B524" s="477"/>
      <c r="D524" s="485" t="s">
        <v>436</v>
      </c>
      <c r="E524" s="485"/>
      <c r="F524" s="551"/>
      <c r="G524" s="534"/>
      <c r="H524" s="517"/>
      <c r="I524" s="519"/>
      <c r="J524" s="550"/>
    </row>
    <row r="525" spans="2:10" ht="38.25" x14ac:dyDescent="0.2">
      <c r="B525" s="477"/>
      <c r="F525" s="549" t="s">
        <v>437</v>
      </c>
      <c r="G525" s="534" t="s">
        <v>509</v>
      </c>
      <c r="H525" s="517" t="s">
        <v>510</v>
      </c>
      <c r="I525" s="519" t="s">
        <v>511</v>
      </c>
      <c r="J525" s="552" t="s">
        <v>512</v>
      </c>
    </row>
    <row r="526" spans="2:10" ht="38.25" x14ac:dyDescent="0.2">
      <c r="B526" s="477"/>
      <c r="F526" s="549" t="s">
        <v>438</v>
      </c>
      <c r="G526" s="534" t="s">
        <v>509</v>
      </c>
      <c r="H526" s="517" t="s">
        <v>510</v>
      </c>
      <c r="I526" s="519" t="s">
        <v>511</v>
      </c>
      <c r="J526" s="550" t="s">
        <v>512</v>
      </c>
    </row>
    <row r="527" spans="2:10" ht="38.25" x14ac:dyDescent="0.2">
      <c r="B527" s="477"/>
      <c r="F527" s="549" t="s">
        <v>439</v>
      </c>
      <c r="G527" s="534" t="s">
        <v>509</v>
      </c>
      <c r="H527" s="517" t="s">
        <v>510</v>
      </c>
      <c r="I527" s="519" t="s">
        <v>511</v>
      </c>
      <c r="J527" s="550" t="s">
        <v>512</v>
      </c>
    </row>
    <row r="528" spans="2:10" ht="38.25" x14ac:dyDescent="0.2">
      <c r="B528" s="477"/>
      <c r="F528" s="549" t="s">
        <v>440</v>
      </c>
      <c r="G528" s="534" t="s">
        <v>509</v>
      </c>
      <c r="H528" s="517" t="s">
        <v>510</v>
      </c>
      <c r="I528" s="519" t="s">
        <v>511</v>
      </c>
      <c r="J528" s="550" t="s">
        <v>512</v>
      </c>
    </row>
    <row r="529" spans="2:10" ht="38.25" x14ac:dyDescent="0.2">
      <c r="B529" s="477"/>
      <c r="F529" s="549" t="s">
        <v>441</v>
      </c>
      <c r="G529" s="534" t="s">
        <v>509</v>
      </c>
      <c r="H529" s="517" t="s">
        <v>510</v>
      </c>
      <c r="I529" s="519" t="s">
        <v>511</v>
      </c>
      <c r="J529" s="550" t="s">
        <v>512</v>
      </c>
    </row>
    <row r="530" spans="2:10" ht="38.25" x14ac:dyDescent="0.2">
      <c r="B530" s="477"/>
      <c r="F530" s="549" t="s">
        <v>442</v>
      </c>
      <c r="G530" s="534" t="s">
        <v>509</v>
      </c>
      <c r="H530" s="517" t="s">
        <v>510</v>
      </c>
      <c r="I530" s="519" t="s">
        <v>511</v>
      </c>
      <c r="J530" s="550" t="s">
        <v>512</v>
      </c>
    </row>
    <row r="531" spans="2:10" ht="38.25" x14ac:dyDescent="0.2">
      <c r="B531" s="477"/>
      <c r="F531" s="549" t="s">
        <v>443</v>
      </c>
      <c r="G531" s="534" t="s">
        <v>509</v>
      </c>
      <c r="H531" s="517" t="s">
        <v>510</v>
      </c>
      <c r="I531" s="519" t="s">
        <v>511</v>
      </c>
      <c r="J531" s="550" t="s">
        <v>512</v>
      </c>
    </row>
    <row r="532" spans="2:10" ht="38.25" x14ac:dyDescent="0.2">
      <c r="B532" s="477"/>
      <c r="F532" s="549" t="s">
        <v>444</v>
      </c>
      <c r="G532" s="534" t="s">
        <v>509</v>
      </c>
      <c r="H532" s="517" t="s">
        <v>510</v>
      </c>
      <c r="I532" s="519" t="s">
        <v>511</v>
      </c>
      <c r="J532" s="550" t="s">
        <v>512</v>
      </c>
    </row>
    <row r="533" spans="2:10" x14ac:dyDescent="0.2">
      <c r="B533" s="477"/>
      <c r="D533" s="485" t="s">
        <v>445</v>
      </c>
      <c r="E533" s="485"/>
      <c r="F533" s="551"/>
      <c r="G533" s="534"/>
      <c r="H533" s="517"/>
      <c r="I533" s="519"/>
      <c r="J533" s="550"/>
    </row>
    <row r="534" spans="2:10" ht="63.75" x14ac:dyDescent="0.2">
      <c r="B534" s="477"/>
      <c r="F534" s="685" t="s">
        <v>593</v>
      </c>
      <c r="G534" s="534" t="s">
        <v>513</v>
      </c>
      <c r="H534" s="517" t="s">
        <v>510</v>
      </c>
      <c r="I534" s="519" t="s">
        <v>514</v>
      </c>
      <c r="J534" s="550" t="s">
        <v>512</v>
      </c>
    </row>
    <row r="535" spans="2:10" ht="63.75" x14ac:dyDescent="0.2">
      <c r="B535" s="698"/>
      <c r="C535" s="699"/>
      <c r="D535" s="699"/>
      <c r="E535" s="699"/>
      <c r="F535" s="700" t="s">
        <v>468</v>
      </c>
      <c r="G535" s="701" t="s">
        <v>541</v>
      </c>
      <c r="H535" s="702" t="s">
        <v>510</v>
      </c>
      <c r="I535" s="703" t="s">
        <v>514</v>
      </c>
      <c r="J535" s="704" t="s">
        <v>512</v>
      </c>
    </row>
    <row r="536" spans="2:10" ht="63.75" x14ac:dyDescent="0.2">
      <c r="B536" s="477"/>
      <c r="F536" s="685" t="s">
        <v>594</v>
      </c>
      <c r="G536" s="534" t="s">
        <v>513</v>
      </c>
      <c r="H536" s="517" t="s">
        <v>510</v>
      </c>
      <c r="I536" s="519" t="s">
        <v>514</v>
      </c>
      <c r="J536" s="550" t="s">
        <v>512</v>
      </c>
    </row>
    <row r="537" spans="2:10" ht="63.75" x14ac:dyDescent="0.2">
      <c r="B537" s="698"/>
      <c r="C537" s="699"/>
      <c r="D537" s="699"/>
      <c r="E537" s="699"/>
      <c r="F537" s="700" t="s">
        <v>469</v>
      </c>
      <c r="G537" s="701" t="s">
        <v>541</v>
      </c>
      <c r="H537" s="702" t="s">
        <v>510</v>
      </c>
      <c r="I537" s="703" t="s">
        <v>514</v>
      </c>
      <c r="J537" s="704" t="s">
        <v>512</v>
      </c>
    </row>
    <row r="538" spans="2:10" ht="38.25" x14ac:dyDescent="0.2">
      <c r="B538" s="477"/>
      <c r="F538" s="687" t="s">
        <v>545</v>
      </c>
      <c r="G538" s="534" t="s">
        <v>509</v>
      </c>
      <c r="H538" s="517" t="s">
        <v>510</v>
      </c>
      <c r="I538" s="519" t="s">
        <v>514</v>
      </c>
      <c r="J538" s="550" t="s">
        <v>512</v>
      </c>
    </row>
    <row r="539" spans="2:10" ht="38.25" x14ac:dyDescent="0.2">
      <c r="B539" s="477"/>
      <c r="F539" s="687" t="s">
        <v>546</v>
      </c>
      <c r="G539" s="534" t="s">
        <v>509</v>
      </c>
      <c r="H539" s="517" t="s">
        <v>510</v>
      </c>
      <c r="I539" s="519" t="s">
        <v>514</v>
      </c>
      <c r="J539" s="550" t="s">
        <v>512</v>
      </c>
    </row>
    <row r="540" spans="2:10" ht="38.25" x14ac:dyDescent="0.2">
      <c r="B540" s="477"/>
      <c r="F540" s="687" t="s">
        <v>547</v>
      </c>
      <c r="G540" s="534" t="s">
        <v>509</v>
      </c>
      <c r="H540" s="517" t="s">
        <v>510</v>
      </c>
      <c r="I540" s="519" t="s">
        <v>514</v>
      </c>
      <c r="J540" s="550" t="s">
        <v>512</v>
      </c>
    </row>
    <row r="541" spans="2:10" ht="38.25" x14ac:dyDescent="0.2">
      <c r="B541" s="477"/>
      <c r="F541" s="687" t="s">
        <v>548</v>
      </c>
      <c r="G541" s="534" t="s">
        <v>509</v>
      </c>
      <c r="H541" s="517" t="s">
        <v>510</v>
      </c>
      <c r="I541" s="519" t="s">
        <v>514</v>
      </c>
      <c r="J541" s="550" t="s">
        <v>512</v>
      </c>
    </row>
    <row r="542" spans="2:10" x14ac:dyDescent="0.2">
      <c r="B542" s="477"/>
      <c r="D542" s="485" t="s">
        <v>473</v>
      </c>
      <c r="F542" s="549"/>
      <c r="G542" s="534"/>
      <c r="H542" s="517"/>
      <c r="I542" s="519"/>
      <c r="J542" s="550"/>
    </row>
    <row r="543" spans="2:10" ht="38.25" x14ac:dyDescent="0.2">
      <c r="B543" s="477"/>
      <c r="F543" s="687" t="s">
        <v>549</v>
      </c>
      <c r="G543" s="534" t="s">
        <v>509</v>
      </c>
      <c r="H543" s="517" t="s">
        <v>510</v>
      </c>
      <c r="I543" s="519" t="s">
        <v>514</v>
      </c>
      <c r="J543" s="550" t="s">
        <v>512</v>
      </c>
    </row>
    <row r="544" spans="2:10" ht="38.25" x14ac:dyDescent="0.2">
      <c r="B544" s="477"/>
      <c r="F544" s="687" t="s">
        <v>550</v>
      </c>
      <c r="G544" s="534" t="s">
        <v>509</v>
      </c>
      <c r="H544" s="517" t="s">
        <v>510</v>
      </c>
      <c r="I544" s="519" t="s">
        <v>514</v>
      </c>
      <c r="J544" s="550" t="s">
        <v>512</v>
      </c>
    </row>
    <row r="545" spans="2:10" x14ac:dyDescent="0.2">
      <c r="B545" s="477"/>
      <c r="D545" s="485" t="s">
        <v>446</v>
      </c>
      <c r="E545" s="485"/>
      <c r="F545" s="551"/>
      <c r="G545" s="534"/>
      <c r="H545" s="517"/>
      <c r="I545" s="519"/>
      <c r="J545" s="550"/>
    </row>
    <row r="546" spans="2:10" ht="38.25" x14ac:dyDescent="0.2">
      <c r="B546" s="477"/>
      <c r="F546" s="687" t="s">
        <v>551</v>
      </c>
      <c r="G546" s="534" t="s">
        <v>509</v>
      </c>
      <c r="H546" s="517" t="s">
        <v>510</v>
      </c>
      <c r="I546" s="519" t="s">
        <v>515</v>
      </c>
      <c r="J546" s="550" t="s">
        <v>512</v>
      </c>
    </row>
    <row r="547" spans="2:10" ht="38.25" x14ac:dyDescent="0.2">
      <c r="B547" s="477"/>
      <c r="F547" s="688" t="s">
        <v>552</v>
      </c>
      <c r="G547" s="534" t="s">
        <v>509</v>
      </c>
      <c r="H547" s="517" t="s">
        <v>510</v>
      </c>
      <c r="I547" s="519" t="s">
        <v>515</v>
      </c>
      <c r="J547" s="550" t="s">
        <v>512</v>
      </c>
    </row>
    <row r="548" spans="2:10" ht="38.25" x14ac:dyDescent="0.2">
      <c r="B548" s="477"/>
      <c r="F548" s="688" t="s">
        <v>553</v>
      </c>
      <c r="G548" s="534" t="s">
        <v>509</v>
      </c>
      <c r="H548" s="517" t="s">
        <v>510</v>
      </c>
      <c r="I548" s="519" t="s">
        <v>515</v>
      </c>
      <c r="J548" s="550" t="s">
        <v>512</v>
      </c>
    </row>
    <row r="549" spans="2:10" ht="38.25" x14ac:dyDescent="0.2">
      <c r="B549" s="477"/>
      <c r="F549" s="688" t="s">
        <v>554</v>
      </c>
      <c r="G549" s="534" t="s">
        <v>509</v>
      </c>
      <c r="H549" s="517" t="s">
        <v>510</v>
      </c>
      <c r="I549" s="519" t="s">
        <v>515</v>
      </c>
      <c r="J549" s="550" t="s">
        <v>512</v>
      </c>
    </row>
    <row r="550" spans="2:10" ht="38.25" x14ac:dyDescent="0.2">
      <c r="B550" s="477"/>
      <c r="F550" s="688" t="s">
        <v>555</v>
      </c>
      <c r="G550" s="534" t="s">
        <v>509</v>
      </c>
      <c r="H550" s="517" t="s">
        <v>510</v>
      </c>
      <c r="I550" s="519" t="s">
        <v>515</v>
      </c>
      <c r="J550" s="550" t="s">
        <v>512</v>
      </c>
    </row>
    <row r="551" spans="2:10" x14ac:dyDescent="0.2">
      <c r="B551" s="477"/>
      <c r="D551" s="485" t="s">
        <v>483</v>
      </c>
      <c r="E551" s="485"/>
      <c r="F551" s="551"/>
      <c r="G551" s="534"/>
      <c r="H551" s="517"/>
      <c r="I551" s="519"/>
      <c r="J551" s="550"/>
    </row>
    <row r="552" spans="2:10" ht="38.25" x14ac:dyDescent="0.2">
      <c r="B552" s="477"/>
      <c r="F552" s="549" t="s">
        <v>485</v>
      </c>
      <c r="G552" s="534" t="s">
        <v>509</v>
      </c>
      <c r="H552" s="517" t="s">
        <v>510</v>
      </c>
      <c r="I552" s="519" t="s">
        <v>516</v>
      </c>
      <c r="J552" s="550" t="s">
        <v>512</v>
      </c>
    </row>
    <row r="553" spans="2:10" ht="38.25" x14ac:dyDescent="0.2">
      <c r="B553" s="477"/>
      <c r="F553" s="549" t="s">
        <v>486</v>
      </c>
      <c r="G553" s="534" t="s">
        <v>509</v>
      </c>
      <c r="H553" s="517" t="s">
        <v>510</v>
      </c>
      <c r="I553" s="519" t="s">
        <v>516</v>
      </c>
      <c r="J553" s="550" t="s">
        <v>512</v>
      </c>
    </row>
    <row r="554" spans="2:10" x14ac:dyDescent="0.2">
      <c r="B554" s="477"/>
      <c r="D554" s="485" t="s">
        <v>447</v>
      </c>
      <c r="E554" s="485"/>
      <c r="F554" s="551"/>
      <c r="G554" s="534"/>
      <c r="H554" s="517"/>
      <c r="I554" s="519"/>
      <c r="J554" s="550"/>
    </row>
    <row r="555" spans="2:10" ht="38.25" x14ac:dyDescent="0.2">
      <c r="B555" s="477"/>
      <c r="F555" s="549" t="s">
        <v>448</v>
      </c>
      <c r="G555" s="534" t="s">
        <v>509</v>
      </c>
      <c r="H555" s="517" t="s">
        <v>510</v>
      </c>
      <c r="I555" s="519" t="s">
        <v>516</v>
      </c>
      <c r="J555" s="550" t="s">
        <v>512</v>
      </c>
    </row>
    <row r="556" spans="2:10" ht="38.25" x14ac:dyDescent="0.2">
      <c r="B556" s="477"/>
      <c r="F556" s="549" t="s">
        <v>449</v>
      </c>
      <c r="G556" s="534" t="s">
        <v>509</v>
      </c>
      <c r="H556" s="517" t="s">
        <v>510</v>
      </c>
      <c r="I556" s="519" t="s">
        <v>516</v>
      </c>
      <c r="J556" s="550" t="s">
        <v>512</v>
      </c>
    </row>
    <row r="557" spans="2:10" ht="38.25" x14ac:dyDescent="0.2">
      <c r="B557" s="477"/>
      <c r="F557" s="549" t="s">
        <v>450</v>
      </c>
      <c r="G557" s="534" t="s">
        <v>509</v>
      </c>
      <c r="H557" s="517" t="s">
        <v>510</v>
      </c>
      <c r="I557" s="519" t="s">
        <v>516</v>
      </c>
      <c r="J557" s="550" t="s">
        <v>512</v>
      </c>
    </row>
    <row r="558" spans="2:10" ht="38.25" x14ac:dyDescent="0.2">
      <c r="B558" s="477"/>
      <c r="F558" s="549" t="s">
        <v>451</v>
      </c>
      <c r="G558" s="534" t="s">
        <v>509</v>
      </c>
      <c r="H558" s="517" t="s">
        <v>510</v>
      </c>
      <c r="I558" s="519" t="s">
        <v>516</v>
      </c>
      <c r="J558" s="550" t="s">
        <v>512</v>
      </c>
    </row>
    <row r="559" spans="2:10" ht="38.25" x14ac:dyDescent="0.2">
      <c r="B559" s="477"/>
      <c r="F559" s="549" t="s">
        <v>484</v>
      </c>
      <c r="G559" s="534" t="s">
        <v>509</v>
      </c>
      <c r="H559" s="517" t="s">
        <v>510</v>
      </c>
      <c r="I559" s="519" t="s">
        <v>516</v>
      </c>
      <c r="J559" s="550" t="s">
        <v>512</v>
      </c>
    </row>
    <row r="560" spans="2:10" ht="38.25" x14ac:dyDescent="0.2">
      <c r="B560" s="477"/>
      <c r="F560" s="549" t="s">
        <v>452</v>
      </c>
      <c r="G560" s="534" t="s">
        <v>509</v>
      </c>
      <c r="H560" s="517" t="s">
        <v>510</v>
      </c>
      <c r="I560" s="519" t="s">
        <v>516</v>
      </c>
      <c r="J560" s="550" t="s">
        <v>512</v>
      </c>
    </row>
    <row r="561" spans="2:10" ht="38.25" x14ac:dyDescent="0.2">
      <c r="B561" s="477"/>
      <c r="F561" s="549" t="s">
        <v>453</v>
      </c>
      <c r="G561" s="534" t="s">
        <v>509</v>
      </c>
      <c r="H561" s="517" t="s">
        <v>510</v>
      </c>
      <c r="I561" s="519" t="s">
        <v>465</v>
      </c>
      <c r="J561" s="550" t="s">
        <v>512</v>
      </c>
    </row>
    <row r="562" spans="2:10" x14ac:dyDescent="0.2">
      <c r="B562" s="477"/>
      <c r="D562" s="485" t="s">
        <v>454</v>
      </c>
      <c r="E562" s="485"/>
      <c r="F562" s="551"/>
      <c r="G562" s="534"/>
      <c r="H562" s="517"/>
      <c r="I562" s="519"/>
      <c r="J562" s="550"/>
    </row>
    <row r="563" spans="2:10" ht="38.25" x14ac:dyDescent="0.2">
      <c r="B563" s="477"/>
      <c r="F563" s="549" t="s">
        <v>455</v>
      </c>
      <c r="G563" s="534" t="s">
        <v>509</v>
      </c>
      <c r="H563" s="517" t="s">
        <v>510</v>
      </c>
      <c r="I563" s="519" t="s">
        <v>517</v>
      </c>
      <c r="J563" s="550" t="s">
        <v>512</v>
      </c>
    </row>
    <row r="564" spans="2:10" ht="38.25" x14ac:dyDescent="0.2">
      <c r="B564" s="477"/>
      <c r="F564" s="549" t="s">
        <v>456</v>
      </c>
      <c r="G564" s="534" t="s">
        <v>509</v>
      </c>
      <c r="H564" s="517" t="s">
        <v>510</v>
      </c>
      <c r="I564" s="519" t="s">
        <v>466</v>
      </c>
      <c r="J564" s="550" t="s">
        <v>512</v>
      </c>
    </row>
    <row r="565" spans="2:10" x14ac:dyDescent="0.2">
      <c r="B565" s="477"/>
      <c r="D565" s="485" t="s">
        <v>457</v>
      </c>
      <c r="F565" s="549"/>
      <c r="G565" s="534"/>
      <c r="H565" s="517"/>
      <c r="I565" s="519"/>
      <c r="J565" s="550"/>
    </row>
    <row r="566" spans="2:10" x14ac:dyDescent="0.2">
      <c r="B566" s="477"/>
      <c r="F566" s="549" t="s">
        <v>458</v>
      </c>
      <c r="G566" s="534" t="s">
        <v>518</v>
      </c>
      <c r="H566" s="517" t="s">
        <v>519</v>
      </c>
      <c r="I566" s="519">
        <v>44</v>
      </c>
      <c r="J566" s="550" t="s">
        <v>512</v>
      </c>
    </row>
    <row r="567" spans="2:10" x14ac:dyDescent="0.2">
      <c r="B567" s="477"/>
      <c r="F567" s="549"/>
      <c r="G567" s="534"/>
      <c r="H567" s="517"/>
      <c r="I567" s="519"/>
      <c r="J567" s="550"/>
    </row>
    <row r="568" spans="2:10" x14ac:dyDescent="0.2">
      <c r="B568" s="477"/>
      <c r="C568" s="485" t="s">
        <v>480</v>
      </c>
      <c r="F568" s="549"/>
      <c r="G568" s="534"/>
      <c r="H568" s="517"/>
      <c r="I568" s="519"/>
      <c r="J568" s="550"/>
    </row>
    <row r="569" spans="2:10" x14ac:dyDescent="0.2">
      <c r="B569" s="477"/>
      <c r="F569" s="549" t="s">
        <v>474</v>
      </c>
      <c r="G569" s="534"/>
      <c r="H569" s="517"/>
      <c r="I569" s="519"/>
      <c r="J569" s="550"/>
    </row>
    <row r="570" spans="2:10" x14ac:dyDescent="0.2">
      <c r="B570" s="477"/>
      <c r="F570" s="549" t="s">
        <v>475</v>
      </c>
      <c r="G570" s="534"/>
      <c r="H570" s="517"/>
      <c r="I570" s="519"/>
      <c r="J570" s="550"/>
    </row>
    <row r="571" spans="2:10" x14ac:dyDescent="0.2">
      <c r="B571" s="477"/>
      <c r="F571" s="549" t="s">
        <v>476</v>
      </c>
      <c r="G571" s="534"/>
      <c r="H571" s="517"/>
      <c r="I571" s="519"/>
      <c r="J571" s="550"/>
    </row>
    <row r="572" spans="2:10" x14ac:dyDescent="0.2">
      <c r="B572" s="477"/>
      <c r="F572" s="549"/>
      <c r="G572" s="534"/>
      <c r="H572" s="517"/>
      <c r="I572" s="519"/>
      <c r="J572" s="550"/>
    </row>
    <row r="573" spans="2:10" ht="13.5" thickBot="1" x14ac:dyDescent="0.25">
      <c r="B573" s="528" t="s">
        <v>459</v>
      </c>
      <c r="C573" s="529"/>
      <c r="D573" s="529"/>
      <c r="E573" s="529"/>
      <c r="F573" s="553"/>
      <c r="G573" s="554"/>
      <c r="H573" s="531"/>
      <c r="I573" s="532"/>
      <c r="J573" s="555"/>
    </row>
    <row r="574" spans="2:10" ht="13.5" thickBot="1" x14ac:dyDescent="0.25">
      <c r="G574" s="534"/>
      <c r="H574" s="535"/>
    </row>
    <row r="575" spans="2:10" x14ac:dyDescent="0.2">
      <c r="B575" s="536" t="s">
        <v>149</v>
      </c>
      <c r="C575" s="537"/>
      <c r="D575" s="537"/>
      <c r="E575" s="537"/>
      <c r="F575" s="537"/>
      <c r="G575" s="307"/>
      <c r="H575" s="391"/>
      <c r="I575" s="308" t="s">
        <v>272</v>
      </c>
      <c r="J575" s="309" t="s">
        <v>272</v>
      </c>
    </row>
    <row r="576" spans="2:10" x14ac:dyDescent="0.2">
      <c r="B576" s="477"/>
      <c r="C576" s="485" t="s">
        <v>199</v>
      </c>
      <c r="G576" s="56"/>
      <c r="H576" s="385"/>
      <c r="I576" s="5" t="s">
        <v>272</v>
      </c>
      <c r="J576" s="59" t="s">
        <v>272</v>
      </c>
    </row>
    <row r="577" spans="2:23" x14ac:dyDescent="0.2">
      <c r="B577" s="484"/>
      <c r="C577" s="485"/>
      <c r="D577" s="525" t="s">
        <v>52</v>
      </c>
      <c r="G577" s="521"/>
      <c r="H577" s="517"/>
      <c r="I577" s="519" t="s">
        <v>272</v>
      </c>
      <c r="J577" s="520" t="s">
        <v>272</v>
      </c>
      <c r="K577" s="526"/>
      <c r="L577" s="527"/>
      <c r="M577" s="527"/>
      <c r="N577" s="527"/>
      <c r="O577" s="527"/>
      <c r="P577" s="527"/>
      <c r="Q577" s="527"/>
      <c r="R577" s="527"/>
      <c r="S577" s="527"/>
      <c r="T577" s="527"/>
      <c r="U577" s="527"/>
      <c r="V577" s="527"/>
      <c r="W577" s="527"/>
    </row>
    <row r="578" spans="2:23" x14ac:dyDescent="0.2">
      <c r="B578" s="484"/>
      <c r="C578" s="485"/>
      <c r="D578" s="485"/>
      <c r="E578" s="478" t="s">
        <v>153</v>
      </c>
      <c r="G578" s="521"/>
      <c r="H578" s="517"/>
      <c r="I578" s="519" t="s">
        <v>272</v>
      </c>
      <c r="J578" s="520" t="s">
        <v>272</v>
      </c>
      <c r="K578" s="526"/>
      <c r="L578" s="527"/>
      <c r="M578" s="527"/>
      <c r="N578" s="527"/>
      <c r="O578" s="527"/>
      <c r="P578" s="527"/>
      <c r="Q578" s="527"/>
      <c r="R578" s="527"/>
      <c r="S578" s="527"/>
      <c r="T578" s="527"/>
      <c r="U578" s="527"/>
      <c r="V578" s="527"/>
      <c r="W578" s="527"/>
    </row>
    <row r="579" spans="2:23" ht="51" outlineLevel="1" x14ac:dyDescent="0.2">
      <c r="B579" s="484"/>
      <c r="C579" s="485"/>
      <c r="D579" s="485"/>
      <c r="F579" s="478" t="s">
        <v>154</v>
      </c>
      <c r="G579" s="521" t="s">
        <v>246</v>
      </c>
      <c r="H579" s="517" t="s">
        <v>281</v>
      </c>
      <c r="I579" s="519" t="s">
        <v>520</v>
      </c>
      <c r="J579" s="520" t="s">
        <v>388</v>
      </c>
      <c r="K579" s="526"/>
      <c r="L579" s="527"/>
      <c r="M579" s="527"/>
      <c r="N579" s="527"/>
      <c r="O579" s="527"/>
      <c r="P579" s="527"/>
      <c r="Q579" s="527"/>
      <c r="R579" s="527"/>
      <c r="S579" s="527"/>
      <c r="T579" s="527"/>
      <c r="U579" s="527"/>
      <c r="V579" s="527"/>
      <c r="W579" s="527"/>
    </row>
    <row r="580" spans="2:23" ht="51" outlineLevel="1" x14ac:dyDescent="0.2">
      <c r="B580" s="484"/>
      <c r="C580" s="485"/>
      <c r="D580" s="485"/>
      <c r="F580" s="478" t="s">
        <v>155</v>
      </c>
      <c r="G580" s="521" t="s">
        <v>246</v>
      </c>
      <c r="H580" s="517" t="s">
        <v>281</v>
      </c>
      <c r="I580" s="519" t="s">
        <v>520</v>
      </c>
      <c r="J580" s="520" t="s">
        <v>388</v>
      </c>
      <c r="K580" s="526"/>
      <c r="L580" s="527"/>
      <c r="M580" s="527"/>
      <c r="N580" s="527"/>
      <c r="O580" s="527"/>
      <c r="P580" s="527"/>
      <c r="Q580" s="527"/>
      <c r="R580" s="527"/>
      <c r="S580" s="527"/>
      <c r="T580" s="527"/>
      <c r="U580" s="527"/>
      <c r="V580" s="527"/>
      <c r="W580" s="527"/>
    </row>
    <row r="581" spans="2:23" ht="51" outlineLevel="1" x14ac:dyDescent="0.2">
      <c r="B581" s="484"/>
      <c r="C581" s="485"/>
      <c r="D581" s="485"/>
      <c r="F581" s="478" t="s">
        <v>156</v>
      </c>
      <c r="G581" s="521" t="s">
        <v>246</v>
      </c>
      <c r="H581" s="517" t="s">
        <v>281</v>
      </c>
      <c r="I581" s="519" t="s">
        <v>520</v>
      </c>
      <c r="J581" s="520" t="s">
        <v>388</v>
      </c>
      <c r="K581" s="526"/>
      <c r="L581" s="527"/>
      <c r="M581" s="527"/>
      <c r="N581" s="527"/>
      <c r="O581" s="527"/>
      <c r="P581" s="527"/>
      <c r="Q581" s="527"/>
      <c r="R581" s="527"/>
      <c r="S581" s="527"/>
      <c r="T581" s="527"/>
      <c r="U581" s="527"/>
      <c r="V581" s="527"/>
      <c r="W581" s="527"/>
    </row>
    <row r="582" spans="2:23" ht="51" outlineLevel="1" x14ac:dyDescent="0.2">
      <c r="B582" s="484"/>
      <c r="C582" s="485"/>
      <c r="D582" s="485"/>
      <c r="F582" s="478" t="s">
        <v>197</v>
      </c>
      <c r="G582" s="521" t="s">
        <v>246</v>
      </c>
      <c r="H582" s="517" t="s">
        <v>281</v>
      </c>
      <c r="I582" s="519" t="s">
        <v>520</v>
      </c>
      <c r="J582" s="520" t="s">
        <v>388</v>
      </c>
      <c r="K582" s="526"/>
      <c r="L582" s="527"/>
      <c r="M582" s="527"/>
      <c r="N582" s="527"/>
      <c r="O582" s="527"/>
      <c r="P582" s="527"/>
      <c r="Q582" s="527"/>
      <c r="R582" s="527"/>
      <c r="S582" s="527"/>
      <c r="T582" s="527"/>
      <c r="U582" s="527"/>
      <c r="V582" s="527"/>
      <c r="W582" s="527"/>
    </row>
    <row r="583" spans="2:23" x14ac:dyDescent="0.2">
      <c r="B583" s="484"/>
      <c r="C583" s="485"/>
      <c r="D583" s="485"/>
      <c r="E583" s="478" t="s">
        <v>157</v>
      </c>
      <c r="G583" s="521"/>
      <c r="H583" s="517"/>
      <c r="I583" s="519" t="s">
        <v>272</v>
      </c>
      <c r="J583" s="520" t="s">
        <v>272</v>
      </c>
      <c r="K583" s="526"/>
      <c r="L583" s="527"/>
      <c r="M583" s="527"/>
      <c r="N583" s="527"/>
      <c r="O583" s="527"/>
      <c r="P583" s="527"/>
      <c r="Q583" s="527"/>
      <c r="R583" s="527"/>
      <c r="S583" s="527"/>
      <c r="T583" s="527"/>
      <c r="U583" s="527"/>
      <c r="V583" s="527"/>
      <c r="W583" s="527"/>
    </row>
    <row r="584" spans="2:23" ht="51" outlineLevel="1" x14ac:dyDescent="0.2">
      <c r="B584" s="484"/>
      <c r="C584" s="485"/>
      <c r="D584" s="485"/>
      <c r="F584" s="478" t="s">
        <v>158</v>
      </c>
      <c r="G584" s="521" t="s">
        <v>246</v>
      </c>
      <c r="H584" s="517" t="s">
        <v>281</v>
      </c>
      <c r="I584" s="519" t="s">
        <v>520</v>
      </c>
      <c r="J584" s="520" t="s">
        <v>388</v>
      </c>
      <c r="K584" s="526"/>
      <c r="L584" s="527"/>
      <c r="M584" s="527"/>
      <c r="N584" s="527"/>
      <c r="O584" s="527"/>
      <c r="P584" s="527"/>
      <c r="Q584" s="527"/>
      <c r="R584" s="527"/>
      <c r="S584" s="527"/>
      <c r="T584" s="527"/>
      <c r="U584" s="527"/>
      <c r="V584" s="527"/>
      <c r="W584" s="527"/>
    </row>
    <row r="585" spans="2:23" ht="51" outlineLevel="1" x14ac:dyDescent="0.2">
      <c r="B585" s="484"/>
      <c r="C585" s="485"/>
      <c r="D585" s="485"/>
      <c r="F585" s="478" t="s">
        <v>159</v>
      </c>
      <c r="G585" s="521" t="s">
        <v>246</v>
      </c>
      <c r="H585" s="517" t="s">
        <v>281</v>
      </c>
      <c r="I585" s="519" t="s">
        <v>520</v>
      </c>
      <c r="J585" s="520" t="s">
        <v>388</v>
      </c>
      <c r="K585" s="526"/>
      <c r="L585" s="527"/>
      <c r="M585" s="527"/>
      <c r="N585" s="527"/>
      <c r="O585" s="527"/>
      <c r="P585" s="527"/>
      <c r="Q585" s="527"/>
      <c r="R585" s="527"/>
      <c r="S585" s="527"/>
      <c r="T585" s="527"/>
      <c r="U585" s="527"/>
      <c r="V585" s="527"/>
      <c r="W585" s="527"/>
    </row>
    <row r="586" spans="2:23" ht="51" outlineLevel="1" x14ac:dyDescent="0.2">
      <c r="B586" s="484"/>
      <c r="C586" s="485"/>
      <c r="D586" s="485"/>
      <c r="F586" s="478" t="s">
        <v>160</v>
      </c>
      <c r="G586" s="521" t="s">
        <v>246</v>
      </c>
      <c r="H586" s="517" t="s">
        <v>281</v>
      </c>
      <c r="I586" s="519" t="s">
        <v>520</v>
      </c>
      <c r="J586" s="520" t="s">
        <v>388</v>
      </c>
      <c r="K586" s="526"/>
      <c r="L586" s="527"/>
      <c r="M586" s="527"/>
      <c r="N586" s="527"/>
      <c r="O586" s="527"/>
      <c r="P586" s="527"/>
      <c r="Q586" s="527"/>
      <c r="R586" s="527"/>
      <c r="S586" s="527"/>
      <c r="T586" s="527"/>
      <c r="U586" s="527"/>
      <c r="V586" s="527"/>
      <c r="W586" s="527"/>
    </row>
    <row r="587" spans="2:23" ht="51" outlineLevel="1" x14ac:dyDescent="0.2">
      <c r="B587" s="484"/>
      <c r="C587" s="485"/>
      <c r="D587" s="485"/>
      <c r="F587" s="478" t="s">
        <v>198</v>
      </c>
      <c r="G587" s="521" t="s">
        <v>246</v>
      </c>
      <c r="H587" s="517" t="s">
        <v>281</v>
      </c>
      <c r="I587" s="519" t="s">
        <v>520</v>
      </c>
      <c r="J587" s="520" t="s">
        <v>388</v>
      </c>
      <c r="K587" s="526"/>
      <c r="L587" s="527"/>
      <c r="M587" s="527"/>
      <c r="N587" s="527"/>
      <c r="O587" s="527"/>
      <c r="P587" s="527"/>
      <c r="Q587" s="527"/>
      <c r="R587" s="527"/>
      <c r="S587" s="527"/>
      <c r="T587" s="527"/>
      <c r="U587" s="527"/>
      <c r="V587" s="527"/>
      <c r="W587" s="527"/>
    </row>
    <row r="588" spans="2:23" x14ac:dyDescent="0.2">
      <c r="B588" s="484"/>
      <c r="C588" s="485"/>
      <c r="D588" s="485"/>
      <c r="E588" s="478" t="s">
        <v>347</v>
      </c>
      <c r="G588" s="521"/>
      <c r="H588" s="517"/>
      <c r="I588" s="519"/>
      <c r="J588" s="520"/>
      <c r="K588" s="526"/>
      <c r="L588" s="527"/>
      <c r="M588" s="527"/>
      <c r="N588" s="527"/>
      <c r="O588" s="527"/>
      <c r="P588" s="527"/>
      <c r="Q588" s="527"/>
      <c r="R588" s="527"/>
      <c r="S588" s="527"/>
      <c r="T588" s="527"/>
      <c r="U588" s="527"/>
      <c r="V588" s="527"/>
      <c r="W588" s="527"/>
    </row>
    <row r="589" spans="2:23" ht="51" outlineLevel="1" x14ac:dyDescent="0.2">
      <c r="B589" s="484"/>
      <c r="C589" s="485"/>
      <c r="D589" s="485"/>
      <c r="F589" s="478" t="s">
        <v>327</v>
      </c>
      <c r="G589" s="521" t="s">
        <v>246</v>
      </c>
      <c r="H589" s="517" t="s">
        <v>281</v>
      </c>
      <c r="I589" s="519" t="s">
        <v>520</v>
      </c>
      <c r="J589" s="520" t="s">
        <v>388</v>
      </c>
      <c r="K589" s="526"/>
      <c r="L589" s="527"/>
      <c r="M589" s="527"/>
      <c r="N589" s="527"/>
      <c r="O589" s="527"/>
      <c r="P589" s="527"/>
      <c r="Q589" s="527"/>
      <c r="R589" s="527"/>
      <c r="S589" s="527"/>
      <c r="T589" s="527"/>
      <c r="U589" s="527"/>
      <c r="V589" s="527"/>
      <c r="W589" s="527"/>
    </row>
    <row r="590" spans="2:23" ht="51" outlineLevel="1" x14ac:dyDescent="0.2">
      <c r="B590" s="484"/>
      <c r="C590" s="485"/>
      <c r="D590" s="485"/>
      <c r="F590" s="478" t="s">
        <v>328</v>
      </c>
      <c r="G590" s="521" t="s">
        <v>246</v>
      </c>
      <c r="H590" s="517" t="s">
        <v>281</v>
      </c>
      <c r="I590" s="519" t="s">
        <v>520</v>
      </c>
      <c r="J590" s="520" t="s">
        <v>388</v>
      </c>
      <c r="K590" s="526"/>
      <c r="L590" s="527"/>
      <c r="M590" s="527"/>
      <c r="N590" s="527"/>
      <c r="O590" s="527"/>
      <c r="P590" s="527"/>
      <c r="Q590" s="527"/>
      <c r="R590" s="527"/>
      <c r="S590" s="527"/>
      <c r="T590" s="527"/>
      <c r="U590" s="527"/>
      <c r="V590" s="527"/>
      <c r="W590" s="527"/>
    </row>
    <row r="591" spans="2:23" ht="51" outlineLevel="1" x14ac:dyDescent="0.2">
      <c r="B591" s="484"/>
      <c r="C591" s="485"/>
      <c r="D591" s="485"/>
      <c r="F591" s="478" t="s">
        <v>329</v>
      </c>
      <c r="G591" s="521" t="s">
        <v>246</v>
      </c>
      <c r="H591" s="517" t="s">
        <v>281</v>
      </c>
      <c r="I591" s="519" t="s">
        <v>520</v>
      </c>
      <c r="J591" s="520" t="s">
        <v>388</v>
      </c>
      <c r="K591" s="526"/>
      <c r="L591" s="527"/>
      <c r="M591" s="527"/>
      <c r="N591" s="527"/>
      <c r="O591" s="527"/>
      <c r="P591" s="527"/>
      <c r="Q591" s="527"/>
      <c r="R591" s="527"/>
      <c r="S591" s="527"/>
      <c r="T591" s="527"/>
      <c r="U591" s="527"/>
      <c r="V591" s="527"/>
      <c r="W591" s="527"/>
    </row>
    <row r="592" spans="2:23" ht="51" outlineLevel="1" x14ac:dyDescent="0.2">
      <c r="B592" s="484"/>
      <c r="C592" s="485"/>
      <c r="D592" s="485"/>
      <c r="F592" s="478" t="s">
        <v>330</v>
      </c>
      <c r="G592" s="521" t="s">
        <v>246</v>
      </c>
      <c r="H592" s="517" t="s">
        <v>281</v>
      </c>
      <c r="I592" s="519" t="s">
        <v>520</v>
      </c>
      <c r="J592" s="520" t="s">
        <v>388</v>
      </c>
      <c r="K592" s="526"/>
      <c r="L592" s="527"/>
      <c r="M592" s="527"/>
      <c r="N592" s="527"/>
      <c r="O592" s="527"/>
      <c r="P592" s="527"/>
      <c r="Q592" s="527"/>
      <c r="R592" s="527"/>
      <c r="S592" s="527"/>
      <c r="T592" s="527"/>
      <c r="U592" s="527"/>
      <c r="V592" s="527"/>
      <c r="W592" s="527"/>
    </row>
    <row r="593" spans="2:23" x14ac:dyDescent="0.2">
      <c r="B593" s="484"/>
      <c r="C593" s="485"/>
      <c r="D593" s="485" t="s">
        <v>53</v>
      </c>
      <c r="G593" s="521"/>
      <c r="H593" s="517"/>
      <c r="I593" s="519" t="s">
        <v>272</v>
      </c>
      <c r="J593" s="520" t="s">
        <v>272</v>
      </c>
      <c r="K593" s="526"/>
      <c r="L593" s="527"/>
      <c r="M593" s="527"/>
      <c r="N593" s="527"/>
      <c r="O593" s="527"/>
      <c r="P593" s="527"/>
      <c r="Q593" s="527"/>
      <c r="R593" s="527"/>
      <c r="S593" s="527"/>
      <c r="T593" s="527"/>
      <c r="U593" s="527"/>
      <c r="V593" s="527"/>
      <c r="W593" s="527"/>
    </row>
    <row r="594" spans="2:23" x14ac:dyDescent="0.2">
      <c r="B594" s="484"/>
      <c r="C594" s="485"/>
      <c r="D594" s="485"/>
      <c r="E594" s="327" t="s">
        <v>54</v>
      </c>
      <c r="G594" s="521"/>
      <c r="H594" s="517"/>
      <c r="I594" s="519" t="s">
        <v>272</v>
      </c>
      <c r="J594" s="520" t="s">
        <v>272</v>
      </c>
      <c r="K594" s="526"/>
      <c r="L594" s="527"/>
      <c r="M594" s="527"/>
      <c r="N594" s="527"/>
      <c r="O594" s="527"/>
      <c r="P594" s="527"/>
      <c r="Q594" s="527"/>
      <c r="R594" s="527"/>
      <c r="S594" s="527"/>
      <c r="T594" s="527"/>
      <c r="U594" s="527"/>
      <c r="V594" s="527"/>
      <c r="W594" s="527"/>
    </row>
    <row r="595" spans="2:23" ht="51" outlineLevel="1" x14ac:dyDescent="0.2">
      <c r="B595" s="484"/>
      <c r="C595" s="485"/>
      <c r="D595" s="485"/>
      <c r="E595" s="327"/>
      <c r="F595" s="478" t="s">
        <v>55</v>
      </c>
      <c r="G595" s="521" t="s">
        <v>246</v>
      </c>
      <c r="H595" s="517" t="s">
        <v>281</v>
      </c>
      <c r="I595" s="519" t="s">
        <v>520</v>
      </c>
      <c r="J595" s="520" t="s">
        <v>388</v>
      </c>
      <c r="K595" s="526"/>
      <c r="L595" s="527"/>
      <c r="M595" s="527"/>
      <c r="N595" s="527"/>
      <c r="O595" s="527"/>
      <c r="P595" s="527"/>
      <c r="Q595" s="527"/>
      <c r="R595" s="527"/>
      <c r="S595" s="527"/>
      <c r="T595" s="527"/>
      <c r="U595" s="527"/>
      <c r="V595" s="527"/>
      <c r="W595" s="527"/>
    </row>
    <row r="596" spans="2:23" ht="51" outlineLevel="1" x14ac:dyDescent="0.2">
      <c r="B596" s="484"/>
      <c r="C596" s="485"/>
      <c r="D596" s="485"/>
      <c r="F596" s="478" t="s">
        <v>161</v>
      </c>
      <c r="G596" s="521" t="s">
        <v>246</v>
      </c>
      <c r="H596" s="517" t="s">
        <v>281</v>
      </c>
      <c r="I596" s="519" t="s">
        <v>520</v>
      </c>
      <c r="J596" s="520" t="s">
        <v>388</v>
      </c>
      <c r="K596" s="526"/>
      <c r="L596" s="527"/>
      <c r="M596" s="527"/>
      <c r="N596" s="527"/>
      <c r="O596" s="527"/>
      <c r="P596" s="527"/>
      <c r="Q596" s="527"/>
      <c r="R596" s="527"/>
      <c r="S596" s="527"/>
      <c r="T596" s="527"/>
      <c r="U596" s="527"/>
      <c r="V596" s="527"/>
      <c r="W596" s="527"/>
    </row>
    <row r="597" spans="2:23" ht="51" outlineLevel="1" x14ac:dyDescent="0.2">
      <c r="B597" s="484"/>
      <c r="C597" s="485"/>
      <c r="D597" s="485"/>
      <c r="F597" s="478" t="s">
        <v>331</v>
      </c>
      <c r="G597" s="521" t="s">
        <v>246</v>
      </c>
      <c r="H597" s="517" t="s">
        <v>281</v>
      </c>
      <c r="I597" s="519" t="s">
        <v>520</v>
      </c>
      <c r="J597" s="520" t="s">
        <v>388</v>
      </c>
      <c r="K597" s="526"/>
      <c r="L597" s="527"/>
      <c r="M597" s="527"/>
      <c r="N597" s="527"/>
      <c r="O597" s="527"/>
      <c r="P597" s="527"/>
      <c r="Q597" s="527"/>
      <c r="R597" s="527"/>
      <c r="S597" s="527"/>
      <c r="T597" s="527"/>
      <c r="U597" s="527"/>
      <c r="V597" s="527"/>
      <c r="W597" s="527"/>
    </row>
    <row r="598" spans="2:23" x14ac:dyDescent="0.2">
      <c r="B598" s="484"/>
      <c r="C598" s="485"/>
      <c r="D598" s="485"/>
      <c r="E598" s="478" t="s">
        <v>56</v>
      </c>
      <c r="G598" s="521"/>
      <c r="H598" s="517"/>
      <c r="I598" s="519" t="s">
        <v>272</v>
      </c>
      <c r="J598" s="520" t="s">
        <v>272</v>
      </c>
      <c r="K598" s="526"/>
      <c r="L598" s="527"/>
      <c r="M598" s="527"/>
      <c r="N598" s="527"/>
      <c r="O598" s="527"/>
      <c r="P598" s="527"/>
      <c r="Q598" s="527"/>
      <c r="R598" s="527"/>
      <c r="S598" s="527"/>
      <c r="T598" s="527"/>
      <c r="U598" s="527"/>
      <c r="V598" s="527"/>
      <c r="W598" s="527"/>
    </row>
    <row r="599" spans="2:23" ht="51" outlineLevel="1" x14ac:dyDescent="0.2">
      <c r="B599" s="484"/>
      <c r="C599" s="485"/>
      <c r="D599" s="485"/>
      <c r="F599" s="478" t="s">
        <v>162</v>
      </c>
      <c r="G599" s="521" t="s">
        <v>246</v>
      </c>
      <c r="H599" s="517" t="s">
        <v>281</v>
      </c>
      <c r="I599" s="519" t="s">
        <v>520</v>
      </c>
      <c r="J599" s="520" t="s">
        <v>388</v>
      </c>
      <c r="K599" s="526"/>
      <c r="L599" s="527"/>
      <c r="M599" s="527"/>
      <c r="N599" s="527"/>
      <c r="O599" s="527"/>
      <c r="P599" s="527"/>
      <c r="Q599" s="527"/>
      <c r="R599" s="527"/>
      <c r="S599" s="527"/>
      <c r="T599" s="527"/>
      <c r="U599" s="527"/>
      <c r="V599" s="527"/>
      <c r="W599" s="527"/>
    </row>
    <row r="600" spans="2:23" ht="51" outlineLevel="1" x14ac:dyDescent="0.2">
      <c r="B600" s="484"/>
      <c r="C600" s="485"/>
      <c r="D600" s="485"/>
      <c r="F600" s="478" t="s">
        <v>163</v>
      </c>
      <c r="G600" s="521" t="s">
        <v>246</v>
      </c>
      <c r="H600" s="517" t="s">
        <v>281</v>
      </c>
      <c r="I600" s="519" t="s">
        <v>520</v>
      </c>
      <c r="J600" s="520" t="s">
        <v>388</v>
      </c>
      <c r="K600" s="526"/>
      <c r="L600" s="527"/>
      <c r="M600" s="527"/>
      <c r="N600" s="527"/>
      <c r="O600" s="527"/>
      <c r="P600" s="527"/>
      <c r="Q600" s="527"/>
      <c r="R600" s="527"/>
      <c r="S600" s="527"/>
      <c r="T600" s="527"/>
      <c r="U600" s="527"/>
      <c r="V600" s="527"/>
      <c r="W600" s="527"/>
    </row>
    <row r="601" spans="2:23" ht="51" outlineLevel="1" x14ac:dyDescent="0.2">
      <c r="B601" s="484"/>
      <c r="C601" s="485"/>
      <c r="D601" s="485"/>
      <c r="F601" s="478" t="s">
        <v>332</v>
      </c>
      <c r="G601" s="521" t="s">
        <v>246</v>
      </c>
      <c r="H601" s="517" t="s">
        <v>281</v>
      </c>
      <c r="I601" s="519" t="s">
        <v>520</v>
      </c>
      <c r="J601" s="520" t="s">
        <v>388</v>
      </c>
      <c r="K601" s="526"/>
      <c r="L601" s="527"/>
      <c r="M601" s="527"/>
      <c r="N601" s="527"/>
      <c r="O601" s="527"/>
      <c r="P601" s="527"/>
      <c r="Q601" s="527"/>
      <c r="R601" s="527"/>
      <c r="S601" s="527"/>
      <c r="T601" s="527"/>
      <c r="U601" s="527"/>
      <c r="V601" s="527"/>
      <c r="W601" s="527"/>
    </row>
    <row r="602" spans="2:23" x14ac:dyDescent="0.2">
      <c r="B602" s="484"/>
      <c r="C602" s="485"/>
      <c r="D602" s="485"/>
      <c r="E602" s="478" t="s">
        <v>57</v>
      </c>
      <c r="G602" s="521"/>
      <c r="H602" s="517"/>
      <c r="I602" s="519" t="s">
        <v>272</v>
      </c>
      <c r="J602" s="520" t="s">
        <v>272</v>
      </c>
      <c r="K602" s="526"/>
      <c r="L602" s="527"/>
      <c r="M602" s="527"/>
      <c r="N602" s="527"/>
      <c r="O602" s="527"/>
      <c r="P602" s="527"/>
      <c r="Q602" s="527"/>
      <c r="R602" s="527"/>
      <c r="S602" s="527"/>
      <c r="T602" s="527"/>
      <c r="U602" s="527"/>
      <c r="V602" s="527"/>
      <c r="W602" s="527"/>
    </row>
    <row r="603" spans="2:23" ht="51" outlineLevel="1" x14ac:dyDescent="0.2">
      <c r="B603" s="484"/>
      <c r="C603" s="485"/>
      <c r="D603" s="485"/>
      <c r="F603" s="478" t="s">
        <v>164</v>
      </c>
      <c r="G603" s="521" t="s">
        <v>246</v>
      </c>
      <c r="H603" s="517" t="s">
        <v>281</v>
      </c>
      <c r="I603" s="519" t="s">
        <v>520</v>
      </c>
      <c r="J603" s="520" t="s">
        <v>388</v>
      </c>
      <c r="K603" s="526"/>
      <c r="L603" s="527"/>
      <c r="M603" s="527"/>
      <c r="N603" s="527"/>
      <c r="O603" s="527"/>
      <c r="P603" s="527"/>
      <c r="Q603" s="527"/>
      <c r="R603" s="527"/>
      <c r="S603" s="527"/>
      <c r="T603" s="527"/>
      <c r="U603" s="527"/>
      <c r="V603" s="527"/>
      <c r="W603" s="527"/>
    </row>
    <row r="604" spans="2:23" ht="51" outlineLevel="1" x14ac:dyDescent="0.2">
      <c r="B604" s="484"/>
      <c r="C604" s="485"/>
      <c r="D604" s="485"/>
      <c r="F604" s="478" t="s">
        <v>165</v>
      </c>
      <c r="G604" s="521" t="s">
        <v>246</v>
      </c>
      <c r="H604" s="517" t="s">
        <v>281</v>
      </c>
      <c r="I604" s="519" t="s">
        <v>520</v>
      </c>
      <c r="J604" s="520" t="s">
        <v>388</v>
      </c>
      <c r="K604" s="526"/>
      <c r="L604" s="527"/>
      <c r="M604" s="527"/>
      <c r="N604" s="527"/>
      <c r="O604" s="527"/>
      <c r="P604" s="527"/>
      <c r="Q604" s="527"/>
      <c r="R604" s="527"/>
      <c r="S604" s="527"/>
      <c r="T604" s="527"/>
      <c r="U604" s="527"/>
      <c r="V604" s="527"/>
      <c r="W604" s="527"/>
    </row>
    <row r="605" spans="2:23" ht="51" outlineLevel="1" x14ac:dyDescent="0.2">
      <c r="B605" s="484"/>
      <c r="C605" s="485"/>
      <c r="D605" s="485"/>
      <c r="F605" s="478" t="s">
        <v>333</v>
      </c>
      <c r="G605" s="521" t="s">
        <v>246</v>
      </c>
      <c r="H605" s="517" t="s">
        <v>281</v>
      </c>
      <c r="I605" s="519" t="s">
        <v>520</v>
      </c>
      <c r="J605" s="520" t="s">
        <v>388</v>
      </c>
      <c r="K605" s="526"/>
      <c r="L605" s="527"/>
      <c r="M605" s="527"/>
      <c r="N605" s="527"/>
      <c r="O605" s="527"/>
      <c r="P605" s="527"/>
      <c r="Q605" s="527"/>
      <c r="R605" s="527"/>
      <c r="S605" s="527"/>
      <c r="T605" s="527"/>
      <c r="U605" s="527"/>
      <c r="V605" s="527"/>
      <c r="W605" s="527"/>
    </row>
    <row r="606" spans="2:23" x14ac:dyDescent="0.2">
      <c r="B606" s="484"/>
      <c r="C606" s="485"/>
      <c r="D606" s="485" t="s">
        <v>58</v>
      </c>
      <c r="G606" s="521"/>
      <c r="H606" s="517"/>
      <c r="I606" s="519" t="s">
        <v>272</v>
      </c>
      <c r="J606" s="520" t="s">
        <v>272</v>
      </c>
      <c r="K606" s="526"/>
      <c r="L606" s="527"/>
      <c r="M606" s="527"/>
      <c r="N606" s="527"/>
      <c r="O606" s="527"/>
      <c r="P606" s="527"/>
      <c r="Q606" s="527"/>
      <c r="R606" s="527"/>
      <c r="S606" s="527"/>
      <c r="T606" s="527"/>
      <c r="U606" s="527"/>
      <c r="V606" s="527"/>
      <c r="W606" s="527"/>
    </row>
    <row r="607" spans="2:23" x14ac:dyDescent="0.2">
      <c r="B607" s="484"/>
      <c r="C607" s="485"/>
      <c r="D607" s="485"/>
      <c r="E607" s="478" t="s">
        <v>172</v>
      </c>
      <c r="G607" s="521"/>
      <c r="H607" s="517"/>
      <c r="I607" s="519" t="s">
        <v>272</v>
      </c>
      <c r="J607" s="520" t="s">
        <v>272</v>
      </c>
      <c r="K607" s="526"/>
      <c r="L607" s="527"/>
      <c r="M607" s="527"/>
      <c r="N607" s="527"/>
      <c r="O607" s="527"/>
      <c r="P607" s="527"/>
      <c r="Q607" s="527"/>
      <c r="R607" s="527"/>
      <c r="S607" s="527"/>
      <c r="T607" s="527"/>
      <c r="U607" s="527"/>
      <c r="V607" s="527"/>
      <c r="W607" s="527"/>
    </row>
    <row r="608" spans="2:23" ht="51" outlineLevel="1" x14ac:dyDescent="0.2">
      <c r="B608" s="484"/>
      <c r="C608" s="485"/>
      <c r="D608" s="485"/>
      <c r="F608" s="478" t="s">
        <v>61</v>
      </c>
      <c r="G608" s="521" t="s">
        <v>246</v>
      </c>
      <c r="H608" s="517" t="s">
        <v>281</v>
      </c>
      <c r="I608" s="519" t="s">
        <v>520</v>
      </c>
      <c r="J608" s="520" t="s">
        <v>388</v>
      </c>
      <c r="K608" s="526"/>
      <c r="L608" s="527"/>
      <c r="M608" s="527"/>
      <c r="N608" s="527"/>
      <c r="O608" s="527"/>
      <c r="P608" s="527"/>
      <c r="Q608" s="527"/>
      <c r="R608" s="527"/>
      <c r="S608" s="527"/>
      <c r="T608" s="527"/>
      <c r="U608" s="527"/>
      <c r="V608" s="527"/>
      <c r="W608" s="527"/>
    </row>
    <row r="609" spans="2:23" ht="51" outlineLevel="1" x14ac:dyDescent="0.2">
      <c r="B609" s="484"/>
      <c r="C609" s="485"/>
      <c r="D609" s="485"/>
      <c r="F609" s="478" t="s">
        <v>173</v>
      </c>
      <c r="G609" s="521" t="s">
        <v>246</v>
      </c>
      <c r="H609" s="517" t="s">
        <v>281</v>
      </c>
      <c r="I609" s="519" t="s">
        <v>520</v>
      </c>
      <c r="J609" s="520" t="s">
        <v>388</v>
      </c>
      <c r="K609" s="526"/>
      <c r="L609" s="527"/>
      <c r="M609" s="527"/>
      <c r="N609" s="527"/>
      <c r="O609" s="527"/>
      <c r="P609" s="527"/>
      <c r="Q609" s="527"/>
      <c r="R609" s="527"/>
      <c r="S609" s="527"/>
      <c r="T609" s="527"/>
      <c r="U609" s="527"/>
      <c r="V609" s="527"/>
      <c r="W609" s="527"/>
    </row>
    <row r="610" spans="2:23" x14ac:dyDescent="0.2">
      <c r="B610" s="484"/>
      <c r="C610" s="485"/>
      <c r="D610" s="485"/>
      <c r="E610" s="478" t="s">
        <v>166</v>
      </c>
      <c r="G610" s="521"/>
      <c r="H610" s="517"/>
      <c r="I610" s="519" t="s">
        <v>272</v>
      </c>
      <c r="J610" s="520" t="s">
        <v>272</v>
      </c>
      <c r="K610" s="526"/>
      <c r="L610" s="527"/>
      <c r="M610" s="527"/>
      <c r="N610" s="527"/>
      <c r="O610" s="527"/>
      <c r="P610" s="527"/>
      <c r="Q610" s="527"/>
      <c r="R610" s="527"/>
      <c r="S610" s="527"/>
      <c r="T610" s="527"/>
      <c r="U610" s="527"/>
      <c r="V610" s="527"/>
      <c r="W610" s="527"/>
    </row>
    <row r="611" spans="2:23" ht="51" outlineLevel="1" x14ac:dyDescent="0.2">
      <c r="B611" s="484"/>
      <c r="C611" s="485"/>
      <c r="D611" s="485"/>
      <c r="F611" s="478" t="s">
        <v>59</v>
      </c>
      <c r="G611" s="521" t="s">
        <v>246</v>
      </c>
      <c r="H611" s="517" t="s">
        <v>281</v>
      </c>
      <c r="I611" s="519" t="s">
        <v>520</v>
      </c>
      <c r="J611" s="520" t="s">
        <v>388</v>
      </c>
      <c r="K611" s="526"/>
      <c r="L611" s="527"/>
      <c r="M611" s="527"/>
      <c r="N611" s="527"/>
      <c r="O611" s="527"/>
      <c r="P611" s="527"/>
      <c r="Q611" s="527"/>
      <c r="R611" s="527"/>
      <c r="S611" s="527"/>
      <c r="T611" s="527"/>
      <c r="U611" s="527"/>
      <c r="V611" s="527"/>
      <c r="W611" s="527"/>
    </row>
    <row r="612" spans="2:23" ht="51" outlineLevel="1" x14ac:dyDescent="0.2">
      <c r="B612" s="484"/>
      <c r="C612" s="485"/>
      <c r="D612" s="485"/>
      <c r="F612" s="478" t="s">
        <v>167</v>
      </c>
      <c r="G612" s="521" t="s">
        <v>246</v>
      </c>
      <c r="H612" s="517" t="s">
        <v>281</v>
      </c>
      <c r="I612" s="519" t="s">
        <v>520</v>
      </c>
      <c r="J612" s="520" t="s">
        <v>388</v>
      </c>
      <c r="K612" s="526"/>
      <c r="L612" s="527"/>
      <c r="M612" s="527"/>
      <c r="N612" s="527"/>
      <c r="O612" s="527"/>
      <c r="P612" s="527"/>
      <c r="Q612" s="527"/>
      <c r="R612" s="527"/>
      <c r="S612" s="527"/>
      <c r="T612" s="527"/>
      <c r="U612" s="527"/>
      <c r="V612" s="527"/>
      <c r="W612" s="527"/>
    </row>
    <row r="613" spans="2:23" ht="51" outlineLevel="1" x14ac:dyDescent="0.2">
      <c r="B613" s="484"/>
      <c r="C613" s="485"/>
      <c r="D613" s="485"/>
      <c r="F613" s="478" t="s">
        <v>168</v>
      </c>
      <c r="G613" s="521" t="s">
        <v>246</v>
      </c>
      <c r="H613" s="517" t="s">
        <v>281</v>
      </c>
      <c r="I613" s="519" t="s">
        <v>520</v>
      </c>
      <c r="J613" s="520" t="s">
        <v>388</v>
      </c>
      <c r="K613" s="526"/>
      <c r="L613" s="527"/>
      <c r="M613" s="527"/>
      <c r="N613" s="527"/>
      <c r="O613" s="527"/>
      <c r="P613" s="527"/>
      <c r="Q613" s="527"/>
      <c r="R613" s="527"/>
      <c r="S613" s="527"/>
      <c r="T613" s="527"/>
      <c r="U613" s="527"/>
      <c r="V613" s="527"/>
      <c r="W613" s="527"/>
    </row>
    <row r="614" spans="2:23" x14ac:dyDescent="0.2">
      <c r="B614" s="484"/>
      <c r="C614" s="485"/>
      <c r="D614" s="485"/>
      <c r="E614" s="478" t="s">
        <v>174</v>
      </c>
      <c r="G614" s="521"/>
      <c r="H614" s="517"/>
      <c r="I614" s="519" t="s">
        <v>272</v>
      </c>
      <c r="J614" s="520" t="s">
        <v>272</v>
      </c>
      <c r="K614" s="526"/>
      <c r="L614" s="527"/>
      <c r="M614" s="527"/>
      <c r="N614" s="527"/>
      <c r="O614" s="527"/>
      <c r="P614" s="527"/>
      <c r="Q614" s="527"/>
      <c r="R614" s="527"/>
      <c r="S614" s="527"/>
      <c r="T614" s="527"/>
      <c r="U614" s="527"/>
      <c r="V614" s="527"/>
      <c r="W614" s="527"/>
    </row>
    <row r="615" spans="2:23" ht="51" outlineLevel="1" x14ac:dyDescent="0.2">
      <c r="B615" s="484"/>
      <c r="C615" s="485"/>
      <c r="D615" s="485"/>
      <c r="F615" s="478" t="s">
        <v>62</v>
      </c>
      <c r="G615" s="521" t="s">
        <v>246</v>
      </c>
      <c r="H615" s="517" t="s">
        <v>281</v>
      </c>
      <c r="I615" s="519" t="s">
        <v>520</v>
      </c>
      <c r="J615" s="520" t="s">
        <v>388</v>
      </c>
      <c r="K615" s="526"/>
      <c r="L615" s="527"/>
      <c r="M615" s="527"/>
      <c r="N615" s="527"/>
      <c r="O615" s="527"/>
      <c r="P615" s="527"/>
      <c r="Q615" s="527"/>
      <c r="R615" s="527"/>
      <c r="S615" s="527"/>
      <c r="T615" s="527"/>
      <c r="U615" s="527"/>
      <c r="V615" s="527"/>
      <c r="W615" s="527"/>
    </row>
    <row r="616" spans="2:23" ht="51" outlineLevel="1" x14ac:dyDescent="0.2">
      <c r="B616" s="484"/>
      <c r="C616" s="485"/>
      <c r="D616" s="485"/>
      <c r="F616" s="478" t="s">
        <v>175</v>
      </c>
      <c r="G616" s="521" t="s">
        <v>246</v>
      </c>
      <c r="H616" s="517" t="s">
        <v>281</v>
      </c>
      <c r="I616" s="519" t="s">
        <v>520</v>
      </c>
      <c r="J616" s="520" t="s">
        <v>388</v>
      </c>
      <c r="K616" s="526"/>
      <c r="L616" s="527"/>
      <c r="M616" s="527"/>
      <c r="N616" s="527"/>
      <c r="O616" s="527"/>
      <c r="P616" s="527"/>
      <c r="Q616" s="527"/>
      <c r="R616" s="527"/>
      <c r="S616" s="527"/>
      <c r="T616" s="527"/>
      <c r="U616" s="527"/>
      <c r="V616" s="527"/>
      <c r="W616" s="527"/>
    </row>
    <row r="617" spans="2:23" x14ac:dyDescent="0.2">
      <c r="B617" s="484"/>
      <c r="C617" s="485"/>
      <c r="D617" s="485"/>
      <c r="E617" s="478" t="s">
        <v>169</v>
      </c>
      <c r="G617" s="521"/>
      <c r="H617" s="517"/>
      <c r="I617" s="519" t="s">
        <v>272</v>
      </c>
      <c r="J617" s="520" t="s">
        <v>272</v>
      </c>
      <c r="K617" s="526"/>
      <c r="L617" s="527"/>
      <c r="M617" s="527"/>
      <c r="N617" s="527"/>
      <c r="O617" s="527"/>
      <c r="P617" s="527"/>
      <c r="Q617" s="527"/>
      <c r="R617" s="527"/>
      <c r="S617" s="527"/>
      <c r="T617" s="527"/>
      <c r="U617" s="527"/>
      <c r="V617" s="527"/>
      <c r="W617" s="527"/>
    </row>
    <row r="618" spans="2:23" ht="51" outlineLevel="1" x14ac:dyDescent="0.2">
      <c r="B618" s="484"/>
      <c r="C618" s="485"/>
      <c r="D618" s="485"/>
      <c r="F618" s="478" t="s">
        <v>60</v>
      </c>
      <c r="G618" s="521" t="s">
        <v>246</v>
      </c>
      <c r="H618" s="517" t="s">
        <v>281</v>
      </c>
      <c r="I618" s="519" t="s">
        <v>520</v>
      </c>
      <c r="J618" s="520" t="s">
        <v>388</v>
      </c>
      <c r="K618" s="526"/>
      <c r="L618" s="527"/>
      <c r="M618" s="527"/>
      <c r="N618" s="527"/>
      <c r="O618" s="527"/>
      <c r="P618" s="527"/>
      <c r="Q618" s="527"/>
      <c r="R618" s="527"/>
      <c r="S618" s="527"/>
      <c r="T618" s="527"/>
      <c r="U618" s="527"/>
      <c r="V618" s="527"/>
      <c r="W618" s="527"/>
    </row>
    <row r="619" spans="2:23" ht="51" outlineLevel="1" x14ac:dyDescent="0.2">
      <c r="B619" s="484"/>
      <c r="C619" s="485"/>
      <c r="D619" s="485"/>
      <c r="F619" s="478" t="s">
        <v>170</v>
      </c>
      <c r="G619" s="521" t="s">
        <v>246</v>
      </c>
      <c r="H619" s="517" t="s">
        <v>281</v>
      </c>
      <c r="I619" s="519" t="s">
        <v>520</v>
      </c>
      <c r="J619" s="520" t="s">
        <v>388</v>
      </c>
      <c r="K619" s="526"/>
      <c r="L619" s="527"/>
      <c r="M619" s="527"/>
      <c r="N619" s="527"/>
      <c r="O619" s="527"/>
      <c r="P619" s="527"/>
      <c r="Q619" s="527"/>
      <c r="R619" s="527"/>
      <c r="S619" s="527"/>
      <c r="T619" s="527"/>
      <c r="U619" s="527"/>
      <c r="V619" s="527"/>
      <c r="W619" s="527"/>
    </row>
    <row r="620" spans="2:23" ht="51" outlineLevel="1" x14ac:dyDescent="0.2">
      <c r="B620" s="484"/>
      <c r="C620" s="485"/>
      <c r="D620" s="485"/>
      <c r="F620" s="478" t="s">
        <v>171</v>
      </c>
      <c r="G620" s="521" t="s">
        <v>246</v>
      </c>
      <c r="H620" s="517" t="s">
        <v>281</v>
      </c>
      <c r="I620" s="519" t="s">
        <v>520</v>
      </c>
      <c r="J620" s="520" t="s">
        <v>388</v>
      </c>
      <c r="K620" s="526"/>
      <c r="L620" s="527"/>
      <c r="M620" s="527"/>
      <c r="N620" s="527"/>
      <c r="O620" s="527"/>
      <c r="P620" s="527"/>
      <c r="Q620" s="527"/>
      <c r="R620" s="527"/>
      <c r="S620" s="527"/>
      <c r="T620" s="527"/>
      <c r="U620" s="527"/>
      <c r="V620" s="527"/>
      <c r="W620" s="527"/>
    </row>
    <row r="621" spans="2:23" x14ac:dyDescent="0.2">
      <c r="B621" s="484"/>
      <c r="C621" s="485"/>
      <c r="D621" s="485"/>
      <c r="E621" s="478" t="s">
        <v>334</v>
      </c>
      <c r="G621" s="521"/>
      <c r="H621" s="517"/>
      <c r="I621" s="519" t="s">
        <v>272</v>
      </c>
      <c r="J621" s="520" t="s">
        <v>272</v>
      </c>
      <c r="K621" s="526"/>
      <c r="L621" s="527"/>
      <c r="M621" s="527"/>
      <c r="N621" s="527"/>
      <c r="O621" s="527"/>
      <c r="P621" s="527"/>
      <c r="Q621" s="527"/>
      <c r="R621" s="527"/>
      <c r="S621" s="527"/>
      <c r="T621" s="527"/>
      <c r="U621" s="527"/>
      <c r="V621" s="527"/>
      <c r="W621" s="527"/>
    </row>
    <row r="622" spans="2:23" ht="51" outlineLevel="1" x14ac:dyDescent="0.2">
      <c r="B622" s="484"/>
      <c r="C622" s="485"/>
      <c r="D622" s="485"/>
      <c r="F622" s="478" t="s">
        <v>335</v>
      </c>
      <c r="G622" s="521" t="s">
        <v>246</v>
      </c>
      <c r="H622" s="517" t="s">
        <v>281</v>
      </c>
      <c r="I622" s="519" t="s">
        <v>520</v>
      </c>
      <c r="J622" s="520" t="s">
        <v>388</v>
      </c>
      <c r="K622" s="526"/>
      <c r="L622" s="527"/>
      <c r="M622" s="527"/>
      <c r="N622" s="527"/>
      <c r="O622" s="527"/>
      <c r="P622" s="527"/>
      <c r="Q622" s="527"/>
      <c r="R622" s="527"/>
      <c r="S622" s="527"/>
      <c r="T622" s="527"/>
      <c r="U622" s="527"/>
      <c r="V622" s="527"/>
      <c r="W622" s="527"/>
    </row>
    <row r="623" spans="2:23" ht="51" outlineLevel="1" x14ac:dyDescent="0.2">
      <c r="B623" s="484"/>
      <c r="C623" s="485"/>
      <c r="D623" s="485"/>
      <c r="F623" s="478" t="s">
        <v>336</v>
      </c>
      <c r="G623" s="521" t="s">
        <v>246</v>
      </c>
      <c r="H623" s="517" t="s">
        <v>281</v>
      </c>
      <c r="I623" s="519" t="s">
        <v>520</v>
      </c>
      <c r="J623" s="520" t="s">
        <v>388</v>
      </c>
      <c r="K623" s="526"/>
      <c r="L623" s="527"/>
      <c r="M623" s="527"/>
      <c r="N623" s="527"/>
      <c r="O623" s="527"/>
      <c r="P623" s="527"/>
      <c r="Q623" s="527"/>
      <c r="R623" s="527"/>
      <c r="S623" s="527"/>
      <c r="T623" s="527"/>
      <c r="U623" s="527"/>
      <c r="V623" s="527"/>
      <c r="W623" s="527"/>
    </row>
    <row r="624" spans="2:23" x14ac:dyDescent="0.2">
      <c r="B624" s="484"/>
      <c r="C624" s="485"/>
      <c r="D624" s="485"/>
      <c r="E624" s="478" t="s">
        <v>337</v>
      </c>
      <c r="G624" s="521"/>
      <c r="H624" s="517"/>
      <c r="I624" s="519" t="s">
        <v>272</v>
      </c>
      <c r="J624" s="520" t="s">
        <v>272</v>
      </c>
      <c r="K624" s="526"/>
      <c r="L624" s="527"/>
      <c r="M624" s="527"/>
      <c r="N624" s="527"/>
      <c r="O624" s="527"/>
      <c r="P624" s="527"/>
      <c r="Q624" s="527"/>
      <c r="R624" s="527"/>
      <c r="S624" s="527"/>
      <c r="T624" s="527"/>
      <c r="U624" s="527"/>
      <c r="V624" s="527"/>
      <c r="W624" s="527"/>
    </row>
    <row r="625" spans="2:23" ht="51" outlineLevel="1" x14ac:dyDescent="0.2">
      <c r="B625" s="484"/>
      <c r="C625" s="485"/>
      <c r="D625" s="485"/>
      <c r="F625" s="478" t="s">
        <v>338</v>
      </c>
      <c r="G625" s="521" t="s">
        <v>246</v>
      </c>
      <c r="H625" s="517" t="s">
        <v>281</v>
      </c>
      <c r="I625" s="519" t="s">
        <v>520</v>
      </c>
      <c r="J625" s="520" t="s">
        <v>388</v>
      </c>
      <c r="K625" s="526"/>
      <c r="L625" s="527"/>
      <c r="M625" s="527"/>
      <c r="N625" s="527"/>
      <c r="O625" s="527"/>
      <c r="P625" s="527"/>
      <c r="Q625" s="527"/>
      <c r="R625" s="527"/>
      <c r="S625" s="527"/>
      <c r="T625" s="527"/>
      <c r="U625" s="527"/>
      <c r="V625" s="527"/>
      <c r="W625" s="527"/>
    </row>
    <row r="626" spans="2:23" ht="51" outlineLevel="1" x14ac:dyDescent="0.2">
      <c r="B626" s="484"/>
      <c r="C626" s="485"/>
      <c r="D626" s="485"/>
      <c r="F626" s="478" t="s">
        <v>339</v>
      </c>
      <c r="G626" s="521" t="s">
        <v>246</v>
      </c>
      <c r="H626" s="517" t="s">
        <v>281</v>
      </c>
      <c r="I626" s="519" t="s">
        <v>520</v>
      </c>
      <c r="J626" s="520" t="s">
        <v>388</v>
      </c>
      <c r="K626" s="526"/>
      <c r="L626" s="527"/>
      <c r="M626" s="527"/>
      <c r="N626" s="527"/>
      <c r="O626" s="527"/>
      <c r="P626" s="527"/>
      <c r="Q626" s="527"/>
      <c r="R626" s="527"/>
      <c r="S626" s="527"/>
      <c r="T626" s="527"/>
      <c r="U626" s="527"/>
      <c r="V626" s="527"/>
      <c r="W626" s="527"/>
    </row>
    <row r="627" spans="2:23" ht="51" outlineLevel="1" x14ac:dyDescent="0.2">
      <c r="B627" s="484"/>
      <c r="C627" s="485"/>
      <c r="D627" s="485"/>
      <c r="F627" s="478" t="s">
        <v>340</v>
      </c>
      <c r="G627" s="521" t="s">
        <v>246</v>
      </c>
      <c r="H627" s="517" t="s">
        <v>281</v>
      </c>
      <c r="I627" s="519" t="s">
        <v>520</v>
      </c>
      <c r="J627" s="520" t="s">
        <v>388</v>
      </c>
      <c r="K627" s="526"/>
      <c r="L627" s="527"/>
      <c r="M627" s="527"/>
      <c r="N627" s="527"/>
      <c r="O627" s="527"/>
      <c r="P627" s="527"/>
      <c r="Q627" s="527"/>
      <c r="R627" s="527"/>
      <c r="S627" s="527"/>
      <c r="T627" s="527"/>
      <c r="U627" s="527"/>
      <c r="V627" s="527"/>
      <c r="W627" s="527"/>
    </row>
    <row r="628" spans="2:23" x14ac:dyDescent="0.2">
      <c r="B628" s="484"/>
      <c r="C628" s="485"/>
      <c r="D628" s="485" t="s">
        <v>183</v>
      </c>
      <c r="G628" s="521"/>
      <c r="H628" s="517"/>
      <c r="I628" s="519" t="s">
        <v>272</v>
      </c>
      <c r="J628" s="520" t="s">
        <v>272</v>
      </c>
      <c r="K628" s="526"/>
      <c r="L628" s="527"/>
      <c r="M628" s="527"/>
      <c r="N628" s="527"/>
      <c r="O628" s="527"/>
      <c r="P628" s="527"/>
      <c r="Q628" s="527"/>
      <c r="R628" s="527"/>
      <c r="S628" s="527"/>
      <c r="T628" s="527"/>
      <c r="U628" s="527"/>
      <c r="V628" s="527"/>
      <c r="W628" s="527"/>
    </row>
    <row r="629" spans="2:23" x14ac:dyDescent="0.2">
      <c r="B629" s="484"/>
      <c r="C629" s="485"/>
      <c r="D629" s="485"/>
      <c r="E629" s="478" t="s">
        <v>184</v>
      </c>
      <c r="G629" s="521"/>
      <c r="H629" s="517"/>
      <c r="I629" s="519" t="s">
        <v>272</v>
      </c>
      <c r="J629" s="520" t="s">
        <v>272</v>
      </c>
      <c r="K629" s="526"/>
      <c r="L629" s="527"/>
      <c r="M629" s="527"/>
      <c r="N629" s="527"/>
      <c r="O629" s="527"/>
      <c r="P629" s="527"/>
      <c r="Q629" s="527"/>
      <c r="R629" s="527"/>
      <c r="S629" s="527"/>
      <c r="T629" s="527"/>
      <c r="U629" s="527"/>
      <c r="V629" s="527"/>
      <c r="W629" s="527"/>
    </row>
    <row r="630" spans="2:23" ht="51" outlineLevel="1" x14ac:dyDescent="0.2">
      <c r="B630" s="484"/>
      <c r="C630" s="485"/>
      <c r="D630" s="485"/>
      <c r="F630" s="478" t="s">
        <v>176</v>
      </c>
      <c r="G630" s="521" t="s">
        <v>246</v>
      </c>
      <c r="H630" s="517" t="s">
        <v>281</v>
      </c>
      <c r="I630" s="519" t="s">
        <v>520</v>
      </c>
      <c r="J630" s="520" t="s">
        <v>388</v>
      </c>
      <c r="K630" s="526"/>
      <c r="L630" s="527"/>
      <c r="M630" s="527"/>
      <c r="N630" s="527"/>
      <c r="O630" s="527"/>
      <c r="P630" s="527"/>
      <c r="Q630" s="527"/>
      <c r="R630" s="527"/>
      <c r="S630" s="527"/>
      <c r="T630" s="527"/>
      <c r="U630" s="527"/>
      <c r="V630" s="527"/>
      <c r="W630" s="527"/>
    </row>
    <row r="631" spans="2:23" ht="51" outlineLevel="1" x14ac:dyDescent="0.2">
      <c r="B631" s="484"/>
      <c r="C631" s="485"/>
      <c r="D631" s="485"/>
      <c r="F631" s="478" t="s">
        <v>180</v>
      </c>
      <c r="G631" s="521" t="s">
        <v>246</v>
      </c>
      <c r="H631" s="517" t="s">
        <v>281</v>
      </c>
      <c r="I631" s="519" t="s">
        <v>520</v>
      </c>
      <c r="J631" s="520" t="s">
        <v>388</v>
      </c>
      <c r="K631" s="526"/>
      <c r="L631" s="527"/>
      <c r="M631" s="527"/>
      <c r="N631" s="527"/>
      <c r="O631" s="527"/>
      <c r="P631" s="527"/>
      <c r="Q631" s="527"/>
      <c r="R631" s="527"/>
      <c r="S631" s="527"/>
      <c r="T631" s="527"/>
      <c r="U631" s="527"/>
      <c r="V631" s="527"/>
      <c r="W631" s="527"/>
    </row>
    <row r="632" spans="2:23" x14ac:dyDescent="0.2">
      <c r="B632" s="484"/>
      <c r="C632" s="485"/>
      <c r="D632" s="485"/>
      <c r="E632" s="478" t="s">
        <v>185</v>
      </c>
      <c r="G632" s="521"/>
      <c r="H632" s="517"/>
      <c r="I632" s="519" t="s">
        <v>272</v>
      </c>
      <c r="J632" s="520" t="s">
        <v>272</v>
      </c>
      <c r="K632" s="526"/>
      <c r="L632" s="527"/>
      <c r="M632" s="527"/>
      <c r="N632" s="527"/>
      <c r="O632" s="527"/>
      <c r="P632" s="527"/>
      <c r="Q632" s="527"/>
      <c r="R632" s="527"/>
      <c r="S632" s="527"/>
      <c r="T632" s="527"/>
      <c r="U632" s="527"/>
      <c r="V632" s="527"/>
      <c r="W632" s="527"/>
    </row>
    <row r="633" spans="2:23" ht="51" outlineLevel="1" x14ac:dyDescent="0.2">
      <c r="B633" s="484"/>
      <c r="C633" s="485"/>
      <c r="D633" s="485"/>
      <c r="F633" s="478" t="s">
        <v>177</v>
      </c>
      <c r="G633" s="521" t="s">
        <v>246</v>
      </c>
      <c r="H633" s="517" t="s">
        <v>281</v>
      </c>
      <c r="I633" s="519" t="s">
        <v>520</v>
      </c>
      <c r="J633" s="520" t="s">
        <v>388</v>
      </c>
      <c r="K633" s="526"/>
      <c r="L633" s="527"/>
      <c r="M633" s="527"/>
      <c r="N633" s="527"/>
      <c r="O633" s="527"/>
      <c r="P633" s="527"/>
      <c r="Q633" s="527"/>
      <c r="R633" s="527"/>
      <c r="S633" s="527"/>
      <c r="T633" s="527"/>
      <c r="U633" s="527"/>
      <c r="V633" s="527"/>
      <c r="W633" s="527"/>
    </row>
    <row r="634" spans="2:23" ht="51" outlineLevel="1" x14ac:dyDescent="0.2">
      <c r="B634" s="484"/>
      <c r="C634" s="485"/>
      <c r="D634" s="485"/>
      <c r="F634" s="478" t="s">
        <v>182</v>
      </c>
      <c r="G634" s="521" t="s">
        <v>246</v>
      </c>
      <c r="H634" s="517" t="s">
        <v>281</v>
      </c>
      <c r="I634" s="519" t="s">
        <v>520</v>
      </c>
      <c r="J634" s="520" t="s">
        <v>388</v>
      </c>
      <c r="K634" s="526"/>
      <c r="L634" s="527"/>
      <c r="M634" s="527"/>
      <c r="N634" s="527"/>
      <c r="O634" s="527"/>
      <c r="P634" s="527"/>
      <c r="Q634" s="527"/>
      <c r="R634" s="527"/>
      <c r="S634" s="527"/>
      <c r="T634" s="527"/>
      <c r="U634" s="527"/>
      <c r="V634" s="527"/>
      <c r="W634" s="527"/>
    </row>
    <row r="635" spans="2:23" x14ac:dyDescent="0.2">
      <c r="B635" s="484"/>
      <c r="C635" s="485"/>
      <c r="D635" s="485"/>
      <c r="E635" s="478" t="s">
        <v>186</v>
      </c>
      <c r="G635" s="521"/>
      <c r="H635" s="517"/>
      <c r="I635" s="519" t="s">
        <v>272</v>
      </c>
      <c r="J635" s="520" t="s">
        <v>272</v>
      </c>
      <c r="K635" s="526"/>
      <c r="L635" s="527"/>
      <c r="M635" s="527"/>
      <c r="N635" s="527"/>
      <c r="O635" s="527"/>
      <c r="P635" s="527"/>
      <c r="Q635" s="527"/>
      <c r="R635" s="527"/>
      <c r="S635" s="527"/>
      <c r="T635" s="527"/>
      <c r="U635" s="527"/>
      <c r="V635" s="527"/>
      <c r="W635" s="527"/>
    </row>
    <row r="636" spans="2:23" ht="51" outlineLevel="1" x14ac:dyDescent="0.2">
      <c r="B636" s="484"/>
      <c r="C636" s="485"/>
      <c r="D636" s="485"/>
      <c r="F636" s="478" t="s">
        <v>178</v>
      </c>
      <c r="G636" s="521" t="s">
        <v>246</v>
      </c>
      <c r="H636" s="517" t="s">
        <v>281</v>
      </c>
      <c r="I636" s="519" t="s">
        <v>520</v>
      </c>
      <c r="J636" s="520" t="s">
        <v>388</v>
      </c>
      <c r="K636" s="526"/>
      <c r="L636" s="527"/>
      <c r="M636" s="527"/>
      <c r="N636" s="527"/>
      <c r="O636" s="527"/>
      <c r="P636" s="527"/>
      <c r="Q636" s="527"/>
      <c r="R636" s="527"/>
      <c r="S636" s="527"/>
      <c r="T636" s="527"/>
      <c r="U636" s="527"/>
      <c r="V636" s="527"/>
      <c r="W636" s="527"/>
    </row>
    <row r="637" spans="2:23" ht="51" outlineLevel="1" x14ac:dyDescent="0.2">
      <c r="B637" s="484"/>
      <c r="C637" s="485"/>
      <c r="D637" s="485"/>
      <c r="F637" s="478" t="s">
        <v>181</v>
      </c>
      <c r="G637" s="521" t="s">
        <v>246</v>
      </c>
      <c r="H637" s="517" t="s">
        <v>281</v>
      </c>
      <c r="I637" s="519" t="s">
        <v>520</v>
      </c>
      <c r="J637" s="520" t="s">
        <v>388</v>
      </c>
      <c r="K637" s="526"/>
      <c r="L637" s="527"/>
      <c r="M637" s="527"/>
      <c r="N637" s="527"/>
      <c r="O637" s="527"/>
      <c r="P637" s="527"/>
      <c r="Q637" s="527"/>
      <c r="R637" s="527"/>
      <c r="S637" s="527"/>
      <c r="T637" s="527"/>
      <c r="U637" s="527"/>
      <c r="V637" s="527"/>
      <c r="W637" s="527"/>
    </row>
    <row r="638" spans="2:23" x14ac:dyDescent="0.2">
      <c r="B638" s="484"/>
      <c r="C638" s="485"/>
      <c r="D638" s="485"/>
      <c r="E638" s="478" t="s">
        <v>187</v>
      </c>
      <c r="G638" s="521"/>
      <c r="H638" s="517"/>
      <c r="I638" s="519" t="s">
        <v>272</v>
      </c>
      <c r="J638" s="520" t="s">
        <v>272</v>
      </c>
      <c r="K638" s="526"/>
      <c r="L638" s="527"/>
      <c r="M638" s="527"/>
      <c r="N638" s="527"/>
      <c r="O638" s="527"/>
      <c r="P638" s="527"/>
      <c r="Q638" s="527"/>
      <c r="R638" s="527"/>
      <c r="S638" s="527"/>
      <c r="T638" s="527"/>
      <c r="U638" s="527"/>
      <c r="V638" s="527"/>
      <c r="W638" s="527"/>
    </row>
    <row r="639" spans="2:23" ht="51" outlineLevel="1" x14ac:dyDescent="0.2">
      <c r="B639" s="484"/>
      <c r="C639" s="485"/>
      <c r="D639" s="485"/>
      <c r="F639" s="478" t="s">
        <v>179</v>
      </c>
      <c r="G639" s="521" t="s">
        <v>246</v>
      </c>
      <c r="H639" s="517" t="s">
        <v>281</v>
      </c>
      <c r="I639" s="519" t="s">
        <v>520</v>
      </c>
      <c r="J639" s="520" t="s">
        <v>388</v>
      </c>
      <c r="K639" s="526"/>
      <c r="L639" s="527"/>
      <c r="M639" s="527"/>
      <c r="N639" s="527"/>
      <c r="O639" s="527"/>
      <c r="P639" s="527"/>
      <c r="Q639" s="527"/>
      <c r="R639" s="527"/>
      <c r="S639" s="527"/>
      <c r="T639" s="527"/>
      <c r="U639" s="527"/>
      <c r="V639" s="527"/>
      <c r="W639" s="527"/>
    </row>
    <row r="640" spans="2:23" ht="51" outlineLevel="1" x14ac:dyDescent="0.2">
      <c r="B640" s="484"/>
      <c r="C640" s="485"/>
      <c r="D640" s="485"/>
      <c r="F640" s="478" t="s">
        <v>188</v>
      </c>
      <c r="G640" s="521" t="s">
        <v>246</v>
      </c>
      <c r="H640" s="517" t="s">
        <v>281</v>
      </c>
      <c r="I640" s="519" t="s">
        <v>520</v>
      </c>
      <c r="J640" s="520" t="s">
        <v>388</v>
      </c>
      <c r="K640" s="526"/>
      <c r="L640" s="527"/>
      <c r="M640" s="527"/>
      <c r="N640" s="527"/>
      <c r="O640" s="527"/>
      <c r="P640" s="527"/>
      <c r="Q640" s="527"/>
      <c r="R640" s="527"/>
      <c r="S640" s="527"/>
      <c r="T640" s="527"/>
      <c r="U640" s="527"/>
      <c r="V640" s="527"/>
      <c r="W640" s="527"/>
    </row>
    <row r="641" spans="2:23" x14ac:dyDescent="0.2">
      <c r="B641" s="484"/>
      <c r="C641" s="485"/>
      <c r="D641" s="485"/>
      <c r="E641" s="478" t="s">
        <v>341</v>
      </c>
      <c r="G641" s="521"/>
      <c r="H641" s="517"/>
      <c r="I641" s="519" t="s">
        <v>272</v>
      </c>
      <c r="J641" s="520" t="s">
        <v>272</v>
      </c>
      <c r="K641" s="526"/>
      <c r="L641" s="527"/>
      <c r="M641" s="527"/>
      <c r="N641" s="527"/>
      <c r="O641" s="527"/>
      <c r="P641" s="527"/>
      <c r="Q641" s="527"/>
      <c r="R641" s="527"/>
      <c r="S641" s="527"/>
      <c r="T641" s="527"/>
      <c r="U641" s="527"/>
      <c r="V641" s="527"/>
      <c r="W641" s="527"/>
    </row>
    <row r="642" spans="2:23" ht="51" outlineLevel="1" x14ac:dyDescent="0.2">
      <c r="B642" s="484"/>
      <c r="C642" s="485"/>
      <c r="D642" s="485"/>
      <c r="F642" s="478" t="s">
        <v>342</v>
      </c>
      <c r="G642" s="521" t="s">
        <v>246</v>
      </c>
      <c r="H642" s="517" t="s">
        <v>281</v>
      </c>
      <c r="I642" s="519" t="s">
        <v>520</v>
      </c>
      <c r="J642" s="520" t="s">
        <v>388</v>
      </c>
      <c r="K642" s="526"/>
      <c r="L642" s="527"/>
      <c r="M642" s="527"/>
      <c r="N642" s="527"/>
      <c r="O642" s="527"/>
      <c r="P642" s="527"/>
      <c r="Q642" s="527"/>
      <c r="R642" s="527"/>
      <c r="S642" s="527"/>
      <c r="T642" s="527"/>
      <c r="U642" s="527"/>
      <c r="V642" s="527"/>
      <c r="W642" s="527"/>
    </row>
    <row r="643" spans="2:23" ht="51" outlineLevel="1" x14ac:dyDescent="0.2">
      <c r="B643" s="484"/>
      <c r="C643" s="485"/>
      <c r="D643" s="485"/>
      <c r="F643" s="478" t="s">
        <v>343</v>
      </c>
      <c r="G643" s="521" t="s">
        <v>246</v>
      </c>
      <c r="H643" s="517" t="s">
        <v>281</v>
      </c>
      <c r="I643" s="519" t="s">
        <v>520</v>
      </c>
      <c r="J643" s="520" t="s">
        <v>388</v>
      </c>
      <c r="K643" s="526"/>
      <c r="L643" s="527"/>
      <c r="M643" s="527"/>
      <c r="N643" s="527"/>
      <c r="O643" s="527"/>
      <c r="P643" s="527"/>
      <c r="Q643" s="527"/>
      <c r="R643" s="527"/>
      <c r="S643" s="527"/>
      <c r="T643" s="527"/>
      <c r="U643" s="527"/>
      <c r="V643" s="527"/>
      <c r="W643" s="527"/>
    </row>
    <row r="644" spans="2:23" x14ac:dyDescent="0.2">
      <c r="B644" s="484"/>
      <c r="C644" s="485"/>
      <c r="D644" s="485"/>
      <c r="E644" s="478" t="s">
        <v>344</v>
      </c>
      <c r="G644" s="521"/>
      <c r="H644" s="517"/>
      <c r="I644" s="519" t="s">
        <v>272</v>
      </c>
      <c r="J644" s="520" t="s">
        <v>272</v>
      </c>
      <c r="K644" s="526"/>
      <c r="L644" s="527"/>
      <c r="M644" s="527"/>
      <c r="N644" s="527"/>
      <c r="O644" s="527"/>
      <c r="P644" s="527"/>
      <c r="Q644" s="527"/>
      <c r="R644" s="527"/>
      <c r="S644" s="527"/>
      <c r="T644" s="527"/>
      <c r="U644" s="527"/>
      <c r="V644" s="527"/>
      <c r="W644" s="527"/>
    </row>
    <row r="645" spans="2:23" ht="51" outlineLevel="1" x14ac:dyDescent="0.2">
      <c r="B645" s="484"/>
      <c r="C645" s="485"/>
      <c r="D645" s="485"/>
      <c r="F645" s="478" t="s">
        <v>345</v>
      </c>
      <c r="G645" s="521" t="s">
        <v>246</v>
      </c>
      <c r="H645" s="517" t="s">
        <v>281</v>
      </c>
      <c r="I645" s="519" t="s">
        <v>520</v>
      </c>
      <c r="J645" s="520" t="s">
        <v>388</v>
      </c>
      <c r="K645" s="526"/>
      <c r="L645" s="527"/>
      <c r="M645" s="527"/>
      <c r="N645" s="527"/>
      <c r="O645" s="527"/>
      <c r="P645" s="527"/>
      <c r="Q645" s="527"/>
      <c r="R645" s="527"/>
      <c r="S645" s="527"/>
      <c r="T645" s="527"/>
      <c r="U645" s="527"/>
      <c r="V645" s="527"/>
      <c r="W645" s="527"/>
    </row>
    <row r="646" spans="2:23" ht="51" outlineLevel="1" x14ac:dyDescent="0.2">
      <c r="B646" s="484"/>
      <c r="C646" s="485"/>
      <c r="D646" s="485"/>
      <c r="F646" s="478" t="s">
        <v>346</v>
      </c>
      <c r="G646" s="521" t="s">
        <v>246</v>
      </c>
      <c r="H646" s="517" t="s">
        <v>281</v>
      </c>
      <c r="I646" s="519" t="s">
        <v>520</v>
      </c>
      <c r="J646" s="520" t="s">
        <v>388</v>
      </c>
      <c r="K646" s="526"/>
      <c r="L646" s="527"/>
      <c r="M646" s="527"/>
      <c r="N646" s="527"/>
      <c r="O646" s="527"/>
      <c r="P646" s="527"/>
      <c r="Q646" s="527"/>
      <c r="R646" s="527"/>
      <c r="S646" s="527"/>
      <c r="T646" s="527"/>
      <c r="U646" s="527"/>
      <c r="V646" s="527"/>
      <c r="W646" s="527"/>
    </row>
    <row r="647" spans="2:23" x14ac:dyDescent="0.2">
      <c r="B647" s="484"/>
      <c r="C647" s="485"/>
      <c r="D647" s="485" t="s">
        <v>63</v>
      </c>
      <c r="G647" s="521"/>
      <c r="H647" s="517"/>
      <c r="I647" s="519" t="s">
        <v>272</v>
      </c>
      <c r="J647" s="520" t="s">
        <v>272</v>
      </c>
      <c r="K647" s="526"/>
      <c r="L647" s="527"/>
      <c r="M647" s="527"/>
      <c r="N647" s="527"/>
      <c r="O647" s="527"/>
      <c r="P647" s="527"/>
      <c r="Q647" s="527"/>
      <c r="R647" s="527"/>
      <c r="S647" s="527"/>
      <c r="T647" s="527"/>
      <c r="U647" s="527"/>
      <c r="V647" s="527"/>
      <c r="W647" s="527"/>
    </row>
    <row r="648" spans="2:23" ht="178.5" outlineLevel="1" x14ac:dyDescent="0.2">
      <c r="B648" s="484"/>
      <c r="C648" s="485"/>
      <c r="D648" s="485"/>
      <c r="F648" s="478" t="s">
        <v>190</v>
      </c>
      <c r="G648" s="521" t="s">
        <v>246</v>
      </c>
      <c r="H648" s="517" t="s">
        <v>389</v>
      </c>
      <c r="I648" s="519" t="s">
        <v>520</v>
      </c>
      <c r="J648" s="520" t="s">
        <v>388</v>
      </c>
      <c r="K648" s="526"/>
      <c r="L648" s="527"/>
      <c r="M648" s="527"/>
      <c r="N648" s="527"/>
      <c r="O648" s="527"/>
      <c r="P648" s="527"/>
      <c r="Q648" s="527"/>
      <c r="R648" s="527"/>
      <c r="S648" s="527"/>
      <c r="T648" s="527"/>
      <c r="U648" s="527"/>
      <c r="V648" s="527"/>
      <c r="W648" s="527"/>
    </row>
    <row r="649" spans="2:23" ht="178.5" outlineLevel="1" x14ac:dyDescent="0.2">
      <c r="B649" s="484"/>
      <c r="C649" s="485"/>
      <c r="D649" s="485"/>
      <c r="F649" s="478" t="s">
        <v>191</v>
      </c>
      <c r="G649" s="521" t="s">
        <v>246</v>
      </c>
      <c r="H649" s="517" t="s">
        <v>389</v>
      </c>
      <c r="I649" s="519" t="s">
        <v>520</v>
      </c>
      <c r="J649" s="520" t="s">
        <v>388</v>
      </c>
      <c r="K649" s="526"/>
      <c r="L649" s="527"/>
      <c r="M649" s="527"/>
      <c r="N649" s="527"/>
      <c r="O649" s="527"/>
      <c r="P649" s="527"/>
      <c r="Q649" s="527"/>
      <c r="R649" s="527"/>
      <c r="S649" s="527"/>
      <c r="T649" s="527"/>
      <c r="U649" s="527"/>
      <c r="V649" s="527"/>
      <c r="W649" s="527"/>
    </row>
    <row r="650" spans="2:23" ht="178.5" outlineLevel="1" x14ac:dyDescent="0.2">
      <c r="B650" s="484"/>
      <c r="C650" s="485"/>
      <c r="D650" s="485"/>
      <c r="F650" s="478" t="s">
        <v>189</v>
      </c>
      <c r="G650" s="521" t="s">
        <v>246</v>
      </c>
      <c r="H650" s="517" t="s">
        <v>389</v>
      </c>
      <c r="I650" s="519" t="s">
        <v>520</v>
      </c>
      <c r="J650" s="520" t="s">
        <v>388</v>
      </c>
      <c r="K650" s="526"/>
      <c r="L650" s="527"/>
      <c r="M650" s="527"/>
      <c r="N650" s="527"/>
      <c r="O650" s="527"/>
      <c r="P650" s="527"/>
      <c r="Q650" s="527"/>
      <c r="R650" s="527"/>
      <c r="S650" s="527"/>
      <c r="T650" s="527"/>
      <c r="U650" s="527"/>
      <c r="V650" s="527"/>
      <c r="W650" s="527"/>
    </row>
    <row r="651" spans="2:23" x14ac:dyDescent="0.2">
      <c r="B651" s="484"/>
      <c r="C651" s="327"/>
      <c r="D651" s="485" t="s">
        <v>192</v>
      </c>
      <c r="G651" s="521"/>
      <c r="H651" s="517"/>
      <c r="I651" s="519" t="s">
        <v>272</v>
      </c>
      <c r="J651" s="520" t="s">
        <v>272</v>
      </c>
      <c r="K651" s="526"/>
      <c r="L651" s="527"/>
      <c r="M651" s="527"/>
      <c r="N651" s="527"/>
      <c r="O651" s="527"/>
      <c r="P651" s="527"/>
      <c r="Q651" s="527"/>
      <c r="R651" s="527"/>
      <c r="S651" s="527"/>
      <c r="T651" s="527"/>
      <c r="U651" s="527"/>
      <c r="V651" s="527"/>
      <c r="W651" s="527"/>
    </row>
    <row r="652" spans="2:23" ht="38.25" outlineLevel="1" x14ac:dyDescent="0.2">
      <c r="B652" s="484"/>
      <c r="C652" s="485"/>
      <c r="D652" s="485"/>
      <c r="F652" s="478" t="s">
        <v>193</v>
      </c>
      <c r="G652" s="521" t="s">
        <v>246</v>
      </c>
      <c r="H652" s="517" t="s">
        <v>273</v>
      </c>
      <c r="I652" s="519" t="s">
        <v>520</v>
      </c>
      <c r="J652" s="520" t="s">
        <v>388</v>
      </c>
      <c r="K652" s="526"/>
      <c r="L652" s="527"/>
      <c r="M652" s="527"/>
      <c r="N652" s="527"/>
      <c r="O652" s="527"/>
      <c r="P652" s="527"/>
      <c r="Q652" s="527"/>
      <c r="R652" s="527"/>
      <c r="S652" s="527"/>
      <c r="T652" s="527"/>
      <c r="U652" s="527"/>
      <c r="V652" s="527"/>
      <c r="W652" s="527"/>
    </row>
    <row r="653" spans="2:23" ht="38.25" outlineLevel="1" x14ac:dyDescent="0.2">
      <c r="B653" s="484"/>
      <c r="C653" s="485"/>
      <c r="D653" s="485"/>
      <c r="F653" s="478" t="s">
        <v>194</v>
      </c>
      <c r="G653" s="521" t="s">
        <v>246</v>
      </c>
      <c r="H653" s="517" t="s">
        <v>273</v>
      </c>
      <c r="I653" s="519" t="s">
        <v>520</v>
      </c>
      <c r="J653" s="520" t="s">
        <v>388</v>
      </c>
      <c r="K653" s="526"/>
      <c r="L653" s="527"/>
      <c r="M653" s="527"/>
      <c r="N653" s="527"/>
      <c r="O653" s="527"/>
      <c r="P653" s="527"/>
      <c r="Q653" s="527"/>
      <c r="R653" s="527"/>
      <c r="S653" s="527"/>
      <c r="T653" s="527"/>
      <c r="U653" s="527"/>
      <c r="V653" s="527"/>
      <c r="W653" s="527"/>
    </row>
    <row r="654" spans="2:23" x14ac:dyDescent="0.2">
      <c r="B654" s="477"/>
      <c r="C654" s="485" t="s">
        <v>150</v>
      </c>
      <c r="G654" s="56"/>
      <c r="H654" s="385"/>
      <c r="I654" s="5" t="s">
        <v>272</v>
      </c>
      <c r="J654" s="59" t="s">
        <v>272</v>
      </c>
    </row>
    <row r="655" spans="2:23" x14ac:dyDescent="0.2">
      <c r="B655" s="484"/>
      <c r="C655" s="485"/>
      <c r="D655" s="525" t="s">
        <v>52</v>
      </c>
      <c r="G655" s="521"/>
      <c r="H655" s="517"/>
      <c r="I655" s="519" t="s">
        <v>272</v>
      </c>
      <c r="J655" s="520" t="s">
        <v>272</v>
      </c>
      <c r="K655" s="526"/>
      <c r="L655" s="527"/>
      <c r="M655" s="527"/>
      <c r="N655" s="527"/>
      <c r="O655" s="527"/>
      <c r="P655" s="527"/>
      <c r="Q655" s="527"/>
      <c r="R655" s="527"/>
      <c r="S655" s="527"/>
      <c r="T655" s="527"/>
      <c r="U655" s="527"/>
      <c r="V655" s="527"/>
      <c r="W655" s="527"/>
    </row>
    <row r="656" spans="2:23" x14ac:dyDescent="0.2">
      <c r="B656" s="484"/>
      <c r="C656" s="485"/>
      <c r="D656" s="485"/>
      <c r="E656" s="478" t="s">
        <v>153</v>
      </c>
      <c r="G656" s="521"/>
      <c r="H656" s="517"/>
      <c r="I656" s="519" t="s">
        <v>272</v>
      </c>
      <c r="J656" s="520" t="s">
        <v>272</v>
      </c>
      <c r="K656" s="526"/>
      <c r="L656" s="527"/>
      <c r="M656" s="527"/>
      <c r="N656" s="527"/>
      <c r="O656" s="527"/>
      <c r="P656" s="527"/>
      <c r="Q656" s="527"/>
      <c r="R656" s="527"/>
      <c r="S656" s="527"/>
      <c r="T656" s="527"/>
      <c r="U656" s="527"/>
      <c r="V656" s="527"/>
      <c r="W656" s="527"/>
    </row>
    <row r="657" spans="2:23" ht="38.25" outlineLevel="1" x14ac:dyDescent="0.2">
      <c r="B657" s="484"/>
      <c r="C657" s="485"/>
      <c r="D657" s="485"/>
      <c r="F657" s="478" t="s">
        <v>154</v>
      </c>
      <c r="G657" s="521" t="s">
        <v>247</v>
      </c>
      <c r="H657" s="517" t="s">
        <v>282</v>
      </c>
      <c r="I657" s="519" t="s">
        <v>504</v>
      </c>
      <c r="J657" s="520" t="s">
        <v>404</v>
      </c>
      <c r="K657" s="526"/>
      <c r="L657" s="527"/>
      <c r="M657" s="527"/>
      <c r="N657" s="527"/>
      <c r="O657" s="527"/>
      <c r="P657" s="527"/>
      <c r="Q657" s="527"/>
      <c r="R657" s="527"/>
      <c r="S657" s="527"/>
      <c r="T657" s="527"/>
      <c r="U657" s="527"/>
      <c r="V657" s="527"/>
      <c r="W657" s="527"/>
    </row>
    <row r="658" spans="2:23" ht="38.25" outlineLevel="1" x14ac:dyDescent="0.2">
      <c r="B658" s="484"/>
      <c r="C658" s="485"/>
      <c r="D658" s="485"/>
      <c r="F658" s="478" t="s">
        <v>155</v>
      </c>
      <c r="G658" s="521" t="s">
        <v>247</v>
      </c>
      <c r="H658" s="517" t="s">
        <v>282</v>
      </c>
      <c r="I658" s="519" t="s">
        <v>504</v>
      </c>
      <c r="J658" s="520" t="s">
        <v>404</v>
      </c>
      <c r="K658" s="526"/>
      <c r="L658" s="527"/>
      <c r="M658" s="527"/>
      <c r="N658" s="527"/>
      <c r="O658" s="527"/>
      <c r="P658" s="527"/>
      <c r="Q658" s="527"/>
      <c r="R658" s="527"/>
      <c r="S658" s="527"/>
      <c r="T658" s="527"/>
      <c r="U658" s="527"/>
      <c r="V658" s="527"/>
      <c r="W658" s="527"/>
    </row>
    <row r="659" spans="2:23" ht="38.25" outlineLevel="1" x14ac:dyDescent="0.2">
      <c r="B659" s="484"/>
      <c r="C659" s="485"/>
      <c r="D659" s="485"/>
      <c r="F659" s="478" t="s">
        <v>156</v>
      </c>
      <c r="G659" s="521" t="s">
        <v>247</v>
      </c>
      <c r="H659" s="517" t="s">
        <v>282</v>
      </c>
      <c r="I659" s="519" t="s">
        <v>504</v>
      </c>
      <c r="J659" s="520" t="s">
        <v>404</v>
      </c>
      <c r="K659" s="526"/>
      <c r="L659" s="527"/>
      <c r="M659" s="527"/>
      <c r="N659" s="527"/>
      <c r="O659" s="527"/>
      <c r="P659" s="527"/>
      <c r="Q659" s="527"/>
      <c r="R659" s="527"/>
      <c r="S659" s="527"/>
      <c r="T659" s="527"/>
      <c r="U659" s="527"/>
      <c r="V659" s="527"/>
      <c r="W659" s="527"/>
    </row>
    <row r="660" spans="2:23" ht="38.25" outlineLevel="1" x14ac:dyDescent="0.2">
      <c r="B660" s="484"/>
      <c r="C660" s="485"/>
      <c r="D660" s="485"/>
      <c r="F660" s="478" t="s">
        <v>197</v>
      </c>
      <c r="G660" s="521" t="s">
        <v>247</v>
      </c>
      <c r="H660" s="517" t="s">
        <v>282</v>
      </c>
      <c r="I660" s="519" t="s">
        <v>504</v>
      </c>
      <c r="J660" s="520" t="s">
        <v>404</v>
      </c>
      <c r="K660" s="526"/>
      <c r="L660" s="527"/>
      <c r="M660" s="527"/>
      <c r="N660" s="527"/>
      <c r="O660" s="527"/>
      <c r="P660" s="527"/>
      <c r="Q660" s="527"/>
      <c r="R660" s="527"/>
      <c r="S660" s="527"/>
      <c r="T660" s="527"/>
      <c r="U660" s="527"/>
      <c r="V660" s="527"/>
      <c r="W660" s="527"/>
    </row>
    <row r="661" spans="2:23" x14ac:dyDescent="0.2">
      <c r="B661" s="484"/>
      <c r="C661" s="485"/>
      <c r="D661" s="485"/>
      <c r="E661" s="478" t="s">
        <v>157</v>
      </c>
      <c r="G661" s="521"/>
      <c r="H661" s="517"/>
      <c r="I661" s="519" t="s">
        <v>272</v>
      </c>
      <c r="J661" s="520" t="s">
        <v>272</v>
      </c>
      <c r="K661" s="526"/>
      <c r="L661" s="527"/>
      <c r="M661" s="527"/>
      <c r="N661" s="527"/>
      <c r="O661" s="527"/>
      <c r="P661" s="527"/>
      <c r="Q661" s="527"/>
      <c r="R661" s="527"/>
      <c r="S661" s="527"/>
      <c r="T661" s="527"/>
      <c r="U661" s="527"/>
      <c r="V661" s="527"/>
      <c r="W661" s="527"/>
    </row>
    <row r="662" spans="2:23" ht="38.25" outlineLevel="1" x14ac:dyDescent="0.2">
      <c r="B662" s="484"/>
      <c r="C662" s="485"/>
      <c r="D662" s="485"/>
      <c r="F662" s="478" t="s">
        <v>158</v>
      </c>
      <c r="G662" s="521" t="s">
        <v>247</v>
      </c>
      <c r="H662" s="517" t="s">
        <v>282</v>
      </c>
      <c r="I662" s="519" t="s">
        <v>504</v>
      </c>
      <c r="J662" s="520" t="s">
        <v>404</v>
      </c>
      <c r="K662" s="526"/>
      <c r="L662" s="527"/>
      <c r="M662" s="527"/>
      <c r="N662" s="527"/>
      <c r="O662" s="527"/>
      <c r="P662" s="527"/>
      <c r="Q662" s="527"/>
      <c r="R662" s="527"/>
      <c r="S662" s="527"/>
      <c r="T662" s="527"/>
      <c r="U662" s="527"/>
      <c r="V662" s="527"/>
      <c r="W662" s="527"/>
    </row>
    <row r="663" spans="2:23" ht="38.25" outlineLevel="1" x14ac:dyDescent="0.2">
      <c r="B663" s="484"/>
      <c r="C663" s="485"/>
      <c r="D663" s="485"/>
      <c r="F663" s="478" t="s">
        <v>159</v>
      </c>
      <c r="G663" s="521" t="s">
        <v>247</v>
      </c>
      <c r="H663" s="517" t="s">
        <v>282</v>
      </c>
      <c r="I663" s="519" t="s">
        <v>504</v>
      </c>
      <c r="J663" s="520" t="s">
        <v>404</v>
      </c>
      <c r="K663" s="526"/>
      <c r="L663" s="527"/>
      <c r="M663" s="527"/>
      <c r="N663" s="527"/>
      <c r="O663" s="527"/>
      <c r="P663" s="527"/>
      <c r="Q663" s="527"/>
      <c r="R663" s="527"/>
      <c r="S663" s="527"/>
      <c r="T663" s="527"/>
      <c r="U663" s="527"/>
      <c r="V663" s="527"/>
      <c r="W663" s="527"/>
    </row>
    <row r="664" spans="2:23" ht="38.25" outlineLevel="1" x14ac:dyDescent="0.2">
      <c r="B664" s="484"/>
      <c r="C664" s="485"/>
      <c r="D664" s="485"/>
      <c r="F664" s="478" t="s">
        <v>160</v>
      </c>
      <c r="G664" s="521" t="s">
        <v>247</v>
      </c>
      <c r="H664" s="517" t="s">
        <v>282</v>
      </c>
      <c r="I664" s="519" t="s">
        <v>504</v>
      </c>
      <c r="J664" s="520" t="s">
        <v>404</v>
      </c>
      <c r="K664" s="526"/>
      <c r="L664" s="527"/>
      <c r="M664" s="527"/>
      <c r="N664" s="527"/>
      <c r="O664" s="527"/>
      <c r="P664" s="527"/>
      <c r="Q664" s="527"/>
      <c r="R664" s="527"/>
      <c r="S664" s="527"/>
      <c r="T664" s="527"/>
      <c r="U664" s="527"/>
      <c r="V664" s="527"/>
      <c r="W664" s="527"/>
    </row>
    <row r="665" spans="2:23" ht="38.25" outlineLevel="1" x14ac:dyDescent="0.2">
      <c r="B665" s="484"/>
      <c r="C665" s="485"/>
      <c r="D665" s="485"/>
      <c r="F665" s="478" t="s">
        <v>198</v>
      </c>
      <c r="G665" s="521" t="s">
        <v>247</v>
      </c>
      <c r="H665" s="517" t="s">
        <v>282</v>
      </c>
      <c r="I665" s="519" t="s">
        <v>504</v>
      </c>
      <c r="J665" s="520" t="s">
        <v>404</v>
      </c>
      <c r="K665" s="526"/>
      <c r="L665" s="527"/>
      <c r="M665" s="527"/>
      <c r="N665" s="527"/>
      <c r="O665" s="527"/>
      <c r="P665" s="527"/>
      <c r="Q665" s="527"/>
      <c r="R665" s="527"/>
      <c r="S665" s="527"/>
      <c r="T665" s="527"/>
      <c r="U665" s="527"/>
      <c r="V665" s="527"/>
      <c r="W665" s="527"/>
    </row>
    <row r="666" spans="2:23" x14ac:dyDescent="0.2">
      <c r="B666" s="484"/>
      <c r="C666" s="485"/>
      <c r="D666" s="485"/>
      <c r="E666" s="478" t="s">
        <v>347</v>
      </c>
      <c r="G666" s="521"/>
      <c r="H666" s="517"/>
      <c r="I666" s="519" t="s">
        <v>272</v>
      </c>
      <c r="J666" s="520" t="s">
        <v>272</v>
      </c>
      <c r="K666" s="526"/>
      <c r="L666" s="527"/>
      <c r="M666" s="527"/>
      <c r="N666" s="527"/>
      <c r="O666" s="527"/>
      <c r="P666" s="527"/>
      <c r="Q666" s="527"/>
      <c r="R666" s="527"/>
      <c r="S666" s="527"/>
      <c r="T666" s="527"/>
      <c r="U666" s="527"/>
      <c r="V666" s="527"/>
      <c r="W666" s="527"/>
    </row>
    <row r="667" spans="2:23" ht="38.25" outlineLevel="1" x14ac:dyDescent="0.2">
      <c r="B667" s="484"/>
      <c r="C667" s="485"/>
      <c r="D667" s="485"/>
      <c r="F667" s="478" t="s">
        <v>327</v>
      </c>
      <c r="G667" s="521" t="s">
        <v>247</v>
      </c>
      <c r="H667" s="517" t="s">
        <v>282</v>
      </c>
      <c r="I667" s="519" t="s">
        <v>504</v>
      </c>
      <c r="J667" s="520" t="s">
        <v>404</v>
      </c>
      <c r="K667" s="526"/>
      <c r="L667" s="527"/>
      <c r="M667" s="527"/>
      <c r="N667" s="527"/>
      <c r="O667" s="527"/>
      <c r="P667" s="527"/>
      <c r="Q667" s="527"/>
      <c r="R667" s="527"/>
      <c r="S667" s="527"/>
      <c r="T667" s="527"/>
      <c r="U667" s="527"/>
      <c r="V667" s="527"/>
      <c r="W667" s="527"/>
    </row>
    <row r="668" spans="2:23" ht="38.25" outlineLevel="1" x14ac:dyDescent="0.2">
      <c r="B668" s="484"/>
      <c r="C668" s="485"/>
      <c r="D668" s="485"/>
      <c r="F668" s="478" t="s">
        <v>328</v>
      </c>
      <c r="G668" s="521" t="s">
        <v>247</v>
      </c>
      <c r="H668" s="517" t="s">
        <v>282</v>
      </c>
      <c r="I668" s="519" t="s">
        <v>504</v>
      </c>
      <c r="J668" s="520" t="s">
        <v>404</v>
      </c>
      <c r="K668" s="526"/>
      <c r="L668" s="527"/>
      <c r="M668" s="527"/>
      <c r="N668" s="527"/>
      <c r="O668" s="527"/>
      <c r="P668" s="527"/>
      <c r="Q668" s="527"/>
      <c r="R668" s="527"/>
      <c r="S668" s="527"/>
      <c r="T668" s="527"/>
      <c r="U668" s="527"/>
      <c r="V668" s="527"/>
      <c r="W668" s="527"/>
    </row>
    <row r="669" spans="2:23" ht="38.25" outlineLevel="1" x14ac:dyDescent="0.2">
      <c r="B669" s="484"/>
      <c r="C669" s="485"/>
      <c r="D669" s="485"/>
      <c r="F669" s="478" t="s">
        <v>329</v>
      </c>
      <c r="G669" s="521" t="s">
        <v>247</v>
      </c>
      <c r="H669" s="517" t="s">
        <v>282</v>
      </c>
      <c r="I669" s="519" t="s">
        <v>504</v>
      </c>
      <c r="J669" s="520" t="s">
        <v>404</v>
      </c>
      <c r="K669" s="526"/>
      <c r="L669" s="527"/>
      <c r="M669" s="527"/>
      <c r="N669" s="527"/>
      <c r="O669" s="527"/>
      <c r="P669" s="527"/>
      <c r="Q669" s="527"/>
      <c r="R669" s="527"/>
      <c r="S669" s="527"/>
      <c r="T669" s="527"/>
      <c r="U669" s="527"/>
      <c r="V669" s="527"/>
      <c r="W669" s="527"/>
    </row>
    <row r="670" spans="2:23" ht="38.25" outlineLevel="1" x14ac:dyDescent="0.2">
      <c r="B670" s="484"/>
      <c r="C670" s="485"/>
      <c r="D670" s="485"/>
      <c r="F670" s="478" t="s">
        <v>330</v>
      </c>
      <c r="G670" s="521" t="s">
        <v>247</v>
      </c>
      <c r="H670" s="517" t="s">
        <v>282</v>
      </c>
      <c r="I670" s="519" t="s">
        <v>504</v>
      </c>
      <c r="J670" s="520" t="s">
        <v>404</v>
      </c>
      <c r="K670" s="526"/>
      <c r="L670" s="527"/>
      <c r="M670" s="527"/>
      <c r="N670" s="527"/>
      <c r="O670" s="527"/>
      <c r="P670" s="527"/>
      <c r="Q670" s="527"/>
      <c r="R670" s="527"/>
      <c r="S670" s="527"/>
      <c r="T670" s="527"/>
      <c r="U670" s="527"/>
      <c r="V670" s="527"/>
      <c r="W670" s="527"/>
    </row>
    <row r="671" spans="2:23" x14ac:dyDescent="0.2">
      <c r="B671" s="484"/>
      <c r="C671" s="485"/>
      <c r="D671" s="485" t="s">
        <v>53</v>
      </c>
      <c r="G671" s="521"/>
      <c r="H671" s="517"/>
      <c r="I671" s="519" t="s">
        <v>272</v>
      </c>
      <c r="J671" s="520" t="s">
        <v>272</v>
      </c>
      <c r="K671" s="526"/>
      <c r="L671" s="527"/>
      <c r="M671" s="527"/>
      <c r="N671" s="527"/>
      <c r="O671" s="527"/>
      <c r="P671" s="527"/>
      <c r="Q671" s="527"/>
      <c r="R671" s="527"/>
      <c r="S671" s="527"/>
      <c r="T671" s="527"/>
      <c r="U671" s="527"/>
      <c r="V671" s="527"/>
      <c r="W671" s="527"/>
    </row>
    <row r="672" spans="2:23" x14ac:dyDescent="0.2">
      <c r="B672" s="484"/>
      <c r="C672" s="485"/>
      <c r="D672" s="485"/>
      <c r="E672" s="327" t="s">
        <v>54</v>
      </c>
      <c r="G672" s="521"/>
      <c r="H672" s="517"/>
      <c r="I672" s="519" t="s">
        <v>272</v>
      </c>
      <c r="J672" s="520" t="s">
        <v>272</v>
      </c>
      <c r="K672" s="526"/>
      <c r="L672" s="527"/>
      <c r="M672" s="527"/>
      <c r="N672" s="527"/>
      <c r="O672" s="527"/>
      <c r="P672" s="527"/>
      <c r="Q672" s="527"/>
      <c r="R672" s="527"/>
      <c r="S672" s="527"/>
      <c r="T672" s="527"/>
      <c r="U672" s="527"/>
      <c r="V672" s="527"/>
      <c r="W672" s="527"/>
    </row>
    <row r="673" spans="2:23" ht="38.25" outlineLevel="1" x14ac:dyDescent="0.2">
      <c r="B673" s="484"/>
      <c r="C673" s="485"/>
      <c r="D673" s="485"/>
      <c r="E673" s="327"/>
      <c r="F673" s="478" t="s">
        <v>55</v>
      </c>
      <c r="G673" s="521" t="s">
        <v>247</v>
      </c>
      <c r="H673" s="517" t="s">
        <v>282</v>
      </c>
      <c r="I673" s="519" t="s">
        <v>504</v>
      </c>
      <c r="J673" s="520" t="s">
        <v>404</v>
      </c>
      <c r="K673" s="526"/>
      <c r="L673" s="527"/>
      <c r="M673" s="527"/>
      <c r="N673" s="527"/>
      <c r="O673" s="527"/>
      <c r="P673" s="527"/>
      <c r="Q673" s="527"/>
      <c r="R673" s="527"/>
      <c r="S673" s="527"/>
      <c r="T673" s="527"/>
      <c r="U673" s="527"/>
      <c r="V673" s="527"/>
      <c r="W673" s="527"/>
    </row>
    <row r="674" spans="2:23" ht="38.25" outlineLevel="1" x14ac:dyDescent="0.2">
      <c r="B674" s="484"/>
      <c r="C674" s="485"/>
      <c r="D674" s="485"/>
      <c r="F674" s="478" t="s">
        <v>161</v>
      </c>
      <c r="G674" s="521" t="s">
        <v>247</v>
      </c>
      <c r="H674" s="517" t="s">
        <v>282</v>
      </c>
      <c r="I674" s="519" t="s">
        <v>504</v>
      </c>
      <c r="J674" s="520" t="s">
        <v>404</v>
      </c>
      <c r="K674" s="526"/>
      <c r="L674" s="527"/>
      <c r="M674" s="527"/>
      <c r="N674" s="527"/>
      <c r="O674" s="527"/>
      <c r="P674" s="527"/>
      <c r="Q674" s="527"/>
      <c r="R674" s="527"/>
      <c r="S674" s="527"/>
      <c r="T674" s="527"/>
      <c r="U674" s="527"/>
      <c r="V674" s="527"/>
      <c r="W674" s="527"/>
    </row>
    <row r="675" spans="2:23" ht="38.25" outlineLevel="1" x14ac:dyDescent="0.2">
      <c r="B675" s="484"/>
      <c r="C675" s="485"/>
      <c r="D675" s="485"/>
      <c r="F675" s="478" t="s">
        <v>331</v>
      </c>
      <c r="G675" s="521" t="s">
        <v>247</v>
      </c>
      <c r="H675" s="517" t="s">
        <v>282</v>
      </c>
      <c r="I675" s="519" t="s">
        <v>504</v>
      </c>
      <c r="J675" s="520" t="s">
        <v>404</v>
      </c>
      <c r="K675" s="526"/>
      <c r="L675" s="527"/>
      <c r="M675" s="527"/>
      <c r="N675" s="527"/>
      <c r="O675" s="527"/>
      <c r="P675" s="527"/>
      <c r="Q675" s="527"/>
      <c r="R675" s="527"/>
      <c r="S675" s="527"/>
      <c r="T675" s="527"/>
      <c r="U675" s="527"/>
      <c r="V675" s="527"/>
      <c r="W675" s="527"/>
    </row>
    <row r="676" spans="2:23" x14ac:dyDescent="0.2">
      <c r="B676" s="484"/>
      <c r="C676" s="485"/>
      <c r="D676" s="485"/>
      <c r="E676" s="478" t="s">
        <v>56</v>
      </c>
      <c r="G676" s="521"/>
      <c r="H676" s="517"/>
      <c r="I676" s="519" t="s">
        <v>272</v>
      </c>
      <c r="J676" s="520" t="s">
        <v>272</v>
      </c>
      <c r="K676" s="526"/>
      <c r="L676" s="527"/>
      <c r="M676" s="527"/>
      <c r="N676" s="527"/>
      <c r="O676" s="527"/>
      <c r="P676" s="527"/>
      <c r="Q676" s="527"/>
      <c r="R676" s="527"/>
      <c r="S676" s="527"/>
      <c r="T676" s="527"/>
      <c r="U676" s="527"/>
      <c r="V676" s="527"/>
      <c r="W676" s="527"/>
    </row>
    <row r="677" spans="2:23" ht="38.25" outlineLevel="1" x14ac:dyDescent="0.2">
      <c r="B677" s="484"/>
      <c r="C677" s="485"/>
      <c r="D677" s="485"/>
      <c r="F677" s="478" t="s">
        <v>162</v>
      </c>
      <c r="G677" s="521" t="s">
        <v>247</v>
      </c>
      <c r="H677" s="517" t="s">
        <v>282</v>
      </c>
      <c r="I677" s="519" t="s">
        <v>504</v>
      </c>
      <c r="J677" s="520" t="s">
        <v>404</v>
      </c>
      <c r="K677" s="526"/>
      <c r="L677" s="527"/>
      <c r="M677" s="527"/>
      <c r="N677" s="527"/>
      <c r="O677" s="527"/>
      <c r="P677" s="527"/>
      <c r="Q677" s="527"/>
      <c r="R677" s="527"/>
      <c r="S677" s="527"/>
      <c r="T677" s="527"/>
      <c r="U677" s="527"/>
      <c r="V677" s="527"/>
      <c r="W677" s="527"/>
    </row>
    <row r="678" spans="2:23" ht="38.25" outlineLevel="1" x14ac:dyDescent="0.2">
      <c r="B678" s="484"/>
      <c r="C678" s="485"/>
      <c r="D678" s="485"/>
      <c r="F678" s="478" t="s">
        <v>163</v>
      </c>
      <c r="G678" s="521" t="s">
        <v>247</v>
      </c>
      <c r="H678" s="517" t="s">
        <v>282</v>
      </c>
      <c r="I678" s="519" t="s">
        <v>504</v>
      </c>
      <c r="J678" s="520" t="s">
        <v>404</v>
      </c>
      <c r="K678" s="526"/>
      <c r="L678" s="527"/>
      <c r="M678" s="527"/>
      <c r="N678" s="527"/>
      <c r="O678" s="527"/>
      <c r="P678" s="527"/>
      <c r="Q678" s="527"/>
      <c r="R678" s="527"/>
      <c r="S678" s="527"/>
      <c r="T678" s="527"/>
      <c r="U678" s="527"/>
      <c r="V678" s="527"/>
      <c r="W678" s="527"/>
    </row>
    <row r="679" spans="2:23" ht="38.25" outlineLevel="1" x14ac:dyDescent="0.2">
      <c r="B679" s="484"/>
      <c r="C679" s="485"/>
      <c r="D679" s="485"/>
      <c r="F679" s="478" t="s">
        <v>332</v>
      </c>
      <c r="G679" s="521" t="s">
        <v>247</v>
      </c>
      <c r="H679" s="517" t="s">
        <v>282</v>
      </c>
      <c r="I679" s="519" t="s">
        <v>504</v>
      </c>
      <c r="J679" s="520" t="s">
        <v>404</v>
      </c>
      <c r="K679" s="526"/>
      <c r="L679" s="527"/>
      <c r="M679" s="527"/>
      <c r="N679" s="527"/>
      <c r="O679" s="527"/>
      <c r="P679" s="527"/>
      <c r="Q679" s="527"/>
      <c r="R679" s="527"/>
      <c r="S679" s="527"/>
      <c r="T679" s="527"/>
      <c r="U679" s="527"/>
      <c r="V679" s="527"/>
      <c r="W679" s="527"/>
    </row>
    <row r="680" spans="2:23" x14ac:dyDescent="0.2">
      <c r="B680" s="484"/>
      <c r="C680" s="485"/>
      <c r="D680" s="485"/>
      <c r="E680" s="478" t="s">
        <v>57</v>
      </c>
      <c r="G680" s="521"/>
      <c r="H680" s="517"/>
      <c r="I680" s="519" t="s">
        <v>272</v>
      </c>
      <c r="J680" s="520" t="s">
        <v>272</v>
      </c>
      <c r="K680" s="526"/>
      <c r="L680" s="527"/>
      <c r="M680" s="527"/>
      <c r="N680" s="527"/>
      <c r="O680" s="527"/>
      <c r="P680" s="527"/>
      <c r="Q680" s="527"/>
      <c r="R680" s="527"/>
      <c r="S680" s="527"/>
      <c r="T680" s="527"/>
      <c r="U680" s="527"/>
      <c r="V680" s="527"/>
      <c r="W680" s="527"/>
    </row>
    <row r="681" spans="2:23" ht="38.25" outlineLevel="1" x14ac:dyDescent="0.2">
      <c r="B681" s="484"/>
      <c r="C681" s="485"/>
      <c r="D681" s="485"/>
      <c r="F681" s="478" t="s">
        <v>164</v>
      </c>
      <c r="G681" s="521" t="s">
        <v>247</v>
      </c>
      <c r="H681" s="517" t="s">
        <v>282</v>
      </c>
      <c r="I681" s="519" t="s">
        <v>504</v>
      </c>
      <c r="J681" s="520" t="s">
        <v>404</v>
      </c>
      <c r="K681" s="526"/>
      <c r="L681" s="527"/>
      <c r="M681" s="527"/>
      <c r="N681" s="527"/>
      <c r="O681" s="527"/>
      <c r="P681" s="527"/>
      <c r="Q681" s="527"/>
      <c r="R681" s="527"/>
      <c r="S681" s="527"/>
      <c r="T681" s="527"/>
      <c r="U681" s="527"/>
      <c r="V681" s="527"/>
      <c r="W681" s="527"/>
    </row>
    <row r="682" spans="2:23" ht="38.25" outlineLevel="1" x14ac:dyDescent="0.2">
      <c r="B682" s="484"/>
      <c r="C682" s="485"/>
      <c r="D682" s="485"/>
      <c r="F682" s="478" t="s">
        <v>165</v>
      </c>
      <c r="G682" s="521" t="s">
        <v>247</v>
      </c>
      <c r="H682" s="517" t="s">
        <v>282</v>
      </c>
      <c r="I682" s="519" t="s">
        <v>504</v>
      </c>
      <c r="J682" s="520" t="s">
        <v>404</v>
      </c>
      <c r="K682" s="526"/>
      <c r="L682" s="527"/>
      <c r="M682" s="527"/>
      <c r="N682" s="527"/>
      <c r="O682" s="527"/>
      <c r="P682" s="527"/>
      <c r="Q682" s="527"/>
      <c r="R682" s="527"/>
      <c r="S682" s="527"/>
      <c r="T682" s="527"/>
      <c r="U682" s="527"/>
      <c r="V682" s="527"/>
      <c r="W682" s="527"/>
    </row>
    <row r="683" spans="2:23" ht="38.25" outlineLevel="1" x14ac:dyDescent="0.2">
      <c r="B683" s="484"/>
      <c r="C683" s="485"/>
      <c r="D683" s="485"/>
      <c r="F683" s="478" t="s">
        <v>333</v>
      </c>
      <c r="G683" s="521" t="s">
        <v>247</v>
      </c>
      <c r="H683" s="517" t="s">
        <v>282</v>
      </c>
      <c r="I683" s="519" t="s">
        <v>504</v>
      </c>
      <c r="J683" s="520" t="s">
        <v>404</v>
      </c>
      <c r="K683" s="526"/>
      <c r="L683" s="527"/>
      <c r="M683" s="527"/>
      <c r="N683" s="527"/>
      <c r="O683" s="527"/>
      <c r="P683" s="527"/>
      <c r="Q683" s="527"/>
      <c r="R683" s="527"/>
      <c r="S683" s="527"/>
      <c r="T683" s="527"/>
      <c r="U683" s="527"/>
      <c r="V683" s="527"/>
      <c r="W683" s="527"/>
    </row>
    <row r="684" spans="2:23" x14ac:dyDescent="0.2">
      <c r="B684" s="484"/>
      <c r="C684" s="485"/>
      <c r="D684" s="485" t="s">
        <v>58</v>
      </c>
      <c r="G684" s="521"/>
      <c r="H684" s="517"/>
      <c r="I684" s="519" t="s">
        <v>272</v>
      </c>
      <c r="J684" s="520" t="s">
        <v>272</v>
      </c>
      <c r="K684" s="526"/>
      <c r="L684" s="527"/>
      <c r="M684" s="527"/>
      <c r="N684" s="527"/>
      <c r="O684" s="527"/>
      <c r="P684" s="527"/>
      <c r="Q684" s="527"/>
      <c r="R684" s="527"/>
      <c r="S684" s="527"/>
      <c r="T684" s="527"/>
      <c r="U684" s="527"/>
      <c r="V684" s="527"/>
      <c r="W684" s="527"/>
    </row>
    <row r="685" spans="2:23" x14ac:dyDescent="0.2">
      <c r="B685" s="484"/>
      <c r="C685" s="485"/>
      <c r="D685" s="485"/>
      <c r="E685" s="478" t="s">
        <v>172</v>
      </c>
      <c r="G685" s="521"/>
      <c r="H685" s="517"/>
      <c r="I685" s="519" t="s">
        <v>272</v>
      </c>
      <c r="J685" s="520" t="s">
        <v>272</v>
      </c>
      <c r="K685" s="526"/>
      <c r="L685" s="527"/>
      <c r="M685" s="527"/>
      <c r="N685" s="527"/>
      <c r="O685" s="527"/>
      <c r="P685" s="527"/>
      <c r="Q685" s="527"/>
      <c r="R685" s="527"/>
      <c r="S685" s="527"/>
      <c r="T685" s="527"/>
      <c r="U685" s="527"/>
      <c r="V685" s="527"/>
      <c r="W685" s="527"/>
    </row>
    <row r="686" spans="2:23" ht="38.25" outlineLevel="1" x14ac:dyDescent="0.2">
      <c r="B686" s="484"/>
      <c r="C686" s="485"/>
      <c r="D686" s="485"/>
      <c r="F686" s="478" t="s">
        <v>61</v>
      </c>
      <c r="G686" s="521" t="s">
        <v>247</v>
      </c>
      <c r="H686" s="517" t="s">
        <v>282</v>
      </c>
      <c r="I686" s="519" t="s">
        <v>504</v>
      </c>
      <c r="J686" s="520" t="s">
        <v>404</v>
      </c>
      <c r="K686" s="526"/>
      <c r="L686" s="527"/>
      <c r="M686" s="527"/>
      <c r="N686" s="527"/>
      <c r="O686" s="527"/>
      <c r="P686" s="527"/>
      <c r="Q686" s="527"/>
      <c r="R686" s="527"/>
      <c r="S686" s="527"/>
      <c r="T686" s="527"/>
      <c r="U686" s="527"/>
      <c r="V686" s="527"/>
      <c r="W686" s="527"/>
    </row>
    <row r="687" spans="2:23" ht="38.25" outlineLevel="1" x14ac:dyDescent="0.2">
      <c r="B687" s="484"/>
      <c r="C687" s="485"/>
      <c r="D687" s="485"/>
      <c r="F687" s="478" t="s">
        <v>173</v>
      </c>
      <c r="G687" s="521" t="s">
        <v>247</v>
      </c>
      <c r="H687" s="517" t="s">
        <v>282</v>
      </c>
      <c r="I687" s="519" t="s">
        <v>504</v>
      </c>
      <c r="J687" s="520" t="s">
        <v>404</v>
      </c>
      <c r="K687" s="526"/>
      <c r="L687" s="527"/>
      <c r="M687" s="527"/>
      <c r="N687" s="527"/>
      <c r="O687" s="527"/>
      <c r="P687" s="527"/>
      <c r="Q687" s="527"/>
      <c r="R687" s="527"/>
      <c r="S687" s="527"/>
      <c r="T687" s="527"/>
      <c r="U687" s="527"/>
      <c r="V687" s="527"/>
      <c r="W687" s="527"/>
    </row>
    <row r="688" spans="2:23" x14ac:dyDescent="0.2">
      <c r="B688" s="484"/>
      <c r="C688" s="485"/>
      <c r="D688" s="485"/>
      <c r="E688" s="478" t="s">
        <v>166</v>
      </c>
      <c r="G688" s="521"/>
      <c r="H688" s="517"/>
      <c r="I688" s="519" t="s">
        <v>272</v>
      </c>
      <c r="J688" s="520" t="s">
        <v>272</v>
      </c>
      <c r="K688" s="526"/>
      <c r="L688" s="527"/>
      <c r="M688" s="527"/>
      <c r="N688" s="527"/>
      <c r="O688" s="527"/>
      <c r="P688" s="527"/>
      <c r="Q688" s="527"/>
      <c r="R688" s="527"/>
      <c r="S688" s="527"/>
      <c r="T688" s="527"/>
      <c r="U688" s="527"/>
      <c r="V688" s="527"/>
      <c r="W688" s="527"/>
    </row>
    <row r="689" spans="2:23" ht="38.25" outlineLevel="1" x14ac:dyDescent="0.2">
      <c r="B689" s="484"/>
      <c r="C689" s="485"/>
      <c r="D689" s="485"/>
      <c r="F689" s="478" t="s">
        <v>59</v>
      </c>
      <c r="G689" s="521" t="s">
        <v>247</v>
      </c>
      <c r="H689" s="517" t="s">
        <v>282</v>
      </c>
      <c r="I689" s="519" t="s">
        <v>504</v>
      </c>
      <c r="J689" s="520" t="s">
        <v>404</v>
      </c>
      <c r="K689" s="526"/>
      <c r="L689" s="527"/>
      <c r="M689" s="527"/>
      <c r="N689" s="527"/>
      <c r="O689" s="527"/>
      <c r="P689" s="527"/>
      <c r="Q689" s="527"/>
      <c r="R689" s="527"/>
      <c r="S689" s="527"/>
      <c r="T689" s="527"/>
      <c r="U689" s="527"/>
      <c r="V689" s="527"/>
      <c r="W689" s="527"/>
    </row>
    <row r="690" spans="2:23" ht="38.25" outlineLevel="1" x14ac:dyDescent="0.2">
      <c r="B690" s="484"/>
      <c r="C690" s="485"/>
      <c r="D690" s="485"/>
      <c r="F690" s="478" t="s">
        <v>167</v>
      </c>
      <c r="G690" s="521" t="s">
        <v>247</v>
      </c>
      <c r="H690" s="517" t="s">
        <v>282</v>
      </c>
      <c r="I690" s="519" t="s">
        <v>504</v>
      </c>
      <c r="J690" s="520" t="s">
        <v>404</v>
      </c>
      <c r="K690" s="526"/>
      <c r="L690" s="527"/>
      <c r="M690" s="527"/>
      <c r="N690" s="527"/>
      <c r="O690" s="527"/>
      <c r="P690" s="527"/>
      <c r="Q690" s="527"/>
      <c r="R690" s="527"/>
      <c r="S690" s="527"/>
      <c r="T690" s="527"/>
      <c r="U690" s="527"/>
      <c r="V690" s="527"/>
      <c r="W690" s="527"/>
    </row>
    <row r="691" spans="2:23" ht="38.25" outlineLevel="1" x14ac:dyDescent="0.2">
      <c r="B691" s="484"/>
      <c r="C691" s="485"/>
      <c r="D691" s="485"/>
      <c r="F691" s="478" t="s">
        <v>168</v>
      </c>
      <c r="G691" s="521" t="s">
        <v>247</v>
      </c>
      <c r="H691" s="517" t="s">
        <v>282</v>
      </c>
      <c r="I691" s="519" t="s">
        <v>504</v>
      </c>
      <c r="J691" s="520" t="s">
        <v>404</v>
      </c>
      <c r="K691" s="526"/>
      <c r="L691" s="527"/>
      <c r="M691" s="527"/>
      <c r="N691" s="527"/>
      <c r="O691" s="527"/>
      <c r="P691" s="527"/>
      <c r="Q691" s="527"/>
      <c r="R691" s="527"/>
      <c r="S691" s="527"/>
      <c r="T691" s="527"/>
      <c r="U691" s="527"/>
      <c r="V691" s="527"/>
      <c r="W691" s="527"/>
    </row>
    <row r="692" spans="2:23" x14ac:dyDescent="0.2">
      <c r="B692" s="484"/>
      <c r="C692" s="485"/>
      <c r="D692" s="485"/>
      <c r="E692" s="478" t="s">
        <v>174</v>
      </c>
      <c r="G692" s="521"/>
      <c r="H692" s="517"/>
      <c r="I692" s="519" t="s">
        <v>272</v>
      </c>
      <c r="J692" s="520" t="s">
        <v>272</v>
      </c>
      <c r="K692" s="526"/>
      <c r="L692" s="527"/>
      <c r="M692" s="527"/>
      <c r="N692" s="527"/>
      <c r="O692" s="527"/>
      <c r="P692" s="527"/>
      <c r="Q692" s="527"/>
      <c r="R692" s="527"/>
      <c r="S692" s="527"/>
      <c r="T692" s="527"/>
      <c r="U692" s="527"/>
      <c r="V692" s="527"/>
      <c r="W692" s="527"/>
    </row>
    <row r="693" spans="2:23" ht="38.25" outlineLevel="1" x14ac:dyDescent="0.2">
      <c r="B693" s="484"/>
      <c r="C693" s="485"/>
      <c r="D693" s="485"/>
      <c r="F693" s="478" t="s">
        <v>62</v>
      </c>
      <c r="G693" s="521" t="s">
        <v>247</v>
      </c>
      <c r="H693" s="517" t="s">
        <v>282</v>
      </c>
      <c r="I693" s="519" t="s">
        <v>504</v>
      </c>
      <c r="J693" s="520" t="s">
        <v>404</v>
      </c>
      <c r="K693" s="526"/>
      <c r="L693" s="527"/>
      <c r="M693" s="527"/>
      <c r="N693" s="527"/>
      <c r="O693" s="527"/>
      <c r="P693" s="527"/>
      <c r="Q693" s="527"/>
      <c r="R693" s="527"/>
      <c r="S693" s="527"/>
      <c r="T693" s="527"/>
      <c r="U693" s="527"/>
      <c r="V693" s="527"/>
      <c r="W693" s="527"/>
    </row>
    <row r="694" spans="2:23" ht="38.25" outlineLevel="1" x14ac:dyDescent="0.2">
      <c r="B694" s="484"/>
      <c r="C694" s="485"/>
      <c r="D694" s="485"/>
      <c r="F694" s="478" t="s">
        <v>175</v>
      </c>
      <c r="G694" s="521" t="s">
        <v>247</v>
      </c>
      <c r="H694" s="517" t="s">
        <v>282</v>
      </c>
      <c r="I694" s="519" t="s">
        <v>504</v>
      </c>
      <c r="J694" s="520" t="s">
        <v>404</v>
      </c>
      <c r="K694" s="526"/>
      <c r="L694" s="527"/>
      <c r="M694" s="527"/>
      <c r="N694" s="527"/>
      <c r="O694" s="527"/>
      <c r="P694" s="527"/>
      <c r="Q694" s="527"/>
      <c r="R694" s="527"/>
      <c r="S694" s="527"/>
      <c r="T694" s="527"/>
      <c r="U694" s="527"/>
      <c r="V694" s="527"/>
      <c r="W694" s="527"/>
    </row>
    <row r="695" spans="2:23" x14ac:dyDescent="0.2">
      <c r="B695" s="484"/>
      <c r="C695" s="485"/>
      <c r="D695" s="485"/>
      <c r="E695" s="478" t="s">
        <v>169</v>
      </c>
      <c r="G695" s="521"/>
      <c r="H695" s="517"/>
      <c r="I695" s="519" t="s">
        <v>272</v>
      </c>
      <c r="J695" s="520" t="s">
        <v>272</v>
      </c>
      <c r="K695" s="526"/>
      <c r="L695" s="527"/>
      <c r="M695" s="527"/>
      <c r="N695" s="527"/>
      <c r="O695" s="527"/>
      <c r="P695" s="527"/>
      <c r="Q695" s="527"/>
      <c r="R695" s="527"/>
      <c r="S695" s="527"/>
      <c r="T695" s="527"/>
      <c r="U695" s="527"/>
      <c r="V695" s="527"/>
      <c r="W695" s="527"/>
    </row>
    <row r="696" spans="2:23" ht="38.25" outlineLevel="1" x14ac:dyDescent="0.2">
      <c r="B696" s="484"/>
      <c r="C696" s="485"/>
      <c r="D696" s="485"/>
      <c r="F696" s="478" t="s">
        <v>60</v>
      </c>
      <c r="G696" s="521" t="s">
        <v>247</v>
      </c>
      <c r="H696" s="517" t="s">
        <v>282</v>
      </c>
      <c r="I696" s="519" t="s">
        <v>504</v>
      </c>
      <c r="J696" s="520" t="s">
        <v>404</v>
      </c>
      <c r="K696" s="526"/>
      <c r="L696" s="527"/>
      <c r="M696" s="527"/>
      <c r="N696" s="527"/>
      <c r="O696" s="527"/>
      <c r="P696" s="527"/>
      <c r="Q696" s="527"/>
      <c r="R696" s="527"/>
      <c r="S696" s="527"/>
      <c r="T696" s="527"/>
      <c r="U696" s="527"/>
      <c r="V696" s="527"/>
      <c r="W696" s="527"/>
    </row>
    <row r="697" spans="2:23" ht="38.25" outlineLevel="1" x14ac:dyDescent="0.2">
      <c r="B697" s="484"/>
      <c r="C697" s="485"/>
      <c r="D697" s="485"/>
      <c r="F697" s="478" t="s">
        <v>170</v>
      </c>
      <c r="G697" s="521" t="s">
        <v>247</v>
      </c>
      <c r="H697" s="517" t="s">
        <v>282</v>
      </c>
      <c r="I697" s="519" t="s">
        <v>504</v>
      </c>
      <c r="J697" s="520" t="s">
        <v>404</v>
      </c>
      <c r="K697" s="526"/>
      <c r="L697" s="527"/>
      <c r="M697" s="527"/>
      <c r="N697" s="527"/>
      <c r="O697" s="527"/>
      <c r="P697" s="527"/>
      <c r="Q697" s="527"/>
      <c r="R697" s="527"/>
      <c r="S697" s="527"/>
      <c r="T697" s="527"/>
      <c r="U697" s="527"/>
      <c r="V697" s="527"/>
      <c r="W697" s="527"/>
    </row>
    <row r="698" spans="2:23" ht="38.25" outlineLevel="1" x14ac:dyDescent="0.2">
      <c r="B698" s="484"/>
      <c r="C698" s="485"/>
      <c r="D698" s="485"/>
      <c r="F698" s="478" t="s">
        <v>171</v>
      </c>
      <c r="G698" s="521" t="s">
        <v>247</v>
      </c>
      <c r="H698" s="517" t="s">
        <v>282</v>
      </c>
      <c r="I698" s="519" t="s">
        <v>504</v>
      </c>
      <c r="J698" s="520" t="s">
        <v>404</v>
      </c>
      <c r="K698" s="526"/>
      <c r="L698" s="527"/>
      <c r="M698" s="527"/>
      <c r="N698" s="527"/>
      <c r="O698" s="527"/>
      <c r="P698" s="527"/>
      <c r="Q698" s="527"/>
      <c r="R698" s="527"/>
      <c r="S698" s="527"/>
      <c r="T698" s="527"/>
      <c r="U698" s="527"/>
      <c r="V698" s="527"/>
      <c r="W698" s="527"/>
    </row>
    <row r="699" spans="2:23" x14ac:dyDescent="0.2">
      <c r="B699" s="484"/>
      <c r="C699" s="485"/>
      <c r="D699" s="485"/>
      <c r="E699" s="478" t="s">
        <v>334</v>
      </c>
      <c r="G699" s="521"/>
      <c r="H699" s="517"/>
      <c r="I699" s="519" t="s">
        <v>272</v>
      </c>
      <c r="J699" s="520" t="s">
        <v>272</v>
      </c>
      <c r="K699" s="526"/>
      <c r="L699" s="527"/>
      <c r="M699" s="527"/>
      <c r="N699" s="527"/>
      <c r="O699" s="527"/>
      <c r="P699" s="527"/>
      <c r="Q699" s="527"/>
      <c r="R699" s="527"/>
      <c r="S699" s="527"/>
      <c r="T699" s="527"/>
      <c r="U699" s="527"/>
      <c r="V699" s="527"/>
      <c r="W699" s="527"/>
    </row>
    <row r="700" spans="2:23" ht="38.25" outlineLevel="1" x14ac:dyDescent="0.2">
      <c r="B700" s="484"/>
      <c r="C700" s="485"/>
      <c r="D700" s="485"/>
      <c r="F700" s="478" t="s">
        <v>335</v>
      </c>
      <c r="G700" s="521" t="s">
        <v>247</v>
      </c>
      <c r="H700" s="517" t="s">
        <v>282</v>
      </c>
      <c r="I700" s="519" t="s">
        <v>504</v>
      </c>
      <c r="J700" s="520" t="s">
        <v>404</v>
      </c>
      <c r="K700" s="526"/>
      <c r="L700" s="527"/>
      <c r="M700" s="527"/>
      <c r="N700" s="527"/>
      <c r="O700" s="527"/>
      <c r="P700" s="527"/>
      <c r="Q700" s="527"/>
      <c r="R700" s="527"/>
      <c r="S700" s="527"/>
      <c r="T700" s="527"/>
      <c r="U700" s="527"/>
      <c r="V700" s="527"/>
      <c r="W700" s="527"/>
    </row>
    <row r="701" spans="2:23" ht="38.25" outlineLevel="1" x14ac:dyDescent="0.2">
      <c r="B701" s="484"/>
      <c r="C701" s="485"/>
      <c r="D701" s="485"/>
      <c r="F701" s="478" t="s">
        <v>336</v>
      </c>
      <c r="G701" s="521" t="s">
        <v>247</v>
      </c>
      <c r="H701" s="517" t="s">
        <v>282</v>
      </c>
      <c r="I701" s="519" t="s">
        <v>504</v>
      </c>
      <c r="J701" s="520" t="s">
        <v>404</v>
      </c>
      <c r="K701" s="526"/>
      <c r="L701" s="527"/>
      <c r="M701" s="527"/>
      <c r="N701" s="527"/>
      <c r="O701" s="527"/>
      <c r="P701" s="527"/>
      <c r="Q701" s="527"/>
      <c r="R701" s="527"/>
      <c r="S701" s="527"/>
      <c r="T701" s="527"/>
      <c r="U701" s="527"/>
      <c r="V701" s="527"/>
      <c r="W701" s="527"/>
    </row>
    <row r="702" spans="2:23" x14ac:dyDescent="0.2">
      <c r="B702" s="484"/>
      <c r="C702" s="485"/>
      <c r="D702" s="485"/>
      <c r="E702" s="478" t="s">
        <v>337</v>
      </c>
      <c r="G702" s="521"/>
      <c r="H702" s="517"/>
      <c r="I702" s="519" t="s">
        <v>272</v>
      </c>
      <c r="J702" s="520" t="s">
        <v>272</v>
      </c>
      <c r="K702" s="526"/>
      <c r="L702" s="527"/>
      <c r="M702" s="527"/>
      <c r="N702" s="527"/>
      <c r="O702" s="527"/>
      <c r="P702" s="527"/>
      <c r="Q702" s="527"/>
      <c r="R702" s="527"/>
      <c r="S702" s="527"/>
      <c r="T702" s="527"/>
      <c r="U702" s="527"/>
      <c r="V702" s="527"/>
      <c r="W702" s="527"/>
    </row>
    <row r="703" spans="2:23" ht="38.25" outlineLevel="1" x14ac:dyDescent="0.2">
      <c r="B703" s="484"/>
      <c r="C703" s="485"/>
      <c r="D703" s="485"/>
      <c r="F703" s="478" t="s">
        <v>338</v>
      </c>
      <c r="G703" s="521" t="s">
        <v>247</v>
      </c>
      <c r="H703" s="517" t="s">
        <v>282</v>
      </c>
      <c r="I703" s="519" t="s">
        <v>504</v>
      </c>
      <c r="J703" s="520" t="s">
        <v>404</v>
      </c>
      <c r="K703" s="526"/>
      <c r="L703" s="527"/>
      <c r="M703" s="527"/>
      <c r="N703" s="527"/>
      <c r="O703" s="527"/>
      <c r="P703" s="527"/>
      <c r="Q703" s="527"/>
      <c r="R703" s="527"/>
      <c r="S703" s="527"/>
      <c r="T703" s="527"/>
      <c r="U703" s="527"/>
      <c r="V703" s="527"/>
      <c r="W703" s="527"/>
    </row>
    <row r="704" spans="2:23" ht="38.25" outlineLevel="1" x14ac:dyDescent="0.2">
      <c r="B704" s="484"/>
      <c r="C704" s="485"/>
      <c r="D704" s="485"/>
      <c r="F704" s="478" t="s">
        <v>339</v>
      </c>
      <c r="G704" s="521" t="s">
        <v>247</v>
      </c>
      <c r="H704" s="517" t="s">
        <v>282</v>
      </c>
      <c r="I704" s="519" t="s">
        <v>504</v>
      </c>
      <c r="J704" s="520" t="s">
        <v>404</v>
      </c>
      <c r="K704" s="526"/>
      <c r="L704" s="527"/>
      <c r="M704" s="527"/>
      <c r="N704" s="527"/>
      <c r="O704" s="527"/>
      <c r="P704" s="527"/>
      <c r="Q704" s="527"/>
      <c r="R704" s="527"/>
      <c r="S704" s="527"/>
      <c r="T704" s="527"/>
      <c r="U704" s="527"/>
      <c r="V704" s="527"/>
      <c r="W704" s="527"/>
    </row>
    <row r="705" spans="2:23" ht="38.25" outlineLevel="1" x14ac:dyDescent="0.2">
      <c r="B705" s="484"/>
      <c r="C705" s="485"/>
      <c r="D705" s="485"/>
      <c r="F705" s="478" t="s">
        <v>340</v>
      </c>
      <c r="G705" s="521" t="s">
        <v>247</v>
      </c>
      <c r="H705" s="517" t="s">
        <v>282</v>
      </c>
      <c r="I705" s="519" t="s">
        <v>504</v>
      </c>
      <c r="J705" s="520" t="s">
        <v>404</v>
      </c>
      <c r="K705" s="526"/>
      <c r="L705" s="527"/>
      <c r="M705" s="527"/>
      <c r="N705" s="527"/>
      <c r="O705" s="527"/>
      <c r="P705" s="527"/>
      <c r="Q705" s="527"/>
      <c r="R705" s="527"/>
      <c r="S705" s="527"/>
      <c r="T705" s="527"/>
      <c r="U705" s="527"/>
      <c r="V705" s="527"/>
      <c r="W705" s="527"/>
    </row>
    <row r="706" spans="2:23" x14ac:dyDescent="0.2">
      <c r="B706" s="484"/>
      <c r="C706" s="485"/>
      <c r="D706" s="485" t="s">
        <v>183</v>
      </c>
      <c r="G706" s="521"/>
      <c r="H706" s="517"/>
      <c r="I706" s="519" t="s">
        <v>272</v>
      </c>
      <c r="J706" s="520" t="s">
        <v>272</v>
      </c>
      <c r="K706" s="526"/>
      <c r="L706" s="527"/>
      <c r="M706" s="527"/>
      <c r="N706" s="527"/>
      <c r="O706" s="527"/>
      <c r="P706" s="527"/>
      <c r="Q706" s="527"/>
      <c r="R706" s="527"/>
      <c r="S706" s="527"/>
      <c r="T706" s="527"/>
      <c r="U706" s="527"/>
      <c r="V706" s="527"/>
      <c r="W706" s="527"/>
    </row>
    <row r="707" spans="2:23" x14ac:dyDescent="0.2">
      <c r="B707" s="484"/>
      <c r="C707" s="485"/>
      <c r="D707" s="485"/>
      <c r="E707" s="478" t="s">
        <v>184</v>
      </c>
      <c r="G707" s="521"/>
      <c r="H707" s="517"/>
      <c r="I707" s="519" t="s">
        <v>272</v>
      </c>
      <c r="J707" s="520" t="s">
        <v>272</v>
      </c>
      <c r="K707" s="526"/>
      <c r="L707" s="527"/>
      <c r="M707" s="527"/>
      <c r="N707" s="527"/>
      <c r="O707" s="527"/>
      <c r="P707" s="527"/>
      <c r="Q707" s="527"/>
      <c r="R707" s="527"/>
      <c r="S707" s="527"/>
      <c r="T707" s="527"/>
      <c r="U707" s="527"/>
      <c r="V707" s="527"/>
      <c r="W707" s="527"/>
    </row>
    <row r="708" spans="2:23" ht="38.25" outlineLevel="1" x14ac:dyDescent="0.2">
      <c r="B708" s="484"/>
      <c r="C708" s="485"/>
      <c r="D708" s="485"/>
      <c r="F708" s="478" t="s">
        <v>176</v>
      </c>
      <c r="G708" s="521" t="s">
        <v>247</v>
      </c>
      <c r="H708" s="517" t="s">
        <v>282</v>
      </c>
      <c r="I708" s="519" t="s">
        <v>504</v>
      </c>
      <c r="J708" s="520" t="s">
        <v>404</v>
      </c>
      <c r="K708" s="526"/>
      <c r="L708" s="527"/>
      <c r="M708" s="527"/>
      <c r="N708" s="527"/>
      <c r="O708" s="527"/>
      <c r="P708" s="527"/>
      <c r="Q708" s="527"/>
      <c r="R708" s="527"/>
      <c r="S708" s="527"/>
      <c r="T708" s="527"/>
      <c r="U708" s="527"/>
      <c r="V708" s="527"/>
      <c r="W708" s="527"/>
    </row>
    <row r="709" spans="2:23" ht="38.25" outlineLevel="1" x14ac:dyDescent="0.2">
      <c r="B709" s="484"/>
      <c r="C709" s="485"/>
      <c r="D709" s="485"/>
      <c r="F709" s="478" t="s">
        <v>180</v>
      </c>
      <c r="G709" s="521" t="s">
        <v>247</v>
      </c>
      <c r="H709" s="517" t="s">
        <v>282</v>
      </c>
      <c r="I709" s="519" t="s">
        <v>504</v>
      </c>
      <c r="J709" s="520" t="s">
        <v>404</v>
      </c>
      <c r="K709" s="526"/>
      <c r="L709" s="527"/>
      <c r="M709" s="527"/>
      <c r="N709" s="527"/>
      <c r="O709" s="527"/>
      <c r="P709" s="527"/>
      <c r="Q709" s="527"/>
      <c r="R709" s="527"/>
      <c r="S709" s="527"/>
      <c r="T709" s="527"/>
      <c r="U709" s="527"/>
      <c r="V709" s="527"/>
      <c r="W709" s="527"/>
    </row>
    <row r="710" spans="2:23" x14ac:dyDescent="0.2">
      <c r="B710" s="484"/>
      <c r="C710" s="485"/>
      <c r="D710" s="485"/>
      <c r="E710" s="478" t="s">
        <v>185</v>
      </c>
      <c r="G710" s="521"/>
      <c r="H710" s="517"/>
      <c r="I710" s="519" t="s">
        <v>272</v>
      </c>
      <c r="J710" s="520" t="s">
        <v>272</v>
      </c>
      <c r="K710" s="526"/>
      <c r="L710" s="527"/>
      <c r="M710" s="527"/>
      <c r="N710" s="527"/>
      <c r="O710" s="527"/>
      <c r="P710" s="527"/>
      <c r="Q710" s="527"/>
      <c r="R710" s="527"/>
      <c r="S710" s="527"/>
      <c r="T710" s="527"/>
      <c r="U710" s="527"/>
      <c r="V710" s="527"/>
      <c r="W710" s="527"/>
    </row>
    <row r="711" spans="2:23" ht="38.25" outlineLevel="1" x14ac:dyDescent="0.2">
      <c r="B711" s="484"/>
      <c r="C711" s="485"/>
      <c r="D711" s="485"/>
      <c r="F711" s="478" t="s">
        <v>177</v>
      </c>
      <c r="G711" s="521" t="s">
        <v>247</v>
      </c>
      <c r="H711" s="517" t="s">
        <v>282</v>
      </c>
      <c r="I711" s="519" t="s">
        <v>504</v>
      </c>
      <c r="J711" s="520" t="s">
        <v>404</v>
      </c>
      <c r="K711" s="526"/>
      <c r="L711" s="527"/>
      <c r="M711" s="527"/>
      <c r="N711" s="527"/>
      <c r="O711" s="527"/>
      <c r="P711" s="527"/>
      <c r="Q711" s="527"/>
      <c r="R711" s="527"/>
      <c r="S711" s="527"/>
      <c r="T711" s="527"/>
      <c r="U711" s="527"/>
      <c r="V711" s="527"/>
      <c r="W711" s="527"/>
    </row>
    <row r="712" spans="2:23" ht="38.25" outlineLevel="1" x14ac:dyDescent="0.2">
      <c r="B712" s="484"/>
      <c r="C712" s="485"/>
      <c r="D712" s="485"/>
      <c r="F712" s="478" t="s">
        <v>182</v>
      </c>
      <c r="G712" s="521" t="s">
        <v>247</v>
      </c>
      <c r="H712" s="517" t="s">
        <v>282</v>
      </c>
      <c r="I712" s="519" t="s">
        <v>504</v>
      </c>
      <c r="J712" s="520" t="s">
        <v>404</v>
      </c>
      <c r="K712" s="526"/>
      <c r="L712" s="527"/>
      <c r="M712" s="527"/>
      <c r="N712" s="527"/>
      <c r="O712" s="527"/>
      <c r="P712" s="527"/>
      <c r="Q712" s="527"/>
      <c r="R712" s="527"/>
      <c r="S712" s="527"/>
      <c r="T712" s="527"/>
      <c r="U712" s="527"/>
      <c r="V712" s="527"/>
      <c r="W712" s="527"/>
    </row>
    <row r="713" spans="2:23" x14ac:dyDescent="0.2">
      <c r="B713" s="484"/>
      <c r="C713" s="485"/>
      <c r="D713" s="485"/>
      <c r="E713" s="478" t="s">
        <v>186</v>
      </c>
      <c r="G713" s="521"/>
      <c r="H713" s="517"/>
      <c r="I713" s="519" t="s">
        <v>272</v>
      </c>
      <c r="J713" s="520" t="s">
        <v>272</v>
      </c>
      <c r="K713" s="526"/>
      <c r="L713" s="527"/>
      <c r="M713" s="527"/>
      <c r="N713" s="527"/>
      <c r="O713" s="527"/>
      <c r="P713" s="527"/>
      <c r="Q713" s="527"/>
      <c r="R713" s="527"/>
      <c r="S713" s="527"/>
      <c r="T713" s="527"/>
      <c r="U713" s="527"/>
      <c r="V713" s="527"/>
      <c r="W713" s="527"/>
    </row>
    <row r="714" spans="2:23" ht="38.25" outlineLevel="1" x14ac:dyDescent="0.2">
      <c r="B714" s="484"/>
      <c r="C714" s="485"/>
      <c r="D714" s="485"/>
      <c r="F714" s="478" t="s">
        <v>178</v>
      </c>
      <c r="G714" s="521" t="s">
        <v>247</v>
      </c>
      <c r="H714" s="517" t="s">
        <v>282</v>
      </c>
      <c r="I714" s="519" t="s">
        <v>504</v>
      </c>
      <c r="J714" s="520" t="s">
        <v>404</v>
      </c>
      <c r="K714" s="526"/>
      <c r="L714" s="527"/>
      <c r="M714" s="527"/>
      <c r="N714" s="527"/>
      <c r="O714" s="527"/>
      <c r="P714" s="527"/>
      <c r="Q714" s="527"/>
      <c r="R714" s="527"/>
      <c r="S714" s="527"/>
      <c r="T714" s="527"/>
      <c r="U714" s="527"/>
      <c r="V714" s="527"/>
      <c r="W714" s="527"/>
    </row>
    <row r="715" spans="2:23" ht="38.25" outlineLevel="1" x14ac:dyDescent="0.2">
      <c r="B715" s="484"/>
      <c r="C715" s="485"/>
      <c r="D715" s="485"/>
      <c r="F715" s="478" t="s">
        <v>181</v>
      </c>
      <c r="G715" s="521" t="s">
        <v>247</v>
      </c>
      <c r="H715" s="517" t="s">
        <v>282</v>
      </c>
      <c r="I715" s="519" t="s">
        <v>504</v>
      </c>
      <c r="J715" s="520" t="s">
        <v>404</v>
      </c>
      <c r="K715" s="526"/>
      <c r="L715" s="527"/>
      <c r="M715" s="527"/>
      <c r="N715" s="527"/>
      <c r="O715" s="527"/>
      <c r="P715" s="527"/>
      <c r="Q715" s="527"/>
      <c r="R715" s="527"/>
      <c r="S715" s="527"/>
      <c r="T715" s="527"/>
      <c r="U715" s="527"/>
      <c r="V715" s="527"/>
      <c r="W715" s="527"/>
    </row>
    <row r="716" spans="2:23" x14ac:dyDescent="0.2">
      <c r="B716" s="484"/>
      <c r="C716" s="485"/>
      <c r="D716" s="485"/>
      <c r="E716" s="478" t="s">
        <v>187</v>
      </c>
      <c r="G716" s="521"/>
      <c r="H716" s="517"/>
      <c r="I716" s="519" t="s">
        <v>272</v>
      </c>
      <c r="J716" s="520" t="s">
        <v>272</v>
      </c>
      <c r="K716" s="526"/>
      <c r="L716" s="527"/>
      <c r="M716" s="527"/>
      <c r="N716" s="527"/>
      <c r="O716" s="527"/>
      <c r="P716" s="527"/>
      <c r="Q716" s="527"/>
      <c r="R716" s="527"/>
      <c r="S716" s="527"/>
      <c r="T716" s="527"/>
      <c r="U716" s="527"/>
      <c r="V716" s="527"/>
      <c r="W716" s="527"/>
    </row>
    <row r="717" spans="2:23" ht="38.25" outlineLevel="1" x14ac:dyDescent="0.2">
      <c r="B717" s="484"/>
      <c r="C717" s="485"/>
      <c r="D717" s="485"/>
      <c r="F717" s="478" t="s">
        <v>179</v>
      </c>
      <c r="G717" s="521" t="s">
        <v>247</v>
      </c>
      <c r="H717" s="517" t="s">
        <v>282</v>
      </c>
      <c r="I717" s="519" t="s">
        <v>504</v>
      </c>
      <c r="J717" s="520" t="s">
        <v>404</v>
      </c>
      <c r="K717" s="526"/>
      <c r="L717" s="527"/>
      <c r="M717" s="527"/>
      <c r="N717" s="527"/>
      <c r="O717" s="527"/>
      <c r="P717" s="527"/>
      <c r="Q717" s="527"/>
      <c r="R717" s="527"/>
      <c r="S717" s="527"/>
      <c r="T717" s="527"/>
      <c r="U717" s="527"/>
      <c r="V717" s="527"/>
      <c r="W717" s="527"/>
    </row>
    <row r="718" spans="2:23" ht="38.25" outlineLevel="1" x14ac:dyDescent="0.2">
      <c r="B718" s="484"/>
      <c r="C718" s="485"/>
      <c r="D718" s="485"/>
      <c r="F718" s="478" t="s">
        <v>188</v>
      </c>
      <c r="G718" s="521" t="s">
        <v>247</v>
      </c>
      <c r="H718" s="517" t="s">
        <v>282</v>
      </c>
      <c r="I718" s="519" t="s">
        <v>504</v>
      </c>
      <c r="J718" s="520" t="s">
        <v>404</v>
      </c>
      <c r="K718" s="526"/>
      <c r="L718" s="527"/>
      <c r="M718" s="527"/>
      <c r="N718" s="527"/>
      <c r="O718" s="527"/>
      <c r="P718" s="527"/>
      <c r="Q718" s="527"/>
      <c r="R718" s="527"/>
      <c r="S718" s="527"/>
      <c r="T718" s="527"/>
      <c r="U718" s="527"/>
      <c r="V718" s="527"/>
      <c r="W718" s="527"/>
    </row>
    <row r="719" spans="2:23" x14ac:dyDescent="0.2">
      <c r="B719" s="484"/>
      <c r="C719" s="485"/>
      <c r="D719" s="485"/>
      <c r="E719" s="478" t="s">
        <v>341</v>
      </c>
      <c r="G719" s="521"/>
      <c r="H719" s="517"/>
      <c r="I719" s="519" t="s">
        <v>272</v>
      </c>
      <c r="J719" s="520" t="s">
        <v>272</v>
      </c>
      <c r="K719" s="526"/>
      <c r="L719" s="527"/>
      <c r="M719" s="527"/>
      <c r="N719" s="527"/>
      <c r="O719" s="527"/>
      <c r="P719" s="527"/>
      <c r="Q719" s="527"/>
      <c r="R719" s="527"/>
      <c r="S719" s="527"/>
      <c r="T719" s="527"/>
      <c r="U719" s="527"/>
      <c r="V719" s="527"/>
      <c r="W719" s="527"/>
    </row>
    <row r="720" spans="2:23" ht="38.25" outlineLevel="1" x14ac:dyDescent="0.2">
      <c r="B720" s="484"/>
      <c r="C720" s="485"/>
      <c r="D720" s="485"/>
      <c r="F720" s="478" t="s">
        <v>342</v>
      </c>
      <c r="G720" s="521" t="s">
        <v>247</v>
      </c>
      <c r="H720" s="517" t="s">
        <v>282</v>
      </c>
      <c r="I720" s="519" t="s">
        <v>504</v>
      </c>
      <c r="J720" s="520" t="s">
        <v>404</v>
      </c>
      <c r="K720" s="526"/>
      <c r="L720" s="527"/>
      <c r="M720" s="527"/>
      <c r="N720" s="527"/>
      <c r="O720" s="527"/>
      <c r="P720" s="527"/>
      <c r="Q720" s="527"/>
      <c r="R720" s="527"/>
      <c r="S720" s="527"/>
      <c r="T720" s="527"/>
      <c r="U720" s="527"/>
      <c r="V720" s="527"/>
      <c r="W720" s="527"/>
    </row>
    <row r="721" spans="2:23" ht="38.25" outlineLevel="1" x14ac:dyDescent="0.2">
      <c r="B721" s="484"/>
      <c r="C721" s="485"/>
      <c r="D721" s="485"/>
      <c r="F721" s="478" t="s">
        <v>343</v>
      </c>
      <c r="G721" s="521" t="s">
        <v>247</v>
      </c>
      <c r="H721" s="517" t="s">
        <v>282</v>
      </c>
      <c r="I721" s="519" t="s">
        <v>504</v>
      </c>
      <c r="J721" s="520" t="s">
        <v>404</v>
      </c>
      <c r="K721" s="526"/>
      <c r="L721" s="527"/>
      <c r="M721" s="527"/>
      <c r="N721" s="527"/>
      <c r="O721" s="527"/>
      <c r="P721" s="527"/>
      <c r="Q721" s="527"/>
      <c r="R721" s="527"/>
      <c r="S721" s="527"/>
      <c r="T721" s="527"/>
      <c r="U721" s="527"/>
      <c r="V721" s="527"/>
      <c r="W721" s="527"/>
    </row>
    <row r="722" spans="2:23" x14ac:dyDescent="0.2">
      <c r="B722" s="484"/>
      <c r="C722" s="485"/>
      <c r="D722" s="485"/>
      <c r="E722" s="478" t="s">
        <v>344</v>
      </c>
      <c r="G722" s="521"/>
      <c r="H722" s="517"/>
      <c r="I722" s="519" t="s">
        <v>272</v>
      </c>
      <c r="J722" s="520" t="s">
        <v>272</v>
      </c>
      <c r="K722" s="526"/>
      <c r="L722" s="527"/>
      <c r="M722" s="527"/>
      <c r="N722" s="527"/>
      <c r="O722" s="527"/>
      <c r="P722" s="527"/>
      <c r="Q722" s="527"/>
      <c r="R722" s="527"/>
      <c r="S722" s="527"/>
      <c r="T722" s="527"/>
      <c r="U722" s="527"/>
      <c r="V722" s="527"/>
      <c r="W722" s="527"/>
    </row>
    <row r="723" spans="2:23" ht="38.25" outlineLevel="1" x14ac:dyDescent="0.2">
      <c r="B723" s="484"/>
      <c r="C723" s="485"/>
      <c r="D723" s="485"/>
      <c r="F723" s="478" t="s">
        <v>345</v>
      </c>
      <c r="G723" s="521" t="s">
        <v>247</v>
      </c>
      <c r="H723" s="517" t="s">
        <v>282</v>
      </c>
      <c r="I723" s="519" t="s">
        <v>504</v>
      </c>
      <c r="J723" s="520" t="s">
        <v>404</v>
      </c>
      <c r="K723" s="526"/>
      <c r="L723" s="527"/>
      <c r="M723" s="527"/>
      <c r="N723" s="527"/>
      <c r="O723" s="527"/>
      <c r="P723" s="527"/>
      <c r="Q723" s="527"/>
      <c r="R723" s="527"/>
      <c r="S723" s="527"/>
      <c r="T723" s="527"/>
      <c r="U723" s="527"/>
      <c r="V723" s="527"/>
      <c r="W723" s="527"/>
    </row>
    <row r="724" spans="2:23" ht="38.25" outlineLevel="1" x14ac:dyDescent="0.2">
      <c r="B724" s="484"/>
      <c r="C724" s="485"/>
      <c r="D724" s="485"/>
      <c r="F724" s="478" t="s">
        <v>346</v>
      </c>
      <c r="G724" s="521" t="s">
        <v>247</v>
      </c>
      <c r="H724" s="517" t="s">
        <v>282</v>
      </c>
      <c r="I724" s="519" t="s">
        <v>504</v>
      </c>
      <c r="J724" s="520" t="s">
        <v>404</v>
      </c>
      <c r="K724" s="526"/>
      <c r="L724" s="527"/>
      <c r="M724" s="527"/>
      <c r="N724" s="527"/>
      <c r="O724" s="527"/>
      <c r="P724" s="527"/>
      <c r="Q724" s="527"/>
      <c r="R724" s="527"/>
      <c r="S724" s="527"/>
      <c r="T724" s="527"/>
      <c r="U724" s="527"/>
      <c r="V724" s="527"/>
      <c r="W724" s="527"/>
    </row>
    <row r="725" spans="2:23" x14ac:dyDescent="0.2">
      <c r="B725" s="484"/>
      <c r="C725" s="485"/>
      <c r="D725" s="485" t="s">
        <v>63</v>
      </c>
      <c r="G725" s="521"/>
      <c r="H725" s="517"/>
      <c r="I725" s="519" t="s">
        <v>272</v>
      </c>
      <c r="J725" s="520" t="s">
        <v>272</v>
      </c>
      <c r="K725" s="526"/>
      <c r="L725" s="527"/>
      <c r="M725" s="527"/>
      <c r="N725" s="527"/>
      <c r="O725" s="527"/>
      <c r="P725" s="527"/>
      <c r="Q725" s="527"/>
      <c r="R725" s="527"/>
      <c r="S725" s="527"/>
      <c r="T725" s="527"/>
      <c r="U725" s="527"/>
      <c r="V725" s="527"/>
      <c r="W725" s="527"/>
    </row>
    <row r="726" spans="2:23" ht="89.25" outlineLevel="1" x14ac:dyDescent="0.2">
      <c r="B726" s="484"/>
      <c r="C726" s="485"/>
      <c r="D726" s="485"/>
      <c r="F726" s="478" t="s">
        <v>190</v>
      </c>
      <c r="G726" s="521" t="s">
        <v>247</v>
      </c>
      <c r="H726" s="517" t="s">
        <v>390</v>
      </c>
      <c r="I726" s="519" t="s">
        <v>504</v>
      </c>
      <c r="J726" s="520" t="s">
        <v>404</v>
      </c>
      <c r="K726" s="526"/>
      <c r="L726" s="527"/>
      <c r="M726" s="527"/>
      <c r="N726" s="527"/>
      <c r="O726" s="527"/>
      <c r="P726" s="527"/>
      <c r="Q726" s="527"/>
      <c r="R726" s="527"/>
      <c r="S726" s="527"/>
      <c r="T726" s="527"/>
      <c r="U726" s="527"/>
      <c r="V726" s="527"/>
      <c r="W726" s="527"/>
    </row>
    <row r="727" spans="2:23" ht="89.25" outlineLevel="1" x14ac:dyDescent="0.2">
      <c r="B727" s="484"/>
      <c r="C727" s="485"/>
      <c r="D727" s="485"/>
      <c r="F727" s="478" t="s">
        <v>191</v>
      </c>
      <c r="G727" s="521" t="s">
        <v>247</v>
      </c>
      <c r="H727" s="517" t="s">
        <v>390</v>
      </c>
      <c r="I727" s="519" t="s">
        <v>504</v>
      </c>
      <c r="J727" s="520" t="s">
        <v>404</v>
      </c>
      <c r="K727" s="526"/>
      <c r="L727" s="527"/>
      <c r="M727" s="527"/>
      <c r="N727" s="527"/>
      <c r="O727" s="527"/>
      <c r="P727" s="527"/>
      <c r="Q727" s="527"/>
      <c r="R727" s="527"/>
      <c r="S727" s="527"/>
      <c r="T727" s="527"/>
      <c r="U727" s="527"/>
      <c r="V727" s="527"/>
      <c r="W727" s="527"/>
    </row>
    <row r="728" spans="2:23" ht="89.25" outlineLevel="1" x14ac:dyDescent="0.2">
      <c r="B728" s="484"/>
      <c r="C728" s="485"/>
      <c r="D728" s="485"/>
      <c r="F728" s="478" t="s">
        <v>189</v>
      </c>
      <c r="G728" s="521" t="s">
        <v>247</v>
      </c>
      <c r="H728" s="517" t="s">
        <v>390</v>
      </c>
      <c r="I728" s="519" t="s">
        <v>504</v>
      </c>
      <c r="J728" s="520" t="s">
        <v>404</v>
      </c>
      <c r="K728" s="526"/>
      <c r="L728" s="527"/>
      <c r="M728" s="527"/>
      <c r="N728" s="527"/>
      <c r="O728" s="527"/>
      <c r="P728" s="527"/>
      <c r="Q728" s="527"/>
      <c r="R728" s="527"/>
      <c r="S728" s="527"/>
      <c r="T728" s="527"/>
      <c r="U728" s="527"/>
      <c r="V728" s="527"/>
      <c r="W728" s="527"/>
    </row>
    <row r="729" spans="2:23" x14ac:dyDescent="0.2">
      <c r="B729" s="484"/>
      <c r="C729" s="327"/>
      <c r="D729" s="485" t="s">
        <v>192</v>
      </c>
      <c r="G729" s="521"/>
      <c r="H729" s="517"/>
      <c r="I729" s="519" t="s">
        <v>272</v>
      </c>
      <c r="J729" s="520" t="s">
        <v>272</v>
      </c>
      <c r="K729" s="526"/>
      <c r="L729" s="527"/>
      <c r="M729" s="527"/>
      <c r="N729" s="527"/>
      <c r="O729" s="527"/>
      <c r="P729" s="527"/>
      <c r="Q729" s="527"/>
      <c r="R729" s="527"/>
      <c r="S729" s="527"/>
      <c r="T729" s="527"/>
      <c r="U729" s="527"/>
      <c r="V729" s="527"/>
      <c r="W729" s="527"/>
    </row>
    <row r="730" spans="2:23" ht="38.25" outlineLevel="1" x14ac:dyDescent="0.2">
      <c r="B730" s="484"/>
      <c r="C730" s="485"/>
      <c r="D730" s="485"/>
      <c r="F730" s="478" t="s">
        <v>193</v>
      </c>
      <c r="G730" s="521" t="s">
        <v>247</v>
      </c>
      <c r="H730" s="517" t="s">
        <v>273</v>
      </c>
      <c r="I730" s="519" t="s">
        <v>504</v>
      </c>
      <c r="J730" s="520" t="s">
        <v>404</v>
      </c>
      <c r="K730" s="526"/>
      <c r="L730" s="527"/>
      <c r="M730" s="527"/>
      <c r="N730" s="527"/>
      <c r="O730" s="527"/>
      <c r="P730" s="527"/>
      <c r="Q730" s="527"/>
      <c r="R730" s="527"/>
      <c r="S730" s="527"/>
      <c r="T730" s="527"/>
      <c r="U730" s="527"/>
      <c r="V730" s="527"/>
      <c r="W730" s="527"/>
    </row>
    <row r="731" spans="2:23" ht="38.25" outlineLevel="1" x14ac:dyDescent="0.2">
      <c r="B731" s="484"/>
      <c r="C731" s="485"/>
      <c r="D731" s="485"/>
      <c r="F731" s="478" t="s">
        <v>194</v>
      </c>
      <c r="G731" s="521" t="s">
        <v>247</v>
      </c>
      <c r="H731" s="517" t="s">
        <v>273</v>
      </c>
      <c r="I731" s="519" t="s">
        <v>504</v>
      </c>
      <c r="J731" s="520" t="s">
        <v>404</v>
      </c>
      <c r="K731" s="526"/>
      <c r="L731" s="527"/>
      <c r="M731" s="527"/>
      <c r="N731" s="527"/>
      <c r="O731" s="527"/>
      <c r="P731" s="527"/>
      <c r="Q731" s="527"/>
      <c r="R731" s="527"/>
      <c r="S731" s="527"/>
      <c r="T731" s="527"/>
      <c r="U731" s="527"/>
      <c r="V731" s="527"/>
      <c r="W731" s="527"/>
    </row>
    <row r="732" spans="2:23" x14ac:dyDescent="0.2">
      <c r="B732" s="477"/>
      <c r="C732" s="485" t="s">
        <v>151</v>
      </c>
      <c r="G732" s="56"/>
      <c r="H732" s="385"/>
      <c r="I732" s="5" t="s">
        <v>272</v>
      </c>
      <c r="J732" s="59" t="s">
        <v>272</v>
      </c>
    </row>
    <row r="733" spans="2:23" x14ac:dyDescent="0.2">
      <c r="B733" s="484"/>
      <c r="C733" s="485"/>
      <c r="D733" s="525" t="s">
        <v>52</v>
      </c>
      <c r="G733" s="521"/>
      <c r="H733" s="517"/>
      <c r="I733" s="519" t="s">
        <v>272</v>
      </c>
      <c r="J733" s="520" t="s">
        <v>272</v>
      </c>
      <c r="K733" s="526"/>
      <c r="L733" s="527"/>
      <c r="M733" s="527"/>
      <c r="N733" s="527"/>
      <c r="O733" s="527"/>
      <c r="P733" s="527"/>
      <c r="Q733" s="527"/>
      <c r="R733" s="527"/>
      <c r="S733" s="527"/>
      <c r="T733" s="527"/>
      <c r="U733" s="527"/>
      <c r="V733" s="527"/>
      <c r="W733" s="527"/>
    </row>
    <row r="734" spans="2:23" x14ac:dyDescent="0.2">
      <c r="B734" s="484"/>
      <c r="C734" s="485"/>
      <c r="D734" s="485"/>
      <c r="E734" s="478" t="s">
        <v>153</v>
      </c>
      <c r="G734" s="521"/>
      <c r="H734" s="517"/>
      <c r="I734" s="519" t="s">
        <v>272</v>
      </c>
      <c r="J734" s="520" t="s">
        <v>272</v>
      </c>
      <c r="K734" s="526"/>
      <c r="L734" s="527"/>
      <c r="M734" s="527"/>
      <c r="N734" s="527"/>
      <c r="O734" s="527"/>
      <c r="P734" s="527"/>
      <c r="Q734" s="527"/>
      <c r="R734" s="527"/>
      <c r="S734" s="527"/>
      <c r="T734" s="527"/>
      <c r="U734" s="527"/>
      <c r="V734" s="527"/>
      <c r="W734" s="527"/>
    </row>
    <row r="735" spans="2:23" ht="51" outlineLevel="1" x14ac:dyDescent="0.2">
      <c r="B735" s="484"/>
      <c r="C735" s="485"/>
      <c r="D735" s="485"/>
      <c r="F735" s="478" t="s">
        <v>154</v>
      </c>
      <c r="G735" s="521" t="s">
        <v>248</v>
      </c>
      <c r="H735" s="517" t="s">
        <v>283</v>
      </c>
      <c r="I735" s="519" t="s">
        <v>521</v>
      </c>
      <c r="J735" s="520" t="s">
        <v>522</v>
      </c>
      <c r="K735" s="526"/>
      <c r="L735" s="527"/>
      <c r="M735" s="527"/>
      <c r="N735" s="527"/>
      <c r="O735" s="527"/>
      <c r="P735" s="527"/>
      <c r="Q735" s="527"/>
      <c r="R735" s="527"/>
      <c r="S735" s="527"/>
      <c r="T735" s="527"/>
      <c r="U735" s="527"/>
      <c r="V735" s="527"/>
      <c r="W735" s="527"/>
    </row>
    <row r="736" spans="2:23" ht="51" outlineLevel="1" x14ac:dyDescent="0.2">
      <c r="B736" s="484"/>
      <c r="C736" s="485"/>
      <c r="D736" s="485"/>
      <c r="F736" s="478" t="s">
        <v>155</v>
      </c>
      <c r="G736" s="521" t="s">
        <v>248</v>
      </c>
      <c r="H736" s="517" t="s">
        <v>283</v>
      </c>
      <c r="I736" s="519" t="s">
        <v>521</v>
      </c>
      <c r="J736" s="520" t="s">
        <v>522</v>
      </c>
      <c r="K736" s="526"/>
      <c r="L736" s="527"/>
      <c r="M736" s="527"/>
      <c r="N736" s="527"/>
      <c r="O736" s="527"/>
      <c r="P736" s="527"/>
      <c r="Q736" s="527"/>
      <c r="R736" s="527"/>
      <c r="S736" s="527"/>
      <c r="T736" s="527"/>
      <c r="U736" s="527"/>
      <c r="V736" s="527"/>
      <c r="W736" s="527"/>
    </row>
    <row r="737" spans="2:23" ht="51" outlineLevel="1" x14ac:dyDescent="0.2">
      <c r="B737" s="484"/>
      <c r="C737" s="485"/>
      <c r="D737" s="485"/>
      <c r="F737" s="478" t="s">
        <v>156</v>
      </c>
      <c r="G737" s="521" t="s">
        <v>248</v>
      </c>
      <c r="H737" s="517" t="s">
        <v>283</v>
      </c>
      <c r="I737" s="519" t="s">
        <v>521</v>
      </c>
      <c r="J737" s="520" t="s">
        <v>522</v>
      </c>
      <c r="K737" s="526"/>
      <c r="L737" s="527"/>
      <c r="M737" s="527"/>
      <c r="N737" s="527"/>
      <c r="O737" s="527"/>
      <c r="P737" s="527"/>
      <c r="Q737" s="527"/>
      <c r="R737" s="527"/>
      <c r="S737" s="527"/>
      <c r="T737" s="527"/>
      <c r="U737" s="527"/>
      <c r="V737" s="527"/>
      <c r="W737" s="527"/>
    </row>
    <row r="738" spans="2:23" ht="51" outlineLevel="1" x14ac:dyDescent="0.2">
      <c r="B738" s="484"/>
      <c r="C738" s="485"/>
      <c r="D738" s="485"/>
      <c r="F738" s="478" t="s">
        <v>197</v>
      </c>
      <c r="G738" s="521" t="s">
        <v>248</v>
      </c>
      <c r="H738" s="517" t="s">
        <v>283</v>
      </c>
      <c r="I738" s="519" t="s">
        <v>521</v>
      </c>
      <c r="J738" s="520" t="s">
        <v>522</v>
      </c>
      <c r="K738" s="526"/>
      <c r="L738" s="527"/>
      <c r="M738" s="527"/>
      <c r="N738" s="527"/>
      <c r="O738" s="527"/>
      <c r="P738" s="527"/>
      <c r="Q738" s="527"/>
      <c r="R738" s="527"/>
      <c r="S738" s="527"/>
      <c r="T738" s="527"/>
      <c r="U738" s="527"/>
      <c r="V738" s="527"/>
      <c r="W738" s="527"/>
    </row>
    <row r="739" spans="2:23" x14ac:dyDescent="0.2">
      <c r="B739" s="484"/>
      <c r="C739" s="485"/>
      <c r="D739" s="485"/>
      <c r="E739" s="478" t="s">
        <v>157</v>
      </c>
      <c r="G739" s="521"/>
      <c r="H739" s="517"/>
      <c r="I739" s="519" t="s">
        <v>272</v>
      </c>
      <c r="J739" s="520" t="s">
        <v>272</v>
      </c>
      <c r="K739" s="526"/>
      <c r="L739" s="527"/>
      <c r="M739" s="527"/>
      <c r="N739" s="527"/>
      <c r="O739" s="527"/>
      <c r="P739" s="527"/>
      <c r="Q739" s="527"/>
      <c r="R739" s="527"/>
      <c r="S739" s="527"/>
      <c r="T739" s="527"/>
      <c r="U739" s="527"/>
      <c r="V739" s="527"/>
      <c r="W739" s="527"/>
    </row>
    <row r="740" spans="2:23" ht="51" outlineLevel="1" x14ac:dyDescent="0.2">
      <c r="B740" s="484"/>
      <c r="C740" s="485"/>
      <c r="D740" s="485"/>
      <c r="F740" s="478" t="s">
        <v>158</v>
      </c>
      <c r="G740" s="521" t="s">
        <v>248</v>
      </c>
      <c r="H740" s="517" t="s">
        <v>283</v>
      </c>
      <c r="I740" s="519" t="s">
        <v>521</v>
      </c>
      <c r="J740" s="520" t="s">
        <v>522</v>
      </c>
      <c r="K740" s="526"/>
      <c r="L740" s="527"/>
      <c r="M740" s="527"/>
      <c r="N740" s="527"/>
      <c r="O740" s="527"/>
      <c r="P740" s="527"/>
      <c r="Q740" s="527"/>
      <c r="R740" s="527"/>
      <c r="S740" s="527"/>
      <c r="T740" s="527"/>
      <c r="U740" s="527"/>
      <c r="V740" s="527"/>
      <c r="W740" s="527"/>
    </row>
    <row r="741" spans="2:23" ht="51" outlineLevel="1" x14ac:dyDescent="0.2">
      <c r="B741" s="484"/>
      <c r="C741" s="485"/>
      <c r="D741" s="485"/>
      <c r="F741" s="478" t="s">
        <v>159</v>
      </c>
      <c r="G741" s="521" t="s">
        <v>248</v>
      </c>
      <c r="H741" s="517" t="s">
        <v>283</v>
      </c>
      <c r="I741" s="519" t="s">
        <v>521</v>
      </c>
      <c r="J741" s="520" t="s">
        <v>522</v>
      </c>
      <c r="K741" s="526"/>
      <c r="L741" s="527"/>
      <c r="M741" s="527"/>
      <c r="N741" s="527"/>
      <c r="O741" s="527"/>
      <c r="P741" s="527"/>
      <c r="Q741" s="527"/>
      <c r="R741" s="527"/>
      <c r="S741" s="527"/>
      <c r="T741" s="527"/>
      <c r="U741" s="527"/>
      <c r="V741" s="527"/>
      <c r="W741" s="527"/>
    </row>
    <row r="742" spans="2:23" ht="51" outlineLevel="1" x14ac:dyDescent="0.2">
      <c r="B742" s="484"/>
      <c r="C742" s="485"/>
      <c r="D742" s="485"/>
      <c r="F742" s="478" t="s">
        <v>160</v>
      </c>
      <c r="G742" s="521" t="s">
        <v>248</v>
      </c>
      <c r="H742" s="517" t="s">
        <v>283</v>
      </c>
      <c r="I742" s="519" t="s">
        <v>521</v>
      </c>
      <c r="J742" s="520" t="s">
        <v>522</v>
      </c>
      <c r="K742" s="526"/>
      <c r="L742" s="527"/>
      <c r="M742" s="527"/>
      <c r="N742" s="527"/>
      <c r="O742" s="527"/>
      <c r="P742" s="527"/>
      <c r="Q742" s="527"/>
      <c r="R742" s="527"/>
      <c r="S742" s="527"/>
      <c r="T742" s="527"/>
      <c r="U742" s="527"/>
      <c r="V742" s="527"/>
      <c r="W742" s="527"/>
    </row>
    <row r="743" spans="2:23" ht="51" outlineLevel="1" x14ac:dyDescent="0.2">
      <c r="B743" s="484"/>
      <c r="C743" s="485"/>
      <c r="D743" s="485"/>
      <c r="F743" s="478" t="s">
        <v>198</v>
      </c>
      <c r="G743" s="521" t="s">
        <v>248</v>
      </c>
      <c r="H743" s="517" t="s">
        <v>283</v>
      </c>
      <c r="I743" s="519" t="s">
        <v>521</v>
      </c>
      <c r="J743" s="520" t="s">
        <v>522</v>
      </c>
      <c r="K743" s="526"/>
      <c r="L743" s="527"/>
      <c r="M743" s="527"/>
      <c r="N743" s="527"/>
      <c r="O743" s="527"/>
      <c r="P743" s="527"/>
      <c r="Q743" s="527"/>
      <c r="R743" s="527"/>
      <c r="S743" s="527"/>
      <c r="T743" s="527"/>
      <c r="U743" s="527"/>
      <c r="V743" s="527"/>
      <c r="W743" s="527"/>
    </row>
    <row r="744" spans="2:23" x14ac:dyDescent="0.2">
      <c r="B744" s="484"/>
      <c r="C744" s="485"/>
      <c r="D744" s="485"/>
      <c r="E744" s="478" t="s">
        <v>347</v>
      </c>
      <c r="G744" s="521"/>
      <c r="H744" s="517"/>
      <c r="I744" s="519" t="s">
        <v>272</v>
      </c>
      <c r="J744" s="520" t="s">
        <v>272</v>
      </c>
      <c r="K744" s="526"/>
      <c r="L744" s="527"/>
      <c r="M744" s="527"/>
      <c r="N744" s="527"/>
      <c r="O744" s="527"/>
      <c r="P744" s="527"/>
      <c r="Q744" s="527"/>
      <c r="R744" s="527"/>
      <c r="S744" s="527"/>
      <c r="T744" s="527"/>
      <c r="U744" s="527"/>
      <c r="V744" s="527"/>
      <c r="W744" s="527"/>
    </row>
    <row r="745" spans="2:23" ht="51" outlineLevel="1" x14ac:dyDescent="0.2">
      <c r="B745" s="484"/>
      <c r="C745" s="485"/>
      <c r="D745" s="485"/>
      <c r="F745" s="478" t="s">
        <v>327</v>
      </c>
      <c r="G745" s="521" t="s">
        <v>248</v>
      </c>
      <c r="H745" s="517" t="s">
        <v>283</v>
      </c>
      <c r="I745" s="519" t="s">
        <v>521</v>
      </c>
      <c r="J745" s="520" t="s">
        <v>522</v>
      </c>
      <c r="K745" s="526"/>
      <c r="L745" s="527"/>
      <c r="M745" s="527"/>
      <c r="N745" s="527"/>
      <c r="O745" s="527"/>
      <c r="P745" s="527"/>
      <c r="Q745" s="527"/>
      <c r="R745" s="527"/>
      <c r="S745" s="527"/>
      <c r="T745" s="527"/>
      <c r="U745" s="527"/>
      <c r="V745" s="527"/>
      <c r="W745" s="527"/>
    </row>
    <row r="746" spans="2:23" ht="51" outlineLevel="1" x14ac:dyDescent="0.2">
      <c r="B746" s="484"/>
      <c r="C746" s="485"/>
      <c r="D746" s="485"/>
      <c r="F746" s="478" t="s">
        <v>328</v>
      </c>
      <c r="G746" s="521" t="s">
        <v>248</v>
      </c>
      <c r="H746" s="517" t="s">
        <v>283</v>
      </c>
      <c r="I746" s="519" t="s">
        <v>521</v>
      </c>
      <c r="J746" s="520" t="s">
        <v>522</v>
      </c>
      <c r="K746" s="526"/>
      <c r="L746" s="527"/>
      <c r="M746" s="527"/>
      <c r="N746" s="527"/>
      <c r="O746" s="527"/>
      <c r="P746" s="527"/>
      <c r="Q746" s="527"/>
      <c r="R746" s="527"/>
      <c r="S746" s="527"/>
      <c r="T746" s="527"/>
      <c r="U746" s="527"/>
      <c r="V746" s="527"/>
      <c r="W746" s="527"/>
    </row>
    <row r="747" spans="2:23" ht="51" outlineLevel="1" x14ac:dyDescent="0.2">
      <c r="B747" s="484"/>
      <c r="C747" s="485"/>
      <c r="D747" s="485"/>
      <c r="F747" s="478" t="s">
        <v>329</v>
      </c>
      <c r="G747" s="521" t="s">
        <v>248</v>
      </c>
      <c r="H747" s="517" t="s">
        <v>283</v>
      </c>
      <c r="I747" s="519" t="s">
        <v>521</v>
      </c>
      <c r="J747" s="520" t="s">
        <v>522</v>
      </c>
      <c r="K747" s="526"/>
      <c r="L747" s="527"/>
      <c r="M747" s="527"/>
      <c r="N747" s="527"/>
      <c r="O747" s="527"/>
      <c r="P747" s="527"/>
      <c r="Q747" s="527"/>
      <c r="R747" s="527"/>
      <c r="S747" s="527"/>
      <c r="T747" s="527"/>
      <c r="U747" s="527"/>
      <c r="V747" s="527"/>
      <c r="W747" s="527"/>
    </row>
    <row r="748" spans="2:23" ht="51" outlineLevel="1" x14ac:dyDescent="0.2">
      <c r="B748" s="484"/>
      <c r="C748" s="485"/>
      <c r="D748" s="485"/>
      <c r="F748" s="478" t="s">
        <v>330</v>
      </c>
      <c r="G748" s="521" t="s">
        <v>248</v>
      </c>
      <c r="H748" s="517" t="s">
        <v>283</v>
      </c>
      <c r="I748" s="519" t="s">
        <v>521</v>
      </c>
      <c r="J748" s="520" t="s">
        <v>522</v>
      </c>
      <c r="K748" s="526"/>
      <c r="L748" s="527"/>
      <c r="M748" s="527"/>
      <c r="N748" s="527"/>
      <c r="O748" s="527"/>
      <c r="P748" s="527"/>
      <c r="Q748" s="527"/>
      <c r="R748" s="527"/>
      <c r="S748" s="527"/>
      <c r="T748" s="527"/>
      <c r="U748" s="527"/>
      <c r="V748" s="527"/>
      <c r="W748" s="527"/>
    </row>
    <row r="749" spans="2:23" x14ac:dyDescent="0.2">
      <c r="B749" s="484"/>
      <c r="C749" s="485"/>
      <c r="D749" s="485" t="s">
        <v>53</v>
      </c>
      <c r="G749" s="521"/>
      <c r="H749" s="517"/>
      <c r="I749" s="519" t="s">
        <v>272</v>
      </c>
      <c r="J749" s="520" t="s">
        <v>272</v>
      </c>
      <c r="K749" s="526"/>
      <c r="L749" s="527"/>
      <c r="M749" s="527"/>
      <c r="N749" s="527"/>
      <c r="O749" s="527"/>
      <c r="P749" s="527"/>
      <c r="Q749" s="527"/>
      <c r="R749" s="527"/>
      <c r="S749" s="527"/>
      <c r="T749" s="527"/>
      <c r="U749" s="527"/>
      <c r="V749" s="527"/>
      <c r="W749" s="527"/>
    </row>
    <row r="750" spans="2:23" x14ac:dyDescent="0.2">
      <c r="B750" s="484"/>
      <c r="C750" s="485"/>
      <c r="D750" s="485"/>
      <c r="E750" s="327" t="s">
        <v>54</v>
      </c>
      <c r="G750" s="521"/>
      <c r="H750" s="517"/>
      <c r="I750" s="519" t="s">
        <v>272</v>
      </c>
      <c r="J750" s="520" t="s">
        <v>272</v>
      </c>
      <c r="K750" s="526"/>
      <c r="L750" s="527"/>
      <c r="M750" s="527"/>
      <c r="N750" s="527"/>
      <c r="O750" s="527"/>
      <c r="P750" s="527"/>
      <c r="Q750" s="527"/>
      <c r="R750" s="527"/>
      <c r="S750" s="527"/>
      <c r="T750" s="527"/>
      <c r="U750" s="527"/>
      <c r="V750" s="527"/>
      <c r="W750" s="527"/>
    </row>
    <row r="751" spans="2:23" ht="51" outlineLevel="1" x14ac:dyDescent="0.2">
      <c r="B751" s="484"/>
      <c r="C751" s="485"/>
      <c r="D751" s="485"/>
      <c r="E751" s="327"/>
      <c r="F751" s="478" t="s">
        <v>55</v>
      </c>
      <c r="G751" s="521" t="s">
        <v>248</v>
      </c>
      <c r="H751" s="517" t="s">
        <v>283</v>
      </c>
      <c r="I751" s="519" t="s">
        <v>521</v>
      </c>
      <c r="J751" s="520" t="s">
        <v>522</v>
      </c>
      <c r="K751" s="526"/>
      <c r="L751" s="527"/>
      <c r="M751" s="527"/>
      <c r="N751" s="527"/>
      <c r="O751" s="527"/>
      <c r="P751" s="527"/>
      <c r="Q751" s="527"/>
      <c r="R751" s="527"/>
      <c r="S751" s="527"/>
      <c r="T751" s="527"/>
      <c r="U751" s="527"/>
      <c r="V751" s="527"/>
      <c r="W751" s="527"/>
    </row>
    <row r="752" spans="2:23" ht="51" outlineLevel="1" x14ac:dyDescent="0.2">
      <c r="B752" s="484"/>
      <c r="C752" s="485"/>
      <c r="D752" s="485"/>
      <c r="F752" s="478" t="s">
        <v>161</v>
      </c>
      <c r="G752" s="521" t="s">
        <v>248</v>
      </c>
      <c r="H752" s="517" t="s">
        <v>283</v>
      </c>
      <c r="I752" s="519" t="s">
        <v>521</v>
      </c>
      <c r="J752" s="520" t="s">
        <v>522</v>
      </c>
      <c r="K752" s="526"/>
      <c r="L752" s="527"/>
      <c r="M752" s="527"/>
      <c r="N752" s="527"/>
      <c r="O752" s="527"/>
      <c r="P752" s="527"/>
      <c r="Q752" s="527"/>
      <c r="R752" s="527"/>
      <c r="S752" s="527"/>
      <c r="T752" s="527"/>
      <c r="U752" s="527"/>
      <c r="V752" s="527"/>
      <c r="W752" s="527"/>
    </row>
    <row r="753" spans="2:23" ht="51" outlineLevel="1" x14ac:dyDescent="0.2">
      <c r="B753" s="484"/>
      <c r="C753" s="485"/>
      <c r="D753" s="485"/>
      <c r="F753" s="478" t="s">
        <v>331</v>
      </c>
      <c r="G753" s="521" t="s">
        <v>248</v>
      </c>
      <c r="H753" s="517" t="s">
        <v>283</v>
      </c>
      <c r="I753" s="519" t="s">
        <v>521</v>
      </c>
      <c r="J753" s="520" t="s">
        <v>522</v>
      </c>
      <c r="K753" s="526"/>
      <c r="L753" s="527"/>
      <c r="M753" s="527"/>
      <c r="N753" s="527"/>
      <c r="O753" s="527"/>
      <c r="P753" s="527"/>
      <c r="Q753" s="527"/>
      <c r="R753" s="527"/>
      <c r="S753" s="527"/>
      <c r="T753" s="527"/>
      <c r="U753" s="527"/>
      <c r="V753" s="527"/>
      <c r="W753" s="527"/>
    </row>
    <row r="754" spans="2:23" x14ac:dyDescent="0.2">
      <c r="B754" s="484"/>
      <c r="C754" s="485"/>
      <c r="D754" s="485"/>
      <c r="E754" s="478" t="s">
        <v>56</v>
      </c>
      <c r="G754" s="521"/>
      <c r="H754" s="517"/>
      <c r="I754" s="519" t="s">
        <v>272</v>
      </c>
      <c r="J754" s="520" t="s">
        <v>272</v>
      </c>
      <c r="K754" s="526"/>
      <c r="L754" s="527"/>
      <c r="M754" s="527"/>
      <c r="N754" s="527"/>
      <c r="O754" s="527"/>
      <c r="P754" s="527"/>
      <c r="Q754" s="527"/>
      <c r="R754" s="527"/>
      <c r="S754" s="527"/>
      <c r="T754" s="527"/>
      <c r="U754" s="527"/>
      <c r="V754" s="527"/>
      <c r="W754" s="527"/>
    </row>
    <row r="755" spans="2:23" ht="51" outlineLevel="1" x14ac:dyDescent="0.2">
      <c r="B755" s="484"/>
      <c r="C755" s="485"/>
      <c r="D755" s="485"/>
      <c r="F755" s="478" t="s">
        <v>162</v>
      </c>
      <c r="G755" s="521" t="s">
        <v>248</v>
      </c>
      <c r="H755" s="517" t="s">
        <v>283</v>
      </c>
      <c r="I755" s="519" t="s">
        <v>521</v>
      </c>
      <c r="J755" s="520" t="s">
        <v>522</v>
      </c>
      <c r="K755" s="526"/>
      <c r="L755" s="527"/>
      <c r="M755" s="527"/>
      <c r="N755" s="527"/>
      <c r="O755" s="527"/>
      <c r="P755" s="527"/>
      <c r="Q755" s="527"/>
      <c r="R755" s="527"/>
      <c r="S755" s="527"/>
      <c r="T755" s="527"/>
      <c r="U755" s="527"/>
      <c r="V755" s="527"/>
      <c r="W755" s="527"/>
    </row>
    <row r="756" spans="2:23" ht="51" outlineLevel="1" x14ac:dyDescent="0.2">
      <c r="B756" s="484"/>
      <c r="C756" s="485"/>
      <c r="D756" s="485"/>
      <c r="F756" s="478" t="s">
        <v>163</v>
      </c>
      <c r="G756" s="521" t="s">
        <v>248</v>
      </c>
      <c r="H756" s="517" t="s">
        <v>283</v>
      </c>
      <c r="I756" s="519" t="s">
        <v>521</v>
      </c>
      <c r="J756" s="520" t="s">
        <v>522</v>
      </c>
      <c r="K756" s="526"/>
      <c r="L756" s="527"/>
      <c r="M756" s="527"/>
      <c r="N756" s="527"/>
      <c r="O756" s="527"/>
      <c r="P756" s="527"/>
      <c r="Q756" s="527"/>
      <c r="R756" s="527"/>
      <c r="S756" s="527"/>
      <c r="T756" s="527"/>
      <c r="U756" s="527"/>
      <c r="V756" s="527"/>
      <c r="W756" s="527"/>
    </row>
    <row r="757" spans="2:23" ht="51" outlineLevel="1" x14ac:dyDescent="0.2">
      <c r="B757" s="484"/>
      <c r="C757" s="485"/>
      <c r="D757" s="485"/>
      <c r="F757" s="478" t="s">
        <v>332</v>
      </c>
      <c r="G757" s="521" t="s">
        <v>248</v>
      </c>
      <c r="H757" s="517" t="s">
        <v>283</v>
      </c>
      <c r="I757" s="519" t="s">
        <v>521</v>
      </c>
      <c r="J757" s="520" t="s">
        <v>522</v>
      </c>
      <c r="K757" s="526"/>
      <c r="L757" s="527"/>
      <c r="M757" s="527"/>
      <c r="N757" s="527"/>
      <c r="O757" s="527"/>
      <c r="P757" s="527"/>
      <c r="Q757" s="527"/>
      <c r="R757" s="527"/>
      <c r="S757" s="527"/>
      <c r="T757" s="527"/>
      <c r="U757" s="527"/>
      <c r="V757" s="527"/>
      <c r="W757" s="527"/>
    </row>
    <row r="758" spans="2:23" x14ac:dyDescent="0.2">
      <c r="B758" s="484"/>
      <c r="C758" s="485"/>
      <c r="D758" s="485"/>
      <c r="E758" s="478" t="s">
        <v>57</v>
      </c>
      <c r="G758" s="521"/>
      <c r="H758" s="517"/>
      <c r="I758" s="519" t="s">
        <v>272</v>
      </c>
      <c r="J758" s="520" t="s">
        <v>272</v>
      </c>
      <c r="K758" s="526"/>
      <c r="L758" s="527"/>
      <c r="M758" s="527"/>
      <c r="N758" s="527"/>
      <c r="O758" s="527"/>
      <c r="P758" s="527"/>
      <c r="Q758" s="527"/>
      <c r="R758" s="527"/>
      <c r="S758" s="527"/>
      <c r="T758" s="527"/>
      <c r="U758" s="527"/>
      <c r="V758" s="527"/>
      <c r="W758" s="527"/>
    </row>
    <row r="759" spans="2:23" ht="51" outlineLevel="1" x14ac:dyDescent="0.2">
      <c r="B759" s="484"/>
      <c r="C759" s="485"/>
      <c r="D759" s="485"/>
      <c r="F759" s="478" t="s">
        <v>164</v>
      </c>
      <c r="G759" s="521" t="s">
        <v>248</v>
      </c>
      <c r="H759" s="517" t="s">
        <v>283</v>
      </c>
      <c r="I759" s="519" t="s">
        <v>521</v>
      </c>
      <c r="J759" s="520" t="s">
        <v>522</v>
      </c>
      <c r="K759" s="526"/>
      <c r="L759" s="527"/>
      <c r="M759" s="527"/>
      <c r="N759" s="527"/>
      <c r="O759" s="527"/>
      <c r="P759" s="527"/>
      <c r="Q759" s="527"/>
      <c r="R759" s="527"/>
      <c r="S759" s="527"/>
      <c r="T759" s="527"/>
      <c r="U759" s="527"/>
      <c r="V759" s="527"/>
      <c r="W759" s="527"/>
    </row>
    <row r="760" spans="2:23" ht="51" outlineLevel="1" x14ac:dyDescent="0.2">
      <c r="B760" s="484"/>
      <c r="C760" s="485"/>
      <c r="D760" s="485"/>
      <c r="F760" s="478" t="s">
        <v>165</v>
      </c>
      <c r="G760" s="521" t="s">
        <v>248</v>
      </c>
      <c r="H760" s="517" t="s">
        <v>283</v>
      </c>
      <c r="I760" s="519" t="s">
        <v>521</v>
      </c>
      <c r="J760" s="520" t="s">
        <v>522</v>
      </c>
      <c r="K760" s="526"/>
      <c r="L760" s="527"/>
      <c r="M760" s="527"/>
      <c r="N760" s="527"/>
      <c r="O760" s="527"/>
      <c r="P760" s="527"/>
      <c r="Q760" s="527"/>
      <c r="R760" s="527"/>
      <c r="S760" s="527"/>
      <c r="T760" s="527"/>
      <c r="U760" s="527"/>
      <c r="V760" s="527"/>
      <c r="W760" s="527"/>
    </row>
    <row r="761" spans="2:23" ht="51" outlineLevel="1" x14ac:dyDescent="0.2">
      <c r="B761" s="484"/>
      <c r="C761" s="485"/>
      <c r="D761" s="485"/>
      <c r="F761" s="478" t="s">
        <v>333</v>
      </c>
      <c r="G761" s="521" t="s">
        <v>248</v>
      </c>
      <c r="H761" s="517" t="s">
        <v>283</v>
      </c>
      <c r="I761" s="519" t="s">
        <v>521</v>
      </c>
      <c r="J761" s="520" t="s">
        <v>522</v>
      </c>
      <c r="K761" s="526"/>
      <c r="L761" s="527"/>
      <c r="M761" s="527"/>
      <c r="N761" s="527"/>
      <c r="O761" s="527"/>
      <c r="P761" s="527"/>
      <c r="Q761" s="527"/>
      <c r="R761" s="527"/>
      <c r="S761" s="527"/>
      <c r="T761" s="527"/>
      <c r="U761" s="527"/>
      <c r="V761" s="527"/>
      <c r="W761" s="527"/>
    </row>
    <row r="762" spans="2:23" x14ac:dyDescent="0.2">
      <c r="B762" s="484"/>
      <c r="C762" s="485"/>
      <c r="D762" s="485" t="s">
        <v>58</v>
      </c>
      <c r="G762" s="521"/>
      <c r="H762" s="517"/>
      <c r="I762" s="519" t="s">
        <v>272</v>
      </c>
      <c r="J762" s="520" t="s">
        <v>272</v>
      </c>
      <c r="K762" s="526"/>
      <c r="L762" s="527"/>
      <c r="M762" s="527"/>
      <c r="N762" s="527"/>
      <c r="O762" s="527"/>
      <c r="P762" s="527"/>
      <c r="Q762" s="527"/>
      <c r="R762" s="527"/>
      <c r="S762" s="527"/>
      <c r="T762" s="527"/>
      <c r="U762" s="527"/>
      <c r="V762" s="527"/>
      <c r="W762" s="527"/>
    </row>
    <row r="763" spans="2:23" x14ac:dyDescent="0.2">
      <c r="B763" s="484"/>
      <c r="C763" s="485"/>
      <c r="D763" s="485"/>
      <c r="E763" s="478" t="s">
        <v>172</v>
      </c>
      <c r="G763" s="521"/>
      <c r="H763" s="517"/>
      <c r="I763" s="519" t="s">
        <v>272</v>
      </c>
      <c r="J763" s="520" t="s">
        <v>272</v>
      </c>
      <c r="K763" s="526"/>
      <c r="L763" s="527"/>
      <c r="M763" s="527"/>
      <c r="N763" s="527"/>
      <c r="O763" s="527"/>
      <c r="P763" s="527"/>
      <c r="Q763" s="527"/>
      <c r="R763" s="527"/>
      <c r="S763" s="527"/>
      <c r="T763" s="527"/>
      <c r="U763" s="527"/>
      <c r="V763" s="527"/>
      <c r="W763" s="527"/>
    </row>
    <row r="764" spans="2:23" ht="51" outlineLevel="1" x14ac:dyDescent="0.2">
      <c r="B764" s="484"/>
      <c r="C764" s="485"/>
      <c r="D764" s="485"/>
      <c r="F764" s="478" t="s">
        <v>61</v>
      </c>
      <c r="G764" s="521" t="s">
        <v>248</v>
      </c>
      <c r="H764" s="517" t="s">
        <v>283</v>
      </c>
      <c r="I764" s="519" t="s">
        <v>521</v>
      </c>
      <c r="J764" s="520" t="s">
        <v>522</v>
      </c>
      <c r="K764" s="526"/>
      <c r="L764" s="527"/>
      <c r="M764" s="527"/>
      <c r="N764" s="527"/>
      <c r="O764" s="527"/>
      <c r="P764" s="527"/>
      <c r="Q764" s="527"/>
      <c r="R764" s="527"/>
      <c r="S764" s="527"/>
      <c r="T764" s="527"/>
      <c r="U764" s="527"/>
      <c r="V764" s="527"/>
      <c r="W764" s="527"/>
    </row>
    <row r="765" spans="2:23" ht="51" outlineLevel="1" x14ac:dyDescent="0.2">
      <c r="B765" s="484"/>
      <c r="C765" s="485"/>
      <c r="D765" s="485"/>
      <c r="F765" s="478" t="s">
        <v>173</v>
      </c>
      <c r="G765" s="521" t="s">
        <v>248</v>
      </c>
      <c r="H765" s="517" t="s">
        <v>283</v>
      </c>
      <c r="I765" s="519" t="s">
        <v>521</v>
      </c>
      <c r="J765" s="520" t="s">
        <v>522</v>
      </c>
      <c r="K765" s="526"/>
      <c r="L765" s="527"/>
      <c r="M765" s="527"/>
      <c r="N765" s="527"/>
      <c r="O765" s="527"/>
      <c r="P765" s="527"/>
      <c r="Q765" s="527"/>
      <c r="R765" s="527"/>
      <c r="S765" s="527"/>
      <c r="T765" s="527"/>
      <c r="U765" s="527"/>
      <c r="V765" s="527"/>
      <c r="W765" s="527"/>
    </row>
    <row r="766" spans="2:23" x14ac:dyDescent="0.2">
      <c r="B766" s="484"/>
      <c r="C766" s="485"/>
      <c r="D766" s="485"/>
      <c r="E766" s="478" t="s">
        <v>166</v>
      </c>
      <c r="G766" s="521"/>
      <c r="H766" s="517"/>
      <c r="I766" s="519" t="s">
        <v>272</v>
      </c>
      <c r="J766" s="520" t="s">
        <v>272</v>
      </c>
      <c r="K766" s="526"/>
      <c r="L766" s="527"/>
      <c r="M766" s="527"/>
      <c r="N766" s="527"/>
      <c r="O766" s="527"/>
      <c r="P766" s="527"/>
      <c r="Q766" s="527"/>
      <c r="R766" s="527"/>
      <c r="S766" s="527"/>
      <c r="T766" s="527"/>
      <c r="U766" s="527"/>
      <c r="V766" s="527"/>
      <c r="W766" s="527"/>
    </row>
    <row r="767" spans="2:23" ht="51" outlineLevel="1" x14ac:dyDescent="0.2">
      <c r="B767" s="484"/>
      <c r="C767" s="485"/>
      <c r="D767" s="485"/>
      <c r="F767" s="478" t="s">
        <v>59</v>
      </c>
      <c r="G767" s="521" t="s">
        <v>248</v>
      </c>
      <c r="H767" s="517" t="s">
        <v>283</v>
      </c>
      <c r="I767" s="519" t="s">
        <v>521</v>
      </c>
      <c r="J767" s="520" t="s">
        <v>522</v>
      </c>
      <c r="K767" s="526"/>
      <c r="L767" s="527"/>
      <c r="M767" s="527"/>
      <c r="N767" s="527"/>
      <c r="O767" s="527"/>
      <c r="P767" s="527"/>
      <c r="Q767" s="527"/>
      <c r="R767" s="527"/>
      <c r="S767" s="527"/>
      <c r="T767" s="527"/>
      <c r="U767" s="527"/>
      <c r="V767" s="527"/>
      <c r="W767" s="527"/>
    </row>
    <row r="768" spans="2:23" ht="51" outlineLevel="1" x14ac:dyDescent="0.2">
      <c r="B768" s="484"/>
      <c r="C768" s="485"/>
      <c r="D768" s="485"/>
      <c r="F768" s="478" t="s">
        <v>167</v>
      </c>
      <c r="G768" s="521" t="s">
        <v>248</v>
      </c>
      <c r="H768" s="517" t="s">
        <v>283</v>
      </c>
      <c r="I768" s="519" t="s">
        <v>521</v>
      </c>
      <c r="J768" s="520" t="s">
        <v>522</v>
      </c>
      <c r="K768" s="526"/>
      <c r="L768" s="527"/>
      <c r="M768" s="527"/>
      <c r="N768" s="527"/>
      <c r="O768" s="527"/>
      <c r="P768" s="527"/>
      <c r="Q768" s="527"/>
      <c r="R768" s="527"/>
      <c r="S768" s="527"/>
      <c r="T768" s="527"/>
      <c r="U768" s="527"/>
      <c r="V768" s="527"/>
      <c r="W768" s="527"/>
    </row>
    <row r="769" spans="2:23" ht="51" outlineLevel="1" x14ac:dyDescent="0.2">
      <c r="B769" s="484"/>
      <c r="C769" s="485"/>
      <c r="D769" s="485"/>
      <c r="F769" s="478" t="s">
        <v>168</v>
      </c>
      <c r="G769" s="521" t="s">
        <v>248</v>
      </c>
      <c r="H769" s="517" t="s">
        <v>283</v>
      </c>
      <c r="I769" s="519" t="s">
        <v>521</v>
      </c>
      <c r="J769" s="520" t="s">
        <v>522</v>
      </c>
      <c r="K769" s="526"/>
      <c r="L769" s="527"/>
      <c r="M769" s="527"/>
      <c r="N769" s="527"/>
      <c r="O769" s="527"/>
      <c r="P769" s="527"/>
      <c r="Q769" s="527"/>
      <c r="R769" s="527"/>
      <c r="S769" s="527"/>
      <c r="T769" s="527"/>
      <c r="U769" s="527"/>
      <c r="V769" s="527"/>
      <c r="W769" s="527"/>
    </row>
    <row r="770" spans="2:23" x14ac:dyDescent="0.2">
      <c r="B770" s="484"/>
      <c r="C770" s="485"/>
      <c r="D770" s="485"/>
      <c r="E770" s="478" t="s">
        <v>174</v>
      </c>
      <c r="G770" s="521"/>
      <c r="H770" s="517"/>
      <c r="I770" s="519" t="s">
        <v>272</v>
      </c>
      <c r="J770" s="520" t="s">
        <v>272</v>
      </c>
      <c r="K770" s="526"/>
      <c r="L770" s="527"/>
      <c r="M770" s="527"/>
      <c r="N770" s="527"/>
      <c r="O770" s="527"/>
      <c r="P770" s="527"/>
      <c r="Q770" s="527"/>
      <c r="R770" s="527"/>
      <c r="S770" s="527"/>
      <c r="T770" s="527"/>
      <c r="U770" s="527"/>
      <c r="V770" s="527"/>
      <c r="W770" s="527"/>
    </row>
    <row r="771" spans="2:23" ht="51" outlineLevel="1" x14ac:dyDescent="0.2">
      <c r="B771" s="484"/>
      <c r="C771" s="485"/>
      <c r="D771" s="485"/>
      <c r="F771" s="478" t="s">
        <v>62</v>
      </c>
      <c r="G771" s="521" t="s">
        <v>248</v>
      </c>
      <c r="H771" s="517" t="s">
        <v>283</v>
      </c>
      <c r="I771" s="519" t="s">
        <v>521</v>
      </c>
      <c r="J771" s="520" t="s">
        <v>522</v>
      </c>
      <c r="K771" s="526"/>
      <c r="L771" s="527"/>
      <c r="M771" s="527"/>
      <c r="N771" s="527"/>
      <c r="O771" s="527"/>
      <c r="P771" s="527"/>
      <c r="Q771" s="527"/>
      <c r="R771" s="527"/>
      <c r="S771" s="527"/>
      <c r="T771" s="527"/>
      <c r="U771" s="527"/>
      <c r="V771" s="527"/>
      <c r="W771" s="527"/>
    </row>
    <row r="772" spans="2:23" ht="51" outlineLevel="1" x14ac:dyDescent="0.2">
      <c r="B772" s="484"/>
      <c r="C772" s="485"/>
      <c r="D772" s="485"/>
      <c r="F772" s="478" t="s">
        <v>175</v>
      </c>
      <c r="G772" s="521" t="s">
        <v>248</v>
      </c>
      <c r="H772" s="517" t="s">
        <v>283</v>
      </c>
      <c r="I772" s="519" t="s">
        <v>521</v>
      </c>
      <c r="J772" s="520" t="s">
        <v>522</v>
      </c>
      <c r="K772" s="526"/>
      <c r="L772" s="527"/>
      <c r="M772" s="527"/>
      <c r="N772" s="527"/>
      <c r="O772" s="527"/>
      <c r="P772" s="527"/>
      <c r="Q772" s="527"/>
      <c r="R772" s="527"/>
      <c r="S772" s="527"/>
      <c r="T772" s="527"/>
      <c r="U772" s="527"/>
      <c r="V772" s="527"/>
      <c r="W772" s="527"/>
    </row>
    <row r="773" spans="2:23" x14ac:dyDescent="0.2">
      <c r="B773" s="484"/>
      <c r="C773" s="485"/>
      <c r="D773" s="485"/>
      <c r="E773" s="478" t="s">
        <v>169</v>
      </c>
      <c r="G773" s="521"/>
      <c r="H773" s="517"/>
      <c r="I773" s="519" t="s">
        <v>272</v>
      </c>
      <c r="J773" s="520" t="s">
        <v>272</v>
      </c>
      <c r="K773" s="526"/>
      <c r="L773" s="527"/>
      <c r="M773" s="527"/>
      <c r="N773" s="527"/>
      <c r="O773" s="527"/>
      <c r="P773" s="527"/>
      <c r="Q773" s="527"/>
      <c r="R773" s="527"/>
      <c r="S773" s="527"/>
      <c r="T773" s="527"/>
      <c r="U773" s="527"/>
      <c r="V773" s="527"/>
      <c r="W773" s="527"/>
    </row>
    <row r="774" spans="2:23" ht="51" outlineLevel="1" x14ac:dyDescent="0.2">
      <c r="B774" s="484"/>
      <c r="C774" s="485"/>
      <c r="D774" s="485"/>
      <c r="F774" s="478" t="s">
        <v>60</v>
      </c>
      <c r="G774" s="521" t="s">
        <v>248</v>
      </c>
      <c r="H774" s="517" t="s">
        <v>283</v>
      </c>
      <c r="I774" s="519" t="s">
        <v>521</v>
      </c>
      <c r="J774" s="520" t="s">
        <v>522</v>
      </c>
      <c r="K774" s="526"/>
      <c r="L774" s="527"/>
      <c r="M774" s="527"/>
      <c r="N774" s="527"/>
      <c r="O774" s="527"/>
      <c r="P774" s="527"/>
      <c r="Q774" s="527"/>
      <c r="R774" s="527"/>
      <c r="S774" s="527"/>
      <c r="T774" s="527"/>
      <c r="U774" s="527"/>
      <c r="V774" s="527"/>
      <c r="W774" s="527"/>
    </row>
    <row r="775" spans="2:23" ht="51" outlineLevel="1" x14ac:dyDescent="0.2">
      <c r="B775" s="484"/>
      <c r="C775" s="485"/>
      <c r="D775" s="485"/>
      <c r="F775" s="478" t="s">
        <v>170</v>
      </c>
      <c r="G775" s="521" t="s">
        <v>248</v>
      </c>
      <c r="H775" s="517" t="s">
        <v>283</v>
      </c>
      <c r="I775" s="519" t="s">
        <v>521</v>
      </c>
      <c r="J775" s="520" t="s">
        <v>522</v>
      </c>
      <c r="K775" s="526"/>
      <c r="L775" s="527"/>
      <c r="M775" s="527"/>
      <c r="N775" s="527"/>
      <c r="O775" s="527"/>
      <c r="P775" s="527"/>
      <c r="Q775" s="527"/>
      <c r="R775" s="527"/>
      <c r="S775" s="527"/>
      <c r="T775" s="527"/>
      <c r="U775" s="527"/>
      <c r="V775" s="527"/>
      <c r="W775" s="527"/>
    </row>
    <row r="776" spans="2:23" ht="51" outlineLevel="1" x14ac:dyDescent="0.2">
      <c r="B776" s="484"/>
      <c r="C776" s="485"/>
      <c r="D776" s="485"/>
      <c r="F776" s="478" t="s">
        <v>171</v>
      </c>
      <c r="G776" s="521" t="s">
        <v>248</v>
      </c>
      <c r="H776" s="517" t="s">
        <v>283</v>
      </c>
      <c r="I776" s="519" t="s">
        <v>521</v>
      </c>
      <c r="J776" s="520" t="s">
        <v>522</v>
      </c>
      <c r="K776" s="526"/>
      <c r="L776" s="527"/>
      <c r="M776" s="527"/>
      <c r="N776" s="527"/>
      <c r="O776" s="527"/>
      <c r="P776" s="527"/>
      <c r="Q776" s="527"/>
      <c r="R776" s="527"/>
      <c r="S776" s="527"/>
      <c r="T776" s="527"/>
      <c r="U776" s="527"/>
      <c r="V776" s="527"/>
      <c r="W776" s="527"/>
    </row>
    <row r="777" spans="2:23" x14ac:dyDescent="0.2">
      <c r="B777" s="484"/>
      <c r="C777" s="485"/>
      <c r="D777" s="485"/>
      <c r="E777" s="478" t="s">
        <v>334</v>
      </c>
      <c r="G777" s="521"/>
      <c r="H777" s="517"/>
      <c r="I777" s="519" t="s">
        <v>272</v>
      </c>
      <c r="J777" s="520" t="s">
        <v>272</v>
      </c>
      <c r="K777" s="526"/>
      <c r="L777" s="527"/>
      <c r="M777" s="527"/>
      <c r="N777" s="527"/>
      <c r="O777" s="527"/>
      <c r="P777" s="527"/>
      <c r="Q777" s="527"/>
      <c r="R777" s="527"/>
      <c r="S777" s="527"/>
      <c r="T777" s="527"/>
      <c r="U777" s="527"/>
      <c r="V777" s="527"/>
      <c r="W777" s="527"/>
    </row>
    <row r="778" spans="2:23" ht="51" outlineLevel="1" x14ac:dyDescent="0.2">
      <c r="B778" s="484"/>
      <c r="C778" s="485"/>
      <c r="D778" s="485"/>
      <c r="F778" s="478" t="s">
        <v>335</v>
      </c>
      <c r="G778" s="521" t="s">
        <v>248</v>
      </c>
      <c r="H778" s="517" t="s">
        <v>283</v>
      </c>
      <c r="I778" s="519" t="s">
        <v>521</v>
      </c>
      <c r="J778" s="520" t="s">
        <v>522</v>
      </c>
      <c r="K778" s="526"/>
      <c r="L778" s="527"/>
      <c r="M778" s="527"/>
      <c r="N778" s="527"/>
      <c r="O778" s="527"/>
      <c r="P778" s="527"/>
      <c r="Q778" s="527"/>
      <c r="R778" s="527"/>
      <c r="S778" s="527"/>
      <c r="T778" s="527"/>
      <c r="U778" s="527"/>
      <c r="V778" s="527"/>
      <c r="W778" s="527"/>
    </row>
    <row r="779" spans="2:23" ht="51" outlineLevel="1" x14ac:dyDescent="0.2">
      <c r="B779" s="484"/>
      <c r="C779" s="485"/>
      <c r="D779" s="485"/>
      <c r="F779" s="478" t="s">
        <v>336</v>
      </c>
      <c r="G779" s="521" t="s">
        <v>248</v>
      </c>
      <c r="H779" s="517" t="s">
        <v>283</v>
      </c>
      <c r="I779" s="519" t="s">
        <v>521</v>
      </c>
      <c r="J779" s="520" t="s">
        <v>522</v>
      </c>
      <c r="K779" s="526"/>
      <c r="L779" s="527"/>
      <c r="M779" s="527"/>
      <c r="N779" s="527"/>
      <c r="O779" s="527"/>
      <c r="P779" s="527"/>
      <c r="Q779" s="527"/>
      <c r="R779" s="527"/>
      <c r="S779" s="527"/>
      <c r="T779" s="527"/>
      <c r="U779" s="527"/>
      <c r="V779" s="527"/>
      <c r="W779" s="527"/>
    </row>
    <row r="780" spans="2:23" x14ac:dyDescent="0.2">
      <c r="B780" s="484"/>
      <c r="C780" s="485"/>
      <c r="D780" s="485"/>
      <c r="E780" s="478" t="s">
        <v>337</v>
      </c>
      <c r="G780" s="521"/>
      <c r="H780" s="517"/>
      <c r="I780" s="519" t="s">
        <v>272</v>
      </c>
      <c r="J780" s="520" t="s">
        <v>272</v>
      </c>
      <c r="K780" s="526"/>
      <c r="L780" s="527"/>
      <c r="M780" s="527"/>
      <c r="N780" s="527"/>
      <c r="O780" s="527"/>
      <c r="P780" s="527"/>
      <c r="Q780" s="527"/>
      <c r="R780" s="527"/>
      <c r="S780" s="527"/>
      <c r="T780" s="527"/>
      <c r="U780" s="527"/>
      <c r="V780" s="527"/>
      <c r="W780" s="527"/>
    </row>
    <row r="781" spans="2:23" ht="51" outlineLevel="1" x14ac:dyDescent="0.2">
      <c r="B781" s="484"/>
      <c r="C781" s="485"/>
      <c r="D781" s="485"/>
      <c r="F781" s="478" t="s">
        <v>338</v>
      </c>
      <c r="G781" s="521" t="s">
        <v>248</v>
      </c>
      <c r="H781" s="517" t="s">
        <v>283</v>
      </c>
      <c r="I781" s="519" t="s">
        <v>521</v>
      </c>
      <c r="J781" s="520" t="s">
        <v>522</v>
      </c>
      <c r="K781" s="526"/>
      <c r="L781" s="527"/>
      <c r="M781" s="527"/>
      <c r="N781" s="527"/>
      <c r="O781" s="527"/>
      <c r="P781" s="527"/>
      <c r="Q781" s="527"/>
      <c r="R781" s="527"/>
      <c r="S781" s="527"/>
      <c r="T781" s="527"/>
      <c r="U781" s="527"/>
      <c r="V781" s="527"/>
      <c r="W781" s="527"/>
    </row>
    <row r="782" spans="2:23" ht="51" outlineLevel="1" x14ac:dyDescent="0.2">
      <c r="B782" s="484"/>
      <c r="C782" s="485"/>
      <c r="D782" s="485"/>
      <c r="F782" s="478" t="s">
        <v>339</v>
      </c>
      <c r="G782" s="521" t="s">
        <v>248</v>
      </c>
      <c r="H782" s="517" t="s">
        <v>283</v>
      </c>
      <c r="I782" s="519" t="s">
        <v>521</v>
      </c>
      <c r="J782" s="520" t="s">
        <v>522</v>
      </c>
      <c r="K782" s="526"/>
      <c r="L782" s="527"/>
      <c r="M782" s="527"/>
      <c r="N782" s="527"/>
      <c r="O782" s="527"/>
      <c r="P782" s="527"/>
      <c r="Q782" s="527"/>
      <c r="R782" s="527"/>
      <c r="S782" s="527"/>
      <c r="T782" s="527"/>
      <c r="U782" s="527"/>
      <c r="V782" s="527"/>
      <c r="W782" s="527"/>
    </row>
    <row r="783" spans="2:23" ht="51" outlineLevel="1" x14ac:dyDescent="0.2">
      <c r="B783" s="484"/>
      <c r="C783" s="485"/>
      <c r="D783" s="485"/>
      <c r="F783" s="478" t="s">
        <v>340</v>
      </c>
      <c r="G783" s="521" t="s">
        <v>248</v>
      </c>
      <c r="H783" s="517" t="s">
        <v>283</v>
      </c>
      <c r="I783" s="519" t="s">
        <v>521</v>
      </c>
      <c r="J783" s="520" t="s">
        <v>522</v>
      </c>
      <c r="K783" s="526"/>
      <c r="L783" s="527"/>
      <c r="M783" s="527"/>
      <c r="N783" s="527"/>
      <c r="O783" s="527"/>
      <c r="P783" s="527"/>
      <c r="Q783" s="527"/>
      <c r="R783" s="527"/>
      <c r="S783" s="527"/>
      <c r="T783" s="527"/>
      <c r="U783" s="527"/>
      <c r="V783" s="527"/>
      <c r="W783" s="527"/>
    </row>
    <row r="784" spans="2:23" x14ac:dyDescent="0.2">
      <c r="B784" s="484"/>
      <c r="C784" s="485"/>
      <c r="D784" s="485" t="s">
        <v>183</v>
      </c>
      <c r="G784" s="521"/>
      <c r="H784" s="517"/>
      <c r="I784" s="519" t="s">
        <v>272</v>
      </c>
      <c r="J784" s="520" t="s">
        <v>272</v>
      </c>
      <c r="K784" s="526"/>
      <c r="L784" s="527"/>
      <c r="M784" s="527"/>
      <c r="N784" s="527"/>
      <c r="O784" s="527"/>
      <c r="P784" s="527"/>
      <c r="Q784" s="527"/>
      <c r="R784" s="527"/>
      <c r="S784" s="527"/>
      <c r="T784" s="527"/>
      <c r="U784" s="527"/>
      <c r="V784" s="527"/>
      <c r="W784" s="527"/>
    </row>
    <row r="785" spans="2:23" x14ac:dyDescent="0.2">
      <c r="B785" s="484"/>
      <c r="C785" s="485"/>
      <c r="D785" s="485"/>
      <c r="E785" s="478" t="s">
        <v>184</v>
      </c>
      <c r="G785" s="521"/>
      <c r="H785" s="517"/>
      <c r="I785" s="519" t="s">
        <v>272</v>
      </c>
      <c r="J785" s="520" t="s">
        <v>272</v>
      </c>
      <c r="K785" s="526"/>
      <c r="L785" s="527"/>
      <c r="M785" s="527"/>
      <c r="N785" s="527"/>
      <c r="O785" s="527"/>
      <c r="P785" s="527"/>
      <c r="Q785" s="527"/>
      <c r="R785" s="527"/>
      <c r="S785" s="527"/>
      <c r="T785" s="527"/>
      <c r="U785" s="527"/>
      <c r="V785" s="527"/>
      <c r="W785" s="527"/>
    </row>
    <row r="786" spans="2:23" ht="51" outlineLevel="1" x14ac:dyDescent="0.2">
      <c r="B786" s="484"/>
      <c r="C786" s="485"/>
      <c r="D786" s="485"/>
      <c r="F786" s="478" t="s">
        <v>176</v>
      </c>
      <c r="G786" s="521" t="s">
        <v>248</v>
      </c>
      <c r="H786" s="517" t="s">
        <v>283</v>
      </c>
      <c r="I786" s="519" t="s">
        <v>521</v>
      </c>
      <c r="J786" s="520" t="s">
        <v>522</v>
      </c>
      <c r="K786" s="526"/>
      <c r="L786" s="527"/>
      <c r="M786" s="527"/>
      <c r="N786" s="527"/>
      <c r="O786" s="527"/>
      <c r="P786" s="527"/>
      <c r="Q786" s="527"/>
      <c r="R786" s="527"/>
      <c r="S786" s="527"/>
      <c r="T786" s="527"/>
      <c r="U786" s="527"/>
      <c r="V786" s="527"/>
      <c r="W786" s="527"/>
    </row>
    <row r="787" spans="2:23" ht="51" outlineLevel="1" x14ac:dyDescent="0.2">
      <c r="B787" s="484"/>
      <c r="C787" s="485"/>
      <c r="D787" s="485"/>
      <c r="F787" s="478" t="s">
        <v>180</v>
      </c>
      <c r="G787" s="521" t="s">
        <v>248</v>
      </c>
      <c r="H787" s="517" t="s">
        <v>283</v>
      </c>
      <c r="I787" s="519" t="s">
        <v>521</v>
      </c>
      <c r="J787" s="520" t="s">
        <v>522</v>
      </c>
      <c r="K787" s="526"/>
      <c r="L787" s="527"/>
      <c r="M787" s="527"/>
      <c r="N787" s="527"/>
      <c r="O787" s="527"/>
      <c r="P787" s="527"/>
      <c r="Q787" s="527"/>
      <c r="R787" s="527"/>
      <c r="S787" s="527"/>
      <c r="T787" s="527"/>
      <c r="U787" s="527"/>
      <c r="V787" s="527"/>
      <c r="W787" s="527"/>
    </row>
    <row r="788" spans="2:23" x14ac:dyDescent="0.2">
      <c r="B788" s="484"/>
      <c r="C788" s="485"/>
      <c r="D788" s="485"/>
      <c r="E788" s="478" t="s">
        <v>185</v>
      </c>
      <c r="G788" s="521"/>
      <c r="H788" s="517"/>
      <c r="I788" s="519" t="s">
        <v>272</v>
      </c>
      <c r="J788" s="520" t="s">
        <v>272</v>
      </c>
      <c r="K788" s="526"/>
      <c r="L788" s="527"/>
      <c r="M788" s="527"/>
      <c r="N788" s="527"/>
      <c r="O788" s="527"/>
      <c r="P788" s="527"/>
      <c r="Q788" s="527"/>
      <c r="R788" s="527"/>
      <c r="S788" s="527"/>
      <c r="T788" s="527"/>
      <c r="U788" s="527"/>
      <c r="V788" s="527"/>
      <c r="W788" s="527"/>
    </row>
    <row r="789" spans="2:23" ht="51" outlineLevel="1" x14ac:dyDescent="0.2">
      <c r="B789" s="484"/>
      <c r="C789" s="485"/>
      <c r="D789" s="485"/>
      <c r="F789" s="478" t="s">
        <v>177</v>
      </c>
      <c r="G789" s="521" t="s">
        <v>248</v>
      </c>
      <c r="H789" s="517" t="s">
        <v>283</v>
      </c>
      <c r="I789" s="519" t="s">
        <v>521</v>
      </c>
      <c r="J789" s="520" t="s">
        <v>522</v>
      </c>
      <c r="K789" s="526"/>
      <c r="L789" s="527"/>
      <c r="M789" s="527"/>
      <c r="N789" s="527"/>
      <c r="O789" s="527"/>
      <c r="P789" s="527"/>
      <c r="Q789" s="527"/>
      <c r="R789" s="527"/>
      <c r="S789" s="527"/>
      <c r="T789" s="527"/>
      <c r="U789" s="527"/>
      <c r="V789" s="527"/>
      <c r="W789" s="527"/>
    </row>
    <row r="790" spans="2:23" ht="51" outlineLevel="1" x14ac:dyDescent="0.2">
      <c r="B790" s="484"/>
      <c r="C790" s="485"/>
      <c r="D790" s="485"/>
      <c r="F790" s="478" t="s">
        <v>182</v>
      </c>
      <c r="G790" s="521" t="s">
        <v>248</v>
      </c>
      <c r="H790" s="517" t="s">
        <v>283</v>
      </c>
      <c r="I790" s="519" t="s">
        <v>521</v>
      </c>
      <c r="J790" s="520" t="s">
        <v>522</v>
      </c>
      <c r="K790" s="526"/>
      <c r="L790" s="527"/>
      <c r="M790" s="527"/>
      <c r="N790" s="527"/>
      <c r="O790" s="527"/>
      <c r="P790" s="527"/>
      <c r="Q790" s="527"/>
      <c r="R790" s="527"/>
      <c r="S790" s="527"/>
      <c r="T790" s="527"/>
      <c r="U790" s="527"/>
      <c r="V790" s="527"/>
      <c r="W790" s="527"/>
    </row>
    <row r="791" spans="2:23" x14ac:dyDescent="0.2">
      <c r="B791" s="484"/>
      <c r="C791" s="485"/>
      <c r="D791" s="485"/>
      <c r="E791" s="478" t="s">
        <v>186</v>
      </c>
      <c r="G791" s="521"/>
      <c r="H791" s="517"/>
      <c r="I791" s="519" t="s">
        <v>272</v>
      </c>
      <c r="J791" s="520" t="s">
        <v>272</v>
      </c>
      <c r="K791" s="526"/>
      <c r="L791" s="527"/>
      <c r="M791" s="527"/>
      <c r="N791" s="527"/>
      <c r="O791" s="527"/>
      <c r="P791" s="527"/>
      <c r="Q791" s="527"/>
      <c r="R791" s="527"/>
      <c r="S791" s="527"/>
      <c r="T791" s="527"/>
      <c r="U791" s="527"/>
      <c r="V791" s="527"/>
      <c r="W791" s="527"/>
    </row>
    <row r="792" spans="2:23" ht="51" outlineLevel="1" x14ac:dyDescent="0.2">
      <c r="B792" s="484"/>
      <c r="C792" s="485"/>
      <c r="D792" s="485"/>
      <c r="F792" s="478" t="s">
        <v>178</v>
      </c>
      <c r="G792" s="521" t="s">
        <v>248</v>
      </c>
      <c r="H792" s="517" t="s">
        <v>283</v>
      </c>
      <c r="I792" s="519" t="s">
        <v>521</v>
      </c>
      <c r="J792" s="520" t="s">
        <v>522</v>
      </c>
      <c r="K792" s="526"/>
      <c r="L792" s="527"/>
      <c r="M792" s="527"/>
      <c r="N792" s="527"/>
      <c r="O792" s="527"/>
      <c r="P792" s="527"/>
      <c r="Q792" s="527"/>
      <c r="R792" s="527"/>
      <c r="S792" s="527"/>
      <c r="T792" s="527"/>
      <c r="U792" s="527"/>
      <c r="V792" s="527"/>
      <c r="W792" s="527"/>
    </row>
    <row r="793" spans="2:23" ht="51" outlineLevel="1" x14ac:dyDescent="0.2">
      <c r="B793" s="484"/>
      <c r="C793" s="485"/>
      <c r="D793" s="485"/>
      <c r="F793" s="478" t="s">
        <v>181</v>
      </c>
      <c r="G793" s="521" t="s">
        <v>248</v>
      </c>
      <c r="H793" s="517" t="s">
        <v>283</v>
      </c>
      <c r="I793" s="519" t="s">
        <v>521</v>
      </c>
      <c r="J793" s="520" t="s">
        <v>522</v>
      </c>
      <c r="K793" s="526"/>
      <c r="L793" s="527"/>
      <c r="M793" s="527"/>
      <c r="N793" s="527"/>
      <c r="O793" s="527"/>
      <c r="P793" s="527"/>
      <c r="Q793" s="527"/>
      <c r="R793" s="527"/>
      <c r="S793" s="527"/>
      <c r="T793" s="527"/>
      <c r="U793" s="527"/>
      <c r="V793" s="527"/>
      <c r="W793" s="527"/>
    </row>
    <row r="794" spans="2:23" x14ac:dyDescent="0.2">
      <c r="B794" s="484"/>
      <c r="C794" s="485"/>
      <c r="D794" s="485"/>
      <c r="E794" s="478" t="s">
        <v>187</v>
      </c>
      <c r="G794" s="521"/>
      <c r="H794" s="517"/>
      <c r="I794" s="519" t="s">
        <v>272</v>
      </c>
      <c r="J794" s="520" t="s">
        <v>272</v>
      </c>
      <c r="K794" s="526"/>
      <c r="L794" s="527"/>
      <c r="M794" s="527"/>
      <c r="N794" s="527"/>
      <c r="O794" s="527"/>
      <c r="P794" s="527"/>
      <c r="Q794" s="527"/>
      <c r="R794" s="527"/>
      <c r="S794" s="527"/>
      <c r="T794" s="527"/>
      <c r="U794" s="527"/>
      <c r="V794" s="527"/>
      <c r="W794" s="527"/>
    </row>
    <row r="795" spans="2:23" ht="51" outlineLevel="1" x14ac:dyDescent="0.2">
      <c r="B795" s="484"/>
      <c r="C795" s="485"/>
      <c r="D795" s="485"/>
      <c r="F795" s="478" t="s">
        <v>179</v>
      </c>
      <c r="G795" s="521" t="s">
        <v>248</v>
      </c>
      <c r="H795" s="517" t="s">
        <v>283</v>
      </c>
      <c r="I795" s="519" t="s">
        <v>521</v>
      </c>
      <c r="J795" s="520" t="s">
        <v>522</v>
      </c>
      <c r="K795" s="526"/>
      <c r="L795" s="527"/>
      <c r="M795" s="527"/>
      <c r="N795" s="527"/>
      <c r="O795" s="527"/>
      <c r="P795" s="527"/>
      <c r="Q795" s="527"/>
      <c r="R795" s="527"/>
      <c r="S795" s="527"/>
      <c r="T795" s="527"/>
      <c r="U795" s="527"/>
      <c r="V795" s="527"/>
      <c r="W795" s="527"/>
    </row>
    <row r="796" spans="2:23" ht="51" outlineLevel="1" x14ac:dyDescent="0.2">
      <c r="B796" s="484"/>
      <c r="C796" s="485"/>
      <c r="D796" s="485"/>
      <c r="F796" s="478" t="s">
        <v>188</v>
      </c>
      <c r="G796" s="521" t="s">
        <v>248</v>
      </c>
      <c r="H796" s="517" t="s">
        <v>283</v>
      </c>
      <c r="I796" s="519" t="s">
        <v>521</v>
      </c>
      <c r="J796" s="520" t="s">
        <v>522</v>
      </c>
      <c r="K796" s="526"/>
      <c r="L796" s="527"/>
      <c r="M796" s="527"/>
      <c r="N796" s="527"/>
      <c r="O796" s="527"/>
      <c r="P796" s="527"/>
      <c r="Q796" s="527"/>
      <c r="R796" s="527"/>
      <c r="S796" s="527"/>
      <c r="T796" s="527"/>
      <c r="U796" s="527"/>
      <c r="V796" s="527"/>
      <c r="W796" s="527"/>
    </row>
    <row r="797" spans="2:23" x14ac:dyDescent="0.2">
      <c r="B797" s="484"/>
      <c r="C797" s="485"/>
      <c r="D797" s="485"/>
      <c r="E797" s="478" t="s">
        <v>341</v>
      </c>
      <c r="G797" s="521"/>
      <c r="H797" s="517"/>
      <c r="I797" s="519" t="s">
        <v>272</v>
      </c>
      <c r="J797" s="520" t="s">
        <v>272</v>
      </c>
      <c r="K797" s="526"/>
      <c r="L797" s="527"/>
      <c r="M797" s="527"/>
      <c r="N797" s="527"/>
      <c r="O797" s="527"/>
      <c r="P797" s="527"/>
      <c r="Q797" s="527"/>
      <c r="R797" s="527"/>
      <c r="S797" s="527"/>
      <c r="T797" s="527"/>
      <c r="U797" s="527"/>
      <c r="V797" s="527"/>
      <c r="W797" s="527"/>
    </row>
    <row r="798" spans="2:23" ht="51" outlineLevel="1" x14ac:dyDescent="0.2">
      <c r="B798" s="484"/>
      <c r="C798" s="485"/>
      <c r="D798" s="485"/>
      <c r="F798" s="478" t="s">
        <v>342</v>
      </c>
      <c r="G798" s="521" t="s">
        <v>248</v>
      </c>
      <c r="H798" s="517" t="s">
        <v>283</v>
      </c>
      <c r="I798" s="519" t="s">
        <v>521</v>
      </c>
      <c r="J798" s="520" t="s">
        <v>522</v>
      </c>
      <c r="K798" s="526"/>
      <c r="L798" s="527"/>
      <c r="M798" s="527"/>
      <c r="N798" s="527"/>
      <c r="O798" s="527"/>
      <c r="P798" s="527"/>
      <c r="Q798" s="527"/>
      <c r="R798" s="527"/>
      <c r="S798" s="527"/>
      <c r="T798" s="527"/>
      <c r="U798" s="527"/>
      <c r="V798" s="527"/>
      <c r="W798" s="527"/>
    </row>
    <row r="799" spans="2:23" ht="51" outlineLevel="1" x14ac:dyDescent="0.2">
      <c r="B799" s="484"/>
      <c r="C799" s="485"/>
      <c r="D799" s="485"/>
      <c r="F799" s="478" t="s">
        <v>343</v>
      </c>
      <c r="G799" s="521" t="s">
        <v>248</v>
      </c>
      <c r="H799" s="517" t="s">
        <v>283</v>
      </c>
      <c r="I799" s="519" t="s">
        <v>521</v>
      </c>
      <c r="J799" s="520" t="s">
        <v>522</v>
      </c>
      <c r="K799" s="526"/>
      <c r="L799" s="527"/>
      <c r="M799" s="527"/>
      <c r="N799" s="527"/>
      <c r="O799" s="527"/>
      <c r="P799" s="527"/>
      <c r="Q799" s="527"/>
      <c r="R799" s="527"/>
      <c r="S799" s="527"/>
      <c r="T799" s="527"/>
      <c r="U799" s="527"/>
      <c r="V799" s="527"/>
      <c r="W799" s="527"/>
    </row>
    <row r="800" spans="2:23" x14ac:dyDescent="0.2">
      <c r="B800" s="484"/>
      <c r="C800" s="485"/>
      <c r="D800" s="485"/>
      <c r="E800" s="478" t="s">
        <v>344</v>
      </c>
      <c r="G800" s="521"/>
      <c r="H800" s="517"/>
      <c r="I800" s="519" t="s">
        <v>272</v>
      </c>
      <c r="J800" s="520" t="s">
        <v>272</v>
      </c>
      <c r="K800" s="526"/>
      <c r="L800" s="527"/>
      <c r="M800" s="527"/>
      <c r="N800" s="527"/>
      <c r="O800" s="527"/>
      <c r="P800" s="527"/>
      <c r="Q800" s="527"/>
      <c r="R800" s="527"/>
      <c r="S800" s="527"/>
      <c r="T800" s="527"/>
      <c r="U800" s="527"/>
      <c r="V800" s="527"/>
      <c r="W800" s="527"/>
    </row>
    <row r="801" spans="2:23" ht="51" outlineLevel="1" x14ac:dyDescent="0.2">
      <c r="B801" s="484"/>
      <c r="C801" s="485"/>
      <c r="D801" s="485"/>
      <c r="F801" s="478" t="s">
        <v>345</v>
      </c>
      <c r="G801" s="521" t="s">
        <v>248</v>
      </c>
      <c r="H801" s="517" t="s">
        <v>283</v>
      </c>
      <c r="I801" s="519" t="s">
        <v>521</v>
      </c>
      <c r="J801" s="520" t="s">
        <v>522</v>
      </c>
      <c r="K801" s="526"/>
      <c r="L801" s="527"/>
      <c r="M801" s="527"/>
      <c r="N801" s="527"/>
      <c r="O801" s="527"/>
      <c r="P801" s="527"/>
      <c r="Q801" s="527"/>
      <c r="R801" s="527"/>
      <c r="S801" s="527"/>
      <c r="T801" s="527"/>
      <c r="U801" s="527"/>
      <c r="V801" s="527"/>
      <c r="W801" s="527"/>
    </row>
    <row r="802" spans="2:23" ht="51" outlineLevel="1" x14ac:dyDescent="0.2">
      <c r="B802" s="484"/>
      <c r="C802" s="485"/>
      <c r="D802" s="485"/>
      <c r="F802" s="478" t="s">
        <v>346</v>
      </c>
      <c r="G802" s="521" t="s">
        <v>248</v>
      </c>
      <c r="H802" s="517" t="s">
        <v>283</v>
      </c>
      <c r="I802" s="519" t="s">
        <v>521</v>
      </c>
      <c r="J802" s="520" t="s">
        <v>522</v>
      </c>
      <c r="K802" s="526"/>
      <c r="L802" s="527"/>
      <c r="M802" s="527"/>
      <c r="N802" s="527"/>
      <c r="O802" s="527"/>
      <c r="P802" s="527"/>
      <c r="Q802" s="527"/>
      <c r="R802" s="527"/>
      <c r="S802" s="527"/>
      <c r="T802" s="527"/>
      <c r="U802" s="527"/>
      <c r="V802" s="527"/>
      <c r="W802" s="527"/>
    </row>
    <row r="803" spans="2:23" x14ac:dyDescent="0.2">
      <c r="B803" s="484"/>
      <c r="C803" s="485"/>
      <c r="D803" s="485" t="s">
        <v>63</v>
      </c>
      <c r="G803" s="521"/>
      <c r="H803" s="517"/>
      <c r="I803" s="519" t="s">
        <v>272</v>
      </c>
      <c r="J803" s="520" t="s">
        <v>272</v>
      </c>
      <c r="K803" s="526"/>
      <c r="L803" s="527"/>
      <c r="M803" s="527"/>
      <c r="N803" s="527"/>
      <c r="O803" s="527"/>
      <c r="P803" s="527"/>
      <c r="Q803" s="527"/>
      <c r="R803" s="527"/>
      <c r="S803" s="527"/>
      <c r="T803" s="527"/>
      <c r="U803" s="527"/>
      <c r="V803" s="527"/>
      <c r="W803" s="527"/>
    </row>
    <row r="804" spans="2:23" ht="76.5" outlineLevel="1" x14ac:dyDescent="0.2">
      <c r="B804" s="484"/>
      <c r="C804" s="485"/>
      <c r="D804" s="485"/>
      <c r="F804" s="478" t="s">
        <v>190</v>
      </c>
      <c r="G804" s="521" t="s">
        <v>248</v>
      </c>
      <c r="H804" s="517" t="s">
        <v>391</v>
      </c>
      <c r="I804" s="519" t="s">
        <v>521</v>
      </c>
      <c r="J804" s="520" t="s">
        <v>522</v>
      </c>
      <c r="K804" s="526"/>
      <c r="L804" s="527"/>
      <c r="M804" s="527"/>
      <c r="N804" s="527"/>
      <c r="O804" s="527"/>
      <c r="P804" s="527"/>
      <c r="Q804" s="527"/>
      <c r="R804" s="527"/>
      <c r="S804" s="527"/>
      <c r="T804" s="527"/>
      <c r="U804" s="527"/>
      <c r="V804" s="527"/>
      <c r="W804" s="527"/>
    </row>
    <row r="805" spans="2:23" ht="76.5" outlineLevel="1" x14ac:dyDescent="0.2">
      <c r="B805" s="484"/>
      <c r="C805" s="485"/>
      <c r="D805" s="485"/>
      <c r="F805" s="478" t="s">
        <v>191</v>
      </c>
      <c r="G805" s="521" t="s">
        <v>248</v>
      </c>
      <c r="H805" s="517" t="s">
        <v>391</v>
      </c>
      <c r="I805" s="519" t="s">
        <v>521</v>
      </c>
      <c r="J805" s="520" t="s">
        <v>522</v>
      </c>
      <c r="K805" s="526"/>
      <c r="L805" s="527"/>
      <c r="M805" s="527"/>
      <c r="N805" s="527"/>
      <c r="O805" s="527"/>
      <c r="P805" s="527"/>
      <c r="Q805" s="527"/>
      <c r="R805" s="527"/>
      <c r="S805" s="527"/>
      <c r="T805" s="527"/>
      <c r="U805" s="527"/>
      <c r="V805" s="527"/>
      <c r="W805" s="527"/>
    </row>
    <row r="806" spans="2:23" ht="76.5" outlineLevel="1" x14ac:dyDescent="0.2">
      <c r="B806" s="484"/>
      <c r="C806" s="485"/>
      <c r="D806" s="485"/>
      <c r="F806" s="478" t="s">
        <v>189</v>
      </c>
      <c r="G806" s="521" t="s">
        <v>248</v>
      </c>
      <c r="H806" s="517" t="s">
        <v>391</v>
      </c>
      <c r="I806" s="519" t="s">
        <v>521</v>
      </c>
      <c r="J806" s="520" t="s">
        <v>522</v>
      </c>
      <c r="K806" s="526"/>
      <c r="L806" s="527"/>
      <c r="M806" s="527"/>
      <c r="N806" s="527"/>
      <c r="O806" s="527"/>
      <c r="P806" s="527"/>
      <c r="Q806" s="527"/>
      <c r="R806" s="527"/>
      <c r="S806" s="527"/>
      <c r="T806" s="527"/>
      <c r="U806" s="527"/>
      <c r="V806" s="527"/>
      <c r="W806" s="527"/>
    </row>
    <row r="807" spans="2:23" x14ac:dyDescent="0.2">
      <c r="B807" s="484"/>
      <c r="C807" s="327"/>
      <c r="D807" s="485" t="s">
        <v>192</v>
      </c>
      <c r="G807" s="521"/>
      <c r="H807" s="517"/>
      <c r="I807" s="519" t="s">
        <v>272</v>
      </c>
      <c r="J807" s="520" t="s">
        <v>272</v>
      </c>
      <c r="K807" s="526"/>
      <c r="L807" s="527"/>
      <c r="M807" s="527"/>
      <c r="N807" s="527"/>
      <c r="O807" s="527"/>
      <c r="P807" s="527"/>
      <c r="Q807" s="527"/>
      <c r="R807" s="527"/>
      <c r="S807" s="527"/>
      <c r="T807" s="527"/>
      <c r="U807" s="527"/>
      <c r="V807" s="527"/>
      <c r="W807" s="527"/>
    </row>
    <row r="808" spans="2:23" ht="25.5" outlineLevel="1" x14ac:dyDescent="0.2">
      <c r="B808" s="484"/>
      <c r="C808" s="485"/>
      <c r="D808" s="485"/>
      <c r="F808" s="478" t="s">
        <v>193</v>
      </c>
      <c r="G808" s="521" t="s">
        <v>248</v>
      </c>
      <c r="H808" s="517" t="s">
        <v>313</v>
      </c>
      <c r="I808" s="519" t="s">
        <v>521</v>
      </c>
      <c r="J808" s="520" t="s">
        <v>522</v>
      </c>
      <c r="K808" s="526"/>
      <c r="L808" s="527"/>
      <c r="M808" s="527"/>
      <c r="N808" s="527"/>
      <c r="O808" s="527"/>
      <c r="P808" s="527"/>
      <c r="Q808" s="527"/>
      <c r="R808" s="527"/>
      <c r="S808" s="527"/>
      <c r="T808" s="527"/>
      <c r="U808" s="527"/>
      <c r="V808" s="527"/>
      <c r="W808" s="527"/>
    </row>
    <row r="809" spans="2:23" ht="25.5" outlineLevel="1" x14ac:dyDescent="0.2">
      <c r="B809" s="484"/>
      <c r="C809" s="485"/>
      <c r="D809" s="485"/>
      <c r="F809" s="478" t="s">
        <v>194</v>
      </c>
      <c r="G809" s="521" t="s">
        <v>248</v>
      </c>
      <c r="H809" s="517" t="s">
        <v>313</v>
      </c>
      <c r="I809" s="519" t="s">
        <v>521</v>
      </c>
      <c r="J809" s="520" t="s">
        <v>522</v>
      </c>
      <c r="K809" s="526"/>
      <c r="L809" s="527"/>
      <c r="M809" s="527"/>
      <c r="N809" s="527"/>
      <c r="O809" s="527"/>
      <c r="P809" s="527"/>
      <c r="Q809" s="527"/>
      <c r="R809" s="527"/>
      <c r="S809" s="527"/>
      <c r="T809" s="527"/>
      <c r="U809" s="527"/>
      <c r="V809" s="527"/>
      <c r="W809" s="527"/>
    </row>
    <row r="810" spans="2:23" outlineLevel="1" x14ac:dyDescent="0.2">
      <c r="B810" s="484"/>
      <c r="C810" s="485"/>
      <c r="D810" s="485"/>
      <c r="G810" s="521"/>
      <c r="H810" s="517"/>
      <c r="I810" s="519" t="s">
        <v>272</v>
      </c>
      <c r="J810" s="520" t="s">
        <v>272</v>
      </c>
      <c r="K810" s="526"/>
      <c r="L810" s="527"/>
      <c r="M810" s="527"/>
      <c r="N810" s="527"/>
      <c r="O810" s="527"/>
      <c r="P810" s="527"/>
      <c r="Q810" s="527"/>
      <c r="R810" s="527"/>
      <c r="S810" s="527"/>
      <c r="T810" s="527"/>
      <c r="U810" s="527"/>
      <c r="V810" s="527"/>
      <c r="W810" s="527"/>
    </row>
    <row r="811" spans="2:23" outlineLevel="1" x14ac:dyDescent="0.2">
      <c r="B811" s="484"/>
      <c r="C811" s="485" t="s">
        <v>479</v>
      </c>
      <c r="D811" s="485"/>
      <c r="G811" s="521"/>
      <c r="H811" s="517"/>
      <c r="I811" s="519" t="s">
        <v>272</v>
      </c>
      <c r="J811" s="520" t="s">
        <v>272</v>
      </c>
      <c r="K811" s="526"/>
      <c r="L811" s="527"/>
      <c r="M811" s="527"/>
      <c r="N811" s="527"/>
      <c r="O811" s="527"/>
      <c r="P811" s="527"/>
      <c r="Q811" s="527"/>
      <c r="R811" s="527"/>
      <c r="S811" s="527"/>
      <c r="T811" s="527"/>
      <c r="U811" s="527"/>
      <c r="V811" s="527"/>
      <c r="W811" s="527"/>
    </row>
    <row r="812" spans="2:23" outlineLevel="1" x14ac:dyDescent="0.2">
      <c r="B812" s="484"/>
      <c r="C812" s="485"/>
      <c r="D812" s="485"/>
      <c r="F812" s="478" t="s">
        <v>474</v>
      </c>
      <c r="G812" s="521"/>
      <c r="H812" s="517"/>
      <c r="I812" s="519" t="s">
        <v>272</v>
      </c>
      <c r="J812" s="520" t="s">
        <v>272</v>
      </c>
      <c r="K812" s="526"/>
      <c r="L812" s="527"/>
      <c r="M812" s="527"/>
      <c r="N812" s="527"/>
      <c r="O812" s="527"/>
      <c r="P812" s="527"/>
      <c r="Q812" s="527"/>
      <c r="R812" s="527"/>
      <c r="S812" s="527"/>
      <c r="T812" s="527"/>
      <c r="U812" s="527"/>
      <c r="V812" s="527"/>
      <c r="W812" s="527"/>
    </row>
    <row r="813" spans="2:23" outlineLevel="1" x14ac:dyDescent="0.2">
      <c r="B813" s="484"/>
      <c r="C813" s="485"/>
      <c r="D813" s="485"/>
      <c r="F813" s="478" t="s">
        <v>475</v>
      </c>
      <c r="G813" s="521"/>
      <c r="H813" s="517"/>
      <c r="I813" s="519" t="s">
        <v>272</v>
      </c>
      <c r="J813" s="520" t="s">
        <v>272</v>
      </c>
      <c r="K813" s="526"/>
      <c r="L813" s="527"/>
      <c r="M813" s="527"/>
      <c r="N813" s="527"/>
      <c r="O813" s="527"/>
      <c r="P813" s="527"/>
      <c r="Q813" s="527"/>
      <c r="R813" s="527"/>
      <c r="S813" s="527"/>
      <c r="T813" s="527"/>
      <c r="U813" s="527"/>
      <c r="V813" s="527"/>
      <c r="W813" s="527"/>
    </row>
    <row r="814" spans="2:23" outlineLevel="1" x14ac:dyDescent="0.2">
      <c r="B814" s="484"/>
      <c r="C814" s="485"/>
      <c r="D814" s="485"/>
      <c r="F814" s="478" t="s">
        <v>476</v>
      </c>
      <c r="G814" s="521"/>
      <c r="H814" s="517"/>
      <c r="I814" s="519" t="s">
        <v>272</v>
      </c>
      <c r="J814" s="520" t="s">
        <v>272</v>
      </c>
      <c r="K814" s="526"/>
      <c r="L814" s="527"/>
      <c r="M814" s="527"/>
      <c r="N814" s="527"/>
      <c r="O814" s="527"/>
      <c r="P814" s="527"/>
      <c r="Q814" s="527"/>
      <c r="R814" s="527"/>
      <c r="S814" s="527"/>
      <c r="T814" s="527"/>
      <c r="U814" s="527"/>
      <c r="V814" s="527"/>
      <c r="W814" s="527"/>
    </row>
    <row r="815" spans="2:23" outlineLevel="1" x14ac:dyDescent="0.2">
      <c r="B815" s="484"/>
      <c r="C815" s="485"/>
      <c r="D815" s="485"/>
      <c r="G815" s="521"/>
      <c r="H815" s="517"/>
      <c r="I815" s="519" t="s">
        <v>272</v>
      </c>
      <c r="J815" s="520" t="s">
        <v>272</v>
      </c>
      <c r="K815" s="526"/>
      <c r="L815" s="527"/>
      <c r="M815" s="527"/>
      <c r="N815" s="527"/>
      <c r="O815" s="527"/>
      <c r="P815" s="527"/>
      <c r="Q815" s="527"/>
      <c r="R815" s="527"/>
      <c r="S815" s="527"/>
      <c r="T815" s="527"/>
      <c r="U815" s="527"/>
      <c r="V815" s="527"/>
      <c r="W815" s="527"/>
    </row>
    <row r="816" spans="2:23" ht="13.5" thickBot="1" x14ac:dyDescent="0.25">
      <c r="B816" s="528" t="s">
        <v>472</v>
      </c>
      <c r="C816" s="529"/>
      <c r="D816" s="529"/>
      <c r="E816" s="529"/>
      <c r="F816" s="529"/>
      <c r="G816" s="304"/>
      <c r="H816" s="390"/>
      <c r="I816" s="305" t="s">
        <v>272</v>
      </c>
      <c r="J816" s="306" t="s">
        <v>272</v>
      </c>
    </row>
    <row r="817" spans="2:10" ht="13.5" thickBot="1" x14ac:dyDescent="0.25">
      <c r="G817" s="61"/>
      <c r="H817" s="61"/>
      <c r="I817" s="62"/>
      <c r="J817" s="62"/>
    </row>
    <row r="818" spans="2:10" x14ac:dyDescent="0.2">
      <c r="B818" s="536" t="s">
        <v>471</v>
      </c>
      <c r="C818" s="537"/>
      <c r="D818" s="537"/>
      <c r="E818" s="537"/>
      <c r="F818" s="537"/>
      <c r="G818" s="556"/>
      <c r="H818" s="547"/>
      <c r="I818" s="540"/>
      <c r="J818" s="548"/>
    </row>
    <row r="819" spans="2:10" x14ac:dyDescent="0.2">
      <c r="B819" s="477"/>
      <c r="C819" s="485" t="s">
        <v>413</v>
      </c>
      <c r="G819" s="523"/>
      <c r="H819" s="517"/>
      <c r="I819" s="519"/>
      <c r="J819" s="550"/>
    </row>
    <row r="820" spans="2:10" x14ac:dyDescent="0.2">
      <c r="B820" s="484"/>
      <c r="F820" s="478" t="s">
        <v>414</v>
      </c>
      <c r="G820" s="523" t="s">
        <v>523</v>
      </c>
      <c r="H820" s="517" t="s">
        <v>524</v>
      </c>
      <c r="I820" s="519"/>
      <c r="J820" s="550">
        <v>4.0999999999999996</v>
      </c>
    </row>
    <row r="821" spans="2:10" x14ac:dyDescent="0.2">
      <c r="B821" s="484"/>
      <c r="F821" s="478" t="s">
        <v>415</v>
      </c>
      <c r="G821" s="523" t="s">
        <v>525</v>
      </c>
      <c r="H821" s="517" t="s">
        <v>526</v>
      </c>
      <c r="I821" s="519"/>
      <c r="J821" s="550">
        <v>4.0999999999999996</v>
      </c>
    </row>
    <row r="822" spans="2:10" x14ac:dyDescent="0.2">
      <c r="B822" s="484"/>
      <c r="G822" s="523"/>
      <c r="H822" s="517"/>
      <c r="I822" s="519"/>
      <c r="J822" s="550"/>
    </row>
    <row r="823" spans="2:10" x14ac:dyDescent="0.2">
      <c r="B823" s="477"/>
      <c r="C823" s="485" t="s">
        <v>417</v>
      </c>
      <c r="D823" s="485"/>
      <c r="E823" s="327"/>
      <c r="F823" s="549"/>
      <c r="G823" s="534"/>
      <c r="H823" s="517"/>
      <c r="I823" s="519"/>
      <c r="J823" s="550"/>
    </row>
    <row r="824" spans="2:10" x14ac:dyDescent="0.2">
      <c r="B824" s="477"/>
      <c r="D824" s="485" t="s">
        <v>13</v>
      </c>
      <c r="E824" s="327"/>
      <c r="F824" s="549"/>
      <c r="G824" s="534"/>
      <c r="H824" s="517"/>
      <c r="I824" s="519"/>
      <c r="J824" s="550"/>
    </row>
    <row r="825" spans="2:10" x14ac:dyDescent="0.2">
      <c r="B825" s="477"/>
      <c r="D825" s="485"/>
      <c r="F825" s="549" t="s">
        <v>418</v>
      </c>
      <c r="G825" s="523" t="s">
        <v>525</v>
      </c>
      <c r="H825" s="517" t="s">
        <v>526</v>
      </c>
      <c r="I825" s="519"/>
      <c r="J825" s="550">
        <v>4.2</v>
      </c>
    </row>
    <row r="826" spans="2:10" x14ac:dyDescent="0.2">
      <c r="B826" s="477"/>
      <c r="D826" s="485"/>
      <c r="F826" s="549" t="s">
        <v>419</v>
      </c>
      <c r="G826" s="523" t="s">
        <v>540</v>
      </c>
      <c r="H826" s="517" t="s">
        <v>526</v>
      </c>
      <c r="I826" s="519"/>
      <c r="J826" s="550">
        <v>4.2</v>
      </c>
    </row>
    <row r="827" spans="2:10" x14ac:dyDescent="0.2">
      <c r="B827" s="477"/>
      <c r="D827" s="485"/>
      <c r="F827" s="549" t="s">
        <v>420</v>
      </c>
      <c r="G827" s="523" t="s">
        <v>540</v>
      </c>
      <c r="H827" s="517" t="s">
        <v>526</v>
      </c>
      <c r="I827" s="519"/>
      <c r="J827" s="550">
        <v>4.2</v>
      </c>
    </row>
    <row r="828" spans="2:10" x14ac:dyDescent="0.2">
      <c r="B828" s="477"/>
      <c r="D828" s="485"/>
      <c r="F828" s="549" t="s">
        <v>421</v>
      </c>
      <c r="G828" s="523" t="s">
        <v>525</v>
      </c>
      <c r="H828" s="517" t="s">
        <v>526</v>
      </c>
      <c r="I828" s="519"/>
      <c r="J828" s="550">
        <v>4.2</v>
      </c>
    </row>
    <row r="829" spans="2:10" x14ac:dyDescent="0.2">
      <c r="B829" s="477"/>
      <c r="D829" s="485" t="s">
        <v>25</v>
      </c>
      <c r="E829" s="327"/>
      <c r="F829" s="549"/>
      <c r="G829" s="534"/>
      <c r="H829" s="517"/>
      <c r="I829" s="519"/>
      <c r="J829" s="550"/>
    </row>
    <row r="830" spans="2:10" x14ac:dyDescent="0.2">
      <c r="B830" s="477"/>
      <c r="D830" s="485"/>
      <c r="E830" s="327"/>
      <c r="F830" s="549" t="s">
        <v>418</v>
      </c>
      <c r="G830" s="523" t="s">
        <v>525</v>
      </c>
      <c r="H830" s="517" t="s">
        <v>526</v>
      </c>
      <c r="I830" s="519"/>
      <c r="J830" s="550">
        <v>4.2</v>
      </c>
    </row>
    <row r="831" spans="2:10" x14ac:dyDescent="0.2">
      <c r="B831" s="477"/>
      <c r="D831" s="485"/>
      <c r="E831" s="327"/>
      <c r="F831" s="549" t="s">
        <v>419</v>
      </c>
      <c r="G831" s="523" t="s">
        <v>540</v>
      </c>
      <c r="H831" s="517" t="s">
        <v>526</v>
      </c>
      <c r="I831" s="519"/>
      <c r="J831" s="550">
        <v>4.2</v>
      </c>
    </row>
    <row r="832" spans="2:10" x14ac:dyDescent="0.2">
      <c r="B832" s="477"/>
      <c r="D832" s="485"/>
      <c r="E832" s="327"/>
      <c r="F832" s="549" t="s">
        <v>420</v>
      </c>
      <c r="G832" s="523" t="s">
        <v>540</v>
      </c>
      <c r="H832" s="517" t="s">
        <v>526</v>
      </c>
      <c r="I832" s="519"/>
      <c r="J832" s="550">
        <v>4.2</v>
      </c>
    </row>
    <row r="833" spans="2:10" x14ac:dyDescent="0.2">
      <c r="B833" s="477"/>
      <c r="D833" s="485"/>
      <c r="E833" s="327"/>
      <c r="F833" s="549" t="s">
        <v>421</v>
      </c>
      <c r="G833" s="523" t="s">
        <v>525</v>
      </c>
      <c r="H833" s="517" t="s">
        <v>526</v>
      </c>
      <c r="I833" s="519"/>
      <c r="J833" s="550">
        <v>4.2</v>
      </c>
    </row>
    <row r="834" spans="2:10" x14ac:dyDescent="0.2">
      <c r="B834" s="477"/>
      <c r="D834" s="485" t="s">
        <v>422</v>
      </c>
      <c r="E834" s="327"/>
      <c r="F834" s="549"/>
      <c r="G834" s="534"/>
      <c r="H834" s="517"/>
      <c r="I834" s="519"/>
      <c r="J834" s="550"/>
    </row>
    <row r="835" spans="2:10" x14ac:dyDescent="0.2">
      <c r="B835" s="477"/>
      <c r="D835" s="485"/>
      <c r="E835" s="327"/>
      <c r="F835" s="549" t="s">
        <v>423</v>
      </c>
      <c r="G835" s="523" t="s">
        <v>540</v>
      </c>
      <c r="H835" s="517" t="s">
        <v>526</v>
      </c>
      <c r="I835" s="519"/>
      <c r="J835" s="550">
        <v>4.2</v>
      </c>
    </row>
    <row r="836" spans="2:10" x14ac:dyDescent="0.2">
      <c r="B836" s="477"/>
      <c r="D836" s="485"/>
      <c r="E836" s="327"/>
      <c r="F836" s="549" t="s">
        <v>424</v>
      </c>
      <c r="G836" s="523" t="s">
        <v>540</v>
      </c>
      <c r="H836" s="517" t="s">
        <v>526</v>
      </c>
      <c r="I836" s="519"/>
      <c r="J836" s="550">
        <v>4.2</v>
      </c>
    </row>
    <row r="837" spans="2:10" x14ac:dyDescent="0.2">
      <c r="B837" s="477"/>
      <c r="D837" s="485" t="s">
        <v>425</v>
      </c>
      <c r="F837" s="557"/>
      <c r="G837" s="534"/>
      <c r="H837" s="517"/>
      <c r="I837" s="519"/>
      <c r="J837" s="550"/>
    </row>
    <row r="838" spans="2:10" x14ac:dyDescent="0.2">
      <c r="B838" s="477"/>
      <c r="D838" s="485"/>
      <c r="E838" s="327"/>
      <c r="F838" s="549" t="s">
        <v>426</v>
      </c>
      <c r="G838" s="523" t="s">
        <v>540</v>
      </c>
      <c r="H838" s="517" t="s">
        <v>526</v>
      </c>
      <c r="I838" s="519"/>
      <c r="J838" s="550">
        <v>4.2</v>
      </c>
    </row>
    <row r="839" spans="2:10" x14ac:dyDescent="0.2">
      <c r="B839" s="477"/>
      <c r="D839" s="485"/>
      <c r="E839" s="327"/>
      <c r="F839" s="549" t="s">
        <v>427</v>
      </c>
      <c r="G839" s="523" t="s">
        <v>540</v>
      </c>
      <c r="H839" s="517" t="s">
        <v>526</v>
      </c>
      <c r="I839" s="519"/>
      <c r="J839" s="550">
        <v>4.2</v>
      </c>
    </row>
    <row r="840" spans="2:10" x14ac:dyDescent="0.2">
      <c r="B840" s="477"/>
      <c r="D840" s="485"/>
      <c r="E840" s="327"/>
      <c r="F840" s="549" t="s">
        <v>428</v>
      </c>
      <c r="G840" s="523" t="s">
        <v>540</v>
      </c>
      <c r="H840" s="517" t="s">
        <v>526</v>
      </c>
      <c r="I840" s="519"/>
      <c r="J840" s="550">
        <v>4.2</v>
      </c>
    </row>
    <row r="841" spans="2:10" x14ac:dyDescent="0.2">
      <c r="B841" s="477"/>
      <c r="D841" s="485"/>
      <c r="E841" s="327"/>
      <c r="F841" s="549" t="s">
        <v>429</v>
      </c>
      <c r="G841" s="523" t="s">
        <v>540</v>
      </c>
      <c r="H841" s="517" t="s">
        <v>526</v>
      </c>
      <c r="I841" s="519"/>
      <c r="J841" s="550">
        <v>4.2</v>
      </c>
    </row>
    <row r="842" spans="2:10" x14ac:dyDescent="0.2">
      <c r="B842" s="477"/>
      <c r="D842" s="485"/>
      <c r="E842" s="327"/>
      <c r="F842" s="549" t="s">
        <v>430</v>
      </c>
      <c r="G842" s="523" t="s">
        <v>540</v>
      </c>
      <c r="H842" s="517" t="s">
        <v>526</v>
      </c>
      <c r="I842" s="519"/>
      <c r="J842" s="550">
        <v>4.2</v>
      </c>
    </row>
    <row r="843" spans="2:10" x14ac:dyDescent="0.2">
      <c r="B843" s="477"/>
      <c r="D843" s="485" t="s">
        <v>431</v>
      </c>
      <c r="E843" s="485"/>
      <c r="F843" s="551"/>
      <c r="G843" s="534"/>
      <c r="H843" s="517"/>
      <c r="I843" s="519"/>
      <c r="J843" s="550"/>
    </row>
    <row r="844" spans="2:10" x14ac:dyDescent="0.2">
      <c r="B844" s="477"/>
      <c r="D844" s="485"/>
      <c r="E844" s="327"/>
      <c r="F844" s="549" t="s">
        <v>432</v>
      </c>
      <c r="G844" s="523" t="s">
        <v>525</v>
      </c>
      <c r="H844" s="517" t="s">
        <v>526</v>
      </c>
      <c r="I844" s="519"/>
      <c r="J844" s="550">
        <v>4.2</v>
      </c>
    </row>
    <row r="845" spans="2:10" x14ac:dyDescent="0.2">
      <c r="B845" s="477"/>
      <c r="D845" s="485"/>
      <c r="E845" s="327"/>
      <c r="F845" s="684" t="s">
        <v>595</v>
      </c>
      <c r="G845" s="523" t="s">
        <v>525</v>
      </c>
      <c r="H845" s="517" t="s">
        <v>526</v>
      </c>
      <c r="I845" s="519"/>
      <c r="J845" s="550">
        <v>4.2</v>
      </c>
    </row>
    <row r="846" spans="2:10" x14ac:dyDescent="0.2">
      <c r="B846" s="477"/>
      <c r="D846" s="485"/>
      <c r="E846" s="327"/>
      <c r="F846" s="549" t="s">
        <v>433</v>
      </c>
      <c r="G846" s="523" t="s">
        <v>525</v>
      </c>
      <c r="H846" s="517" t="s">
        <v>526</v>
      </c>
      <c r="I846" s="519"/>
      <c r="J846" s="550">
        <v>4.2</v>
      </c>
    </row>
    <row r="847" spans="2:10" x14ac:dyDescent="0.2">
      <c r="B847" s="477"/>
      <c r="D847" s="485"/>
      <c r="E847" s="327"/>
      <c r="F847" s="549" t="s">
        <v>434</v>
      </c>
      <c r="G847" s="523" t="s">
        <v>525</v>
      </c>
      <c r="H847" s="517" t="s">
        <v>526</v>
      </c>
      <c r="I847" s="519"/>
      <c r="J847" s="550">
        <v>4.2</v>
      </c>
    </row>
    <row r="848" spans="2:10" x14ac:dyDescent="0.2">
      <c r="B848" s="477"/>
      <c r="D848" s="485"/>
      <c r="E848" s="327"/>
      <c r="F848" s="684" t="s">
        <v>596</v>
      </c>
      <c r="G848" s="523" t="s">
        <v>525</v>
      </c>
      <c r="H848" s="517" t="s">
        <v>526</v>
      </c>
      <c r="I848" s="519"/>
      <c r="J848" s="550">
        <v>4.2</v>
      </c>
    </row>
    <row r="849" spans="2:10" x14ac:dyDescent="0.2">
      <c r="B849" s="477"/>
      <c r="D849" s="485"/>
      <c r="E849" s="327"/>
      <c r="F849" s="549"/>
      <c r="G849" s="534"/>
      <c r="H849" s="517"/>
      <c r="I849" s="519"/>
      <c r="J849" s="550"/>
    </row>
    <row r="850" spans="2:10" x14ac:dyDescent="0.2">
      <c r="B850" s="477"/>
      <c r="C850" s="478" t="s">
        <v>482</v>
      </c>
      <c r="D850" s="485"/>
      <c r="E850" s="327"/>
      <c r="F850" s="549"/>
      <c r="G850" s="534"/>
      <c r="H850" s="517"/>
      <c r="I850" s="519"/>
      <c r="J850" s="550"/>
    </row>
    <row r="851" spans="2:10" x14ac:dyDescent="0.2">
      <c r="B851" s="477"/>
      <c r="D851" s="485"/>
      <c r="E851" s="327"/>
      <c r="F851" s="549" t="s">
        <v>474</v>
      </c>
      <c r="G851" s="534"/>
      <c r="H851" s="517"/>
      <c r="I851" s="519"/>
      <c r="J851" s="550"/>
    </row>
    <row r="852" spans="2:10" x14ac:dyDescent="0.2">
      <c r="B852" s="477"/>
      <c r="D852" s="485"/>
      <c r="E852" s="327"/>
      <c r="F852" s="549" t="s">
        <v>475</v>
      </c>
      <c r="G852" s="534"/>
      <c r="H852" s="517"/>
      <c r="I852" s="519"/>
      <c r="J852" s="550"/>
    </row>
    <row r="853" spans="2:10" x14ac:dyDescent="0.2">
      <c r="B853" s="477"/>
      <c r="D853" s="485"/>
      <c r="E853" s="327"/>
      <c r="F853" s="549" t="s">
        <v>476</v>
      </c>
      <c r="G853" s="534"/>
      <c r="H853" s="517"/>
      <c r="I853" s="519"/>
      <c r="J853" s="550"/>
    </row>
    <row r="854" spans="2:10" x14ac:dyDescent="0.2">
      <c r="B854" s="477"/>
      <c r="D854" s="485"/>
      <c r="E854" s="327"/>
      <c r="F854" s="549"/>
      <c r="G854" s="534"/>
      <c r="H854" s="517"/>
      <c r="I854" s="519"/>
      <c r="J854" s="550"/>
    </row>
    <row r="855" spans="2:10" x14ac:dyDescent="0.2">
      <c r="B855" s="477"/>
      <c r="C855" s="689" t="s">
        <v>584</v>
      </c>
      <c r="D855" s="690"/>
      <c r="E855" s="691"/>
      <c r="F855" s="686"/>
      <c r="G855" s="534"/>
      <c r="H855" s="517"/>
      <c r="I855" s="519"/>
      <c r="J855" s="550"/>
    </row>
    <row r="856" spans="2:10" x14ac:dyDescent="0.2">
      <c r="B856" s="477"/>
      <c r="C856" s="689"/>
      <c r="D856" s="690"/>
      <c r="E856" s="691"/>
      <c r="F856" s="686" t="s">
        <v>585</v>
      </c>
      <c r="G856" s="534"/>
      <c r="H856" s="517"/>
      <c r="I856" s="519"/>
      <c r="J856" s="696">
        <v>3.1</v>
      </c>
    </row>
    <row r="857" spans="2:10" ht="13.5" thickBot="1" x14ac:dyDescent="0.25">
      <c r="B857" s="528"/>
      <c r="C857" s="692"/>
      <c r="D857" s="693"/>
      <c r="E857" s="694"/>
      <c r="F857" s="695" t="s">
        <v>586</v>
      </c>
      <c r="G857" s="554"/>
      <c r="H857" s="531"/>
      <c r="I857" s="532"/>
      <c r="J857" s="697">
        <v>3.1</v>
      </c>
    </row>
    <row r="858" spans="2:10" ht="13.5" thickBot="1" x14ac:dyDescent="0.25">
      <c r="G858" s="534"/>
      <c r="H858" s="534"/>
    </row>
    <row r="859" spans="2:10" x14ac:dyDescent="0.2">
      <c r="B859" s="536" t="s">
        <v>370</v>
      </c>
      <c r="C859" s="537"/>
      <c r="D859" s="537"/>
      <c r="E859" s="537"/>
      <c r="F859" s="545"/>
      <c r="G859" s="558"/>
      <c r="H859" s="559"/>
      <c r="I859" s="540"/>
      <c r="J859" s="548"/>
    </row>
    <row r="860" spans="2:10" x14ac:dyDescent="0.2">
      <c r="B860" s="484"/>
      <c r="D860" s="485" t="s">
        <v>67</v>
      </c>
      <c r="F860" s="549"/>
      <c r="G860" s="560"/>
      <c r="H860" s="561"/>
      <c r="I860" s="519"/>
      <c r="J860" s="550"/>
    </row>
    <row r="861" spans="2:10" ht="25.5" outlineLevel="1" x14ac:dyDescent="0.2">
      <c r="B861" s="484"/>
      <c r="F861" s="549" t="s">
        <v>300</v>
      </c>
      <c r="G861" s="560" t="s">
        <v>527</v>
      </c>
      <c r="H861" s="561" t="s">
        <v>273</v>
      </c>
      <c r="I861" s="519"/>
      <c r="J861" s="550">
        <v>2.7</v>
      </c>
    </row>
    <row r="862" spans="2:10" ht="25.5" outlineLevel="1" x14ac:dyDescent="0.2">
      <c r="B862" s="484"/>
      <c r="F862" s="549" t="s">
        <v>301</v>
      </c>
      <c r="G862" s="560" t="s">
        <v>528</v>
      </c>
      <c r="H862" s="561" t="s">
        <v>273</v>
      </c>
      <c r="I862" s="519"/>
      <c r="J862" s="550">
        <v>2.7</v>
      </c>
    </row>
    <row r="863" spans="2:10" ht="25.5" outlineLevel="1" x14ac:dyDescent="0.2">
      <c r="B863" s="484"/>
      <c r="F863" s="549" t="s">
        <v>302</v>
      </c>
      <c r="G863" s="560" t="s">
        <v>529</v>
      </c>
      <c r="H863" s="561" t="s">
        <v>273</v>
      </c>
      <c r="I863" s="519"/>
      <c r="J863" s="550">
        <v>2.7</v>
      </c>
    </row>
    <row r="864" spans="2:10" ht="25.5" outlineLevel="1" x14ac:dyDescent="0.2">
      <c r="B864" s="484"/>
      <c r="F864" s="549" t="s">
        <v>303</v>
      </c>
      <c r="G864" s="560" t="s">
        <v>530</v>
      </c>
      <c r="H864" s="561" t="s">
        <v>273</v>
      </c>
      <c r="I864" s="519"/>
      <c r="J864" s="550">
        <v>2.7</v>
      </c>
    </row>
    <row r="865" spans="2:10" ht="25.5" outlineLevel="1" x14ac:dyDescent="0.2">
      <c r="B865" s="484"/>
      <c r="F865" s="549" t="s">
        <v>367</v>
      </c>
      <c r="G865" s="560" t="s">
        <v>531</v>
      </c>
      <c r="H865" s="561" t="s">
        <v>273</v>
      </c>
      <c r="I865" s="519"/>
      <c r="J865" s="550">
        <v>2.7</v>
      </c>
    </row>
    <row r="866" spans="2:10" ht="25.5" outlineLevel="1" x14ac:dyDescent="0.2">
      <c r="B866" s="484"/>
      <c r="F866" s="549" t="s">
        <v>368</v>
      </c>
      <c r="G866" s="560" t="s">
        <v>532</v>
      </c>
      <c r="H866" s="561" t="s">
        <v>273</v>
      </c>
      <c r="I866" s="519"/>
      <c r="J866" s="550">
        <v>2.7</v>
      </c>
    </row>
    <row r="867" spans="2:10" ht="25.5" outlineLevel="1" x14ac:dyDescent="0.2">
      <c r="B867" s="484"/>
      <c r="F867" s="549" t="s">
        <v>369</v>
      </c>
      <c r="G867" s="560" t="s">
        <v>533</v>
      </c>
      <c r="H867" s="561" t="s">
        <v>273</v>
      </c>
      <c r="I867" s="519"/>
      <c r="J867" s="550">
        <v>2.7</v>
      </c>
    </row>
    <row r="868" spans="2:10" x14ac:dyDescent="0.2">
      <c r="B868" s="484"/>
      <c r="F868" s="549"/>
      <c r="G868" s="560"/>
      <c r="H868" s="561"/>
      <c r="I868" s="519"/>
      <c r="J868" s="550" t="s">
        <v>272</v>
      </c>
    </row>
    <row r="869" spans="2:10" x14ac:dyDescent="0.2">
      <c r="B869" s="484"/>
      <c r="D869" s="485" t="s">
        <v>196</v>
      </c>
      <c r="F869" s="549"/>
      <c r="G869" s="560"/>
      <c r="H869" s="561"/>
      <c r="I869" s="519"/>
      <c r="J869" s="550" t="s">
        <v>272</v>
      </c>
    </row>
    <row r="870" spans="2:10" ht="25.5" outlineLevel="1" x14ac:dyDescent="0.2">
      <c r="B870" s="484"/>
      <c r="F870" s="549" t="s">
        <v>300</v>
      </c>
      <c r="G870" s="560" t="s">
        <v>534</v>
      </c>
      <c r="H870" s="561" t="s">
        <v>273</v>
      </c>
      <c r="I870" s="519"/>
      <c r="J870" s="550">
        <v>3.9</v>
      </c>
    </row>
    <row r="871" spans="2:10" ht="25.5" outlineLevel="1" x14ac:dyDescent="0.2">
      <c r="B871" s="484"/>
      <c r="F871" s="549" t="s">
        <v>301</v>
      </c>
      <c r="G871" s="560" t="s">
        <v>535</v>
      </c>
      <c r="H871" s="561" t="s">
        <v>273</v>
      </c>
      <c r="I871" s="519"/>
      <c r="J871" s="550">
        <v>3.9</v>
      </c>
    </row>
    <row r="872" spans="2:10" ht="25.5" outlineLevel="1" x14ac:dyDescent="0.2">
      <c r="B872" s="484"/>
      <c r="F872" s="549" t="s">
        <v>302</v>
      </c>
      <c r="G872" s="560" t="s">
        <v>536</v>
      </c>
      <c r="H872" s="561" t="s">
        <v>273</v>
      </c>
      <c r="I872" s="519"/>
      <c r="J872" s="550">
        <v>3.9</v>
      </c>
    </row>
    <row r="873" spans="2:10" ht="25.5" outlineLevel="1" x14ac:dyDescent="0.2">
      <c r="B873" s="484"/>
      <c r="F873" s="549" t="s">
        <v>303</v>
      </c>
      <c r="G873" s="560" t="s">
        <v>537</v>
      </c>
      <c r="H873" s="561" t="s">
        <v>273</v>
      </c>
      <c r="I873" s="519"/>
      <c r="J873" s="550">
        <v>3.9</v>
      </c>
    </row>
    <row r="874" spans="2:10" ht="25.5" outlineLevel="1" x14ac:dyDescent="0.2">
      <c r="B874" s="484"/>
      <c r="F874" s="549" t="s">
        <v>367</v>
      </c>
      <c r="G874" s="560" t="s">
        <v>538</v>
      </c>
      <c r="H874" s="561" t="s">
        <v>273</v>
      </c>
      <c r="I874" s="519"/>
      <c r="J874" s="550">
        <v>3.9</v>
      </c>
    </row>
    <row r="875" spans="2:10" ht="25.5" outlineLevel="1" x14ac:dyDescent="0.2">
      <c r="B875" s="484"/>
      <c r="F875" s="549" t="s">
        <v>368</v>
      </c>
      <c r="G875" s="560" t="s">
        <v>539</v>
      </c>
      <c r="H875" s="561" t="s">
        <v>273</v>
      </c>
      <c r="I875" s="519"/>
      <c r="J875" s="550">
        <v>3.9</v>
      </c>
    </row>
    <row r="876" spans="2:10" ht="26.25" outlineLevel="1" thickBot="1" x14ac:dyDescent="0.25">
      <c r="B876" s="562"/>
      <c r="C876" s="529"/>
      <c r="D876" s="529"/>
      <c r="E876" s="529"/>
      <c r="F876" s="553" t="s">
        <v>369</v>
      </c>
      <c r="G876" s="563" t="s">
        <v>372</v>
      </c>
      <c r="H876" s="564" t="s">
        <v>273</v>
      </c>
      <c r="I876" s="532"/>
      <c r="J876" s="555">
        <v>3.9</v>
      </c>
    </row>
    <row r="877" spans="2:10" x14ac:dyDescent="0.2">
      <c r="B877" s="537"/>
      <c r="C877" s="537"/>
      <c r="D877" s="537"/>
      <c r="E877" s="537"/>
      <c r="F877" s="537"/>
      <c r="G877" s="565"/>
      <c r="H877" s="565"/>
      <c r="I877" s="566"/>
      <c r="J877" s="566"/>
    </row>
    <row r="878" spans="2:10" x14ac:dyDescent="0.2">
      <c r="G878" s="500"/>
      <c r="H878" s="500"/>
    </row>
    <row r="879" spans="2:10" x14ac:dyDescent="0.2">
      <c r="G879" s="500"/>
      <c r="H879" s="500"/>
    </row>
    <row r="880" spans="2:10" x14ac:dyDescent="0.2">
      <c r="G880" s="500"/>
      <c r="H880" s="500"/>
    </row>
    <row r="881" spans="7:8" x14ac:dyDescent="0.2">
      <c r="G881" s="500"/>
      <c r="H881" s="500"/>
    </row>
    <row r="882" spans="7:8" x14ac:dyDescent="0.2">
      <c r="G882" s="500"/>
      <c r="H882" s="500"/>
    </row>
    <row r="883" spans="7:8" x14ac:dyDescent="0.2">
      <c r="G883" s="500"/>
      <c r="H883" s="500"/>
    </row>
    <row r="884" spans="7:8" x14ac:dyDescent="0.2">
      <c r="G884" s="500"/>
      <c r="H884" s="500"/>
    </row>
    <row r="885" spans="7:8" x14ac:dyDescent="0.2">
      <c r="G885" s="500"/>
      <c r="H885" s="500"/>
    </row>
    <row r="886" spans="7:8" x14ac:dyDescent="0.2">
      <c r="G886" s="500"/>
      <c r="H886" s="500"/>
    </row>
    <row r="887" spans="7:8" x14ac:dyDescent="0.2">
      <c r="G887" s="500"/>
      <c r="H887" s="500"/>
    </row>
    <row r="888" spans="7:8" x14ac:dyDescent="0.2">
      <c r="G888" s="500"/>
      <c r="H888" s="500"/>
    </row>
    <row r="889" spans="7:8" x14ac:dyDescent="0.2">
      <c r="G889" s="500"/>
      <c r="H889" s="500"/>
    </row>
    <row r="890" spans="7:8" x14ac:dyDescent="0.2">
      <c r="G890" s="500"/>
      <c r="H890" s="500"/>
    </row>
    <row r="891" spans="7:8" x14ac:dyDescent="0.2">
      <c r="G891" s="500"/>
      <c r="H891" s="500"/>
    </row>
    <row r="892" spans="7:8" x14ac:dyDescent="0.2">
      <c r="G892" s="500"/>
      <c r="H892" s="500"/>
    </row>
    <row r="893" spans="7:8" x14ac:dyDescent="0.2">
      <c r="G893" s="500"/>
      <c r="H893" s="500"/>
    </row>
    <row r="894" spans="7:8" x14ac:dyDescent="0.2">
      <c r="G894" s="500"/>
      <c r="H894" s="500"/>
    </row>
    <row r="895" spans="7:8" x14ac:dyDescent="0.2">
      <c r="G895" s="500"/>
      <c r="H895" s="500"/>
    </row>
    <row r="896" spans="7:8" x14ac:dyDescent="0.2">
      <c r="G896" s="500"/>
      <c r="H896" s="500"/>
    </row>
    <row r="897" spans="7:8" x14ac:dyDescent="0.2">
      <c r="G897" s="500"/>
      <c r="H897" s="500"/>
    </row>
    <row r="898" spans="7:8" x14ac:dyDescent="0.2">
      <c r="G898" s="500"/>
      <c r="H898" s="500"/>
    </row>
    <row r="899" spans="7:8" x14ac:dyDescent="0.2">
      <c r="G899" s="500"/>
      <c r="H899" s="500"/>
    </row>
    <row r="900" spans="7:8" x14ac:dyDescent="0.2">
      <c r="G900" s="500"/>
      <c r="H900" s="500"/>
    </row>
    <row r="901" spans="7:8" x14ac:dyDescent="0.2">
      <c r="G901" s="500"/>
      <c r="H901" s="500"/>
    </row>
    <row r="902" spans="7:8" x14ac:dyDescent="0.2">
      <c r="G902" s="500"/>
      <c r="H902" s="500"/>
    </row>
    <row r="903" spans="7:8" x14ac:dyDescent="0.2">
      <c r="H903" s="512"/>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57150</xdr:colOff>
                <xdr:row>0</xdr:row>
                <xdr:rowOff>28575</xdr:rowOff>
              </from>
              <to>
                <xdr:col>5</xdr:col>
                <xdr:colOff>3181350</xdr:colOff>
                <xdr:row>1</xdr:row>
                <xdr:rowOff>133350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2824-6973-41E7-B547-035D640BBC2A}">
  <sheetPr syncVertical="1" syncRef="A25" transitionEvaluation="1" transitionEntry="1">
    <pageSetUpPr fitToPage="1"/>
  </sheetPr>
  <dimension ref="A1:G55"/>
  <sheetViews>
    <sheetView topLeftCell="A25" zoomScaleNormal="100" workbookViewId="0">
      <selection activeCell="A2" sqref="A2"/>
    </sheetView>
  </sheetViews>
  <sheetFormatPr defaultColWidth="9.5703125" defaultRowHeight="12.75" x14ac:dyDescent="0.2"/>
  <cols>
    <col min="1" max="1" width="17.85546875" style="608" customWidth="1"/>
    <col min="2" max="2" width="16" style="608" bestFit="1" customWidth="1"/>
    <col min="3" max="3" width="14.7109375" style="608" customWidth="1"/>
    <col min="4" max="4" width="17" style="608" customWidth="1"/>
    <col min="5" max="5" width="17.140625" style="608" customWidth="1"/>
    <col min="6" max="7" width="16" style="608" customWidth="1"/>
    <col min="8" max="16384" width="9.5703125" style="608"/>
  </cols>
  <sheetData>
    <row r="1" spans="1:6" ht="23.45" customHeight="1" x14ac:dyDescent="0.25">
      <c r="B1" s="624"/>
      <c r="F1" s="625" t="s">
        <v>581</v>
      </c>
    </row>
    <row r="2" spans="1:6" ht="15" customHeight="1" x14ac:dyDescent="0.25">
      <c r="B2" s="624"/>
      <c r="F2" s="625"/>
    </row>
    <row r="3" spans="1:6" ht="37.5" customHeight="1" x14ac:dyDescent="0.35">
      <c r="A3" s="725" t="s">
        <v>580</v>
      </c>
      <c r="B3" s="725"/>
      <c r="C3" s="725"/>
      <c r="D3" s="725"/>
      <c r="E3" s="725"/>
      <c r="F3" s="725"/>
    </row>
    <row r="4" spans="1:6" ht="26.25" customHeight="1" x14ac:dyDescent="0.35">
      <c r="A4" s="725" t="s">
        <v>579</v>
      </c>
      <c r="B4" s="725"/>
      <c r="C4" s="725"/>
      <c r="D4" s="725"/>
      <c r="E4" s="725"/>
      <c r="F4" s="725"/>
    </row>
    <row r="5" spans="1:6" ht="14.25" customHeight="1" x14ac:dyDescent="0.2"/>
    <row r="6" spans="1:6" ht="17.45" customHeight="1" x14ac:dyDescent="0.25">
      <c r="A6" s="624" t="s">
        <v>578</v>
      </c>
    </row>
    <row r="7" spans="1:6" ht="24" customHeight="1" x14ac:dyDescent="0.2">
      <c r="A7" s="724" t="s">
        <v>577</v>
      </c>
      <c r="B7" s="724"/>
      <c r="C7" s="709"/>
      <c r="D7" s="709"/>
      <c r="E7" s="709"/>
      <c r="F7" s="709"/>
    </row>
    <row r="8" spans="1:6" ht="24" customHeight="1" x14ac:dyDescent="0.2">
      <c r="A8" s="724" t="s">
        <v>576</v>
      </c>
      <c r="B8" s="724"/>
      <c r="C8" s="709"/>
      <c r="D8" s="709"/>
      <c r="E8" s="709"/>
      <c r="F8" s="709"/>
    </row>
    <row r="9" spans="1:6" ht="24" customHeight="1" x14ac:dyDescent="0.2">
      <c r="A9" s="724" t="s">
        <v>575</v>
      </c>
      <c r="B9" s="724" t="s">
        <v>272</v>
      </c>
      <c r="C9" s="709"/>
      <c r="D9" s="709"/>
      <c r="E9" s="709"/>
      <c r="F9" s="709"/>
    </row>
    <row r="10" spans="1:6" ht="14.25" customHeight="1" x14ac:dyDescent="0.2">
      <c r="A10" s="621"/>
      <c r="B10" s="621"/>
      <c r="C10" s="621"/>
      <c r="D10" s="621"/>
      <c r="E10" s="621"/>
      <c r="F10" s="621"/>
    </row>
    <row r="11" spans="1:6" ht="14.25" customHeight="1" x14ac:dyDescent="0.2">
      <c r="A11" s="621"/>
      <c r="B11" s="621"/>
      <c r="C11" s="621"/>
      <c r="D11" s="621"/>
      <c r="E11" s="621"/>
      <c r="F11" s="621"/>
    </row>
    <row r="12" spans="1:6" ht="15" customHeight="1" x14ac:dyDescent="0.25">
      <c r="A12" s="623" t="s">
        <v>574</v>
      </c>
    </row>
    <row r="13" spans="1:6" ht="24" customHeight="1" x14ac:dyDescent="0.2">
      <c r="A13" s="724" t="s">
        <v>573</v>
      </c>
      <c r="B13" s="724"/>
      <c r="C13" s="709"/>
      <c r="D13" s="709"/>
      <c r="E13" s="709"/>
      <c r="F13" s="709"/>
    </row>
    <row r="14" spans="1:6" ht="24" customHeight="1" x14ac:dyDescent="0.2">
      <c r="A14" s="724" t="s">
        <v>572</v>
      </c>
      <c r="B14" s="724"/>
      <c r="C14" s="622"/>
      <c r="D14" s="622"/>
      <c r="E14" s="622"/>
      <c r="F14" s="622"/>
    </row>
    <row r="15" spans="1:6" ht="24" customHeight="1" x14ac:dyDescent="0.2">
      <c r="A15" s="724" t="s">
        <v>571</v>
      </c>
      <c r="B15" s="724"/>
      <c r="C15" s="709"/>
      <c r="D15" s="709"/>
      <c r="E15" s="709"/>
      <c r="F15" s="709"/>
    </row>
    <row r="16" spans="1:6" ht="24" customHeight="1" x14ac:dyDescent="0.2">
      <c r="A16" s="724" t="s">
        <v>570</v>
      </c>
      <c r="B16" s="724"/>
      <c r="C16" s="709"/>
      <c r="D16" s="709"/>
      <c r="E16" s="709"/>
      <c r="F16" s="709"/>
    </row>
    <row r="17" spans="1:7" ht="15" x14ac:dyDescent="0.2">
      <c r="A17" s="621"/>
      <c r="B17" s="621"/>
      <c r="C17" s="621"/>
      <c r="D17" s="621"/>
      <c r="E17" s="621"/>
      <c r="F17" s="621"/>
    </row>
    <row r="18" spans="1:7" ht="15" x14ac:dyDescent="0.25">
      <c r="A18" s="614"/>
      <c r="B18" s="614"/>
      <c r="C18" s="614"/>
      <c r="D18" s="614"/>
      <c r="E18" s="614"/>
      <c r="F18" s="614"/>
    </row>
    <row r="19" spans="1:7" ht="14.25" customHeight="1" x14ac:dyDescent="0.25">
      <c r="A19" s="718" t="s">
        <v>569</v>
      </c>
      <c r="B19" s="718"/>
      <c r="C19" s="718"/>
      <c r="D19" s="718"/>
      <c r="E19" s="718"/>
      <c r="F19" s="718"/>
    </row>
    <row r="20" spans="1:7" ht="75" customHeight="1" x14ac:dyDescent="0.2">
      <c r="A20" s="617"/>
      <c r="B20" s="719" t="s">
        <v>568</v>
      </c>
      <c r="C20" s="719"/>
      <c r="D20" s="719"/>
      <c r="E20" s="719"/>
      <c r="F20" s="719"/>
    </row>
    <row r="21" spans="1:7" ht="22.5" customHeight="1" x14ac:dyDescent="0.2">
      <c r="A21" s="617"/>
      <c r="B21" s="620"/>
      <c r="C21" s="620"/>
      <c r="D21" s="620"/>
      <c r="E21" s="620"/>
      <c r="F21" s="620"/>
    </row>
    <row r="22" spans="1:7" ht="33" customHeight="1" x14ac:dyDescent="0.2">
      <c r="A22" s="617"/>
      <c r="B22" s="618"/>
      <c r="C22" s="719" t="s">
        <v>567</v>
      </c>
      <c r="D22" s="719"/>
      <c r="E22" s="719"/>
      <c r="F22" s="719"/>
    </row>
    <row r="23" spans="1:7" ht="9" customHeight="1" x14ac:dyDescent="0.2">
      <c r="A23" s="617"/>
      <c r="B23" s="617"/>
      <c r="C23" s="616"/>
      <c r="D23" s="616"/>
      <c r="E23" s="616"/>
      <c r="F23" s="616"/>
    </row>
    <row r="24" spans="1:7" ht="42" customHeight="1" x14ac:dyDescent="0.2">
      <c r="A24" s="617"/>
      <c r="B24" s="618"/>
      <c r="C24" s="719" t="s">
        <v>566</v>
      </c>
      <c r="D24" s="719"/>
      <c r="E24" s="719"/>
      <c r="F24" s="719"/>
    </row>
    <row r="25" spans="1:7" x14ac:dyDescent="0.2">
      <c r="A25" s="617"/>
      <c r="B25" s="616"/>
      <c r="C25" s="721" t="s">
        <v>561</v>
      </c>
      <c r="D25" s="721"/>
      <c r="E25" s="721"/>
      <c r="F25" s="721"/>
    </row>
    <row r="26" spans="1:7" ht="31.5" customHeight="1" x14ac:dyDescent="0.2">
      <c r="A26" s="617"/>
      <c r="B26" s="616"/>
      <c r="C26" s="720"/>
      <c r="D26" s="720"/>
      <c r="E26" s="720"/>
      <c r="F26" s="720"/>
    </row>
    <row r="27" spans="1:7" ht="15" customHeight="1" x14ac:dyDescent="0.2">
      <c r="A27" s="617"/>
      <c r="B27" s="616"/>
      <c r="C27" s="616"/>
      <c r="D27" s="616"/>
      <c r="E27" s="616"/>
      <c r="F27" s="616"/>
    </row>
    <row r="28" spans="1:7" ht="29.25" customHeight="1" x14ac:dyDescent="0.2">
      <c r="B28" s="709"/>
      <c r="C28" s="709"/>
      <c r="E28" s="709"/>
      <c r="F28" s="709"/>
    </row>
    <row r="29" spans="1:7" ht="14.25" customHeight="1" x14ac:dyDescent="0.25">
      <c r="A29" s="614"/>
      <c r="B29" s="710" t="s">
        <v>560</v>
      </c>
      <c r="C29" s="710"/>
      <c r="E29" s="711" t="s">
        <v>559</v>
      </c>
      <c r="F29" s="711"/>
    </row>
    <row r="30" spans="1:7" ht="14.25" customHeight="1" x14ac:dyDescent="0.25">
      <c r="A30" s="615"/>
      <c r="B30" s="615"/>
      <c r="C30" s="615"/>
      <c r="D30" s="615"/>
      <c r="E30" s="615"/>
      <c r="F30" s="614"/>
      <c r="G30" s="613"/>
    </row>
    <row r="32" spans="1:7" ht="14.25" customHeight="1" x14ac:dyDescent="0.25">
      <c r="A32" s="614"/>
      <c r="B32" s="619"/>
      <c r="C32" s="619"/>
      <c r="E32" s="619"/>
      <c r="F32" s="619"/>
    </row>
    <row r="33" spans="1:7" ht="15.75" customHeight="1" x14ac:dyDescent="0.25">
      <c r="A33" s="722" t="s">
        <v>565</v>
      </c>
      <c r="B33" s="722"/>
      <c r="C33" s="722"/>
      <c r="D33" s="722"/>
      <c r="E33" s="722"/>
      <c r="F33" s="722"/>
    </row>
    <row r="34" spans="1:7" ht="67.5" customHeight="1" x14ac:dyDescent="0.25">
      <c r="A34" s="614"/>
      <c r="B34" s="723" t="s">
        <v>564</v>
      </c>
      <c r="C34" s="723"/>
      <c r="D34" s="723"/>
      <c r="E34" s="723"/>
      <c r="F34" s="723"/>
    </row>
    <row r="35" spans="1:7" ht="14.25" customHeight="1" x14ac:dyDescent="0.25">
      <c r="A35" s="614"/>
      <c r="B35" s="611"/>
      <c r="C35" s="611"/>
      <c r="D35" s="611"/>
      <c r="E35" s="611"/>
      <c r="F35" s="611"/>
    </row>
    <row r="36" spans="1:7" ht="30" customHeight="1" x14ac:dyDescent="0.2">
      <c r="A36" s="617"/>
      <c r="B36" s="618"/>
      <c r="C36" s="719" t="s">
        <v>563</v>
      </c>
      <c r="D36" s="719"/>
      <c r="E36" s="719"/>
      <c r="F36" s="719"/>
    </row>
    <row r="37" spans="1:7" ht="9" customHeight="1" x14ac:dyDescent="0.2">
      <c r="A37" s="617"/>
      <c r="B37" s="617"/>
      <c r="C37" s="616"/>
      <c r="D37" s="616"/>
      <c r="E37" s="616"/>
      <c r="F37" s="616"/>
    </row>
    <row r="38" spans="1:7" ht="31.5" customHeight="1" x14ac:dyDescent="0.2">
      <c r="A38" s="617"/>
      <c r="B38" s="618"/>
      <c r="C38" s="719" t="s">
        <v>562</v>
      </c>
      <c r="D38" s="719"/>
      <c r="E38" s="719"/>
      <c r="F38" s="719"/>
    </row>
    <row r="39" spans="1:7" x14ac:dyDescent="0.2">
      <c r="A39" s="617"/>
      <c r="B39" s="616"/>
      <c r="C39" s="721" t="s">
        <v>561</v>
      </c>
      <c r="D39" s="721"/>
      <c r="E39" s="721"/>
      <c r="F39" s="721"/>
    </row>
    <row r="40" spans="1:7" ht="31.5" customHeight="1" x14ac:dyDescent="0.2">
      <c r="A40" s="617"/>
      <c r="B40" s="616"/>
      <c r="C40" s="720"/>
      <c r="D40" s="720"/>
      <c r="E40" s="720"/>
      <c r="F40" s="720"/>
    </row>
    <row r="41" spans="1:7" ht="14.25" customHeight="1" x14ac:dyDescent="0.2">
      <c r="A41" s="617"/>
      <c r="B41" s="616"/>
      <c r="C41" s="616"/>
      <c r="D41" s="616"/>
      <c r="E41" s="616"/>
      <c r="F41" s="616"/>
    </row>
    <row r="42" spans="1:7" ht="32.25" customHeight="1" x14ac:dyDescent="0.25">
      <c r="A42" s="614"/>
      <c r="B42" s="709"/>
      <c r="C42" s="709"/>
      <c r="E42" s="709"/>
      <c r="F42" s="709"/>
    </row>
    <row r="43" spans="1:7" ht="14.25" customHeight="1" x14ac:dyDescent="0.25">
      <c r="A43" s="614"/>
      <c r="B43" s="710" t="s">
        <v>560</v>
      </c>
      <c r="C43" s="710"/>
      <c r="E43" s="711" t="s">
        <v>559</v>
      </c>
      <c r="F43" s="711"/>
    </row>
    <row r="44" spans="1:7" ht="14.25" customHeight="1" x14ac:dyDescent="0.25">
      <c r="A44" s="615"/>
      <c r="B44" s="615"/>
      <c r="C44" s="615"/>
      <c r="D44" s="615"/>
      <c r="E44" s="615"/>
      <c r="F44" s="614"/>
      <c r="G44" s="613"/>
    </row>
    <row r="45" spans="1:7" ht="14.25" customHeight="1" x14ac:dyDescent="0.25">
      <c r="A45" s="615"/>
      <c r="B45" s="615"/>
      <c r="C45" s="615"/>
      <c r="D45" s="615"/>
      <c r="E45" s="615"/>
      <c r="F45" s="614"/>
      <c r="G45" s="613"/>
    </row>
    <row r="46" spans="1:7" ht="14.25" customHeight="1" x14ac:dyDescent="0.25">
      <c r="A46" s="615"/>
      <c r="B46" s="615"/>
      <c r="C46" s="615"/>
      <c r="D46" s="615"/>
      <c r="E46" s="615"/>
      <c r="F46" s="614"/>
      <c r="G46" s="613"/>
    </row>
    <row r="47" spans="1:7" ht="14.25" customHeight="1" x14ac:dyDescent="0.25">
      <c r="A47" s="615"/>
      <c r="B47" s="615"/>
      <c r="C47" s="615"/>
      <c r="D47" s="615"/>
      <c r="E47" s="615"/>
      <c r="F47" s="614"/>
      <c r="G47" s="613"/>
    </row>
    <row r="48" spans="1:7" ht="27" customHeight="1" x14ac:dyDescent="0.2">
      <c r="A48" s="712" t="s">
        <v>558</v>
      </c>
      <c r="B48" s="713"/>
      <c r="C48" s="713"/>
      <c r="D48" s="713"/>
      <c r="E48" s="713"/>
      <c r="F48" s="714"/>
      <c r="G48" s="613"/>
    </row>
    <row r="49" spans="1:6" ht="30.75" customHeight="1" x14ac:dyDescent="0.2">
      <c r="A49" s="715" t="s">
        <v>557</v>
      </c>
      <c r="B49" s="716"/>
      <c r="C49" s="716"/>
      <c r="D49" s="716"/>
      <c r="E49" s="716"/>
      <c r="F49" s="717"/>
    </row>
    <row r="50" spans="1:6" ht="23.25" customHeight="1" x14ac:dyDescent="0.2">
      <c r="A50" s="706" t="s">
        <v>556</v>
      </c>
      <c r="B50" s="707"/>
      <c r="C50" s="707"/>
      <c r="D50" s="707"/>
      <c r="E50" s="707"/>
      <c r="F50" s="708"/>
    </row>
    <row r="51" spans="1:6" ht="18.75" customHeight="1" x14ac:dyDescent="0.2">
      <c r="A51" s="612"/>
      <c r="B51" s="611"/>
      <c r="C51" s="611"/>
      <c r="D51" s="611"/>
      <c r="E51" s="611"/>
      <c r="F51" s="611"/>
    </row>
    <row r="52" spans="1:6" ht="15" customHeight="1" x14ac:dyDescent="0.2">
      <c r="A52" s="612"/>
      <c r="B52" s="611"/>
      <c r="C52" s="611"/>
      <c r="D52" s="611"/>
      <c r="E52" s="611"/>
      <c r="F52" s="611"/>
    </row>
    <row r="53" spans="1:6" ht="15" customHeight="1" x14ac:dyDescent="0.2">
      <c r="A53" s="612"/>
      <c r="B53" s="611"/>
      <c r="C53" s="611"/>
      <c r="D53" s="611"/>
      <c r="E53" s="611"/>
      <c r="F53" s="611"/>
    </row>
    <row r="54" spans="1:6" ht="13.5" customHeight="1" x14ac:dyDescent="0.2">
      <c r="A54" s="609"/>
      <c r="F54" s="610"/>
    </row>
    <row r="55" spans="1:6" ht="14.25" customHeight="1" x14ac:dyDescent="0.2">
      <c r="A55" s="609"/>
    </row>
  </sheetData>
  <mergeCells count="38">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 ref="A19:F19"/>
    <mergeCell ref="B20:F20"/>
    <mergeCell ref="C22:F22"/>
    <mergeCell ref="C40:F40"/>
    <mergeCell ref="C25:F25"/>
    <mergeCell ref="C26:F26"/>
    <mergeCell ref="B28:C28"/>
    <mergeCell ref="E28:F28"/>
    <mergeCell ref="B29:C29"/>
    <mergeCell ref="E29:F29"/>
    <mergeCell ref="C24:F24"/>
    <mergeCell ref="A33:F33"/>
    <mergeCell ref="B34:F34"/>
    <mergeCell ref="C36:F36"/>
    <mergeCell ref="C38:F38"/>
    <mergeCell ref="C39:F39"/>
    <mergeCell ref="A50:F50"/>
    <mergeCell ref="B42:C42"/>
    <mergeCell ref="E42:F42"/>
    <mergeCell ref="B43:C43"/>
    <mergeCell ref="E43:F43"/>
    <mergeCell ref="A48:F48"/>
    <mergeCell ref="A49:F49"/>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XES1745"/>
  <sheetViews>
    <sheetView showGridLines="0" zoomScale="85" zoomScaleNormal="85" workbookViewId="0">
      <selection activeCell="W855" sqref="W855"/>
    </sheetView>
  </sheetViews>
  <sheetFormatPr defaultColWidth="9.28515625" defaultRowHeight="12.75" outlineLevelRow="2" x14ac:dyDescent="0.2"/>
  <cols>
    <col min="1" max="1" width="3.28515625" style="148" customWidth="1"/>
    <col min="2" max="2" width="13.140625" style="1" customWidth="1"/>
    <col min="3" max="4" width="9" style="63" customWidth="1"/>
    <col min="5" max="5" width="9.42578125" style="63" customWidth="1"/>
    <col min="6" max="6" width="107.42578125" style="63" bestFit="1"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customWidth="1"/>
    <col min="21" max="21" width="21.42578125" style="148" customWidth="1"/>
    <col min="22" max="22" width="21" style="148" customWidth="1"/>
    <col min="23" max="23" width="19.28515625" style="148" customWidth="1"/>
    <col min="24" max="24" width="3.42578125" style="148" customWidth="1"/>
    <col min="25" max="25" width="78.28515625" style="375" customWidth="1"/>
    <col min="26" max="26" width="9.28515625" style="148" customWidth="1"/>
    <col min="27" max="27" width="9.28515625" style="148"/>
    <col min="28" max="28" width="28.5703125" style="148" customWidth="1"/>
    <col min="29" max="29" width="17.5703125" style="148" customWidth="1"/>
    <col min="30" max="16384" width="9.28515625" style="148"/>
  </cols>
  <sheetData>
    <row r="3" spans="2:28" s="129" customFormat="1" ht="16.5" thickBot="1" x14ac:dyDescent="0.3">
      <c r="B3" s="98" t="s">
        <v>0</v>
      </c>
      <c r="C3" s="99"/>
      <c r="D3" s="99"/>
      <c r="E3" s="99"/>
      <c r="F3" s="100" t="s">
        <v>385</v>
      </c>
      <c r="G3" s="101"/>
      <c r="H3" s="102"/>
      <c r="I3" s="102"/>
      <c r="J3" s="103"/>
      <c r="K3" s="102"/>
      <c r="L3" s="102"/>
      <c r="M3" s="104"/>
      <c r="N3" s="102"/>
      <c r="O3" s="102"/>
      <c r="P3" s="102"/>
      <c r="Q3" s="102"/>
      <c r="R3" s="102"/>
      <c r="S3" s="102"/>
      <c r="T3" s="102"/>
      <c r="U3" s="102"/>
      <c r="V3" s="102"/>
      <c r="W3" s="102"/>
      <c r="Y3" s="364"/>
      <c r="AB3" s="130"/>
    </row>
    <row r="4" spans="2:28" s="129" customFormat="1" ht="15.75" x14ac:dyDescent="0.25">
      <c r="B4" s="98" t="s">
        <v>2</v>
      </c>
      <c r="C4" s="99"/>
      <c r="D4" s="99"/>
      <c r="E4" s="105"/>
      <c r="F4" s="384" t="s">
        <v>394</v>
      </c>
      <c r="G4" s="106"/>
      <c r="H4" s="107" t="s">
        <v>3</v>
      </c>
      <c r="I4" s="108"/>
      <c r="J4" s="108"/>
      <c r="K4" s="109"/>
      <c r="L4" s="108"/>
      <c r="M4" s="108"/>
      <c r="N4" s="108"/>
      <c r="O4" s="108"/>
      <c r="P4" s="108"/>
      <c r="Q4" s="108"/>
      <c r="R4" s="108"/>
      <c r="S4" s="108"/>
      <c r="T4" s="108"/>
      <c r="U4" s="108"/>
      <c r="V4" s="108"/>
      <c r="W4" s="110"/>
      <c r="Y4" s="365"/>
    </row>
    <row r="5" spans="2:28" s="131" customFormat="1" ht="16.5" thickBot="1" x14ac:dyDescent="0.25">
      <c r="B5" s="98" t="s">
        <v>4</v>
      </c>
      <c r="C5" s="105"/>
      <c r="D5" s="105"/>
      <c r="E5" s="105"/>
      <c r="F5" s="377">
        <v>45046</v>
      </c>
      <c r="G5" s="112"/>
      <c r="H5" s="113">
        <f>$F5+7</f>
        <v>45053</v>
      </c>
      <c r="I5" s="114">
        <f>$F5+14</f>
        <v>45060</v>
      </c>
      <c r="J5" s="114">
        <f>$F5+21</f>
        <v>45067</v>
      </c>
      <c r="K5" s="115">
        <f>IF($F5=EOMONTH($F5,0),EOMONTH($F5,1),EDATE($F5,1))</f>
        <v>45077</v>
      </c>
      <c r="L5" s="114">
        <f>IF($F5=EOMONTH($F5,0),EOMONTH($F5,2),EDATE($F5,2))</f>
        <v>45107</v>
      </c>
      <c r="M5" s="114">
        <f>IF($F5=EOMONTH($F5,0),EOMONTH($F5,3),EDATE($F5,3))</f>
        <v>45138</v>
      </c>
      <c r="N5" s="114">
        <f>IF($F5=EOMONTH($F5,0),EOMONTH($F5,4),EDATE($F5,4))</f>
        <v>45169</v>
      </c>
      <c r="O5" s="114">
        <f>IF($F5=EOMONTH($F5,0),EOMONTH($F5,5),EDATE($F5,5))</f>
        <v>45199</v>
      </c>
      <c r="P5" s="114">
        <f>IF($F5=EOMONTH($F5,0),EOMONTH($F5,6),EDATE($F5,6))</f>
        <v>45230</v>
      </c>
      <c r="Q5" s="114">
        <f>IF($F5=EOMONTH($F5,0),EOMONTH($F5,7),EDATE($F5,7))</f>
        <v>45260</v>
      </c>
      <c r="R5" s="114">
        <f>IF($F5=EOMONTH($F5,0),EOMONTH($F5,8),EDATE($F5,8))</f>
        <v>45291</v>
      </c>
      <c r="S5" s="114">
        <f>IF($F5=EOMONTH($F5,0),EOMONTH($F5,9),EDATE($F5,9))</f>
        <v>45322</v>
      </c>
      <c r="T5" s="114">
        <f>IF($F5=EOMONTH($F5,0),EOMONTH($F5,10),EDATE($F5,10))</f>
        <v>45351</v>
      </c>
      <c r="U5" s="114">
        <f>IF($F5=EOMONTH($F5,0),EOMONTH($F5,11),EDATE($F5,11))</f>
        <v>45382</v>
      </c>
      <c r="V5" s="114">
        <f>IF($F5=EOMONTH($F5,0),EOMONTH($F5,12),EDATE($F5,12))</f>
        <v>45412</v>
      </c>
      <c r="W5" s="116"/>
      <c r="Y5" s="116"/>
    </row>
    <row r="6" spans="2:28"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8"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8"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8" s="72" customFormat="1" x14ac:dyDescent="0.2">
      <c r="B9" s="25"/>
      <c r="C9" s="23"/>
      <c r="D9" s="23"/>
      <c r="E9" s="24"/>
      <c r="F9" s="176" t="s">
        <v>359</v>
      </c>
      <c r="G9" s="188">
        <f>SUM('2.CAD NCCF'!G9,'3.USD NCCF'!G9,'4.EUR NCCF'!G9,'5.GBP NCCF'!G9,'6.Other(Incld) NCCF'!G9)</f>
        <v>0</v>
      </c>
      <c r="H9" s="51"/>
      <c r="I9" s="34"/>
      <c r="J9" s="34"/>
      <c r="K9" s="37"/>
      <c r="L9" s="34"/>
      <c r="M9" s="36"/>
      <c r="N9" s="34"/>
      <c r="O9" s="34"/>
      <c r="P9" s="34"/>
      <c r="Q9" s="34"/>
      <c r="R9" s="34"/>
      <c r="S9" s="34"/>
      <c r="T9" s="34"/>
      <c r="U9" s="34"/>
      <c r="V9" s="34"/>
      <c r="W9" s="33"/>
      <c r="Y9" s="367"/>
    </row>
    <row r="10" spans="2:28"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8" s="72" customFormat="1" outlineLevel="1" x14ac:dyDescent="0.2">
      <c r="B11" s="25"/>
      <c r="C11" s="24"/>
      <c r="D11" s="64"/>
      <c r="E11" s="65"/>
      <c r="F11" s="176" t="s">
        <v>10</v>
      </c>
      <c r="G11" s="177">
        <f>SUM('2.CAD NCCF'!G11,'3.USD NCCF'!G11,'4.EUR NCCF'!G11,'5.GBP NCCF'!G11,'6.Other(Incld) NCCF'!G11)</f>
        <v>0</v>
      </c>
      <c r="H11" s="214">
        <f>SUM('2.CAD NCCF'!H11,'3.USD NCCF'!H11,'4.EUR NCCF'!H11,'5.GBP NCCF'!H11,'6.Other(Incld) NCCF'!H11)</f>
        <v>0</v>
      </c>
      <c r="I11" s="184">
        <f>SUM('2.CAD NCCF'!I11,'3.USD NCCF'!I11,'4.EUR NCCF'!I11,'5.GBP NCCF'!I11,'6.Other(Incld) NCCF'!I11)</f>
        <v>0</v>
      </c>
      <c r="J11" s="184">
        <f>SUM('2.CAD NCCF'!J11,'3.USD NCCF'!J11,'4.EUR NCCF'!J11,'5.GBP NCCF'!J11,'6.Other(Incld) NCCF'!J11)</f>
        <v>0</v>
      </c>
      <c r="K11" s="215">
        <f>SUM('2.CAD NCCF'!K11,'3.USD NCCF'!K11,'4.EUR NCCF'!K11,'5.GBP NCCF'!K11,'6.Other(Incld) NCCF'!K11)</f>
        <v>0</v>
      </c>
      <c r="L11" s="189">
        <f>SUM('2.CAD NCCF'!L11,'3.USD NCCF'!L11,'4.EUR NCCF'!L11,'5.GBP NCCF'!L11,'6.Other(Incld) NCCF'!L11)</f>
        <v>0</v>
      </c>
      <c r="M11" s="184">
        <f>SUM('2.CAD NCCF'!M11,'3.USD NCCF'!M11,'4.EUR NCCF'!M11,'5.GBP NCCF'!M11,'6.Other(Incld) NCCF'!M11)</f>
        <v>0</v>
      </c>
      <c r="N11" s="184">
        <f>SUM('2.CAD NCCF'!N11,'3.USD NCCF'!N11,'4.EUR NCCF'!N11,'5.GBP NCCF'!N11,'6.Other(Incld) NCCF'!N11)</f>
        <v>0</v>
      </c>
      <c r="O11" s="184">
        <f>SUM('2.CAD NCCF'!O11,'3.USD NCCF'!O11,'4.EUR NCCF'!O11,'5.GBP NCCF'!O11,'6.Other(Incld) NCCF'!O11)</f>
        <v>0</v>
      </c>
      <c r="P11" s="184">
        <f>SUM('2.CAD NCCF'!P11,'3.USD NCCF'!P11,'4.EUR NCCF'!P11,'5.GBP NCCF'!P11,'6.Other(Incld) NCCF'!P11)</f>
        <v>0</v>
      </c>
      <c r="Q11" s="184">
        <f>SUM('2.CAD NCCF'!Q11,'3.USD NCCF'!Q11,'4.EUR NCCF'!Q11,'5.GBP NCCF'!Q11,'6.Other(Incld) NCCF'!Q11)</f>
        <v>0</v>
      </c>
      <c r="R11" s="184">
        <f>SUM('2.CAD NCCF'!R11,'3.USD NCCF'!R11,'4.EUR NCCF'!R11,'5.GBP NCCF'!R11,'6.Other(Incld) NCCF'!R11)</f>
        <v>0</v>
      </c>
      <c r="S11" s="184">
        <f>SUM('2.CAD NCCF'!S11,'3.USD NCCF'!S11,'4.EUR NCCF'!S11,'5.GBP NCCF'!S11,'6.Other(Incld) NCCF'!S11)</f>
        <v>0</v>
      </c>
      <c r="T11" s="184">
        <f>SUM('2.CAD NCCF'!T11,'3.USD NCCF'!T11,'4.EUR NCCF'!T11,'5.GBP NCCF'!T11,'6.Other(Incld) NCCF'!T11)</f>
        <v>0</v>
      </c>
      <c r="U11" s="184">
        <f>SUM('2.CAD NCCF'!U11,'3.USD NCCF'!U11,'4.EUR NCCF'!U11,'5.GBP NCCF'!U11,'6.Other(Incld) NCCF'!U11)</f>
        <v>0</v>
      </c>
      <c r="V11" s="213">
        <f>SUM('2.CAD NCCF'!V11,'3.USD NCCF'!V11,'4.EUR NCCF'!V11,'5.GBP NCCF'!V11,'6.Other(Incld) NCCF'!V11)</f>
        <v>0</v>
      </c>
      <c r="W11" s="46">
        <f>SUM('2.CAD NCCF'!W11,'3.USD NCCF'!W11,'4.EUR NCCF'!W11,'5.GBP NCCF'!W11,'6.Other(Incld) NCCF'!W11)</f>
        <v>0</v>
      </c>
      <c r="Y11" s="367"/>
    </row>
    <row r="12" spans="2:28" s="72" customFormat="1" outlineLevel="1" x14ac:dyDescent="0.2">
      <c r="B12" s="25"/>
      <c r="C12" s="64"/>
      <c r="D12" s="64"/>
      <c r="E12" s="64"/>
      <c r="F12" s="176" t="s">
        <v>11</v>
      </c>
      <c r="G12" s="188">
        <f>SUM('2.CAD NCCF'!G12,'3.USD NCCF'!G12,'4.EUR NCCF'!G12,'5.GBP NCCF'!G12,'6.Other(Incld) NCCF'!G12)</f>
        <v>0</v>
      </c>
      <c r="H12" s="43"/>
      <c r="I12" s="42"/>
      <c r="J12" s="42"/>
      <c r="K12" s="44"/>
      <c r="L12" s="42"/>
      <c r="M12" s="42"/>
      <c r="N12" s="42"/>
      <c r="O12" s="42"/>
      <c r="P12" s="42"/>
      <c r="Q12" s="42"/>
      <c r="R12" s="42"/>
      <c r="S12" s="42"/>
      <c r="T12" s="42"/>
      <c r="U12" s="42"/>
      <c r="V12" s="42"/>
      <c r="W12" s="49"/>
      <c r="Y12" s="367"/>
    </row>
    <row r="13" spans="2:28" s="72" customFormat="1" x14ac:dyDescent="0.2">
      <c r="B13" s="25"/>
      <c r="C13" s="64"/>
      <c r="D13" s="65" t="s">
        <v>374</v>
      </c>
      <c r="E13" s="64"/>
      <c r="F13" s="24"/>
      <c r="G13" s="75">
        <f t="shared" ref="G13:W13" si="1">SUBTOTAL(9,G14:G15)</f>
        <v>0</v>
      </c>
      <c r="H13" s="43">
        <f t="shared" si="1"/>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8" s="72" customFormat="1" outlineLevel="1" x14ac:dyDescent="0.2">
      <c r="B14" s="25"/>
      <c r="C14" s="64"/>
      <c r="D14" s="64"/>
      <c r="E14" s="64"/>
      <c r="F14" s="176" t="s">
        <v>357</v>
      </c>
      <c r="G14" s="188">
        <f>SUM('2.CAD NCCF'!G14,'3.USD NCCF'!G14,'4.EUR NCCF'!G14,'5.GBP NCCF'!G14,'6.Other(Incld) NCCF'!G14)</f>
        <v>0</v>
      </c>
      <c r="H14" s="43"/>
      <c r="I14" s="42"/>
      <c r="J14" s="42"/>
      <c r="K14" s="44"/>
      <c r="L14" s="42"/>
      <c r="M14" s="42"/>
      <c r="N14" s="42"/>
      <c r="O14" s="42"/>
      <c r="P14" s="42"/>
      <c r="Q14" s="42"/>
      <c r="R14" s="42"/>
      <c r="S14" s="42"/>
      <c r="T14" s="42"/>
      <c r="U14" s="42"/>
      <c r="V14" s="42"/>
      <c r="W14" s="49"/>
      <c r="Y14" s="367"/>
    </row>
    <row r="15" spans="2:28" s="72" customFormat="1" outlineLevel="1" x14ac:dyDescent="0.2">
      <c r="B15" s="25"/>
      <c r="C15" s="64"/>
      <c r="D15" s="64"/>
      <c r="E15" s="64"/>
      <c r="F15" s="187" t="s">
        <v>358</v>
      </c>
      <c r="G15" s="188">
        <f>SUM('2.CAD NCCF'!G15,'3.USD NCCF'!G15,'4.EUR NCCF'!G15,'5.GBP NCCF'!G15,'6.Other(Incld) NCCF'!G15)</f>
        <v>0</v>
      </c>
      <c r="H15" s="214">
        <f>SUM('2.CAD NCCF'!H15,'3.USD NCCF'!H15,'4.EUR NCCF'!H15,'5.GBP NCCF'!H15,'6.Other(Incld) NCCF'!H15)</f>
        <v>0</v>
      </c>
      <c r="I15" s="184">
        <f>SUM('2.CAD NCCF'!I15,'3.USD NCCF'!I15,'4.EUR NCCF'!I15,'5.GBP NCCF'!I15,'6.Other(Incld) NCCF'!I15)</f>
        <v>0</v>
      </c>
      <c r="J15" s="184">
        <f>SUM('2.CAD NCCF'!J15,'3.USD NCCF'!J15,'4.EUR NCCF'!J15,'5.GBP NCCF'!J15,'6.Other(Incld) NCCF'!J15)</f>
        <v>0</v>
      </c>
      <c r="K15" s="215">
        <f>SUM('2.CAD NCCF'!K15,'3.USD NCCF'!K15,'4.EUR NCCF'!K15,'5.GBP NCCF'!K15,'6.Other(Incld) NCCF'!K15)</f>
        <v>0</v>
      </c>
      <c r="L15" s="189">
        <f>SUM('2.CAD NCCF'!L15,'3.USD NCCF'!L15,'4.EUR NCCF'!L15,'5.GBP NCCF'!L15,'6.Other(Incld) NCCF'!L15)</f>
        <v>0</v>
      </c>
      <c r="M15" s="184">
        <f>SUM('2.CAD NCCF'!M15,'3.USD NCCF'!M15,'4.EUR NCCF'!M15,'5.GBP NCCF'!M15,'6.Other(Incld) NCCF'!M15)</f>
        <v>0</v>
      </c>
      <c r="N15" s="184">
        <f>SUM('2.CAD NCCF'!N15,'3.USD NCCF'!N15,'4.EUR NCCF'!N15,'5.GBP NCCF'!N15,'6.Other(Incld) NCCF'!N15)</f>
        <v>0</v>
      </c>
      <c r="O15" s="184">
        <f>SUM('2.CAD NCCF'!O15,'3.USD NCCF'!O15,'4.EUR NCCF'!O15,'5.GBP NCCF'!O15,'6.Other(Incld) NCCF'!O15)</f>
        <v>0</v>
      </c>
      <c r="P15" s="184">
        <f>SUM('2.CAD NCCF'!P15,'3.USD NCCF'!P15,'4.EUR NCCF'!P15,'5.GBP NCCF'!P15,'6.Other(Incld) NCCF'!P15)</f>
        <v>0</v>
      </c>
      <c r="Q15" s="184">
        <f>SUM('2.CAD NCCF'!Q15,'3.USD NCCF'!Q15,'4.EUR NCCF'!Q15,'5.GBP NCCF'!Q15,'6.Other(Incld) NCCF'!Q15)</f>
        <v>0</v>
      </c>
      <c r="R15" s="184">
        <f>SUM('2.CAD NCCF'!R15,'3.USD NCCF'!R15,'4.EUR NCCF'!R15,'5.GBP NCCF'!R15,'6.Other(Incld) NCCF'!R15)</f>
        <v>0</v>
      </c>
      <c r="S15" s="184">
        <f>SUM('2.CAD NCCF'!S15,'3.USD NCCF'!S15,'4.EUR NCCF'!S15,'5.GBP NCCF'!S15,'6.Other(Incld) NCCF'!S15)</f>
        <v>0</v>
      </c>
      <c r="T15" s="184">
        <f>SUM('2.CAD NCCF'!T15,'3.USD NCCF'!T15,'4.EUR NCCF'!T15,'5.GBP NCCF'!T15,'6.Other(Incld) NCCF'!T15)</f>
        <v>0</v>
      </c>
      <c r="U15" s="184">
        <f>SUM('2.CAD NCCF'!U15,'3.USD NCCF'!U15,'4.EUR NCCF'!U15,'5.GBP NCCF'!U15,'6.Other(Incld) NCCF'!U15)</f>
        <v>0</v>
      </c>
      <c r="V15" s="213">
        <f>SUM('2.CAD NCCF'!V15,'3.USD NCCF'!V15,'4.EUR NCCF'!V15,'5.GBP NCCF'!V15,'6.Other(Incld) NCCF'!V15)</f>
        <v>0</v>
      </c>
      <c r="W15" s="46">
        <f>SUM('2.CAD NCCF'!W15,'3.USD NCCF'!W15,'4.EUR NCCF'!W15,'5.GBP NCCF'!W15,'6.Other(Incld) NCCF'!W15)</f>
        <v>0</v>
      </c>
      <c r="Y15" s="367"/>
    </row>
    <row r="16" spans="2:28"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
      <c r="B19" s="25"/>
      <c r="C19" s="23"/>
      <c r="D19" s="23"/>
      <c r="E19" s="24"/>
      <c r="F19" s="176" t="s">
        <v>154</v>
      </c>
      <c r="G19" s="190">
        <f>SUM('2.CAD NCCF'!G19,'3.USD NCCF'!G19,'4.EUR NCCF'!G19,'5.GBP NCCF'!G19,'6.Other(Incld) NCCF'!G19)</f>
        <v>0</v>
      </c>
      <c r="H19" s="242">
        <f>SUM('2.CAD NCCF'!H19,'3.USD NCCF'!H19,'4.EUR NCCF'!H19,'5.GBP NCCF'!H19,'6.Other(Incld) NCCF'!H19)</f>
        <v>0</v>
      </c>
      <c r="I19" s="179">
        <f>SUM('2.CAD NCCF'!I19,'3.USD NCCF'!I19,'4.EUR NCCF'!I19,'5.GBP NCCF'!I19,'6.Other(Incld) NCCF'!I19)</f>
        <v>0</v>
      </c>
      <c r="J19" s="179">
        <f>SUM('2.CAD NCCF'!J19,'3.USD NCCF'!J19,'4.EUR NCCF'!J19,'5.GBP NCCF'!J19,'6.Other(Incld) NCCF'!J19)</f>
        <v>0</v>
      </c>
      <c r="K19" s="197">
        <f>SUM('2.CAD NCCF'!K19,'3.USD NCCF'!K19,'4.EUR NCCF'!K19,'5.GBP NCCF'!K19,'6.Other(Incld) NCCF'!K19)</f>
        <v>0</v>
      </c>
      <c r="L19" s="178">
        <f>SUM('2.CAD NCCF'!L19,'3.USD NCCF'!L19,'4.EUR NCCF'!L19,'5.GBP NCCF'!L19,'6.Other(Incld) NCCF'!L19)</f>
        <v>0</v>
      </c>
      <c r="M19" s="182">
        <f>SUM('2.CAD NCCF'!M19,'3.USD NCCF'!M19,'4.EUR NCCF'!M19,'5.GBP NCCF'!M19,'6.Other(Incld) NCCF'!M19)</f>
        <v>0</v>
      </c>
      <c r="N19" s="182">
        <f>SUM('2.CAD NCCF'!N19,'3.USD NCCF'!N19,'4.EUR NCCF'!N19,'5.GBP NCCF'!N19,'6.Other(Incld) NCCF'!N19)</f>
        <v>0</v>
      </c>
      <c r="O19" s="182">
        <f>SUM('2.CAD NCCF'!O19,'3.USD NCCF'!O19,'4.EUR NCCF'!O19,'5.GBP NCCF'!O19,'6.Other(Incld) NCCF'!O19)</f>
        <v>0</v>
      </c>
      <c r="P19" s="192">
        <f>SUM('2.CAD NCCF'!P19,'3.USD NCCF'!P19,'4.EUR NCCF'!P19,'5.GBP NCCF'!P19,'6.Other(Incld) NCCF'!P19)</f>
        <v>0</v>
      </c>
      <c r="Q19" s="182">
        <f>SUM('2.CAD NCCF'!Q19,'3.USD NCCF'!Q19,'4.EUR NCCF'!Q19,'5.GBP NCCF'!Q19,'6.Other(Incld) NCCF'!Q19)</f>
        <v>0</v>
      </c>
      <c r="R19" s="182">
        <f>SUM('2.CAD NCCF'!R19,'3.USD NCCF'!R19,'4.EUR NCCF'!R19,'5.GBP NCCF'!R19,'6.Other(Incld) NCCF'!R19)</f>
        <v>0</v>
      </c>
      <c r="S19" s="182">
        <f>SUM('2.CAD NCCF'!S19,'3.USD NCCF'!S19,'4.EUR NCCF'!S19,'5.GBP NCCF'!S19,'6.Other(Incld) NCCF'!S19)</f>
        <v>0</v>
      </c>
      <c r="T19" s="182">
        <f>SUM('2.CAD NCCF'!T19,'3.USD NCCF'!T19,'4.EUR NCCF'!T19,'5.GBP NCCF'!T19,'6.Other(Incld) NCCF'!T19)</f>
        <v>0</v>
      </c>
      <c r="U19" s="178">
        <f>SUM('2.CAD NCCF'!U19,'3.USD NCCF'!U19,'4.EUR NCCF'!U19,'5.GBP NCCF'!U19,'6.Other(Incld) NCCF'!U19)</f>
        <v>0</v>
      </c>
      <c r="V19" s="192">
        <f>SUM('2.CAD NCCF'!V19,'3.USD NCCF'!V19,'4.EUR NCCF'!V19,'5.GBP NCCF'!V19,'6.Other(Incld) NCCF'!V19)</f>
        <v>0</v>
      </c>
      <c r="W19" s="125">
        <f>SUM('2.CAD NCCF'!W19,'3.USD NCCF'!W19,'4.EUR NCCF'!W19,'5.GBP NCCF'!W19,'6.Other(Incld) NCCF'!W19)</f>
        <v>0</v>
      </c>
      <c r="Y19" s="367"/>
    </row>
    <row r="20" spans="2:25" s="72" customFormat="1" outlineLevel="1" x14ac:dyDescent="0.2">
      <c r="B20" s="25"/>
      <c r="C20" s="23"/>
      <c r="D20" s="23"/>
      <c r="E20" s="24"/>
      <c r="F20" s="176" t="s">
        <v>155</v>
      </c>
      <c r="G20" s="190">
        <f>SUM('2.CAD NCCF'!G20,'3.USD NCCF'!G20,'4.EUR NCCF'!G20,'5.GBP NCCF'!G20,'6.Other(Incld) NCCF'!G20)</f>
        <v>0</v>
      </c>
      <c r="H20" s="242">
        <f>SUM('2.CAD NCCF'!H20,'3.USD NCCF'!H20,'4.EUR NCCF'!H20,'5.GBP NCCF'!H20,'6.Other(Incld) NCCF'!H20)</f>
        <v>0</v>
      </c>
      <c r="I20" s="179">
        <f>SUM('2.CAD NCCF'!I20,'3.USD NCCF'!I20,'4.EUR NCCF'!I20,'5.GBP NCCF'!I20,'6.Other(Incld) NCCF'!I20)</f>
        <v>0</v>
      </c>
      <c r="J20" s="179">
        <f>SUM('2.CAD NCCF'!J20,'3.USD NCCF'!J20,'4.EUR NCCF'!J20,'5.GBP NCCF'!J20,'6.Other(Incld) NCCF'!J20)</f>
        <v>0</v>
      </c>
      <c r="K20" s="197">
        <f>SUM('2.CAD NCCF'!K20,'3.USD NCCF'!K20,'4.EUR NCCF'!K20,'5.GBP NCCF'!K20,'6.Other(Incld) NCCF'!K20)</f>
        <v>0</v>
      </c>
      <c r="L20" s="178">
        <f>SUM('2.CAD NCCF'!L20,'3.USD NCCF'!L20,'4.EUR NCCF'!L20,'5.GBP NCCF'!L20,'6.Other(Incld) NCCF'!L20)</f>
        <v>0</v>
      </c>
      <c r="M20" s="182">
        <f>SUM('2.CAD NCCF'!M20,'3.USD NCCF'!M20,'4.EUR NCCF'!M20,'5.GBP NCCF'!M20,'6.Other(Incld) NCCF'!M20)</f>
        <v>0</v>
      </c>
      <c r="N20" s="182">
        <f>SUM('2.CAD NCCF'!N20,'3.USD NCCF'!N20,'4.EUR NCCF'!N20,'5.GBP NCCF'!N20,'6.Other(Incld) NCCF'!N20)</f>
        <v>0</v>
      </c>
      <c r="O20" s="182">
        <f>SUM('2.CAD NCCF'!O20,'3.USD NCCF'!O20,'4.EUR NCCF'!O20,'5.GBP NCCF'!O20,'6.Other(Incld) NCCF'!O20)</f>
        <v>0</v>
      </c>
      <c r="P20" s="192">
        <f>SUM('2.CAD NCCF'!P20,'3.USD NCCF'!P20,'4.EUR NCCF'!P20,'5.GBP NCCF'!P20,'6.Other(Incld) NCCF'!P20)</f>
        <v>0</v>
      </c>
      <c r="Q20" s="182">
        <f>SUM('2.CAD NCCF'!Q20,'3.USD NCCF'!Q20,'4.EUR NCCF'!Q20,'5.GBP NCCF'!Q20,'6.Other(Incld) NCCF'!Q20)</f>
        <v>0</v>
      </c>
      <c r="R20" s="182">
        <f>SUM('2.CAD NCCF'!R20,'3.USD NCCF'!R20,'4.EUR NCCF'!R20,'5.GBP NCCF'!R20,'6.Other(Incld) NCCF'!R20)</f>
        <v>0</v>
      </c>
      <c r="S20" s="182">
        <f>SUM('2.CAD NCCF'!S20,'3.USD NCCF'!S20,'4.EUR NCCF'!S20,'5.GBP NCCF'!S20,'6.Other(Incld) NCCF'!S20)</f>
        <v>0</v>
      </c>
      <c r="T20" s="182">
        <f>SUM('2.CAD NCCF'!T20,'3.USD NCCF'!T20,'4.EUR NCCF'!T20,'5.GBP NCCF'!T20,'6.Other(Incld) NCCF'!T20)</f>
        <v>0</v>
      </c>
      <c r="U20" s="178">
        <f>SUM('2.CAD NCCF'!U20,'3.USD NCCF'!U20,'4.EUR NCCF'!U20,'5.GBP NCCF'!U20,'6.Other(Incld) NCCF'!U20)</f>
        <v>0</v>
      </c>
      <c r="V20" s="192">
        <f>SUM('2.CAD NCCF'!V20,'3.USD NCCF'!V20,'4.EUR NCCF'!V20,'5.GBP NCCF'!V20,'6.Other(Incld) NCCF'!V20)</f>
        <v>0</v>
      </c>
      <c r="W20" s="125">
        <f>SUM('2.CAD NCCF'!W20,'3.USD NCCF'!W20,'4.EUR NCCF'!W20,'5.GBP NCCF'!W20,'6.Other(Incld) NCCF'!W20)</f>
        <v>0</v>
      </c>
      <c r="Y20" s="367"/>
    </row>
    <row r="21" spans="2:25" s="72" customFormat="1" outlineLevel="1" x14ac:dyDescent="0.2">
      <c r="B21" s="25"/>
      <c r="C21" s="23"/>
      <c r="D21" s="23"/>
      <c r="E21" s="24"/>
      <c r="F21" s="176" t="s">
        <v>156</v>
      </c>
      <c r="G21" s="190">
        <f>SUM('2.CAD NCCF'!G21,'3.USD NCCF'!G21,'4.EUR NCCF'!G21,'5.GBP NCCF'!G21,'6.Other(Incld) NCCF'!G21)</f>
        <v>0</v>
      </c>
      <c r="H21" s="242">
        <f>SUM('2.CAD NCCF'!H21,'3.USD NCCF'!H21,'4.EUR NCCF'!H21,'5.GBP NCCF'!H21,'6.Other(Incld) NCCF'!H21)</f>
        <v>0</v>
      </c>
      <c r="I21" s="179">
        <f>SUM('2.CAD NCCF'!I21,'3.USD NCCF'!I21,'4.EUR NCCF'!I21,'5.GBP NCCF'!I21,'6.Other(Incld) NCCF'!I21)</f>
        <v>0</v>
      </c>
      <c r="J21" s="179">
        <f>SUM('2.CAD NCCF'!J21,'3.USD NCCF'!J21,'4.EUR NCCF'!J21,'5.GBP NCCF'!J21,'6.Other(Incld) NCCF'!J21)</f>
        <v>0</v>
      </c>
      <c r="K21" s="197">
        <f>SUM('2.CAD NCCF'!K21,'3.USD NCCF'!K21,'4.EUR NCCF'!K21,'5.GBP NCCF'!K21,'6.Other(Incld) NCCF'!K21)</f>
        <v>0</v>
      </c>
      <c r="L21" s="178">
        <f>SUM('2.CAD NCCF'!L21,'3.USD NCCF'!L21,'4.EUR NCCF'!L21,'5.GBP NCCF'!L21,'6.Other(Incld) NCCF'!L21)</f>
        <v>0</v>
      </c>
      <c r="M21" s="182">
        <f>SUM('2.CAD NCCF'!M21,'3.USD NCCF'!M21,'4.EUR NCCF'!M21,'5.GBP NCCF'!M21,'6.Other(Incld) NCCF'!M21)</f>
        <v>0</v>
      </c>
      <c r="N21" s="182">
        <f>SUM('2.CAD NCCF'!N21,'3.USD NCCF'!N21,'4.EUR NCCF'!N21,'5.GBP NCCF'!N21,'6.Other(Incld) NCCF'!N21)</f>
        <v>0</v>
      </c>
      <c r="O21" s="182">
        <f>SUM('2.CAD NCCF'!O21,'3.USD NCCF'!O21,'4.EUR NCCF'!O21,'5.GBP NCCF'!O21,'6.Other(Incld) NCCF'!O21)</f>
        <v>0</v>
      </c>
      <c r="P21" s="192">
        <f>SUM('2.CAD NCCF'!P21,'3.USD NCCF'!P21,'4.EUR NCCF'!P21,'5.GBP NCCF'!P21,'6.Other(Incld) NCCF'!P21)</f>
        <v>0</v>
      </c>
      <c r="Q21" s="182">
        <f>SUM('2.CAD NCCF'!Q21,'3.USD NCCF'!Q21,'4.EUR NCCF'!Q21,'5.GBP NCCF'!Q21,'6.Other(Incld) NCCF'!Q21)</f>
        <v>0</v>
      </c>
      <c r="R21" s="182">
        <f>SUM('2.CAD NCCF'!R21,'3.USD NCCF'!R21,'4.EUR NCCF'!R21,'5.GBP NCCF'!R21,'6.Other(Incld) NCCF'!R21)</f>
        <v>0</v>
      </c>
      <c r="S21" s="182">
        <f>SUM('2.CAD NCCF'!S21,'3.USD NCCF'!S21,'4.EUR NCCF'!S21,'5.GBP NCCF'!S21,'6.Other(Incld) NCCF'!S21)</f>
        <v>0</v>
      </c>
      <c r="T21" s="182">
        <f>SUM('2.CAD NCCF'!T21,'3.USD NCCF'!T21,'4.EUR NCCF'!T21,'5.GBP NCCF'!T21,'6.Other(Incld) NCCF'!T21)</f>
        <v>0</v>
      </c>
      <c r="U21" s="178">
        <f>SUM('2.CAD NCCF'!U21,'3.USD NCCF'!U21,'4.EUR NCCF'!U21,'5.GBP NCCF'!U21,'6.Other(Incld) NCCF'!U21)</f>
        <v>0</v>
      </c>
      <c r="V21" s="192">
        <f>SUM('2.CAD NCCF'!V21,'3.USD NCCF'!V21,'4.EUR NCCF'!V21,'5.GBP NCCF'!V21,'6.Other(Incld) NCCF'!V21)</f>
        <v>0</v>
      </c>
      <c r="W21" s="125">
        <f>SUM('2.CAD NCCF'!W21,'3.USD NCCF'!W21,'4.EUR NCCF'!W21,'5.GBP NCCF'!W21,'6.Other(Incld) NCCF'!W21)</f>
        <v>0</v>
      </c>
      <c r="Y21" s="367"/>
    </row>
    <row r="22" spans="2:25" s="72" customFormat="1" outlineLevel="1" x14ac:dyDescent="0.2">
      <c r="B22" s="25"/>
      <c r="C22" s="23"/>
      <c r="D22" s="23"/>
      <c r="E22" s="24"/>
      <c r="F22" s="176" t="s">
        <v>197</v>
      </c>
      <c r="G22" s="190">
        <f>SUM('2.CAD NCCF'!G22,'3.USD NCCF'!G22,'4.EUR NCCF'!G22,'5.GBP NCCF'!G22,'6.Other(Incld) NCCF'!G22)</f>
        <v>0</v>
      </c>
      <c r="H22" s="242">
        <f>SUM('2.CAD NCCF'!H22,'3.USD NCCF'!H22,'4.EUR NCCF'!H22,'5.GBP NCCF'!H22,'6.Other(Incld) NCCF'!H22)</f>
        <v>0</v>
      </c>
      <c r="I22" s="179">
        <f>SUM('2.CAD NCCF'!I22,'3.USD NCCF'!I22,'4.EUR NCCF'!I22,'5.GBP NCCF'!I22,'6.Other(Incld) NCCF'!I22)</f>
        <v>0</v>
      </c>
      <c r="J22" s="179">
        <f>SUM('2.CAD NCCF'!J22,'3.USD NCCF'!J22,'4.EUR NCCF'!J22,'5.GBP NCCF'!J22,'6.Other(Incld) NCCF'!J22)</f>
        <v>0</v>
      </c>
      <c r="K22" s="197">
        <f>SUM('2.CAD NCCF'!K22,'3.USD NCCF'!K22,'4.EUR NCCF'!K22,'5.GBP NCCF'!K22,'6.Other(Incld) NCCF'!K22)</f>
        <v>0</v>
      </c>
      <c r="L22" s="178">
        <f>SUM('2.CAD NCCF'!L22,'3.USD NCCF'!L22,'4.EUR NCCF'!L22,'5.GBP NCCF'!L22,'6.Other(Incld) NCCF'!L22)</f>
        <v>0</v>
      </c>
      <c r="M22" s="182">
        <f>SUM('2.CAD NCCF'!M22,'3.USD NCCF'!M22,'4.EUR NCCF'!M22,'5.GBP NCCF'!M22,'6.Other(Incld) NCCF'!M22)</f>
        <v>0</v>
      </c>
      <c r="N22" s="182">
        <f>SUM('2.CAD NCCF'!N22,'3.USD NCCF'!N22,'4.EUR NCCF'!N22,'5.GBP NCCF'!N22,'6.Other(Incld) NCCF'!N22)</f>
        <v>0</v>
      </c>
      <c r="O22" s="182">
        <f>SUM('2.CAD NCCF'!O22,'3.USD NCCF'!O22,'4.EUR NCCF'!O22,'5.GBP NCCF'!O22,'6.Other(Incld) NCCF'!O22)</f>
        <v>0</v>
      </c>
      <c r="P22" s="192">
        <f>SUM('2.CAD NCCF'!P22,'3.USD NCCF'!P22,'4.EUR NCCF'!P22,'5.GBP NCCF'!P22,'6.Other(Incld) NCCF'!P22)</f>
        <v>0</v>
      </c>
      <c r="Q22" s="182">
        <f>SUM('2.CAD NCCF'!Q22,'3.USD NCCF'!Q22,'4.EUR NCCF'!Q22,'5.GBP NCCF'!Q22,'6.Other(Incld) NCCF'!Q22)</f>
        <v>0</v>
      </c>
      <c r="R22" s="182">
        <f>SUM('2.CAD NCCF'!R22,'3.USD NCCF'!R22,'4.EUR NCCF'!R22,'5.GBP NCCF'!R22,'6.Other(Incld) NCCF'!R22)</f>
        <v>0</v>
      </c>
      <c r="S22" s="182">
        <f>SUM('2.CAD NCCF'!S22,'3.USD NCCF'!S22,'4.EUR NCCF'!S22,'5.GBP NCCF'!S22,'6.Other(Incld) NCCF'!S22)</f>
        <v>0</v>
      </c>
      <c r="T22" s="182">
        <f>SUM('2.CAD NCCF'!T22,'3.USD NCCF'!T22,'4.EUR NCCF'!T22,'5.GBP NCCF'!T22,'6.Other(Incld) NCCF'!T22)</f>
        <v>0</v>
      </c>
      <c r="U22" s="178">
        <f>SUM('2.CAD NCCF'!U22,'3.USD NCCF'!U22,'4.EUR NCCF'!U22,'5.GBP NCCF'!U22,'6.Other(Incld) NCCF'!U22)</f>
        <v>0</v>
      </c>
      <c r="V22" s="192">
        <f>SUM('2.CAD NCCF'!V22,'3.USD NCCF'!V22,'4.EUR NCCF'!V22,'5.GBP NCCF'!V22,'6.Other(Incld) NCCF'!V22)</f>
        <v>0</v>
      </c>
      <c r="W22" s="125">
        <f>SUM('2.CAD NCCF'!W22,'3.USD NCCF'!W22,'4.EUR NCCF'!W22,'5.GBP NCCF'!W22,'6.Other(Incld) NCCF'!W22)</f>
        <v>0</v>
      </c>
      <c r="Y22" s="367"/>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
      <c r="B24" s="25"/>
      <c r="C24" s="23"/>
      <c r="D24" s="23"/>
      <c r="E24" s="24"/>
      <c r="F24" s="176" t="s">
        <v>158</v>
      </c>
      <c r="G24" s="190">
        <f>SUM('2.CAD NCCF'!G24,'3.USD NCCF'!G24,'4.EUR NCCF'!G24,'5.GBP NCCF'!G24,'6.Other(Incld) NCCF'!G24)</f>
        <v>0</v>
      </c>
      <c r="H24" s="242">
        <f>SUM('2.CAD NCCF'!H24,'3.USD NCCF'!H24,'4.EUR NCCF'!H24,'5.GBP NCCF'!H24,'6.Other(Incld) NCCF'!H24)</f>
        <v>0</v>
      </c>
      <c r="I24" s="179">
        <f>SUM('2.CAD NCCF'!I24,'3.USD NCCF'!I24,'4.EUR NCCF'!I24,'5.GBP NCCF'!I24,'6.Other(Incld) NCCF'!I24)</f>
        <v>0</v>
      </c>
      <c r="J24" s="179">
        <f>SUM('2.CAD NCCF'!J24,'3.USD NCCF'!J24,'4.EUR NCCF'!J24,'5.GBP NCCF'!J24,'6.Other(Incld) NCCF'!J24)</f>
        <v>0</v>
      </c>
      <c r="K24" s="197">
        <f>SUM('2.CAD NCCF'!K24,'3.USD NCCF'!K24,'4.EUR NCCF'!K24,'5.GBP NCCF'!K24,'6.Other(Incld) NCCF'!K24)</f>
        <v>0</v>
      </c>
      <c r="L24" s="178">
        <f>SUM('2.CAD NCCF'!L24,'3.USD NCCF'!L24,'4.EUR NCCF'!L24,'5.GBP NCCF'!L24,'6.Other(Incld) NCCF'!L24)</f>
        <v>0</v>
      </c>
      <c r="M24" s="182">
        <f>SUM('2.CAD NCCF'!M24,'3.USD NCCF'!M24,'4.EUR NCCF'!M24,'5.GBP NCCF'!M24,'6.Other(Incld) NCCF'!M24)</f>
        <v>0</v>
      </c>
      <c r="N24" s="182">
        <f>SUM('2.CAD NCCF'!N24,'3.USD NCCF'!N24,'4.EUR NCCF'!N24,'5.GBP NCCF'!N24,'6.Other(Incld) NCCF'!N24)</f>
        <v>0</v>
      </c>
      <c r="O24" s="182">
        <f>SUM('2.CAD NCCF'!O24,'3.USD NCCF'!O24,'4.EUR NCCF'!O24,'5.GBP NCCF'!O24,'6.Other(Incld) NCCF'!O24)</f>
        <v>0</v>
      </c>
      <c r="P24" s="182">
        <f>SUM('2.CAD NCCF'!P24,'3.USD NCCF'!P24,'4.EUR NCCF'!P24,'5.GBP NCCF'!P24,'6.Other(Incld) NCCF'!P24)</f>
        <v>0</v>
      </c>
      <c r="Q24" s="182">
        <f>SUM('2.CAD NCCF'!Q24,'3.USD NCCF'!Q24,'4.EUR NCCF'!Q24,'5.GBP NCCF'!Q24,'6.Other(Incld) NCCF'!Q24)</f>
        <v>0</v>
      </c>
      <c r="R24" s="182">
        <f>SUM('2.CAD NCCF'!R24,'3.USD NCCF'!R24,'4.EUR NCCF'!R24,'5.GBP NCCF'!R24,'6.Other(Incld) NCCF'!R24)</f>
        <v>0</v>
      </c>
      <c r="S24" s="182">
        <f>SUM('2.CAD NCCF'!S24,'3.USD NCCF'!S24,'4.EUR NCCF'!S24,'5.GBP NCCF'!S24,'6.Other(Incld) NCCF'!S24)</f>
        <v>0</v>
      </c>
      <c r="T24" s="182">
        <f>SUM('2.CAD NCCF'!T24,'3.USD NCCF'!T24,'4.EUR NCCF'!T24,'5.GBP NCCF'!T24,'6.Other(Incld) NCCF'!T24)</f>
        <v>0</v>
      </c>
      <c r="U24" s="178">
        <f>SUM('2.CAD NCCF'!U24,'3.USD NCCF'!U24,'4.EUR NCCF'!U24,'5.GBP NCCF'!U24,'6.Other(Incld) NCCF'!U24)</f>
        <v>0</v>
      </c>
      <c r="V24" s="192">
        <f>SUM('2.CAD NCCF'!V24,'3.USD NCCF'!V24,'4.EUR NCCF'!V24,'5.GBP NCCF'!V24,'6.Other(Incld) NCCF'!V24)</f>
        <v>0</v>
      </c>
      <c r="W24" s="125">
        <f>SUM('2.CAD NCCF'!W24,'3.USD NCCF'!W24,'4.EUR NCCF'!W24,'5.GBP NCCF'!W24,'6.Other(Incld) NCCF'!W24)</f>
        <v>0</v>
      </c>
      <c r="Y24" s="367"/>
    </row>
    <row r="25" spans="2:25" s="72" customFormat="1" outlineLevel="1" x14ac:dyDescent="0.2">
      <c r="B25" s="25"/>
      <c r="C25" s="23"/>
      <c r="D25" s="23"/>
      <c r="E25" s="24"/>
      <c r="F25" s="176" t="s">
        <v>159</v>
      </c>
      <c r="G25" s="190">
        <f>SUM('2.CAD NCCF'!G25,'3.USD NCCF'!G25,'4.EUR NCCF'!G25,'5.GBP NCCF'!G25,'6.Other(Incld) NCCF'!G25)</f>
        <v>0</v>
      </c>
      <c r="H25" s="242">
        <f>SUM('2.CAD NCCF'!H25,'3.USD NCCF'!H25,'4.EUR NCCF'!H25,'5.GBP NCCF'!H25,'6.Other(Incld) NCCF'!H25)</f>
        <v>0</v>
      </c>
      <c r="I25" s="179">
        <f>SUM('2.CAD NCCF'!I25,'3.USD NCCF'!I25,'4.EUR NCCF'!I25,'5.GBP NCCF'!I25,'6.Other(Incld) NCCF'!I25)</f>
        <v>0</v>
      </c>
      <c r="J25" s="179">
        <f>SUM('2.CAD NCCF'!J25,'3.USD NCCF'!J25,'4.EUR NCCF'!J25,'5.GBP NCCF'!J25,'6.Other(Incld) NCCF'!J25)</f>
        <v>0</v>
      </c>
      <c r="K25" s="197">
        <f>SUM('2.CAD NCCF'!K25,'3.USD NCCF'!K25,'4.EUR NCCF'!K25,'5.GBP NCCF'!K25,'6.Other(Incld) NCCF'!K25)</f>
        <v>0</v>
      </c>
      <c r="L25" s="178">
        <f>SUM('2.CAD NCCF'!L25,'3.USD NCCF'!L25,'4.EUR NCCF'!L25,'5.GBP NCCF'!L25,'6.Other(Incld) NCCF'!L25)</f>
        <v>0</v>
      </c>
      <c r="M25" s="182">
        <f>SUM('2.CAD NCCF'!M25,'3.USD NCCF'!M25,'4.EUR NCCF'!M25,'5.GBP NCCF'!M25,'6.Other(Incld) NCCF'!M25)</f>
        <v>0</v>
      </c>
      <c r="N25" s="182">
        <f>SUM('2.CAD NCCF'!N25,'3.USD NCCF'!N25,'4.EUR NCCF'!N25,'5.GBP NCCF'!N25,'6.Other(Incld) NCCF'!N25)</f>
        <v>0</v>
      </c>
      <c r="O25" s="182">
        <f>SUM('2.CAD NCCF'!O25,'3.USD NCCF'!O25,'4.EUR NCCF'!O25,'5.GBP NCCF'!O25,'6.Other(Incld) NCCF'!O25)</f>
        <v>0</v>
      </c>
      <c r="P25" s="182">
        <f>SUM('2.CAD NCCF'!P25,'3.USD NCCF'!P25,'4.EUR NCCF'!P25,'5.GBP NCCF'!P25,'6.Other(Incld) NCCF'!P25)</f>
        <v>0</v>
      </c>
      <c r="Q25" s="182">
        <f>SUM('2.CAD NCCF'!Q25,'3.USD NCCF'!Q25,'4.EUR NCCF'!Q25,'5.GBP NCCF'!Q25,'6.Other(Incld) NCCF'!Q25)</f>
        <v>0</v>
      </c>
      <c r="R25" s="182">
        <f>SUM('2.CAD NCCF'!R25,'3.USD NCCF'!R25,'4.EUR NCCF'!R25,'5.GBP NCCF'!R25,'6.Other(Incld) NCCF'!R25)</f>
        <v>0</v>
      </c>
      <c r="S25" s="182">
        <f>SUM('2.CAD NCCF'!S25,'3.USD NCCF'!S25,'4.EUR NCCF'!S25,'5.GBP NCCF'!S25,'6.Other(Incld) NCCF'!S25)</f>
        <v>0</v>
      </c>
      <c r="T25" s="182">
        <f>SUM('2.CAD NCCF'!T25,'3.USD NCCF'!T25,'4.EUR NCCF'!T25,'5.GBP NCCF'!T25,'6.Other(Incld) NCCF'!T25)</f>
        <v>0</v>
      </c>
      <c r="U25" s="178">
        <f>SUM('2.CAD NCCF'!U25,'3.USD NCCF'!U25,'4.EUR NCCF'!U25,'5.GBP NCCF'!U25,'6.Other(Incld) NCCF'!U25)</f>
        <v>0</v>
      </c>
      <c r="V25" s="192">
        <f>SUM('2.CAD NCCF'!V25,'3.USD NCCF'!V25,'4.EUR NCCF'!V25,'5.GBP NCCF'!V25,'6.Other(Incld) NCCF'!V25)</f>
        <v>0</v>
      </c>
      <c r="W25" s="125">
        <f>SUM('2.CAD NCCF'!W25,'3.USD NCCF'!W25,'4.EUR NCCF'!W25,'5.GBP NCCF'!W25,'6.Other(Incld) NCCF'!W25)</f>
        <v>0</v>
      </c>
      <c r="Y25" s="367"/>
    </row>
    <row r="26" spans="2:25" s="72" customFormat="1" outlineLevel="1" x14ac:dyDescent="0.2">
      <c r="B26" s="25"/>
      <c r="C26" s="23"/>
      <c r="D26" s="23"/>
      <c r="E26" s="24"/>
      <c r="F26" s="176" t="s">
        <v>160</v>
      </c>
      <c r="G26" s="190">
        <f>SUM('2.CAD NCCF'!G26,'3.USD NCCF'!G26,'4.EUR NCCF'!G26,'5.GBP NCCF'!G26,'6.Other(Incld) NCCF'!G26)</f>
        <v>0</v>
      </c>
      <c r="H26" s="242">
        <f>SUM('2.CAD NCCF'!H26,'3.USD NCCF'!H26,'4.EUR NCCF'!H26,'5.GBP NCCF'!H26,'6.Other(Incld) NCCF'!H26)</f>
        <v>0</v>
      </c>
      <c r="I26" s="179">
        <f>SUM('2.CAD NCCF'!I26,'3.USD NCCF'!I26,'4.EUR NCCF'!I26,'5.GBP NCCF'!I26,'6.Other(Incld) NCCF'!I26)</f>
        <v>0</v>
      </c>
      <c r="J26" s="179">
        <f>SUM('2.CAD NCCF'!J26,'3.USD NCCF'!J26,'4.EUR NCCF'!J26,'5.GBP NCCF'!J26,'6.Other(Incld) NCCF'!J26)</f>
        <v>0</v>
      </c>
      <c r="K26" s="197">
        <f>SUM('2.CAD NCCF'!K26,'3.USD NCCF'!K26,'4.EUR NCCF'!K26,'5.GBP NCCF'!K26,'6.Other(Incld) NCCF'!K26)</f>
        <v>0</v>
      </c>
      <c r="L26" s="178">
        <f>SUM('2.CAD NCCF'!L26,'3.USD NCCF'!L26,'4.EUR NCCF'!L26,'5.GBP NCCF'!L26,'6.Other(Incld) NCCF'!L26)</f>
        <v>0</v>
      </c>
      <c r="M26" s="182">
        <f>SUM('2.CAD NCCF'!M26,'3.USD NCCF'!M26,'4.EUR NCCF'!M26,'5.GBP NCCF'!M26,'6.Other(Incld) NCCF'!M26)</f>
        <v>0</v>
      </c>
      <c r="N26" s="182">
        <f>SUM('2.CAD NCCF'!N26,'3.USD NCCF'!N26,'4.EUR NCCF'!N26,'5.GBP NCCF'!N26,'6.Other(Incld) NCCF'!N26)</f>
        <v>0</v>
      </c>
      <c r="O26" s="182">
        <f>SUM('2.CAD NCCF'!O26,'3.USD NCCF'!O26,'4.EUR NCCF'!O26,'5.GBP NCCF'!O26,'6.Other(Incld) NCCF'!O26)</f>
        <v>0</v>
      </c>
      <c r="P26" s="182">
        <f>SUM('2.CAD NCCF'!P26,'3.USD NCCF'!P26,'4.EUR NCCF'!P26,'5.GBP NCCF'!P26,'6.Other(Incld) NCCF'!P26)</f>
        <v>0</v>
      </c>
      <c r="Q26" s="182">
        <f>SUM('2.CAD NCCF'!Q26,'3.USD NCCF'!Q26,'4.EUR NCCF'!Q26,'5.GBP NCCF'!Q26,'6.Other(Incld) NCCF'!Q26)</f>
        <v>0</v>
      </c>
      <c r="R26" s="182">
        <f>SUM('2.CAD NCCF'!R26,'3.USD NCCF'!R26,'4.EUR NCCF'!R26,'5.GBP NCCF'!R26,'6.Other(Incld) NCCF'!R26)</f>
        <v>0</v>
      </c>
      <c r="S26" s="182">
        <f>SUM('2.CAD NCCF'!S26,'3.USD NCCF'!S26,'4.EUR NCCF'!S26,'5.GBP NCCF'!S26,'6.Other(Incld) NCCF'!S26)</f>
        <v>0</v>
      </c>
      <c r="T26" s="182">
        <f>SUM('2.CAD NCCF'!T26,'3.USD NCCF'!T26,'4.EUR NCCF'!T26,'5.GBP NCCF'!T26,'6.Other(Incld) NCCF'!T26)</f>
        <v>0</v>
      </c>
      <c r="U26" s="178">
        <f>SUM('2.CAD NCCF'!U26,'3.USD NCCF'!U26,'4.EUR NCCF'!U26,'5.GBP NCCF'!U26,'6.Other(Incld) NCCF'!U26)</f>
        <v>0</v>
      </c>
      <c r="V26" s="192">
        <f>SUM('2.CAD NCCF'!V26,'3.USD NCCF'!V26,'4.EUR NCCF'!V26,'5.GBP NCCF'!V26,'6.Other(Incld) NCCF'!V26)</f>
        <v>0</v>
      </c>
      <c r="W26" s="125">
        <f>SUM('2.CAD NCCF'!W26,'3.USD NCCF'!W26,'4.EUR NCCF'!W26,'5.GBP NCCF'!W26,'6.Other(Incld) NCCF'!W26)</f>
        <v>0</v>
      </c>
      <c r="Y26" s="367"/>
    </row>
    <row r="27" spans="2:25" s="72" customFormat="1" outlineLevel="1" x14ac:dyDescent="0.2">
      <c r="B27" s="25"/>
      <c r="C27" s="23"/>
      <c r="D27" s="23"/>
      <c r="E27" s="24"/>
      <c r="F27" s="176" t="s">
        <v>198</v>
      </c>
      <c r="G27" s="190">
        <f>SUM('2.CAD NCCF'!G27,'3.USD NCCF'!G27,'4.EUR NCCF'!G27,'5.GBP NCCF'!G27,'6.Other(Incld) NCCF'!G27)</f>
        <v>0</v>
      </c>
      <c r="H27" s="242">
        <f>SUM('2.CAD NCCF'!H27,'3.USD NCCF'!H27,'4.EUR NCCF'!H27,'5.GBP NCCF'!H27,'6.Other(Incld) NCCF'!H27)</f>
        <v>0</v>
      </c>
      <c r="I27" s="179">
        <f>SUM('2.CAD NCCF'!I27,'3.USD NCCF'!I27,'4.EUR NCCF'!I27,'5.GBP NCCF'!I27,'6.Other(Incld) NCCF'!I27)</f>
        <v>0</v>
      </c>
      <c r="J27" s="179">
        <f>SUM('2.CAD NCCF'!J27,'3.USD NCCF'!J27,'4.EUR NCCF'!J27,'5.GBP NCCF'!J27,'6.Other(Incld) NCCF'!J27)</f>
        <v>0</v>
      </c>
      <c r="K27" s="197">
        <f>SUM('2.CAD NCCF'!K27,'3.USD NCCF'!K27,'4.EUR NCCF'!K27,'5.GBP NCCF'!K27,'6.Other(Incld) NCCF'!K27)</f>
        <v>0</v>
      </c>
      <c r="L27" s="178">
        <f>SUM('2.CAD NCCF'!L27,'3.USD NCCF'!L27,'4.EUR NCCF'!L27,'5.GBP NCCF'!L27,'6.Other(Incld) NCCF'!L27)</f>
        <v>0</v>
      </c>
      <c r="M27" s="182">
        <f>SUM('2.CAD NCCF'!M27,'3.USD NCCF'!M27,'4.EUR NCCF'!M27,'5.GBP NCCF'!M27,'6.Other(Incld) NCCF'!M27)</f>
        <v>0</v>
      </c>
      <c r="N27" s="182">
        <f>SUM('2.CAD NCCF'!N27,'3.USD NCCF'!N27,'4.EUR NCCF'!N27,'5.GBP NCCF'!N27,'6.Other(Incld) NCCF'!N27)</f>
        <v>0</v>
      </c>
      <c r="O27" s="182">
        <f>SUM('2.CAD NCCF'!O27,'3.USD NCCF'!O27,'4.EUR NCCF'!O27,'5.GBP NCCF'!O27,'6.Other(Incld) NCCF'!O27)</f>
        <v>0</v>
      </c>
      <c r="P27" s="182">
        <f>SUM('2.CAD NCCF'!P27,'3.USD NCCF'!P27,'4.EUR NCCF'!P27,'5.GBP NCCF'!P27,'6.Other(Incld) NCCF'!P27)</f>
        <v>0</v>
      </c>
      <c r="Q27" s="182">
        <f>SUM('2.CAD NCCF'!Q27,'3.USD NCCF'!Q27,'4.EUR NCCF'!Q27,'5.GBP NCCF'!Q27,'6.Other(Incld) NCCF'!Q27)</f>
        <v>0</v>
      </c>
      <c r="R27" s="182">
        <f>SUM('2.CAD NCCF'!R27,'3.USD NCCF'!R27,'4.EUR NCCF'!R27,'5.GBP NCCF'!R27,'6.Other(Incld) NCCF'!R27)</f>
        <v>0</v>
      </c>
      <c r="S27" s="182">
        <f>SUM('2.CAD NCCF'!S27,'3.USD NCCF'!S27,'4.EUR NCCF'!S27,'5.GBP NCCF'!S27,'6.Other(Incld) NCCF'!S27)</f>
        <v>0</v>
      </c>
      <c r="T27" s="182">
        <f>SUM('2.CAD NCCF'!T27,'3.USD NCCF'!T27,'4.EUR NCCF'!T27,'5.GBP NCCF'!T27,'6.Other(Incld) NCCF'!T27)</f>
        <v>0</v>
      </c>
      <c r="U27" s="178">
        <f>SUM('2.CAD NCCF'!U27,'3.USD NCCF'!U27,'4.EUR NCCF'!U27,'5.GBP NCCF'!U27,'6.Other(Incld) NCCF'!U27)</f>
        <v>0</v>
      </c>
      <c r="V27" s="192">
        <f>SUM('2.CAD NCCF'!V27,'3.USD NCCF'!V27,'4.EUR NCCF'!V27,'5.GBP NCCF'!V27,'6.Other(Incld) NCCF'!V27)</f>
        <v>0</v>
      </c>
      <c r="W27" s="125">
        <f>SUM('2.CAD NCCF'!W27,'3.USD NCCF'!W27,'4.EUR NCCF'!W27,'5.GBP NCCF'!W27,'6.Other(Incld) NCCF'!W27)</f>
        <v>0</v>
      </c>
      <c r="Y27" s="367"/>
    </row>
    <row r="28" spans="2:25" s="72" customFormat="1" x14ac:dyDescent="0.2">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
      <c r="B29" s="25"/>
      <c r="C29" s="23"/>
      <c r="D29" s="23"/>
      <c r="E29" s="24"/>
      <c r="F29" s="176" t="s">
        <v>327</v>
      </c>
      <c r="G29" s="190">
        <f>SUM('2.CAD NCCF'!G29,'3.USD NCCF'!G29,'4.EUR NCCF'!G29,'5.GBP NCCF'!G29,'6.Other(Incld) NCCF'!G29)</f>
        <v>0</v>
      </c>
      <c r="H29" s="242">
        <f>SUM('2.CAD NCCF'!H29,'3.USD NCCF'!H29,'4.EUR NCCF'!H29,'5.GBP NCCF'!H29,'6.Other(Incld) NCCF'!H29)</f>
        <v>0</v>
      </c>
      <c r="I29" s="179">
        <f>SUM('2.CAD NCCF'!I29,'3.USD NCCF'!I29,'4.EUR NCCF'!I29,'5.GBP NCCF'!I29,'6.Other(Incld) NCCF'!I29)</f>
        <v>0</v>
      </c>
      <c r="J29" s="179">
        <f>SUM('2.CAD NCCF'!J29,'3.USD NCCF'!J29,'4.EUR NCCF'!J29,'5.GBP NCCF'!J29,'6.Other(Incld) NCCF'!J29)</f>
        <v>0</v>
      </c>
      <c r="K29" s="197">
        <f>SUM('2.CAD NCCF'!K29,'3.USD NCCF'!K29,'4.EUR NCCF'!K29,'5.GBP NCCF'!K29,'6.Other(Incld) NCCF'!K29)</f>
        <v>0</v>
      </c>
      <c r="L29" s="178">
        <f>SUM('2.CAD NCCF'!L29,'3.USD NCCF'!L29,'4.EUR NCCF'!L29,'5.GBP NCCF'!L29,'6.Other(Incld) NCCF'!L29)</f>
        <v>0</v>
      </c>
      <c r="M29" s="182">
        <f>SUM('2.CAD NCCF'!M29,'3.USD NCCF'!M29,'4.EUR NCCF'!M29,'5.GBP NCCF'!M29,'6.Other(Incld) NCCF'!M29)</f>
        <v>0</v>
      </c>
      <c r="N29" s="182">
        <f>SUM('2.CAD NCCF'!N29,'3.USD NCCF'!N29,'4.EUR NCCF'!N29,'5.GBP NCCF'!N29,'6.Other(Incld) NCCF'!N29)</f>
        <v>0</v>
      </c>
      <c r="O29" s="182">
        <f>SUM('2.CAD NCCF'!O29,'3.USD NCCF'!O29,'4.EUR NCCF'!O29,'5.GBP NCCF'!O29,'6.Other(Incld) NCCF'!O29)</f>
        <v>0</v>
      </c>
      <c r="P29" s="192">
        <f>SUM('2.CAD NCCF'!P29,'3.USD NCCF'!P29,'4.EUR NCCF'!P29,'5.GBP NCCF'!P29,'6.Other(Incld) NCCF'!P29)</f>
        <v>0</v>
      </c>
      <c r="Q29" s="182">
        <f>SUM('2.CAD NCCF'!Q29,'3.USD NCCF'!Q29,'4.EUR NCCF'!Q29,'5.GBP NCCF'!Q29,'6.Other(Incld) NCCF'!Q29)</f>
        <v>0</v>
      </c>
      <c r="R29" s="182">
        <f>SUM('2.CAD NCCF'!R29,'3.USD NCCF'!R29,'4.EUR NCCF'!R29,'5.GBP NCCF'!R29,'6.Other(Incld) NCCF'!R29)</f>
        <v>0</v>
      </c>
      <c r="S29" s="182">
        <f>SUM('2.CAD NCCF'!S29,'3.USD NCCF'!S29,'4.EUR NCCF'!S29,'5.GBP NCCF'!S29,'6.Other(Incld) NCCF'!S29)</f>
        <v>0</v>
      </c>
      <c r="T29" s="182">
        <f>SUM('2.CAD NCCF'!T29,'3.USD NCCF'!T29,'4.EUR NCCF'!T29,'5.GBP NCCF'!T29,'6.Other(Incld) NCCF'!T29)</f>
        <v>0</v>
      </c>
      <c r="U29" s="178">
        <f>SUM('2.CAD NCCF'!U29,'3.USD NCCF'!U29,'4.EUR NCCF'!U29,'5.GBP NCCF'!U29,'6.Other(Incld) NCCF'!U29)</f>
        <v>0</v>
      </c>
      <c r="V29" s="192">
        <f>SUM('2.CAD NCCF'!V29,'3.USD NCCF'!V29,'4.EUR NCCF'!V29,'5.GBP NCCF'!V29,'6.Other(Incld) NCCF'!V29)</f>
        <v>0</v>
      </c>
      <c r="W29" s="125">
        <f>SUM('2.CAD NCCF'!W29,'3.USD NCCF'!W29,'4.EUR NCCF'!W29,'5.GBP NCCF'!W29,'6.Other(Incld) NCCF'!W29)</f>
        <v>0</v>
      </c>
      <c r="Y29" s="367"/>
    </row>
    <row r="30" spans="2:25" s="72" customFormat="1" outlineLevel="1" x14ac:dyDescent="0.2">
      <c r="B30" s="25"/>
      <c r="C30" s="23"/>
      <c r="D30" s="23"/>
      <c r="E30" s="24"/>
      <c r="F30" s="176" t="s">
        <v>328</v>
      </c>
      <c r="G30" s="190">
        <f>SUM('2.CAD NCCF'!G30,'3.USD NCCF'!G30,'4.EUR NCCF'!G30,'5.GBP NCCF'!G30,'6.Other(Incld) NCCF'!G30)</f>
        <v>0</v>
      </c>
      <c r="H30" s="242">
        <f>SUM('2.CAD NCCF'!H30,'3.USD NCCF'!H30,'4.EUR NCCF'!H30,'5.GBP NCCF'!H30,'6.Other(Incld) NCCF'!H30)</f>
        <v>0</v>
      </c>
      <c r="I30" s="179">
        <f>SUM('2.CAD NCCF'!I30,'3.USD NCCF'!I30,'4.EUR NCCF'!I30,'5.GBP NCCF'!I30,'6.Other(Incld) NCCF'!I30)</f>
        <v>0</v>
      </c>
      <c r="J30" s="179">
        <f>SUM('2.CAD NCCF'!J30,'3.USD NCCF'!J30,'4.EUR NCCF'!J30,'5.GBP NCCF'!J30,'6.Other(Incld) NCCF'!J30)</f>
        <v>0</v>
      </c>
      <c r="K30" s="197">
        <f>SUM('2.CAD NCCF'!K30,'3.USD NCCF'!K30,'4.EUR NCCF'!K30,'5.GBP NCCF'!K30,'6.Other(Incld) NCCF'!K30)</f>
        <v>0</v>
      </c>
      <c r="L30" s="178">
        <f>SUM('2.CAD NCCF'!L30,'3.USD NCCF'!L30,'4.EUR NCCF'!L30,'5.GBP NCCF'!L30,'6.Other(Incld) NCCF'!L30)</f>
        <v>0</v>
      </c>
      <c r="M30" s="182">
        <f>SUM('2.CAD NCCF'!M30,'3.USD NCCF'!M30,'4.EUR NCCF'!M30,'5.GBP NCCF'!M30,'6.Other(Incld) NCCF'!M30)</f>
        <v>0</v>
      </c>
      <c r="N30" s="182">
        <f>SUM('2.CAD NCCF'!N30,'3.USD NCCF'!N30,'4.EUR NCCF'!N30,'5.GBP NCCF'!N30,'6.Other(Incld) NCCF'!N30)</f>
        <v>0</v>
      </c>
      <c r="O30" s="182">
        <f>SUM('2.CAD NCCF'!O30,'3.USD NCCF'!O30,'4.EUR NCCF'!O30,'5.GBP NCCF'!O30,'6.Other(Incld) NCCF'!O30)</f>
        <v>0</v>
      </c>
      <c r="P30" s="192">
        <f>SUM('2.CAD NCCF'!P30,'3.USD NCCF'!P30,'4.EUR NCCF'!P30,'5.GBP NCCF'!P30,'6.Other(Incld) NCCF'!P30)</f>
        <v>0</v>
      </c>
      <c r="Q30" s="182">
        <f>SUM('2.CAD NCCF'!Q30,'3.USD NCCF'!Q30,'4.EUR NCCF'!Q30,'5.GBP NCCF'!Q30,'6.Other(Incld) NCCF'!Q30)</f>
        <v>0</v>
      </c>
      <c r="R30" s="182">
        <f>SUM('2.CAD NCCF'!R30,'3.USD NCCF'!R30,'4.EUR NCCF'!R30,'5.GBP NCCF'!R30,'6.Other(Incld) NCCF'!R30)</f>
        <v>0</v>
      </c>
      <c r="S30" s="182">
        <f>SUM('2.CAD NCCF'!S30,'3.USD NCCF'!S30,'4.EUR NCCF'!S30,'5.GBP NCCF'!S30,'6.Other(Incld) NCCF'!S30)</f>
        <v>0</v>
      </c>
      <c r="T30" s="182">
        <f>SUM('2.CAD NCCF'!T30,'3.USD NCCF'!T30,'4.EUR NCCF'!T30,'5.GBP NCCF'!T30,'6.Other(Incld) NCCF'!T30)</f>
        <v>0</v>
      </c>
      <c r="U30" s="178">
        <f>SUM('2.CAD NCCF'!U30,'3.USD NCCF'!U30,'4.EUR NCCF'!U30,'5.GBP NCCF'!U30,'6.Other(Incld) NCCF'!U30)</f>
        <v>0</v>
      </c>
      <c r="V30" s="192">
        <f>SUM('2.CAD NCCF'!V30,'3.USD NCCF'!V30,'4.EUR NCCF'!V30,'5.GBP NCCF'!V30,'6.Other(Incld) NCCF'!V30)</f>
        <v>0</v>
      </c>
      <c r="W30" s="125">
        <f>SUM('2.CAD NCCF'!W30,'3.USD NCCF'!W30,'4.EUR NCCF'!W30,'5.GBP NCCF'!W30,'6.Other(Incld) NCCF'!W30)</f>
        <v>0</v>
      </c>
      <c r="Y30" s="367"/>
    </row>
    <row r="31" spans="2:25" s="72" customFormat="1" outlineLevel="1" x14ac:dyDescent="0.2">
      <c r="B31" s="25"/>
      <c r="C31" s="23"/>
      <c r="D31" s="23"/>
      <c r="E31" s="24"/>
      <c r="F31" s="176" t="s">
        <v>329</v>
      </c>
      <c r="G31" s="190">
        <f>SUM('2.CAD NCCF'!G31,'3.USD NCCF'!G31,'4.EUR NCCF'!G31,'5.GBP NCCF'!G31,'6.Other(Incld) NCCF'!G31)</f>
        <v>0</v>
      </c>
      <c r="H31" s="242">
        <f>SUM('2.CAD NCCF'!H31,'3.USD NCCF'!H31,'4.EUR NCCF'!H31,'5.GBP NCCF'!H31,'6.Other(Incld) NCCF'!H31)</f>
        <v>0</v>
      </c>
      <c r="I31" s="179">
        <f>SUM('2.CAD NCCF'!I31,'3.USD NCCF'!I31,'4.EUR NCCF'!I31,'5.GBP NCCF'!I31,'6.Other(Incld) NCCF'!I31)</f>
        <v>0</v>
      </c>
      <c r="J31" s="179">
        <f>SUM('2.CAD NCCF'!J31,'3.USD NCCF'!J31,'4.EUR NCCF'!J31,'5.GBP NCCF'!J31,'6.Other(Incld) NCCF'!J31)</f>
        <v>0</v>
      </c>
      <c r="K31" s="197">
        <f>SUM('2.CAD NCCF'!K31,'3.USD NCCF'!K31,'4.EUR NCCF'!K31,'5.GBP NCCF'!K31,'6.Other(Incld) NCCF'!K31)</f>
        <v>0</v>
      </c>
      <c r="L31" s="178">
        <f>SUM('2.CAD NCCF'!L31,'3.USD NCCF'!L31,'4.EUR NCCF'!L31,'5.GBP NCCF'!L31,'6.Other(Incld) NCCF'!L31)</f>
        <v>0</v>
      </c>
      <c r="M31" s="182">
        <f>SUM('2.CAD NCCF'!M31,'3.USD NCCF'!M31,'4.EUR NCCF'!M31,'5.GBP NCCF'!M31,'6.Other(Incld) NCCF'!M31)</f>
        <v>0</v>
      </c>
      <c r="N31" s="182">
        <f>SUM('2.CAD NCCF'!N31,'3.USD NCCF'!N31,'4.EUR NCCF'!N31,'5.GBP NCCF'!N31,'6.Other(Incld) NCCF'!N31)</f>
        <v>0</v>
      </c>
      <c r="O31" s="182">
        <f>SUM('2.CAD NCCF'!O31,'3.USD NCCF'!O31,'4.EUR NCCF'!O31,'5.GBP NCCF'!O31,'6.Other(Incld) NCCF'!O31)</f>
        <v>0</v>
      </c>
      <c r="P31" s="192">
        <f>SUM('2.CAD NCCF'!P31,'3.USD NCCF'!P31,'4.EUR NCCF'!P31,'5.GBP NCCF'!P31,'6.Other(Incld) NCCF'!P31)</f>
        <v>0</v>
      </c>
      <c r="Q31" s="182">
        <f>SUM('2.CAD NCCF'!Q31,'3.USD NCCF'!Q31,'4.EUR NCCF'!Q31,'5.GBP NCCF'!Q31,'6.Other(Incld) NCCF'!Q31)</f>
        <v>0</v>
      </c>
      <c r="R31" s="182">
        <f>SUM('2.CAD NCCF'!R31,'3.USD NCCF'!R31,'4.EUR NCCF'!R31,'5.GBP NCCF'!R31,'6.Other(Incld) NCCF'!R31)</f>
        <v>0</v>
      </c>
      <c r="S31" s="182">
        <f>SUM('2.CAD NCCF'!S31,'3.USD NCCF'!S31,'4.EUR NCCF'!S31,'5.GBP NCCF'!S31,'6.Other(Incld) NCCF'!S31)</f>
        <v>0</v>
      </c>
      <c r="T31" s="182">
        <f>SUM('2.CAD NCCF'!T31,'3.USD NCCF'!T31,'4.EUR NCCF'!T31,'5.GBP NCCF'!T31,'6.Other(Incld) NCCF'!T31)</f>
        <v>0</v>
      </c>
      <c r="U31" s="178">
        <f>SUM('2.CAD NCCF'!U31,'3.USD NCCF'!U31,'4.EUR NCCF'!U31,'5.GBP NCCF'!U31,'6.Other(Incld) NCCF'!U31)</f>
        <v>0</v>
      </c>
      <c r="V31" s="192">
        <f>SUM('2.CAD NCCF'!V31,'3.USD NCCF'!V31,'4.EUR NCCF'!V31,'5.GBP NCCF'!V31,'6.Other(Incld) NCCF'!V31)</f>
        <v>0</v>
      </c>
      <c r="W31" s="125">
        <f>SUM('2.CAD NCCF'!W31,'3.USD NCCF'!W31,'4.EUR NCCF'!W31,'5.GBP NCCF'!W31,'6.Other(Incld) NCCF'!W31)</f>
        <v>0</v>
      </c>
      <c r="Y31" s="367"/>
    </row>
    <row r="32" spans="2:25" s="72" customFormat="1" outlineLevel="1" x14ac:dyDescent="0.2">
      <c r="B32" s="25"/>
      <c r="C32" s="23"/>
      <c r="D32" s="23"/>
      <c r="E32" s="24"/>
      <c r="F32" s="176" t="s">
        <v>330</v>
      </c>
      <c r="G32" s="190">
        <f>SUM('2.CAD NCCF'!G32,'3.USD NCCF'!G32,'4.EUR NCCF'!G32,'5.GBP NCCF'!G32,'6.Other(Incld) NCCF'!G32)</f>
        <v>0</v>
      </c>
      <c r="H32" s="242">
        <f>SUM('2.CAD NCCF'!H32,'3.USD NCCF'!H32,'4.EUR NCCF'!H32,'5.GBP NCCF'!H32,'6.Other(Incld) NCCF'!H32)</f>
        <v>0</v>
      </c>
      <c r="I32" s="179">
        <f>SUM('2.CAD NCCF'!I32,'3.USD NCCF'!I32,'4.EUR NCCF'!I32,'5.GBP NCCF'!I32,'6.Other(Incld) NCCF'!I32)</f>
        <v>0</v>
      </c>
      <c r="J32" s="179">
        <f>SUM('2.CAD NCCF'!J32,'3.USD NCCF'!J32,'4.EUR NCCF'!J32,'5.GBP NCCF'!J32,'6.Other(Incld) NCCF'!J32)</f>
        <v>0</v>
      </c>
      <c r="K32" s="197">
        <f>SUM('2.CAD NCCF'!K32,'3.USD NCCF'!K32,'4.EUR NCCF'!K32,'5.GBP NCCF'!K32,'6.Other(Incld) NCCF'!K32)</f>
        <v>0</v>
      </c>
      <c r="L32" s="178">
        <f>SUM('2.CAD NCCF'!L32,'3.USD NCCF'!L32,'4.EUR NCCF'!L32,'5.GBP NCCF'!L32,'6.Other(Incld) NCCF'!L32)</f>
        <v>0</v>
      </c>
      <c r="M32" s="182">
        <f>SUM('2.CAD NCCF'!M32,'3.USD NCCF'!M32,'4.EUR NCCF'!M32,'5.GBP NCCF'!M32,'6.Other(Incld) NCCF'!M32)</f>
        <v>0</v>
      </c>
      <c r="N32" s="182">
        <f>SUM('2.CAD NCCF'!N32,'3.USD NCCF'!N32,'4.EUR NCCF'!N32,'5.GBP NCCF'!N32,'6.Other(Incld) NCCF'!N32)</f>
        <v>0</v>
      </c>
      <c r="O32" s="182">
        <f>SUM('2.CAD NCCF'!O32,'3.USD NCCF'!O32,'4.EUR NCCF'!O32,'5.GBP NCCF'!O32,'6.Other(Incld) NCCF'!O32)</f>
        <v>0</v>
      </c>
      <c r="P32" s="192">
        <f>SUM('2.CAD NCCF'!P32,'3.USD NCCF'!P32,'4.EUR NCCF'!P32,'5.GBP NCCF'!P32,'6.Other(Incld) NCCF'!P32)</f>
        <v>0</v>
      </c>
      <c r="Q32" s="182">
        <f>SUM('2.CAD NCCF'!Q32,'3.USD NCCF'!Q32,'4.EUR NCCF'!Q32,'5.GBP NCCF'!Q32,'6.Other(Incld) NCCF'!Q32)</f>
        <v>0</v>
      </c>
      <c r="R32" s="182">
        <f>SUM('2.CAD NCCF'!R32,'3.USD NCCF'!R32,'4.EUR NCCF'!R32,'5.GBP NCCF'!R32,'6.Other(Incld) NCCF'!R32)</f>
        <v>0</v>
      </c>
      <c r="S32" s="182">
        <f>SUM('2.CAD NCCF'!S32,'3.USD NCCF'!S32,'4.EUR NCCF'!S32,'5.GBP NCCF'!S32,'6.Other(Incld) NCCF'!S32)</f>
        <v>0</v>
      </c>
      <c r="T32" s="182">
        <f>SUM('2.CAD NCCF'!T32,'3.USD NCCF'!T32,'4.EUR NCCF'!T32,'5.GBP NCCF'!T32,'6.Other(Incld) NCCF'!T32)</f>
        <v>0</v>
      </c>
      <c r="U32" s="178">
        <f>SUM('2.CAD NCCF'!U32,'3.USD NCCF'!U32,'4.EUR NCCF'!U32,'5.GBP NCCF'!U32,'6.Other(Incld) NCCF'!U32)</f>
        <v>0</v>
      </c>
      <c r="V32" s="192">
        <f>SUM('2.CAD NCCF'!V32,'3.USD NCCF'!V32,'4.EUR NCCF'!V32,'5.GBP NCCF'!V32,'6.Other(Incld) NCCF'!V32)</f>
        <v>0</v>
      </c>
      <c r="W32" s="125">
        <f>SUM('2.CAD NCCF'!W32,'3.USD NCCF'!W32,'4.EUR NCCF'!W32,'5.GBP NCCF'!W32,'6.Other(Incld) NCCF'!W32)</f>
        <v>0</v>
      </c>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83"/>
    </row>
    <row r="35" spans="2:25" s="72" customFormat="1" outlineLevel="1" x14ac:dyDescent="0.2">
      <c r="B35" s="25"/>
      <c r="C35" s="23"/>
      <c r="D35" s="23"/>
      <c r="E35" s="64"/>
      <c r="F35" s="176" t="s">
        <v>55</v>
      </c>
      <c r="G35" s="190">
        <f>SUM('2.CAD NCCF'!G35,'3.USD NCCF'!G35,'4.EUR NCCF'!G35,'5.GBP NCCF'!G35,'6.Other(Incld) NCCF'!G35)</f>
        <v>0</v>
      </c>
      <c r="H35" s="242">
        <f>SUM('2.CAD NCCF'!H35,'3.USD NCCF'!H35,'4.EUR NCCF'!H35,'5.GBP NCCF'!H35,'6.Other(Incld) NCCF'!H35)</f>
        <v>0</v>
      </c>
      <c r="I35" s="179">
        <f>SUM('2.CAD NCCF'!I35,'3.USD NCCF'!I35,'4.EUR NCCF'!I35,'5.GBP NCCF'!I35,'6.Other(Incld) NCCF'!I35)</f>
        <v>0</v>
      </c>
      <c r="J35" s="179">
        <f>SUM('2.CAD NCCF'!J35,'3.USD NCCF'!J35,'4.EUR NCCF'!J35,'5.GBP NCCF'!J35,'6.Other(Incld) NCCF'!J35)</f>
        <v>0</v>
      </c>
      <c r="K35" s="197">
        <f>SUM('2.CAD NCCF'!K35,'3.USD NCCF'!K35,'4.EUR NCCF'!K35,'5.GBP NCCF'!K35,'6.Other(Incld) NCCF'!K35)</f>
        <v>0</v>
      </c>
      <c r="L35" s="178">
        <f>SUM('2.CAD NCCF'!L35,'3.USD NCCF'!L35,'4.EUR NCCF'!L35,'5.GBP NCCF'!L35,'6.Other(Incld) NCCF'!L35)</f>
        <v>0</v>
      </c>
      <c r="M35" s="182">
        <f>SUM('2.CAD NCCF'!M35,'3.USD NCCF'!M35,'4.EUR NCCF'!M35,'5.GBP NCCF'!M35,'6.Other(Incld) NCCF'!M35)</f>
        <v>0</v>
      </c>
      <c r="N35" s="182">
        <f>SUM('2.CAD NCCF'!N35,'3.USD NCCF'!N35,'4.EUR NCCF'!N35,'5.GBP NCCF'!N35,'6.Other(Incld) NCCF'!N35)</f>
        <v>0</v>
      </c>
      <c r="O35" s="182">
        <f>SUM('2.CAD NCCF'!O35,'3.USD NCCF'!O35,'4.EUR NCCF'!O35,'5.GBP NCCF'!O35,'6.Other(Incld) NCCF'!O35)</f>
        <v>0</v>
      </c>
      <c r="P35" s="192">
        <f>SUM('2.CAD NCCF'!P35,'3.USD NCCF'!P35,'4.EUR NCCF'!P35,'5.GBP NCCF'!P35,'6.Other(Incld) NCCF'!P35)</f>
        <v>0</v>
      </c>
      <c r="Q35" s="182">
        <f>SUM('2.CAD NCCF'!Q35,'3.USD NCCF'!Q35,'4.EUR NCCF'!Q35,'5.GBP NCCF'!Q35,'6.Other(Incld) NCCF'!Q35)</f>
        <v>0</v>
      </c>
      <c r="R35" s="182">
        <f>SUM('2.CAD NCCF'!R35,'3.USD NCCF'!R35,'4.EUR NCCF'!R35,'5.GBP NCCF'!R35,'6.Other(Incld) NCCF'!R35)</f>
        <v>0</v>
      </c>
      <c r="S35" s="182">
        <f>SUM('2.CAD NCCF'!S35,'3.USD NCCF'!S35,'4.EUR NCCF'!S35,'5.GBP NCCF'!S35,'6.Other(Incld) NCCF'!S35)</f>
        <v>0</v>
      </c>
      <c r="T35" s="182">
        <f>SUM('2.CAD NCCF'!T35,'3.USD NCCF'!T35,'4.EUR NCCF'!T35,'5.GBP NCCF'!T35,'6.Other(Incld) NCCF'!T35)</f>
        <v>0</v>
      </c>
      <c r="U35" s="178">
        <f>SUM('2.CAD NCCF'!U35,'3.USD NCCF'!U35,'4.EUR NCCF'!U35,'5.GBP NCCF'!U35,'6.Other(Incld) NCCF'!U35)</f>
        <v>0</v>
      </c>
      <c r="V35" s="192">
        <f>SUM('2.CAD NCCF'!V35,'3.USD NCCF'!V35,'4.EUR NCCF'!V35,'5.GBP NCCF'!V35,'6.Other(Incld) NCCF'!V35)</f>
        <v>0</v>
      </c>
      <c r="W35" s="125">
        <f>SUM('2.CAD NCCF'!W35,'3.USD NCCF'!W35,'4.EUR NCCF'!W35,'5.GBP NCCF'!W35,'6.Other(Incld) NCCF'!W35)</f>
        <v>0</v>
      </c>
      <c r="Y35" s="367"/>
    </row>
    <row r="36" spans="2:25" s="72" customFormat="1" outlineLevel="1" x14ac:dyDescent="0.2">
      <c r="B36" s="25"/>
      <c r="C36" s="23"/>
      <c r="D36" s="23"/>
      <c r="E36" s="24"/>
      <c r="F36" s="176" t="s">
        <v>161</v>
      </c>
      <c r="G36" s="190">
        <f>SUM('2.CAD NCCF'!G36,'3.USD NCCF'!G36,'4.EUR NCCF'!G36,'5.GBP NCCF'!G36,'6.Other(Incld) NCCF'!G36)</f>
        <v>0</v>
      </c>
      <c r="H36" s="242">
        <f>SUM('2.CAD NCCF'!H36,'3.USD NCCF'!H36,'4.EUR NCCF'!H36,'5.GBP NCCF'!H36,'6.Other(Incld) NCCF'!H36)</f>
        <v>0</v>
      </c>
      <c r="I36" s="179">
        <f>SUM('2.CAD NCCF'!I36,'3.USD NCCF'!I36,'4.EUR NCCF'!I36,'5.GBP NCCF'!I36,'6.Other(Incld) NCCF'!I36)</f>
        <v>0</v>
      </c>
      <c r="J36" s="179">
        <f>SUM('2.CAD NCCF'!J36,'3.USD NCCF'!J36,'4.EUR NCCF'!J36,'5.GBP NCCF'!J36,'6.Other(Incld) NCCF'!J36)</f>
        <v>0</v>
      </c>
      <c r="K36" s="197">
        <f>SUM('2.CAD NCCF'!K36,'3.USD NCCF'!K36,'4.EUR NCCF'!K36,'5.GBP NCCF'!K36,'6.Other(Incld) NCCF'!K36)</f>
        <v>0</v>
      </c>
      <c r="L36" s="178">
        <f>SUM('2.CAD NCCF'!L36,'3.USD NCCF'!L36,'4.EUR NCCF'!L36,'5.GBP NCCF'!L36,'6.Other(Incld) NCCF'!L36)</f>
        <v>0</v>
      </c>
      <c r="M36" s="182">
        <f>SUM('2.CAD NCCF'!M36,'3.USD NCCF'!M36,'4.EUR NCCF'!M36,'5.GBP NCCF'!M36,'6.Other(Incld) NCCF'!M36)</f>
        <v>0</v>
      </c>
      <c r="N36" s="182">
        <f>SUM('2.CAD NCCF'!N36,'3.USD NCCF'!N36,'4.EUR NCCF'!N36,'5.GBP NCCF'!N36,'6.Other(Incld) NCCF'!N36)</f>
        <v>0</v>
      </c>
      <c r="O36" s="182">
        <f>SUM('2.CAD NCCF'!O36,'3.USD NCCF'!O36,'4.EUR NCCF'!O36,'5.GBP NCCF'!O36,'6.Other(Incld) NCCF'!O36)</f>
        <v>0</v>
      </c>
      <c r="P36" s="192">
        <f>SUM('2.CAD NCCF'!P36,'3.USD NCCF'!P36,'4.EUR NCCF'!P36,'5.GBP NCCF'!P36,'6.Other(Incld) NCCF'!P36)</f>
        <v>0</v>
      </c>
      <c r="Q36" s="182">
        <f>SUM('2.CAD NCCF'!Q36,'3.USD NCCF'!Q36,'4.EUR NCCF'!Q36,'5.GBP NCCF'!Q36,'6.Other(Incld) NCCF'!Q36)</f>
        <v>0</v>
      </c>
      <c r="R36" s="182">
        <f>SUM('2.CAD NCCF'!R36,'3.USD NCCF'!R36,'4.EUR NCCF'!R36,'5.GBP NCCF'!R36,'6.Other(Incld) NCCF'!R36)</f>
        <v>0</v>
      </c>
      <c r="S36" s="182">
        <f>SUM('2.CAD NCCF'!S36,'3.USD NCCF'!S36,'4.EUR NCCF'!S36,'5.GBP NCCF'!S36,'6.Other(Incld) NCCF'!S36)</f>
        <v>0</v>
      </c>
      <c r="T36" s="182">
        <f>SUM('2.CAD NCCF'!T36,'3.USD NCCF'!T36,'4.EUR NCCF'!T36,'5.GBP NCCF'!T36,'6.Other(Incld) NCCF'!T36)</f>
        <v>0</v>
      </c>
      <c r="U36" s="178">
        <f>SUM('2.CAD NCCF'!U36,'3.USD NCCF'!U36,'4.EUR NCCF'!U36,'5.GBP NCCF'!U36,'6.Other(Incld) NCCF'!U36)</f>
        <v>0</v>
      </c>
      <c r="V36" s="192">
        <f>SUM('2.CAD NCCF'!V36,'3.USD NCCF'!V36,'4.EUR NCCF'!V36,'5.GBP NCCF'!V36,'6.Other(Incld) NCCF'!V36)</f>
        <v>0</v>
      </c>
      <c r="W36" s="125">
        <f>SUM('2.CAD NCCF'!W36,'3.USD NCCF'!W36,'4.EUR NCCF'!W36,'5.GBP NCCF'!W36,'6.Other(Incld) NCCF'!W36)</f>
        <v>0</v>
      </c>
      <c r="Y36" s="367"/>
    </row>
    <row r="37" spans="2:25" s="72" customFormat="1" outlineLevel="1" x14ac:dyDescent="0.2">
      <c r="B37" s="25"/>
      <c r="C37" s="23"/>
      <c r="D37" s="23"/>
      <c r="E37" s="24"/>
      <c r="F37" s="176" t="s">
        <v>331</v>
      </c>
      <c r="G37" s="190">
        <f>SUM('2.CAD NCCF'!G37,'3.USD NCCF'!G37,'4.EUR NCCF'!G37,'5.GBP NCCF'!G37,'6.Other(Incld) NCCF'!G37)</f>
        <v>0</v>
      </c>
      <c r="H37" s="242">
        <f>SUM('2.CAD NCCF'!H37,'3.USD NCCF'!H37,'4.EUR NCCF'!H37,'5.GBP NCCF'!H37,'6.Other(Incld) NCCF'!H37)</f>
        <v>0</v>
      </c>
      <c r="I37" s="179">
        <f>SUM('2.CAD NCCF'!I37,'3.USD NCCF'!I37,'4.EUR NCCF'!I37,'5.GBP NCCF'!I37,'6.Other(Incld) NCCF'!I37)</f>
        <v>0</v>
      </c>
      <c r="J37" s="179">
        <f>SUM('2.CAD NCCF'!J37,'3.USD NCCF'!J37,'4.EUR NCCF'!J37,'5.GBP NCCF'!J37,'6.Other(Incld) NCCF'!J37)</f>
        <v>0</v>
      </c>
      <c r="K37" s="197">
        <f>SUM('2.CAD NCCF'!K37,'3.USD NCCF'!K37,'4.EUR NCCF'!K37,'5.GBP NCCF'!K37,'6.Other(Incld) NCCF'!K37)</f>
        <v>0</v>
      </c>
      <c r="L37" s="178">
        <f>SUM('2.CAD NCCF'!L37,'3.USD NCCF'!L37,'4.EUR NCCF'!L37,'5.GBP NCCF'!L37,'6.Other(Incld) NCCF'!L37)</f>
        <v>0</v>
      </c>
      <c r="M37" s="182">
        <f>SUM('2.CAD NCCF'!M37,'3.USD NCCF'!M37,'4.EUR NCCF'!M37,'5.GBP NCCF'!M37,'6.Other(Incld) NCCF'!M37)</f>
        <v>0</v>
      </c>
      <c r="N37" s="182">
        <f>SUM('2.CAD NCCF'!N37,'3.USD NCCF'!N37,'4.EUR NCCF'!N37,'5.GBP NCCF'!N37,'6.Other(Incld) NCCF'!N37)</f>
        <v>0</v>
      </c>
      <c r="O37" s="182">
        <f>SUM('2.CAD NCCF'!O37,'3.USD NCCF'!O37,'4.EUR NCCF'!O37,'5.GBP NCCF'!O37,'6.Other(Incld) NCCF'!O37)</f>
        <v>0</v>
      </c>
      <c r="P37" s="192">
        <f>SUM('2.CAD NCCF'!P37,'3.USD NCCF'!P37,'4.EUR NCCF'!P37,'5.GBP NCCF'!P37,'6.Other(Incld) NCCF'!P37)</f>
        <v>0</v>
      </c>
      <c r="Q37" s="182">
        <f>SUM('2.CAD NCCF'!Q37,'3.USD NCCF'!Q37,'4.EUR NCCF'!Q37,'5.GBP NCCF'!Q37,'6.Other(Incld) NCCF'!Q37)</f>
        <v>0</v>
      </c>
      <c r="R37" s="182">
        <f>SUM('2.CAD NCCF'!R37,'3.USD NCCF'!R37,'4.EUR NCCF'!R37,'5.GBP NCCF'!R37,'6.Other(Incld) NCCF'!R37)</f>
        <v>0</v>
      </c>
      <c r="S37" s="182">
        <f>SUM('2.CAD NCCF'!S37,'3.USD NCCF'!S37,'4.EUR NCCF'!S37,'5.GBP NCCF'!S37,'6.Other(Incld) NCCF'!S37)</f>
        <v>0</v>
      </c>
      <c r="T37" s="182">
        <f>SUM('2.CAD NCCF'!T37,'3.USD NCCF'!T37,'4.EUR NCCF'!T37,'5.GBP NCCF'!T37,'6.Other(Incld) NCCF'!T37)</f>
        <v>0</v>
      </c>
      <c r="U37" s="178">
        <f>SUM('2.CAD NCCF'!U37,'3.USD NCCF'!U37,'4.EUR NCCF'!U37,'5.GBP NCCF'!U37,'6.Other(Incld) NCCF'!U37)</f>
        <v>0</v>
      </c>
      <c r="V37" s="192">
        <f>SUM('2.CAD NCCF'!V37,'3.USD NCCF'!V37,'4.EUR NCCF'!V37,'5.GBP NCCF'!V37,'6.Other(Incld) NCCF'!V37)</f>
        <v>0</v>
      </c>
      <c r="W37" s="125">
        <f>SUM('2.CAD NCCF'!W37,'3.USD NCCF'!W37,'4.EUR NCCF'!W37,'5.GBP NCCF'!W37,'6.Other(Incld) NCCF'!W37)</f>
        <v>0</v>
      </c>
      <c r="Y37" s="367"/>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
      <c r="B39" s="25"/>
      <c r="C39" s="23"/>
      <c r="D39" s="23"/>
      <c r="E39" s="24"/>
      <c r="F39" s="176" t="s">
        <v>162</v>
      </c>
      <c r="G39" s="190">
        <f>SUM('2.CAD NCCF'!G39,'3.USD NCCF'!G39,'4.EUR NCCF'!G39,'5.GBP NCCF'!G39,'6.Other(Incld) NCCF'!G39)</f>
        <v>0</v>
      </c>
      <c r="H39" s="242">
        <f>SUM('2.CAD NCCF'!H39,'3.USD NCCF'!H39,'4.EUR NCCF'!H39,'5.GBP NCCF'!H39,'6.Other(Incld) NCCF'!H39)</f>
        <v>0</v>
      </c>
      <c r="I39" s="179">
        <f>SUM('2.CAD NCCF'!I39,'3.USD NCCF'!I39,'4.EUR NCCF'!I39,'5.GBP NCCF'!I39,'6.Other(Incld) NCCF'!I39)</f>
        <v>0</v>
      </c>
      <c r="J39" s="179">
        <f>SUM('2.CAD NCCF'!J39,'3.USD NCCF'!J39,'4.EUR NCCF'!J39,'5.GBP NCCF'!J39,'6.Other(Incld) NCCF'!J39)</f>
        <v>0</v>
      </c>
      <c r="K39" s="197">
        <f>SUM('2.CAD NCCF'!K39,'3.USD NCCF'!K39,'4.EUR NCCF'!K39,'5.GBP NCCF'!K39,'6.Other(Incld) NCCF'!K39)</f>
        <v>0</v>
      </c>
      <c r="L39" s="178">
        <f>SUM('2.CAD NCCF'!L39,'3.USD NCCF'!L39,'4.EUR NCCF'!L39,'5.GBP NCCF'!L39,'6.Other(Incld) NCCF'!L39)</f>
        <v>0</v>
      </c>
      <c r="M39" s="182">
        <f>SUM('2.CAD NCCF'!M39,'3.USD NCCF'!M39,'4.EUR NCCF'!M39,'5.GBP NCCF'!M39,'6.Other(Incld) NCCF'!M39)</f>
        <v>0</v>
      </c>
      <c r="N39" s="182">
        <f>SUM('2.CAD NCCF'!N39,'3.USD NCCF'!N39,'4.EUR NCCF'!N39,'5.GBP NCCF'!N39,'6.Other(Incld) NCCF'!N39)</f>
        <v>0</v>
      </c>
      <c r="O39" s="182">
        <f>SUM('2.CAD NCCF'!O39,'3.USD NCCF'!O39,'4.EUR NCCF'!O39,'5.GBP NCCF'!O39,'6.Other(Incld) NCCF'!O39)</f>
        <v>0</v>
      </c>
      <c r="P39" s="192">
        <f>SUM('2.CAD NCCF'!P39,'3.USD NCCF'!P39,'4.EUR NCCF'!P39,'5.GBP NCCF'!P39,'6.Other(Incld) NCCF'!P39)</f>
        <v>0</v>
      </c>
      <c r="Q39" s="182">
        <f>SUM('2.CAD NCCF'!Q39,'3.USD NCCF'!Q39,'4.EUR NCCF'!Q39,'5.GBP NCCF'!Q39,'6.Other(Incld) NCCF'!Q39)</f>
        <v>0</v>
      </c>
      <c r="R39" s="182">
        <f>SUM('2.CAD NCCF'!R39,'3.USD NCCF'!R39,'4.EUR NCCF'!R39,'5.GBP NCCF'!R39,'6.Other(Incld) NCCF'!R39)</f>
        <v>0</v>
      </c>
      <c r="S39" s="182">
        <f>SUM('2.CAD NCCF'!S39,'3.USD NCCF'!S39,'4.EUR NCCF'!S39,'5.GBP NCCF'!S39,'6.Other(Incld) NCCF'!S39)</f>
        <v>0</v>
      </c>
      <c r="T39" s="182">
        <f>SUM('2.CAD NCCF'!T39,'3.USD NCCF'!T39,'4.EUR NCCF'!T39,'5.GBP NCCF'!T39,'6.Other(Incld) NCCF'!T39)</f>
        <v>0</v>
      </c>
      <c r="U39" s="178">
        <f>SUM('2.CAD NCCF'!U39,'3.USD NCCF'!U39,'4.EUR NCCF'!U39,'5.GBP NCCF'!U39,'6.Other(Incld) NCCF'!U39)</f>
        <v>0</v>
      </c>
      <c r="V39" s="192">
        <f>SUM('2.CAD NCCF'!V39,'3.USD NCCF'!V39,'4.EUR NCCF'!V39,'5.GBP NCCF'!V39,'6.Other(Incld) NCCF'!V39)</f>
        <v>0</v>
      </c>
      <c r="W39" s="125">
        <f>SUM('2.CAD NCCF'!W39,'3.USD NCCF'!W39,'4.EUR NCCF'!W39,'5.GBP NCCF'!W39,'6.Other(Incld) NCCF'!W39)</f>
        <v>0</v>
      </c>
      <c r="Y39" s="367"/>
    </row>
    <row r="40" spans="2:25" s="72" customFormat="1" outlineLevel="1" x14ac:dyDescent="0.2">
      <c r="B40" s="25"/>
      <c r="C40" s="23"/>
      <c r="D40" s="23"/>
      <c r="E40" s="24"/>
      <c r="F40" s="176" t="s">
        <v>163</v>
      </c>
      <c r="G40" s="190">
        <f>SUM('2.CAD NCCF'!G40,'3.USD NCCF'!G40,'4.EUR NCCF'!G40,'5.GBP NCCF'!G40,'6.Other(Incld) NCCF'!G40)</f>
        <v>0</v>
      </c>
      <c r="H40" s="242">
        <f>SUM('2.CAD NCCF'!H40,'3.USD NCCF'!H40,'4.EUR NCCF'!H40,'5.GBP NCCF'!H40,'6.Other(Incld) NCCF'!H40)</f>
        <v>0</v>
      </c>
      <c r="I40" s="179">
        <f>SUM('2.CAD NCCF'!I40,'3.USD NCCF'!I40,'4.EUR NCCF'!I40,'5.GBP NCCF'!I40,'6.Other(Incld) NCCF'!I40)</f>
        <v>0</v>
      </c>
      <c r="J40" s="179">
        <f>SUM('2.CAD NCCF'!J40,'3.USD NCCF'!J40,'4.EUR NCCF'!J40,'5.GBP NCCF'!J40,'6.Other(Incld) NCCF'!J40)</f>
        <v>0</v>
      </c>
      <c r="K40" s="197">
        <f>SUM('2.CAD NCCF'!K40,'3.USD NCCF'!K40,'4.EUR NCCF'!K40,'5.GBP NCCF'!K40,'6.Other(Incld) NCCF'!K40)</f>
        <v>0</v>
      </c>
      <c r="L40" s="178">
        <f>SUM('2.CAD NCCF'!L40,'3.USD NCCF'!L40,'4.EUR NCCF'!L40,'5.GBP NCCF'!L40,'6.Other(Incld) NCCF'!L40)</f>
        <v>0</v>
      </c>
      <c r="M40" s="182">
        <f>SUM('2.CAD NCCF'!M40,'3.USD NCCF'!M40,'4.EUR NCCF'!M40,'5.GBP NCCF'!M40,'6.Other(Incld) NCCF'!M40)</f>
        <v>0</v>
      </c>
      <c r="N40" s="182">
        <f>SUM('2.CAD NCCF'!N40,'3.USD NCCF'!N40,'4.EUR NCCF'!N40,'5.GBP NCCF'!N40,'6.Other(Incld) NCCF'!N40)</f>
        <v>0</v>
      </c>
      <c r="O40" s="182">
        <f>SUM('2.CAD NCCF'!O40,'3.USD NCCF'!O40,'4.EUR NCCF'!O40,'5.GBP NCCF'!O40,'6.Other(Incld) NCCF'!O40)</f>
        <v>0</v>
      </c>
      <c r="P40" s="192">
        <f>SUM('2.CAD NCCF'!P40,'3.USD NCCF'!P40,'4.EUR NCCF'!P40,'5.GBP NCCF'!P40,'6.Other(Incld) NCCF'!P40)</f>
        <v>0</v>
      </c>
      <c r="Q40" s="182">
        <f>SUM('2.CAD NCCF'!Q40,'3.USD NCCF'!Q40,'4.EUR NCCF'!Q40,'5.GBP NCCF'!Q40,'6.Other(Incld) NCCF'!Q40)</f>
        <v>0</v>
      </c>
      <c r="R40" s="182">
        <f>SUM('2.CAD NCCF'!R40,'3.USD NCCF'!R40,'4.EUR NCCF'!R40,'5.GBP NCCF'!R40,'6.Other(Incld) NCCF'!R40)</f>
        <v>0</v>
      </c>
      <c r="S40" s="182">
        <f>SUM('2.CAD NCCF'!S40,'3.USD NCCF'!S40,'4.EUR NCCF'!S40,'5.GBP NCCF'!S40,'6.Other(Incld) NCCF'!S40)</f>
        <v>0</v>
      </c>
      <c r="T40" s="182">
        <f>SUM('2.CAD NCCF'!T40,'3.USD NCCF'!T40,'4.EUR NCCF'!T40,'5.GBP NCCF'!T40,'6.Other(Incld) NCCF'!T40)</f>
        <v>0</v>
      </c>
      <c r="U40" s="178">
        <f>SUM('2.CAD NCCF'!U40,'3.USD NCCF'!U40,'4.EUR NCCF'!U40,'5.GBP NCCF'!U40,'6.Other(Incld) NCCF'!U40)</f>
        <v>0</v>
      </c>
      <c r="V40" s="192">
        <f>SUM('2.CAD NCCF'!V40,'3.USD NCCF'!V40,'4.EUR NCCF'!V40,'5.GBP NCCF'!V40,'6.Other(Incld) NCCF'!V40)</f>
        <v>0</v>
      </c>
      <c r="W40" s="125">
        <f>SUM('2.CAD NCCF'!W40,'3.USD NCCF'!W40,'4.EUR NCCF'!W40,'5.GBP NCCF'!W40,'6.Other(Incld) NCCF'!W40)</f>
        <v>0</v>
      </c>
      <c r="Y40" s="367"/>
    </row>
    <row r="41" spans="2:25" s="72" customFormat="1" outlineLevel="1" x14ac:dyDescent="0.2">
      <c r="B41" s="25"/>
      <c r="C41" s="23"/>
      <c r="D41" s="23"/>
      <c r="E41" s="24"/>
      <c r="F41" s="176" t="s">
        <v>332</v>
      </c>
      <c r="G41" s="190">
        <f>SUM('2.CAD NCCF'!G41,'3.USD NCCF'!G41,'4.EUR NCCF'!G41,'5.GBP NCCF'!G41,'6.Other(Incld) NCCF'!G41)</f>
        <v>0</v>
      </c>
      <c r="H41" s="242">
        <f>SUM('2.CAD NCCF'!H41,'3.USD NCCF'!H41,'4.EUR NCCF'!H41,'5.GBP NCCF'!H41,'6.Other(Incld) NCCF'!H41)</f>
        <v>0</v>
      </c>
      <c r="I41" s="179">
        <f>SUM('2.CAD NCCF'!I41,'3.USD NCCF'!I41,'4.EUR NCCF'!I41,'5.GBP NCCF'!I41,'6.Other(Incld) NCCF'!I41)</f>
        <v>0</v>
      </c>
      <c r="J41" s="179">
        <f>SUM('2.CAD NCCF'!J41,'3.USD NCCF'!J41,'4.EUR NCCF'!J41,'5.GBP NCCF'!J41,'6.Other(Incld) NCCF'!J41)</f>
        <v>0</v>
      </c>
      <c r="K41" s="197">
        <f>SUM('2.CAD NCCF'!K41,'3.USD NCCF'!K41,'4.EUR NCCF'!K41,'5.GBP NCCF'!K41,'6.Other(Incld) NCCF'!K41)</f>
        <v>0</v>
      </c>
      <c r="L41" s="178">
        <f>SUM('2.CAD NCCF'!L41,'3.USD NCCF'!L41,'4.EUR NCCF'!L41,'5.GBP NCCF'!L41,'6.Other(Incld) NCCF'!L41)</f>
        <v>0</v>
      </c>
      <c r="M41" s="182">
        <f>SUM('2.CAD NCCF'!M41,'3.USD NCCF'!M41,'4.EUR NCCF'!M41,'5.GBP NCCF'!M41,'6.Other(Incld) NCCF'!M41)</f>
        <v>0</v>
      </c>
      <c r="N41" s="182">
        <f>SUM('2.CAD NCCF'!N41,'3.USD NCCF'!N41,'4.EUR NCCF'!N41,'5.GBP NCCF'!N41,'6.Other(Incld) NCCF'!N41)</f>
        <v>0</v>
      </c>
      <c r="O41" s="182">
        <f>SUM('2.CAD NCCF'!O41,'3.USD NCCF'!O41,'4.EUR NCCF'!O41,'5.GBP NCCF'!O41,'6.Other(Incld) NCCF'!O41)</f>
        <v>0</v>
      </c>
      <c r="P41" s="192">
        <f>SUM('2.CAD NCCF'!P41,'3.USD NCCF'!P41,'4.EUR NCCF'!P41,'5.GBP NCCF'!P41,'6.Other(Incld) NCCF'!P41)</f>
        <v>0</v>
      </c>
      <c r="Q41" s="182">
        <f>SUM('2.CAD NCCF'!Q41,'3.USD NCCF'!Q41,'4.EUR NCCF'!Q41,'5.GBP NCCF'!Q41,'6.Other(Incld) NCCF'!Q41)</f>
        <v>0</v>
      </c>
      <c r="R41" s="182">
        <f>SUM('2.CAD NCCF'!R41,'3.USD NCCF'!R41,'4.EUR NCCF'!R41,'5.GBP NCCF'!R41,'6.Other(Incld) NCCF'!R41)</f>
        <v>0</v>
      </c>
      <c r="S41" s="182">
        <f>SUM('2.CAD NCCF'!S41,'3.USD NCCF'!S41,'4.EUR NCCF'!S41,'5.GBP NCCF'!S41,'6.Other(Incld) NCCF'!S41)</f>
        <v>0</v>
      </c>
      <c r="T41" s="182">
        <f>SUM('2.CAD NCCF'!T41,'3.USD NCCF'!T41,'4.EUR NCCF'!T41,'5.GBP NCCF'!T41,'6.Other(Incld) NCCF'!T41)</f>
        <v>0</v>
      </c>
      <c r="U41" s="178">
        <f>SUM('2.CAD NCCF'!U41,'3.USD NCCF'!U41,'4.EUR NCCF'!U41,'5.GBP NCCF'!U41,'6.Other(Incld) NCCF'!U41)</f>
        <v>0</v>
      </c>
      <c r="V41" s="192">
        <f>SUM('2.CAD NCCF'!V41,'3.USD NCCF'!V41,'4.EUR NCCF'!V41,'5.GBP NCCF'!V41,'6.Other(Incld) NCCF'!V41)</f>
        <v>0</v>
      </c>
      <c r="W41" s="125">
        <f>SUM('2.CAD NCCF'!W41,'3.USD NCCF'!W41,'4.EUR NCCF'!W41,'5.GBP NCCF'!W41,'6.Other(Incld) NCCF'!W41)</f>
        <v>0</v>
      </c>
      <c r="Y41" s="367"/>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
      <c r="B43" s="25"/>
      <c r="C43" s="23"/>
      <c r="D43" s="23"/>
      <c r="E43" s="24"/>
      <c r="F43" s="176" t="s">
        <v>164</v>
      </c>
      <c r="G43" s="190">
        <f>SUM('2.CAD NCCF'!G43,'3.USD NCCF'!G43,'4.EUR NCCF'!G43,'5.GBP NCCF'!G43,'6.Other(Incld) NCCF'!G43)</f>
        <v>0</v>
      </c>
      <c r="H43" s="242">
        <f>SUM('2.CAD NCCF'!H43,'3.USD NCCF'!H43,'4.EUR NCCF'!H43,'5.GBP NCCF'!H43,'6.Other(Incld) NCCF'!H43)</f>
        <v>0</v>
      </c>
      <c r="I43" s="179">
        <f>SUM('2.CAD NCCF'!I43,'3.USD NCCF'!I43,'4.EUR NCCF'!I43,'5.GBP NCCF'!I43,'6.Other(Incld) NCCF'!I43)</f>
        <v>0</v>
      </c>
      <c r="J43" s="179">
        <f>SUM('2.CAD NCCF'!J43,'3.USD NCCF'!J43,'4.EUR NCCF'!J43,'5.GBP NCCF'!J43,'6.Other(Incld) NCCF'!J43)</f>
        <v>0</v>
      </c>
      <c r="K43" s="197">
        <f>SUM('2.CAD NCCF'!K43,'3.USD NCCF'!K43,'4.EUR NCCF'!K43,'5.GBP NCCF'!K43,'6.Other(Incld) NCCF'!K43)</f>
        <v>0</v>
      </c>
      <c r="L43" s="178">
        <f>SUM('2.CAD NCCF'!L43,'3.USD NCCF'!L43,'4.EUR NCCF'!L43,'5.GBP NCCF'!L43,'6.Other(Incld) NCCF'!L43)</f>
        <v>0</v>
      </c>
      <c r="M43" s="182">
        <f>SUM('2.CAD NCCF'!M43,'3.USD NCCF'!M43,'4.EUR NCCF'!M43,'5.GBP NCCF'!M43,'6.Other(Incld) NCCF'!M43)</f>
        <v>0</v>
      </c>
      <c r="N43" s="182">
        <f>SUM('2.CAD NCCF'!N43,'3.USD NCCF'!N43,'4.EUR NCCF'!N43,'5.GBP NCCF'!N43,'6.Other(Incld) NCCF'!N43)</f>
        <v>0</v>
      </c>
      <c r="O43" s="182">
        <f>SUM('2.CAD NCCF'!O43,'3.USD NCCF'!O43,'4.EUR NCCF'!O43,'5.GBP NCCF'!O43,'6.Other(Incld) NCCF'!O43)</f>
        <v>0</v>
      </c>
      <c r="P43" s="192">
        <f>SUM('2.CAD NCCF'!P43,'3.USD NCCF'!P43,'4.EUR NCCF'!P43,'5.GBP NCCF'!P43,'6.Other(Incld) NCCF'!P43)</f>
        <v>0</v>
      </c>
      <c r="Q43" s="182">
        <f>SUM('2.CAD NCCF'!Q43,'3.USD NCCF'!Q43,'4.EUR NCCF'!Q43,'5.GBP NCCF'!Q43,'6.Other(Incld) NCCF'!Q43)</f>
        <v>0</v>
      </c>
      <c r="R43" s="182">
        <f>SUM('2.CAD NCCF'!R43,'3.USD NCCF'!R43,'4.EUR NCCF'!R43,'5.GBP NCCF'!R43,'6.Other(Incld) NCCF'!R43)</f>
        <v>0</v>
      </c>
      <c r="S43" s="182">
        <f>SUM('2.CAD NCCF'!S43,'3.USD NCCF'!S43,'4.EUR NCCF'!S43,'5.GBP NCCF'!S43,'6.Other(Incld) NCCF'!S43)</f>
        <v>0</v>
      </c>
      <c r="T43" s="182">
        <f>SUM('2.CAD NCCF'!T43,'3.USD NCCF'!T43,'4.EUR NCCF'!T43,'5.GBP NCCF'!T43,'6.Other(Incld) NCCF'!T43)</f>
        <v>0</v>
      </c>
      <c r="U43" s="178">
        <f>SUM('2.CAD NCCF'!U43,'3.USD NCCF'!U43,'4.EUR NCCF'!U43,'5.GBP NCCF'!U43,'6.Other(Incld) NCCF'!U43)</f>
        <v>0</v>
      </c>
      <c r="V43" s="192">
        <f>SUM('2.CAD NCCF'!V43,'3.USD NCCF'!V43,'4.EUR NCCF'!V43,'5.GBP NCCF'!V43,'6.Other(Incld) NCCF'!V43)</f>
        <v>0</v>
      </c>
      <c r="W43" s="125">
        <f>SUM('2.CAD NCCF'!W43,'3.USD NCCF'!W43,'4.EUR NCCF'!W43,'5.GBP NCCF'!W43,'6.Other(Incld) NCCF'!W43)</f>
        <v>0</v>
      </c>
      <c r="Y43" s="367"/>
    </row>
    <row r="44" spans="2:25" s="72" customFormat="1" outlineLevel="1" x14ac:dyDescent="0.2">
      <c r="B44" s="25"/>
      <c r="C44" s="23"/>
      <c r="D44" s="23"/>
      <c r="E44" s="24"/>
      <c r="F44" s="176" t="s">
        <v>165</v>
      </c>
      <c r="G44" s="190">
        <f>SUM('2.CAD NCCF'!G44,'3.USD NCCF'!G44,'4.EUR NCCF'!G44,'5.GBP NCCF'!G44,'6.Other(Incld) NCCF'!G44)</f>
        <v>0</v>
      </c>
      <c r="H44" s="242">
        <f>SUM('2.CAD NCCF'!H44,'3.USD NCCF'!H44,'4.EUR NCCF'!H44,'5.GBP NCCF'!H44,'6.Other(Incld) NCCF'!H44)</f>
        <v>0</v>
      </c>
      <c r="I44" s="179">
        <f>SUM('2.CAD NCCF'!I44,'3.USD NCCF'!I44,'4.EUR NCCF'!I44,'5.GBP NCCF'!I44,'6.Other(Incld) NCCF'!I44)</f>
        <v>0</v>
      </c>
      <c r="J44" s="179">
        <f>SUM('2.CAD NCCF'!J44,'3.USD NCCF'!J44,'4.EUR NCCF'!J44,'5.GBP NCCF'!J44,'6.Other(Incld) NCCF'!J44)</f>
        <v>0</v>
      </c>
      <c r="K44" s="197">
        <f>SUM('2.CAD NCCF'!K44,'3.USD NCCF'!K44,'4.EUR NCCF'!K44,'5.GBP NCCF'!K44,'6.Other(Incld) NCCF'!K44)</f>
        <v>0</v>
      </c>
      <c r="L44" s="178">
        <f>SUM('2.CAD NCCF'!L44,'3.USD NCCF'!L44,'4.EUR NCCF'!L44,'5.GBP NCCF'!L44,'6.Other(Incld) NCCF'!L44)</f>
        <v>0</v>
      </c>
      <c r="M44" s="182">
        <f>SUM('2.CAD NCCF'!M44,'3.USD NCCF'!M44,'4.EUR NCCF'!M44,'5.GBP NCCF'!M44,'6.Other(Incld) NCCF'!M44)</f>
        <v>0</v>
      </c>
      <c r="N44" s="182">
        <f>SUM('2.CAD NCCF'!N44,'3.USD NCCF'!N44,'4.EUR NCCF'!N44,'5.GBP NCCF'!N44,'6.Other(Incld) NCCF'!N44)</f>
        <v>0</v>
      </c>
      <c r="O44" s="182">
        <f>SUM('2.CAD NCCF'!O44,'3.USD NCCF'!O44,'4.EUR NCCF'!O44,'5.GBP NCCF'!O44,'6.Other(Incld) NCCF'!O44)</f>
        <v>0</v>
      </c>
      <c r="P44" s="192">
        <f>SUM('2.CAD NCCF'!P44,'3.USD NCCF'!P44,'4.EUR NCCF'!P44,'5.GBP NCCF'!P44,'6.Other(Incld) NCCF'!P44)</f>
        <v>0</v>
      </c>
      <c r="Q44" s="182">
        <f>SUM('2.CAD NCCF'!Q44,'3.USD NCCF'!Q44,'4.EUR NCCF'!Q44,'5.GBP NCCF'!Q44,'6.Other(Incld) NCCF'!Q44)</f>
        <v>0</v>
      </c>
      <c r="R44" s="182">
        <f>SUM('2.CAD NCCF'!R44,'3.USD NCCF'!R44,'4.EUR NCCF'!R44,'5.GBP NCCF'!R44,'6.Other(Incld) NCCF'!R44)</f>
        <v>0</v>
      </c>
      <c r="S44" s="182">
        <f>SUM('2.CAD NCCF'!S44,'3.USD NCCF'!S44,'4.EUR NCCF'!S44,'5.GBP NCCF'!S44,'6.Other(Incld) NCCF'!S44)</f>
        <v>0</v>
      </c>
      <c r="T44" s="182">
        <f>SUM('2.CAD NCCF'!T44,'3.USD NCCF'!T44,'4.EUR NCCF'!T44,'5.GBP NCCF'!T44,'6.Other(Incld) NCCF'!T44)</f>
        <v>0</v>
      </c>
      <c r="U44" s="178">
        <f>SUM('2.CAD NCCF'!U44,'3.USD NCCF'!U44,'4.EUR NCCF'!U44,'5.GBP NCCF'!U44,'6.Other(Incld) NCCF'!U44)</f>
        <v>0</v>
      </c>
      <c r="V44" s="192">
        <f>SUM('2.CAD NCCF'!V44,'3.USD NCCF'!V44,'4.EUR NCCF'!V44,'5.GBP NCCF'!V44,'6.Other(Incld) NCCF'!V44)</f>
        <v>0</v>
      </c>
      <c r="W44" s="125">
        <f>SUM('2.CAD NCCF'!W44,'3.USD NCCF'!W44,'4.EUR NCCF'!W44,'5.GBP NCCF'!W44,'6.Other(Incld) NCCF'!W44)</f>
        <v>0</v>
      </c>
      <c r="Y44" s="367"/>
    </row>
    <row r="45" spans="2:25" s="72" customFormat="1" outlineLevel="1" x14ac:dyDescent="0.2">
      <c r="B45" s="25"/>
      <c r="C45" s="23"/>
      <c r="D45" s="23"/>
      <c r="E45" s="24"/>
      <c r="F45" s="176" t="s">
        <v>333</v>
      </c>
      <c r="G45" s="190">
        <f>SUM('2.CAD NCCF'!G45,'3.USD NCCF'!G45,'4.EUR NCCF'!G45,'5.GBP NCCF'!G45,'6.Other(Incld) NCCF'!G45)</f>
        <v>0</v>
      </c>
      <c r="H45" s="242">
        <f>SUM('2.CAD NCCF'!H45,'3.USD NCCF'!H45,'4.EUR NCCF'!H45,'5.GBP NCCF'!H45,'6.Other(Incld) NCCF'!H45)</f>
        <v>0</v>
      </c>
      <c r="I45" s="179">
        <f>SUM('2.CAD NCCF'!I45,'3.USD NCCF'!I45,'4.EUR NCCF'!I45,'5.GBP NCCF'!I45,'6.Other(Incld) NCCF'!I45)</f>
        <v>0</v>
      </c>
      <c r="J45" s="179">
        <f>SUM('2.CAD NCCF'!J45,'3.USD NCCF'!J45,'4.EUR NCCF'!J45,'5.GBP NCCF'!J45,'6.Other(Incld) NCCF'!J45)</f>
        <v>0</v>
      </c>
      <c r="K45" s="197">
        <f>SUM('2.CAD NCCF'!K45,'3.USD NCCF'!K45,'4.EUR NCCF'!K45,'5.GBP NCCF'!K45,'6.Other(Incld) NCCF'!K45)</f>
        <v>0</v>
      </c>
      <c r="L45" s="178">
        <f>SUM('2.CAD NCCF'!L45,'3.USD NCCF'!L45,'4.EUR NCCF'!L45,'5.GBP NCCF'!L45,'6.Other(Incld) NCCF'!L45)</f>
        <v>0</v>
      </c>
      <c r="M45" s="182">
        <f>SUM('2.CAD NCCF'!M45,'3.USD NCCF'!M45,'4.EUR NCCF'!M45,'5.GBP NCCF'!M45,'6.Other(Incld) NCCF'!M45)</f>
        <v>0</v>
      </c>
      <c r="N45" s="182">
        <f>SUM('2.CAD NCCF'!N45,'3.USD NCCF'!N45,'4.EUR NCCF'!N45,'5.GBP NCCF'!N45,'6.Other(Incld) NCCF'!N45)</f>
        <v>0</v>
      </c>
      <c r="O45" s="182">
        <f>SUM('2.CAD NCCF'!O45,'3.USD NCCF'!O45,'4.EUR NCCF'!O45,'5.GBP NCCF'!O45,'6.Other(Incld) NCCF'!O45)</f>
        <v>0</v>
      </c>
      <c r="P45" s="192">
        <f>SUM('2.CAD NCCF'!P45,'3.USD NCCF'!P45,'4.EUR NCCF'!P45,'5.GBP NCCF'!P45,'6.Other(Incld) NCCF'!P45)</f>
        <v>0</v>
      </c>
      <c r="Q45" s="182">
        <f>SUM('2.CAD NCCF'!Q45,'3.USD NCCF'!Q45,'4.EUR NCCF'!Q45,'5.GBP NCCF'!Q45,'6.Other(Incld) NCCF'!Q45)</f>
        <v>0</v>
      </c>
      <c r="R45" s="182">
        <f>SUM('2.CAD NCCF'!R45,'3.USD NCCF'!R45,'4.EUR NCCF'!R45,'5.GBP NCCF'!R45,'6.Other(Incld) NCCF'!R45)</f>
        <v>0</v>
      </c>
      <c r="S45" s="182">
        <f>SUM('2.CAD NCCF'!S45,'3.USD NCCF'!S45,'4.EUR NCCF'!S45,'5.GBP NCCF'!S45,'6.Other(Incld) NCCF'!S45)</f>
        <v>0</v>
      </c>
      <c r="T45" s="182">
        <f>SUM('2.CAD NCCF'!T45,'3.USD NCCF'!T45,'4.EUR NCCF'!T45,'5.GBP NCCF'!T45,'6.Other(Incld) NCCF'!T45)</f>
        <v>0</v>
      </c>
      <c r="U45" s="178">
        <f>SUM('2.CAD NCCF'!U45,'3.USD NCCF'!U45,'4.EUR NCCF'!U45,'5.GBP NCCF'!U45,'6.Other(Incld) NCCF'!U45)</f>
        <v>0</v>
      </c>
      <c r="V45" s="192">
        <f>SUM('2.CAD NCCF'!V45,'3.USD NCCF'!V45,'4.EUR NCCF'!V45,'5.GBP NCCF'!V45,'6.Other(Incld) NCCF'!V45)</f>
        <v>0</v>
      </c>
      <c r="W45" s="125">
        <f>SUM('2.CAD NCCF'!W45,'3.USD NCCF'!W45,'4.EUR NCCF'!W45,'5.GBP NCCF'!W45,'6.Other(Incld) NCCF'!W45)</f>
        <v>0</v>
      </c>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83"/>
    </row>
    <row r="48" spans="2:25" s="72" customFormat="1" outlineLevel="1" x14ac:dyDescent="0.2">
      <c r="B48" s="25"/>
      <c r="C48" s="23"/>
      <c r="D48" s="23"/>
      <c r="E48" s="24"/>
      <c r="F48" s="176" t="s">
        <v>61</v>
      </c>
      <c r="G48" s="190">
        <f>SUM('2.CAD NCCF'!G48,'3.USD NCCF'!G48,'4.EUR NCCF'!G48,'5.GBP NCCF'!G48,'6.Other(Incld) NCCF'!G48)</f>
        <v>0</v>
      </c>
      <c r="H48" s="242">
        <f>SUM('2.CAD NCCF'!H48,'3.USD NCCF'!H48,'4.EUR NCCF'!H48,'5.GBP NCCF'!H48,'6.Other(Incld) NCCF'!H48)</f>
        <v>0</v>
      </c>
      <c r="I48" s="179">
        <f>SUM('2.CAD NCCF'!I48,'3.USD NCCF'!I48,'4.EUR NCCF'!I48,'5.GBP NCCF'!I48,'6.Other(Incld) NCCF'!I48)</f>
        <v>0</v>
      </c>
      <c r="J48" s="179">
        <f>SUM('2.CAD NCCF'!J48,'3.USD NCCF'!J48,'4.EUR NCCF'!J48,'5.GBP NCCF'!J48,'6.Other(Incld) NCCF'!J48)</f>
        <v>0</v>
      </c>
      <c r="K48" s="197">
        <f>SUM('2.CAD NCCF'!K48,'3.USD NCCF'!K48,'4.EUR NCCF'!K48,'5.GBP NCCF'!K48,'6.Other(Incld) NCCF'!K48)</f>
        <v>0</v>
      </c>
      <c r="L48" s="178">
        <f>SUM('2.CAD NCCF'!L48,'3.USD NCCF'!L48,'4.EUR NCCF'!L48,'5.GBP NCCF'!L48,'6.Other(Incld) NCCF'!L48)</f>
        <v>0</v>
      </c>
      <c r="M48" s="182">
        <f>SUM('2.CAD NCCF'!M48,'3.USD NCCF'!M48,'4.EUR NCCF'!M48,'5.GBP NCCF'!M48,'6.Other(Incld) NCCF'!M48)</f>
        <v>0</v>
      </c>
      <c r="N48" s="182">
        <f>SUM('2.CAD NCCF'!N48,'3.USD NCCF'!N48,'4.EUR NCCF'!N48,'5.GBP NCCF'!N48,'6.Other(Incld) NCCF'!N48)</f>
        <v>0</v>
      </c>
      <c r="O48" s="182">
        <f>SUM('2.CAD NCCF'!O48,'3.USD NCCF'!O48,'4.EUR NCCF'!O48,'5.GBP NCCF'!O48,'6.Other(Incld) NCCF'!O48)</f>
        <v>0</v>
      </c>
      <c r="P48" s="192">
        <f>SUM('2.CAD NCCF'!P48,'3.USD NCCF'!P48,'4.EUR NCCF'!P48,'5.GBP NCCF'!P48,'6.Other(Incld) NCCF'!P48)</f>
        <v>0</v>
      </c>
      <c r="Q48" s="182">
        <f>SUM('2.CAD NCCF'!Q48,'3.USD NCCF'!Q48,'4.EUR NCCF'!Q48,'5.GBP NCCF'!Q48,'6.Other(Incld) NCCF'!Q48)</f>
        <v>0</v>
      </c>
      <c r="R48" s="182">
        <f>SUM('2.CAD NCCF'!R48,'3.USD NCCF'!R48,'4.EUR NCCF'!R48,'5.GBP NCCF'!R48,'6.Other(Incld) NCCF'!R48)</f>
        <v>0</v>
      </c>
      <c r="S48" s="182">
        <f>SUM('2.CAD NCCF'!S48,'3.USD NCCF'!S48,'4.EUR NCCF'!S48,'5.GBP NCCF'!S48,'6.Other(Incld) NCCF'!S48)</f>
        <v>0</v>
      </c>
      <c r="T48" s="182">
        <f>SUM('2.CAD NCCF'!T48,'3.USD NCCF'!T48,'4.EUR NCCF'!T48,'5.GBP NCCF'!T48,'6.Other(Incld) NCCF'!T48)</f>
        <v>0</v>
      </c>
      <c r="U48" s="178">
        <f>SUM('2.CAD NCCF'!U48,'3.USD NCCF'!U48,'4.EUR NCCF'!U48,'5.GBP NCCF'!U48,'6.Other(Incld) NCCF'!U48)</f>
        <v>0</v>
      </c>
      <c r="V48" s="192">
        <f>SUM('2.CAD NCCF'!V48,'3.USD NCCF'!V48,'4.EUR NCCF'!V48,'5.GBP NCCF'!V48,'6.Other(Incld) NCCF'!V48)</f>
        <v>0</v>
      </c>
      <c r="W48" s="125">
        <f>SUM('2.CAD NCCF'!W48,'3.USD NCCF'!W48,'4.EUR NCCF'!W48,'5.GBP NCCF'!W48,'6.Other(Incld) NCCF'!W48)</f>
        <v>0</v>
      </c>
      <c r="Y48" s="367"/>
    </row>
    <row r="49" spans="2:25" s="72" customFormat="1" outlineLevel="1" x14ac:dyDescent="0.2">
      <c r="B49" s="25"/>
      <c r="C49" s="23"/>
      <c r="D49" s="23"/>
      <c r="E49" s="24"/>
      <c r="F49" s="176" t="s">
        <v>173</v>
      </c>
      <c r="G49" s="190">
        <f>SUM('2.CAD NCCF'!G49,'3.USD NCCF'!G49,'4.EUR NCCF'!G49,'5.GBP NCCF'!G49,'6.Other(Incld) NCCF'!G49)</f>
        <v>0</v>
      </c>
      <c r="H49" s="242">
        <f>SUM('2.CAD NCCF'!H49,'3.USD NCCF'!H49,'4.EUR NCCF'!H49,'5.GBP NCCF'!H49,'6.Other(Incld) NCCF'!H49)</f>
        <v>0</v>
      </c>
      <c r="I49" s="179">
        <f>SUM('2.CAD NCCF'!I49,'3.USD NCCF'!I49,'4.EUR NCCF'!I49,'5.GBP NCCF'!I49,'6.Other(Incld) NCCF'!I49)</f>
        <v>0</v>
      </c>
      <c r="J49" s="179">
        <f>SUM('2.CAD NCCF'!J49,'3.USD NCCF'!J49,'4.EUR NCCF'!J49,'5.GBP NCCF'!J49,'6.Other(Incld) NCCF'!J49)</f>
        <v>0</v>
      </c>
      <c r="K49" s="197">
        <f>SUM('2.CAD NCCF'!K49,'3.USD NCCF'!K49,'4.EUR NCCF'!K49,'5.GBP NCCF'!K49,'6.Other(Incld) NCCF'!K49)</f>
        <v>0</v>
      </c>
      <c r="L49" s="178">
        <f>SUM('2.CAD NCCF'!L49,'3.USD NCCF'!L49,'4.EUR NCCF'!L49,'5.GBP NCCF'!L49,'6.Other(Incld) NCCF'!L49)</f>
        <v>0</v>
      </c>
      <c r="M49" s="182">
        <f>SUM('2.CAD NCCF'!M49,'3.USD NCCF'!M49,'4.EUR NCCF'!M49,'5.GBP NCCF'!M49,'6.Other(Incld) NCCF'!M49)</f>
        <v>0</v>
      </c>
      <c r="N49" s="182">
        <f>SUM('2.CAD NCCF'!N49,'3.USD NCCF'!N49,'4.EUR NCCF'!N49,'5.GBP NCCF'!N49,'6.Other(Incld) NCCF'!N49)</f>
        <v>0</v>
      </c>
      <c r="O49" s="182">
        <f>SUM('2.CAD NCCF'!O49,'3.USD NCCF'!O49,'4.EUR NCCF'!O49,'5.GBP NCCF'!O49,'6.Other(Incld) NCCF'!O49)</f>
        <v>0</v>
      </c>
      <c r="P49" s="192">
        <f>SUM('2.CAD NCCF'!P49,'3.USD NCCF'!P49,'4.EUR NCCF'!P49,'5.GBP NCCF'!P49,'6.Other(Incld) NCCF'!P49)</f>
        <v>0</v>
      </c>
      <c r="Q49" s="182">
        <f>SUM('2.CAD NCCF'!Q49,'3.USD NCCF'!Q49,'4.EUR NCCF'!Q49,'5.GBP NCCF'!Q49,'6.Other(Incld) NCCF'!Q49)</f>
        <v>0</v>
      </c>
      <c r="R49" s="182">
        <f>SUM('2.CAD NCCF'!R49,'3.USD NCCF'!R49,'4.EUR NCCF'!R49,'5.GBP NCCF'!R49,'6.Other(Incld) NCCF'!R49)</f>
        <v>0</v>
      </c>
      <c r="S49" s="182">
        <f>SUM('2.CAD NCCF'!S49,'3.USD NCCF'!S49,'4.EUR NCCF'!S49,'5.GBP NCCF'!S49,'6.Other(Incld) NCCF'!S49)</f>
        <v>0</v>
      </c>
      <c r="T49" s="182">
        <f>SUM('2.CAD NCCF'!T49,'3.USD NCCF'!T49,'4.EUR NCCF'!T49,'5.GBP NCCF'!T49,'6.Other(Incld) NCCF'!T49)</f>
        <v>0</v>
      </c>
      <c r="U49" s="178">
        <f>SUM('2.CAD NCCF'!U49,'3.USD NCCF'!U49,'4.EUR NCCF'!U49,'5.GBP NCCF'!U49,'6.Other(Incld) NCCF'!U49)</f>
        <v>0</v>
      </c>
      <c r="V49" s="192">
        <f>SUM('2.CAD NCCF'!V49,'3.USD NCCF'!V49,'4.EUR NCCF'!V49,'5.GBP NCCF'!V49,'6.Other(Incld) NCCF'!V49)</f>
        <v>0</v>
      </c>
      <c r="W49" s="125">
        <f>SUM('2.CAD NCCF'!W49,'3.USD NCCF'!W49,'4.EUR NCCF'!W49,'5.GBP NCCF'!W49,'6.Other(Incld) NCCF'!W49)</f>
        <v>0</v>
      </c>
      <c r="Y49" s="367"/>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
      <c r="B51" s="25"/>
      <c r="C51" s="23"/>
      <c r="D51" s="23"/>
      <c r="E51" s="24"/>
      <c r="F51" s="176" t="s">
        <v>59</v>
      </c>
      <c r="G51" s="190">
        <f>SUM('2.CAD NCCF'!G51,'3.USD NCCF'!G51,'4.EUR NCCF'!G51,'5.GBP NCCF'!G51,'6.Other(Incld) NCCF'!G51)</f>
        <v>0</v>
      </c>
      <c r="H51" s="242">
        <f>SUM('2.CAD NCCF'!H51,'3.USD NCCF'!H51,'4.EUR NCCF'!H51,'5.GBP NCCF'!H51,'6.Other(Incld) NCCF'!H51)</f>
        <v>0</v>
      </c>
      <c r="I51" s="179">
        <f>SUM('2.CAD NCCF'!I51,'3.USD NCCF'!I51,'4.EUR NCCF'!I51,'5.GBP NCCF'!I51,'6.Other(Incld) NCCF'!I51)</f>
        <v>0</v>
      </c>
      <c r="J51" s="179">
        <f>SUM('2.CAD NCCF'!J51,'3.USD NCCF'!J51,'4.EUR NCCF'!J51,'5.GBP NCCF'!J51,'6.Other(Incld) NCCF'!J51)</f>
        <v>0</v>
      </c>
      <c r="K51" s="197">
        <f>SUM('2.CAD NCCF'!K51,'3.USD NCCF'!K51,'4.EUR NCCF'!K51,'5.GBP NCCF'!K51,'6.Other(Incld) NCCF'!K51)</f>
        <v>0</v>
      </c>
      <c r="L51" s="178">
        <f>SUM('2.CAD NCCF'!L51,'3.USD NCCF'!L51,'4.EUR NCCF'!L51,'5.GBP NCCF'!L51,'6.Other(Incld) NCCF'!L51)</f>
        <v>0</v>
      </c>
      <c r="M51" s="182">
        <f>SUM('2.CAD NCCF'!M51,'3.USD NCCF'!M51,'4.EUR NCCF'!M51,'5.GBP NCCF'!M51,'6.Other(Incld) NCCF'!M51)</f>
        <v>0</v>
      </c>
      <c r="N51" s="182">
        <f>SUM('2.CAD NCCF'!N51,'3.USD NCCF'!N51,'4.EUR NCCF'!N51,'5.GBP NCCF'!N51,'6.Other(Incld) NCCF'!N51)</f>
        <v>0</v>
      </c>
      <c r="O51" s="182">
        <f>SUM('2.CAD NCCF'!O51,'3.USD NCCF'!O51,'4.EUR NCCF'!O51,'5.GBP NCCF'!O51,'6.Other(Incld) NCCF'!O51)</f>
        <v>0</v>
      </c>
      <c r="P51" s="192">
        <f>SUM('2.CAD NCCF'!P51,'3.USD NCCF'!P51,'4.EUR NCCF'!P51,'5.GBP NCCF'!P51,'6.Other(Incld) NCCF'!P51)</f>
        <v>0</v>
      </c>
      <c r="Q51" s="182">
        <f>SUM('2.CAD NCCF'!Q51,'3.USD NCCF'!Q51,'4.EUR NCCF'!Q51,'5.GBP NCCF'!Q51,'6.Other(Incld) NCCF'!Q51)</f>
        <v>0</v>
      </c>
      <c r="R51" s="182">
        <f>SUM('2.CAD NCCF'!R51,'3.USD NCCF'!R51,'4.EUR NCCF'!R51,'5.GBP NCCF'!R51,'6.Other(Incld) NCCF'!R51)</f>
        <v>0</v>
      </c>
      <c r="S51" s="182">
        <f>SUM('2.CAD NCCF'!S51,'3.USD NCCF'!S51,'4.EUR NCCF'!S51,'5.GBP NCCF'!S51,'6.Other(Incld) NCCF'!S51)</f>
        <v>0</v>
      </c>
      <c r="T51" s="182">
        <f>SUM('2.CAD NCCF'!T51,'3.USD NCCF'!T51,'4.EUR NCCF'!T51,'5.GBP NCCF'!T51,'6.Other(Incld) NCCF'!T51)</f>
        <v>0</v>
      </c>
      <c r="U51" s="178">
        <f>SUM('2.CAD NCCF'!U51,'3.USD NCCF'!U51,'4.EUR NCCF'!U51,'5.GBP NCCF'!U51,'6.Other(Incld) NCCF'!U51)</f>
        <v>0</v>
      </c>
      <c r="V51" s="192">
        <f>SUM('2.CAD NCCF'!V51,'3.USD NCCF'!V51,'4.EUR NCCF'!V51,'5.GBP NCCF'!V51,'6.Other(Incld) NCCF'!V51)</f>
        <v>0</v>
      </c>
      <c r="W51" s="125">
        <f>SUM('2.CAD NCCF'!W51,'3.USD NCCF'!W51,'4.EUR NCCF'!W51,'5.GBP NCCF'!W51,'6.Other(Incld) NCCF'!W51)</f>
        <v>0</v>
      </c>
      <c r="Y51" s="367"/>
    </row>
    <row r="52" spans="2:25" s="72" customFormat="1" outlineLevel="1" x14ac:dyDescent="0.2">
      <c r="B52" s="25"/>
      <c r="C52" s="23"/>
      <c r="D52" s="23"/>
      <c r="E52" s="24"/>
      <c r="F52" s="176" t="s">
        <v>167</v>
      </c>
      <c r="G52" s="190">
        <f>SUM('2.CAD NCCF'!G52,'3.USD NCCF'!G52,'4.EUR NCCF'!G52,'5.GBP NCCF'!G52,'6.Other(Incld) NCCF'!G52)</f>
        <v>0</v>
      </c>
      <c r="H52" s="242">
        <f>SUM('2.CAD NCCF'!H52,'3.USD NCCF'!H52,'4.EUR NCCF'!H52,'5.GBP NCCF'!H52,'6.Other(Incld) NCCF'!H52)</f>
        <v>0</v>
      </c>
      <c r="I52" s="179">
        <f>SUM('2.CAD NCCF'!I52,'3.USD NCCF'!I52,'4.EUR NCCF'!I52,'5.GBP NCCF'!I52,'6.Other(Incld) NCCF'!I52)</f>
        <v>0</v>
      </c>
      <c r="J52" s="179">
        <f>SUM('2.CAD NCCF'!J52,'3.USD NCCF'!J52,'4.EUR NCCF'!J52,'5.GBP NCCF'!J52,'6.Other(Incld) NCCF'!J52)</f>
        <v>0</v>
      </c>
      <c r="K52" s="197">
        <f>SUM('2.CAD NCCF'!K52,'3.USD NCCF'!K52,'4.EUR NCCF'!K52,'5.GBP NCCF'!K52,'6.Other(Incld) NCCF'!K52)</f>
        <v>0</v>
      </c>
      <c r="L52" s="178">
        <f>SUM('2.CAD NCCF'!L52,'3.USD NCCF'!L52,'4.EUR NCCF'!L52,'5.GBP NCCF'!L52,'6.Other(Incld) NCCF'!L52)</f>
        <v>0</v>
      </c>
      <c r="M52" s="182">
        <f>SUM('2.CAD NCCF'!M52,'3.USD NCCF'!M52,'4.EUR NCCF'!M52,'5.GBP NCCF'!M52,'6.Other(Incld) NCCF'!M52)</f>
        <v>0</v>
      </c>
      <c r="N52" s="182">
        <f>SUM('2.CAD NCCF'!N52,'3.USD NCCF'!N52,'4.EUR NCCF'!N52,'5.GBP NCCF'!N52,'6.Other(Incld) NCCF'!N52)</f>
        <v>0</v>
      </c>
      <c r="O52" s="182">
        <f>SUM('2.CAD NCCF'!O52,'3.USD NCCF'!O52,'4.EUR NCCF'!O52,'5.GBP NCCF'!O52,'6.Other(Incld) NCCF'!O52)</f>
        <v>0</v>
      </c>
      <c r="P52" s="192">
        <f>SUM('2.CAD NCCF'!P52,'3.USD NCCF'!P52,'4.EUR NCCF'!P52,'5.GBP NCCF'!P52,'6.Other(Incld) NCCF'!P52)</f>
        <v>0</v>
      </c>
      <c r="Q52" s="182">
        <f>SUM('2.CAD NCCF'!Q52,'3.USD NCCF'!Q52,'4.EUR NCCF'!Q52,'5.GBP NCCF'!Q52,'6.Other(Incld) NCCF'!Q52)</f>
        <v>0</v>
      </c>
      <c r="R52" s="182">
        <f>SUM('2.CAD NCCF'!R52,'3.USD NCCF'!R52,'4.EUR NCCF'!R52,'5.GBP NCCF'!R52,'6.Other(Incld) NCCF'!R52)</f>
        <v>0</v>
      </c>
      <c r="S52" s="182">
        <f>SUM('2.CAD NCCF'!S52,'3.USD NCCF'!S52,'4.EUR NCCF'!S52,'5.GBP NCCF'!S52,'6.Other(Incld) NCCF'!S52)</f>
        <v>0</v>
      </c>
      <c r="T52" s="182">
        <f>SUM('2.CAD NCCF'!T52,'3.USD NCCF'!T52,'4.EUR NCCF'!T52,'5.GBP NCCF'!T52,'6.Other(Incld) NCCF'!T52)</f>
        <v>0</v>
      </c>
      <c r="U52" s="178">
        <f>SUM('2.CAD NCCF'!U52,'3.USD NCCF'!U52,'4.EUR NCCF'!U52,'5.GBP NCCF'!U52,'6.Other(Incld) NCCF'!U52)</f>
        <v>0</v>
      </c>
      <c r="V52" s="192">
        <f>SUM('2.CAD NCCF'!V52,'3.USD NCCF'!V52,'4.EUR NCCF'!V52,'5.GBP NCCF'!V52,'6.Other(Incld) NCCF'!V52)</f>
        <v>0</v>
      </c>
      <c r="W52" s="125">
        <f>SUM('2.CAD NCCF'!W52,'3.USD NCCF'!W52,'4.EUR NCCF'!W52,'5.GBP NCCF'!W52,'6.Other(Incld) NCCF'!W52)</f>
        <v>0</v>
      </c>
      <c r="Y52" s="367"/>
    </row>
    <row r="53" spans="2:25" s="72" customFormat="1" outlineLevel="1" x14ac:dyDescent="0.2">
      <c r="B53" s="25"/>
      <c r="C53" s="23"/>
      <c r="D53" s="23"/>
      <c r="E53" s="24"/>
      <c r="F53" s="176" t="s">
        <v>168</v>
      </c>
      <c r="G53" s="190">
        <f>SUM('2.CAD NCCF'!G53,'3.USD NCCF'!G53,'4.EUR NCCF'!G53,'5.GBP NCCF'!G53,'6.Other(Incld) NCCF'!G53)</f>
        <v>0</v>
      </c>
      <c r="H53" s="242">
        <f>SUM('2.CAD NCCF'!H53,'3.USD NCCF'!H53,'4.EUR NCCF'!H53,'5.GBP NCCF'!H53,'6.Other(Incld) NCCF'!H53)</f>
        <v>0</v>
      </c>
      <c r="I53" s="179">
        <f>SUM('2.CAD NCCF'!I53,'3.USD NCCF'!I53,'4.EUR NCCF'!I53,'5.GBP NCCF'!I53,'6.Other(Incld) NCCF'!I53)</f>
        <v>0</v>
      </c>
      <c r="J53" s="179">
        <f>SUM('2.CAD NCCF'!J53,'3.USD NCCF'!J53,'4.EUR NCCF'!J53,'5.GBP NCCF'!J53,'6.Other(Incld) NCCF'!J53)</f>
        <v>0</v>
      </c>
      <c r="K53" s="197">
        <f>SUM('2.CAD NCCF'!K53,'3.USD NCCF'!K53,'4.EUR NCCF'!K53,'5.GBP NCCF'!K53,'6.Other(Incld) NCCF'!K53)</f>
        <v>0</v>
      </c>
      <c r="L53" s="178">
        <f>SUM('2.CAD NCCF'!L53,'3.USD NCCF'!L53,'4.EUR NCCF'!L53,'5.GBP NCCF'!L53,'6.Other(Incld) NCCF'!L53)</f>
        <v>0</v>
      </c>
      <c r="M53" s="182">
        <f>SUM('2.CAD NCCF'!M53,'3.USD NCCF'!M53,'4.EUR NCCF'!M53,'5.GBP NCCF'!M53,'6.Other(Incld) NCCF'!M53)</f>
        <v>0</v>
      </c>
      <c r="N53" s="182">
        <f>SUM('2.CAD NCCF'!N53,'3.USD NCCF'!N53,'4.EUR NCCF'!N53,'5.GBP NCCF'!N53,'6.Other(Incld) NCCF'!N53)</f>
        <v>0</v>
      </c>
      <c r="O53" s="182">
        <f>SUM('2.CAD NCCF'!O53,'3.USD NCCF'!O53,'4.EUR NCCF'!O53,'5.GBP NCCF'!O53,'6.Other(Incld) NCCF'!O53)</f>
        <v>0</v>
      </c>
      <c r="P53" s="192">
        <f>SUM('2.CAD NCCF'!P53,'3.USD NCCF'!P53,'4.EUR NCCF'!P53,'5.GBP NCCF'!P53,'6.Other(Incld) NCCF'!P53)</f>
        <v>0</v>
      </c>
      <c r="Q53" s="182">
        <f>SUM('2.CAD NCCF'!Q53,'3.USD NCCF'!Q53,'4.EUR NCCF'!Q53,'5.GBP NCCF'!Q53,'6.Other(Incld) NCCF'!Q53)</f>
        <v>0</v>
      </c>
      <c r="R53" s="182">
        <f>SUM('2.CAD NCCF'!R53,'3.USD NCCF'!R53,'4.EUR NCCF'!R53,'5.GBP NCCF'!R53,'6.Other(Incld) NCCF'!R53)</f>
        <v>0</v>
      </c>
      <c r="S53" s="182">
        <f>SUM('2.CAD NCCF'!S53,'3.USD NCCF'!S53,'4.EUR NCCF'!S53,'5.GBP NCCF'!S53,'6.Other(Incld) NCCF'!S53)</f>
        <v>0</v>
      </c>
      <c r="T53" s="182">
        <f>SUM('2.CAD NCCF'!T53,'3.USD NCCF'!T53,'4.EUR NCCF'!T53,'5.GBP NCCF'!T53,'6.Other(Incld) NCCF'!T53)</f>
        <v>0</v>
      </c>
      <c r="U53" s="178">
        <f>SUM('2.CAD NCCF'!U53,'3.USD NCCF'!U53,'4.EUR NCCF'!U53,'5.GBP NCCF'!U53,'6.Other(Incld) NCCF'!U53)</f>
        <v>0</v>
      </c>
      <c r="V53" s="192">
        <f>SUM('2.CAD NCCF'!V53,'3.USD NCCF'!V53,'4.EUR NCCF'!V53,'5.GBP NCCF'!V53,'6.Other(Incld) NCCF'!V53)</f>
        <v>0</v>
      </c>
      <c r="W53" s="125">
        <f>SUM('2.CAD NCCF'!W53,'3.USD NCCF'!W53,'4.EUR NCCF'!W53,'5.GBP NCCF'!W53,'6.Other(Incld) NCCF'!W53)</f>
        <v>0</v>
      </c>
      <c r="Y53" s="367"/>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
      <c r="B55" s="25"/>
      <c r="C55" s="23"/>
      <c r="D55" s="23"/>
      <c r="E55" s="24"/>
      <c r="F55" s="176" t="s">
        <v>62</v>
      </c>
      <c r="G55" s="190">
        <f>SUM('2.CAD NCCF'!G55,'3.USD NCCF'!G55,'4.EUR NCCF'!G55,'5.GBP NCCF'!G55,'6.Other(Incld) NCCF'!G55)</f>
        <v>0</v>
      </c>
      <c r="H55" s="242">
        <f>SUM('2.CAD NCCF'!H55,'3.USD NCCF'!H55,'4.EUR NCCF'!H55,'5.GBP NCCF'!H55,'6.Other(Incld) NCCF'!H55)</f>
        <v>0</v>
      </c>
      <c r="I55" s="179">
        <f>SUM('2.CAD NCCF'!I55,'3.USD NCCF'!I55,'4.EUR NCCF'!I55,'5.GBP NCCF'!I55,'6.Other(Incld) NCCF'!I55)</f>
        <v>0</v>
      </c>
      <c r="J55" s="179">
        <f>SUM('2.CAD NCCF'!J55,'3.USD NCCF'!J55,'4.EUR NCCF'!J55,'5.GBP NCCF'!J55,'6.Other(Incld) NCCF'!J55)</f>
        <v>0</v>
      </c>
      <c r="K55" s="197">
        <f>SUM('2.CAD NCCF'!K55,'3.USD NCCF'!K55,'4.EUR NCCF'!K55,'5.GBP NCCF'!K55,'6.Other(Incld) NCCF'!K55)</f>
        <v>0</v>
      </c>
      <c r="L55" s="178">
        <f>SUM('2.CAD NCCF'!L55,'3.USD NCCF'!L55,'4.EUR NCCF'!L55,'5.GBP NCCF'!L55,'6.Other(Incld) NCCF'!L55)</f>
        <v>0</v>
      </c>
      <c r="M55" s="182">
        <f>SUM('2.CAD NCCF'!M55,'3.USD NCCF'!M55,'4.EUR NCCF'!M55,'5.GBP NCCF'!M55,'6.Other(Incld) NCCF'!M55)</f>
        <v>0</v>
      </c>
      <c r="N55" s="182">
        <f>SUM('2.CAD NCCF'!N55,'3.USD NCCF'!N55,'4.EUR NCCF'!N55,'5.GBP NCCF'!N55,'6.Other(Incld) NCCF'!N55)</f>
        <v>0</v>
      </c>
      <c r="O55" s="182">
        <f>SUM('2.CAD NCCF'!O55,'3.USD NCCF'!O55,'4.EUR NCCF'!O55,'5.GBP NCCF'!O55,'6.Other(Incld) NCCF'!O55)</f>
        <v>0</v>
      </c>
      <c r="P55" s="192">
        <f>SUM('2.CAD NCCF'!P55,'3.USD NCCF'!P55,'4.EUR NCCF'!P55,'5.GBP NCCF'!P55,'6.Other(Incld) NCCF'!P55)</f>
        <v>0</v>
      </c>
      <c r="Q55" s="182">
        <f>SUM('2.CAD NCCF'!Q55,'3.USD NCCF'!Q55,'4.EUR NCCF'!Q55,'5.GBP NCCF'!Q55,'6.Other(Incld) NCCF'!Q55)</f>
        <v>0</v>
      </c>
      <c r="R55" s="182">
        <f>SUM('2.CAD NCCF'!R55,'3.USD NCCF'!R55,'4.EUR NCCF'!R55,'5.GBP NCCF'!R55,'6.Other(Incld) NCCF'!R55)</f>
        <v>0</v>
      </c>
      <c r="S55" s="182">
        <f>SUM('2.CAD NCCF'!S55,'3.USD NCCF'!S55,'4.EUR NCCF'!S55,'5.GBP NCCF'!S55,'6.Other(Incld) NCCF'!S55)</f>
        <v>0</v>
      </c>
      <c r="T55" s="182">
        <f>SUM('2.CAD NCCF'!T55,'3.USD NCCF'!T55,'4.EUR NCCF'!T55,'5.GBP NCCF'!T55,'6.Other(Incld) NCCF'!T55)</f>
        <v>0</v>
      </c>
      <c r="U55" s="178">
        <f>SUM('2.CAD NCCF'!U55,'3.USD NCCF'!U55,'4.EUR NCCF'!U55,'5.GBP NCCF'!U55,'6.Other(Incld) NCCF'!U55)</f>
        <v>0</v>
      </c>
      <c r="V55" s="192">
        <f>SUM('2.CAD NCCF'!V55,'3.USD NCCF'!V55,'4.EUR NCCF'!V55,'5.GBP NCCF'!V55,'6.Other(Incld) NCCF'!V55)</f>
        <v>0</v>
      </c>
      <c r="W55" s="125">
        <f>SUM('2.CAD NCCF'!W55,'3.USD NCCF'!W55,'4.EUR NCCF'!W55,'5.GBP NCCF'!W55,'6.Other(Incld) NCCF'!W55)</f>
        <v>0</v>
      </c>
      <c r="Y55" s="367"/>
    </row>
    <row r="56" spans="2:25" s="72" customFormat="1" outlineLevel="1" x14ac:dyDescent="0.2">
      <c r="B56" s="25"/>
      <c r="C56" s="23"/>
      <c r="D56" s="23"/>
      <c r="E56" s="24"/>
      <c r="F56" s="176" t="s">
        <v>175</v>
      </c>
      <c r="G56" s="190">
        <f>SUM('2.CAD NCCF'!G56,'3.USD NCCF'!G56,'4.EUR NCCF'!G56,'5.GBP NCCF'!G56,'6.Other(Incld) NCCF'!G56)</f>
        <v>0</v>
      </c>
      <c r="H56" s="242">
        <f>SUM('2.CAD NCCF'!H56,'3.USD NCCF'!H56,'4.EUR NCCF'!H56,'5.GBP NCCF'!H56,'6.Other(Incld) NCCF'!H56)</f>
        <v>0</v>
      </c>
      <c r="I56" s="179">
        <f>SUM('2.CAD NCCF'!I56,'3.USD NCCF'!I56,'4.EUR NCCF'!I56,'5.GBP NCCF'!I56,'6.Other(Incld) NCCF'!I56)</f>
        <v>0</v>
      </c>
      <c r="J56" s="179">
        <f>SUM('2.CAD NCCF'!J56,'3.USD NCCF'!J56,'4.EUR NCCF'!J56,'5.GBP NCCF'!J56,'6.Other(Incld) NCCF'!J56)</f>
        <v>0</v>
      </c>
      <c r="K56" s="197">
        <f>SUM('2.CAD NCCF'!K56,'3.USD NCCF'!K56,'4.EUR NCCF'!K56,'5.GBP NCCF'!K56,'6.Other(Incld) NCCF'!K56)</f>
        <v>0</v>
      </c>
      <c r="L56" s="178">
        <f>SUM('2.CAD NCCF'!L56,'3.USD NCCF'!L56,'4.EUR NCCF'!L56,'5.GBP NCCF'!L56,'6.Other(Incld) NCCF'!L56)</f>
        <v>0</v>
      </c>
      <c r="M56" s="182">
        <f>SUM('2.CAD NCCF'!M56,'3.USD NCCF'!M56,'4.EUR NCCF'!M56,'5.GBP NCCF'!M56,'6.Other(Incld) NCCF'!M56)</f>
        <v>0</v>
      </c>
      <c r="N56" s="182">
        <f>SUM('2.CAD NCCF'!N56,'3.USD NCCF'!N56,'4.EUR NCCF'!N56,'5.GBP NCCF'!N56,'6.Other(Incld) NCCF'!N56)</f>
        <v>0</v>
      </c>
      <c r="O56" s="182">
        <f>SUM('2.CAD NCCF'!O56,'3.USD NCCF'!O56,'4.EUR NCCF'!O56,'5.GBP NCCF'!O56,'6.Other(Incld) NCCF'!O56)</f>
        <v>0</v>
      </c>
      <c r="P56" s="192">
        <f>SUM('2.CAD NCCF'!P56,'3.USD NCCF'!P56,'4.EUR NCCF'!P56,'5.GBP NCCF'!P56,'6.Other(Incld) NCCF'!P56)</f>
        <v>0</v>
      </c>
      <c r="Q56" s="182">
        <f>SUM('2.CAD NCCF'!Q56,'3.USD NCCF'!Q56,'4.EUR NCCF'!Q56,'5.GBP NCCF'!Q56,'6.Other(Incld) NCCF'!Q56)</f>
        <v>0</v>
      </c>
      <c r="R56" s="182">
        <f>SUM('2.CAD NCCF'!R56,'3.USD NCCF'!R56,'4.EUR NCCF'!R56,'5.GBP NCCF'!R56,'6.Other(Incld) NCCF'!R56)</f>
        <v>0</v>
      </c>
      <c r="S56" s="182">
        <f>SUM('2.CAD NCCF'!S56,'3.USD NCCF'!S56,'4.EUR NCCF'!S56,'5.GBP NCCF'!S56,'6.Other(Incld) NCCF'!S56)</f>
        <v>0</v>
      </c>
      <c r="T56" s="182">
        <f>SUM('2.CAD NCCF'!T56,'3.USD NCCF'!T56,'4.EUR NCCF'!T56,'5.GBP NCCF'!T56,'6.Other(Incld) NCCF'!T56)</f>
        <v>0</v>
      </c>
      <c r="U56" s="178">
        <f>SUM('2.CAD NCCF'!U56,'3.USD NCCF'!U56,'4.EUR NCCF'!U56,'5.GBP NCCF'!U56,'6.Other(Incld) NCCF'!U56)</f>
        <v>0</v>
      </c>
      <c r="V56" s="192">
        <f>SUM('2.CAD NCCF'!V56,'3.USD NCCF'!V56,'4.EUR NCCF'!V56,'5.GBP NCCF'!V56,'6.Other(Incld) NCCF'!V56)</f>
        <v>0</v>
      </c>
      <c r="W56" s="125">
        <f>SUM('2.CAD NCCF'!W56,'3.USD NCCF'!W56,'4.EUR NCCF'!W56,'5.GBP NCCF'!W56,'6.Other(Incld) NCCF'!W56)</f>
        <v>0</v>
      </c>
      <c r="Y56" s="367"/>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
      <c r="B58" s="25"/>
      <c r="C58" s="23"/>
      <c r="D58" s="23"/>
      <c r="E58" s="24"/>
      <c r="F58" s="176" t="s">
        <v>60</v>
      </c>
      <c r="G58" s="190">
        <f>SUM('2.CAD NCCF'!G58,'3.USD NCCF'!G58,'4.EUR NCCF'!G58,'5.GBP NCCF'!G58,'6.Other(Incld) NCCF'!G58)</f>
        <v>0</v>
      </c>
      <c r="H58" s="242">
        <f>SUM('2.CAD NCCF'!H58,'3.USD NCCF'!H58,'4.EUR NCCF'!H58,'5.GBP NCCF'!H58,'6.Other(Incld) NCCF'!H58)</f>
        <v>0</v>
      </c>
      <c r="I58" s="179">
        <f>SUM('2.CAD NCCF'!I58,'3.USD NCCF'!I58,'4.EUR NCCF'!I58,'5.GBP NCCF'!I58,'6.Other(Incld) NCCF'!I58)</f>
        <v>0</v>
      </c>
      <c r="J58" s="179">
        <f>SUM('2.CAD NCCF'!J58,'3.USD NCCF'!J58,'4.EUR NCCF'!J58,'5.GBP NCCF'!J58,'6.Other(Incld) NCCF'!J58)</f>
        <v>0</v>
      </c>
      <c r="K58" s="197">
        <f>SUM('2.CAD NCCF'!K58,'3.USD NCCF'!K58,'4.EUR NCCF'!K58,'5.GBP NCCF'!K58,'6.Other(Incld) NCCF'!K58)</f>
        <v>0</v>
      </c>
      <c r="L58" s="178">
        <f>SUM('2.CAD NCCF'!L58,'3.USD NCCF'!L58,'4.EUR NCCF'!L58,'5.GBP NCCF'!L58,'6.Other(Incld) NCCF'!L58)</f>
        <v>0</v>
      </c>
      <c r="M58" s="182">
        <f>SUM('2.CAD NCCF'!M58,'3.USD NCCF'!M58,'4.EUR NCCF'!M58,'5.GBP NCCF'!M58,'6.Other(Incld) NCCF'!M58)</f>
        <v>0</v>
      </c>
      <c r="N58" s="182">
        <f>SUM('2.CAD NCCF'!N58,'3.USD NCCF'!N58,'4.EUR NCCF'!N58,'5.GBP NCCF'!N58,'6.Other(Incld) NCCF'!N58)</f>
        <v>0</v>
      </c>
      <c r="O58" s="182">
        <f>SUM('2.CAD NCCF'!O58,'3.USD NCCF'!O58,'4.EUR NCCF'!O58,'5.GBP NCCF'!O58,'6.Other(Incld) NCCF'!O58)</f>
        <v>0</v>
      </c>
      <c r="P58" s="192">
        <f>SUM('2.CAD NCCF'!P58,'3.USD NCCF'!P58,'4.EUR NCCF'!P58,'5.GBP NCCF'!P58,'6.Other(Incld) NCCF'!P58)</f>
        <v>0</v>
      </c>
      <c r="Q58" s="182">
        <f>SUM('2.CAD NCCF'!Q58,'3.USD NCCF'!Q58,'4.EUR NCCF'!Q58,'5.GBP NCCF'!Q58,'6.Other(Incld) NCCF'!Q58)</f>
        <v>0</v>
      </c>
      <c r="R58" s="182">
        <f>SUM('2.CAD NCCF'!R58,'3.USD NCCF'!R58,'4.EUR NCCF'!R58,'5.GBP NCCF'!R58,'6.Other(Incld) NCCF'!R58)</f>
        <v>0</v>
      </c>
      <c r="S58" s="182">
        <f>SUM('2.CAD NCCF'!S58,'3.USD NCCF'!S58,'4.EUR NCCF'!S58,'5.GBP NCCF'!S58,'6.Other(Incld) NCCF'!S58)</f>
        <v>0</v>
      </c>
      <c r="T58" s="182">
        <f>SUM('2.CAD NCCF'!T58,'3.USD NCCF'!T58,'4.EUR NCCF'!T58,'5.GBP NCCF'!T58,'6.Other(Incld) NCCF'!T58)</f>
        <v>0</v>
      </c>
      <c r="U58" s="178">
        <f>SUM('2.CAD NCCF'!U58,'3.USD NCCF'!U58,'4.EUR NCCF'!U58,'5.GBP NCCF'!U58,'6.Other(Incld) NCCF'!U58)</f>
        <v>0</v>
      </c>
      <c r="V58" s="192">
        <f>SUM('2.CAD NCCF'!V58,'3.USD NCCF'!V58,'4.EUR NCCF'!V58,'5.GBP NCCF'!V58,'6.Other(Incld) NCCF'!V58)</f>
        <v>0</v>
      </c>
      <c r="W58" s="125">
        <f>SUM('2.CAD NCCF'!W58,'3.USD NCCF'!W58,'4.EUR NCCF'!W58,'5.GBP NCCF'!W58,'6.Other(Incld) NCCF'!W58)</f>
        <v>0</v>
      </c>
      <c r="Y58" s="367"/>
    </row>
    <row r="59" spans="2:25" s="72" customFormat="1" outlineLevel="1" x14ac:dyDescent="0.2">
      <c r="B59" s="25"/>
      <c r="C59" s="23"/>
      <c r="D59" s="23"/>
      <c r="E59" s="24"/>
      <c r="F59" s="176" t="s">
        <v>170</v>
      </c>
      <c r="G59" s="190">
        <f>SUM('2.CAD NCCF'!G59,'3.USD NCCF'!G59,'4.EUR NCCF'!G59,'5.GBP NCCF'!G59,'6.Other(Incld) NCCF'!G59)</f>
        <v>0</v>
      </c>
      <c r="H59" s="242">
        <f>SUM('2.CAD NCCF'!H59,'3.USD NCCF'!H59,'4.EUR NCCF'!H59,'5.GBP NCCF'!H59,'6.Other(Incld) NCCF'!H59)</f>
        <v>0</v>
      </c>
      <c r="I59" s="179">
        <f>SUM('2.CAD NCCF'!I59,'3.USD NCCF'!I59,'4.EUR NCCF'!I59,'5.GBP NCCF'!I59,'6.Other(Incld) NCCF'!I59)</f>
        <v>0</v>
      </c>
      <c r="J59" s="179">
        <f>SUM('2.CAD NCCF'!J59,'3.USD NCCF'!J59,'4.EUR NCCF'!J59,'5.GBP NCCF'!J59,'6.Other(Incld) NCCF'!J59)</f>
        <v>0</v>
      </c>
      <c r="K59" s="197">
        <f>SUM('2.CAD NCCF'!K59,'3.USD NCCF'!K59,'4.EUR NCCF'!K59,'5.GBP NCCF'!K59,'6.Other(Incld) NCCF'!K59)</f>
        <v>0</v>
      </c>
      <c r="L59" s="178">
        <f>SUM('2.CAD NCCF'!L59,'3.USD NCCF'!L59,'4.EUR NCCF'!L59,'5.GBP NCCF'!L59,'6.Other(Incld) NCCF'!L59)</f>
        <v>0</v>
      </c>
      <c r="M59" s="182">
        <f>SUM('2.CAD NCCF'!M59,'3.USD NCCF'!M59,'4.EUR NCCF'!M59,'5.GBP NCCF'!M59,'6.Other(Incld) NCCF'!M59)</f>
        <v>0</v>
      </c>
      <c r="N59" s="182">
        <f>SUM('2.CAD NCCF'!N59,'3.USD NCCF'!N59,'4.EUR NCCF'!N59,'5.GBP NCCF'!N59,'6.Other(Incld) NCCF'!N59)</f>
        <v>0</v>
      </c>
      <c r="O59" s="182">
        <f>SUM('2.CAD NCCF'!O59,'3.USD NCCF'!O59,'4.EUR NCCF'!O59,'5.GBP NCCF'!O59,'6.Other(Incld) NCCF'!O59)</f>
        <v>0</v>
      </c>
      <c r="P59" s="192">
        <f>SUM('2.CAD NCCF'!P59,'3.USD NCCF'!P59,'4.EUR NCCF'!P59,'5.GBP NCCF'!P59,'6.Other(Incld) NCCF'!P59)</f>
        <v>0</v>
      </c>
      <c r="Q59" s="182">
        <f>SUM('2.CAD NCCF'!Q59,'3.USD NCCF'!Q59,'4.EUR NCCF'!Q59,'5.GBP NCCF'!Q59,'6.Other(Incld) NCCF'!Q59)</f>
        <v>0</v>
      </c>
      <c r="R59" s="182">
        <f>SUM('2.CAD NCCF'!R59,'3.USD NCCF'!R59,'4.EUR NCCF'!R59,'5.GBP NCCF'!R59,'6.Other(Incld) NCCF'!R59)</f>
        <v>0</v>
      </c>
      <c r="S59" s="182">
        <f>SUM('2.CAD NCCF'!S59,'3.USD NCCF'!S59,'4.EUR NCCF'!S59,'5.GBP NCCF'!S59,'6.Other(Incld) NCCF'!S59)</f>
        <v>0</v>
      </c>
      <c r="T59" s="182">
        <f>SUM('2.CAD NCCF'!T59,'3.USD NCCF'!T59,'4.EUR NCCF'!T59,'5.GBP NCCF'!T59,'6.Other(Incld) NCCF'!T59)</f>
        <v>0</v>
      </c>
      <c r="U59" s="178">
        <f>SUM('2.CAD NCCF'!U59,'3.USD NCCF'!U59,'4.EUR NCCF'!U59,'5.GBP NCCF'!U59,'6.Other(Incld) NCCF'!U59)</f>
        <v>0</v>
      </c>
      <c r="V59" s="192">
        <f>SUM('2.CAD NCCF'!V59,'3.USD NCCF'!V59,'4.EUR NCCF'!V59,'5.GBP NCCF'!V59,'6.Other(Incld) NCCF'!V59)</f>
        <v>0</v>
      </c>
      <c r="W59" s="125">
        <f>SUM('2.CAD NCCF'!W59,'3.USD NCCF'!W59,'4.EUR NCCF'!W59,'5.GBP NCCF'!W59,'6.Other(Incld) NCCF'!W59)</f>
        <v>0</v>
      </c>
      <c r="Y59" s="367"/>
    </row>
    <row r="60" spans="2:25" s="72" customFormat="1" outlineLevel="1" x14ac:dyDescent="0.2">
      <c r="B60" s="25"/>
      <c r="C60" s="23"/>
      <c r="D60" s="23"/>
      <c r="E60" s="24"/>
      <c r="F60" s="176" t="s">
        <v>171</v>
      </c>
      <c r="G60" s="190">
        <f>SUM('2.CAD NCCF'!G60,'3.USD NCCF'!G60,'4.EUR NCCF'!G60,'5.GBP NCCF'!G60,'6.Other(Incld) NCCF'!G60)</f>
        <v>0</v>
      </c>
      <c r="H60" s="242">
        <f>SUM('2.CAD NCCF'!H60,'3.USD NCCF'!H60,'4.EUR NCCF'!H60,'5.GBP NCCF'!H60,'6.Other(Incld) NCCF'!H60)</f>
        <v>0</v>
      </c>
      <c r="I60" s="179">
        <f>SUM('2.CAD NCCF'!I60,'3.USD NCCF'!I60,'4.EUR NCCF'!I60,'5.GBP NCCF'!I60,'6.Other(Incld) NCCF'!I60)</f>
        <v>0</v>
      </c>
      <c r="J60" s="179">
        <f>SUM('2.CAD NCCF'!J60,'3.USD NCCF'!J60,'4.EUR NCCF'!J60,'5.GBP NCCF'!J60,'6.Other(Incld) NCCF'!J60)</f>
        <v>0</v>
      </c>
      <c r="K60" s="197">
        <f>SUM('2.CAD NCCF'!K60,'3.USD NCCF'!K60,'4.EUR NCCF'!K60,'5.GBP NCCF'!K60,'6.Other(Incld) NCCF'!K60)</f>
        <v>0</v>
      </c>
      <c r="L60" s="178">
        <f>SUM('2.CAD NCCF'!L60,'3.USD NCCF'!L60,'4.EUR NCCF'!L60,'5.GBP NCCF'!L60,'6.Other(Incld) NCCF'!L60)</f>
        <v>0</v>
      </c>
      <c r="M60" s="182">
        <f>SUM('2.CAD NCCF'!M60,'3.USD NCCF'!M60,'4.EUR NCCF'!M60,'5.GBP NCCF'!M60,'6.Other(Incld) NCCF'!M60)</f>
        <v>0</v>
      </c>
      <c r="N60" s="182">
        <f>SUM('2.CAD NCCF'!N60,'3.USD NCCF'!N60,'4.EUR NCCF'!N60,'5.GBP NCCF'!N60,'6.Other(Incld) NCCF'!N60)</f>
        <v>0</v>
      </c>
      <c r="O60" s="182">
        <f>SUM('2.CAD NCCF'!O60,'3.USD NCCF'!O60,'4.EUR NCCF'!O60,'5.GBP NCCF'!O60,'6.Other(Incld) NCCF'!O60)</f>
        <v>0</v>
      </c>
      <c r="P60" s="192">
        <f>SUM('2.CAD NCCF'!P60,'3.USD NCCF'!P60,'4.EUR NCCF'!P60,'5.GBP NCCF'!P60,'6.Other(Incld) NCCF'!P60)</f>
        <v>0</v>
      </c>
      <c r="Q60" s="182">
        <f>SUM('2.CAD NCCF'!Q60,'3.USD NCCF'!Q60,'4.EUR NCCF'!Q60,'5.GBP NCCF'!Q60,'6.Other(Incld) NCCF'!Q60)</f>
        <v>0</v>
      </c>
      <c r="R60" s="182">
        <f>SUM('2.CAD NCCF'!R60,'3.USD NCCF'!R60,'4.EUR NCCF'!R60,'5.GBP NCCF'!R60,'6.Other(Incld) NCCF'!R60)</f>
        <v>0</v>
      </c>
      <c r="S60" s="182">
        <f>SUM('2.CAD NCCF'!S60,'3.USD NCCF'!S60,'4.EUR NCCF'!S60,'5.GBP NCCF'!S60,'6.Other(Incld) NCCF'!S60)</f>
        <v>0</v>
      </c>
      <c r="T60" s="182">
        <f>SUM('2.CAD NCCF'!T60,'3.USD NCCF'!T60,'4.EUR NCCF'!T60,'5.GBP NCCF'!T60,'6.Other(Incld) NCCF'!T60)</f>
        <v>0</v>
      </c>
      <c r="U60" s="178">
        <f>SUM('2.CAD NCCF'!U60,'3.USD NCCF'!U60,'4.EUR NCCF'!U60,'5.GBP NCCF'!U60,'6.Other(Incld) NCCF'!U60)</f>
        <v>0</v>
      </c>
      <c r="V60" s="192">
        <f>SUM('2.CAD NCCF'!V60,'3.USD NCCF'!V60,'4.EUR NCCF'!V60,'5.GBP NCCF'!V60,'6.Other(Incld) NCCF'!V60)</f>
        <v>0</v>
      </c>
      <c r="W60" s="125">
        <f>SUM('2.CAD NCCF'!W60,'3.USD NCCF'!W60,'4.EUR NCCF'!W60,'5.GBP NCCF'!W60,'6.Other(Incld) NCCF'!W60)</f>
        <v>0</v>
      </c>
      <c r="Y60" s="367"/>
    </row>
    <row r="61" spans="2:25" s="72" customFormat="1" x14ac:dyDescent="0.2">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
      <c r="B62" s="25"/>
      <c r="C62" s="23"/>
      <c r="D62" s="23"/>
      <c r="E62" s="24"/>
      <c r="F62" s="176" t="s">
        <v>335</v>
      </c>
      <c r="G62" s="190">
        <f>SUM('2.CAD NCCF'!G62,'3.USD NCCF'!G62,'4.EUR NCCF'!G62,'5.GBP NCCF'!G62,'6.Other(Incld) NCCF'!G62)</f>
        <v>0</v>
      </c>
      <c r="H62" s="242">
        <f>SUM('2.CAD NCCF'!H62,'3.USD NCCF'!H62,'4.EUR NCCF'!H62,'5.GBP NCCF'!H62,'6.Other(Incld) NCCF'!H62)</f>
        <v>0</v>
      </c>
      <c r="I62" s="179">
        <f>SUM('2.CAD NCCF'!I62,'3.USD NCCF'!I62,'4.EUR NCCF'!I62,'5.GBP NCCF'!I62,'6.Other(Incld) NCCF'!I62)</f>
        <v>0</v>
      </c>
      <c r="J62" s="179">
        <f>SUM('2.CAD NCCF'!J62,'3.USD NCCF'!J62,'4.EUR NCCF'!J62,'5.GBP NCCF'!J62,'6.Other(Incld) NCCF'!J62)</f>
        <v>0</v>
      </c>
      <c r="K62" s="197">
        <f>SUM('2.CAD NCCF'!K62,'3.USD NCCF'!K62,'4.EUR NCCF'!K62,'5.GBP NCCF'!K62,'6.Other(Incld) NCCF'!K62)</f>
        <v>0</v>
      </c>
      <c r="L62" s="178">
        <f>SUM('2.CAD NCCF'!L62,'3.USD NCCF'!L62,'4.EUR NCCF'!L62,'5.GBP NCCF'!L62,'6.Other(Incld) NCCF'!L62)</f>
        <v>0</v>
      </c>
      <c r="M62" s="182">
        <f>SUM('2.CAD NCCF'!M62,'3.USD NCCF'!M62,'4.EUR NCCF'!M62,'5.GBP NCCF'!M62,'6.Other(Incld) NCCF'!M62)</f>
        <v>0</v>
      </c>
      <c r="N62" s="182">
        <f>SUM('2.CAD NCCF'!N62,'3.USD NCCF'!N62,'4.EUR NCCF'!N62,'5.GBP NCCF'!N62,'6.Other(Incld) NCCF'!N62)</f>
        <v>0</v>
      </c>
      <c r="O62" s="182">
        <f>SUM('2.CAD NCCF'!O62,'3.USD NCCF'!O62,'4.EUR NCCF'!O62,'5.GBP NCCF'!O62,'6.Other(Incld) NCCF'!O62)</f>
        <v>0</v>
      </c>
      <c r="P62" s="182">
        <f>SUM('2.CAD NCCF'!P62,'3.USD NCCF'!P62,'4.EUR NCCF'!P62,'5.GBP NCCF'!P62,'6.Other(Incld) NCCF'!P62)</f>
        <v>0</v>
      </c>
      <c r="Q62" s="182">
        <f>SUM('2.CAD NCCF'!Q62,'3.USD NCCF'!Q62,'4.EUR NCCF'!Q62,'5.GBP NCCF'!Q62,'6.Other(Incld) NCCF'!Q62)</f>
        <v>0</v>
      </c>
      <c r="R62" s="182">
        <f>SUM('2.CAD NCCF'!R62,'3.USD NCCF'!R62,'4.EUR NCCF'!R62,'5.GBP NCCF'!R62,'6.Other(Incld) NCCF'!R62)</f>
        <v>0</v>
      </c>
      <c r="S62" s="182">
        <f>SUM('2.CAD NCCF'!S62,'3.USD NCCF'!S62,'4.EUR NCCF'!S62,'5.GBP NCCF'!S62,'6.Other(Incld) NCCF'!S62)</f>
        <v>0</v>
      </c>
      <c r="T62" s="182">
        <f>SUM('2.CAD NCCF'!T62,'3.USD NCCF'!T62,'4.EUR NCCF'!T62,'5.GBP NCCF'!T62,'6.Other(Incld) NCCF'!T62)</f>
        <v>0</v>
      </c>
      <c r="U62" s="178">
        <f>SUM('2.CAD NCCF'!U62,'3.USD NCCF'!U62,'4.EUR NCCF'!U62,'5.GBP NCCF'!U62,'6.Other(Incld) NCCF'!U62)</f>
        <v>0</v>
      </c>
      <c r="V62" s="192">
        <f>SUM('2.CAD NCCF'!V62,'3.USD NCCF'!V62,'4.EUR NCCF'!V62,'5.GBP NCCF'!V62,'6.Other(Incld) NCCF'!V62)</f>
        <v>0</v>
      </c>
      <c r="W62" s="125">
        <f>SUM('2.CAD NCCF'!W62,'3.USD NCCF'!W62,'4.EUR NCCF'!W62,'5.GBP NCCF'!W62,'6.Other(Incld) NCCF'!W62)</f>
        <v>0</v>
      </c>
      <c r="Y62" s="367"/>
    </row>
    <row r="63" spans="2:25" s="72" customFormat="1" outlineLevel="1" x14ac:dyDescent="0.2">
      <c r="B63" s="25"/>
      <c r="C63" s="23"/>
      <c r="D63" s="23"/>
      <c r="E63" s="24"/>
      <c r="F63" s="176" t="s">
        <v>336</v>
      </c>
      <c r="G63" s="190">
        <f>SUM('2.CAD NCCF'!G63,'3.USD NCCF'!G63,'4.EUR NCCF'!G63,'5.GBP NCCF'!G63,'6.Other(Incld) NCCF'!G63)</f>
        <v>0</v>
      </c>
      <c r="H63" s="242">
        <f>SUM('2.CAD NCCF'!H63,'3.USD NCCF'!H63,'4.EUR NCCF'!H63,'5.GBP NCCF'!H63,'6.Other(Incld) NCCF'!H63)</f>
        <v>0</v>
      </c>
      <c r="I63" s="179">
        <f>SUM('2.CAD NCCF'!I63,'3.USD NCCF'!I63,'4.EUR NCCF'!I63,'5.GBP NCCF'!I63,'6.Other(Incld) NCCF'!I63)</f>
        <v>0</v>
      </c>
      <c r="J63" s="179">
        <f>SUM('2.CAD NCCF'!J63,'3.USD NCCF'!J63,'4.EUR NCCF'!J63,'5.GBP NCCF'!J63,'6.Other(Incld) NCCF'!J63)</f>
        <v>0</v>
      </c>
      <c r="K63" s="197">
        <f>SUM('2.CAD NCCF'!K63,'3.USD NCCF'!K63,'4.EUR NCCF'!K63,'5.GBP NCCF'!K63,'6.Other(Incld) NCCF'!K63)</f>
        <v>0</v>
      </c>
      <c r="L63" s="178">
        <f>SUM('2.CAD NCCF'!L63,'3.USD NCCF'!L63,'4.EUR NCCF'!L63,'5.GBP NCCF'!L63,'6.Other(Incld) NCCF'!L63)</f>
        <v>0</v>
      </c>
      <c r="M63" s="182">
        <f>SUM('2.CAD NCCF'!M63,'3.USD NCCF'!M63,'4.EUR NCCF'!M63,'5.GBP NCCF'!M63,'6.Other(Incld) NCCF'!M63)</f>
        <v>0</v>
      </c>
      <c r="N63" s="182">
        <f>SUM('2.CAD NCCF'!N63,'3.USD NCCF'!N63,'4.EUR NCCF'!N63,'5.GBP NCCF'!N63,'6.Other(Incld) NCCF'!N63)</f>
        <v>0</v>
      </c>
      <c r="O63" s="182">
        <f>SUM('2.CAD NCCF'!O63,'3.USD NCCF'!O63,'4.EUR NCCF'!O63,'5.GBP NCCF'!O63,'6.Other(Incld) NCCF'!O63)</f>
        <v>0</v>
      </c>
      <c r="P63" s="182">
        <f>SUM('2.CAD NCCF'!P63,'3.USD NCCF'!P63,'4.EUR NCCF'!P63,'5.GBP NCCF'!P63,'6.Other(Incld) NCCF'!P63)</f>
        <v>0</v>
      </c>
      <c r="Q63" s="182">
        <f>SUM('2.CAD NCCF'!Q63,'3.USD NCCF'!Q63,'4.EUR NCCF'!Q63,'5.GBP NCCF'!Q63,'6.Other(Incld) NCCF'!Q63)</f>
        <v>0</v>
      </c>
      <c r="R63" s="182">
        <f>SUM('2.CAD NCCF'!R63,'3.USD NCCF'!R63,'4.EUR NCCF'!R63,'5.GBP NCCF'!R63,'6.Other(Incld) NCCF'!R63)</f>
        <v>0</v>
      </c>
      <c r="S63" s="182">
        <f>SUM('2.CAD NCCF'!S63,'3.USD NCCF'!S63,'4.EUR NCCF'!S63,'5.GBP NCCF'!S63,'6.Other(Incld) NCCF'!S63)</f>
        <v>0</v>
      </c>
      <c r="T63" s="182">
        <f>SUM('2.CAD NCCF'!T63,'3.USD NCCF'!T63,'4.EUR NCCF'!T63,'5.GBP NCCF'!T63,'6.Other(Incld) NCCF'!T63)</f>
        <v>0</v>
      </c>
      <c r="U63" s="178">
        <f>SUM('2.CAD NCCF'!U63,'3.USD NCCF'!U63,'4.EUR NCCF'!U63,'5.GBP NCCF'!U63,'6.Other(Incld) NCCF'!U63)</f>
        <v>0</v>
      </c>
      <c r="V63" s="192">
        <f>SUM('2.CAD NCCF'!V63,'3.USD NCCF'!V63,'4.EUR NCCF'!V63,'5.GBP NCCF'!V63,'6.Other(Incld) NCCF'!V63)</f>
        <v>0</v>
      </c>
      <c r="W63" s="125">
        <f>SUM('2.CAD NCCF'!W63,'3.USD NCCF'!W63,'4.EUR NCCF'!W63,'5.GBP NCCF'!W63,'6.Other(Incld) NCCF'!W63)</f>
        <v>0</v>
      </c>
      <c r="Y63" s="367"/>
    </row>
    <row r="64" spans="2:25" s="72" customFormat="1" x14ac:dyDescent="0.2">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
      <c r="B65" s="25"/>
      <c r="C65" s="23"/>
      <c r="D65" s="23"/>
      <c r="E65" s="24"/>
      <c r="F65" s="176" t="s">
        <v>338</v>
      </c>
      <c r="G65" s="190">
        <f>SUM('2.CAD NCCF'!G65,'3.USD NCCF'!G65,'4.EUR NCCF'!G65,'5.GBP NCCF'!G65,'6.Other(Incld) NCCF'!G65)</f>
        <v>0</v>
      </c>
      <c r="H65" s="242">
        <f>SUM('2.CAD NCCF'!H65,'3.USD NCCF'!H65,'4.EUR NCCF'!H65,'5.GBP NCCF'!H65,'6.Other(Incld) NCCF'!H65)</f>
        <v>0</v>
      </c>
      <c r="I65" s="179">
        <f>SUM('2.CAD NCCF'!I65,'3.USD NCCF'!I65,'4.EUR NCCF'!I65,'5.GBP NCCF'!I65,'6.Other(Incld) NCCF'!I65)</f>
        <v>0</v>
      </c>
      <c r="J65" s="179">
        <f>SUM('2.CAD NCCF'!J65,'3.USD NCCF'!J65,'4.EUR NCCF'!J65,'5.GBP NCCF'!J65,'6.Other(Incld) NCCF'!J65)</f>
        <v>0</v>
      </c>
      <c r="K65" s="197">
        <f>SUM('2.CAD NCCF'!K65,'3.USD NCCF'!K65,'4.EUR NCCF'!K65,'5.GBP NCCF'!K65,'6.Other(Incld) NCCF'!K65)</f>
        <v>0</v>
      </c>
      <c r="L65" s="178">
        <f>SUM('2.CAD NCCF'!L65,'3.USD NCCF'!L65,'4.EUR NCCF'!L65,'5.GBP NCCF'!L65,'6.Other(Incld) NCCF'!L65)</f>
        <v>0</v>
      </c>
      <c r="M65" s="182">
        <f>SUM('2.CAD NCCF'!M65,'3.USD NCCF'!M65,'4.EUR NCCF'!M65,'5.GBP NCCF'!M65,'6.Other(Incld) NCCF'!M65)</f>
        <v>0</v>
      </c>
      <c r="N65" s="182">
        <f>SUM('2.CAD NCCF'!N65,'3.USD NCCF'!N65,'4.EUR NCCF'!N65,'5.GBP NCCF'!N65,'6.Other(Incld) NCCF'!N65)</f>
        <v>0</v>
      </c>
      <c r="O65" s="182">
        <f>SUM('2.CAD NCCF'!O65,'3.USD NCCF'!O65,'4.EUR NCCF'!O65,'5.GBP NCCF'!O65,'6.Other(Incld) NCCF'!O65)</f>
        <v>0</v>
      </c>
      <c r="P65" s="192">
        <f>SUM('2.CAD NCCF'!P65,'3.USD NCCF'!P65,'4.EUR NCCF'!P65,'5.GBP NCCF'!P65,'6.Other(Incld) NCCF'!P65)</f>
        <v>0</v>
      </c>
      <c r="Q65" s="182">
        <f>SUM('2.CAD NCCF'!Q65,'3.USD NCCF'!Q65,'4.EUR NCCF'!Q65,'5.GBP NCCF'!Q65,'6.Other(Incld) NCCF'!Q65)</f>
        <v>0</v>
      </c>
      <c r="R65" s="182">
        <f>SUM('2.CAD NCCF'!R65,'3.USD NCCF'!R65,'4.EUR NCCF'!R65,'5.GBP NCCF'!R65,'6.Other(Incld) NCCF'!R65)</f>
        <v>0</v>
      </c>
      <c r="S65" s="182">
        <f>SUM('2.CAD NCCF'!S65,'3.USD NCCF'!S65,'4.EUR NCCF'!S65,'5.GBP NCCF'!S65,'6.Other(Incld) NCCF'!S65)</f>
        <v>0</v>
      </c>
      <c r="T65" s="182">
        <f>SUM('2.CAD NCCF'!T65,'3.USD NCCF'!T65,'4.EUR NCCF'!T65,'5.GBP NCCF'!T65,'6.Other(Incld) NCCF'!T65)</f>
        <v>0</v>
      </c>
      <c r="U65" s="178">
        <f>SUM('2.CAD NCCF'!U65,'3.USD NCCF'!U65,'4.EUR NCCF'!U65,'5.GBP NCCF'!U65,'6.Other(Incld) NCCF'!U65)</f>
        <v>0</v>
      </c>
      <c r="V65" s="192">
        <f>SUM('2.CAD NCCF'!V65,'3.USD NCCF'!V65,'4.EUR NCCF'!V65,'5.GBP NCCF'!V65,'6.Other(Incld) NCCF'!V65)</f>
        <v>0</v>
      </c>
      <c r="W65" s="125">
        <f>SUM('2.CAD NCCF'!W65,'3.USD NCCF'!W65,'4.EUR NCCF'!W65,'5.GBP NCCF'!W65,'6.Other(Incld) NCCF'!W65)</f>
        <v>0</v>
      </c>
      <c r="Y65" s="367"/>
    </row>
    <row r="66" spans="2:25" s="72" customFormat="1" outlineLevel="1" x14ac:dyDescent="0.2">
      <c r="B66" s="25"/>
      <c r="C66" s="23"/>
      <c r="D66" s="23"/>
      <c r="E66" s="24"/>
      <c r="F66" s="176" t="s">
        <v>339</v>
      </c>
      <c r="G66" s="190">
        <f>SUM('2.CAD NCCF'!G66,'3.USD NCCF'!G66,'4.EUR NCCF'!G66,'5.GBP NCCF'!G66,'6.Other(Incld) NCCF'!G66)</f>
        <v>0</v>
      </c>
      <c r="H66" s="242">
        <f>SUM('2.CAD NCCF'!H66,'3.USD NCCF'!H66,'4.EUR NCCF'!H66,'5.GBP NCCF'!H66,'6.Other(Incld) NCCF'!H66)</f>
        <v>0</v>
      </c>
      <c r="I66" s="179">
        <f>SUM('2.CAD NCCF'!I66,'3.USD NCCF'!I66,'4.EUR NCCF'!I66,'5.GBP NCCF'!I66,'6.Other(Incld) NCCF'!I66)</f>
        <v>0</v>
      </c>
      <c r="J66" s="179">
        <f>SUM('2.CAD NCCF'!J66,'3.USD NCCF'!J66,'4.EUR NCCF'!J66,'5.GBP NCCF'!J66,'6.Other(Incld) NCCF'!J66)</f>
        <v>0</v>
      </c>
      <c r="K66" s="197">
        <f>SUM('2.CAD NCCF'!K66,'3.USD NCCF'!K66,'4.EUR NCCF'!K66,'5.GBP NCCF'!K66,'6.Other(Incld) NCCF'!K66)</f>
        <v>0</v>
      </c>
      <c r="L66" s="178">
        <f>SUM('2.CAD NCCF'!L66,'3.USD NCCF'!L66,'4.EUR NCCF'!L66,'5.GBP NCCF'!L66,'6.Other(Incld) NCCF'!L66)</f>
        <v>0</v>
      </c>
      <c r="M66" s="182">
        <f>SUM('2.CAD NCCF'!M66,'3.USD NCCF'!M66,'4.EUR NCCF'!M66,'5.GBP NCCF'!M66,'6.Other(Incld) NCCF'!M66)</f>
        <v>0</v>
      </c>
      <c r="N66" s="182">
        <f>SUM('2.CAD NCCF'!N66,'3.USD NCCF'!N66,'4.EUR NCCF'!N66,'5.GBP NCCF'!N66,'6.Other(Incld) NCCF'!N66)</f>
        <v>0</v>
      </c>
      <c r="O66" s="182">
        <f>SUM('2.CAD NCCF'!O66,'3.USD NCCF'!O66,'4.EUR NCCF'!O66,'5.GBP NCCF'!O66,'6.Other(Incld) NCCF'!O66)</f>
        <v>0</v>
      </c>
      <c r="P66" s="192">
        <f>SUM('2.CAD NCCF'!P66,'3.USD NCCF'!P66,'4.EUR NCCF'!P66,'5.GBP NCCF'!P66,'6.Other(Incld) NCCF'!P66)</f>
        <v>0</v>
      </c>
      <c r="Q66" s="182">
        <f>SUM('2.CAD NCCF'!Q66,'3.USD NCCF'!Q66,'4.EUR NCCF'!Q66,'5.GBP NCCF'!Q66,'6.Other(Incld) NCCF'!Q66)</f>
        <v>0</v>
      </c>
      <c r="R66" s="182">
        <f>SUM('2.CAD NCCF'!R66,'3.USD NCCF'!R66,'4.EUR NCCF'!R66,'5.GBP NCCF'!R66,'6.Other(Incld) NCCF'!R66)</f>
        <v>0</v>
      </c>
      <c r="S66" s="182">
        <f>SUM('2.CAD NCCF'!S66,'3.USD NCCF'!S66,'4.EUR NCCF'!S66,'5.GBP NCCF'!S66,'6.Other(Incld) NCCF'!S66)</f>
        <v>0</v>
      </c>
      <c r="T66" s="182">
        <f>SUM('2.CAD NCCF'!T66,'3.USD NCCF'!T66,'4.EUR NCCF'!T66,'5.GBP NCCF'!T66,'6.Other(Incld) NCCF'!T66)</f>
        <v>0</v>
      </c>
      <c r="U66" s="178">
        <f>SUM('2.CAD NCCF'!U66,'3.USD NCCF'!U66,'4.EUR NCCF'!U66,'5.GBP NCCF'!U66,'6.Other(Incld) NCCF'!U66)</f>
        <v>0</v>
      </c>
      <c r="V66" s="192">
        <f>SUM('2.CAD NCCF'!V66,'3.USD NCCF'!V66,'4.EUR NCCF'!V66,'5.GBP NCCF'!V66,'6.Other(Incld) NCCF'!V66)</f>
        <v>0</v>
      </c>
      <c r="W66" s="125">
        <f>SUM('2.CAD NCCF'!W66,'3.USD NCCF'!W66,'4.EUR NCCF'!W66,'5.GBP NCCF'!W66,'6.Other(Incld) NCCF'!W66)</f>
        <v>0</v>
      </c>
      <c r="Y66" s="367"/>
    </row>
    <row r="67" spans="2:25" s="72" customFormat="1" outlineLevel="1" x14ac:dyDescent="0.2">
      <c r="B67" s="25"/>
      <c r="C67" s="23"/>
      <c r="D67" s="23"/>
      <c r="E67" s="24"/>
      <c r="F67" s="176" t="s">
        <v>340</v>
      </c>
      <c r="G67" s="190">
        <f>SUM('2.CAD NCCF'!G67,'3.USD NCCF'!G67,'4.EUR NCCF'!G67,'5.GBP NCCF'!G67,'6.Other(Incld) NCCF'!G67)</f>
        <v>0</v>
      </c>
      <c r="H67" s="242">
        <f>SUM('2.CAD NCCF'!H67,'3.USD NCCF'!H67,'4.EUR NCCF'!H67,'5.GBP NCCF'!H67,'6.Other(Incld) NCCF'!H67)</f>
        <v>0</v>
      </c>
      <c r="I67" s="179">
        <f>SUM('2.CAD NCCF'!I67,'3.USD NCCF'!I67,'4.EUR NCCF'!I67,'5.GBP NCCF'!I67,'6.Other(Incld) NCCF'!I67)</f>
        <v>0</v>
      </c>
      <c r="J67" s="179">
        <f>SUM('2.CAD NCCF'!J67,'3.USD NCCF'!J67,'4.EUR NCCF'!J67,'5.GBP NCCF'!J67,'6.Other(Incld) NCCF'!J67)</f>
        <v>0</v>
      </c>
      <c r="K67" s="197">
        <f>SUM('2.CAD NCCF'!K67,'3.USD NCCF'!K67,'4.EUR NCCF'!K67,'5.GBP NCCF'!K67,'6.Other(Incld) NCCF'!K67)</f>
        <v>0</v>
      </c>
      <c r="L67" s="178">
        <f>SUM('2.CAD NCCF'!L67,'3.USD NCCF'!L67,'4.EUR NCCF'!L67,'5.GBP NCCF'!L67,'6.Other(Incld) NCCF'!L67)</f>
        <v>0</v>
      </c>
      <c r="M67" s="182">
        <f>SUM('2.CAD NCCF'!M67,'3.USD NCCF'!M67,'4.EUR NCCF'!M67,'5.GBP NCCF'!M67,'6.Other(Incld) NCCF'!M67)</f>
        <v>0</v>
      </c>
      <c r="N67" s="182">
        <f>SUM('2.CAD NCCF'!N67,'3.USD NCCF'!N67,'4.EUR NCCF'!N67,'5.GBP NCCF'!N67,'6.Other(Incld) NCCF'!N67)</f>
        <v>0</v>
      </c>
      <c r="O67" s="182">
        <f>SUM('2.CAD NCCF'!O67,'3.USD NCCF'!O67,'4.EUR NCCF'!O67,'5.GBP NCCF'!O67,'6.Other(Incld) NCCF'!O67)</f>
        <v>0</v>
      </c>
      <c r="P67" s="192">
        <f>SUM('2.CAD NCCF'!P67,'3.USD NCCF'!P67,'4.EUR NCCF'!P67,'5.GBP NCCF'!P67,'6.Other(Incld) NCCF'!P67)</f>
        <v>0</v>
      </c>
      <c r="Q67" s="182">
        <f>SUM('2.CAD NCCF'!Q67,'3.USD NCCF'!Q67,'4.EUR NCCF'!Q67,'5.GBP NCCF'!Q67,'6.Other(Incld) NCCF'!Q67)</f>
        <v>0</v>
      </c>
      <c r="R67" s="182">
        <f>SUM('2.CAD NCCF'!R67,'3.USD NCCF'!R67,'4.EUR NCCF'!R67,'5.GBP NCCF'!R67,'6.Other(Incld) NCCF'!R67)</f>
        <v>0</v>
      </c>
      <c r="S67" s="182">
        <f>SUM('2.CAD NCCF'!S67,'3.USD NCCF'!S67,'4.EUR NCCF'!S67,'5.GBP NCCF'!S67,'6.Other(Incld) NCCF'!S67)</f>
        <v>0</v>
      </c>
      <c r="T67" s="182">
        <f>SUM('2.CAD NCCF'!T67,'3.USD NCCF'!T67,'4.EUR NCCF'!T67,'5.GBP NCCF'!T67,'6.Other(Incld) NCCF'!T67)</f>
        <v>0</v>
      </c>
      <c r="U67" s="178">
        <f>SUM('2.CAD NCCF'!U67,'3.USD NCCF'!U67,'4.EUR NCCF'!U67,'5.GBP NCCF'!U67,'6.Other(Incld) NCCF'!U67)</f>
        <v>0</v>
      </c>
      <c r="V67" s="192">
        <f>SUM('2.CAD NCCF'!V67,'3.USD NCCF'!V67,'4.EUR NCCF'!V67,'5.GBP NCCF'!V67,'6.Other(Incld) NCCF'!V67)</f>
        <v>0</v>
      </c>
      <c r="W67" s="125">
        <f>SUM('2.CAD NCCF'!W67,'3.USD NCCF'!W67,'4.EUR NCCF'!W67,'5.GBP NCCF'!W67,'6.Other(Incld) NCCF'!W67)</f>
        <v>0</v>
      </c>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83"/>
    </row>
    <row r="70" spans="2:25" s="72" customFormat="1" outlineLevel="1" x14ac:dyDescent="0.2">
      <c r="B70" s="25"/>
      <c r="C70" s="23"/>
      <c r="D70" s="23"/>
      <c r="E70" s="24"/>
      <c r="F70" s="176" t="s">
        <v>176</v>
      </c>
      <c r="G70" s="190">
        <f>SUM('2.CAD NCCF'!G70,'3.USD NCCF'!G70,'4.EUR NCCF'!G70,'5.GBP NCCF'!G70,'6.Other(Incld) NCCF'!G70)</f>
        <v>0</v>
      </c>
      <c r="H70" s="242">
        <f>SUM('2.CAD NCCF'!H70,'3.USD NCCF'!H70,'4.EUR NCCF'!H70,'5.GBP NCCF'!H70,'6.Other(Incld) NCCF'!H70)</f>
        <v>0</v>
      </c>
      <c r="I70" s="179">
        <f>SUM('2.CAD NCCF'!I70,'3.USD NCCF'!I70,'4.EUR NCCF'!I70,'5.GBP NCCF'!I70,'6.Other(Incld) NCCF'!I70)</f>
        <v>0</v>
      </c>
      <c r="J70" s="179">
        <f>SUM('2.CAD NCCF'!J70,'3.USD NCCF'!J70,'4.EUR NCCF'!J70,'5.GBP NCCF'!J70,'6.Other(Incld) NCCF'!J70)</f>
        <v>0</v>
      </c>
      <c r="K70" s="197">
        <f>SUM('2.CAD NCCF'!K70,'3.USD NCCF'!K70,'4.EUR NCCF'!K70,'5.GBP NCCF'!K70,'6.Other(Incld) NCCF'!K70)</f>
        <v>0</v>
      </c>
      <c r="L70" s="178">
        <f>SUM('2.CAD NCCF'!L70,'3.USD NCCF'!L70,'4.EUR NCCF'!L70,'5.GBP NCCF'!L70,'6.Other(Incld) NCCF'!L70)</f>
        <v>0</v>
      </c>
      <c r="M70" s="182">
        <f>SUM('2.CAD NCCF'!M70,'3.USD NCCF'!M70,'4.EUR NCCF'!M70,'5.GBP NCCF'!M70,'6.Other(Incld) NCCF'!M70)</f>
        <v>0</v>
      </c>
      <c r="N70" s="182">
        <f>SUM('2.CAD NCCF'!N70,'3.USD NCCF'!N70,'4.EUR NCCF'!N70,'5.GBP NCCF'!N70,'6.Other(Incld) NCCF'!N70)</f>
        <v>0</v>
      </c>
      <c r="O70" s="182">
        <f>SUM('2.CAD NCCF'!O70,'3.USD NCCF'!O70,'4.EUR NCCF'!O70,'5.GBP NCCF'!O70,'6.Other(Incld) NCCF'!O70)</f>
        <v>0</v>
      </c>
      <c r="P70" s="192">
        <f>SUM('2.CAD NCCF'!P70,'3.USD NCCF'!P70,'4.EUR NCCF'!P70,'5.GBP NCCF'!P70,'6.Other(Incld) NCCF'!P70)</f>
        <v>0</v>
      </c>
      <c r="Q70" s="182">
        <f>SUM('2.CAD NCCF'!Q70,'3.USD NCCF'!Q70,'4.EUR NCCF'!Q70,'5.GBP NCCF'!Q70,'6.Other(Incld) NCCF'!Q70)</f>
        <v>0</v>
      </c>
      <c r="R70" s="182">
        <f>SUM('2.CAD NCCF'!R70,'3.USD NCCF'!R70,'4.EUR NCCF'!R70,'5.GBP NCCF'!R70,'6.Other(Incld) NCCF'!R70)</f>
        <v>0</v>
      </c>
      <c r="S70" s="182">
        <f>SUM('2.CAD NCCF'!S70,'3.USD NCCF'!S70,'4.EUR NCCF'!S70,'5.GBP NCCF'!S70,'6.Other(Incld) NCCF'!S70)</f>
        <v>0</v>
      </c>
      <c r="T70" s="182">
        <f>SUM('2.CAD NCCF'!T70,'3.USD NCCF'!T70,'4.EUR NCCF'!T70,'5.GBP NCCF'!T70,'6.Other(Incld) NCCF'!T70)</f>
        <v>0</v>
      </c>
      <c r="U70" s="178">
        <f>SUM('2.CAD NCCF'!U70,'3.USD NCCF'!U70,'4.EUR NCCF'!U70,'5.GBP NCCF'!U70,'6.Other(Incld) NCCF'!U70)</f>
        <v>0</v>
      </c>
      <c r="V70" s="192">
        <f>SUM('2.CAD NCCF'!V70,'3.USD NCCF'!V70,'4.EUR NCCF'!V70,'5.GBP NCCF'!V70,'6.Other(Incld) NCCF'!V70)</f>
        <v>0</v>
      </c>
      <c r="W70" s="125">
        <f>SUM('2.CAD NCCF'!W70,'3.USD NCCF'!W70,'4.EUR NCCF'!W70,'5.GBP NCCF'!W70,'6.Other(Incld) NCCF'!W70)</f>
        <v>0</v>
      </c>
      <c r="Y70" s="367"/>
    </row>
    <row r="71" spans="2:25" s="72" customFormat="1" outlineLevel="1" x14ac:dyDescent="0.2">
      <c r="B71" s="25"/>
      <c r="C71" s="23"/>
      <c r="D71" s="23"/>
      <c r="E71" s="24"/>
      <c r="F71" s="176" t="s">
        <v>180</v>
      </c>
      <c r="G71" s="190">
        <f>SUM('2.CAD NCCF'!G71,'3.USD NCCF'!G71,'4.EUR NCCF'!G71,'5.GBP NCCF'!G71,'6.Other(Incld) NCCF'!G71)</f>
        <v>0</v>
      </c>
      <c r="H71" s="242">
        <f>SUM('2.CAD NCCF'!H71,'3.USD NCCF'!H71,'4.EUR NCCF'!H71,'5.GBP NCCF'!H71,'6.Other(Incld) NCCF'!H71)</f>
        <v>0</v>
      </c>
      <c r="I71" s="179">
        <f>SUM('2.CAD NCCF'!I71,'3.USD NCCF'!I71,'4.EUR NCCF'!I71,'5.GBP NCCF'!I71,'6.Other(Incld) NCCF'!I71)</f>
        <v>0</v>
      </c>
      <c r="J71" s="179">
        <f>SUM('2.CAD NCCF'!J71,'3.USD NCCF'!J71,'4.EUR NCCF'!J71,'5.GBP NCCF'!J71,'6.Other(Incld) NCCF'!J71)</f>
        <v>0</v>
      </c>
      <c r="K71" s="197">
        <f>SUM('2.CAD NCCF'!K71,'3.USD NCCF'!K71,'4.EUR NCCF'!K71,'5.GBP NCCF'!K71,'6.Other(Incld) NCCF'!K71)</f>
        <v>0</v>
      </c>
      <c r="L71" s="178">
        <f>SUM('2.CAD NCCF'!L71,'3.USD NCCF'!L71,'4.EUR NCCF'!L71,'5.GBP NCCF'!L71,'6.Other(Incld) NCCF'!L71)</f>
        <v>0</v>
      </c>
      <c r="M71" s="182">
        <f>SUM('2.CAD NCCF'!M71,'3.USD NCCF'!M71,'4.EUR NCCF'!M71,'5.GBP NCCF'!M71,'6.Other(Incld) NCCF'!M71)</f>
        <v>0</v>
      </c>
      <c r="N71" s="182">
        <f>SUM('2.CAD NCCF'!N71,'3.USD NCCF'!N71,'4.EUR NCCF'!N71,'5.GBP NCCF'!N71,'6.Other(Incld) NCCF'!N71)</f>
        <v>0</v>
      </c>
      <c r="O71" s="182">
        <f>SUM('2.CAD NCCF'!O71,'3.USD NCCF'!O71,'4.EUR NCCF'!O71,'5.GBP NCCF'!O71,'6.Other(Incld) NCCF'!O71)</f>
        <v>0</v>
      </c>
      <c r="P71" s="192">
        <f>SUM('2.CAD NCCF'!P71,'3.USD NCCF'!P71,'4.EUR NCCF'!P71,'5.GBP NCCF'!P71,'6.Other(Incld) NCCF'!P71)</f>
        <v>0</v>
      </c>
      <c r="Q71" s="182">
        <f>SUM('2.CAD NCCF'!Q71,'3.USD NCCF'!Q71,'4.EUR NCCF'!Q71,'5.GBP NCCF'!Q71,'6.Other(Incld) NCCF'!Q71)</f>
        <v>0</v>
      </c>
      <c r="R71" s="182">
        <f>SUM('2.CAD NCCF'!R71,'3.USD NCCF'!R71,'4.EUR NCCF'!R71,'5.GBP NCCF'!R71,'6.Other(Incld) NCCF'!R71)</f>
        <v>0</v>
      </c>
      <c r="S71" s="182">
        <f>SUM('2.CAD NCCF'!S71,'3.USD NCCF'!S71,'4.EUR NCCF'!S71,'5.GBP NCCF'!S71,'6.Other(Incld) NCCF'!S71)</f>
        <v>0</v>
      </c>
      <c r="T71" s="182">
        <f>SUM('2.CAD NCCF'!T71,'3.USD NCCF'!T71,'4.EUR NCCF'!T71,'5.GBP NCCF'!T71,'6.Other(Incld) NCCF'!T71)</f>
        <v>0</v>
      </c>
      <c r="U71" s="178">
        <f>SUM('2.CAD NCCF'!U71,'3.USD NCCF'!U71,'4.EUR NCCF'!U71,'5.GBP NCCF'!U71,'6.Other(Incld) NCCF'!U71)</f>
        <v>0</v>
      </c>
      <c r="V71" s="192">
        <f>SUM('2.CAD NCCF'!V71,'3.USD NCCF'!V71,'4.EUR NCCF'!V71,'5.GBP NCCF'!V71,'6.Other(Incld) NCCF'!V71)</f>
        <v>0</v>
      </c>
      <c r="W71" s="125">
        <f>SUM('2.CAD NCCF'!W71,'3.USD NCCF'!W71,'4.EUR NCCF'!W71,'5.GBP NCCF'!W71,'6.Other(Incld) NCCF'!W71)</f>
        <v>0</v>
      </c>
      <c r="Y71" s="367"/>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
      <c r="B73" s="25"/>
      <c r="C73" s="23"/>
      <c r="D73" s="23"/>
      <c r="E73" s="24"/>
      <c r="F73" s="176" t="s">
        <v>177</v>
      </c>
      <c r="G73" s="190">
        <f>SUM('2.CAD NCCF'!G73,'3.USD NCCF'!G73,'4.EUR NCCF'!G73,'5.GBP NCCF'!G73,'6.Other(Incld) NCCF'!G73)</f>
        <v>0</v>
      </c>
      <c r="H73" s="242">
        <f>SUM('2.CAD NCCF'!H73,'3.USD NCCF'!H73,'4.EUR NCCF'!H73,'5.GBP NCCF'!H73,'6.Other(Incld) NCCF'!H73)</f>
        <v>0</v>
      </c>
      <c r="I73" s="179">
        <f>SUM('2.CAD NCCF'!I73,'3.USD NCCF'!I73,'4.EUR NCCF'!I73,'5.GBP NCCF'!I73,'6.Other(Incld) NCCF'!I73)</f>
        <v>0</v>
      </c>
      <c r="J73" s="179">
        <f>SUM('2.CAD NCCF'!J73,'3.USD NCCF'!J73,'4.EUR NCCF'!J73,'5.GBP NCCF'!J73,'6.Other(Incld) NCCF'!J73)</f>
        <v>0</v>
      </c>
      <c r="K73" s="197">
        <f>SUM('2.CAD NCCF'!K73,'3.USD NCCF'!K73,'4.EUR NCCF'!K73,'5.GBP NCCF'!K73,'6.Other(Incld) NCCF'!K73)</f>
        <v>0</v>
      </c>
      <c r="L73" s="178">
        <f>SUM('2.CAD NCCF'!L73,'3.USD NCCF'!L73,'4.EUR NCCF'!L73,'5.GBP NCCF'!L73,'6.Other(Incld) NCCF'!L73)</f>
        <v>0</v>
      </c>
      <c r="M73" s="182">
        <f>SUM('2.CAD NCCF'!M73,'3.USD NCCF'!M73,'4.EUR NCCF'!M73,'5.GBP NCCF'!M73,'6.Other(Incld) NCCF'!M73)</f>
        <v>0</v>
      </c>
      <c r="N73" s="182">
        <f>SUM('2.CAD NCCF'!N73,'3.USD NCCF'!N73,'4.EUR NCCF'!N73,'5.GBP NCCF'!N73,'6.Other(Incld) NCCF'!N73)</f>
        <v>0</v>
      </c>
      <c r="O73" s="182">
        <f>SUM('2.CAD NCCF'!O73,'3.USD NCCF'!O73,'4.EUR NCCF'!O73,'5.GBP NCCF'!O73,'6.Other(Incld) NCCF'!O73)</f>
        <v>0</v>
      </c>
      <c r="P73" s="192">
        <f>SUM('2.CAD NCCF'!P73,'3.USD NCCF'!P73,'4.EUR NCCF'!P73,'5.GBP NCCF'!P73,'6.Other(Incld) NCCF'!P73)</f>
        <v>0</v>
      </c>
      <c r="Q73" s="182">
        <f>SUM('2.CAD NCCF'!Q73,'3.USD NCCF'!Q73,'4.EUR NCCF'!Q73,'5.GBP NCCF'!Q73,'6.Other(Incld) NCCF'!Q73)</f>
        <v>0</v>
      </c>
      <c r="R73" s="182">
        <f>SUM('2.CAD NCCF'!R73,'3.USD NCCF'!R73,'4.EUR NCCF'!R73,'5.GBP NCCF'!R73,'6.Other(Incld) NCCF'!R73)</f>
        <v>0</v>
      </c>
      <c r="S73" s="182">
        <f>SUM('2.CAD NCCF'!S73,'3.USD NCCF'!S73,'4.EUR NCCF'!S73,'5.GBP NCCF'!S73,'6.Other(Incld) NCCF'!S73)</f>
        <v>0</v>
      </c>
      <c r="T73" s="182">
        <f>SUM('2.CAD NCCF'!T73,'3.USD NCCF'!T73,'4.EUR NCCF'!T73,'5.GBP NCCF'!T73,'6.Other(Incld) NCCF'!T73)</f>
        <v>0</v>
      </c>
      <c r="U73" s="178">
        <f>SUM('2.CAD NCCF'!U73,'3.USD NCCF'!U73,'4.EUR NCCF'!U73,'5.GBP NCCF'!U73,'6.Other(Incld) NCCF'!U73)</f>
        <v>0</v>
      </c>
      <c r="V73" s="192">
        <f>SUM('2.CAD NCCF'!V73,'3.USD NCCF'!V73,'4.EUR NCCF'!V73,'5.GBP NCCF'!V73,'6.Other(Incld) NCCF'!V73)</f>
        <v>0</v>
      </c>
      <c r="W73" s="125">
        <f>SUM('2.CAD NCCF'!W73,'3.USD NCCF'!W73,'4.EUR NCCF'!W73,'5.GBP NCCF'!W73,'6.Other(Incld) NCCF'!W73)</f>
        <v>0</v>
      </c>
      <c r="Y73" s="367"/>
    </row>
    <row r="74" spans="2:25" s="72" customFormat="1" outlineLevel="1" x14ac:dyDescent="0.2">
      <c r="B74" s="25"/>
      <c r="C74" s="23"/>
      <c r="D74" s="23"/>
      <c r="E74" s="24"/>
      <c r="F74" s="176" t="s">
        <v>182</v>
      </c>
      <c r="G74" s="190">
        <f>SUM('2.CAD NCCF'!G74,'3.USD NCCF'!G74,'4.EUR NCCF'!G74,'5.GBP NCCF'!G74,'6.Other(Incld) NCCF'!G74)</f>
        <v>0</v>
      </c>
      <c r="H74" s="242">
        <f>SUM('2.CAD NCCF'!H74,'3.USD NCCF'!H74,'4.EUR NCCF'!H74,'5.GBP NCCF'!H74,'6.Other(Incld) NCCF'!H74)</f>
        <v>0</v>
      </c>
      <c r="I74" s="179">
        <f>SUM('2.CAD NCCF'!I74,'3.USD NCCF'!I74,'4.EUR NCCF'!I74,'5.GBP NCCF'!I74,'6.Other(Incld) NCCF'!I74)</f>
        <v>0</v>
      </c>
      <c r="J74" s="179">
        <f>SUM('2.CAD NCCF'!J74,'3.USD NCCF'!J74,'4.EUR NCCF'!J74,'5.GBP NCCF'!J74,'6.Other(Incld) NCCF'!J74)</f>
        <v>0</v>
      </c>
      <c r="K74" s="197">
        <f>SUM('2.CAD NCCF'!K74,'3.USD NCCF'!K74,'4.EUR NCCF'!K74,'5.GBP NCCF'!K74,'6.Other(Incld) NCCF'!K74)</f>
        <v>0</v>
      </c>
      <c r="L74" s="178">
        <f>SUM('2.CAD NCCF'!L74,'3.USD NCCF'!L74,'4.EUR NCCF'!L74,'5.GBP NCCF'!L74,'6.Other(Incld) NCCF'!L74)</f>
        <v>0</v>
      </c>
      <c r="M74" s="182">
        <f>SUM('2.CAD NCCF'!M74,'3.USD NCCF'!M74,'4.EUR NCCF'!M74,'5.GBP NCCF'!M74,'6.Other(Incld) NCCF'!M74)</f>
        <v>0</v>
      </c>
      <c r="N74" s="182">
        <f>SUM('2.CAD NCCF'!N74,'3.USD NCCF'!N74,'4.EUR NCCF'!N74,'5.GBP NCCF'!N74,'6.Other(Incld) NCCF'!N74)</f>
        <v>0</v>
      </c>
      <c r="O74" s="182">
        <f>SUM('2.CAD NCCF'!O74,'3.USD NCCF'!O74,'4.EUR NCCF'!O74,'5.GBP NCCF'!O74,'6.Other(Incld) NCCF'!O74)</f>
        <v>0</v>
      </c>
      <c r="P74" s="192">
        <f>SUM('2.CAD NCCF'!P74,'3.USD NCCF'!P74,'4.EUR NCCF'!P74,'5.GBP NCCF'!P74,'6.Other(Incld) NCCF'!P74)</f>
        <v>0</v>
      </c>
      <c r="Q74" s="182">
        <f>SUM('2.CAD NCCF'!Q74,'3.USD NCCF'!Q74,'4.EUR NCCF'!Q74,'5.GBP NCCF'!Q74,'6.Other(Incld) NCCF'!Q74)</f>
        <v>0</v>
      </c>
      <c r="R74" s="182">
        <f>SUM('2.CAD NCCF'!R74,'3.USD NCCF'!R74,'4.EUR NCCF'!R74,'5.GBP NCCF'!R74,'6.Other(Incld) NCCF'!R74)</f>
        <v>0</v>
      </c>
      <c r="S74" s="182">
        <f>SUM('2.CAD NCCF'!S74,'3.USD NCCF'!S74,'4.EUR NCCF'!S74,'5.GBP NCCF'!S74,'6.Other(Incld) NCCF'!S74)</f>
        <v>0</v>
      </c>
      <c r="T74" s="182">
        <f>SUM('2.CAD NCCF'!T74,'3.USD NCCF'!T74,'4.EUR NCCF'!T74,'5.GBP NCCF'!T74,'6.Other(Incld) NCCF'!T74)</f>
        <v>0</v>
      </c>
      <c r="U74" s="178">
        <f>SUM('2.CAD NCCF'!U74,'3.USD NCCF'!U74,'4.EUR NCCF'!U74,'5.GBP NCCF'!U74,'6.Other(Incld) NCCF'!U74)</f>
        <v>0</v>
      </c>
      <c r="V74" s="192">
        <f>SUM('2.CAD NCCF'!V74,'3.USD NCCF'!V74,'4.EUR NCCF'!V74,'5.GBP NCCF'!V74,'6.Other(Incld) NCCF'!V74)</f>
        <v>0</v>
      </c>
      <c r="W74" s="125">
        <f>SUM('2.CAD NCCF'!W74,'3.USD NCCF'!W74,'4.EUR NCCF'!W74,'5.GBP NCCF'!W74,'6.Other(Incld) NCCF'!W74)</f>
        <v>0</v>
      </c>
      <c r="Y74" s="367"/>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
      <c r="B76" s="25"/>
      <c r="C76" s="23"/>
      <c r="D76" s="23"/>
      <c r="E76" s="24"/>
      <c r="F76" s="176" t="s">
        <v>178</v>
      </c>
      <c r="G76" s="190">
        <f>SUM('2.CAD NCCF'!G76,'3.USD NCCF'!G76,'4.EUR NCCF'!G76,'5.GBP NCCF'!G76,'6.Other(Incld) NCCF'!G76)</f>
        <v>0</v>
      </c>
      <c r="H76" s="242">
        <f>SUM('2.CAD NCCF'!H76,'3.USD NCCF'!H76,'4.EUR NCCF'!H76,'5.GBP NCCF'!H76,'6.Other(Incld) NCCF'!H76)</f>
        <v>0</v>
      </c>
      <c r="I76" s="179">
        <f>SUM('2.CAD NCCF'!I76,'3.USD NCCF'!I76,'4.EUR NCCF'!I76,'5.GBP NCCF'!I76,'6.Other(Incld) NCCF'!I76)</f>
        <v>0</v>
      </c>
      <c r="J76" s="179">
        <f>SUM('2.CAD NCCF'!J76,'3.USD NCCF'!J76,'4.EUR NCCF'!J76,'5.GBP NCCF'!J76,'6.Other(Incld) NCCF'!J76)</f>
        <v>0</v>
      </c>
      <c r="K76" s="197">
        <f>SUM('2.CAD NCCF'!K76,'3.USD NCCF'!K76,'4.EUR NCCF'!K76,'5.GBP NCCF'!K76,'6.Other(Incld) NCCF'!K76)</f>
        <v>0</v>
      </c>
      <c r="L76" s="178">
        <f>SUM('2.CAD NCCF'!L76,'3.USD NCCF'!L76,'4.EUR NCCF'!L76,'5.GBP NCCF'!L76,'6.Other(Incld) NCCF'!L76)</f>
        <v>0</v>
      </c>
      <c r="M76" s="182">
        <f>SUM('2.CAD NCCF'!M76,'3.USD NCCF'!M76,'4.EUR NCCF'!M76,'5.GBP NCCF'!M76,'6.Other(Incld) NCCF'!M76)</f>
        <v>0</v>
      </c>
      <c r="N76" s="182">
        <f>SUM('2.CAD NCCF'!N76,'3.USD NCCF'!N76,'4.EUR NCCF'!N76,'5.GBP NCCF'!N76,'6.Other(Incld) NCCF'!N76)</f>
        <v>0</v>
      </c>
      <c r="O76" s="182">
        <f>SUM('2.CAD NCCF'!O76,'3.USD NCCF'!O76,'4.EUR NCCF'!O76,'5.GBP NCCF'!O76,'6.Other(Incld) NCCF'!O76)</f>
        <v>0</v>
      </c>
      <c r="P76" s="192">
        <f>SUM('2.CAD NCCF'!P76,'3.USD NCCF'!P76,'4.EUR NCCF'!P76,'5.GBP NCCF'!P76,'6.Other(Incld) NCCF'!P76)</f>
        <v>0</v>
      </c>
      <c r="Q76" s="182">
        <f>SUM('2.CAD NCCF'!Q76,'3.USD NCCF'!Q76,'4.EUR NCCF'!Q76,'5.GBP NCCF'!Q76,'6.Other(Incld) NCCF'!Q76)</f>
        <v>0</v>
      </c>
      <c r="R76" s="182">
        <f>SUM('2.CAD NCCF'!R76,'3.USD NCCF'!R76,'4.EUR NCCF'!R76,'5.GBP NCCF'!R76,'6.Other(Incld) NCCF'!R76)</f>
        <v>0</v>
      </c>
      <c r="S76" s="182">
        <f>SUM('2.CAD NCCF'!S76,'3.USD NCCF'!S76,'4.EUR NCCF'!S76,'5.GBP NCCF'!S76,'6.Other(Incld) NCCF'!S76)</f>
        <v>0</v>
      </c>
      <c r="T76" s="182">
        <f>SUM('2.CAD NCCF'!T76,'3.USD NCCF'!T76,'4.EUR NCCF'!T76,'5.GBP NCCF'!T76,'6.Other(Incld) NCCF'!T76)</f>
        <v>0</v>
      </c>
      <c r="U76" s="178">
        <f>SUM('2.CAD NCCF'!U76,'3.USD NCCF'!U76,'4.EUR NCCF'!U76,'5.GBP NCCF'!U76,'6.Other(Incld) NCCF'!U76)</f>
        <v>0</v>
      </c>
      <c r="V76" s="192">
        <f>SUM('2.CAD NCCF'!V76,'3.USD NCCF'!V76,'4.EUR NCCF'!V76,'5.GBP NCCF'!V76,'6.Other(Incld) NCCF'!V76)</f>
        <v>0</v>
      </c>
      <c r="W76" s="125">
        <f>SUM('2.CAD NCCF'!W76,'3.USD NCCF'!W76,'4.EUR NCCF'!W76,'5.GBP NCCF'!W76,'6.Other(Incld) NCCF'!W76)</f>
        <v>0</v>
      </c>
      <c r="Y76" s="367"/>
    </row>
    <row r="77" spans="2:25" s="72" customFormat="1" outlineLevel="1" x14ac:dyDescent="0.2">
      <c r="B77" s="25"/>
      <c r="C77" s="23"/>
      <c r="D77" s="23"/>
      <c r="E77" s="24"/>
      <c r="F77" s="176" t="s">
        <v>181</v>
      </c>
      <c r="G77" s="190">
        <f>SUM('2.CAD NCCF'!G77,'3.USD NCCF'!G77,'4.EUR NCCF'!G77,'5.GBP NCCF'!G77,'6.Other(Incld) NCCF'!G77)</f>
        <v>0</v>
      </c>
      <c r="H77" s="242">
        <f>SUM('2.CAD NCCF'!H77,'3.USD NCCF'!H77,'4.EUR NCCF'!H77,'5.GBP NCCF'!H77,'6.Other(Incld) NCCF'!H77)</f>
        <v>0</v>
      </c>
      <c r="I77" s="179">
        <f>SUM('2.CAD NCCF'!I77,'3.USD NCCF'!I77,'4.EUR NCCF'!I77,'5.GBP NCCF'!I77,'6.Other(Incld) NCCF'!I77)</f>
        <v>0</v>
      </c>
      <c r="J77" s="179">
        <f>SUM('2.CAD NCCF'!J77,'3.USD NCCF'!J77,'4.EUR NCCF'!J77,'5.GBP NCCF'!J77,'6.Other(Incld) NCCF'!J77)</f>
        <v>0</v>
      </c>
      <c r="K77" s="197">
        <f>SUM('2.CAD NCCF'!K77,'3.USD NCCF'!K77,'4.EUR NCCF'!K77,'5.GBP NCCF'!K77,'6.Other(Incld) NCCF'!K77)</f>
        <v>0</v>
      </c>
      <c r="L77" s="178">
        <f>SUM('2.CAD NCCF'!L77,'3.USD NCCF'!L77,'4.EUR NCCF'!L77,'5.GBP NCCF'!L77,'6.Other(Incld) NCCF'!L77)</f>
        <v>0</v>
      </c>
      <c r="M77" s="182">
        <f>SUM('2.CAD NCCF'!M77,'3.USD NCCF'!M77,'4.EUR NCCF'!M77,'5.GBP NCCF'!M77,'6.Other(Incld) NCCF'!M77)</f>
        <v>0</v>
      </c>
      <c r="N77" s="182">
        <f>SUM('2.CAD NCCF'!N77,'3.USD NCCF'!N77,'4.EUR NCCF'!N77,'5.GBP NCCF'!N77,'6.Other(Incld) NCCF'!N77)</f>
        <v>0</v>
      </c>
      <c r="O77" s="182">
        <f>SUM('2.CAD NCCF'!O77,'3.USD NCCF'!O77,'4.EUR NCCF'!O77,'5.GBP NCCF'!O77,'6.Other(Incld) NCCF'!O77)</f>
        <v>0</v>
      </c>
      <c r="P77" s="192">
        <f>SUM('2.CAD NCCF'!P77,'3.USD NCCF'!P77,'4.EUR NCCF'!P77,'5.GBP NCCF'!P77,'6.Other(Incld) NCCF'!P77)</f>
        <v>0</v>
      </c>
      <c r="Q77" s="182">
        <f>SUM('2.CAD NCCF'!Q77,'3.USD NCCF'!Q77,'4.EUR NCCF'!Q77,'5.GBP NCCF'!Q77,'6.Other(Incld) NCCF'!Q77)</f>
        <v>0</v>
      </c>
      <c r="R77" s="182">
        <f>SUM('2.CAD NCCF'!R77,'3.USD NCCF'!R77,'4.EUR NCCF'!R77,'5.GBP NCCF'!R77,'6.Other(Incld) NCCF'!R77)</f>
        <v>0</v>
      </c>
      <c r="S77" s="182">
        <f>SUM('2.CAD NCCF'!S77,'3.USD NCCF'!S77,'4.EUR NCCF'!S77,'5.GBP NCCF'!S77,'6.Other(Incld) NCCF'!S77)</f>
        <v>0</v>
      </c>
      <c r="T77" s="182">
        <f>SUM('2.CAD NCCF'!T77,'3.USD NCCF'!T77,'4.EUR NCCF'!T77,'5.GBP NCCF'!T77,'6.Other(Incld) NCCF'!T77)</f>
        <v>0</v>
      </c>
      <c r="U77" s="178">
        <f>SUM('2.CAD NCCF'!U77,'3.USD NCCF'!U77,'4.EUR NCCF'!U77,'5.GBP NCCF'!U77,'6.Other(Incld) NCCF'!U77)</f>
        <v>0</v>
      </c>
      <c r="V77" s="192">
        <f>SUM('2.CAD NCCF'!V77,'3.USD NCCF'!V77,'4.EUR NCCF'!V77,'5.GBP NCCF'!V77,'6.Other(Incld) NCCF'!V77)</f>
        <v>0</v>
      </c>
      <c r="W77" s="125">
        <f>SUM('2.CAD NCCF'!W77,'3.USD NCCF'!W77,'4.EUR NCCF'!W77,'5.GBP NCCF'!W77,'6.Other(Incld) NCCF'!W77)</f>
        <v>0</v>
      </c>
      <c r="Y77" s="367"/>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
      <c r="B79" s="25"/>
      <c r="C79" s="23"/>
      <c r="D79" s="23"/>
      <c r="E79" s="24"/>
      <c r="F79" s="176" t="s">
        <v>179</v>
      </c>
      <c r="G79" s="190">
        <f>SUM('2.CAD NCCF'!G79,'3.USD NCCF'!G79,'4.EUR NCCF'!G79,'5.GBP NCCF'!G79,'6.Other(Incld) NCCF'!G79)</f>
        <v>0</v>
      </c>
      <c r="H79" s="242">
        <f>SUM('2.CAD NCCF'!H79,'3.USD NCCF'!H79,'4.EUR NCCF'!H79,'5.GBP NCCF'!H79,'6.Other(Incld) NCCF'!H79)</f>
        <v>0</v>
      </c>
      <c r="I79" s="179">
        <f>SUM('2.CAD NCCF'!I79,'3.USD NCCF'!I79,'4.EUR NCCF'!I79,'5.GBP NCCF'!I79,'6.Other(Incld) NCCF'!I79)</f>
        <v>0</v>
      </c>
      <c r="J79" s="179">
        <f>SUM('2.CAD NCCF'!J79,'3.USD NCCF'!J79,'4.EUR NCCF'!J79,'5.GBP NCCF'!J79,'6.Other(Incld) NCCF'!J79)</f>
        <v>0</v>
      </c>
      <c r="K79" s="197">
        <f>SUM('2.CAD NCCF'!K79,'3.USD NCCF'!K79,'4.EUR NCCF'!K79,'5.GBP NCCF'!K79,'6.Other(Incld) NCCF'!K79)</f>
        <v>0</v>
      </c>
      <c r="L79" s="178">
        <f>SUM('2.CAD NCCF'!L79,'3.USD NCCF'!L79,'4.EUR NCCF'!L79,'5.GBP NCCF'!L79,'6.Other(Incld) NCCF'!L79)</f>
        <v>0</v>
      </c>
      <c r="M79" s="182">
        <f>SUM('2.CAD NCCF'!M79,'3.USD NCCF'!M79,'4.EUR NCCF'!M79,'5.GBP NCCF'!M79,'6.Other(Incld) NCCF'!M79)</f>
        <v>0</v>
      </c>
      <c r="N79" s="182">
        <f>SUM('2.CAD NCCF'!N79,'3.USD NCCF'!N79,'4.EUR NCCF'!N79,'5.GBP NCCF'!N79,'6.Other(Incld) NCCF'!N79)</f>
        <v>0</v>
      </c>
      <c r="O79" s="182">
        <f>SUM('2.CAD NCCF'!O79,'3.USD NCCF'!O79,'4.EUR NCCF'!O79,'5.GBP NCCF'!O79,'6.Other(Incld) NCCF'!O79)</f>
        <v>0</v>
      </c>
      <c r="P79" s="192">
        <f>SUM('2.CAD NCCF'!P79,'3.USD NCCF'!P79,'4.EUR NCCF'!P79,'5.GBP NCCF'!P79,'6.Other(Incld) NCCF'!P79)</f>
        <v>0</v>
      </c>
      <c r="Q79" s="182">
        <f>SUM('2.CAD NCCF'!Q79,'3.USD NCCF'!Q79,'4.EUR NCCF'!Q79,'5.GBP NCCF'!Q79,'6.Other(Incld) NCCF'!Q79)</f>
        <v>0</v>
      </c>
      <c r="R79" s="182">
        <f>SUM('2.CAD NCCF'!R79,'3.USD NCCF'!R79,'4.EUR NCCF'!R79,'5.GBP NCCF'!R79,'6.Other(Incld) NCCF'!R79)</f>
        <v>0</v>
      </c>
      <c r="S79" s="182">
        <f>SUM('2.CAD NCCF'!S79,'3.USD NCCF'!S79,'4.EUR NCCF'!S79,'5.GBP NCCF'!S79,'6.Other(Incld) NCCF'!S79)</f>
        <v>0</v>
      </c>
      <c r="T79" s="182">
        <f>SUM('2.CAD NCCF'!T79,'3.USD NCCF'!T79,'4.EUR NCCF'!T79,'5.GBP NCCF'!T79,'6.Other(Incld) NCCF'!T79)</f>
        <v>0</v>
      </c>
      <c r="U79" s="178">
        <f>SUM('2.CAD NCCF'!U79,'3.USD NCCF'!U79,'4.EUR NCCF'!U79,'5.GBP NCCF'!U79,'6.Other(Incld) NCCF'!U79)</f>
        <v>0</v>
      </c>
      <c r="V79" s="192">
        <f>SUM('2.CAD NCCF'!V79,'3.USD NCCF'!V79,'4.EUR NCCF'!V79,'5.GBP NCCF'!V79,'6.Other(Incld) NCCF'!V79)</f>
        <v>0</v>
      </c>
      <c r="W79" s="125">
        <f>SUM('2.CAD NCCF'!W79,'3.USD NCCF'!W79,'4.EUR NCCF'!W79,'5.GBP NCCF'!W79,'6.Other(Incld) NCCF'!W79)</f>
        <v>0</v>
      </c>
      <c r="Y79" s="367"/>
    </row>
    <row r="80" spans="2:25" s="72" customFormat="1" outlineLevel="1" x14ac:dyDescent="0.2">
      <c r="B80" s="25"/>
      <c r="C80" s="23"/>
      <c r="D80" s="23"/>
      <c r="E80" s="24"/>
      <c r="F80" s="176" t="s">
        <v>188</v>
      </c>
      <c r="G80" s="190">
        <f>SUM('2.CAD NCCF'!G80,'3.USD NCCF'!G80,'4.EUR NCCF'!G80,'5.GBP NCCF'!G80,'6.Other(Incld) NCCF'!G80)</f>
        <v>0</v>
      </c>
      <c r="H80" s="242">
        <f>SUM('2.CAD NCCF'!H80,'3.USD NCCF'!H80,'4.EUR NCCF'!H80,'5.GBP NCCF'!H80,'6.Other(Incld) NCCF'!H80)</f>
        <v>0</v>
      </c>
      <c r="I80" s="179">
        <f>SUM('2.CAD NCCF'!I80,'3.USD NCCF'!I80,'4.EUR NCCF'!I80,'5.GBP NCCF'!I80,'6.Other(Incld) NCCF'!I80)</f>
        <v>0</v>
      </c>
      <c r="J80" s="179">
        <f>SUM('2.CAD NCCF'!J80,'3.USD NCCF'!J80,'4.EUR NCCF'!J80,'5.GBP NCCF'!J80,'6.Other(Incld) NCCF'!J80)</f>
        <v>0</v>
      </c>
      <c r="K80" s="197">
        <f>SUM('2.CAD NCCF'!K80,'3.USD NCCF'!K80,'4.EUR NCCF'!K80,'5.GBP NCCF'!K80,'6.Other(Incld) NCCF'!K80)</f>
        <v>0</v>
      </c>
      <c r="L80" s="178">
        <f>SUM('2.CAD NCCF'!L80,'3.USD NCCF'!L80,'4.EUR NCCF'!L80,'5.GBP NCCF'!L80,'6.Other(Incld) NCCF'!L80)</f>
        <v>0</v>
      </c>
      <c r="M80" s="182">
        <f>SUM('2.CAD NCCF'!M80,'3.USD NCCF'!M80,'4.EUR NCCF'!M80,'5.GBP NCCF'!M80,'6.Other(Incld) NCCF'!M80)</f>
        <v>0</v>
      </c>
      <c r="N80" s="182">
        <f>SUM('2.CAD NCCF'!N80,'3.USD NCCF'!N80,'4.EUR NCCF'!N80,'5.GBP NCCF'!N80,'6.Other(Incld) NCCF'!N80)</f>
        <v>0</v>
      </c>
      <c r="O80" s="182">
        <f>SUM('2.CAD NCCF'!O80,'3.USD NCCF'!O80,'4.EUR NCCF'!O80,'5.GBP NCCF'!O80,'6.Other(Incld) NCCF'!O80)</f>
        <v>0</v>
      </c>
      <c r="P80" s="192">
        <f>SUM('2.CAD NCCF'!P80,'3.USD NCCF'!P80,'4.EUR NCCF'!P80,'5.GBP NCCF'!P80,'6.Other(Incld) NCCF'!P80)</f>
        <v>0</v>
      </c>
      <c r="Q80" s="182">
        <f>SUM('2.CAD NCCF'!Q80,'3.USD NCCF'!Q80,'4.EUR NCCF'!Q80,'5.GBP NCCF'!Q80,'6.Other(Incld) NCCF'!Q80)</f>
        <v>0</v>
      </c>
      <c r="R80" s="182">
        <f>SUM('2.CAD NCCF'!R80,'3.USD NCCF'!R80,'4.EUR NCCF'!R80,'5.GBP NCCF'!R80,'6.Other(Incld) NCCF'!R80)</f>
        <v>0</v>
      </c>
      <c r="S80" s="182">
        <f>SUM('2.CAD NCCF'!S80,'3.USD NCCF'!S80,'4.EUR NCCF'!S80,'5.GBP NCCF'!S80,'6.Other(Incld) NCCF'!S80)</f>
        <v>0</v>
      </c>
      <c r="T80" s="182">
        <f>SUM('2.CAD NCCF'!T80,'3.USD NCCF'!T80,'4.EUR NCCF'!T80,'5.GBP NCCF'!T80,'6.Other(Incld) NCCF'!T80)</f>
        <v>0</v>
      </c>
      <c r="U80" s="178">
        <f>SUM('2.CAD NCCF'!U80,'3.USD NCCF'!U80,'4.EUR NCCF'!U80,'5.GBP NCCF'!U80,'6.Other(Incld) NCCF'!U80)</f>
        <v>0</v>
      </c>
      <c r="V80" s="192">
        <f>SUM('2.CAD NCCF'!V80,'3.USD NCCF'!V80,'4.EUR NCCF'!V80,'5.GBP NCCF'!V80,'6.Other(Incld) NCCF'!V80)</f>
        <v>0</v>
      </c>
      <c r="W80" s="125">
        <f>SUM('2.CAD NCCF'!W80,'3.USD NCCF'!W80,'4.EUR NCCF'!W80,'5.GBP NCCF'!W80,'6.Other(Incld) NCCF'!W80)</f>
        <v>0</v>
      </c>
      <c r="Y80" s="367"/>
    </row>
    <row r="81" spans="2:25" s="72" customFormat="1" x14ac:dyDescent="0.2">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
      <c r="B82" s="25"/>
      <c r="C82" s="23"/>
      <c r="D82" s="23"/>
      <c r="E82" s="24"/>
      <c r="F82" s="176" t="s">
        <v>342</v>
      </c>
      <c r="G82" s="190">
        <f>SUM('2.CAD NCCF'!G82,'3.USD NCCF'!G82,'4.EUR NCCF'!G82,'5.GBP NCCF'!G82,'6.Other(Incld) NCCF'!G82)</f>
        <v>0</v>
      </c>
      <c r="H82" s="242">
        <f>SUM('2.CAD NCCF'!H82,'3.USD NCCF'!H82,'4.EUR NCCF'!H82,'5.GBP NCCF'!H82,'6.Other(Incld) NCCF'!H82)</f>
        <v>0</v>
      </c>
      <c r="I82" s="179">
        <f>SUM('2.CAD NCCF'!I82,'3.USD NCCF'!I82,'4.EUR NCCF'!I82,'5.GBP NCCF'!I82,'6.Other(Incld) NCCF'!I82)</f>
        <v>0</v>
      </c>
      <c r="J82" s="179">
        <f>SUM('2.CAD NCCF'!J82,'3.USD NCCF'!J82,'4.EUR NCCF'!J82,'5.GBP NCCF'!J82,'6.Other(Incld) NCCF'!J82)</f>
        <v>0</v>
      </c>
      <c r="K82" s="197">
        <f>SUM('2.CAD NCCF'!K82,'3.USD NCCF'!K82,'4.EUR NCCF'!K82,'5.GBP NCCF'!K82,'6.Other(Incld) NCCF'!K82)</f>
        <v>0</v>
      </c>
      <c r="L82" s="178">
        <f>SUM('2.CAD NCCF'!L82,'3.USD NCCF'!L82,'4.EUR NCCF'!L82,'5.GBP NCCF'!L82,'6.Other(Incld) NCCF'!L82)</f>
        <v>0</v>
      </c>
      <c r="M82" s="182">
        <f>SUM('2.CAD NCCF'!M82,'3.USD NCCF'!M82,'4.EUR NCCF'!M82,'5.GBP NCCF'!M82,'6.Other(Incld) NCCF'!M82)</f>
        <v>0</v>
      </c>
      <c r="N82" s="182">
        <f>SUM('2.CAD NCCF'!N82,'3.USD NCCF'!N82,'4.EUR NCCF'!N82,'5.GBP NCCF'!N82,'6.Other(Incld) NCCF'!N82)</f>
        <v>0</v>
      </c>
      <c r="O82" s="182">
        <f>SUM('2.CAD NCCF'!O82,'3.USD NCCF'!O82,'4.EUR NCCF'!O82,'5.GBP NCCF'!O82,'6.Other(Incld) NCCF'!O82)</f>
        <v>0</v>
      </c>
      <c r="P82" s="192">
        <f>SUM('2.CAD NCCF'!P82,'3.USD NCCF'!P82,'4.EUR NCCF'!P82,'5.GBP NCCF'!P82,'6.Other(Incld) NCCF'!P82)</f>
        <v>0</v>
      </c>
      <c r="Q82" s="182">
        <f>SUM('2.CAD NCCF'!Q82,'3.USD NCCF'!Q82,'4.EUR NCCF'!Q82,'5.GBP NCCF'!Q82,'6.Other(Incld) NCCF'!Q82)</f>
        <v>0</v>
      </c>
      <c r="R82" s="182">
        <f>SUM('2.CAD NCCF'!R82,'3.USD NCCF'!R82,'4.EUR NCCF'!R82,'5.GBP NCCF'!R82,'6.Other(Incld) NCCF'!R82)</f>
        <v>0</v>
      </c>
      <c r="S82" s="182">
        <f>SUM('2.CAD NCCF'!S82,'3.USD NCCF'!S82,'4.EUR NCCF'!S82,'5.GBP NCCF'!S82,'6.Other(Incld) NCCF'!S82)</f>
        <v>0</v>
      </c>
      <c r="T82" s="182">
        <f>SUM('2.CAD NCCF'!T82,'3.USD NCCF'!T82,'4.EUR NCCF'!T82,'5.GBP NCCF'!T82,'6.Other(Incld) NCCF'!T82)</f>
        <v>0</v>
      </c>
      <c r="U82" s="178">
        <f>SUM('2.CAD NCCF'!U82,'3.USD NCCF'!U82,'4.EUR NCCF'!U82,'5.GBP NCCF'!U82,'6.Other(Incld) NCCF'!U82)</f>
        <v>0</v>
      </c>
      <c r="V82" s="192">
        <f>SUM('2.CAD NCCF'!V82,'3.USD NCCF'!V82,'4.EUR NCCF'!V82,'5.GBP NCCF'!V82,'6.Other(Incld) NCCF'!V82)</f>
        <v>0</v>
      </c>
      <c r="W82" s="125">
        <f>SUM('2.CAD NCCF'!W82,'3.USD NCCF'!W82,'4.EUR NCCF'!W82,'5.GBP NCCF'!W82,'6.Other(Incld) NCCF'!W82)</f>
        <v>0</v>
      </c>
      <c r="Y82" s="367"/>
    </row>
    <row r="83" spans="2:25" s="72" customFormat="1" outlineLevel="1" x14ac:dyDescent="0.2">
      <c r="B83" s="25"/>
      <c r="C83" s="23"/>
      <c r="D83" s="23"/>
      <c r="E83" s="24"/>
      <c r="F83" s="176" t="s">
        <v>343</v>
      </c>
      <c r="G83" s="190">
        <f>SUM('2.CAD NCCF'!G83,'3.USD NCCF'!G83,'4.EUR NCCF'!G83,'5.GBP NCCF'!G83,'6.Other(Incld) NCCF'!G83)</f>
        <v>0</v>
      </c>
      <c r="H83" s="242">
        <f>SUM('2.CAD NCCF'!H83,'3.USD NCCF'!H83,'4.EUR NCCF'!H83,'5.GBP NCCF'!H83,'6.Other(Incld) NCCF'!H83)</f>
        <v>0</v>
      </c>
      <c r="I83" s="179">
        <f>SUM('2.CAD NCCF'!I83,'3.USD NCCF'!I83,'4.EUR NCCF'!I83,'5.GBP NCCF'!I83,'6.Other(Incld) NCCF'!I83)</f>
        <v>0</v>
      </c>
      <c r="J83" s="179">
        <f>SUM('2.CAD NCCF'!J83,'3.USD NCCF'!J83,'4.EUR NCCF'!J83,'5.GBP NCCF'!J83,'6.Other(Incld) NCCF'!J83)</f>
        <v>0</v>
      </c>
      <c r="K83" s="197">
        <f>SUM('2.CAD NCCF'!K83,'3.USD NCCF'!K83,'4.EUR NCCF'!K83,'5.GBP NCCF'!K83,'6.Other(Incld) NCCF'!K83)</f>
        <v>0</v>
      </c>
      <c r="L83" s="178">
        <f>SUM('2.CAD NCCF'!L83,'3.USD NCCF'!L83,'4.EUR NCCF'!L83,'5.GBP NCCF'!L83,'6.Other(Incld) NCCF'!L83)</f>
        <v>0</v>
      </c>
      <c r="M83" s="182">
        <f>SUM('2.CAD NCCF'!M83,'3.USD NCCF'!M83,'4.EUR NCCF'!M83,'5.GBP NCCF'!M83,'6.Other(Incld) NCCF'!M83)</f>
        <v>0</v>
      </c>
      <c r="N83" s="182">
        <f>SUM('2.CAD NCCF'!N83,'3.USD NCCF'!N83,'4.EUR NCCF'!N83,'5.GBP NCCF'!N83,'6.Other(Incld) NCCF'!N83)</f>
        <v>0</v>
      </c>
      <c r="O83" s="182">
        <f>SUM('2.CAD NCCF'!O83,'3.USD NCCF'!O83,'4.EUR NCCF'!O83,'5.GBP NCCF'!O83,'6.Other(Incld) NCCF'!O83)</f>
        <v>0</v>
      </c>
      <c r="P83" s="192">
        <f>SUM('2.CAD NCCF'!P83,'3.USD NCCF'!P83,'4.EUR NCCF'!P83,'5.GBP NCCF'!P83,'6.Other(Incld) NCCF'!P83)</f>
        <v>0</v>
      </c>
      <c r="Q83" s="182">
        <f>SUM('2.CAD NCCF'!Q83,'3.USD NCCF'!Q83,'4.EUR NCCF'!Q83,'5.GBP NCCF'!Q83,'6.Other(Incld) NCCF'!Q83)</f>
        <v>0</v>
      </c>
      <c r="R83" s="182">
        <f>SUM('2.CAD NCCF'!R83,'3.USD NCCF'!R83,'4.EUR NCCF'!R83,'5.GBP NCCF'!R83,'6.Other(Incld) NCCF'!R83)</f>
        <v>0</v>
      </c>
      <c r="S83" s="182">
        <f>SUM('2.CAD NCCF'!S83,'3.USD NCCF'!S83,'4.EUR NCCF'!S83,'5.GBP NCCF'!S83,'6.Other(Incld) NCCF'!S83)</f>
        <v>0</v>
      </c>
      <c r="T83" s="182">
        <f>SUM('2.CAD NCCF'!T83,'3.USD NCCF'!T83,'4.EUR NCCF'!T83,'5.GBP NCCF'!T83,'6.Other(Incld) NCCF'!T83)</f>
        <v>0</v>
      </c>
      <c r="U83" s="178">
        <f>SUM('2.CAD NCCF'!U83,'3.USD NCCF'!U83,'4.EUR NCCF'!U83,'5.GBP NCCF'!U83,'6.Other(Incld) NCCF'!U83)</f>
        <v>0</v>
      </c>
      <c r="V83" s="192">
        <f>SUM('2.CAD NCCF'!V83,'3.USD NCCF'!V83,'4.EUR NCCF'!V83,'5.GBP NCCF'!V83,'6.Other(Incld) NCCF'!V83)</f>
        <v>0</v>
      </c>
      <c r="W83" s="125">
        <f>SUM('2.CAD NCCF'!W83,'3.USD NCCF'!W83,'4.EUR NCCF'!W83,'5.GBP NCCF'!W83,'6.Other(Incld) NCCF'!W83)</f>
        <v>0</v>
      </c>
      <c r="Y83" s="367"/>
    </row>
    <row r="84" spans="2:25" s="72" customFormat="1" x14ac:dyDescent="0.2">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
      <c r="B85" s="25"/>
      <c r="C85" s="23"/>
      <c r="D85" s="23"/>
      <c r="E85" s="24"/>
      <c r="F85" s="176" t="s">
        <v>345</v>
      </c>
      <c r="G85" s="190">
        <f>SUM('2.CAD NCCF'!G85,'3.USD NCCF'!G85,'4.EUR NCCF'!G85,'5.GBP NCCF'!G85,'6.Other(Incld) NCCF'!G85)</f>
        <v>0</v>
      </c>
      <c r="H85" s="242">
        <f>SUM('2.CAD NCCF'!H85,'3.USD NCCF'!H85,'4.EUR NCCF'!H85,'5.GBP NCCF'!H85,'6.Other(Incld) NCCF'!H85)</f>
        <v>0</v>
      </c>
      <c r="I85" s="179">
        <f>SUM('2.CAD NCCF'!I85,'3.USD NCCF'!I85,'4.EUR NCCF'!I85,'5.GBP NCCF'!I85,'6.Other(Incld) NCCF'!I85)</f>
        <v>0</v>
      </c>
      <c r="J85" s="179">
        <f>SUM('2.CAD NCCF'!J85,'3.USD NCCF'!J85,'4.EUR NCCF'!J85,'5.GBP NCCF'!J85,'6.Other(Incld) NCCF'!J85)</f>
        <v>0</v>
      </c>
      <c r="K85" s="197">
        <f>SUM('2.CAD NCCF'!K85,'3.USD NCCF'!K85,'4.EUR NCCF'!K85,'5.GBP NCCF'!K85,'6.Other(Incld) NCCF'!K85)</f>
        <v>0</v>
      </c>
      <c r="L85" s="178">
        <f>SUM('2.CAD NCCF'!L85,'3.USD NCCF'!L85,'4.EUR NCCF'!L85,'5.GBP NCCF'!L85,'6.Other(Incld) NCCF'!L85)</f>
        <v>0</v>
      </c>
      <c r="M85" s="182">
        <f>SUM('2.CAD NCCF'!M85,'3.USD NCCF'!M85,'4.EUR NCCF'!M85,'5.GBP NCCF'!M85,'6.Other(Incld) NCCF'!M85)</f>
        <v>0</v>
      </c>
      <c r="N85" s="182">
        <f>SUM('2.CAD NCCF'!N85,'3.USD NCCF'!N85,'4.EUR NCCF'!N85,'5.GBP NCCF'!N85,'6.Other(Incld) NCCF'!N85)</f>
        <v>0</v>
      </c>
      <c r="O85" s="182">
        <f>SUM('2.CAD NCCF'!O85,'3.USD NCCF'!O85,'4.EUR NCCF'!O85,'5.GBP NCCF'!O85,'6.Other(Incld) NCCF'!O85)</f>
        <v>0</v>
      </c>
      <c r="P85" s="192">
        <f>SUM('2.CAD NCCF'!P85,'3.USD NCCF'!P85,'4.EUR NCCF'!P85,'5.GBP NCCF'!P85,'6.Other(Incld) NCCF'!P85)</f>
        <v>0</v>
      </c>
      <c r="Q85" s="182">
        <f>SUM('2.CAD NCCF'!Q85,'3.USD NCCF'!Q85,'4.EUR NCCF'!Q85,'5.GBP NCCF'!Q85,'6.Other(Incld) NCCF'!Q85)</f>
        <v>0</v>
      </c>
      <c r="R85" s="182">
        <f>SUM('2.CAD NCCF'!R85,'3.USD NCCF'!R85,'4.EUR NCCF'!R85,'5.GBP NCCF'!R85,'6.Other(Incld) NCCF'!R85)</f>
        <v>0</v>
      </c>
      <c r="S85" s="182">
        <f>SUM('2.CAD NCCF'!S85,'3.USD NCCF'!S85,'4.EUR NCCF'!S85,'5.GBP NCCF'!S85,'6.Other(Incld) NCCF'!S85)</f>
        <v>0</v>
      </c>
      <c r="T85" s="182">
        <f>SUM('2.CAD NCCF'!T85,'3.USD NCCF'!T85,'4.EUR NCCF'!T85,'5.GBP NCCF'!T85,'6.Other(Incld) NCCF'!T85)</f>
        <v>0</v>
      </c>
      <c r="U85" s="178">
        <f>SUM('2.CAD NCCF'!U85,'3.USD NCCF'!U85,'4.EUR NCCF'!U85,'5.GBP NCCF'!U85,'6.Other(Incld) NCCF'!U85)</f>
        <v>0</v>
      </c>
      <c r="V85" s="192">
        <f>SUM('2.CAD NCCF'!V85,'3.USD NCCF'!V85,'4.EUR NCCF'!V85,'5.GBP NCCF'!V85,'6.Other(Incld) NCCF'!V85)</f>
        <v>0</v>
      </c>
      <c r="W85" s="125">
        <f>SUM('2.CAD NCCF'!W85,'3.USD NCCF'!W85,'4.EUR NCCF'!W85,'5.GBP NCCF'!W85,'6.Other(Incld) NCCF'!W85)</f>
        <v>0</v>
      </c>
      <c r="Y85" s="367"/>
    </row>
    <row r="86" spans="2:25" s="72" customFormat="1" outlineLevel="1" x14ac:dyDescent="0.2">
      <c r="B86" s="25"/>
      <c r="C86" s="23"/>
      <c r="D86" s="23"/>
      <c r="E86" s="24"/>
      <c r="F86" s="176" t="s">
        <v>346</v>
      </c>
      <c r="G86" s="190">
        <f>SUM('2.CAD NCCF'!G86,'3.USD NCCF'!G86,'4.EUR NCCF'!G86,'5.GBP NCCF'!G86,'6.Other(Incld) NCCF'!G86)</f>
        <v>0</v>
      </c>
      <c r="H86" s="242">
        <f>SUM('2.CAD NCCF'!H86,'3.USD NCCF'!H86,'4.EUR NCCF'!H86,'5.GBP NCCF'!H86,'6.Other(Incld) NCCF'!H86)</f>
        <v>0</v>
      </c>
      <c r="I86" s="179">
        <f>SUM('2.CAD NCCF'!I86,'3.USD NCCF'!I86,'4.EUR NCCF'!I86,'5.GBP NCCF'!I86,'6.Other(Incld) NCCF'!I86)</f>
        <v>0</v>
      </c>
      <c r="J86" s="179">
        <f>SUM('2.CAD NCCF'!J86,'3.USD NCCF'!J86,'4.EUR NCCF'!J86,'5.GBP NCCF'!J86,'6.Other(Incld) NCCF'!J86)</f>
        <v>0</v>
      </c>
      <c r="K86" s="197">
        <f>SUM('2.CAD NCCF'!K86,'3.USD NCCF'!K86,'4.EUR NCCF'!K86,'5.GBP NCCF'!K86,'6.Other(Incld) NCCF'!K86)</f>
        <v>0</v>
      </c>
      <c r="L86" s="178">
        <f>SUM('2.CAD NCCF'!L86,'3.USD NCCF'!L86,'4.EUR NCCF'!L86,'5.GBP NCCF'!L86,'6.Other(Incld) NCCF'!L86)</f>
        <v>0</v>
      </c>
      <c r="M86" s="182">
        <f>SUM('2.CAD NCCF'!M86,'3.USD NCCF'!M86,'4.EUR NCCF'!M86,'5.GBP NCCF'!M86,'6.Other(Incld) NCCF'!M86)</f>
        <v>0</v>
      </c>
      <c r="N86" s="182">
        <f>SUM('2.CAD NCCF'!N86,'3.USD NCCF'!N86,'4.EUR NCCF'!N86,'5.GBP NCCF'!N86,'6.Other(Incld) NCCF'!N86)</f>
        <v>0</v>
      </c>
      <c r="O86" s="182">
        <f>SUM('2.CAD NCCF'!O86,'3.USD NCCF'!O86,'4.EUR NCCF'!O86,'5.GBP NCCF'!O86,'6.Other(Incld) NCCF'!O86)</f>
        <v>0</v>
      </c>
      <c r="P86" s="192">
        <f>SUM('2.CAD NCCF'!P86,'3.USD NCCF'!P86,'4.EUR NCCF'!P86,'5.GBP NCCF'!P86,'6.Other(Incld) NCCF'!P86)</f>
        <v>0</v>
      </c>
      <c r="Q86" s="182">
        <f>SUM('2.CAD NCCF'!Q86,'3.USD NCCF'!Q86,'4.EUR NCCF'!Q86,'5.GBP NCCF'!Q86,'6.Other(Incld) NCCF'!Q86)</f>
        <v>0</v>
      </c>
      <c r="R86" s="182">
        <f>SUM('2.CAD NCCF'!R86,'3.USD NCCF'!R86,'4.EUR NCCF'!R86,'5.GBP NCCF'!R86,'6.Other(Incld) NCCF'!R86)</f>
        <v>0</v>
      </c>
      <c r="S86" s="182">
        <f>SUM('2.CAD NCCF'!S86,'3.USD NCCF'!S86,'4.EUR NCCF'!S86,'5.GBP NCCF'!S86,'6.Other(Incld) NCCF'!S86)</f>
        <v>0</v>
      </c>
      <c r="T86" s="182">
        <f>SUM('2.CAD NCCF'!T86,'3.USD NCCF'!T86,'4.EUR NCCF'!T86,'5.GBP NCCF'!T86,'6.Other(Incld) NCCF'!T86)</f>
        <v>0</v>
      </c>
      <c r="U86" s="178">
        <f>SUM('2.CAD NCCF'!U86,'3.USD NCCF'!U86,'4.EUR NCCF'!U86,'5.GBP NCCF'!U86,'6.Other(Incld) NCCF'!U86)</f>
        <v>0</v>
      </c>
      <c r="V86" s="192">
        <f>SUM('2.CAD NCCF'!V86,'3.USD NCCF'!V86,'4.EUR NCCF'!V86,'5.GBP NCCF'!V86,'6.Other(Incld) NCCF'!V86)</f>
        <v>0</v>
      </c>
      <c r="W86" s="125">
        <f>SUM('2.CAD NCCF'!W86,'3.USD NCCF'!W86,'4.EUR NCCF'!W86,'5.GBP NCCF'!W86,'6.Other(Incld) NCCF'!W86)</f>
        <v>0</v>
      </c>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176" t="s">
        <v>190</v>
      </c>
      <c r="G88" s="190">
        <f>SUM('2.CAD NCCF'!G88,'3.USD NCCF'!G88,'4.EUR NCCF'!G88,'5.GBP NCCF'!G88,'6.Other(Incld) NCCF'!G88)</f>
        <v>0</v>
      </c>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176" t="s">
        <v>191</v>
      </c>
      <c r="G89" s="190">
        <f>SUM('2.CAD NCCF'!G89,'3.USD NCCF'!G89,'4.EUR NCCF'!G89,'5.GBP NCCF'!G89,'6.Other(Incld) NCCF'!G89)</f>
        <v>0</v>
      </c>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176" t="s">
        <v>189</v>
      </c>
      <c r="G90" s="190">
        <f>SUM('2.CAD NCCF'!G90,'3.USD NCCF'!G90,'4.EUR NCCF'!G90,'5.GBP NCCF'!G90,'6.Other(Incld) NCCF'!G90)</f>
        <v>0</v>
      </c>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 t="shared" ref="G91:W91" si="20">SUBTOTAL(9,G92:G93)</f>
        <v>0</v>
      </c>
      <c r="H91" s="70">
        <f t="shared" si="20"/>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
      <c r="B92" s="25"/>
      <c r="C92" s="23"/>
      <c r="D92" s="23"/>
      <c r="E92" s="24"/>
      <c r="F92" s="176" t="s">
        <v>193</v>
      </c>
      <c r="G92" s="190">
        <f>SUM('2.CAD NCCF'!G92,'3.USD NCCF'!G92,'4.EUR NCCF'!G92,'5.GBP NCCF'!G92,'6.Other(Incld) NCCF'!G92)</f>
        <v>0</v>
      </c>
      <c r="H92" s="242">
        <f>SUM('2.CAD NCCF'!H92,'3.USD NCCF'!H92,'4.EUR NCCF'!H92,'5.GBP NCCF'!H92,'6.Other(Incld) NCCF'!H92)</f>
        <v>0</v>
      </c>
      <c r="I92" s="179">
        <f>SUM('2.CAD NCCF'!I92,'3.USD NCCF'!I92,'4.EUR NCCF'!I92,'5.GBP NCCF'!I92,'6.Other(Incld) NCCF'!I92)</f>
        <v>0</v>
      </c>
      <c r="J92" s="179">
        <f>SUM('2.CAD NCCF'!J92,'3.USD NCCF'!J92,'4.EUR NCCF'!J92,'5.GBP NCCF'!J92,'6.Other(Incld) NCCF'!J92)</f>
        <v>0</v>
      </c>
      <c r="K92" s="197">
        <f>SUM('2.CAD NCCF'!K92,'3.USD NCCF'!K92,'4.EUR NCCF'!K92,'5.GBP NCCF'!K92,'6.Other(Incld) NCCF'!K92)</f>
        <v>0</v>
      </c>
      <c r="L92" s="178">
        <f>SUM('2.CAD NCCF'!L92,'3.USD NCCF'!L92,'4.EUR NCCF'!L92,'5.GBP NCCF'!L92,'6.Other(Incld) NCCF'!L92)</f>
        <v>0</v>
      </c>
      <c r="M92" s="182">
        <f>SUM('2.CAD NCCF'!M92,'3.USD NCCF'!M92,'4.EUR NCCF'!M92,'5.GBP NCCF'!M92,'6.Other(Incld) NCCF'!M92)</f>
        <v>0</v>
      </c>
      <c r="N92" s="182">
        <f>SUM('2.CAD NCCF'!N92,'3.USD NCCF'!N92,'4.EUR NCCF'!N92,'5.GBP NCCF'!N92,'6.Other(Incld) NCCF'!N92)</f>
        <v>0</v>
      </c>
      <c r="O92" s="182">
        <f>SUM('2.CAD NCCF'!O92,'3.USD NCCF'!O92,'4.EUR NCCF'!O92,'5.GBP NCCF'!O92,'6.Other(Incld) NCCF'!O92)</f>
        <v>0</v>
      </c>
      <c r="P92" s="192">
        <f>SUM('2.CAD NCCF'!P92,'3.USD NCCF'!P92,'4.EUR NCCF'!P92,'5.GBP NCCF'!P92,'6.Other(Incld) NCCF'!P92)</f>
        <v>0</v>
      </c>
      <c r="Q92" s="182">
        <f>SUM('2.CAD NCCF'!Q92,'3.USD NCCF'!Q92,'4.EUR NCCF'!Q92,'5.GBP NCCF'!Q92,'6.Other(Incld) NCCF'!Q92)</f>
        <v>0</v>
      </c>
      <c r="R92" s="182">
        <f>SUM('2.CAD NCCF'!R92,'3.USD NCCF'!R92,'4.EUR NCCF'!R92,'5.GBP NCCF'!R92,'6.Other(Incld) NCCF'!R92)</f>
        <v>0</v>
      </c>
      <c r="S92" s="182">
        <f>SUM('2.CAD NCCF'!S92,'3.USD NCCF'!S92,'4.EUR NCCF'!S92,'5.GBP NCCF'!S92,'6.Other(Incld) NCCF'!S92)</f>
        <v>0</v>
      </c>
      <c r="T92" s="182">
        <f>SUM('2.CAD NCCF'!T92,'3.USD NCCF'!T92,'4.EUR NCCF'!T92,'5.GBP NCCF'!T92,'6.Other(Incld) NCCF'!T92)</f>
        <v>0</v>
      </c>
      <c r="U92" s="178">
        <f>SUM('2.CAD NCCF'!U92,'3.USD NCCF'!U92,'4.EUR NCCF'!U92,'5.GBP NCCF'!U92,'6.Other(Incld) NCCF'!U92)</f>
        <v>0</v>
      </c>
      <c r="V92" s="192">
        <f>SUM('2.CAD NCCF'!V92,'3.USD NCCF'!V92,'4.EUR NCCF'!V92,'5.GBP NCCF'!V92,'6.Other(Incld) NCCF'!V92)</f>
        <v>0</v>
      </c>
      <c r="W92" s="125">
        <f>SUM('2.CAD NCCF'!W92,'3.USD NCCF'!W92,'4.EUR NCCF'!W92,'5.GBP NCCF'!W92,'6.Other(Incld) NCCF'!W92)</f>
        <v>0</v>
      </c>
      <c r="Y92" s="367"/>
    </row>
    <row r="93" spans="2:25" s="72" customFormat="1" outlineLevel="1" x14ac:dyDescent="0.2">
      <c r="B93" s="25"/>
      <c r="C93" s="23"/>
      <c r="D93" s="23"/>
      <c r="E93" s="24"/>
      <c r="F93" s="176" t="s">
        <v>194</v>
      </c>
      <c r="G93" s="190">
        <f>SUM('2.CAD NCCF'!G93,'3.USD NCCF'!G93,'4.EUR NCCF'!G93,'5.GBP NCCF'!G93,'6.Other(Incld) NCCF'!G93)</f>
        <v>0</v>
      </c>
      <c r="H93" s="242">
        <f>SUM('2.CAD NCCF'!H93,'3.USD NCCF'!H93,'4.EUR NCCF'!H93,'5.GBP NCCF'!H93,'6.Other(Incld) NCCF'!H93)</f>
        <v>0</v>
      </c>
      <c r="I93" s="179">
        <f>SUM('2.CAD NCCF'!I93,'3.USD NCCF'!I93,'4.EUR NCCF'!I93,'5.GBP NCCF'!I93,'6.Other(Incld) NCCF'!I93)</f>
        <v>0</v>
      </c>
      <c r="J93" s="179">
        <f>SUM('2.CAD NCCF'!J93,'3.USD NCCF'!J93,'4.EUR NCCF'!J93,'5.GBP NCCF'!J93,'6.Other(Incld) NCCF'!J93)</f>
        <v>0</v>
      </c>
      <c r="K93" s="197">
        <f>SUM('2.CAD NCCF'!K93,'3.USD NCCF'!K93,'4.EUR NCCF'!K93,'5.GBP NCCF'!K93,'6.Other(Incld) NCCF'!K93)</f>
        <v>0</v>
      </c>
      <c r="L93" s="178">
        <f>SUM('2.CAD NCCF'!L93,'3.USD NCCF'!L93,'4.EUR NCCF'!L93,'5.GBP NCCF'!L93,'6.Other(Incld) NCCF'!L93)</f>
        <v>0</v>
      </c>
      <c r="M93" s="182">
        <f>SUM('2.CAD NCCF'!M93,'3.USD NCCF'!M93,'4.EUR NCCF'!M93,'5.GBP NCCF'!M93,'6.Other(Incld) NCCF'!M93)</f>
        <v>0</v>
      </c>
      <c r="N93" s="182">
        <f>SUM('2.CAD NCCF'!N93,'3.USD NCCF'!N93,'4.EUR NCCF'!N93,'5.GBP NCCF'!N93,'6.Other(Incld) NCCF'!N93)</f>
        <v>0</v>
      </c>
      <c r="O93" s="182">
        <f>SUM('2.CAD NCCF'!O93,'3.USD NCCF'!O93,'4.EUR NCCF'!O93,'5.GBP NCCF'!O93,'6.Other(Incld) NCCF'!O93)</f>
        <v>0</v>
      </c>
      <c r="P93" s="192">
        <f>SUM('2.CAD NCCF'!P93,'3.USD NCCF'!P93,'4.EUR NCCF'!P93,'5.GBP NCCF'!P93,'6.Other(Incld) NCCF'!P93)</f>
        <v>0</v>
      </c>
      <c r="Q93" s="182">
        <f>SUM('2.CAD NCCF'!Q93,'3.USD NCCF'!Q93,'4.EUR NCCF'!Q93,'5.GBP NCCF'!Q93,'6.Other(Incld) NCCF'!Q93)</f>
        <v>0</v>
      </c>
      <c r="R93" s="182">
        <f>SUM('2.CAD NCCF'!R93,'3.USD NCCF'!R93,'4.EUR NCCF'!R93,'5.GBP NCCF'!R93,'6.Other(Incld) NCCF'!R93)</f>
        <v>0</v>
      </c>
      <c r="S93" s="182">
        <f>SUM('2.CAD NCCF'!S93,'3.USD NCCF'!S93,'4.EUR NCCF'!S93,'5.GBP NCCF'!S93,'6.Other(Incld) NCCF'!S93)</f>
        <v>0</v>
      </c>
      <c r="T93" s="182">
        <f>SUM('2.CAD NCCF'!T93,'3.USD NCCF'!T93,'4.EUR NCCF'!T93,'5.GBP NCCF'!T93,'6.Other(Incld) NCCF'!T93)</f>
        <v>0</v>
      </c>
      <c r="U93" s="178">
        <f>SUM('2.CAD NCCF'!U93,'3.USD NCCF'!U93,'4.EUR NCCF'!U93,'5.GBP NCCF'!U93,'6.Other(Incld) NCCF'!U93)</f>
        <v>0</v>
      </c>
      <c r="V93" s="192">
        <f>SUM('2.CAD NCCF'!V93,'3.USD NCCF'!V93,'4.EUR NCCF'!V93,'5.GBP NCCF'!V93,'6.Other(Incld) NCCF'!V93)</f>
        <v>0</v>
      </c>
      <c r="W93" s="125">
        <f>SUM('2.CAD NCCF'!W93,'3.USD NCCF'!W93,'4.EUR NCCF'!W93,'5.GBP NCCF'!W93,'6.Other(Incld) NCCF'!W93)</f>
        <v>0</v>
      </c>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83"/>
    </row>
    <row r="97" spans="2:25" s="72" customFormat="1" outlineLevel="1" x14ac:dyDescent="0.2">
      <c r="B97" s="25"/>
      <c r="C97" s="24"/>
      <c r="D97" s="64"/>
      <c r="E97" s="64"/>
      <c r="F97" s="176" t="s">
        <v>15</v>
      </c>
      <c r="G97" s="190">
        <f>SUM('2.CAD NCCF'!G97,'3.USD NCCF'!G97,'4.EUR NCCF'!G97,'5.GBP NCCF'!G97,'6.Other(Incld) NCCF'!G97)</f>
        <v>0</v>
      </c>
      <c r="H97" s="242">
        <f>SUM('2.CAD NCCF'!H97,'3.USD NCCF'!H97,'4.EUR NCCF'!H97,'5.GBP NCCF'!H97,'6.Other(Incld) NCCF'!H97)</f>
        <v>0</v>
      </c>
      <c r="I97" s="179">
        <f>SUM('2.CAD NCCF'!I97,'3.USD NCCF'!I97,'4.EUR NCCF'!I97,'5.GBP NCCF'!I97,'6.Other(Incld) NCCF'!I97)</f>
        <v>0</v>
      </c>
      <c r="J97" s="179">
        <f>SUM('2.CAD NCCF'!J97,'3.USD NCCF'!J97,'4.EUR NCCF'!J97,'5.GBP NCCF'!J97,'6.Other(Incld) NCCF'!J97)</f>
        <v>0</v>
      </c>
      <c r="K97" s="197">
        <f>SUM('2.CAD NCCF'!K97,'3.USD NCCF'!K97,'4.EUR NCCF'!K97,'5.GBP NCCF'!K97,'6.Other(Incld) NCCF'!K97)</f>
        <v>0</v>
      </c>
      <c r="L97" s="178">
        <f>SUM('2.CAD NCCF'!L97,'3.USD NCCF'!L97,'4.EUR NCCF'!L97,'5.GBP NCCF'!L97,'6.Other(Incld) NCCF'!L97)</f>
        <v>0</v>
      </c>
      <c r="M97" s="182">
        <f>SUM('2.CAD NCCF'!M97,'3.USD NCCF'!M97,'4.EUR NCCF'!M97,'5.GBP NCCF'!M97,'6.Other(Incld) NCCF'!M97)</f>
        <v>0</v>
      </c>
      <c r="N97" s="182">
        <f>SUM('2.CAD NCCF'!N97,'3.USD NCCF'!N97,'4.EUR NCCF'!N97,'5.GBP NCCF'!N97,'6.Other(Incld) NCCF'!N97)</f>
        <v>0</v>
      </c>
      <c r="O97" s="182">
        <f>SUM('2.CAD NCCF'!O97,'3.USD NCCF'!O97,'4.EUR NCCF'!O97,'5.GBP NCCF'!O97,'6.Other(Incld) NCCF'!O97)</f>
        <v>0</v>
      </c>
      <c r="P97" s="192">
        <f>SUM('2.CAD NCCF'!P97,'3.USD NCCF'!P97,'4.EUR NCCF'!P97,'5.GBP NCCF'!P97,'6.Other(Incld) NCCF'!P97)</f>
        <v>0</v>
      </c>
      <c r="Q97" s="182">
        <f>SUM('2.CAD NCCF'!Q97,'3.USD NCCF'!Q97,'4.EUR NCCF'!Q97,'5.GBP NCCF'!Q97,'6.Other(Incld) NCCF'!Q97)</f>
        <v>0</v>
      </c>
      <c r="R97" s="182">
        <f>SUM('2.CAD NCCF'!R97,'3.USD NCCF'!R97,'4.EUR NCCF'!R97,'5.GBP NCCF'!R97,'6.Other(Incld) NCCF'!R97)</f>
        <v>0</v>
      </c>
      <c r="S97" s="182">
        <f>SUM('2.CAD NCCF'!S97,'3.USD NCCF'!S97,'4.EUR NCCF'!S97,'5.GBP NCCF'!S97,'6.Other(Incld) NCCF'!S97)</f>
        <v>0</v>
      </c>
      <c r="T97" s="182">
        <f>SUM('2.CAD NCCF'!T97,'3.USD NCCF'!T97,'4.EUR NCCF'!T97,'5.GBP NCCF'!T97,'6.Other(Incld) NCCF'!T97)</f>
        <v>0</v>
      </c>
      <c r="U97" s="178">
        <f>SUM('2.CAD NCCF'!U97,'3.USD NCCF'!U97,'4.EUR NCCF'!U97,'5.GBP NCCF'!U97,'6.Other(Incld) NCCF'!U97)</f>
        <v>0</v>
      </c>
      <c r="V97" s="192">
        <f>SUM('2.CAD NCCF'!V97,'3.USD NCCF'!V97,'4.EUR NCCF'!V97,'5.GBP NCCF'!V97,'6.Other(Incld) NCCF'!V97)</f>
        <v>0</v>
      </c>
      <c r="W97" s="125">
        <f>SUM('2.CAD NCCF'!W97,'3.USD NCCF'!W97,'4.EUR NCCF'!W97,'5.GBP NCCF'!W97,'6.Other(Incld) NCCF'!W97)</f>
        <v>0</v>
      </c>
      <c r="Y97" s="367"/>
    </row>
    <row r="98" spans="2:25" s="72" customFormat="1" outlineLevel="1" x14ac:dyDescent="0.2">
      <c r="B98" s="25"/>
      <c r="C98" s="24"/>
      <c r="D98" s="64"/>
      <c r="E98" s="64"/>
      <c r="F98" s="176" t="s">
        <v>16</v>
      </c>
      <c r="G98" s="190">
        <f>SUM('2.CAD NCCF'!G98,'3.USD NCCF'!G98,'4.EUR NCCF'!G98,'5.GBP NCCF'!G98,'6.Other(Incld) NCCF'!G98)</f>
        <v>0</v>
      </c>
      <c r="H98" s="242">
        <f>SUM('2.CAD NCCF'!H98,'3.USD NCCF'!H98,'4.EUR NCCF'!H98,'5.GBP NCCF'!H98,'6.Other(Incld) NCCF'!H98)</f>
        <v>0</v>
      </c>
      <c r="I98" s="179">
        <f>SUM('2.CAD NCCF'!I98,'3.USD NCCF'!I98,'4.EUR NCCF'!I98,'5.GBP NCCF'!I98,'6.Other(Incld) NCCF'!I98)</f>
        <v>0</v>
      </c>
      <c r="J98" s="179">
        <f>SUM('2.CAD NCCF'!J98,'3.USD NCCF'!J98,'4.EUR NCCF'!J98,'5.GBP NCCF'!J98,'6.Other(Incld) NCCF'!J98)</f>
        <v>0</v>
      </c>
      <c r="K98" s="197">
        <f>SUM('2.CAD NCCF'!K98,'3.USD NCCF'!K98,'4.EUR NCCF'!K98,'5.GBP NCCF'!K98,'6.Other(Incld) NCCF'!K98)</f>
        <v>0</v>
      </c>
      <c r="L98" s="178">
        <f>SUM('2.CAD NCCF'!L98,'3.USD NCCF'!L98,'4.EUR NCCF'!L98,'5.GBP NCCF'!L98,'6.Other(Incld) NCCF'!L98)</f>
        <v>0</v>
      </c>
      <c r="M98" s="192">
        <f>SUM('2.CAD NCCF'!M98,'3.USD NCCF'!M98,'4.EUR NCCF'!M98,'5.GBP NCCF'!M98,'6.Other(Incld) NCCF'!M98)</f>
        <v>0</v>
      </c>
      <c r="N98" s="182">
        <f>SUM('2.CAD NCCF'!N98,'3.USD NCCF'!N98,'4.EUR NCCF'!N98,'5.GBP NCCF'!N98,'6.Other(Incld) NCCF'!N98)</f>
        <v>0</v>
      </c>
      <c r="O98" s="182">
        <f>SUM('2.CAD NCCF'!O98,'3.USD NCCF'!O98,'4.EUR NCCF'!O98,'5.GBP NCCF'!O98,'6.Other(Incld) NCCF'!O98)</f>
        <v>0</v>
      </c>
      <c r="P98" s="182">
        <f>SUM('2.CAD NCCF'!P98,'3.USD NCCF'!P98,'4.EUR NCCF'!P98,'5.GBP NCCF'!P98,'6.Other(Incld) NCCF'!P98)</f>
        <v>0</v>
      </c>
      <c r="Q98" s="182">
        <f>SUM('2.CAD NCCF'!Q98,'3.USD NCCF'!Q98,'4.EUR NCCF'!Q98,'5.GBP NCCF'!Q98,'6.Other(Incld) NCCF'!Q98)</f>
        <v>0</v>
      </c>
      <c r="R98" s="182">
        <f>SUM('2.CAD NCCF'!R98,'3.USD NCCF'!R98,'4.EUR NCCF'!R98,'5.GBP NCCF'!R98,'6.Other(Incld) NCCF'!R98)</f>
        <v>0</v>
      </c>
      <c r="S98" s="182">
        <f>SUM('2.CAD NCCF'!S98,'3.USD NCCF'!S98,'4.EUR NCCF'!S98,'5.GBP NCCF'!S98,'6.Other(Incld) NCCF'!S98)</f>
        <v>0</v>
      </c>
      <c r="T98" s="182">
        <f>SUM('2.CAD NCCF'!T98,'3.USD NCCF'!T98,'4.EUR NCCF'!T98,'5.GBP NCCF'!T98,'6.Other(Incld) NCCF'!T98)</f>
        <v>0</v>
      </c>
      <c r="U98" s="182">
        <f>SUM('2.CAD NCCF'!U98,'3.USD NCCF'!U98,'4.EUR NCCF'!U98,'5.GBP NCCF'!U98,'6.Other(Incld) NCCF'!U98)</f>
        <v>0</v>
      </c>
      <c r="V98" s="192">
        <f>SUM('2.CAD NCCF'!V98,'3.USD NCCF'!V98,'4.EUR NCCF'!V98,'5.GBP NCCF'!V98,'6.Other(Incld) NCCF'!V98)</f>
        <v>0</v>
      </c>
      <c r="W98" s="125">
        <f>SUM('2.CAD NCCF'!W98,'3.USD NCCF'!W98,'4.EUR NCCF'!W98,'5.GBP NCCF'!W98,'6.Other(Incld) NCCF'!W98)</f>
        <v>0</v>
      </c>
      <c r="Y98" s="367"/>
    </row>
    <row r="99" spans="2:25" s="72" customFormat="1" outlineLevel="1" x14ac:dyDescent="0.2">
      <c r="B99" s="25"/>
      <c r="C99" s="24"/>
      <c r="D99" s="64"/>
      <c r="E99" s="64"/>
      <c r="F99" s="176" t="s">
        <v>17</v>
      </c>
      <c r="G99" s="190">
        <f>SUM('2.CAD NCCF'!G99,'3.USD NCCF'!G99,'4.EUR NCCF'!G99,'5.GBP NCCF'!G99,'6.Other(Incld) NCCF'!G99)</f>
        <v>0</v>
      </c>
      <c r="H99" s="242">
        <f>SUM('2.CAD NCCF'!H99,'3.USD NCCF'!H99,'4.EUR NCCF'!H99,'5.GBP NCCF'!H99,'6.Other(Incld) NCCF'!H99)</f>
        <v>0</v>
      </c>
      <c r="I99" s="179">
        <f>SUM('2.CAD NCCF'!I99,'3.USD NCCF'!I99,'4.EUR NCCF'!I99,'5.GBP NCCF'!I99,'6.Other(Incld) NCCF'!I99)</f>
        <v>0</v>
      </c>
      <c r="J99" s="179">
        <f>SUM('2.CAD NCCF'!J99,'3.USD NCCF'!J99,'4.EUR NCCF'!J99,'5.GBP NCCF'!J99,'6.Other(Incld) NCCF'!J99)</f>
        <v>0</v>
      </c>
      <c r="K99" s="197">
        <f>SUM('2.CAD NCCF'!K99,'3.USD NCCF'!K99,'4.EUR NCCF'!K99,'5.GBP NCCF'!K99,'6.Other(Incld) NCCF'!K99)</f>
        <v>0</v>
      </c>
      <c r="L99" s="178">
        <f>SUM('2.CAD NCCF'!L99,'3.USD NCCF'!L99,'4.EUR NCCF'!L99,'5.GBP NCCF'!L99,'6.Other(Incld) NCCF'!L99)</f>
        <v>0</v>
      </c>
      <c r="M99" s="192">
        <f>SUM('2.CAD NCCF'!M99,'3.USD NCCF'!M99,'4.EUR NCCF'!M99,'5.GBP NCCF'!M99,'6.Other(Incld) NCCF'!M99)</f>
        <v>0</v>
      </c>
      <c r="N99" s="182">
        <f>SUM('2.CAD NCCF'!N99,'3.USD NCCF'!N99,'4.EUR NCCF'!N99,'5.GBP NCCF'!N99,'6.Other(Incld) NCCF'!N99)</f>
        <v>0</v>
      </c>
      <c r="O99" s="182">
        <f>SUM('2.CAD NCCF'!O99,'3.USD NCCF'!O99,'4.EUR NCCF'!O99,'5.GBP NCCF'!O99,'6.Other(Incld) NCCF'!O99)</f>
        <v>0</v>
      </c>
      <c r="P99" s="182">
        <f>SUM('2.CAD NCCF'!P99,'3.USD NCCF'!P99,'4.EUR NCCF'!P99,'5.GBP NCCF'!P99,'6.Other(Incld) NCCF'!P99)</f>
        <v>0</v>
      </c>
      <c r="Q99" s="182">
        <f>SUM('2.CAD NCCF'!Q99,'3.USD NCCF'!Q99,'4.EUR NCCF'!Q99,'5.GBP NCCF'!Q99,'6.Other(Incld) NCCF'!Q99)</f>
        <v>0</v>
      </c>
      <c r="R99" s="182">
        <f>SUM('2.CAD NCCF'!R99,'3.USD NCCF'!R99,'4.EUR NCCF'!R99,'5.GBP NCCF'!R99,'6.Other(Incld) NCCF'!R99)</f>
        <v>0</v>
      </c>
      <c r="S99" s="182">
        <f>SUM('2.CAD NCCF'!S99,'3.USD NCCF'!S99,'4.EUR NCCF'!S99,'5.GBP NCCF'!S99,'6.Other(Incld) NCCF'!S99)</f>
        <v>0</v>
      </c>
      <c r="T99" s="182">
        <f>SUM('2.CAD NCCF'!T99,'3.USD NCCF'!T99,'4.EUR NCCF'!T99,'5.GBP NCCF'!T99,'6.Other(Incld) NCCF'!T99)</f>
        <v>0</v>
      </c>
      <c r="U99" s="182">
        <f>SUM('2.CAD NCCF'!U99,'3.USD NCCF'!U99,'4.EUR NCCF'!U99,'5.GBP NCCF'!U99,'6.Other(Incld) NCCF'!U99)</f>
        <v>0</v>
      </c>
      <c r="V99" s="192">
        <f>SUM('2.CAD NCCF'!V99,'3.USD NCCF'!V99,'4.EUR NCCF'!V99,'5.GBP NCCF'!V99,'6.Other(Incld) NCCF'!V99)</f>
        <v>0</v>
      </c>
      <c r="W99" s="125">
        <f>SUM('2.CAD NCCF'!W99,'3.USD NCCF'!W99,'4.EUR NCCF'!W99,'5.GBP NCCF'!W99,'6.Other(Incld) NCCF'!W99)</f>
        <v>0</v>
      </c>
      <c r="Y99" s="367"/>
    </row>
    <row r="100" spans="2:25" s="72" customFormat="1" outlineLevel="1" x14ac:dyDescent="0.2">
      <c r="B100" s="25"/>
      <c r="C100" s="24"/>
      <c r="D100" s="64"/>
      <c r="E100" s="64"/>
      <c r="F100" s="176" t="s">
        <v>18</v>
      </c>
      <c r="G100" s="190">
        <f>SUM('2.CAD NCCF'!G100,'3.USD NCCF'!G100,'4.EUR NCCF'!G100,'5.GBP NCCF'!G100,'6.Other(Incld) NCCF'!G100)</f>
        <v>0</v>
      </c>
      <c r="H100" s="242">
        <f>SUM('2.CAD NCCF'!H100,'3.USD NCCF'!H100,'4.EUR NCCF'!H100,'5.GBP NCCF'!H100,'6.Other(Incld) NCCF'!H100)</f>
        <v>0</v>
      </c>
      <c r="I100" s="179">
        <f>SUM('2.CAD NCCF'!I100,'3.USD NCCF'!I100,'4.EUR NCCF'!I100,'5.GBP NCCF'!I100,'6.Other(Incld) NCCF'!I100)</f>
        <v>0</v>
      </c>
      <c r="J100" s="179">
        <f>SUM('2.CAD NCCF'!J100,'3.USD NCCF'!J100,'4.EUR NCCF'!J100,'5.GBP NCCF'!J100,'6.Other(Incld) NCCF'!J100)</f>
        <v>0</v>
      </c>
      <c r="K100" s="197">
        <f>SUM('2.CAD NCCF'!K100,'3.USD NCCF'!K100,'4.EUR NCCF'!K100,'5.GBP NCCF'!K100,'6.Other(Incld) NCCF'!K100)</f>
        <v>0</v>
      </c>
      <c r="L100" s="178">
        <f>SUM('2.CAD NCCF'!L100,'3.USD NCCF'!L100,'4.EUR NCCF'!L100,'5.GBP NCCF'!L100,'6.Other(Incld) NCCF'!L100)</f>
        <v>0</v>
      </c>
      <c r="M100" s="192">
        <f>SUM('2.CAD NCCF'!M100,'3.USD NCCF'!M100,'4.EUR NCCF'!M100,'5.GBP NCCF'!M100,'6.Other(Incld) NCCF'!M100)</f>
        <v>0</v>
      </c>
      <c r="N100" s="182">
        <f>SUM('2.CAD NCCF'!N100,'3.USD NCCF'!N100,'4.EUR NCCF'!N100,'5.GBP NCCF'!N100,'6.Other(Incld) NCCF'!N100)</f>
        <v>0</v>
      </c>
      <c r="O100" s="182">
        <f>SUM('2.CAD NCCF'!O100,'3.USD NCCF'!O100,'4.EUR NCCF'!O100,'5.GBP NCCF'!O100,'6.Other(Incld) NCCF'!O100)</f>
        <v>0</v>
      </c>
      <c r="P100" s="182">
        <f>SUM('2.CAD NCCF'!P100,'3.USD NCCF'!P100,'4.EUR NCCF'!P100,'5.GBP NCCF'!P100,'6.Other(Incld) NCCF'!P100)</f>
        <v>0</v>
      </c>
      <c r="Q100" s="182">
        <f>SUM('2.CAD NCCF'!Q100,'3.USD NCCF'!Q100,'4.EUR NCCF'!Q100,'5.GBP NCCF'!Q100,'6.Other(Incld) NCCF'!Q100)</f>
        <v>0</v>
      </c>
      <c r="R100" s="182">
        <f>SUM('2.CAD NCCF'!R100,'3.USD NCCF'!R100,'4.EUR NCCF'!R100,'5.GBP NCCF'!R100,'6.Other(Incld) NCCF'!R100)</f>
        <v>0</v>
      </c>
      <c r="S100" s="182">
        <f>SUM('2.CAD NCCF'!S100,'3.USD NCCF'!S100,'4.EUR NCCF'!S100,'5.GBP NCCF'!S100,'6.Other(Incld) NCCF'!S100)</f>
        <v>0</v>
      </c>
      <c r="T100" s="182">
        <f>SUM('2.CAD NCCF'!T100,'3.USD NCCF'!T100,'4.EUR NCCF'!T100,'5.GBP NCCF'!T100,'6.Other(Incld) NCCF'!T100)</f>
        <v>0</v>
      </c>
      <c r="U100" s="182">
        <f>SUM('2.CAD NCCF'!U100,'3.USD NCCF'!U100,'4.EUR NCCF'!U100,'5.GBP NCCF'!U100,'6.Other(Incld) NCCF'!U100)</f>
        <v>0</v>
      </c>
      <c r="V100" s="192">
        <f>SUM('2.CAD NCCF'!V100,'3.USD NCCF'!V100,'4.EUR NCCF'!V100,'5.GBP NCCF'!V100,'6.Other(Incld) NCCF'!V100)</f>
        <v>0</v>
      </c>
      <c r="W100" s="125">
        <f>SUM('2.CAD NCCF'!W100,'3.USD NCCF'!W100,'4.EUR NCCF'!W100,'5.GBP NCCF'!W100,'6.Other(Incld) NCCF'!W100)</f>
        <v>0</v>
      </c>
      <c r="Y100" s="367"/>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
      <c r="B102" s="25"/>
      <c r="C102" s="24"/>
      <c r="D102" s="64"/>
      <c r="E102" s="64"/>
      <c r="F102" s="176" t="s">
        <v>20</v>
      </c>
      <c r="G102" s="190">
        <f>SUM('2.CAD NCCF'!G102,'3.USD NCCF'!G102,'4.EUR NCCF'!G102,'5.GBP NCCF'!G102,'6.Other(Incld) NCCF'!G102)</f>
        <v>0</v>
      </c>
      <c r="H102" s="242">
        <f>SUM('2.CAD NCCF'!H102,'3.USD NCCF'!H102,'4.EUR NCCF'!H102,'5.GBP NCCF'!H102,'6.Other(Incld) NCCF'!H102)</f>
        <v>0</v>
      </c>
      <c r="I102" s="179">
        <f>SUM('2.CAD NCCF'!I102,'3.USD NCCF'!I102,'4.EUR NCCF'!I102,'5.GBP NCCF'!I102,'6.Other(Incld) NCCF'!I102)</f>
        <v>0</v>
      </c>
      <c r="J102" s="179">
        <f>SUM('2.CAD NCCF'!J102,'3.USD NCCF'!J102,'4.EUR NCCF'!J102,'5.GBP NCCF'!J102,'6.Other(Incld) NCCF'!J102)</f>
        <v>0</v>
      </c>
      <c r="K102" s="197">
        <f>SUM('2.CAD NCCF'!K102,'3.USD NCCF'!K102,'4.EUR NCCF'!K102,'5.GBP NCCF'!K102,'6.Other(Incld) NCCF'!K102)</f>
        <v>0</v>
      </c>
      <c r="L102" s="178">
        <f>SUM('2.CAD NCCF'!L102,'3.USD NCCF'!L102,'4.EUR NCCF'!L102,'5.GBP NCCF'!L102,'6.Other(Incld) NCCF'!L102)</f>
        <v>0</v>
      </c>
      <c r="M102" s="192">
        <f>SUM('2.CAD NCCF'!M102,'3.USD NCCF'!M102,'4.EUR NCCF'!M102,'5.GBP NCCF'!M102,'6.Other(Incld) NCCF'!M102)</f>
        <v>0</v>
      </c>
      <c r="N102" s="182">
        <f>SUM('2.CAD NCCF'!N102,'3.USD NCCF'!N102,'4.EUR NCCF'!N102,'5.GBP NCCF'!N102,'6.Other(Incld) NCCF'!N102)</f>
        <v>0</v>
      </c>
      <c r="O102" s="182">
        <f>SUM('2.CAD NCCF'!O102,'3.USD NCCF'!O102,'4.EUR NCCF'!O102,'5.GBP NCCF'!O102,'6.Other(Incld) NCCF'!O102)</f>
        <v>0</v>
      </c>
      <c r="P102" s="182">
        <f>SUM('2.CAD NCCF'!P102,'3.USD NCCF'!P102,'4.EUR NCCF'!P102,'5.GBP NCCF'!P102,'6.Other(Incld) NCCF'!P102)</f>
        <v>0</v>
      </c>
      <c r="Q102" s="182">
        <f>SUM('2.CAD NCCF'!Q102,'3.USD NCCF'!Q102,'4.EUR NCCF'!Q102,'5.GBP NCCF'!Q102,'6.Other(Incld) NCCF'!Q102)</f>
        <v>0</v>
      </c>
      <c r="R102" s="182">
        <f>SUM('2.CAD NCCF'!R102,'3.USD NCCF'!R102,'4.EUR NCCF'!R102,'5.GBP NCCF'!R102,'6.Other(Incld) NCCF'!R102)</f>
        <v>0</v>
      </c>
      <c r="S102" s="182">
        <f>SUM('2.CAD NCCF'!S102,'3.USD NCCF'!S102,'4.EUR NCCF'!S102,'5.GBP NCCF'!S102,'6.Other(Incld) NCCF'!S102)</f>
        <v>0</v>
      </c>
      <c r="T102" s="182">
        <f>SUM('2.CAD NCCF'!T102,'3.USD NCCF'!T102,'4.EUR NCCF'!T102,'5.GBP NCCF'!T102,'6.Other(Incld) NCCF'!T102)</f>
        <v>0</v>
      </c>
      <c r="U102" s="182">
        <f>SUM('2.CAD NCCF'!U102,'3.USD NCCF'!U102,'4.EUR NCCF'!U102,'5.GBP NCCF'!U102,'6.Other(Incld) NCCF'!U102)</f>
        <v>0</v>
      </c>
      <c r="V102" s="192">
        <f>SUM('2.CAD NCCF'!V102,'3.USD NCCF'!V102,'4.EUR NCCF'!V102,'5.GBP NCCF'!V102,'6.Other(Incld) NCCF'!V102)</f>
        <v>0</v>
      </c>
      <c r="W102" s="125">
        <f>SUM('2.CAD NCCF'!W102,'3.USD NCCF'!W102,'4.EUR NCCF'!W102,'5.GBP NCCF'!W102,'6.Other(Incld) NCCF'!W102)</f>
        <v>0</v>
      </c>
      <c r="Y102" s="367"/>
    </row>
    <row r="103" spans="2:25" s="72" customFormat="1" outlineLevel="1" x14ac:dyDescent="0.2">
      <c r="B103" s="25"/>
      <c r="C103" s="24"/>
      <c r="D103" s="64"/>
      <c r="E103" s="64"/>
      <c r="F103" s="176" t="s">
        <v>21</v>
      </c>
      <c r="G103" s="190">
        <f>SUM('2.CAD NCCF'!G103,'3.USD NCCF'!G103,'4.EUR NCCF'!G103,'5.GBP NCCF'!G103,'6.Other(Incld) NCCF'!G103)</f>
        <v>0</v>
      </c>
      <c r="H103" s="242">
        <f>SUM('2.CAD NCCF'!H103,'3.USD NCCF'!H103,'4.EUR NCCF'!H103,'5.GBP NCCF'!H103,'6.Other(Incld) NCCF'!H103)</f>
        <v>0</v>
      </c>
      <c r="I103" s="179">
        <f>SUM('2.CAD NCCF'!I103,'3.USD NCCF'!I103,'4.EUR NCCF'!I103,'5.GBP NCCF'!I103,'6.Other(Incld) NCCF'!I103)</f>
        <v>0</v>
      </c>
      <c r="J103" s="179">
        <f>SUM('2.CAD NCCF'!J103,'3.USD NCCF'!J103,'4.EUR NCCF'!J103,'5.GBP NCCF'!J103,'6.Other(Incld) NCCF'!J103)</f>
        <v>0</v>
      </c>
      <c r="K103" s="197">
        <f>SUM('2.CAD NCCF'!K103,'3.USD NCCF'!K103,'4.EUR NCCF'!K103,'5.GBP NCCF'!K103,'6.Other(Incld) NCCF'!K103)</f>
        <v>0</v>
      </c>
      <c r="L103" s="178">
        <f>SUM('2.CAD NCCF'!L103,'3.USD NCCF'!L103,'4.EUR NCCF'!L103,'5.GBP NCCF'!L103,'6.Other(Incld) NCCF'!L103)</f>
        <v>0</v>
      </c>
      <c r="M103" s="192">
        <f>SUM('2.CAD NCCF'!M103,'3.USD NCCF'!M103,'4.EUR NCCF'!M103,'5.GBP NCCF'!M103,'6.Other(Incld) NCCF'!M103)</f>
        <v>0</v>
      </c>
      <c r="N103" s="182">
        <f>SUM('2.CAD NCCF'!N103,'3.USD NCCF'!N103,'4.EUR NCCF'!N103,'5.GBP NCCF'!N103,'6.Other(Incld) NCCF'!N103)</f>
        <v>0</v>
      </c>
      <c r="O103" s="182">
        <f>SUM('2.CAD NCCF'!O103,'3.USD NCCF'!O103,'4.EUR NCCF'!O103,'5.GBP NCCF'!O103,'6.Other(Incld) NCCF'!O103)</f>
        <v>0</v>
      </c>
      <c r="P103" s="182">
        <f>SUM('2.CAD NCCF'!P103,'3.USD NCCF'!P103,'4.EUR NCCF'!P103,'5.GBP NCCF'!P103,'6.Other(Incld) NCCF'!P103)</f>
        <v>0</v>
      </c>
      <c r="Q103" s="182">
        <f>SUM('2.CAD NCCF'!Q103,'3.USD NCCF'!Q103,'4.EUR NCCF'!Q103,'5.GBP NCCF'!Q103,'6.Other(Incld) NCCF'!Q103)</f>
        <v>0</v>
      </c>
      <c r="R103" s="182">
        <f>SUM('2.CAD NCCF'!R103,'3.USD NCCF'!R103,'4.EUR NCCF'!R103,'5.GBP NCCF'!R103,'6.Other(Incld) NCCF'!R103)</f>
        <v>0</v>
      </c>
      <c r="S103" s="182">
        <f>SUM('2.CAD NCCF'!S103,'3.USD NCCF'!S103,'4.EUR NCCF'!S103,'5.GBP NCCF'!S103,'6.Other(Incld) NCCF'!S103)</f>
        <v>0</v>
      </c>
      <c r="T103" s="182">
        <f>SUM('2.CAD NCCF'!T103,'3.USD NCCF'!T103,'4.EUR NCCF'!T103,'5.GBP NCCF'!T103,'6.Other(Incld) NCCF'!T103)</f>
        <v>0</v>
      </c>
      <c r="U103" s="182">
        <f>SUM('2.CAD NCCF'!U103,'3.USD NCCF'!U103,'4.EUR NCCF'!U103,'5.GBP NCCF'!U103,'6.Other(Incld) NCCF'!U103)</f>
        <v>0</v>
      </c>
      <c r="V103" s="192">
        <f>SUM('2.CAD NCCF'!V103,'3.USD NCCF'!V103,'4.EUR NCCF'!V103,'5.GBP NCCF'!V103,'6.Other(Incld) NCCF'!V103)</f>
        <v>0</v>
      </c>
      <c r="W103" s="125">
        <f>SUM('2.CAD NCCF'!W103,'3.USD NCCF'!W103,'4.EUR NCCF'!W103,'5.GBP NCCF'!W103,'6.Other(Incld) NCCF'!W103)</f>
        <v>0</v>
      </c>
      <c r="Y103" s="367"/>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
      <c r="B105" s="25"/>
      <c r="C105" s="24"/>
      <c r="D105" s="64"/>
      <c r="E105" s="64"/>
      <c r="F105" s="176" t="s">
        <v>23</v>
      </c>
      <c r="G105" s="190">
        <f>SUM('2.CAD NCCF'!G105,'3.USD NCCF'!G105,'4.EUR NCCF'!G105,'5.GBP NCCF'!G105,'6.Other(Incld) NCCF'!G105)</f>
        <v>0</v>
      </c>
      <c r="H105" s="242">
        <f>SUM('2.CAD NCCF'!H105,'3.USD NCCF'!H105,'4.EUR NCCF'!H105,'5.GBP NCCF'!H105,'6.Other(Incld) NCCF'!H105)</f>
        <v>0</v>
      </c>
      <c r="I105" s="179">
        <f>SUM('2.CAD NCCF'!I105,'3.USD NCCF'!I105,'4.EUR NCCF'!I105,'5.GBP NCCF'!I105,'6.Other(Incld) NCCF'!I105)</f>
        <v>0</v>
      </c>
      <c r="J105" s="179">
        <f>SUM('2.CAD NCCF'!J105,'3.USD NCCF'!J105,'4.EUR NCCF'!J105,'5.GBP NCCF'!J105,'6.Other(Incld) NCCF'!J105)</f>
        <v>0</v>
      </c>
      <c r="K105" s="197">
        <f>SUM('2.CAD NCCF'!K105,'3.USD NCCF'!K105,'4.EUR NCCF'!K105,'5.GBP NCCF'!K105,'6.Other(Incld) NCCF'!K105)</f>
        <v>0</v>
      </c>
      <c r="L105" s="178">
        <f>SUM('2.CAD NCCF'!L105,'3.USD NCCF'!L105,'4.EUR NCCF'!L105,'5.GBP NCCF'!L105,'6.Other(Incld) NCCF'!L105)</f>
        <v>0</v>
      </c>
      <c r="M105" s="192">
        <f>SUM('2.CAD NCCF'!M105,'3.USD NCCF'!M105,'4.EUR NCCF'!M105,'5.GBP NCCF'!M105,'6.Other(Incld) NCCF'!M105)</f>
        <v>0</v>
      </c>
      <c r="N105" s="182">
        <f>SUM('2.CAD NCCF'!N105,'3.USD NCCF'!N105,'4.EUR NCCF'!N105,'5.GBP NCCF'!N105,'6.Other(Incld) NCCF'!N105)</f>
        <v>0</v>
      </c>
      <c r="O105" s="182">
        <f>SUM('2.CAD NCCF'!O105,'3.USD NCCF'!O105,'4.EUR NCCF'!O105,'5.GBP NCCF'!O105,'6.Other(Incld) NCCF'!O105)</f>
        <v>0</v>
      </c>
      <c r="P105" s="182">
        <f>SUM('2.CAD NCCF'!P105,'3.USD NCCF'!P105,'4.EUR NCCF'!P105,'5.GBP NCCF'!P105,'6.Other(Incld) NCCF'!P105)</f>
        <v>0</v>
      </c>
      <c r="Q105" s="182">
        <f>SUM('2.CAD NCCF'!Q105,'3.USD NCCF'!Q105,'4.EUR NCCF'!Q105,'5.GBP NCCF'!Q105,'6.Other(Incld) NCCF'!Q105)</f>
        <v>0</v>
      </c>
      <c r="R105" s="182">
        <f>SUM('2.CAD NCCF'!R105,'3.USD NCCF'!R105,'4.EUR NCCF'!R105,'5.GBP NCCF'!R105,'6.Other(Incld) NCCF'!R105)</f>
        <v>0</v>
      </c>
      <c r="S105" s="182">
        <f>SUM('2.CAD NCCF'!S105,'3.USD NCCF'!S105,'4.EUR NCCF'!S105,'5.GBP NCCF'!S105,'6.Other(Incld) NCCF'!S105)</f>
        <v>0</v>
      </c>
      <c r="T105" s="182">
        <f>SUM('2.CAD NCCF'!T105,'3.USD NCCF'!T105,'4.EUR NCCF'!T105,'5.GBP NCCF'!T105,'6.Other(Incld) NCCF'!T105)</f>
        <v>0</v>
      </c>
      <c r="U105" s="182">
        <f>SUM('2.CAD NCCF'!U105,'3.USD NCCF'!U105,'4.EUR NCCF'!U105,'5.GBP NCCF'!U105,'6.Other(Incld) NCCF'!U105)</f>
        <v>0</v>
      </c>
      <c r="V105" s="192">
        <f>SUM('2.CAD NCCF'!V105,'3.USD NCCF'!V105,'4.EUR NCCF'!V105,'5.GBP NCCF'!V105,'6.Other(Incld) NCCF'!V105)</f>
        <v>0</v>
      </c>
      <c r="W105" s="125">
        <f>SUM('2.CAD NCCF'!W105,'3.USD NCCF'!W105,'4.EUR NCCF'!W105,'5.GBP NCCF'!W105,'6.Other(Incld) NCCF'!W105)</f>
        <v>0</v>
      </c>
      <c r="Y105" s="367"/>
    </row>
    <row r="106" spans="2:25" s="72" customFormat="1" outlineLevel="1" x14ac:dyDescent="0.2">
      <c r="B106" s="25"/>
      <c r="C106" s="24"/>
      <c r="D106" s="64"/>
      <c r="E106" s="64"/>
      <c r="F106" s="176" t="s">
        <v>24</v>
      </c>
      <c r="G106" s="190">
        <f>SUM('2.CAD NCCF'!G106,'3.USD NCCF'!G106,'4.EUR NCCF'!G106,'5.GBP NCCF'!G106,'6.Other(Incld) NCCF'!G106)</f>
        <v>0</v>
      </c>
      <c r="H106" s="242">
        <f>SUM('2.CAD NCCF'!H106,'3.USD NCCF'!H106,'4.EUR NCCF'!H106,'5.GBP NCCF'!H106,'6.Other(Incld) NCCF'!H106)</f>
        <v>0</v>
      </c>
      <c r="I106" s="179">
        <f>SUM('2.CAD NCCF'!I106,'3.USD NCCF'!I106,'4.EUR NCCF'!I106,'5.GBP NCCF'!I106,'6.Other(Incld) NCCF'!I106)</f>
        <v>0</v>
      </c>
      <c r="J106" s="179">
        <f>SUM('2.CAD NCCF'!J106,'3.USD NCCF'!J106,'4.EUR NCCF'!J106,'5.GBP NCCF'!J106,'6.Other(Incld) NCCF'!J106)</f>
        <v>0</v>
      </c>
      <c r="K106" s="197">
        <f>SUM('2.CAD NCCF'!K106,'3.USD NCCF'!K106,'4.EUR NCCF'!K106,'5.GBP NCCF'!K106,'6.Other(Incld) NCCF'!K106)</f>
        <v>0</v>
      </c>
      <c r="L106" s="178">
        <f>SUM('2.CAD NCCF'!L106,'3.USD NCCF'!L106,'4.EUR NCCF'!L106,'5.GBP NCCF'!L106,'6.Other(Incld) NCCF'!L106)</f>
        <v>0</v>
      </c>
      <c r="M106" s="192">
        <f>SUM('2.CAD NCCF'!M106,'3.USD NCCF'!M106,'4.EUR NCCF'!M106,'5.GBP NCCF'!M106,'6.Other(Incld) NCCF'!M106)</f>
        <v>0</v>
      </c>
      <c r="N106" s="182">
        <f>SUM('2.CAD NCCF'!N106,'3.USD NCCF'!N106,'4.EUR NCCF'!N106,'5.GBP NCCF'!N106,'6.Other(Incld) NCCF'!N106)</f>
        <v>0</v>
      </c>
      <c r="O106" s="182">
        <f>SUM('2.CAD NCCF'!O106,'3.USD NCCF'!O106,'4.EUR NCCF'!O106,'5.GBP NCCF'!O106,'6.Other(Incld) NCCF'!O106)</f>
        <v>0</v>
      </c>
      <c r="P106" s="182">
        <f>SUM('2.CAD NCCF'!P106,'3.USD NCCF'!P106,'4.EUR NCCF'!P106,'5.GBP NCCF'!P106,'6.Other(Incld) NCCF'!P106)</f>
        <v>0</v>
      </c>
      <c r="Q106" s="182">
        <f>SUM('2.CAD NCCF'!Q106,'3.USD NCCF'!Q106,'4.EUR NCCF'!Q106,'5.GBP NCCF'!Q106,'6.Other(Incld) NCCF'!Q106)</f>
        <v>0</v>
      </c>
      <c r="R106" s="182">
        <f>SUM('2.CAD NCCF'!R106,'3.USD NCCF'!R106,'4.EUR NCCF'!R106,'5.GBP NCCF'!R106,'6.Other(Incld) NCCF'!R106)</f>
        <v>0</v>
      </c>
      <c r="S106" s="182">
        <f>SUM('2.CAD NCCF'!S106,'3.USD NCCF'!S106,'4.EUR NCCF'!S106,'5.GBP NCCF'!S106,'6.Other(Incld) NCCF'!S106)</f>
        <v>0</v>
      </c>
      <c r="T106" s="182">
        <f>SUM('2.CAD NCCF'!T106,'3.USD NCCF'!T106,'4.EUR NCCF'!T106,'5.GBP NCCF'!T106,'6.Other(Incld) NCCF'!T106)</f>
        <v>0</v>
      </c>
      <c r="U106" s="182">
        <f>SUM('2.CAD NCCF'!U106,'3.USD NCCF'!U106,'4.EUR NCCF'!U106,'5.GBP NCCF'!U106,'6.Other(Incld) NCCF'!U106)</f>
        <v>0</v>
      </c>
      <c r="V106" s="192">
        <f>SUM('2.CAD NCCF'!V106,'3.USD NCCF'!V106,'4.EUR NCCF'!V106,'5.GBP NCCF'!V106,'6.Other(Incld) NCCF'!V106)</f>
        <v>0</v>
      </c>
      <c r="W106" s="125">
        <f>SUM('2.CAD NCCF'!W106,'3.USD NCCF'!W106,'4.EUR NCCF'!W106,'5.GBP NCCF'!W106,'6.Other(Incld) NCCF'!W106)</f>
        <v>0</v>
      </c>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83"/>
    </row>
    <row r="109" spans="2:25" s="72" customFormat="1" outlineLevel="1" x14ac:dyDescent="0.2">
      <c r="B109" s="25"/>
      <c r="C109" s="24"/>
      <c r="D109" s="64"/>
      <c r="E109" s="64"/>
      <c r="F109" s="176" t="s">
        <v>27</v>
      </c>
      <c r="G109" s="190">
        <f>SUM('2.CAD NCCF'!G109,'3.USD NCCF'!G109,'4.EUR NCCF'!G109,'5.GBP NCCF'!G109,'6.Other(Incld) NCCF'!G109)</f>
        <v>0</v>
      </c>
      <c r="H109" s="242">
        <f>SUM('2.CAD NCCF'!H109,'3.USD NCCF'!H109,'4.EUR NCCF'!H109,'5.GBP NCCF'!H109,'6.Other(Incld) NCCF'!H109)</f>
        <v>0</v>
      </c>
      <c r="I109" s="179">
        <f>SUM('2.CAD NCCF'!I109,'3.USD NCCF'!I109,'4.EUR NCCF'!I109,'5.GBP NCCF'!I109,'6.Other(Incld) NCCF'!I109)</f>
        <v>0</v>
      </c>
      <c r="J109" s="179">
        <f>SUM('2.CAD NCCF'!J109,'3.USD NCCF'!J109,'4.EUR NCCF'!J109,'5.GBP NCCF'!J109,'6.Other(Incld) NCCF'!J109)</f>
        <v>0</v>
      </c>
      <c r="K109" s="197">
        <f>SUM('2.CAD NCCF'!K109,'3.USD NCCF'!K109,'4.EUR NCCF'!K109,'5.GBP NCCF'!K109,'6.Other(Incld) NCCF'!K109)</f>
        <v>0</v>
      </c>
      <c r="L109" s="178">
        <f>SUM('2.CAD NCCF'!L109,'3.USD NCCF'!L109,'4.EUR NCCF'!L109,'5.GBP NCCF'!L109,'6.Other(Incld) NCCF'!L109)</f>
        <v>0</v>
      </c>
      <c r="M109" s="192">
        <f>SUM('2.CAD NCCF'!M109,'3.USD NCCF'!M109,'4.EUR NCCF'!M109,'5.GBP NCCF'!M109,'6.Other(Incld) NCCF'!M109)</f>
        <v>0</v>
      </c>
      <c r="N109" s="182">
        <f>SUM('2.CAD NCCF'!N109,'3.USD NCCF'!N109,'4.EUR NCCF'!N109,'5.GBP NCCF'!N109,'6.Other(Incld) NCCF'!N109)</f>
        <v>0</v>
      </c>
      <c r="O109" s="182">
        <f>SUM('2.CAD NCCF'!O109,'3.USD NCCF'!O109,'4.EUR NCCF'!O109,'5.GBP NCCF'!O109,'6.Other(Incld) NCCF'!O109)</f>
        <v>0</v>
      </c>
      <c r="P109" s="182">
        <f>SUM('2.CAD NCCF'!P109,'3.USD NCCF'!P109,'4.EUR NCCF'!P109,'5.GBP NCCF'!P109,'6.Other(Incld) NCCF'!P109)</f>
        <v>0</v>
      </c>
      <c r="Q109" s="182">
        <f>SUM('2.CAD NCCF'!Q109,'3.USD NCCF'!Q109,'4.EUR NCCF'!Q109,'5.GBP NCCF'!Q109,'6.Other(Incld) NCCF'!Q109)</f>
        <v>0</v>
      </c>
      <c r="R109" s="182">
        <f>SUM('2.CAD NCCF'!R109,'3.USD NCCF'!R109,'4.EUR NCCF'!R109,'5.GBP NCCF'!R109,'6.Other(Incld) NCCF'!R109)</f>
        <v>0</v>
      </c>
      <c r="S109" s="182">
        <f>SUM('2.CAD NCCF'!S109,'3.USD NCCF'!S109,'4.EUR NCCF'!S109,'5.GBP NCCF'!S109,'6.Other(Incld) NCCF'!S109)</f>
        <v>0</v>
      </c>
      <c r="T109" s="182">
        <f>SUM('2.CAD NCCF'!T109,'3.USD NCCF'!T109,'4.EUR NCCF'!T109,'5.GBP NCCF'!T109,'6.Other(Incld) NCCF'!T109)</f>
        <v>0</v>
      </c>
      <c r="U109" s="182">
        <f>SUM('2.CAD NCCF'!U109,'3.USD NCCF'!U109,'4.EUR NCCF'!U109,'5.GBP NCCF'!U109,'6.Other(Incld) NCCF'!U109)</f>
        <v>0</v>
      </c>
      <c r="V109" s="192">
        <f>SUM('2.CAD NCCF'!V109,'3.USD NCCF'!V109,'4.EUR NCCF'!V109,'5.GBP NCCF'!V109,'6.Other(Incld) NCCF'!V109)</f>
        <v>0</v>
      </c>
      <c r="W109" s="125">
        <f>SUM('2.CAD NCCF'!W109,'3.USD NCCF'!W109,'4.EUR NCCF'!W109,'5.GBP NCCF'!W109,'6.Other(Incld) NCCF'!W109)</f>
        <v>0</v>
      </c>
      <c r="Y109" s="367"/>
    </row>
    <row r="110" spans="2:25" s="72" customFormat="1" outlineLevel="1" x14ac:dyDescent="0.2">
      <c r="B110" s="25"/>
      <c r="C110" s="24"/>
      <c r="D110" s="64"/>
      <c r="E110" s="64"/>
      <c r="F110" s="176" t="s">
        <v>28</v>
      </c>
      <c r="G110" s="190">
        <f>SUM('2.CAD NCCF'!G110,'3.USD NCCF'!G110,'4.EUR NCCF'!G110,'5.GBP NCCF'!G110,'6.Other(Incld) NCCF'!G110)</f>
        <v>0</v>
      </c>
      <c r="H110" s="242">
        <f>SUM('2.CAD NCCF'!H110,'3.USD NCCF'!H110,'4.EUR NCCF'!H110,'5.GBP NCCF'!H110,'6.Other(Incld) NCCF'!H110)</f>
        <v>0</v>
      </c>
      <c r="I110" s="179">
        <f>SUM('2.CAD NCCF'!I110,'3.USD NCCF'!I110,'4.EUR NCCF'!I110,'5.GBP NCCF'!I110,'6.Other(Incld) NCCF'!I110)</f>
        <v>0</v>
      </c>
      <c r="J110" s="179">
        <f>SUM('2.CAD NCCF'!J110,'3.USD NCCF'!J110,'4.EUR NCCF'!J110,'5.GBP NCCF'!J110,'6.Other(Incld) NCCF'!J110)</f>
        <v>0</v>
      </c>
      <c r="K110" s="197">
        <f>SUM('2.CAD NCCF'!K110,'3.USD NCCF'!K110,'4.EUR NCCF'!K110,'5.GBP NCCF'!K110,'6.Other(Incld) NCCF'!K110)</f>
        <v>0</v>
      </c>
      <c r="L110" s="178">
        <f>SUM('2.CAD NCCF'!L110,'3.USD NCCF'!L110,'4.EUR NCCF'!L110,'5.GBP NCCF'!L110,'6.Other(Incld) NCCF'!L110)</f>
        <v>0</v>
      </c>
      <c r="M110" s="192">
        <f>SUM('2.CAD NCCF'!M110,'3.USD NCCF'!M110,'4.EUR NCCF'!M110,'5.GBP NCCF'!M110,'6.Other(Incld) NCCF'!M110)</f>
        <v>0</v>
      </c>
      <c r="N110" s="182">
        <f>SUM('2.CAD NCCF'!N110,'3.USD NCCF'!N110,'4.EUR NCCF'!N110,'5.GBP NCCF'!N110,'6.Other(Incld) NCCF'!N110)</f>
        <v>0</v>
      </c>
      <c r="O110" s="182">
        <f>SUM('2.CAD NCCF'!O110,'3.USD NCCF'!O110,'4.EUR NCCF'!O110,'5.GBP NCCF'!O110,'6.Other(Incld) NCCF'!O110)</f>
        <v>0</v>
      </c>
      <c r="P110" s="182">
        <f>SUM('2.CAD NCCF'!P110,'3.USD NCCF'!P110,'4.EUR NCCF'!P110,'5.GBP NCCF'!P110,'6.Other(Incld) NCCF'!P110)</f>
        <v>0</v>
      </c>
      <c r="Q110" s="182">
        <f>SUM('2.CAD NCCF'!Q110,'3.USD NCCF'!Q110,'4.EUR NCCF'!Q110,'5.GBP NCCF'!Q110,'6.Other(Incld) NCCF'!Q110)</f>
        <v>0</v>
      </c>
      <c r="R110" s="182">
        <f>SUM('2.CAD NCCF'!R110,'3.USD NCCF'!R110,'4.EUR NCCF'!R110,'5.GBP NCCF'!R110,'6.Other(Incld) NCCF'!R110)</f>
        <v>0</v>
      </c>
      <c r="S110" s="182">
        <f>SUM('2.CAD NCCF'!S110,'3.USD NCCF'!S110,'4.EUR NCCF'!S110,'5.GBP NCCF'!S110,'6.Other(Incld) NCCF'!S110)</f>
        <v>0</v>
      </c>
      <c r="T110" s="182">
        <f>SUM('2.CAD NCCF'!T110,'3.USD NCCF'!T110,'4.EUR NCCF'!T110,'5.GBP NCCF'!T110,'6.Other(Incld) NCCF'!T110)</f>
        <v>0</v>
      </c>
      <c r="U110" s="182">
        <f>SUM('2.CAD NCCF'!U110,'3.USD NCCF'!U110,'4.EUR NCCF'!U110,'5.GBP NCCF'!U110,'6.Other(Incld) NCCF'!U110)</f>
        <v>0</v>
      </c>
      <c r="V110" s="192">
        <f>SUM('2.CAD NCCF'!V110,'3.USD NCCF'!V110,'4.EUR NCCF'!V110,'5.GBP NCCF'!V110,'6.Other(Incld) NCCF'!V110)</f>
        <v>0</v>
      </c>
      <c r="W110" s="125">
        <f>SUM('2.CAD NCCF'!W110,'3.USD NCCF'!W110,'4.EUR NCCF'!W110,'5.GBP NCCF'!W110,'6.Other(Incld) NCCF'!W110)</f>
        <v>0</v>
      </c>
      <c r="Y110" s="367"/>
    </row>
    <row r="111" spans="2:25" s="72" customFormat="1" outlineLevel="1" x14ac:dyDescent="0.2">
      <c r="B111" s="25"/>
      <c r="C111" s="24"/>
      <c r="D111" s="64"/>
      <c r="E111" s="64"/>
      <c r="F111" s="176" t="s">
        <v>29</v>
      </c>
      <c r="G111" s="190">
        <f>SUM('2.CAD NCCF'!G111,'3.USD NCCF'!G111,'4.EUR NCCF'!G111,'5.GBP NCCF'!G111,'6.Other(Incld) NCCF'!G111)</f>
        <v>0</v>
      </c>
      <c r="H111" s="242">
        <f>SUM('2.CAD NCCF'!H111,'3.USD NCCF'!H111,'4.EUR NCCF'!H111,'5.GBP NCCF'!H111,'6.Other(Incld) NCCF'!H111)</f>
        <v>0</v>
      </c>
      <c r="I111" s="179">
        <f>SUM('2.CAD NCCF'!I111,'3.USD NCCF'!I111,'4.EUR NCCF'!I111,'5.GBP NCCF'!I111,'6.Other(Incld) NCCF'!I111)</f>
        <v>0</v>
      </c>
      <c r="J111" s="179">
        <f>SUM('2.CAD NCCF'!J111,'3.USD NCCF'!J111,'4.EUR NCCF'!J111,'5.GBP NCCF'!J111,'6.Other(Incld) NCCF'!J111)</f>
        <v>0</v>
      </c>
      <c r="K111" s="197">
        <f>SUM('2.CAD NCCF'!K111,'3.USD NCCF'!K111,'4.EUR NCCF'!K111,'5.GBP NCCF'!K111,'6.Other(Incld) NCCF'!K111)</f>
        <v>0</v>
      </c>
      <c r="L111" s="178">
        <f>SUM('2.CAD NCCF'!L111,'3.USD NCCF'!L111,'4.EUR NCCF'!L111,'5.GBP NCCF'!L111,'6.Other(Incld) NCCF'!L111)</f>
        <v>0</v>
      </c>
      <c r="M111" s="192">
        <f>SUM('2.CAD NCCF'!M111,'3.USD NCCF'!M111,'4.EUR NCCF'!M111,'5.GBP NCCF'!M111,'6.Other(Incld) NCCF'!M111)</f>
        <v>0</v>
      </c>
      <c r="N111" s="182">
        <f>SUM('2.CAD NCCF'!N111,'3.USD NCCF'!N111,'4.EUR NCCF'!N111,'5.GBP NCCF'!N111,'6.Other(Incld) NCCF'!N111)</f>
        <v>0</v>
      </c>
      <c r="O111" s="182">
        <f>SUM('2.CAD NCCF'!O111,'3.USD NCCF'!O111,'4.EUR NCCF'!O111,'5.GBP NCCF'!O111,'6.Other(Incld) NCCF'!O111)</f>
        <v>0</v>
      </c>
      <c r="P111" s="182">
        <f>SUM('2.CAD NCCF'!P111,'3.USD NCCF'!P111,'4.EUR NCCF'!P111,'5.GBP NCCF'!P111,'6.Other(Incld) NCCF'!P111)</f>
        <v>0</v>
      </c>
      <c r="Q111" s="182">
        <f>SUM('2.CAD NCCF'!Q111,'3.USD NCCF'!Q111,'4.EUR NCCF'!Q111,'5.GBP NCCF'!Q111,'6.Other(Incld) NCCF'!Q111)</f>
        <v>0</v>
      </c>
      <c r="R111" s="182">
        <f>SUM('2.CAD NCCF'!R111,'3.USD NCCF'!R111,'4.EUR NCCF'!R111,'5.GBP NCCF'!R111,'6.Other(Incld) NCCF'!R111)</f>
        <v>0</v>
      </c>
      <c r="S111" s="182">
        <f>SUM('2.CAD NCCF'!S111,'3.USD NCCF'!S111,'4.EUR NCCF'!S111,'5.GBP NCCF'!S111,'6.Other(Incld) NCCF'!S111)</f>
        <v>0</v>
      </c>
      <c r="T111" s="182">
        <f>SUM('2.CAD NCCF'!T111,'3.USD NCCF'!T111,'4.EUR NCCF'!T111,'5.GBP NCCF'!T111,'6.Other(Incld) NCCF'!T111)</f>
        <v>0</v>
      </c>
      <c r="U111" s="182">
        <f>SUM('2.CAD NCCF'!U111,'3.USD NCCF'!U111,'4.EUR NCCF'!U111,'5.GBP NCCF'!U111,'6.Other(Incld) NCCF'!U111)</f>
        <v>0</v>
      </c>
      <c r="V111" s="192">
        <f>SUM('2.CAD NCCF'!V111,'3.USD NCCF'!V111,'4.EUR NCCF'!V111,'5.GBP NCCF'!V111,'6.Other(Incld) NCCF'!V111)</f>
        <v>0</v>
      </c>
      <c r="W111" s="125">
        <f>SUM('2.CAD NCCF'!W111,'3.USD NCCF'!W111,'4.EUR NCCF'!W111,'5.GBP NCCF'!W111,'6.Other(Incld) NCCF'!W111)</f>
        <v>0</v>
      </c>
      <c r="Y111" s="367"/>
    </row>
    <row r="112" spans="2:25" s="72" customFormat="1" outlineLevel="1" x14ac:dyDescent="0.2">
      <c r="B112" s="25"/>
      <c r="C112" s="24"/>
      <c r="D112" s="64"/>
      <c r="E112" s="64"/>
      <c r="F112" s="176" t="s">
        <v>30</v>
      </c>
      <c r="G112" s="190">
        <f>SUM('2.CAD NCCF'!G112,'3.USD NCCF'!G112,'4.EUR NCCF'!G112,'5.GBP NCCF'!G112,'6.Other(Incld) NCCF'!G112)</f>
        <v>0</v>
      </c>
      <c r="H112" s="242">
        <f>SUM('2.CAD NCCF'!H112,'3.USD NCCF'!H112,'4.EUR NCCF'!H112,'5.GBP NCCF'!H112,'6.Other(Incld) NCCF'!H112)</f>
        <v>0</v>
      </c>
      <c r="I112" s="179">
        <f>SUM('2.CAD NCCF'!I112,'3.USD NCCF'!I112,'4.EUR NCCF'!I112,'5.GBP NCCF'!I112,'6.Other(Incld) NCCF'!I112)</f>
        <v>0</v>
      </c>
      <c r="J112" s="179">
        <f>SUM('2.CAD NCCF'!J112,'3.USD NCCF'!J112,'4.EUR NCCF'!J112,'5.GBP NCCF'!J112,'6.Other(Incld) NCCF'!J112)</f>
        <v>0</v>
      </c>
      <c r="K112" s="197">
        <f>SUM('2.CAD NCCF'!K112,'3.USD NCCF'!K112,'4.EUR NCCF'!K112,'5.GBP NCCF'!K112,'6.Other(Incld) NCCF'!K112)</f>
        <v>0</v>
      </c>
      <c r="L112" s="178">
        <f>SUM('2.CAD NCCF'!L112,'3.USD NCCF'!L112,'4.EUR NCCF'!L112,'5.GBP NCCF'!L112,'6.Other(Incld) NCCF'!L112)</f>
        <v>0</v>
      </c>
      <c r="M112" s="192">
        <f>SUM('2.CAD NCCF'!M112,'3.USD NCCF'!M112,'4.EUR NCCF'!M112,'5.GBP NCCF'!M112,'6.Other(Incld) NCCF'!M112)</f>
        <v>0</v>
      </c>
      <c r="N112" s="182">
        <f>SUM('2.CAD NCCF'!N112,'3.USD NCCF'!N112,'4.EUR NCCF'!N112,'5.GBP NCCF'!N112,'6.Other(Incld) NCCF'!N112)</f>
        <v>0</v>
      </c>
      <c r="O112" s="182">
        <f>SUM('2.CAD NCCF'!O112,'3.USD NCCF'!O112,'4.EUR NCCF'!O112,'5.GBP NCCF'!O112,'6.Other(Incld) NCCF'!O112)</f>
        <v>0</v>
      </c>
      <c r="P112" s="182">
        <f>SUM('2.CAD NCCF'!P112,'3.USD NCCF'!P112,'4.EUR NCCF'!P112,'5.GBP NCCF'!P112,'6.Other(Incld) NCCF'!P112)</f>
        <v>0</v>
      </c>
      <c r="Q112" s="182">
        <f>SUM('2.CAD NCCF'!Q112,'3.USD NCCF'!Q112,'4.EUR NCCF'!Q112,'5.GBP NCCF'!Q112,'6.Other(Incld) NCCF'!Q112)</f>
        <v>0</v>
      </c>
      <c r="R112" s="182">
        <f>SUM('2.CAD NCCF'!R112,'3.USD NCCF'!R112,'4.EUR NCCF'!R112,'5.GBP NCCF'!R112,'6.Other(Incld) NCCF'!R112)</f>
        <v>0</v>
      </c>
      <c r="S112" s="182">
        <f>SUM('2.CAD NCCF'!S112,'3.USD NCCF'!S112,'4.EUR NCCF'!S112,'5.GBP NCCF'!S112,'6.Other(Incld) NCCF'!S112)</f>
        <v>0</v>
      </c>
      <c r="T112" s="182">
        <f>SUM('2.CAD NCCF'!T112,'3.USD NCCF'!T112,'4.EUR NCCF'!T112,'5.GBP NCCF'!T112,'6.Other(Incld) NCCF'!T112)</f>
        <v>0</v>
      </c>
      <c r="U112" s="182">
        <f>SUM('2.CAD NCCF'!U112,'3.USD NCCF'!U112,'4.EUR NCCF'!U112,'5.GBP NCCF'!U112,'6.Other(Incld) NCCF'!U112)</f>
        <v>0</v>
      </c>
      <c r="V112" s="192">
        <f>SUM('2.CAD NCCF'!V112,'3.USD NCCF'!V112,'4.EUR NCCF'!V112,'5.GBP NCCF'!V112,'6.Other(Incld) NCCF'!V112)</f>
        <v>0</v>
      </c>
      <c r="W112" s="125">
        <f>SUM('2.CAD NCCF'!W112,'3.USD NCCF'!W112,'4.EUR NCCF'!W112,'5.GBP NCCF'!W112,'6.Other(Incld) NCCF'!W112)</f>
        <v>0</v>
      </c>
      <c r="Y112" s="367"/>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
      <c r="B114" s="25"/>
      <c r="C114" s="24"/>
      <c r="D114" s="64"/>
      <c r="E114" s="64"/>
      <c r="F114" s="176" t="s">
        <v>32</v>
      </c>
      <c r="G114" s="190">
        <f>SUM('2.CAD NCCF'!G114,'3.USD NCCF'!G114,'4.EUR NCCF'!G114,'5.GBP NCCF'!G114,'6.Other(Incld) NCCF'!G114)</f>
        <v>0</v>
      </c>
      <c r="H114" s="242">
        <f>SUM('2.CAD NCCF'!H114,'3.USD NCCF'!H114,'4.EUR NCCF'!H114,'5.GBP NCCF'!H114,'6.Other(Incld) NCCF'!H114)</f>
        <v>0</v>
      </c>
      <c r="I114" s="179">
        <f>SUM('2.CAD NCCF'!I114,'3.USD NCCF'!I114,'4.EUR NCCF'!I114,'5.GBP NCCF'!I114,'6.Other(Incld) NCCF'!I114)</f>
        <v>0</v>
      </c>
      <c r="J114" s="179">
        <f>SUM('2.CAD NCCF'!J114,'3.USD NCCF'!J114,'4.EUR NCCF'!J114,'5.GBP NCCF'!J114,'6.Other(Incld) NCCF'!J114)</f>
        <v>0</v>
      </c>
      <c r="K114" s="197">
        <f>SUM('2.CAD NCCF'!K114,'3.USD NCCF'!K114,'4.EUR NCCF'!K114,'5.GBP NCCF'!K114,'6.Other(Incld) NCCF'!K114)</f>
        <v>0</v>
      </c>
      <c r="L114" s="178">
        <f>SUM('2.CAD NCCF'!L114,'3.USD NCCF'!L114,'4.EUR NCCF'!L114,'5.GBP NCCF'!L114,'6.Other(Incld) NCCF'!L114)</f>
        <v>0</v>
      </c>
      <c r="M114" s="192">
        <f>SUM('2.CAD NCCF'!M114,'3.USD NCCF'!M114,'4.EUR NCCF'!M114,'5.GBP NCCF'!M114,'6.Other(Incld) NCCF'!M114)</f>
        <v>0</v>
      </c>
      <c r="N114" s="182">
        <f>SUM('2.CAD NCCF'!N114,'3.USD NCCF'!N114,'4.EUR NCCF'!N114,'5.GBP NCCF'!N114,'6.Other(Incld) NCCF'!N114)</f>
        <v>0</v>
      </c>
      <c r="O114" s="182">
        <f>SUM('2.CAD NCCF'!O114,'3.USD NCCF'!O114,'4.EUR NCCF'!O114,'5.GBP NCCF'!O114,'6.Other(Incld) NCCF'!O114)</f>
        <v>0</v>
      </c>
      <c r="P114" s="182">
        <f>SUM('2.CAD NCCF'!P114,'3.USD NCCF'!P114,'4.EUR NCCF'!P114,'5.GBP NCCF'!P114,'6.Other(Incld) NCCF'!P114)</f>
        <v>0</v>
      </c>
      <c r="Q114" s="182">
        <f>SUM('2.CAD NCCF'!Q114,'3.USD NCCF'!Q114,'4.EUR NCCF'!Q114,'5.GBP NCCF'!Q114,'6.Other(Incld) NCCF'!Q114)</f>
        <v>0</v>
      </c>
      <c r="R114" s="182">
        <f>SUM('2.CAD NCCF'!R114,'3.USD NCCF'!R114,'4.EUR NCCF'!R114,'5.GBP NCCF'!R114,'6.Other(Incld) NCCF'!R114)</f>
        <v>0</v>
      </c>
      <c r="S114" s="182">
        <f>SUM('2.CAD NCCF'!S114,'3.USD NCCF'!S114,'4.EUR NCCF'!S114,'5.GBP NCCF'!S114,'6.Other(Incld) NCCF'!S114)</f>
        <v>0</v>
      </c>
      <c r="T114" s="182">
        <f>SUM('2.CAD NCCF'!T114,'3.USD NCCF'!T114,'4.EUR NCCF'!T114,'5.GBP NCCF'!T114,'6.Other(Incld) NCCF'!T114)</f>
        <v>0</v>
      </c>
      <c r="U114" s="182">
        <f>SUM('2.CAD NCCF'!U114,'3.USD NCCF'!U114,'4.EUR NCCF'!U114,'5.GBP NCCF'!U114,'6.Other(Incld) NCCF'!U114)</f>
        <v>0</v>
      </c>
      <c r="V114" s="195">
        <f>SUM('2.CAD NCCF'!V114,'3.USD NCCF'!V114,'4.EUR NCCF'!V114,'5.GBP NCCF'!V114,'6.Other(Incld) NCCF'!V114)</f>
        <v>0</v>
      </c>
      <c r="W114" s="125">
        <f>SUM('2.CAD NCCF'!W114,'3.USD NCCF'!W114,'4.EUR NCCF'!W114,'5.GBP NCCF'!W114,'6.Other(Incld) NCCF'!W114)</f>
        <v>0</v>
      </c>
      <c r="Y114" s="367"/>
    </row>
    <row r="115" spans="2:25" s="72" customFormat="1" outlineLevel="1" x14ac:dyDescent="0.2">
      <c r="B115" s="25"/>
      <c r="C115" s="24"/>
      <c r="D115" s="64"/>
      <c r="E115" s="64"/>
      <c r="F115" s="176" t="s">
        <v>33</v>
      </c>
      <c r="G115" s="190">
        <f>SUM('2.CAD NCCF'!G115,'3.USD NCCF'!G115,'4.EUR NCCF'!G115,'5.GBP NCCF'!G115,'6.Other(Incld) NCCF'!G115)</f>
        <v>0</v>
      </c>
      <c r="H115" s="242">
        <f>SUM('2.CAD NCCF'!H115,'3.USD NCCF'!H115,'4.EUR NCCF'!H115,'5.GBP NCCF'!H115,'6.Other(Incld) NCCF'!H115)</f>
        <v>0</v>
      </c>
      <c r="I115" s="179">
        <f>SUM('2.CAD NCCF'!I115,'3.USD NCCF'!I115,'4.EUR NCCF'!I115,'5.GBP NCCF'!I115,'6.Other(Incld) NCCF'!I115)</f>
        <v>0</v>
      </c>
      <c r="J115" s="179">
        <f>SUM('2.CAD NCCF'!J115,'3.USD NCCF'!J115,'4.EUR NCCF'!J115,'5.GBP NCCF'!J115,'6.Other(Incld) NCCF'!J115)</f>
        <v>0</v>
      </c>
      <c r="K115" s="197">
        <f>SUM('2.CAD NCCF'!K115,'3.USD NCCF'!K115,'4.EUR NCCF'!K115,'5.GBP NCCF'!K115,'6.Other(Incld) NCCF'!K115)</f>
        <v>0</v>
      </c>
      <c r="L115" s="178">
        <f>SUM('2.CAD NCCF'!L115,'3.USD NCCF'!L115,'4.EUR NCCF'!L115,'5.GBP NCCF'!L115,'6.Other(Incld) NCCF'!L115)</f>
        <v>0</v>
      </c>
      <c r="M115" s="192">
        <f>SUM('2.CAD NCCF'!M115,'3.USD NCCF'!M115,'4.EUR NCCF'!M115,'5.GBP NCCF'!M115,'6.Other(Incld) NCCF'!M115)</f>
        <v>0</v>
      </c>
      <c r="N115" s="182">
        <f>SUM('2.CAD NCCF'!N115,'3.USD NCCF'!N115,'4.EUR NCCF'!N115,'5.GBP NCCF'!N115,'6.Other(Incld) NCCF'!N115)</f>
        <v>0</v>
      </c>
      <c r="O115" s="182">
        <f>SUM('2.CAD NCCF'!O115,'3.USD NCCF'!O115,'4.EUR NCCF'!O115,'5.GBP NCCF'!O115,'6.Other(Incld) NCCF'!O115)</f>
        <v>0</v>
      </c>
      <c r="P115" s="182">
        <f>SUM('2.CAD NCCF'!P115,'3.USD NCCF'!P115,'4.EUR NCCF'!P115,'5.GBP NCCF'!P115,'6.Other(Incld) NCCF'!P115)</f>
        <v>0</v>
      </c>
      <c r="Q115" s="182">
        <f>SUM('2.CAD NCCF'!Q115,'3.USD NCCF'!Q115,'4.EUR NCCF'!Q115,'5.GBP NCCF'!Q115,'6.Other(Incld) NCCF'!Q115)</f>
        <v>0</v>
      </c>
      <c r="R115" s="182">
        <f>SUM('2.CAD NCCF'!R115,'3.USD NCCF'!R115,'4.EUR NCCF'!R115,'5.GBP NCCF'!R115,'6.Other(Incld) NCCF'!R115)</f>
        <v>0</v>
      </c>
      <c r="S115" s="182">
        <f>SUM('2.CAD NCCF'!S115,'3.USD NCCF'!S115,'4.EUR NCCF'!S115,'5.GBP NCCF'!S115,'6.Other(Incld) NCCF'!S115)</f>
        <v>0</v>
      </c>
      <c r="T115" s="182">
        <f>SUM('2.CAD NCCF'!T115,'3.USD NCCF'!T115,'4.EUR NCCF'!T115,'5.GBP NCCF'!T115,'6.Other(Incld) NCCF'!T115)</f>
        <v>0</v>
      </c>
      <c r="U115" s="182">
        <f>SUM('2.CAD NCCF'!U115,'3.USD NCCF'!U115,'4.EUR NCCF'!U115,'5.GBP NCCF'!U115,'6.Other(Incld) NCCF'!U115)</f>
        <v>0</v>
      </c>
      <c r="V115" s="195">
        <f>SUM('2.CAD NCCF'!V115,'3.USD NCCF'!V115,'4.EUR NCCF'!V115,'5.GBP NCCF'!V115,'6.Other(Incld) NCCF'!V115)</f>
        <v>0</v>
      </c>
      <c r="W115" s="125">
        <f>SUM('2.CAD NCCF'!W115,'3.USD NCCF'!W115,'4.EUR NCCF'!W115,'5.GBP NCCF'!W115,'6.Other(Incld) NCCF'!W115)</f>
        <v>0</v>
      </c>
      <c r="Y115" s="367"/>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
      <c r="B117" s="25"/>
      <c r="C117" s="24"/>
      <c r="D117" s="64"/>
      <c r="E117" s="64"/>
      <c r="F117" s="176" t="s">
        <v>35</v>
      </c>
      <c r="G117" s="190">
        <f>SUM('2.CAD NCCF'!G117,'3.USD NCCF'!G117,'4.EUR NCCF'!G117,'5.GBP NCCF'!G117,'6.Other(Incld) NCCF'!G117)</f>
        <v>0</v>
      </c>
      <c r="H117" s="242">
        <f>SUM('2.CAD NCCF'!H117,'3.USD NCCF'!H117,'4.EUR NCCF'!H117,'5.GBP NCCF'!H117,'6.Other(Incld) NCCF'!H117)</f>
        <v>0</v>
      </c>
      <c r="I117" s="179">
        <f>SUM('2.CAD NCCF'!I117,'3.USD NCCF'!I117,'4.EUR NCCF'!I117,'5.GBP NCCF'!I117,'6.Other(Incld) NCCF'!I117)</f>
        <v>0</v>
      </c>
      <c r="J117" s="179">
        <f>SUM('2.CAD NCCF'!J117,'3.USD NCCF'!J117,'4.EUR NCCF'!J117,'5.GBP NCCF'!J117,'6.Other(Incld) NCCF'!J117)</f>
        <v>0</v>
      </c>
      <c r="K117" s="197">
        <f>SUM('2.CAD NCCF'!K117,'3.USD NCCF'!K117,'4.EUR NCCF'!K117,'5.GBP NCCF'!K117,'6.Other(Incld) NCCF'!K117)</f>
        <v>0</v>
      </c>
      <c r="L117" s="178">
        <f>SUM('2.CAD NCCF'!L117,'3.USD NCCF'!L117,'4.EUR NCCF'!L117,'5.GBP NCCF'!L117,'6.Other(Incld) NCCF'!L117)</f>
        <v>0</v>
      </c>
      <c r="M117" s="192">
        <f>SUM('2.CAD NCCF'!M117,'3.USD NCCF'!M117,'4.EUR NCCF'!M117,'5.GBP NCCF'!M117,'6.Other(Incld) NCCF'!M117)</f>
        <v>0</v>
      </c>
      <c r="N117" s="182">
        <f>SUM('2.CAD NCCF'!N117,'3.USD NCCF'!N117,'4.EUR NCCF'!N117,'5.GBP NCCF'!N117,'6.Other(Incld) NCCF'!N117)</f>
        <v>0</v>
      </c>
      <c r="O117" s="182">
        <f>SUM('2.CAD NCCF'!O117,'3.USD NCCF'!O117,'4.EUR NCCF'!O117,'5.GBP NCCF'!O117,'6.Other(Incld) NCCF'!O117)</f>
        <v>0</v>
      </c>
      <c r="P117" s="182">
        <f>SUM('2.CAD NCCF'!P117,'3.USD NCCF'!P117,'4.EUR NCCF'!P117,'5.GBP NCCF'!P117,'6.Other(Incld) NCCF'!P117)</f>
        <v>0</v>
      </c>
      <c r="Q117" s="182">
        <f>SUM('2.CAD NCCF'!Q117,'3.USD NCCF'!Q117,'4.EUR NCCF'!Q117,'5.GBP NCCF'!Q117,'6.Other(Incld) NCCF'!Q117)</f>
        <v>0</v>
      </c>
      <c r="R117" s="182">
        <f>SUM('2.CAD NCCF'!R117,'3.USD NCCF'!R117,'4.EUR NCCF'!R117,'5.GBP NCCF'!R117,'6.Other(Incld) NCCF'!R117)</f>
        <v>0</v>
      </c>
      <c r="S117" s="182">
        <f>SUM('2.CAD NCCF'!S117,'3.USD NCCF'!S117,'4.EUR NCCF'!S117,'5.GBP NCCF'!S117,'6.Other(Incld) NCCF'!S117)</f>
        <v>0</v>
      </c>
      <c r="T117" s="182">
        <f>SUM('2.CAD NCCF'!T117,'3.USD NCCF'!T117,'4.EUR NCCF'!T117,'5.GBP NCCF'!T117,'6.Other(Incld) NCCF'!T117)</f>
        <v>0</v>
      </c>
      <c r="U117" s="182">
        <f>SUM('2.CAD NCCF'!U117,'3.USD NCCF'!U117,'4.EUR NCCF'!U117,'5.GBP NCCF'!U117,'6.Other(Incld) NCCF'!U117)</f>
        <v>0</v>
      </c>
      <c r="V117" s="195">
        <f>SUM('2.CAD NCCF'!V117,'3.USD NCCF'!V117,'4.EUR NCCF'!V117,'5.GBP NCCF'!V117,'6.Other(Incld) NCCF'!V117)</f>
        <v>0</v>
      </c>
      <c r="W117" s="125">
        <f>SUM('2.CAD NCCF'!W117,'3.USD NCCF'!W117,'4.EUR NCCF'!W117,'5.GBP NCCF'!W117,'6.Other(Incld) NCCF'!W117)</f>
        <v>0</v>
      </c>
      <c r="Y117" s="367"/>
    </row>
    <row r="118" spans="2:25" s="72" customFormat="1" outlineLevel="1" x14ac:dyDescent="0.2">
      <c r="B118" s="25"/>
      <c r="C118" s="24"/>
      <c r="D118" s="64"/>
      <c r="E118" s="64"/>
      <c r="F118" s="176" t="s">
        <v>36</v>
      </c>
      <c r="G118" s="190">
        <f>SUM('2.CAD NCCF'!G118,'3.USD NCCF'!G118,'4.EUR NCCF'!G118,'5.GBP NCCF'!G118,'6.Other(Incld) NCCF'!G118)</f>
        <v>0</v>
      </c>
      <c r="H118" s="242">
        <f>SUM('2.CAD NCCF'!H118,'3.USD NCCF'!H118,'4.EUR NCCF'!H118,'5.GBP NCCF'!H118,'6.Other(Incld) NCCF'!H118)</f>
        <v>0</v>
      </c>
      <c r="I118" s="179">
        <f>SUM('2.CAD NCCF'!I118,'3.USD NCCF'!I118,'4.EUR NCCF'!I118,'5.GBP NCCF'!I118,'6.Other(Incld) NCCF'!I118)</f>
        <v>0</v>
      </c>
      <c r="J118" s="179">
        <f>SUM('2.CAD NCCF'!J118,'3.USD NCCF'!J118,'4.EUR NCCF'!J118,'5.GBP NCCF'!J118,'6.Other(Incld) NCCF'!J118)</f>
        <v>0</v>
      </c>
      <c r="K118" s="197">
        <f>SUM('2.CAD NCCF'!K118,'3.USD NCCF'!K118,'4.EUR NCCF'!K118,'5.GBP NCCF'!K118,'6.Other(Incld) NCCF'!K118)</f>
        <v>0</v>
      </c>
      <c r="L118" s="178">
        <f>SUM('2.CAD NCCF'!L118,'3.USD NCCF'!L118,'4.EUR NCCF'!L118,'5.GBP NCCF'!L118,'6.Other(Incld) NCCF'!L118)</f>
        <v>0</v>
      </c>
      <c r="M118" s="192">
        <f>SUM('2.CAD NCCF'!M118,'3.USD NCCF'!M118,'4.EUR NCCF'!M118,'5.GBP NCCF'!M118,'6.Other(Incld) NCCF'!M118)</f>
        <v>0</v>
      </c>
      <c r="N118" s="182">
        <f>SUM('2.CAD NCCF'!N118,'3.USD NCCF'!N118,'4.EUR NCCF'!N118,'5.GBP NCCF'!N118,'6.Other(Incld) NCCF'!N118)</f>
        <v>0</v>
      </c>
      <c r="O118" s="182">
        <f>SUM('2.CAD NCCF'!O118,'3.USD NCCF'!O118,'4.EUR NCCF'!O118,'5.GBP NCCF'!O118,'6.Other(Incld) NCCF'!O118)</f>
        <v>0</v>
      </c>
      <c r="P118" s="182">
        <f>SUM('2.CAD NCCF'!P118,'3.USD NCCF'!P118,'4.EUR NCCF'!P118,'5.GBP NCCF'!P118,'6.Other(Incld) NCCF'!P118)</f>
        <v>0</v>
      </c>
      <c r="Q118" s="182">
        <f>SUM('2.CAD NCCF'!Q118,'3.USD NCCF'!Q118,'4.EUR NCCF'!Q118,'5.GBP NCCF'!Q118,'6.Other(Incld) NCCF'!Q118)</f>
        <v>0</v>
      </c>
      <c r="R118" s="182">
        <f>SUM('2.CAD NCCF'!R118,'3.USD NCCF'!R118,'4.EUR NCCF'!R118,'5.GBP NCCF'!R118,'6.Other(Incld) NCCF'!R118)</f>
        <v>0</v>
      </c>
      <c r="S118" s="182">
        <f>SUM('2.CAD NCCF'!S118,'3.USD NCCF'!S118,'4.EUR NCCF'!S118,'5.GBP NCCF'!S118,'6.Other(Incld) NCCF'!S118)</f>
        <v>0</v>
      </c>
      <c r="T118" s="182">
        <f>SUM('2.CAD NCCF'!T118,'3.USD NCCF'!T118,'4.EUR NCCF'!T118,'5.GBP NCCF'!T118,'6.Other(Incld) NCCF'!T118)</f>
        <v>0</v>
      </c>
      <c r="U118" s="182">
        <f>SUM('2.CAD NCCF'!U118,'3.USD NCCF'!U118,'4.EUR NCCF'!U118,'5.GBP NCCF'!U118,'6.Other(Incld) NCCF'!U118)</f>
        <v>0</v>
      </c>
      <c r="V118" s="195">
        <f>SUM('2.CAD NCCF'!V118,'3.USD NCCF'!V118,'4.EUR NCCF'!V118,'5.GBP NCCF'!V118,'6.Other(Incld) NCCF'!V118)</f>
        <v>0</v>
      </c>
      <c r="W118" s="125">
        <f>SUM('2.CAD NCCF'!W118,'3.USD NCCF'!W118,'4.EUR NCCF'!W118,'5.GBP NCCF'!W118,'6.Other(Incld) NCCF'!W118)</f>
        <v>0</v>
      </c>
      <c r="Y118" s="367"/>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
      <c r="B120" s="25"/>
      <c r="C120" s="24"/>
      <c r="D120" s="64"/>
      <c r="E120" s="64"/>
      <c r="F120" s="176" t="s">
        <v>38</v>
      </c>
      <c r="G120" s="190">
        <f>SUM('2.CAD NCCF'!G120,'3.USD NCCF'!G120,'4.EUR NCCF'!G120,'5.GBP NCCF'!G120,'6.Other(Incld) NCCF'!G120)</f>
        <v>0</v>
      </c>
      <c r="H120" s="242">
        <f>SUM('2.CAD NCCF'!H120,'3.USD NCCF'!H120,'4.EUR NCCF'!H120,'5.GBP NCCF'!H120,'6.Other(Incld) NCCF'!H120)</f>
        <v>0</v>
      </c>
      <c r="I120" s="179">
        <f>SUM('2.CAD NCCF'!I120,'3.USD NCCF'!I120,'4.EUR NCCF'!I120,'5.GBP NCCF'!I120,'6.Other(Incld) NCCF'!I120)</f>
        <v>0</v>
      </c>
      <c r="J120" s="179">
        <f>SUM('2.CAD NCCF'!J120,'3.USD NCCF'!J120,'4.EUR NCCF'!J120,'5.GBP NCCF'!J120,'6.Other(Incld) NCCF'!J120)</f>
        <v>0</v>
      </c>
      <c r="K120" s="197">
        <f>SUM('2.CAD NCCF'!K120,'3.USD NCCF'!K120,'4.EUR NCCF'!K120,'5.GBP NCCF'!K120,'6.Other(Incld) NCCF'!K120)</f>
        <v>0</v>
      </c>
      <c r="L120" s="178">
        <f>SUM('2.CAD NCCF'!L120,'3.USD NCCF'!L120,'4.EUR NCCF'!L120,'5.GBP NCCF'!L120,'6.Other(Incld) NCCF'!L120)</f>
        <v>0</v>
      </c>
      <c r="M120" s="192">
        <f>SUM('2.CAD NCCF'!M120,'3.USD NCCF'!M120,'4.EUR NCCF'!M120,'5.GBP NCCF'!M120,'6.Other(Incld) NCCF'!M120)</f>
        <v>0</v>
      </c>
      <c r="N120" s="182">
        <f>SUM('2.CAD NCCF'!N120,'3.USD NCCF'!N120,'4.EUR NCCF'!N120,'5.GBP NCCF'!N120,'6.Other(Incld) NCCF'!N120)</f>
        <v>0</v>
      </c>
      <c r="O120" s="182">
        <f>SUM('2.CAD NCCF'!O120,'3.USD NCCF'!O120,'4.EUR NCCF'!O120,'5.GBP NCCF'!O120,'6.Other(Incld) NCCF'!O120)</f>
        <v>0</v>
      </c>
      <c r="P120" s="182">
        <f>SUM('2.CAD NCCF'!P120,'3.USD NCCF'!P120,'4.EUR NCCF'!P120,'5.GBP NCCF'!P120,'6.Other(Incld) NCCF'!P120)</f>
        <v>0</v>
      </c>
      <c r="Q120" s="182">
        <f>SUM('2.CAD NCCF'!Q120,'3.USD NCCF'!Q120,'4.EUR NCCF'!Q120,'5.GBP NCCF'!Q120,'6.Other(Incld) NCCF'!Q120)</f>
        <v>0</v>
      </c>
      <c r="R120" s="182">
        <f>SUM('2.CAD NCCF'!R120,'3.USD NCCF'!R120,'4.EUR NCCF'!R120,'5.GBP NCCF'!R120,'6.Other(Incld) NCCF'!R120)</f>
        <v>0</v>
      </c>
      <c r="S120" s="182">
        <f>SUM('2.CAD NCCF'!S120,'3.USD NCCF'!S120,'4.EUR NCCF'!S120,'5.GBP NCCF'!S120,'6.Other(Incld) NCCF'!S120)</f>
        <v>0</v>
      </c>
      <c r="T120" s="182">
        <f>SUM('2.CAD NCCF'!T120,'3.USD NCCF'!T120,'4.EUR NCCF'!T120,'5.GBP NCCF'!T120,'6.Other(Incld) NCCF'!T120)</f>
        <v>0</v>
      </c>
      <c r="U120" s="182">
        <f>SUM('2.CAD NCCF'!U120,'3.USD NCCF'!U120,'4.EUR NCCF'!U120,'5.GBP NCCF'!U120,'6.Other(Incld) NCCF'!U120)</f>
        <v>0</v>
      </c>
      <c r="V120" s="195">
        <f>SUM('2.CAD NCCF'!V120,'3.USD NCCF'!V120,'4.EUR NCCF'!V120,'5.GBP NCCF'!V120,'6.Other(Incld) NCCF'!V120)</f>
        <v>0</v>
      </c>
      <c r="W120" s="125">
        <f>SUM('2.CAD NCCF'!W120,'3.USD NCCF'!W120,'4.EUR NCCF'!W120,'5.GBP NCCF'!W120,'6.Other(Incld) NCCF'!W120)</f>
        <v>0</v>
      </c>
      <c r="Y120" s="367"/>
    </row>
    <row r="121" spans="2:25" s="72" customFormat="1" outlineLevel="1" x14ac:dyDescent="0.2">
      <c r="B121" s="25"/>
      <c r="C121" s="24"/>
      <c r="D121" s="64"/>
      <c r="E121" s="64"/>
      <c r="F121" s="176" t="s">
        <v>39</v>
      </c>
      <c r="G121" s="190">
        <f>SUM('2.CAD NCCF'!G121,'3.USD NCCF'!G121,'4.EUR NCCF'!G121,'5.GBP NCCF'!G121,'6.Other(Incld) NCCF'!G121)</f>
        <v>0</v>
      </c>
      <c r="H121" s="242">
        <f>SUM('2.CAD NCCF'!H121,'3.USD NCCF'!H121,'4.EUR NCCF'!H121,'5.GBP NCCF'!H121,'6.Other(Incld) NCCF'!H121)</f>
        <v>0</v>
      </c>
      <c r="I121" s="179">
        <f>SUM('2.CAD NCCF'!I121,'3.USD NCCF'!I121,'4.EUR NCCF'!I121,'5.GBP NCCF'!I121,'6.Other(Incld) NCCF'!I121)</f>
        <v>0</v>
      </c>
      <c r="J121" s="179">
        <f>SUM('2.CAD NCCF'!J121,'3.USD NCCF'!J121,'4.EUR NCCF'!J121,'5.GBP NCCF'!J121,'6.Other(Incld) NCCF'!J121)</f>
        <v>0</v>
      </c>
      <c r="K121" s="197">
        <f>SUM('2.CAD NCCF'!K121,'3.USD NCCF'!K121,'4.EUR NCCF'!K121,'5.GBP NCCF'!K121,'6.Other(Incld) NCCF'!K121)</f>
        <v>0</v>
      </c>
      <c r="L121" s="178">
        <f>SUM('2.CAD NCCF'!L121,'3.USD NCCF'!L121,'4.EUR NCCF'!L121,'5.GBP NCCF'!L121,'6.Other(Incld) NCCF'!L121)</f>
        <v>0</v>
      </c>
      <c r="M121" s="192">
        <f>SUM('2.CAD NCCF'!M121,'3.USD NCCF'!M121,'4.EUR NCCF'!M121,'5.GBP NCCF'!M121,'6.Other(Incld) NCCF'!M121)</f>
        <v>0</v>
      </c>
      <c r="N121" s="182">
        <f>SUM('2.CAD NCCF'!N121,'3.USD NCCF'!N121,'4.EUR NCCF'!N121,'5.GBP NCCF'!N121,'6.Other(Incld) NCCF'!N121)</f>
        <v>0</v>
      </c>
      <c r="O121" s="182">
        <f>SUM('2.CAD NCCF'!O121,'3.USD NCCF'!O121,'4.EUR NCCF'!O121,'5.GBP NCCF'!O121,'6.Other(Incld) NCCF'!O121)</f>
        <v>0</v>
      </c>
      <c r="P121" s="182">
        <f>SUM('2.CAD NCCF'!P121,'3.USD NCCF'!P121,'4.EUR NCCF'!P121,'5.GBP NCCF'!P121,'6.Other(Incld) NCCF'!P121)</f>
        <v>0</v>
      </c>
      <c r="Q121" s="182">
        <f>SUM('2.CAD NCCF'!Q121,'3.USD NCCF'!Q121,'4.EUR NCCF'!Q121,'5.GBP NCCF'!Q121,'6.Other(Incld) NCCF'!Q121)</f>
        <v>0</v>
      </c>
      <c r="R121" s="182">
        <f>SUM('2.CAD NCCF'!R121,'3.USD NCCF'!R121,'4.EUR NCCF'!R121,'5.GBP NCCF'!R121,'6.Other(Incld) NCCF'!R121)</f>
        <v>0</v>
      </c>
      <c r="S121" s="182">
        <f>SUM('2.CAD NCCF'!S121,'3.USD NCCF'!S121,'4.EUR NCCF'!S121,'5.GBP NCCF'!S121,'6.Other(Incld) NCCF'!S121)</f>
        <v>0</v>
      </c>
      <c r="T121" s="182">
        <f>SUM('2.CAD NCCF'!T121,'3.USD NCCF'!T121,'4.EUR NCCF'!T121,'5.GBP NCCF'!T121,'6.Other(Incld) NCCF'!T121)</f>
        <v>0</v>
      </c>
      <c r="U121" s="182">
        <f>SUM('2.CAD NCCF'!U121,'3.USD NCCF'!U121,'4.EUR NCCF'!U121,'5.GBP NCCF'!U121,'6.Other(Incld) NCCF'!U121)</f>
        <v>0</v>
      </c>
      <c r="V121" s="195">
        <f>SUM('2.CAD NCCF'!V121,'3.USD NCCF'!V121,'4.EUR NCCF'!V121,'5.GBP NCCF'!V121,'6.Other(Incld) NCCF'!V121)</f>
        <v>0</v>
      </c>
      <c r="W121" s="125">
        <f>SUM('2.CAD NCCF'!W121,'3.USD NCCF'!W121,'4.EUR NCCF'!W121,'5.GBP NCCF'!W121,'6.Other(Incld) NCCF'!W121)</f>
        <v>0</v>
      </c>
      <c r="Y121" s="367"/>
    </row>
    <row r="122" spans="2:25" s="72" customFormat="1" outlineLevel="1" x14ac:dyDescent="0.2">
      <c r="B122" s="25"/>
      <c r="C122" s="24"/>
      <c r="D122" s="64"/>
      <c r="E122" s="64"/>
      <c r="F122" s="176" t="s">
        <v>40</v>
      </c>
      <c r="G122" s="190">
        <f>SUM('2.CAD NCCF'!G122,'3.USD NCCF'!G122,'4.EUR NCCF'!G122,'5.GBP NCCF'!G122,'6.Other(Incld) NCCF'!G122)</f>
        <v>0</v>
      </c>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
      <c r="B124" s="25"/>
      <c r="C124" s="24"/>
      <c r="D124" s="24"/>
      <c r="E124" s="64"/>
      <c r="F124" s="176" t="s">
        <v>42</v>
      </c>
      <c r="G124" s="190">
        <f>SUM('2.CAD NCCF'!G124,'3.USD NCCF'!G124,'4.EUR NCCF'!G124,'5.GBP NCCF'!G124,'6.Other(Incld) NCCF'!G124)</f>
        <v>0</v>
      </c>
      <c r="H124" s="242">
        <f>SUM('2.CAD NCCF'!H124,'3.USD NCCF'!H124,'4.EUR NCCF'!H124,'5.GBP NCCF'!H124,'6.Other(Incld) NCCF'!H124)</f>
        <v>0</v>
      </c>
      <c r="I124" s="179">
        <f>SUM('2.CAD NCCF'!I124,'3.USD NCCF'!I124,'4.EUR NCCF'!I124,'5.GBP NCCF'!I124,'6.Other(Incld) NCCF'!I124)</f>
        <v>0</v>
      </c>
      <c r="J124" s="179">
        <f>SUM('2.CAD NCCF'!J124,'3.USD NCCF'!J124,'4.EUR NCCF'!J124,'5.GBP NCCF'!J124,'6.Other(Incld) NCCF'!J124)</f>
        <v>0</v>
      </c>
      <c r="K124" s="197">
        <f>SUM('2.CAD NCCF'!K124,'3.USD NCCF'!K124,'4.EUR NCCF'!K124,'5.GBP NCCF'!K124,'6.Other(Incld) NCCF'!K124)</f>
        <v>0</v>
      </c>
      <c r="L124" s="178">
        <f>SUM('2.CAD NCCF'!L124,'3.USD NCCF'!L124,'4.EUR NCCF'!L124,'5.GBP NCCF'!L124,'6.Other(Incld) NCCF'!L124)</f>
        <v>0</v>
      </c>
      <c r="M124" s="192">
        <f>SUM('2.CAD NCCF'!M124,'3.USD NCCF'!M124,'4.EUR NCCF'!M124,'5.GBP NCCF'!M124,'6.Other(Incld) NCCF'!M124)</f>
        <v>0</v>
      </c>
      <c r="N124" s="182">
        <f>SUM('2.CAD NCCF'!N124,'3.USD NCCF'!N124,'4.EUR NCCF'!N124,'5.GBP NCCF'!N124,'6.Other(Incld) NCCF'!N124)</f>
        <v>0</v>
      </c>
      <c r="O124" s="182">
        <f>SUM('2.CAD NCCF'!O124,'3.USD NCCF'!O124,'4.EUR NCCF'!O124,'5.GBP NCCF'!O124,'6.Other(Incld) NCCF'!O124)</f>
        <v>0</v>
      </c>
      <c r="P124" s="182">
        <f>SUM('2.CAD NCCF'!P124,'3.USD NCCF'!P124,'4.EUR NCCF'!P124,'5.GBP NCCF'!P124,'6.Other(Incld) NCCF'!P124)</f>
        <v>0</v>
      </c>
      <c r="Q124" s="182">
        <f>SUM('2.CAD NCCF'!Q124,'3.USD NCCF'!Q124,'4.EUR NCCF'!Q124,'5.GBP NCCF'!Q124,'6.Other(Incld) NCCF'!Q124)</f>
        <v>0</v>
      </c>
      <c r="R124" s="182">
        <f>SUM('2.CAD NCCF'!R124,'3.USD NCCF'!R124,'4.EUR NCCF'!R124,'5.GBP NCCF'!R124,'6.Other(Incld) NCCF'!R124)</f>
        <v>0</v>
      </c>
      <c r="S124" s="182">
        <f>SUM('2.CAD NCCF'!S124,'3.USD NCCF'!S124,'4.EUR NCCF'!S124,'5.GBP NCCF'!S124,'6.Other(Incld) NCCF'!S124)</f>
        <v>0</v>
      </c>
      <c r="T124" s="182">
        <f>SUM('2.CAD NCCF'!T124,'3.USD NCCF'!T124,'4.EUR NCCF'!T124,'5.GBP NCCF'!T124,'6.Other(Incld) NCCF'!T124)</f>
        <v>0</v>
      </c>
      <c r="U124" s="182">
        <f>SUM('2.CAD NCCF'!U124,'3.USD NCCF'!U124,'4.EUR NCCF'!U124,'5.GBP NCCF'!U124,'6.Other(Incld) NCCF'!U124)</f>
        <v>0</v>
      </c>
      <c r="V124" s="195">
        <f>SUM('2.CAD NCCF'!V124,'3.USD NCCF'!V124,'4.EUR NCCF'!V124,'5.GBP NCCF'!V124,'6.Other(Incld) NCCF'!V124)</f>
        <v>0</v>
      </c>
      <c r="W124" s="125">
        <f>SUM('2.CAD NCCF'!W124,'3.USD NCCF'!W124,'4.EUR NCCF'!W124,'5.GBP NCCF'!W124,'6.Other(Incld) NCCF'!W124)</f>
        <v>0</v>
      </c>
      <c r="Y124" s="367"/>
    </row>
    <row r="125" spans="2:25" s="72" customFormat="1" outlineLevel="1" x14ac:dyDescent="0.2">
      <c r="B125" s="25"/>
      <c r="C125" s="24"/>
      <c r="D125" s="64"/>
      <c r="E125" s="64"/>
      <c r="F125" s="176" t="s">
        <v>43</v>
      </c>
      <c r="G125" s="190">
        <f>SUM('2.CAD NCCF'!G125,'3.USD NCCF'!G125,'4.EUR NCCF'!G125,'5.GBP NCCF'!G125,'6.Other(Incld) NCCF'!G125)</f>
        <v>0</v>
      </c>
      <c r="H125" s="242">
        <f>SUM('2.CAD NCCF'!H125,'3.USD NCCF'!H125,'4.EUR NCCF'!H125,'5.GBP NCCF'!H125,'6.Other(Incld) NCCF'!H125)</f>
        <v>0</v>
      </c>
      <c r="I125" s="179">
        <f>SUM('2.CAD NCCF'!I125,'3.USD NCCF'!I125,'4.EUR NCCF'!I125,'5.GBP NCCF'!I125,'6.Other(Incld) NCCF'!I125)</f>
        <v>0</v>
      </c>
      <c r="J125" s="179">
        <f>SUM('2.CAD NCCF'!J125,'3.USD NCCF'!J125,'4.EUR NCCF'!J125,'5.GBP NCCF'!J125,'6.Other(Incld) NCCF'!J125)</f>
        <v>0</v>
      </c>
      <c r="K125" s="197">
        <f>SUM('2.CAD NCCF'!K125,'3.USD NCCF'!K125,'4.EUR NCCF'!K125,'5.GBP NCCF'!K125,'6.Other(Incld) NCCF'!K125)</f>
        <v>0</v>
      </c>
      <c r="L125" s="178">
        <f>SUM('2.CAD NCCF'!L125,'3.USD NCCF'!L125,'4.EUR NCCF'!L125,'5.GBP NCCF'!L125,'6.Other(Incld) NCCF'!L125)</f>
        <v>0</v>
      </c>
      <c r="M125" s="192">
        <f>SUM('2.CAD NCCF'!M125,'3.USD NCCF'!M125,'4.EUR NCCF'!M125,'5.GBP NCCF'!M125,'6.Other(Incld) NCCF'!M125)</f>
        <v>0</v>
      </c>
      <c r="N125" s="199">
        <f>SUM('2.CAD NCCF'!N125,'3.USD NCCF'!N125,'4.EUR NCCF'!N125,'5.GBP NCCF'!N125,'6.Other(Incld) NCCF'!N125)</f>
        <v>0</v>
      </c>
      <c r="O125" s="199">
        <f>SUM('2.CAD NCCF'!O125,'3.USD NCCF'!O125,'4.EUR NCCF'!O125,'5.GBP NCCF'!O125,'6.Other(Incld) NCCF'!O125)</f>
        <v>0</v>
      </c>
      <c r="P125" s="199">
        <f>SUM('2.CAD NCCF'!P125,'3.USD NCCF'!P125,'4.EUR NCCF'!P125,'5.GBP NCCF'!P125,'6.Other(Incld) NCCF'!P125)</f>
        <v>0</v>
      </c>
      <c r="Q125" s="199">
        <f>SUM('2.CAD NCCF'!Q125,'3.USD NCCF'!Q125,'4.EUR NCCF'!Q125,'5.GBP NCCF'!Q125,'6.Other(Incld) NCCF'!Q125)</f>
        <v>0</v>
      </c>
      <c r="R125" s="199">
        <f>SUM('2.CAD NCCF'!R125,'3.USD NCCF'!R125,'4.EUR NCCF'!R125,'5.GBP NCCF'!R125,'6.Other(Incld) NCCF'!R125)</f>
        <v>0</v>
      </c>
      <c r="S125" s="199">
        <f>SUM('2.CAD NCCF'!S125,'3.USD NCCF'!S125,'4.EUR NCCF'!S125,'5.GBP NCCF'!S125,'6.Other(Incld) NCCF'!S125)</f>
        <v>0</v>
      </c>
      <c r="T125" s="199">
        <f>SUM('2.CAD NCCF'!T125,'3.USD NCCF'!T125,'4.EUR NCCF'!T125,'5.GBP NCCF'!T125,'6.Other(Incld) NCCF'!T125)</f>
        <v>0</v>
      </c>
      <c r="U125" s="199">
        <f>SUM('2.CAD NCCF'!U125,'3.USD NCCF'!U125,'4.EUR NCCF'!U125,'5.GBP NCCF'!U125,'6.Other(Incld) NCCF'!U125)</f>
        <v>0</v>
      </c>
      <c r="V125" s="195">
        <f>SUM('2.CAD NCCF'!V125,'3.USD NCCF'!V125,'4.EUR NCCF'!V125,'5.GBP NCCF'!V125,'6.Other(Incld) NCCF'!V125)</f>
        <v>0</v>
      </c>
      <c r="W125" s="125">
        <f>SUM('2.CAD NCCF'!W125,'3.USD NCCF'!W125,'4.EUR NCCF'!W125,'5.GBP NCCF'!W125,'6.Other(Incld) NCCF'!W125)</f>
        <v>0</v>
      </c>
      <c r="Y125" s="367"/>
    </row>
    <row r="126" spans="2:25" s="72" customFormat="1" outlineLevel="1" x14ac:dyDescent="0.2">
      <c r="B126" s="25"/>
      <c r="C126" s="24"/>
      <c r="D126" s="23"/>
      <c r="E126" s="64"/>
      <c r="F126" s="176" t="s">
        <v>44</v>
      </c>
      <c r="G126" s="190">
        <f>SUM('2.CAD NCCF'!G126,'3.USD NCCF'!G126,'4.EUR NCCF'!G126,'5.GBP NCCF'!G126,'6.Other(Incld) NCCF'!G126)</f>
        <v>0</v>
      </c>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
      <c r="B128" s="25"/>
      <c r="C128" s="24"/>
      <c r="D128" s="24"/>
      <c r="E128" s="64"/>
      <c r="F128" s="176" t="s">
        <v>46</v>
      </c>
      <c r="G128" s="190">
        <f>SUM('2.CAD NCCF'!G128,'3.USD NCCF'!G128,'4.EUR NCCF'!G128,'5.GBP NCCF'!G128,'6.Other(Incld) NCCF'!G128)</f>
        <v>0</v>
      </c>
      <c r="H128" s="191">
        <f>SUM('2.CAD NCCF'!H128,'3.USD NCCF'!H128,'4.EUR NCCF'!H128,'5.GBP NCCF'!H128,'6.Other(Incld) NCCF'!H128)</f>
        <v>0</v>
      </c>
      <c r="I128" s="179">
        <f>SUM('2.CAD NCCF'!I128,'3.USD NCCF'!I128,'4.EUR NCCF'!I128,'5.GBP NCCF'!I128,'6.Other(Incld) NCCF'!I128)</f>
        <v>0</v>
      </c>
      <c r="J128" s="179">
        <f>SUM('2.CAD NCCF'!J128,'3.USD NCCF'!J128,'4.EUR NCCF'!J128,'5.GBP NCCF'!J128,'6.Other(Incld) NCCF'!J128)</f>
        <v>0</v>
      </c>
      <c r="K128" s="197">
        <f>SUM('2.CAD NCCF'!K128,'3.USD NCCF'!K128,'4.EUR NCCF'!K128,'5.GBP NCCF'!K128,'6.Other(Incld) NCCF'!K128)</f>
        <v>0</v>
      </c>
      <c r="L128" s="178">
        <f>SUM('2.CAD NCCF'!L128,'3.USD NCCF'!L128,'4.EUR NCCF'!L128,'5.GBP NCCF'!L128,'6.Other(Incld) NCCF'!L128)</f>
        <v>0</v>
      </c>
      <c r="M128" s="192">
        <f>SUM('2.CAD NCCF'!M128,'3.USD NCCF'!M128,'4.EUR NCCF'!M128,'5.GBP NCCF'!M128,'6.Other(Incld) NCCF'!M128)</f>
        <v>0</v>
      </c>
      <c r="N128" s="182">
        <f>SUM('2.CAD NCCF'!N128,'3.USD NCCF'!N128,'4.EUR NCCF'!N128,'5.GBP NCCF'!N128,'6.Other(Incld) NCCF'!N128)</f>
        <v>0</v>
      </c>
      <c r="O128" s="182">
        <f>SUM('2.CAD NCCF'!O128,'3.USD NCCF'!O128,'4.EUR NCCF'!O128,'5.GBP NCCF'!O128,'6.Other(Incld) NCCF'!O128)</f>
        <v>0</v>
      </c>
      <c r="P128" s="182">
        <f>SUM('2.CAD NCCF'!P128,'3.USD NCCF'!P128,'4.EUR NCCF'!P128,'5.GBP NCCF'!P128,'6.Other(Incld) NCCF'!P128)</f>
        <v>0</v>
      </c>
      <c r="Q128" s="182">
        <f>SUM('2.CAD NCCF'!Q128,'3.USD NCCF'!Q128,'4.EUR NCCF'!Q128,'5.GBP NCCF'!Q128,'6.Other(Incld) NCCF'!Q128)</f>
        <v>0</v>
      </c>
      <c r="R128" s="182">
        <f>SUM('2.CAD NCCF'!R128,'3.USD NCCF'!R128,'4.EUR NCCF'!R128,'5.GBP NCCF'!R128,'6.Other(Incld) NCCF'!R128)</f>
        <v>0</v>
      </c>
      <c r="S128" s="182">
        <f>SUM('2.CAD NCCF'!S128,'3.USD NCCF'!S128,'4.EUR NCCF'!S128,'5.GBP NCCF'!S128,'6.Other(Incld) NCCF'!S128)</f>
        <v>0</v>
      </c>
      <c r="T128" s="182">
        <f>SUM('2.CAD NCCF'!T128,'3.USD NCCF'!T128,'4.EUR NCCF'!T128,'5.GBP NCCF'!T128,'6.Other(Incld) NCCF'!T128)</f>
        <v>0</v>
      </c>
      <c r="U128" s="182">
        <f>SUM('2.CAD NCCF'!U128,'3.USD NCCF'!U128,'4.EUR NCCF'!U128,'5.GBP NCCF'!U128,'6.Other(Incld) NCCF'!U128)</f>
        <v>0</v>
      </c>
      <c r="V128" s="195">
        <f>SUM('2.CAD NCCF'!V128,'3.USD NCCF'!V128,'4.EUR NCCF'!V128,'5.GBP NCCF'!V128,'6.Other(Incld) NCCF'!V128)</f>
        <v>0</v>
      </c>
      <c r="W128" s="125">
        <f>SUM('2.CAD NCCF'!W128,'3.USD NCCF'!W128,'4.EUR NCCF'!W128,'5.GBP NCCF'!W128,'6.Other(Incld) NCCF'!W128)</f>
        <v>0</v>
      </c>
      <c r="Y128" s="367"/>
    </row>
    <row r="129" spans="2:25" s="72" customFormat="1" outlineLevel="1" x14ac:dyDescent="0.2">
      <c r="B129" s="25"/>
      <c r="C129" s="24"/>
      <c r="D129" s="24"/>
      <c r="E129" s="64"/>
      <c r="F129" s="176" t="s">
        <v>47</v>
      </c>
      <c r="G129" s="190">
        <f>SUM('2.CAD NCCF'!G129,'3.USD NCCF'!G129,'4.EUR NCCF'!G129,'5.GBP NCCF'!G129,'6.Other(Incld) NCCF'!G129)</f>
        <v>0</v>
      </c>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
      <c r="B131" s="25"/>
      <c r="C131" s="24"/>
      <c r="D131" s="24"/>
      <c r="E131" s="64"/>
      <c r="F131" s="176" t="s">
        <v>49</v>
      </c>
      <c r="G131" s="190">
        <f>SUM('2.CAD NCCF'!G131,'3.USD NCCF'!G131,'4.EUR NCCF'!G131,'5.GBP NCCF'!G131,'6.Other(Incld) NCCF'!G131)</f>
        <v>0</v>
      </c>
      <c r="H131" s="242">
        <f>SUM('2.CAD NCCF'!H131,'3.USD NCCF'!H131,'4.EUR NCCF'!H131,'5.GBP NCCF'!H131,'6.Other(Incld) NCCF'!H131)</f>
        <v>0</v>
      </c>
      <c r="I131" s="179">
        <f>SUM('2.CAD NCCF'!I131,'3.USD NCCF'!I131,'4.EUR NCCF'!I131,'5.GBP NCCF'!I131,'6.Other(Incld) NCCF'!I131)</f>
        <v>0</v>
      </c>
      <c r="J131" s="179">
        <f>SUM('2.CAD NCCF'!J131,'3.USD NCCF'!J131,'4.EUR NCCF'!J131,'5.GBP NCCF'!J131,'6.Other(Incld) NCCF'!J131)</f>
        <v>0</v>
      </c>
      <c r="K131" s="197">
        <f>SUM('2.CAD NCCF'!K131,'3.USD NCCF'!K131,'4.EUR NCCF'!K131,'5.GBP NCCF'!K131,'6.Other(Incld) NCCF'!K131)</f>
        <v>0</v>
      </c>
      <c r="L131" s="178">
        <f>SUM('2.CAD NCCF'!L131,'3.USD NCCF'!L131,'4.EUR NCCF'!L131,'5.GBP NCCF'!L131,'6.Other(Incld) NCCF'!L131)</f>
        <v>0</v>
      </c>
      <c r="M131" s="192">
        <f>SUM('2.CAD NCCF'!M131,'3.USD NCCF'!M131,'4.EUR NCCF'!M131,'5.GBP NCCF'!M131,'6.Other(Incld) NCCF'!M131)</f>
        <v>0</v>
      </c>
      <c r="N131" s="182">
        <f>SUM('2.CAD NCCF'!N131,'3.USD NCCF'!N131,'4.EUR NCCF'!N131,'5.GBP NCCF'!N131,'6.Other(Incld) NCCF'!N131)</f>
        <v>0</v>
      </c>
      <c r="O131" s="182">
        <f>SUM('2.CAD NCCF'!O131,'3.USD NCCF'!O131,'4.EUR NCCF'!O131,'5.GBP NCCF'!O131,'6.Other(Incld) NCCF'!O131)</f>
        <v>0</v>
      </c>
      <c r="P131" s="182">
        <f>SUM('2.CAD NCCF'!P131,'3.USD NCCF'!P131,'4.EUR NCCF'!P131,'5.GBP NCCF'!P131,'6.Other(Incld) NCCF'!P131)</f>
        <v>0</v>
      </c>
      <c r="Q131" s="182">
        <f>SUM('2.CAD NCCF'!Q131,'3.USD NCCF'!Q131,'4.EUR NCCF'!Q131,'5.GBP NCCF'!Q131,'6.Other(Incld) NCCF'!Q131)</f>
        <v>0</v>
      </c>
      <c r="R131" s="182">
        <f>SUM('2.CAD NCCF'!R131,'3.USD NCCF'!R131,'4.EUR NCCF'!R131,'5.GBP NCCF'!R131,'6.Other(Incld) NCCF'!R131)</f>
        <v>0</v>
      </c>
      <c r="S131" s="182">
        <f>SUM('2.CAD NCCF'!S131,'3.USD NCCF'!S131,'4.EUR NCCF'!S131,'5.GBP NCCF'!S131,'6.Other(Incld) NCCF'!S131)</f>
        <v>0</v>
      </c>
      <c r="T131" s="182">
        <f>SUM('2.CAD NCCF'!T131,'3.USD NCCF'!T131,'4.EUR NCCF'!T131,'5.GBP NCCF'!T131,'6.Other(Incld) NCCF'!T131)</f>
        <v>0</v>
      </c>
      <c r="U131" s="182">
        <f>SUM('2.CAD NCCF'!U131,'3.USD NCCF'!U131,'4.EUR NCCF'!U131,'5.GBP NCCF'!U131,'6.Other(Incld) NCCF'!U131)</f>
        <v>0</v>
      </c>
      <c r="V131" s="195">
        <f>SUM('2.CAD NCCF'!V131,'3.USD NCCF'!V131,'4.EUR NCCF'!V131,'5.GBP NCCF'!V131,'6.Other(Incld) NCCF'!V131)</f>
        <v>0</v>
      </c>
      <c r="W131" s="125">
        <f>SUM('2.CAD NCCF'!W131,'3.USD NCCF'!W131,'4.EUR NCCF'!W131,'5.GBP NCCF'!W131,'6.Other(Incld) NCCF'!W131)</f>
        <v>0</v>
      </c>
      <c r="Y131" s="367"/>
    </row>
    <row r="132" spans="2:25" s="72" customFormat="1" outlineLevel="1" x14ac:dyDescent="0.2">
      <c r="B132" s="25"/>
      <c r="C132" s="64"/>
      <c r="D132" s="64"/>
      <c r="E132" s="64"/>
      <c r="F132" s="176" t="s">
        <v>200</v>
      </c>
      <c r="G132" s="190">
        <f>SUM('2.CAD NCCF'!G132,'3.USD NCCF'!G132,'4.EUR NCCF'!G132,'5.GBP NCCF'!G132,'6.Other(Incld) NCCF'!G132)</f>
        <v>0</v>
      </c>
      <c r="H132" s="242">
        <f>SUM('2.CAD NCCF'!H132,'3.USD NCCF'!H132,'4.EUR NCCF'!H132,'5.GBP NCCF'!H132,'6.Other(Incld) NCCF'!H132)</f>
        <v>0</v>
      </c>
      <c r="I132" s="179">
        <f>SUM('2.CAD NCCF'!I132,'3.USD NCCF'!I132,'4.EUR NCCF'!I132,'5.GBP NCCF'!I132,'6.Other(Incld) NCCF'!I132)</f>
        <v>0</v>
      </c>
      <c r="J132" s="179">
        <f>SUM('2.CAD NCCF'!J132,'3.USD NCCF'!J132,'4.EUR NCCF'!J132,'5.GBP NCCF'!J132,'6.Other(Incld) NCCF'!J132)</f>
        <v>0</v>
      </c>
      <c r="K132" s="197">
        <f>SUM('2.CAD NCCF'!K132,'3.USD NCCF'!K132,'4.EUR NCCF'!K132,'5.GBP NCCF'!K132,'6.Other(Incld) NCCF'!K132)</f>
        <v>0</v>
      </c>
      <c r="L132" s="178">
        <f>SUM('2.CAD NCCF'!L132,'3.USD NCCF'!L132,'4.EUR NCCF'!L132,'5.GBP NCCF'!L132,'6.Other(Incld) NCCF'!L132)</f>
        <v>0</v>
      </c>
      <c r="M132" s="192">
        <f>SUM('2.CAD NCCF'!M132,'3.USD NCCF'!M132,'4.EUR NCCF'!M132,'5.GBP NCCF'!M132,'6.Other(Incld) NCCF'!M132)</f>
        <v>0</v>
      </c>
      <c r="N132" s="182">
        <f>SUM('2.CAD NCCF'!N132,'3.USD NCCF'!N132,'4.EUR NCCF'!N132,'5.GBP NCCF'!N132,'6.Other(Incld) NCCF'!N132)</f>
        <v>0</v>
      </c>
      <c r="O132" s="182">
        <f>SUM('2.CAD NCCF'!O132,'3.USD NCCF'!O132,'4.EUR NCCF'!O132,'5.GBP NCCF'!O132,'6.Other(Incld) NCCF'!O132)</f>
        <v>0</v>
      </c>
      <c r="P132" s="182">
        <f>SUM('2.CAD NCCF'!P132,'3.USD NCCF'!P132,'4.EUR NCCF'!P132,'5.GBP NCCF'!P132,'6.Other(Incld) NCCF'!P132)</f>
        <v>0</v>
      </c>
      <c r="Q132" s="182">
        <f>SUM('2.CAD NCCF'!Q132,'3.USD NCCF'!Q132,'4.EUR NCCF'!Q132,'5.GBP NCCF'!Q132,'6.Other(Incld) NCCF'!Q132)</f>
        <v>0</v>
      </c>
      <c r="R132" s="182">
        <f>SUM('2.CAD NCCF'!R132,'3.USD NCCF'!R132,'4.EUR NCCF'!R132,'5.GBP NCCF'!R132,'6.Other(Incld) NCCF'!R132)</f>
        <v>0</v>
      </c>
      <c r="S132" s="182">
        <f>SUM('2.CAD NCCF'!S132,'3.USD NCCF'!S132,'4.EUR NCCF'!S132,'5.GBP NCCF'!S132,'6.Other(Incld) NCCF'!S132)</f>
        <v>0</v>
      </c>
      <c r="T132" s="182">
        <f>SUM('2.CAD NCCF'!T132,'3.USD NCCF'!T132,'4.EUR NCCF'!T132,'5.GBP NCCF'!T132,'6.Other(Incld) NCCF'!T132)</f>
        <v>0</v>
      </c>
      <c r="U132" s="182">
        <f>SUM('2.CAD NCCF'!U132,'3.USD NCCF'!U132,'4.EUR NCCF'!U132,'5.GBP NCCF'!U132,'6.Other(Incld) NCCF'!U132)</f>
        <v>0</v>
      </c>
      <c r="V132" s="195">
        <f>SUM('2.CAD NCCF'!V132,'3.USD NCCF'!V132,'4.EUR NCCF'!V132,'5.GBP NCCF'!V132,'6.Other(Incld) NCCF'!V132)</f>
        <v>0</v>
      </c>
      <c r="W132" s="125">
        <f>SUM('2.CAD NCCF'!W132,'3.USD NCCF'!W132,'4.EUR NCCF'!W132,'5.GBP NCCF'!W132,'6.Other(Incld) NCCF'!W132)</f>
        <v>0</v>
      </c>
      <c r="Y132" s="367"/>
    </row>
    <row r="133" spans="2:25" s="72" customFormat="1" outlineLevel="1" x14ac:dyDescent="0.2">
      <c r="B133" s="25"/>
      <c r="C133" s="64"/>
      <c r="D133" s="64"/>
      <c r="E133" s="64"/>
      <c r="F133" s="176" t="s">
        <v>317</v>
      </c>
      <c r="G133" s="190">
        <f>SUM('2.CAD NCCF'!G133,'3.USD NCCF'!G133,'4.EUR NCCF'!G133,'5.GBP NCCF'!G133,'6.Other(Incld) NCCF'!G133)</f>
        <v>0</v>
      </c>
      <c r="H133" s="242">
        <f>SUM('2.CAD NCCF'!H133,'3.USD NCCF'!H133,'4.EUR NCCF'!H133,'5.GBP NCCF'!H133,'6.Other(Incld) NCCF'!H133)</f>
        <v>0</v>
      </c>
      <c r="I133" s="179">
        <f>SUM('2.CAD NCCF'!I133,'3.USD NCCF'!I133,'4.EUR NCCF'!I133,'5.GBP NCCF'!I133,'6.Other(Incld) NCCF'!I133)</f>
        <v>0</v>
      </c>
      <c r="J133" s="179">
        <f>SUM('2.CAD NCCF'!J133,'3.USD NCCF'!J133,'4.EUR NCCF'!J133,'5.GBP NCCF'!J133,'6.Other(Incld) NCCF'!J133)</f>
        <v>0</v>
      </c>
      <c r="K133" s="197">
        <f>SUM('2.CAD NCCF'!K133,'3.USD NCCF'!K133,'4.EUR NCCF'!K133,'5.GBP NCCF'!K133,'6.Other(Incld) NCCF'!K133)</f>
        <v>0</v>
      </c>
      <c r="L133" s="178">
        <f>SUM('2.CAD NCCF'!L133,'3.USD NCCF'!L133,'4.EUR NCCF'!L133,'5.GBP NCCF'!L133,'6.Other(Incld) NCCF'!L133)</f>
        <v>0</v>
      </c>
      <c r="M133" s="192">
        <f>SUM('2.CAD NCCF'!M133,'3.USD NCCF'!M133,'4.EUR NCCF'!M133,'5.GBP NCCF'!M133,'6.Other(Incld) NCCF'!M133)</f>
        <v>0</v>
      </c>
      <c r="N133" s="182">
        <f>SUM('2.CAD NCCF'!N133,'3.USD NCCF'!N133,'4.EUR NCCF'!N133,'5.GBP NCCF'!N133,'6.Other(Incld) NCCF'!N133)</f>
        <v>0</v>
      </c>
      <c r="O133" s="182">
        <f>SUM('2.CAD NCCF'!O133,'3.USD NCCF'!O133,'4.EUR NCCF'!O133,'5.GBP NCCF'!O133,'6.Other(Incld) NCCF'!O133)</f>
        <v>0</v>
      </c>
      <c r="P133" s="182">
        <f>SUM('2.CAD NCCF'!P133,'3.USD NCCF'!P133,'4.EUR NCCF'!P133,'5.GBP NCCF'!P133,'6.Other(Incld) NCCF'!P133)</f>
        <v>0</v>
      </c>
      <c r="Q133" s="182">
        <f>SUM('2.CAD NCCF'!Q133,'3.USD NCCF'!Q133,'4.EUR NCCF'!Q133,'5.GBP NCCF'!Q133,'6.Other(Incld) NCCF'!Q133)</f>
        <v>0</v>
      </c>
      <c r="R133" s="182">
        <f>SUM('2.CAD NCCF'!R133,'3.USD NCCF'!R133,'4.EUR NCCF'!R133,'5.GBP NCCF'!R133,'6.Other(Incld) NCCF'!R133)</f>
        <v>0</v>
      </c>
      <c r="S133" s="182">
        <f>SUM('2.CAD NCCF'!S133,'3.USD NCCF'!S133,'4.EUR NCCF'!S133,'5.GBP NCCF'!S133,'6.Other(Incld) NCCF'!S133)</f>
        <v>0</v>
      </c>
      <c r="T133" s="182">
        <f>SUM('2.CAD NCCF'!T133,'3.USD NCCF'!T133,'4.EUR NCCF'!T133,'5.GBP NCCF'!T133,'6.Other(Incld) NCCF'!T133)</f>
        <v>0</v>
      </c>
      <c r="U133" s="182">
        <f>SUM('2.CAD NCCF'!U133,'3.USD NCCF'!U133,'4.EUR NCCF'!U133,'5.GBP NCCF'!U133,'6.Other(Incld) NCCF'!U133)</f>
        <v>0</v>
      </c>
      <c r="V133" s="195">
        <f>SUM('2.CAD NCCF'!V133,'3.USD NCCF'!V133,'4.EUR NCCF'!V133,'5.GBP NCCF'!V133,'6.Other(Incld) NCCF'!V133)</f>
        <v>0</v>
      </c>
      <c r="W133" s="125">
        <f>SUM('2.CAD NCCF'!W133,'3.USD NCCF'!W133,'4.EUR NCCF'!W133,'5.GBP NCCF'!W133,'6.Other(Incld) NCCF'!W133)</f>
        <v>0</v>
      </c>
      <c r="Y133" s="367"/>
    </row>
    <row r="134" spans="2:25" s="72" customFormat="1" outlineLevel="1" x14ac:dyDescent="0.2">
      <c r="B134" s="25"/>
      <c r="C134" s="64"/>
      <c r="D134" s="64"/>
      <c r="E134" s="64"/>
      <c r="F134" s="176" t="s">
        <v>50</v>
      </c>
      <c r="G134" s="190">
        <f>SUM('2.CAD NCCF'!G134,'3.USD NCCF'!G134,'4.EUR NCCF'!G134,'5.GBP NCCF'!G134,'6.Other(Incld) NCCF'!G134)</f>
        <v>0</v>
      </c>
      <c r="H134" s="242">
        <f>SUM('2.CAD NCCF'!H134,'3.USD NCCF'!H134,'4.EUR NCCF'!H134,'5.GBP NCCF'!H134,'6.Other(Incld) NCCF'!H134)</f>
        <v>0</v>
      </c>
      <c r="I134" s="179">
        <f>SUM('2.CAD NCCF'!I134,'3.USD NCCF'!I134,'4.EUR NCCF'!I134,'5.GBP NCCF'!I134,'6.Other(Incld) NCCF'!I134)</f>
        <v>0</v>
      </c>
      <c r="J134" s="179">
        <f>SUM('2.CAD NCCF'!J134,'3.USD NCCF'!J134,'4.EUR NCCF'!J134,'5.GBP NCCF'!J134,'6.Other(Incld) NCCF'!J134)</f>
        <v>0</v>
      </c>
      <c r="K134" s="197">
        <f>SUM('2.CAD NCCF'!K134,'3.USD NCCF'!K134,'4.EUR NCCF'!K134,'5.GBP NCCF'!K134,'6.Other(Incld) NCCF'!K134)</f>
        <v>0</v>
      </c>
      <c r="L134" s="178">
        <f>SUM('2.CAD NCCF'!L134,'3.USD NCCF'!L134,'4.EUR NCCF'!L134,'5.GBP NCCF'!L134,'6.Other(Incld) NCCF'!L134)</f>
        <v>0</v>
      </c>
      <c r="M134" s="192">
        <f>SUM('2.CAD NCCF'!M134,'3.USD NCCF'!M134,'4.EUR NCCF'!M134,'5.GBP NCCF'!M134,'6.Other(Incld) NCCF'!M134)</f>
        <v>0</v>
      </c>
      <c r="N134" s="182">
        <f>SUM('2.CAD NCCF'!N134,'3.USD NCCF'!N134,'4.EUR NCCF'!N134,'5.GBP NCCF'!N134,'6.Other(Incld) NCCF'!N134)</f>
        <v>0</v>
      </c>
      <c r="O134" s="182">
        <f>SUM('2.CAD NCCF'!O134,'3.USD NCCF'!O134,'4.EUR NCCF'!O134,'5.GBP NCCF'!O134,'6.Other(Incld) NCCF'!O134)</f>
        <v>0</v>
      </c>
      <c r="P134" s="182">
        <f>SUM('2.CAD NCCF'!P134,'3.USD NCCF'!P134,'4.EUR NCCF'!P134,'5.GBP NCCF'!P134,'6.Other(Incld) NCCF'!P134)</f>
        <v>0</v>
      </c>
      <c r="Q134" s="182">
        <f>SUM('2.CAD NCCF'!Q134,'3.USD NCCF'!Q134,'4.EUR NCCF'!Q134,'5.GBP NCCF'!Q134,'6.Other(Incld) NCCF'!Q134)</f>
        <v>0</v>
      </c>
      <c r="R134" s="182">
        <f>SUM('2.CAD NCCF'!R134,'3.USD NCCF'!R134,'4.EUR NCCF'!R134,'5.GBP NCCF'!R134,'6.Other(Incld) NCCF'!R134)</f>
        <v>0</v>
      </c>
      <c r="S134" s="182">
        <f>SUM('2.CAD NCCF'!S134,'3.USD NCCF'!S134,'4.EUR NCCF'!S134,'5.GBP NCCF'!S134,'6.Other(Incld) NCCF'!S134)</f>
        <v>0</v>
      </c>
      <c r="T134" s="182">
        <f>SUM('2.CAD NCCF'!T134,'3.USD NCCF'!T134,'4.EUR NCCF'!T134,'5.GBP NCCF'!T134,'6.Other(Incld) NCCF'!T134)</f>
        <v>0</v>
      </c>
      <c r="U134" s="182">
        <f>SUM('2.CAD NCCF'!U134,'3.USD NCCF'!U134,'4.EUR NCCF'!U134,'5.GBP NCCF'!U134,'6.Other(Incld) NCCF'!U134)</f>
        <v>0</v>
      </c>
      <c r="V134" s="195">
        <f>SUM('2.CAD NCCF'!V134,'3.USD NCCF'!V134,'4.EUR NCCF'!V134,'5.GBP NCCF'!V134,'6.Other(Incld) NCCF'!V134)</f>
        <v>0</v>
      </c>
      <c r="W134" s="125">
        <f>SUM('2.CAD NCCF'!W134,'3.USD NCCF'!W134,'4.EUR NCCF'!W134,'5.GBP NCCF'!W134,'6.Other(Incld) NCCF'!W134)</f>
        <v>0</v>
      </c>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83"/>
    </row>
    <row r="138" spans="2:25" s="72" customFormat="1" outlineLevel="1" x14ac:dyDescent="0.2">
      <c r="B138" s="25"/>
      <c r="C138" s="23"/>
      <c r="D138" s="23"/>
      <c r="E138" s="24"/>
      <c r="F138" s="176" t="s">
        <v>154</v>
      </c>
      <c r="G138" s="190">
        <f>SUM('2.CAD NCCF'!G138,'3.USD NCCF'!G138,'4.EUR NCCF'!G138,'5.GBP NCCF'!G138,'6.Other(Incld) NCCF'!G138)</f>
        <v>0</v>
      </c>
      <c r="H138" s="242">
        <f>SUM('2.CAD NCCF'!H138,'3.USD NCCF'!H138,'4.EUR NCCF'!H138,'5.GBP NCCF'!H138,'6.Other(Incld) NCCF'!H138)</f>
        <v>0</v>
      </c>
      <c r="I138" s="179">
        <f>SUM('2.CAD NCCF'!I138,'3.USD NCCF'!I138,'4.EUR NCCF'!I138,'5.GBP NCCF'!I138,'6.Other(Incld) NCCF'!I138)</f>
        <v>0</v>
      </c>
      <c r="J138" s="179">
        <f>SUM('2.CAD NCCF'!J138,'3.USD NCCF'!J138,'4.EUR NCCF'!J138,'5.GBP NCCF'!J138,'6.Other(Incld) NCCF'!J138)</f>
        <v>0</v>
      </c>
      <c r="K138" s="197">
        <f>SUM('2.CAD NCCF'!K138,'3.USD NCCF'!K138,'4.EUR NCCF'!K138,'5.GBP NCCF'!K138,'6.Other(Incld) NCCF'!K138)</f>
        <v>0</v>
      </c>
      <c r="L138" s="178">
        <f>SUM('2.CAD NCCF'!L138,'3.USD NCCF'!L138,'4.EUR NCCF'!L138,'5.GBP NCCF'!L138,'6.Other(Incld) NCCF'!L138)</f>
        <v>0</v>
      </c>
      <c r="M138" s="192">
        <f>SUM('2.CAD NCCF'!M138,'3.USD NCCF'!M138,'4.EUR NCCF'!M138,'5.GBP NCCF'!M138,'6.Other(Incld) NCCF'!M138)</f>
        <v>0</v>
      </c>
      <c r="N138" s="182">
        <f>SUM('2.CAD NCCF'!N138,'3.USD NCCF'!N138,'4.EUR NCCF'!N138,'5.GBP NCCF'!N138,'6.Other(Incld) NCCF'!N138)</f>
        <v>0</v>
      </c>
      <c r="O138" s="182">
        <f>SUM('2.CAD NCCF'!O138,'3.USD NCCF'!O138,'4.EUR NCCF'!O138,'5.GBP NCCF'!O138,'6.Other(Incld) NCCF'!O138)</f>
        <v>0</v>
      </c>
      <c r="P138" s="182">
        <f>SUM('2.CAD NCCF'!P138,'3.USD NCCF'!P138,'4.EUR NCCF'!P138,'5.GBP NCCF'!P138,'6.Other(Incld) NCCF'!P138)</f>
        <v>0</v>
      </c>
      <c r="Q138" s="182">
        <f>SUM('2.CAD NCCF'!Q138,'3.USD NCCF'!Q138,'4.EUR NCCF'!Q138,'5.GBP NCCF'!Q138,'6.Other(Incld) NCCF'!Q138)</f>
        <v>0</v>
      </c>
      <c r="R138" s="182">
        <f>SUM('2.CAD NCCF'!R138,'3.USD NCCF'!R138,'4.EUR NCCF'!R138,'5.GBP NCCF'!R138,'6.Other(Incld) NCCF'!R138)</f>
        <v>0</v>
      </c>
      <c r="S138" s="182">
        <f>SUM('2.CAD NCCF'!S138,'3.USD NCCF'!S138,'4.EUR NCCF'!S138,'5.GBP NCCF'!S138,'6.Other(Incld) NCCF'!S138)</f>
        <v>0</v>
      </c>
      <c r="T138" s="182">
        <f>SUM('2.CAD NCCF'!T138,'3.USD NCCF'!T138,'4.EUR NCCF'!T138,'5.GBP NCCF'!T138,'6.Other(Incld) NCCF'!T138)</f>
        <v>0</v>
      </c>
      <c r="U138" s="182">
        <f>SUM('2.CAD NCCF'!U138,'3.USD NCCF'!U138,'4.EUR NCCF'!U138,'5.GBP NCCF'!U138,'6.Other(Incld) NCCF'!U138)</f>
        <v>0</v>
      </c>
      <c r="V138" s="195">
        <f>SUM('2.CAD NCCF'!V138,'3.USD NCCF'!V138,'4.EUR NCCF'!V138,'5.GBP NCCF'!V138,'6.Other(Incld) NCCF'!V138)</f>
        <v>0</v>
      </c>
      <c r="W138" s="125">
        <f>SUM('2.CAD NCCF'!W138,'3.USD NCCF'!W138,'4.EUR NCCF'!W138,'5.GBP NCCF'!W138,'6.Other(Incld) NCCF'!W138)</f>
        <v>0</v>
      </c>
      <c r="Y138" s="367"/>
    </row>
    <row r="139" spans="2:25" s="72" customFormat="1" outlineLevel="1" x14ac:dyDescent="0.2">
      <c r="B139" s="25"/>
      <c r="C139" s="23"/>
      <c r="D139" s="23"/>
      <c r="E139" s="24"/>
      <c r="F139" s="176" t="s">
        <v>155</v>
      </c>
      <c r="G139" s="190">
        <f>SUM('2.CAD NCCF'!G139,'3.USD NCCF'!G139,'4.EUR NCCF'!G139,'5.GBP NCCF'!G139,'6.Other(Incld) NCCF'!G139)</f>
        <v>0</v>
      </c>
      <c r="H139" s="242">
        <f>SUM('2.CAD NCCF'!H139,'3.USD NCCF'!H139,'4.EUR NCCF'!H139,'5.GBP NCCF'!H139,'6.Other(Incld) NCCF'!H139)</f>
        <v>0</v>
      </c>
      <c r="I139" s="179">
        <f>SUM('2.CAD NCCF'!I139,'3.USD NCCF'!I139,'4.EUR NCCF'!I139,'5.GBP NCCF'!I139,'6.Other(Incld) NCCF'!I139)</f>
        <v>0</v>
      </c>
      <c r="J139" s="179">
        <f>SUM('2.CAD NCCF'!J139,'3.USD NCCF'!J139,'4.EUR NCCF'!J139,'5.GBP NCCF'!J139,'6.Other(Incld) NCCF'!J139)</f>
        <v>0</v>
      </c>
      <c r="K139" s="197">
        <f>SUM('2.CAD NCCF'!K139,'3.USD NCCF'!K139,'4.EUR NCCF'!K139,'5.GBP NCCF'!K139,'6.Other(Incld) NCCF'!K139)</f>
        <v>0</v>
      </c>
      <c r="L139" s="178">
        <f>SUM('2.CAD NCCF'!L139,'3.USD NCCF'!L139,'4.EUR NCCF'!L139,'5.GBP NCCF'!L139,'6.Other(Incld) NCCF'!L139)</f>
        <v>0</v>
      </c>
      <c r="M139" s="192">
        <f>SUM('2.CAD NCCF'!M139,'3.USD NCCF'!M139,'4.EUR NCCF'!M139,'5.GBP NCCF'!M139,'6.Other(Incld) NCCF'!M139)</f>
        <v>0</v>
      </c>
      <c r="N139" s="182">
        <f>SUM('2.CAD NCCF'!N139,'3.USD NCCF'!N139,'4.EUR NCCF'!N139,'5.GBP NCCF'!N139,'6.Other(Incld) NCCF'!N139)</f>
        <v>0</v>
      </c>
      <c r="O139" s="182">
        <f>SUM('2.CAD NCCF'!O139,'3.USD NCCF'!O139,'4.EUR NCCF'!O139,'5.GBP NCCF'!O139,'6.Other(Incld) NCCF'!O139)</f>
        <v>0</v>
      </c>
      <c r="P139" s="182">
        <f>SUM('2.CAD NCCF'!P139,'3.USD NCCF'!P139,'4.EUR NCCF'!P139,'5.GBP NCCF'!P139,'6.Other(Incld) NCCF'!P139)</f>
        <v>0</v>
      </c>
      <c r="Q139" s="182">
        <f>SUM('2.CAD NCCF'!Q139,'3.USD NCCF'!Q139,'4.EUR NCCF'!Q139,'5.GBP NCCF'!Q139,'6.Other(Incld) NCCF'!Q139)</f>
        <v>0</v>
      </c>
      <c r="R139" s="182">
        <f>SUM('2.CAD NCCF'!R139,'3.USD NCCF'!R139,'4.EUR NCCF'!R139,'5.GBP NCCF'!R139,'6.Other(Incld) NCCF'!R139)</f>
        <v>0</v>
      </c>
      <c r="S139" s="182">
        <f>SUM('2.CAD NCCF'!S139,'3.USD NCCF'!S139,'4.EUR NCCF'!S139,'5.GBP NCCF'!S139,'6.Other(Incld) NCCF'!S139)</f>
        <v>0</v>
      </c>
      <c r="T139" s="182">
        <f>SUM('2.CAD NCCF'!T139,'3.USD NCCF'!T139,'4.EUR NCCF'!T139,'5.GBP NCCF'!T139,'6.Other(Incld) NCCF'!T139)</f>
        <v>0</v>
      </c>
      <c r="U139" s="182">
        <f>SUM('2.CAD NCCF'!U139,'3.USD NCCF'!U139,'4.EUR NCCF'!U139,'5.GBP NCCF'!U139,'6.Other(Incld) NCCF'!U139)</f>
        <v>0</v>
      </c>
      <c r="V139" s="195">
        <f>SUM('2.CAD NCCF'!V139,'3.USD NCCF'!V139,'4.EUR NCCF'!V139,'5.GBP NCCF'!V139,'6.Other(Incld) NCCF'!V139)</f>
        <v>0</v>
      </c>
      <c r="W139" s="125">
        <f>SUM('2.CAD NCCF'!W139,'3.USD NCCF'!W139,'4.EUR NCCF'!W139,'5.GBP NCCF'!W139,'6.Other(Incld) NCCF'!W139)</f>
        <v>0</v>
      </c>
      <c r="Y139" s="367"/>
    </row>
    <row r="140" spans="2:25" s="72" customFormat="1" outlineLevel="1" x14ac:dyDescent="0.2">
      <c r="B140" s="25"/>
      <c r="C140" s="23"/>
      <c r="D140" s="23"/>
      <c r="E140" s="24"/>
      <c r="F140" s="176" t="s">
        <v>156</v>
      </c>
      <c r="G140" s="190">
        <f>SUM('2.CAD NCCF'!G140,'3.USD NCCF'!G140,'4.EUR NCCF'!G140,'5.GBP NCCF'!G140,'6.Other(Incld) NCCF'!G140)</f>
        <v>0</v>
      </c>
      <c r="H140" s="242">
        <f>SUM('2.CAD NCCF'!H140,'3.USD NCCF'!H140,'4.EUR NCCF'!H140,'5.GBP NCCF'!H140,'6.Other(Incld) NCCF'!H140)</f>
        <v>0</v>
      </c>
      <c r="I140" s="179">
        <f>SUM('2.CAD NCCF'!I140,'3.USD NCCF'!I140,'4.EUR NCCF'!I140,'5.GBP NCCF'!I140,'6.Other(Incld) NCCF'!I140)</f>
        <v>0</v>
      </c>
      <c r="J140" s="179">
        <f>SUM('2.CAD NCCF'!J140,'3.USD NCCF'!J140,'4.EUR NCCF'!J140,'5.GBP NCCF'!J140,'6.Other(Incld) NCCF'!J140)</f>
        <v>0</v>
      </c>
      <c r="K140" s="197">
        <f>SUM('2.CAD NCCF'!K140,'3.USD NCCF'!K140,'4.EUR NCCF'!K140,'5.GBP NCCF'!K140,'6.Other(Incld) NCCF'!K140)</f>
        <v>0</v>
      </c>
      <c r="L140" s="178">
        <f>SUM('2.CAD NCCF'!L140,'3.USD NCCF'!L140,'4.EUR NCCF'!L140,'5.GBP NCCF'!L140,'6.Other(Incld) NCCF'!L140)</f>
        <v>0</v>
      </c>
      <c r="M140" s="192">
        <f>SUM('2.CAD NCCF'!M140,'3.USD NCCF'!M140,'4.EUR NCCF'!M140,'5.GBP NCCF'!M140,'6.Other(Incld) NCCF'!M140)</f>
        <v>0</v>
      </c>
      <c r="N140" s="182">
        <f>SUM('2.CAD NCCF'!N140,'3.USD NCCF'!N140,'4.EUR NCCF'!N140,'5.GBP NCCF'!N140,'6.Other(Incld) NCCF'!N140)</f>
        <v>0</v>
      </c>
      <c r="O140" s="182">
        <f>SUM('2.CAD NCCF'!O140,'3.USD NCCF'!O140,'4.EUR NCCF'!O140,'5.GBP NCCF'!O140,'6.Other(Incld) NCCF'!O140)</f>
        <v>0</v>
      </c>
      <c r="P140" s="182">
        <f>SUM('2.CAD NCCF'!P140,'3.USD NCCF'!P140,'4.EUR NCCF'!P140,'5.GBP NCCF'!P140,'6.Other(Incld) NCCF'!P140)</f>
        <v>0</v>
      </c>
      <c r="Q140" s="182">
        <f>SUM('2.CAD NCCF'!Q140,'3.USD NCCF'!Q140,'4.EUR NCCF'!Q140,'5.GBP NCCF'!Q140,'6.Other(Incld) NCCF'!Q140)</f>
        <v>0</v>
      </c>
      <c r="R140" s="182">
        <f>SUM('2.CAD NCCF'!R140,'3.USD NCCF'!R140,'4.EUR NCCF'!R140,'5.GBP NCCF'!R140,'6.Other(Incld) NCCF'!R140)</f>
        <v>0</v>
      </c>
      <c r="S140" s="182">
        <f>SUM('2.CAD NCCF'!S140,'3.USD NCCF'!S140,'4.EUR NCCF'!S140,'5.GBP NCCF'!S140,'6.Other(Incld) NCCF'!S140)</f>
        <v>0</v>
      </c>
      <c r="T140" s="182">
        <f>SUM('2.CAD NCCF'!T140,'3.USD NCCF'!T140,'4.EUR NCCF'!T140,'5.GBP NCCF'!T140,'6.Other(Incld) NCCF'!T140)</f>
        <v>0</v>
      </c>
      <c r="U140" s="182">
        <f>SUM('2.CAD NCCF'!U140,'3.USD NCCF'!U140,'4.EUR NCCF'!U140,'5.GBP NCCF'!U140,'6.Other(Incld) NCCF'!U140)</f>
        <v>0</v>
      </c>
      <c r="V140" s="195">
        <f>SUM('2.CAD NCCF'!V140,'3.USD NCCF'!V140,'4.EUR NCCF'!V140,'5.GBP NCCF'!V140,'6.Other(Incld) NCCF'!V140)</f>
        <v>0</v>
      </c>
      <c r="W140" s="125">
        <f>SUM('2.CAD NCCF'!W140,'3.USD NCCF'!W140,'4.EUR NCCF'!W140,'5.GBP NCCF'!W140,'6.Other(Incld) NCCF'!W140)</f>
        <v>0</v>
      </c>
      <c r="Y140" s="367"/>
    </row>
    <row r="141" spans="2:25" s="72" customFormat="1" outlineLevel="1" x14ac:dyDescent="0.2">
      <c r="B141" s="25"/>
      <c r="C141" s="23"/>
      <c r="D141" s="23"/>
      <c r="E141" s="24"/>
      <c r="F141" s="176" t="s">
        <v>197</v>
      </c>
      <c r="G141" s="190">
        <f>SUM('2.CAD NCCF'!G141,'3.USD NCCF'!G141,'4.EUR NCCF'!G141,'5.GBP NCCF'!G141,'6.Other(Incld) NCCF'!G141)</f>
        <v>0</v>
      </c>
      <c r="H141" s="242">
        <f>SUM('2.CAD NCCF'!H141,'3.USD NCCF'!H141,'4.EUR NCCF'!H141,'5.GBP NCCF'!H141,'6.Other(Incld) NCCF'!H141)</f>
        <v>0</v>
      </c>
      <c r="I141" s="179">
        <f>SUM('2.CAD NCCF'!I141,'3.USD NCCF'!I141,'4.EUR NCCF'!I141,'5.GBP NCCF'!I141,'6.Other(Incld) NCCF'!I141)</f>
        <v>0</v>
      </c>
      <c r="J141" s="179">
        <f>SUM('2.CAD NCCF'!J141,'3.USD NCCF'!J141,'4.EUR NCCF'!J141,'5.GBP NCCF'!J141,'6.Other(Incld) NCCF'!J141)</f>
        <v>0</v>
      </c>
      <c r="K141" s="197">
        <f>SUM('2.CAD NCCF'!K141,'3.USD NCCF'!K141,'4.EUR NCCF'!K141,'5.GBP NCCF'!K141,'6.Other(Incld) NCCF'!K141)</f>
        <v>0</v>
      </c>
      <c r="L141" s="178">
        <f>SUM('2.CAD NCCF'!L141,'3.USD NCCF'!L141,'4.EUR NCCF'!L141,'5.GBP NCCF'!L141,'6.Other(Incld) NCCF'!L141)</f>
        <v>0</v>
      </c>
      <c r="M141" s="192">
        <f>SUM('2.CAD NCCF'!M141,'3.USD NCCF'!M141,'4.EUR NCCF'!M141,'5.GBP NCCF'!M141,'6.Other(Incld) NCCF'!M141)</f>
        <v>0</v>
      </c>
      <c r="N141" s="182">
        <f>SUM('2.CAD NCCF'!N141,'3.USD NCCF'!N141,'4.EUR NCCF'!N141,'5.GBP NCCF'!N141,'6.Other(Incld) NCCF'!N141)</f>
        <v>0</v>
      </c>
      <c r="O141" s="182">
        <f>SUM('2.CAD NCCF'!O141,'3.USD NCCF'!O141,'4.EUR NCCF'!O141,'5.GBP NCCF'!O141,'6.Other(Incld) NCCF'!O141)</f>
        <v>0</v>
      </c>
      <c r="P141" s="182">
        <f>SUM('2.CAD NCCF'!P141,'3.USD NCCF'!P141,'4.EUR NCCF'!P141,'5.GBP NCCF'!P141,'6.Other(Incld) NCCF'!P141)</f>
        <v>0</v>
      </c>
      <c r="Q141" s="182">
        <f>SUM('2.CAD NCCF'!Q141,'3.USD NCCF'!Q141,'4.EUR NCCF'!Q141,'5.GBP NCCF'!Q141,'6.Other(Incld) NCCF'!Q141)</f>
        <v>0</v>
      </c>
      <c r="R141" s="182">
        <f>SUM('2.CAD NCCF'!R141,'3.USD NCCF'!R141,'4.EUR NCCF'!R141,'5.GBP NCCF'!R141,'6.Other(Incld) NCCF'!R141)</f>
        <v>0</v>
      </c>
      <c r="S141" s="182">
        <f>SUM('2.CAD NCCF'!S141,'3.USD NCCF'!S141,'4.EUR NCCF'!S141,'5.GBP NCCF'!S141,'6.Other(Incld) NCCF'!S141)</f>
        <v>0</v>
      </c>
      <c r="T141" s="182">
        <f>SUM('2.CAD NCCF'!T141,'3.USD NCCF'!T141,'4.EUR NCCF'!T141,'5.GBP NCCF'!T141,'6.Other(Incld) NCCF'!T141)</f>
        <v>0</v>
      </c>
      <c r="U141" s="182">
        <f>SUM('2.CAD NCCF'!U141,'3.USD NCCF'!U141,'4.EUR NCCF'!U141,'5.GBP NCCF'!U141,'6.Other(Incld) NCCF'!U141)</f>
        <v>0</v>
      </c>
      <c r="V141" s="195">
        <f>SUM('2.CAD NCCF'!V141,'3.USD NCCF'!V141,'4.EUR NCCF'!V141,'5.GBP NCCF'!V141,'6.Other(Incld) NCCF'!V141)</f>
        <v>0</v>
      </c>
      <c r="W141" s="125">
        <f>SUM('2.CAD NCCF'!W141,'3.USD NCCF'!W141,'4.EUR NCCF'!W141,'5.GBP NCCF'!W141,'6.Other(Incld) NCCF'!W141)</f>
        <v>0</v>
      </c>
      <c r="Y141" s="367"/>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
      <c r="B143" s="25"/>
      <c r="C143" s="23"/>
      <c r="D143" s="23"/>
      <c r="E143" s="24"/>
      <c r="F143" s="176" t="s">
        <v>158</v>
      </c>
      <c r="G143" s="190">
        <f>SUM('2.CAD NCCF'!G143,'3.USD NCCF'!G143,'4.EUR NCCF'!G143,'5.GBP NCCF'!G143,'6.Other(Incld) NCCF'!G143)</f>
        <v>0</v>
      </c>
      <c r="H143" s="242">
        <f>SUM('2.CAD NCCF'!H143,'3.USD NCCF'!H143,'4.EUR NCCF'!H143,'5.GBP NCCF'!H143,'6.Other(Incld) NCCF'!H143)</f>
        <v>0</v>
      </c>
      <c r="I143" s="179">
        <f>SUM('2.CAD NCCF'!I143,'3.USD NCCF'!I143,'4.EUR NCCF'!I143,'5.GBP NCCF'!I143,'6.Other(Incld) NCCF'!I143)</f>
        <v>0</v>
      </c>
      <c r="J143" s="179">
        <f>SUM('2.CAD NCCF'!J143,'3.USD NCCF'!J143,'4.EUR NCCF'!J143,'5.GBP NCCF'!J143,'6.Other(Incld) NCCF'!J143)</f>
        <v>0</v>
      </c>
      <c r="K143" s="197">
        <f>SUM('2.CAD NCCF'!K143,'3.USD NCCF'!K143,'4.EUR NCCF'!K143,'5.GBP NCCF'!K143,'6.Other(Incld) NCCF'!K143)</f>
        <v>0</v>
      </c>
      <c r="L143" s="178">
        <f>SUM('2.CAD NCCF'!L143,'3.USD NCCF'!L143,'4.EUR NCCF'!L143,'5.GBP NCCF'!L143,'6.Other(Incld) NCCF'!L143)</f>
        <v>0</v>
      </c>
      <c r="M143" s="192">
        <f>SUM('2.CAD NCCF'!M143,'3.USD NCCF'!M143,'4.EUR NCCF'!M143,'5.GBP NCCF'!M143,'6.Other(Incld) NCCF'!M143)</f>
        <v>0</v>
      </c>
      <c r="N143" s="182">
        <f>SUM('2.CAD NCCF'!N143,'3.USD NCCF'!N143,'4.EUR NCCF'!N143,'5.GBP NCCF'!N143,'6.Other(Incld) NCCF'!N143)</f>
        <v>0</v>
      </c>
      <c r="O143" s="182">
        <f>SUM('2.CAD NCCF'!O143,'3.USD NCCF'!O143,'4.EUR NCCF'!O143,'5.GBP NCCF'!O143,'6.Other(Incld) NCCF'!O143)</f>
        <v>0</v>
      </c>
      <c r="P143" s="182">
        <f>SUM('2.CAD NCCF'!P143,'3.USD NCCF'!P143,'4.EUR NCCF'!P143,'5.GBP NCCF'!P143,'6.Other(Incld) NCCF'!P143)</f>
        <v>0</v>
      </c>
      <c r="Q143" s="182">
        <f>SUM('2.CAD NCCF'!Q143,'3.USD NCCF'!Q143,'4.EUR NCCF'!Q143,'5.GBP NCCF'!Q143,'6.Other(Incld) NCCF'!Q143)</f>
        <v>0</v>
      </c>
      <c r="R143" s="182">
        <f>SUM('2.CAD NCCF'!R143,'3.USD NCCF'!R143,'4.EUR NCCF'!R143,'5.GBP NCCF'!R143,'6.Other(Incld) NCCF'!R143)</f>
        <v>0</v>
      </c>
      <c r="S143" s="182">
        <f>SUM('2.CAD NCCF'!S143,'3.USD NCCF'!S143,'4.EUR NCCF'!S143,'5.GBP NCCF'!S143,'6.Other(Incld) NCCF'!S143)</f>
        <v>0</v>
      </c>
      <c r="T143" s="182">
        <f>SUM('2.CAD NCCF'!T143,'3.USD NCCF'!T143,'4.EUR NCCF'!T143,'5.GBP NCCF'!T143,'6.Other(Incld) NCCF'!T143)</f>
        <v>0</v>
      </c>
      <c r="U143" s="182">
        <f>SUM('2.CAD NCCF'!U143,'3.USD NCCF'!U143,'4.EUR NCCF'!U143,'5.GBP NCCF'!U143,'6.Other(Incld) NCCF'!U143)</f>
        <v>0</v>
      </c>
      <c r="V143" s="195">
        <f>SUM('2.CAD NCCF'!V143,'3.USD NCCF'!V143,'4.EUR NCCF'!V143,'5.GBP NCCF'!V143,'6.Other(Incld) NCCF'!V143)</f>
        <v>0</v>
      </c>
      <c r="W143" s="125">
        <f>SUM('2.CAD NCCF'!W143,'3.USD NCCF'!W143,'4.EUR NCCF'!W143,'5.GBP NCCF'!W143,'6.Other(Incld) NCCF'!W143)</f>
        <v>0</v>
      </c>
      <c r="Y143" s="367"/>
    </row>
    <row r="144" spans="2:25" s="72" customFormat="1" outlineLevel="1" x14ac:dyDescent="0.2">
      <c r="B144" s="25"/>
      <c r="C144" s="23"/>
      <c r="D144" s="23"/>
      <c r="E144" s="24"/>
      <c r="F144" s="176" t="s">
        <v>159</v>
      </c>
      <c r="G144" s="190">
        <f>SUM('2.CAD NCCF'!G144,'3.USD NCCF'!G144,'4.EUR NCCF'!G144,'5.GBP NCCF'!G144,'6.Other(Incld) NCCF'!G144)</f>
        <v>0</v>
      </c>
      <c r="H144" s="242">
        <f>SUM('2.CAD NCCF'!H144,'3.USD NCCF'!H144,'4.EUR NCCF'!H144,'5.GBP NCCF'!H144,'6.Other(Incld) NCCF'!H144)</f>
        <v>0</v>
      </c>
      <c r="I144" s="179">
        <f>SUM('2.CAD NCCF'!I144,'3.USD NCCF'!I144,'4.EUR NCCF'!I144,'5.GBP NCCF'!I144,'6.Other(Incld) NCCF'!I144)</f>
        <v>0</v>
      </c>
      <c r="J144" s="179">
        <f>SUM('2.CAD NCCF'!J144,'3.USD NCCF'!J144,'4.EUR NCCF'!J144,'5.GBP NCCF'!J144,'6.Other(Incld) NCCF'!J144)</f>
        <v>0</v>
      </c>
      <c r="K144" s="197">
        <f>SUM('2.CAD NCCF'!K144,'3.USD NCCF'!K144,'4.EUR NCCF'!K144,'5.GBP NCCF'!K144,'6.Other(Incld) NCCF'!K144)</f>
        <v>0</v>
      </c>
      <c r="L144" s="178">
        <f>SUM('2.CAD NCCF'!L144,'3.USD NCCF'!L144,'4.EUR NCCF'!L144,'5.GBP NCCF'!L144,'6.Other(Incld) NCCF'!L144)</f>
        <v>0</v>
      </c>
      <c r="M144" s="192">
        <f>SUM('2.CAD NCCF'!M144,'3.USD NCCF'!M144,'4.EUR NCCF'!M144,'5.GBP NCCF'!M144,'6.Other(Incld) NCCF'!M144)</f>
        <v>0</v>
      </c>
      <c r="N144" s="182">
        <f>SUM('2.CAD NCCF'!N144,'3.USD NCCF'!N144,'4.EUR NCCF'!N144,'5.GBP NCCF'!N144,'6.Other(Incld) NCCF'!N144)</f>
        <v>0</v>
      </c>
      <c r="O144" s="182">
        <f>SUM('2.CAD NCCF'!O144,'3.USD NCCF'!O144,'4.EUR NCCF'!O144,'5.GBP NCCF'!O144,'6.Other(Incld) NCCF'!O144)</f>
        <v>0</v>
      </c>
      <c r="P144" s="182">
        <f>SUM('2.CAD NCCF'!P144,'3.USD NCCF'!P144,'4.EUR NCCF'!P144,'5.GBP NCCF'!P144,'6.Other(Incld) NCCF'!P144)</f>
        <v>0</v>
      </c>
      <c r="Q144" s="182">
        <f>SUM('2.CAD NCCF'!Q144,'3.USD NCCF'!Q144,'4.EUR NCCF'!Q144,'5.GBP NCCF'!Q144,'6.Other(Incld) NCCF'!Q144)</f>
        <v>0</v>
      </c>
      <c r="R144" s="182">
        <f>SUM('2.CAD NCCF'!R144,'3.USD NCCF'!R144,'4.EUR NCCF'!R144,'5.GBP NCCF'!R144,'6.Other(Incld) NCCF'!R144)</f>
        <v>0</v>
      </c>
      <c r="S144" s="182">
        <f>SUM('2.CAD NCCF'!S144,'3.USD NCCF'!S144,'4.EUR NCCF'!S144,'5.GBP NCCF'!S144,'6.Other(Incld) NCCF'!S144)</f>
        <v>0</v>
      </c>
      <c r="T144" s="182">
        <f>SUM('2.CAD NCCF'!T144,'3.USD NCCF'!T144,'4.EUR NCCF'!T144,'5.GBP NCCF'!T144,'6.Other(Incld) NCCF'!T144)</f>
        <v>0</v>
      </c>
      <c r="U144" s="182">
        <f>SUM('2.CAD NCCF'!U144,'3.USD NCCF'!U144,'4.EUR NCCF'!U144,'5.GBP NCCF'!U144,'6.Other(Incld) NCCF'!U144)</f>
        <v>0</v>
      </c>
      <c r="V144" s="195">
        <f>SUM('2.CAD NCCF'!V144,'3.USD NCCF'!V144,'4.EUR NCCF'!V144,'5.GBP NCCF'!V144,'6.Other(Incld) NCCF'!V144)</f>
        <v>0</v>
      </c>
      <c r="W144" s="125">
        <f>SUM('2.CAD NCCF'!W144,'3.USD NCCF'!W144,'4.EUR NCCF'!W144,'5.GBP NCCF'!W144,'6.Other(Incld) NCCF'!W144)</f>
        <v>0</v>
      </c>
      <c r="Y144" s="367"/>
    </row>
    <row r="145" spans="2:25" s="72" customFormat="1" outlineLevel="1" x14ac:dyDescent="0.2">
      <c r="B145" s="25"/>
      <c r="C145" s="23"/>
      <c r="D145" s="23"/>
      <c r="E145" s="24"/>
      <c r="F145" s="176" t="s">
        <v>160</v>
      </c>
      <c r="G145" s="190">
        <f>SUM('2.CAD NCCF'!G145,'3.USD NCCF'!G145,'4.EUR NCCF'!G145,'5.GBP NCCF'!G145,'6.Other(Incld) NCCF'!G145)</f>
        <v>0</v>
      </c>
      <c r="H145" s="242">
        <f>SUM('2.CAD NCCF'!H145,'3.USD NCCF'!H145,'4.EUR NCCF'!H145,'5.GBP NCCF'!H145,'6.Other(Incld) NCCF'!H145)</f>
        <v>0</v>
      </c>
      <c r="I145" s="179">
        <f>SUM('2.CAD NCCF'!I145,'3.USD NCCF'!I145,'4.EUR NCCF'!I145,'5.GBP NCCF'!I145,'6.Other(Incld) NCCF'!I145)</f>
        <v>0</v>
      </c>
      <c r="J145" s="179">
        <f>SUM('2.CAD NCCF'!J145,'3.USD NCCF'!J145,'4.EUR NCCF'!J145,'5.GBP NCCF'!J145,'6.Other(Incld) NCCF'!J145)</f>
        <v>0</v>
      </c>
      <c r="K145" s="197">
        <f>SUM('2.CAD NCCF'!K145,'3.USD NCCF'!K145,'4.EUR NCCF'!K145,'5.GBP NCCF'!K145,'6.Other(Incld) NCCF'!K145)</f>
        <v>0</v>
      </c>
      <c r="L145" s="178">
        <f>SUM('2.CAD NCCF'!L145,'3.USD NCCF'!L145,'4.EUR NCCF'!L145,'5.GBP NCCF'!L145,'6.Other(Incld) NCCF'!L145)</f>
        <v>0</v>
      </c>
      <c r="M145" s="192">
        <f>SUM('2.CAD NCCF'!M145,'3.USD NCCF'!M145,'4.EUR NCCF'!M145,'5.GBP NCCF'!M145,'6.Other(Incld) NCCF'!M145)</f>
        <v>0</v>
      </c>
      <c r="N145" s="182">
        <f>SUM('2.CAD NCCF'!N145,'3.USD NCCF'!N145,'4.EUR NCCF'!N145,'5.GBP NCCF'!N145,'6.Other(Incld) NCCF'!N145)</f>
        <v>0</v>
      </c>
      <c r="O145" s="182">
        <f>SUM('2.CAD NCCF'!O145,'3.USD NCCF'!O145,'4.EUR NCCF'!O145,'5.GBP NCCF'!O145,'6.Other(Incld) NCCF'!O145)</f>
        <v>0</v>
      </c>
      <c r="P145" s="182">
        <f>SUM('2.CAD NCCF'!P145,'3.USD NCCF'!P145,'4.EUR NCCF'!P145,'5.GBP NCCF'!P145,'6.Other(Incld) NCCF'!P145)</f>
        <v>0</v>
      </c>
      <c r="Q145" s="182">
        <f>SUM('2.CAD NCCF'!Q145,'3.USD NCCF'!Q145,'4.EUR NCCF'!Q145,'5.GBP NCCF'!Q145,'6.Other(Incld) NCCF'!Q145)</f>
        <v>0</v>
      </c>
      <c r="R145" s="182">
        <f>SUM('2.CAD NCCF'!R145,'3.USD NCCF'!R145,'4.EUR NCCF'!R145,'5.GBP NCCF'!R145,'6.Other(Incld) NCCF'!R145)</f>
        <v>0</v>
      </c>
      <c r="S145" s="182">
        <f>SUM('2.CAD NCCF'!S145,'3.USD NCCF'!S145,'4.EUR NCCF'!S145,'5.GBP NCCF'!S145,'6.Other(Incld) NCCF'!S145)</f>
        <v>0</v>
      </c>
      <c r="T145" s="182">
        <f>SUM('2.CAD NCCF'!T145,'3.USD NCCF'!T145,'4.EUR NCCF'!T145,'5.GBP NCCF'!T145,'6.Other(Incld) NCCF'!T145)</f>
        <v>0</v>
      </c>
      <c r="U145" s="182">
        <f>SUM('2.CAD NCCF'!U145,'3.USD NCCF'!U145,'4.EUR NCCF'!U145,'5.GBP NCCF'!U145,'6.Other(Incld) NCCF'!U145)</f>
        <v>0</v>
      </c>
      <c r="V145" s="195">
        <f>SUM('2.CAD NCCF'!V145,'3.USD NCCF'!V145,'4.EUR NCCF'!V145,'5.GBP NCCF'!V145,'6.Other(Incld) NCCF'!V145)</f>
        <v>0</v>
      </c>
      <c r="W145" s="125">
        <f>SUM('2.CAD NCCF'!W145,'3.USD NCCF'!W145,'4.EUR NCCF'!W145,'5.GBP NCCF'!W145,'6.Other(Incld) NCCF'!W145)</f>
        <v>0</v>
      </c>
      <c r="Y145" s="367"/>
    </row>
    <row r="146" spans="2:25" s="72" customFormat="1" outlineLevel="1" x14ac:dyDescent="0.2">
      <c r="B146" s="25"/>
      <c r="C146" s="23"/>
      <c r="D146" s="23"/>
      <c r="E146" s="24"/>
      <c r="F146" s="176" t="s">
        <v>198</v>
      </c>
      <c r="G146" s="190">
        <f>SUM('2.CAD NCCF'!G146,'3.USD NCCF'!G146,'4.EUR NCCF'!G146,'5.GBP NCCF'!G146,'6.Other(Incld) NCCF'!G146)</f>
        <v>0</v>
      </c>
      <c r="H146" s="242">
        <f>SUM('2.CAD NCCF'!H146,'3.USD NCCF'!H146,'4.EUR NCCF'!H146,'5.GBP NCCF'!H146,'6.Other(Incld) NCCF'!H146)</f>
        <v>0</v>
      </c>
      <c r="I146" s="179">
        <f>SUM('2.CAD NCCF'!I146,'3.USD NCCF'!I146,'4.EUR NCCF'!I146,'5.GBP NCCF'!I146,'6.Other(Incld) NCCF'!I146)</f>
        <v>0</v>
      </c>
      <c r="J146" s="179">
        <f>SUM('2.CAD NCCF'!J146,'3.USD NCCF'!J146,'4.EUR NCCF'!J146,'5.GBP NCCF'!J146,'6.Other(Incld) NCCF'!J146)</f>
        <v>0</v>
      </c>
      <c r="K146" s="197">
        <f>SUM('2.CAD NCCF'!K146,'3.USD NCCF'!K146,'4.EUR NCCF'!K146,'5.GBP NCCF'!K146,'6.Other(Incld) NCCF'!K146)</f>
        <v>0</v>
      </c>
      <c r="L146" s="178">
        <f>SUM('2.CAD NCCF'!L146,'3.USD NCCF'!L146,'4.EUR NCCF'!L146,'5.GBP NCCF'!L146,'6.Other(Incld) NCCF'!L146)</f>
        <v>0</v>
      </c>
      <c r="M146" s="192">
        <f>SUM('2.CAD NCCF'!M146,'3.USD NCCF'!M146,'4.EUR NCCF'!M146,'5.GBP NCCF'!M146,'6.Other(Incld) NCCF'!M146)</f>
        <v>0</v>
      </c>
      <c r="N146" s="182">
        <f>SUM('2.CAD NCCF'!N146,'3.USD NCCF'!N146,'4.EUR NCCF'!N146,'5.GBP NCCF'!N146,'6.Other(Incld) NCCF'!N146)</f>
        <v>0</v>
      </c>
      <c r="O146" s="182">
        <f>SUM('2.CAD NCCF'!O146,'3.USD NCCF'!O146,'4.EUR NCCF'!O146,'5.GBP NCCF'!O146,'6.Other(Incld) NCCF'!O146)</f>
        <v>0</v>
      </c>
      <c r="P146" s="182">
        <f>SUM('2.CAD NCCF'!P146,'3.USD NCCF'!P146,'4.EUR NCCF'!P146,'5.GBP NCCF'!P146,'6.Other(Incld) NCCF'!P146)</f>
        <v>0</v>
      </c>
      <c r="Q146" s="182">
        <f>SUM('2.CAD NCCF'!Q146,'3.USD NCCF'!Q146,'4.EUR NCCF'!Q146,'5.GBP NCCF'!Q146,'6.Other(Incld) NCCF'!Q146)</f>
        <v>0</v>
      </c>
      <c r="R146" s="182">
        <f>SUM('2.CAD NCCF'!R146,'3.USD NCCF'!R146,'4.EUR NCCF'!R146,'5.GBP NCCF'!R146,'6.Other(Incld) NCCF'!R146)</f>
        <v>0</v>
      </c>
      <c r="S146" s="182">
        <f>SUM('2.CAD NCCF'!S146,'3.USD NCCF'!S146,'4.EUR NCCF'!S146,'5.GBP NCCF'!S146,'6.Other(Incld) NCCF'!S146)</f>
        <v>0</v>
      </c>
      <c r="T146" s="182">
        <f>SUM('2.CAD NCCF'!T146,'3.USD NCCF'!T146,'4.EUR NCCF'!T146,'5.GBP NCCF'!T146,'6.Other(Incld) NCCF'!T146)</f>
        <v>0</v>
      </c>
      <c r="U146" s="182">
        <f>SUM('2.CAD NCCF'!U146,'3.USD NCCF'!U146,'4.EUR NCCF'!U146,'5.GBP NCCF'!U146,'6.Other(Incld) NCCF'!U146)</f>
        <v>0</v>
      </c>
      <c r="V146" s="195">
        <f>SUM('2.CAD NCCF'!V146,'3.USD NCCF'!V146,'4.EUR NCCF'!V146,'5.GBP NCCF'!V146,'6.Other(Incld) NCCF'!V146)</f>
        <v>0</v>
      </c>
      <c r="W146" s="125">
        <f>SUM('2.CAD NCCF'!W146,'3.USD NCCF'!W146,'4.EUR NCCF'!W146,'5.GBP NCCF'!W146,'6.Other(Incld) NCCF'!W146)</f>
        <v>0</v>
      </c>
      <c r="Y146" s="367"/>
    </row>
    <row r="147" spans="2:25" s="72" customFormat="1" x14ac:dyDescent="0.2">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
      <c r="B148" s="25"/>
      <c r="C148" s="23"/>
      <c r="D148" s="23"/>
      <c r="E148" s="24"/>
      <c r="F148" s="176" t="s">
        <v>327</v>
      </c>
      <c r="G148" s="190">
        <f>SUM('2.CAD NCCF'!G148,'3.USD NCCF'!G148,'4.EUR NCCF'!G148,'5.GBP NCCF'!G148,'6.Other(Incld) NCCF'!G148)</f>
        <v>0</v>
      </c>
      <c r="H148" s="242">
        <f>SUM('2.CAD NCCF'!H148,'3.USD NCCF'!H148,'4.EUR NCCF'!H148,'5.GBP NCCF'!H148,'6.Other(Incld) NCCF'!H148)</f>
        <v>0</v>
      </c>
      <c r="I148" s="179">
        <f>SUM('2.CAD NCCF'!I148,'3.USD NCCF'!I148,'4.EUR NCCF'!I148,'5.GBP NCCF'!I148,'6.Other(Incld) NCCF'!I148)</f>
        <v>0</v>
      </c>
      <c r="J148" s="179">
        <f>SUM('2.CAD NCCF'!J148,'3.USD NCCF'!J148,'4.EUR NCCF'!J148,'5.GBP NCCF'!J148,'6.Other(Incld) NCCF'!J148)</f>
        <v>0</v>
      </c>
      <c r="K148" s="197">
        <f>SUM('2.CAD NCCF'!K148,'3.USD NCCF'!K148,'4.EUR NCCF'!K148,'5.GBP NCCF'!K148,'6.Other(Incld) NCCF'!K148)</f>
        <v>0</v>
      </c>
      <c r="L148" s="178">
        <f>SUM('2.CAD NCCF'!L148,'3.USD NCCF'!L148,'4.EUR NCCF'!L148,'5.GBP NCCF'!L148,'6.Other(Incld) NCCF'!L148)</f>
        <v>0</v>
      </c>
      <c r="M148" s="192">
        <f>SUM('2.CAD NCCF'!M148,'3.USD NCCF'!M148,'4.EUR NCCF'!M148,'5.GBP NCCF'!M148,'6.Other(Incld) NCCF'!M148)</f>
        <v>0</v>
      </c>
      <c r="N148" s="182">
        <f>SUM('2.CAD NCCF'!N148,'3.USD NCCF'!N148,'4.EUR NCCF'!N148,'5.GBP NCCF'!N148,'6.Other(Incld) NCCF'!N148)</f>
        <v>0</v>
      </c>
      <c r="O148" s="182">
        <f>SUM('2.CAD NCCF'!O148,'3.USD NCCF'!O148,'4.EUR NCCF'!O148,'5.GBP NCCF'!O148,'6.Other(Incld) NCCF'!O148)</f>
        <v>0</v>
      </c>
      <c r="P148" s="182">
        <f>SUM('2.CAD NCCF'!P148,'3.USD NCCF'!P148,'4.EUR NCCF'!P148,'5.GBP NCCF'!P148,'6.Other(Incld) NCCF'!P148)</f>
        <v>0</v>
      </c>
      <c r="Q148" s="182">
        <f>SUM('2.CAD NCCF'!Q148,'3.USD NCCF'!Q148,'4.EUR NCCF'!Q148,'5.GBP NCCF'!Q148,'6.Other(Incld) NCCF'!Q148)</f>
        <v>0</v>
      </c>
      <c r="R148" s="182">
        <f>SUM('2.CAD NCCF'!R148,'3.USD NCCF'!R148,'4.EUR NCCF'!R148,'5.GBP NCCF'!R148,'6.Other(Incld) NCCF'!R148)</f>
        <v>0</v>
      </c>
      <c r="S148" s="182">
        <f>SUM('2.CAD NCCF'!S148,'3.USD NCCF'!S148,'4.EUR NCCF'!S148,'5.GBP NCCF'!S148,'6.Other(Incld) NCCF'!S148)</f>
        <v>0</v>
      </c>
      <c r="T148" s="182">
        <f>SUM('2.CAD NCCF'!T148,'3.USD NCCF'!T148,'4.EUR NCCF'!T148,'5.GBP NCCF'!T148,'6.Other(Incld) NCCF'!T148)</f>
        <v>0</v>
      </c>
      <c r="U148" s="182">
        <f>SUM('2.CAD NCCF'!U148,'3.USD NCCF'!U148,'4.EUR NCCF'!U148,'5.GBP NCCF'!U148,'6.Other(Incld) NCCF'!U148)</f>
        <v>0</v>
      </c>
      <c r="V148" s="195">
        <f>SUM('2.CAD NCCF'!V148,'3.USD NCCF'!V148,'4.EUR NCCF'!V148,'5.GBP NCCF'!V148,'6.Other(Incld) NCCF'!V148)</f>
        <v>0</v>
      </c>
      <c r="W148" s="125">
        <f>SUM('2.CAD NCCF'!W148,'3.USD NCCF'!W148,'4.EUR NCCF'!W148,'5.GBP NCCF'!W148,'6.Other(Incld) NCCF'!W148)</f>
        <v>0</v>
      </c>
      <c r="Y148" s="367"/>
    </row>
    <row r="149" spans="2:25" s="72" customFormat="1" outlineLevel="1" x14ac:dyDescent="0.2">
      <c r="B149" s="25"/>
      <c r="C149" s="23"/>
      <c r="D149" s="23"/>
      <c r="E149" s="24"/>
      <c r="F149" s="176" t="s">
        <v>328</v>
      </c>
      <c r="G149" s="190">
        <f>SUM('2.CAD NCCF'!G149,'3.USD NCCF'!G149,'4.EUR NCCF'!G149,'5.GBP NCCF'!G149,'6.Other(Incld) NCCF'!G149)</f>
        <v>0</v>
      </c>
      <c r="H149" s="242">
        <f>SUM('2.CAD NCCF'!H149,'3.USD NCCF'!H149,'4.EUR NCCF'!H149,'5.GBP NCCF'!H149,'6.Other(Incld) NCCF'!H149)</f>
        <v>0</v>
      </c>
      <c r="I149" s="179">
        <f>SUM('2.CAD NCCF'!I149,'3.USD NCCF'!I149,'4.EUR NCCF'!I149,'5.GBP NCCF'!I149,'6.Other(Incld) NCCF'!I149)</f>
        <v>0</v>
      </c>
      <c r="J149" s="179">
        <f>SUM('2.CAD NCCF'!J149,'3.USD NCCF'!J149,'4.EUR NCCF'!J149,'5.GBP NCCF'!J149,'6.Other(Incld) NCCF'!J149)</f>
        <v>0</v>
      </c>
      <c r="K149" s="197">
        <f>SUM('2.CAD NCCF'!K149,'3.USD NCCF'!K149,'4.EUR NCCF'!K149,'5.GBP NCCF'!K149,'6.Other(Incld) NCCF'!K149)</f>
        <v>0</v>
      </c>
      <c r="L149" s="178">
        <f>SUM('2.CAD NCCF'!L149,'3.USD NCCF'!L149,'4.EUR NCCF'!L149,'5.GBP NCCF'!L149,'6.Other(Incld) NCCF'!L149)</f>
        <v>0</v>
      </c>
      <c r="M149" s="192">
        <f>SUM('2.CAD NCCF'!M149,'3.USD NCCF'!M149,'4.EUR NCCF'!M149,'5.GBP NCCF'!M149,'6.Other(Incld) NCCF'!M149)</f>
        <v>0</v>
      </c>
      <c r="N149" s="182">
        <f>SUM('2.CAD NCCF'!N149,'3.USD NCCF'!N149,'4.EUR NCCF'!N149,'5.GBP NCCF'!N149,'6.Other(Incld) NCCF'!N149)</f>
        <v>0</v>
      </c>
      <c r="O149" s="182">
        <f>SUM('2.CAD NCCF'!O149,'3.USD NCCF'!O149,'4.EUR NCCF'!O149,'5.GBP NCCF'!O149,'6.Other(Incld) NCCF'!O149)</f>
        <v>0</v>
      </c>
      <c r="P149" s="182">
        <f>SUM('2.CAD NCCF'!P149,'3.USD NCCF'!P149,'4.EUR NCCF'!P149,'5.GBP NCCF'!P149,'6.Other(Incld) NCCF'!P149)</f>
        <v>0</v>
      </c>
      <c r="Q149" s="182">
        <f>SUM('2.CAD NCCF'!Q149,'3.USD NCCF'!Q149,'4.EUR NCCF'!Q149,'5.GBP NCCF'!Q149,'6.Other(Incld) NCCF'!Q149)</f>
        <v>0</v>
      </c>
      <c r="R149" s="182">
        <f>SUM('2.CAD NCCF'!R149,'3.USD NCCF'!R149,'4.EUR NCCF'!R149,'5.GBP NCCF'!R149,'6.Other(Incld) NCCF'!R149)</f>
        <v>0</v>
      </c>
      <c r="S149" s="182">
        <f>SUM('2.CAD NCCF'!S149,'3.USD NCCF'!S149,'4.EUR NCCF'!S149,'5.GBP NCCF'!S149,'6.Other(Incld) NCCF'!S149)</f>
        <v>0</v>
      </c>
      <c r="T149" s="182">
        <f>SUM('2.CAD NCCF'!T149,'3.USD NCCF'!T149,'4.EUR NCCF'!T149,'5.GBP NCCF'!T149,'6.Other(Incld) NCCF'!T149)</f>
        <v>0</v>
      </c>
      <c r="U149" s="182">
        <f>SUM('2.CAD NCCF'!U149,'3.USD NCCF'!U149,'4.EUR NCCF'!U149,'5.GBP NCCF'!U149,'6.Other(Incld) NCCF'!U149)</f>
        <v>0</v>
      </c>
      <c r="V149" s="195">
        <f>SUM('2.CAD NCCF'!V149,'3.USD NCCF'!V149,'4.EUR NCCF'!V149,'5.GBP NCCF'!V149,'6.Other(Incld) NCCF'!V149)</f>
        <v>0</v>
      </c>
      <c r="W149" s="125">
        <f>SUM('2.CAD NCCF'!W149,'3.USD NCCF'!W149,'4.EUR NCCF'!W149,'5.GBP NCCF'!W149,'6.Other(Incld) NCCF'!W149)</f>
        <v>0</v>
      </c>
      <c r="Y149" s="367"/>
    </row>
    <row r="150" spans="2:25" s="72" customFormat="1" outlineLevel="1" x14ac:dyDescent="0.2">
      <c r="B150" s="25"/>
      <c r="C150" s="23"/>
      <c r="D150" s="23"/>
      <c r="E150" s="24"/>
      <c r="F150" s="176" t="s">
        <v>329</v>
      </c>
      <c r="G150" s="190">
        <f>SUM('2.CAD NCCF'!G150,'3.USD NCCF'!G150,'4.EUR NCCF'!G150,'5.GBP NCCF'!G150,'6.Other(Incld) NCCF'!G150)</f>
        <v>0</v>
      </c>
      <c r="H150" s="242">
        <f>SUM('2.CAD NCCF'!H150,'3.USD NCCF'!H150,'4.EUR NCCF'!H150,'5.GBP NCCF'!H150,'6.Other(Incld) NCCF'!H150)</f>
        <v>0</v>
      </c>
      <c r="I150" s="179">
        <f>SUM('2.CAD NCCF'!I150,'3.USD NCCF'!I150,'4.EUR NCCF'!I150,'5.GBP NCCF'!I150,'6.Other(Incld) NCCF'!I150)</f>
        <v>0</v>
      </c>
      <c r="J150" s="179">
        <f>SUM('2.CAD NCCF'!J150,'3.USD NCCF'!J150,'4.EUR NCCF'!J150,'5.GBP NCCF'!J150,'6.Other(Incld) NCCF'!J150)</f>
        <v>0</v>
      </c>
      <c r="K150" s="197">
        <f>SUM('2.CAD NCCF'!K150,'3.USD NCCF'!K150,'4.EUR NCCF'!K150,'5.GBP NCCF'!K150,'6.Other(Incld) NCCF'!K150)</f>
        <v>0</v>
      </c>
      <c r="L150" s="178">
        <f>SUM('2.CAD NCCF'!L150,'3.USD NCCF'!L150,'4.EUR NCCF'!L150,'5.GBP NCCF'!L150,'6.Other(Incld) NCCF'!L150)</f>
        <v>0</v>
      </c>
      <c r="M150" s="192">
        <f>SUM('2.CAD NCCF'!M150,'3.USD NCCF'!M150,'4.EUR NCCF'!M150,'5.GBP NCCF'!M150,'6.Other(Incld) NCCF'!M150)</f>
        <v>0</v>
      </c>
      <c r="N150" s="182">
        <f>SUM('2.CAD NCCF'!N150,'3.USD NCCF'!N150,'4.EUR NCCF'!N150,'5.GBP NCCF'!N150,'6.Other(Incld) NCCF'!N150)</f>
        <v>0</v>
      </c>
      <c r="O150" s="182">
        <f>SUM('2.CAD NCCF'!O150,'3.USD NCCF'!O150,'4.EUR NCCF'!O150,'5.GBP NCCF'!O150,'6.Other(Incld) NCCF'!O150)</f>
        <v>0</v>
      </c>
      <c r="P150" s="182">
        <f>SUM('2.CAD NCCF'!P150,'3.USD NCCF'!P150,'4.EUR NCCF'!P150,'5.GBP NCCF'!P150,'6.Other(Incld) NCCF'!P150)</f>
        <v>0</v>
      </c>
      <c r="Q150" s="182">
        <f>SUM('2.CAD NCCF'!Q150,'3.USD NCCF'!Q150,'4.EUR NCCF'!Q150,'5.GBP NCCF'!Q150,'6.Other(Incld) NCCF'!Q150)</f>
        <v>0</v>
      </c>
      <c r="R150" s="182">
        <f>SUM('2.CAD NCCF'!R150,'3.USD NCCF'!R150,'4.EUR NCCF'!R150,'5.GBP NCCF'!R150,'6.Other(Incld) NCCF'!R150)</f>
        <v>0</v>
      </c>
      <c r="S150" s="182">
        <f>SUM('2.CAD NCCF'!S150,'3.USD NCCF'!S150,'4.EUR NCCF'!S150,'5.GBP NCCF'!S150,'6.Other(Incld) NCCF'!S150)</f>
        <v>0</v>
      </c>
      <c r="T150" s="182">
        <f>SUM('2.CAD NCCF'!T150,'3.USD NCCF'!T150,'4.EUR NCCF'!T150,'5.GBP NCCF'!T150,'6.Other(Incld) NCCF'!T150)</f>
        <v>0</v>
      </c>
      <c r="U150" s="182">
        <f>SUM('2.CAD NCCF'!U150,'3.USD NCCF'!U150,'4.EUR NCCF'!U150,'5.GBP NCCF'!U150,'6.Other(Incld) NCCF'!U150)</f>
        <v>0</v>
      </c>
      <c r="V150" s="195">
        <f>SUM('2.CAD NCCF'!V150,'3.USD NCCF'!V150,'4.EUR NCCF'!V150,'5.GBP NCCF'!V150,'6.Other(Incld) NCCF'!V150)</f>
        <v>0</v>
      </c>
      <c r="W150" s="125">
        <f>SUM('2.CAD NCCF'!W150,'3.USD NCCF'!W150,'4.EUR NCCF'!W150,'5.GBP NCCF'!W150,'6.Other(Incld) NCCF'!W150)</f>
        <v>0</v>
      </c>
      <c r="Y150" s="367"/>
    </row>
    <row r="151" spans="2:25" s="72" customFormat="1" outlineLevel="1" x14ac:dyDescent="0.2">
      <c r="B151" s="25"/>
      <c r="C151" s="23"/>
      <c r="D151" s="23"/>
      <c r="E151" s="24"/>
      <c r="F151" s="176" t="s">
        <v>330</v>
      </c>
      <c r="G151" s="190">
        <f>SUM('2.CAD NCCF'!G151,'3.USD NCCF'!G151,'4.EUR NCCF'!G151,'5.GBP NCCF'!G151,'6.Other(Incld) NCCF'!G151)</f>
        <v>0</v>
      </c>
      <c r="H151" s="242">
        <f>SUM('2.CAD NCCF'!H151,'3.USD NCCF'!H151,'4.EUR NCCF'!H151,'5.GBP NCCF'!H151,'6.Other(Incld) NCCF'!H151)</f>
        <v>0</v>
      </c>
      <c r="I151" s="179">
        <f>SUM('2.CAD NCCF'!I151,'3.USD NCCF'!I151,'4.EUR NCCF'!I151,'5.GBP NCCF'!I151,'6.Other(Incld) NCCF'!I151)</f>
        <v>0</v>
      </c>
      <c r="J151" s="179">
        <f>SUM('2.CAD NCCF'!J151,'3.USD NCCF'!J151,'4.EUR NCCF'!J151,'5.GBP NCCF'!J151,'6.Other(Incld) NCCF'!J151)</f>
        <v>0</v>
      </c>
      <c r="K151" s="197">
        <f>SUM('2.CAD NCCF'!K151,'3.USD NCCF'!K151,'4.EUR NCCF'!K151,'5.GBP NCCF'!K151,'6.Other(Incld) NCCF'!K151)</f>
        <v>0</v>
      </c>
      <c r="L151" s="178">
        <f>SUM('2.CAD NCCF'!L151,'3.USD NCCF'!L151,'4.EUR NCCF'!L151,'5.GBP NCCF'!L151,'6.Other(Incld) NCCF'!L151)</f>
        <v>0</v>
      </c>
      <c r="M151" s="192">
        <f>SUM('2.CAD NCCF'!M151,'3.USD NCCF'!M151,'4.EUR NCCF'!M151,'5.GBP NCCF'!M151,'6.Other(Incld) NCCF'!M151)</f>
        <v>0</v>
      </c>
      <c r="N151" s="182">
        <f>SUM('2.CAD NCCF'!N151,'3.USD NCCF'!N151,'4.EUR NCCF'!N151,'5.GBP NCCF'!N151,'6.Other(Incld) NCCF'!N151)</f>
        <v>0</v>
      </c>
      <c r="O151" s="182">
        <f>SUM('2.CAD NCCF'!O151,'3.USD NCCF'!O151,'4.EUR NCCF'!O151,'5.GBP NCCF'!O151,'6.Other(Incld) NCCF'!O151)</f>
        <v>0</v>
      </c>
      <c r="P151" s="182">
        <f>SUM('2.CAD NCCF'!P151,'3.USD NCCF'!P151,'4.EUR NCCF'!P151,'5.GBP NCCF'!P151,'6.Other(Incld) NCCF'!P151)</f>
        <v>0</v>
      </c>
      <c r="Q151" s="182">
        <f>SUM('2.CAD NCCF'!Q151,'3.USD NCCF'!Q151,'4.EUR NCCF'!Q151,'5.GBP NCCF'!Q151,'6.Other(Incld) NCCF'!Q151)</f>
        <v>0</v>
      </c>
      <c r="R151" s="182">
        <f>SUM('2.CAD NCCF'!R151,'3.USD NCCF'!R151,'4.EUR NCCF'!R151,'5.GBP NCCF'!R151,'6.Other(Incld) NCCF'!R151)</f>
        <v>0</v>
      </c>
      <c r="S151" s="182">
        <f>SUM('2.CAD NCCF'!S151,'3.USD NCCF'!S151,'4.EUR NCCF'!S151,'5.GBP NCCF'!S151,'6.Other(Incld) NCCF'!S151)</f>
        <v>0</v>
      </c>
      <c r="T151" s="182">
        <f>SUM('2.CAD NCCF'!T151,'3.USD NCCF'!T151,'4.EUR NCCF'!T151,'5.GBP NCCF'!T151,'6.Other(Incld) NCCF'!T151)</f>
        <v>0</v>
      </c>
      <c r="U151" s="182">
        <f>SUM('2.CAD NCCF'!U151,'3.USD NCCF'!U151,'4.EUR NCCF'!U151,'5.GBP NCCF'!U151,'6.Other(Incld) NCCF'!U151)</f>
        <v>0</v>
      </c>
      <c r="V151" s="195">
        <f>SUM('2.CAD NCCF'!V151,'3.USD NCCF'!V151,'4.EUR NCCF'!V151,'5.GBP NCCF'!V151,'6.Other(Incld) NCCF'!V151)</f>
        <v>0</v>
      </c>
      <c r="W151" s="125">
        <f>SUM('2.CAD NCCF'!W151,'3.USD NCCF'!W151,'4.EUR NCCF'!W151,'5.GBP NCCF'!W151,'6.Other(Incld) NCCF'!W151)</f>
        <v>0</v>
      </c>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83"/>
    </row>
    <row r="154" spans="2:25" s="72" customFormat="1" outlineLevel="1" x14ac:dyDescent="0.2">
      <c r="B154" s="25"/>
      <c r="C154" s="23"/>
      <c r="D154" s="23"/>
      <c r="E154" s="64"/>
      <c r="F154" s="176" t="s">
        <v>55</v>
      </c>
      <c r="G154" s="190">
        <f>SUM('2.CAD NCCF'!G154,'3.USD NCCF'!G154,'4.EUR NCCF'!G154,'5.GBP NCCF'!G154,'6.Other(Incld) NCCF'!G154)</f>
        <v>0</v>
      </c>
      <c r="H154" s="242">
        <f>SUM('2.CAD NCCF'!H154,'3.USD NCCF'!H154,'4.EUR NCCF'!H154,'5.GBP NCCF'!H154,'6.Other(Incld) NCCF'!H154)</f>
        <v>0</v>
      </c>
      <c r="I154" s="179">
        <f>SUM('2.CAD NCCF'!I154,'3.USD NCCF'!I154,'4.EUR NCCF'!I154,'5.GBP NCCF'!I154,'6.Other(Incld) NCCF'!I154)</f>
        <v>0</v>
      </c>
      <c r="J154" s="179">
        <f>SUM('2.CAD NCCF'!J154,'3.USD NCCF'!J154,'4.EUR NCCF'!J154,'5.GBP NCCF'!J154,'6.Other(Incld) NCCF'!J154)</f>
        <v>0</v>
      </c>
      <c r="K154" s="197">
        <f>SUM('2.CAD NCCF'!K154,'3.USD NCCF'!K154,'4.EUR NCCF'!K154,'5.GBP NCCF'!K154,'6.Other(Incld) NCCF'!K154)</f>
        <v>0</v>
      </c>
      <c r="L154" s="178">
        <f>SUM('2.CAD NCCF'!L154,'3.USD NCCF'!L154,'4.EUR NCCF'!L154,'5.GBP NCCF'!L154,'6.Other(Incld) NCCF'!L154)</f>
        <v>0</v>
      </c>
      <c r="M154" s="192">
        <f>SUM('2.CAD NCCF'!M154,'3.USD NCCF'!M154,'4.EUR NCCF'!M154,'5.GBP NCCF'!M154,'6.Other(Incld) NCCF'!M154)</f>
        <v>0</v>
      </c>
      <c r="N154" s="182">
        <f>SUM('2.CAD NCCF'!N154,'3.USD NCCF'!N154,'4.EUR NCCF'!N154,'5.GBP NCCF'!N154,'6.Other(Incld) NCCF'!N154)</f>
        <v>0</v>
      </c>
      <c r="O154" s="182">
        <f>SUM('2.CAD NCCF'!O154,'3.USD NCCF'!O154,'4.EUR NCCF'!O154,'5.GBP NCCF'!O154,'6.Other(Incld) NCCF'!O154)</f>
        <v>0</v>
      </c>
      <c r="P154" s="182">
        <f>SUM('2.CAD NCCF'!P154,'3.USD NCCF'!P154,'4.EUR NCCF'!P154,'5.GBP NCCF'!P154,'6.Other(Incld) NCCF'!P154)</f>
        <v>0</v>
      </c>
      <c r="Q154" s="182">
        <f>SUM('2.CAD NCCF'!Q154,'3.USD NCCF'!Q154,'4.EUR NCCF'!Q154,'5.GBP NCCF'!Q154,'6.Other(Incld) NCCF'!Q154)</f>
        <v>0</v>
      </c>
      <c r="R154" s="182">
        <f>SUM('2.CAD NCCF'!R154,'3.USD NCCF'!R154,'4.EUR NCCF'!R154,'5.GBP NCCF'!R154,'6.Other(Incld) NCCF'!R154)</f>
        <v>0</v>
      </c>
      <c r="S154" s="182">
        <f>SUM('2.CAD NCCF'!S154,'3.USD NCCF'!S154,'4.EUR NCCF'!S154,'5.GBP NCCF'!S154,'6.Other(Incld) NCCF'!S154)</f>
        <v>0</v>
      </c>
      <c r="T154" s="182">
        <f>SUM('2.CAD NCCF'!T154,'3.USD NCCF'!T154,'4.EUR NCCF'!T154,'5.GBP NCCF'!T154,'6.Other(Incld) NCCF'!T154)</f>
        <v>0</v>
      </c>
      <c r="U154" s="182">
        <f>SUM('2.CAD NCCF'!U154,'3.USD NCCF'!U154,'4.EUR NCCF'!U154,'5.GBP NCCF'!U154,'6.Other(Incld) NCCF'!U154)</f>
        <v>0</v>
      </c>
      <c r="V154" s="195">
        <f>SUM('2.CAD NCCF'!V154,'3.USD NCCF'!V154,'4.EUR NCCF'!V154,'5.GBP NCCF'!V154,'6.Other(Incld) NCCF'!V154)</f>
        <v>0</v>
      </c>
      <c r="W154" s="125">
        <f>SUM('2.CAD NCCF'!W154,'3.USD NCCF'!W154,'4.EUR NCCF'!W154,'5.GBP NCCF'!W154,'6.Other(Incld) NCCF'!W154)</f>
        <v>0</v>
      </c>
      <c r="Y154" s="367"/>
    </row>
    <row r="155" spans="2:25" s="72" customFormat="1" outlineLevel="1" x14ac:dyDescent="0.2">
      <c r="B155" s="25"/>
      <c r="C155" s="23"/>
      <c r="D155" s="23"/>
      <c r="E155" s="24"/>
      <c r="F155" s="176" t="s">
        <v>161</v>
      </c>
      <c r="G155" s="190">
        <f>SUM('2.CAD NCCF'!G155,'3.USD NCCF'!G155,'4.EUR NCCF'!G155,'5.GBP NCCF'!G155,'6.Other(Incld) NCCF'!G155)</f>
        <v>0</v>
      </c>
      <c r="H155" s="242">
        <f>SUM('2.CAD NCCF'!H155,'3.USD NCCF'!H155,'4.EUR NCCF'!H155,'5.GBP NCCF'!H155,'6.Other(Incld) NCCF'!H155)</f>
        <v>0</v>
      </c>
      <c r="I155" s="179">
        <f>SUM('2.CAD NCCF'!I155,'3.USD NCCF'!I155,'4.EUR NCCF'!I155,'5.GBP NCCF'!I155,'6.Other(Incld) NCCF'!I155)</f>
        <v>0</v>
      </c>
      <c r="J155" s="179">
        <f>SUM('2.CAD NCCF'!J155,'3.USD NCCF'!J155,'4.EUR NCCF'!J155,'5.GBP NCCF'!J155,'6.Other(Incld) NCCF'!J155)</f>
        <v>0</v>
      </c>
      <c r="K155" s="197">
        <f>SUM('2.CAD NCCF'!K155,'3.USD NCCF'!K155,'4.EUR NCCF'!K155,'5.GBP NCCF'!K155,'6.Other(Incld) NCCF'!K155)</f>
        <v>0</v>
      </c>
      <c r="L155" s="178">
        <f>SUM('2.CAD NCCF'!L155,'3.USD NCCF'!L155,'4.EUR NCCF'!L155,'5.GBP NCCF'!L155,'6.Other(Incld) NCCF'!L155)</f>
        <v>0</v>
      </c>
      <c r="M155" s="192">
        <f>SUM('2.CAD NCCF'!M155,'3.USD NCCF'!M155,'4.EUR NCCF'!M155,'5.GBP NCCF'!M155,'6.Other(Incld) NCCF'!M155)</f>
        <v>0</v>
      </c>
      <c r="N155" s="182">
        <f>SUM('2.CAD NCCF'!N155,'3.USD NCCF'!N155,'4.EUR NCCF'!N155,'5.GBP NCCF'!N155,'6.Other(Incld) NCCF'!N155)</f>
        <v>0</v>
      </c>
      <c r="O155" s="182">
        <f>SUM('2.CAD NCCF'!O155,'3.USD NCCF'!O155,'4.EUR NCCF'!O155,'5.GBP NCCF'!O155,'6.Other(Incld) NCCF'!O155)</f>
        <v>0</v>
      </c>
      <c r="P155" s="182">
        <f>SUM('2.CAD NCCF'!P155,'3.USD NCCF'!P155,'4.EUR NCCF'!P155,'5.GBP NCCF'!P155,'6.Other(Incld) NCCF'!P155)</f>
        <v>0</v>
      </c>
      <c r="Q155" s="182">
        <f>SUM('2.CAD NCCF'!Q155,'3.USD NCCF'!Q155,'4.EUR NCCF'!Q155,'5.GBP NCCF'!Q155,'6.Other(Incld) NCCF'!Q155)</f>
        <v>0</v>
      </c>
      <c r="R155" s="182">
        <f>SUM('2.CAD NCCF'!R155,'3.USD NCCF'!R155,'4.EUR NCCF'!R155,'5.GBP NCCF'!R155,'6.Other(Incld) NCCF'!R155)</f>
        <v>0</v>
      </c>
      <c r="S155" s="182">
        <f>SUM('2.CAD NCCF'!S155,'3.USD NCCF'!S155,'4.EUR NCCF'!S155,'5.GBP NCCF'!S155,'6.Other(Incld) NCCF'!S155)</f>
        <v>0</v>
      </c>
      <c r="T155" s="182">
        <f>SUM('2.CAD NCCF'!T155,'3.USD NCCF'!T155,'4.EUR NCCF'!T155,'5.GBP NCCF'!T155,'6.Other(Incld) NCCF'!T155)</f>
        <v>0</v>
      </c>
      <c r="U155" s="182">
        <f>SUM('2.CAD NCCF'!U155,'3.USD NCCF'!U155,'4.EUR NCCF'!U155,'5.GBP NCCF'!U155,'6.Other(Incld) NCCF'!U155)</f>
        <v>0</v>
      </c>
      <c r="V155" s="195">
        <f>SUM('2.CAD NCCF'!V155,'3.USD NCCF'!V155,'4.EUR NCCF'!V155,'5.GBP NCCF'!V155,'6.Other(Incld) NCCF'!V155)</f>
        <v>0</v>
      </c>
      <c r="W155" s="125">
        <f>SUM('2.CAD NCCF'!W155,'3.USD NCCF'!W155,'4.EUR NCCF'!W155,'5.GBP NCCF'!W155,'6.Other(Incld) NCCF'!W155)</f>
        <v>0</v>
      </c>
      <c r="Y155" s="367"/>
    </row>
    <row r="156" spans="2:25" s="72" customFormat="1" outlineLevel="1" x14ac:dyDescent="0.2">
      <c r="B156" s="25"/>
      <c r="C156" s="23"/>
      <c r="D156" s="23"/>
      <c r="E156" s="24"/>
      <c r="F156" s="176" t="s">
        <v>331</v>
      </c>
      <c r="G156" s="190">
        <f>SUM('2.CAD NCCF'!G156,'3.USD NCCF'!G156,'4.EUR NCCF'!G156,'5.GBP NCCF'!G156,'6.Other(Incld) NCCF'!G156)</f>
        <v>0</v>
      </c>
      <c r="H156" s="242">
        <f>SUM('2.CAD NCCF'!H156,'3.USD NCCF'!H156,'4.EUR NCCF'!H156,'5.GBP NCCF'!H156,'6.Other(Incld) NCCF'!H156)</f>
        <v>0</v>
      </c>
      <c r="I156" s="179">
        <f>SUM('2.CAD NCCF'!I156,'3.USD NCCF'!I156,'4.EUR NCCF'!I156,'5.GBP NCCF'!I156,'6.Other(Incld) NCCF'!I156)</f>
        <v>0</v>
      </c>
      <c r="J156" s="179">
        <f>SUM('2.CAD NCCF'!J156,'3.USD NCCF'!J156,'4.EUR NCCF'!J156,'5.GBP NCCF'!J156,'6.Other(Incld) NCCF'!J156)</f>
        <v>0</v>
      </c>
      <c r="K156" s="197">
        <f>SUM('2.CAD NCCF'!K156,'3.USD NCCF'!K156,'4.EUR NCCF'!K156,'5.GBP NCCF'!K156,'6.Other(Incld) NCCF'!K156)</f>
        <v>0</v>
      </c>
      <c r="L156" s="178">
        <f>SUM('2.CAD NCCF'!L156,'3.USD NCCF'!L156,'4.EUR NCCF'!L156,'5.GBP NCCF'!L156,'6.Other(Incld) NCCF'!L156)</f>
        <v>0</v>
      </c>
      <c r="M156" s="192">
        <f>SUM('2.CAD NCCF'!M156,'3.USD NCCF'!M156,'4.EUR NCCF'!M156,'5.GBP NCCF'!M156,'6.Other(Incld) NCCF'!M156)</f>
        <v>0</v>
      </c>
      <c r="N156" s="182">
        <f>SUM('2.CAD NCCF'!N156,'3.USD NCCF'!N156,'4.EUR NCCF'!N156,'5.GBP NCCF'!N156,'6.Other(Incld) NCCF'!N156)</f>
        <v>0</v>
      </c>
      <c r="O156" s="182">
        <f>SUM('2.CAD NCCF'!O156,'3.USD NCCF'!O156,'4.EUR NCCF'!O156,'5.GBP NCCF'!O156,'6.Other(Incld) NCCF'!O156)</f>
        <v>0</v>
      </c>
      <c r="P156" s="182">
        <f>SUM('2.CAD NCCF'!P156,'3.USD NCCF'!P156,'4.EUR NCCF'!P156,'5.GBP NCCF'!P156,'6.Other(Incld) NCCF'!P156)</f>
        <v>0</v>
      </c>
      <c r="Q156" s="182">
        <f>SUM('2.CAD NCCF'!Q156,'3.USD NCCF'!Q156,'4.EUR NCCF'!Q156,'5.GBP NCCF'!Q156,'6.Other(Incld) NCCF'!Q156)</f>
        <v>0</v>
      </c>
      <c r="R156" s="182">
        <f>SUM('2.CAD NCCF'!R156,'3.USD NCCF'!R156,'4.EUR NCCF'!R156,'5.GBP NCCF'!R156,'6.Other(Incld) NCCF'!R156)</f>
        <v>0</v>
      </c>
      <c r="S156" s="182">
        <f>SUM('2.CAD NCCF'!S156,'3.USD NCCF'!S156,'4.EUR NCCF'!S156,'5.GBP NCCF'!S156,'6.Other(Incld) NCCF'!S156)</f>
        <v>0</v>
      </c>
      <c r="T156" s="182">
        <f>SUM('2.CAD NCCF'!T156,'3.USD NCCF'!T156,'4.EUR NCCF'!T156,'5.GBP NCCF'!T156,'6.Other(Incld) NCCF'!T156)</f>
        <v>0</v>
      </c>
      <c r="U156" s="182">
        <f>SUM('2.CAD NCCF'!U156,'3.USD NCCF'!U156,'4.EUR NCCF'!U156,'5.GBP NCCF'!U156,'6.Other(Incld) NCCF'!U156)</f>
        <v>0</v>
      </c>
      <c r="V156" s="195">
        <f>SUM('2.CAD NCCF'!V156,'3.USD NCCF'!V156,'4.EUR NCCF'!V156,'5.GBP NCCF'!V156,'6.Other(Incld) NCCF'!V156)</f>
        <v>0</v>
      </c>
      <c r="W156" s="125">
        <f>SUM('2.CAD NCCF'!W156,'3.USD NCCF'!W156,'4.EUR NCCF'!W156,'5.GBP NCCF'!W156,'6.Other(Incld) NCCF'!W156)</f>
        <v>0</v>
      </c>
      <c r="Y156" s="367"/>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
      <c r="B158" s="25"/>
      <c r="C158" s="23"/>
      <c r="D158" s="23"/>
      <c r="E158" s="24"/>
      <c r="F158" s="176" t="s">
        <v>162</v>
      </c>
      <c r="G158" s="190">
        <f>SUM('2.CAD NCCF'!G158,'3.USD NCCF'!G158,'4.EUR NCCF'!G158,'5.GBP NCCF'!G158,'6.Other(Incld) NCCF'!G158)</f>
        <v>0</v>
      </c>
      <c r="H158" s="242">
        <f>SUM('2.CAD NCCF'!H158,'3.USD NCCF'!H158,'4.EUR NCCF'!H158,'5.GBP NCCF'!H158,'6.Other(Incld) NCCF'!H158)</f>
        <v>0</v>
      </c>
      <c r="I158" s="179">
        <f>SUM('2.CAD NCCF'!I158,'3.USD NCCF'!I158,'4.EUR NCCF'!I158,'5.GBP NCCF'!I158,'6.Other(Incld) NCCF'!I158)</f>
        <v>0</v>
      </c>
      <c r="J158" s="179">
        <f>SUM('2.CAD NCCF'!J158,'3.USD NCCF'!J158,'4.EUR NCCF'!J158,'5.GBP NCCF'!J158,'6.Other(Incld) NCCF'!J158)</f>
        <v>0</v>
      </c>
      <c r="K158" s="197">
        <f>SUM('2.CAD NCCF'!K158,'3.USD NCCF'!K158,'4.EUR NCCF'!K158,'5.GBP NCCF'!K158,'6.Other(Incld) NCCF'!K158)</f>
        <v>0</v>
      </c>
      <c r="L158" s="178">
        <f>SUM('2.CAD NCCF'!L158,'3.USD NCCF'!L158,'4.EUR NCCF'!L158,'5.GBP NCCF'!L158,'6.Other(Incld) NCCF'!L158)</f>
        <v>0</v>
      </c>
      <c r="M158" s="192">
        <f>SUM('2.CAD NCCF'!M158,'3.USD NCCF'!M158,'4.EUR NCCF'!M158,'5.GBP NCCF'!M158,'6.Other(Incld) NCCF'!M158)</f>
        <v>0</v>
      </c>
      <c r="N158" s="182">
        <f>SUM('2.CAD NCCF'!N158,'3.USD NCCF'!N158,'4.EUR NCCF'!N158,'5.GBP NCCF'!N158,'6.Other(Incld) NCCF'!N158)</f>
        <v>0</v>
      </c>
      <c r="O158" s="182">
        <f>SUM('2.CAD NCCF'!O158,'3.USD NCCF'!O158,'4.EUR NCCF'!O158,'5.GBP NCCF'!O158,'6.Other(Incld) NCCF'!O158)</f>
        <v>0</v>
      </c>
      <c r="P158" s="182">
        <f>SUM('2.CAD NCCF'!P158,'3.USD NCCF'!P158,'4.EUR NCCF'!P158,'5.GBP NCCF'!P158,'6.Other(Incld) NCCF'!P158)</f>
        <v>0</v>
      </c>
      <c r="Q158" s="182">
        <f>SUM('2.CAD NCCF'!Q158,'3.USD NCCF'!Q158,'4.EUR NCCF'!Q158,'5.GBP NCCF'!Q158,'6.Other(Incld) NCCF'!Q158)</f>
        <v>0</v>
      </c>
      <c r="R158" s="182">
        <f>SUM('2.CAD NCCF'!R158,'3.USD NCCF'!R158,'4.EUR NCCF'!R158,'5.GBP NCCF'!R158,'6.Other(Incld) NCCF'!R158)</f>
        <v>0</v>
      </c>
      <c r="S158" s="182">
        <f>SUM('2.CAD NCCF'!S158,'3.USD NCCF'!S158,'4.EUR NCCF'!S158,'5.GBP NCCF'!S158,'6.Other(Incld) NCCF'!S158)</f>
        <v>0</v>
      </c>
      <c r="T158" s="182">
        <f>SUM('2.CAD NCCF'!T158,'3.USD NCCF'!T158,'4.EUR NCCF'!T158,'5.GBP NCCF'!T158,'6.Other(Incld) NCCF'!T158)</f>
        <v>0</v>
      </c>
      <c r="U158" s="182">
        <f>SUM('2.CAD NCCF'!U158,'3.USD NCCF'!U158,'4.EUR NCCF'!U158,'5.GBP NCCF'!U158,'6.Other(Incld) NCCF'!U158)</f>
        <v>0</v>
      </c>
      <c r="V158" s="195">
        <f>SUM('2.CAD NCCF'!V158,'3.USD NCCF'!V158,'4.EUR NCCF'!V158,'5.GBP NCCF'!V158,'6.Other(Incld) NCCF'!V158)</f>
        <v>0</v>
      </c>
      <c r="W158" s="125">
        <f>SUM('2.CAD NCCF'!W158,'3.USD NCCF'!W158,'4.EUR NCCF'!W158,'5.GBP NCCF'!W158,'6.Other(Incld) NCCF'!W158)</f>
        <v>0</v>
      </c>
      <c r="Y158" s="367"/>
    </row>
    <row r="159" spans="2:25" s="72" customFormat="1" outlineLevel="1" x14ac:dyDescent="0.2">
      <c r="B159" s="25"/>
      <c r="C159" s="23"/>
      <c r="D159" s="23"/>
      <c r="E159" s="24"/>
      <c r="F159" s="176" t="s">
        <v>163</v>
      </c>
      <c r="G159" s="190">
        <f>SUM('2.CAD NCCF'!G159,'3.USD NCCF'!G159,'4.EUR NCCF'!G159,'5.GBP NCCF'!G159,'6.Other(Incld) NCCF'!G159)</f>
        <v>0</v>
      </c>
      <c r="H159" s="242">
        <f>SUM('2.CAD NCCF'!H159,'3.USD NCCF'!H159,'4.EUR NCCF'!H159,'5.GBP NCCF'!H159,'6.Other(Incld) NCCF'!H159)</f>
        <v>0</v>
      </c>
      <c r="I159" s="179">
        <f>SUM('2.CAD NCCF'!I159,'3.USD NCCF'!I159,'4.EUR NCCF'!I159,'5.GBP NCCF'!I159,'6.Other(Incld) NCCF'!I159)</f>
        <v>0</v>
      </c>
      <c r="J159" s="179">
        <f>SUM('2.CAD NCCF'!J159,'3.USD NCCF'!J159,'4.EUR NCCF'!J159,'5.GBP NCCF'!J159,'6.Other(Incld) NCCF'!J159)</f>
        <v>0</v>
      </c>
      <c r="K159" s="197">
        <f>SUM('2.CAD NCCF'!K159,'3.USD NCCF'!K159,'4.EUR NCCF'!K159,'5.GBP NCCF'!K159,'6.Other(Incld) NCCF'!K159)</f>
        <v>0</v>
      </c>
      <c r="L159" s="178">
        <f>SUM('2.CAD NCCF'!L159,'3.USD NCCF'!L159,'4.EUR NCCF'!L159,'5.GBP NCCF'!L159,'6.Other(Incld) NCCF'!L159)</f>
        <v>0</v>
      </c>
      <c r="M159" s="192">
        <f>SUM('2.CAD NCCF'!M159,'3.USD NCCF'!M159,'4.EUR NCCF'!M159,'5.GBP NCCF'!M159,'6.Other(Incld) NCCF'!M159)</f>
        <v>0</v>
      </c>
      <c r="N159" s="182">
        <f>SUM('2.CAD NCCF'!N159,'3.USD NCCF'!N159,'4.EUR NCCF'!N159,'5.GBP NCCF'!N159,'6.Other(Incld) NCCF'!N159)</f>
        <v>0</v>
      </c>
      <c r="O159" s="182">
        <f>SUM('2.CAD NCCF'!O159,'3.USD NCCF'!O159,'4.EUR NCCF'!O159,'5.GBP NCCF'!O159,'6.Other(Incld) NCCF'!O159)</f>
        <v>0</v>
      </c>
      <c r="P159" s="182">
        <f>SUM('2.CAD NCCF'!P159,'3.USD NCCF'!P159,'4.EUR NCCF'!P159,'5.GBP NCCF'!P159,'6.Other(Incld) NCCF'!P159)</f>
        <v>0</v>
      </c>
      <c r="Q159" s="182">
        <f>SUM('2.CAD NCCF'!Q159,'3.USD NCCF'!Q159,'4.EUR NCCF'!Q159,'5.GBP NCCF'!Q159,'6.Other(Incld) NCCF'!Q159)</f>
        <v>0</v>
      </c>
      <c r="R159" s="182">
        <f>SUM('2.CAD NCCF'!R159,'3.USD NCCF'!R159,'4.EUR NCCF'!R159,'5.GBP NCCF'!R159,'6.Other(Incld) NCCF'!R159)</f>
        <v>0</v>
      </c>
      <c r="S159" s="182">
        <f>SUM('2.CAD NCCF'!S159,'3.USD NCCF'!S159,'4.EUR NCCF'!S159,'5.GBP NCCF'!S159,'6.Other(Incld) NCCF'!S159)</f>
        <v>0</v>
      </c>
      <c r="T159" s="182">
        <f>SUM('2.CAD NCCF'!T159,'3.USD NCCF'!T159,'4.EUR NCCF'!T159,'5.GBP NCCF'!T159,'6.Other(Incld) NCCF'!T159)</f>
        <v>0</v>
      </c>
      <c r="U159" s="182">
        <f>SUM('2.CAD NCCF'!U159,'3.USD NCCF'!U159,'4.EUR NCCF'!U159,'5.GBP NCCF'!U159,'6.Other(Incld) NCCF'!U159)</f>
        <v>0</v>
      </c>
      <c r="V159" s="195">
        <f>SUM('2.CAD NCCF'!V159,'3.USD NCCF'!V159,'4.EUR NCCF'!V159,'5.GBP NCCF'!V159,'6.Other(Incld) NCCF'!V159)</f>
        <v>0</v>
      </c>
      <c r="W159" s="125">
        <f>SUM('2.CAD NCCF'!W159,'3.USD NCCF'!W159,'4.EUR NCCF'!W159,'5.GBP NCCF'!W159,'6.Other(Incld) NCCF'!W159)</f>
        <v>0</v>
      </c>
      <c r="Y159" s="367"/>
    </row>
    <row r="160" spans="2:25" s="72" customFormat="1" outlineLevel="1" x14ac:dyDescent="0.2">
      <c r="B160" s="25"/>
      <c r="C160" s="23"/>
      <c r="D160" s="23"/>
      <c r="E160" s="24"/>
      <c r="F160" s="176" t="s">
        <v>332</v>
      </c>
      <c r="G160" s="190">
        <f>SUM('2.CAD NCCF'!G160,'3.USD NCCF'!G160,'4.EUR NCCF'!G160,'5.GBP NCCF'!G160,'6.Other(Incld) NCCF'!G160)</f>
        <v>0</v>
      </c>
      <c r="H160" s="242">
        <f>SUM('2.CAD NCCF'!H160,'3.USD NCCF'!H160,'4.EUR NCCF'!H160,'5.GBP NCCF'!H160,'6.Other(Incld) NCCF'!H160)</f>
        <v>0</v>
      </c>
      <c r="I160" s="179">
        <f>SUM('2.CAD NCCF'!I160,'3.USD NCCF'!I160,'4.EUR NCCF'!I160,'5.GBP NCCF'!I160,'6.Other(Incld) NCCF'!I160)</f>
        <v>0</v>
      </c>
      <c r="J160" s="179">
        <f>SUM('2.CAD NCCF'!J160,'3.USD NCCF'!J160,'4.EUR NCCF'!J160,'5.GBP NCCF'!J160,'6.Other(Incld) NCCF'!J160)</f>
        <v>0</v>
      </c>
      <c r="K160" s="197">
        <f>SUM('2.CAD NCCF'!K160,'3.USD NCCF'!K160,'4.EUR NCCF'!K160,'5.GBP NCCF'!K160,'6.Other(Incld) NCCF'!K160)</f>
        <v>0</v>
      </c>
      <c r="L160" s="178">
        <f>SUM('2.CAD NCCF'!L160,'3.USD NCCF'!L160,'4.EUR NCCF'!L160,'5.GBP NCCF'!L160,'6.Other(Incld) NCCF'!L160)</f>
        <v>0</v>
      </c>
      <c r="M160" s="192">
        <f>SUM('2.CAD NCCF'!M160,'3.USD NCCF'!M160,'4.EUR NCCF'!M160,'5.GBP NCCF'!M160,'6.Other(Incld) NCCF'!M160)</f>
        <v>0</v>
      </c>
      <c r="N160" s="182">
        <f>SUM('2.CAD NCCF'!N160,'3.USD NCCF'!N160,'4.EUR NCCF'!N160,'5.GBP NCCF'!N160,'6.Other(Incld) NCCF'!N160)</f>
        <v>0</v>
      </c>
      <c r="O160" s="182">
        <f>SUM('2.CAD NCCF'!O160,'3.USD NCCF'!O160,'4.EUR NCCF'!O160,'5.GBP NCCF'!O160,'6.Other(Incld) NCCF'!O160)</f>
        <v>0</v>
      </c>
      <c r="P160" s="182">
        <f>SUM('2.CAD NCCF'!P160,'3.USD NCCF'!P160,'4.EUR NCCF'!P160,'5.GBP NCCF'!P160,'6.Other(Incld) NCCF'!P160)</f>
        <v>0</v>
      </c>
      <c r="Q160" s="182">
        <f>SUM('2.CAD NCCF'!Q160,'3.USD NCCF'!Q160,'4.EUR NCCF'!Q160,'5.GBP NCCF'!Q160,'6.Other(Incld) NCCF'!Q160)</f>
        <v>0</v>
      </c>
      <c r="R160" s="182">
        <f>SUM('2.CAD NCCF'!R160,'3.USD NCCF'!R160,'4.EUR NCCF'!R160,'5.GBP NCCF'!R160,'6.Other(Incld) NCCF'!R160)</f>
        <v>0</v>
      </c>
      <c r="S160" s="182">
        <f>SUM('2.CAD NCCF'!S160,'3.USD NCCF'!S160,'4.EUR NCCF'!S160,'5.GBP NCCF'!S160,'6.Other(Incld) NCCF'!S160)</f>
        <v>0</v>
      </c>
      <c r="T160" s="182">
        <f>SUM('2.CAD NCCF'!T160,'3.USD NCCF'!T160,'4.EUR NCCF'!T160,'5.GBP NCCF'!T160,'6.Other(Incld) NCCF'!T160)</f>
        <v>0</v>
      </c>
      <c r="U160" s="182">
        <f>SUM('2.CAD NCCF'!U160,'3.USD NCCF'!U160,'4.EUR NCCF'!U160,'5.GBP NCCF'!U160,'6.Other(Incld) NCCF'!U160)</f>
        <v>0</v>
      </c>
      <c r="V160" s="195">
        <f>SUM('2.CAD NCCF'!V160,'3.USD NCCF'!V160,'4.EUR NCCF'!V160,'5.GBP NCCF'!V160,'6.Other(Incld) NCCF'!V160)</f>
        <v>0</v>
      </c>
      <c r="W160" s="125">
        <f>SUM('2.CAD NCCF'!W160,'3.USD NCCF'!W160,'4.EUR NCCF'!W160,'5.GBP NCCF'!W160,'6.Other(Incld) NCCF'!W160)</f>
        <v>0</v>
      </c>
      <c r="Y160" s="367"/>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
      <c r="B162" s="25"/>
      <c r="C162" s="23"/>
      <c r="D162" s="23"/>
      <c r="E162" s="24"/>
      <c r="F162" s="176" t="s">
        <v>164</v>
      </c>
      <c r="G162" s="190">
        <f>SUM('2.CAD NCCF'!G162,'3.USD NCCF'!G162,'4.EUR NCCF'!G162,'5.GBP NCCF'!G162,'6.Other(Incld) NCCF'!G162)</f>
        <v>0</v>
      </c>
      <c r="H162" s="242">
        <f>SUM('2.CAD NCCF'!H162,'3.USD NCCF'!H162,'4.EUR NCCF'!H162,'5.GBP NCCF'!H162,'6.Other(Incld) NCCF'!H162)</f>
        <v>0</v>
      </c>
      <c r="I162" s="179">
        <f>SUM('2.CAD NCCF'!I162,'3.USD NCCF'!I162,'4.EUR NCCF'!I162,'5.GBP NCCF'!I162,'6.Other(Incld) NCCF'!I162)</f>
        <v>0</v>
      </c>
      <c r="J162" s="179">
        <f>SUM('2.CAD NCCF'!J162,'3.USD NCCF'!J162,'4.EUR NCCF'!J162,'5.GBP NCCF'!J162,'6.Other(Incld) NCCF'!J162)</f>
        <v>0</v>
      </c>
      <c r="K162" s="197">
        <f>SUM('2.CAD NCCF'!K162,'3.USD NCCF'!K162,'4.EUR NCCF'!K162,'5.GBP NCCF'!K162,'6.Other(Incld) NCCF'!K162)</f>
        <v>0</v>
      </c>
      <c r="L162" s="178">
        <f>SUM('2.CAD NCCF'!L162,'3.USD NCCF'!L162,'4.EUR NCCF'!L162,'5.GBP NCCF'!L162,'6.Other(Incld) NCCF'!L162)</f>
        <v>0</v>
      </c>
      <c r="M162" s="192">
        <f>SUM('2.CAD NCCF'!M162,'3.USD NCCF'!M162,'4.EUR NCCF'!M162,'5.GBP NCCF'!M162,'6.Other(Incld) NCCF'!M162)</f>
        <v>0</v>
      </c>
      <c r="N162" s="182">
        <f>SUM('2.CAD NCCF'!N162,'3.USD NCCF'!N162,'4.EUR NCCF'!N162,'5.GBP NCCF'!N162,'6.Other(Incld) NCCF'!N162)</f>
        <v>0</v>
      </c>
      <c r="O162" s="182">
        <f>SUM('2.CAD NCCF'!O162,'3.USD NCCF'!O162,'4.EUR NCCF'!O162,'5.GBP NCCF'!O162,'6.Other(Incld) NCCF'!O162)</f>
        <v>0</v>
      </c>
      <c r="P162" s="182">
        <f>SUM('2.CAD NCCF'!P162,'3.USD NCCF'!P162,'4.EUR NCCF'!P162,'5.GBP NCCF'!P162,'6.Other(Incld) NCCF'!P162)</f>
        <v>0</v>
      </c>
      <c r="Q162" s="182">
        <f>SUM('2.CAD NCCF'!Q162,'3.USD NCCF'!Q162,'4.EUR NCCF'!Q162,'5.GBP NCCF'!Q162,'6.Other(Incld) NCCF'!Q162)</f>
        <v>0</v>
      </c>
      <c r="R162" s="182">
        <f>SUM('2.CAD NCCF'!R162,'3.USD NCCF'!R162,'4.EUR NCCF'!R162,'5.GBP NCCF'!R162,'6.Other(Incld) NCCF'!R162)</f>
        <v>0</v>
      </c>
      <c r="S162" s="182">
        <f>SUM('2.CAD NCCF'!S162,'3.USD NCCF'!S162,'4.EUR NCCF'!S162,'5.GBP NCCF'!S162,'6.Other(Incld) NCCF'!S162)</f>
        <v>0</v>
      </c>
      <c r="T162" s="182">
        <f>SUM('2.CAD NCCF'!T162,'3.USD NCCF'!T162,'4.EUR NCCF'!T162,'5.GBP NCCF'!T162,'6.Other(Incld) NCCF'!T162)</f>
        <v>0</v>
      </c>
      <c r="U162" s="182">
        <f>SUM('2.CAD NCCF'!U162,'3.USD NCCF'!U162,'4.EUR NCCF'!U162,'5.GBP NCCF'!U162,'6.Other(Incld) NCCF'!U162)</f>
        <v>0</v>
      </c>
      <c r="V162" s="195">
        <f>SUM('2.CAD NCCF'!V162,'3.USD NCCF'!V162,'4.EUR NCCF'!V162,'5.GBP NCCF'!V162,'6.Other(Incld) NCCF'!V162)</f>
        <v>0</v>
      </c>
      <c r="W162" s="125">
        <f>SUM('2.CAD NCCF'!W162,'3.USD NCCF'!W162,'4.EUR NCCF'!W162,'5.GBP NCCF'!W162,'6.Other(Incld) NCCF'!W162)</f>
        <v>0</v>
      </c>
      <c r="Y162" s="367"/>
    </row>
    <row r="163" spans="2:25" s="72" customFormat="1" outlineLevel="1" x14ac:dyDescent="0.2">
      <c r="B163" s="25"/>
      <c r="C163" s="23"/>
      <c r="D163" s="23"/>
      <c r="E163" s="24"/>
      <c r="F163" s="176" t="s">
        <v>165</v>
      </c>
      <c r="G163" s="190">
        <f>SUM('2.CAD NCCF'!G163,'3.USD NCCF'!G163,'4.EUR NCCF'!G163,'5.GBP NCCF'!G163,'6.Other(Incld) NCCF'!G163)</f>
        <v>0</v>
      </c>
      <c r="H163" s="242">
        <f>SUM('2.CAD NCCF'!H163,'3.USD NCCF'!H163,'4.EUR NCCF'!H163,'5.GBP NCCF'!H163,'6.Other(Incld) NCCF'!H163)</f>
        <v>0</v>
      </c>
      <c r="I163" s="179">
        <f>SUM('2.CAD NCCF'!I163,'3.USD NCCF'!I163,'4.EUR NCCF'!I163,'5.GBP NCCF'!I163,'6.Other(Incld) NCCF'!I163)</f>
        <v>0</v>
      </c>
      <c r="J163" s="179">
        <f>SUM('2.CAD NCCF'!J163,'3.USD NCCF'!J163,'4.EUR NCCF'!J163,'5.GBP NCCF'!J163,'6.Other(Incld) NCCF'!J163)</f>
        <v>0</v>
      </c>
      <c r="K163" s="197">
        <f>SUM('2.CAD NCCF'!K163,'3.USD NCCF'!K163,'4.EUR NCCF'!K163,'5.GBP NCCF'!K163,'6.Other(Incld) NCCF'!K163)</f>
        <v>0</v>
      </c>
      <c r="L163" s="178">
        <f>SUM('2.CAD NCCF'!L163,'3.USD NCCF'!L163,'4.EUR NCCF'!L163,'5.GBP NCCF'!L163,'6.Other(Incld) NCCF'!L163)</f>
        <v>0</v>
      </c>
      <c r="M163" s="192">
        <f>SUM('2.CAD NCCF'!M163,'3.USD NCCF'!M163,'4.EUR NCCF'!M163,'5.GBP NCCF'!M163,'6.Other(Incld) NCCF'!M163)</f>
        <v>0</v>
      </c>
      <c r="N163" s="182">
        <f>SUM('2.CAD NCCF'!N163,'3.USD NCCF'!N163,'4.EUR NCCF'!N163,'5.GBP NCCF'!N163,'6.Other(Incld) NCCF'!N163)</f>
        <v>0</v>
      </c>
      <c r="O163" s="182">
        <f>SUM('2.CAD NCCF'!O163,'3.USD NCCF'!O163,'4.EUR NCCF'!O163,'5.GBP NCCF'!O163,'6.Other(Incld) NCCF'!O163)</f>
        <v>0</v>
      </c>
      <c r="P163" s="182">
        <f>SUM('2.CAD NCCF'!P163,'3.USD NCCF'!P163,'4.EUR NCCF'!P163,'5.GBP NCCF'!P163,'6.Other(Incld) NCCF'!P163)</f>
        <v>0</v>
      </c>
      <c r="Q163" s="182">
        <f>SUM('2.CAD NCCF'!Q163,'3.USD NCCF'!Q163,'4.EUR NCCF'!Q163,'5.GBP NCCF'!Q163,'6.Other(Incld) NCCF'!Q163)</f>
        <v>0</v>
      </c>
      <c r="R163" s="182">
        <f>SUM('2.CAD NCCF'!R163,'3.USD NCCF'!R163,'4.EUR NCCF'!R163,'5.GBP NCCF'!R163,'6.Other(Incld) NCCF'!R163)</f>
        <v>0</v>
      </c>
      <c r="S163" s="182">
        <f>SUM('2.CAD NCCF'!S163,'3.USD NCCF'!S163,'4.EUR NCCF'!S163,'5.GBP NCCF'!S163,'6.Other(Incld) NCCF'!S163)</f>
        <v>0</v>
      </c>
      <c r="T163" s="182">
        <f>SUM('2.CAD NCCF'!T163,'3.USD NCCF'!T163,'4.EUR NCCF'!T163,'5.GBP NCCF'!T163,'6.Other(Incld) NCCF'!T163)</f>
        <v>0</v>
      </c>
      <c r="U163" s="182">
        <f>SUM('2.CAD NCCF'!U163,'3.USD NCCF'!U163,'4.EUR NCCF'!U163,'5.GBP NCCF'!U163,'6.Other(Incld) NCCF'!U163)</f>
        <v>0</v>
      </c>
      <c r="V163" s="195">
        <f>SUM('2.CAD NCCF'!V163,'3.USD NCCF'!V163,'4.EUR NCCF'!V163,'5.GBP NCCF'!V163,'6.Other(Incld) NCCF'!V163)</f>
        <v>0</v>
      </c>
      <c r="W163" s="125">
        <f>SUM('2.CAD NCCF'!W163,'3.USD NCCF'!W163,'4.EUR NCCF'!W163,'5.GBP NCCF'!W163,'6.Other(Incld) NCCF'!W163)</f>
        <v>0</v>
      </c>
      <c r="Y163" s="367"/>
    </row>
    <row r="164" spans="2:25" s="72" customFormat="1" outlineLevel="1" x14ac:dyDescent="0.2">
      <c r="B164" s="25"/>
      <c r="C164" s="23"/>
      <c r="D164" s="23"/>
      <c r="E164" s="24"/>
      <c r="F164" s="176" t="s">
        <v>333</v>
      </c>
      <c r="G164" s="190">
        <f>SUM('2.CAD NCCF'!G164,'3.USD NCCF'!G164,'4.EUR NCCF'!G164,'5.GBP NCCF'!G164,'6.Other(Incld) NCCF'!G164)</f>
        <v>0</v>
      </c>
      <c r="H164" s="242">
        <f>SUM('2.CAD NCCF'!H164,'3.USD NCCF'!H164,'4.EUR NCCF'!H164,'5.GBP NCCF'!H164,'6.Other(Incld) NCCF'!H164)</f>
        <v>0</v>
      </c>
      <c r="I164" s="179">
        <f>SUM('2.CAD NCCF'!I164,'3.USD NCCF'!I164,'4.EUR NCCF'!I164,'5.GBP NCCF'!I164,'6.Other(Incld) NCCF'!I164)</f>
        <v>0</v>
      </c>
      <c r="J164" s="179">
        <f>SUM('2.CAD NCCF'!J164,'3.USD NCCF'!J164,'4.EUR NCCF'!J164,'5.GBP NCCF'!J164,'6.Other(Incld) NCCF'!J164)</f>
        <v>0</v>
      </c>
      <c r="K164" s="197">
        <f>SUM('2.CAD NCCF'!K164,'3.USD NCCF'!K164,'4.EUR NCCF'!K164,'5.GBP NCCF'!K164,'6.Other(Incld) NCCF'!K164)</f>
        <v>0</v>
      </c>
      <c r="L164" s="178">
        <f>SUM('2.CAD NCCF'!L164,'3.USD NCCF'!L164,'4.EUR NCCF'!L164,'5.GBP NCCF'!L164,'6.Other(Incld) NCCF'!L164)</f>
        <v>0</v>
      </c>
      <c r="M164" s="192">
        <f>SUM('2.CAD NCCF'!M164,'3.USD NCCF'!M164,'4.EUR NCCF'!M164,'5.GBP NCCF'!M164,'6.Other(Incld) NCCF'!M164)</f>
        <v>0</v>
      </c>
      <c r="N164" s="182">
        <f>SUM('2.CAD NCCF'!N164,'3.USD NCCF'!N164,'4.EUR NCCF'!N164,'5.GBP NCCF'!N164,'6.Other(Incld) NCCF'!N164)</f>
        <v>0</v>
      </c>
      <c r="O164" s="182">
        <f>SUM('2.CAD NCCF'!O164,'3.USD NCCF'!O164,'4.EUR NCCF'!O164,'5.GBP NCCF'!O164,'6.Other(Incld) NCCF'!O164)</f>
        <v>0</v>
      </c>
      <c r="P164" s="182">
        <f>SUM('2.CAD NCCF'!P164,'3.USD NCCF'!P164,'4.EUR NCCF'!P164,'5.GBP NCCF'!P164,'6.Other(Incld) NCCF'!P164)</f>
        <v>0</v>
      </c>
      <c r="Q164" s="182">
        <f>SUM('2.CAD NCCF'!Q164,'3.USD NCCF'!Q164,'4.EUR NCCF'!Q164,'5.GBP NCCF'!Q164,'6.Other(Incld) NCCF'!Q164)</f>
        <v>0</v>
      </c>
      <c r="R164" s="182">
        <f>SUM('2.CAD NCCF'!R164,'3.USD NCCF'!R164,'4.EUR NCCF'!R164,'5.GBP NCCF'!R164,'6.Other(Incld) NCCF'!R164)</f>
        <v>0</v>
      </c>
      <c r="S164" s="182">
        <f>SUM('2.CAD NCCF'!S164,'3.USD NCCF'!S164,'4.EUR NCCF'!S164,'5.GBP NCCF'!S164,'6.Other(Incld) NCCF'!S164)</f>
        <v>0</v>
      </c>
      <c r="T164" s="182">
        <f>SUM('2.CAD NCCF'!T164,'3.USD NCCF'!T164,'4.EUR NCCF'!T164,'5.GBP NCCF'!T164,'6.Other(Incld) NCCF'!T164)</f>
        <v>0</v>
      </c>
      <c r="U164" s="182">
        <f>SUM('2.CAD NCCF'!U164,'3.USD NCCF'!U164,'4.EUR NCCF'!U164,'5.GBP NCCF'!U164,'6.Other(Incld) NCCF'!U164)</f>
        <v>0</v>
      </c>
      <c r="V164" s="195">
        <f>SUM('2.CAD NCCF'!V164,'3.USD NCCF'!V164,'4.EUR NCCF'!V164,'5.GBP NCCF'!V164,'6.Other(Incld) NCCF'!V164)</f>
        <v>0</v>
      </c>
      <c r="W164" s="125">
        <f>SUM('2.CAD NCCF'!W164,'3.USD NCCF'!W164,'4.EUR NCCF'!W164,'5.GBP NCCF'!W164,'6.Other(Incld) NCCF'!W164)</f>
        <v>0</v>
      </c>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83"/>
    </row>
    <row r="167" spans="2:25" s="72" customFormat="1" outlineLevel="1" x14ac:dyDescent="0.2">
      <c r="B167" s="25"/>
      <c r="C167" s="23"/>
      <c r="D167" s="23"/>
      <c r="E167" s="24"/>
      <c r="F167" s="176" t="s">
        <v>61</v>
      </c>
      <c r="G167" s="190">
        <f>SUM('2.CAD NCCF'!G167,'3.USD NCCF'!G167,'4.EUR NCCF'!G167,'5.GBP NCCF'!G167,'6.Other(Incld) NCCF'!G167)</f>
        <v>0</v>
      </c>
      <c r="H167" s="242">
        <f>SUM('2.CAD NCCF'!H167,'3.USD NCCF'!H167,'4.EUR NCCF'!H167,'5.GBP NCCF'!H167,'6.Other(Incld) NCCF'!H167)</f>
        <v>0</v>
      </c>
      <c r="I167" s="179">
        <f>SUM('2.CAD NCCF'!I167,'3.USD NCCF'!I167,'4.EUR NCCF'!I167,'5.GBP NCCF'!I167,'6.Other(Incld) NCCF'!I167)</f>
        <v>0</v>
      </c>
      <c r="J167" s="179">
        <f>SUM('2.CAD NCCF'!J167,'3.USD NCCF'!J167,'4.EUR NCCF'!J167,'5.GBP NCCF'!J167,'6.Other(Incld) NCCF'!J167)</f>
        <v>0</v>
      </c>
      <c r="K167" s="197">
        <f>SUM('2.CAD NCCF'!K167,'3.USD NCCF'!K167,'4.EUR NCCF'!K167,'5.GBP NCCF'!K167,'6.Other(Incld) NCCF'!K167)</f>
        <v>0</v>
      </c>
      <c r="L167" s="178">
        <f>SUM('2.CAD NCCF'!L167,'3.USD NCCF'!L167,'4.EUR NCCF'!L167,'5.GBP NCCF'!L167,'6.Other(Incld) NCCF'!L167)</f>
        <v>0</v>
      </c>
      <c r="M167" s="192">
        <f>SUM('2.CAD NCCF'!M167,'3.USD NCCF'!M167,'4.EUR NCCF'!M167,'5.GBP NCCF'!M167,'6.Other(Incld) NCCF'!M167)</f>
        <v>0</v>
      </c>
      <c r="N167" s="182">
        <f>SUM('2.CAD NCCF'!N167,'3.USD NCCF'!N167,'4.EUR NCCF'!N167,'5.GBP NCCF'!N167,'6.Other(Incld) NCCF'!N167)</f>
        <v>0</v>
      </c>
      <c r="O167" s="182">
        <f>SUM('2.CAD NCCF'!O167,'3.USD NCCF'!O167,'4.EUR NCCF'!O167,'5.GBP NCCF'!O167,'6.Other(Incld) NCCF'!O167)</f>
        <v>0</v>
      </c>
      <c r="P167" s="182">
        <f>SUM('2.CAD NCCF'!P167,'3.USD NCCF'!P167,'4.EUR NCCF'!P167,'5.GBP NCCF'!P167,'6.Other(Incld) NCCF'!P167)</f>
        <v>0</v>
      </c>
      <c r="Q167" s="182">
        <f>SUM('2.CAD NCCF'!Q167,'3.USD NCCF'!Q167,'4.EUR NCCF'!Q167,'5.GBP NCCF'!Q167,'6.Other(Incld) NCCF'!Q167)</f>
        <v>0</v>
      </c>
      <c r="R167" s="182">
        <f>SUM('2.CAD NCCF'!R167,'3.USD NCCF'!R167,'4.EUR NCCF'!R167,'5.GBP NCCF'!R167,'6.Other(Incld) NCCF'!R167)</f>
        <v>0</v>
      </c>
      <c r="S167" s="182">
        <f>SUM('2.CAD NCCF'!S167,'3.USD NCCF'!S167,'4.EUR NCCF'!S167,'5.GBP NCCF'!S167,'6.Other(Incld) NCCF'!S167)</f>
        <v>0</v>
      </c>
      <c r="T167" s="182">
        <f>SUM('2.CAD NCCF'!T167,'3.USD NCCF'!T167,'4.EUR NCCF'!T167,'5.GBP NCCF'!T167,'6.Other(Incld) NCCF'!T167)</f>
        <v>0</v>
      </c>
      <c r="U167" s="182">
        <f>SUM('2.CAD NCCF'!U167,'3.USD NCCF'!U167,'4.EUR NCCF'!U167,'5.GBP NCCF'!U167,'6.Other(Incld) NCCF'!U167)</f>
        <v>0</v>
      </c>
      <c r="V167" s="195">
        <f>SUM('2.CAD NCCF'!V167,'3.USD NCCF'!V167,'4.EUR NCCF'!V167,'5.GBP NCCF'!V167,'6.Other(Incld) NCCF'!V167)</f>
        <v>0</v>
      </c>
      <c r="W167" s="125">
        <f>SUM('2.CAD NCCF'!W167,'3.USD NCCF'!W167,'4.EUR NCCF'!W167,'5.GBP NCCF'!W167,'6.Other(Incld) NCCF'!W167)</f>
        <v>0</v>
      </c>
      <c r="Y167" s="367"/>
    </row>
    <row r="168" spans="2:25" s="72" customFormat="1" outlineLevel="1" x14ac:dyDescent="0.2">
      <c r="B168" s="25"/>
      <c r="C168" s="23"/>
      <c r="D168" s="23"/>
      <c r="E168" s="24"/>
      <c r="F168" s="176" t="s">
        <v>173</v>
      </c>
      <c r="G168" s="190">
        <f>SUM('2.CAD NCCF'!G168,'3.USD NCCF'!G168,'4.EUR NCCF'!G168,'5.GBP NCCF'!G168,'6.Other(Incld) NCCF'!G168)</f>
        <v>0</v>
      </c>
      <c r="H168" s="242">
        <f>SUM('2.CAD NCCF'!H168,'3.USD NCCF'!H168,'4.EUR NCCF'!H168,'5.GBP NCCF'!H168,'6.Other(Incld) NCCF'!H168)</f>
        <v>0</v>
      </c>
      <c r="I168" s="179">
        <f>SUM('2.CAD NCCF'!I168,'3.USD NCCF'!I168,'4.EUR NCCF'!I168,'5.GBP NCCF'!I168,'6.Other(Incld) NCCF'!I168)</f>
        <v>0</v>
      </c>
      <c r="J168" s="179">
        <f>SUM('2.CAD NCCF'!J168,'3.USD NCCF'!J168,'4.EUR NCCF'!J168,'5.GBP NCCF'!J168,'6.Other(Incld) NCCF'!J168)</f>
        <v>0</v>
      </c>
      <c r="K168" s="197">
        <f>SUM('2.CAD NCCF'!K168,'3.USD NCCF'!K168,'4.EUR NCCF'!K168,'5.GBP NCCF'!K168,'6.Other(Incld) NCCF'!K168)</f>
        <v>0</v>
      </c>
      <c r="L168" s="178">
        <f>SUM('2.CAD NCCF'!L168,'3.USD NCCF'!L168,'4.EUR NCCF'!L168,'5.GBP NCCF'!L168,'6.Other(Incld) NCCF'!L168)</f>
        <v>0</v>
      </c>
      <c r="M168" s="192">
        <f>SUM('2.CAD NCCF'!M168,'3.USD NCCF'!M168,'4.EUR NCCF'!M168,'5.GBP NCCF'!M168,'6.Other(Incld) NCCF'!M168)</f>
        <v>0</v>
      </c>
      <c r="N168" s="182">
        <f>SUM('2.CAD NCCF'!N168,'3.USD NCCF'!N168,'4.EUR NCCF'!N168,'5.GBP NCCF'!N168,'6.Other(Incld) NCCF'!N168)</f>
        <v>0</v>
      </c>
      <c r="O168" s="182">
        <f>SUM('2.CAD NCCF'!O168,'3.USD NCCF'!O168,'4.EUR NCCF'!O168,'5.GBP NCCF'!O168,'6.Other(Incld) NCCF'!O168)</f>
        <v>0</v>
      </c>
      <c r="P168" s="182">
        <f>SUM('2.CAD NCCF'!P168,'3.USD NCCF'!P168,'4.EUR NCCF'!P168,'5.GBP NCCF'!P168,'6.Other(Incld) NCCF'!P168)</f>
        <v>0</v>
      </c>
      <c r="Q168" s="182">
        <f>SUM('2.CAD NCCF'!Q168,'3.USD NCCF'!Q168,'4.EUR NCCF'!Q168,'5.GBP NCCF'!Q168,'6.Other(Incld) NCCF'!Q168)</f>
        <v>0</v>
      </c>
      <c r="R168" s="182">
        <f>SUM('2.CAD NCCF'!R168,'3.USD NCCF'!R168,'4.EUR NCCF'!R168,'5.GBP NCCF'!R168,'6.Other(Incld) NCCF'!R168)</f>
        <v>0</v>
      </c>
      <c r="S168" s="182">
        <f>SUM('2.CAD NCCF'!S168,'3.USD NCCF'!S168,'4.EUR NCCF'!S168,'5.GBP NCCF'!S168,'6.Other(Incld) NCCF'!S168)</f>
        <v>0</v>
      </c>
      <c r="T168" s="182">
        <f>SUM('2.CAD NCCF'!T168,'3.USD NCCF'!T168,'4.EUR NCCF'!T168,'5.GBP NCCF'!T168,'6.Other(Incld) NCCF'!T168)</f>
        <v>0</v>
      </c>
      <c r="U168" s="182">
        <f>SUM('2.CAD NCCF'!U168,'3.USD NCCF'!U168,'4.EUR NCCF'!U168,'5.GBP NCCF'!U168,'6.Other(Incld) NCCF'!U168)</f>
        <v>0</v>
      </c>
      <c r="V168" s="195">
        <f>SUM('2.CAD NCCF'!V168,'3.USD NCCF'!V168,'4.EUR NCCF'!V168,'5.GBP NCCF'!V168,'6.Other(Incld) NCCF'!V168)</f>
        <v>0</v>
      </c>
      <c r="W168" s="125">
        <f>SUM('2.CAD NCCF'!W168,'3.USD NCCF'!W168,'4.EUR NCCF'!W168,'5.GBP NCCF'!W168,'6.Other(Incld) NCCF'!W168)</f>
        <v>0</v>
      </c>
      <c r="Y168" s="367"/>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
      <c r="B170" s="25"/>
      <c r="C170" s="23"/>
      <c r="D170" s="23"/>
      <c r="E170" s="24"/>
      <c r="F170" s="176" t="s">
        <v>59</v>
      </c>
      <c r="G170" s="190">
        <f>SUM('2.CAD NCCF'!G170,'3.USD NCCF'!G170,'4.EUR NCCF'!G170,'5.GBP NCCF'!G170,'6.Other(Incld) NCCF'!G170)</f>
        <v>0</v>
      </c>
      <c r="H170" s="242">
        <f>SUM('2.CAD NCCF'!H170,'3.USD NCCF'!H170,'4.EUR NCCF'!H170,'5.GBP NCCF'!H170,'6.Other(Incld) NCCF'!H170)</f>
        <v>0</v>
      </c>
      <c r="I170" s="179">
        <f>SUM('2.CAD NCCF'!I170,'3.USD NCCF'!I170,'4.EUR NCCF'!I170,'5.GBP NCCF'!I170,'6.Other(Incld) NCCF'!I170)</f>
        <v>0</v>
      </c>
      <c r="J170" s="179">
        <f>SUM('2.CAD NCCF'!J170,'3.USD NCCF'!J170,'4.EUR NCCF'!J170,'5.GBP NCCF'!J170,'6.Other(Incld) NCCF'!J170)</f>
        <v>0</v>
      </c>
      <c r="K170" s="197">
        <f>SUM('2.CAD NCCF'!K170,'3.USD NCCF'!K170,'4.EUR NCCF'!K170,'5.GBP NCCF'!K170,'6.Other(Incld) NCCF'!K170)</f>
        <v>0</v>
      </c>
      <c r="L170" s="178">
        <f>SUM('2.CAD NCCF'!L170,'3.USD NCCF'!L170,'4.EUR NCCF'!L170,'5.GBP NCCF'!L170,'6.Other(Incld) NCCF'!L170)</f>
        <v>0</v>
      </c>
      <c r="M170" s="192">
        <f>SUM('2.CAD NCCF'!M170,'3.USD NCCF'!M170,'4.EUR NCCF'!M170,'5.GBP NCCF'!M170,'6.Other(Incld) NCCF'!M170)</f>
        <v>0</v>
      </c>
      <c r="N170" s="182">
        <f>SUM('2.CAD NCCF'!N170,'3.USD NCCF'!N170,'4.EUR NCCF'!N170,'5.GBP NCCF'!N170,'6.Other(Incld) NCCF'!N170)</f>
        <v>0</v>
      </c>
      <c r="O170" s="182">
        <f>SUM('2.CAD NCCF'!O170,'3.USD NCCF'!O170,'4.EUR NCCF'!O170,'5.GBP NCCF'!O170,'6.Other(Incld) NCCF'!O170)</f>
        <v>0</v>
      </c>
      <c r="P170" s="182">
        <f>SUM('2.CAD NCCF'!P170,'3.USD NCCF'!P170,'4.EUR NCCF'!P170,'5.GBP NCCF'!P170,'6.Other(Incld) NCCF'!P170)</f>
        <v>0</v>
      </c>
      <c r="Q170" s="182">
        <f>SUM('2.CAD NCCF'!Q170,'3.USD NCCF'!Q170,'4.EUR NCCF'!Q170,'5.GBP NCCF'!Q170,'6.Other(Incld) NCCF'!Q170)</f>
        <v>0</v>
      </c>
      <c r="R170" s="182">
        <f>SUM('2.CAD NCCF'!R170,'3.USD NCCF'!R170,'4.EUR NCCF'!R170,'5.GBP NCCF'!R170,'6.Other(Incld) NCCF'!R170)</f>
        <v>0</v>
      </c>
      <c r="S170" s="182">
        <f>SUM('2.CAD NCCF'!S170,'3.USD NCCF'!S170,'4.EUR NCCF'!S170,'5.GBP NCCF'!S170,'6.Other(Incld) NCCF'!S170)</f>
        <v>0</v>
      </c>
      <c r="T170" s="182">
        <f>SUM('2.CAD NCCF'!T170,'3.USD NCCF'!T170,'4.EUR NCCF'!T170,'5.GBP NCCF'!T170,'6.Other(Incld) NCCF'!T170)</f>
        <v>0</v>
      </c>
      <c r="U170" s="182">
        <f>SUM('2.CAD NCCF'!U170,'3.USD NCCF'!U170,'4.EUR NCCF'!U170,'5.GBP NCCF'!U170,'6.Other(Incld) NCCF'!U170)</f>
        <v>0</v>
      </c>
      <c r="V170" s="195">
        <f>SUM('2.CAD NCCF'!V170,'3.USD NCCF'!V170,'4.EUR NCCF'!V170,'5.GBP NCCF'!V170,'6.Other(Incld) NCCF'!V170)</f>
        <v>0</v>
      </c>
      <c r="W170" s="125">
        <f>SUM('2.CAD NCCF'!W170,'3.USD NCCF'!W170,'4.EUR NCCF'!W170,'5.GBP NCCF'!W170,'6.Other(Incld) NCCF'!W170)</f>
        <v>0</v>
      </c>
      <c r="Y170" s="367"/>
    </row>
    <row r="171" spans="2:25" s="72" customFormat="1" outlineLevel="1" x14ac:dyDescent="0.2">
      <c r="B171" s="25"/>
      <c r="C171" s="23"/>
      <c r="D171" s="23"/>
      <c r="E171" s="24"/>
      <c r="F171" s="176" t="s">
        <v>167</v>
      </c>
      <c r="G171" s="190">
        <f>SUM('2.CAD NCCF'!G171,'3.USD NCCF'!G171,'4.EUR NCCF'!G171,'5.GBP NCCF'!G171,'6.Other(Incld) NCCF'!G171)</f>
        <v>0</v>
      </c>
      <c r="H171" s="242">
        <f>SUM('2.CAD NCCF'!H171,'3.USD NCCF'!H171,'4.EUR NCCF'!H171,'5.GBP NCCF'!H171,'6.Other(Incld) NCCF'!H171)</f>
        <v>0</v>
      </c>
      <c r="I171" s="179">
        <f>SUM('2.CAD NCCF'!I171,'3.USD NCCF'!I171,'4.EUR NCCF'!I171,'5.GBP NCCF'!I171,'6.Other(Incld) NCCF'!I171)</f>
        <v>0</v>
      </c>
      <c r="J171" s="179">
        <f>SUM('2.CAD NCCF'!J171,'3.USD NCCF'!J171,'4.EUR NCCF'!J171,'5.GBP NCCF'!J171,'6.Other(Incld) NCCF'!J171)</f>
        <v>0</v>
      </c>
      <c r="K171" s="197">
        <f>SUM('2.CAD NCCF'!K171,'3.USD NCCF'!K171,'4.EUR NCCF'!K171,'5.GBP NCCF'!K171,'6.Other(Incld) NCCF'!K171)</f>
        <v>0</v>
      </c>
      <c r="L171" s="178">
        <f>SUM('2.CAD NCCF'!L171,'3.USD NCCF'!L171,'4.EUR NCCF'!L171,'5.GBP NCCF'!L171,'6.Other(Incld) NCCF'!L171)</f>
        <v>0</v>
      </c>
      <c r="M171" s="192">
        <f>SUM('2.CAD NCCF'!M171,'3.USD NCCF'!M171,'4.EUR NCCF'!M171,'5.GBP NCCF'!M171,'6.Other(Incld) NCCF'!M171)</f>
        <v>0</v>
      </c>
      <c r="N171" s="182">
        <f>SUM('2.CAD NCCF'!N171,'3.USD NCCF'!N171,'4.EUR NCCF'!N171,'5.GBP NCCF'!N171,'6.Other(Incld) NCCF'!N171)</f>
        <v>0</v>
      </c>
      <c r="O171" s="182">
        <f>SUM('2.CAD NCCF'!O171,'3.USD NCCF'!O171,'4.EUR NCCF'!O171,'5.GBP NCCF'!O171,'6.Other(Incld) NCCF'!O171)</f>
        <v>0</v>
      </c>
      <c r="P171" s="182">
        <f>SUM('2.CAD NCCF'!P171,'3.USD NCCF'!P171,'4.EUR NCCF'!P171,'5.GBP NCCF'!P171,'6.Other(Incld) NCCF'!P171)</f>
        <v>0</v>
      </c>
      <c r="Q171" s="182">
        <f>SUM('2.CAD NCCF'!Q171,'3.USD NCCF'!Q171,'4.EUR NCCF'!Q171,'5.GBP NCCF'!Q171,'6.Other(Incld) NCCF'!Q171)</f>
        <v>0</v>
      </c>
      <c r="R171" s="182">
        <f>SUM('2.CAD NCCF'!R171,'3.USD NCCF'!R171,'4.EUR NCCF'!R171,'5.GBP NCCF'!R171,'6.Other(Incld) NCCF'!R171)</f>
        <v>0</v>
      </c>
      <c r="S171" s="182">
        <f>SUM('2.CAD NCCF'!S171,'3.USD NCCF'!S171,'4.EUR NCCF'!S171,'5.GBP NCCF'!S171,'6.Other(Incld) NCCF'!S171)</f>
        <v>0</v>
      </c>
      <c r="T171" s="182">
        <f>SUM('2.CAD NCCF'!T171,'3.USD NCCF'!T171,'4.EUR NCCF'!T171,'5.GBP NCCF'!T171,'6.Other(Incld) NCCF'!T171)</f>
        <v>0</v>
      </c>
      <c r="U171" s="182">
        <f>SUM('2.CAD NCCF'!U171,'3.USD NCCF'!U171,'4.EUR NCCF'!U171,'5.GBP NCCF'!U171,'6.Other(Incld) NCCF'!U171)</f>
        <v>0</v>
      </c>
      <c r="V171" s="195">
        <f>SUM('2.CAD NCCF'!V171,'3.USD NCCF'!V171,'4.EUR NCCF'!V171,'5.GBP NCCF'!V171,'6.Other(Incld) NCCF'!V171)</f>
        <v>0</v>
      </c>
      <c r="W171" s="125">
        <f>SUM('2.CAD NCCF'!W171,'3.USD NCCF'!W171,'4.EUR NCCF'!W171,'5.GBP NCCF'!W171,'6.Other(Incld) NCCF'!W171)</f>
        <v>0</v>
      </c>
      <c r="Y171" s="367"/>
    </row>
    <row r="172" spans="2:25" s="72" customFormat="1" outlineLevel="1" x14ac:dyDescent="0.2">
      <c r="B172" s="25"/>
      <c r="C172" s="23"/>
      <c r="D172" s="23"/>
      <c r="E172" s="24"/>
      <c r="F172" s="176" t="s">
        <v>168</v>
      </c>
      <c r="G172" s="190">
        <f>SUM('2.CAD NCCF'!G172,'3.USD NCCF'!G172,'4.EUR NCCF'!G172,'5.GBP NCCF'!G172,'6.Other(Incld) NCCF'!G172)</f>
        <v>0</v>
      </c>
      <c r="H172" s="242">
        <f>SUM('2.CAD NCCF'!H172,'3.USD NCCF'!H172,'4.EUR NCCF'!H172,'5.GBP NCCF'!H172,'6.Other(Incld) NCCF'!H172)</f>
        <v>0</v>
      </c>
      <c r="I172" s="179">
        <f>SUM('2.CAD NCCF'!I172,'3.USD NCCF'!I172,'4.EUR NCCF'!I172,'5.GBP NCCF'!I172,'6.Other(Incld) NCCF'!I172)</f>
        <v>0</v>
      </c>
      <c r="J172" s="179">
        <f>SUM('2.CAD NCCF'!J172,'3.USD NCCF'!J172,'4.EUR NCCF'!J172,'5.GBP NCCF'!J172,'6.Other(Incld) NCCF'!J172)</f>
        <v>0</v>
      </c>
      <c r="K172" s="197">
        <f>SUM('2.CAD NCCF'!K172,'3.USD NCCF'!K172,'4.EUR NCCF'!K172,'5.GBP NCCF'!K172,'6.Other(Incld) NCCF'!K172)</f>
        <v>0</v>
      </c>
      <c r="L172" s="178">
        <f>SUM('2.CAD NCCF'!L172,'3.USD NCCF'!L172,'4.EUR NCCF'!L172,'5.GBP NCCF'!L172,'6.Other(Incld) NCCF'!L172)</f>
        <v>0</v>
      </c>
      <c r="M172" s="192">
        <f>SUM('2.CAD NCCF'!M172,'3.USD NCCF'!M172,'4.EUR NCCF'!M172,'5.GBP NCCF'!M172,'6.Other(Incld) NCCF'!M172)</f>
        <v>0</v>
      </c>
      <c r="N172" s="182">
        <f>SUM('2.CAD NCCF'!N172,'3.USD NCCF'!N172,'4.EUR NCCF'!N172,'5.GBP NCCF'!N172,'6.Other(Incld) NCCF'!N172)</f>
        <v>0</v>
      </c>
      <c r="O172" s="182">
        <f>SUM('2.CAD NCCF'!O172,'3.USD NCCF'!O172,'4.EUR NCCF'!O172,'5.GBP NCCF'!O172,'6.Other(Incld) NCCF'!O172)</f>
        <v>0</v>
      </c>
      <c r="P172" s="182">
        <f>SUM('2.CAD NCCF'!P172,'3.USD NCCF'!P172,'4.EUR NCCF'!P172,'5.GBP NCCF'!P172,'6.Other(Incld) NCCF'!P172)</f>
        <v>0</v>
      </c>
      <c r="Q172" s="182">
        <f>SUM('2.CAD NCCF'!Q172,'3.USD NCCF'!Q172,'4.EUR NCCF'!Q172,'5.GBP NCCF'!Q172,'6.Other(Incld) NCCF'!Q172)</f>
        <v>0</v>
      </c>
      <c r="R172" s="182">
        <f>SUM('2.CAD NCCF'!R172,'3.USD NCCF'!R172,'4.EUR NCCF'!R172,'5.GBP NCCF'!R172,'6.Other(Incld) NCCF'!R172)</f>
        <v>0</v>
      </c>
      <c r="S172" s="182">
        <f>SUM('2.CAD NCCF'!S172,'3.USD NCCF'!S172,'4.EUR NCCF'!S172,'5.GBP NCCF'!S172,'6.Other(Incld) NCCF'!S172)</f>
        <v>0</v>
      </c>
      <c r="T172" s="182">
        <f>SUM('2.CAD NCCF'!T172,'3.USD NCCF'!T172,'4.EUR NCCF'!T172,'5.GBP NCCF'!T172,'6.Other(Incld) NCCF'!T172)</f>
        <v>0</v>
      </c>
      <c r="U172" s="182">
        <f>SUM('2.CAD NCCF'!U172,'3.USD NCCF'!U172,'4.EUR NCCF'!U172,'5.GBP NCCF'!U172,'6.Other(Incld) NCCF'!U172)</f>
        <v>0</v>
      </c>
      <c r="V172" s="195">
        <f>SUM('2.CAD NCCF'!V172,'3.USD NCCF'!V172,'4.EUR NCCF'!V172,'5.GBP NCCF'!V172,'6.Other(Incld) NCCF'!V172)</f>
        <v>0</v>
      </c>
      <c r="W172" s="125">
        <f>SUM('2.CAD NCCF'!W172,'3.USD NCCF'!W172,'4.EUR NCCF'!W172,'5.GBP NCCF'!W172,'6.Other(Incld) NCCF'!W172)</f>
        <v>0</v>
      </c>
      <c r="Y172" s="367"/>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
      <c r="B174" s="25"/>
      <c r="C174" s="23"/>
      <c r="D174" s="23"/>
      <c r="E174" s="24"/>
      <c r="F174" s="176" t="s">
        <v>62</v>
      </c>
      <c r="G174" s="190">
        <f>SUM('2.CAD NCCF'!G174,'3.USD NCCF'!G174,'4.EUR NCCF'!G174,'5.GBP NCCF'!G174,'6.Other(Incld) NCCF'!G174)</f>
        <v>0</v>
      </c>
      <c r="H174" s="242">
        <f>SUM('2.CAD NCCF'!H174,'3.USD NCCF'!H174,'4.EUR NCCF'!H174,'5.GBP NCCF'!H174,'6.Other(Incld) NCCF'!H174)</f>
        <v>0</v>
      </c>
      <c r="I174" s="179">
        <f>SUM('2.CAD NCCF'!I174,'3.USD NCCF'!I174,'4.EUR NCCF'!I174,'5.GBP NCCF'!I174,'6.Other(Incld) NCCF'!I174)</f>
        <v>0</v>
      </c>
      <c r="J174" s="179">
        <f>SUM('2.CAD NCCF'!J174,'3.USD NCCF'!J174,'4.EUR NCCF'!J174,'5.GBP NCCF'!J174,'6.Other(Incld) NCCF'!J174)</f>
        <v>0</v>
      </c>
      <c r="K174" s="197">
        <f>SUM('2.CAD NCCF'!K174,'3.USD NCCF'!K174,'4.EUR NCCF'!K174,'5.GBP NCCF'!K174,'6.Other(Incld) NCCF'!K174)</f>
        <v>0</v>
      </c>
      <c r="L174" s="178">
        <f>SUM('2.CAD NCCF'!L174,'3.USD NCCF'!L174,'4.EUR NCCF'!L174,'5.GBP NCCF'!L174,'6.Other(Incld) NCCF'!L174)</f>
        <v>0</v>
      </c>
      <c r="M174" s="192">
        <f>SUM('2.CAD NCCF'!M174,'3.USD NCCF'!M174,'4.EUR NCCF'!M174,'5.GBP NCCF'!M174,'6.Other(Incld) NCCF'!M174)</f>
        <v>0</v>
      </c>
      <c r="N174" s="182">
        <f>SUM('2.CAD NCCF'!N174,'3.USD NCCF'!N174,'4.EUR NCCF'!N174,'5.GBP NCCF'!N174,'6.Other(Incld) NCCF'!N174)</f>
        <v>0</v>
      </c>
      <c r="O174" s="182">
        <f>SUM('2.CAD NCCF'!O174,'3.USD NCCF'!O174,'4.EUR NCCF'!O174,'5.GBP NCCF'!O174,'6.Other(Incld) NCCF'!O174)</f>
        <v>0</v>
      </c>
      <c r="P174" s="182">
        <f>SUM('2.CAD NCCF'!P174,'3.USD NCCF'!P174,'4.EUR NCCF'!P174,'5.GBP NCCF'!P174,'6.Other(Incld) NCCF'!P174)</f>
        <v>0</v>
      </c>
      <c r="Q174" s="182">
        <f>SUM('2.CAD NCCF'!Q174,'3.USD NCCF'!Q174,'4.EUR NCCF'!Q174,'5.GBP NCCF'!Q174,'6.Other(Incld) NCCF'!Q174)</f>
        <v>0</v>
      </c>
      <c r="R174" s="182">
        <f>SUM('2.CAD NCCF'!R174,'3.USD NCCF'!R174,'4.EUR NCCF'!R174,'5.GBP NCCF'!R174,'6.Other(Incld) NCCF'!R174)</f>
        <v>0</v>
      </c>
      <c r="S174" s="182">
        <f>SUM('2.CAD NCCF'!S174,'3.USD NCCF'!S174,'4.EUR NCCF'!S174,'5.GBP NCCF'!S174,'6.Other(Incld) NCCF'!S174)</f>
        <v>0</v>
      </c>
      <c r="T174" s="182">
        <f>SUM('2.CAD NCCF'!T174,'3.USD NCCF'!T174,'4.EUR NCCF'!T174,'5.GBP NCCF'!T174,'6.Other(Incld) NCCF'!T174)</f>
        <v>0</v>
      </c>
      <c r="U174" s="182">
        <f>SUM('2.CAD NCCF'!U174,'3.USD NCCF'!U174,'4.EUR NCCF'!U174,'5.GBP NCCF'!U174,'6.Other(Incld) NCCF'!U174)</f>
        <v>0</v>
      </c>
      <c r="V174" s="195">
        <f>SUM('2.CAD NCCF'!V174,'3.USD NCCF'!V174,'4.EUR NCCF'!V174,'5.GBP NCCF'!V174,'6.Other(Incld) NCCF'!V174)</f>
        <v>0</v>
      </c>
      <c r="W174" s="125">
        <f>SUM('2.CAD NCCF'!W174,'3.USD NCCF'!W174,'4.EUR NCCF'!W174,'5.GBP NCCF'!W174,'6.Other(Incld) NCCF'!W174)</f>
        <v>0</v>
      </c>
      <c r="Y174" s="367"/>
    </row>
    <row r="175" spans="2:25" s="72" customFormat="1" outlineLevel="1" x14ac:dyDescent="0.2">
      <c r="B175" s="25"/>
      <c r="C175" s="23"/>
      <c r="D175" s="23"/>
      <c r="E175" s="24"/>
      <c r="F175" s="176" t="s">
        <v>175</v>
      </c>
      <c r="G175" s="190">
        <f>SUM('2.CAD NCCF'!G175,'3.USD NCCF'!G175,'4.EUR NCCF'!G175,'5.GBP NCCF'!G175,'6.Other(Incld) NCCF'!G175)</f>
        <v>0</v>
      </c>
      <c r="H175" s="242">
        <f>SUM('2.CAD NCCF'!H175,'3.USD NCCF'!H175,'4.EUR NCCF'!H175,'5.GBP NCCF'!H175,'6.Other(Incld) NCCF'!H175)</f>
        <v>0</v>
      </c>
      <c r="I175" s="179">
        <f>SUM('2.CAD NCCF'!I175,'3.USD NCCF'!I175,'4.EUR NCCF'!I175,'5.GBP NCCF'!I175,'6.Other(Incld) NCCF'!I175)</f>
        <v>0</v>
      </c>
      <c r="J175" s="179">
        <f>SUM('2.CAD NCCF'!J175,'3.USD NCCF'!J175,'4.EUR NCCF'!J175,'5.GBP NCCF'!J175,'6.Other(Incld) NCCF'!J175)</f>
        <v>0</v>
      </c>
      <c r="K175" s="197">
        <f>SUM('2.CAD NCCF'!K175,'3.USD NCCF'!K175,'4.EUR NCCF'!K175,'5.GBP NCCF'!K175,'6.Other(Incld) NCCF'!K175)</f>
        <v>0</v>
      </c>
      <c r="L175" s="178">
        <f>SUM('2.CAD NCCF'!L175,'3.USD NCCF'!L175,'4.EUR NCCF'!L175,'5.GBP NCCF'!L175,'6.Other(Incld) NCCF'!L175)</f>
        <v>0</v>
      </c>
      <c r="M175" s="192">
        <f>SUM('2.CAD NCCF'!M175,'3.USD NCCF'!M175,'4.EUR NCCF'!M175,'5.GBP NCCF'!M175,'6.Other(Incld) NCCF'!M175)</f>
        <v>0</v>
      </c>
      <c r="N175" s="182">
        <f>SUM('2.CAD NCCF'!N175,'3.USD NCCF'!N175,'4.EUR NCCF'!N175,'5.GBP NCCF'!N175,'6.Other(Incld) NCCF'!N175)</f>
        <v>0</v>
      </c>
      <c r="O175" s="182">
        <f>SUM('2.CAD NCCF'!O175,'3.USD NCCF'!O175,'4.EUR NCCF'!O175,'5.GBP NCCF'!O175,'6.Other(Incld) NCCF'!O175)</f>
        <v>0</v>
      </c>
      <c r="P175" s="182">
        <f>SUM('2.CAD NCCF'!P175,'3.USD NCCF'!P175,'4.EUR NCCF'!P175,'5.GBP NCCF'!P175,'6.Other(Incld) NCCF'!P175)</f>
        <v>0</v>
      </c>
      <c r="Q175" s="182">
        <f>SUM('2.CAD NCCF'!Q175,'3.USD NCCF'!Q175,'4.EUR NCCF'!Q175,'5.GBP NCCF'!Q175,'6.Other(Incld) NCCF'!Q175)</f>
        <v>0</v>
      </c>
      <c r="R175" s="182">
        <f>SUM('2.CAD NCCF'!R175,'3.USD NCCF'!R175,'4.EUR NCCF'!R175,'5.GBP NCCF'!R175,'6.Other(Incld) NCCF'!R175)</f>
        <v>0</v>
      </c>
      <c r="S175" s="182">
        <f>SUM('2.CAD NCCF'!S175,'3.USD NCCF'!S175,'4.EUR NCCF'!S175,'5.GBP NCCF'!S175,'6.Other(Incld) NCCF'!S175)</f>
        <v>0</v>
      </c>
      <c r="T175" s="182">
        <f>SUM('2.CAD NCCF'!T175,'3.USD NCCF'!T175,'4.EUR NCCF'!T175,'5.GBP NCCF'!T175,'6.Other(Incld) NCCF'!T175)</f>
        <v>0</v>
      </c>
      <c r="U175" s="182">
        <f>SUM('2.CAD NCCF'!U175,'3.USD NCCF'!U175,'4.EUR NCCF'!U175,'5.GBP NCCF'!U175,'6.Other(Incld) NCCF'!U175)</f>
        <v>0</v>
      </c>
      <c r="V175" s="195">
        <f>SUM('2.CAD NCCF'!V175,'3.USD NCCF'!V175,'4.EUR NCCF'!V175,'5.GBP NCCF'!V175,'6.Other(Incld) NCCF'!V175)</f>
        <v>0</v>
      </c>
      <c r="W175" s="125">
        <f>SUM('2.CAD NCCF'!W175,'3.USD NCCF'!W175,'4.EUR NCCF'!W175,'5.GBP NCCF'!W175,'6.Other(Incld) NCCF'!W175)</f>
        <v>0</v>
      </c>
      <c r="Y175" s="367"/>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
      <c r="B177" s="25"/>
      <c r="C177" s="23"/>
      <c r="D177" s="23"/>
      <c r="E177" s="24"/>
      <c r="F177" s="176" t="s">
        <v>60</v>
      </c>
      <c r="G177" s="190">
        <f>SUM('2.CAD NCCF'!G177,'3.USD NCCF'!G177,'4.EUR NCCF'!G177,'5.GBP NCCF'!G177,'6.Other(Incld) NCCF'!G177)</f>
        <v>0</v>
      </c>
      <c r="H177" s="242">
        <f>SUM('2.CAD NCCF'!H177,'3.USD NCCF'!H177,'4.EUR NCCF'!H177,'5.GBP NCCF'!H177,'6.Other(Incld) NCCF'!H177)</f>
        <v>0</v>
      </c>
      <c r="I177" s="179">
        <f>SUM('2.CAD NCCF'!I177,'3.USD NCCF'!I177,'4.EUR NCCF'!I177,'5.GBP NCCF'!I177,'6.Other(Incld) NCCF'!I177)</f>
        <v>0</v>
      </c>
      <c r="J177" s="179">
        <f>SUM('2.CAD NCCF'!J177,'3.USD NCCF'!J177,'4.EUR NCCF'!J177,'5.GBP NCCF'!J177,'6.Other(Incld) NCCF'!J177)</f>
        <v>0</v>
      </c>
      <c r="K177" s="197">
        <f>SUM('2.CAD NCCF'!K177,'3.USD NCCF'!K177,'4.EUR NCCF'!K177,'5.GBP NCCF'!K177,'6.Other(Incld) NCCF'!K177)</f>
        <v>0</v>
      </c>
      <c r="L177" s="178">
        <f>SUM('2.CAD NCCF'!L177,'3.USD NCCF'!L177,'4.EUR NCCF'!L177,'5.GBP NCCF'!L177,'6.Other(Incld) NCCF'!L177)</f>
        <v>0</v>
      </c>
      <c r="M177" s="192">
        <f>SUM('2.CAD NCCF'!M177,'3.USD NCCF'!M177,'4.EUR NCCF'!M177,'5.GBP NCCF'!M177,'6.Other(Incld) NCCF'!M177)</f>
        <v>0</v>
      </c>
      <c r="N177" s="182">
        <f>SUM('2.CAD NCCF'!N177,'3.USD NCCF'!N177,'4.EUR NCCF'!N177,'5.GBP NCCF'!N177,'6.Other(Incld) NCCF'!N177)</f>
        <v>0</v>
      </c>
      <c r="O177" s="182">
        <f>SUM('2.CAD NCCF'!O177,'3.USD NCCF'!O177,'4.EUR NCCF'!O177,'5.GBP NCCF'!O177,'6.Other(Incld) NCCF'!O177)</f>
        <v>0</v>
      </c>
      <c r="P177" s="182">
        <f>SUM('2.CAD NCCF'!P177,'3.USD NCCF'!P177,'4.EUR NCCF'!P177,'5.GBP NCCF'!P177,'6.Other(Incld) NCCF'!P177)</f>
        <v>0</v>
      </c>
      <c r="Q177" s="182">
        <f>SUM('2.CAD NCCF'!Q177,'3.USD NCCF'!Q177,'4.EUR NCCF'!Q177,'5.GBP NCCF'!Q177,'6.Other(Incld) NCCF'!Q177)</f>
        <v>0</v>
      </c>
      <c r="R177" s="182">
        <f>SUM('2.CAD NCCF'!R177,'3.USD NCCF'!R177,'4.EUR NCCF'!R177,'5.GBP NCCF'!R177,'6.Other(Incld) NCCF'!R177)</f>
        <v>0</v>
      </c>
      <c r="S177" s="182">
        <f>SUM('2.CAD NCCF'!S177,'3.USD NCCF'!S177,'4.EUR NCCF'!S177,'5.GBP NCCF'!S177,'6.Other(Incld) NCCF'!S177)</f>
        <v>0</v>
      </c>
      <c r="T177" s="182">
        <f>SUM('2.CAD NCCF'!T177,'3.USD NCCF'!T177,'4.EUR NCCF'!T177,'5.GBP NCCF'!T177,'6.Other(Incld) NCCF'!T177)</f>
        <v>0</v>
      </c>
      <c r="U177" s="182">
        <f>SUM('2.CAD NCCF'!U177,'3.USD NCCF'!U177,'4.EUR NCCF'!U177,'5.GBP NCCF'!U177,'6.Other(Incld) NCCF'!U177)</f>
        <v>0</v>
      </c>
      <c r="V177" s="195">
        <f>SUM('2.CAD NCCF'!V177,'3.USD NCCF'!V177,'4.EUR NCCF'!V177,'5.GBP NCCF'!V177,'6.Other(Incld) NCCF'!V177)</f>
        <v>0</v>
      </c>
      <c r="W177" s="125">
        <f>SUM('2.CAD NCCF'!W177,'3.USD NCCF'!W177,'4.EUR NCCF'!W177,'5.GBP NCCF'!W177,'6.Other(Incld) NCCF'!W177)</f>
        <v>0</v>
      </c>
      <c r="Y177" s="367"/>
    </row>
    <row r="178" spans="2:25" s="72" customFormat="1" outlineLevel="1" x14ac:dyDescent="0.2">
      <c r="B178" s="25"/>
      <c r="C178" s="23"/>
      <c r="D178" s="23"/>
      <c r="E178" s="24"/>
      <c r="F178" s="176" t="s">
        <v>170</v>
      </c>
      <c r="G178" s="190">
        <f>SUM('2.CAD NCCF'!G178,'3.USD NCCF'!G178,'4.EUR NCCF'!G178,'5.GBP NCCF'!G178,'6.Other(Incld) NCCF'!G178)</f>
        <v>0</v>
      </c>
      <c r="H178" s="242">
        <f>SUM('2.CAD NCCF'!H178,'3.USD NCCF'!H178,'4.EUR NCCF'!H178,'5.GBP NCCF'!H178,'6.Other(Incld) NCCF'!H178)</f>
        <v>0</v>
      </c>
      <c r="I178" s="179">
        <f>SUM('2.CAD NCCF'!I178,'3.USD NCCF'!I178,'4.EUR NCCF'!I178,'5.GBP NCCF'!I178,'6.Other(Incld) NCCF'!I178)</f>
        <v>0</v>
      </c>
      <c r="J178" s="179">
        <f>SUM('2.CAD NCCF'!J178,'3.USD NCCF'!J178,'4.EUR NCCF'!J178,'5.GBP NCCF'!J178,'6.Other(Incld) NCCF'!J178)</f>
        <v>0</v>
      </c>
      <c r="K178" s="197">
        <f>SUM('2.CAD NCCF'!K178,'3.USD NCCF'!K178,'4.EUR NCCF'!K178,'5.GBP NCCF'!K178,'6.Other(Incld) NCCF'!K178)</f>
        <v>0</v>
      </c>
      <c r="L178" s="178">
        <f>SUM('2.CAD NCCF'!L178,'3.USD NCCF'!L178,'4.EUR NCCF'!L178,'5.GBP NCCF'!L178,'6.Other(Incld) NCCF'!L178)</f>
        <v>0</v>
      </c>
      <c r="M178" s="192">
        <f>SUM('2.CAD NCCF'!M178,'3.USD NCCF'!M178,'4.EUR NCCF'!M178,'5.GBP NCCF'!M178,'6.Other(Incld) NCCF'!M178)</f>
        <v>0</v>
      </c>
      <c r="N178" s="182">
        <f>SUM('2.CAD NCCF'!N178,'3.USD NCCF'!N178,'4.EUR NCCF'!N178,'5.GBP NCCF'!N178,'6.Other(Incld) NCCF'!N178)</f>
        <v>0</v>
      </c>
      <c r="O178" s="182">
        <f>SUM('2.CAD NCCF'!O178,'3.USD NCCF'!O178,'4.EUR NCCF'!O178,'5.GBP NCCF'!O178,'6.Other(Incld) NCCF'!O178)</f>
        <v>0</v>
      </c>
      <c r="P178" s="182">
        <f>SUM('2.CAD NCCF'!P178,'3.USD NCCF'!P178,'4.EUR NCCF'!P178,'5.GBP NCCF'!P178,'6.Other(Incld) NCCF'!P178)</f>
        <v>0</v>
      </c>
      <c r="Q178" s="182">
        <f>SUM('2.CAD NCCF'!Q178,'3.USD NCCF'!Q178,'4.EUR NCCF'!Q178,'5.GBP NCCF'!Q178,'6.Other(Incld) NCCF'!Q178)</f>
        <v>0</v>
      </c>
      <c r="R178" s="182">
        <f>SUM('2.CAD NCCF'!R178,'3.USD NCCF'!R178,'4.EUR NCCF'!R178,'5.GBP NCCF'!R178,'6.Other(Incld) NCCF'!R178)</f>
        <v>0</v>
      </c>
      <c r="S178" s="182">
        <f>SUM('2.CAD NCCF'!S178,'3.USD NCCF'!S178,'4.EUR NCCF'!S178,'5.GBP NCCF'!S178,'6.Other(Incld) NCCF'!S178)</f>
        <v>0</v>
      </c>
      <c r="T178" s="182">
        <f>SUM('2.CAD NCCF'!T178,'3.USD NCCF'!T178,'4.EUR NCCF'!T178,'5.GBP NCCF'!T178,'6.Other(Incld) NCCF'!T178)</f>
        <v>0</v>
      </c>
      <c r="U178" s="182">
        <f>SUM('2.CAD NCCF'!U178,'3.USD NCCF'!U178,'4.EUR NCCF'!U178,'5.GBP NCCF'!U178,'6.Other(Incld) NCCF'!U178)</f>
        <v>0</v>
      </c>
      <c r="V178" s="195">
        <f>SUM('2.CAD NCCF'!V178,'3.USD NCCF'!V178,'4.EUR NCCF'!V178,'5.GBP NCCF'!V178,'6.Other(Incld) NCCF'!V178)</f>
        <v>0</v>
      </c>
      <c r="W178" s="125">
        <f>SUM('2.CAD NCCF'!W178,'3.USD NCCF'!W178,'4.EUR NCCF'!W178,'5.GBP NCCF'!W178,'6.Other(Incld) NCCF'!W178)</f>
        <v>0</v>
      </c>
      <c r="Y178" s="367"/>
    </row>
    <row r="179" spans="2:25" s="72" customFormat="1" outlineLevel="1" x14ac:dyDescent="0.2">
      <c r="B179" s="25"/>
      <c r="C179" s="23"/>
      <c r="D179" s="23"/>
      <c r="E179" s="24"/>
      <c r="F179" s="176" t="s">
        <v>171</v>
      </c>
      <c r="G179" s="190">
        <f>SUM('2.CAD NCCF'!G179,'3.USD NCCF'!G179,'4.EUR NCCF'!G179,'5.GBP NCCF'!G179,'6.Other(Incld) NCCF'!G179)</f>
        <v>0</v>
      </c>
      <c r="H179" s="242">
        <f>SUM('2.CAD NCCF'!H179,'3.USD NCCF'!H179,'4.EUR NCCF'!H179,'5.GBP NCCF'!H179,'6.Other(Incld) NCCF'!H179)</f>
        <v>0</v>
      </c>
      <c r="I179" s="179">
        <f>SUM('2.CAD NCCF'!I179,'3.USD NCCF'!I179,'4.EUR NCCF'!I179,'5.GBP NCCF'!I179,'6.Other(Incld) NCCF'!I179)</f>
        <v>0</v>
      </c>
      <c r="J179" s="179">
        <f>SUM('2.CAD NCCF'!J179,'3.USD NCCF'!J179,'4.EUR NCCF'!J179,'5.GBP NCCF'!J179,'6.Other(Incld) NCCF'!J179)</f>
        <v>0</v>
      </c>
      <c r="K179" s="197">
        <f>SUM('2.CAD NCCF'!K179,'3.USD NCCF'!K179,'4.EUR NCCF'!K179,'5.GBP NCCF'!K179,'6.Other(Incld) NCCF'!K179)</f>
        <v>0</v>
      </c>
      <c r="L179" s="178">
        <f>SUM('2.CAD NCCF'!L179,'3.USD NCCF'!L179,'4.EUR NCCF'!L179,'5.GBP NCCF'!L179,'6.Other(Incld) NCCF'!L179)</f>
        <v>0</v>
      </c>
      <c r="M179" s="192">
        <f>SUM('2.CAD NCCF'!M179,'3.USD NCCF'!M179,'4.EUR NCCF'!M179,'5.GBP NCCF'!M179,'6.Other(Incld) NCCF'!M179)</f>
        <v>0</v>
      </c>
      <c r="N179" s="182">
        <f>SUM('2.CAD NCCF'!N179,'3.USD NCCF'!N179,'4.EUR NCCF'!N179,'5.GBP NCCF'!N179,'6.Other(Incld) NCCF'!N179)</f>
        <v>0</v>
      </c>
      <c r="O179" s="182">
        <f>SUM('2.CAD NCCF'!O179,'3.USD NCCF'!O179,'4.EUR NCCF'!O179,'5.GBP NCCF'!O179,'6.Other(Incld) NCCF'!O179)</f>
        <v>0</v>
      </c>
      <c r="P179" s="182">
        <f>SUM('2.CAD NCCF'!P179,'3.USD NCCF'!P179,'4.EUR NCCF'!P179,'5.GBP NCCF'!P179,'6.Other(Incld) NCCF'!P179)</f>
        <v>0</v>
      </c>
      <c r="Q179" s="182">
        <f>SUM('2.CAD NCCF'!Q179,'3.USD NCCF'!Q179,'4.EUR NCCF'!Q179,'5.GBP NCCF'!Q179,'6.Other(Incld) NCCF'!Q179)</f>
        <v>0</v>
      </c>
      <c r="R179" s="182">
        <f>SUM('2.CAD NCCF'!R179,'3.USD NCCF'!R179,'4.EUR NCCF'!R179,'5.GBP NCCF'!R179,'6.Other(Incld) NCCF'!R179)</f>
        <v>0</v>
      </c>
      <c r="S179" s="182">
        <f>SUM('2.CAD NCCF'!S179,'3.USD NCCF'!S179,'4.EUR NCCF'!S179,'5.GBP NCCF'!S179,'6.Other(Incld) NCCF'!S179)</f>
        <v>0</v>
      </c>
      <c r="T179" s="182">
        <f>SUM('2.CAD NCCF'!T179,'3.USD NCCF'!T179,'4.EUR NCCF'!T179,'5.GBP NCCF'!T179,'6.Other(Incld) NCCF'!T179)</f>
        <v>0</v>
      </c>
      <c r="U179" s="182">
        <f>SUM('2.CAD NCCF'!U179,'3.USD NCCF'!U179,'4.EUR NCCF'!U179,'5.GBP NCCF'!U179,'6.Other(Incld) NCCF'!U179)</f>
        <v>0</v>
      </c>
      <c r="V179" s="195">
        <f>SUM('2.CAD NCCF'!V179,'3.USD NCCF'!V179,'4.EUR NCCF'!V179,'5.GBP NCCF'!V179,'6.Other(Incld) NCCF'!V179)</f>
        <v>0</v>
      </c>
      <c r="W179" s="125">
        <f>SUM('2.CAD NCCF'!W179,'3.USD NCCF'!W179,'4.EUR NCCF'!W179,'5.GBP NCCF'!W179,'6.Other(Incld) NCCF'!W179)</f>
        <v>0</v>
      </c>
      <c r="Y179" s="367"/>
    </row>
    <row r="180" spans="2:25" s="72" customFormat="1" x14ac:dyDescent="0.2">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
      <c r="B181" s="25"/>
      <c r="C181" s="23"/>
      <c r="D181" s="23"/>
      <c r="E181" s="24"/>
      <c r="F181" s="176" t="s">
        <v>335</v>
      </c>
      <c r="G181" s="190">
        <f>SUM('2.CAD NCCF'!G181,'3.USD NCCF'!G181,'4.EUR NCCF'!G181,'5.GBP NCCF'!G181,'6.Other(Incld) NCCF'!G181)</f>
        <v>0</v>
      </c>
      <c r="H181" s="242">
        <f>SUM('2.CAD NCCF'!H181,'3.USD NCCF'!H181,'4.EUR NCCF'!H181,'5.GBP NCCF'!H181,'6.Other(Incld) NCCF'!H181)</f>
        <v>0</v>
      </c>
      <c r="I181" s="179">
        <f>SUM('2.CAD NCCF'!I181,'3.USD NCCF'!I181,'4.EUR NCCF'!I181,'5.GBP NCCF'!I181,'6.Other(Incld) NCCF'!I181)</f>
        <v>0</v>
      </c>
      <c r="J181" s="179">
        <f>SUM('2.CAD NCCF'!J181,'3.USD NCCF'!J181,'4.EUR NCCF'!J181,'5.GBP NCCF'!J181,'6.Other(Incld) NCCF'!J181)</f>
        <v>0</v>
      </c>
      <c r="K181" s="197">
        <f>SUM('2.CAD NCCF'!K181,'3.USD NCCF'!K181,'4.EUR NCCF'!K181,'5.GBP NCCF'!K181,'6.Other(Incld) NCCF'!K181)</f>
        <v>0</v>
      </c>
      <c r="L181" s="178">
        <f>SUM('2.CAD NCCF'!L181,'3.USD NCCF'!L181,'4.EUR NCCF'!L181,'5.GBP NCCF'!L181,'6.Other(Incld) NCCF'!L181)</f>
        <v>0</v>
      </c>
      <c r="M181" s="192">
        <f>SUM('2.CAD NCCF'!M181,'3.USD NCCF'!M181,'4.EUR NCCF'!M181,'5.GBP NCCF'!M181,'6.Other(Incld) NCCF'!M181)</f>
        <v>0</v>
      </c>
      <c r="N181" s="182">
        <f>SUM('2.CAD NCCF'!N181,'3.USD NCCF'!N181,'4.EUR NCCF'!N181,'5.GBP NCCF'!N181,'6.Other(Incld) NCCF'!N181)</f>
        <v>0</v>
      </c>
      <c r="O181" s="182">
        <f>SUM('2.CAD NCCF'!O181,'3.USD NCCF'!O181,'4.EUR NCCF'!O181,'5.GBP NCCF'!O181,'6.Other(Incld) NCCF'!O181)</f>
        <v>0</v>
      </c>
      <c r="P181" s="182">
        <f>SUM('2.CAD NCCF'!P181,'3.USD NCCF'!P181,'4.EUR NCCF'!P181,'5.GBP NCCF'!P181,'6.Other(Incld) NCCF'!P181)</f>
        <v>0</v>
      </c>
      <c r="Q181" s="182">
        <f>SUM('2.CAD NCCF'!Q181,'3.USD NCCF'!Q181,'4.EUR NCCF'!Q181,'5.GBP NCCF'!Q181,'6.Other(Incld) NCCF'!Q181)</f>
        <v>0</v>
      </c>
      <c r="R181" s="182">
        <f>SUM('2.CAD NCCF'!R181,'3.USD NCCF'!R181,'4.EUR NCCF'!R181,'5.GBP NCCF'!R181,'6.Other(Incld) NCCF'!R181)</f>
        <v>0</v>
      </c>
      <c r="S181" s="182">
        <f>SUM('2.CAD NCCF'!S181,'3.USD NCCF'!S181,'4.EUR NCCF'!S181,'5.GBP NCCF'!S181,'6.Other(Incld) NCCF'!S181)</f>
        <v>0</v>
      </c>
      <c r="T181" s="182">
        <f>SUM('2.CAD NCCF'!T181,'3.USD NCCF'!T181,'4.EUR NCCF'!T181,'5.GBP NCCF'!T181,'6.Other(Incld) NCCF'!T181)</f>
        <v>0</v>
      </c>
      <c r="U181" s="182">
        <f>SUM('2.CAD NCCF'!U181,'3.USD NCCF'!U181,'4.EUR NCCF'!U181,'5.GBP NCCF'!U181,'6.Other(Incld) NCCF'!U181)</f>
        <v>0</v>
      </c>
      <c r="V181" s="195">
        <f>SUM('2.CAD NCCF'!V181,'3.USD NCCF'!V181,'4.EUR NCCF'!V181,'5.GBP NCCF'!V181,'6.Other(Incld) NCCF'!V181)</f>
        <v>0</v>
      </c>
      <c r="W181" s="125">
        <f>SUM('2.CAD NCCF'!W181,'3.USD NCCF'!W181,'4.EUR NCCF'!W181,'5.GBP NCCF'!W181,'6.Other(Incld) NCCF'!W181)</f>
        <v>0</v>
      </c>
      <c r="Y181" s="367"/>
    </row>
    <row r="182" spans="2:25" s="72" customFormat="1" outlineLevel="1" x14ac:dyDescent="0.2">
      <c r="B182" s="25"/>
      <c r="C182" s="23"/>
      <c r="D182" s="23"/>
      <c r="E182" s="24"/>
      <c r="F182" s="176" t="s">
        <v>336</v>
      </c>
      <c r="G182" s="190">
        <f>SUM('2.CAD NCCF'!G182,'3.USD NCCF'!G182,'4.EUR NCCF'!G182,'5.GBP NCCF'!G182,'6.Other(Incld) NCCF'!G182)</f>
        <v>0</v>
      </c>
      <c r="H182" s="242">
        <f>SUM('2.CAD NCCF'!H182,'3.USD NCCF'!H182,'4.EUR NCCF'!H182,'5.GBP NCCF'!H182,'6.Other(Incld) NCCF'!H182)</f>
        <v>0</v>
      </c>
      <c r="I182" s="179">
        <f>SUM('2.CAD NCCF'!I182,'3.USD NCCF'!I182,'4.EUR NCCF'!I182,'5.GBP NCCF'!I182,'6.Other(Incld) NCCF'!I182)</f>
        <v>0</v>
      </c>
      <c r="J182" s="179">
        <f>SUM('2.CAD NCCF'!J182,'3.USD NCCF'!J182,'4.EUR NCCF'!J182,'5.GBP NCCF'!J182,'6.Other(Incld) NCCF'!J182)</f>
        <v>0</v>
      </c>
      <c r="K182" s="197">
        <f>SUM('2.CAD NCCF'!K182,'3.USD NCCF'!K182,'4.EUR NCCF'!K182,'5.GBP NCCF'!K182,'6.Other(Incld) NCCF'!K182)</f>
        <v>0</v>
      </c>
      <c r="L182" s="178">
        <f>SUM('2.CAD NCCF'!L182,'3.USD NCCF'!L182,'4.EUR NCCF'!L182,'5.GBP NCCF'!L182,'6.Other(Incld) NCCF'!L182)</f>
        <v>0</v>
      </c>
      <c r="M182" s="192">
        <f>SUM('2.CAD NCCF'!M182,'3.USD NCCF'!M182,'4.EUR NCCF'!M182,'5.GBP NCCF'!M182,'6.Other(Incld) NCCF'!M182)</f>
        <v>0</v>
      </c>
      <c r="N182" s="182">
        <f>SUM('2.CAD NCCF'!N182,'3.USD NCCF'!N182,'4.EUR NCCF'!N182,'5.GBP NCCF'!N182,'6.Other(Incld) NCCF'!N182)</f>
        <v>0</v>
      </c>
      <c r="O182" s="182">
        <f>SUM('2.CAD NCCF'!O182,'3.USD NCCF'!O182,'4.EUR NCCF'!O182,'5.GBP NCCF'!O182,'6.Other(Incld) NCCF'!O182)</f>
        <v>0</v>
      </c>
      <c r="P182" s="182">
        <f>SUM('2.CAD NCCF'!P182,'3.USD NCCF'!P182,'4.EUR NCCF'!P182,'5.GBP NCCF'!P182,'6.Other(Incld) NCCF'!P182)</f>
        <v>0</v>
      </c>
      <c r="Q182" s="182">
        <f>SUM('2.CAD NCCF'!Q182,'3.USD NCCF'!Q182,'4.EUR NCCF'!Q182,'5.GBP NCCF'!Q182,'6.Other(Incld) NCCF'!Q182)</f>
        <v>0</v>
      </c>
      <c r="R182" s="182">
        <f>SUM('2.CAD NCCF'!R182,'3.USD NCCF'!R182,'4.EUR NCCF'!R182,'5.GBP NCCF'!R182,'6.Other(Incld) NCCF'!R182)</f>
        <v>0</v>
      </c>
      <c r="S182" s="182">
        <f>SUM('2.CAD NCCF'!S182,'3.USD NCCF'!S182,'4.EUR NCCF'!S182,'5.GBP NCCF'!S182,'6.Other(Incld) NCCF'!S182)</f>
        <v>0</v>
      </c>
      <c r="T182" s="182">
        <f>SUM('2.CAD NCCF'!T182,'3.USD NCCF'!T182,'4.EUR NCCF'!T182,'5.GBP NCCF'!T182,'6.Other(Incld) NCCF'!T182)</f>
        <v>0</v>
      </c>
      <c r="U182" s="182">
        <f>SUM('2.CAD NCCF'!U182,'3.USD NCCF'!U182,'4.EUR NCCF'!U182,'5.GBP NCCF'!U182,'6.Other(Incld) NCCF'!U182)</f>
        <v>0</v>
      </c>
      <c r="V182" s="195">
        <f>SUM('2.CAD NCCF'!V182,'3.USD NCCF'!V182,'4.EUR NCCF'!V182,'5.GBP NCCF'!V182,'6.Other(Incld) NCCF'!V182)</f>
        <v>0</v>
      </c>
      <c r="W182" s="125">
        <f>SUM('2.CAD NCCF'!W182,'3.USD NCCF'!W182,'4.EUR NCCF'!W182,'5.GBP NCCF'!W182,'6.Other(Incld) NCCF'!W182)</f>
        <v>0</v>
      </c>
      <c r="Y182" s="367"/>
    </row>
    <row r="183" spans="2:25" s="72" customFormat="1" x14ac:dyDescent="0.2">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
      <c r="B184" s="25"/>
      <c r="C184" s="23"/>
      <c r="D184" s="23"/>
      <c r="E184" s="24"/>
      <c r="F184" s="176" t="s">
        <v>338</v>
      </c>
      <c r="G184" s="190">
        <f>SUM('2.CAD NCCF'!G184,'3.USD NCCF'!G184,'4.EUR NCCF'!G184,'5.GBP NCCF'!G184,'6.Other(Incld) NCCF'!G184)</f>
        <v>0</v>
      </c>
      <c r="H184" s="242">
        <f>SUM('2.CAD NCCF'!H184,'3.USD NCCF'!H184,'4.EUR NCCF'!H184,'5.GBP NCCF'!H184,'6.Other(Incld) NCCF'!H184)</f>
        <v>0</v>
      </c>
      <c r="I184" s="179">
        <f>SUM('2.CAD NCCF'!I184,'3.USD NCCF'!I184,'4.EUR NCCF'!I184,'5.GBP NCCF'!I184,'6.Other(Incld) NCCF'!I184)</f>
        <v>0</v>
      </c>
      <c r="J184" s="179">
        <f>SUM('2.CAD NCCF'!J184,'3.USD NCCF'!J184,'4.EUR NCCF'!J184,'5.GBP NCCF'!J184,'6.Other(Incld) NCCF'!J184)</f>
        <v>0</v>
      </c>
      <c r="K184" s="197">
        <f>SUM('2.CAD NCCF'!K184,'3.USD NCCF'!K184,'4.EUR NCCF'!K184,'5.GBP NCCF'!K184,'6.Other(Incld) NCCF'!K184)</f>
        <v>0</v>
      </c>
      <c r="L184" s="178">
        <f>SUM('2.CAD NCCF'!L184,'3.USD NCCF'!L184,'4.EUR NCCF'!L184,'5.GBP NCCF'!L184,'6.Other(Incld) NCCF'!L184)</f>
        <v>0</v>
      </c>
      <c r="M184" s="192">
        <f>SUM('2.CAD NCCF'!M184,'3.USD NCCF'!M184,'4.EUR NCCF'!M184,'5.GBP NCCF'!M184,'6.Other(Incld) NCCF'!M184)</f>
        <v>0</v>
      </c>
      <c r="N184" s="182">
        <f>SUM('2.CAD NCCF'!N184,'3.USD NCCF'!N184,'4.EUR NCCF'!N184,'5.GBP NCCF'!N184,'6.Other(Incld) NCCF'!N184)</f>
        <v>0</v>
      </c>
      <c r="O184" s="182">
        <f>SUM('2.CAD NCCF'!O184,'3.USD NCCF'!O184,'4.EUR NCCF'!O184,'5.GBP NCCF'!O184,'6.Other(Incld) NCCF'!O184)</f>
        <v>0</v>
      </c>
      <c r="P184" s="182">
        <f>SUM('2.CAD NCCF'!P184,'3.USD NCCF'!P184,'4.EUR NCCF'!P184,'5.GBP NCCF'!P184,'6.Other(Incld) NCCF'!P184)</f>
        <v>0</v>
      </c>
      <c r="Q184" s="182">
        <f>SUM('2.CAD NCCF'!Q184,'3.USD NCCF'!Q184,'4.EUR NCCF'!Q184,'5.GBP NCCF'!Q184,'6.Other(Incld) NCCF'!Q184)</f>
        <v>0</v>
      </c>
      <c r="R184" s="182">
        <f>SUM('2.CAD NCCF'!R184,'3.USD NCCF'!R184,'4.EUR NCCF'!R184,'5.GBP NCCF'!R184,'6.Other(Incld) NCCF'!R184)</f>
        <v>0</v>
      </c>
      <c r="S184" s="182">
        <f>SUM('2.CAD NCCF'!S184,'3.USD NCCF'!S184,'4.EUR NCCF'!S184,'5.GBP NCCF'!S184,'6.Other(Incld) NCCF'!S184)</f>
        <v>0</v>
      </c>
      <c r="T184" s="182">
        <f>SUM('2.CAD NCCF'!T184,'3.USD NCCF'!T184,'4.EUR NCCF'!T184,'5.GBP NCCF'!T184,'6.Other(Incld) NCCF'!T184)</f>
        <v>0</v>
      </c>
      <c r="U184" s="182">
        <f>SUM('2.CAD NCCF'!U184,'3.USD NCCF'!U184,'4.EUR NCCF'!U184,'5.GBP NCCF'!U184,'6.Other(Incld) NCCF'!U184)</f>
        <v>0</v>
      </c>
      <c r="V184" s="195">
        <f>SUM('2.CAD NCCF'!V184,'3.USD NCCF'!V184,'4.EUR NCCF'!V184,'5.GBP NCCF'!V184,'6.Other(Incld) NCCF'!V184)</f>
        <v>0</v>
      </c>
      <c r="W184" s="125">
        <f>SUM('2.CAD NCCF'!W184,'3.USD NCCF'!W184,'4.EUR NCCF'!W184,'5.GBP NCCF'!W184,'6.Other(Incld) NCCF'!W184)</f>
        <v>0</v>
      </c>
      <c r="Y184" s="367"/>
    </row>
    <row r="185" spans="2:25" s="72" customFormat="1" outlineLevel="1" x14ac:dyDescent="0.2">
      <c r="B185" s="25"/>
      <c r="C185" s="23"/>
      <c r="D185" s="23"/>
      <c r="E185" s="24"/>
      <c r="F185" s="176" t="s">
        <v>339</v>
      </c>
      <c r="G185" s="190">
        <f>SUM('2.CAD NCCF'!G185,'3.USD NCCF'!G185,'4.EUR NCCF'!G185,'5.GBP NCCF'!G185,'6.Other(Incld) NCCF'!G185)</f>
        <v>0</v>
      </c>
      <c r="H185" s="242">
        <f>SUM('2.CAD NCCF'!H185,'3.USD NCCF'!H185,'4.EUR NCCF'!H185,'5.GBP NCCF'!H185,'6.Other(Incld) NCCF'!H185)</f>
        <v>0</v>
      </c>
      <c r="I185" s="179">
        <f>SUM('2.CAD NCCF'!I185,'3.USD NCCF'!I185,'4.EUR NCCF'!I185,'5.GBP NCCF'!I185,'6.Other(Incld) NCCF'!I185)</f>
        <v>0</v>
      </c>
      <c r="J185" s="179">
        <f>SUM('2.CAD NCCF'!J185,'3.USD NCCF'!J185,'4.EUR NCCF'!J185,'5.GBP NCCF'!J185,'6.Other(Incld) NCCF'!J185)</f>
        <v>0</v>
      </c>
      <c r="K185" s="197">
        <f>SUM('2.CAD NCCF'!K185,'3.USD NCCF'!K185,'4.EUR NCCF'!K185,'5.GBP NCCF'!K185,'6.Other(Incld) NCCF'!K185)</f>
        <v>0</v>
      </c>
      <c r="L185" s="178">
        <f>SUM('2.CAD NCCF'!L185,'3.USD NCCF'!L185,'4.EUR NCCF'!L185,'5.GBP NCCF'!L185,'6.Other(Incld) NCCF'!L185)</f>
        <v>0</v>
      </c>
      <c r="M185" s="192">
        <f>SUM('2.CAD NCCF'!M185,'3.USD NCCF'!M185,'4.EUR NCCF'!M185,'5.GBP NCCF'!M185,'6.Other(Incld) NCCF'!M185)</f>
        <v>0</v>
      </c>
      <c r="N185" s="182">
        <f>SUM('2.CAD NCCF'!N185,'3.USD NCCF'!N185,'4.EUR NCCF'!N185,'5.GBP NCCF'!N185,'6.Other(Incld) NCCF'!N185)</f>
        <v>0</v>
      </c>
      <c r="O185" s="182">
        <f>SUM('2.CAD NCCF'!O185,'3.USD NCCF'!O185,'4.EUR NCCF'!O185,'5.GBP NCCF'!O185,'6.Other(Incld) NCCF'!O185)</f>
        <v>0</v>
      </c>
      <c r="P185" s="182">
        <f>SUM('2.CAD NCCF'!P185,'3.USD NCCF'!P185,'4.EUR NCCF'!P185,'5.GBP NCCF'!P185,'6.Other(Incld) NCCF'!P185)</f>
        <v>0</v>
      </c>
      <c r="Q185" s="182">
        <f>SUM('2.CAD NCCF'!Q185,'3.USD NCCF'!Q185,'4.EUR NCCF'!Q185,'5.GBP NCCF'!Q185,'6.Other(Incld) NCCF'!Q185)</f>
        <v>0</v>
      </c>
      <c r="R185" s="182">
        <f>SUM('2.CAD NCCF'!R185,'3.USD NCCF'!R185,'4.EUR NCCF'!R185,'5.GBP NCCF'!R185,'6.Other(Incld) NCCF'!R185)</f>
        <v>0</v>
      </c>
      <c r="S185" s="182">
        <f>SUM('2.CAD NCCF'!S185,'3.USD NCCF'!S185,'4.EUR NCCF'!S185,'5.GBP NCCF'!S185,'6.Other(Incld) NCCF'!S185)</f>
        <v>0</v>
      </c>
      <c r="T185" s="182">
        <f>SUM('2.CAD NCCF'!T185,'3.USD NCCF'!T185,'4.EUR NCCF'!T185,'5.GBP NCCF'!T185,'6.Other(Incld) NCCF'!T185)</f>
        <v>0</v>
      </c>
      <c r="U185" s="182">
        <f>SUM('2.CAD NCCF'!U185,'3.USD NCCF'!U185,'4.EUR NCCF'!U185,'5.GBP NCCF'!U185,'6.Other(Incld) NCCF'!U185)</f>
        <v>0</v>
      </c>
      <c r="V185" s="195">
        <f>SUM('2.CAD NCCF'!V185,'3.USD NCCF'!V185,'4.EUR NCCF'!V185,'5.GBP NCCF'!V185,'6.Other(Incld) NCCF'!V185)</f>
        <v>0</v>
      </c>
      <c r="W185" s="125">
        <f>SUM('2.CAD NCCF'!W185,'3.USD NCCF'!W185,'4.EUR NCCF'!W185,'5.GBP NCCF'!W185,'6.Other(Incld) NCCF'!W185)</f>
        <v>0</v>
      </c>
      <c r="Y185" s="367"/>
    </row>
    <row r="186" spans="2:25" s="72" customFormat="1" outlineLevel="1" x14ac:dyDescent="0.2">
      <c r="B186" s="25"/>
      <c r="C186" s="23"/>
      <c r="D186" s="23"/>
      <c r="E186" s="24"/>
      <c r="F186" s="176" t="s">
        <v>340</v>
      </c>
      <c r="G186" s="190">
        <f>SUM('2.CAD NCCF'!G186,'3.USD NCCF'!G186,'4.EUR NCCF'!G186,'5.GBP NCCF'!G186,'6.Other(Incld) NCCF'!G186)</f>
        <v>0</v>
      </c>
      <c r="H186" s="242">
        <f>SUM('2.CAD NCCF'!H186,'3.USD NCCF'!H186,'4.EUR NCCF'!H186,'5.GBP NCCF'!H186,'6.Other(Incld) NCCF'!H186)</f>
        <v>0</v>
      </c>
      <c r="I186" s="179">
        <f>SUM('2.CAD NCCF'!I186,'3.USD NCCF'!I186,'4.EUR NCCF'!I186,'5.GBP NCCF'!I186,'6.Other(Incld) NCCF'!I186)</f>
        <v>0</v>
      </c>
      <c r="J186" s="179">
        <f>SUM('2.CAD NCCF'!J186,'3.USD NCCF'!J186,'4.EUR NCCF'!J186,'5.GBP NCCF'!J186,'6.Other(Incld) NCCF'!J186)</f>
        <v>0</v>
      </c>
      <c r="K186" s="197">
        <f>SUM('2.CAD NCCF'!K186,'3.USD NCCF'!K186,'4.EUR NCCF'!K186,'5.GBP NCCF'!K186,'6.Other(Incld) NCCF'!K186)</f>
        <v>0</v>
      </c>
      <c r="L186" s="178">
        <f>SUM('2.CAD NCCF'!L186,'3.USD NCCF'!L186,'4.EUR NCCF'!L186,'5.GBP NCCF'!L186,'6.Other(Incld) NCCF'!L186)</f>
        <v>0</v>
      </c>
      <c r="M186" s="192">
        <f>SUM('2.CAD NCCF'!M186,'3.USD NCCF'!M186,'4.EUR NCCF'!M186,'5.GBP NCCF'!M186,'6.Other(Incld) NCCF'!M186)</f>
        <v>0</v>
      </c>
      <c r="N186" s="182">
        <f>SUM('2.CAD NCCF'!N186,'3.USD NCCF'!N186,'4.EUR NCCF'!N186,'5.GBP NCCF'!N186,'6.Other(Incld) NCCF'!N186)</f>
        <v>0</v>
      </c>
      <c r="O186" s="182">
        <f>SUM('2.CAD NCCF'!O186,'3.USD NCCF'!O186,'4.EUR NCCF'!O186,'5.GBP NCCF'!O186,'6.Other(Incld) NCCF'!O186)</f>
        <v>0</v>
      </c>
      <c r="P186" s="182">
        <f>SUM('2.CAD NCCF'!P186,'3.USD NCCF'!P186,'4.EUR NCCF'!P186,'5.GBP NCCF'!P186,'6.Other(Incld) NCCF'!P186)</f>
        <v>0</v>
      </c>
      <c r="Q186" s="182">
        <f>SUM('2.CAD NCCF'!Q186,'3.USD NCCF'!Q186,'4.EUR NCCF'!Q186,'5.GBP NCCF'!Q186,'6.Other(Incld) NCCF'!Q186)</f>
        <v>0</v>
      </c>
      <c r="R186" s="182">
        <f>SUM('2.CAD NCCF'!R186,'3.USD NCCF'!R186,'4.EUR NCCF'!R186,'5.GBP NCCF'!R186,'6.Other(Incld) NCCF'!R186)</f>
        <v>0</v>
      </c>
      <c r="S186" s="182">
        <f>SUM('2.CAD NCCF'!S186,'3.USD NCCF'!S186,'4.EUR NCCF'!S186,'5.GBP NCCF'!S186,'6.Other(Incld) NCCF'!S186)</f>
        <v>0</v>
      </c>
      <c r="T186" s="182">
        <f>SUM('2.CAD NCCF'!T186,'3.USD NCCF'!T186,'4.EUR NCCF'!T186,'5.GBP NCCF'!T186,'6.Other(Incld) NCCF'!T186)</f>
        <v>0</v>
      </c>
      <c r="U186" s="182">
        <f>SUM('2.CAD NCCF'!U186,'3.USD NCCF'!U186,'4.EUR NCCF'!U186,'5.GBP NCCF'!U186,'6.Other(Incld) NCCF'!U186)</f>
        <v>0</v>
      </c>
      <c r="V186" s="195">
        <f>SUM('2.CAD NCCF'!V186,'3.USD NCCF'!V186,'4.EUR NCCF'!V186,'5.GBP NCCF'!V186,'6.Other(Incld) NCCF'!V186)</f>
        <v>0</v>
      </c>
      <c r="W186" s="125">
        <f>SUM('2.CAD NCCF'!W186,'3.USD NCCF'!W186,'4.EUR NCCF'!W186,'5.GBP NCCF'!W186,'6.Other(Incld) NCCF'!W186)</f>
        <v>0</v>
      </c>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83"/>
    </row>
    <row r="189" spans="2:25" s="72" customFormat="1" outlineLevel="1" x14ac:dyDescent="0.2">
      <c r="B189" s="25"/>
      <c r="C189" s="23"/>
      <c r="D189" s="23"/>
      <c r="E189" s="24"/>
      <c r="F189" s="176" t="s">
        <v>176</v>
      </c>
      <c r="G189" s="190">
        <f>SUM('2.CAD NCCF'!G189,'3.USD NCCF'!G189,'4.EUR NCCF'!G189,'5.GBP NCCF'!G189,'6.Other(Incld) NCCF'!G189)</f>
        <v>0</v>
      </c>
      <c r="H189" s="242">
        <f>SUM('2.CAD NCCF'!H189,'3.USD NCCF'!H189,'4.EUR NCCF'!H189,'5.GBP NCCF'!H189,'6.Other(Incld) NCCF'!H189)</f>
        <v>0</v>
      </c>
      <c r="I189" s="179">
        <f>SUM('2.CAD NCCF'!I189,'3.USD NCCF'!I189,'4.EUR NCCF'!I189,'5.GBP NCCF'!I189,'6.Other(Incld) NCCF'!I189)</f>
        <v>0</v>
      </c>
      <c r="J189" s="179">
        <f>SUM('2.CAD NCCF'!J189,'3.USD NCCF'!J189,'4.EUR NCCF'!J189,'5.GBP NCCF'!J189,'6.Other(Incld) NCCF'!J189)</f>
        <v>0</v>
      </c>
      <c r="K189" s="197">
        <f>SUM('2.CAD NCCF'!K189,'3.USD NCCF'!K189,'4.EUR NCCF'!K189,'5.GBP NCCF'!K189,'6.Other(Incld) NCCF'!K189)</f>
        <v>0</v>
      </c>
      <c r="L189" s="178">
        <f>SUM('2.CAD NCCF'!L189,'3.USD NCCF'!L189,'4.EUR NCCF'!L189,'5.GBP NCCF'!L189,'6.Other(Incld) NCCF'!L189)</f>
        <v>0</v>
      </c>
      <c r="M189" s="192">
        <f>SUM('2.CAD NCCF'!M189,'3.USD NCCF'!M189,'4.EUR NCCF'!M189,'5.GBP NCCF'!M189,'6.Other(Incld) NCCF'!M189)</f>
        <v>0</v>
      </c>
      <c r="N189" s="182">
        <f>SUM('2.CAD NCCF'!N189,'3.USD NCCF'!N189,'4.EUR NCCF'!N189,'5.GBP NCCF'!N189,'6.Other(Incld) NCCF'!N189)</f>
        <v>0</v>
      </c>
      <c r="O189" s="182">
        <f>SUM('2.CAD NCCF'!O189,'3.USD NCCF'!O189,'4.EUR NCCF'!O189,'5.GBP NCCF'!O189,'6.Other(Incld) NCCF'!O189)</f>
        <v>0</v>
      </c>
      <c r="P189" s="182">
        <f>SUM('2.CAD NCCF'!P189,'3.USD NCCF'!P189,'4.EUR NCCF'!P189,'5.GBP NCCF'!P189,'6.Other(Incld) NCCF'!P189)</f>
        <v>0</v>
      </c>
      <c r="Q189" s="182">
        <f>SUM('2.CAD NCCF'!Q189,'3.USD NCCF'!Q189,'4.EUR NCCF'!Q189,'5.GBP NCCF'!Q189,'6.Other(Incld) NCCF'!Q189)</f>
        <v>0</v>
      </c>
      <c r="R189" s="182">
        <f>SUM('2.CAD NCCF'!R189,'3.USD NCCF'!R189,'4.EUR NCCF'!R189,'5.GBP NCCF'!R189,'6.Other(Incld) NCCF'!R189)</f>
        <v>0</v>
      </c>
      <c r="S189" s="182">
        <f>SUM('2.CAD NCCF'!S189,'3.USD NCCF'!S189,'4.EUR NCCF'!S189,'5.GBP NCCF'!S189,'6.Other(Incld) NCCF'!S189)</f>
        <v>0</v>
      </c>
      <c r="T189" s="182">
        <f>SUM('2.CAD NCCF'!T189,'3.USD NCCF'!T189,'4.EUR NCCF'!T189,'5.GBP NCCF'!T189,'6.Other(Incld) NCCF'!T189)</f>
        <v>0</v>
      </c>
      <c r="U189" s="182">
        <f>SUM('2.CAD NCCF'!U189,'3.USD NCCF'!U189,'4.EUR NCCF'!U189,'5.GBP NCCF'!U189,'6.Other(Incld) NCCF'!U189)</f>
        <v>0</v>
      </c>
      <c r="V189" s="195">
        <f>SUM('2.CAD NCCF'!V189,'3.USD NCCF'!V189,'4.EUR NCCF'!V189,'5.GBP NCCF'!V189,'6.Other(Incld) NCCF'!V189)</f>
        <v>0</v>
      </c>
      <c r="W189" s="125">
        <f>SUM('2.CAD NCCF'!W189,'3.USD NCCF'!W189,'4.EUR NCCF'!W189,'5.GBP NCCF'!W189,'6.Other(Incld) NCCF'!W189)</f>
        <v>0</v>
      </c>
      <c r="Y189" s="367"/>
    </row>
    <row r="190" spans="2:25" s="72" customFormat="1" outlineLevel="1" x14ac:dyDescent="0.2">
      <c r="B190" s="25"/>
      <c r="C190" s="23"/>
      <c r="D190" s="23"/>
      <c r="E190" s="24"/>
      <c r="F190" s="176" t="s">
        <v>180</v>
      </c>
      <c r="G190" s="190">
        <f>SUM('2.CAD NCCF'!G190,'3.USD NCCF'!G190,'4.EUR NCCF'!G190,'5.GBP NCCF'!G190,'6.Other(Incld) NCCF'!G190)</f>
        <v>0</v>
      </c>
      <c r="H190" s="242">
        <f>SUM('2.CAD NCCF'!H190,'3.USD NCCF'!H190,'4.EUR NCCF'!H190,'5.GBP NCCF'!H190,'6.Other(Incld) NCCF'!H190)</f>
        <v>0</v>
      </c>
      <c r="I190" s="179">
        <f>SUM('2.CAD NCCF'!I190,'3.USD NCCF'!I190,'4.EUR NCCF'!I190,'5.GBP NCCF'!I190,'6.Other(Incld) NCCF'!I190)</f>
        <v>0</v>
      </c>
      <c r="J190" s="179">
        <f>SUM('2.CAD NCCF'!J190,'3.USD NCCF'!J190,'4.EUR NCCF'!J190,'5.GBP NCCF'!J190,'6.Other(Incld) NCCF'!J190)</f>
        <v>0</v>
      </c>
      <c r="K190" s="197">
        <f>SUM('2.CAD NCCF'!K190,'3.USD NCCF'!K190,'4.EUR NCCF'!K190,'5.GBP NCCF'!K190,'6.Other(Incld) NCCF'!K190)</f>
        <v>0</v>
      </c>
      <c r="L190" s="178">
        <f>SUM('2.CAD NCCF'!L190,'3.USD NCCF'!L190,'4.EUR NCCF'!L190,'5.GBP NCCF'!L190,'6.Other(Incld) NCCF'!L190)</f>
        <v>0</v>
      </c>
      <c r="M190" s="192">
        <f>SUM('2.CAD NCCF'!M190,'3.USD NCCF'!M190,'4.EUR NCCF'!M190,'5.GBP NCCF'!M190,'6.Other(Incld) NCCF'!M190)</f>
        <v>0</v>
      </c>
      <c r="N190" s="182">
        <f>SUM('2.CAD NCCF'!N190,'3.USD NCCF'!N190,'4.EUR NCCF'!N190,'5.GBP NCCF'!N190,'6.Other(Incld) NCCF'!N190)</f>
        <v>0</v>
      </c>
      <c r="O190" s="182">
        <f>SUM('2.CAD NCCF'!O190,'3.USD NCCF'!O190,'4.EUR NCCF'!O190,'5.GBP NCCF'!O190,'6.Other(Incld) NCCF'!O190)</f>
        <v>0</v>
      </c>
      <c r="P190" s="182">
        <f>SUM('2.CAD NCCF'!P190,'3.USD NCCF'!P190,'4.EUR NCCF'!P190,'5.GBP NCCF'!P190,'6.Other(Incld) NCCF'!P190)</f>
        <v>0</v>
      </c>
      <c r="Q190" s="182">
        <f>SUM('2.CAD NCCF'!Q190,'3.USD NCCF'!Q190,'4.EUR NCCF'!Q190,'5.GBP NCCF'!Q190,'6.Other(Incld) NCCF'!Q190)</f>
        <v>0</v>
      </c>
      <c r="R190" s="182">
        <f>SUM('2.CAD NCCF'!R190,'3.USD NCCF'!R190,'4.EUR NCCF'!R190,'5.GBP NCCF'!R190,'6.Other(Incld) NCCF'!R190)</f>
        <v>0</v>
      </c>
      <c r="S190" s="182">
        <f>SUM('2.CAD NCCF'!S190,'3.USD NCCF'!S190,'4.EUR NCCF'!S190,'5.GBP NCCF'!S190,'6.Other(Incld) NCCF'!S190)</f>
        <v>0</v>
      </c>
      <c r="T190" s="182">
        <f>SUM('2.CAD NCCF'!T190,'3.USD NCCF'!T190,'4.EUR NCCF'!T190,'5.GBP NCCF'!T190,'6.Other(Incld) NCCF'!T190)</f>
        <v>0</v>
      </c>
      <c r="U190" s="182">
        <f>SUM('2.CAD NCCF'!U190,'3.USD NCCF'!U190,'4.EUR NCCF'!U190,'5.GBP NCCF'!U190,'6.Other(Incld) NCCF'!U190)</f>
        <v>0</v>
      </c>
      <c r="V190" s="195">
        <f>SUM('2.CAD NCCF'!V190,'3.USD NCCF'!V190,'4.EUR NCCF'!V190,'5.GBP NCCF'!V190,'6.Other(Incld) NCCF'!V190)</f>
        <v>0</v>
      </c>
      <c r="W190" s="125">
        <f>SUM('2.CAD NCCF'!W190,'3.USD NCCF'!W190,'4.EUR NCCF'!W190,'5.GBP NCCF'!W190,'6.Other(Incld) NCCF'!W190)</f>
        <v>0</v>
      </c>
      <c r="Y190" s="367"/>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
      <c r="B192" s="25"/>
      <c r="C192" s="23"/>
      <c r="D192" s="23"/>
      <c r="E192" s="24"/>
      <c r="F192" s="176" t="s">
        <v>177</v>
      </c>
      <c r="G192" s="190">
        <f>SUM('2.CAD NCCF'!G192,'3.USD NCCF'!G192,'4.EUR NCCF'!G192,'5.GBP NCCF'!G192,'6.Other(Incld) NCCF'!G192)</f>
        <v>0</v>
      </c>
      <c r="H192" s="242">
        <f>SUM('2.CAD NCCF'!H192,'3.USD NCCF'!H192,'4.EUR NCCF'!H192,'5.GBP NCCF'!H192,'6.Other(Incld) NCCF'!H192)</f>
        <v>0</v>
      </c>
      <c r="I192" s="179">
        <f>SUM('2.CAD NCCF'!I192,'3.USD NCCF'!I192,'4.EUR NCCF'!I192,'5.GBP NCCF'!I192,'6.Other(Incld) NCCF'!I192)</f>
        <v>0</v>
      </c>
      <c r="J192" s="179">
        <f>SUM('2.CAD NCCF'!J192,'3.USD NCCF'!J192,'4.EUR NCCF'!J192,'5.GBP NCCF'!J192,'6.Other(Incld) NCCF'!J192)</f>
        <v>0</v>
      </c>
      <c r="K192" s="197">
        <f>SUM('2.CAD NCCF'!K192,'3.USD NCCF'!K192,'4.EUR NCCF'!K192,'5.GBP NCCF'!K192,'6.Other(Incld) NCCF'!K192)</f>
        <v>0</v>
      </c>
      <c r="L192" s="178">
        <f>SUM('2.CAD NCCF'!L192,'3.USD NCCF'!L192,'4.EUR NCCF'!L192,'5.GBP NCCF'!L192,'6.Other(Incld) NCCF'!L192)</f>
        <v>0</v>
      </c>
      <c r="M192" s="192">
        <f>SUM('2.CAD NCCF'!M192,'3.USD NCCF'!M192,'4.EUR NCCF'!M192,'5.GBP NCCF'!M192,'6.Other(Incld) NCCF'!M192)</f>
        <v>0</v>
      </c>
      <c r="N192" s="182">
        <f>SUM('2.CAD NCCF'!N192,'3.USD NCCF'!N192,'4.EUR NCCF'!N192,'5.GBP NCCF'!N192,'6.Other(Incld) NCCF'!N192)</f>
        <v>0</v>
      </c>
      <c r="O192" s="182">
        <f>SUM('2.CAD NCCF'!O192,'3.USD NCCF'!O192,'4.EUR NCCF'!O192,'5.GBP NCCF'!O192,'6.Other(Incld) NCCF'!O192)</f>
        <v>0</v>
      </c>
      <c r="P192" s="182">
        <f>SUM('2.CAD NCCF'!P192,'3.USD NCCF'!P192,'4.EUR NCCF'!P192,'5.GBP NCCF'!P192,'6.Other(Incld) NCCF'!P192)</f>
        <v>0</v>
      </c>
      <c r="Q192" s="182">
        <f>SUM('2.CAD NCCF'!Q192,'3.USD NCCF'!Q192,'4.EUR NCCF'!Q192,'5.GBP NCCF'!Q192,'6.Other(Incld) NCCF'!Q192)</f>
        <v>0</v>
      </c>
      <c r="R192" s="182">
        <f>SUM('2.CAD NCCF'!R192,'3.USD NCCF'!R192,'4.EUR NCCF'!R192,'5.GBP NCCF'!R192,'6.Other(Incld) NCCF'!R192)</f>
        <v>0</v>
      </c>
      <c r="S192" s="182">
        <f>SUM('2.CAD NCCF'!S192,'3.USD NCCF'!S192,'4.EUR NCCF'!S192,'5.GBP NCCF'!S192,'6.Other(Incld) NCCF'!S192)</f>
        <v>0</v>
      </c>
      <c r="T192" s="182">
        <f>SUM('2.CAD NCCF'!T192,'3.USD NCCF'!T192,'4.EUR NCCF'!T192,'5.GBP NCCF'!T192,'6.Other(Incld) NCCF'!T192)</f>
        <v>0</v>
      </c>
      <c r="U192" s="182">
        <f>SUM('2.CAD NCCF'!U192,'3.USD NCCF'!U192,'4.EUR NCCF'!U192,'5.GBP NCCF'!U192,'6.Other(Incld) NCCF'!U192)</f>
        <v>0</v>
      </c>
      <c r="V192" s="195">
        <f>SUM('2.CAD NCCF'!V192,'3.USD NCCF'!V192,'4.EUR NCCF'!V192,'5.GBP NCCF'!V192,'6.Other(Incld) NCCF'!V192)</f>
        <v>0</v>
      </c>
      <c r="W192" s="125">
        <f>SUM('2.CAD NCCF'!W192,'3.USD NCCF'!W192,'4.EUR NCCF'!W192,'5.GBP NCCF'!W192,'6.Other(Incld) NCCF'!W192)</f>
        <v>0</v>
      </c>
      <c r="Y192" s="367"/>
    </row>
    <row r="193" spans="2:25" s="72" customFormat="1" outlineLevel="1" x14ac:dyDescent="0.2">
      <c r="B193" s="25"/>
      <c r="C193" s="23"/>
      <c r="D193" s="23"/>
      <c r="E193" s="24"/>
      <c r="F193" s="176" t="s">
        <v>182</v>
      </c>
      <c r="G193" s="190">
        <f>SUM('2.CAD NCCF'!G193,'3.USD NCCF'!G193,'4.EUR NCCF'!G193,'5.GBP NCCF'!G193,'6.Other(Incld) NCCF'!G193)</f>
        <v>0</v>
      </c>
      <c r="H193" s="242">
        <f>SUM('2.CAD NCCF'!H193,'3.USD NCCF'!H193,'4.EUR NCCF'!H193,'5.GBP NCCF'!H193,'6.Other(Incld) NCCF'!H193)</f>
        <v>0</v>
      </c>
      <c r="I193" s="179">
        <f>SUM('2.CAD NCCF'!I193,'3.USD NCCF'!I193,'4.EUR NCCF'!I193,'5.GBP NCCF'!I193,'6.Other(Incld) NCCF'!I193)</f>
        <v>0</v>
      </c>
      <c r="J193" s="179">
        <f>SUM('2.CAD NCCF'!J193,'3.USD NCCF'!J193,'4.EUR NCCF'!J193,'5.GBP NCCF'!J193,'6.Other(Incld) NCCF'!J193)</f>
        <v>0</v>
      </c>
      <c r="K193" s="197">
        <f>SUM('2.CAD NCCF'!K193,'3.USD NCCF'!K193,'4.EUR NCCF'!K193,'5.GBP NCCF'!K193,'6.Other(Incld) NCCF'!K193)</f>
        <v>0</v>
      </c>
      <c r="L193" s="178">
        <f>SUM('2.CAD NCCF'!L193,'3.USD NCCF'!L193,'4.EUR NCCF'!L193,'5.GBP NCCF'!L193,'6.Other(Incld) NCCF'!L193)</f>
        <v>0</v>
      </c>
      <c r="M193" s="192">
        <f>SUM('2.CAD NCCF'!M193,'3.USD NCCF'!M193,'4.EUR NCCF'!M193,'5.GBP NCCF'!M193,'6.Other(Incld) NCCF'!M193)</f>
        <v>0</v>
      </c>
      <c r="N193" s="182">
        <f>SUM('2.CAD NCCF'!N193,'3.USD NCCF'!N193,'4.EUR NCCF'!N193,'5.GBP NCCF'!N193,'6.Other(Incld) NCCF'!N193)</f>
        <v>0</v>
      </c>
      <c r="O193" s="182">
        <f>SUM('2.CAD NCCF'!O193,'3.USD NCCF'!O193,'4.EUR NCCF'!O193,'5.GBP NCCF'!O193,'6.Other(Incld) NCCF'!O193)</f>
        <v>0</v>
      </c>
      <c r="P193" s="182">
        <f>SUM('2.CAD NCCF'!P193,'3.USD NCCF'!P193,'4.EUR NCCF'!P193,'5.GBP NCCF'!P193,'6.Other(Incld) NCCF'!P193)</f>
        <v>0</v>
      </c>
      <c r="Q193" s="182">
        <f>SUM('2.CAD NCCF'!Q193,'3.USD NCCF'!Q193,'4.EUR NCCF'!Q193,'5.GBP NCCF'!Q193,'6.Other(Incld) NCCF'!Q193)</f>
        <v>0</v>
      </c>
      <c r="R193" s="182">
        <f>SUM('2.CAD NCCF'!R193,'3.USD NCCF'!R193,'4.EUR NCCF'!R193,'5.GBP NCCF'!R193,'6.Other(Incld) NCCF'!R193)</f>
        <v>0</v>
      </c>
      <c r="S193" s="182">
        <f>SUM('2.CAD NCCF'!S193,'3.USD NCCF'!S193,'4.EUR NCCF'!S193,'5.GBP NCCF'!S193,'6.Other(Incld) NCCF'!S193)</f>
        <v>0</v>
      </c>
      <c r="T193" s="182">
        <f>SUM('2.CAD NCCF'!T193,'3.USD NCCF'!T193,'4.EUR NCCF'!T193,'5.GBP NCCF'!T193,'6.Other(Incld) NCCF'!T193)</f>
        <v>0</v>
      </c>
      <c r="U193" s="182">
        <f>SUM('2.CAD NCCF'!U193,'3.USD NCCF'!U193,'4.EUR NCCF'!U193,'5.GBP NCCF'!U193,'6.Other(Incld) NCCF'!U193)</f>
        <v>0</v>
      </c>
      <c r="V193" s="195">
        <f>SUM('2.CAD NCCF'!V193,'3.USD NCCF'!V193,'4.EUR NCCF'!V193,'5.GBP NCCF'!V193,'6.Other(Incld) NCCF'!V193)</f>
        <v>0</v>
      </c>
      <c r="W193" s="125">
        <f>SUM('2.CAD NCCF'!W193,'3.USD NCCF'!W193,'4.EUR NCCF'!W193,'5.GBP NCCF'!W193,'6.Other(Incld) NCCF'!W193)</f>
        <v>0</v>
      </c>
      <c r="Y193" s="367"/>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
      <c r="B195" s="25"/>
      <c r="C195" s="23"/>
      <c r="D195" s="23"/>
      <c r="E195" s="24"/>
      <c r="F195" s="176" t="s">
        <v>178</v>
      </c>
      <c r="G195" s="190">
        <f>SUM('2.CAD NCCF'!G195,'3.USD NCCF'!G195,'4.EUR NCCF'!G195,'5.GBP NCCF'!G195,'6.Other(Incld) NCCF'!G195)</f>
        <v>0</v>
      </c>
      <c r="H195" s="242">
        <f>SUM('2.CAD NCCF'!H195,'3.USD NCCF'!H195,'4.EUR NCCF'!H195,'5.GBP NCCF'!H195,'6.Other(Incld) NCCF'!H195)</f>
        <v>0</v>
      </c>
      <c r="I195" s="179">
        <f>SUM('2.CAD NCCF'!I195,'3.USD NCCF'!I195,'4.EUR NCCF'!I195,'5.GBP NCCF'!I195,'6.Other(Incld) NCCF'!I195)</f>
        <v>0</v>
      </c>
      <c r="J195" s="179">
        <f>SUM('2.CAD NCCF'!J195,'3.USD NCCF'!J195,'4.EUR NCCF'!J195,'5.GBP NCCF'!J195,'6.Other(Incld) NCCF'!J195)</f>
        <v>0</v>
      </c>
      <c r="K195" s="197">
        <f>SUM('2.CAD NCCF'!K195,'3.USD NCCF'!K195,'4.EUR NCCF'!K195,'5.GBP NCCF'!K195,'6.Other(Incld) NCCF'!K195)</f>
        <v>0</v>
      </c>
      <c r="L195" s="178">
        <f>SUM('2.CAD NCCF'!L195,'3.USD NCCF'!L195,'4.EUR NCCF'!L195,'5.GBP NCCF'!L195,'6.Other(Incld) NCCF'!L195)</f>
        <v>0</v>
      </c>
      <c r="M195" s="192">
        <f>SUM('2.CAD NCCF'!M195,'3.USD NCCF'!M195,'4.EUR NCCF'!M195,'5.GBP NCCF'!M195,'6.Other(Incld) NCCF'!M195)</f>
        <v>0</v>
      </c>
      <c r="N195" s="182">
        <f>SUM('2.CAD NCCF'!N195,'3.USD NCCF'!N195,'4.EUR NCCF'!N195,'5.GBP NCCF'!N195,'6.Other(Incld) NCCF'!N195)</f>
        <v>0</v>
      </c>
      <c r="O195" s="182">
        <f>SUM('2.CAD NCCF'!O195,'3.USD NCCF'!O195,'4.EUR NCCF'!O195,'5.GBP NCCF'!O195,'6.Other(Incld) NCCF'!O195)</f>
        <v>0</v>
      </c>
      <c r="P195" s="182">
        <f>SUM('2.CAD NCCF'!P195,'3.USD NCCF'!P195,'4.EUR NCCF'!P195,'5.GBP NCCF'!P195,'6.Other(Incld) NCCF'!P195)</f>
        <v>0</v>
      </c>
      <c r="Q195" s="182">
        <f>SUM('2.CAD NCCF'!Q195,'3.USD NCCF'!Q195,'4.EUR NCCF'!Q195,'5.GBP NCCF'!Q195,'6.Other(Incld) NCCF'!Q195)</f>
        <v>0</v>
      </c>
      <c r="R195" s="182">
        <f>SUM('2.CAD NCCF'!R195,'3.USD NCCF'!R195,'4.EUR NCCF'!R195,'5.GBP NCCF'!R195,'6.Other(Incld) NCCF'!R195)</f>
        <v>0</v>
      </c>
      <c r="S195" s="182">
        <f>SUM('2.CAD NCCF'!S195,'3.USD NCCF'!S195,'4.EUR NCCF'!S195,'5.GBP NCCF'!S195,'6.Other(Incld) NCCF'!S195)</f>
        <v>0</v>
      </c>
      <c r="T195" s="182">
        <f>SUM('2.CAD NCCF'!T195,'3.USD NCCF'!T195,'4.EUR NCCF'!T195,'5.GBP NCCF'!T195,'6.Other(Incld) NCCF'!T195)</f>
        <v>0</v>
      </c>
      <c r="U195" s="182">
        <f>SUM('2.CAD NCCF'!U195,'3.USD NCCF'!U195,'4.EUR NCCF'!U195,'5.GBP NCCF'!U195,'6.Other(Incld) NCCF'!U195)</f>
        <v>0</v>
      </c>
      <c r="V195" s="195">
        <f>SUM('2.CAD NCCF'!V195,'3.USD NCCF'!V195,'4.EUR NCCF'!V195,'5.GBP NCCF'!V195,'6.Other(Incld) NCCF'!V195)</f>
        <v>0</v>
      </c>
      <c r="W195" s="125">
        <f>SUM('2.CAD NCCF'!W195,'3.USD NCCF'!W195,'4.EUR NCCF'!W195,'5.GBP NCCF'!W195,'6.Other(Incld) NCCF'!W195)</f>
        <v>0</v>
      </c>
      <c r="Y195" s="367"/>
    </row>
    <row r="196" spans="2:25" s="72" customFormat="1" outlineLevel="1" x14ac:dyDescent="0.2">
      <c r="B196" s="25"/>
      <c r="C196" s="23"/>
      <c r="D196" s="23"/>
      <c r="E196" s="24"/>
      <c r="F196" s="176" t="s">
        <v>181</v>
      </c>
      <c r="G196" s="190">
        <f>SUM('2.CAD NCCF'!G196,'3.USD NCCF'!G196,'4.EUR NCCF'!G196,'5.GBP NCCF'!G196,'6.Other(Incld) NCCF'!G196)</f>
        <v>0</v>
      </c>
      <c r="H196" s="242">
        <f>SUM('2.CAD NCCF'!H196,'3.USD NCCF'!H196,'4.EUR NCCF'!H196,'5.GBP NCCF'!H196,'6.Other(Incld) NCCF'!H196)</f>
        <v>0</v>
      </c>
      <c r="I196" s="179">
        <f>SUM('2.CAD NCCF'!I196,'3.USD NCCF'!I196,'4.EUR NCCF'!I196,'5.GBP NCCF'!I196,'6.Other(Incld) NCCF'!I196)</f>
        <v>0</v>
      </c>
      <c r="J196" s="179">
        <f>SUM('2.CAD NCCF'!J196,'3.USD NCCF'!J196,'4.EUR NCCF'!J196,'5.GBP NCCF'!J196,'6.Other(Incld) NCCF'!J196)</f>
        <v>0</v>
      </c>
      <c r="K196" s="197">
        <f>SUM('2.CAD NCCF'!K196,'3.USD NCCF'!K196,'4.EUR NCCF'!K196,'5.GBP NCCF'!K196,'6.Other(Incld) NCCF'!K196)</f>
        <v>0</v>
      </c>
      <c r="L196" s="178">
        <f>SUM('2.CAD NCCF'!L196,'3.USD NCCF'!L196,'4.EUR NCCF'!L196,'5.GBP NCCF'!L196,'6.Other(Incld) NCCF'!L196)</f>
        <v>0</v>
      </c>
      <c r="M196" s="192">
        <f>SUM('2.CAD NCCF'!M196,'3.USD NCCF'!M196,'4.EUR NCCF'!M196,'5.GBP NCCF'!M196,'6.Other(Incld) NCCF'!M196)</f>
        <v>0</v>
      </c>
      <c r="N196" s="182">
        <f>SUM('2.CAD NCCF'!N196,'3.USD NCCF'!N196,'4.EUR NCCF'!N196,'5.GBP NCCF'!N196,'6.Other(Incld) NCCF'!N196)</f>
        <v>0</v>
      </c>
      <c r="O196" s="182">
        <f>SUM('2.CAD NCCF'!O196,'3.USD NCCF'!O196,'4.EUR NCCF'!O196,'5.GBP NCCF'!O196,'6.Other(Incld) NCCF'!O196)</f>
        <v>0</v>
      </c>
      <c r="P196" s="182">
        <f>SUM('2.CAD NCCF'!P196,'3.USD NCCF'!P196,'4.EUR NCCF'!P196,'5.GBP NCCF'!P196,'6.Other(Incld) NCCF'!P196)</f>
        <v>0</v>
      </c>
      <c r="Q196" s="182">
        <f>SUM('2.CAD NCCF'!Q196,'3.USD NCCF'!Q196,'4.EUR NCCF'!Q196,'5.GBP NCCF'!Q196,'6.Other(Incld) NCCF'!Q196)</f>
        <v>0</v>
      </c>
      <c r="R196" s="182">
        <f>SUM('2.CAD NCCF'!R196,'3.USD NCCF'!R196,'4.EUR NCCF'!R196,'5.GBP NCCF'!R196,'6.Other(Incld) NCCF'!R196)</f>
        <v>0</v>
      </c>
      <c r="S196" s="182">
        <f>SUM('2.CAD NCCF'!S196,'3.USD NCCF'!S196,'4.EUR NCCF'!S196,'5.GBP NCCF'!S196,'6.Other(Incld) NCCF'!S196)</f>
        <v>0</v>
      </c>
      <c r="T196" s="182">
        <f>SUM('2.CAD NCCF'!T196,'3.USD NCCF'!T196,'4.EUR NCCF'!T196,'5.GBP NCCF'!T196,'6.Other(Incld) NCCF'!T196)</f>
        <v>0</v>
      </c>
      <c r="U196" s="182">
        <f>SUM('2.CAD NCCF'!U196,'3.USD NCCF'!U196,'4.EUR NCCF'!U196,'5.GBP NCCF'!U196,'6.Other(Incld) NCCF'!U196)</f>
        <v>0</v>
      </c>
      <c r="V196" s="195">
        <f>SUM('2.CAD NCCF'!V196,'3.USD NCCF'!V196,'4.EUR NCCF'!V196,'5.GBP NCCF'!V196,'6.Other(Incld) NCCF'!V196)</f>
        <v>0</v>
      </c>
      <c r="W196" s="125">
        <f>SUM('2.CAD NCCF'!W196,'3.USD NCCF'!W196,'4.EUR NCCF'!W196,'5.GBP NCCF'!W196,'6.Other(Incld) NCCF'!W196)</f>
        <v>0</v>
      </c>
      <c r="Y196" s="367"/>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
      <c r="B198" s="25"/>
      <c r="C198" s="23"/>
      <c r="D198" s="23"/>
      <c r="E198" s="24"/>
      <c r="F198" s="176" t="s">
        <v>179</v>
      </c>
      <c r="G198" s="190">
        <f>SUM('2.CAD NCCF'!G198,'3.USD NCCF'!G198,'4.EUR NCCF'!G198,'5.GBP NCCF'!G198,'6.Other(Incld) NCCF'!G198)</f>
        <v>0</v>
      </c>
      <c r="H198" s="242">
        <f>SUM('2.CAD NCCF'!H198,'3.USD NCCF'!H198,'4.EUR NCCF'!H198,'5.GBP NCCF'!H198,'6.Other(Incld) NCCF'!H198)</f>
        <v>0</v>
      </c>
      <c r="I198" s="179">
        <f>SUM('2.CAD NCCF'!I198,'3.USD NCCF'!I198,'4.EUR NCCF'!I198,'5.GBP NCCF'!I198,'6.Other(Incld) NCCF'!I198)</f>
        <v>0</v>
      </c>
      <c r="J198" s="179">
        <f>SUM('2.CAD NCCF'!J198,'3.USD NCCF'!J198,'4.EUR NCCF'!J198,'5.GBP NCCF'!J198,'6.Other(Incld) NCCF'!J198)</f>
        <v>0</v>
      </c>
      <c r="K198" s="197">
        <f>SUM('2.CAD NCCF'!K198,'3.USD NCCF'!K198,'4.EUR NCCF'!K198,'5.GBP NCCF'!K198,'6.Other(Incld) NCCF'!K198)</f>
        <v>0</v>
      </c>
      <c r="L198" s="178">
        <f>SUM('2.CAD NCCF'!L198,'3.USD NCCF'!L198,'4.EUR NCCF'!L198,'5.GBP NCCF'!L198,'6.Other(Incld) NCCF'!L198)</f>
        <v>0</v>
      </c>
      <c r="M198" s="192">
        <f>SUM('2.CAD NCCF'!M198,'3.USD NCCF'!M198,'4.EUR NCCF'!M198,'5.GBP NCCF'!M198,'6.Other(Incld) NCCF'!M198)</f>
        <v>0</v>
      </c>
      <c r="N198" s="182">
        <f>SUM('2.CAD NCCF'!N198,'3.USD NCCF'!N198,'4.EUR NCCF'!N198,'5.GBP NCCF'!N198,'6.Other(Incld) NCCF'!N198)</f>
        <v>0</v>
      </c>
      <c r="O198" s="182">
        <f>SUM('2.CAD NCCF'!O198,'3.USD NCCF'!O198,'4.EUR NCCF'!O198,'5.GBP NCCF'!O198,'6.Other(Incld) NCCF'!O198)</f>
        <v>0</v>
      </c>
      <c r="P198" s="182">
        <f>SUM('2.CAD NCCF'!P198,'3.USD NCCF'!P198,'4.EUR NCCF'!P198,'5.GBP NCCF'!P198,'6.Other(Incld) NCCF'!P198)</f>
        <v>0</v>
      </c>
      <c r="Q198" s="182">
        <f>SUM('2.CAD NCCF'!Q198,'3.USD NCCF'!Q198,'4.EUR NCCF'!Q198,'5.GBP NCCF'!Q198,'6.Other(Incld) NCCF'!Q198)</f>
        <v>0</v>
      </c>
      <c r="R198" s="182">
        <f>SUM('2.CAD NCCF'!R198,'3.USD NCCF'!R198,'4.EUR NCCF'!R198,'5.GBP NCCF'!R198,'6.Other(Incld) NCCF'!R198)</f>
        <v>0</v>
      </c>
      <c r="S198" s="182">
        <f>SUM('2.CAD NCCF'!S198,'3.USD NCCF'!S198,'4.EUR NCCF'!S198,'5.GBP NCCF'!S198,'6.Other(Incld) NCCF'!S198)</f>
        <v>0</v>
      </c>
      <c r="T198" s="182">
        <f>SUM('2.CAD NCCF'!T198,'3.USD NCCF'!T198,'4.EUR NCCF'!T198,'5.GBP NCCF'!T198,'6.Other(Incld) NCCF'!T198)</f>
        <v>0</v>
      </c>
      <c r="U198" s="182">
        <f>SUM('2.CAD NCCF'!U198,'3.USD NCCF'!U198,'4.EUR NCCF'!U198,'5.GBP NCCF'!U198,'6.Other(Incld) NCCF'!U198)</f>
        <v>0</v>
      </c>
      <c r="V198" s="195">
        <f>SUM('2.CAD NCCF'!V198,'3.USD NCCF'!V198,'4.EUR NCCF'!V198,'5.GBP NCCF'!V198,'6.Other(Incld) NCCF'!V198)</f>
        <v>0</v>
      </c>
      <c r="W198" s="125">
        <f>SUM('2.CAD NCCF'!W198,'3.USD NCCF'!W198,'4.EUR NCCF'!W198,'5.GBP NCCF'!W198,'6.Other(Incld) NCCF'!W198)</f>
        <v>0</v>
      </c>
      <c r="Y198" s="367"/>
    </row>
    <row r="199" spans="2:25" s="72" customFormat="1" outlineLevel="1" x14ac:dyDescent="0.2">
      <c r="B199" s="25"/>
      <c r="C199" s="23"/>
      <c r="D199" s="23"/>
      <c r="E199" s="24"/>
      <c r="F199" s="176" t="s">
        <v>188</v>
      </c>
      <c r="G199" s="190">
        <f>SUM('2.CAD NCCF'!G199,'3.USD NCCF'!G199,'4.EUR NCCF'!G199,'5.GBP NCCF'!G199,'6.Other(Incld) NCCF'!G199)</f>
        <v>0</v>
      </c>
      <c r="H199" s="242">
        <f>SUM('2.CAD NCCF'!H199,'3.USD NCCF'!H199,'4.EUR NCCF'!H199,'5.GBP NCCF'!H199,'6.Other(Incld) NCCF'!H199)</f>
        <v>0</v>
      </c>
      <c r="I199" s="179">
        <f>SUM('2.CAD NCCF'!I199,'3.USD NCCF'!I199,'4.EUR NCCF'!I199,'5.GBP NCCF'!I199,'6.Other(Incld) NCCF'!I199)</f>
        <v>0</v>
      </c>
      <c r="J199" s="179">
        <f>SUM('2.CAD NCCF'!J199,'3.USD NCCF'!J199,'4.EUR NCCF'!J199,'5.GBP NCCF'!J199,'6.Other(Incld) NCCF'!J199)</f>
        <v>0</v>
      </c>
      <c r="K199" s="197">
        <f>SUM('2.CAD NCCF'!K199,'3.USD NCCF'!K199,'4.EUR NCCF'!K199,'5.GBP NCCF'!K199,'6.Other(Incld) NCCF'!K199)</f>
        <v>0</v>
      </c>
      <c r="L199" s="178">
        <f>SUM('2.CAD NCCF'!L199,'3.USD NCCF'!L199,'4.EUR NCCF'!L199,'5.GBP NCCF'!L199,'6.Other(Incld) NCCF'!L199)</f>
        <v>0</v>
      </c>
      <c r="M199" s="192">
        <f>SUM('2.CAD NCCF'!M199,'3.USD NCCF'!M199,'4.EUR NCCF'!M199,'5.GBP NCCF'!M199,'6.Other(Incld) NCCF'!M199)</f>
        <v>0</v>
      </c>
      <c r="N199" s="182">
        <f>SUM('2.CAD NCCF'!N199,'3.USD NCCF'!N199,'4.EUR NCCF'!N199,'5.GBP NCCF'!N199,'6.Other(Incld) NCCF'!N199)</f>
        <v>0</v>
      </c>
      <c r="O199" s="182">
        <f>SUM('2.CAD NCCF'!O199,'3.USD NCCF'!O199,'4.EUR NCCF'!O199,'5.GBP NCCF'!O199,'6.Other(Incld) NCCF'!O199)</f>
        <v>0</v>
      </c>
      <c r="P199" s="182">
        <f>SUM('2.CAD NCCF'!P199,'3.USD NCCF'!P199,'4.EUR NCCF'!P199,'5.GBP NCCF'!P199,'6.Other(Incld) NCCF'!P199)</f>
        <v>0</v>
      </c>
      <c r="Q199" s="182">
        <f>SUM('2.CAD NCCF'!Q199,'3.USD NCCF'!Q199,'4.EUR NCCF'!Q199,'5.GBP NCCF'!Q199,'6.Other(Incld) NCCF'!Q199)</f>
        <v>0</v>
      </c>
      <c r="R199" s="182">
        <f>SUM('2.CAD NCCF'!R199,'3.USD NCCF'!R199,'4.EUR NCCF'!R199,'5.GBP NCCF'!R199,'6.Other(Incld) NCCF'!R199)</f>
        <v>0</v>
      </c>
      <c r="S199" s="182">
        <f>SUM('2.CAD NCCF'!S199,'3.USD NCCF'!S199,'4.EUR NCCF'!S199,'5.GBP NCCF'!S199,'6.Other(Incld) NCCF'!S199)</f>
        <v>0</v>
      </c>
      <c r="T199" s="182">
        <f>SUM('2.CAD NCCF'!T199,'3.USD NCCF'!T199,'4.EUR NCCF'!T199,'5.GBP NCCF'!T199,'6.Other(Incld) NCCF'!T199)</f>
        <v>0</v>
      </c>
      <c r="U199" s="182">
        <f>SUM('2.CAD NCCF'!U199,'3.USD NCCF'!U199,'4.EUR NCCF'!U199,'5.GBP NCCF'!U199,'6.Other(Incld) NCCF'!U199)</f>
        <v>0</v>
      </c>
      <c r="V199" s="195">
        <f>SUM('2.CAD NCCF'!V199,'3.USD NCCF'!V199,'4.EUR NCCF'!V199,'5.GBP NCCF'!V199,'6.Other(Incld) NCCF'!V199)</f>
        <v>0</v>
      </c>
      <c r="W199" s="125">
        <f>SUM('2.CAD NCCF'!W199,'3.USD NCCF'!W199,'4.EUR NCCF'!W199,'5.GBP NCCF'!W199,'6.Other(Incld) NCCF'!W199)</f>
        <v>0</v>
      </c>
      <c r="Y199" s="367"/>
    </row>
    <row r="200" spans="2:25" s="72" customFormat="1" x14ac:dyDescent="0.2">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
      <c r="B201" s="25"/>
      <c r="C201" s="23"/>
      <c r="D201" s="23"/>
      <c r="E201" s="24"/>
      <c r="F201" s="176" t="s">
        <v>342</v>
      </c>
      <c r="G201" s="190">
        <f>SUM('2.CAD NCCF'!G201,'3.USD NCCF'!G201,'4.EUR NCCF'!G201,'5.GBP NCCF'!G201,'6.Other(Incld) NCCF'!G201)</f>
        <v>0</v>
      </c>
      <c r="H201" s="242">
        <f>SUM('2.CAD NCCF'!H201,'3.USD NCCF'!H201,'4.EUR NCCF'!H201,'5.GBP NCCF'!H201,'6.Other(Incld) NCCF'!H201)</f>
        <v>0</v>
      </c>
      <c r="I201" s="179">
        <f>SUM('2.CAD NCCF'!I201,'3.USD NCCF'!I201,'4.EUR NCCF'!I201,'5.GBP NCCF'!I201,'6.Other(Incld) NCCF'!I201)</f>
        <v>0</v>
      </c>
      <c r="J201" s="179">
        <f>SUM('2.CAD NCCF'!J201,'3.USD NCCF'!J201,'4.EUR NCCF'!J201,'5.GBP NCCF'!J201,'6.Other(Incld) NCCF'!J201)</f>
        <v>0</v>
      </c>
      <c r="K201" s="197">
        <f>SUM('2.CAD NCCF'!K201,'3.USD NCCF'!K201,'4.EUR NCCF'!K201,'5.GBP NCCF'!K201,'6.Other(Incld) NCCF'!K201)</f>
        <v>0</v>
      </c>
      <c r="L201" s="178">
        <f>SUM('2.CAD NCCF'!L201,'3.USD NCCF'!L201,'4.EUR NCCF'!L201,'5.GBP NCCF'!L201,'6.Other(Incld) NCCF'!L201)</f>
        <v>0</v>
      </c>
      <c r="M201" s="192">
        <f>SUM('2.CAD NCCF'!M201,'3.USD NCCF'!M201,'4.EUR NCCF'!M201,'5.GBP NCCF'!M201,'6.Other(Incld) NCCF'!M201)</f>
        <v>0</v>
      </c>
      <c r="N201" s="182">
        <f>SUM('2.CAD NCCF'!N201,'3.USD NCCF'!N201,'4.EUR NCCF'!N201,'5.GBP NCCF'!N201,'6.Other(Incld) NCCF'!N201)</f>
        <v>0</v>
      </c>
      <c r="O201" s="182">
        <f>SUM('2.CAD NCCF'!O201,'3.USD NCCF'!O201,'4.EUR NCCF'!O201,'5.GBP NCCF'!O201,'6.Other(Incld) NCCF'!O201)</f>
        <v>0</v>
      </c>
      <c r="P201" s="182">
        <f>SUM('2.CAD NCCF'!P201,'3.USD NCCF'!P201,'4.EUR NCCF'!P201,'5.GBP NCCF'!P201,'6.Other(Incld) NCCF'!P201)</f>
        <v>0</v>
      </c>
      <c r="Q201" s="182">
        <f>SUM('2.CAD NCCF'!Q201,'3.USD NCCF'!Q201,'4.EUR NCCF'!Q201,'5.GBP NCCF'!Q201,'6.Other(Incld) NCCF'!Q201)</f>
        <v>0</v>
      </c>
      <c r="R201" s="182">
        <f>SUM('2.CAD NCCF'!R201,'3.USD NCCF'!R201,'4.EUR NCCF'!R201,'5.GBP NCCF'!R201,'6.Other(Incld) NCCF'!R201)</f>
        <v>0</v>
      </c>
      <c r="S201" s="182">
        <f>SUM('2.CAD NCCF'!S201,'3.USD NCCF'!S201,'4.EUR NCCF'!S201,'5.GBP NCCF'!S201,'6.Other(Incld) NCCF'!S201)</f>
        <v>0</v>
      </c>
      <c r="T201" s="182">
        <f>SUM('2.CAD NCCF'!T201,'3.USD NCCF'!T201,'4.EUR NCCF'!T201,'5.GBP NCCF'!T201,'6.Other(Incld) NCCF'!T201)</f>
        <v>0</v>
      </c>
      <c r="U201" s="182">
        <f>SUM('2.CAD NCCF'!U201,'3.USD NCCF'!U201,'4.EUR NCCF'!U201,'5.GBP NCCF'!U201,'6.Other(Incld) NCCF'!U201)</f>
        <v>0</v>
      </c>
      <c r="V201" s="195">
        <f>SUM('2.CAD NCCF'!V201,'3.USD NCCF'!V201,'4.EUR NCCF'!V201,'5.GBP NCCF'!V201,'6.Other(Incld) NCCF'!V201)</f>
        <v>0</v>
      </c>
      <c r="W201" s="125">
        <f>SUM('2.CAD NCCF'!W201,'3.USD NCCF'!W201,'4.EUR NCCF'!W201,'5.GBP NCCF'!W201,'6.Other(Incld) NCCF'!W201)</f>
        <v>0</v>
      </c>
      <c r="Y201" s="367"/>
    </row>
    <row r="202" spans="2:25" s="72" customFormat="1" outlineLevel="1" x14ac:dyDescent="0.2">
      <c r="B202" s="25"/>
      <c r="C202" s="23"/>
      <c r="D202" s="23"/>
      <c r="E202" s="24"/>
      <c r="F202" s="176" t="s">
        <v>343</v>
      </c>
      <c r="G202" s="190">
        <f>SUM('2.CAD NCCF'!G202,'3.USD NCCF'!G202,'4.EUR NCCF'!G202,'5.GBP NCCF'!G202,'6.Other(Incld) NCCF'!G202)</f>
        <v>0</v>
      </c>
      <c r="H202" s="242">
        <f>SUM('2.CAD NCCF'!H202,'3.USD NCCF'!H202,'4.EUR NCCF'!H202,'5.GBP NCCF'!H202,'6.Other(Incld) NCCF'!H202)</f>
        <v>0</v>
      </c>
      <c r="I202" s="179">
        <f>SUM('2.CAD NCCF'!I202,'3.USD NCCF'!I202,'4.EUR NCCF'!I202,'5.GBP NCCF'!I202,'6.Other(Incld) NCCF'!I202)</f>
        <v>0</v>
      </c>
      <c r="J202" s="179">
        <f>SUM('2.CAD NCCF'!J202,'3.USD NCCF'!J202,'4.EUR NCCF'!J202,'5.GBP NCCF'!J202,'6.Other(Incld) NCCF'!J202)</f>
        <v>0</v>
      </c>
      <c r="K202" s="197">
        <f>SUM('2.CAD NCCF'!K202,'3.USD NCCF'!K202,'4.EUR NCCF'!K202,'5.GBP NCCF'!K202,'6.Other(Incld) NCCF'!K202)</f>
        <v>0</v>
      </c>
      <c r="L202" s="178">
        <f>SUM('2.CAD NCCF'!L202,'3.USD NCCF'!L202,'4.EUR NCCF'!L202,'5.GBP NCCF'!L202,'6.Other(Incld) NCCF'!L202)</f>
        <v>0</v>
      </c>
      <c r="M202" s="192">
        <f>SUM('2.CAD NCCF'!M202,'3.USD NCCF'!M202,'4.EUR NCCF'!M202,'5.GBP NCCF'!M202,'6.Other(Incld) NCCF'!M202)</f>
        <v>0</v>
      </c>
      <c r="N202" s="182">
        <f>SUM('2.CAD NCCF'!N202,'3.USD NCCF'!N202,'4.EUR NCCF'!N202,'5.GBP NCCF'!N202,'6.Other(Incld) NCCF'!N202)</f>
        <v>0</v>
      </c>
      <c r="O202" s="182">
        <f>SUM('2.CAD NCCF'!O202,'3.USD NCCF'!O202,'4.EUR NCCF'!O202,'5.GBP NCCF'!O202,'6.Other(Incld) NCCF'!O202)</f>
        <v>0</v>
      </c>
      <c r="P202" s="182">
        <f>SUM('2.CAD NCCF'!P202,'3.USD NCCF'!P202,'4.EUR NCCF'!P202,'5.GBP NCCF'!P202,'6.Other(Incld) NCCF'!P202)</f>
        <v>0</v>
      </c>
      <c r="Q202" s="182">
        <f>SUM('2.CAD NCCF'!Q202,'3.USD NCCF'!Q202,'4.EUR NCCF'!Q202,'5.GBP NCCF'!Q202,'6.Other(Incld) NCCF'!Q202)</f>
        <v>0</v>
      </c>
      <c r="R202" s="182">
        <f>SUM('2.CAD NCCF'!R202,'3.USD NCCF'!R202,'4.EUR NCCF'!R202,'5.GBP NCCF'!R202,'6.Other(Incld) NCCF'!R202)</f>
        <v>0</v>
      </c>
      <c r="S202" s="182">
        <f>SUM('2.CAD NCCF'!S202,'3.USD NCCF'!S202,'4.EUR NCCF'!S202,'5.GBP NCCF'!S202,'6.Other(Incld) NCCF'!S202)</f>
        <v>0</v>
      </c>
      <c r="T202" s="182">
        <f>SUM('2.CAD NCCF'!T202,'3.USD NCCF'!T202,'4.EUR NCCF'!T202,'5.GBP NCCF'!T202,'6.Other(Incld) NCCF'!T202)</f>
        <v>0</v>
      </c>
      <c r="U202" s="182">
        <f>SUM('2.CAD NCCF'!U202,'3.USD NCCF'!U202,'4.EUR NCCF'!U202,'5.GBP NCCF'!U202,'6.Other(Incld) NCCF'!U202)</f>
        <v>0</v>
      </c>
      <c r="V202" s="195">
        <f>SUM('2.CAD NCCF'!V202,'3.USD NCCF'!V202,'4.EUR NCCF'!V202,'5.GBP NCCF'!V202,'6.Other(Incld) NCCF'!V202)</f>
        <v>0</v>
      </c>
      <c r="W202" s="125">
        <f>SUM('2.CAD NCCF'!W202,'3.USD NCCF'!W202,'4.EUR NCCF'!W202,'5.GBP NCCF'!W202,'6.Other(Incld) NCCF'!W202)</f>
        <v>0</v>
      </c>
      <c r="Y202" s="367"/>
    </row>
    <row r="203" spans="2:25" s="72" customFormat="1" x14ac:dyDescent="0.2">
      <c r="B203" s="25"/>
      <c r="C203" s="23"/>
      <c r="D203" s="23"/>
      <c r="E203" s="24" t="s">
        <v>344</v>
      </c>
      <c r="F203" s="24"/>
      <c r="G203" s="69">
        <f t="shared" ref="G203:W203" si="48">SUBTOTAL(9,G204:G205)</f>
        <v>0</v>
      </c>
      <c r="H203" s="34">
        <f t="shared" si="48"/>
        <v>0</v>
      </c>
      <c r="I203" s="34">
        <f t="shared" si="48"/>
        <v>0</v>
      </c>
      <c r="J203" s="34">
        <f t="shared" si="48"/>
        <v>0</v>
      </c>
      <c r="K203" s="34">
        <f t="shared" si="48"/>
        <v>0</v>
      </c>
      <c r="L203" s="35">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7">
        <f t="shared" si="48"/>
        <v>0</v>
      </c>
      <c r="W203" s="37">
        <f t="shared" si="48"/>
        <v>0</v>
      </c>
      <c r="Y203" s="370"/>
    </row>
    <row r="204" spans="2:25" s="72" customFormat="1" outlineLevel="1" x14ac:dyDescent="0.2">
      <c r="B204" s="25"/>
      <c r="C204" s="23"/>
      <c r="D204" s="23"/>
      <c r="E204" s="24"/>
      <c r="F204" s="176" t="s">
        <v>345</v>
      </c>
      <c r="G204" s="190">
        <f>SUM('2.CAD NCCF'!G204,'3.USD NCCF'!G204,'4.EUR NCCF'!G204,'5.GBP NCCF'!G204,'6.Other(Incld) NCCF'!G204)</f>
        <v>0</v>
      </c>
      <c r="H204" s="242">
        <f>SUM('2.CAD NCCF'!H204,'3.USD NCCF'!H204,'4.EUR NCCF'!H204,'5.GBP NCCF'!H204,'6.Other(Incld) NCCF'!H204)</f>
        <v>0</v>
      </c>
      <c r="I204" s="179">
        <f>SUM('2.CAD NCCF'!I204,'3.USD NCCF'!I204,'4.EUR NCCF'!I204,'5.GBP NCCF'!I204,'6.Other(Incld) NCCF'!I204)</f>
        <v>0</v>
      </c>
      <c r="J204" s="179">
        <f>SUM('2.CAD NCCF'!J204,'3.USD NCCF'!J204,'4.EUR NCCF'!J204,'5.GBP NCCF'!J204,'6.Other(Incld) NCCF'!J204)</f>
        <v>0</v>
      </c>
      <c r="K204" s="197">
        <f>SUM('2.CAD NCCF'!K204,'3.USD NCCF'!K204,'4.EUR NCCF'!K204,'5.GBP NCCF'!K204,'6.Other(Incld) NCCF'!K204)</f>
        <v>0</v>
      </c>
      <c r="L204" s="178">
        <f>SUM('2.CAD NCCF'!L204,'3.USD NCCF'!L204,'4.EUR NCCF'!L204,'5.GBP NCCF'!L204,'6.Other(Incld) NCCF'!L204)</f>
        <v>0</v>
      </c>
      <c r="M204" s="192">
        <f>SUM('2.CAD NCCF'!M204,'3.USD NCCF'!M204,'4.EUR NCCF'!M204,'5.GBP NCCF'!M204,'6.Other(Incld) NCCF'!M204)</f>
        <v>0</v>
      </c>
      <c r="N204" s="182">
        <f>SUM('2.CAD NCCF'!N204,'3.USD NCCF'!N204,'4.EUR NCCF'!N204,'5.GBP NCCF'!N204,'6.Other(Incld) NCCF'!N204)</f>
        <v>0</v>
      </c>
      <c r="O204" s="182">
        <f>SUM('2.CAD NCCF'!O204,'3.USD NCCF'!O204,'4.EUR NCCF'!O204,'5.GBP NCCF'!O204,'6.Other(Incld) NCCF'!O204)</f>
        <v>0</v>
      </c>
      <c r="P204" s="182">
        <f>SUM('2.CAD NCCF'!P204,'3.USD NCCF'!P204,'4.EUR NCCF'!P204,'5.GBP NCCF'!P204,'6.Other(Incld) NCCF'!P204)</f>
        <v>0</v>
      </c>
      <c r="Q204" s="182">
        <f>SUM('2.CAD NCCF'!Q204,'3.USD NCCF'!Q204,'4.EUR NCCF'!Q204,'5.GBP NCCF'!Q204,'6.Other(Incld) NCCF'!Q204)</f>
        <v>0</v>
      </c>
      <c r="R204" s="182">
        <f>SUM('2.CAD NCCF'!R204,'3.USD NCCF'!R204,'4.EUR NCCF'!R204,'5.GBP NCCF'!R204,'6.Other(Incld) NCCF'!R204)</f>
        <v>0</v>
      </c>
      <c r="S204" s="182">
        <f>SUM('2.CAD NCCF'!S204,'3.USD NCCF'!S204,'4.EUR NCCF'!S204,'5.GBP NCCF'!S204,'6.Other(Incld) NCCF'!S204)</f>
        <v>0</v>
      </c>
      <c r="T204" s="182">
        <f>SUM('2.CAD NCCF'!T204,'3.USD NCCF'!T204,'4.EUR NCCF'!T204,'5.GBP NCCF'!T204,'6.Other(Incld) NCCF'!T204)</f>
        <v>0</v>
      </c>
      <c r="U204" s="182">
        <f>SUM('2.CAD NCCF'!U204,'3.USD NCCF'!U204,'4.EUR NCCF'!U204,'5.GBP NCCF'!U204,'6.Other(Incld) NCCF'!U204)</f>
        <v>0</v>
      </c>
      <c r="V204" s="195">
        <f>SUM('2.CAD NCCF'!V204,'3.USD NCCF'!V204,'4.EUR NCCF'!V204,'5.GBP NCCF'!V204,'6.Other(Incld) NCCF'!V204)</f>
        <v>0</v>
      </c>
      <c r="W204" s="125">
        <f>SUM('2.CAD NCCF'!W204,'3.USD NCCF'!W204,'4.EUR NCCF'!W204,'5.GBP NCCF'!W204,'6.Other(Incld) NCCF'!W204)</f>
        <v>0</v>
      </c>
      <c r="Y204" s="367"/>
    </row>
    <row r="205" spans="2:25" s="72" customFormat="1" outlineLevel="1" x14ac:dyDescent="0.2">
      <c r="B205" s="25"/>
      <c r="C205" s="23"/>
      <c r="D205" s="23"/>
      <c r="E205" s="24"/>
      <c r="F205" s="176" t="s">
        <v>346</v>
      </c>
      <c r="G205" s="190">
        <f>SUM('2.CAD NCCF'!G205,'3.USD NCCF'!G205,'4.EUR NCCF'!G205,'5.GBP NCCF'!G205,'6.Other(Incld) NCCF'!G205)</f>
        <v>0</v>
      </c>
      <c r="H205" s="242">
        <f>SUM('2.CAD NCCF'!H205,'3.USD NCCF'!H205,'4.EUR NCCF'!H205,'5.GBP NCCF'!H205,'6.Other(Incld) NCCF'!H205)</f>
        <v>0</v>
      </c>
      <c r="I205" s="179">
        <f>SUM('2.CAD NCCF'!I205,'3.USD NCCF'!I205,'4.EUR NCCF'!I205,'5.GBP NCCF'!I205,'6.Other(Incld) NCCF'!I205)</f>
        <v>0</v>
      </c>
      <c r="J205" s="179">
        <f>SUM('2.CAD NCCF'!J205,'3.USD NCCF'!J205,'4.EUR NCCF'!J205,'5.GBP NCCF'!J205,'6.Other(Incld) NCCF'!J205)</f>
        <v>0</v>
      </c>
      <c r="K205" s="197">
        <f>SUM('2.CAD NCCF'!K205,'3.USD NCCF'!K205,'4.EUR NCCF'!K205,'5.GBP NCCF'!K205,'6.Other(Incld) NCCF'!K205)</f>
        <v>0</v>
      </c>
      <c r="L205" s="178">
        <f>SUM('2.CAD NCCF'!L205,'3.USD NCCF'!L205,'4.EUR NCCF'!L205,'5.GBP NCCF'!L205,'6.Other(Incld) NCCF'!L205)</f>
        <v>0</v>
      </c>
      <c r="M205" s="192">
        <f>SUM('2.CAD NCCF'!M205,'3.USD NCCF'!M205,'4.EUR NCCF'!M205,'5.GBP NCCF'!M205,'6.Other(Incld) NCCF'!M205)</f>
        <v>0</v>
      </c>
      <c r="N205" s="182">
        <f>SUM('2.CAD NCCF'!N205,'3.USD NCCF'!N205,'4.EUR NCCF'!N205,'5.GBP NCCF'!N205,'6.Other(Incld) NCCF'!N205)</f>
        <v>0</v>
      </c>
      <c r="O205" s="182">
        <f>SUM('2.CAD NCCF'!O205,'3.USD NCCF'!O205,'4.EUR NCCF'!O205,'5.GBP NCCF'!O205,'6.Other(Incld) NCCF'!O205)</f>
        <v>0</v>
      </c>
      <c r="P205" s="182">
        <f>SUM('2.CAD NCCF'!P205,'3.USD NCCF'!P205,'4.EUR NCCF'!P205,'5.GBP NCCF'!P205,'6.Other(Incld) NCCF'!P205)</f>
        <v>0</v>
      </c>
      <c r="Q205" s="182">
        <f>SUM('2.CAD NCCF'!Q205,'3.USD NCCF'!Q205,'4.EUR NCCF'!Q205,'5.GBP NCCF'!Q205,'6.Other(Incld) NCCF'!Q205)</f>
        <v>0</v>
      </c>
      <c r="R205" s="182">
        <f>SUM('2.CAD NCCF'!R205,'3.USD NCCF'!R205,'4.EUR NCCF'!R205,'5.GBP NCCF'!R205,'6.Other(Incld) NCCF'!R205)</f>
        <v>0</v>
      </c>
      <c r="S205" s="182">
        <f>SUM('2.CAD NCCF'!S205,'3.USD NCCF'!S205,'4.EUR NCCF'!S205,'5.GBP NCCF'!S205,'6.Other(Incld) NCCF'!S205)</f>
        <v>0</v>
      </c>
      <c r="T205" s="182">
        <f>SUM('2.CAD NCCF'!T205,'3.USD NCCF'!T205,'4.EUR NCCF'!T205,'5.GBP NCCF'!T205,'6.Other(Incld) NCCF'!T205)</f>
        <v>0</v>
      </c>
      <c r="U205" s="182">
        <f>SUM('2.CAD NCCF'!U205,'3.USD NCCF'!U205,'4.EUR NCCF'!U205,'5.GBP NCCF'!U205,'6.Other(Incld) NCCF'!U205)</f>
        <v>0</v>
      </c>
      <c r="V205" s="195">
        <f>SUM('2.CAD NCCF'!V205,'3.USD NCCF'!V205,'4.EUR NCCF'!V205,'5.GBP NCCF'!V205,'6.Other(Incld) NCCF'!V205)</f>
        <v>0</v>
      </c>
      <c r="W205" s="125">
        <f>SUM('2.CAD NCCF'!W205,'3.USD NCCF'!W205,'4.EUR NCCF'!W205,'5.GBP NCCF'!W205,'6.Other(Incld) NCCF'!W205)</f>
        <v>0</v>
      </c>
      <c r="Y205" s="367"/>
    </row>
    <row r="206" spans="2:25" s="72" customFormat="1" x14ac:dyDescent="0.2">
      <c r="B206" s="25"/>
      <c r="C206" s="23"/>
      <c r="D206" s="23" t="s">
        <v>63</v>
      </c>
      <c r="E206" s="24"/>
      <c r="F206" s="24"/>
      <c r="G206" s="69">
        <f t="shared" ref="G206:W206" si="49">SUBTOTAL(9,G207:G209)</f>
        <v>0</v>
      </c>
      <c r="H206" s="70">
        <f t="shared" si="49"/>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
      <c r="B207" s="25"/>
      <c r="C207" s="23"/>
      <c r="D207" s="23"/>
      <c r="E207" s="24"/>
      <c r="F207" s="176" t="s">
        <v>190</v>
      </c>
      <c r="G207" s="190">
        <f>SUM('2.CAD NCCF'!G207,'3.USD NCCF'!G207,'4.EUR NCCF'!G207,'5.GBP NCCF'!G207,'6.Other(Incld) NCCF'!G207)</f>
        <v>0</v>
      </c>
      <c r="H207" s="242">
        <f>SUM('2.CAD NCCF'!H207,'3.USD NCCF'!H207,'4.EUR NCCF'!H207,'5.GBP NCCF'!H207,'6.Other(Incld) NCCF'!H207)</f>
        <v>0</v>
      </c>
      <c r="I207" s="179">
        <f>SUM('2.CAD NCCF'!I207,'3.USD NCCF'!I207,'4.EUR NCCF'!I207,'5.GBP NCCF'!I207,'6.Other(Incld) NCCF'!I207)</f>
        <v>0</v>
      </c>
      <c r="J207" s="179">
        <f>SUM('2.CAD NCCF'!J207,'3.USD NCCF'!J207,'4.EUR NCCF'!J207,'5.GBP NCCF'!J207,'6.Other(Incld) NCCF'!J207)</f>
        <v>0</v>
      </c>
      <c r="K207" s="197">
        <f>SUM('2.CAD NCCF'!K207,'3.USD NCCF'!K207,'4.EUR NCCF'!K207,'5.GBP NCCF'!K207,'6.Other(Incld) NCCF'!K207)</f>
        <v>0</v>
      </c>
      <c r="L207" s="178">
        <f>SUM('2.CAD NCCF'!L207,'3.USD NCCF'!L207,'4.EUR NCCF'!L207,'5.GBP NCCF'!L207,'6.Other(Incld) NCCF'!L207)</f>
        <v>0</v>
      </c>
      <c r="M207" s="192">
        <f>SUM('2.CAD NCCF'!M207,'3.USD NCCF'!M207,'4.EUR NCCF'!M207,'5.GBP NCCF'!M207,'6.Other(Incld) NCCF'!M207)</f>
        <v>0</v>
      </c>
      <c r="N207" s="182">
        <f>SUM('2.CAD NCCF'!N207,'3.USD NCCF'!N207,'4.EUR NCCF'!N207,'5.GBP NCCF'!N207,'6.Other(Incld) NCCF'!N207)</f>
        <v>0</v>
      </c>
      <c r="O207" s="182">
        <f>SUM('2.CAD NCCF'!O207,'3.USD NCCF'!O207,'4.EUR NCCF'!O207,'5.GBP NCCF'!O207,'6.Other(Incld) NCCF'!O207)</f>
        <v>0</v>
      </c>
      <c r="P207" s="182">
        <f>SUM('2.CAD NCCF'!P207,'3.USD NCCF'!P207,'4.EUR NCCF'!P207,'5.GBP NCCF'!P207,'6.Other(Incld) NCCF'!P207)</f>
        <v>0</v>
      </c>
      <c r="Q207" s="182">
        <f>SUM('2.CAD NCCF'!Q207,'3.USD NCCF'!Q207,'4.EUR NCCF'!Q207,'5.GBP NCCF'!Q207,'6.Other(Incld) NCCF'!Q207)</f>
        <v>0</v>
      </c>
      <c r="R207" s="182">
        <f>SUM('2.CAD NCCF'!R207,'3.USD NCCF'!R207,'4.EUR NCCF'!R207,'5.GBP NCCF'!R207,'6.Other(Incld) NCCF'!R207)</f>
        <v>0</v>
      </c>
      <c r="S207" s="182">
        <f>SUM('2.CAD NCCF'!S207,'3.USD NCCF'!S207,'4.EUR NCCF'!S207,'5.GBP NCCF'!S207,'6.Other(Incld) NCCF'!S207)</f>
        <v>0</v>
      </c>
      <c r="T207" s="182">
        <f>SUM('2.CAD NCCF'!T207,'3.USD NCCF'!T207,'4.EUR NCCF'!T207,'5.GBP NCCF'!T207,'6.Other(Incld) NCCF'!T207)</f>
        <v>0</v>
      </c>
      <c r="U207" s="182">
        <f>SUM('2.CAD NCCF'!U207,'3.USD NCCF'!U207,'4.EUR NCCF'!U207,'5.GBP NCCF'!U207,'6.Other(Incld) NCCF'!U207)</f>
        <v>0</v>
      </c>
      <c r="V207" s="195">
        <f>SUM('2.CAD NCCF'!V207,'3.USD NCCF'!V207,'4.EUR NCCF'!V207,'5.GBP NCCF'!V207,'6.Other(Incld) NCCF'!V207)</f>
        <v>0</v>
      </c>
      <c r="W207" s="125">
        <f>SUM('2.CAD NCCF'!W207,'3.USD NCCF'!W207,'4.EUR NCCF'!W207,'5.GBP NCCF'!W207,'6.Other(Incld) NCCF'!W207)</f>
        <v>0</v>
      </c>
      <c r="Y207" s="367"/>
    </row>
    <row r="208" spans="2:25" s="72" customFormat="1" outlineLevel="1" x14ac:dyDescent="0.2">
      <c r="B208" s="25"/>
      <c r="C208" s="23"/>
      <c r="D208" s="23"/>
      <c r="E208" s="24"/>
      <c r="F208" s="176" t="s">
        <v>191</v>
      </c>
      <c r="G208" s="190">
        <f>SUM('2.CAD NCCF'!G208,'3.USD NCCF'!G208,'4.EUR NCCF'!G208,'5.GBP NCCF'!G208,'6.Other(Incld) NCCF'!G208)</f>
        <v>0</v>
      </c>
      <c r="H208" s="242">
        <f>SUM('2.CAD NCCF'!H208,'3.USD NCCF'!H208,'4.EUR NCCF'!H208,'5.GBP NCCF'!H208,'6.Other(Incld) NCCF'!H208)</f>
        <v>0</v>
      </c>
      <c r="I208" s="179">
        <f>SUM('2.CAD NCCF'!I208,'3.USD NCCF'!I208,'4.EUR NCCF'!I208,'5.GBP NCCF'!I208,'6.Other(Incld) NCCF'!I208)</f>
        <v>0</v>
      </c>
      <c r="J208" s="179">
        <f>SUM('2.CAD NCCF'!J208,'3.USD NCCF'!J208,'4.EUR NCCF'!J208,'5.GBP NCCF'!J208,'6.Other(Incld) NCCF'!J208)</f>
        <v>0</v>
      </c>
      <c r="K208" s="197">
        <f>SUM('2.CAD NCCF'!K208,'3.USD NCCF'!K208,'4.EUR NCCF'!K208,'5.GBP NCCF'!K208,'6.Other(Incld) NCCF'!K208)</f>
        <v>0</v>
      </c>
      <c r="L208" s="178">
        <f>SUM('2.CAD NCCF'!L208,'3.USD NCCF'!L208,'4.EUR NCCF'!L208,'5.GBP NCCF'!L208,'6.Other(Incld) NCCF'!L208)</f>
        <v>0</v>
      </c>
      <c r="M208" s="192">
        <f>SUM('2.CAD NCCF'!M208,'3.USD NCCF'!M208,'4.EUR NCCF'!M208,'5.GBP NCCF'!M208,'6.Other(Incld) NCCF'!M208)</f>
        <v>0</v>
      </c>
      <c r="N208" s="182">
        <f>SUM('2.CAD NCCF'!N208,'3.USD NCCF'!N208,'4.EUR NCCF'!N208,'5.GBP NCCF'!N208,'6.Other(Incld) NCCF'!N208)</f>
        <v>0</v>
      </c>
      <c r="O208" s="182">
        <f>SUM('2.CAD NCCF'!O208,'3.USD NCCF'!O208,'4.EUR NCCF'!O208,'5.GBP NCCF'!O208,'6.Other(Incld) NCCF'!O208)</f>
        <v>0</v>
      </c>
      <c r="P208" s="182">
        <f>SUM('2.CAD NCCF'!P208,'3.USD NCCF'!P208,'4.EUR NCCF'!P208,'5.GBP NCCF'!P208,'6.Other(Incld) NCCF'!P208)</f>
        <v>0</v>
      </c>
      <c r="Q208" s="182">
        <f>SUM('2.CAD NCCF'!Q208,'3.USD NCCF'!Q208,'4.EUR NCCF'!Q208,'5.GBP NCCF'!Q208,'6.Other(Incld) NCCF'!Q208)</f>
        <v>0</v>
      </c>
      <c r="R208" s="182">
        <f>SUM('2.CAD NCCF'!R208,'3.USD NCCF'!R208,'4.EUR NCCF'!R208,'5.GBP NCCF'!R208,'6.Other(Incld) NCCF'!R208)</f>
        <v>0</v>
      </c>
      <c r="S208" s="182">
        <f>SUM('2.CAD NCCF'!S208,'3.USD NCCF'!S208,'4.EUR NCCF'!S208,'5.GBP NCCF'!S208,'6.Other(Incld) NCCF'!S208)</f>
        <v>0</v>
      </c>
      <c r="T208" s="182">
        <f>SUM('2.CAD NCCF'!T208,'3.USD NCCF'!T208,'4.EUR NCCF'!T208,'5.GBP NCCF'!T208,'6.Other(Incld) NCCF'!T208)</f>
        <v>0</v>
      </c>
      <c r="U208" s="182">
        <f>SUM('2.CAD NCCF'!U208,'3.USD NCCF'!U208,'4.EUR NCCF'!U208,'5.GBP NCCF'!U208,'6.Other(Incld) NCCF'!U208)</f>
        <v>0</v>
      </c>
      <c r="V208" s="195">
        <f>SUM('2.CAD NCCF'!V208,'3.USD NCCF'!V208,'4.EUR NCCF'!V208,'5.GBP NCCF'!V208,'6.Other(Incld) NCCF'!V208)</f>
        <v>0</v>
      </c>
      <c r="W208" s="125">
        <f>SUM('2.CAD NCCF'!W208,'3.USD NCCF'!W208,'4.EUR NCCF'!W208,'5.GBP NCCF'!W208,'6.Other(Incld) NCCF'!W208)</f>
        <v>0</v>
      </c>
      <c r="Y208" s="367"/>
    </row>
    <row r="209" spans="2:25" s="72" customFormat="1" outlineLevel="1" x14ac:dyDescent="0.2">
      <c r="B209" s="25"/>
      <c r="C209" s="23"/>
      <c r="D209" s="23"/>
      <c r="E209" s="24"/>
      <c r="F209" s="176" t="s">
        <v>189</v>
      </c>
      <c r="G209" s="190">
        <f>SUM('2.CAD NCCF'!G209,'3.USD NCCF'!G209,'4.EUR NCCF'!G209,'5.GBP NCCF'!G209,'6.Other(Incld) NCCF'!G209)</f>
        <v>0</v>
      </c>
      <c r="H209" s="242">
        <f>SUM('2.CAD NCCF'!H209,'3.USD NCCF'!H209,'4.EUR NCCF'!H209,'5.GBP NCCF'!H209,'6.Other(Incld) NCCF'!H209)</f>
        <v>0</v>
      </c>
      <c r="I209" s="179">
        <f>SUM('2.CAD NCCF'!I209,'3.USD NCCF'!I209,'4.EUR NCCF'!I209,'5.GBP NCCF'!I209,'6.Other(Incld) NCCF'!I209)</f>
        <v>0</v>
      </c>
      <c r="J209" s="179">
        <f>SUM('2.CAD NCCF'!J209,'3.USD NCCF'!J209,'4.EUR NCCF'!J209,'5.GBP NCCF'!J209,'6.Other(Incld) NCCF'!J209)</f>
        <v>0</v>
      </c>
      <c r="K209" s="197">
        <f>SUM('2.CAD NCCF'!K209,'3.USD NCCF'!K209,'4.EUR NCCF'!K209,'5.GBP NCCF'!K209,'6.Other(Incld) NCCF'!K209)</f>
        <v>0</v>
      </c>
      <c r="L209" s="178">
        <f>SUM('2.CAD NCCF'!L209,'3.USD NCCF'!L209,'4.EUR NCCF'!L209,'5.GBP NCCF'!L209,'6.Other(Incld) NCCF'!L209)</f>
        <v>0</v>
      </c>
      <c r="M209" s="192">
        <f>SUM('2.CAD NCCF'!M209,'3.USD NCCF'!M209,'4.EUR NCCF'!M209,'5.GBP NCCF'!M209,'6.Other(Incld) NCCF'!M209)</f>
        <v>0</v>
      </c>
      <c r="N209" s="182">
        <f>SUM('2.CAD NCCF'!N209,'3.USD NCCF'!N209,'4.EUR NCCF'!N209,'5.GBP NCCF'!N209,'6.Other(Incld) NCCF'!N209)</f>
        <v>0</v>
      </c>
      <c r="O209" s="182">
        <f>SUM('2.CAD NCCF'!O209,'3.USD NCCF'!O209,'4.EUR NCCF'!O209,'5.GBP NCCF'!O209,'6.Other(Incld) NCCF'!O209)</f>
        <v>0</v>
      </c>
      <c r="P209" s="182">
        <f>SUM('2.CAD NCCF'!P209,'3.USD NCCF'!P209,'4.EUR NCCF'!P209,'5.GBP NCCF'!P209,'6.Other(Incld) NCCF'!P209)</f>
        <v>0</v>
      </c>
      <c r="Q209" s="182">
        <f>SUM('2.CAD NCCF'!Q209,'3.USD NCCF'!Q209,'4.EUR NCCF'!Q209,'5.GBP NCCF'!Q209,'6.Other(Incld) NCCF'!Q209)</f>
        <v>0</v>
      </c>
      <c r="R209" s="182">
        <f>SUM('2.CAD NCCF'!R209,'3.USD NCCF'!R209,'4.EUR NCCF'!R209,'5.GBP NCCF'!R209,'6.Other(Incld) NCCF'!R209)</f>
        <v>0</v>
      </c>
      <c r="S209" s="182">
        <f>SUM('2.CAD NCCF'!S209,'3.USD NCCF'!S209,'4.EUR NCCF'!S209,'5.GBP NCCF'!S209,'6.Other(Incld) NCCF'!S209)</f>
        <v>0</v>
      </c>
      <c r="T209" s="182">
        <f>SUM('2.CAD NCCF'!T209,'3.USD NCCF'!T209,'4.EUR NCCF'!T209,'5.GBP NCCF'!T209,'6.Other(Incld) NCCF'!T209)</f>
        <v>0</v>
      </c>
      <c r="U209" s="182">
        <f>SUM('2.CAD NCCF'!U209,'3.USD NCCF'!U209,'4.EUR NCCF'!U209,'5.GBP NCCF'!U209,'6.Other(Incld) NCCF'!U209)</f>
        <v>0</v>
      </c>
      <c r="V209" s="195">
        <f>SUM('2.CAD NCCF'!V209,'3.USD NCCF'!V209,'4.EUR NCCF'!V209,'5.GBP NCCF'!V209,'6.Other(Incld) NCCF'!V209)</f>
        <v>0</v>
      </c>
      <c r="W209" s="125">
        <f>SUM('2.CAD NCCF'!W209,'3.USD NCCF'!W209,'4.EUR NCCF'!W209,'5.GBP NCCF'!W209,'6.Other(Incld) NCCF'!W209)</f>
        <v>0</v>
      </c>
      <c r="Y209" s="367"/>
    </row>
    <row r="210" spans="2:25" s="72" customFormat="1" x14ac:dyDescent="0.2">
      <c r="B210" s="25"/>
      <c r="C210" s="64"/>
      <c r="D210" s="23" t="s">
        <v>192</v>
      </c>
      <c r="E210" s="24"/>
      <c r="F210" s="24"/>
      <c r="G210" s="69">
        <f t="shared" ref="G210:W210" si="50">SUBTOTAL(9,G211:G212)</f>
        <v>0</v>
      </c>
      <c r="H210" s="70">
        <f t="shared" si="50"/>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
      <c r="B211" s="25"/>
      <c r="C211" s="23"/>
      <c r="D211" s="23"/>
      <c r="E211" s="24"/>
      <c r="F211" s="176" t="s">
        <v>193</v>
      </c>
      <c r="G211" s="190">
        <f>SUM('2.CAD NCCF'!G211,'3.USD NCCF'!G211,'4.EUR NCCF'!G211,'5.GBP NCCF'!G211,'6.Other(Incld) NCCF'!G211)</f>
        <v>0</v>
      </c>
      <c r="H211" s="242">
        <f>SUM('2.CAD NCCF'!H211,'3.USD NCCF'!H211,'4.EUR NCCF'!H211,'5.GBP NCCF'!H211,'6.Other(Incld) NCCF'!H211)</f>
        <v>0</v>
      </c>
      <c r="I211" s="179">
        <f>SUM('2.CAD NCCF'!I211,'3.USD NCCF'!I211,'4.EUR NCCF'!I211,'5.GBP NCCF'!I211,'6.Other(Incld) NCCF'!I211)</f>
        <v>0</v>
      </c>
      <c r="J211" s="179">
        <f>SUM('2.CAD NCCF'!J211,'3.USD NCCF'!J211,'4.EUR NCCF'!J211,'5.GBP NCCF'!J211,'6.Other(Incld) NCCF'!J211)</f>
        <v>0</v>
      </c>
      <c r="K211" s="197">
        <f>SUM('2.CAD NCCF'!K211,'3.USD NCCF'!K211,'4.EUR NCCF'!K211,'5.GBP NCCF'!K211,'6.Other(Incld) NCCF'!K211)</f>
        <v>0</v>
      </c>
      <c r="L211" s="178">
        <f>SUM('2.CAD NCCF'!L211,'3.USD NCCF'!L211,'4.EUR NCCF'!L211,'5.GBP NCCF'!L211,'6.Other(Incld) NCCF'!L211)</f>
        <v>0</v>
      </c>
      <c r="M211" s="192">
        <f>SUM('2.CAD NCCF'!M211,'3.USD NCCF'!M211,'4.EUR NCCF'!M211,'5.GBP NCCF'!M211,'6.Other(Incld) NCCF'!M211)</f>
        <v>0</v>
      </c>
      <c r="N211" s="182">
        <f>SUM('2.CAD NCCF'!N211,'3.USD NCCF'!N211,'4.EUR NCCF'!N211,'5.GBP NCCF'!N211,'6.Other(Incld) NCCF'!N211)</f>
        <v>0</v>
      </c>
      <c r="O211" s="182">
        <f>SUM('2.CAD NCCF'!O211,'3.USD NCCF'!O211,'4.EUR NCCF'!O211,'5.GBP NCCF'!O211,'6.Other(Incld) NCCF'!O211)</f>
        <v>0</v>
      </c>
      <c r="P211" s="182">
        <f>SUM('2.CAD NCCF'!P211,'3.USD NCCF'!P211,'4.EUR NCCF'!P211,'5.GBP NCCF'!P211,'6.Other(Incld) NCCF'!P211)</f>
        <v>0</v>
      </c>
      <c r="Q211" s="182">
        <f>SUM('2.CAD NCCF'!Q211,'3.USD NCCF'!Q211,'4.EUR NCCF'!Q211,'5.GBP NCCF'!Q211,'6.Other(Incld) NCCF'!Q211)</f>
        <v>0</v>
      </c>
      <c r="R211" s="182">
        <f>SUM('2.CAD NCCF'!R211,'3.USD NCCF'!R211,'4.EUR NCCF'!R211,'5.GBP NCCF'!R211,'6.Other(Incld) NCCF'!R211)</f>
        <v>0</v>
      </c>
      <c r="S211" s="182">
        <f>SUM('2.CAD NCCF'!S211,'3.USD NCCF'!S211,'4.EUR NCCF'!S211,'5.GBP NCCF'!S211,'6.Other(Incld) NCCF'!S211)</f>
        <v>0</v>
      </c>
      <c r="T211" s="182">
        <f>SUM('2.CAD NCCF'!T211,'3.USD NCCF'!T211,'4.EUR NCCF'!T211,'5.GBP NCCF'!T211,'6.Other(Incld) NCCF'!T211)</f>
        <v>0</v>
      </c>
      <c r="U211" s="182">
        <f>SUM('2.CAD NCCF'!U211,'3.USD NCCF'!U211,'4.EUR NCCF'!U211,'5.GBP NCCF'!U211,'6.Other(Incld) NCCF'!U211)</f>
        <v>0</v>
      </c>
      <c r="V211" s="195">
        <f>SUM('2.CAD NCCF'!V211,'3.USD NCCF'!V211,'4.EUR NCCF'!V211,'5.GBP NCCF'!V211,'6.Other(Incld) NCCF'!V211)</f>
        <v>0</v>
      </c>
      <c r="W211" s="125">
        <f>SUM('2.CAD NCCF'!W211,'3.USD NCCF'!W211,'4.EUR NCCF'!W211,'5.GBP NCCF'!W211,'6.Other(Incld) NCCF'!W211)</f>
        <v>0</v>
      </c>
      <c r="Y211" s="367"/>
    </row>
    <row r="212" spans="2:25" s="72" customFormat="1" outlineLevel="1" x14ac:dyDescent="0.2">
      <c r="B212" s="25"/>
      <c r="C212" s="23"/>
      <c r="D212" s="23"/>
      <c r="E212" s="24"/>
      <c r="F212" s="176" t="s">
        <v>194</v>
      </c>
      <c r="G212" s="190">
        <f>SUM('2.CAD NCCF'!G212,'3.USD NCCF'!G212,'4.EUR NCCF'!G212,'5.GBP NCCF'!G212,'6.Other(Incld) NCCF'!G212)</f>
        <v>0</v>
      </c>
      <c r="H212" s="242">
        <f>SUM('2.CAD NCCF'!H212,'3.USD NCCF'!H212,'4.EUR NCCF'!H212,'5.GBP NCCF'!H212,'6.Other(Incld) NCCF'!H212)</f>
        <v>0</v>
      </c>
      <c r="I212" s="179">
        <f>SUM('2.CAD NCCF'!I212,'3.USD NCCF'!I212,'4.EUR NCCF'!I212,'5.GBP NCCF'!I212,'6.Other(Incld) NCCF'!I212)</f>
        <v>0</v>
      </c>
      <c r="J212" s="179">
        <f>SUM('2.CAD NCCF'!J212,'3.USD NCCF'!J212,'4.EUR NCCF'!J212,'5.GBP NCCF'!J212,'6.Other(Incld) NCCF'!J212)</f>
        <v>0</v>
      </c>
      <c r="K212" s="197">
        <f>SUM('2.CAD NCCF'!K212,'3.USD NCCF'!K212,'4.EUR NCCF'!K212,'5.GBP NCCF'!K212,'6.Other(Incld) NCCF'!K212)</f>
        <v>0</v>
      </c>
      <c r="L212" s="178">
        <f>SUM('2.CAD NCCF'!L212,'3.USD NCCF'!L212,'4.EUR NCCF'!L212,'5.GBP NCCF'!L212,'6.Other(Incld) NCCF'!L212)</f>
        <v>0</v>
      </c>
      <c r="M212" s="192">
        <f>SUM('2.CAD NCCF'!M212,'3.USD NCCF'!M212,'4.EUR NCCF'!M212,'5.GBP NCCF'!M212,'6.Other(Incld) NCCF'!M212)</f>
        <v>0</v>
      </c>
      <c r="N212" s="182">
        <f>SUM('2.CAD NCCF'!N212,'3.USD NCCF'!N212,'4.EUR NCCF'!N212,'5.GBP NCCF'!N212,'6.Other(Incld) NCCF'!N212)</f>
        <v>0</v>
      </c>
      <c r="O212" s="182">
        <f>SUM('2.CAD NCCF'!O212,'3.USD NCCF'!O212,'4.EUR NCCF'!O212,'5.GBP NCCF'!O212,'6.Other(Incld) NCCF'!O212)</f>
        <v>0</v>
      </c>
      <c r="P212" s="182">
        <f>SUM('2.CAD NCCF'!P212,'3.USD NCCF'!P212,'4.EUR NCCF'!P212,'5.GBP NCCF'!P212,'6.Other(Incld) NCCF'!P212)</f>
        <v>0</v>
      </c>
      <c r="Q212" s="182">
        <f>SUM('2.CAD NCCF'!Q212,'3.USD NCCF'!Q212,'4.EUR NCCF'!Q212,'5.GBP NCCF'!Q212,'6.Other(Incld) NCCF'!Q212)</f>
        <v>0</v>
      </c>
      <c r="R212" s="182">
        <f>SUM('2.CAD NCCF'!R212,'3.USD NCCF'!R212,'4.EUR NCCF'!R212,'5.GBP NCCF'!R212,'6.Other(Incld) NCCF'!R212)</f>
        <v>0</v>
      </c>
      <c r="S212" s="182">
        <f>SUM('2.CAD NCCF'!S212,'3.USD NCCF'!S212,'4.EUR NCCF'!S212,'5.GBP NCCF'!S212,'6.Other(Incld) NCCF'!S212)</f>
        <v>0</v>
      </c>
      <c r="T212" s="182">
        <f>SUM('2.CAD NCCF'!T212,'3.USD NCCF'!T212,'4.EUR NCCF'!T212,'5.GBP NCCF'!T212,'6.Other(Incld) NCCF'!T212)</f>
        <v>0</v>
      </c>
      <c r="U212" s="182">
        <f>SUM('2.CAD NCCF'!U212,'3.USD NCCF'!U212,'4.EUR NCCF'!U212,'5.GBP NCCF'!U212,'6.Other(Incld) NCCF'!U212)</f>
        <v>0</v>
      </c>
      <c r="V212" s="195">
        <f>SUM('2.CAD NCCF'!V212,'3.USD NCCF'!V212,'4.EUR NCCF'!V212,'5.GBP NCCF'!V212,'6.Other(Incld) NCCF'!V212)</f>
        <v>0</v>
      </c>
      <c r="W212" s="125">
        <f>SUM('2.CAD NCCF'!W212,'3.USD NCCF'!W212,'4.EUR NCCF'!W212,'5.GBP NCCF'!W212,'6.Other(Incld) NCCF'!W212)</f>
        <v>0</v>
      </c>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
      <c r="B214" s="25"/>
      <c r="C214" s="23"/>
      <c r="D214" s="23" t="s">
        <v>66</v>
      </c>
      <c r="E214" s="24"/>
      <c r="F214" s="64"/>
      <c r="G214" s="69">
        <f t="shared" ref="G214:W214" si="51">SUBTOTAL(9,G215:G216)</f>
        <v>0</v>
      </c>
      <c r="H214" s="70">
        <f t="shared" si="51"/>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83"/>
    </row>
    <row r="215" spans="2:25" s="72" customFormat="1" outlineLevel="1" x14ac:dyDescent="0.2">
      <c r="B215" s="25"/>
      <c r="C215" s="24"/>
      <c r="D215" s="24"/>
      <c r="E215" s="24"/>
      <c r="F215" s="202" t="s">
        <v>67</v>
      </c>
      <c r="G215" s="203">
        <f>SUM('2.CAD NCCF'!G215,'3.USD NCCF'!G215,'4.EUR NCCF'!G215,'5.GBP NCCF'!G215,'6.Other(Incld) NCCF'!G215)</f>
        <v>0</v>
      </c>
      <c r="H215" s="242">
        <f>SUM('2.CAD NCCF'!H215,'3.USD NCCF'!H215,'4.EUR NCCF'!H215,'5.GBP NCCF'!H215,'6.Other(Incld) NCCF'!H215)</f>
        <v>0</v>
      </c>
      <c r="I215" s="179">
        <f>SUM('2.CAD NCCF'!I215,'3.USD NCCF'!I215,'4.EUR NCCF'!I215,'5.GBP NCCF'!I215,'6.Other(Incld) NCCF'!I215)</f>
        <v>0</v>
      </c>
      <c r="J215" s="179">
        <f>SUM('2.CAD NCCF'!J215,'3.USD NCCF'!J215,'4.EUR NCCF'!J215,'5.GBP NCCF'!J215,'6.Other(Incld) NCCF'!J215)</f>
        <v>0</v>
      </c>
      <c r="K215" s="197">
        <f>SUM('2.CAD NCCF'!K215,'3.USD NCCF'!K215,'4.EUR NCCF'!K215,'5.GBP NCCF'!K215,'6.Other(Incld) NCCF'!K215)</f>
        <v>0</v>
      </c>
      <c r="L215" s="178">
        <f>SUM('2.CAD NCCF'!L215,'3.USD NCCF'!L215,'4.EUR NCCF'!L215,'5.GBP NCCF'!L215,'6.Other(Incld) NCCF'!L215)</f>
        <v>0</v>
      </c>
      <c r="M215" s="192">
        <f>SUM('2.CAD NCCF'!M215,'3.USD NCCF'!M215,'4.EUR NCCF'!M215,'5.GBP NCCF'!M215,'6.Other(Incld) NCCF'!M215)</f>
        <v>0</v>
      </c>
      <c r="N215" s="182">
        <f>SUM('2.CAD NCCF'!N215,'3.USD NCCF'!N215,'4.EUR NCCF'!N215,'5.GBP NCCF'!N215,'6.Other(Incld) NCCF'!N215)</f>
        <v>0</v>
      </c>
      <c r="O215" s="182">
        <f>SUM('2.CAD NCCF'!O215,'3.USD NCCF'!O215,'4.EUR NCCF'!O215,'5.GBP NCCF'!O215,'6.Other(Incld) NCCF'!O215)</f>
        <v>0</v>
      </c>
      <c r="P215" s="182">
        <f>SUM('2.CAD NCCF'!P215,'3.USD NCCF'!P215,'4.EUR NCCF'!P215,'5.GBP NCCF'!P215,'6.Other(Incld) NCCF'!P215)</f>
        <v>0</v>
      </c>
      <c r="Q215" s="182">
        <f>SUM('2.CAD NCCF'!Q215,'3.USD NCCF'!Q215,'4.EUR NCCF'!Q215,'5.GBP NCCF'!Q215,'6.Other(Incld) NCCF'!Q215)</f>
        <v>0</v>
      </c>
      <c r="R215" s="182">
        <f>SUM('2.CAD NCCF'!R215,'3.USD NCCF'!R215,'4.EUR NCCF'!R215,'5.GBP NCCF'!R215,'6.Other(Incld) NCCF'!R215)</f>
        <v>0</v>
      </c>
      <c r="S215" s="182">
        <f>SUM('2.CAD NCCF'!S215,'3.USD NCCF'!S215,'4.EUR NCCF'!S215,'5.GBP NCCF'!S215,'6.Other(Incld) NCCF'!S215)</f>
        <v>0</v>
      </c>
      <c r="T215" s="182">
        <f>SUM('2.CAD NCCF'!T215,'3.USD NCCF'!T215,'4.EUR NCCF'!T215,'5.GBP NCCF'!T215,'6.Other(Incld) NCCF'!T215)</f>
        <v>0</v>
      </c>
      <c r="U215" s="182">
        <f>SUM('2.CAD NCCF'!U215,'3.USD NCCF'!U215,'4.EUR NCCF'!U215,'5.GBP NCCF'!U215,'6.Other(Incld) NCCF'!U215)</f>
        <v>0</v>
      </c>
      <c r="V215" s="195">
        <f>SUM('2.CAD NCCF'!V215,'3.USD NCCF'!V215,'4.EUR NCCF'!V215,'5.GBP NCCF'!V215,'6.Other(Incld) NCCF'!V215)</f>
        <v>0</v>
      </c>
      <c r="W215" s="125">
        <f>SUM('2.CAD NCCF'!W215,'3.USD NCCF'!W215,'4.EUR NCCF'!W215,'5.GBP NCCF'!W215,'6.Other(Incld) NCCF'!W215)</f>
        <v>0</v>
      </c>
      <c r="Y215" s="367"/>
    </row>
    <row r="216" spans="2:25" s="72" customFormat="1" outlineLevel="1" x14ac:dyDescent="0.2">
      <c r="B216" s="71"/>
      <c r="C216" s="24"/>
      <c r="D216" s="24"/>
      <c r="E216" s="24"/>
      <c r="F216" s="176" t="s">
        <v>68</v>
      </c>
      <c r="G216" s="190">
        <f>SUM('2.CAD NCCF'!G216,'3.USD NCCF'!G216,'4.EUR NCCF'!G216,'5.GBP NCCF'!G216,'6.Other(Incld) NCCF'!G216)</f>
        <v>0</v>
      </c>
      <c r="H216" s="242">
        <f>SUM('2.CAD NCCF'!H216,'3.USD NCCF'!H216,'4.EUR NCCF'!H216,'5.GBP NCCF'!H216,'6.Other(Incld) NCCF'!H216)</f>
        <v>0</v>
      </c>
      <c r="I216" s="179">
        <f>SUM('2.CAD NCCF'!I216,'3.USD NCCF'!I216,'4.EUR NCCF'!I216,'5.GBP NCCF'!I216,'6.Other(Incld) NCCF'!I216)</f>
        <v>0</v>
      </c>
      <c r="J216" s="179">
        <f>SUM('2.CAD NCCF'!J216,'3.USD NCCF'!J216,'4.EUR NCCF'!J216,'5.GBP NCCF'!J216,'6.Other(Incld) NCCF'!J216)</f>
        <v>0</v>
      </c>
      <c r="K216" s="197">
        <f>SUM('2.CAD NCCF'!K216,'3.USD NCCF'!K216,'4.EUR NCCF'!K216,'5.GBP NCCF'!K216,'6.Other(Incld) NCCF'!K216)</f>
        <v>0</v>
      </c>
      <c r="L216" s="178">
        <f>SUM('2.CAD NCCF'!L216,'3.USD NCCF'!L216,'4.EUR NCCF'!L216,'5.GBP NCCF'!L216,'6.Other(Incld) NCCF'!L216)</f>
        <v>0</v>
      </c>
      <c r="M216" s="192">
        <f>SUM('2.CAD NCCF'!M216,'3.USD NCCF'!M216,'4.EUR NCCF'!M216,'5.GBP NCCF'!M216,'6.Other(Incld) NCCF'!M216)</f>
        <v>0</v>
      </c>
      <c r="N216" s="182">
        <f>SUM('2.CAD NCCF'!N216,'3.USD NCCF'!N216,'4.EUR NCCF'!N216,'5.GBP NCCF'!N216,'6.Other(Incld) NCCF'!N216)</f>
        <v>0</v>
      </c>
      <c r="O216" s="182">
        <f>SUM('2.CAD NCCF'!O216,'3.USD NCCF'!O216,'4.EUR NCCF'!O216,'5.GBP NCCF'!O216,'6.Other(Incld) NCCF'!O216)</f>
        <v>0</v>
      </c>
      <c r="P216" s="182">
        <f>SUM('2.CAD NCCF'!P216,'3.USD NCCF'!P216,'4.EUR NCCF'!P216,'5.GBP NCCF'!P216,'6.Other(Incld) NCCF'!P216)</f>
        <v>0</v>
      </c>
      <c r="Q216" s="182">
        <f>SUM('2.CAD NCCF'!Q216,'3.USD NCCF'!Q216,'4.EUR NCCF'!Q216,'5.GBP NCCF'!Q216,'6.Other(Incld) NCCF'!Q216)</f>
        <v>0</v>
      </c>
      <c r="R216" s="182">
        <f>SUM('2.CAD NCCF'!R216,'3.USD NCCF'!R216,'4.EUR NCCF'!R216,'5.GBP NCCF'!R216,'6.Other(Incld) NCCF'!R216)</f>
        <v>0</v>
      </c>
      <c r="S216" s="182">
        <f>SUM('2.CAD NCCF'!S216,'3.USD NCCF'!S216,'4.EUR NCCF'!S216,'5.GBP NCCF'!S216,'6.Other(Incld) NCCF'!S216)</f>
        <v>0</v>
      </c>
      <c r="T216" s="182">
        <f>SUM('2.CAD NCCF'!T216,'3.USD NCCF'!T216,'4.EUR NCCF'!T216,'5.GBP NCCF'!T216,'6.Other(Incld) NCCF'!T216)</f>
        <v>0</v>
      </c>
      <c r="U216" s="182">
        <f>SUM('2.CAD NCCF'!U216,'3.USD NCCF'!U216,'4.EUR NCCF'!U216,'5.GBP NCCF'!U216,'6.Other(Incld) NCCF'!U216)</f>
        <v>0</v>
      </c>
      <c r="V216" s="195">
        <f>SUM('2.CAD NCCF'!V216,'3.USD NCCF'!V216,'4.EUR NCCF'!V216,'5.GBP NCCF'!V216,'6.Other(Incld) NCCF'!V216)</f>
        <v>0</v>
      </c>
      <c r="W216" s="125">
        <f>SUM('2.CAD NCCF'!W216,'3.USD NCCF'!W216,'4.EUR NCCF'!W216,'5.GBP NCCF'!W216,'6.Other(Incld) NCCF'!W216)</f>
        <v>0</v>
      </c>
      <c r="Y216" s="367"/>
    </row>
    <row r="217" spans="2:25" s="72" customFormat="1" x14ac:dyDescent="0.2">
      <c r="B217" s="71"/>
      <c r="C217" s="24"/>
      <c r="D217" s="23" t="s">
        <v>202</v>
      </c>
      <c r="E217" s="24"/>
      <c r="F217" s="24"/>
      <c r="G217" s="69">
        <f t="shared" ref="G217:W217" si="52">SUBTOTAL(9,G218:G220)</f>
        <v>0</v>
      </c>
      <c r="H217" s="70">
        <f t="shared" si="52"/>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
      <c r="B218" s="25"/>
      <c r="C218" s="24"/>
      <c r="D218" s="24"/>
      <c r="E218" s="64"/>
      <c r="F218" s="176" t="s">
        <v>251</v>
      </c>
      <c r="G218" s="190">
        <f>SUM('2.CAD NCCF'!G218,'3.USD NCCF'!G218,'4.EUR NCCF'!G218,'5.GBP NCCF'!G218,'6.Other(Incld) NCCF'!G218)</f>
        <v>0</v>
      </c>
      <c r="H218" s="242">
        <f>SUM('2.CAD NCCF'!H218,'3.USD NCCF'!H218,'4.EUR NCCF'!H218,'5.GBP NCCF'!H218,'6.Other(Incld) NCCF'!H218)</f>
        <v>0</v>
      </c>
      <c r="I218" s="179">
        <f>SUM('2.CAD NCCF'!I218,'3.USD NCCF'!I218,'4.EUR NCCF'!I218,'5.GBP NCCF'!I218,'6.Other(Incld) NCCF'!I218)</f>
        <v>0</v>
      </c>
      <c r="J218" s="179">
        <f>SUM('2.CAD NCCF'!J218,'3.USD NCCF'!J218,'4.EUR NCCF'!J218,'5.GBP NCCF'!J218,'6.Other(Incld) NCCF'!J218)</f>
        <v>0</v>
      </c>
      <c r="K218" s="197">
        <f>SUM('2.CAD NCCF'!K218,'3.USD NCCF'!K218,'4.EUR NCCF'!K218,'5.GBP NCCF'!K218,'6.Other(Incld) NCCF'!K218)</f>
        <v>0</v>
      </c>
      <c r="L218" s="178">
        <f>SUM('2.CAD NCCF'!L218,'3.USD NCCF'!L218,'4.EUR NCCF'!L218,'5.GBP NCCF'!L218,'6.Other(Incld) NCCF'!L218)</f>
        <v>0</v>
      </c>
      <c r="M218" s="192">
        <f>SUM('2.CAD NCCF'!M218,'3.USD NCCF'!M218,'4.EUR NCCF'!M218,'5.GBP NCCF'!M218,'6.Other(Incld) NCCF'!M218)</f>
        <v>0</v>
      </c>
      <c r="N218" s="182">
        <f>SUM('2.CAD NCCF'!N218,'3.USD NCCF'!N218,'4.EUR NCCF'!N218,'5.GBP NCCF'!N218,'6.Other(Incld) NCCF'!N218)</f>
        <v>0</v>
      </c>
      <c r="O218" s="182">
        <f>SUM('2.CAD NCCF'!O218,'3.USD NCCF'!O218,'4.EUR NCCF'!O218,'5.GBP NCCF'!O218,'6.Other(Incld) NCCF'!O218)</f>
        <v>0</v>
      </c>
      <c r="P218" s="182">
        <f>SUM('2.CAD NCCF'!P218,'3.USD NCCF'!P218,'4.EUR NCCF'!P218,'5.GBP NCCF'!P218,'6.Other(Incld) NCCF'!P218)</f>
        <v>0</v>
      </c>
      <c r="Q218" s="182">
        <f>SUM('2.CAD NCCF'!Q218,'3.USD NCCF'!Q218,'4.EUR NCCF'!Q218,'5.GBP NCCF'!Q218,'6.Other(Incld) NCCF'!Q218)</f>
        <v>0</v>
      </c>
      <c r="R218" s="182">
        <f>SUM('2.CAD NCCF'!R218,'3.USD NCCF'!R218,'4.EUR NCCF'!R218,'5.GBP NCCF'!R218,'6.Other(Incld) NCCF'!R218)</f>
        <v>0</v>
      </c>
      <c r="S218" s="182">
        <f>SUM('2.CAD NCCF'!S218,'3.USD NCCF'!S218,'4.EUR NCCF'!S218,'5.GBP NCCF'!S218,'6.Other(Incld) NCCF'!S218)</f>
        <v>0</v>
      </c>
      <c r="T218" s="182">
        <f>SUM('2.CAD NCCF'!T218,'3.USD NCCF'!T218,'4.EUR NCCF'!T218,'5.GBP NCCF'!T218,'6.Other(Incld) NCCF'!T218)</f>
        <v>0</v>
      </c>
      <c r="U218" s="182">
        <f>SUM('2.CAD NCCF'!U218,'3.USD NCCF'!U218,'4.EUR NCCF'!U218,'5.GBP NCCF'!U218,'6.Other(Incld) NCCF'!U218)</f>
        <v>0</v>
      </c>
      <c r="V218" s="195">
        <f>SUM('2.CAD NCCF'!V218,'3.USD NCCF'!V218,'4.EUR NCCF'!V218,'5.GBP NCCF'!V218,'6.Other(Incld) NCCF'!V218)</f>
        <v>0</v>
      </c>
      <c r="W218" s="125">
        <f>SUM('2.CAD NCCF'!W218,'3.USD NCCF'!W218,'4.EUR NCCF'!W218,'5.GBP NCCF'!W218,'6.Other(Incld) NCCF'!W218)</f>
        <v>0</v>
      </c>
      <c r="Y218" s="367"/>
    </row>
    <row r="219" spans="2:25" s="72" customFormat="1" outlineLevel="1" x14ac:dyDescent="0.2">
      <c r="B219" s="25"/>
      <c r="C219" s="24"/>
      <c r="D219" s="24"/>
      <c r="E219" s="64"/>
      <c r="F219" s="176" t="s">
        <v>252</v>
      </c>
      <c r="G219" s="190">
        <f>SUM('2.CAD NCCF'!G219,'3.USD NCCF'!G219,'4.EUR NCCF'!G219,'5.GBP NCCF'!G219,'6.Other(Incld) NCCF'!G219)</f>
        <v>0</v>
      </c>
      <c r="H219" s="242">
        <f>SUM('2.CAD NCCF'!H219,'3.USD NCCF'!H219,'4.EUR NCCF'!H219,'5.GBP NCCF'!H219,'6.Other(Incld) NCCF'!H219)</f>
        <v>0</v>
      </c>
      <c r="I219" s="179">
        <f>SUM('2.CAD NCCF'!I219,'3.USD NCCF'!I219,'4.EUR NCCF'!I219,'5.GBP NCCF'!I219,'6.Other(Incld) NCCF'!I219)</f>
        <v>0</v>
      </c>
      <c r="J219" s="179">
        <f>SUM('2.CAD NCCF'!J219,'3.USD NCCF'!J219,'4.EUR NCCF'!J219,'5.GBP NCCF'!J219,'6.Other(Incld) NCCF'!J219)</f>
        <v>0</v>
      </c>
      <c r="K219" s="197">
        <f>SUM('2.CAD NCCF'!K219,'3.USD NCCF'!K219,'4.EUR NCCF'!K219,'5.GBP NCCF'!K219,'6.Other(Incld) NCCF'!K219)</f>
        <v>0</v>
      </c>
      <c r="L219" s="178">
        <f>SUM('2.CAD NCCF'!L219,'3.USD NCCF'!L219,'4.EUR NCCF'!L219,'5.GBP NCCF'!L219,'6.Other(Incld) NCCF'!L219)</f>
        <v>0</v>
      </c>
      <c r="M219" s="192">
        <f>SUM('2.CAD NCCF'!M219,'3.USD NCCF'!M219,'4.EUR NCCF'!M219,'5.GBP NCCF'!M219,'6.Other(Incld) NCCF'!M219)</f>
        <v>0</v>
      </c>
      <c r="N219" s="182">
        <f>SUM('2.CAD NCCF'!N219,'3.USD NCCF'!N219,'4.EUR NCCF'!N219,'5.GBP NCCF'!N219,'6.Other(Incld) NCCF'!N219)</f>
        <v>0</v>
      </c>
      <c r="O219" s="182">
        <f>SUM('2.CAD NCCF'!O219,'3.USD NCCF'!O219,'4.EUR NCCF'!O219,'5.GBP NCCF'!O219,'6.Other(Incld) NCCF'!O219)</f>
        <v>0</v>
      </c>
      <c r="P219" s="182">
        <f>SUM('2.CAD NCCF'!P219,'3.USD NCCF'!P219,'4.EUR NCCF'!P219,'5.GBP NCCF'!P219,'6.Other(Incld) NCCF'!P219)</f>
        <v>0</v>
      </c>
      <c r="Q219" s="182">
        <f>SUM('2.CAD NCCF'!Q219,'3.USD NCCF'!Q219,'4.EUR NCCF'!Q219,'5.GBP NCCF'!Q219,'6.Other(Incld) NCCF'!Q219)</f>
        <v>0</v>
      </c>
      <c r="R219" s="182">
        <f>SUM('2.CAD NCCF'!R219,'3.USD NCCF'!R219,'4.EUR NCCF'!R219,'5.GBP NCCF'!R219,'6.Other(Incld) NCCF'!R219)</f>
        <v>0</v>
      </c>
      <c r="S219" s="182">
        <f>SUM('2.CAD NCCF'!S219,'3.USD NCCF'!S219,'4.EUR NCCF'!S219,'5.GBP NCCF'!S219,'6.Other(Incld) NCCF'!S219)</f>
        <v>0</v>
      </c>
      <c r="T219" s="182">
        <f>SUM('2.CAD NCCF'!T219,'3.USD NCCF'!T219,'4.EUR NCCF'!T219,'5.GBP NCCF'!T219,'6.Other(Incld) NCCF'!T219)</f>
        <v>0</v>
      </c>
      <c r="U219" s="182">
        <f>SUM('2.CAD NCCF'!U219,'3.USD NCCF'!U219,'4.EUR NCCF'!U219,'5.GBP NCCF'!U219,'6.Other(Incld) NCCF'!U219)</f>
        <v>0</v>
      </c>
      <c r="V219" s="195">
        <f>SUM('2.CAD NCCF'!V219,'3.USD NCCF'!V219,'4.EUR NCCF'!V219,'5.GBP NCCF'!V219,'6.Other(Incld) NCCF'!V219)</f>
        <v>0</v>
      </c>
      <c r="W219" s="125">
        <f>SUM('2.CAD NCCF'!W219,'3.USD NCCF'!W219,'4.EUR NCCF'!W219,'5.GBP NCCF'!W219,'6.Other(Incld) NCCF'!W219)</f>
        <v>0</v>
      </c>
      <c r="Y219" s="367"/>
    </row>
    <row r="220" spans="2:25" s="72" customFormat="1" outlineLevel="1" x14ac:dyDescent="0.2">
      <c r="B220" s="25"/>
      <c r="C220" s="24"/>
      <c r="D220" s="24"/>
      <c r="E220" s="64"/>
      <c r="F220" s="176" t="s">
        <v>363</v>
      </c>
      <c r="G220" s="190">
        <f>SUM('2.CAD NCCF'!G220,'3.USD NCCF'!G220,'4.EUR NCCF'!G220,'5.GBP NCCF'!G220,'6.Other(Incld) NCCF'!G220)</f>
        <v>0</v>
      </c>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176" t="s">
        <v>71</v>
      </c>
      <c r="G222" s="190">
        <f>SUM('2.CAD NCCF'!G222,'3.USD NCCF'!G222,'4.EUR NCCF'!G222,'5.GBP NCCF'!G222,'6.Other(Incld) NCCF'!G222)</f>
        <v>0</v>
      </c>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176" t="s">
        <v>72</v>
      </c>
      <c r="G223" s="190">
        <f>SUM('2.CAD NCCF'!G223,'3.USD NCCF'!G223,'4.EUR NCCF'!G223,'5.GBP NCCF'!G223,'6.Other(Incld) NCCF'!G223)</f>
        <v>0</v>
      </c>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176" t="s">
        <v>73</v>
      </c>
      <c r="G224" s="190">
        <f>SUM('2.CAD NCCF'!G224,'3.USD NCCF'!G224,'4.EUR NCCF'!G224,'5.GBP NCCF'!G224,'6.Other(Incld) NCCF'!G224)</f>
        <v>0</v>
      </c>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176" t="s">
        <v>65</v>
      </c>
      <c r="G226" s="190">
        <f>SUM('2.CAD NCCF'!G226,'3.USD NCCF'!G226,'4.EUR NCCF'!G226,'5.GBP NCCF'!G226,'6.Other(Incld) NCCF'!G226)</f>
        <v>0</v>
      </c>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69"/>
      <c r="H227" s="70"/>
      <c r="I227" s="66"/>
      <c r="J227" s="66"/>
      <c r="K227" s="67"/>
      <c r="L227" s="34"/>
      <c r="M227" s="34"/>
      <c r="N227" s="34"/>
      <c r="O227" s="34"/>
      <c r="P227" s="34"/>
      <c r="Q227" s="34"/>
      <c r="R227" s="34"/>
      <c r="S227" s="34"/>
      <c r="T227" s="34"/>
      <c r="U227" s="34"/>
      <c r="V227" s="34"/>
      <c r="W227" s="33"/>
      <c r="Y227" s="584"/>
    </row>
    <row r="228" spans="2:25" s="72" customFormat="1" outlineLevel="1" x14ac:dyDescent="0.2">
      <c r="B228" s="25"/>
      <c r="C228" s="23" t="s">
        <v>477</v>
      </c>
      <c r="D228" s="23"/>
      <c r="E228" s="64"/>
      <c r="F228" s="24"/>
      <c r="G228" s="69">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83"/>
    </row>
    <row r="229" spans="2:25" s="72" customFormat="1" outlineLevel="1" x14ac:dyDescent="0.2">
      <c r="B229" s="25"/>
      <c r="C229" s="24"/>
      <c r="D229" s="23"/>
      <c r="E229" s="64"/>
      <c r="F229" s="433" t="s">
        <v>474</v>
      </c>
      <c r="G229" s="190">
        <f>SUM('2.CAD NCCF'!G229,'3.USD NCCF'!G229,'4.EUR NCCF'!G229,'5.GBP NCCF'!G229,'6.Other(Incld) NCCF'!G229)</f>
        <v>0</v>
      </c>
      <c r="H229" s="242">
        <f>SUM('2.CAD NCCF'!H229,'3.USD NCCF'!H229,'4.EUR NCCF'!H229,'5.GBP NCCF'!H229,'6.Other(Incld) NCCF'!H229)</f>
        <v>0</v>
      </c>
      <c r="I229" s="179">
        <f>SUM('2.CAD NCCF'!I229,'3.USD NCCF'!I229,'4.EUR NCCF'!I229,'5.GBP NCCF'!I229,'6.Other(Incld) NCCF'!I229)</f>
        <v>0</v>
      </c>
      <c r="J229" s="179">
        <f>SUM('2.CAD NCCF'!J229,'3.USD NCCF'!J229,'4.EUR NCCF'!J229,'5.GBP NCCF'!J229,'6.Other(Incld) NCCF'!J229)</f>
        <v>0</v>
      </c>
      <c r="K229" s="197">
        <f>SUM('2.CAD NCCF'!K229,'3.USD NCCF'!K229,'4.EUR NCCF'!K229,'5.GBP NCCF'!K229,'6.Other(Incld) NCCF'!K229)</f>
        <v>0</v>
      </c>
      <c r="L229" s="178">
        <f>SUM('2.CAD NCCF'!L229,'3.USD NCCF'!L229,'4.EUR NCCF'!L229,'5.GBP NCCF'!L229,'6.Other(Incld) NCCF'!L229)</f>
        <v>0</v>
      </c>
      <c r="M229" s="192">
        <f>SUM('2.CAD NCCF'!M229,'3.USD NCCF'!M229,'4.EUR NCCF'!M229,'5.GBP NCCF'!M229,'6.Other(Incld) NCCF'!M229)</f>
        <v>0</v>
      </c>
      <c r="N229" s="182">
        <f>SUM('2.CAD NCCF'!N229,'3.USD NCCF'!N229,'4.EUR NCCF'!N229,'5.GBP NCCF'!N229,'6.Other(Incld) NCCF'!N229)</f>
        <v>0</v>
      </c>
      <c r="O229" s="182">
        <f>SUM('2.CAD NCCF'!O229,'3.USD NCCF'!O229,'4.EUR NCCF'!O229,'5.GBP NCCF'!O229,'6.Other(Incld) NCCF'!O229)</f>
        <v>0</v>
      </c>
      <c r="P229" s="182">
        <f>SUM('2.CAD NCCF'!P229,'3.USD NCCF'!P229,'4.EUR NCCF'!P229,'5.GBP NCCF'!P229,'6.Other(Incld) NCCF'!P229)</f>
        <v>0</v>
      </c>
      <c r="Q229" s="182">
        <f>SUM('2.CAD NCCF'!Q229,'3.USD NCCF'!Q229,'4.EUR NCCF'!Q229,'5.GBP NCCF'!Q229,'6.Other(Incld) NCCF'!Q229)</f>
        <v>0</v>
      </c>
      <c r="R229" s="182">
        <f>SUM('2.CAD NCCF'!R229,'3.USD NCCF'!R229,'4.EUR NCCF'!R229,'5.GBP NCCF'!R229,'6.Other(Incld) NCCF'!R229)</f>
        <v>0</v>
      </c>
      <c r="S229" s="182">
        <f>SUM('2.CAD NCCF'!S229,'3.USD NCCF'!S229,'4.EUR NCCF'!S229,'5.GBP NCCF'!S229,'6.Other(Incld) NCCF'!S229)</f>
        <v>0</v>
      </c>
      <c r="T229" s="182">
        <f>SUM('2.CAD NCCF'!T229,'3.USD NCCF'!T229,'4.EUR NCCF'!T229,'5.GBP NCCF'!T229,'6.Other(Incld) NCCF'!T229)</f>
        <v>0</v>
      </c>
      <c r="U229" s="182">
        <f>SUM('2.CAD NCCF'!U229,'3.USD NCCF'!U229,'4.EUR NCCF'!U229,'5.GBP NCCF'!U229,'6.Other(Incld) NCCF'!U229)</f>
        <v>0</v>
      </c>
      <c r="V229" s="195">
        <f>SUM('2.CAD NCCF'!V229,'3.USD NCCF'!V229,'4.EUR NCCF'!V229,'5.GBP NCCF'!V229,'6.Other(Incld) NCCF'!V229)</f>
        <v>0</v>
      </c>
      <c r="W229" s="125">
        <f>SUM('2.CAD NCCF'!W229,'3.USD NCCF'!W229,'4.EUR NCCF'!W229,'5.GBP NCCF'!W229,'6.Other(Incld) NCCF'!W229)</f>
        <v>0</v>
      </c>
      <c r="Y229" s="367"/>
    </row>
    <row r="230" spans="2:25" s="72" customFormat="1" outlineLevel="1" x14ac:dyDescent="0.2">
      <c r="B230" s="25"/>
      <c r="C230" s="24"/>
      <c r="D230" s="23"/>
      <c r="E230" s="64"/>
      <c r="F230" s="433" t="s">
        <v>475</v>
      </c>
      <c r="G230" s="190">
        <f>SUM('2.CAD NCCF'!G230,'3.USD NCCF'!G230,'4.EUR NCCF'!G230,'5.GBP NCCF'!G230,'6.Other(Incld) NCCF'!G230)</f>
        <v>0</v>
      </c>
      <c r="H230" s="242">
        <f>SUM('2.CAD NCCF'!H230,'3.USD NCCF'!H230,'4.EUR NCCF'!H230,'5.GBP NCCF'!H230,'6.Other(Incld) NCCF'!H230)</f>
        <v>0</v>
      </c>
      <c r="I230" s="179">
        <f>SUM('2.CAD NCCF'!I230,'3.USD NCCF'!I230,'4.EUR NCCF'!I230,'5.GBP NCCF'!I230,'6.Other(Incld) NCCF'!I230)</f>
        <v>0</v>
      </c>
      <c r="J230" s="179">
        <f>SUM('2.CAD NCCF'!J230,'3.USD NCCF'!J230,'4.EUR NCCF'!J230,'5.GBP NCCF'!J230,'6.Other(Incld) NCCF'!J230)</f>
        <v>0</v>
      </c>
      <c r="K230" s="197">
        <f>SUM('2.CAD NCCF'!K230,'3.USD NCCF'!K230,'4.EUR NCCF'!K230,'5.GBP NCCF'!K230,'6.Other(Incld) NCCF'!K230)</f>
        <v>0</v>
      </c>
      <c r="L230" s="178">
        <f>SUM('2.CAD NCCF'!L230,'3.USD NCCF'!L230,'4.EUR NCCF'!L230,'5.GBP NCCF'!L230,'6.Other(Incld) NCCF'!L230)</f>
        <v>0</v>
      </c>
      <c r="M230" s="192">
        <f>SUM('2.CAD NCCF'!M230,'3.USD NCCF'!M230,'4.EUR NCCF'!M230,'5.GBP NCCF'!M230,'6.Other(Incld) NCCF'!M230)</f>
        <v>0</v>
      </c>
      <c r="N230" s="182">
        <f>SUM('2.CAD NCCF'!N230,'3.USD NCCF'!N230,'4.EUR NCCF'!N230,'5.GBP NCCF'!N230,'6.Other(Incld) NCCF'!N230)</f>
        <v>0</v>
      </c>
      <c r="O230" s="182">
        <f>SUM('2.CAD NCCF'!O230,'3.USD NCCF'!O230,'4.EUR NCCF'!O230,'5.GBP NCCF'!O230,'6.Other(Incld) NCCF'!O230)</f>
        <v>0</v>
      </c>
      <c r="P230" s="182">
        <f>SUM('2.CAD NCCF'!P230,'3.USD NCCF'!P230,'4.EUR NCCF'!P230,'5.GBP NCCF'!P230,'6.Other(Incld) NCCF'!P230)</f>
        <v>0</v>
      </c>
      <c r="Q230" s="182">
        <f>SUM('2.CAD NCCF'!Q230,'3.USD NCCF'!Q230,'4.EUR NCCF'!Q230,'5.GBP NCCF'!Q230,'6.Other(Incld) NCCF'!Q230)</f>
        <v>0</v>
      </c>
      <c r="R230" s="182">
        <f>SUM('2.CAD NCCF'!R230,'3.USD NCCF'!R230,'4.EUR NCCF'!R230,'5.GBP NCCF'!R230,'6.Other(Incld) NCCF'!R230)</f>
        <v>0</v>
      </c>
      <c r="S230" s="182">
        <f>SUM('2.CAD NCCF'!S230,'3.USD NCCF'!S230,'4.EUR NCCF'!S230,'5.GBP NCCF'!S230,'6.Other(Incld) NCCF'!S230)</f>
        <v>0</v>
      </c>
      <c r="T230" s="182">
        <f>SUM('2.CAD NCCF'!T230,'3.USD NCCF'!T230,'4.EUR NCCF'!T230,'5.GBP NCCF'!T230,'6.Other(Incld) NCCF'!T230)</f>
        <v>0</v>
      </c>
      <c r="U230" s="182">
        <f>SUM('2.CAD NCCF'!U230,'3.USD NCCF'!U230,'4.EUR NCCF'!U230,'5.GBP NCCF'!U230,'6.Other(Incld) NCCF'!U230)</f>
        <v>0</v>
      </c>
      <c r="V230" s="195">
        <f>SUM('2.CAD NCCF'!V230,'3.USD NCCF'!V230,'4.EUR NCCF'!V230,'5.GBP NCCF'!V230,'6.Other(Incld) NCCF'!V230)</f>
        <v>0</v>
      </c>
      <c r="W230" s="125">
        <f>SUM('2.CAD NCCF'!W230,'3.USD NCCF'!W230,'4.EUR NCCF'!W230,'5.GBP NCCF'!W230,'6.Other(Incld) NCCF'!W230)</f>
        <v>0</v>
      </c>
      <c r="Y230" s="367"/>
    </row>
    <row r="231" spans="2:25" s="72" customFormat="1" outlineLevel="1" x14ac:dyDescent="0.2">
      <c r="B231" s="25"/>
      <c r="C231" s="24"/>
      <c r="D231" s="23"/>
      <c r="E231" s="64"/>
      <c r="F231" s="433" t="s">
        <v>476</v>
      </c>
      <c r="G231" s="190">
        <f>SUM('2.CAD NCCF'!G231,'3.USD NCCF'!G231,'4.EUR NCCF'!G231,'5.GBP NCCF'!G231,'6.Other(Incld) NCCF'!G231)</f>
        <v>0</v>
      </c>
      <c r="H231" s="242">
        <f>SUM('2.CAD NCCF'!H231,'3.USD NCCF'!H231,'4.EUR NCCF'!H231,'5.GBP NCCF'!H231,'6.Other(Incld) NCCF'!H231)</f>
        <v>0</v>
      </c>
      <c r="I231" s="179">
        <f>SUM('2.CAD NCCF'!I231,'3.USD NCCF'!I231,'4.EUR NCCF'!I231,'5.GBP NCCF'!I231,'6.Other(Incld) NCCF'!I231)</f>
        <v>0</v>
      </c>
      <c r="J231" s="179">
        <f>SUM('2.CAD NCCF'!J231,'3.USD NCCF'!J231,'4.EUR NCCF'!J231,'5.GBP NCCF'!J231,'6.Other(Incld) NCCF'!J231)</f>
        <v>0</v>
      </c>
      <c r="K231" s="197">
        <f>SUM('2.CAD NCCF'!K231,'3.USD NCCF'!K231,'4.EUR NCCF'!K231,'5.GBP NCCF'!K231,'6.Other(Incld) NCCF'!K231)</f>
        <v>0</v>
      </c>
      <c r="L231" s="178">
        <f>SUM('2.CAD NCCF'!L231,'3.USD NCCF'!L231,'4.EUR NCCF'!L231,'5.GBP NCCF'!L231,'6.Other(Incld) NCCF'!L231)</f>
        <v>0</v>
      </c>
      <c r="M231" s="192">
        <f>SUM('2.CAD NCCF'!M231,'3.USD NCCF'!M231,'4.EUR NCCF'!M231,'5.GBP NCCF'!M231,'6.Other(Incld) NCCF'!M231)</f>
        <v>0</v>
      </c>
      <c r="N231" s="182">
        <f>SUM('2.CAD NCCF'!N231,'3.USD NCCF'!N231,'4.EUR NCCF'!N231,'5.GBP NCCF'!N231,'6.Other(Incld) NCCF'!N231)</f>
        <v>0</v>
      </c>
      <c r="O231" s="182">
        <f>SUM('2.CAD NCCF'!O231,'3.USD NCCF'!O231,'4.EUR NCCF'!O231,'5.GBP NCCF'!O231,'6.Other(Incld) NCCF'!O231)</f>
        <v>0</v>
      </c>
      <c r="P231" s="182">
        <f>SUM('2.CAD NCCF'!P231,'3.USD NCCF'!P231,'4.EUR NCCF'!P231,'5.GBP NCCF'!P231,'6.Other(Incld) NCCF'!P231)</f>
        <v>0</v>
      </c>
      <c r="Q231" s="182">
        <f>SUM('2.CAD NCCF'!Q231,'3.USD NCCF'!Q231,'4.EUR NCCF'!Q231,'5.GBP NCCF'!Q231,'6.Other(Incld) NCCF'!Q231)</f>
        <v>0</v>
      </c>
      <c r="R231" s="182">
        <f>SUM('2.CAD NCCF'!R231,'3.USD NCCF'!R231,'4.EUR NCCF'!R231,'5.GBP NCCF'!R231,'6.Other(Incld) NCCF'!R231)</f>
        <v>0</v>
      </c>
      <c r="S231" s="182">
        <f>SUM('2.CAD NCCF'!S231,'3.USD NCCF'!S231,'4.EUR NCCF'!S231,'5.GBP NCCF'!S231,'6.Other(Incld) NCCF'!S231)</f>
        <v>0</v>
      </c>
      <c r="T231" s="182">
        <f>SUM('2.CAD NCCF'!T231,'3.USD NCCF'!T231,'4.EUR NCCF'!T231,'5.GBP NCCF'!T231,'6.Other(Incld) NCCF'!T231)</f>
        <v>0</v>
      </c>
      <c r="U231" s="182">
        <f>SUM('2.CAD NCCF'!U231,'3.USD NCCF'!U231,'4.EUR NCCF'!U231,'5.GBP NCCF'!U231,'6.Other(Incld) NCCF'!U231)</f>
        <v>0</v>
      </c>
      <c r="V231" s="195">
        <f>SUM('2.CAD NCCF'!V231,'3.USD NCCF'!V231,'4.EUR NCCF'!V231,'5.GBP NCCF'!V231,'6.Other(Incld) NCCF'!V231)</f>
        <v>0</v>
      </c>
      <c r="W231" s="125">
        <f>SUM('2.CAD NCCF'!W231,'3.USD NCCF'!W231,'4.EUR NCCF'!W231,'5.GBP NCCF'!W231,'6.Other(Incld) NCCF'!W231)</f>
        <v>0</v>
      </c>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5" thickBot="1" x14ac:dyDescent="0.25">
      <c r="B233" s="79" t="s">
        <v>309</v>
      </c>
      <c r="C233" s="80"/>
      <c r="D233" s="80"/>
      <c r="E233" s="80"/>
      <c r="F233" s="80"/>
      <c r="G233" s="92">
        <f t="shared" ref="G233:W233" si="54">SUBTOTAL(9,G8:G232)</f>
        <v>0</v>
      </c>
      <c r="H233" s="93">
        <f t="shared" si="54"/>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Y233" s="585"/>
    </row>
    <row r="234" spans="2:25" s="129" customFormat="1" ht="16.5" thickBot="1" x14ac:dyDescent="0.25">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75" x14ac:dyDescent="0.2">
      <c r="B235" s="324" t="s">
        <v>75</v>
      </c>
      <c r="C235" s="143"/>
      <c r="D235" s="143"/>
      <c r="E235" s="143"/>
      <c r="F235" s="143"/>
      <c r="G235" s="87"/>
      <c r="H235" s="88"/>
      <c r="I235" s="88"/>
      <c r="J235" s="88"/>
      <c r="K235" s="88"/>
      <c r="L235" s="89"/>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4"/>
      <c r="L236" s="35"/>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4"/>
      <c r="L237" s="35"/>
      <c r="M237" s="36"/>
      <c r="N237" s="34"/>
      <c r="O237" s="34"/>
      <c r="P237" s="34"/>
      <c r="Q237" s="34"/>
      <c r="R237" s="34"/>
      <c r="S237" s="34"/>
      <c r="T237" s="34"/>
      <c r="U237" s="34"/>
      <c r="V237" s="37"/>
      <c r="W237" s="37"/>
      <c r="Y237" s="583"/>
    </row>
    <row r="238" spans="2:25" s="146" customFormat="1" outlineLevel="1" x14ac:dyDescent="0.2">
      <c r="B238" s="29"/>
      <c r="C238" s="73"/>
      <c r="D238" s="73"/>
      <c r="E238" s="73"/>
      <c r="F238" s="212" t="s">
        <v>78</v>
      </c>
      <c r="G238" s="188">
        <f>SUM('2.CAD NCCF'!G238,'3.USD NCCF'!G238,'4.EUR NCCF'!G238,'5.GBP NCCF'!G238,'6.Other(Incld) NCCF'!G238)</f>
        <v>0</v>
      </c>
      <c r="H238" s="42"/>
      <c r="I238" s="42"/>
      <c r="J238" s="42"/>
      <c r="K238" s="42"/>
      <c r="L238" s="43"/>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212" t="s">
        <v>79</v>
      </c>
      <c r="G239" s="188">
        <f>SUM('2.CAD NCCF'!G239,'3.USD NCCF'!G239,'4.EUR NCCF'!G239,'5.GBP NCCF'!G239,'6.Other(Incld) NCCF'!G239)</f>
        <v>0</v>
      </c>
      <c r="H239" s="42"/>
      <c r="I239" s="42"/>
      <c r="J239" s="42"/>
      <c r="K239" s="42"/>
      <c r="L239" s="43"/>
      <c r="M239" s="42"/>
      <c r="N239" s="42"/>
      <c r="O239" s="42"/>
      <c r="P239" s="42"/>
      <c r="Q239" s="42"/>
      <c r="R239" s="42"/>
      <c r="S239" s="42"/>
      <c r="T239" s="42"/>
      <c r="U239" s="42"/>
      <c r="V239" s="44"/>
      <c r="W239" s="44"/>
      <c r="Y239" s="367"/>
    </row>
    <row r="240" spans="2:25" s="144" customFormat="1" outlineLevel="1" x14ac:dyDescent="0.2">
      <c r="B240" s="25"/>
      <c r="C240" s="64"/>
      <c r="D240" s="64"/>
      <c r="E240" s="64"/>
      <c r="F240" s="187" t="s">
        <v>80</v>
      </c>
      <c r="G240" s="188">
        <f>SUM('2.CAD NCCF'!G240,'3.USD NCCF'!G240,'4.EUR NCCF'!G240,'5.GBP NCCF'!G240,'6.Other(Incld) NCCF'!G240)</f>
        <v>0</v>
      </c>
      <c r="H240" s="42"/>
      <c r="I240" s="42"/>
      <c r="J240" s="42"/>
      <c r="K240" s="42"/>
      <c r="L240" s="43"/>
      <c r="M240" s="42"/>
      <c r="N240" s="42"/>
      <c r="O240" s="42"/>
      <c r="P240" s="42"/>
      <c r="Q240" s="42"/>
      <c r="R240" s="42"/>
      <c r="S240" s="42"/>
      <c r="T240" s="42"/>
      <c r="U240" s="42"/>
      <c r="V240" s="44"/>
      <c r="W240" s="44"/>
      <c r="Y240" s="367"/>
    </row>
    <row r="241" spans="2:25" s="144" customFormat="1" outlineLevel="1" x14ac:dyDescent="0.2">
      <c r="B241" s="25"/>
      <c r="C241" s="64"/>
      <c r="D241" s="64"/>
      <c r="E241" s="64"/>
      <c r="F241" s="187" t="s">
        <v>405</v>
      </c>
      <c r="G241" s="188">
        <f>SUM('2.CAD NCCF'!G241,'3.USD NCCF'!G241,'4.EUR NCCF'!G241,'5.GBP NCCF'!G241,'6.Other(Incld) NCCF'!G241)</f>
        <v>0</v>
      </c>
      <c r="H241" s="42"/>
      <c r="I241" s="42"/>
      <c r="J241" s="42"/>
      <c r="K241" s="42"/>
      <c r="L241" s="43"/>
      <c r="M241" s="42"/>
      <c r="N241" s="42"/>
      <c r="O241" s="42"/>
      <c r="P241" s="42"/>
      <c r="Q241" s="42"/>
      <c r="R241" s="42"/>
      <c r="S241" s="42"/>
      <c r="T241" s="42"/>
      <c r="U241" s="42"/>
      <c r="V241" s="44"/>
      <c r="W241" s="44"/>
      <c r="Y241" s="367"/>
    </row>
    <row r="242" spans="2:25" s="144" customFormat="1" outlineLevel="1" x14ac:dyDescent="0.2">
      <c r="B242" s="25"/>
      <c r="C242" s="64"/>
      <c r="D242" s="64"/>
      <c r="E242" s="64"/>
      <c r="F242" s="187" t="s">
        <v>81</v>
      </c>
      <c r="G242" s="188">
        <f>SUM('2.CAD NCCF'!G242,'3.USD NCCF'!G242,'4.EUR NCCF'!G242,'5.GBP NCCF'!G242,'6.Other(Incld) NCCF'!G242)</f>
        <v>0</v>
      </c>
      <c r="H242" s="42"/>
      <c r="I242" s="42"/>
      <c r="J242" s="42"/>
      <c r="K242" s="42"/>
      <c r="L242" s="43"/>
      <c r="M242" s="42"/>
      <c r="N242" s="42"/>
      <c r="O242" s="42"/>
      <c r="P242" s="42"/>
      <c r="Q242" s="42"/>
      <c r="R242" s="42"/>
      <c r="S242" s="42"/>
      <c r="T242" s="42"/>
      <c r="U242" s="42"/>
      <c r="V242" s="44"/>
      <c r="W242" s="44"/>
      <c r="Y242" s="367"/>
    </row>
    <row r="243" spans="2:25" s="144" customFormat="1" outlineLevel="1" x14ac:dyDescent="0.2">
      <c r="B243" s="25"/>
      <c r="C243" s="64"/>
      <c r="D243" s="64"/>
      <c r="E243" s="64"/>
      <c r="F243" s="176" t="s">
        <v>402</v>
      </c>
      <c r="G243" s="188">
        <f>SUM('2.CAD NCCF'!G243,'3.USD NCCF'!G243,'4.EUR NCCF'!G243,'5.GBP NCCF'!G243,'6.Other(Incld) NCCF'!G243)</f>
        <v>0</v>
      </c>
      <c r="H243" s="42"/>
      <c r="I243" s="42"/>
      <c r="J243" s="42"/>
      <c r="K243" s="42"/>
      <c r="L243" s="43"/>
      <c r="M243" s="42"/>
      <c r="N243" s="42"/>
      <c r="O243" s="42"/>
      <c r="P243" s="42"/>
      <c r="Q243" s="42"/>
      <c r="R243" s="42"/>
      <c r="S243" s="42"/>
      <c r="T243" s="42"/>
      <c r="U243" s="42"/>
      <c r="V243" s="44"/>
      <c r="W243" s="44"/>
      <c r="Y243" s="367"/>
    </row>
    <row r="244" spans="2:25" s="144" customFormat="1" outlineLevel="1" x14ac:dyDescent="0.2">
      <c r="B244" s="25"/>
      <c r="C244" s="64"/>
      <c r="D244" s="64"/>
      <c r="E244" s="64"/>
      <c r="F244" s="176" t="s">
        <v>403</v>
      </c>
      <c r="G244" s="188">
        <f>SUM('2.CAD NCCF'!G244,'3.USD NCCF'!G244,'4.EUR NCCF'!G244,'5.GBP NCCF'!G244,'6.Other(Incld) NCCF'!G244)</f>
        <v>0</v>
      </c>
      <c r="H244" s="42"/>
      <c r="I244" s="42"/>
      <c r="J244" s="42"/>
      <c r="K244" s="42"/>
      <c r="L244" s="43"/>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4"/>
      <c r="L245" s="35"/>
      <c r="M245" s="36"/>
      <c r="N245" s="34"/>
      <c r="O245" s="34"/>
      <c r="P245" s="34"/>
      <c r="Q245" s="34"/>
      <c r="R245" s="34"/>
      <c r="S245" s="34"/>
      <c r="T245" s="34"/>
      <c r="U245" s="34"/>
      <c r="V245" s="37"/>
      <c r="W245" s="37"/>
      <c r="Y245" s="584"/>
    </row>
    <row r="246" spans="2:25" s="144" customFormat="1" x14ac:dyDescent="0.2">
      <c r="B246" s="71"/>
      <c r="C246" s="64"/>
      <c r="D246" s="65"/>
      <c r="E246" s="64" t="s">
        <v>83</v>
      </c>
      <c r="F246" s="64"/>
      <c r="G246" s="69">
        <f t="shared" ref="G246:W246" si="55">SUBTOTAL(9,G247:G252)</f>
        <v>0</v>
      </c>
      <c r="H246" s="34">
        <f t="shared" si="55"/>
        <v>0</v>
      </c>
      <c r="I246" s="34">
        <f t="shared" si="55"/>
        <v>0</v>
      </c>
      <c r="J246" s="34">
        <f t="shared" si="55"/>
        <v>0</v>
      </c>
      <c r="K246" s="34">
        <f t="shared" si="55"/>
        <v>0</v>
      </c>
      <c r="L246" s="35">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83"/>
    </row>
    <row r="247" spans="2:25" s="144" customFormat="1" outlineLevel="1" x14ac:dyDescent="0.2">
      <c r="B247" s="25"/>
      <c r="C247" s="64"/>
      <c r="D247" s="64"/>
      <c r="E247" s="24"/>
      <c r="F247" s="187" t="s">
        <v>84</v>
      </c>
      <c r="G247" s="188">
        <f>SUM('2.CAD NCCF'!G247,'3.USD NCCF'!G247,'4.EUR NCCF'!G247,'5.GBP NCCF'!G247,'6.Other(Incld) NCCF'!G247)</f>
        <v>0</v>
      </c>
      <c r="H247" s="178">
        <f>SUM('2.CAD NCCF'!H247,'3.USD NCCF'!H247,'4.EUR NCCF'!H247,'5.GBP NCCF'!H247,'6.Other(Incld) NCCF'!H247)</f>
        <v>0</v>
      </c>
      <c r="I247" s="182">
        <f>SUM('2.CAD NCCF'!I247,'3.USD NCCF'!I247,'4.EUR NCCF'!I247,'5.GBP NCCF'!I247,'6.Other(Incld) NCCF'!I247)</f>
        <v>0</v>
      </c>
      <c r="J247" s="182">
        <f>SUM('2.CAD NCCF'!J247,'3.USD NCCF'!J247,'4.EUR NCCF'!J247,'5.GBP NCCF'!J247,'6.Other(Incld) NCCF'!J247)</f>
        <v>0</v>
      </c>
      <c r="K247" s="192">
        <f>SUM('2.CAD NCCF'!K247,'3.USD NCCF'!K247,'4.EUR NCCF'!K247,'5.GBP NCCF'!K247,'6.Other(Incld) NCCF'!K247)</f>
        <v>0</v>
      </c>
      <c r="L247" s="216">
        <f>SUM('2.CAD NCCF'!L247,'3.USD NCCF'!L247,'4.EUR NCCF'!L247,'5.GBP NCCF'!L247,'6.Other(Incld) NCCF'!L247)</f>
        <v>0</v>
      </c>
      <c r="M247" s="217">
        <f>SUM('2.CAD NCCF'!M247,'3.USD NCCF'!M247,'4.EUR NCCF'!M247,'5.GBP NCCF'!M247,'6.Other(Incld) NCCF'!M247)</f>
        <v>0</v>
      </c>
      <c r="N247" s="182">
        <f>SUM('2.CAD NCCF'!N247,'3.USD NCCF'!N247,'4.EUR NCCF'!N247,'5.GBP NCCF'!N247,'6.Other(Incld) NCCF'!N247)</f>
        <v>0</v>
      </c>
      <c r="O247" s="182">
        <f>SUM('2.CAD NCCF'!O247,'3.USD NCCF'!O247,'4.EUR NCCF'!O247,'5.GBP NCCF'!O247,'6.Other(Incld) NCCF'!O247)</f>
        <v>0</v>
      </c>
      <c r="P247" s="182">
        <f>SUM('2.CAD NCCF'!P247,'3.USD NCCF'!P247,'4.EUR NCCF'!P247,'5.GBP NCCF'!P247,'6.Other(Incld) NCCF'!P247)</f>
        <v>0</v>
      </c>
      <c r="Q247" s="182">
        <f>SUM('2.CAD NCCF'!Q247,'3.USD NCCF'!Q247,'4.EUR NCCF'!Q247,'5.GBP NCCF'!Q247,'6.Other(Incld) NCCF'!Q247)</f>
        <v>0</v>
      </c>
      <c r="R247" s="182">
        <f>SUM('2.CAD NCCF'!R247,'3.USD NCCF'!R247,'4.EUR NCCF'!R247,'5.GBP NCCF'!R247,'6.Other(Incld) NCCF'!R247)</f>
        <v>0</v>
      </c>
      <c r="S247" s="182">
        <f>SUM('2.CAD NCCF'!S247,'3.USD NCCF'!S247,'4.EUR NCCF'!S247,'5.GBP NCCF'!S247,'6.Other(Incld) NCCF'!S247)</f>
        <v>0</v>
      </c>
      <c r="T247" s="182">
        <f>SUM('2.CAD NCCF'!T247,'3.USD NCCF'!T247,'4.EUR NCCF'!T247,'5.GBP NCCF'!T247,'6.Other(Incld) NCCF'!T247)</f>
        <v>0</v>
      </c>
      <c r="U247" s="182">
        <f>SUM('2.CAD NCCF'!U247,'3.USD NCCF'!U247,'4.EUR NCCF'!U247,'5.GBP NCCF'!U247,'6.Other(Incld) NCCF'!U247)</f>
        <v>0</v>
      </c>
      <c r="V247" s="183">
        <f>SUM('2.CAD NCCF'!V247,'3.USD NCCF'!V247,'4.EUR NCCF'!V247,'5.GBP NCCF'!V247,'6.Other(Incld) NCCF'!V247)</f>
        <v>0</v>
      </c>
      <c r="W247" s="243">
        <f>SUM('2.CAD NCCF'!W247,'3.USD NCCF'!W247,'4.EUR NCCF'!W247,'5.GBP NCCF'!W247,'6.Other(Incld) NCCF'!W247)</f>
        <v>0</v>
      </c>
      <c r="Y247" s="367"/>
    </row>
    <row r="248" spans="2:25" s="144" customFormat="1" outlineLevel="1" x14ac:dyDescent="0.2">
      <c r="B248" s="25"/>
      <c r="C248" s="64"/>
      <c r="D248" s="64"/>
      <c r="E248" s="24"/>
      <c r="F248" s="187" t="s">
        <v>85</v>
      </c>
      <c r="G248" s="188">
        <f>SUM('2.CAD NCCF'!G248,'3.USD NCCF'!G248,'4.EUR NCCF'!G248,'5.GBP NCCF'!G248,'6.Other(Incld) NCCF'!G248)</f>
        <v>0</v>
      </c>
      <c r="H248" s="178">
        <f>SUM('2.CAD NCCF'!H248,'3.USD NCCF'!H248,'4.EUR NCCF'!H248,'5.GBP NCCF'!H248,'6.Other(Incld) NCCF'!H248)</f>
        <v>0</v>
      </c>
      <c r="I248" s="182">
        <f>SUM('2.CAD NCCF'!I248,'3.USD NCCF'!I248,'4.EUR NCCF'!I248,'5.GBP NCCF'!I248,'6.Other(Incld) NCCF'!I248)</f>
        <v>0</v>
      </c>
      <c r="J248" s="182">
        <f>SUM('2.CAD NCCF'!J248,'3.USD NCCF'!J248,'4.EUR NCCF'!J248,'5.GBP NCCF'!J248,'6.Other(Incld) NCCF'!J248)</f>
        <v>0</v>
      </c>
      <c r="K248" s="192">
        <f>SUM('2.CAD NCCF'!K248,'3.USD NCCF'!K248,'4.EUR NCCF'!K248,'5.GBP NCCF'!K248,'6.Other(Incld) NCCF'!K248)</f>
        <v>0</v>
      </c>
      <c r="L248" s="216">
        <f>SUM('2.CAD NCCF'!L248,'3.USD NCCF'!L248,'4.EUR NCCF'!L248,'5.GBP NCCF'!L248,'6.Other(Incld) NCCF'!L248)</f>
        <v>0</v>
      </c>
      <c r="M248" s="217">
        <f>SUM('2.CAD NCCF'!M248,'3.USD NCCF'!M248,'4.EUR NCCF'!M248,'5.GBP NCCF'!M248,'6.Other(Incld) NCCF'!M248)</f>
        <v>0</v>
      </c>
      <c r="N248" s="182">
        <f>SUM('2.CAD NCCF'!N248,'3.USD NCCF'!N248,'4.EUR NCCF'!N248,'5.GBP NCCF'!N248,'6.Other(Incld) NCCF'!N248)</f>
        <v>0</v>
      </c>
      <c r="O248" s="182">
        <f>SUM('2.CAD NCCF'!O248,'3.USD NCCF'!O248,'4.EUR NCCF'!O248,'5.GBP NCCF'!O248,'6.Other(Incld) NCCF'!O248)</f>
        <v>0</v>
      </c>
      <c r="P248" s="182">
        <f>SUM('2.CAD NCCF'!P248,'3.USD NCCF'!P248,'4.EUR NCCF'!P248,'5.GBP NCCF'!P248,'6.Other(Incld) NCCF'!P248)</f>
        <v>0</v>
      </c>
      <c r="Q248" s="182">
        <f>SUM('2.CAD NCCF'!Q248,'3.USD NCCF'!Q248,'4.EUR NCCF'!Q248,'5.GBP NCCF'!Q248,'6.Other(Incld) NCCF'!Q248)</f>
        <v>0</v>
      </c>
      <c r="R248" s="182">
        <f>SUM('2.CAD NCCF'!R248,'3.USD NCCF'!R248,'4.EUR NCCF'!R248,'5.GBP NCCF'!R248,'6.Other(Incld) NCCF'!R248)</f>
        <v>0</v>
      </c>
      <c r="S248" s="182">
        <f>SUM('2.CAD NCCF'!S248,'3.USD NCCF'!S248,'4.EUR NCCF'!S248,'5.GBP NCCF'!S248,'6.Other(Incld) NCCF'!S248)</f>
        <v>0</v>
      </c>
      <c r="T248" s="182">
        <f>SUM('2.CAD NCCF'!T248,'3.USD NCCF'!T248,'4.EUR NCCF'!T248,'5.GBP NCCF'!T248,'6.Other(Incld) NCCF'!T248)</f>
        <v>0</v>
      </c>
      <c r="U248" s="182">
        <f>SUM('2.CAD NCCF'!U248,'3.USD NCCF'!U248,'4.EUR NCCF'!U248,'5.GBP NCCF'!U248,'6.Other(Incld) NCCF'!U248)</f>
        <v>0</v>
      </c>
      <c r="V248" s="183">
        <f>SUM('2.CAD NCCF'!V248,'3.USD NCCF'!V248,'4.EUR NCCF'!V248,'5.GBP NCCF'!V248,'6.Other(Incld) NCCF'!V248)</f>
        <v>0</v>
      </c>
      <c r="W248" s="243">
        <f>SUM('2.CAD NCCF'!W248,'3.USD NCCF'!W248,'4.EUR NCCF'!W248,'5.GBP NCCF'!W248,'6.Other(Incld) NCCF'!W248)</f>
        <v>0</v>
      </c>
      <c r="Y248" s="367"/>
    </row>
    <row r="249" spans="2:25" s="144" customFormat="1" outlineLevel="1" x14ac:dyDescent="0.2">
      <c r="B249" s="25"/>
      <c r="C249" s="64"/>
      <c r="D249" s="64"/>
      <c r="E249" s="24"/>
      <c r="F249" s="187" t="s">
        <v>86</v>
      </c>
      <c r="G249" s="188">
        <f>SUM('2.CAD NCCF'!G249,'3.USD NCCF'!G249,'4.EUR NCCF'!G249,'5.GBP NCCF'!G249,'6.Other(Incld) NCCF'!G249)</f>
        <v>0</v>
      </c>
      <c r="H249" s="178">
        <f>SUM('2.CAD NCCF'!H249,'3.USD NCCF'!H249,'4.EUR NCCF'!H249,'5.GBP NCCF'!H249,'6.Other(Incld) NCCF'!H249)</f>
        <v>0</v>
      </c>
      <c r="I249" s="182">
        <f>SUM('2.CAD NCCF'!I249,'3.USD NCCF'!I249,'4.EUR NCCF'!I249,'5.GBP NCCF'!I249,'6.Other(Incld) NCCF'!I249)</f>
        <v>0</v>
      </c>
      <c r="J249" s="182">
        <f>SUM('2.CAD NCCF'!J249,'3.USD NCCF'!J249,'4.EUR NCCF'!J249,'5.GBP NCCF'!J249,'6.Other(Incld) NCCF'!J249)</f>
        <v>0</v>
      </c>
      <c r="K249" s="192">
        <f>SUM('2.CAD NCCF'!K249,'3.USD NCCF'!K249,'4.EUR NCCF'!K249,'5.GBP NCCF'!K249,'6.Other(Incld) NCCF'!K249)</f>
        <v>0</v>
      </c>
      <c r="L249" s="216">
        <f>SUM('2.CAD NCCF'!L249,'3.USD NCCF'!L249,'4.EUR NCCF'!L249,'5.GBP NCCF'!L249,'6.Other(Incld) NCCF'!L249)</f>
        <v>0</v>
      </c>
      <c r="M249" s="217">
        <f>SUM('2.CAD NCCF'!M249,'3.USD NCCF'!M249,'4.EUR NCCF'!M249,'5.GBP NCCF'!M249,'6.Other(Incld) NCCF'!M249)</f>
        <v>0</v>
      </c>
      <c r="N249" s="182">
        <f>SUM('2.CAD NCCF'!N249,'3.USD NCCF'!N249,'4.EUR NCCF'!N249,'5.GBP NCCF'!N249,'6.Other(Incld) NCCF'!N249)</f>
        <v>0</v>
      </c>
      <c r="O249" s="182">
        <f>SUM('2.CAD NCCF'!O249,'3.USD NCCF'!O249,'4.EUR NCCF'!O249,'5.GBP NCCF'!O249,'6.Other(Incld) NCCF'!O249)</f>
        <v>0</v>
      </c>
      <c r="P249" s="182">
        <f>SUM('2.CAD NCCF'!P249,'3.USD NCCF'!P249,'4.EUR NCCF'!P249,'5.GBP NCCF'!P249,'6.Other(Incld) NCCF'!P249)</f>
        <v>0</v>
      </c>
      <c r="Q249" s="182">
        <f>SUM('2.CAD NCCF'!Q249,'3.USD NCCF'!Q249,'4.EUR NCCF'!Q249,'5.GBP NCCF'!Q249,'6.Other(Incld) NCCF'!Q249)</f>
        <v>0</v>
      </c>
      <c r="R249" s="182">
        <f>SUM('2.CAD NCCF'!R249,'3.USD NCCF'!R249,'4.EUR NCCF'!R249,'5.GBP NCCF'!R249,'6.Other(Incld) NCCF'!R249)</f>
        <v>0</v>
      </c>
      <c r="S249" s="182">
        <f>SUM('2.CAD NCCF'!S249,'3.USD NCCF'!S249,'4.EUR NCCF'!S249,'5.GBP NCCF'!S249,'6.Other(Incld) NCCF'!S249)</f>
        <v>0</v>
      </c>
      <c r="T249" s="182">
        <f>SUM('2.CAD NCCF'!T249,'3.USD NCCF'!T249,'4.EUR NCCF'!T249,'5.GBP NCCF'!T249,'6.Other(Incld) NCCF'!T249)</f>
        <v>0</v>
      </c>
      <c r="U249" s="182">
        <f>SUM('2.CAD NCCF'!U249,'3.USD NCCF'!U249,'4.EUR NCCF'!U249,'5.GBP NCCF'!U249,'6.Other(Incld) NCCF'!U249)</f>
        <v>0</v>
      </c>
      <c r="V249" s="183">
        <f>SUM('2.CAD NCCF'!V249,'3.USD NCCF'!V249,'4.EUR NCCF'!V249,'5.GBP NCCF'!V249,'6.Other(Incld) NCCF'!V249)</f>
        <v>0</v>
      </c>
      <c r="W249" s="243">
        <f>SUM('2.CAD NCCF'!W249,'3.USD NCCF'!W249,'4.EUR NCCF'!W249,'5.GBP NCCF'!W249,'6.Other(Incld) NCCF'!W249)</f>
        <v>0</v>
      </c>
      <c r="Y249" s="367"/>
    </row>
    <row r="250" spans="2:25" s="144" customFormat="1" outlineLevel="1" x14ac:dyDescent="0.2">
      <c r="B250" s="25"/>
      <c r="C250" s="24"/>
      <c r="D250" s="24"/>
      <c r="E250" s="24"/>
      <c r="F250" s="187" t="s">
        <v>87</v>
      </c>
      <c r="G250" s="188">
        <f>SUM('2.CAD NCCF'!G250,'3.USD NCCF'!G250,'4.EUR NCCF'!G250,'5.GBP NCCF'!G250,'6.Other(Incld) NCCF'!G250)</f>
        <v>0</v>
      </c>
      <c r="H250" s="178">
        <f>SUM('2.CAD NCCF'!H250,'3.USD NCCF'!H250,'4.EUR NCCF'!H250,'5.GBP NCCF'!H250,'6.Other(Incld) NCCF'!H250)</f>
        <v>0</v>
      </c>
      <c r="I250" s="182">
        <f>SUM('2.CAD NCCF'!I250,'3.USD NCCF'!I250,'4.EUR NCCF'!I250,'5.GBP NCCF'!I250,'6.Other(Incld) NCCF'!I250)</f>
        <v>0</v>
      </c>
      <c r="J250" s="182">
        <f>SUM('2.CAD NCCF'!J250,'3.USD NCCF'!J250,'4.EUR NCCF'!J250,'5.GBP NCCF'!J250,'6.Other(Incld) NCCF'!J250)</f>
        <v>0</v>
      </c>
      <c r="K250" s="192">
        <f>SUM('2.CAD NCCF'!K250,'3.USD NCCF'!K250,'4.EUR NCCF'!K250,'5.GBP NCCF'!K250,'6.Other(Incld) NCCF'!K250)</f>
        <v>0</v>
      </c>
      <c r="L250" s="216">
        <f>SUM('2.CAD NCCF'!L250,'3.USD NCCF'!L250,'4.EUR NCCF'!L250,'5.GBP NCCF'!L250,'6.Other(Incld) NCCF'!L250)</f>
        <v>0</v>
      </c>
      <c r="M250" s="217">
        <f>SUM('2.CAD NCCF'!M250,'3.USD NCCF'!M250,'4.EUR NCCF'!M250,'5.GBP NCCF'!M250,'6.Other(Incld) NCCF'!M250)</f>
        <v>0</v>
      </c>
      <c r="N250" s="182">
        <f>SUM('2.CAD NCCF'!N250,'3.USD NCCF'!N250,'4.EUR NCCF'!N250,'5.GBP NCCF'!N250,'6.Other(Incld) NCCF'!N250)</f>
        <v>0</v>
      </c>
      <c r="O250" s="182">
        <f>SUM('2.CAD NCCF'!O250,'3.USD NCCF'!O250,'4.EUR NCCF'!O250,'5.GBP NCCF'!O250,'6.Other(Incld) NCCF'!O250)</f>
        <v>0</v>
      </c>
      <c r="P250" s="182">
        <f>SUM('2.CAD NCCF'!P250,'3.USD NCCF'!P250,'4.EUR NCCF'!P250,'5.GBP NCCF'!P250,'6.Other(Incld) NCCF'!P250)</f>
        <v>0</v>
      </c>
      <c r="Q250" s="182">
        <f>SUM('2.CAD NCCF'!Q250,'3.USD NCCF'!Q250,'4.EUR NCCF'!Q250,'5.GBP NCCF'!Q250,'6.Other(Incld) NCCF'!Q250)</f>
        <v>0</v>
      </c>
      <c r="R250" s="182">
        <f>SUM('2.CAD NCCF'!R250,'3.USD NCCF'!R250,'4.EUR NCCF'!R250,'5.GBP NCCF'!R250,'6.Other(Incld) NCCF'!R250)</f>
        <v>0</v>
      </c>
      <c r="S250" s="182">
        <f>SUM('2.CAD NCCF'!S250,'3.USD NCCF'!S250,'4.EUR NCCF'!S250,'5.GBP NCCF'!S250,'6.Other(Incld) NCCF'!S250)</f>
        <v>0</v>
      </c>
      <c r="T250" s="182">
        <f>SUM('2.CAD NCCF'!T250,'3.USD NCCF'!T250,'4.EUR NCCF'!T250,'5.GBP NCCF'!T250,'6.Other(Incld) NCCF'!T250)</f>
        <v>0</v>
      </c>
      <c r="U250" s="182">
        <f>SUM('2.CAD NCCF'!U250,'3.USD NCCF'!U250,'4.EUR NCCF'!U250,'5.GBP NCCF'!U250,'6.Other(Incld) NCCF'!U250)</f>
        <v>0</v>
      </c>
      <c r="V250" s="183">
        <f>SUM('2.CAD NCCF'!V250,'3.USD NCCF'!V250,'4.EUR NCCF'!V250,'5.GBP NCCF'!V250,'6.Other(Incld) NCCF'!V250)</f>
        <v>0</v>
      </c>
      <c r="W250" s="243">
        <f>SUM('2.CAD NCCF'!W250,'3.USD NCCF'!W250,'4.EUR NCCF'!W250,'5.GBP NCCF'!W250,'6.Other(Incld) NCCF'!W250)</f>
        <v>0</v>
      </c>
      <c r="Y250" s="367"/>
    </row>
    <row r="251" spans="2:25" s="144" customFormat="1" outlineLevel="1" x14ac:dyDescent="0.2">
      <c r="B251" s="25"/>
      <c r="C251" s="24"/>
      <c r="D251" s="24"/>
      <c r="E251" s="24"/>
      <c r="F251" s="176" t="s">
        <v>88</v>
      </c>
      <c r="G251" s="188">
        <f>SUM('2.CAD NCCF'!G251,'3.USD NCCF'!G251,'4.EUR NCCF'!G251,'5.GBP NCCF'!G251,'6.Other(Incld) NCCF'!G251)</f>
        <v>0</v>
      </c>
      <c r="H251" s="178">
        <f>SUM('2.CAD NCCF'!H251,'3.USD NCCF'!H251,'4.EUR NCCF'!H251,'5.GBP NCCF'!H251,'6.Other(Incld) NCCF'!H251)</f>
        <v>0</v>
      </c>
      <c r="I251" s="182">
        <f>SUM('2.CAD NCCF'!I251,'3.USD NCCF'!I251,'4.EUR NCCF'!I251,'5.GBP NCCF'!I251,'6.Other(Incld) NCCF'!I251)</f>
        <v>0</v>
      </c>
      <c r="J251" s="182">
        <f>SUM('2.CAD NCCF'!J251,'3.USD NCCF'!J251,'4.EUR NCCF'!J251,'5.GBP NCCF'!J251,'6.Other(Incld) NCCF'!J251)</f>
        <v>0</v>
      </c>
      <c r="K251" s="192">
        <f>SUM('2.CAD NCCF'!K251,'3.USD NCCF'!K251,'4.EUR NCCF'!K251,'5.GBP NCCF'!K251,'6.Other(Incld) NCCF'!K251)</f>
        <v>0</v>
      </c>
      <c r="L251" s="216">
        <f>SUM('2.CAD NCCF'!L251,'3.USD NCCF'!L251,'4.EUR NCCF'!L251,'5.GBP NCCF'!L251,'6.Other(Incld) NCCF'!L251)</f>
        <v>0</v>
      </c>
      <c r="M251" s="217">
        <f>SUM('2.CAD NCCF'!M251,'3.USD NCCF'!M251,'4.EUR NCCF'!M251,'5.GBP NCCF'!M251,'6.Other(Incld) NCCF'!M251)</f>
        <v>0</v>
      </c>
      <c r="N251" s="182">
        <f>SUM('2.CAD NCCF'!N251,'3.USD NCCF'!N251,'4.EUR NCCF'!N251,'5.GBP NCCF'!N251,'6.Other(Incld) NCCF'!N251)</f>
        <v>0</v>
      </c>
      <c r="O251" s="182">
        <f>SUM('2.CAD NCCF'!O251,'3.USD NCCF'!O251,'4.EUR NCCF'!O251,'5.GBP NCCF'!O251,'6.Other(Incld) NCCF'!O251)</f>
        <v>0</v>
      </c>
      <c r="P251" s="182">
        <f>SUM('2.CAD NCCF'!P251,'3.USD NCCF'!P251,'4.EUR NCCF'!P251,'5.GBP NCCF'!P251,'6.Other(Incld) NCCF'!P251)</f>
        <v>0</v>
      </c>
      <c r="Q251" s="182">
        <f>SUM('2.CAD NCCF'!Q251,'3.USD NCCF'!Q251,'4.EUR NCCF'!Q251,'5.GBP NCCF'!Q251,'6.Other(Incld) NCCF'!Q251)</f>
        <v>0</v>
      </c>
      <c r="R251" s="182">
        <f>SUM('2.CAD NCCF'!R251,'3.USD NCCF'!R251,'4.EUR NCCF'!R251,'5.GBP NCCF'!R251,'6.Other(Incld) NCCF'!R251)</f>
        <v>0</v>
      </c>
      <c r="S251" s="182">
        <f>SUM('2.CAD NCCF'!S251,'3.USD NCCF'!S251,'4.EUR NCCF'!S251,'5.GBP NCCF'!S251,'6.Other(Incld) NCCF'!S251)</f>
        <v>0</v>
      </c>
      <c r="T251" s="182">
        <f>SUM('2.CAD NCCF'!T251,'3.USD NCCF'!T251,'4.EUR NCCF'!T251,'5.GBP NCCF'!T251,'6.Other(Incld) NCCF'!T251)</f>
        <v>0</v>
      </c>
      <c r="U251" s="182">
        <f>SUM('2.CAD NCCF'!U251,'3.USD NCCF'!U251,'4.EUR NCCF'!U251,'5.GBP NCCF'!U251,'6.Other(Incld) NCCF'!U251)</f>
        <v>0</v>
      </c>
      <c r="V251" s="183">
        <f>SUM('2.CAD NCCF'!V251,'3.USD NCCF'!V251,'4.EUR NCCF'!V251,'5.GBP NCCF'!V251,'6.Other(Incld) NCCF'!V251)</f>
        <v>0</v>
      </c>
      <c r="W251" s="243">
        <f>SUM('2.CAD NCCF'!W251,'3.USD NCCF'!W251,'4.EUR NCCF'!W251,'5.GBP NCCF'!W251,'6.Other(Incld) NCCF'!W251)</f>
        <v>0</v>
      </c>
      <c r="Y251" s="367"/>
    </row>
    <row r="252" spans="2:25" s="144" customFormat="1" outlineLevel="1" x14ac:dyDescent="0.2">
      <c r="B252" s="25"/>
      <c r="C252" s="24"/>
      <c r="D252" s="24"/>
      <c r="E252" s="24"/>
      <c r="F252" s="176" t="s">
        <v>406</v>
      </c>
      <c r="G252" s="188">
        <f>SUM('2.CAD NCCF'!G252,'3.USD NCCF'!G252,'4.EUR NCCF'!G252,'5.GBP NCCF'!G252,'6.Other(Incld) NCCF'!G252)</f>
        <v>0</v>
      </c>
      <c r="H252" s="178">
        <f>SUM('2.CAD NCCF'!H252,'3.USD NCCF'!H252,'4.EUR NCCF'!H252,'5.GBP NCCF'!H252,'6.Other(Incld) NCCF'!H252)</f>
        <v>0</v>
      </c>
      <c r="I252" s="182">
        <f>SUM('2.CAD NCCF'!I252,'3.USD NCCF'!I252,'4.EUR NCCF'!I252,'5.GBP NCCF'!I252,'6.Other(Incld) NCCF'!I252)</f>
        <v>0</v>
      </c>
      <c r="J252" s="182">
        <f>SUM('2.CAD NCCF'!J252,'3.USD NCCF'!J252,'4.EUR NCCF'!J252,'5.GBP NCCF'!J252,'6.Other(Incld) NCCF'!J252)</f>
        <v>0</v>
      </c>
      <c r="K252" s="192">
        <f>SUM('2.CAD NCCF'!K252,'3.USD NCCF'!K252,'4.EUR NCCF'!K252,'5.GBP NCCF'!K252,'6.Other(Incld) NCCF'!K252)</f>
        <v>0</v>
      </c>
      <c r="L252" s="216">
        <f>SUM('2.CAD NCCF'!L252,'3.USD NCCF'!L252,'4.EUR NCCF'!L252,'5.GBP NCCF'!L252,'6.Other(Incld) NCCF'!L252)</f>
        <v>0</v>
      </c>
      <c r="M252" s="217">
        <f>SUM('2.CAD NCCF'!M252,'3.USD NCCF'!M252,'4.EUR NCCF'!M252,'5.GBP NCCF'!M252,'6.Other(Incld) NCCF'!M252)</f>
        <v>0</v>
      </c>
      <c r="N252" s="182">
        <f>SUM('2.CAD NCCF'!N252,'3.USD NCCF'!N252,'4.EUR NCCF'!N252,'5.GBP NCCF'!N252,'6.Other(Incld) NCCF'!N252)</f>
        <v>0</v>
      </c>
      <c r="O252" s="182">
        <f>SUM('2.CAD NCCF'!O252,'3.USD NCCF'!O252,'4.EUR NCCF'!O252,'5.GBP NCCF'!O252,'6.Other(Incld) NCCF'!O252)</f>
        <v>0</v>
      </c>
      <c r="P252" s="182">
        <f>SUM('2.CAD NCCF'!P252,'3.USD NCCF'!P252,'4.EUR NCCF'!P252,'5.GBP NCCF'!P252,'6.Other(Incld) NCCF'!P252)</f>
        <v>0</v>
      </c>
      <c r="Q252" s="182">
        <f>SUM('2.CAD NCCF'!Q252,'3.USD NCCF'!Q252,'4.EUR NCCF'!Q252,'5.GBP NCCF'!Q252,'6.Other(Incld) NCCF'!Q252)</f>
        <v>0</v>
      </c>
      <c r="R252" s="182">
        <f>SUM('2.CAD NCCF'!R252,'3.USD NCCF'!R252,'4.EUR NCCF'!R252,'5.GBP NCCF'!R252,'6.Other(Incld) NCCF'!R252)</f>
        <v>0</v>
      </c>
      <c r="S252" s="182">
        <f>SUM('2.CAD NCCF'!S252,'3.USD NCCF'!S252,'4.EUR NCCF'!S252,'5.GBP NCCF'!S252,'6.Other(Incld) NCCF'!S252)</f>
        <v>0</v>
      </c>
      <c r="T252" s="182">
        <f>SUM('2.CAD NCCF'!T252,'3.USD NCCF'!T252,'4.EUR NCCF'!T252,'5.GBP NCCF'!T252,'6.Other(Incld) NCCF'!T252)</f>
        <v>0</v>
      </c>
      <c r="U252" s="182">
        <f>SUM('2.CAD NCCF'!U252,'3.USD NCCF'!U252,'4.EUR NCCF'!U252,'5.GBP NCCF'!U252,'6.Other(Incld) NCCF'!U252)</f>
        <v>0</v>
      </c>
      <c r="V252" s="183">
        <f>SUM('2.CAD NCCF'!V252,'3.USD NCCF'!V252,'4.EUR NCCF'!V252,'5.GBP NCCF'!V252,'6.Other(Incld) NCCF'!V252)</f>
        <v>0</v>
      </c>
      <c r="W252" s="243">
        <f>SUM('2.CAD NCCF'!W252,'3.USD NCCF'!W252,'4.EUR NCCF'!W252,'5.GBP NCCF'!W252,'6.Other(Incld) NCCF'!W252)</f>
        <v>0</v>
      </c>
      <c r="Y252" s="367"/>
    </row>
    <row r="253" spans="2:25" s="144" customFormat="1" x14ac:dyDescent="0.2">
      <c r="B253" s="25"/>
      <c r="C253" s="24"/>
      <c r="D253" s="24"/>
      <c r="E253" s="24" t="s">
        <v>89</v>
      </c>
      <c r="F253" s="64"/>
      <c r="G253" s="69">
        <f t="shared" ref="G253:W253" si="56">SUBTOTAL(9,G254:G259)</f>
        <v>0</v>
      </c>
      <c r="H253" s="34">
        <f t="shared" si="56"/>
        <v>0</v>
      </c>
      <c r="I253" s="34">
        <f t="shared" si="56"/>
        <v>0</v>
      </c>
      <c r="J253" s="34">
        <f t="shared" si="56"/>
        <v>0</v>
      </c>
      <c r="K253" s="34">
        <f t="shared" si="56"/>
        <v>0</v>
      </c>
      <c r="L253" s="35">
        <f t="shared" si="56"/>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70"/>
    </row>
    <row r="254" spans="2:25" s="144" customFormat="1" outlineLevel="1" x14ac:dyDescent="0.2">
      <c r="B254" s="25"/>
      <c r="C254" s="24"/>
      <c r="D254" s="24"/>
      <c r="E254" s="24"/>
      <c r="F254" s="176" t="s">
        <v>90</v>
      </c>
      <c r="G254" s="188">
        <f>SUM('2.CAD NCCF'!G254,'3.USD NCCF'!G254,'4.EUR NCCF'!G254,'5.GBP NCCF'!G254,'6.Other(Incld) NCCF'!G254)</f>
        <v>0</v>
      </c>
      <c r="H254" s="178">
        <f>SUM('2.CAD NCCF'!H254,'3.USD NCCF'!H254,'4.EUR NCCF'!H254,'5.GBP NCCF'!H254,'6.Other(Incld) NCCF'!H254)</f>
        <v>0</v>
      </c>
      <c r="I254" s="182">
        <f>SUM('2.CAD NCCF'!I254,'3.USD NCCF'!I254,'4.EUR NCCF'!I254,'5.GBP NCCF'!I254,'6.Other(Incld) NCCF'!I254)</f>
        <v>0</v>
      </c>
      <c r="J254" s="182">
        <f>SUM('2.CAD NCCF'!J254,'3.USD NCCF'!J254,'4.EUR NCCF'!J254,'5.GBP NCCF'!J254,'6.Other(Incld) NCCF'!J254)</f>
        <v>0</v>
      </c>
      <c r="K254" s="192">
        <f>SUM('2.CAD NCCF'!K254,'3.USD NCCF'!K254,'4.EUR NCCF'!K254,'5.GBP NCCF'!K254,'6.Other(Incld) NCCF'!K254)</f>
        <v>0</v>
      </c>
      <c r="L254" s="181">
        <f>SUM('2.CAD NCCF'!L254,'3.USD NCCF'!L254,'4.EUR NCCF'!L254,'5.GBP NCCF'!L254,'6.Other(Incld) NCCF'!L254)</f>
        <v>0</v>
      </c>
      <c r="M254" s="42"/>
      <c r="N254" s="42"/>
      <c r="O254" s="42"/>
      <c r="P254" s="42"/>
      <c r="Q254" s="42"/>
      <c r="R254" s="42"/>
      <c r="S254" s="42"/>
      <c r="T254" s="42"/>
      <c r="U254" s="42"/>
      <c r="V254" s="44"/>
      <c r="W254" s="44"/>
      <c r="Y254" s="367"/>
    </row>
    <row r="255" spans="2:25" s="144" customFormat="1" outlineLevel="1" x14ac:dyDescent="0.2">
      <c r="B255" s="25"/>
      <c r="C255" s="24"/>
      <c r="D255" s="24"/>
      <c r="E255" s="24"/>
      <c r="F255" s="176" t="s">
        <v>91</v>
      </c>
      <c r="G255" s="188">
        <f>SUM('2.CAD NCCF'!G255,'3.USD NCCF'!G255,'4.EUR NCCF'!G255,'5.GBP NCCF'!G255,'6.Other(Incld) NCCF'!G255)</f>
        <v>0</v>
      </c>
      <c r="H255" s="178">
        <f>SUM('2.CAD NCCF'!H255,'3.USD NCCF'!H255,'4.EUR NCCF'!H255,'5.GBP NCCF'!H255,'6.Other(Incld) NCCF'!H255)</f>
        <v>0</v>
      </c>
      <c r="I255" s="182">
        <f>SUM('2.CAD NCCF'!I255,'3.USD NCCF'!I255,'4.EUR NCCF'!I255,'5.GBP NCCF'!I255,'6.Other(Incld) NCCF'!I255)</f>
        <v>0</v>
      </c>
      <c r="J255" s="182">
        <f>SUM('2.CAD NCCF'!J255,'3.USD NCCF'!J255,'4.EUR NCCF'!J255,'5.GBP NCCF'!J255,'6.Other(Incld) NCCF'!J255)</f>
        <v>0</v>
      </c>
      <c r="K255" s="192">
        <f>SUM('2.CAD NCCF'!K255,'3.USD NCCF'!K255,'4.EUR NCCF'!K255,'5.GBP NCCF'!K255,'6.Other(Incld) NCCF'!K255)</f>
        <v>0</v>
      </c>
      <c r="L255" s="181">
        <f>SUM('2.CAD NCCF'!L255,'3.USD NCCF'!L255,'4.EUR NCCF'!L255,'5.GBP NCCF'!L255,'6.Other(Incld) NCCF'!L255)</f>
        <v>0</v>
      </c>
      <c r="M255" s="182">
        <f>SUM('2.CAD NCCF'!M255,'3.USD NCCF'!M255,'4.EUR NCCF'!M255,'5.GBP NCCF'!M255,'6.Other(Incld) NCCF'!M255)</f>
        <v>0</v>
      </c>
      <c r="N255" s="42"/>
      <c r="O255" s="42"/>
      <c r="P255" s="42"/>
      <c r="Q255" s="42"/>
      <c r="R255" s="42"/>
      <c r="S255" s="42"/>
      <c r="T255" s="42"/>
      <c r="U255" s="42"/>
      <c r="V255" s="44"/>
      <c r="W255" s="44"/>
      <c r="Y255" s="367"/>
    </row>
    <row r="256" spans="2:25" s="144" customFormat="1" outlineLevel="1" x14ac:dyDescent="0.2">
      <c r="B256" s="25"/>
      <c r="C256" s="24"/>
      <c r="D256" s="24"/>
      <c r="E256" s="24"/>
      <c r="F256" s="176" t="s">
        <v>92</v>
      </c>
      <c r="G256" s="188">
        <f>SUM('2.CAD NCCF'!G256,'3.USD NCCF'!G256,'4.EUR NCCF'!G256,'5.GBP NCCF'!G256,'6.Other(Incld) NCCF'!G256)</f>
        <v>0</v>
      </c>
      <c r="H256" s="178">
        <f>SUM('2.CAD NCCF'!H256,'3.USD NCCF'!H256,'4.EUR NCCF'!H256,'5.GBP NCCF'!H256,'6.Other(Incld) NCCF'!H256)</f>
        <v>0</v>
      </c>
      <c r="I256" s="182">
        <f>SUM('2.CAD NCCF'!I256,'3.USD NCCF'!I256,'4.EUR NCCF'!I256,'5.GBP NCCF'!I256,'6.Other(Incld) NCCF'!I256)</f>
        <v>0</v>
      </c>
      <c r="J256" s="182">
        <f>SUM('2.CAD NCCF'!J256,'3.USD NCCF'!J256,'4.EUR NCCF'!J256,'5.GBP NCCF'!J256,'6.Other(Incld) NCCF'!J256)</f>
        <v>0</v>
      </c>
      <c r="K256" s="192">
        <f>SUM('2.CAD NCCF'!K256,'3.USD NCCF'!K256,'4.EUR NCCF'!K256,'5.GBP NCCF'!K256,'6.Other(Incld) NCCF'!K256)</f>
        <v>0</v>
      </c>
      <c r="L256" s="181">
        <f>SUM('2.CAD NCCF'!L256,'3.USD NCCF'!L256,'4.EUR NCCF'!L256,'5.GBP NCCF'!L256,'6.Other(Incld) NCCF'!L256)</f>
        <v>0</v>
      </c>
      <c r="M256" s="182">
        <f>SUM('2.CAD NCCF'!M256,'3.USD NCCF'!M256,'4.EUR NCCF'!M256,'5.GBP NCCF'!M256,'6.Other(Incld) NCCF'!M256)</f>
        <v>0</v>
      </c>
      <c r="N256" s="182">
        <f>SUM('2.CAD NCCF'!N256,'3.USD NCCF'!N256,'4.EUR NCCF'!N256,'5.GBP NCCF'!N256,'6.Other(Incld) NCCF'!N256)</f>
        <v>0</v>
      </c>
      <c r="O256" s="182">
        <f>SUM('2.CAD NCCF'!O256,'3.USD NCCF'!O256,'4.EUR NCCF'!O256,'5.GBP NCCF'!O256,'6.Other(Incld) NCCF'!O256)</f>
        <v>0</v>
      </c>
      <c r="P256" s="42"/>
      <c r="Q256" s="42"/>
      <c r="R256" s="42"/>
      <c r="S256" s="42"/>
      <c r="T256" s="42"/>
      <c r="U256" s="42"/>
      <c r="V256" s="44"/>
      <c r="W256" s="44"/>
      <c r="Y256" s="367"/>
    </row>
    <row r="257" spans="2:25" s="144" customFormat="1" outlineLevel="1" x14ac:dyDescent="0.2">
      <c r="B257" s="25"/>
      <c r="C257" s="24"/>
      <c r="D257" s="24"/>
      <c r="E257" s="24"/>
      <c r="F257" s="176" t="s">
        <v>93</v>
      </c>
      <c r="G257" s="188">
        <f>SUM('2.CAD NCCF'!G257,'3.USD NCCF'!G257,'4.EUR NCCF'!G257,'5.GBP NCCF'!G257,'6.Other(Incld) NCCF'!G257)</f>
        <v>0</v>
      </c>
      <c r="H257" s="178">
        <f>SUM('2.CAD NCCF'!H257,'3.USD NCCF'!H257,'4.EUR NCCF'!H257,'5.GBP NCCF'!H257,'6.Other(Incld) NCCF'!H257)</f>
        <v>0</v>
      </c>
      <c r="I257" s="182">
        <f>SUM('2.CAD NCCF'!I257,'3.USD NCCF'!I257,'4.EUR NCCF'!I257,'5.GBP NCCF'!I257,'6.Other(Incld) NCCF'!I257)</f>
        <v>0</v>
      </c>
      <c r="J257" s="182">
        <f>SUM('2.CAD NCCF'!J257,'3.USD NCCF'!J257,'4.EUR NCCF'!J257,'5.GBP NCCF'!J257,'6.Other(Incld) NCCF'!J257)</f>
        <v>0</v>
      </c>
      <c r="K257" s="192">
        <f>SUM('2.CAD NCCF'!K257,'3.USD NCCF'!K257,'4.EUR NCCF'!K257,'5.GBP NCCF'!K257,'6.Other(Incld) NCCF'!K257)</f>
        <v>0</v>
      </c>
      <c r="L257" s="181">
        <f>SUM('2.CAD NCCF'!L257,'3.USD NCCF'!L257,'4.EUR NCCF'!L257,'5.GBP NCCF'!L257,'6.Other(Incld) NCCF'!L257)</f>
        <v>0</v>
      </c>
      <c r="M257" s="182">
        <f>SUM('2.CAD NCCF'!M257,'3.USD NCCF'!M257,'4.EUR NCCF'!M257,'5.GBP NCCF'!M257,'6.Other(Incld) NCCF'!M257)</f>
        <v>0</v>
      </c>
      <c r="N257" s="182">
        <f>SUM('2.CAD NCCF'!N257,'3.USD NCCF'!N257,'4.EUR NCCF'!N257,'5.GBP NCCF'!N257,'6.Other(Incld) NCCF'!N257)</f>
        <v>0</v>
      </c>
      <c r="O257" s="184">
        <f>SUM('2.CAD NCCF'!O257,'3.USD NCCF'!O257,'4.EUR NCCF'!O257,'5.GBP NCCF'!O257,'6.Other(Incld) NCCF'!O257)</f>
        <v>0</v>
      </c>
      <c r="P257" s="184">
        <f>SUM('2.CAD NCCF'!P257,'3.USD NCCF'!P257,'4.EUR NCCF'!P257,'5.GBP NCCF'!P257,'6.Other(Incld) NCCF'!P257)</f>
        <v>0</v>
      </c>
      <c r="Q257" s="184">
        <f>SUM('2.CAD NCCF'!Q257,'3.USD NCCF'!Q257,'4.EUR NCCF'!Q257,'5.GBP NCCF'!Q257,'6.Other(Incld) NCCF'!Q257)</f>
        <v>0</v>
      </c>
      <c r="R257" s="184">
        <f>SUM('2.CAD NCCF'!R257,'3.USD NCCF'!R257,'4.EUR NCCF'!R257,'5.GBP NCCF'!R257,'6.Other(Incld) NCCF'!R257)</f>
        <v>0</v>
      </c>
      <c r="S257" s="184">
        <f>SUM('2.CAD NCCF'!S257,'3.USD NCCF'!S257,'4.EUR NCCF'!S257,'5.GBP NCCF'!S257,'6.Other(Incld) NCCF'!S257)</f>
        <v>0</v>
      </c>
      <c r="T257" s="42"/>
      <c r="U257" s="42"/>
      <c r="V257" s="44"/>
      <c r="W257" s="44"/>
      <c r="Y257" s="367"/>
    </row>
    <row r="258" spans="2:25" s="144" customFormat="1" outlineLevel="1" x14ac:dyDescent="0.2">
      <c r="B258" s="25"/>
      <c r="C258" s="24"/>
      <c r="D258" s="24"/>
      <c r="E258" s="24"/>
      <c r="F258" s="176" t="s">
        <v>94</v>
      </c>
      <c r="G258" s="188">
        <f>SUM('2.CAD NCCF'!G258,'3.USD NCCF'!G258,'4.EUR NCCF'!G258,'5.GBP NCCF'!G258,'6.Other(Incld) NCCF'!G258)</f>
        <v>0</v>
      </c>
      <c r="H258" s="178">
        <f>SUM('2.CAD NCCF'!H258,'3.USD NCCF'!H258,'4.EUR NCCF'!H258,'5.GBP NCCF'!H258,'6.Other(Incld) NCCF'!H258)</f>
        <v>0</v>
      </c>
      <c r="I258" s="182">
        <f>SUM('2.CAD NCCF'!I258,'3.USD NCCF'!I258,'4.EUR NCCF'!I258,'5.GBP NCCF'!I258,'6.Other(Incld) NCCF'!I258)</f>
        <v>0</v>
      </c>
      <c r="J258" s="182">
        <f>SUM('2.CAD NCCF'!J258,'3.USD NCCF'!J258,'4.EUR NCCF'!J258,'5.GBP NCCF'!J258,'6.Other(Incld) NCCF'!J258)</f>
        <v>0</v>
      </c>
      <c r="K258" s="192">
        <f>SUM('2.CAD NCCF'!K258,'3.USD NCCF'!K258,'4.EUR NCCF'!K258,'5.GBP NCCF'!K258,'6.Other(Incld) NCCF'!K258)</f>
        <v>0</v>
      </c>
      <c r="L258" s="181">
        <f>SUM('2.CAD NCCF'!L258,'3.USD NCCF'!L258,'4.EUR NCCF'!L258,'5.GBP NCCF'!L258,'6.Other(Incld) NCCF'!L258)</f>
        <v>0</v>
      </c>
      <c r="M258" s="182">
        <f>SUM('2.CAD NCCF'!M258,'3.USD NCCF'!M258,'4.EUR NCCF'!M258,'5.GBP NCCF'!M258,'6.Other(Incld) NCCF'!M258)</f>
        <v>0</v>
      </c>
      <c r="N258" s="182">
        <f>SUM('2.CAD NCCF'!N258,'3.USD NCCF'!N258,'4.EUR NCCF'!N258,'5.GBP NCCF'!N258,'6.Other(Incld) NCCF'!N258)</f>
        <v>0</v>
      </c>
      <c r="O258" s="184">
        <f>SUM('2.CAD NCCF'!O258,'3.USD NCCF'!O258,'4.EUR NCCF'!O258,'5.GBP NCCF'!O258,'6.Other(Incld) NCCF'!O258)</f>
        <v>0</v>
      </c>
      <c r="P258" s="184">
        <f>SUM('2.CAD NCCF'!P258,'3.USD NCCF'!P258,'4.EUR NCCF'!P258,'5.GBP NCCF'!P258,'6.Other(Incld) NCCF'!P258)</f>
        <v>0</v>
      </c>
      <c r="Q258" s="184">
        <f>SUM('2.CAD NCCF'!Q258,'3.USD NCCF'!Q258,'4.EUR NCCF'!Q258,'5.GBP NCCF'!Q258,'6.Other(Incld) NCCF'!Q258)</f>
        <v>0</v>
      </c>
      <c r="R258" s="184">
        <f>SUM('2.CAD NCCF'!R258,'3.USD NCCF'!R258,'4.EUR NCCF'!R258,'5.GBP NCCF'!R258,'6.Other(Incld) NCCF'!R258)</f>
        <v>0</v>
      </c>
      <c r="S258" s="184">
        <f>SUM('2.CAD NCCF'!S258,'3.USD NCCF'!S258,'4.EUR NCCF'!S258,'5.GBP NCCF'!S258,'6.Other(Incld) NCCF'!S258)</f>
        <v>0</v>
      </c>
      <c r="T258" s="184">
        <f>SUM('2.CAD NCCF'!T258,'3.USD NCCF'!T258,'4.EUR NCCF'!T258,'5.GBP NCCF'!T258,'6.Other(Incld) NCCF'!T258)</f>
        <v>0</v>
      </c>
      <c r="U258" s="184">
        <f>SUM('2.CAD NCCF'!U258,'3.USD NCCF'!U258,'4.EUR NCCF'!U258,'5.GBP NCCF'!U258,'6.Other(Incld) NCCF'!U258)</f>
        <v>0</v>
      </c>
      <c r="V258" s="215">
        <f>SUM('2.CAD NCCF'!V258,'3.USD NCCF'!V258,'4.EUR NCCF'!V258,'5.GBP NCCF'!V258,'6.Other(Incld) NCCF'!V258)</f>
        <v>0</v>
      </c>
      <c r="W258" s="48">
        <f>SUM('2.CAD NCCF'!W258,'3.USD NCCF'!W258,'4.EUR NCCF'!W258,'5.GBP NCCF'!W258,'6.Other(Incld) NCCF'!W258)</f>
        <v>0</v>
      </c>
      <c r="Y258" s="367"/>
    </row>
    <row r="259" spans="2:25" s="144" customFormat="1" outlineLevel="1" x14ac:dyDescent="0.2">
      <c r="B259" s="25"/>
      <c r="C259" s="24"/>
      <c r="D259" s="24"/>
      <c r="E259" s="24"/>
      <c r="F259" s="176" t="s">
        <v>95</v>
      </c>
      <c r="G259" s="188">
        <f>SUM('2.CAD NCCF'!G259,'3.USD NCCF'!G259,'4.EUR NCCF'!G259,'5.GBP NCCF'!G259,'6.Other(Incld) NCCF'!G259)</f>
        <v>0</v>
      </c>
      <c r="H259" s="178">
        <f>SUM('2.CAD NCCF'!H259,'3.USD NCCF'!H259,'4.EUR NCCF'!H259,'5.GBP NCCF'!H259,'6.Other(Incld) NCCF'!H259)</f>
        <v>0</v>
      </c>
      <c r="I259" s="182">
        <f>SUM('2.CAD NCCF'!I259,'3.USD NCCF'!I259,'4.EUR NCCF'!I259,'5.GBP NCCF'!I259,'6.Other(Incld) NCCF'!I259)</f>
        <v>0</v>
      </c>
      <c r="J259" s="182">
        <f>SUM('2.CAD NCCF'!J259,'3.USD NCCF'!J259,'4.EUR NCCF'!J259,'5.GBP NCCF'!J259,'6.Other(Incld) NCCF'!J259)</f>
        <v>0</v>
      </c>
      <c r="K259" s="192">
        <f>SUM('2.CAD NCCF'!K259,'3.USD NCCF'!K259,'4.EUR NCCF'!K259,'5.GBP NCCF'!K259,'6.Other(Incld) NCCF'!K259)</f>
        <v>0</v>
      </c>
      <c r="L259" s="214">
        <f>SUM('2.CAD NCCF'!L259,'3.USD NCCF'!L259,'4.EUR NCCF'!L259,'5.GBP NCCF'!L259,'6.Other(Incld) NCCF'!L259)</f>
        <v>0</v>
      </c>
      <c r="M259" s="182">
        <f>SUM('2.CAD NCCF'!M259,'3.USD NCCF'!M259,'4.EUR NCCF'!M259,'5.GBP NCCF'!M259,'6.Other(Incld) NCCF'!M259)</f>
        <v>0</v>
      </c>
      <c r="N259" s="184">
        <f>SUM('2.CAD NCCF'!N259,'3.USD NCCF'!N259,'4.EUR NCCF'!N259,'5.GBP NCCF'!N259,'6.Other(Incld) NCCF'!N259)</f>
        <v>0</v>
      </c>
      <c r="O259" s="184">
        <f>SUM('2.CAD NCCF'!O259,'3.USD NCCF'!O259,'4.EUR NCCF'!O259,'5.GBP NCCF'!O259,'6.Other(Incld) NCCF'!O259)</f>
        <v>0</v>
      </c>
      <c r="P259" s="184">
        <f>SUM('2.CAD NCCF'!P259,'3.USD NCCF'!P259,'4.EUR NCCF'!P259,'5.GBP NCCF'!P259,'6.Other(Incld) NCCF'!P259)</f>
        <v>0</v>
      </c>
      <c r="Q259" s="184">
        <f>SUM('2.CAD NCCF'!Q259,'3.USD NCCF'!Q259,'4.EUR NCCF'!Q259,'5.GBP NCCF'!Q259,'6.Other(Incld) NCCF'!Q259)</f>
        <v>0</v>
      </c>
      <c r="R259" s="184">
        <f>SUM('2.CAD NCCF'!R259,'3.USD NCCF'!R259,'4.EUR NCCF'!R259,'5.GBP NCCF'!R259,'6.Other(Incld) NCCF'!R259)</f>
        <v>0</v>
      </c>
      <c r="S259" s="184">
        <f>SUM('2.CAD NCCF'!S259,'3.USD NCCF'!S259,'4.EUR NCCF'!S259,'5.GBP NCCF'!S259,'6.Other(Incld) NCCF'!S259)</f>
        <v>0</v>
      </c>
      <c r="T259" s="184">
        <f>SUM('2.CAD NCCF'!T259,'3.USD NCCF'!T259,'4.EUR NCCF'!T259,'5.GBP NCCF'!T259,'6.Other(Incld) NCCF'!T259)</f>
        <v>0</v>
      </c>
      <c r="U259" s="184">
        <f>SUM('2.CAD NCCF'!U259,'3.USD NCCF'!U259,'4.EUR NCCF'!U259,'5.GBP NCCF'!U259,'6.Other(Incld) NCCF'!U259)</f>
        <v>0</v>
      </c>
      <c r="V259" s="215">
        <f>SUM('2.CAD NCCF'!V259,'3.USD NCCF'!V259,'4.EUR NCCF'!V259,'5.GBP NCCF'!V259,'6.Other(Incld) NCCF'!V259)</f>
        <v>0</v>
      </c>
      <c r="W259" s="48">
        <f>SUM('2.CAD NCCF'!W259,'3.USD NCCF'!W259,'4.EUR NCCF'!W259,'5.GBP NCCF'!W259,'6.Other(Incld) NCCF'!W259)</f>
        <v>0</v>
      </c>
      <c r="Y259" s="367"/>
    </row>
    <row r="260" spans="2:25" s="144" customFormat="1" x14ac:dyDescent="0.2">
      <c r="B260" s="25"/>
      <c r="C260" s="24"/>
      <c r="D260" s="24"/>
      <c r="E260" s="24" t="s">
        <v>96</v>
      </c>
      <c r="F260" s="64"/>
      <c r="G260" s="69">
        <f t="shared" ref="G260:W260" si="57">SUBTOTAL(9,G261:G266)</f>
        <v>0</v>
      </c>
      <c r="H260" s="34">
        <f t="shared" si="57"/>
        <v>0</v>
      </c>
      <c r="I260" s="34">
        <f t="shared" si="57"/>
        <v>0</v>
      </c>
      <c r="J260" s="34">
        <f t="shared" si="57"/>
        <v>0</v>
      </c>
      <c r="K260" s="34">
        <f t="shared" si="57"/>
        <v>0</v>
      </c>
      <c r="L260" s="35">
        <f t="shared" si="57"/>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70"/>
    </row>
    <row r="261" spans="2:25" s="144" customFormat="1" outlineLevel="1" x14ac:dyDescent="0.2">
      <c r="B261" s="25"/>
      <c r="C261" s="24"/>
      <c r="D261" s="24"/>
      <c r="E261" s="24"/>
      <c r="F261" s="176" t="s">
        <v>97</v>
      </c>
      <c r="G261" s="188">
        <f>SUM('2.CAD NCCF'!G261,'3.USD NCCF'!G261,'4.EUR NCCF'!G261,'5.GBP NCCF'!G261,'6.Other(Incld) NCCF'!G261)</f>
        <v>0</v>
      </c>
      <c r="H261" s="178">
        <f>SUM('2.CAD NCCF'!H261,'3.USD NCCF'!H261,'4.EUR NCCF'!H261,'5.GBP NCCF'!H261,'6.Other(Incld) NCCF'!H261)</f>
        <v>0</v>
      </c>
      <c r="I261" s="182">
        <f>SUM('2.CAD NCCF'!I261,'3.USD NCCF'!I261,'4.EUR NCCF'!I261,'5.GBP NCCF'!I261,'6.Other(Incld) NCCF'!I261)</f>
        <v>0</v>
      </c>
      <c r="J261" s="182">
        <f>SUM('2.CAD NCCF'!J261,'3.USD NCCF'!J261,'4.EUR NCCF'!J261,'5.GBP NCCF'!J261,'6.Other(Incld) NCCF'!J261)</f>
        <v>0</v>
      </c>
      <c r="K261" s="192">
        <f>SUM('2.CAD NCCF'!K261,'3.USD NCCF'!K261,'4.EUR NCCF'!K261,'5.GBP NCCF'!K261,'6.Other(Incld) NCCF'!K261)</f>
        <v>0</v>
      </c>
      <c r="L261" s="181">
        <f>SUM('2.CAD NCCF'!L261,'3.USD NCCF'!L261,'4.EUR NCCF'!L261,'5.GBP NCCF'!L261,'6.Other(Incld) NCCF'!L261)</f>
        <v>0</v>
      </c>
      <c r="M261" s="42"/>
      <c r="N261" s="42"/>
      <c r="O261" s="42"/>
      <c r="P261" s="42"/>
      <c r="Q261" s="42"/>
      <c r="R261" s="42"/>
      <c r="S261" s="42"/>
      <c r="T261" s="42"/>
      <c r="U261" s="42"/>
      <c r="V261" s="44"/>
      <c r="W261" s="44"/>
      <c r="Y261" s="367"/>
    </row>
    <row r="262" spans="2:25" s="144" customFormat="1" outlineLevel="1" x14ac:dyDescent="0.2">
      <c r="B262" s="25"/>
      <c r="C262" s="24"/>
      <c r="D262" s="24"/>
      <c r="E262" s="24"/>
      <c r="F262" s="176" t="s">
        <v>98</v>
      </c>
      <c r="G262" s="188">
        <f>SUM('2.CAD NCCF'!G262,'3.USD NCCF'!G262,'4.EUR NCCF'!G262,'5.GBP NCCF'!G262,'6.Other(Incld) NCCF'!G262)</f>
        <v>0</v>
      </c>
      <c r="H262" s="178">
        <f>SUM('2.CAD NCCF'!H262,'3.USD NCCF'!H262,'4.EUR NCCF'!H262,'5.GBP NCCF'!H262,'6.Other(Incld) NCCF'!H262)</f>
        <v>0</v>
      </c>
      <c r="I262" s="182">
        <f>SUM('2.CAD NCCF'!I262,'3.USD NCCF'!I262,'4.EUR NCCF'!I262,'5.GBP NCCF'!I262,'6.Other(Incld) NCCF'!I262)</f>
        <v>0</v>
      </c>
      <c r="J262" s="182">
        <f>SUM('2.CAD NCCF'!J262,'3.USD NCCF'!J262,'4.EUR NCCF'!J262,'5.GBP NCCF'!J262,'6.Other(Incld) NCCF'!J262)</f>
        <v>0</v>
      </c>
      <c r="K262" s="192">
        <f>SUM('2.CAD NCCF'!K262,'3.USD NCCF'!K262,'4.EUR NCCF'!K262,'5.GBP NCCF'!K262,'6.Other(Incld) NCCF'!K262)</f>
        <v>0</v>
      </c>
      <c r="L262" s="181">
        <f>SUM('2.CAD NCCF'!L262,'3.USD NCCF'!L262,'4.EUR NCCF'!L262,'5.GBP NCCF'!L262,'6.Other(Incld) NCCF'!L262)</f>
        <v>0</v>
      </c>
      <c r="M262" s="182">
        <f>SUM('2.CAD NCCF'!M262,'3.USD NCCF'!M262,'4.EUR NCCF'!M262,'5.GBP NCCF'!M262,'6.Other(Incld) NCCF'!M262)</f>
        <v>0</v>
      </c>
      <c r="N262" s="42"/>
      <c r="O262" s="42"/>
      <c r="P262" s="42"/>
      <c r="Q262" s="42"/>
      <c r="R262" s="42"/>
      <c r="S262" s="42"/>
      <c r="T262" s="42"/>
      <c r="U262" s="42"/>
      <c r="V262" s="44"/>
      <c r="W262" s="44"/>
      <c r="Y262" s="367"/>
    </row>
    <row r="263" spans="2:25" s="144" customFormat="1" outlineLevel="1" x14ac:dyDescent="0.2">
      <c r="B263" s="25"/>
      <c r="C263" s="24"/>
      <c r="D263" s="24"/>
      <c r="E263" s="24"/>
      <c r="F263" s="176" t="s">
        <v>99</v>
      </c>
      <c r="G263" s="188">
        <f>SUM('2.CAD NCCF'!G263,'3.USD NCCF'!G263,'4.EUR NCCF'!G263,'5.GBP NCCF'!G263,'6.Other(Incld) NCCF'!G263)</f>
        <v>0</v>
      </c>
      <c r="H263" s="178">
        <f>SUM('2.CAD NCCF'!H263,'3.USD NCCF'!H263,'4.EUR NCCF'!H263,'5.GBP NCCF'!H263,'6.Other(Incld) NCCF'!H263)</f>
        <v>0</v>
      </c>
      <c r="I263" s="182">
        <f>SUM('2.CAD NCCF'!I263,'3.USD NCCF'!I263,'4.EUR NCCF'!I263,'5.GBP NCCF'!I263,'6.Other(Incld) NCCF'!I263)</f>
        <v>0</v>
      </c>
      <c r="J263" s="182">
        <f>SUM('2.CAD NCCF'!J263,'3.USD NCCF'!J263,'4.EUR NCCF'!J263,'5.GBP NCCF'!J263,'6.Other(Incld) NCCF'!J263)</f>
        <v>0</v>
      </c>
      <c r="K263" s="192">
        <f>SUM('2.CAD NCCF'!K263,'3.USD NCCF'!K263,'4.EUR NCCF'!K263,'5.GBP NCCF'!K263,'6.Other(Incld) NCCF'!K263)</f>
        <v>0</v>
      </c>
      <c r="L263" s="181">
        <f>SUM('2.CAD NCCF'!L263,'3.USD NCCF'!L263,'4.EUR NCCF'!L263,'5.GBP NCCF'!L263,'6.Other(Incld) NCCF'!L263)</f>
        <v>0</v>
      </c>
      <c r="M263" s="182">
        <f>SUM('2.CAD NCCF'!M263,'3.USD NCCF'!M263,'4.EUR NCCF'!M263,'5.GBP NCCF'!M263,'6.Other(Incld) NCCF'!M263)</f>
        <v>0</v>
      </c>
      <c r="N263" s="182">
        <f>SUM('2.CAD NCCF'!N263,'3.USD NCCF'!N263,'4.EUR NCCF'!N263,'5.GBP NCCF'!N263,'6.Other(Incld) NCCF'!N263)</f>
        <v>0</v>
      </c>
      <c r="O263" s="182">
        <f>SUM('2.CAD NCCF'!O263,'3.USD NCCF'!O263,'4.EUR NCCF'!O263,'5.GBP NCCF'!O263,'6.Other(Incld) NCCF'!O263)</f>
        <v>0</v>
      </c>
      <c r="P263" s="42"/>
      <c r="Q263" s="42"/>
      <c r="R263" s="42"/>
      <c r="S263" s="42"/>
      <c r="T263" s="42"/>
      <c r="U263" s="42"/>
      <c r="V263" s="44"/>
      <c r="W263" s="44"/>
      <c r="Y263" s="367"/>
    </row>
    <row r="264" spans="2:25" s="144" customFormat="1" outlineLevel="1" x14ac:dyDescent="0.2">
      <c r="B264" s="25"/>
      <c r="C264" s="24"/>
      <c r="D264" s="24"/>
      <c r="E264" s="24"/>
      <c r="F264" s="176" t="s">
        <v>100</v>
      </c>
      <c r="G264" s="188">
        <f>SUM('2.CAD NCCF'!G264,'3.USD NCCF'!G264,'4.EUR NCCF'!G264,'5.GBP NCCF'!G264,'6.Other(Incld) NCCF'!G264)</f>
        <v>0</v>
      </c>
      <c r="H264" s="178">
        <f>SUM('2.CAD NCCF'!H264,'3.USD NCCF'!H264,'4.EUR NCCF'!H264,'5.GBP NCCF'!H264,'6.Other(Incld) NCCF'!H264)</f>
        <v>0</v>
      </c>
      <c r="I264" s="182">
        <f>SUM('2.CAD NCCF'!I264,'3.USD NCCF'!I264,'4.EUR NCCF'!I264,'5.GBP NCCF'!I264,'6.Other(Incld) NCCF'!I264)</f>
        <v>0</v>
      </c>
      <c r="J264" s="182">
        <f>SUM('2.CAD NCCF'!J264,'3.USD NCCF'!J264,'4.EUR NCCF'!J264,'5.GBP NCCF'!J264,'6.Other(Incld) NCCF'!J264)</f>
        <v>0</v>
      </c>
      <c r="K264" s="192">
        <f>SUM('2.CAD NCCF'!K264,'3.USD NCCF'!K264,'4.EUR NCCF'!K264,'5.GBP NCCF'!K264,'6.Other(Incld) NCCF'!K264)</f>
        <v>0</v>
      </c>
      <c r="L264" s="181">
        <f>SUM('2.CAD NCCF'!L264,'3.USD NCCF'!L264,'4.EUR NCCF'!L264,'5.GBP NCCF'!L264,'6.Other(Incld) NCCF'!L264)</f>
        <v>0</v>
      </c>
      <c r="M264" s="182">
        <f>SUM('2.CAD NCCF'!M264,'3.USD NCCF'!M264,'4.EUR NCCF'!M264,'5.GBP NCCF'!M264,'6.Other(Incld) NCCF'!M264)</f>
        <v>0</v>
      </c>
      <c r="N264" s="182">
        <f>SUM('2.CAD NCCF'!N264,'3.USD NCCF'!N264,'4.EUR NCCF'!N264,'5.GBP NCCF'!N264,'6.Other(Incld) NCCF'!N264)</f>
        <v>0</v>
      </c>
      <c r="O264" s="184">
        <f>SUM('2.CAD NCCF'!O264,'3.USD NCCF'!O264,'4.EUR NCCF'!O264,'5.GBP NCCF'!O264,'6.Other(Incld) NCCF'!O264)</f>
        <v>0</v>
      </c>
      <c r="P264" s="184">
        <f>SUM('2.CAD NCCF'!P264,'3.USD NCCF'!P264,'4.EUR NCCF'!P264,'5.GBP NCCF'!P264,'6.Other(Incld) NCCF'!P264)</f>
        <v>0</v>
      </c>
      <c r="Q264" s="184">
        <f>SUM('2.CAD NCCF'!Q264,'3.USD NCCF'!Q264,'4.EUR NCCF'!Q264,'5.GBP NCCF'!Q264,'6.Other(Incld) NCCF'!Q264)</f>
        <v>0</v>
      </c>
      <c r="R264" s="184">
        <f>SUM('2.CAD NCCF'!R264,'3.USD NCCF'!R264,'4.EUR NCCF'!R264,'5.GBP NCCF'!R264,'6.Other(Incld) NCCF'!R264)</f>
        <v>0</v>
      </c>
      <c r="S264" s="184">
        <f>SUM('2.CAD NCCF'!S264,'3.USD NCCF'!S264,'4.EUR NCCF'!S264,'5.GBP NCCF'!S264,'6.Other(Incld) NCCF'!S264)</f>
        <v>0</v>
      </c>
      <c r="T264" s="42"/>
      <c r="U264" s="42"/>
      <c r="V264" s="44"/>
      <c r="W264" s="44"/>
      <c r="Y264" s="367"/>
    </row>
    <row r="265" spans="2:25" s="144" customFormat="1" outlineLevel="1" x14ac:dyDescent="0.2">
      <c r="B265" s="25"/>
      <c r="C265" s="24"/>
      <c r="D265" s="24"/>
      <c r="E265" s="24"/>
      <c r="F265" s="176" t="s">
        <v>101</v>
      </c>
      <c r="G265" s="188">
        <f>SUM('2.CAD NCCF'!G265,'3.USD NCCF'!G265,'4.EUR NCCF'!G265,'5.GBP NCCF'!G265,'6.Other(Incld) NCCF'!G265)</f>
        <v>0</v>
      </c>
      <c r="H265" s="178">
        <f>SUM('2.CAD NCCF'!H265,'3.USD NCCF'!H265,'4.EUR NCCF'!H265,'5.GBP NCCF'!H265,'6.Other(Incld) NCCF'!H265)</f>
        <v>0</v>
      </c>
      <c r="I265" s="182">
        <f>SUM('2.CAD NCCF'!I265,'3.USD NCCF'!I265,'4.EUR NCCF'!I265,'5.GBP NCCF'!I265,'6.Other(Incld) NCCF'!I265)</f>
        <v>0</v>
      </c>
      <c r="J265" s="182">
        <f>SUM('2.CAD NCCF'!J265,'3.USD NCCF'!J265,'4.EUR NCCF'!J265,'5.GBP NCCF'!J265,'6.Other(Incld) NCCF'!J265)</f>
        <v>0</v>
      </c>
      <c r="K265" s="192">
        <f>SUM('2.CAD NCCF'!K265,'3.USD NCCF'!K265,'4.EUR NCCF'!K265,'5.GBP NCCF'!K265,'6.Other(Incld) NCCF'!K265)</f>
        <v>0</v>
      </c>
      <c r="L265" s="181">
        <f>SUM('2.CAD NCCF'!L265,'3.USD NCCF'!L265,'4.EUR NCCF'!L265,'5.GBP NCCF'!L265,'6.Other(Incld) NCCF'!L265)</f>
        <v>0</v>
      </c>
      <c r="M265" s="182">
        <f>SUM('2.CAD NCCF'!M265,'3.USD NCCF'!M265,'4.EUR NCCF'!M265,'5.GBP NCCF'!M265,'6.Other(Incld) NCCF'!M265)</f>
        <v>0</v>
      </c>
      <c r="N265" s="182">
        <f>SUM('2.CAD NCCF'!N265,'3.USD NCCF'!N265,'4.EUR NCCF'!N265,'5.GBP NCCF'!N265,'6.Other(Incld) NCCF'!N265)</f>
        <v>0</v>
      </c>
      <c r="O265" s="184">
        <f>SUM('2.CAD NCCF'!O265,'3.USD NCCF'!O265,'4.EUR NCCF'!O265,'5.GBP NCCF'!O265,'6.Other(Incld) NCCF'!O265)</f>
        <v>0</v>
      </c>
      <c r="P265" s="184">
        <f>SUM('2.CAD NCCF'!P265,'3.USD NCCF'!P265,'4.EUR NCCF'!P265,'5.GBP NCCF'!P265,'6.Other(Incld) NCCF'!P265)</f>
        <v>0</v>
      </c>
      <c r="Q265" s="184">
        <f>SUM('2.CAD NCCF'!Q265,'3.USD NCCF'!Q265,'4.EUR NCCF'!Q265,'5.GBP NCCF'!Q265,'6.Other(Incld) NCCF'!Q265)</f>
        <v>0</v>
      </c>
      <c r="R265" s="184">
        <f>SUM('2.CAD NCCF'!R265,'3.USD NCCF'!R265,'4.EUR NCCF'!R265,'5.GBP NCCF'!R265,'6.Other(Incld) NCCF'!R265)</f>
        <v>0</v>
      </c>
      <c r="S265" s="184">
        <f>SUM('2.CAD NCCF'!S265,'3.USD NCCF'!S265,'4.EUR NCCF'!S265,'5.GBP NCCF'!S265,'6.Other(Incld) NCCF'!S265)</f>
        <v>0</v>
      </c>
      <c r="T265" s="184">
        <f>SUM('2.CAD NCCF'!T265,'3.USD NCCF'!T265,'4.EUR NCCF'!T265,'5.GBP NCCF'!T265,'6.Other(Incld) NCCF'!T265)</f>
        <v>0</v>
      </c>
      <c r="U265" s="184">
        <f>SUM('2.CAD NCCF'!U265,'3.USD NCCF'!U265,'4.EUR NCCF'!U265,'5.GBP NCCF'!U265,'6.Other(Incld) NCCF'!U265)</f>
        <v>0</v>
      </c>
      <c r="V265" s="215">
        <f>SUM('2.CAD NCCF'!V265,'3.USD NCCF'!V265,'4.EUR NCCF'!V265,'5.GBP NCCF'!V265,'6.Other(Incld) NCCF'!V265)</f>
        <v>0</v>
      </c>
      <c r="W265" s="48">
        <f>SUM('2.CAD NCCF'!W265,'3.USD NCCF'!W265,'4.EUR NCCF'!W265,'5.GBP NCCF'!W265,'6.Other(Incld) NCCF'!W265)</f>
        <v>0</v>
      </c>
      <c r="Y265" s="367"/>
    </row>
    <row r="266" spans="2:25" s="144" customFormat="1" outlineLevel="1" x14ac:dyDescent="0.2">
      <c r="B266" s="25"/>
      <c r="C266" s="24"/>
      <c r="D266" s="24"/>
      <c r="E266" s="24"/>
      <c r="F266" s="176" t="s">
        <v>102</v>
      </c>
      <c r="G266" s="188">
        <f>SUM('2.CAD NCCF'!G266,'3.USD NCCF'!G266,'4.EUR NCCF'!G266,'5.GBP NCCF'!G266,'6.Other(Incld) NCCF'!G266)</f>
        <v>0</v>
      </c>
      <c r="H266" s="178">
        <f>SUM('2.CAD NCCF'!H266,'3.USD NCCF'!H266,'4.EUR NCCF'!H266,'5.GBP NCCF'!H266,'6.Other(Incld) NCCF'!H266)</f>
        <v>0</v>
      </c>
      <c r="I266" s="182">
        <f>SUM('2.CAD NCCF'!I266,'3.USD NCCF'!I266,'4.EUR NCCF'!I266,'5.GBP NCCF'!I266,'6.Other(Incld) NCCF'!I266)</f>
        <v>0</v>
      </c>
      <c r="J266" s="182">
        <f>SUM('2.CAD NCCF'!J266,'3.USD NCCF'!J266,'4.EUR NCCF'!J266,'5.GBP NCCF'!J266,'6.Other(Incld) NCCF'!J266)</f>
        <v>0</v>
      </c>
      <c r="K266" s="192">
        <f>SUM('2.CAD NCCF'!K266,'3.USD NCCF'!K266,'4.EUR NCCF'!K266,'5.GBP NCCF'!K266,'6.Other(Incld) NCCF'!K266)</f>
        <v>0</v>
      </c>
      <c r="L266" s="214">
        <f>SUM('2.CAD NCCF'!L266,'3.USD NCCF'!L266,'4.EUR NCCF'!L266,'5.GBP NCCF'!L266,'6.Other(Incld) NCCF'!L266)</f>
        <v>0</v>
      </c>
      <c r="M266" s="182">
        <f>SUM('2.CAD NCCF'!M266,'3.USD NCCF'!M266,'4.EUR NCCF'!M266,'5.GBP NCCF'!M266,'6.Other(Incld) NCCF'!M266)</f>
        <v>0</v>
      </c>
      <c r="N266" s="184">
        <f>SUM('2.CAD NCCF'!N266,'3.USD NCCF'!N266,'4.EUR NCCF'!N266,'5.GBP NCCF'!N266,'6.Other(Incld) NCCF'!N266)</f>
        <v>0</v>
      </c>
      <c r="O266" s="184">
        <f>SUM('2.CAD NCCF'!O266,'3.USD NCCF'!O266,'4.EUR NCCF'!O266,'5.GBP NCCF'!O266,'6.Other(Incld) NCCF'!O266)</f>
        <v>0</v>
      </c>
      <c r="P266" s="184">
        <f>SUM('2.CAD NCCF'!P266,'3.USD NCCF'!P266,'4.EUR NCCF'!P266,'5.GBP NCCF'!P266,'6.Other(Incld) NCCF'!P266)</f>
        <v>0</v>
      </c>
      <c r="Q266" s="184">
        <f>SUM('2.CAD NCCF'!Q266,'3.USD NCCF'!Q266,'4.EUR NCCF'!Q266,'5.GBP NCCF'!Q266,'6.Other(Incld) NCCF'!Q266)</f>
        <v>0</v>
      </c>
      <c r="R266" s="184">
        <f>SUM('2.CAD NCCF'!R266,'3.USD NCCF'!R266,'4.EUR NCCF'!R266,'5.GBP NCCF'!R266,'6.Other(Incld) NCCF'!R266)</f>
        <v>0</v>
      </c>
      <c r="S266" s="184">
        <f>SUM('2.CAD NCCF'!S266,'3.USD NCCF'!S266,'4.EUR NCCF'!S266,'5.GBP NCCF'!S266,'6.Other(Incld) NCCF'!S266)</f>
        <v>0</v>
      </c>
      <c r="T266" s="184">
        <f>SUM('2.CAD NCCF'!T266,'3.USD NCCF'!T266,'4.EUR NCCF'!T266,'5.GBP NCCF'!T266,'6.Other(Incld) NCCF'!T266)</f>
        <v>0</v>
      </c>
      <c r="U266" s="184">
        <f>SUM('2.CAD NCCF'!U266,'3.USD NCCF'!U266,'4.EUR NCCF'!U266,'5.GBP NCCF'!U266,'6.Other(Incld) NCCF'!U266)</f>
        <v>0</v>
      </c>
      <c r="V266" s="215">
        <f>SUM('2.CAD NCCF'!V266,'3.USD NCCF'!V266,'4.EUR NCCF'!V266,'5.GBP NCCF'!V266,'6.Other(Incld) NCCF'!V266)</f>
        <v>0</v>
      </c>
      <c r="W266" s="48">
        <f>SUM('2.CAD NCCF'!W266,'3.USD NCCF'!W266,'4.EUR NCCF'!W266,'5.GBP NCCF'!W266,'6.Other(Incld) NCCF'!W266)</f>
        <v>0</v>
      </c>
      <c r="Y266" s="367"/>
    </row>
    <row r="267" spans="2:25" s="144" customFormat="1" x14ac:dyDescent="0.2">
      <c r="B267" s="25"/>
      <c r="C267" s="24"/>
      <c r="D267" s="24"/>
      <c r="E267" s="24" t="s">
        <v>103</v>
      </c>
      <c r="F267" s="64"/>
      <c r="G267" s="69">
        <f t="shared" ref="G267:W267" si="58">SUBTOTAL(9,G268:G273)</f>
        <v>0</v>
      </c>
      <c r="H267" s="34">
        <f t="shared" si="58"/>
        <v>0</v>
      </c>
      <c r="I267" s="34">
        <f t="shared" si="58"/>
        <v>0</v>
      </c>
      <c r="J267" s="34">
        <f t="shared" si="58"/>
        <v>0</v>
      </c>
      <c r="K267" s="34">
        <f t="shared" si="58"/>
        <v>0</v>
      </c>
      <c r="L267" s="35">
        <f t="shared" si="58"/>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70"/>
    </row>
    <row r="268" spans="2:25" s="144" customFormat="1" outlineLevel="1" x14ac:dyDescent="0.2">
      <c r="B268" s="25"/>
      <c r="C268" s="24"/>
      <c r="D268" s="24"/>
      <c r="E268" s="24"/>
      <c r="F268" s="176" t="s">
        <v>104</v>
      </c>
      <c r="G268" s="188">
        <f>SUM('2.CAD NCCF'!G268,'3.USD NCCF'!G268,'4.EUR NCCF'!G268,'5.GBP NCCF'!G268,'6.Other(Incld) NCCF'!G268)</f>
        <v>0</v>
      </c>
      <c r="H268" s="178">
        <f>SUM('2.CAD NCCF'!H268,'3.USD NCCF'!H268,'4.EUR NCCF'!H268,'5.GBP NCCF'!H268,'6.Other(Incld) NCCF'!H268)</f>
        <v>0</v>
      </c>
      <c r="I268" s="182">
        <f>SUM('2.CAD NCCF'!I268,'3.USD NCCF'!I268,'4.EUR NCCF'!I268,'5.GBP NCCF'!I268,'6.Other(Incld) NCCF'!I268)</f>
        <v>0</v>
      </c>
      <c r="J268" s="182">
        <f>SUM('2.CAD NCCF'!J268,'3.USD NCCF'!J268,'4.EUR NCCF'!J268,'5.GBP NCCF'!J268,'6.Other(Incld) NCCF'!J268)</f>
        <v>0</v>
      </c>
      <c r="K268" s="192">
        <f>SUM('2.CAD NCCF'!K268,'3.USD NCCF'!K268,'4.EUR NCCF'!K268,'5.GBP NCCF'!K268,'6.Other(Incld) NCCF'!K268)</f>
        <v>0</v>
      </c>
      <c r="L268" s="181">
        <f>SUM('2.CAD NCCF'!L268,'3.USD NCCF'!L268,'4.EUR NCCF'!L268,'5.GBP NCCF'!L268,'6.Other(Incld) NCCF'!L268)</f>
        <v>0</v>
      </c>
      <c r="M268" s="42"/>
      <c r="N268" s="42"/>
      <c r="O268" s="42"/>
      <c r="P268" s="42"/>
      <c r="Q268" s="42"/>
      <c r="R268" s="42"/>
      <c r="S268" s="42"/>
      <c r="T268" s="42"/>
      <c r="U268" s="42"/>
      <c r="V268" s="44"/>
      <c r="W268" s="44"/>
      <c r="Y268" s="367"/>
    </row>
    <row r="269" spans="2:25" s="144" customFormat="1" outlineLevel="1" x14ac:dyDescent="0.2">
      <c r="B269" s="25"/>
      <c r="C269" s="24"/>
      <c r="D269" s="24"/>
      <c r="E269" s="24"/>
      <c r="F269" s="176" t="s">
        <v>105</v>
      </c>
      <c r="G269" s="188">
        <f>SUM('2.CAD NCCF'!G269,'3.USD NCCF'!G269,'4.EUR NCCF'!G269,'5.GBP NCCF'!G269,'6.Other(Incld) NCCF'!G269)</f>
        <v>0</v>
      </c>
      <c r="H269" s="178">
        <f>SUM('2.CAD NCCF'!H269,'3.USD NCCF'!H269,'4.EUR NCCF'!H269,'5.GBP NCCF'!H269,'6.Other(Incld) NCCF'!H269)</f>
        <v>0</v>
      </c>
      <c r="I269" s="182">
        <f>SUM('2.CAD NCCF'!I269,'3.USD NCCF'!I269,'4.EUR NCCF'!I269,'5.GBP NCCF'!I269,'6.Other(Incld) NCCF'!I269)</f>
        <v>0</v>
      </c>
      <c r="J269" s="182">
        <f>SUM('2.CAD NCCF'!J269,'3.USD NCCF'!J269,'4.EUR NCCF'!J269,'5.GBP NCCF'!J269,'6.Other(Incld) NCCF'!J269)</f>
        <v>0</v>
      </c>
      <c r="K269" s="192">
        <f>SUM('2.CAD NCCF'!K269,'3.USD NCCF'!K269,'4.EUR NCCF'!K269,'5.GBP NCCF'!K269,'6.Other(Incld) NCCF'!K269)</f>
        <v>0</v>
      </c>
      <c r="L269" s="181">
        <f>SUM('2.CAD NCCF'!L269,'3.USD NCCF'!L269,'4.EUR NCCF'!L269,'5.GBP NCCF'!L269,'6.Other(Incld) NCCF'!L269)</f>
        <v>0</v>
      </c>
      <c r="M269" s="182">
        <f>SUM('2.CAD NCCF'!M269,'3.USD NCCF'!M269,'4.EUR NCCF'!M269,'5.GBP NCCF'!M269,'6.Other(Incld) NCCF'!M269)</f>
        <v>0</v>
      </c>
      <c r="N269" s="42"/>
      <c r="O269" s="42"/>
      <c r="P269" s="42"/>
      <c r="Q269" s="42"/>
      <c r="R269" s="42"/>
      <c r="S269" s="42"/>
      <c r="T269" s="42"/>
      <c r="U269" s="42"/>
      <c r="V269" s="44"/>
      <c r="W269" s="44"/>
      <c r="Y269" s="367"/>
    </row>
    <row r="270" spans="2:25" s="144" customFormat="1" outlineLevel="1" x14ac:dyDescent="0.2">
      <c r="B270" s="25"/>
      <c r="C270" s="24"/>
      <c r="D270" s="24"/>
      <c r="E270" s="24"/>
      <c r="F270" s="176" t="s">
        <v>106</v>
      </c>
      <c r="G270" s="188">
        <f>SUM('2.CAD NCCF'!G270,'3.USD NCCF'!G270,'4.EUR NCCF'!G270,'5.GBP NCCF'!G270,'6.Other(Incld) NCCF'!G270)</f>
        <v>0</v>
      </c>
      <c r="H270" s="178">
        <f>SUM('2.CAD NCCF'!H270,'3.USD NCCF'!H270,'4.EUR NCCF'!H270,'5.GBP NCCF'!H270,'6.Other(Incld) NCCF'!H270)</f>
        <v>0</v>
      </c>
      <c r="I270" s="182">
        <f>SUM('2.CAD NCCF'!I270,'3.USD NCCF'!I270,'4.EUR NCCF'!I270,'5.GBP NCCF'!I270,'6.Other(Incld) NCCF'!I270)</f>
        <v>0</v>
      </c>
      <c r="J270" s="182">
        <f>SUM('2.CAD NCCF'!J270,'3.USD NCCF'!J270,'4.EUR NCCF'!J270,'5.GBP NCCF'!J270,'6.Other(Incld) NCCF'!J270)</f>
        <v>0</v>
      </c>
      <c r="K270" s="192">
        <f>SUM('2.CAD NCCF'!K270,'3.USD NCCF'!K270,'4.EUR NCCF'!K270,'5.GBP NCCF'!K270,'6.Other(Incld) NCCF'!K270)</f>
        <v>0</v>
      </c>
      <c r="L270" s="181">
        <f>SUM('2.CAD NCCF'!L270,'3.USD NCCF'!L270,'4.EUR NCCF'!L270,'5.GBP NCCF'!L270,'6.Other(Incld) NCCF'!L270)</f>
        <v>0</v>
      </c>
      <c r="M270" s="182">
        <f>SUM('2.CAD NCCF'!M270,'3.USD NCCF'!M270,'4.EUR NCCF'!M270,'5.GBP NCCF'!M270,'6.Other(Incld) NCCF'!M270)</f>
        <v>0</v>
      </c>
      <c r="N270" s="182">
        <f>SUM('2.CAD NCCF'!N270,'3.USD NCCF'!N270,'4.EUR NCCF'!N270,'5.GBP NCCF'!N270,'6.Other(Incld) NCCF'!N270)</f>
        <v>0</v>
      </c>
      <c r="O270" s="182">
        <f>SUM('2.CAD NCCF'!O270,'3.USD NCCF'!O270,'4.EUR NCCF'!O270,'5.GBP NCCF'!O270,'6.Other(Incld) NCCF'!O270)</f>
        <v>0</v>
      </c>
      <c r="P270" s="42"/>
      <c r="Q270" s="42"/>
      <c r="R270" s="42"/>
      <c r="S270" s="42"/>
      <c r="T270" s="42"/>
      <c r="U270" s="42"/>
      <c r="V270" s="44"/>
      <c r="W270" s="44"/>
      <c r="Y270" s="367"/>
    </row>
    <row r="271" spans="2:25" s="144" customFormat="1" outlineLevel="1" x14ac:dyDescent="0.2">
      <c r="B271" s="25"/>
      <c r="C271" s="24"/>
      <c r="D271" s="24"/>
      <c r="E271" s="24"/>
      <c r="F271" s="176" t="s">
        <v>107</v>
      </c>
      <c r="G271" s="188">
        <f>SUM('2.CAD NCCF'!G271,'3.USD NCCF'!G271,'4.EUR NCCF'!G271,'5.GBP NCCF'!G271,'6.Other(Incld) NCCF'!G271)</f>
        <v>0</v>
      </c>
      <c r="H271" s="178">
        <f>SUM('2.CAD NCCF'!H271,'3.USD NCCF'!H271,'4.EUR NCCF'!H271,'5.GBP NCCF'!H271,'6.Other(Incld) NCCF'!H271)</f>
        <v>0</v>
      </c>
      <c r="I271" s="182">
        <f>SUM('2.CAD NCCF'!I271,'3.USD NCCF'!I271,'4.EUR NCCF'!I271,'5.GBP NCCF'!I271,'6.Other(Incld) NCCF'!I271)</f>
        <v>0</v>
      </c>
      <c r="J271" s="182">
        <f>SUM('2.CAD NCCF'!J271,'3.USD NCCF'!J271,'4.EUR NCCF'!J271,'5.GBP NCCF'!J271,'6.Other(Incld) NCCF'!J271)</f>
        <v>0</v>
      </c>
      <c r="K271" s="192">
        <f>SUM('2.CAD NCCF'!K271,'3.USD NCCF'!K271,'4.EUR NCCF'!K271,'5.GBP NCCF'!K271,'6.Other(Incld) NCCF'!K271)</f>
        <v>0</v>
      </c>
      <c r="L271" s="181">
        <f>SUM('2.CAD NCCF'!L271,'3.USD NCCF'!L271,'4.EUR NCCF'!L271,'5.GBP NCCF'!L271,'6.Other(Incld) NCCF'!L271)</f>
        <v>0</v>
      </c>
      <c r="M271" s="182">
        <f>SUM('2.CAD NCCF'!M271,'3.USD NCCF'!M271,'4.EUR NCCF'!M271,'5.GBP NCCF'!M271,'6.Other(Incld) NCCF'!M271)</f>
        <v>0</v>
      </c>
      <c r="N271" s="182">
        <f>SUM('2.CAD NCCF'!N271,'3.USD NCCF'!N271,'4.EUR NCCF'!N271,'5.GBP NCCF'!N271,'6.Other(Incld) NCCF'!N271)</f>
        <v>0</v>
      </c>
      <c r="O271" s="184">
        <f>SUM('2.CAD NCCF'!O271,'3.USD NCCF'!O271,'4.EUR NCCF'!O271,'5.GBP NCCF'!O271,'6.Other(Incld) NCCF'!O271)</f>
        <v>0</v>
      </c>
      <c r="P271" s="184">
        <f>SUM('2.CAD NCCF'!P271,'3.USD NCCF'!P271,'4.EUR NCCF'!P271,'5.GBP NCCF'!P271,'6.Other(Incld) NCCF'!P271)</f>
        <v>0</v>
      </c>
      <c r="Q271" s="184">
        <f>SUM('2.CAD NCCF'!Q271,'3.USD NCCF'!Q271,'4.EUR NCCF'!Q271,'5.GBP NCCF'!Q271,'6.Other(Incld) NCCF'!Q271)</f>
        <v>0</v>
      </c>
      <c r="R271" s="184">
        <f>SUM('2.CAD NCCF'!R271,'3.USD NCCF'!R271,'4.EUR NCCF'!R271,'5.GBP NCCF'!R271,'6.Other(Incld) NCCF'!R271)</f>
        <v>0</v>
      </c>
      <c r="S271" s="184">
        <f>SUM('2.CAD NCCF'!S271,'3.USD NCCF'!S271,'4.EUR NCCF'!S271,'5.GBP NCCF'!S271,'6.Other(Incld) NCCF'!S271)</f>
        <v>0</v>
      </c>
      <c r="T271" s="42"/>
      <c r="U271" s="42"/>
      <c r="V271" s="44"/>
      <c r="W271" s="44"/>
      <c r="Y271" s="367"/>
    </row>
    <row r="272" spans="2:25" s="144" customFormat="1" outlineLevel="1" x14ac:dyDescent="0.2">
      <c r="B272" s="25"/>
      <c r="C272" s="24"/>
      <c r="D272" s="24"/>
      <c r="E272" s="24"/>
      <c r="F272" s="176" t="s">
        <v>108</v>
      </c>
      <c r="G272" s="188">
        <f>SUM('2.CAD NCCF'!G272,'3.USD NCCF'!G272,'4.EUR NCCF'!G272,'5.GBP NCCF'!G272,'6.Other(Incld) NCCF'!G272)</f>
        <v>0</v>
      </c>
      <c r="H272" s="178">
        <f>SUM('2.CAD NCCF'!H272,'3.USD NCCF'!H272,'4.EUR NCCF'!H272,'5.GBP NCCF'!H272,'6.Other(Incld) NCCF'!H272)</f>
        <v>0</v>
      </c>
      <c r="I272" s="182">
        <f>SUM('2.CAD NCCF'!I272,'3.USD NCCF'!I272,'4.EUR NCCF'!I272,'5.GBP NCCF'!I272,'6.Other(Incld) NCCF'!I272)</f>
        <v>0</v>
      </c>
      <c r="J272" s="182">
        <f>SUM('2.CAD NCCF'!J272,'3.USD NCCF'!J272,'4.EUR NCCF'!J272,'5.GBP NCCF'!J272,'6.Other(Incld) NCCF'!J272)</f>
        <v>0</v>
      </c>
      <c r="K272" s="192">
        <f>SUM('2.CAD NCCF'!K272,'3.USD NCCF'!K272,'4.EUR NCCF'!K272,'5.GBP NCCF'!K272,'6.Other(Incld) NCCF'!K272)</f>
        <v>0</v>
      </c>
      <c r="L272" s="181">
        <f>SUM('2.CAD NCCF'!L272,'3.USD NCCF'!L272,'4.EUR NCCF'!L272,'5.GBP NCCF'!L272,'6.Other(Incld) NCCF'!L272)</f>
        <v>0</v>
      </c>
      <c r="M272" s="182">
        <f>SUM('2.CAD NCCF'!M272,'3.USD NCCF'!M272,'4.EUR NCCF'!M272,'5.GBP NCCF'!M272,'6.Other(Incld) NCCF'!M272)</f>
        <v>0</v>
      </c>
      <c r="N272" s="182">
        <f>SUM('2.CAD NCCF'!N272,'3.USD NCCF'!N272,'4.EUR NCCF'!N272,'5.GBP NCCF'!N272,'6.Other(Incld) NCCF'!N272)</f>
        <v>0</v>
      </c>
      <c r="O272" s="184">
        <f>SUM('2.CAD NCCF'!O272,'3.USD NCCF'!O272,'4.EUR NCCF'!O272,'5.GBP NCCF'!O272,'6.Other(Incld) NCCF'!O272)</f>
        <v>0</v>
      </c>
      <c r="P272" s="184">
        <f>SUM('2.CAD NCCF'!P272,'3.USD NCCF'!P272,'4.EUR NCCF'!P272,'5.GBP NCCF'!P272,'6.Other(Incld) NCCF'!P272)</f>
        <v>0</v>
      </c>
      <c r="Q272" s="184">
        <f>SUM('2.CAD NCCF'!Q272,'3.USD NCCF'!Q272,'4.EUR NCCF'!Q272,'5.GBP NCCF'!Q272,'6.Other(Incld) NCCF'!Q272)</f>
        <v>0</v>
      </c>
      <c r="R272" s="184">
        <f>SUM('2.CAD NCCF'!R272,'3.USD NCCF'!R272,'4.EUR NCCF'!R272,'5.GBP NCCF'!R272,'6.Other(Incld) NCCF'!R272)</f>
        <v>0</v>
      </c>
      <c r="S272" s="184">
        <f>SUM('2.CAD NCCF'!S272,'3.USD NCCF'!S272,'4.EUR NCCF'!S272,'5.GBP NCCF'!S272,'6.Other(Incld) NCCF'!S272)</f>
        <v>0</v>
      </c>
      <c r="T272" s="184">
        <f>SUM('2.CAD NCCF'!T272,'3.USD NCCF'!T272,'4.EUR NCCF'!T272,'5.GBP NCCF'!T272,'6.Other(Incld) NCCF'!T272)</f>
        <v>0</v>
      </c>
      <c r="U272" s="184">
        <f>SUM('2.CAD NCCF'!U272,'3.USD NCCF'!U272,'4.EUR NCCF'!U272,'5.GBP NCCF'!U272,'6.Other(Incld) NCCF'!U272)</f>
        <v>0</v>
      </c>
      <c r="V272" s="215">
        <f>SUM('2.CAD NCCF'!V272,'3.USD NCCF'!V272,'4.EUR NCCF'!V272,'5.GBP NCCF'!V272,'6.Other(Incld) NCCF'!V272)</f>
        <v>0</v>
      </c>
      <c r="W272" s="48">
        <f>SUM('2.CAD NCCF'!W272,'3.USD NCCF'!W272,'4.EUR NCCF'!W272,'5.GBP NCCF'!W272,'6.Other(Incld) NCCF'!W272)</f>
        <v>0</v>
      </c>
      <c r="Y272" s="367"/>
    </row>
    <row r="273" spans="2:25" s="144" customFormat="1" outlineLevel="1" x14ac:dyDescent="0.2">
      <c r="B273" s="25"/>
      <c r="C273" s="24"/>
      <c r="D273" s="24"/>
      <c r="E273" s="24"/>
      <c r="F273" s="176" t="s">
        <v>109</v>
      </c>
      <c r="G273" s="188">
        <f>SUM('2.CAD NCCF'!G273,'3.USD NCCF'!G273,'4.EUR NCCF'!G273,'5.GBP NCCF'!G273,'6.Other(Incld) NCCF'!G273)</f>
        <v>0</v>
      </c>
      <c r="H273" s="178">
        <f>SUM('2.CAD NCCF'!H273,'3.USD NCCF'!H273,'4.EUR NCCF'!H273,'5.GBP NCCF'!H273,'6.Other(Incld) NCCF'!H273)</f>
        <v>0</v>
      </c>
      <c r="I273" s="182">
        <f>SUM('2.CAD NCCF'!I273,'3.USD NCCF'!I273,'4.EUR NCCF'!I273,'5.GBP NCCF'!I273,'6.Other(Incld) NCCF'!I273)</f>
        <v>0</v>
      </c>
      <c r="J273" s="182">
        <f>SUM('2.CAD NCCF'!J273,'3.USD NCCF'!J273,'4.EUR NCCF'!J273,'5.GBP NCCF'!J273,'6.Other(Incld) NCCF'!J273)</f>
        <v>0</v>
      </c>
      <c r="K273" s="192">
        <f>SUM('2.CAD NCCF'!K273,'3.USD NCCF'!K273,'4.EUR NCCF'!K273,'5.GBP NCCF'!K273,'6.Other(Incld) NCCF'!K273)</f>
        <v>0</v>
      </c>
      <c r="L273" s="214">
        <f>SUM('2.CAD NCCF'!L273,'3.USD NCCF'!L273,'4.EUR NCCF'!L273,'5.GBP NCCF'!L273,'6.Other(Incld) NCCF'!L273)</f>
        <v>0</v>
      </c>
      <c r="M273" s="182">
        <f>SUM('2.CAD NCCF'!M273,'3.USD NCCF'!M273,'4.EUR NCCF'!M273,'5.GBP NCCF'!M273,'6.Other(Incld) NCCF'!M273)</f>
        <v>0</v>
      </c>
      <c r="N273" s="184">
        <f>SUM('2.CAD NCCF'!N273,'3.USD NCCF'!N273,'4.EUR NCCF'!N273,'5.GBP NCCF'!N273,'6.Other(Incld) NCCF'!N273)</f>
        <v>0</v>
      </c>
      <c r="O273" s="184">
        <f>SUM('2.CAD NCCF'!O273,'3.USD NCCF'!O273,'4.EUR NCCF'!O273,'5.GBP NCCF'!O273,'6.Other(Incld) NCCF'!O273)</f>
        <v>0</v>
      </c>
      <c r="P273" s="184">
        <f>SUM('2.CAD NCCF'!P273,'3.USD NCCF'!P273,'4.EUR NCCF'!P273,'5.GBP NCCF'!P273,'6.Other(Incld) NCCF'!P273)</f>
        <v>0</v>
      </c>
      <c r="Q273" s="184">
        <f>SUM('2.CAD NCCF'!Q273,'3.USD NCCF'!Q273,'4.EUR NCCF'!Q273,'5.GBP NCCF'!Q273,'6.Other(Incld) NCCF'!Q273)</f>
        <v>0</v>
      </c>
      <c r="R273" s="184">
        <f>SUM('2.CAD NCCF'!R273,'3.USD NCCF'!R273,'4.EUR NCCF'!R273,'5.GBP NCCF'!R273,'6.Other(Incld) NCCF'!R273)</f>
        <v>0</v>
      </c>
      <c r="S273" s="184">
        <f>SUM('2.CAD NCCF'!S273,'3.USD NCCF'!S273,'4.EUR NCCF'!S273,'5.GBP NCCF'!S273,'6.Other(Incld) NCCF'!S273)</f>
        <v>0</v>
      </c>
      <c r="T273" s="184">
        <f>SUM('2.CAD NCCF'!T273,'3.USD NCCF'!T273,'4.EUR NCCF'!T273,'5.GBP NCCF'!T273,'6.Other(Incld) NCCF'!T273)</f>
        <v>0</v>
      </c>
      <c r="U273" s="184">
        <f>SUM('2.CAD NCCF'!U273,'3.USD NCCF'!U273,'4.EUR NCCF'!U273,'5.GBP NCCF'!U273,'6.Other(Incld) NCCF'!U273)</f>
        <v>0</v>
      </c>
      <c r="V273" s="215">
        <f>SUM('2.CAD NCCF'!V273,'3.USD NCCF'!V273,'4.EUR NCCF'!V273,'5.GBP NCCF'!V273,'6.Other(Incld) NCCF'!V273)</f>
        <v>0</v>
      </c>
      <c r="W273" s="48">
        <f>SUM('2.CAD NCCF'!W273,'3.USD NCCF'!W273,'4.EUR NCCF'!W273,'5.GBP NCCF'!W273,'6.Other(Incld) NCCF'!W273)</f>
        <v>0</v>
      </c>
      <c r="Y273" s="367"/>
    </row>
    <row r="274" spans="2:25" s="144" customFormat="1" x14ac:dyDescent="0.2">
      <c r="B274" s="25"/>
      <c r="C274" s="24"/>
      <c r="D274" s="24"/>
      <c r="E274" s="24" t="s">
        <v>110</v>
      </c>
      <c r="F274" s="64"/>
      <c r="G274" s="69">
        <f t="shared" ref="G274:W274" si="59">SUBTOTAL(9,G275:G280)</f>
        <v>0</v>
      </c>
      <c r="H274" s="34">
        <f t="shared" si="59"/>
        <v>0</v>
      </c>
      <c r="I274" s="34">
        <f t="shared" si="59"/>
        <v>0</v>
      </c>
      <c r="J274" s="34">
        <f t="shared" si="59"/>
        <v>0</v>
      </c>
      <c r="K274" s="34">
        <f t="shared" si="59"/>
        <v>0</v>
      </c>
      <c r="L274" s="35">
        <f t="shared" si="59"/>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70"/>
    </row>
    <row r="275" spans="2:25" s="144" customFormat="1" outlineLevel="1" x14ac:dyDescent="0.2">
      <c r="B275" s="25"/>
      <c r="C275" s="24"/>
      <c r="D275" s="24"/>
      <c r="E275" s="24"/>
      <c r="F275" s="176" t="s">
        <v>111</v>
      </c>
      <c r="G275" s="188">
        <f>SUM('2.CAD NCCF'!G275,'3.USD NCCF'!G275,'4.EUR NCCF'!G275,'5.GBP NCCF'!G275,'6.Other(Incld) NCCF'!G275)</f>
        <v>0</v>
      </c>
      <c r="H275" s="178">
        <f>SUM('2.CAD NCCF'!H275,'3.USD NCCF'!H275,'4.EUR NCCF'!H275,'5.GBP NCCF'!H275,'6.Other(Incld) NCCF'!H275)</f>
        <v>0</v>
      </c>
      <c r="I275" s="182">
        <f>SUM('2.CAD NCCF'!I275,'3.USD NCCF'!I275,'4.EUR NCCF'!I275,'5.GBP NCCF'!I275,'6.Other(Incld) NCCF'!I275)</f>
        <v>0</v>
      </c>
      <c r="J275" s="182">
        <f>SUM('2.CAD NCCF'!J275,'3.USD NCCF'!J275,'4.EUR NCCF'!J275,'5.GBP NCCF'!J275,'6.Other(Incld) NCCF'!J275)</f>
        <v>0</v>
      </c>
      <c r="K275" s="192">
        <f>SUM('2.CAD NCCF'!K275,'3.USD NCCF'!K275,'4.EUR NCCF'!K275,'5.GBP NCCF'!K275,'6.Other(Incld) NCCF'!K275)</f>
        <v>0</v>
      </c>
      <c r="L275" s="181">
        <f>SUM('2.CAD NCCF'!L275,'3.USD NCCF'!L275,'4.EUR NCCF'!L275,'5.GBP NCCF'!L275,'6.Other(Incld) NCCF'!L275)</f>
        <v>0</v>
      </c>
      <c r="M275" s="42"/>
      <c r="N275" s="42"/>
      <c r="O275" s="42"/>
      <c r="P275" s="42"/>
      <c r="Q275" s="42"/>
      <c r="R275" s="42"/>
      <c r="S275" s="42"/>
      <c r="T275" s="42"/>
      <c r="U275" s="42"/>
      <c r="V275" s="44"/>
      <c r="W275" s="44"/>
      <c r="Y275" s="367"/>
    </row>
    <row r="276" spans="2:25" s="144" customFormat="1" outlineLevel="1" x14ac:dyDescent="0.2">
      <c r="B276" s="25"/>
      <c r="C276" s="24"/>
      <c r="D276" s="24"/>
      <c r="E276" s="24"/>
      <c r="F276" s="176" t="s">
        <v>112</v>
      </c>
      <c r="G276" s="188">
        <f>SUM('2.CAD NCCF'!G276,'3.USD NCCF'!G276,'4.EUR NCCF'!G276,'5.GBP NCCF'!G276,'6.Other(Incld) NCCF'!G276)</f>
        <v>0</v>
      </c>
      <c r="H276" s="178">
        <f>SUM('2.CAD NCCF'!H276,'3.USD NCCF'!H276,'4.EUR NCCF'!H276,'5.GBP NCCF'!H276,'6.Other(Incld) NCCF'!H276)</f>
        <v>0</v>
      </c>
      <c r="I276" s="182">
        <f>SUM('2.CAD NCCF'!I276,'3.USD NCCF'!I276,'4.EUR NCCF'!I276,'5.GBP NCCF'!I276,'6.Other(Incld) NCCF'!I276)</f>
        <v>0</v>
      </c>
      <c r="J276" s="182">
        <f>SUM('2.CAD NCCF'!J276,'3.USD NCCF'!J276,'4.EUR NCCF'!J276,'5.GBP NCCF'!J276,'6.Other(Incld) NCCF'!J276)</f>
        <v>0</v>
      </c>
      <c r="K276" s="192">
        <f>SUM('2.CAD NCCF'!K276,'3.USD NCCF'!K276,'4.EUR NCCF'!K276,'5.GBP NCCF'!K276,'6.Other(Incld) NCCF'!K276)</f>
        <v>0</v>
      </c>
      <c r="L276" s="181">
        <f>SUM('2.CAD NCCF'!L276,'3.USD NCCF'!L276,'4.EUR NCCF'!L276,'5.GBP NCCF'!L276,'6.Other(Incld) NCCF'!L276)</f>
        <v>0</v>
      </c>
      <c r="M276" s="182">
        <f>SUM('2.CAD NCCF'!M276,'3.USD NCCF'!M276,'4.EUR NCCF'!M276,'5.GBP NCCF'!M276,'6.Other(Incld) NCCF'!M276)</f>
        <v>0</v>
      </c>
      <c r="N276" s="42"/>
      <c r="O276" s="42"/>
      <c r="P276" s="42"/>
      <c r="Q276" s="42"/>
      <c r="R276" s="42"/>
      <c r="S276" s="42"/>
      <c r="T276" s="42"/>
      <c r="U276" s="42"/>
      <c r="V276" s="44"/>
      <c r="W276" s="44"/>
      <c r="Y276" s="367"/>
    </row>
    <row r="277" spans="2:25" s="144" customFormat="1" outlineLevel="1" x14ac:dyDescent="0.2">
      <c r="B277" s="25"/>
      <c r="C277" s="24"/>
      <c r="D277" s="24"/>
      <c r="E277" s="24"/>
      <c r="F277" s="176" t="s">
        <v>113</v>
      </c>
      <c r="G277" s="188">
        <f>SUM('2.CAD NCCF'!G277,'3.USD NCCF'!G277,'4.EUR NCCF'!G277,'5.GBP NCCF'!G277,'6.Other(Incld) NCCF'!G277)</f>
        <v>0</v>
      </c>
      <c r="H277" s="178">
        <f>SUM('2.CAD NCCF'!H277,'3.USD NCCF'!H277,'4.EUR NCCF'!H277,'5.GBP NCCF'!H277,'6.Other(Incld) NCCF'!H277)</f>
        <v>0</v>
      </c>
      <c r="I277" s="182">
        <f>SUM('2.CAD NCCF'!I277,'3.USD NCCF'!I277,'4.EUR NCCF'!I277,'5.GBP NCCF'!I277,'6.Other(Incld) NCCF'!I277)</f>
        <v>0</v>
      </c>
      <c r="J277" s="182">
        <f>SUM('2.CAD NCCF'!J277,'3.USD NCCF'!J277,'4.EUR NCCF'!J277,'5.GBP NCCF'!J277,'6.Other(Incld) NCCF'!J277)</f>
        <v>0</v>
      </c>
      <c r="K277" s="192">
        <f>SUM('2.CAD NCCF'!K277,'3.USD NCCF'!K277,'4.EUR NCCF'!K277,'5.GBP NCCF'!K277,'6.Other(Incld) NCCF'!K277)</f>
        <v>0</v>
      </c>
      <c r="L277" s="181">
        <f>SUM('2.CAD NCCF'!L277,'3.USD NCCF'!L277,'4.EUR NCCF'!L277,'5.GBP NCCF'!L277,'6.Other(Incld) NCCF'!L277)</f>
        <v>0</v>
      </c>
      <c r="M277" s="182">
        <f>SUM('2.CAD NCCF'!M277,'3.USD NCCF'!M277,'4.EUR NCCF'!M277,'5.GBP NCCF'!M277,'6.Other(Incld) NCCF'!M277)</f>
        <v>0</v>
      </c>
      <c r="N277" s="182">
        <f>SUM('2.CAD NCCF'!N277,'3.USD NCCF'!N277,'4.EUR NCCF'!N277,'5.GBP NCCF'!N277,'6.Other(Incld) NCCF'!N277)</f>
        <v>0</v>
      </c>
      <c r="O277" s="182">
        <f>SUM('2.CAD NCCF'!O277,'3.USD NCCF'!O277,'4.EUR NCCF'!O277,'5.GBP NCCF'!O277,'6.Other(Incld) NCCF'!O277)</f>
        <v>0</v>
      </c>
      <c r="P277" s="42"/>
      <c r="Q277" s="42"/>
      <c r="R277" s="42"/>
      <c r="S277" s="42"/>
      <c r="T277" s="42"/>
      <c r="U277" s="42"/>
      <c r="V277" s="44"/>
      <c r="W277" s="44"/>
      <c r="Y277" s="367"/>
    </row>
    <row r="278" spans="2:25" s="144" customFormat="1" outlineLevel="1" x14ac:dyDescent="0.2">
      <c r="B278" s="25"/>
      <c r="C278" s="24"/>
      <c r="D278" s="24"/>
      <c r="E278" s="24"/>
      <c r="F278" s="176" t="s">
        <v>114</v>
      </c>
      <c r="G278" s="188">
        <f>SUM('2.CAD NCCF'!G278,'3.USD NCCF'!G278,'4.EUR NCCF'!G278,'5.GBP NCCF'!G278,'6.Other(Incld) NCCF'!G278)</f>
        <v>0</v>
      </c>
      <c r="H278" s="178">
        <f>SUM('2.CAD NCCF'!H278,'3.USD NCCF'!H278,'4.EUR NCCF'!H278,'5.GBP NCCF'!H278,'6.Other(Incld) NCCF'!H278)</f>
        <v>0</v>
      </c>
      <c r="I278" s="182">
        <f>SUM('2.CAD NCCF'!I278,'3.USD NCCF'!I278,'4.EUR NCCF'!I278,'5.GBP NCCF'!I278,'6.Other(Incld) NCCF'!I278)</f>
        <v>0</v>
      </c>
      <c r="J278" s="182">
        <f>SUM('2.CAD NCCF'!J278,'3.USD NCCF'!J278,'4.EUR NCCF'!J278,'5.GBP NCCF'!J278,'6.Other(Incld) NCCF'!J278)</f>
        <v>0</v>
      </c>
      <c r="K278" s="192">
        <f>SUM('2.CAD NCCF'!K278,'3.USD NCCF'!K278,'4.EUR NCCF'!K278,'5.GBP NCCF'!K278,'6.Other(Incld) NCCF'!K278)</f>
        <v>0</v>
      </c>
      <c r="L278" s="181">
        <f>SUM('2.CAD NCCF'!L278,'3.USD NCCF'!L278,'4.EUR NCCF'!L278,'5.GBP NCCF'!L278,'6.Other(Incld) NCCF'!L278)</f>
        <v>0</v>
      </c>
      <c r="M278" s="182">
        <f>SUM('2.CAD NCCF'!M278,'3.USD NCCF'!M278,'4.EUR NCCF'!M278,'5.GBP NCCF'!M278,'6.Other(Incld) NCCF'!M278)</f>
        <v>0</v>
      </c>
      <c r="N278" s="182">
        <f>SUM('2.CAD NCCF'!N278,'3.USD NCCF'!N278,'4.EUR NCCF'!N278,'5.GBP NCCF'!N278,'6.Other(Incld) NCCF'!N278)</f>
        <v>0</v>
      </c>
      <c r="O278" s="184">
        <f>SUM('2.CAD NCCF'!O278,'3.USD NCCF'!O278,'4.EUR NCCF'!O278,'5.GBP NCCF'!O278,'6.Other(Incld) NCCF'!O278)</f>
        <v>0</v>
      </c>
      <c r="P278" s="184">
        <f>SUM('2.CAD NCCF'!P278,'3.USD NCCF'!P278,'4.EUR NCCF'!P278,'5.GBP NCCF'!P278,'6.Other(Incld) NCCF'!P278)</f>
        <v>0</v>
      </c>
      <c r="Q278" s="184">
        <f>SUM('2.CAD NCCF'!Q278,'3.USD NCCF'!Q278,'4.EUR NCCF'!Q278,'5.GBP NCCF'!Q278,'6.Other(Incld) NCCF'!Q278)</f>
        <v>0</v>
      </c>
      <c r="R278" s="184">
        <f>SUM('2.CAD NCCF'!R278,'3.USD NCCF'!R278,'4.EUR NCCF'!R278,'5.GBP NCCF'!R278,'6.Other(Incld) NCCF'!R278)</f>
        <v>0</v>
      </c>
      <c r="S278" s="184">
        <f>SUM('2.CAD NCCF'!S278,'3.USD NCCF'!S278,'4.EUR NCCF'!S278,'5.GBP NCCF'!S278,'6.Other(Incld) NCCF'!S278)</f>
        <v>0</v>
      </c>
      <c r="T278" s="42"/>
      <c r="U278" s="42"/>
      <c r="V278" s="44"/>
      <c r="W278" s="44"/>
      <c r="Y278" s="367"/>
    </row>
    <row r="279" spans="2:25" s="144" customFormat="1" outlineLevel="1" x14ac:dyDescent="0.2">
      <c r="B279" s="25"/>
      <c r="C279" s="24"/>
      <c r="D279" s="24"/>
      <c r="E279" s="24"/>
      <c r="F279" s="176" t="s">
        <v>115</v>
      </c>
      <c r="G279" s="188">
        <f>SUM('2.CAD NCCF'!G279,'3.USD NCCF'!G279,'4.EUR NCCF'!G279,'5.GBP NCCF'!G279,'6.Other(Incld) NCCF'!G279)</f>
        <v>0</v>
      </c>
      <c r="H279" s="178">
        <f>SUM('2.CAD NCCF'!H279,'3.USD NCCF'!H279,'4.EUR NCCF'!H279,'5.GBP NCCF'!H279,'6.Other(Incld) NCCF'!H279)</f>
        <v>0</v>
      </c>
      <c r="I279" s="182">
        <f>SUM('2.CAD NCCF'!I279,'3.USD NCCF'!I279,'4.EUR NCCF'!I279,'5.GBP NCCF'!I279,'6.Other(Incld) NCCF'!I279)</f>
        <v>0</v>
      </c>
      <c r="J279" s="182">
        <f>SUM('2.CAD NCCF'!J279,'3.USD NCCF'!J279,'4.EUR NCCF'!J279,'5.GBP NCCF'!J279,'6.Other(Incld) NCCF'!J279)</f>
        <v>0</v>
      </c>
      <c r="K279" s="192">
        <f>SUM('2.CAD NCCF'!K279,'3.USD NCCF'!K279,'4.EUR NCCF'!K279,'5.GBP NCCF'!K279,'6.Other(Incld) NCCF'!K279)</f>
        <v>0</v>
      </c>
      <c r="L279" s="181">
        <f>SUM('2.CAD NCCF'!L279,'3.USD NCCF'!L279,'4.EUR NCCF'!L279,'5.GBP NCCF'!L279,'6.Other(Incld) NCCF'!L279)</f>
        <v>0</v>
      </c>
      <c r="M279" s="182">
        <f>SUM('2.CAD NCCF'!M279,'3.USD NCCF'!M279,'4.EUR NCCF'!M279,'5.GBP NCCF'!M279,'6.Other(Incld) NCCF'!M279)</f>
        <v>0</v>
      </c>
      <c r="N279" s="182">
        <f>SUM('2.CAD NCCF'!N279,'3.USD NCCF'!N279,'4.EUR NCCF'!N279,'5.GBP NCCF'!N279,'6.Other(Incld) NCCF'!N279)</f>
        <v>0</v>
      </c>
      <c r="O279" s="184">
        <f>SUM('2.CAD NCCF'!O279,'3.USD NCCF'!O279,'4.EUR NCCF'!O279,'5.GBP NCCF'!O279,'6.Other(Incld) NCCF'!O279)</f>
        <v>0</v>
      </c>
      <c r="P279" s="184">
        <f>SUM('2.CAD NCCF'!P279,'3.USD NCCF'!P279,'4.EUR NCCF'!P279,'5.GBP NCCF'!P279,'6.Other(Incld) NCCF'!P279)</f>
        <v>0</v>
      </c>
      <c r="Q279" s="184">
        <f>SUM('2.CAD NCCF'!Q279,'3.USD NCCF'!Q279,'4.EUR NCCF'!Q279,'5.GBP NCCF'!Q279,'6.Other(Incld) NCCF'!Q279)</f>
        <v>0</v>
      </c>
      <c r="R279" s="184">
        <f>SUM('2.CAD NCCF'!R279,'3.USD NCCF'!R279,'4.EUR NCCF'!R279,'5.GBP NCCF'!R279,'6.Other(Incld) NCCF'!R279)</f>
        <v>0</v>
      </c>
      <c r="S279" s="184">
        <f>SUM('2.CAD NCCF'!S279,'3.USD NCCF'!S279,'4.EUR NCCF'!S279,'5.GBP NCCF'!S279,'6.Other(Incld) NCCF'!S279)</f>
        <v>0</v>
      </c>
      <c r="T279" s="184">
        <f>SUM('2.CAD NCCF'!T279,'3.USD NCCF'!T279,'4.EUR NCCF'!T279,'5.GBP NCCF'!T279,'6.Other(Incld) NCCF'!T279)</f>
        <v>0</v>
      </c>
      <c r="U279" s="184">
        <f>SUM('2.CAD NCCF'!U279,'3.USD NCCF'!U279,'4.EUR NCCF'!U279,'5.GBP NCCF'!U279,'6.Other(Incld) NCCF'!U279)</f>
        <v>0</v>
      </c>
      <c r="V279" s="215">
        <f>SUM('2.CAD NCCF'!V279,'3.USD NCCF'!V279,'4.EUR NCCF'!V279,'5.GBP NCCF'!V279,'6.Other(Incld) NCCF'!V279)</f>
        <v>0</v>
      </c>
      <c r="W279" s="48">
        <f>SUM('2.CAD NCCF'!W279,'3.USD NCCF'!W279,'4.EUR NCCF'!W279,'5.GBP NCCF'!W279,'6.Other(Incld) NCCF'!W279)</f>
        <v>0</v>
      </c>
      <c r="Y279" s="367"/>
    </row>
    <row r="280" spans="2:25" s="144" customFormat="1" outlineLevel="1" x14ac:dyDescent="0.2">
      <c r="B280" s="25"/>
      <c r="C280" s="24"/>
      <c r="D280" s="24"/>
      <c r="E280" s="24"/>
      <c r="F280" s="176" t="s">
        <v>116</v>
      </c>
      <c r="G280" s="188">
        <f>SUM('2.CAD NCCF'!G280,'3.USD NCCF'!G280,'4.EUR NCCF'!G280,'5.GBP NCCF'!G280,'6.Other(Incld) NCCF'!G280)</f>
        <v>0</v>
      </c>
      <c r="H280" s="178">
        <f>SUM('2.CAD NCCF'!H280,'3.USD NCCF'!H280,'4.EUR NCCF'!H280,'5.GBP NCCF'!H280,'6.Other(Incld) NCCF'!H280)</f>
        <v>0</v>
      </c>
      <c r="I280" s="182">
        <f>SUM('2.CAD NCCF'!I280,'3.USD NCCF'!I280,'4.EUR NCCF'!I280,'5.GBP NCCF'!I280,'6.Other(Incld) NCCF'!I280)</f>
        <v>0</v>
      </c>
      <c r="J280" s="182">
        <f>SUM('2.CAD NCCF'!J280,'3.USD NCCF'!J280,'4.EUR NCCF'!J280,'5.GBP NCCF'!J280,'6.Other(Incld) NCCF'!J280)</f>
        <v>0</v>
      </c>
      <c r="K280" s="192">
        <f>SUM('2.CAD NCCF'!K280,'3.USD NCCF'!K280,'4.EUR NCCF'!K280,'5.GBP NCCF'!K280,'6.Other(Incld) NCCF'!K280)</f>
        <v>0</v>
      </c>
      <c r="L280" s="214">
        <f>SUM('2.CAD NCCF'!L280,'3.USD NCCF'!L280,'4.EUR NCCF'!L280,'5.GBP NCCF'!L280,'6.Other(Incld) NCCF'!L280)</f>
        <v>0</v>
      </c>
      <c r="M280" s="182">
        <f>SUM('2.CAD NCCF'!M280,'3.USD NCCF'!M280,'4.EUR NCCF'!M280,'5.GBP NCCF'!M280,'6.Other(Incld) NCCF'!M280)</f>
        <v>0</v>
      </c>
      <c r="N280" s="184">
        <f>SUM('2.CAD NCCF'!N280,'3.USD NCCF'!N280,'4.EUR NCCF'!N280,'5.GBP NCCF'!N280,'6.Other(Incld) NCCF'!N280)</f>
        <v>0</v>
      </c>
      <c r="O280" s="184">
        <f>SUM('2.CAD NCCF'!O280,'3.USD NCCF'!O280,'4.EUR NCCF'!O280,'5.GBP NCCF'!O280,'6.Other(Incld) NCCF'!O280)</f>
        <v>0</v>
      </c>
      <c r="P280" s="184">
        <f>SUM('2.CAD NCCF'!P280,'3.USD NCCF'!P280,'4.EUR NCCF'!P280,'5.GBP NCCF'!P280,'6.Other(Incld) NCCF'!P280)</f>
        <v>0</v>
      </c>
      <c r="Q280" s="184">
        <f>SUM('2.CAD NCCF'!Q280,'3.USD NCCF'!Q280,'4.EUR NCCF'!Q280,'5.GBP NCCF'!Q280,'6.Other(Incld) NCCF'!Q280)</f>
        <v>0</v>
      </c>
      <c r="R280" s="184">
        <f>SUM('2.CAD NCCF'!R280,'3.USD NCCF'!R280,'4.EUR NCCF'!R280,'5.GBP NCCF'!R280,'6.Other(Incld) NCCF'!R280)</f>
        <v>0</v>
      </c>
      <c r="S280" s="184">
        <f>SUM('2.CAD NCCF'!S280,'3.USD NCCF'!S280,'4.EUR NCCF'!S280,'5.GBP NCCF'!S280,'6.Other(Incld) NCCF'!S280)</f>
        <v>0</v>
      </c>
      <c r="T280" s="184">
        <f>SUM('2.CAD NCCF'!T280,'3.USD NCCF'!T280,'4.EUR NCCF'!T280,'5.GBP NCCF'!T280,'6.Other(Incld) NCCF'!T280)</f>
        <v>0</v>
      </c>
      <c r="U280" s="184">
        <f>SUM('2.CAD NCCF'!U280,'3.USD NCCF'!U280,'4.EUR NCCF'!U280,'5.GBP NCCF'!U280,'6.Other(Incld) NCCF'!U280)</f>
        <v>0</v>
      </c>
      <c r="V280" s="215">
        <f>SUM('2.CAD NCCF'!V280,'3.USD NCCF'!V280,'4.EUR NCCF'!V280,'5.GBP NCCF'!V280,'6.Other(Incld) NCCF'!V280)</f>
        <v>0</v>
      </c>
      <c r="W280" s="48">
        <f>SUM('2.CAD NCCF'!W280,'3.USD NCCF'!W280,'4.EUR NCCF'!W280,'5.GBP NCCF'!W280,'6.Other(Incld) NCCF'!W280)</f>
        <v>0</v>
      </c>
      <c r="Y280" s="367"/>
    </row>
    <row r="281" spans="2:25" s="144" customFormat="1" x14ac:dyDescent="0.2">
      <c r="B281" s="25"/>
      <c r="C281" s="24"/>
      <c r="D281" s="24"/>
      <c r="E281" s="24" t="s">
        <v>117</v>
      </c>
      <c r="F281" s="64"/>
      <c r="G281" s="69">
        <f t="shared" ref="G281:W281" si="60">SUBTOTAL(9,G282:G287)</f>
        <v>0</v>
      </c>
      <c r="H281" s="34">
        <f t="shared" si="60"/>
        <v>0</v>
      </c>
      <c r="I281" s="34">
        <f t="shared" si="60"/>
        <v>0</v>
      </c>
      <c r="J281" s="34">
        <f t="shared" si="60"/>
        <v>0</v>
      </c>
      <c r="K281" s="34">
        <f t="shared" si="60"/>
        <v>0</v>
      </c>
      <c r="L281" s="35">
        <f t="shared" si="60"/>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70"/>
    </row>
    <row r="282" spans="2:25" s="144" customFormat="1" outlineLevel="1" x14ac:dyDescent="0.2">
      <c r="B282" s="25"/>
      <c r="C282" s="24"/>
      <c r="D282" s="24"/>
      <c r="E282" s="24"/>
      <c r="F282" s="176" t="s">
        <v>118</v>
      </c>
      <c r="G282" s="188">
        <f>SUM('2.CAD NCCF'!G282,'3.USD NCCF'!G282,'4.EUR NCCF'!G282,'5.GBP NCCF'!G282,'6.Other(Incld) NCCF'!G282)</f>
        <v>0</v>
      </c>
      <c r="H282" s="178">
        <f>SUM('2.CAD NCCF'!H282,'3.USD NCCF'!H282,'4.EUR NCCF'!H282,'5.GBP NCCF'!H282,'6.Other(Incld) NCCF'!H282)</f>
        <v>0</v>
      </c>
      <c r="I282" s="182">
        <f>SUM('2.CAD NCCF'!I282,'3.USD NCCF'!I282,'4.EUR NCCF'!I282,'5.GBP NCCF'!I282,'6.Other(Incld) NCCF'!I282)</f>
        <v>0</v>
      </c>
      <c r="J282" s="182">
        <f>SUM('2.CAD NCCF'!J282,'3.USD NCCF'!J282,'4.EUR NCCF'!J282,'5.GBP NCCF'!J282,'6.Other(Incld) NCCF'!J282)</f>
        <v>0</v>
      </c>
      <c r="K282" s="192">
        <f>SUM('2.CAD NCCF'!K282,'3.USD NCCF'!K282,'4.EUR NCCF'!K282,'5.GBP NCCF'!K282,'6.Other(Incld) NCCF'!K282)</f>
        <v>0</v>
      </c>
      <c r="L282" s="181">
        <f>SUM('2.CAD NCCF'!L282,'3.USD NCCF'!L282,'4.EUR NCCF'!L282,'5.GBP NCCF'!L282,'6.Other(Incld) NCCF'!L282)</f>
        <v>0</v>
      </c>
      <c r="M282" s="42"/>
      <c r="N282" s="42"/>
      <c r="O282" s="42"/>
      <c r="P282" s="42"/>
      <c r="Q282" s="42"/>
      <c r="R282" s="42"/>
      <c r="S282" s="42"/>
      <c r="T282" s="42"/>
      <c r="U282" s="42"/>
      <c r="V282" s="44"/>
      <c r="W282" s="44"/>
      <c r="Y282" s="367"/>
    </row>
    <row r="283" spans="2:25" s="144" customFormat="1" outlineLevel="1" x14ac:dyDescent="0.2">
      <c r="B283" s="25"/>
      <c r="C283" s="24"/>
      <c r="D283" s="24"/>
      <c r="E283" s="24"/>
      <c r="F283" s="176" t="s">
        <v>119</v>
      </c>
      <c r="G283" s="188">
        <f>SUM('2.CAD NCCF'!G283,'3.USD NCCF'!G283,'4.EUR NCCF'!G283,'5.GBP NCCF'!G283,'6.Other(Incld) NCCF'!G283)</f>
        <v>0</v>
      </c>
      <c r="H283" s="178">
        <f>SUM('2.CAD NCCF'!H283,'3.USD NCCF'!H283,'4.EUR NCCF'!H283,'5.GBP NCCF'!H283,'6.Other(Incld) NCCF'!H283)</f>
        <v>0</v>
      </c>
      <c r="I283" s="182">
        <f>SUM('2.CAD NCCF'!I283,'3.USD NCCF'!I283,'4.EUR NCCF'!I283,'5.GBP NCCF'!I283,'6.Other(Incld) NCCF'!I283)</f>
        <v>0</v>
      </c>
      <c r="J283" s="182">
        <f>SUM('2.CAD NCCF'!J283,'3.USD NCCF'!J283,'4.EUR NCCF'!J283,'5.GBP NCCF'!J283,'6.Other(Incld) NCCF'!J283)</f>
        <v>0</v>
      </c>
      <c r="K283" s="192">
        <f>SUM('2.CAD NCCF'!K283,'3.USD NCCF'!K283,'4.EUR NCCF'!K283,'5.GBP NCCF'!K283,'6.Other(Incld) NCCF'!K283)</f>
        <v>0</v>
      </c>
      <c r="L283" s="181">
        <f>SUM('2.CAD NCCF'!L283,'3.USD NCCF'!L283,'4.EUR NCCF'!L283,'5.GBP NCCF'!L283,'6.Other(Incld) NCCF'!L283)</f>
        <v>0</v>
      </c>
      <c r="M283" s="182">
        <f>SUM('2.CAD NCCF'!M283,'3.USD NCCF'!M283,'4.EUR NCCF'!M283,'5.GBP NCCF'!M283,'6.Other(Incld) NCCF'!M283)</f>
        <v>0</v>
      </c>
      <c r="N283" s="42"/>
      <c r="O283" s="42"/>
      <c r="P283" s="42"/>
      <c r="Q283" s="42"/>
      <c r="R283" s="42"/>
      <c r="S283" s="42"/>
      <c r="T283" s="42"/>
      <c r="U283" s="42"/>
      <c r="V283" s="44"/>
      <c r="W283" s="44"/>
      <c r="Y283" s="367"/>
    </row>
    <row r="284" spans="2:25" s="144" customFormat="1" outlineLevel="1" x14ac:dyDescent="0.2">
      <c r="B284" s="25"/>
      <c r="C284" s="24"/>
      <c r="D284" s="24"/>
      <c r="E284" s="24"/>
      <c r="F284" s="176" t="s">
        <v>120</v>
      </c>
      <c r="G284" s="188">
        <f>SUM('2.CAD NCCF'!G284,'3.USD NCCF'!G284,'4.EUR NCCF'!G284,'5.GBP NCCF'!G284,'6.Other(Incld) NCCF'!G284)</f>
        <v>0</v>
      </c>
      <c r="H284" s="178">
        <f>SUM('2.CAD NCCF'!H284,'3.USD NCCF'!H284,'4.EUR NCCF'!H284,'5.GBP NCCF'!H284,'6.Other(Incld) NCCF'!H284)</f>
        <v>0</v>
      </c>
      <c r="I284" s="182">
        <f>SUM('2.CAD NCCF'!I284,'3.USD NCCF'!I284,'4.EUR NCCF'!I284,'5.GBP NCCF'!I284,'6.Other(Incld) NCCF'!I284)</f>
        <v>0</v>
      </c>
      <c r="J284" s="182">
        <f>SUM('2.CAD NCCF'!J284,'3.USD NCCF'!J284,'4.EUR NCCF'!J284,'5.GBP NCCF'!J284,'6.Other(Incld) NCCF'!J284)</f>
        <v>0</v>
      </c>
      <c r="K284" s="192">
        <f>SUM('2.CAD NCCF'!K284,'3.USD NCCF'!K284,'4.EUR NCCF'!K284,'5.GBP NCCF'!K284,'6.Other(Incld) NCCF'!K284)</f>
        <v>0</v>
      </c>
      <c r="L284" s="181">
        <f>SUM('2.CAD NCCF'!L284,'3.USD NCCF'!L284,'4.EUR NCCF'!L284,'5.GBP NCCF'!L284,'6.Other(Incld) NCCF'!L284)</f>
        <v>0</v>
      </c>
      <c r="M284" s="182">
        <f>SUM('2.CAD NCCF'!M284,'3.USD NCCF'!M284,'4.EUR NCCF'!M284,'5.GBP NCCF'!M284,'6.Other(Incld) NCCF'!M284)</f>
        <v>0</v>
      </c>
      <c r="N284" s="182">
        <f>SUM('2.CAD NCCF'!N284,'3.USD NCCF'!N284,'4.EUR NCCF'!N284,'5.GBP NCCF'!N284,'6.Other(Incld) NCCF'!N284)</f>
        <v>0</v>
      </c>
      <c r="O284" s="182">
        <f>SUM('2.CAD NCCF'!O284,'3.USD NCCF'!O284,'4.EUR NCCF'!O284,'5.GBP NCCF'!O284,'6.Other(Incld) NCCF'!O284)</f>
        <v>0</v>
      </c>
      <c r="P284" s="42"/>
      <c r="Q284" s="42"/>
      <c r="R284" s="42"/>
      <c r="S284" s="42"/>
      <c r="T284" s="42"/>
      <c r="U284" s="42"/>
      <c r="V284" s="44"/>
      <c r="W284" s="44"/>
      <c r="Y284" s="367"/>
    </row>
    <row r="285" spans="2:25" s="144" customFormat="1" outlineLevel="1" x14ac:dyDescent="0.2">
      <c r="B285" s="25"/>
      <c r="C285" s="24"/>
      <c r="D285" s="24"/>
      <c r="E285" s="24"/>
      <c r="F285" s="176" t="s">
        <v>121</v>
      </c>
      <c r="G285" s="188">
        <f>SUM('2.CAD NCCF'!G285,'3.USD NCCF'!G285,'4.EUR NCCF'!G285,'5.GBP NCCF'!G285,'6.Other(Incld) NCCF'!G285)</f>
        <v>0</v>
      </c>
      <c r="H285" s="178">
        <f>SUM('2.CAD NCCF'!H285,'3.USD NCCF'!H285,'4.EUR NCCF'!H285,'5.GBP NCCF'!H285,'6.Other(Incld) NCCF'!H285)</f>
        <v>0</v>
      </c>
      <c r="I285" s="182">
        <f>SUM('2.CAD NCCF'!I285,'3.USD NCCF'!I285,'4.EUR NCCF'!I285,'5.GBP NCCF'!I285,'6.Other(Incld) NCCF'!I285)</f>
        <v>0</v>
      </c>
      <c r="J285" s="182">
        <f>SUM('2.CAD NCCF'!J285,'3.USD NCCF'!J285,'4.EUR NCCF'!J285,'5.GBP NCCF'!J285,'6.Other(Incld) NCCF'!J285)</f>
        <v>0</v>
      </c>
      <c r="K285" s="192">
        <f>SUM('2.CAD NCCF'!K285,'3.USD NCCF'!K285,'4.EUR NCCF'!K285,'5.GBP NCCF'!K285,'6.Other(Incld) NCCF'!K285)</f>
        <v>0</v>
      </c>
      <c r="L285" s="181">
        <f>SUM('2.CAD NCCF'!L285,'3.USD NCCF'!L285,'4.EUR NCCF'!L285,'5.GBP NCCF'!L285,'6.Other(Incld) NCCF'!L285)</f>
        <v>0</v>
      </c>
      <c r="M285" s="182">
        <f>SUM('2.CAD NCCF'!M285,'3.USD NCCF'!M285,'4.EUR NCCF'!M285,'5.GBP NCCF'!M285,'6.Other(Incld) NCCF'!M285)</f>
        <v>0</v>
      </c>
      <c r="N285" s="182">
        <f>SUM('2.CAD NCCF'!N285,'3.USD NCCF'!N285,'4.EUR NCCF'!N285,'5.GBP NCCF'!N285,'6.Other(Incld) NCCF'!N285)</f>
        <v>0</v>
      </c>
      <c r="O285" s="184">
        <f>SUM('2.CAD NCCF'!O285,'3.USD NCCF'!O285,'4.EUR NCCF'!O285,'5.GBP NCCF'!O285,'6.Other(Incld) NCCF'!O285)</f>
        <v>0</v>
      </c>
      <c r="P285" s="184">
        <f>SUM('2.CAD NCCF'!P285,'3.USD NCCF'!P285,'4.EUR NCCF'!P285,'5.GBP NCCF'!P285,'6.Other(Incld) NCCF'!P285)</f>
        <v>0</v>
      </c>
      <c r="Q285" s="184">
        <f>SUM('2.CAD NCCF'!Q285,'3.USD NCCF'!Q285,'4.EUR NCCF'!Q285,'5.GBP NCCF'!Q285,'6.Other(Incld) NCCF'!Q285)</f>
        <v>0</v>
      </c>
      <c r="R285" s="184">
        <f>SUM('2.CAD NCCF'!R285,'3.USD NCCF'!R285,'4.EUR NCCF'!R285,'5.GBP NCCF'!R285,'6.Other(Incld) NCCF'!R285)</f>
        <v>0</v>
      </c>
      <c r="S285" s="184">
        <f>SUM('2.CAD NCCF'!S285,'3.USD NCCF'!S285,'4.EUR NCCF'!S285,'5.GBP NCCF'!S285,'6.Other(Incld) NCCF'!S285)</f>
        <v>0</v>
      </c>
      <c r="T285" s="42"/>
      <c r="U285" s="42"/>
      <c r="V285" s="44"/>
      <c r="W285" s="44"/>
      <c r="Y285" s="367"/>
    </row>
    <row r="286" spans="2:25" s="144" customFormat="1" outlineLevel="1" x14ac:dyDescent="0.2">
      <c r="B286" s="25"/>
      <c r="C286" s="24"/>
      <c r="D286" s="24"/>
      <c r="E286" s="24"/>
      <c r="F286" s="176" t="s">
        <v>122</v>
      </c>
      <c r="G286" s="188">
        <f>SUM('2.CAD NCCF'!G286,'3.USD NCCF'!G286,'4.EUR NCCF'!G286,'5.GBP NCCF'!G286,'6.Other(Incld) NCCF'!G286)</f>
        <v>0</v>
      </c>
      <c r="H286" s="178">
        <f>SUM('2.CAD NCCF'!H286,'3.USD NCCF'!H286,'4.EUR NCCF'!H286,'5.GBP NCCF'!H286,'6.Other(Incld) NCCF'!H286)</f>
        <v>0</v>
      </c>
      <c r="I286" s="182">
        <f>SUM('2.CAD NCCF'!I286,'3.USD NCCF'!I286,'4.EUR NCCF'!I286,'5.GBP NCCF'!I286,'6.Other(Incld) NCCF'!I286)</f>
        <v>0</v>
      </c>
      <c r="J286" s="182">
        <f>SUM('2.CAD NCCF'!J286,'3.USD NCCF'!J286,'4.EUR NCCF'!J286,'5.GBP NCCF'!J286,'6.Other(Incld) NCCF'!J286)</f>
        <v>0</v>
      </c>
      <c r="K286" s="192">
        <f>SUM('2.CAD NCCF'!K286,'3.USD NCCF'!K286,'4.EUR NCCF'!K286,'5.GBP NCCF'!K286,'6.Other(Incld) NCCF'!K286)</f>
        <v>0</v>
      </c>
      <c r="L286" s="181">
        <f>SUM('2.CAD NCCF'!L286,'3.USD NCCF'!L286,'4.EUR NCCF'!L286,'5.GBP NCCF'!L286,'6.Other(Incld) NCCF'!L286)</f>
        <v>0</v>
      </c>
      <c r="M286" s="182">
        <f>SUM('2.CAD NCCF'!M286,'3.USD NCCF'!M286,'4.EUR NCCF'!M286,'5.GBP NCCF'!M286,'6.Other(Incld) NCCF'!M286)</f>
        <v>0</v>
      </c>
      <c r="N286" s="182">
        <f>SUM('2.CAD NCCF'!N286,'3.USD NCCF'!N286,'4.EUR NCCF'!N286,'5.GBP NCCF'!N286,'6.Other(Incld) NCCF'!N286)</f>
        <v>0</v>
      </c>
      <c r="O286" s="184">
        <f>SUM('2.CAD NCCF'!O286,'3.USD NCCF'!O286,'4.EUR NCCF'!O286,'5.GBP NCCF'!O286,'6.Other(Incld) NCCF'!O286)</f>
        <v>0</v>
      </c>
      <c r="P286" s="184">
        <f>SUM('2.CAD NCCF'!P286,'3.USD NCCF'!P286,'4.EUR NCCF'!P286,'5.GBP NCCF'!P286,'6.Other(Incld) NCCF'!P286)</f>
        <v>0</v>
      </c>
      <c r="Q286" s="184">
        <f>SUM('2.CAD NCCF'!Q286,'3.USD NCCF'!Q286,'4.EUR NCCF'!Q286,'5.GBP NCCF'!Q286,'6.Other(Incld) NCCF'!Q286)</f>
        <v>0</v>
      </c>
      <c r="R286" s="184">
        <f>SUM('2.CAD NCCF'!R286,'3.USD NCCF'!R286,'4.EUR NCCF'!R286,'5.GBP NCCF'!R286,'6.Other(Incld) NCCF'!R286)</f>
        <v>0</v>
      </c>
      <c r="S286" s="184">
        <f>SUM('2.CAD NCCF'!S286,'3.USD NCCF'!S286,'4.EUR NCCF'!S286,'5.GBP NCCF'!S286,'6.Other(Incld) NCCF'!S286)</f>
        <v>0</v>
      </c>
      <c r="T286" s="184">
        <f>SUM('2.CAD NCCF'!T286,'3.USD NCCF'!T286,'4.EUR NCCF'!T286,'5.GBP NCCF'!T286,'6.Other(Incld) NCCF'!T286)</f>
        <v>0</v>
      </c>
      <c r="U286" s="184">
        <f>SUM('2.CAD NCCF'!U286,'3.USD NCCF'!U286,'4.EUR NCCF'!U286,'5.GBP NCCF'!U286,'6.Other(Incld) NCCF'!U286)</f>
        <v>0</v>
      </c>
      <c r="V286" s="215">
        <f>SUM('2.CAD NCCF'!V286,'3.USD NCCF'!V286,'4.EUR NCCF'!V286,'5.GBP NCCF'!V286,'6.Other(Incld) NCCF'!V286)</f>
        <v>0</v>
      </c>
      <c r="W286" s="48">
        <f>SUM('2.CAD NCCF'!W286,'3.USD NCCF'!W286,'4.EUR NCCF'!W286,'5.GBP NCCF'!W286,'6.Other(Incld) NCCF'!W286)</f>
        <v>0</v>
      </c>
      <c r="Y286" s="367"/>
    </row>
    <row r="287" spans="2:25" s="144" customFormat="1" outlineLevel="1" x14ac:dyDescent="0.2">
      <c r="B287" s="25"/>
      <c r="C287" s="24"/>
      <c r="D287" s="24"/>
      <c r="E287" s="24"/>
      <c r="F287" s="176" t="s">
        <v>123</v>
      </c>
      <c r="G287" s="188">
        <f>SUM('2.CAD NCCF'!G287,'3.USD NCCF'!G287,'4.EUR NCCF'!G287,'5.GBP NCCF'!G287,'6.Other(Incld) NCCF'!G287)</f>
        <v>0</v>
      </c>
      <c r="H287" s="178">
        <f>SUM('2.CAD NCCF'!H287,'3.USD NCCF'!H287,'4.EUR NCCF'!H287,'5.GBP NCCF'!H287,'6.Other(Incld) NCCF'!H287)</f>
        <v>0</v>
      </c>
      <c r="I287" s="182">
        <f>SUM('2.CAD NCCF'!I287,'3.USD NCCF'!I287,'4.EUR NCCF'!I287,'5.GBP NCCF'!I287,'6.Other(Incld) NCCF'!I287)</f>
        <v>0</v>
      </c>
      <c r="J287" s="182">
        <f>SUM('2.CAD NCCF'!J287,'3.USD NCCF'!J287,'4.EUR NCCF'!J287,'5.GBP NCCF'!J287,'6.Other(Incld) NCCF'!J287)</f>
        <v>0</v>
      </c>
      <c r="K287" s="192">
        <f>SUM('2.CAD NCCF'!K287,'3.USD NCCF'!K287,'4.EUR NCCF'!K287,'5.GBP NCCF'!K287,'6.Other(Incld) NCCF'!K287)</f>
        <v>0</v>
      </c>
      <c r="L287" s="214">
        <f>SUM('2.CAD NCCF'!L287,'3.USD NCCF'!L287,'4.EUR NCCF'!L287,'5.GBP NCCF'!L287,'6.Other(Incld) NCCF'!L287)</f>
        <v>0</v>
      </c>
      <c r="M287" s="182">
        <f>SUM('2.CAD NCCF'!M287,'3.USD NCCF'!M287,'4.EUR NCCF'!M287,'5.GBP NCCF'!M287,'6.Other(Incld) NCCF'!M287)</f>
        <v>0</v>
      </c>
      <c r="N287" s="184">
        <f>SUM('2.CAD NCCF'!N287,'3.USD NCCF'!N287,'4.EUR NCCF'!N287,'5.GBP NCCF'!N287,'6.Other(Incld) NCCF'!N287)</f>
        <v>0</v>
      </c>
      <c r="O287" s="184">
        <f>SUM('2.CAD NCCF'!O287,'3.USD NCCF'!O287,'4.EUR NCCF'!O287,'5.GBP NCCF'!O287,'6.Other(Incld) NCCF'!O287)</f>
        <v>0</v>
      </c>
      <c r="P287" s="184">
        <f>SUM('2.CAD NCCF'!P287,'3.USD NCCF'!P287,'4.EUR NCCF'!P287,'5.GBP NCCF'!P287,'6.Other(Incld) NCCF'!P287)</f>
        <v>0</v>
      </c>
      <c r="Q287" s="184">
        <f>SUM('2.CAD NCCF'!Q287,'3.USD NCCF'!Q287,'4.EUR NCCF'!Q287,'5.GBP NCCF'!Q287,'6.Other(Incld) NCCF'!Q287)</f>
        <v>0</v>
      </c>
      <c r="R287" s="184">
        <f>SUM('2.CAD NCCF'!R287,'3.USD NCCF'!R287,'4.EUR NCCF'!R287,'5.GBP NCCF'!R287,'6.Other(Incld) NCCF'!R287)</f>
        <v>0</v>
      </c>
      <c r="S287" s="184">
        <f>SUM('2.CAD NCCF'!S287,'3.USD NCCF'!S287,'4.EUR NCCF'!S287,'5.GBP NCCF'!S287,'6.Other(Incld) NCCF'!S287)</f>
        <v>0</v>
      </c>
      <c r="T287" s="184">
        <f>SUM('2.CAD NCCF'!T287,'3.USD NCCF'!T287,'4.EUR NCCF'!T287,'5.GBP NCCF'!T287,'6.Other(Incld) NCCF'!T287)</f>
        <v>0</v>
      </c>
      <c r="U287" s="184">
        <f>SUM('2.CAD NCCF'!U287,'3.USD NCCF'!U287,'4.EUR NCCF'!U287,'5.GBP NCCF'!U287,'6.Other(Incld) NCCF'!U287)</f>
        <v>0</v>
      </c>
      <c r="V287" s="215">
        <f>SUM('2.CAD NCCF'!V287,'3.USD NCCF'!V287,'4.EUR NCCF'!V287,'5.GBP NCCF'!V287,'6.Other(Incld) NCCF'!V287)</f>
        <v>0</v>
      </c>
      <c r="W287" s="48">
        <f>SUM('2.CAD NCCF'!W287,'3.USD NCCF'!W287,'4.EUR NCCF'!W287,'5.GBP NCCF'!W287,'6.Other(Incld) NCCF'!W287)</f>
        <v>0</v>
      </c>
      <c r="Y287" s="367"/>
    </row>
    <row r="288" spans="2:25" s="144" customFormat="1" x14ac:dyDescent="0.2">
      <c r="B288" s="25"/>
      <c r="C288" s="24"/>
      <c r="D288" s="24"/>
      <c r="E288" s="24" t="s">
        <v>395</v>
      </c>
      <c r="F288" s="64"/>
      <c r="G288" s="69">
        <f t="shared" ref="G288:W288" si="61">SUBTOTAL(9,G289:G294)</f>
        <v>0</v>
      </c>
      <c r="H288" s="34">
        <f t="shared" si="61"/>
        <v>0</v>
      </c>
      <c r="I288" s="34">
        <f t="shared" si="61"/>
        <v>0</v>
      </c>
      <c r="J288" s="34">
        <f t="shared" si="61"/>
        <v>0</v>
      </c>
      <c r="K288" s="34">
        <f t="shared" si="61"/>
        <v>0</v>
      </c>
      <c r="L288" s="35">
        <f t="shared" si="61"/>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70"/>
    </row>
    <row r="289" spans="2:40" s="144" customFormat="1" outlineLevel="1" x14ac:dyDescent="0.2">
      <c r="B289" s="25"/>
      <c r="C289" s="24"/>
      <c r="D289" s="24"/>
      <c r="E289" s="23"/>
      <c r="F289" s="176" t="s">
        <v>396</v>
      </c>
      <c r="G289" s="188">
        <f>SUM('2.CAD NCCF'!G289,'3.USD NCCF'!G289,'4.EUR NCCF'!G289,'5.GBP NCCF'!G289,'6.Other(Incld) NCCF'!G289)</f>
        <v>0</v>
      </c>
      <c r="H289" s="178">
        <f>SUM('2.CAD NCCF'!H289,'3.USD NCCF'!H289,'4.EUR NCCF'!H289,'5.GBP NCCF'!H289,'6.Other(Incld) NCCF'!H289)</f>
        <v>0</v>
      </c>
      <c r="I289" s="182">
        <f>SUM('2.CAD NCCF'!I289,'3.USD NCCF'!I289,'4.EUR NCCF'!I289,'5.GBP NCCF'!I289,'6.Other(Incld) NCCF'!I289)</f>
        <v>0</v>
      </c>
      <c r="J289" s="182">
        <f>SUM('2.CAD NCCF'!J289,'3.USD NCCF'!J289,'4.EUR NCCF'!J289,'5.GBP NCCF'!J289,'6.Other(Incld) NCCF'!J289)</f>
        <v>0</v>
      </c>
      <c r="K289" s="192">
        <f>SUM('2.CAD NCCF'!K289,'3.USD NCCF'!K289,'4.EUR NCCF'!K289,'5.GBP NCCF'!K289,'6.Other(Incld) NCCF'!K289)</f>
        <v>0</v>
      </c>
      <c r="L289" s="181">
        <f>SUM('2.CAD NCCF'!L289,'3.USD NCCF'!L289,'4.EUR NCCF'!L289,'5.GBP NCCF'!L289,'6.Other(Incld) NCCF'!L289)</f>
        <v>0</v>
      </c>
      <c r="M289" s="42"/>
      <c r="N289" s="42"/>
      <c r="O289" s="42"/>
      <c r="P289" s="42"/>
      <c r="Q289" s="42"/>
      <c r="R289" s="42"/>
      <c r="S289" s="42"/>
      <c r="T289" s="42"/>
      <c r="U289" s="42"/>
      <c r="V289" s="44"/>
      <c r="W289" s="44"/>
      <c r="Y289" s="367"/>
    </row>
    <row r="290" spans="2:40" s="144" customFormat="1" outlineLevel="1" x14ac:dyDescent="0.2">
      <c r="B290" s="25"/>
      <c r="C290" s="24"/>
      <c r="D290" s="24"/>
      <c r="E290" s="23"/>
      <c r="F290" s="176" t="s">
        <v>397</v>
      </c>
      <c r="G290" s="188">
        <f>SUM('2.CAD NCCF'!G290,'3.USD NCCF'!G290,'4.EUR NCCF'!G290,'5.GBP NCCF'!G290,'6.Other(Incld) NCCF'!G290)</f>
        <v>0</v>
      </c>
      <c r="H290" s="178">
        <f>SUM('2.CAD NCCF'!H290,'3.USD NCCF'!H290,'4.EUR NCCF'!H290,'5.GBP NCCF'!H290,'6.Other(Incld) NCCF'!H290)</f>
        <v>0</v>
      </c>
      <c r="I290" s="182">
        <f>SUM('2.CAD NCCF'!I290,'3.USD NCCF'!I290,'4.EUR NCCF'!I290,'5.GBP NCCF'!I290,'6.Other(Incld) NCCF'!I290)</f>
        <v>0</v>
      </c>
      <c r="J290" s="182">
        <f>SUM('2.CAD NCCF'!J290,'3.USD NCCF'!J290,'4.EUR NCCF'!J290,'5.GBP NCCF'!J290,'6.Other(Incld) NCCF'!J290)</f>
        <v>0</v>
      </c>
      <c r="K290" s="192">
        <f>SUM('2.CAD NCCF'!K290,'3.USD NCCF'!K290,'4.EUR NCCF'!K290,'5.GBP NCCF'!K290,'6.Other(Incld) NCCF'!K290)</f>
        <v>0</v>
      </c>
      <c r="L290" s="181">
        <f>SUM('2.CAD NCCF'!L290,'3.USD NCCF'!L290,'4.EUR NCCF'!L290,'5.GBP NCCF'!L290,'6.Other(Incld) NCCF'!L290)</f>
        <v>0</v>
      </c>
      <c r="M290" s="182">
        <f>SUM('2.CAD NCCF'!M290,'3.USD NCCF'!M290,'4.EUR NCCF'!M290,'5.GBP NCCF'!M290,'6.Other(Incld) NCCF'!M290)</f>
        <v>0</v>
      </c>
      <c r="N290" s="42"/>
      <c r="O290" s="42"/>
      <c r="P290" s="42"/>
      <c r="Q290" s="42"/>
      <c r="R290" s="42"/>
      <c r="S290" s="42"/>
      <c r="T290" s="42"/>
      <c r="U290" s="42"/>
      <c r="V290" s="44"/>
      <c r="W290" s="44"/>
      <c r="Y290" s="367"/>
    </row>
    <row r="291" spans="2:40" s="144" customFormat="1" outlineLevel="1" x14ac:dyDescent="0.2">
      <c r="B291" s="25"/>
      <c r="C291" s="24"/>
      <c r="D291" s="24"/>
      <c r="E291" s="23"/>
      <c r="F291" s="176" t="s">
        <v>398</v>
      </c>
      <c r="G291" s="188">
        <f>SUM('2.CAD NCCF'!G291,'3.USD NCCF'!G291,'4.EUR NCCF'!G291,'5.GBP NCCF'!G291,'6.Other(Incld) NCCF'!G291)</f>
        <v>0</v>
      </c>
      <c r="H291" s="178">
        <f>SUM('2.CAD NCCF'!H291,'3.USD NCCF'!H291,'4.EUR NCCF'!H291,'5.GBP NCCF'!H291,'6.Other(Incld) NCCF'!H291)</f>
        <v>0</v>
      </c>
      <c r="I291" s="182">
        <f>SUM('2.CAD NCCF'!I291,'3.USD NCCF'!I291,'4.EUR NCCF'!I291,'5.GBP NCCF'!I291,'6.Other(Incld) NCCF'!I291)</f>
        <v>0</v>
      </c>
      <c r="J291" s="182">
        <f>SUM('2.CAD NCCF'!J291,'3.USD NCCF'!J291,'4.EUR NCCF'!J291,'5.GBP NCCF'!J291,'6.Other(Incld) NCCF'!J291)</f>
        <v>0</v>
      </c>
      <c r="K291" s="192">
        <f>SUM('2.CAD NCCF'!K291,'3.USD NCCF'!K291,'4.EUR NCCF'!K291,'5.GBP NCCF'!K291,'6.Other(Incld) NCCF'!K291)</f>
        <v>0</v>
      </c>
      <c r="L291" s="181">
        <f>SUM('2.CAD NCCF'!L291,'3.USD NCCF'!L291,'4.EUR NCCF'!L291,'5.GBP NCCF'!L291,'6.Other(Incld) NCCF'!L291)</f>
        <v>0</v>
      </c>
      <c r="M291" s="182">
        <f>SUM('2.CAD NCCF'!M291,'3.USD NCCF'!M291,'4.EUR NCCF'!M291,'5.GBP NCCF'!M291,'6.Other(Incld) NCCF'!M291)</f>
        <v>0</v>
      </c>
      <c r="N291" s="182">
        <f>SUM('2.CAD NCCF'!N291,'3.USD NCCF'!N291,'4.EUR NCCF'!N291,'5.GBP NCCF'!N291,'6.Other(Incld) NCCF'!N291)</f>
        <v>0</v>
      </c>
      <c r="O291" s="182">
        <f>SUM('2.CAD NCCF'!O291,'3.USD NCCF'!O291,'4.EUR NCCF'!O291,'5.GBP NCCF'!O291,'6.Other(Incld) NCCF'!O291)</f>
        <v>0</v>
      </c>
      <c r="P291" s="42"/>
      <c r="Q291" s="42"/>
      <c r="R291" s="42"/>
      <c r="S291" s="42"/>
      <c r="T291" s="42"/>
      <c r="U291" s="42"/>
      <c r="V291" s="44"/>
      <c r="W291" s="44"/>
      <c r="Y291" s="367"/>
    </row>
    <row r="292" spans="2:40" s="144" customFormat="1" outlineLevel="1" x14ac:dyDescent="0.2">
      <c r="B292" s="25"/>
      <c r="C292" s="24"/>
      <c r="D292" s="24"/>
      <c r="E292" s="23"/>
      <c r="F292" s="176" t="s">
        <v>401</v>
      </c>
      <c r="G292" s="188">
        <f>SUM('2.CAD NCCF'!G292,'3.USD NCCF'!G292,'4.EUR NCCF'!G292,'5.GBP NCCF'!G292,'6.Other(Incld) NCCF'!G292)</f>
        <v>0</v>
      </c>
      <c r="H292" s="178">
        <f>SUM('2.CAD NCCF'!H292,'3.USD NCCF'!H292,'4.EUR NCCF'!H292,'5.GBP NCCF'!H292,'6.Other(Incld) NCCF'!H292)</f>
        <v>0</v>
      </c>
      <c r="I292" s="182">
        <f>SUM('2.CAD NCCF'!I292,'3.USD NCCF'!I292,'4.EUR NCCF'!I292,'5.GBP NCCF'!I292,'6.Other(Incld) NCCF'!I292)</f>
        <v>0</v>
      </c>
      <c r="J292" s="182">
        <f>SUM('2.CAD NCCF'!J292,'3.USD NCCF'!J292,'4.EUR NCCF'!J292,'5.GBP NCCF'!J292,'6.Other(Incld) NCCF'!J292)</f>
        <v>0</v>
      </c>
      <c r="K292" s="192">
        <f>SUM('2.CAD NCCF'!K292,'3.USD NCCF'!K292,'4.EUR NCCF'!K292,'5.GBP NCCF'!K292,'6.Other(Incld) NCCF'!K292)</f>
        <v>0</v>
      </c>
      <c r="L292" s="181">
        <f>SUM('2.CAD NCCF'!L292,'3.USD NCCF'!L292,'4.EUR NCCF'!L292,'5.GBP NCCF'!L292,'6.Other(Incld) NCCF'!L292)</f>
        <v>0</v>
      </c>
      <c r="M292" s="182">
        <f>SUM('2.CAD NCCF'!M292,'3.USD NCCF'!M292,'4.EUR NCCF'!M292,'5.GBP NCCF'!M292,'6.Other(Incld) NCCF'!M292)</f>
        <v>0</v>
      </c>
      <c r="N292" s="182">
        <f>SUM('2.CAD NCCF'!N292,'3.USD NCCF'!N292,'4.EUR NCCF'!N292,'5.GBP NCCF'!N292,'6.Other(Incld) NCCF'!N292)</f>
        <v>0</v>
      </c>
      <c r="O292" s="184">
        <f>SUM('2.CAD NCCF'!O292,'3.USD NCCF'!O292,'4.EUR NCCF'!O292,'5.GBP NCCF'!O292,'6.Other(Incld) NCCF'!O292)</f>
        <v>0</v>
      </c>
      <c r="P292" s="184">
        <f>SUM('2.CAD NCCF'!P292,'3.USD NCCF'!P292,'4.EUR NCCF'!P292,'5.GBP NCCF'!P292,'6.Other(Incld) NCCF'!P292)</f>
        <v>0</v>
      </c>
      <c r="Q292" s="184">
        <f>SUM('2.CAD NCCF'!Q292,'3.USD NCCF'!Q292,'4.EUR NCCF'!Q292,'5.GBP NCCF'!Q292,'6.Other(Incld) NCCF'!Q292)</f>
        <v>0</v>
      </c>
      <c r="R292" s="184">
        <f>SUM('2.CAD NCCF'!R292,'3.USD NCCF'!R292,'4.EUR NCCF'!R292,'5.GBP NCCF'!R292,'6.Other(Incld) NCCF'!R292)</f>
        <v>0</v>
      </c>
      <c r="S292" s="184">
        <f>SUM('2.CAD NCCF'!S292,'3.USD NCCF'!S292,'4.EUR NCCF'!S292,'5.GBP NCCF'!S292,'6.Other(Incld) NCCF'!S292)</f>
        <v>0</v>
      </c>
      <c r="T292" s="42"/>
      <c r="U292" s="42"/>
      <c r="V292" s="44"/>
      <c r="W292" s="44"/>
      <c r="Y292" s="367"/>
    </row>
    <row r="293" spans="2:40" s="144" customFormat="1" outlineLevel="1" x14ac:dyDescent="0.2">
      <c r="B293" s="25"/>
      <c r="C293" s="24"/>
      <c r="D293" s="24"/>
      <c r="E293" s="23"/>
      <c r="F293" s="176" t="s">
        <v>399</v>
      </c>
      <c r="G293" s="188">
        <f>SUM('2.CAD NCCF'!G293,'3.USD NCCF'!G293,'4.EUR NCCF'!G293,'5.GBP NCCF'!G293,'6.Other(Incld) NCCF'!G293)</f>
        <v>0</v>
      </c>
      <c r="H293" s="178">
        <f>SUM('2.CAD NCCF'!H293,'3.USD NCCF'!H293,'4.EUR NCCF'!H293,'5.GBP NCCF'!H293,'6.Other(Incld) NCCF'!H293)</f>
        <v>0</v>
      </c>
      <c r="I293" s="182">
        <f>SUM('2.CAD NCCF'!I293,'3.USD NCCF'!I293,'4.EUR NCCF'!I293,'5.GBP NCCF'!I293,'6.Other(Incld) NCCF'!I293)</f>
        <v>0</v>
      </c>
      <c r="J293" s="182">
        <f>SUM('2.CAD NCCF'!J293,'3.USD NCCF'!J293,'4.EUR NCCF'!J293,'5.GBP NCCF'!J293,'6.Other(Incld) NCCF'!J293)</f>
        <v>0</v>
      </c>
      <c r="K293" s="192">
        <f>SUM('2.CAD NCCF'!K293,'3.USD NCCF'!K293,'4.EUR NCCF'!K293,'5.GBP NCCF'!K293,'6.Other(Incld) NCCF'!K293)</f>
        <v>0</v>
      </c>
      <c r="L293" s="181">
        <f>SUM('2.CAD NCCF'!L293,'3.USD NCCF'!L293,'4.EUR NCCF'!L293,'5.GBP NCCF'!L293,'6.Other(Incld) NCCF'!L293)</f>
        <v>0</v>
      </c>
      <c r="M293" s="182">
        <f>SUM('2.CAD NCCF'!M293,'3.USD NCCF'!M293,'4.EUR NCCF'!M293,'5.GBP NCCF'!M293,'6.Other(Incld) NCCF'!M293)</f>
        <v>0</v>
      </c>
      <c r="N293" s="182">
        <f>SUM('2.CAD NCCF'!N293,'3.USD NCCF'!N293,'4.EUR NCCF'!N293,'5.GBP NCCF'!N293,'6.Other(Incld) NCCF'!N293)</f>
        <v>0</v>
      </c>
      <c r="O293" s="184">
        <f>SUM('2.CAD NCCF'!O293,'3.USD NCCF'!O293,'4.EUR NCCF'!O293,'5.GBP NCCF'!O293,'6.Other(Incld) NCCF'!O293)</f>
        <v>0</v>
      </c>
      <c r="P293" s="184">
        <f>SUM('2.CAD NCCF'!P293,'3.USD NCCF'!P293,'4.EUR NCCF'!P293,'5.GBP NCCF'!P293,'6.Other(Incld) NCCF'!P293)</f>
        <v>0</v>
      </c>
      <c r="Q293" s="184">
        <f>SUM('2.CAD NCCF'!Q293,'3.USD NCCF'!Q293,'4.EUR NCCF'!Q293,'5.GBP NCCF'!Q293,'6.Other(Incld) NCCF'!Q293)</f>
        <v>0</v>
      </c>
      <c r="R293" s="184">
        <f>SUM('2.CAD NCCF'!R293,'3.USD NCCF'!R293,'4.EUR NCCF'!R293,'5.GBP NCCF'!R293,'6.Other(Incld) NCCF'!R293)</f>
        <v>0</v>
      </c>
      <c r="S293" s="184">
        <f>SUM('2.CAD NCCF'!S293,'3.USD NCCF'!S293,'4.EUR NCCF'!S293,'5.GBP NCCF'!S293,'6.Other(Incld) NCCF'!S293)</f>
        <v>0</v>
      </c>
      <c r="T293" s="184">
        <f>SUM('2.CAD NCCF'!T293,'3.USD NCCF'!T293,'4.EUR NCCF'!T293,'5.GBP NCCF'!T293,'6.Other(Incld) NCCF'!T293)</f>
        <v>0</v>
      </c>
      <c r="U293" s="184">
        <f>SUM('2.CAD NCCF'!U293,'3.USD NCCF'!U293,'4.EUR NCCF'!U293,'5.GBP NCCF'!U293,'6.Other(Incld) NCCF'!U293)</f>
        <v>0</v>
      </c>
      <c r="V293" s="215">
        <f>SUM('2.CAD NCCF'!V293,'3.USD NCCF'!V293,'4.EUR NCCF'!V293,'5.GBP NCCF'!V293,'6.Other(Incld) NCCF'!V293)</f>
        <v>0</v>
      </c>
      <c r="W293" s="48">
        <f>SUM('2.CAD NCCF'!W293,'3.USD NCCF'!W293,'4.EUR NCCF'!W293,'5.GBP NCCF'!W293,'6.Other(Incld) NCCF'!W293)</f>
        <v>0</v>
      </c>
      <c r="Y293" s="367"/>
    </row>
    <row r="294" spans="2:40" s="144" customFormat="1" outlineLevel="1" x14ac:dyDescent="0.2">
      <c r="B294" s="25"/>
      <c r="C294" s="24"/>
      <c r="D294" s="24"/>
      <c r="E294" s="23"/>
      <c r="F294" s="176" t="s">
        <v>400</v>
      </c>
      <c r="G294" s="188">
        <f>SUM('2.CAD NCCF'!G294,'3.USD NCCF'!G294,'4.EUR NCCF'!G294,'5.GBP NCCF'!G294,'6.Other(Incld) NCCF'!G294)</f>
        <v>0</v>
      </c>
      <c r="H294" s="178">
        <f>SUM('2.CAD NCCF'!H294,'3.USD NCCF'!H294,'4.EUR NCCF'!H294,'5.GBP NCCF'!H294,'6.Other(Incld) NCCF'!H294)</f>
        <v>0</v>
      </c>
      <c r="I294" s="182">
        <f>SUM('2.CAD NCCF'!I294,'3.USD NCCF'!I294,'4.EUR NCCF'!I294,'5.GBP NCCF'!I294,'6.Other(Incld) NCCF'!I294)</f>
        <v>0</v>
      </c>
      <c r="J294" s="182">
        <f>SUM('2.CAD NCCF'!J294,'3.USD NCCF'!J294,'4.EUR NCCF'!J294,'5.GBP NCCF'!J294,'6.Other(Incld) NCCF'!J294)</f>
        <v>0</v>
      </c>
      <c r="K294" s="192">
        <f>SUM('2.CAD NCCF'!K294,'3.USD NCCF'!K294,'4.EUR NCCF'!K294,'5.GBP NCCF'!K294,'6.Other(Incld) NCCF'!K294)</f>
        <v>0</v>
      </c>
      <c r="L294" s="214">
        <f>SUM('2.CAD NCCF'!L294,'3.USD NCCF'!L294,'4.EUR NCCF'!L294,'5.GBP NCCF'!L294,'6.Other(Incld) NCCF'!L294)</f>
        <v>0</v>
      </c>
      <c r="M294" s="182">
        <f>SUM('2.CAD NCCF'!M294,'3.USD NCCF'!M294,'4.EUR NCCF'!M294,'5.GBP NCCF'!M294,'6.Other(Incld) NCCF'!M294)</f>
        <v>0</v>
      </c>
      <c r="N294" s="184">
        <f>SUM('2.CAD NCCF'!N294,'3.USD NCCF'!N294,'4.EUR NCCF'!N294,'5.GBP NCCF'!N294,'6.Other(Incld) NCCF'!N294)</f>
        <v>0</v>
      </c>
      <c r="O294" s="184">
        <f>SUM('2.CAD NCCF'!O294,'3.USD NCCF'!O294,'4.EUR NCCF'!O294,'5.GBP NCCF'!O294,'6.Other(Incld) NCCF'!O294)</f>
        <v>0</v>
      </c>
      <c r="P294" s="184">
        <f>SUM('2.CAD NCCF'!P294,'3.USD NCCF'!P294,'4.EUR NCCF'!P294,'5.GBP NCCF'!P294,'6.Other(Incld) NCCF'!P294)</f>
        <v>0</v>
      </c>
      <c r="Q294" s="184">
        <f>SUM('2.CAD NCCF'!Q294,'3.USD NCCF'!Q294,'4.EUR NCCF'!Q294,'5.GBP NCCF'!Q294,'6.Other(Incld) NCCF'!Q294)</f>
        <v>0</v>
      </c>
      <c r="R294" s="184">
        <f>SUM('2.CAD NCCF'!R294,'3.USD NCCF'!R294,'4.EUR NCCF'!R294,'5.GBP NCCF'!R294,'6.Other(Incld) NCCF'!R294)</f>
        <v>0</v>
      </c>
      <c r="S294" s="184">
        <f>SUM('2.CAD NCCF'!S294,'3.USD NCCF'!S294,'4.EUR NCCF'!S294,'5.GBP NCCF'!S294,'6.Other(Incld) NCCF'!S294)</f>
        <v>0</v>
      </c>
      <c r="T294" s="184">
        <f>SUM('2.CAD NCCF'!T294,'3.USD NCCF'!T294,'4.EUR NCCF'!T294,'5.GBP NCCF'!T294,'6.Other(Incld) NCCF'!T294)</f>
        <v>0</v>
      </c>
      <c r="U294" s="184">
        <f>SUM('2.CAD NCCF'!U294,'3.USD NCCF'!U294,'4.EUR NCCF'!U294,'5.GBP NCCF'!U294,'6.Other(Incld) NCCF'!U294)</f>
        <v>0</v>
      </c>
      <c r="V294" s="215">
        <f>SUM('2.CAD NCCF'!V294,'3.USD NCCF'!V294,'4.EUR NCCF'!V294,'5.GBP NCCF'!V294,'6.Other(Incld) NCCF'!V294)</f>
        <v>0</v>
      </c>
      <c r="W294" s="48">
        <f>SUM('2.CAD NCCF'!W294,'3.USD NCCF'!W294,'4.EUR NCCF'!W294,'5.GBP NCCF'!W294,'6.Other(Incld) NCCF'!W294)</f>
        <v>0</v>
      </c>
      <c r="Y294" s="367"/>
    </row>
    <row r="295" spans="2:40" s="144"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70"/>
    </row>
    <row r="296" spans="2:40" s="144" customFormat="1" outlineLevel="1" x14ac:dyDescent="0.2">
      <c r="B296" s="71"/>
      <c r="C296" s="64"/>
      <c r="D296" s="65"/>
      <c r="E296" s="24"/>
      <c r="F296" s="176" t="s">
        <v>253</v>
      </c>
      <c r="G296" s="188">
        <f>SUM('2.CAD NCCF'!G296,'3.USD NCCF'!G296,'4.EUR NCCF'!G296,'5.GBP NCCF'!G296,'6.Other(Incld) NCCF'!G296)</f>
        <v>0</v>
      </c>
      <c r="H296" s="178">
        <f>SUM('2.CAD NCCF'!H296,'3.USD NCCF'!H296,'4.EUR NCCF'!H296,'5.GBP NCCF'!H296,'6.Other(Incld) NCCF'!H296)</f>
        <v>0</v>
      </c>
      <c r="I296" s="182">
        <f>SUM('2.CAD NCCF'!I296,'3.USD NCCF'!I296,'4.EUR NCCF'!I296,'5.GBP NCCF'!I296,'6.Other(Incld) NCCF'!I296)</f>
        <v>0</v>
      </c>
      <c r="J296" s="182">
        <f>SUM('2.CAD NCCF'!J296,'3.USD NCCF'!J296,'4.EUR NCCF'!J296,'5.GBP NCCF'!J296,'6.Other(Incld) NCCF'!J296)</f>
        <v>0</v>
      </c>
      <c r="K296" s="192">
        <f>SUM('2.CAD NCCF'!K296,'3.USD NCCF'!K296,'4.EUR NCCF'!K296,'5.GBP NCCF'!K296,'6.Other(Incld) NCCF'!K296)</f>
        <v>0</v>
      </c>
      <c r="L296" s="214">
        <f>SUM('2.CAD NCCF'!L296,'3.USD NCCF'!L296,'4.EUR NCCF'!L296,'5.GBP NCCF'!L296,'6.Other(Incld) NCCF'!L296)</f>
        <v>0</v>
      </c>
      <c r="M296" s="213">
        <f>SUM('2.CAD NCCF'!M296,'3.USD NCCF'!M296,'4.EUR NCCF'!M296,'5.GBP NCCF'!M296,'6.Other(Incld) NCCF'!M296)</f>
        <v>0</v>
      </c>
      <c r="N296" s="184">
        <f>SUM('2.CAD NCCF'!N296,'3.USD NCCF'!N296,'4.EUR NCCF'!N296,'5.GBP NCCF'!N296,'6.Other(Incld) NCCF'!N296)</f>
        <v>0</v>
      </c>
      <c r="O296" s="184">
        <f>SUM('2.CAD NCCF'!O296,'3.USD NCCF'!O296,'4.EUR NCCF'!O296,'5.GBP NCCF'!O296,'6.Other(Incld) NCCF'!O296)</f>
        <v>0</v>
      </c>
      <c r="P296" s="184">
        <f>SUM('2.CAD NCCF'!P296,'3.USD NCCF'!P296,'4.EUR NCCF'!P296,'5.GBP NCCF'!P296,'6.Other(Incld) NCCF'!P296)</f>
        <v>0</v>
      </c>
      <c r="Q296" s="184">
        <f>SUM('2.CAD NCCF'!Q296,'3.USD NCCF'!Q296,'4.EUR NCCF'!Q296,'5.GBP NCCF'!Q296,'6.Other(Incld) NCCF'!Q296)</f>
        <v>0</v>
      </c>
      <c r="R296" s="184">
        <f>SUM('2.CAD NCCF'!R296,'3.USD NCCF'!R296,'4.EUR NCCF'!R296,'5.GBP NCCF'!R296,'6.Other(Incld) NCCF'!R296)</f>
        <v>0</v>
      </c>
      <c r="S296" s="184">
        <f>SUM('2.CAD NCCF'!S296,'3.USD NCCF'!S296,'4.EUR NCCF'!S296,'5.GBP NCCF'!S296,'6.Other(Incld) NCCF'!S296)</f>
        <v>0</v>
      </c>
      <c r="T296" s="184">
        <f>SUM('2.CAD NCCF'!T296,'3.USD NCCF'!T296,'4.EUR NCCF'!T296,'5.GBP NCCF'!T296,'6.Other(Incld) NCCF'!T296)</f>
        <v>0</v>
      </c>
      <c r="U296" s="189">
        <f>SUM('2.CAD NCCF'!U296,'3.USD NCCF'!U296,'4.EUR NCCF'!U296,'5.GBP NCCF'!U296,'6.Other(Incld) NCCF'!U296)</f>
        <v>0</v>
      </c>
      <c r="V296" s="215">
        <f>SUM('2.CAD NCCF'!V296,'3.USD NCCF'!V296,'4.EUR NCCF'!V296,'5.GBP NCCF'!V296,'6.Other(Incld) NCCF'!V296)</f>
        <v>0</v>
      </c>
      <c r="W296" s="48">
        <f>SUM('2.CAD NCCF'!W296,'3.USD NCCF'!W296,'4.EUR NCCF'!W296,'5.GBP NCCF'!W296,'6.Other(Incld) NCCF'!W296)</f>
        <v>0</v>
      </c>
      <c r="Y296" s="367"/>
    </row>
    <row r="297" spans="2:40" s="144" customFormat="1" outlineLevel="1" x14ac:dyDescent="0.2">
      <c r="B297" s="71"/>
      <c r="C297" s="64"/>
      <c r="D297" s="65"/>
      <c r="E297" s="24"/>
      <c r="F297" s="176" t="s">
        <v>254</v>
      </c>
      <c r="G297" s="188">
        <f>SUM('2.CAD NCCF'!G297,'3.USD NCCF'!G297,'4.EUR NCCF'!G297,'5.GBP NCCF'!G297,'6.Other(Incld) NCCF'!G297)</f>
        <v>0</v>
      </c>
      <c r="H297" s="218">
        <f>SUM('2.CAD NCCF'!H297,'3.USD NCCF'!H297,'4.EUR NCCF'!H297,'5.GBP NCCF'!H297,'6.Other(Incld) NCCF'!H297)</f>
        <v>0</v>
      </c>
      <c r="I297" s="219">
        <f>SUM('2.CAD NCCF'!I297,'3.USD NCCF'!I297,'4.EUR NCCF'!I297,'5.GBP NCCF'!I297,'6.Other(Incld) NCCF'!I297)</f>
        <v>0</v>
      </c>
      <c r="J297" s="219">
        <f>SUM('2.CAD NCCF'!J297,'3.USD NCCF'!J297,'4.EUR NCCF'!J297,'5.GBP NCCF'!J297,'6.Other(Incld) NCCF'!J297)</f>
        <v>0</v>
      </c>
      <c r="K297" s="333">
        <f>SUM('2.CAD NCCF'!K297,'3.USD NCCF'!K297,'4.EUR NCCF'!K297,'5.GBP NCCF'!K297,'6.Other(Incld) NCCF'!K297)</f>
        <v>0</v>
      </c>
      <c r="L297" s="214">
        <f>SUM('2.CAD NCCF'!L297,'3.USD NCCF'!L297,'4.EUR NCCF'!L297,'5.GBP NCCF'!L297,'6.Other(Incld) NCCF'!L297)</f>
        <v>0</v>
      </c>
      <c r="M297" s="213">
        <f>SUM('2.CAD NCCF'!M297,'3.USD NCCF'!M297,'4.EUR NCCF'!M297,'5.GBP NCCF'!M297,'6.Other(Incld) NCCF'!M297)</f>
        <v>0</v>
      </c>
      <c r="N297" s="184">
        <f>SUM('2.CAD NCCF'!N297,'3.USD NCCF'!N297,'4.EUR NCCF'!N297,'5.GBP NCCF'!N297,'6.Other(Incld) NCCF'!N297)</f>
        <v>0</v>
      </c>
      <c r="O297" s="184">
        <f>SUM('2.CAD NCCF'!O297,'3.USD NCCF'!O297,'4.EUR NCCF'!O297,'5.GBP NCCF'!O297,'6.Other(Incld) NCCF'!O297)</f>
        <v>0</v>
      </c>
      <c r="P297" s="184">
        <f>SUM('2.CAD NCCF'!P297,'3.USD NCCF'!P297,'4.EUR NCCF'!P297,'5.GBP NCCF'!P297,'6.Other(Incld) NCCF'!P297)</f>
        <v>0</v>
      </c>
      <c r="Q297" s="184">
        <f>SUM('2.CAD NCCF'!Q297,'3.USD NCCF'!Q297,'4.EUR NCCF'!Q297,'5.GBP NCCF'!Q297,'6.Other(Incld) NCCF'!Q297)</f>
        <v>0</v>
      </c>
      <c r="R297" s="184">
        <f>SUM('2.CAD NCCF'!R297,'3.USD NCCF'!R297,'4.EUR NCCF'!R297,'5.GBP NCCF'!R297,'6.Other(Incld) NCCF'!R297)</f>
        <v>0</v>
      </c>
      <c r="S297" s="184">
        <f>SUM('2.CAD NCCF'!S297,'3.USD NCCF'!S297,'4.EUR NCCF'!S297,'5.GBP NCCF'!S297,'6.Other(Incld) NCCF'!S297)</f>
        <v>0</v>
      </c>
      <c r="T297" s="184">
        <f>SUM('2.CAD NCCF'!T297,'3.USD NCCF'!T297,'4.EUR NCCF'!T297,'5.GBP NCCF'!T297,'6.Other(Incld) NCCF'!T297)</f>
        <v>0</v>
      </c>
      <c r="U297" s="189">
        <f>SUM('2.CAD NCCF'!U297,'3.USD NCCF'!U297,'4.EUR NCCF'!U297,'5.GBP NCCF'!U297,'6.Other(Incld) NCCF'!U297)</f>
        <v>0</v>
      </c>
      <c r="V297" s="215">
        <f>SUM('2.CAD NCCF'!V297,'3.USD NCCF'!V297,'4.EUR NCCF'!V297,'5.GBP NCCF'!V297,'6.Other(Incld) NCCF'!V297)</f>
        <v>0</v>
      </c>
      <c r="W297" s="48">
        <f>SUM('2.CAD NCCF'!W297,'3.USD NCCF'!W297,'4.EUR NCCF'!W297,'5.GBP NCCF'!W297,'6.Other(Incld) NCCF'!W297)</f>
        <v>0</v>
      </c>
      <c r="Y297" s="367"/>
    </row>
    <row r="298" spans="2:40" x14ac:dyDescent="0.2">
      <c r="B298" s="71"/>
      <c r="C298" s="64"/>
      <c r="D298" s="65" t="s">
        <v>125</v>
      </c>
      <c r="E298" s="64"/>
      <c r="F298" s="24"/>
      <c r="G298" s="75"/>
      <c r="H298" s="38"/>
      <c r="I298" s="39"/>
      <c r="J298" s="39"/>
      <c r="K298" s="39"/>
      <c r="L298" s="40"/>
      <c r="M298" s="38"/>
      <c r="N298" s="39"/>
      <c r="O298" s="39"/>
      <c r="P298" s="39"/>
      <c r="Q298" s="39"/>
      <c r="R298" s="39"/>
      <c r="S298" s="39"/>
      <c r="T298" s="39"/>
      <c r="U298" s="39"/>
      <c r="V298" s="41"/>
      <c r="W298" s="41"/>
      <c r="X298" s="147"/>
      <c r="Y298" s="584"/>
      <c r="Z298" s="144"/>
    </row>
    <row r="299" spans="2:40" x14ac:dyDescent="0.2">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40" outlineLevel="1" x14ac:dyDescent="0.2">
      <c r="B300" s="71"/>
      <c r="C300" s="64"/>
      <c r="D300" s="64"/>
      <c r="E300" s="64"/>
      <c r="F300" s="176" t="s">
        <v>379</v>
      </c>
      <c r="G300" s="188">
        <f>SUM('2.CAD NCCF'!G300,'3.USD NCCF'!G300,'4.EUR NCCF'!G300,'5.GBP NCCF'!G300,'6.Other(Incld) NCCF'!G300)</f>
        <v>0</v>
      </c>
      <c r="H300" s="42"/>
      <c r="I300" s="42"/>
      <c r="J300" s="42"/>
      <c r="K300" s="42"/>
      <c r="L300" s="43"/>
      <c r="M300" s="42"/>
      <c r="N300" s="42"/>
      <c r="O300" s="42"/>
      <c r="P300" s="42"/>
      <c r="Q300" s="42"/>
      <c r="R300" s="42"/>
      <c r="S300" s="42"/>
      <c r="T300" s="42"/>
      <c r="U300" s="42"/>
      <c r="V300" s="44"/>
      <c r="W300" s="44"/>
      <c r="X300" s="149"/>
      <c r="Y300" s="367"/>
      <c r="Z300" s="149"/>
    </row>
    <row r="301" spans="2:40" outlineLevel="1" x14ac:dyDescent="0.2">
      <c r="B301" s="71"/>
      <c r="C301" s="64"/>
      <c r="D301" s="64"/>
      <c r="E301" s="64"/>
      <c r="F301" s="176" t="s">
        <v>380</v>
      </c>
      <c r="G301" s="188">
        <f>SUM('2.CAD NCCF'!G301,'3.USD NCCF'!G301,'4.EUR NCCF'!G301,'5.GBP NCCF'!G301,'6.Other(Incld) NCCF'!G301)</f>
        <v>0</v>
      </c>
      <c r="H301" s="42"/>
      <c r="I301" s="42"/>
      <c r="J301" s="42"/>
      <c r="K301" s="42"/>
      <c r="L301" s="43"/>
      <c r="M301" s="42"/>
      <c r="N301" s="42"/>
      <c r="O301" s="42"/>
      <c r="P301" s="42"/>
      <c r="Q301" s="42"/>
      <c r="R301" s="42"/>
      <c r="S301" s="42"/>
      <c r="T301" s="42"/>
      <c r="U301" s="42"/>
      <c r="V301" s="44"/>
      <c r="W301" s="44"/>
      <c r="X301" s="149"/>
      <c r="Y301" s="367"/>
      <c r="Z301" s="149"/>
    </row>
    <row r="302" spans="2:40" outlineLevel="1" x14ac:dyDescent="0.2">
      <c r="B302" s="71"/>
      <c r="C302" s="64"/>
      <c r="D302" s="64"/>
      <c r="E302" s="64"/>
      <c r="F302" s="176" t="s">
        <v>381</v>
      </c>
      <c r="G302" s="188">
        <f>SUM('2.CAD NCCF'!G302,'3.USD NCCF'!G302,'4.EUR NCCF'!G302,'5.GBP NCCF'!G302,'6.Other(Incld) NCCF'!G302)</f>
        <v>0</v>
      </c>
      <c r="H302" s="42"/>
      <c r="I302" s="42"/>
      <c r="J302" s="42"/>
      <c r="K302" s="42"/>
      <c r="L302" s="43"/>
      <c r="M302" s="42"/>
      <c r="N302" s="42"/>
      <c r="O302" s="42"/>
      <c r="P302" s="42"/>
      <c r="Q302" s="42"/>
      <c r="R302" s="42"/>
      <c r="S302" s="42"/>
      <c r="T302" s="42"/>
      <c r="U302" s="42"/>
      <c r="V302" s="44"/>
      <c r="W302" s="44"/>
      <c r="X302" s="72"/>
      <c r="Y302" s="367"/>
      <c r="Z302" s="72"/>
      <c r="AA302" s="144"/>
      <c r="AB302" s="144"/>
      <c r="AC302" s="144"/>
      <c r="AD302" s="144"/>
      <c r="AE302" s="144"/>
      <c r="AF302" s="144"/>
      <c r="AG302" s="144"/>
      <c r="AH302" s="144"/>
      <c r="AI302" s="144"/>
      <c r="AJ302" s="144"/>
      <c r="AK302" s="144"/>
      <c r="AL302" s="144"/>
      <c r="AM302" s="144"/>
      <c r="AN302" s="144"/>
    </row>
    <row r="303" spans="2:40" x14ac:dyDescent="0.2">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c r="AD303" s="144"/>
      <c r="AE303" s="144"/>
      <c r="AF303" s="144"/>
      <c r="AG303" s="144"/>
      <c r="AH303" s="144"/>
      <c r="AI303" s="144"/>
      <c r="AJ303" s="144"/>
      <c r="AK303" s="144"/>
      <c r="AL303" s="144"/>
      <c r="AM303" s="144"/>
      <c r="AN303" s="144"/>
    </row>
    <row r="304" spans="2:40" outlineLevel="1" x14ac:dyDescent="0.2">
      <c r="B304" s="71"/>
      <c r="C304" s="64"/>
      <c r="D304" s="64"/>
      <c r="E304" s="64"/>
      <c r="F304" s="176" t="s">
        <v>378</v>
      </c>
      <c r="G304" s="188">
        <f>SUM('2.CAD NCCF'!G304,'3.USD NCCF'!G304,'4.EUR NCCF'!G304,'5.GBP NCCF'!G304,'6.Other(Incld) NCCF'!G304)</f>
        <v>0</v>
      </c>
      <c r="H304" s="42"/>
      <c r="I304" s="42"/>
      <c r="J304" s="42"/>
      <c r="K304" s="42"/>
      <c r="L304" s="43"/>
      <c r="M304" s="42"/>
      <c r="N304" s="42"/>
      <c r="O304" s="42"/>
      <c r="P304" s="42"/>
      <c r="Q304" s="42"/>
      <c r="R304" s="42"/>
      <c r="S304" s="42"/>
      <c r="T304" s="42"/>
      <c r="U304" s="42"/>
      <c r="V304" s="44"/>
      <c r="W304" s="44"/>
      <c r="X304" s="72"/>
      <c r="Y304" s="367"/>
      <c r="Z304" s="72"/>
      <c r="AA304" s="144"/>
      <c r="AB304" s="144"/>
      <c r="AC304" s="144"/>
      <c r="AD304" s="144"/>
      <c r="AE304" s="144"/>
      <c r="AF304" s="144"/>
      <c r="AG304" s="144"/>
      <c r="AH304" s="144"/>
      <c r="AI304" s="144"/>
      <c r="AJ304" s="144"/>
      <c r="AK304" s="144"/>
      <c r="AL304" s="144"/>
      <c r="AM304" s="144"/>
      <c r="AN304" s="144"/>
    </row>
    <row r="305" spans="2:40" outlineLevel="1" x14ac:dyDescent="0.2">
      <c r="B305" s="25"/>
      <c r="C305" s="24"/>
      <c r="D305" s="24"/>
      <c r="E305" s="64"/>
      <c r="F305" s="176" t="s">
        <v>377</v>
      </c>
      <c r="G305" s="188">
        <f>SUM('2.CAD NCCF'!G305,'3.USD NCCF'!G305,'4.EUR NCCF'!G305,'5.GBP NCCF'!G305,'6.Other(Incld) NCCF'!G305)</f>
        <v>0</v>
      </c>
      <c r="H305" s="42"/>
      <c r="I305" s="42"/>
      <c r="J305" s="42"/>
      <c r="K305" s="42"/>
      <c r="L305" s="43"/>
      <c r="M305" s="42"/>
      <c r="N305" s="42"/>
      <c r="O305" s="42"/>
      <c r="P305" s="42"/>
      <c r="Q305" s="42"/>
      <c r="R305" s="42"/>
      <c r="S305" s="42"/>
      <c r="T305" s="42"/>
      <c r="U305" s="42"/>
      <c r="V305" s="44"/>
      <c r="W305" s="44"/>
      <c r="X305" s="72"/>
      <c r="Y305" s="367"/>
      <c r="Z305" s="72"/>
    </row>
    <row r="306" spans="2:40" outlineLevel="1" x14ac:dyDescent="0.2">
      <c r="B306" s="25"/>
      <c r="C306" s="24"/>
      <c r="D306" s="24"/>
      <c r="E306" s="64"/>
      <c r="F306" s="176" t="s">
        <v>376</v>
      </c>
      <c r="G306" s="188">
        <f>SUM('2.CAD NCCF'!G306,'3.USD NCCF'!G306,'4.EUR NCCF'!G306,'5.GBP NCCF'!G306,'6.Other(Incld) NCCF'!G306)</f>
        <v>0</v>
      </c>
      <c r="H306" s="42"/>
      <c r="I306" s="42"/>
      <c r="J306" s="42"/>
      <c r="K306" s="42"/>
      <c r="L306" s="43"/>
      <c r="M306" s="42"/>
      <c r="N306" s="42"/>
      <c r="O306" s="42"/>
      <c r="P306" s="42"/>
      <c r="Q306" s="42"/>
      <c r="R306" s="42"/>
      <c r="S306" s="42"/>
      <c r="T306" s="42"/>
      <c r="U306" s="42"/>
      <c r="V306" s="44"/>
      <c r="W306" s="44"/>
      <c r="X306" s="72"/>
      <c r="Y306" s="367"/>
      <c r="Z306" s="72"/>
    </row>
    <row r="307" spans="2:40" outlineLevel="1" x14ac:dyDescent="0.2">
      <c r="B307" s="25"/>
      <c r="C307" s="24"/>
      <c r="D307" s="24"/>
      <c r="E307" s="64"/>
      <c r="F307" s="176" t="s">
        <v>375</v>
      </c>
      <c r="G307" s="188">
        <f>SUM('2.CAD NCCF'!G307,'3.USD NCCF'!G307,'4.EUR NCCF'!G307,'5.GBP NCCF'!G307,'6.Other(Incld) NCCF'!G307)</f>
        <v>0</v>
      </c>
      <c r="H307" s="42"/>
      <c r="I307" s="42"/>
      <c r="J307" s="42"/>
      <c r="K307" s="44"/>
      <c r="L307" s="42"/>
      <c r="M307" s="42"/>
      <c r="N307" s="42"/>
      <c r="O307" s="42"/>
      <c r="P307" s="42"/>
      <c r="Q307" s="42"/>
      <c r="R307" s="42"/>
      <c r="S307" s="42"/>
      <c r="T307" s="42"/>
      <c r="U307" s="42"/>
      <c r="V307" s="44"/>
      <c r="W307" s="44"/>
      <c r="X307" s="72"/>
      <c r="Y307" s="367"/>
      <c r="Z307" s="72"/>
      <c r="AA307" s="144"/>
      <c r="AB307" s="144"/>
      <c r="AC307" s="144"/>
      <c r="AD307" s="144"/>
      <c r="AE307" s="144"/>
      <c r="AF307" s="144"/>
      <c r="AG307" s="144"/>
      <c r="AH307" s="144"/>
      <c r="AI307" s="144"/>
      <c r="AJ307" s="144"/>
      <c r="AK307" s="144"/>
      <c r="AL307" s="144"/>
      <c r="AM307" s="144"/>
      <c r="AN307" s="144"/>
    </row>
    <row r="308" spans="2:40" outlineLevel="1" x14ac:dyDescent="0.2">
      <c r="B308" s="25"/>
      <c r="C308" s="24"/>
      <c r="D308" s="24"/>
      <c r="E308" s="587" t="s">
        <v>496</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70"/>
      <c r="Z308" s="72"/>
      <c r="AA308" s="144"/>
      <c r="AB308" s="144"/>
      <c r="AC308" s="144"/>
      <c r="AD308" s="144"/>
      <c r="AE308" s="144"/>
      <c r="AF308" s="144"/>
      <c r="AG308" s="144"/>
      <c r="AH308" s="144"/>
      <c r="AI308" s="144"/>
      <c r="AJ308" s="144"/>
      <c r="AK308" s="144"/>
      <c r="AL308" s="144"/>
      <c r="AM308" s="144"/>
      <c r="AN308" s="144"/>
    </row>
    <row r="309" spans="2:40" outlineLevel="1" x14ac:dyDescent="0.2">
      <c r="B309" s="25"/>
      <c r="C309" s="24"/>
      <c r="D309" s="24"/>
      <c r="E309" s="24"/>
      <c r="F309" s="588" t="s">
        <v>494</v>
      </c>
      <c r="G309" s="188">
        <f>SUM('2.CAD NCCF'!G309,'3.USD NCCF'!G309,'4.EUR NCCF'!G309,'5.GBP NCCF'!G309,'6.Other(Incld) NCCF'!G309)</f>
        <v>0</v>
      </c>
      <c r="H309" s="189">
        <f>SUM('2.CAD NCCF'!H309,'3.USD NCCF'!H309,'4.EUR NCCF'!H309,'5.GBP NCCF'!H309,'6.Other(Incld) NCCF'!H309)</f>
        <v>0</v>
      </c>
      <c r="I309" s="184">
        <f>SUM('2.CAD NCCF'!I309,'3.USD NCCF'!I309,'4.EUR NCCF'!I309,'5.GBP NCCF'!I309,'6.Other(Incld) NCCF'!I309)</f>
        <v>0</v>
      </c>
      <c r="J309" s="184">
        <f>SUM('2.CAD NCCF'!J309,'3.USD NCCF'!J309,'4.EUR NCCF'!J309,'5.GBP NCCF'!J309,'6.Other(Incld) NCCF'!J309)</f>
        <v>0</v>
      </c>
      <c r="K309" s="215">
        <f>SUM('2.CAD NCCF'!K309,'3.USD NCCF'!K309,'4.EUR NCCF'!K309,'5.GBP NCCF'!K309,'6.Other(Incld) NCCF'!K309)</f>
        <v>0</v>
      </c>
      <c r="L309" s="189">
        <f>SUM('2.CAD NCCF'!L309,'3.USD NCCF'!L309,'4.EUR NCCF'!L309,'5.GBP NCCF'!L309,'6.Other(Incld) NCCF'!L309)</f>
        <v>0</v>
      </c>
      <c r="M309" s="213">
        <f>SUM('2.CAD NCCF'!M309,'3.USD NCCF'!M309,'4.EUR NCCF'!M309,'5.GBP NCCF'!M309,'6.Other(Incld) NCCF'!M309)</f>
        <v>0</v>
      </c>
      <c r="N309" s="184">
        <f>SUM('2.CAD NCCF'!N309,'3.USD NCCF'!N309,'4.EUR NCCF'!N309,'5.GBP NCCF'!N309,'6.Other(Incld) NCCF'!N309)</f>
        <v>0</v>
      </c>
      <c r="O309" s="184">
        <f>SUM('2.CAD NCCF'!O309,'3.USD NCCF'!O309,'4.EUR NCCF'!O309,'5.GBP NCCF'!O309,'6.Other(Incld) NCCF'!O309)</f>
        <v>0</v>
      </c>
      <c r="P309" s="184">
        <f>SUM('2.CAD NCCF'!P309,'3.USD NCCF'!P309,'4.EUR NCCF'!P309,'5.GBP NCCF'!P309,'6.Other(Incld) NCCF'!P309)</f>
        <v>0</v>
      </c>
      <c r="Q309" s="184">
        <f>SUM('2.CAD NCCF'!Q309,'3.USD NCCF'!Q309,'4.EUR NCCF'!Q309,'5.GBP NCCF'!Q309,'6.Other(Incld) NCCF'!Q309)</f>
        <v>0</v>
      </c>
      <c r="R309" s="184">
        <f>SUM('2.CAD NCCF'!R309,'3.USD NCCF'!R309,'4.EUR NCCF'!R309,'5.GBP NCCF'!R309,'6.Other(Incld) NCCF'!R309)</f>
        <v>0</v>
      </c>
      <c r="S309" s="184">
        <f>SUM('2.CAD NCCF'!S309,'3.USD NCCF'!S309,'4.EUR NCCF'!S309,'5.GBP NCCF'!S309,'6.Other(Incld) NCCF'!S309)</f>
        <v>0</v>
      </c>
      <c r="T309" s="184">
        <f>SUM('2.CAD NCCF'!T309,'3.USD NCCF'!T309,'4.EUR NCCF'!T309,'5.GBP NCCF'!T309,'6.Other(Incld) NCCF'!T309)</f>
        <v>0</v>
      </c>
      <c r="U309" s="189">
        <f>SUM('2.CAD NCCF'!U309,'3.USD NCCF'!U309,'4.EUR NCCF'!U309,'5.GBP NCCF'!U309,'6.Other(Incld) NCCF'!U309)</f>
        <v>0</v>
      </c>
      <c r="V309" s="215">
        <f>SUM('2.CAD NCCF'!V309,'3.USD NCCF'!V309,'4.EUR NCCF'!V309,'5.GBP NCCF'!V309,'6.Other(Incld) NCCF'!V309)</f>
        <v>0</v>
      </c>
      <c r="W309" s="48">
        <f>SUM('2.CAD NCCF'!W309,'3.USD NCCF'!W309,'4.EUR NCCF'!W309,'5.GBP NCCF'!W309,'6.Other(Incld) NCCF'!W309)</f>
        <v>0</v>
      </c>
      <c r="X309" s="72"/>
      <c r="Y309" s="367"/>
      <c r="Z309" s="72"/>
      <c r="AA309" s="144"/>
      <c r="AB309" s="144"/>
      <c r="AC309" s="144"/>
      <c r="AD309" s="144"/>
      <c r="AE309" s="144"/>
      <c r="AF309" s="144"/>
      <c r="AG309" s="144"/>
      <c r="AH309" s="144"/>
      <c r="AI309" s="144"/>
      <c r="AJ309" s="144"/>
      <c r="AK309" s="144"/>
      <c r="AL309" s="144"/>
      <c r="AM309" s="144"/>
      <c r="AN309" s="144"/>
    </row>
    <row r="310" spans="2:40" outlineLevel="1" x14ac:dyDescent="0.2">
      <c r="B310" s="25"/>
      <c r="C310" s="24"/>
      <c r="D310" s="24"/>
      <c r="E310" s="64" t="s">
        <v>490</v>
      </c>
      <c r="F310" s="24"/>
      <c r="G310" s="69">
        <f>SUBTOTAL(9,G311:G313)</f>
        <v>0</v>
      </c>
      <c r="H310" s="455">
        <f t="shared" ref="H310:W310" si="64">SUBTOTAL(9,H311:H313)</f>
        <v>0</v>
      </c>
      <c r="I310" s="456">
        <f t="shared" si="64"/>
        <v>0</v>
      </c>
      <c r="J310" s="456">
        <f t="shared" si="64"/>
        <v>0</v>
      </c>
      <c r="K310" s="198">
        <f t="shared" si="64"/>
        <v>0</v>
      </c>
      <c r="L310" s="425">
        <f t="shared" si="64"/>
        <v>0</v>
      </c>
      <c r="M310" s="425">
        <f t="shared" si="64"/>
        <v>0</v>
      </c>
      <c r="N310" s="425">
        <f t="shared" si="64"/>
        <v>0</v>
      </c>
      <c r="O310" s="425">
        <f t="shared" si="64"/>
        <v>0</v>
      </c>
      <c r="P310" s="425">
        <f t="shared" si="64"/>
        <v>0</v>
      </c>
      <c r="Q310" s="425">
        <f t="shared" si="64"/>
        <v>0</v>
      </c>
      <c r="R310" s="425">
        <f t="shared" si="64"/>
        <v>0</v>
      </c>
      <c r="S310" s="425">
        <f t="shared" si="64"/>
        <v>0</v>
      </c>
      <c r="T310" s="425">
        <f t="shared" si="64"/>
        <v>0</v>
      </c>
      <c r="U310" s="425">
        <f t="shared" si="64"/>
        <v>0</v>
      </c>
      <c r="V310" s="412">
        <f t="shared" si="64"/>
        <v>0</v>
      </c>
      <c r="W310" s="412">
        <f t="shared" si="64"/>
        <v>0</v>
      </c>
      <c r="X310" s="72"/>
      <c r="Y310" s="370"/>
      <c r="Z310" s="72"/>
      <c r="AA310" s="144"/>
      <c r="AB310" s="144"/>
      <c r="AC310" s="144"/>
      <c r="AD310" s="144"/>
      <c r="AE310" s="144"/>
      <c r="AF310" s="144"/>
      <c r="AG310" s="144"/>
      <c r="AH310" s="144"/>
      <c r="AI310" s="144"/>
      <c r="AJ310" s="144"/>
      <c r="AK310" s="144"/>
      <c r="AL310" s="144"/>
      <c r="AM310" s="144"/>
      <c r="AN310" s="144"/>
    </row>
    <row r="311" spans="2:40" outlineLevel="1" x14ac:dyDescent="0.2">
      <c r="B311" s="25"/>
      <c r="C311" s="24"/>
      <c r="D311" s="24"/>
      <c r="E311" s="64"/>
      <c r="F311" s="433" t="s">
        <v>491</v>
      </c>
      <c r="G311" s="188">
        <f>SUM('2.CAD NCCF'!G311,'3.USD NCCF'!G311,'4.EUR NCCF'!G311,'5.GBP NCCF'!G311,'6.Other(Incld) NCCF'!G311)</f>
        <v>0</v>
      </c>
      <c r="H311" s="189">
        <f>SUM('2.CAD NCCF'!H311,'3.USD NCCF'!H311,'4.EUR NCCF'!H311,'5.GBP NCCF'!H311,'6.Other(Incld) NCCF'!H311)</f>
        <v>0</v>
      </c>
      <c r="I311" s="184">
        <f>SUM('2.CAD NCCF'!I311,'3.USD NCCF'!I311,'4.EUR NCCF'!I311,'5.GBP NCCF'!I311,'6.Other(Incld) NCCF'!I311)</f>
        <v>0</v>
      </c>
      <c r="J311" s="184">
        <f>SUM('2.CAD NCCF'!J311,'3.USD NCCF'!J311,'4.EUR NCCF'!J311,'5.GBP NCCF'!J311,'6.Other(Incld) NCCF'!J311)</f>
        <v>0</v>
      </c>
      <c r="K311" s="215">
        <f>SUM('2.CAD NCCF'!K311,'3.USD NCCF'!K311,'4.EUR NCCF'!K311,'5.GBP NCCF'!K311,'6.Other(Incld) NCCF'!K311)</f>
        <v>0</v>
      </c>
      <c r="L311" s="189">
        <f>SUM('2.CAD NCCF'!L311,'3.USD NCCF'!L311,'4.EUR NCCF'!L311,'5.GBP NCCF'!L311,'6.Other(Incld) NCCF'!L311)</f>
        <v>0</v>
      </c>
      <c r="M311" s="213">
        <f>SUM('2.CAD NCCF'!M311,'3.USD NCCF'!M311,'4.EUR NCCF'!M311,'5.GBP NCCF'!M311,'6.Other(Incld) NCCF'!M311)</f>
        <v>0</v>
      </c>
      <c r="N311" s="184">
        <f>SUM('2.CAD NCCF'!N311,'3.USD NCCF'!N311,'4.EUR NCCF'!N311,'5.GBP NCCF'!N311,'6.Other(Incld) NCCF'!N311)</f>
        <v>0</v>
      </c>
      <c r="O311" s="184">
        <f>SUM('2.CAD NCCF'!O311,'3.USD NCCF'!O311,'4.EUR NCCF'!O311,'5.GBP NCCF'!O311,'6.Other(Incld) NCCF'!O311)</f>
        <v>0</v>
      </c>
      <c r="P311" s="184">
        <f>SUM('2.CAD NCCF'!P311,'3.USD NCCF'!P311,'4.EUR NCCF'!P311,'5.GBP NCCF'!P311,'6.Other(Incld) NCCF'!P311)</f>
        <v>0</v>
      </c>
      <c r="Q311" s="184">
        <f>SUM('2.CAD NCCF'!Q311,'3.USD NCCF'!Q311,'4.EUR NCCF'!Q311,'5.GBP NCCF'!Q311,'6.Other(Incld) NCCF'!Q311)</f>
        <v>0</v>
      </c>
      <c r="R311" s="184">
        <f>SUM('2.CAD NCCF'!R311,'3.USD NCCF'!R311,'4.EUR NCCF'!R311,'5.GBP NCCF'!R311,'6.Other(Incld) NCCF'!R311)</f>
        <v>0</v>
      </c>
      <c r="S311" s="184">
        <f>SUM('2.CAD NCCF'!S311,'3.USD NCCF'!S311,'4.EUR NCCF'!S311,'5.GBP NCCF'!S311,'6.Other(Incld) NCCF'!S311)</f>
        <v>0</v>
      </c>
      <c r="T311" s="184">
        <f>SUM('2.CAD NCCF'!T311,'3.USD NCCF'!T311,'4.EUR NCCF'!T311,'5.GBP NCCF'!T311,'6.Other(Incld) NCCF'!T311)</f>
        <v>0</v>
      </c>
      <c r="U311" s="189">
        <f>SUM('2.CAD NCCF'!U311,'3.USD NCCF'!U311,'4.EUR NCCF'!U311,'5.GBP NCCF'!U311,'6.Other(Incld) NCCF'!U311)</f>
        <v>0</v>
      </c>
      <c r="V311" s="215">
        <f>SUM('2.CAD NCCF'!V311,'3.USD NCCF'!V311,'4.EUR NCCF'!V311,'5.GBP NCCF'!V311,'6.Other(Incld) NCCF'!V311)</f>
        <v>0</v>
      </c>
      <c r="W311" s="48">
        <f>SUM('2.CAD NCCF'!W311,'3.USD NCCF'!W311,'4.EUR NCCF'!W311,'5.GBP NCCF'!W311,'6.Other(Incld) NCCF'!W311)</f>
        <v>0</v>
      </c>
      <c r="X311" s="72"/>
      <c r="Y311" s="367"/>
      <c r="Z311" s="72"/>
      <c r="AA311" s="144"/>
      <c r="AB311" s="144"/>
      <c r="AC311" s="144"/>
      <c r="AD311" s="144"/>
      <c r="AE311" s="144"/>
      <c r="AF311" s="144"/>
      <c r="AG311" s="144"/>
      <c r="AH311" s="144"/>
      <c r="AI311" s="144"/>
      <c r="AJ311" s="144"/>
      <c r="AK311" s="144"/>
      <c r="AL311" s="144"/>
      <c r="AM311" s="144"/>
      <c r="AN311" s="144"/>
    </row>
    <row r="312" spans="2:40" outlineLevel="1" x14ac:dyDescent="0.2">
      <c r="B312" s="25"/>
      <c r="C312" s="24"/>
      <c r="D312" s="24"/>
      <c r="E312" s="64"/>
      <c r="F312" s="433" t="s">
        <v>492</v>
      </c>
      <c r="G312" s="188">
        <f>SUM('2.CAD NCCF'!G312,'3.USD NCCF'!G312,'4.EUR NCCF'!G312,'5.GBP NCCF'!G312,'6.Other(Incld) NCCF'!G312)</f>
        <v>0</v>
      </c>
      <c r="H312" s="189">
        <f>SUM('2.CAD NCCF'!H312,'3.USD NCCF'!H312,'4.EUR NCCF'!H312,'5.GBP NCCF'!H312,'6.Other(Incld) NCCF'!H312)</f>
        <v>0</v>
      </c>
      <c r="I312" s="184">
        <f>SUM('2.CAD NCCF'!I312,'3.USD NCCF'!I312,'4.EUR NCCF'!I312,'5.GBP NCCF'!I312,'6.Other(Incld) NCCF'!I312)</f>
        <v>0</v>
      </c>
      <c r="J312" s="184">
        <f>SUM('2.CAD NCCF'!J312,'3.USD NCCF'!J312,'4.EUR NCCF'!J312,'5.GBP NCCF'!J312,'6.Other(Incld) NCCF'!J312)</f>
        <v>0</v>
      </c>
      <c r="K312" s="215">
        <f>SUM('2.CAD NCCF'!K312,'3.USD NCCF'!K312,'4.EUR NCCF'!K312,'5.GBP NCCF'!K312,'6.Other(Incld) NCCF'!K312)</f>
        <v>0</v>
      </c>
      <c r="L312" s="189">
        <f>SUM('2.CAD NCCF'!L312,'3.USD NCCF'!L312,'4.EUR NCCF'!L312,'5.GBP NCCF'!L312,'6.Other(Incld) NCCF'!L312)</f>
        <v>0</v>
      </c>
      <c r="M312" s="213">
        <f>SUM('2.CAD NCCF'!M312,'3.USD NCCF'!M312,'4.EUR NCCF'!M312,'5.GBP NCCF'!M312,'6.Other(Incld) NCCF'!M312)</f>
        <v>0</v>
      </c>
      <c r="N312" s="184">
        <f>SUM('2.CAD NCCF'!N312,'3.USD NCCF'!N312,'4.EUR NCCF'!N312,'5.GBP NCCF'!N312,'6.Other(Incld) NCCF'!N312)</f>
        <v>0</v>
      </c>
      <c r="O312" s="184">
        <f>SUM('2.CAD NCCF'!O312,'3.USD NCCF'!O312,'4.EUR NCCF'!O312,'5.GBP NCCF'!O312,'6.Other(Incld) NCCF'!O312)</f>
        <v>0</v>
      </c>
      <c r="P312" s="184">
        <f>SUM('2.CAD NCCF'!P312,'3.USD NCCF'!P312,'4.EUR NCCF'!P312,'5.GBP NCCF'!P312,'6.Other(Incld) NCCF'!P312)</f>
        <v>0</v>
      </c>
      <c r="Q312" s="184">
        <f>SUM('2.CAD NCCF'!Q312,'3.USD NCCF'!Q312,'4.EUR NCCF'!Q312,'5.GBP NCCF'!Q312,'6.Other(Incld) NCCF'!Q312)</f>
        <v>0</v>
      </c>
      <c r="R312" s="184">
        <f>SUM('2.CAD NCCF'!R312,'3.USD NCCF'!R312,'4.EUR NCCF'!R312,'5.GBP NCCF'!R312,'6.Other(Incld) NCCF'!R312)</f>
        <v>0</v>
      </c>
      <c r="S312" s="184">
        <f>SUM('2.CAD NCCF'!S312,'3.USD NCCF'!S312,'4.EUR NCCF'!S312,'5.GBP NCCF'!S312,'6.Other(Incld) NCCF'!S312)</f>
        <v>0</v>
      </c>
      <c r="T312" s="184">
        <f>SUM('2.CAD NCCF'!T312,'3.USD NCCF'!T312,'4.EUR NCCF'!T312,'5.GBP NCCF'!T312,'6.Other(Incld) NCCF'!T312)</f>
        <v>0</v>
      </c>
      <c r="U312" s="189">
        <f>SUM('2.CAD NCCF'!U312,'3.USD NCCF'!U312,'4.EUR NCCF'!U312,'5.GBP NCCF'!U312,'6.Other(Incld) NCCF'!U312)</f>
        <v>0</v>
      </c>
      <c r="V312" s="215">
        <f>SUM('2.CAD NCCF'!V312,'3.USD NCCF'!V312,'4.EUR NCCF'!V312,'5.GBP NCCF'!V312,'6.Other(Incld) NCCF'!V312)</f>
        <v>0</v>
      </c>
      <c r="W312" s="48">
        <f>SUM('2.CAD NCCF'!W312,'3.USD NCCF'!W312,'4.EUR NCCF'!W312,'5.GBP NCCF'!W312,'6.Other(Incld) NCCF'!W312)</f>
        <v>0</v>
      </c>
      <c r="X312" s="72"/>
      <c r="Y312" s="367"/>
      <c r="Z312" s="72"/>
      <c r="AA312" s="144"/>
      <c r="AB312" s="144"/>
      <c r="AC312" s="144"/>
      <c r="AD312" s="144"/>
      <c r="AE312" s="144"/>
      <c r="AF312" s="144"/>
      <c r="AG312" s="144"/>
      <c r="AH312" s="144"/>
      <c r="AI312" s="144"/>
      <c r="AJ312" s="144"/>
      <c r="AK312" s="144"/>
      <c r="AL312" s="144"/>
      <c r="AM312" s="144"/>
      <c r="AN312" s="144"/>
    </row>
    <row r="313" spans="2:40" outlineLevel="1" x14ac:dyDescent="0.2">
      <c r="B313" s="25"/>
      <c r="C313" s="24"/>
      <c r="D313" s="24"/>
      <c r="E313" s="64"/>
      <c r="F313" s="433" t="s">
        <v>493</v>
      </c>
      <c r="G313" s="188">
        <f>SUM('2.CAD NCCF'!G313,'3.USD NCCF'!G313,'4.EUR NCCF'!G313,'5.GBP NCCF'!G313,'6.Other(Incld) NCCF'!G313)</f>
        <v>0</v>
      </c>
      <c r="H313" s="189">
        <f>SUM('2.CAD NCCF'!H313,'3.USD NCCF'!H313,'4.EUR NCCF'!H313,'5.GBP NCCF'!H313,'6.Other(Incld) NCCF'!H313)</f>
        <v>0</v>
      </c>
      <c r="I313" s="184">
        <f>SUM('2.CAD NCCF'!I313,'3.USD NCCF'!I313,'4.EUR NCCF'!I313,'5.GBP NCCF'!I313,'6.Other(Incld) NCCF'!I313)</f>
        <v>0</v>
      </c>
      <c r="J313" s="184">
        <f>SUM('2.CAD NCCF'!J313,'3.USD NCCF'!J313,'4.EUR NCCF'!J313,'5.GBP NCCF'!J313,'6.Other(Incld) NCCF'!J313)</f>
        <v>0</v>
      </c>
      <c r="K313" s="215">
        <f>SUM('2.CAD NCCF'!K313,'3.USD NCCF'!K313,'4.EUR NCCF'!K313,'5.GBP NCCF'!K313,'6.Other(Incld) NCCF'!K313)</f>
        <v>0</v>
      </c>
      <c r="L313" s="189">
        <f>SUM('2.CAD NCCF'!L313,'3.USD NCCF'!L313,'4.EUR NCCF'!L313,'5.GBP NCCF'!L313,'6.Other(Incld) NCCF'!L313)</f>
        <v>0</v>
      </c>
      <c r="M313" s="213">
        <f>SUM('2.CAD NCCF'!M313,'3.USD NCCF'!M313,'4.EUR NCCF'!M313,'5.GBP NCCF'!M313,'6.Other(Incld) NCCF'!M313)</f>
        <v>0</v>
      </c>
      <c r="N313" s="184">
        <f>SUM('2.CAD NCCF'!N313,'3.USD NCCF'!N313,'4.EUR NCCF'!N313,'5.GBP NCCF'!N313,'6.Other(Incld) NCCF'!N313)</f>
        <v>0</v>
      </c>
      <c r="O313" s="184">
        <f>SUM('2.CAD NCCF'!O313,'3.USD NCCF'!O313,'4.EUR NCCF'!O313,'5.GBP NCCF'!O313,'6.Other(Incld) NCCF'!O313)</f>
        <v>0</v>
      </c>
      <c r="P313" s="184">
        <f>SUM('2.CAD NCCF'!P313,'3.USD NCCF'!P313,'4.EUR NCCF'!P313,'5.GBP NCCF'!P313,'6.Other(Incld) NCCF'!P313)</f>
        <v>0</v>
      </c>
      <c r="Q313" s="184">
        <f>SUM('2.CAD NCCF'!Q313,'3.USD NCCF'!Q313,'4.EUR NCCF'!Q313,'5.GBP NCCF'!Q313,'6.Other(Incld) NCCF'!Q313)</f>
        <v>0</v>
      </c>
      <c r="R313" s="184">
        <f>SUM('2.CAD NCCF'!R313,'3.USD NCCF'!R313,'4.EUR NCCF'!R313,'5.GBP NCCF'!R313,'6.Other(Incld) NCCF'!R313)</f>
        <v>0</v>
      </c>
      <c r="S313" s="184">
        <f>SUM('2.CAD NCCF'!S313,'3.USD NCCF'!S313,'4.EUR NCCF'!S313,'5.GBP NCCF'!S313,'6.Other(Incld) NCCF'!S313)</f>
        <v>0</v>
      </c>
      <c r="T313" s="184">
        <f>SUM('2.CAD NCCF'!T313,'3.USD NCCF'!T313,'4.EUR NCCF'!T313,'5.GBP NCCF'!T313,'6.Other(Incld) NCCF'!T313)</f>
        <v>0</v>
      </c>
      <c r="U313" s="189">
        <f>SUM('2.CAD NCCF'!U313,'3.USD NCCF'!U313,'4.EUR NCCF'!U313,'5.GBP NCCF'!U313,'6.Other(Incld) NCCF'!U313)</f>
        <v>0</v>
      </c>
      <c r="V313" s="215">
        <f>SUM('2.CAD NCCF'!V313,'3.USD NCCF'!V313,'4.EUR NCCF'!V313,'5.GBP NCCF'!V313,'6.Other(Incld) NCCF'!V313)</f>
        <v>0</v>
      </c>
      <c r="W313" s="48">
        <f>SUM('2.CAD NCCF'!W313,'3.USD NCCF'!W313,'4.EUR NCCF'!W313,'5.GBP NCCF'!W313,'6.Other(Incld) NCCF'!W313)</f>
        <v>0</v>
      </c>
      <c r="X313" s="72"/>
      <c r="Y313" s="367"/>
      <c r="Z313" s="72"/>
      <c r="AA313" s="144"/>
      <c r="AB313" s="144"/>
      <c r="AC313" s="144"/>
      <c r="AD313" s="144"/>
      <c r="AE313" s="144"/>
      <c r="AF313" s="144"/>
      <c r="AG313" s="144"/>
      <c r="AH313" s="144"/>
      <c r="AI313" s="144"/>
      <c r="AJ313" s="144"/>
      <c r="AK313" s="144"/>
      <c r="AL313" s="144"/>
      <c r="AM313" s="144"/>
      <c r="AN313" s="144"/>
    </row>
    <row r="314" spans="2:40" x14ac:dyDescent="0.2">
      <c r="B314" s="25"/>
      <c r="C314" s="24"/>
      <c r="D314" s="24"/>
      <c r="E314" s="64" t="s">
        <v>495</v>
      </c>
      <c r="F314" s="24"/>
      <c r="G314" s="69">
        <f t="shared" ref="G314:W314" si="65">SUBTOTAL(9,G315:G317)</f>
        <v>0</v>
      </c>
      <c r="H314" s="455">
        <f t="shared" si="65"/>
        <v>0</v>
      </c>
      <c r="I314" s="456">
        <f t="shared" si="65"/>
        <v>0</v>
      </c>
      <c r="J314" s="456">
        <f t="shared" si="65"/>
        <v>0</v>
      </c>
      <c r="K314" s="198">
        <f t="shared" si="65"/>
        <v>0</v>
      </c>
      <c r="L314" s="425">
        <f t="shared" si="65"/>
        <v>0</v>
      </c>
      <c r="M314" s="425">
        <f t="shared" si="65"/>
        <v>0</v>
      </c>
      <c r="N314" s="425">
        <f t="shared" si="65"/>
        <v>0</v>
      </c>
      <c r="O314" s="425">
        <f t="shared" si="65"/>
        <v>0</v>
      </c>
      <c r="P314" s="425">
        <f t="shared" si="65"/>
        <v>0</v>
      </c>
      <c r="Q314" s="425">
        <f t="shared" si="65"/>
        <v>0</v>
      </c>
      <c r="R314" s="425">
        <f t="shared" si="65"/>
        <v>0</v>
      </c>
      <c r="S314" s="425">
        <f t="shared" si="65"/>
        <v>0</v>
      </c>
      <c r="T314" s="425">
        <f t="shared" si="65"/>
        <v>0</v>
      </c>
      <c r="U314" s="425">
        <f t="shared" si="65"/>
        <v>0</v>
      </c>
      <c r="V314" s="412">
        <f t="shared" si="65"/>
        <v>0</v>
      </c>
      <c r="W314" s="412">
        <f t="shared" si="65"/>
        <v>0</v>
      </c>
      <c r="X314" s="72"/>
      <c r="Y314" s="370"/>
      <c r="Z314" s="72"/>
      <c r="AA314" s="144"/>
      <c r="AB314" s="144"/>
      <c r="AC314" s="144"/>
      <c r="AD314" s="144"/>
      <c r="AE314" s="144"/>
      <c r="AF314" s="144"/>
      <c r="AG314" s="144"/>
      <c r="AH314" s="144"/>
      <c r="AI314" s="144"/>
      <c r="AJ314" s="144"/>
      <c r="AK314" s="144"/>
      <c r="AL314" s="144"/>
      <c r="AM314" s="144"/>
      <c r="AN314" s="144"/>
    </row>
    <row r="315" spans="2:40" outlineLevel="1" x14ac:dyDescent="0.2">
      <c r="B315" s="25"/>
      <c r="C315" s="24"/>
      <c r="D315" s="24"/>
      <c r="E315" s="64"/>
      <c r="F315" s="187" t="s">
        <v>488</v>
      </c>
      <c r="G315" s="188">
        <f>SUM('2.CAD NCCF'!G315,'3.USD NCCF'!G315,'4.EUR NCCF'!G315,'5.GBP NCCF'!G315,'6.Other(Incld) NCCF'!G315)</f>
        <v>0</v>
      </c>
      <c r="H315" s="189">
        <f>SUM('2.CAD NCCF'!H315,'3.USD NCCF'!H315,'4.EUR NCCF'!H315,'5.GBP NCCF'!H315,'6.Other(Incld) NCCF'!H315)</f>
        <v>0</v>
      </c>
      <c r="I315" s="184">
        <f>SUM('2.CAD NCCF'!I315,'3.USD NCCF'!I315,'4.EUR NCCF'!I315,'5.GBP NCCF'!I315,'6.Other(Incld) NCCF'!I315)</f>
        <v>0</v>
      </c>
      <c r="J315" s="184">
        <f>SUM('2.CAD NCCF'!J315,'3.USD NCCF'!J315,'4.EUR NCCF'!J315,'5.GBP NCCF'!J315,'6.Other(Incld) NCCF'!J315)</f>
        <v>0</v>
      </c>
      <c r="K315" s="215">
        <f>SUM('2.CAD NCCF'!K315,'3.USD NCCF'!K315,'4.EUR NCCF'!K315,'5.GBP NCCF'!K315,'6.Other(Incld) NCCF'!K315)</f>
        <v>0</v>
      </c>
      <c r="L315" s="189">
        <f>SUM('2.CAD NCCF'!L315,'3.USD NCCF'!L315,'4.EUR NCCF'!L315,'5.GBP NCCF'!L315,'6.Other(Incld) NCCF'!L315)</f>
        <v>0</v>
      </c>
      <c r="M315" s="213">
        <f>SUM('2.CAD NCCF'!M315,'3.USD NCCF'!M315,'4.EUR NCCF'!M315,'5.GBP NCCF'!M315,'6.Other(Incld) NCCF'!M315)</f>
        <v>0</v>
      </c>
      <c r="N315" s="184">
        <f>SUM('2.CAD NCCF'!N315,'3.USD NCCF'!N315,'4.EUR NCCF'!N315,'5.GBP NCCF'!N315,'6.Other(Incld) NCCF'!N315)</f>
        <v>0</v>
      </c>
      <c r="O315" s="184">
        <f>SUM('2.CAD NCCF'!O315,'3.USD NCCF'!O315,'4.EUR NCCF'!O315,'5.GBP NCCF'!O315,'6.Other(Incld) NCCF'!O315)</f>
        <v>0</v>
      </c>
      <c r="P315" s="184">
        <f>SUM('2.CAD NCCF'!P315,'3.USD NCCF'!P315,'4.EUR NCCF'!P315,'5.GBP NCCF'!P315,'6.Other(Incld) NCCF'!P315)</f>
        <v>0</v>
      </c>
      <c r="Q315" s="184">
        <f>SUM('2.CAD NCCF'!Q315,'3.USD NCCF'!Q315,'4.EUR NCCF'!Q315,'5.GBP NCCF'!Q315,'6.Other(Incld) NCCF'!Q315)</f>
        <v>0</v>
      </c>
      <c r="R315" s="184">
        <f>SUM('2.CAD NCCF'!R315,'3.USD NCCF'!R315,'4.EUR NCCF'!R315,'5.GBP NCCF'!R315,'6.Other(Incld) NCCF'!R315)</f>
        <v>0</v>
      </c>
      <c r="S315" s="184">
        <f>SUM('2.CAD NCCF'!S315,'3.USD NCCF'!S315,'4.EUR NCCF'!S315,'5.GBP NCCF'!S315,'6.Other(Incld) NCCF'!S315)</f>
        <v>0</v>
      </c>
      <c r="T315" s="184">
        <f>SUM('2.CAD NCCF'!T315,'3.USD NCCF'!T315,'4.EUR NCCF'!T315,'5.GBP NCCF'!T315,'6.Other(Incld) NCCF'!T315)</f>
        <v>0</v>
      </c>
      <c r="U315" s="189">
        <f>SUM('2.CAD NCCF'!U315,'3.USD NCCF'!U315,'4.EUR NCCF'!U315,'5.GBP NCCF'!U315,'6.Other(Incld) NCCF'!U315)</f>
        <v>0</v>
      </c>
      <c r="V315" s="215">
        <f>SUM('2.CAD NCCF'!V315,'3.USD NCCF'!V315,'4.EUR NCCF'!V315,'5.GBP NCCF'!V315,'6.Other(Incld) NCCF'!V315)</f>
        <v>0</v>
      </c>
      <c r="W315" s="48">
        <f>SUM('2.CAD NCCF'!W315,'3.USD NCCF'!W315,'4.EUR NCCF'!W315,'5.GBP NCCF'!W315,'6.Other(Incld) NCCF'!W315)</f>
        <v>0</v>
      </c>
      <c r="X315" s="72"/>
      <c r="Y315" s="367"/>
      <c r="Z315" s="72"/>
      <c r="AA315" s="144"/>
      <c r="AB315" s="144"/>
      <c r="AC315" s="144"/>
      <c r="AD315" s="144"/>
      <c r="AE315" s="144"/>
      <c r="AF315" s="144"/>
      <c r="AG315" s="144"/>
      <c r="AH315" s="144"/>
      <c r="AI315" s="144"/>
      <c r="AJ315" s="144"/>
      <c r="AK315" s="144"/>
      <c r="AL315" s="144"/>
      <c r="AM315" s="144"/>
      <c r="AN315" s="144"/>
    </row>
    <row r="316" spans="2:40" ht="12.75" customHeight="1" outlineLevel="1" x14ac:dyDescent="0.2">
      <c r="B316" s="256"/>
      <c r="C316" s="257"/>
      <c r="D316" s="257"/>
      <c r="E316" s="257"/>
      <c r="F316" s="176" t="s">
        <v>489</v>
      </c>
      <c r="G316" s="188">
        <f>SUM('2.CAD NCCF'!G316,'3.USD NCCF'!G316,'4.EUR NCCF'!G316,'5.GBP NCCF'!G316,'6.Other(Incld) NCCF'!G316)</f>
        <v>0</v>
      </c>
      <c r="H316" s="189">
        <f>SUM('2.CAD NCCF'!H316,'3.USD NCCF'!H316,'4.EUR NCCF'!H316,'5.GBP NCCF'!H316,'6.Other(Incld) NCCF'!H316)</f>
        <v>0</v>
      </c>
      <c r="I316" s="184">
        <f>SUM('2.CAD NCCF'!I316,'3.USD NCCF'!I316,'4.EUR NCCF'!I316,'5.GBP NCCF'!I316,'6.Other(Incld) NCCF'!I316)</f>
        <v>0</v>
      </c>
      <c r="J316" s="184">
        <f>SUM('2.CAD NCCF'!J316,'3.USD NCCF'!J316,'4.EUR NCCF'!J316,'5.GBP NCCF'!J316,'6.Other(Incld) NCCF'!J316)</f>
        <v>0</v>
      </c>
      <c r="K316" s="213">
        <f>SUM('2.CAD NCCF'!K316,'3.USD NCCF'!K316,'4.EUR NCCF'!K316,'5.GBP NCCF'!K316,'6.Other(Incld) NCCF'!K316)</f>
        <v>0</v>
      </c>
      <c r="L316" s="214">
        <f>SUM('2.CAD NCCF'!L316,'3.USD NCCF'!L316,'4.EUR NCCF'!L316,'5.GBP NCCF'!L316,'6.Other(Incld) NCCF'!L316)</f>
        <v>0</v>
      </c>
      <c r="M316" s="213">
        <f>SUM('2.CAD NCCF'!M316,'3.USD NCCF'!M316,'4.EUR NCCF'!M316,'5.GBP NCCF'!M316,'6.Other(Incld) NCCF'!M316)</f>
        <v>0</v>
      </c>
      <c r="N316" s="184">
        <f>SUM('2.CAD NCCF'!N316,'3.USD NCCF'!N316,'4.EUR NCCF'!N316,'5.GBP NCCF'!N316,'6.Other(Incld) NCCF'!N316)</f>
        <v>0</v>
      </c>
      <c r="O316" s="184">
        <f>SUM('2.CAD NCCF'!O316,'3.USD NCCF'!O316,'4.EUR NCCF'!O316,'5.GBP NCCF'!O316,'6.Other(Incld) NCCF'!O316)</f>
        <v>0</v>
      </c>
      <c r="P316" s="184">
        <f>SUM('2.CAD NCCF'!P316,'3.USD NCCF'!P316,'4.EUR NCCF'!P316,'5.GBP NCCF'!P316,'6.Other(Incld) NCCF'!P316)</f>
        <v>0</v>
      </c>
      <c r="Q316" s="184">
        <f>SUM('2.CAD NCCF'!Q316,'3.USD NCCF'!Q316,'4.EUR NCCF'!Q316,'5.GBP NCCF'!Q316,'6.Other(Incld) NCCF'!Q316)</f>
        <v>0</v>
      </c>
      <c r="R316" s="184">
        <f>SUM('2.CAD NCCF'!R316,'3.USD NCCF'!R316,'4.EUR NCCF'!R316,'5.GBP NCCF'!R316,'6.Other(Incld) NCCF'!R316)</f>
        <v>0</v>
      </c>
      <c r="S316" s="184">
        <f>SUM('2.CAD NCCF'!S316,'3.USD NCCF'!S316,'4.EUR NCCF'!S316,'5.GBP NCCF'!S316,'6.Other(Incld) NCCF'!S316)</f>
        <v>0</v>
      </c>
      <c r="T316" s="184">
        <f>SUM('2.CAD NCCF'!T316,'3.USD NCCF'!T316,'4.EUR NCCF'!T316,'5.GBP NCCF'!T316,'6.Other(Incld) NCCF'!T316)</f>
        <v>0</v>
      </c>
      <c r="U316" s="189">
        <f>SUM('2.CAD NCCF'!U316,'3.USD NCCF'!U316,'4.EUR NCCF'!U316,'5.GBP NCCF'!U316,'6.Other(Incld) NCCF'!U316)</f>
        <v>0</v>
      </c>
      <c r="V316" s="215">
        <f>SUM('2.CAD NCCF'!V316,'3.USD NCCF'!V316,'4.EUR NCCF'!V316,'5.GBP NCCF'!V316,'6.Other(Incld) NCCF'!V316)</f>
        <v>0</v>
      </c>
      <c r="W316" s="48">
        <f>SUM('2.CAD NCCF'!W316,'3.USD NCCF'!W316,'4.EUR NCCF'!W316,'5.GBP NCCF'!W316,'6.Other(Incld) NCCF'!W316)</f>
        <v>0</v>
      </c>
      <c r="X316" s="72"/>
      <c r="Y316" s="367"/>
      <c r="Z316" s="72"/>
      <c r="AA316" s="144"/>
      <c r="AB316" s="144"/>
      <c r="AC316" s="144"/>
      <c r="AD316" s="144"/>
      <c r="AE316" s="144"/>
      <c r="AF316" s="144"/>
      <c r="AG316" s="144"/>
      <c r="AH316" s="144"/>
      <c r="AI316" s="144"/>
      <c r="AJ316" s="144"/>
      <c r="AK316" s="144"/>
      <c r="AL316" s="144"/>
      <c r="AM316" s="144"/>
      <c r="AN316" s="144"/>
    </row>
    <row r="317" spans="2:40" ht="12.75" customHeight="1" outlineLevel="1" x14ac:dyDescent="0.2">
      <c r="B317" s="256"/>
      <c r="C317" s="257"/>
      <c r="D317" s="257"/>
      <c r="E317" s="257"/>
      <c r="F317" s="176" t="s">
        <v>464</v>
      </c>
      <c r="G317" s="188">
        <f>SUM('2.CAD NCCF'!G317,'3.USD NCCF'!G317,'4.EUR NCCF'!G317,'5.GBP NCCF'!G317,'6.Other(Incld) NCCF'!G317)</f>
        <v>0</v>
      </c>
      <c r="H317" s="189">
        <f>SUM('2.CAD NCCF'!H317,'3.USD NCCF'!H317,'4.EUR NCCF'!H317,'5.GBP NCCF'!H317,'6.Other(Incld) NCCF'!H317)</f>
        <v>0</v>
      </c>
      <c r="I317" s="184">
        <f>SUM('2.CAD NCCF'!I317,'3.USD NCCF'!I317,'4.EUR NCCF'!I317,'5.GBP NCCF'!I317,'6.Other(Incld) NCCF'!I317)</f>
        <v>0</v>
      </c>
      <c r="J317" s="184">
        <f>SUM('2.CAD NCCF'!J317,'3.USD NCCF'!J317,'4.EUR NCCF'!J317,'5.GBP NCCF'!J317,'6.Other(Incld) NCCF'!J317)</f>
        <v>0</v>
      </c>
      <c r="K317" s="213">
        <f>SUM('2.CAD NCCF'!K317,'3.USD NCCF'!K317,'4.EUR NCCF'!K317,'5.GBP NCCF'!K317,'6.Other(Incld) NCCF'!K317)</f>
        <v>0</v>
      </c>
      <c r="L317" s="214">
        <f>SUM('2.CAD NCCF'!L317,'3.USD NCCF'!L317,'4.EUR NCCF'!L317,'5.GBP NCCF'!L317,'6.Other(Incld) NCCF'!L317)</f>
        <v>0</v>
      </c>
      <c r="M317" s="213">
        <f>SUM('2.CAD NCCF'!M317,'3.USD NCCF'!M317,'4.EUR NCCF'!M317,'5.GBP NCCF'!M317,'6.Other(Incld) NCCF'!M317)</f>
        <v>0</v>
      </c>
      <c r="N317" s="184">
        <f>SUM('2.CAD NCCF'!N317,'3.USD NCCF'!N317,'4.EUR NCCF'!N317,'5.GBP NCCF'!N317,'6.Other(Incld) NCCF'!N317)</f>
        <v>0</v>
      </c>
      <c r="O317" s="184">
        <f>SUM('2.CAD NCCF'!O317,'3.USD NCCF'!O317,'4.EUR NCCF'!O317,'5.GBP NCCF'!O317,'6.Other(Incld) NCCF'!O317)</f>
        <v>0</v>
      </c>
      <c r="P317" s="184">
        <f>SUM('2.CAD NCCF'!P317,'3.USD NCCF'!P317,'4.EUR NCCF'!P317,'5.GBP NCCF'!P317,'6.Other(Incld) NCCF'!P317)</f>
        <v>0</v>
      </c>
      <c r="Q317" s="184">
        <f>SUM('2.CAD NCCF'!Q317,'3.USD NCCF'!Q317,'4.EUR NCCF'!Q317,'5.GBP NCCF'!Q317,'6.Other(Incld) NCCF'!Q317)</f>
        <v>0</v>
      </c>
      <c r="R317" s="184">
        <f>SUM('2.CAD NCCF'!R317,'3.USD NCCF'!R317,'4.EUR NCCF'!R317,'5.GBP NCCF'!R317,'6.Other(Incld) NCCF'!R317)</f>
        <v>0</v>
      </c>
      <c r="S317" s="184">
        <f>SUM('2.CAD NCCF'!S317,'3.USD NCCF'!S317,'4.EUR NCCF'!S317,'5.GBP NCCF'!S317,'6.Other(Incld) NCCF'!S317)</f>
        <v>0</v>
      </c>
      <c r="T317" s="184">
        <f>SUM('2.CAD NCCF'!T317,'3.USD NCCF'!T317,'4.EUR NCCF'!T317,'5.GBP NCCF'!T317,'6.Other(Incld) NCCF'!T317)</f>
        <v>0</v>
      </c>
      <c r="U317" s="189">
        <f>SUM('2.CAD NCCF'!U317,'3.USD NCCF'!U317,'4.EUR NCCF'!U317,'5.GBP NCCF'!U317,'6.Other(Incld) NCCF'!U317)</f>
        <v>0</v>
      </c>
      <c r="V317" s="215">
        <f>SUM('2.CAD NCCF'!V317,'3.USD NCCF'!V317,'4.EUR NCCF'!V317,'5.GBP NCCF'!V317,'6.Other(Incld) NCCF'!V317)</f>
        <v>0</v>
      </c>
      <c r="W317" s="48">
        <f>SUM('2.CAD NCCF'!W317,'3.USD NCCF'!W317,'4.EUR NCCF'!W317,'5.GBP NCCF'!W317,'6.Other(Incld) NCCF'!W317)</f>
        <v>0</v>
      </c>
      <c r="X317" s="72"/>
      <c r="Y317" s="367"/>
      <c r="Z317" s="72"/>
      <c r="AA317" s="144"/>
      <c r="AB317" s="144"/>
      <c r="AC317" s="144"/>
      <c r="AD317" s="144"/>
      <c r="AE317" s="144"/>
      <c r="AF317" s="144"/>
      <c r="AG317" s="144"/>
      <c r="AH317" s="144"/>
      <c r="AI317" s="144"/>
      <c r="AJ317" s="144"/>
      <c r="AK317" s="144"/>
      <c r="AL317" s="144"/>
      <c r="AM317" s="144"/>
      <c r="AN317" s="144"/>
    </row>
    <row r="318" spans="2:40" x14ac:dyDescent="0.2">
      <c r="B318" s="25"/>
      <c r="C318" s="24"/>
      <c r="D318" s="23" t="s">
        <v>203</v>
      </c>
      <c r="E318" s="64"/>
      <c r="F318" s="64"/>
      <c r="G318" s="69">
        <f t="shared" ref="G318:W318" si="66">SUBTOTAL(9,G324:G325)</f>
        <v>0</v>
      </c>
      <c r="H318" s="70">
        <f t="shared" si="66"/>
        <v>0</v>
      </c>
      <c r="I318" s="66">
        <f t="shared" si="66"/>
        <v>0</v>
      </c>
      <c r="J318" s="66">
        <f t="shared" si="66"/>
        <v>0</v>
      </c>
      <c r="K318" s="67">
        <f t="shared" si="66"/>
        <v>0</v>
      </c>
      <c r="L318" s="34">
        <f t="shared" si="66"/>
        <v>0</v>
      </c>
      <c r="M318" s="34">
        <f t="shared" si="66"/>
        <v>0</v>
      </c>
      <c r="N318" s="34">
        <f t="shared" si="66"/>
        <v>0</v>
      </c>
      <c r="O318" s="34">
        <f t="shared" si="66"/>
        <v>0</v>
      </c>
      <c r="P318" s="34">
        <f t="shared" si="66"/>
        <v>0</v>
      </c>
      <c r="Q318" s="34">
        <f t="shared" si="66"/>
        <v>0</v>
      </c>
      <c r="R318" s="34">
        <f t="shared" si="66"/>
        <v>0</v>
      </c>
      <c r="S318" s="34">
        <f t="shared" si="66"/>
        <v>0</v>
      </c>
      <c r="T318" s="34">
        <f t="shared" si="66"/>
        <v>0</v>
      </c>
      <c r="U318" s="34">
        <f t="shared" si="66"/>
        <v>0</v>
      </c>
      <c r="V318" s="37">
        <f t="shared" si="66"/>
        <v>0</v>
      </c>
      <c r="W318" s="37">
        <f t="shared" si="66"/>
        <v>0</v>
      </c>
      <c r="X318" s="72"/>
      <c r="Y318" s="584"/>
      <c r="Z318" s="72"/>
      <c r="AA318" s="144"/>
      <c r="AB318" s="144"/>
      <c r="AC318" s="144"/>
      <c r="AD318" s="144"/>
      <c r="AE318" s="144"/>
      <c r="AF318" s="144"/>
      <c r="AG318" s="144"/>
      <c r="AH318" s="144"/>
      <c r="AI318" s="144"/>
      <c r="AJ318" s="144"/>
      <c r="AK318" s="144"/>
      <c r="AL318" s="144"/>
      <c r="AM318" s="144"/>
      <c r="AN318" s="144"/>
    </row>
    <row r="319" spans="2:40" x14ac:dyDescent="0.2">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83"/>
    </row>
    <row r="320" spans="2:40" outlineLevel="1" x14ac:dyDescent="0.2">
      <c r="B320" s="71"/>
      <c r="C320" s="23"/>
      <c r="D320" s="23"/>
      <c r="E320" s="24"/>
      <c r="F320" s="176" t="s">
        <v>129</v>
      </c>
      <c r="G320" s="188">
        <f>SUM('2.CAD NCCF'!G320,'3.USD NCCF'!G320,'4.EUR NCCF'!G320,'5.GBP NCCF'!G320,'6.Other(Incld) NCCF'!G320)</f>
        <v>0</v>
      </c>
      <c r="H320" s="189">
        <f>SUM('2.CAD NCCF'!H320,'3.USD NCCF'!H320,'4.EUR NCCF'!H320,'5.GBP NCCF'!H320,'6.Other(Incld) NCCF'!H320)</f>
        <v>0</v>
      </c>
      <c r="I320" s="184">
        <f>SUM('2.CAD NCCF'!I320,'3.USD NCCF'!I320,'4.EUR NCCF'!I320,'5.GBP NCCF'!I320,'6.Other(Incld) NCCF'!I320)</f>
        <v>0</v>
      </c>
      <c r="J320" s="184">
        <f>SUM('2.CAD NCCF'!J320,'3.USD NCCF'!J320,'4.EUR NCCF'!J320,'5.GBP NCCF'!J320,'6.Other(Incld) NCCF'!J320)</f>
        <v>0</v>
      </c>
      <c r="K320" s="213">
        <f>SUM('2.CAD NCCF'!K320,'3.USD NCCF'!K320,'4.EUR NCCF'!K320,'5.GBP NCCF'!K320,'6.Other(Incld) NCCF'!K320)</f>
        <v>0</v>
      </c>
      <c r="L320" s="43"/>
      <c r="M320" s="42"/>
      <c r="N320" s="42"/>
      <c r="O320" s="42"/>
      <c r="P320" s="42"/>
      <c r="Q320" s="42"/>
      <c r="R320" s="42"/>
      <c r="S320" s="42"/>
      <c r="T320" s="42"/>
      <c r="U320" s="42"/>
      <c r="V320" s="44"/>
      <c r="W320" s="44"/>
      <c r="Y320" s="367"/>
    </row>
    <row r="321" spans="2:40" outlineLevel="1" x14ac:dyDescent="0.2">
      <c r="B321" s="71"/>
      <c r="C321" s="23"/>
      <c r="D321" s="23"/>
      <c r="E321" s="24"/>
      <c r="F321" s="176" t="s">
        <v>130</v>
      </c>
      <c r="G321" s="188">
        <f>SUM('2.CAD NCCF'!G321,'3.USD NCCF'!G321,'4.EUR NCCF'!G321,'5.GBP NCCF'!G321,'6.Other(Incld) NCCF'!G321)</f>
        <v>0</v>
      </c>
      <c r="H321" s="189">
        <f>SUM('2.CAD NCCF'!H321,'3.USD NCCF'!H321,'4.EUR NCCF'!H321,'5.GBP NCCF'!H321,'6.Other(Incld) NCCF'!H321)</f>
        <v>0</v>
      </c>
      <c r="I321" s="184">
        <f>SUM('2.CAD NCCF'!I321,'3.USD NCCF'!I321,'4.EUR NCCF'!I321,'5.GBP NCCF'!I321,'6.Other(Incld) NCCF'!I321)</f>
        <v>0</v>
      </c>
      <c r="J321" s="184">
        <f>SUM('2.CAD NCCF'!J321,'3.USD NCCF'!J321,'4.EUR NCCF'!J321,'5.GBP NCCF'!J321,'6.Other(Incld) NCCF'!J321)</f>
        <v>0</v>
      </c>
      <c r="K321" s="213">
        <f>SUM('2.CAD NCCF'!K321,'3.USD NCCF'!K321,'4.EUR NCCF'!K321,'5.GBP NCCF'!K321,'6.Other(Incld) NCCF'!K321)</f>
        <v>0</v>
      </c>
      <c r="L321" s="181">
        <f>SUM('2.CAD NCCF'!L321,'3.USD NCCF'!L321,'4.EUR NCCF'!L321,'5.GBP NCCF'!L321,'6.Other(Incld) NCCF'!L321)</f>
        <v>0</v>
      </c>
      <c r="M321" s="42"/>
      <c r="N321" s="42"/>
      <c r="O321" s="42"/>
      <c r="P321" s="42"/>
      <c r="Q321" s="42"/>
      <c r="R321" s="42"/>
      <c r="S321" s="42"/>
      <c r="T321" s="42"/>
      <c r="U321" s="42"/>
      <c r="V321" s="44"/>
      <c r="W321" s="44"/>
      <c r="Y321" s="367"/>
    </row>
    <row r="322" spans="2:40" outlineLevel="1" x14ac:dyDescent="0.2">
      <c r="B322" s="71"/>
      <c r="C322" s="23"/>
      <c r="D322" s="23"/>
      <c r="E322" s="24"/>
      <c r="F322" s="176" t="s">
        <v>131</v>
      </c>
      <c r="G322" s="188">
        <f>SUM('2.CAD NCCF'!G322,'3.USD NCCF'!G322,'4.EUR NCCF'!G322,'5.GBP NCCF'!G322,'6.Other(Incld) NCCF'!G322)</f>
        <v>0</v>
      </c>
      <c r="H322" s="189">
        <f>SUM('2.CAD NCCF'!H322,'3.USD NCCF'!H322,'4.EUR NCCF'!H322,'5.GBP NCCF'!H322,'6.Other(Incld) NCCF'!H322)</f>
        <v>0</v>
      </c>
      <c r="I322" s="184">
        <f>SUM('2.CAD NCCF'!I322,'3.USD NCCF'!I322,'4.EUR NCCF'!I322,'5.GBP NCCF'!I322,'6.Other(Incld) NCCF'!I322)</f>
        <v>0</v>
      </c>
      <c r="J322" s="184">
        <f>SUM('2.CAD NCCF'!J322,'3.USD NCCF'!J322,'4.EUR NCCF'!J322,'5.GBP NCCF'!J322,'6.Other(Incld) NCCF'!J322)</f>
        <v>0</v>
      </c>
      <c r="K322" s="213">
        <f>SUM('2.CAD NCCF'!K322,'3.USD NCCF'!K322,'4.EUR NCCF'!K322,'5.GBP NCCF'!K322,'6.Other(Incld) NCCF'!K322)</f>
        <v>0</v>
      </c>
      <c r="L322" s="196">
        <f>SUM('2.CAD NCCF'!L322,'3.USD NCCF'!L322,'4.EUR NCCF'!L322,'5.GBP NCCF'!L322,'6.Other(Incld) NCCF'!L322)</f>
        <v>0</v>
      </c>
      <c r="M322" s="182">
        <f>SUM('2.CAD NCCF'!M322,'3.USD NCCF'!M322,'4.EUR NCCF'!M322,'5.GBP NCCF'!M322,'6.Other(Incld) NCCF'!M322)</f>
        <v>0</v>
      </c>
      <c r="N322" s="42"/>
      <c r="O322" s="42"/>
      <c r="P322" s="42"/>
      <c r="Q322" s="42"/>
      <c r="R322" s="42"/>
      <c r="S322" s="42"/>
      <c r="T322" s="42"/>
      <c r="U322" s="42"/>
      <c r="V322" s="44"/>
      <c r="W322" s="44"/>
      <c r="Y322" s="367"/>
    </row>
    <row r="323" spans="2:40" x14ac:dyDescent="0.2">
      <c r="B323" s="71"/>
      <c r="C323" s="23"/>
      <c r="D323" s="23"/>
      <c r="E323" s="24" t="s">
        <v>393</v>
      </c>
      <c r="F323" s="24"/>
      <c r="G323" s="69">
        <f t="shared" ref="G323:W323" si="67">SUBTOTAL(9,G324:G325)</f>
        <v>0</v>
      </c>
      <c r="H323" s="70">
        <f t="shared" si="67"/>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70"/>
    </row>
    <row r="324" spans="2:40" outlineLevel="1" x14ac:dyDescent="0.2">
      <c r="B324" s="25"/>
      <c r="C324" s="24"/>
      <c r="D324" s="23"/>
      <c r="E324" s="64"/>
      <c r="F324" s="176" t="s">
        <v>201</v>
      </c>
      <c r="G324" s="190">
        <f>SUM('2.CAD NCCF'!G324,'3.USD NCCF'!G324,'4.EUR NCCF'!G324,'5.GBP NCCF'!G324,'6.Other(Incld) NCCF'!G324)</f>
        <v>0</v>
      </c>
      <c r="H324" s="242">
        <f>SUM('2.CAD NCCF'!H324,'3.USD NCCF'!H324,'4.EUR NCCF'!H324,'5.GBP NCCF'!H324,'6.Other(Incld) NCCF'!H324)</f>
        <v>0</v>
      </c>
      <c r="I324" s="179">
        <f>SUM('2.CAD NCCF'!I324,'3.USD NCCF'!I324,'4.EUR NCCF'!I324,'5.GBP NCCF'!I324,'6.Other(Incld) NCCF'!I324)</f>
        <v>0</v>
      </c>
      <c r="J324" s="179">
        <f>SUM('2.CAD NCCF'!J324,'3.USD NCCF'!J324,'4.EUR NCCF'!J324,'5.GBP NCCF'!J324,'6.Other(Incld) NCCF'!J324)</f>
        <v>0</v>
      </c>
      <c r="K324" s="197">
        <f>SUM('2.CAD NCCF'!K324,'3.USD NCCF'!K324,'4.EUR NCCF'!K324,'5.GBP NCCF'!K324,'6.Other(Incld) NCCF'!K324)</f>
        <v>0</v>
      </c>
      <c r="L324" s="178">
        <f>SUM('2.CAD NCCF'!L324,'3.USD NCCF'!L324,'4.EUR NCCF'!L324,'5.GBP NCCF'!L324,'6.Other(Incld) NCCF'!L324)</f>
        <v>0</v>
      </c>
      <c r="M324" s="192">
        <f>SUM('2.CAD NCCF'!M324,'3.USD NCCF'!M324,'4.EUR NCCF'!M324,'5.GBP NCCF'!M324,'6.Other(Incld) NCCF'!M324)</f>
        <v>0</v>
      </c>
      <c r="N324" s="182">
        <f>SUM('2.CAD NCCF'!N324,'3.USD NCCF'!N324,'4.EUR NCCF'!N324,'5.GBP NCCF'!N324,'6.Other(Incld) NCCF'!N324)</f>
        <v>0</v>
      </c>
      <c r="O324" s="182">
        <f>SUM('2.CAD NCCF'!O324,'3.USD NCCF'!O324,'4.EUR NCCF'!O324,'5.GBP NCCF'!O324,'6.Other(Incld) NCCF'!O324)</f>
        <v>0</v>
      </c>
      <c r="P324" s="182">
        <f>SUM('2.CAD NCCF'!P324,'3.USD NCCF'!P324,'4.EUR NCCF'!P324,'5.GBP NCCF'!P324,'6.Other(Incld) NCCF'!P324)</f>
        <v>0</v>
      </c>
      <c r="Q324" s="182">
        <f>SUM('2.CAD NCCF'!Q324,'3.USD NCCF'!Q324,'4.EUR NCCF'!Q324,'5.GBP NCCF'!Q324,'6.Other(Incld) NCCF'!Q324)</f>
        <v>0</v>
      </c>
      <c r="R324" s="182">
        <f>SUM('2.CAD NCCF'!R324,'3.USD NCCF'!R324,'4.EUR NCCF'!R324,'5.GBP NCCF'!R324,'6.Other(Incld) NCCF'!R324)</f>
        <v>0</v>
      </c>
      <c r="S324" s="182">
        <f>SUM('2.CAD NCCF'!S324,'3.USD NCCF'!S324,'4.EUR NCCF'!S324,'5.GBP NCCF'!S324,'6.Other(Incld) NCCF'!S324)</f>
        <v>0</v>
      </c>
      <c r="T324" s="182">
        <f>SUM('2.CAD NCCF'!T324,'3.USD NCCF'!T324,'4.EUR NCCF'!T324,'5.GBP NCCF'!T324,'6.Other(Incld) NCCF'!T324)</f>
        <v>0</v>
      </c>
      <c r="U324" s="182">
        <f>SUM('2.CAD NCCF'!U324,'3.USD NCCF'!U324,'4.EUR NCCF'!U324,'5.GBP NCCF'!U324,'6.Other(Incld) NCCF'!U324)</f>
        <v>0</v>
      </c>
      <c r="V324" s="195">
        <f>SUM('2.CAD NCCF'!V324,'3.USD NCCF'!V324,'4.EUR NCCF'!V324,'5.GBP NCCF'!V324,'6.Other(Incld) NCCF'!V324)</f>
        <v>0</v>
      </c>
      <c r="W324" s="125">
        <f>SUM('2.CAD NCCF'!W324,'3.USD NCCF'!W324,'4.EUR NCCF'!W324,'5.GBP NCCF'!W324,'6.Other(Incld) NCCF'!W324)</f>
        <v>0</v>
      </c>
      <c r="X324" s="72"/>
      <c r="Y324" s="367"/>
      <c r="Z324" s="72"/>
      <c r="AA324" s="144"/>
      <c r="AB324" s="144"/>
      <c r="AC324" s="144"/>
      <c r="AD324" s="144"/>
      <c r="AE324" s="144"/>
      <c r="AF324" s="144"/>
      <c r="AG324" s="144"/>
      <c r="AH324" s="144"/>
      <c r="AI324" s="144"/>
      <c r="AJ324" s="144"/>
      <c r="AK324" s="144"/>
      <c r="AL324" s="144"/>
      <c r="AM324" s="144"/>
      <c r="AN324" s="144"/>
    </row>
    <row r="325" spans="2:40" outlineLevel="1" x14ac:dyDescent="0.2">
      <c r="B325" s="25"/>
      <c r="C325" s="24"/>
      <c r="D325" s="23"/>
      <c r="E325" s="64"/>
      <c r="F325" s="187" t="s">
        <v>314</v>
      </c>
      <c r="G325" s="188">
        <f>SUM('2.CAD NCCF'!G325,'3.USD NCCF'!G325,'4.EUR NCCF'!G325,'5.GBP NCCF'!G325,'6.Other(Incld) NCCF'!G325)</f>
        <v>0</v>
      </c>
      <c r="H325" s="189">
        <f>SUM('2.CAD NCCF'!H325,'3.USD NCCF'!H325,'4.EUR NCCF'!H325,'5.GBP NCCF'!H325,'6.Other(Incld) NCCF'!H325)</f>
        <v>0</v>
      </c>
      <c r="I325" s="184">
        <f>SUM('2.CAD NCCF'!I325,'3.USD NCCF'!I325,'4.EUR NCCF'!I325,'5.GBP NCCF'!I325,'6.Other(Incld) NCCF'!I325)</f>
        <v>0</v>
      </c>
      <c r="J325" s="184">
        <f>SUM('2.CAD NCCF'!J325,'3.USD NCCF'!J325,'4.EUR NCCF'!J325,'5.GBP NCCF'!J325,'6.Other(Incld) NCCF'!J325)</f>
        <v>0</v>
      </c>
      <c r="K325" s="213">
        <f>SUM('2.CAD NCCF'!K325,'3.USD NCCF'!K325,'4.EUR NCCF'!K325,'5.GBP NCCF'!K325,'6.Other(Incld) NCCF'!K325)</f>
        <v>0</v>
      </c>
      <c r="L325" s="214">
        <f>SUM('2.CAD NCCF'!L325,'3.USD NCCF'!L325,'4.EUR NCCF'!L325,'5.GBP NCCF'!L325,'6.Other(Incld) NCCF'!L325)</f>
        <v>0</v>
      </c>
      <c r="M325" s="213">
        <f>SUM('2.CAD NCCF'!M325,'3.USD NCCF'!M325,'4.EUR NCCF'!M325,'5.GBP NCCF'!M325,'6.Other(Incld) NCCF'!M325)</f>
        <v>0</v>
      </c>
      <c r="N325" s="184">
        <f>SUM('2.CAD NCCF'!N325,'3.USD NCCF'!N325,'4.EUR NCCF'!N325,'5.GBP NCCF'!N325,'6.Other(Incld) NCCF'!N325)</f>
        <v>0</v>
      </c>
      <c r="O325" s="184">
        <f>SUM('2.CAD NCCF'!O325,'3.USD NCCF'!O325,'4.EUR NCCF'!O325,'5.GBP NCCF'!O325,'6.Other(Incld) NCCF'!O325)</f>
        <v>0</v>
      </c>
      <c r="P325" s="184">
        <f>SUM('2.CAD NCCF'!P325,'3.USD NCCF'!P325,'4.EUR NCCF'!P325,'5.GBP NCCF'!P325,'6.Other(Incld) NCCF'!P325)</f>
        <v>0</v>
      </c>
      <c r="Q325" s="184">
        <f>SUM('2.CAD NCCF'!Q325,'3.USD NCCF'!Q325,'4.EUR NCCF'!Q325,'5.GBP NCCF'!Q325,'6.Other(Incld) NCCF'!Q325)</f>
        <v>0</v>
      </c>
      <c r="R325" s="184">
        <f>SUM('2.CAD NCCF'!R325,'3.USD NCCF'!R325,'4.EUR NCCF'!R325,'5.GBP NCCF'!R325,'6.Other(Incld) NCCF'!R325)</f>
        <v>0</v>
      </c>
      <c r="S325" s="184">
        <f>SUM('2.CAD NCCF'!S325,'3.USD NCCF'!S325,'4.EUR NCCF'!S325,'5.GBP NCCF'!S325,'6.Other(Incld) NCCF'!S325)</f>
        <v>0</v>
      </c>
      <c r="T325" s="184">
        <f>SUM('2.CAD NCCF'!T325,'3.USD NCCF'!T325,'4.EUR NCCF'!T325,'5.GBP NCCF'!T325,'6.Other(Incld) NCCF'!T325)</f>
        <v>0</v>
      </c>
      <c r="U325" s="189">
        <f>SUM('2.CAD NCCF'!U325,'3.USD NCCF'!U325,'4.EUR NCCF'!U325,'5.GBP NCCF'!U325,'6.Other(Incld) NCCF'!U325)</f>
        <v>0</v>
      </c>
      <c r="V325" s="215">
        <f>SUM('2.CAD NCCF'!V325,'3.USD NCCF'!V325,'4.EUR NCCF'!V325,'5.GBP NCCF'!V325,'6.Other(Incld) NCCF'!V325)</f>
        <v>0</v>
      </c>
      <c r="W325" s="48">
        <f>SUM('2.CAD NCCF'!W325,'3.USD NCCF'!W325,'4.EUR NCCF'!W325,'5.GBP NCCF'!W325,'6.Other(Incld) NCCF'!W325)</f>
        <v>0</v>
      </c>
      <c r="X325" s="72"/>
      <c r="Y325" s="367"/>
      <c r="Z325" s="72"/>
      <c r="AA325" s="144"/>
      <c r="AB325" s="144"/>
      <c r="AC325" s="144"/>
      <c r="AD325" s="144"/>
      <c r="AE325" s="144"/>
      <c r="AF325" s="144"/>
      <c r="AG325" s="144"/>
      <c r="AH325" s="144"/>
      <c r="AI325" s="144"/>
      <c r="AJ325" s="144"/>
      <c r="AK325" s="144"/>
      <c r="AL325" s="144"/>
      <c r="AM325" s="144"/>
      <c r="AN325" s="144"/>
    </row>
    <row r="326" spans="2:40" x14ac:dyDescent="0.2">
      <c r="B326" s="71"/>
      <c r="C326" s="23" t="s">
        <v>126</v>
      </c>
      <c r="D326" s="64"/>
      <c r="E326" s="24"/>
      <c r="F326" s="24"/>
      <c r="G326" s="75"/>
      <c r="H326" s="42"/>
      <c r="I326" s="42"/>
      <c r="J326" s="42"/>
      <c r="K326" s="42"/>
      <c r="L326" s="43"/>
      <c r="M326" s="42"/>
      <c r="N326" s="42"/>
      <c r="O326" s="42"/>
      <c r="P326" s="42"/>
      <c r="Q326" s="42"/>
      <c r="R326" s="42"/>
      <c r="S326" s="42"/>
      <c r="T326" s="42"/>
      <c r="U326" s="42"/>
      <c r="V326" s="44"/>
      <c r="W326" s="44"/>
      <c r="Y326" s="584"/>
    </row>
    <row r="327" spans="2:40" x14ac:dyDescent="0.2">
      <c r="B327" s="71"/>
      <c r="C327" s="23"/>
      <c r="D327" s="23" t="s">
        <v>127</v>
      </c>
      <c r="E327" s="24"/>
      <c r="F327" s="24"/>
      <c r="G327" s="75">
        <f t="shared" ref="G327:W327" si="68">SUBTOTAL(9,G328:G333)</f>
        <v>0</v>
      </c>
      <c r="H327" s="42">
        <f t="shared" si="68"/>
        <v>0</v>
      </c>
      <c r="I327" s="42">
        <f t="shared" si="68"/>
        <v>0</v>
      </c>
      <c r="J327" s="42">
        <f t="shared" si="68"/>
        <v>0</v>
      </c>
      <c r="K327" s="42">
        <f t="shared" si="68"/>
        <v>0</v>
      </c>
      <c r="L327" s="43">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83"/>
    </row>
    <row r="328" spans="2:40" outlineLevel="1" x14ac:dyDescent="0.2">
      <c r="B328" s="25"/>
      <c r="C328" s="24"/>
      <c r="D328" s="23"/>
      <c r="E328" s="64"/>
      <c r="F328" s="187" t="s">
        <v>128</v>
      </c>
      <c r="G328" s="188">
        <f>SUM('2.CAD NCCF'!G328,'3.USD NCCF'!G328,'4.EUR NCCF'!G328,'5.GBP NCCF'!G328,'6.Other(Incld) NCCF'!G328)</f>
        <v>0</v>
      </c>
      <c r="H328" s="189">
        <f>SUM('2.CAD NCCF'!H328,'3.USD NCCF'!H328,'4.EUR NCCF'!H328,'5.GBP NCCF'!H328,'6.Other(Incld) NCCF'!H328)</f>
        <v>0</v>
      </c>
      <c r="I328" s="184">
        <f>SUM('2.CAD NCCF'!I328,'3.USD NCCF'!I328,'4.EUR NCCF'!I328,'5.GBP NCCF'!I328,'6.Other(Incld) NCCF'!I328)</f>
        <v>0</v>
      </c>
      <c r="J328" s="184">
        <f>SUM('2.CAD NCCF'!J328,'3.USD NCCF'!J328,'4.EUR NCCF'!J328,'5.GBP NCCF'!J328,'6.Other(Incld) NCCF'!J328)</f>
        <v>0</v>
      </c>
      <c r="K328" s="213">
        <f>SUM('2.CAD NCCF'!K328,'3.USD NCCF'!K328,'4.EUR NCCF'!K328,'5.GBP NCCF'!K328,'6.Other(Incld) NCCF'!K328)</f>
        <v>0</v>
      </c>
      <c r="L328" s="214">
        <f>SUM('2.CAD NCCF'!L328,'3.USD NCCF'!L328,'4.EUR NCCF'!L328,'5.GBP NCCF'!L328,'6.Other(Incld) NCCF'!L328)</f>
        <v>0</v>
      </c>
      <c r="M328" s="213">
        <f>SUM('2.CAD NCCF'!M328,'3.USD NCCF'!M328,'4.EUR NCCF'!M328,'5.GBP NCCF'!M328,'6.Other(Incld) NCCF'!M328)</f>
        <v>0</v>
      </c>
      <c r="N328" s="184">
        <f>SUM('2.CAD NCCF'!N328,'3.USD NCCF'!N328,'4.EUR NCCF'!N328,'5.GBP NCCF'!N328,'6.Other(Incld) NCCF'!N328)</f>
        <v>0</v>
      </c>
      <c r="O328" s="184">
        <f>SUM('2.CAD NCCF'!O328,'3.USD NCCF'!O328,'4.EUR NCCF'!O328,'5.GBP NCCF'!O328,'6.Other(Incld) NCCF'!O328)</f>
        <v>0</v>
      </c>
      <c r="P328" s="184">
        <f>SUM('2.CAD NCCF'!P328,'3.USD NCCF'!P328,'4.EUR NCCF'!P328,'5.GBP NCCF'!P328,'6.Other(Incld) NCCF'!P328)</f>
        <v>0</v>
      </c>
      <c r="Q328" s="184">
        <f>SUM('2.CAD NCCF'!Q328,'3.USD NCCF'!Q328,'4.EUR NCCF'!Q328,'5.GBP NCCF'!Q328,'6.Other(Incld) NCCF'!Q328)</f>
        <v>0</v>
      </c>
      <c r="R328" s="184">
        <f>SUM('2.CAD NCCF'!R328,'3.USD NCCF'!R328,'4.EUR NCCF'!R328,'5.GBP NCCF'!R328,'6.Other(Incld) NCCF'!R328)</f>
        <v>0</v>
      </c>
      <c r="S328" s="184">
        <f>SUM('2.CAD NCCF'!S328,'3.USD NCCF'!S328,'4.EUR NCCF'!S328,'5.GBP NCCF'!S328,'6.Other(Incld) NCCF'!S328)</f>
        <v>0</v>
      </c>
      <c r="T328" s="184">
        <f>SUM('2.CAD NCCF'!T328,'3.USD NCCF'!T328,'4.EUR NCCF'!T328,'5.GBP NCCF'!T328,'6.Other(Incld) NCCF'!T328)</f>
        <v>0</v>
      </c>
      <c r="U328" s="189">
        <f>SUM('2.CAD NCCF'!U328,'3.USD NCCF'!U328,'4.EUR NCCF'!U328,'5.GBP NCCF'!U328,'6.Other(Incld) NCCF'!U328)</f>
        <v>0</v>
      </c>
      <c r="V328" s="215">
        <f>SUM('2.CAD NCCF'!V328,'3.USD NCCF'!V328,'4.EUR NCCF'!V328,'5.GBP NCCF'!V328,'6.Other(Incld) NCCF'!V328)</f>
        <v>0</v>
      </c>
      <c r="W328" s="48">
        <f>SUM('2.CAD NCCF'!W328,'3.USD NCCF'!W328,'4.EUR NCCF'!W328,'5.GBP NCCF'!W328,'6.Other(Incld) NCCF'!W328)</f>
        <v>0</v>
      </c>
      <c r="X328" s="72"/>
      <c r="Y328" s="367"/>
      <c r="Z328" s="72"/>
      <c r="AA328" s="144"/>
      <c r="AB328" s="144"/>
      <c r="AC328" s="144"/>
      <c r="AD328" s="144"/>
      <c r="AE328" s="144"/>
      <c r="AF328" s="144"/>
      <c r="AG328" s="144"/>
      <c r="AH328" s="144"/>
      <c r="AI328" s="144"/>
      <c r="AJ328" s="144"/>
      <c r="AK328" s="144"/>
      <c r="AL328" s="144"/>
      <c r="AM328" s="144"/>
      <c r="AN328" s="144"/>
    </row>
    <row r="329" spans="2:40" outlineLevel="1" x14ac:dyDescent="0.2">
      <c r="B329" s="71"/>
      <c r="C329" s="24"/>
      <c r="D329" s="24"/>
      <c r="E329" s="64"/>
      <c r="F329" s="176" t="s">
        <v>132</v>
      </c>
      <c r="G329" s="188">
        <f>SUM('2.CAD NCCF'!G329,'3.USD NCCF'!G329,'4.EUR NCCF'!G329,'5.GBP NCCF'!G329,'6.Other(Incld) NCCF'!G329)</f>
        <v>0</v>
      </c>
      <c r="H329" s="189">
        <f>SUM('2.CAD NCCF'!H329,'3.USD NCCF'!H329,'4.EUR NCCF'!H329,'5.GBP NCCF'!H329,'6.Other(Incld) NCCF'!H329)</f>
        <v>0</v>
      </c>
      <c r="I329" s="184">
        <f>SUM('2.CAD NCCF'!I329,'3.USD NCCF'!I329,'4.EUR NCCF'!I329,'5.GBP NCCF'!I329,'6.Other(Incld) NCCF'!I329)</f>
        <v>0</v>
      </c>
      <c r="J329" s="184">
        <f>SUM('2.CAD NCCF'!J329,'3.USD NCCF'!J329,'4.EUR NCCF'!J329,'5.GBP NCCF'!J329,'6.Other(Incld) NCCF'!J329)</f>
        <v>0</v>
      </c>
      <c r="K329" s="213">
        <f>SUM('2.CAD NCCF'!K329,'3.USD NCCF'!K329,'4.EUR NCCF'!K329,'5.GBP NCCF'!K329,'6.Other(Incld) NCCF'!K329)</f>
        <v>0</v>
      </c>
      <c r="L329" s="214">
        <f>SUM('2.CAD NCCF'!L329,'3.USD NCCF'!L329,'4.EUR NCCF'!L329,'5.GBP NCCF'!L329,'6.Other(Incld) NCCF'!L329)</f>
        <v>0</v>
      </c>
      <c r="M329" s="213">
        <f>SUM('2.CAD NCCF'!M329,'3.USD NCCF'!M329,'4.EUR NCCF'!M329,'5.GBP NCCF'!M329,'6.Other(Incld) NCCF'!M329)</f>
        <v>0</v>
      </c>
      <c r="N329" s="184">
        <f>SUM('2.CAD NCCF'!N329,'3.USD NCCF'!N329,'4.EUR NCCF'!N329,'5.GBP NCCF'!N329,'6.Other(Incld) NCCF'!N329)</f>
        <v>0</v>
      </c>
      <c r="O329" s="184">
        <f>SUM('2.CAD NCCF'!O329,'3.USD NCCF'!O329,'4.EUR NCCF'!O329,'5.GBP NCCF'!O329,'6.Other(Incld) NCCF'!O329)</f>
        <v>0</v>
      </c>
      <c r="P329" s="184">
        <f>SUM('2.CAD NCCF'!P329,'3.USD NCCF'!P329,'4.EUR NCCF'!P329,'5.GBP NCCF'!P329,'6.Other(Incld) NCCF'!P329)</f>
        <v>0</v>
      </c>
      <c r="Q329" s="184">
        <f>SUM('2.CAD NCCF'!Q329,'3.USD NCCF'!Q329,'4.EUR NCCF'!Q329,'5.GBP NCCF'!Q329,'6.Other(Incld) NCCF'!Q329)</f>
        <v>0</v>
      </c>
      <c r="R329" s="184">
        <f>SUM('2.CAD NCCF'!R329,'3.USD NCCF'!R329,'4.EUR NCCF'!R329,'5.GBP NCCF'!R329,'6.Other(Incld) NCCF'!R329)</f>
        <v>0</v>
      </c>
      <c r="S329" s="184">
        <f>SUM('2.CAD NCCF'!S329,'3.USD NCCF'!S329,'4.EUR NCCF'!S329,'5.GBP NCCF'!S329,'6.Other(Incld) NCCF'!S329)</f>
        <v>0</v>
      </c>
      <c r="T329" s="184">
        <f>SUM('2.CAD NCCF'!T329,'3.USD NCCF'!T329,'4.EUR NCCF'!T329,'5.GBP NCCF'!T329,'6.Other(Incld) NCCF'!T329)</f>
        <v>0</v>
      </c>
      <c r="U329" s="189">
        <f>SUM('2.CAD NCCF'!U329,'3.USD NCCF'!U329,'4.EUR NCCF'!U329,'5.GBP NCCF'!U329,'6.Other(Incld) NCCF'!U329)</f>
        <v>0</v>
      </c>
      <c r="V329" s="215">
        <f>SUM('2.CAD NCCF'!V329,'3.USD NCCF'!V329,'4.EUR NCCF'!V329,'5.GBP NCCF'!V329,'6.Other(Incld) NCCF'!V329)</f>
        <v>0</v>
      </c>
      <c r="W329" s="48">
        <f>SUM('2.CAD NCCF'!W329,'3.USD NCCF'!W329,'4.EUR NCCF'!W329,'5.GBP NCCF'!W329,'6.Other(Incld) NCCF'!W329)</f>
        <v>0</v>
      </c>
      <c r="Y329" s="367"/>
    </row>
    <row r="330" spans="2:40" outlineLevel="1" x14ac:dyDescent="0.2">
      <c r="B330" s="71"/>
      <c r="C330" s="24"/>
      <c r="D330" s="24"/>
      <c r="E330" s="64"/>
      <c r="F330" s="176" t="s">
        <v>133</v>
      </c>
      <c r="G330" s="188">
        <f>SUM('2.CAD NCCF'!G330,'3.USD NCCF'!G330,'4.EUR NCCF'!G330,'5.GBP NCCF'!G330,'6.Other(Incld) NCCF'!G330)</f>
        <v>0</v>
      </c>
      <c r="H330" s="189">
        <f>SUM('2.CAD NCCF'!H330,'3.USD NCCF'!H330,'4.EUR NCCF'!H330,'5.GBP NCCF'!H330,'6.Other(Incld) NCCF'!H330)</f>
        <v>0</v>
      </c>
      <c r="I330" s="184">
        <f>SUM('2.CAD NCCF'!I330,'3.USD NCCF'!I330,'4.EUR NCCF'!I330,'5.GBP NCCF'!I330,'6.Other(Incld) NCCF'!I330)</f>
        <v>0</v>
      </c>
      <c r="J330" s="184">
        <f>SUM('2.CAD NCCF'!J330,'3.USD NCCF'!J330,'4.EUR NCCF'!J330,'5.GBP NCCF'!J330,'6.Other(Incld) NCCF'!J330)</f>
        <v>0</v>
      </c>
      <c r="K330" s="213">
        <f>SUM('2.CAD NCCF'!K330,'3.USD NCCF'!K330,'4.EUR NCCF'!K330,'5.GBP NCCF'!K330,'6.Other(Incld) NCCF'!K330)</f>
        <v>0</v>
      </c>
      <c r="L330" s="214">
        <f>SUM('2.CAD NCCF'!L330,'3.USD NCCF'!L330,'4.EUR NCCF'!L330,'5.GBP NCCF'!L330,'6.Other(Incld) NCCF'!L330)</f>
        <v>0</v>
      </c>
      <c r="M330" s="213">
        <f>SUM('2.CAD NCCF'!M330,'3.USD NCCF'!M330,'4.EUR NCCF'!M330,'5.GBP NCCF'!M330,'6.Other(Incld) NCCF'!M330)</f>
        <v>0</v>
      </c>
      <c r="N330" s="184">
        <f>SUM('2.CAD NCCF'!N330,'3.USD NCCF'!N330,'4.EUR NCCF'!N330,'5.GBP NCCF'!N330,'6.Other(Incld) NCCF'!N330)</f>
        <v>0</v>
      </c>
      <c r="O330" s="184">
        <f>SUM('2.CAD NCCF'!O330,'3.USD NCCF'!O330,'4.EUR NCCF'!O330,'5.GBP NCCF'!O330,'6.Other(Incld) NCCF'!O330)</f>
        <v>0</v>
      </c>
      <c r="P330" s="184">
        <f>SUM('2.CAD NCCF'!P330,'3.USD NCCF'!P330,'4.EUR NCCF'!P330,'5.GBP NCCF'!P330,'6.Other(Incld) NCCF'!P330)</f>
        <v>0</v>
      </c>
      <c r="Q330" s="184">
        <f>SUM('2.CAD NCCF'!Q330,'3.USD NCCF'!Q330,'4.EUR NCCF'!Q330,'5.GBP NCCF'!Q330,'6.Other(Incld) NCCF'!Q330)</f>
        <v>0</v>
      </c>
      <c r="R330" s="184">
        <f>SUM('2.CAD NCCF'!R330,'3.USD NCCF'!R330,'4.EUR NCCF'!R330,'5.GBP NCCF'!R330,'6.Other(Incld) NCCF'!R330)</f>
        <v>0</v>
      </c>
      <c r="S330" s="184">
        <f>SUM('2.CAD NCCF'!S330,'3.USD NCCF'!S330,'4.EUR NCCF'!S330,'5.GBP NCCF'!S330,'6.Other(Incld) NCCF'!S330)</f>
        <v>0</v>
      </c>
      <c r="T330" s="184">
        <f>SUM('2.CAD NCCF'!T330,'3.USD NCCF'!T330,'4.EUR NCCF'!T330,'5.GBP NCCF'!T330,'6.Other(Incld) NCCF'!T330)</f>
        <v>0</v>
      </c>
      <c r="U330" s="189">
        <f>SUM('2.CAD NCCF'!U330,'3.USD NCCF'!U330,'4.EUR NCCF'!U330,'5.GBP NCCF'!U330,'6.Other(Incld) NCCF'!U330)</f>
        <v>0</v>
      </c>
      <c r="V330" s="215">
        <f>SUM('2.CAD NCCF'!V330,'3.USD NCCF'!V330,'4.EUR NCCF'!V330,'5.GBP NCCF'!V330,'6.Other(Incld) NCCF'!V330)</f>
        <v>0</v>
      </c>
      <c r="W330" s="48">
        <f>SUM('2.CAD NCCF'!W330,'3.USD NCCF'!W330,'4.EUR NCCF'!W330,'5.GBP NCCF'!W330,'6.Other(Incld) NCCF'!W330)</f>
        <v>0</v>
      </c>
      <c r="Y330" s="367"/>
    </row>
    <row r="331" spans="2:40" outlineLevel="1" x14ac:dyDescent="0.2">
      <c r="B331" s="71"/>
      <c r="C331" s="24"/>
      <c r="D331" s="24"/>
      <c r="E331" s="64"/>
      <c r="F331" s="176" t="s">
        <v>134</v>
      </c>
      <c r="G331" s="188">
        <f>SUM('2.CAD NCCF'!G331,'3.USD NCCF'!G331,'4.EUR NCCF'!G331,'5.GBP NCCF'!G331,'6.Other(Incld) NCCF'!G331)</f>
        <v>0</v>
      </c>
      <c r="H331" s="189">
        <f>SUM('2.CAD NCCF'!H331,'3.USD NCCF'!H331,'4.EUR NCCF'!H331,'5.GBP NCCF'!H331,'6.Other(Incld) NCCF'!H331)</f>
        <v>0</v>
      </c>
      <c r="I331" s="184">
        <f>SUM('2.CAD NCCF'!I331,'3.USD NCCF'!I331,'4.EUR NCCF'!I331,'5.GBP NCCF'!I331,'6.Other(Incld) NCCF'!I331)</f>
        <v>0</v>
      </c>
      <c r="J331" s="184">
        <f>SUM('2.CAD NCCF'!J331,'3.USD NCCF'!J331,'4.EUR NCCF'!J331,'5.GBP NCCF'!J331,'6.Other(Incld) NCCF'!J331)</f>
        <v>0</v>
      </c>
      <c r="K331" s="213">
        <f>SUM('2.CAD NCCF'!K331,'3.USD NCCF'!K331,'4.EUR NCCF'!K331,'5.GBP NCCF'!K331,'6.Other(Incld) NCCF'!K331)</f>
        <v>0</v>
      </c>
      <c r="L331" s="214">
        <f>SUM('2.CAD NCCF'!L331,'3.USD NCCF'!L331,'4.EUR NCCF'!L331,'5.GBP NCCF'!L331,'6.Other(Incld) NCCF'!L331)</f>
        <v>0</v>
      </c>
      <c r="M331" s="213">
        <f>SUM('2.CAD NCCF'!M331,'3.USD NCCF'!M331,'4.EUR NCCF'!M331,'5.GBP NCCF'!M331,'6.Other(Incld) NCCF'!M331)</f>
        <v>0</v>
      </c>
      <c r="N331" s="184">
        <f>SUM('2.CAD NCCF'!N331,'3.USD NCCF'!N331,'4.EUR NCCF'!N331,'5.GBP NCCF'!N331,'6.Other(Incld) NCCF'!N331)</f>
        <v>0</v>
      </c>
      <c r="O331" s="184">
        <f>SUM('2.CAD NCCF'!O331,'3.USD NCCF'!O331,'4.EUR NCCF'!O331,'5.GBP NCCF'!O331,'6.Other(Incld) NCCF'!O331)</f>
        <v>0</v>
      </c>
      <c r="P331" s="184">
        <f>SUM('2.CAD NCCF'!P331,'3.USD NCCF'!P331,'4.EUR NCCF'!P331,'5.GBP NCCF'!P331,'6.Other(Incld) NCCF'!P331)</f>
        <v>0</v>
      </c>
      <c r="Q331" s="184">
        <f>SUM('2.CAD NCCF'!Q331,'3.USD NCCF'!Q331,'4.EUR NCCF'!Q331,'5.GBP NCCF'!Q331,'6.Other(Incld) NCCF'!Q331)</f>
        <v>0</v>
      </c>
      <c r="R331" s="184">
        <f>SUM('2.CAD NCCF'!R331,'3.USD NCCF'!R331,'4.EUR NCCF'!R331,'5.GBP NCCF'!R331,'6.Other(Incld) NCCF'!R331)</f>
        <v>0</v>
      </c>
      <c r="S331" s="184">
        <f>SUM('2.CAD NCCF'!S331,'3.USD NCCF'!S331,'4.EUR NCCF'!S331,'5.GBP NCCF'!S331,'6.Other(Incld) NCCF'!S331)</f>
        <v>0</v>
      </c>
      <c r="T331" s="184">
        <f>SUM('2.CAD NCCF'!T331,'3.USD NCCF'!T331,'4.EUR NCCF'!T331,'5.GBP NCCF'!T331,'6.Other(Incld) NCCF'!T331)</f>
        <v>0</v>
      </c>
      <c r="U331" s="189">
        <f>SUM('2.CAD NCCF'!U331,'3.USD NCCF'!U331,'4.EUR NCCF'!U331,'5.GBP NCCF'!U331,'6.Other(Incld) NCCF'!U331)</f>
        <v>0</v>
      </c>
      <c r="V331" s="215">
        <f>SUM('2.CAD NCCF'!V331,'3.USD NCCF'!V331,'4.EUR NCCF'!V331,'5.GBP NCCF'!V331,'6.Other(Incld) NCCF'!V331)</f>
        <v>0</v>
      </c>
      <c r="W331" s="48">
        <f>SUM('2.CAD NCCF'!W331,'3.USD NCCF'!W331,'4.EUR NCCF'!W331,'5.GBP NCCF'!W331,'6.Other(Incld) NCCF'!W331)</f>
        <v>0</v>
      </c>
      <c r="Y331" s="367"/>
    </row>
    <row r="332" spans="2:40" outlineLevel="1" x14ac:dyDescent="0.2">
      <c r="B332" s="71"/>
      <c r="C332" s="24"/>
      <c r="D332" s="24"/>
      <c r="E332" s="64"/>
      <c r="F332" s="176" t="s">
        <v>135</v>
      </c>
      <c r="G332" s="188">
        <f>SUM('2.CAD NCCF'!G332,'3.USD NCCF'!G332,'4.EUR NCCF'!G332,'5.GBP NCCF'!G332,'6.Other(Incld) NCCF'!G332)</f>
        <v>0</v>
      </c>
      <c r="H332" s="189">
        <f>SUM('2.CAD NCCF'!H332,'3.USD NCCF'!H332,'4.EUR NCCF'!H332,'5.GBP NCCF'!H332,'6.Other(Incld) NCCF'!H332)</f>
        <v>0</v>
      </c>
      <c r="I332" s="184">
        <f>SUM('2.CAD NCCF'!I332,'3.USD NCCF'!I332,'4.EUR NCCF'!I332,'5.GBP NCCF'!I332,'6.Other(Incld) NCCF'!I332)</f>
        <v>0</v>
      </c>
      <c r="J332" s="184">
        <f>SUM('2.CAD NCCF'!J332,'3.USD NCCF'!J332,'4.EUR NCCF'!J332,'5.GBP NCCF'!J332,'6.Other(Incld) NCCF'!J332)</f>
        <v>0</v>
      </c>
      <c r="K332" s="213">
        <f>SUM('2.CAD NCCF'!K332,'3.USD NCCF'!K332,'4.EUR NCCF'!K332,'5.GBP NCCF'!K332,'6.Other(Incld) NCCF'!K332)</f>
        <v>0</v>
      </c>
      <c r="L332" s="214">
        <f>SUM('2.CAD NCCF'!L332,'3.USD NCCF'!L332,'4.EUR NCCF'!L332,'5.GBP NCCF'!L332,'6.Other(Incld) NCCF'!L332)</f>
        <v>0</v>
      </c>
      <c r="M332" s="213">
        <f>SUM('2.CAD NCCF'!M332,'3.USD NCCF'!M332,'4.EUR NCCF'!M332,'5.GBP NCCF'!M332,'6.Other(Incld) NCCF'!M332)</f>
        <v>0</v>
      </c>
      <c r="N332" s="184">
        <f>SUM('2.CAD NCCF'!N332,'3.USD NCCF'!N332,'4.EUR NCCF'!N332,'5.GBP NCCF'!N332,'6.Other(Incld) NCCF'!N332)</f>
        <v>0</v>
      </c>
      <c r="O332" s="184">
        <f>SUM('2.CAD NCCF'!O332,'3.USD NCCF'!O332,'4.EUR NCCF'!O332,'5.GBP NCCF'!O332,'6.Other(Incld) NCCF'!O332)</f>
        <v>0</v>
      </c>
      <c r="P332" s="184">
        <f>SUM('2.CAD NCCF'!P332,'3.USD NCCF'!P332,'4.EUR NCCF'!P332,'5.GBP NCCF'!P332,'6.Other(Incld) NCCF'!P332)</f>
        <v>0</v>
      </c>
      <c r="Q332" s="184">
        <f>SUM('2.CAD NCCF'!Q332,'3.USD NCCF'!Q332,'4.EUR NCCF'!Q332,'5.GBP NCCF'!Q332,'6.Other(Incld) NCCF'!Q332)</f>
        <v>0</v>
      </c>
      <c r="R332" s="184">
        <f>SUM('2.CAD NCCF'!R332,'3.USD NCCF'!R332,'4.EUR NCCF'!R332,'5.GBP NCCF'!R332,'6.Other(Incld) NCCF'!R332)</f>
        <v>0</v>
      </c>
      <c r="S332" s="184">
        <f>SUM('2.CAD NCCF'!S332,'3.USD NCCF'!S332,'4.EUR NCCF'!S332,'5.GBP NCCF'!S332,'6.Other(Incld) NCCF'!S332)</f>
        <v>0</v>
      </c>
      <c r="T332" s="184">
        <f>SUM('2.CAD NCCF'!T332,'3.USD NCCF'!T332,'4.EUR NCCF'!T332,'5.GBP NCCF'!T332,'6.Other(Incld) NCCF'!T332)</f>
        <v>0</v>
      </c>
      <c r="U332" s="189">
        <f>SUM('2.CAD NCCF'!U332,'3.USD NCCF'!U332,'4.EUR NCCF'!U332,'5.GBP NCCF'!U332,'6.Other(Incld) NCCF'!U332)</f>
        <v>0</v>
      </c>
      <c r="V332" s="215">
        <f>SUM('2.CAD NCCF'!V332,'3.USD NCCF'!V332,'4.EUR NCCF'!V332,'5.GBP NCCF'!V332,'6.Other(Incld) NCCF'!V332)</f>
        <v>0</v>
      </c>
      <c r="W332" s="48">
        <f>SUM('2.CAD NCCF'!W332,'3.USD NCCF'!W332,'4.EUR NCCF'!W332,'5.GBP NCCF'!W332,'6.Other(Incld) NCCF'!W332)</f>
        <v>0</v>
      </c>
      <c r="Y332" s="367"/>
    </row>
    <row r="333" spans="2:40" outlineLevel="1" x14ac:dyDescent="0.2">
      <c r="B333" s="71"/>
      <c r="C333" s="64"/>
      <c r="D333" s="64"/>
      <c r="E333" s="64"/>
      <c r="F333" s="176" t="s">
        <v>136</v>
      </c>
      <c r="G333" s="188">
        <f>SUM('2.CAD NCCF'!G333,'3.USD NCCF'!G333,'4.EUR NCCF'!G333,'5.GBP NCCF'!G333,'6.Other(Incld) NCCF'!G333)</f>
        <v>0</v>
      </c>
      <c r="H333" s="189">
        <f>SUM('2.CAD NCCF'!H333,'3.USD NCCF'!H333,'4.EUR NCCF'!H333,'5.GBP NCCF'!H333,'6.Other(Incld) NCCF'!H333)</f>
        <v>0</v>
      </c>
      <c r="I333" s="184">
        <f>SUM('2.CAD NCCF'!I333,'3.USD NCCF'!I333,'4.EUR NCCF'!I333,'5.GBP NCCF'!I333,'6.Other(Incld) NCCF'!I333)</f>
        <v>0</v>
      </c>
      <c r="J333" s="184">
        <f>SUM('2.CAD NCCF'!J333,'3.USD NCCF'!J333,'4.EUR NCCF'!J333,'5.GBP NCCF'!J333,'6.Other(Incld) NCCF'!J333)</f>
        <v>0</v>
      </c>
      <c r="K333" s="213">
        <f>SUM('2.CAD NCCF'!K333,'3.USD NCCF'!K333,'4.EUR NCCF'!K333,'5.GBP NCCF'!K333,'6.Other(Incld) NCCF'!K333)</f>
        <v>0</v>
      </c>
      <c r="L333" s="214">
        <f>SUM('2.CAD NCCF'!L333,'3.USD NCCF'!L333,'4.EUR NCCF'!L333,'5.GBP NCCF'!L333,'6.Other(Incld) NCCF'!L333)</f>
        <v>0</v>
      </c>
      <c r="M333" s="213">
        <f>SUM('2.CAD NCCF'!M333,'3.USD NCCF'!M333,'4.EUR NCCF'!M333,'5.GBP NCCF'!M333,'6.Other(Incld) NCCF'!M333)</f>
        <v>0</v>
      </c>
      <c r="N333" s="184">
        <f>SUM('2.CAD NCCF'!N333,'3.USD NCCF'!N333,'4.EUR NCCF'!N333,'5.GBP NCCF'!N333,'6.Other(Incld) NCCF'!N333)</f>
        <v>0</v>
      </c>
      <c r="O333" s="184">
        <f>SUM('2.CAD NCCF'!O333,'3.USD NCCF'!O333,'4.EUR NCCF'!O333,'5.GBP NCCF'!O333,'6.Other(Incld) NCCF'!O333)</f>
        <v>0</v>
      </c>
      <c r="P333" s="184">
        <f>SUM('2.CAD NCCF'!P333,'3.USD NCCF'!P333,'4.EUR NCCF'!P333,'5.GBP NCCF'!P333,'6.Other(Incld) NCCF'!P333)</f>
        <v>0</v>
      </c>
      <c r="Q333" s="184">
        <f>SUM('2.CAD NCCF'!Q333,'3.USD NCCF'!Q333,'4.EUR NCCF'!Q333,'5.GBP NCCF'!Q333,'6.Other(Incld) NCCF'!Q333)</f>
        <v>0</v>
      </c>
      <c r="R333" s="184">
        <f>SUM('2.CAD NCCF'!R333,'3.USD NCCF'!R333,'4.EUR NCCF'!R333,'5.GBP NCCF'!R333,'6.Other(Incld) NCCF'!R333)</f>
        <v>0</v>
      </c>
      <c r="S333" s="184">
        <f>SUM('2.CAD NCCF'!S333,'3.USD NCCF'!S333,'4.EUR NCCF'!S333,'5.GBP NCCF'!S333,'6.Other(Incld) NCCF'!S333)</f>
        <v>0</v>
      </c>
      <c r="T333" s="184">
        <f>SUM('2.CAD NCCF'!T333,'3.USD NCCF'!T333,'4.EUR NCCF'!T333,'5.GBP NCCF'!T333,'6.Other(Incld) NCCF'!T333)</f>
        <v>0</v>
      </c>
      <c r="U333" s="189">
        <f>SUM('2.CAD NCCF'!U333,'3.USD NCCF'!U333,'4.EUR NCCF'!U333,'5.GBP NCCF'!U333,'6.Other(Incld) NCCF'!U333)</f>
        <v>0</v>
      </c>
      <c r="V333" s="215">
        <f>SUM('2.CAD NCCF'!V333,'3.USD NCCF'!V333,'4.EUR NCCF'!V333,'5.GBP NCCF'!V333,'6.Other(Incld) NCCF'!V333)</f>
        <v>0</v>
      </c>
      <c r="W333" s="48">
        <f>SUM('2.CAD NCCF'!W333,'3.USD NCCF'!W333,'4.EUR NCCF'!W333,'5.GBP NCCF'!W333,'6.Other(Incld) NCCF'!W333)</f>
        <v>0</v>
      </c>
      <c r="Y333" s="367"/>
    </row>
    <row r="334" spans="2:40" x14ac:dyDescent="0.2">
      <c r="B334" s="71"/>
      <c r="C334" s="24"/>
      <c r="D334" s="23" t="s">
        <v>137</v>
      </c>
      <c r="E334" s="64"/>
      <c r="F334" s="24"/>
      <c r="G334" s="75">
        <f t="shared" ref="G334:W334" si="69">SUBTOTAL(9,G335:G339)</f>
        <v>0</v>
      </c>
      <c r="H334" s="42">
        <f t="shared" si="69"/>
        <v>0</v>
      </c>
      <c r="I334" s="42">
        <f t="shared" si="69"/>
        <v>0</v>
      </c>
      <c r="J334" s="42">
        <f t="shared" si="69"/>
        <v>0</v>
      </c>
      <c r="K334" s="42">
        <f t="shared" si="69"/>
        <v>0</v>
      </c>
      <c r="L334" s="43">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70"/>
    </row>
    <row r="335" spans="2:40" outlineLevel="1" x14ac:dyDescent="0.2">
      <c r="B335" s="71"/>
      <c r="C335" s="24"/>
      <c r="D335" s="24"/>
      <c r="E335" s="23"/>
      <c r="F335" s="176" t="s">
        <v>138</v>
      </c>
      <c r="G335" s="188">
        <f>SUM('2.CAD NCCF'!G335,'3.USD NCCF'!G335,'4.EUR NCCF'!G335,'5.GBP NCCF'!G335,'6.Other(Incld) NCCF'!G335)</f>
        <v>0</v>
      </c>
      <c r="H335" s="189">
        <f>SUM('2.CAD NCCF'!H335,'3.USD NCCF'!H335,'4.EUR NCCF'!H335,'5.GBP NCCF'!H335,'6.Other(Incld) NCCF'!H335)</f>
        <v>0</v>
      </c>
      <c r="I335" s="184">
        <f>SUM('2.CAD NCCF'!I335,'3.USD NCCF'!I335,'4.EUR NCCF'!I335,'5.GBP NCCF'!I335,'6.Other(Incld) NCCF'!I335)</f>
        <v>0</v>
      </c>
      <c r="J335" s="184">
        <f>SUM('2.CAD NCCF'!J335,'3.USD NCCF'!J335,'4.EUR NCCF'!J335,'5.GBP NCCF'!J335,'6.Other(Incld) NCCF'!J335)</f>
        <v>0</v>
      </c>
      <c r="K335" s="213">
        <f>SUM('2.CAD NCCF'!K335,'3.USD NCCF'!K335,'4.EUR NCCF'!K335,'5.GBP NCCF'!K335,'6.Other(Incld) NCCF'!K335)</f>
        <v>0</v>
      </c>
      <c r="L335" s="214">
        <f>SUM('2.CAD NCCF'!L335,'3.USD NCCF'!L335,'4.EUR NCCF'!L335,'5.GBP NCCF'!L335,'6.Other(Incld) NCCF'!L335)</f>
        <v>0</v>
      </c>
      <c r="M335" s="213">
        <f>SUM('2.CAD NCCF'!M335,'3.USD NCCF'!M335,'4.EUR NCCF'!M335,'5.GBP NCCF'!M335,'6.Other(Incld) NCCF'!M335)</f>
        <v>0</v>
      </c>
      <c r="N335" s="184">
        <f>SUM('2.CAD NCCF'!N335,'3.USD NCCF'!N335,'4.EUR NCCF'!N335,'5.GBP NCCF'!N335,'6.Other(Incld) NCCF'!N335)</f>
        <v>0</v>
      </c>
      <c r="O335" s="184">
        <f>SUM('2.CAD NCCF'!O335,'3.USD NCCF'!O335,'4.EUR NCCF'!O335,'5.GBP NCCF'!O335,'6.Other(Incld) NCCF'!O335)</f>
        <v>0</v>
      </c>
      <c r="P335" s="184">
        <f>SUM('2.CAD NCCF'!P335,'3.USD NCCF'!P335,'4.EUR NCCF'!P335,'5.GBP NCCF'!P335,'6.Other(Incld) NCCF'!P335)</f>
        <v>0</v>
      </c>
      <c r="Q335" s="184">
        <f>SUM('2.CAD NCCF'!Q335,'3.USD NCCF'!Q335,'4.EUR NCCF'!Q335,'5.GBP NCCF'!Q335,'6.Other(Incld) NCCF'!Q335)</f>
        <v>0</v>
      </c>
      <c r="R335" s="184">
        <f>SUM('2.CAD NCCF'!R335,'3.USD NCCF'!R335,'4.EUR NCCF'!R335,'5.GBP NCCF'!R335,'6.Other(Incld) NCCF'!R335)</f>
        <v>0</v>
      </c>
      <c r="S335" s="184">
        <f>SUM('2.CAD NCCF'!S335,'3.USD NCCF'!S335,'4.EUR NCCF'!S335,'5.GBP NCCF'!S335,'6.Other(Incld) NCCF'!S335)</f>
        <v>0</v>
      </c>
      <c r="T335" s="184">
        <f>SUM('2.CAD NCCF'!T335,'3.USD NCCF'!T335,'4.EUR NCCF'!T335,'5.GBP NCCF'!T335,'6.Other(Incld) NCCF'!T335)</f>
        <v>0</v>
      </c>
      <c r="U335" s="189">
        <f>SUM('2.CAD NCCF'!U335,'3.USD NCCF'!U335,'4.EUR NCCF'!U335,'5.GBP NCCF'!U335,'6.Other(Incld) NCCF'!U335)</f>
        <v>0</v>
      </c>
      <c r="V335" s="215">
        <f>SUM('2.CAD NCCF'!V335,'3.USD NCCF'!V335,'4.EUR NCCF'!V335,'5.GBP NCCF'!V335,'6.Other(Incld) NCCF'!V335)</f>
        <v>0</v>
      </c>
      <c r="W335" s="48">
        <f>SUM('2.CAD NCCF'!W335,'3.USD NCCF'!W335,'4.EUR NCCF'!W335,'5.GBP NCCF'!W335,'6.Other(Incld) NCCF'!W335)</f>
        <v>0</v>
      </c>
      <c r="Y335" s="367"/>
    </row>
    <row r="336" spans="2:40" outlineLevel="1" x14ac:dyDescent="0.2">
      <c r="B336" s="71"/>
      <c r="C336" s="24"/>
      <c r="D336" s="24"/>
      <c r="E336" s="24"/>
      <c r="F336" s="176" t="s">
        <v>139</v>
      </c>
      <c r="G336" s="188">
        <f>SUM('2.CAD NCCF'!G336,'3.USD NCCF'!G336,'4.EUR NCCF'!G336,'5.GBP NCCF'!G336,'6.Other(Incld) NCCF'!G336)</f>
        <v>0</v>
      </c>
      <c r="H336" s="189">
        <f>SUM('2.CAD NCCF'!H336,'3.USD NCCF'!H336,'4.EUR NCCF'!H336,'5.GBP NCCF'!H336,'6.Other(Incld) NCCF'!H336)</f>
        <v>0</v>
      </c>
      <c r="I336" s="184">
        <f>SUM('2.CAD NCCF'!I336,'3.USD NCCF'!I336,'4.EUR NCCF'!I336,'5.GBP NCCF'!I336,'6.Other(Incld) NCCF'!I336)</f>
        <v>0</v>
      </c>
      <c r="J336" s="184">
        <f>SUM('2.CAD NCCF'!J336,'3.USD NCCF'!J336,'4.EUR NCCF'!J336,'5.GBP NCCF'!J336,'6.Other(Incld) NCCF'!J336)</f>
        <v>0</v>
      </c>
      <c r="K336" s="213">
        <f>SUM('2.CAD NCCF'!K336,'3.USD NCCF'!K336,'4.EUR NCCF'!K336,'5.GBP NCCF'!K336,'6.Other(Incld) NCCF'!K336)</f>
        <v>0</v>
      </c>
      <c r="L336" s="214">
        <f>SUM('2.CAD NCCF'!L336,'3.USD NCCF'!L336,'4.EUR NCCF'!L336,'5.GBP NCCF'!L336,'6.Other(Incld) NCCF'!L336)</f>
        <v>0</v>
      </c>
      <c r="M336" s="213">
        <f>SUM('2.CAD NCCF'!M336,'3.USD NCCF'!M336,'4.EUR NCCF'!M336,'5.GBP NCCF'!M336,'6.Other(Incld) NCCF'!M336)</f>
        <v>0</v>
      </c>
      <c r="N336" s="184">
        <f>SUM('2.CAD NCCF'!N336,'3.USD NCCF'!N336,'4.EUR NCCF'!N336,'5.GBP NCCF'!N336,'6.Other(Incld) NCCF'!N336)</f>
        <v>0</v>
      </c>
      <c r="O336" s="184">
        <f>SUM('2.CAD NCCF'!O336,'3.USD NCCF'!O336,'4.EUR NCCF'!O336,'5.GBP NCCF'!O336,'6.Other(Incld) NCCF'!O336)</f>
        <v>0</v>
      </c>
      <c r="P336" s="184">
        <f>SUM('2.CAD NCCF'!P336,'3.USD NCCF'!P336,'4.EUR NCCF'!P336,'5.GBP NCCF'!P336,'6.Other(Incld) NCCF'!P336)</f>
        <v>0</v>
      </c>
      <c r="Q336" s="184">
        <f>SUM('2.CAD NCCF'!Q336,'3.USD NCCF'!Q336,'4.EUR NCCF'!Q336,'5.GBP NCCF'!Q336,'6.Other(Incld) NCCF'!Q336)</f>
        <v>0</v>
      </c>
      <c r="R336" s="184">
        <f>SUM('2.CAD NCCF'!R336,'3.USD NCCF'!R336,'4.EUR NCCF'!R336,'5.GBP NCCF'!R336,'6.Other(Incld) NCCF'!R336)</f>
        <v>0</v>
      </c>
      <c r="S336" s="184">
        <f>SUM('2.CAD NCCF'!S336,'3.USD NCCF'!S336,'4.EUR NCCF'!S336,'5.GBP NCCF'!S336,'6.Other(Incld) NCCF'!S336)</f>
        <v>0</v>
      </c>
      <c r="T336" s="184">
        <f>SUM('2.CAD NCCF'!T336,'3.USD NCCF'!T336,'4.EUR NCCF'!T336,'5.GBP NCCF'!T336,'6.Other(Incld) NCCF'!T336)</f>
        <v>0</v>
      </c>
      <c r="U336" s="189">
        <f>SUM('2.CAD NCCF'!U336,'3.USD NCCF'!U336,'4.EUR NCCF'!U336,'5.GBP NCCF'!U336,'6.Other(Incld) NCCF'!U336)</f>
        <v>0</v>
      </c>
      <c r="V336" s="215">
        <f>SUM('2.CAD NCCF'!V336,'3.USD NCCF'!V336,'4.EUR NCCF'!V336,'5.GBP NCCF'!V336,'6.Other(Incld) NCCF'!V336)</f>
        <v>0</v>
      </c>
      <c r="W336" s="48">
        <f>SUM('2.CAD NCCF'!W336,'3.USD NCCF'!W336,'4.EUR NCCF'!W336,'5.GBP NCCF'!W336,'6.Other(Incld) NCCF'!W336)</f>
        <v>0</v>
      </c>
      <c r="Y336" s="367"/>
    </row>
    <row r="337" spans="2:25" outlineLevel="1" x14ac:dyDescent="0.2">
      <c r="B337" s="71"/>
      <c r="C337" s="24"/>
      <c r="D337" s="24"/>
      <c r="E337" s="24"/>
      <c r="F337" s="176" t="s">
        <v>140</v>
      </c>
      <c r="G337" s="188">
        <f>SUM('2.CAD NCCF'!G337,'3.USD NCCF'!G337,'4.EUR NCCF'!G337,'5.GBP NCCF'!G337,'6.Other(Incld) NCCF'!G337)</f>
        <v>0</v>
      </c>
      <c r="H337" s="189">
        <f>SUM('2.CAD NCCF'!H337,'3.USD NCCF'!H337,'4.EUR NCCF'!H337,'5.GBP NCCF'!H337,'6.Other(Incld) NCCF'!H337)</f>
        <v>0</v>
      </c>
      <c r="I337" s="184">
        <f>SUM('2.CAD NCCF'!I337,'3.USD NCCF'!I337,'4.EUR NCCF'!I337,'5.GBP NCCF'!I337,'6.Other(Incld) NCCF'!I337)</f>
        <v>0</v>
      </c>
      <c r="J337" s="184">
        <f>SUM('2.CAD NCCF'!J337,'3.USD NCCF'!J337,'4.EUR NCCF'!J337,'5.GBP NCCF'!J337,'6.Other(Incld) NCCF'!J337)</f>
        <v>0</v>
      </c>
      <c r="K337" s="213">
        <f>SUM('2.CAD NCCF'!K337,'3.USD NCCF'!K337,'4.EUR NCCF'!K337,'5.GBP NCCF'!K337,'6.Other(Incld) NCCF'!K337)</f>
        <v>0</v>
      </c>
      <c r="L337" s="214">
        <f>SUM('2.CAD NCCF'!L337,'3.USD NCCF'!L337,'4.EUR NCCF'!L337,'5.GBP NCCF'!L337,'6.Other(Incld) NCCF'!L337)</f>
        <v>0</v>
      </c>
      <c r="M337" s="213">
        <f>SUM('2.CAD NCCF'!M337,'3.USD NCCF'!M337,'4.EUR NCCF'!M337,'5.GBP NCCF'!M337,'6.Other(Incld) NCCF'!M337)</f>
        <v>0</v>
      </c>
      <c r="N337" s="184">
        <f>SUM('2.CAD NCCF'!N337,'3.USD NCCF'!N337,'4.EUR NCCF'!N337,'5.GBP NCCF'!N337,'6.Other(Incld) NCCF'!N337)</f>
        <v>0</v>
      </c>
      <c r="O337" s="184">
        <f>SUM('2.CAD NCCF'!O337,'3.USD NCCF'!O337,'4.EUR NCCF'!O337,'5.GBP NCCF'!O337,'6.Other(Incld) NCCF'!O337)</f>
        <v>0</v>
      </c>
      <c r="P337" s="184">
        <f>SUM('2.CAD NCCF'!P337,'3.USD NCCF'!P337,'4.EUR NCCF'!P337,'5.GBP NCCF'!P337,'6.Other(Incld) NCCF'!P337)</f>
        <v>0</v>
      </c>
      <c r="Q337" s="184">
        <f>SUM('2.CAD NCCF'!Q337,'3.USD NCCF'!Q337,'4.EUR NCCF'!Q337,'5.GBP NCCF'!Q337,'6.Other(Incld) NCCF'!Q337)</f>
        <v>0</v>
      </c>
      <c r="R337" s="184">
        <f>SUM('2.CAD NCCF'!R337,'3.USD NCCF'!R337,'4.EUR NCCF'!R337,'5.GBP NCCF'!R337,'6.Other(Incld) NCCF'!R337)</f>
        <v>0</v>
      </c>
      <c r="S337" s="184">
        <f>SUM('2.CAD NCCF'!S337,'3.USD NCCF'!S337,'4.EUR NCCF'!S337,'5.GBP NCCF'!S337,'6.Other(Incld) NCCF'!S337)</f>
        <v>0</v>
      </c>
      <c r="T337" s="184">
        <f>SUM('2.CAD NCCF'!T337,'3.USD NCCF'!T337,'4.EUR NCCF'!T337,'5.GBP NCCF'!T337,'6.Other(Incld) NCCF'!T337)</f>
        <v>0</v>
      </c>
      <c r="U337" s="189">
        <f>SUM('2.CAD NCCF'!U337,'3.USD NCCF'!U337,'4.EUR NCCF'!U337,'5.GBP NCCF'!U337,'6.Other(Incld) NCCF'!U337)</f>
        <v>0</v>
      </c>
      <c r="V337" s="215">
        <f>SUM('2.CAD NCCF'!V337,'3.USD NCCF'!V337,'4.EUR NCCF'!V337,'5.GBP NCCF'!V337,'6.Other(Incld) NCCF'!V337)</f>
        <v>0</v>
      </c>
      <c r="W337" s="48">
        <f>SUM('2.CAD NCCF'!W337,'3.USD NCCF'!W337,'4.EUR NCCF'!W337,'5.GBP NCCF'!W337,'6.Other(Incld) NCCF'!W337)</f>
        <v>0</v>
      </c>
      <c r="Y337" s="367"/>
    </row>
    <row r="338" spans="2:25" outlineLevel="1" x14ac:dyDescent="0.2">
      <c r="B338" s="71"/>
      <c r="C338" s="24"/>
      <c r="D338" s="24"/>
      <c r="E338" s="24"/>
      <c r="F338" s="176" t="s">
        <v>141</v>
      </c>
      <c r="G338" s="188">
        <f>SUM('2.CAD NCCF'!G338,'3.USD NCCF'!G338,'4.EUR NCCF'!G338,'5.GBP NCCF'!G338,'6.Other(Incld) NCCF'!G338)</f>
        <v>0</v>
      </c>
      <c r="H338" s="189">
        <f>SUM('2.CAD NCCF'!H338,'3.USD NCCF'!H338,'4.EUR NCCF'!H338,'5.GBP NCCF'!H338,'6.Other(Incld) NCCF'!H338)</f>
        <v>0</v>
      </c>
      <c r="I338" s="184">
        <f>SUM('2.CAD NCCF'!I338,'3.USD NCCF'!I338,'4.EUR NCCF'!I338,'5.GBP NCCF'!I338,'6.Other(Incld) NCCF'!I338)</f>
        <v>0</v>
      </c>
      <c r="J338" s="184">
        <f>SUM('2.CAD NCCF'!J338,'3.USD NCCF'!J338,'4.EUR NCCF'!J338,'5.GBP NCCF'!J338,'6.Other(Incld) NCCF'!J338)</f>
        <v>0</v>
      </c>
      <c r="K338" s="213">
        <f>SUM('2.CAD NCCF'!K338,'3.USD NCCF'!K338,'4.EUR NCCF'!K338,'5.GBP NCCF'!K338,'6.Other(Incld) NCCF'!K338)</f>
        <v>0</v>
      </c>
      <c r="L338" s="214">
        <f>SUM('2.CAD NCCF'!L338,'3.USD NCCF'!L338,'4.EUR NCCF'!L338,'5.GBP NCCF'!L338,'6.Other(Incld) NCCF'!L338)</f>
        <v>0</v>
      </c>
      <c r="M338" s="213">
        <f>SUM('2.CAD NCCF'!M338,'3.USD NCCF'!M338,'4.EUR NCCF'!M338,'5.GBP NCCF'!M338,'6.Other(Incld) NCCF'!M338)</f>
        <v>0</v>
      </c>
      <c r="N338" s="184">
        <f>SUM('2.CAD NCCF'!N338,'3.USD NCCF'!N338,'4.EUR NCCF'!N338,'5.GBP NCCF'!N338,'6.Other(Incld) NCCF'!N338)</f>
        <v>0</v>
      </c>
      <c r="O338" s="184">
        <f>SUM('2.CAD NCCF'!O338,'3.USD NCCF'!O338,'4.EUR NCCF'!O338,'5.GBP NCCF'!O338,'6.Other(Incld) NCCF'!O338)</f>
        <v>0</v>
      </c>
      <c r="P338" s="184">
        <f>SUM('2.CAD NCCF'!P338,'3.USD NCCF'!P338,'4.EUR NCCF'!P338,'5.GBP NCCF'!P338,'6.Other(Incld) NCCF'!P338)</f>
        <v>0</v>
      </c>
      <c r="Q338" s="184">
        <f>SUM('2.CAD NCCF'!Q338,'3.USD NCCF'!Q338,'4.EUR NCCF'!Q338,'5.GBP NCCF'!Q338,'6.Other(Incld) NCCF'!Q338)</f>
        <v>0</v>
      </c>
      <c r="R338" s="184">
        <f>SUM('2.CAD NCCF'!R338,'3.USD NCCF'!R338,'4.EUR NCCF'!R338,'5.GBP NCCF'!R338,'6.Other(Incld) NCCF'!R338)</f>
        <v>0</v>
      </c>
      <c r="S338" s="184">
        <f>SUM('2.CAD NCCF'!S338,'3.USD NCCF'!S338,'4.EUR NCCF'!S338,'5.GBP NCCF'!S338,'6.Other(Incld) NCCF'!S338)</f>
        <v>0</v>
      </c>
      <c r="T338" s="184">
        <f>SUM('2.CAD NCCF'!T338,'3.USD NCCF'!T338,'4.EUR NCCF'!T338,'5.GBP NCCF'!T338,'6.Other(Incld) NCCF'!T338)</f>
        <v>0</v>
      </c>
      <c r="U338" s="189">
        <f>SUM('2.CAD NCCF'!U338,'3.USD NCCF'!U338,'4.EUR NCCF'!U338,'5.GBP NCCF'!U338,'6.Other(Incld) NCCF'!U338)</f>
        <v>0</v>
      </c>
      <c r="V338" s="215">
        <f>SUM('2.CAD NCCF'!V338,'3.USD NCCF'!V338,'4.EUR NCCF'!V338,'5.GBP NCCF'!V338,'6.Other(Incld) NCCF'!V338)</f>
        <v>0</v>
      </c>
      <c r="W338" s="48">
        <f>SUM('2.CAD NCCF'!W338,'3.USD NCCF'!W338,'4.EUR NCCF'!W338,'5.GBP NCCF'!W338,'6.Other(Incld) NCCF'!W338)</f>
        <v>0</v>
      </c>
      <c r="Y338" s="367"/>
    </row>
    <row r="339" spans="2:25" outlineLevel="1" x14ac:dyDescent="0.2">
      <c r="B339" s="71"/>
      <c r="C339" s="24"/>
      <c r="D339" s="24"/>
      <c r="E339" s="24"/>
      <c r="F339" s="176" t="s">
        <v>195</v>
      </c>
      <c r="G339" s="188">
        <f>SUM('2.CAD NCCF'!G339,'3.USD NCCF'!G339,'4.EUR NCCF'!G339,'5.GBP NCCF'!G339,'6.Other(Incld) NCCF'!G339)</f>
        <v>0</v>
      </c>
      <c r="H339" s="189">
        <f>SUM('2.CAD NCCF'!H339,'3.USD NCCF'!H339,'4.EUR NCCF'!H339,'5.GBP NCCF'!H339,'6.Other(Incld) NCCF'!H339)</f>
        <v>0</v>
      </c>
      <c r="I339" s="184">
        <f>SUM('2.CAD NCCF'!I339,'3.USD NCCF'!I339,'4.EUR NCCF'!I339,'5.GBP NCCF'!I339,'6.Other(Incld) NCCF'!I339)</f>
        <v>0</v>
      </c>
      <c r="J339" s="184">
        <f>SUM('2.CAD NCCF'!J339,'3.USD NCCF'!J339,'4.EUR NCCF'!J339,'5.GBP NCCF'!J339,'6.Other(Incld) NCCF'!J339)</f>
        <v>0</v>
      </c>
      <c r="K339" s="213">
        <f>SUM('2.CAD NCCF'!K339,'3.USD NCCF'!K339,'4.EUR NCCF'!K339,'5.GBP NCCF'!K339,'6.Other(Incld) NCCF'!K339)</f>
        <v>0</v>
      </c>
      <c r="L339" s="214">
        <f>SUM('2.CAD NCCF'!L339,'3.USD NCCF'!L339,'4.EUR NCCF'!L339,'5.GBP NCCF'!L339,'6.Other(Incld) NCCF'!L339)</f>
        <v>0</v>
      </c>
      <c r="M339" s="213">
        <f>SUM('2.CAD NCCF'!M339,'3.USD NCCF'!M339,'4.EUR NCCF'!M339,'5.GBP NCCF'!M339,'6.Other(Incld) NCCF'!M339)</f>
        <v>0</v>
      </c>
      <c r="N339" s="184">
        <f>SUM('2.CAD NCCF'!N339,'3.USD NCCF'!N339,'4.EUR NCCF'!N339,'5.GBP NCCF'!N339,'6.Other(Incld) NCCF'!N339)</f>
        <v>0</v>
      </c>
      <c r="O339" s="184">
        <f>SUM('2.CAD NCCF'!O339,'3.USD NCCF'!O339,'4.EUR NCCF'!O339,'5.GBP NCCF'!O339,'6.Other(Incld) NCCF'!O339)</f>
        <v>0</v>
      </c>
      <c r="P339" s="184">
        <f>SUM('2.CAD NCCF'!P339,'3.USD NCCF'!P339,'4.EUR NCCF'!P339,'5.GBP NCCF'!P339,'6.Other(Incld) NCCF'!P339)</f>
        <v>0</v>
      </c>
      <c r="Q339" s="184">
        <f>SUM('2.CAD NCCF'!Q339,'3.USD NCCF'!Q339,'4.EUR NCCF'!Q339,'5.GBP NCCF'!Q339,'6.Other(Incld) NCCF'!Q339)</f>
        <v>0</v>
      </c>
      <c r="R339" s="184">
        <f>SUM('2.CAD NCCF'!R339,'3.USD NCCF'!R339,'4.EUR NCCF'!R339,'5.GBP NCCF'!R339,'6.Other(Incld) NCCF'!R339)</f>
        <v>0</v>
      </c>
      <c r="S339" s="184">
        <f>SUM('2.CAD NCCF'!S339,'3.USD NCCF'!S339,'4.EUR NCCF'!S339,'5.GBP NCCF'!S339,'6.Other(Incld) NCCF'!S339)</f>
        <v>0</v>
      </c>
      <c r="T339" s="184">
        <f>SUM('2.CAD NCCF'!T339,'3.USD NCCF'!T339,'4.EUR NCCF'!T339,'5.GBP NCCF'!T339,'6.Other(Incld) NCCF'!T339)</f>
        <v>0</v>
      </c>
      <c r="U339" s="189">
        <f>SUM('2.CAD NCCF'!U339,'3.USD NCCF'!U339,'4.EUR NCCF'!U339,'5.GBP NCCF'!U339,'6.Other(Incld) NCCF'!U339)</f>
        <v>0</v>
      </c>
      <c r="V339" s="215">
        <f>SUM('2.CAD NCCF'!V339,'3.USD NCCF'!V339,'4.EUR NCCF'!V339,'5.GBP NCCF'!V339,'6.Other(Incld) NCCF'!V339)</f>
        <v>0</v>
      </c>
      <c r="W339" s="48">
        <f>SUM('2.CAD NCCF'!W339,'3.USD NCCF'!W339,'4.EUR NCCF'!W339,'5.GBP NCCF'!W339,'6.Other(Incld) NCCF'!W339)</f>
        <v>0</v>
      </c>
      <c r="Y339" s="367"/>
    </row>
    <row r="340" spans="2:25" s="72" customFormat="1" x14ac:dyDescent="0.2">
      <c r="B340" s="25"/>
      <c r="C340" s="23" t="s">
        <v>143</v>
      </c>
      <c r="D340" s="64"/>
      <c r="E340" s="64"/>
      <c r="F340" s="24"/>
      <c r="G340" s="75"/>
      <c r="H340" s="42"/>
      <c r="I340" s="42"/>
      <c r="J340" s="42"/>
      <c r="K340" s="42"/>
      <c r="L340" s="43"/>
      <c r="M340" s="42"/>
      <c r="N340" s="42"/>
      <c r="O340" s="42"/>
      <c r="P340" s="42"/>
      <c r="Q340" s="42"/>
      <c r="R340" s="42"/>
      <c r="S340" s="42"/>
      <c r="T340" s="42"/>
      <c r="U340" s="42"/>
      <c r="V340" s="44"/>
      <c r="W340" s="37"/>
      <c r="Y340" s="584"/>
    </row>
    <row r="341" spans="2:25" s="72" customFormat="1" x14ac:dyDescent="0.2">
      <c r="B341" s="25"/>
      <c r="C341" s="23"/>
      <c r="D341" s="65" t="s">
        <v>52</v>
      </c>
      <c r="E341" s="24"/>
      <c r="F341" s="24"/>
      <c r="G341" s="69"/>
      <c r="H341" s="66"/>
      <c r="I341" s="66"/>
      <c r="J341" s="66"/>
      <c r="K341" s="66"/>
      <c r="L341" s="51"/>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83"/>
    </row>
    <row r="343" spans="2:25" s="72" customFormat="1" outlineLevel="1" x14ac:dyDescent="0.2">
      <c r="B343" s="25"/>
      <c r="C343" s="23"/>
      <c r="D343" s="23"/>
      <c r="E343" s="24"/>
      <c r="F343" s="176" t="s">
        <v>154</v>
      </c>
      <c r="G343" s="190">
        <f>SUM('2.CAD NCCF'!G343,'3.USD NCCF'!G343,'4.EUR NCCF'!G343,'5.GBP NCCF'!G343,'6.Other(Incld) NCCF'!G343)</f>
        <v>0</v>
      </c>
      <c r="H343" s="191">
        <f>SUM('2.CAD NCCF'!H343,'3.USD NCCF'!H343,'4.EUR NCCF'!H343,'5.GBP NCCF'!H343,'6.Other(Incld) NCCF'!H343)</f>
        <v>0</v>
      </c>
      <c r="I343" s="179">
        <f>SUM('2.CAD NCCF'!I343,'3.USD NCCF'!I343,'4.EUR NCCF'!I343,'5.GBP NCCF'!I343,'6.Other(Incld) NCCF'!I343)</f>
        <v>0</v>
      </c>
      <c r="J343" s="179">
        <f>SUM('2.CAD NCCF'!J343,'3.USD NCCF'!J343,'4.EUR NCCF'!J343,'5.GBP NCCF'!J343,'6.Other(Incld) NCCF'!J343)</f>
        <v>0</v>
      </c>
      <c r="K343" s="180">
        <f>SUM('2.CAD NCCF'!K343,'3.USD NCCF'!K343,'4.EUR NCCF'!K343,'5.GBP NCCF'!K343,'6.Other(Incld) NCCF'!K343)</f>
        <v>0</v>
      </c>
      <c r="L343" s="181">
        <f>SUM('2.CAD NCCF'!L343,'3.USD NCCF'!L343,'4.EUR NCCF'!L343,'5.GBP NCCF'!L343,'6.Other(Incld) NCCF'!L343)</f>
        <v>0</v>
      </c>
      <c r="M343" s="192">
        <f>SUM('2.CAD NCCF'!M343,'3.USD NCCF'!M343,'4.EUR NCCF'!M343,'5.GBP NCCF'!M343,'6.Other(Incld) NCCF'!M343)</f>
        <v>0</v>
      </c>
      <c r="N343" s="182">
        <f>SUM('2.CAD NCCF'!N343,'3.USD NCCF'!N343,'4.EUR NCCF'!N343,'5.GBP NCCF'!N343,'6.Other(Incld) NCCF'!N343)</f>
        <v>0</v>
      </c>
      <c r="O343" s="182">
        <f>SUM('2.CAD NCCF'!O343,'3.USD NCCF'!O343,'4.EUR NCCF'!O343,'5.GBP NCCF'!O343,'6.Other(Incld) NCCF'!O343)</f>
        <v>0</v>
      </c>
      <c r="P343" s="182">
        <f>SUM('2.CAD NCCF'!P343,'3.USD NCCF'!P343,'4.EUR NCCF'!P343,'5.GBP NCCF'!P343,'6.Other(Incld) NCCF'!P343)</f>
        <v>0</v>
      </c>
      <c r="Q343" s="182">
        <f>SUM('2.CAD NCCF'!Q343,'3.USD NCCF'!Q343,'4.EUR NCCF'!Q343,'5.GBP NCCF'!Q343,'6.Other(Incld) NCCF'!Q343)</f>
        <v>0</v>
      </c>
      <c r="R343" s="182">
        <f>SUM('2.CAD NCCF'!R343,'3.USD NCCF'!R343,'4.EUR NCCF'!R343,'5.GBP NCCF'!R343,'6.Other(Incld) NCCF'!R343)</f>
        <v>0</v>
      </c>
      <c r="S343" s="182">
        <f>SUM('2.CAD NCCF'!S343,'3.USD NCCF'!S343,'4.EUR NCCF'!S343,'5.GBP NCCF'!S343,'6.Other(Incld) NCCF'!S343)</f>
        <v>0</v>
      </c>
      <c r="T343" s="182">
        <f>SUM('2.CAD NCCF'!T343,'3.USD NCCF'!T343,'4.EUR NCCF'!T343,'5.GBP NCCF'!T343,'6.Other(Incld) NCCF'!T343)</f>
        <v>0</v>
      </c>
      <c r="U343" s="178">
        <f>SUM('2.CAD NCCF'!U343,'3.USD NCCF'!U343,'4.EUR NCCF'!U343,'5.GBP NCCF'!U343,'6.Other(Incld) NCCF'!U343)</f>
        <v>0</v>
      </c>
      <c r="V343" s="183">
        <f>SUM('2.CAD NCCF'!V343,'3.USD NCCF'!V343,'4.EUR NCCF'!V343,'5.GBP NCCF'!V343,'6.Other(Incld) NCCF'!V343)</f>
        <v>0</v>
      </c>
      <c r="W343" s="243">
        <f>SUM('2.CAD NCCF'!W343,'3.USD NCCF'!W343,'4.EUR NCCF'!W343,'5.GBP NCCF'!W343,'6.Other(Incld) NCCF'!W343)</f>
        <v>0</v>
      </c>
      <c r="Y343" s="367"/>
    </row>
    <row r="344" spans="2:25" s="72" customFormat="1" outlineLevel="1" x14ac:dyDescent="0.2">
      <c r="B344" s="25"/>
      <c r="C344" s="23"/>
      <c r="D344" s="23"/>
      <c r="E344" s="24"/>
      <c r="F344" s="176" t="s">
        <v>155</v>
      </c>
      <c r="G344" s="190">
        <f>SUM('2.CAD NCCF'!G344,'3.USD NCCF'!G344,'4.EUR NCCF'!G344,'5.GBP NCCF'!G344,'6.Other(Incld) NCCF'!G344)</f>
        <v>0</v>
      </c>
      <c r="H344" s="191">
        <f>SUM('2.CAD NCCF'!H344,'3.USD NCCF'!H344,'4.EUR NCCF'!H344,'5.GBP NCCF'!H344,'6.Other(Incld) NCCF'!H344)</f>
        <v>0</v>
      </c>
      <c r="I344" s="179">
        <f>SUM('2.CAD NCCF'!I344,'3.USD NCCF'!I344,'4.EUR NCCF'!I344,'5.GBP NCCF'!I344,'6.Other(Incld) NCCF'!I344)</f>
        <v>0</v>
      </c>
      <c r="J344" s="179">
        <f>SUM('2.CAD NCCF'!J344,'3.USD NCCF'!J344,'4.EUR NCCF'!J344,'5.GBP NCCF'!J344,'6.Other(Incld) NCCF'!J344)</f>
        <v>0</v>
      </c>
      <c r="K344" s="180">
        <f>SUM('2.CAD NCCF'!K344,'3.USD NCCF'!K344,'4.EUR NCCF'!K344,'5.GBP NCCF'!K344,'6.Other(Incld) NCCF'!K344)</f>
        <v>0</v>
      </c>
      <c r="L344" s="181">
        <f>SUM('2.CAD NCCF'!L344,'3.USD NCCF'!L344,'4.EUR NCCF'!L344,'5.GBP NCCF'!L344,'6.Other(Incld) NCCF'!L344)</f>
        <v>0</v>
      </c>
      <c r="M344" s="192">
        <f>SUM('2.CAD NCCF'!M344,'3.USD NCCF'!M344,'4.EUR NCCF'!M344,'5.GBP NCCF'!M344,'6.Other(Incld) NCCF'!M344)</f>
        <v>0</v>
      </c>
      <c r="N344" s="182">
        <f>SUM('2.CAD NCCF'!N344,'3.USD NCCF'!N344,'4.EUR NCCF'!N344,'5.GBP NCCF'!N344,'6.Other(Incld) NCCF'!N344)</f>
        <v>0</v>
      </c>
      <c r="O344" s="182">
        <f>SUM('2.CAD NCCF'!O344,'3.USD NCCF'!O344,'4.EUR NCCF'!O344,'5.GBP NCCF'!O344,'6.Other(Incld) NCCF'!O344)</f>
        <v>0</v>
      </c>
      <c r="P344" s="182">
        <f>SUM('2.CAD NCCF'!P344,'3.USD NCCF'!P344,'4.EUR NCCF'!P344,'5.GBP NCCF'!P344,'6.Other(Incld) NCCF'!P344)</f>
        <v>0</v>
      </c>
      <c r="Q344" s="182">
        <f>SUM('2.CAD NCCF'!Q344,'3.USD NCCF'!Q344,'4.EUR NCCF'!Q344,'5.GBP NCCF'!Q344,'6.Other(Incld) NCCF'!Q344)</f>
        <v>0</v>
      </c>
      <c r="R344" s="182">
        <f>SUM('2.CAD NCCF'!R344,'3.USD NCCF'!R344,'4.EUR NCCF'!R344,'5.GBP NCCF'!R344,'6.Other(Incld) NCCF'!R344)</f>
        <v>0</v>
      </c>
      <c r="S344" s="182">
        <f>SUM('2.CAD NCCF'!S344,'3.USD NCCF'!S344,'4.EUR NCCF'!S344,'5.GBP NCCF'!S344,'6.Other(Incld) NCCF'!S344)</f>
        <v>0</v>
      </c>
      <c r="T344" s="182">
        <f>SUM('2.CAD NCCF'!T344,'3.USD NCCF'!T344,'4.EUR NCCF'!T344,'5.GBP NCCF'!T344,'6.Other(Incld) NCCF'!T344)</f>
        <v>0</v>
      </c>
      <c r="U344" s="178">
        <f>SUM('2.CAD NCCF'!U344,'3.USD NCCF'!U344,'4.EUR NCCF'!U344,'5.GBP NCCF'!U344,'6.Other(Incld) NCCF'!U344)</f>
        <v>0</v>
      </c>
      <c r="V344" s="183">
        <f>SUM('2.CAD NCCF'!V344,'3.USD NCCF'!V344,'4.EUR NCCF'!V344,'5.GBP NCCF'!V344,'6.Other(Incld) NCCF'!V344)</f>
        <v>0</v>
      </c>
      <c r="W344" s="243">
        <f>SUM('2.CAD NCCF'!W344,'3.USD NCCF'!W344,'4.EUR NCCF'!W344,'5.GBP NCCF'!W344,'6.Other(Incld) NCCF'!W344)</f>
        <v>0</v>
      </c>
      <c r="Y344" s="367"/>
    </row>
    <row r="345" spans="2:25" s="72" customFormat="1" outlineLevel="1" x14ac:dyDescent="0.2">
      <c r="B345" s="25"/>
      <c r="C345" s="23"/>
      <c r="D345" s="23"/>
      <c r="E345" s="24"/>
      <c r="F345" s="176" t="s">
        <v>156</v>
      </c>
      <c r="G345" s="190">
        <f>SUM('2.CAD NCCF'!G345,'3.USD NCCF'!G345,'4.EUR NCCF'!G345,'5.GBP NCCF'!G345,'6.Other(Incld) NCCF'!G345)</f>
        <v>0</v>
      </c>
      <c r="H345" s="191">
        <f>SUM('2.CAD NCCF'!H345,'3.USD NCCF'!H345,'4.EUR NCCF'!H345,'5.GBP NCCF'!H345,'6.Other(Incld) NCCF'!H345)</f>
        <v>0</v>
      </c>
      <c r="I345" s="179">
        <f>SUM('2.CAD NCCF'!I345,'3.USD NCCF'!I345,'4.EUR NCCF'!I345,'5.GBP NCCF'!I345,'6.Other(Incld) NCCF'!I345)</f>
        <v>0</v>
      </c>
      <c r="J345" s="179">
        <f>SUM('2.CAD NCCF'!J345,'3.USD NCCF'!J345,'4.EUR NCCF'!J345,'5.GBP NCCF'!J345,'6.Other(Incld) NCCF'!J345)</f>
        <v>0</v>
      </c>
      <c r="K345" s="180">
        <f>SUM('2.CAD NCCF'!K345,'3.USD NCCF'!K345,'4.EUR NCCF'!K345,'5.GBP NCCF'!K345,'6.Other(Incld) NCCF'!K345)</f>
        <v>0</v>
      </c>
      <c r="L345" s="181">
        <f>SUM('2.CAD NCCF'!L345,'3.USD NCCF'!L345,'4.EUR NCCF'!L345,'5.GBP NCCF'!L345,'6.Other(Incld) NCCF'!L345)</f>
        <v>0</v>
      </c>
      <c r="M345" s="192">
        <f>SUM('2.CAD NCCF'!M345,'3.USD NCCF'!M345,'4.EUR NCCF'!M345,'5.GBP NCCF'!M345,'6.Other(Incld) NCCF'!M345)</f>
        <v>0</v>
      </c>
      <c r="N345" s="182">
        <f>SUM('2.CAD NCCF'!N345,'3.USD NCCF'!N345,'4.EUR NCCF'!N345,'5.GBP NCCF'!N345,'6.Other(Incld) NCCF'!N345)</f>
        <v>0</v>
      </c>
      <c r="O345" s="182">
        <f>SUM('2.CAD NCCF'!O345,'3.USD NCCF'!O345,'4.EUR NCCF'!O345,'5.GBP NCCF'!O345,'6.Other(Incld) NCCF'!O345)</f>
        <v>0</v>
      </c>
      <c r="P345" s="182">
        <f>SUM('2.CAD NCCF'!P345,'3.USD NCCF'!P345,'4.EUR NCCF'!P345,'5.GBP NCCF'!P345,'6.Other(Incld) NCCF'!P345)</f>
        <v>0</v>
      </c>
      <c r="Q345" s="182">
        <f>SUM('2.CAD NCCF'!Q345,'3.USD NCCF'!Q345,'4.EUR NCCF'!Q345,'5.GBP NCCF'!Q345,'6.Other(Incld) NCCF'!Q345)</f>
        <v>0</v>
      </c>
      <c r="R345" s="182">
        <f>SUM('2.CAD NCCF'!R345,'3.USD NCCF'!R345,'4.EUR NCCF'!R345,'5.GBP NCCF'!R345,'6.Other(Incld) NCCF'!R345)</f>
        <v>0</v>
      </c>
      <c r="S345" s="182">
        <f>SUM('2.CAD NCCF'!S345,'3.USD NCCF'!S345,'4.EUR NCCF'!S345,'5.GBP NCCF'!S345,'6.Other(Incld) NCCF'!S345)</f>
        <v>0</v>
      </c>
      <c r="T345" s="182">
        <f>SUM('2.CAD NCCF'!T345,'3.USD NCCF'!T345,'4.EUR NCCF'!T345,'5.GBP NCCF'!T345,'6.Other(Incld) NCCF'!T345)</f>
        <v>0</v>
      </c>
      <c r="U345" s="178">
        <f>SUM('2.CAD NCCF'!U345,'3.USD NCCF'!U345,'4.EUR NCCF'!U345,'5.GBP NCCF'!U345,'6.Other(Incld) NCCF'!U345)</f>
        <v>0</v>
      </c>
      <c r="V345" s="183">
        <f>SUM('2.CAD NCCF'!V345,'3.USD NCCF'!V345,'4.EUR NCCF'!V345,'5.GBP NCCF'!V345,'6.Other(Incld) NCCF'!V345)</f>
        <v>0</v>
      </c>
      <c r="W345" s="243">
        <f>SUM('2.CAD NCCF'!W345,'3.USD NCCF'!W345,'4.EUR NCCF'!W345,'5.GBP NCCF'!W345,'6.Other(Incld) NCCF'!W345)</f>
        <v>0</v>
      </c>
      <c r="Y345" s="367"/>
    </row>
    <row r="346" spans="2:25" s="72" customFormat="1" outlineLevel="1" x14ac:dyDescent="0.2">
      <c r="B346" s="25"/>
      <c r="C346" s="23"/>
      <c r="D346" s="23"/>
      <c r="E346" s="24"/>
      <c r="F346" s="176" t="s">
        <v>197</v>
      </c>
      <c r="G346" s="190">
        <f>SUM('2.CAD NCCF'!G346,'3.USD NCCF'!G346,'4.EUR NCCF'!G346,'5.GBP NCCF'!G346,'6.Other(Incld) NCCF'!G346)</f>
        <v>0</v>
      </c>
      <c r="H346" s="191">
        <f>SUM('2.CAD NCCF'!H346,'3.USD NCCF'!H346,'4.EUR NCCF'!H346,'5.GBP NCCF'!H346,'6.Other(Incld) NCCF'!H346)</f>
        <v>0</v>
      </c>
      <c r="I346" s="179">
        <f>SUM('2.CAD NCCF'!I346,'3.USD NCCF'!I346,'4.EUR NCCF'!I346,'5.GBP NCCF'!I346,'6.Other(Incld) NCCF'!I346)</f>
        <v>0</v>
      </c>
      <c r="J346" s="179">
        <f>SUM('2.CAD NCCF'!J346,'3.USD NCCF'!J346,'4.EUR NCCF'!J346,'5.GBP NCCF'!J346,'6.Other(Incld) NCCF'!J346)</f>
        <v>0</v>
      </c>
      <c r="K346" s="180">
        <f>SUM('2.CAD NCCF'!K346,'3.USD NCCF'!K346,'4.EUR NCCF'!K346,'5.GBP NCCF'!K346,'6.Other(Incld) NCCF'!K346)</f>
        <v>0</v>
      </c>
      <c r="L346" s="181">
        <f>SUM('2.CAD NCCF'!L346,'3.USD NCCF'!L346,'4.EUR NCCF'!L346,'5.GBP NCCF'!L346,'6.Other(Incld) NCCF'!L346)</f>
        <v>0</v>
      </c>
      <c r="M346" s="192">
        <f>SUM('2.CAD NCCF'!M346,'3.USD NCCF'!M346,'4.EUR NCCF'!M346,'5.GBP NCCF'!M346,'6.Other(Incld) NCCF'!M346)</f>
        <v>0</v>
      </c>
      <c r="N346" s="182">
        <f>SUM('2.CAD NCCF'!N346,'3.USD NCCF'!N346,'4.EUR NCCF'!N346,'5.GBP NCCF'!N346,'6.Other(Incld) NCCF'!N346)</f>
        <v>0</v>
      </c>
      <c r="O346" s="182">
        <f>SUM('2.CAD NCCF'!O346,'3.USD NCCF'!O346,'4.EUR NCCF'!O346,'5.GBP NCCF'!O346,'6.Other(Incld) NCCF'!O346)</f>
        <v>0</v>
      </c>
      <c r="P346" s="182">
        <f>SUM('2.CAD NCCF'!P346,'3.USD NCCF'!P346,'4.EUR NCCF'!P346,'5.GBP NCCF'!P346,'6.Other(Incld) NCCF'!P346)</f>
        <v>0</v>
      </c>
      <c r="Q346" s="182">
        <f>SUM('2.CAD NCCF'!Q346,'3.USD NCCF'!Q346,'4.EUR NCCF'!Q346,'5.GBP NCCF'!Q346,'6.Other(Incld) NCCF'!Q346)</f>
        <v>0</v>
      </c>
      <c r="R346" s="182">
        <f>SUM('2.CAD NCCF'!R346,'3.USD NCCF'!R346,'4.EUR NCCF'!R346,'5.GBP NCCF'!R346,'6.Other(Incld) NCCF'!R346)</f>
        <v>0</v>
      </c>
      <c r="S346" s="182">
        <f>SUM('2.CAD NCCF'!S346,'3.USD NCCF'!S346,'4.EUR NCCF'!S346,'5.GBP NCCF'!S346,'6.Other(Incld) NCCF'!S346)</f>
        <v>0</v>
      </c>
      <c r="T346" s="182">
        <f>SUM('2.CAD NCCF'!T346,'3.USD NCCF'!T346,'4.EUR NCCF'!T346,'5.GBP NCCF'!T346,'6.Other(Incld) NCCF'!T346)</f>
        <v>0</v>
      </c>
      <c r="U346" s="178">
        <f>SUM('2.CAD NCCF'!U346,'3.USD NCCF'!U346,'4.EUR NCCF'!U346,'5.GBP NCCF'!U346,'6.Other(Incld) NCCF'!U346)</f>
        <v>0</v>
      </c>
      <c r="V346" s="183">
        <f>SUM('2.CAD NCCF'!V346,'3.USD NCCF'!V346,'4.EUR NCCF'!V346,'5.GBP NCCF'!V346,'6.Other(Incld) NCCF'!V346)</f>
        <v>0</v>
      </c>
      <c r="W346" s="243">
        <f>SUM('2.CAD NCCF'!W346,'3.USD NCCF'!W346,'4.EUR NCCF'!W346,'5.GBP NCCF'!W346,'6.Other(Incld) NCCF'!W346)</f>
        <v>0</v>
      </c>
      <c r="Y346" s="367"/>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70"/>
    </row>
    <row r="348" spans="2:25" s="72" customFormat="1" outlineLevel="1" x14ac:dyDescent="0.2">
      <c r="B348" s="25"/>
      <c r="C348" s="23"/>
      <c r="D348" s="23"/>
      <c r="E348" s="24"/>
      <c r="F348" s="176" t="s">
        <v>158</v>
      </c>
      <c r="G348" s="190">
        <f>SUM('2.CAD NCCF'!G348,'3.USD NCCF'!G348,'4.EUR NCCF'!G348,'5.GBP NCCF'!G348,'6.Other(Incld) NCCF'!G348)</f>
        <v>0</v>
      </c>
      <c r="H348" s="191">
        <f>SUM('2.CAD NCCF'!H348,'3.USD NCCF'!H348,'4.EUR NCCF'!H348,'5.GBP NCCF'!H348,'6.Other(Incld) NCCF'!H348)</f>
        <v>0</v>
      </c>
      <c r="I348" s="179">
        <f>SUM('2.CAD NCCF'!I348,'3.USD NCCF'!I348,'4.EUR NCCF'!I348,'5.GBP NCCF'!I348,'6.Other(Incld) NCCF'!I348)</f>
        <v>0</v>
      </c>
      <c r="J348" s="179">
        <f>SUM('2.CAD NCCF'!J348,'3.USD NCCF'!J348,'4.EUR NCCF'!J348,'5.GBP NCCF'!J348,'6.Other(Incld) NCCF'!J348)</f>
        <v>0</v>
      </c>
      <c r="K348" s="180">
        <f>SUM('2.CAD NCCF'!K348,'3.USD NCCF'!K348,'4.EUR NCCF'!K348,'5.GBP NCCF'!K348,'6.Other(Incld) NCCF'!K348)</f>
        <v>0</v>
      </c>
      <c r="L348" s="181">
        <f>SUM('2.CAD NCCF'!L348,'3.USD NCCF'!L348,'4.EUR NCCF'!L348,'5.GBP NCCF'!L348,'6.Other(Incld) NCCF'!L348)</f>
        <v>0</v>
      </c>
      <c r="M348" s="192">
        <f>SUM('2.CAD NCCF'!M348,'3.USD NCCF'!M348,'4.EUR NCCF'!M348,'5.GBP NCCF'!M348,'6.Other(Incld) NCCF'!M348)</f>
        <v>0</v>
      </c>
      <c r="N348" s="182">
        <f>SUM('2.CAD NCCF'!N348,'3.USD NCCF'!N348,'4.EUR NCCF'!N348,'5.GBP NCCF'!N348,'6.Other(Incld) NCCF'!N348)</f>
        <v>0</v>
      </c>
      <c r="O348" s="182">
        <f>SUM('2.CAD NCCF'!O348,'3.USD NCCF'!O348,'4.EUR NCCF'!O348,'5.GBP NCCF'!O348,'6.Other(Incld) NCCF'!O348)</f>
        <v>0</v>
      </c>
      <c r="P348" s="182">
        <f>SUM('2.CAD NCCF'!P348,'3.USD NCCF'!P348,'4.EUR NCCF'!P348,'5.GBP NCCF'!P348,'6.Other(Incld) NCCF'!P348)</f>
        <v>0</v>
      </c>
      <c r="Q348" s="182">
        <f>SUM('2.CAD NCCF'!Q348,'3.USD NCCF'!Q348,'4.EUR NCCF'!Q348,'5.GBP NCCF'!Q348,'6.Other(Incld) NCCF'!Q348)</f>
        <v>0</v>
      </c>
      <c r="R348" s="182">
        <f>SUM('2.CAD NCCF'!R348,'3.USD NCCF'!R348,'4.EUR NCCF'!R348,'5.GBP NCCF'!R348,'6.Other(Incld) NCCF'!R348)</f>
        <v>0</v>
      </c>
      <c r="S348" s="182">
        <f>SUM('2.CAD NCCF'!S348,'3.USD NCCF'!S348,'4.EUR NCCF'!S348,'5.GBP NCCF'!S348,'6.Other(Incld) NCCF'!S348)</f>
        <v>0</v>
      </c>
      <c r="T348" s="182">
        <f>SUM('2.CAD NCCF'!T348,'3.USD NCCF'!T348,'4.EUR NCCF'!T348,'5.GBP NCCF'!T348,'6.Other(Incld) NCCF'!T348)</f>
        <v>0</v>
      </c>
      <c r="U348" s="178">
        <f>SUM('2.CAD NCCF'!U348,'3.USD NCCF'!U348,'4.EUR NCCF'!U348,'5.GBP NCCF'!U348,'6.Other(Incld) NCCF'!U348)</f>
        <v>0</v>
      </c>
      <c r="V348" s="183">
        <f>SUM('2.CAD NCCF'!V348,'3.USD NCCF'!V348,'4.EUR NCCF'!V348,'5.GBP NCCF'!V348,'6.Other(Incld) NCCF'!V348)</f>
        <v>0</v>
      </c>
      <c r="W348" s="243">
        <f>SUM('2.CAD NCCF'!W348,'3.USD NCCF'!W348,'4.EUR NCCF'!W348,'5.GBP NCCF'!W348,'6.Other(Incld) NCCF'!W348)</f>
        <v>0</v>
      </c>
      <c r="Y348" s="367"/>
    </row>
    <row r="349" spans="2:25" s="72" customFormat="1" outlineLevel="1" x14ac:dyDescent="0.2">
      <c r="B349" s="25"/>
      <c r="C349" s="23"/>
      <c r="D349" s="23"/>
      <c r="E349" s="24"/>
      <c r="F349" s="176" t="s">
        <v>159</v>
      </c>
      <c r="G349" s="190">
        <f>SUM('2.CAD NCCF'!G349,'3.USD NCCF'!G349,'4.EUR NCCF'!G349,'5.GBP NCCF'!G349,'6.Other(Incld) NCCF'!G349)</f>
        <v>0</v>
      </c>
      <c r="H349" s="191">
        <f>SUM('2.CAD NCCF'!H349,'3.USD NCCF'!H349,'4.EUR NCCF'!H349,'5.GBP NCCF'!H349,'6.Other(Incld) NCCF'!H349)</f>
        <v>0</v>
      </c>
      <c r="I349" s="179">
        <f>SUM('2.CAD NCCF'!I349,'3.USD NCCF'!I349,'4.EUR NCCF'!I349,'5.GBP NCCF'!I349,'6.Other(Incld) NCCF'!I349)</f>
        <v>0</v>
      </c>
      <c r="J349" s="179">
        <f>SUM('2.CAD NCCF'!J349,'3.USD NCCF'!J349,'4.EUR NCCF'!J349,'5.GBP NCCF'!J349,'6.Other(Incld) NCCF'!J349)</f>
        <v>0</v>
      </c>
      <c r="K349" s="180">
        <f>SUM('2.CAD NCCF'!K349,'3.USD NCCF'!K349,'4.EUR NCCF'!K349,'5.GBP NCCF'!K349,'6.Other(Incld) NCCF'!K349)</f>
        <v>0</v>
      </c>
      <c r="L349" s="181">
        <f>SUM('2.CAD NCCF'!L349,'3.USD NCCF'!L349,'4.EUR NCCF'!L349,'5.GBP NCCF'!L349,'6.Other(Incld) NCCF'!L349)</f>
        <v>0</v>
      </c>
      <c r="M349" s="192">
        <f>SUM('2.CAD NCCF'!M349,'3.USD NCCF'!M349,'4.EUR NCCF'!M349,'5.GBP NCCF'!M349,'6.Other(Incld) NCCF'!M349)</f>
        <v>0</v>
      </c>
      <c r="N349" s="182">
        <f>SUM('2.CAD NCCF'!N349,'3.USD NCCF'!N349,'4.EUR NCCF'!N349,'5.GBP NCCF'!N349,'6.Other(Incld) NCCF'!N349)</f>
        <v>0</v>
      </c>
      <c r="O349" s="182">
        <f>SUM('2.CAD NCCF'!O349,'3.USD NCCF'!O349,'4.EUR NCCF'!O349,'5.GBP NCCF'!O349,'6.Other(Incld) NCCF'!O349)</f>
        <v>0</v>
      </c>
      <c r="P349" s="182">
        <f>SUM('2.CAD NCCF'!P349,'3.USD NCCF'!P349,'4.EUR NCCF'!P349,'5.GBP NCCF'!P349,'6.Other(Incld) NCCF'!P349)</f>
        <v>0</v>
      </c>
      <c r="Q349" s="182">
        <f>SUM('2.CAD NCCF'!Q349,'3.USD NCCF'!Q349,'4.EUR NCCF'!Q349,'5.GBP NCCF'!Q349,'6.Other(Incld) NCCF'!Q349)</f>
        <v>0</v>
      </c>
      <c r="R349" s="182">
        <f>SUM('2.CAD NCCF'!R349,'3.USD NCCF'!R349,'4.EUR NCCF'!R349,'5.GBP NCCF'!R349,'6.Other(Incld) NCCF'!R349)</f>
        <v>0</v>
      </c>
      <c r="S349" s="182">
        <f>SUM('2.CAD NCCF'!S349,'3.USD NCCF'!S349,'4.EUR NCCF'!S349,'5.GBP NCCF'!S349,'6.Other(Incld) NCCF'!S349)</f>
        <v>0</v>
      </c>
      <c r="T349" s="182">
        <f>SUM('2.CAD NCCF'!T349,'3.USD NCCF'!T349,'4.EUR NCCF'!T349,'5.GBP NCCF'!T349,'6.Other(Incld) NCCF'!T349)</f>
        <v>0</v>
      </c>
      <c r="U349" s="178">
        <f>SUM('2.CAD NCCF'!U349,'3.USD NCCF'!U349,'4.EUR NCCF'!U349,'5.GBP NCCF'!U349,'6.Other(Incld) NCCF'!U349)</f>
        <v>0</v>
      </c>
      <c r="V349" s="183">
        <f>SUM('2.CAD NCCF'!V349,'3.USD NCCF'!V349,'4.EUR NCCF'!V349,'5.GBP NCCF'!V349,'6.Other(Incld) NCCF'!V349)</f>
        <v>0</v>
      </c>
      <c r="W349" s="243">
        <f>SUM('2.CAD NCCF'!W349,'3.USD NCCF'!W349,'4.EUR NCCF'!W349,'5.GBP NCCF'!W349,'6.Other(Incld) NCCF'!W349)</f>
        <v>0</v>
      </c>
      <c r="Y349" s="367"/>
    </row>
    <row r="350" spans="2:25" s="72" customFormat="1" outlineLevel="1" x14ac:dyDescent="0.2">
      <c r="B350" s="25"/>
      <c r="C350" s="23"/>
      <c r="D350" s="23"/>
      <c r="E350" s="24"/>
      <c r="F350" s="176" t="s">
        <v>160</v>
      </c>
      <c r="G350" s="190">
        <f>SUM('2.CAD NCCF'!G350,'3.USD NCCF'!G350,'4.EUR NCCF'!G350,'5.GBP NCCF'!G350,'6.Other(Incld) NCCF'!G350)</f>
        <v>0</v>
      </c>
      <c r="H350" s="191">
        <f>SUM('2.CAD NCCF'!H350,'3.USD NCCF'!H350,'4.EUR NCCF'!H350,'5.GBP NCCF'!H350,'6.Other(Incld) NCCF'!H350)</f>
        <v>0</v>
      </c>
      <c r="I350" s="179">
        <f>SUM('2.CAD NCCF'!I350,'3.USD NCCF'!I350,'4.EUR NCCF'!I350,'5.GBP NCCF'!I350,'6.Other(Incld) NCCF'!I350)</f>
        <v>0</v>
      </c>
      <c r="J350" s="179">
        <f>SUM('2.CAD NCCF'!J350,'3.USD NCCF'!J350,'4.EUR NCCF'!J350,'5.GBP NCCF'!J350,'6.Other(Incld) NCCF'!J350)</f>
        <v>0</v>
      </c>
      <c r="K350" s="180">
        <f>SUM('2.CAD NCCF'!K350,'3.USD NCCF'!K350,'4.EUR NCCF'!K350,'5.GBP NCCF'!K350,'6.Other(Incld) NCCF'!K350)</f>
        <v>0</v>
      </c>
      <c r="L350" s="181">
        <f>SUM('2.CAD NCCF'!L350,'3.USD NCCF'!L350,'4.EUR NCCF'!L350,'5.GBP NCCF'!L350,'6.Other(Incld) NCCF'!L350)</f>
        <v>0</v>
      </c>
      <c r="M350" s="192">
        <f>SUM('2.CAD NCCF'!M350,'3.USD NCCF'!M350,'4.EUR NCCF'!M350,'5.GBP NCCF'!M350,'6.Other(Incld) NCCF'!M350)</f>
        <v>0</v>
      </c>
      <c r="N350" s="182">
        <f>SUM('2.CAD NCCF'!N350,'3.USD NCCF'!N350,'4.EUR NCCF'!N350,'5.GBP NCCF'!N350,'6.Other(Incld) NCCF'!N350)</f>
        <v>0</v>
      </c>
      <c r="O350" s="182">
        <f>SUM('2.CAD NCCF'!O350,'3.USD NCCF'!O350,'4.EUR NCCF'!O350,'5.GBP NCCF'!O350,'6.Other(Incld) NCCF'!O350)</f>
        <v>0</v>
      </c>
      <c r="P350" s="182">
        <f>SUM('2.CAD NCCF'!P350,'3.USD NCCF'!P350,'4.EUR NCCF'!P350,'5.GBP NCCF'!P350,'6.Other(Incld) NCCF'!P350)</f>
        <v>0</v>
      </c>
      <c r="Q350" s="182">
        <f>SUM('2.CAD NCCF'!Q350,'3.USD NCCF'!Q350,'4.EUR NCCF'!Q350,'5.GBP NCCF'!Q350,'6.Other(Incld) NCCF'!Q350)</f>
        <v>0</v>
      </c>
      <c r="R350" s="182">
        <f>SUM('2.CAD NCCF'!R350,'3.USD NCCF'!R350,'4.EUR NCCF'!R350,'5.GBP NCCF'!R350,'6.Other(Incld) NCCF'!R350)</f>
        <v>0</v>
      </c>
      <c r="S350" s="182">
        <f>SUM('2.CAD NCCF'!S350,'3.USD NCCF'!S350,'4.EUR NCCF'!S350,'5.GBP NCCF'!S350,'6.Other(Incld) NCCF'!S350)</f>
        <v>0</v>
      </c>
      <c r="T350" s="182">
        <f>SUM('2.CAD NCCF'!T350,'3.USD NCCF'!T350,'4.EUR NCCF'!T350,'5.GBP NCCF'!T350,'6.Other(Incld) NCCF'!T350)</f>
        <v>0</v>
      </c>
      <c r="U350" s="178">
        <f>SUM('2.CAD NCCF'!U350,'3.USD NCCF'!U350,'4.EUR NCCF'!U350,'5.GBP NCCF'!U350,'6.Other(Incld) NCCF'!U350)</f>
        <v>0</v>
      </c>
      <c r="V350" s="183">
        <f>SUM('2.CAD NCCF'!V350,'3.USD NCCF'!V350,'4.EUR NCCF'!V350,'5.GBP NCCF'!V350,'6.Other(Incld) NCCF'!V350)</f>
        <v>0</v>
      </c>
      <c r="W350" s="243">
        <f>SUM('2.CAD NCCF'!W350,'3.USD NCCF'!W350,'4.EUR NCCF'!W350,'5.GBP NCCF'!W350,'6.Other(Incld) NCCF'!W350)</f>
        <v>0</v>
      </c>
      <c r="Y350" s="367"/>
    </row>
    <row r="351" spans="2:25" s="72" customFormat="1" outlineLevel="1" x14ac:dyDescent="0.2">
      <c r="B351" s="25"/>
      <c r="C351" s="23"/>
      <c r="D351" s="23"/>
      <c r="E351" s="24"/>
      <c r="F351" s="176" t="s">
        <v>198</v>
      </c>
      <c r="G351" s="190">
        <f>SUM('2.CAD NCCF'!G351,'3.USD NCCF'!G351,'4.EUR NCCF'!G351,'5.GBP NCCF'!G351,'6.Other(Incld) NCCF'!G351)</f>
        <v>0</v>
      </c>
      <c r="H351" s="191">
        <f>SUM('2.CAD NCCF'!H351,'3.USD NCCF'!H351,'4.EUR NCCF'!H351,'5.GBP NCCF'!H351,'6.Other(Incld) NCCF'!H351)</f>
        <v>0</v>
      </c>
      <c r="I351" s="179">
        <f>SUM('2.CAD NCCF'!I351,'3.USD NCCF'!I351,'4.EUR NCCF'!I351,'5.GBP NCCF'!I351,'6.Other(Incld) NCCF'!I351)</f>
        <v>0</v>
      </c>
      <c r="J351" s="179">
        <f>SUM('2.CAD NCCF'!J351,'3.USD NCCF'!J351,'4.EUR NCCF'!J351,'5.GBP NCCF'!J351,'6.Other(Incld) NCCF'!J351)</f>
        <v>0</v>
      </c>
      <c r="K351" s="180">
        <f>SUM('2.CAD NCCF'!K351,'3.USD NCCF'!K351,'4.EUR NCCF'!K351,'5.GBP NCCF'!K351,'6.Other(Incld) NCCF'!K351)</f>
        <v>0</v>
      </c>
      <c r="L351" s="181">
        <f>SUM('2.CAD NCCF'!L351,'3.USD NCCF'!L351,'4.EUR NCCF'!L351,'5.GBP NCCF'!L351,'6.Other(Incld) NCCF'!L351)</f>
        <v>0</v>
      </c>
      <c r="M351" s="192">
        <f>SUM('2.CAD NCCF'!M351,'3.USD NCCF'!M351,'4.EUR NCCF'!M351,'5.GBP NCCF'!M351,'6.Other(Incld) NCCF'!M351)</f>
        <v>0</v>
      </c>
      <c r="N351" s="182">
        <f>SUM('2.CAD NCCF'!N351,'3.USD NCCF'!N351,'4.EUR NCCF'!N351,'5.GBP NCCF'!N351,'6.Other(Incld) NCCF'!N351)</f>
        <v>0</v>
      </c>
      <c r="O351" s="182">
        <f>SUM('2.CAD NCCF'!O351,'3.USD NCCF'!O351,'4.EUR NCCF'!O351,'5.GBP NCCF'!O351,'6.Other(Incld) NCCF'!O351)</f>
        <v>0</v>
      </c>
      <c r="P351" s="182">
        <f>SUM('2.CAD NCCF'!P351,'3.USD NCCF'!P351,'4.EUR NCCF'!P351,'5.GBP NCCF'!P351,'6.Other(Incld) NCCF'!P351)</f>
        <v>0</v>
      </c>
      <c r="Q351" s="182">
        <f>SUM('2.CAD NCCF'!Q351,'3.USD NCCF'!Q351,'4.EUR NCCF'!Q351,'5.GBP NCCF'!Q351,'6.Other(Incld) NCCF'!Q351)</f>
        <v>0</v>
      </c>
      <c r="R351" s="182">
        <f>SUM('2.CAD NCCF'!R351,'3.USD NCCF'!R351,'4.EUR NCCF'!R351,'5.GBP NCCF'!R351,'6.Other(Incld) NCCF'!R351)</f>
        <v>0</v>
      </c>
      <c r="S351" s="182">
        <f>SUM('2.CAD NCCF'!S351,'3.USD NCCF'!S351,'4.EUR NCCF'!S351,'5.GBP NCCF'!S351,'6.Other(Incld) NCCF'!S351)</f>
        <v>0</v>
      </c>
      <c r="T351" s="182">
        <f>SUM('2.CAD NCCF'!T351,'3.USD NCCF'!T351,'4.EUR NCCF'!T351,'5.GBP NCCF'!T351,'6.Other(Incld) NCCF'!T351)</f>
        <v>0</v>
      </c>
      <c r="U351" s="178">
        <f>SUM('2.CAD NCCF'!U351,'3.USD NCCF'!U351,'4.EUR NCCF'!U351,'5.GBP NCCF'!U351,'6.Other(Incld) NCCF'!U351)</f>
        <v>0</v>
      </c>
      <c r="V351" s="183">
        <f>SUM('2.CAD NCCF'!V351,'3.USD NCCF'!V351,'4.EUR NCCF'!V351,'5.GBP NCCF'!V351,'6.Other(Incld) NCCF'!V351)</f>
        <v>0</v>
      </c>
      <c r="W351" s="243">
        <f>SUM('2.CAD NCCF'!W351,'3.USD NCCF'!W351,'4.EUR NCCF'!W351,'5.GBP NCCF'!W351,'6.Other(Incld) NCCF'!W351)</f>
        <v>0</v>
      </c>
      <c r="Y351" s="367"/>
    </row>
    <row r="352" spans="2:25" s="72" customFormat="1" x14ac:dyDescent="0.2">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70"/>
    </row>
    <row r="353" spans="2:25" s="72" customFormat="1" outlineLevel="1" x14ac:dyDescent="0.2">
      <c r="B353" s="25"/>
      <c r="C353" s="23"/>
      <c r="D353" s="23"/>
      <c r="E353" s="24"/>
      <c r="F353" s="176" t="s">
        <v>327</v>
      </c>
      <c r="G353" s="190">
        <f>SUM('2.CAD NCCF'!G353,'3.USD NCCF'!G353,'4.EUR NCCF'!G353,'5.GBP NCCF'!G353,'6.Other(Incld) NCCF'!G353)</f>
        <v>0</v>
      </c>
      <c r="H353" s="191">
        <f>SUM('2.CAD NCCF'!H353,'3.USD NCCF'!H353,'4.EUR NCCF'!H353,'5.GBP NCCF'!H353,'6.Other(Incld) NCCF'!H353)</f>
        <v>0</v>
      </c>
      <c r="I353" s="179">
        <f>SUM('2.CAD NCCF'!I353,'3.USD NCCF'!I353,'4.EUR NCCF'!I353,'5.GBP NCCF'!I353,'6.Other(Incld) NCCF'!I353)</f>
        <v>0</v>
      </c>
      <c r="J353" s="179">
        <f>SUM('2.CAD NCCF'!J353,'3.USD NCCF'!J353,'4.EUR NCCF'!J353,'5.GBP NCCF'!J353,'6.Other(Incld) NCCF'!J353)</f>
        <v>0</v>
      </c>
      <c r="K353" s="180">
        <f>SUM('2.CAD NCCF'!K353,'3.USD NCCF'!K353,'4.EUR NCCF'!K353,'5.GBP NCCF'!K353,'6.Other(Incld) NCCF'!K353)</f>
        <v>0</v>
      </c>
      <c r="L353" s="181">
        <f>SUM('2.CAD NCCF'!L353,'3.USD NCCF'!L353,'4.EUR NCCF'!L353,'5.GBP NCCF'!L353,'6.Other(Incld) NCCF'!L353)</f>
        <v>0</v>
      </c>
      <c r="M353" s="192">
        <f>SUM('2.CAD NCCF'!M353,'3.USD NCCF'!M353,'4.EUR NCCF'!M353,'5.GBP NCCF'!M353,'6.Other(Incld) NCCF'!M353)</f>
        <v>0</v>
      </c>
      <c r="N353" s="182">
        <f>SUM('2.CAD NCCF'!N353,'3.USD NCCF'!N353,'4.EUR NCCF'!N353,'5.GBP NCCF'!N353,'6.Other(Incld) NCCF'!N353)</f>
        <v>0</v>
      </c>
      <c r="O353" s="182">
        <f>SUM('2.CAD NCCF'!O353,'3.USD NCCF'!O353,'4.EUR NCCF'!O353,'5.GBP NCCF'!O353,'6.Other(Incld) NCCF'!O353)</f>
        <v>0</v>
      </c>
      <c r="P353" s="182">
        <f>SUM('2.CAD NCCF'!P353,'3.USD NCCF'!P353,'4.EUR NCCF'!P353,'5.GBP NCCF'!P353,'6.Other(Incld) NCCF'!P353)</f>
        <v>0</v>
      </c>
      <c r="Q353" s="182">
        <f>SUM('2.CAD NCCF'!Q353,'3.USD NCCF'!Q353,'4.EUR NCCF'!Q353,'5.GBP NCCF'!Q353,'6.Other(Incld) NCCF'!Q353)</f>
        <v>0</v>
      </c>
      <c r="R353" s="182">
        <f>SUM('2.CAD NCCF'!R353,'3.USD NCCF'!R353,'4.EUR NCCF'!R353,'5.GBP NCCF'!R353,'6.Other(Incld) NCCF'!R353)</f>
        <v>0</v>
      </c>
      <c r="S353" s="182">
        <f>SUM('2.CAD NCCF'!S353,'3.USD NCCF'!S353,'4.EUR NCCF'!S353,'5.GBP NCCF'!S353,'6.Other(Incld) NCCF'!S353)</f>
        <v>0</v>
      </c>
      <c r="T353" s="182">
        <f>SUM('2.CAD NCCF'!T353,'3.USD NCCF'!T353,'4.EUR NCCF'!T353,'5.GBP NCCF'!T353,'6.Other(Incld) NCCF'!T353)</f>
        <v>0</v>
      </c>
      <c r="U353" s="178">
        <f>SUM('2.CAD NCCF'!U353,'3.USD NCCF'!U353,'4.EUR NCCF'!U353,'5.GBP NCCF'!U353,'6.Other(Incld) NCCF'!U353)</f>
        <v>0</v>
      </c>
      <c r="V353" s="183">
        <f>SUM('2.CAD NCCF'!V353,'3.USD NCCF'!V353,'4.EUR NCCF'!V353,'5.GBP NCCF'!V353,'6.Other(Incld) NCCF'!V353)</f>
        <v>0</v>
      </c>
      <c r="W353" s="243">
        <f>SUM('2.CAD NCCF'!W353,'3.USD NCCF'!W353,'4.EUR NCCF'!W353,'5.GBP NCCF'!W353,'6.Other(Incld) NCCF'!W353)</f>
        <v>0</v>
      </c>
      <c r="Y353" s="367"/>
    </row>
    <row r="354" spans="2:25" s="72" customFormat="1" outlineLevel="1" x14ac:dyDescent="0.2">
      <c r="B354" s="25"/>
      <c r="C354" s="23"/>
      <c r="D354" s="23"/>
      <c r="E354" s="24"/>
      <c r="F354" s="176" t="s">
        <v>328</v>
      </c>
      <c r="G354" s="190">
        <f>SUM('2.CAD NCCF'!G354,'3.USD NCCF'!G354,'4.EUR NCCF'!G354,'5.GBP NCCF'!G354,'6.Other(Incld) NCCF'!G354)</f>
        <v>0</v>
      </c>
      <c r="H354" s="191">
        <f>SUM('2.CAD NCCF'!H354,'3.USD NCCF'!H354,'4.EUR NCCF'!H354,'5.GBP NCCF'!H354,'6.Other(Incld) NCCF'!H354)</f>
        <v>0</v>
      </c>
      <c r="I354" s="179">
        <f>SUM('2.CAD NCCF'!I354,'3.USD NCCF'!I354,'4.EUR NCCF'!I354,'5.GBP NCCF'!I354,'6.Other(Incld) NCCF'!I354)</f>
        <v>0</v>
      </c>
      <c r="J354" s="179">
        <f>SUM('2.CAD NCCF'!J354,'3.USD NCCF'!J354,'4.EUR NCCF'!J354,'5.GBP NCCF'!J354,'6.Other(Incld) NCCF'!J354)</f>
        <v>0</v>
      </c>
      <c r="K354" s="180">
        <f>SUM('2.CAD NCCF'!K354,'3.USD NCCF'!K354,'4.EUR NCCF'!K354,'5.GBP NCCF'!K354,'6.Other(Incld) NCCF'!K354)</f>
        <v>0</v>
      </c>
      <c r="L354" s="181">
        <f>SUM('2.CAD NCCF'!L354,'3.USD NCCF'!L354,'4.EUR NCCF'!L354,'5.GBP NCCF'!L354,'6.Other(Incld) NCCF'!L354)</f>
        <v>0</v>
      </c>
      <c r="M354" s="192">
        <f>SUM('2.CAD NCCF'!M354,'3.USD NCCF'!M354,'4.EUR NCCF'!M354,'5.GBP NCCF'!M354,'6.Other(Incld) NCCF'!M354)</f>
        <v>0</v>
      </c>
      <c r="N354" s="182">
        <f>SUM('2.CAD NCCF'!N354,'3.USD NCCF'!N354,'4.EUR NCCF'!N354,'5.GBP NCCF'!N354,'6.Other(Incld) NCCF'!N354)</f>
        <v>0</v>
      </c>
      <c r="O354" s="182">
        <f>SUM('2.CAD NCCF'!O354,'3.USD NCCF'!O354,'4.EUR NCCF'!O354,'5.GBP NCCF'!O354,'6.Other(Incld) NCCF'!O354)</f>
        <v>0</v>
      </c>
      <c r="P354" s="182">
        <f>SUM('2.CAD NCCF'!P354,'3.USD NCCF'!P354,'4.EUR NCCF'!P354,'5.GBP NCCF'!P354,'6.Other(Incld) NCCF'!P354)</f>
        <v>0</v>
      </c>
      <c r="Q354" s="182">
        <f>SUM('2.CAD NCCF'!Q354,'3.USD NCCF'!Q354,'4.EUR NCCF'!Q354,'5.GBP NCCF'!Q354,'6.Other(Incld) NCCF'!Q354)</f>
        <v>0</v>
      </c>
      <c r="R354" s="182">
        <f>SUM('2.CAD NCCF'!R354,'3.USD NCCF'!R354,'4.EUR NCCF'!R354,'5.GBP NCCF'!R354,'6.Other(Incld) NCCF'!R354)</f>
        <v>0</v>
      </c>
      <c r="S354" s="182">
        <f>SUM('2.CAD NCCF'!S354,'3.USD NCCF'!S354,'4.EUR NCCF'!S354,'5.GBP NCCF'!S354,'6.Other(Incld) NCCF'!S354)</f>
        <v>0</v>
      </c>
      <c r="T354" s="182">
        <f>SUM('2.CAD NCCF'!T354,'3.USD NCCF'!T354,'4.EUR NCCF'!T354,'5.GBP NCCF'!T354,'6.Other(Incld) NCCF'!T354)</f>
        <v>0</v>
      </c>
      <c r="U354" s="178">
        <f>SUM('2.CAD NCCF'!U354,'3.USD NCCF'!U354,'4.EUR NCCF'!U354,'5.GBP NCCF'!U354,'6.Other(Incld) NCCF'!U354)</f>
        <v>0</v>
      </c>
      <c r="V354" s="183">
        <f>SUM('2.CAD NCCF'!V354,'3.USD NCCF'!V354,'4.EUR NCCF'!V354,'5.GBP NCCF'!V354,'6.Other(Incld) NCCF'!V354)</f>
        <v>0</v>
      </c>
      <c r="W354" s="243">
        <f>SUM('2.CAD NCCF'!W354,'3.USD NCCF'!W354,'4.EUR NCCF'!W354,'5.GBP NCCF'!W354,'6.Other(Incld) NCCF'!W354)</f>
        <v>0</v>
      </c>
      <c r="Y354" s="367"/>
    </row>
    <row r="355" spans="2:25" s="72" customFormat="1" outlineLevel="1" x14ac:dyDescent="0.2">
      <c r="B355" s="25"/>
      <c r="C355" s="23"/>
      <c r="D355" s="23"/>
      <c r="E355" s="24"/>
      <c r="F355" s="176" t="s">
        <v>329</v>
      </c>
      <c r="G355" s="190">
        <f>SUM('2.CAD NCCF'!G355,'3.USD NCCF'!G355,'4.EUR NCCF'!G355,'5.GBP NCCF'!G355,'6.Other(Incld) NCCF'!G355)</f>
        <v>0</v>
      </c>
      <c r="H355" s="191">
        <f>SUM('2.CAD NCCF'!H355,'3.USD NCCF'!H355,'4.EUR NCCF'!H355,'5.GBP NCCF'!H355,'6.Other(Incld) NCCF'!H355)</f>
        <v>0</v>
      </c>
      <c r="I355" s="179">
        <f>SUM('2.CAD NCCF'!I355,'3.USD NCCF'!I355,'4.EUR NCCF'!I355,'5.GBP NCCF'!I355,'6.Other(Incld) NCCF'!I355)</f>
        <v>0</v>
      </c>
      <c r="J355" s="179">
        <f>SUM('2.CAD NCCF'!J355,'3.USD NCCF'!J355,'4.EUR NCCF'!J355,'5.GBP NCCF'!J355,'6.Other(Incld) NCCF'!J355)</f>
        <v>0</v>
      </c>
      <c r="K355" s="180">
        <f>SUM('2.CAD NCCF'!K355,'3.USD NCCF'!K355,'4.EUR NCCF'!K355,'5.GBP NCCF'!K355,'6.Other(Incld) NCCF'!K355)</f>
        <v>0</v>
      </c>
      <c r="L355" s="181">
        <f>SUM('2.CAD NCCF'!L355,'3.USD NCCF'!L355,'4.EUR NCCF'!L355,'5.GBP NCCF'!L355,'6.Other(Incld) NCCF'!L355)</f>
        <v>0</v>
      </c>
      <c r="M355" s="192">
        <f>SUM('2.CAD NCCF'!M355,'3.USD NCCF'!M355,'4.EUR NCCF'!M355,'5.GBP NCCF'!M355,'6.Other(Incld) NCCF'!M355)</f>
        <v>0</v>
      </c>
      <c r="N355" s="182">
        <f>SUM('2.CAD NCCF'!N355,'3.USD NCCF'!N355,'4.EUR NCCF'!N355,'5.GBP NCCF'!N355,'6.Other(Incld) NCCF'!N355)</f>
        <v>0</v>
      </c>
      <c r="O355" s="182">
        <f>SUM('2.CAD NCCF'!O355,'3.USD NCCF'!O355,'4.EUR NCCF'!O355,'5.GBP NCCF'!O355,'6.Other(Incld) NCCF'!O355)</f>
        <v>0</v>
      </c>
      <c r="P355" s="182">
        <f>SUM('2.CAD NCCF'!P355,'3.USD NCCF'!P355,'4.EUR NCCF'!P355,'5.GBP NCCF'!P355,'6.Other(Incld) NCCF'!P355)</f>
        <v>0</v>
      </c>
      <c r="Q355" s="182">
        <f>SUM('2.CAD NCCF'!Q355,'3.USD NCCF'!Q355,'4.EUR NCCF'!Q355,'5.GBP NCCF'!Q355,'6.Other(Incld) NCCF'!Q355)</f>
        <v>0</v>
      </c>
      <c r="R355" s="182">
        <f>SUM('2.CAD NCCF'!R355,'3.USD NCCF'!R355,'4.EUR NCCF'!R355,'5.GBP NCCF'!R355,'6.Other(Incld) NCCF'!R355)</f>
        <v>0</v>
      </c>
      <c r="S355" s="182">
        <f>SUM('2.CAD NCCF'!S355,'3.USD NCCF'!S355,'4.EUR NCCF'!S355,'5.GBP NCCF'!S355,'6.Other(Incld) NCCF'!S355)</f>
        <v>0</v>
      </c>
      <c r="T355" s="182">
        <f>SUM('2.CAD NCCF'!T355,'3.USD NCCF'!T355,'4.EUR NCCF'!T355,'5.GBP NCCF'!T355,'6.Other(Incld) NCCF'!T355)</f>
        <v>0</v>
      </c>
      <c r="U355" s="178">
        <f>SUM('2.CAD NCCF'!U355,'3.USD NCCF'!U355,'4.EUR NCCF'!U355,'5.GBP NCCF'!U355,'6.Other(Incld) NCCF'!U355)</f>
        <v>0</v>
      </c>
      <c r="V355" s="183">
        <f>SUM('2.CAD NCCF'!V355,'3.USD NCCF'!V355,'4.EUR NCCF'!V355,'5.GBP NCCF'!V355,'6.Other(Incld) NCCF'!V355)</f>
        <v>0</v>
      </c>
      <c r="W355" s="243">
        <f>SUM('2.CAD NCCF'!W355,'3.USD NCCF'!W355,'4.EUR NCCF'!W355,'5.GBP NCCF'!W355,'6.Other(Incld) NCCF'!W355)</f>
        <v>0</v>
      </c>
      <c r="Y355" s="367"/>
    </row>
    <row r="356" spans="2:25" s="72" customFormat="1" outlineLevel="1" x14ac:dyDescent="0.2">
      <c r="B356" s="25"/>
      <c r="C356" s="23"/>
      <c r="D356" s="23"/>
      <c r="E356" s="24"/>
      <c r="F356" s="176" t="s">
        <v>330</v>
      </c>
      <c r="G356" s="190">
        <f>SUM('2.CAD NCCF'!G356,'3.USD NCCF'!G356,'4.EUR NCCF'!G356,'5.GBP NCCF'!G356,'6.Other(Incld) NCCF'!G356)</f>
        <v>0</v>
      </c>
      <c r="H356" s="191">
        <f>SUM('2.CAD NCCF'!H356,'3.USD NCCF'!H356,'4.EUR NCCF'!H356,'5.GBP NCCF'!H356,'6.Other(Incld) NCCF'!H356)</f>
        <v>0</v>
      </c>
      <c r="I356" s="179">
        <f>SUM('2.CAD NCCF'!I356,'3.USD NCCF'!I356,'4.EUR NCCF'!I356,'5.GBP NCCF'!I356,'6.Other(Incld) NCCF'!I356)</f>
        <v>0</v>
      </c>
      <c r="J356" s="179">
        <f>SUM('2.CAD NCCF'!J356,'3.USD NCCF'!J356,'4.EUR NCCF'!J356,'5.GBP NCCF'!J356,'6.Other(Incld) NCCF'!J356)</f>
        <v>0</v>
      </c>
      <c r="K356" s="180">
        <f>SUM('2.CAD NCCF'!K356,'3.USD NCCF'!K356,'4.EUR NCCF'!K356,'5.GBP NCCF'!K356,'6.Other(Incld) NCCF'!K356)</f>
        <v>0</v>
      </c>
      <c r="L356" s="181">
        <f>SUM('2.CAD NCCF'!L356,'3.USD NCCF'!L356,'4.EUR NCCF'!L356,'5.GBP NCCF'!L356,'6.Other(Incld) NCCF'!L356)</f>
        <v>0</v>
      </c>
      <c r="M356" s="192">
        <f>SUM('2.CAD NCCF'!M356,'3.USD NCCF'!M356,'4.EUR NCCF'!M356,'5.GBP NCCF'!M356,'6.Other(Incld) NCCF'!M356)</f>
        <v>0</v>
      </c>
      <c r="N356" s="182">
        <f>SUM('2.CAD NCCF'!N356,'3.USD NCCF'!N356,'4.EUR NCCF'!N356,'5.GBP NCCF'!N356,'6.Other(Incld) NCCF'!N356)</f>
        <v>0</v>
      </c>
      <c r="O356" s="182">
        <f>SUM('2.CAD NCCF'!O356,'3.USD NCCF'!O356,'4.EUR NCCF'!O356,'5.GBP NCCF'!O356,'6.Other(Incld) NCCF'!O356)</f>
        <v>0</v>
      </c>
      <c r="P356" s="182">
        <f>SUM('2.CAD NCCF'!P356,'3.USD NCCF'!P356,'4.EUR NCCF'!P356,'5.GBP NCCF'!P356,'6.Other(Incld) NCCF'!P356)</f>
        <v>0</v>
      </c>
      <c r="Q356" s="182">
        <f>SUM('2.CAD NCCF'!Q356,'3.USD NCCF'!Q356,'4.EUR NCCF'!Q356,'5.GBP NCCF'!Q356,'6.Other(Incld) NCCF'!Q356)</f>
        <v>0</v>
      </c>
      <c r="R356" s="182">
        <f>SUM('2.CAD NCCF'!R356,'3.USD NCCF'!R356,'4.EUR NCCF'!R356,'5.GBP NCCF'!R356,'6.Other(Incld) NCCF'!R356)</f>
        <v>0</v>
      </c>
      <c r="S356" s="182">
        <f>SUM('2.CAD NCCF'!S356,'3.USD NCCF'!S356,'4.EUR NCCF'!S356,'5.GBP NCCF'!S356,'6.Other(Incld) NCCF'!S356)</f>
        <v>0</v>
      </c>
      <c r="T356" s="182">
        <f>SUM('2.CAD NCCF'!T356,'3.USD NCCF'!T356,'4.EUR NCCF'!T356,'5.GBP NCCF'!T356,'6.Other(Incld) NCCF'!T356)</f>
        <v>0</v>
      </c>
      <c r="U356" s="178">
        <f>SUM('2.CAD NCCF'!U356,'3.USD NCCF'!U356,'4.EUR NCCF'!U356,'5.GBP NCCF'!U356,'6.Other(Incld) NCCF'!U356)</f>
        <v>0</v>
      </c>
      <c r="V356" s="183">
        <f>SUM('2.CAD NCCF'!V356,'3.USD NCCF'!V356,'4.EUR NCCF'!V356,'5.GBP NCCF'!V356,'6.Other(Incld) NCCF'!V356)</f>
        <v>0</v>
      </c>
      <c r="W356" s="243">
        <f>SUM('2.CAD NCCF'!W356,'3.USD NCCF'!W356,'4.EUR NCCF'!W356,'5.GBP NCCF'!W356,'6.Other(Incld) NCCF'!W356)</f>
        <v>0</v>
      </c>
      <c r="Y356" s="367"/>
    </row>
    <row r="357" spans="2:25" s="72" customFormat="1" x14ac:dyDescent="0.2">
      <c r="B357" s="25"/>
      <c r="C357" s="23"/>
      <c r="D357" s="23" t="s">
        <v>53</v>
      </c>
      <c r="E357" s="24"/>
      <c r="F357" s="24"/>
      <c r="G357" s="69"/>
      <c r="H357" s="66"/>
      <c r="I357" s="66"/>
      <c r="J357" s="66"/>
      <c r="K357" s="66"/>
      <c r="L357" s="51"/>
      <c r="M357" s="34"/>
      <c r="N357" s="34"/>
      <c r="O357" s="34"/>
      <c r="P357" s="34"/>
      <c r="Q357" s="34"/>
      <c r="R357" s="34"/>
      <c r="S357" s="34"/>
      <c r="T357" s="34"/>
      <c r="U357" s="34"/>
      <c r="V357" s="37"/>
      <c r="W357" s="37"/>
      <c r="Y357" s="584"/>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83"/>
    </row>
    <row r="359" spans="2:25" s="72" customFormat="1" outlineLevel="1" x14ac:dyDescent="0.2">
      <c r="B359" s="25"/>
      <c r="C359" s="23"/>
      <c r="D359" s="23"/>
      <c r="E359" s="64"/>
      <c r="F359" s="176" t="s">
        <v>55</v>
      </c>
      <c r="G359" s="190">
        <f>SUM('2.CAD NCCF'!G359,'3.USD NCCF'!G359,'4.EUR NCCF'!G359,'5.GBP NCCF'!G359,'6.Other(Incld) NCCF'!G359)</f>
        <v>0</v>
      </c>
      <c r="H359" s="191">
        <f>SUM('2.CAD NCCF'!H359,'3.USD NCCF'!H359,'4.EUR NCCF'!H359,'5.GBP NCCF'!H359,'6.Other(Incld) NCCF'!H359)</f>
        <v>0</v>
      </c>
      <c r="I359" s="179">
        <f>SUM('2.CAD NCCF'!I359,'3.USD NCCF'!I359,'4.EUR NCCF'!I359,'5.GBP NCCF'!I359,'6.Other(Incld) NCCF'!I359)</f>
        <v>0</v>
      </c>
      <c r="J359" s="179">
        <f>SUM('2.CAD NCCF'!J359,'3.USD NCCF'!J359,'4.EUR NCCF'!J359,'5.GBP NCCF'!J359,'6.Other(Incld) NCCF'!J359)</f>
        <v>0</v>
      </c>
      <c r="K359" s="180">
        <f>SUM('2.CAD NCCF'!K359,'3.USD NCCF'!K359,'4.EUR NCCF'!K359,'5.GBP NCCF'!K359,'6.Other(Incld) NCCF'!K359)</f>
        <v>0</v>
      </c>
      <c r="L359" s="181">
        <f>SUM('2.CAD NCCF'!L359,'3.USD NCCF'!L359,'4.EUR NCCF'!L359,'5.GBP NCCF'!L359,'6.Other(Incld) NCCF'!L359)</f>
        <v>0</v>
      </c>
      <c r="M359" s="192">
        <f>SUM('2.CAD NCCF'!M359,'3.USD NCCF'!M359,'4.EUR NCCF'!M359,'5.GBP NCCF'!M359,'6.Other(Incld) NCCF'!M359)</f>
        <v>0</v>
      </c>
      <c r="N359" s="182">
        <f>SUM('2.CAD NCCF'!N359,'3.USD NCCF'!N359,'4.EUR NCCF'!N359,'5.GBP NCCF'!N359,'6.Other(Incld) NCCF'!N359)</f>
        <v>0</v>
      </c>
      <c r="O359" s="182">
        <f>SUM('2.CAD NCCF'!O359,'3.USD NCCF'!O359,'4.EUR NCCF'!O359,'5.GBP NCCF'!O359,'6.Other(Incld) NCCF'!O359)</f>
        <v>0</v>
      </c>
      <c r="P359" s="182">
        <f>SUM('2.CAD NCCF'!P359,'3.USD NCCF'!P359,'4.EUR NCCF'!P359,'5.GBP NCCF'!P359,'6.Other(Incld) NCCF'!P359)</f>
        <v>0</v>
      </c>
      <c r="Q359" s="182">
        <f>SUM('2.CAD NCCF'!Q359,'3.USD NCCF'!Q359,'4.EUR NCCF'!Q359,'5.GBP NCCF'!Q359,'6.Other(Incld) NCCF'!Q359)</f>
        <v>0</v>
      </c>
      <c r="R359" s="182">
        <f>SUM('2.CAD NCCF'!R359,'3.USD NCCF'!R359,'4.EUR NCCF'!R359,'5.GBP NCCF'!R359,'6.Other(Incld) NCCF'!R359)</f>
        <v>0</v>
      </c>
      <c r="S359" s="182">
        <f>SUM('2.CAD NCCF'!S359,'3.USD NCCF'!S359,'4.EUR NCCF'!S359,'5.GBP NCCF'!S359,'6.Other(Incld) NCCF'!S359)</f>
        <v>0</v>
      </c>
      <c r="T359" s="182">
        <f>SUM('2.CAD NCCF'!T359,'3.USD NCCF'!T359,'4.EUR NCCF'!T359,'5.GBP NCCF'!T359,'6.Other(Incld) NCCF'!T359)</f>
        <v>0</v>
      </c>
      <c r="U359" s="178">
        <f>SUM('2.CAD NCCF'!U359,'3.USD NCCF'!U359,'4.EUR NCCF'!U359,'5.GBP NCCF'!U359,'6.Other(Incld) NCCF'!U359)</f>
        <v>0</v>
      </c>
      <c r="V359" s="183">
        <f>SUM('2.CAD NCCF'!V359,'3.USD NCCF'!V359,'4.EUR NCCF'!V359,'5.GBP NCCF'!V359,'6.Other(Incld) NCCF'!V359)</f>
        <v>0</v>
      </c>
      <c r="W359" s="243">
        <f>SUM('2.CAD NCCF'!W359,'3.USD NCCF'!W359,'4.EUR NCCF'!W359,'5.GBP NCCF'!W359,'6.Other(Incld) NCCF'!W359)</f>
        <v>0</v>
      </c>
      <c r="Y359" s="367"/>
    </row>
    <row r="360" spans="2:25" s="72" customFormat="1" outlineLevel="1" x14ac:dyDescent="0.2">
      <c r="B360" s="25"/>
      <c r="C360" s="23"/>
      <c r="D360" s="23"/>
      <c r="E360" s="24"/>
      <c r="F360" s="176" t="s">
        <v>161</v>
      </c>
      <c r="G360" s="190">
        <f>SUM('2.CAD NCCF'!G360,'3.USD NCCF'!G360,'4.EUR NCCF'!G360,'5.GBP NCCF'!G360,'6.Other(Incld) NCCF'!G360)</f>
        <v>0</v>
      </c>
      <c r="H360" s="191">
        <f>SUM('2.CAD NCCF'!H360,'3.USD NCCF'!H360,'4.EUR NCCF'!H360,'5.GBP NCCF'!H360,'6.Other(Incld) NCCF'!H360)</f>
        <v>0</v>
      </c>
      <c r="I360" s="179">
        <f>SUM('2.CAD NCCF'!I360,'3.USD NCCF'!I360,'4.EUR NCCF'!I360,'5.GBP NCCF'!I360,'6.Other(Incld) NCCF'!I360)</f>
        <v>0</v>
      </c>
      <c r="J360" s="179">
        <f>SUM('2.CAD NCCF'!J360,'3.USD NCCF'!J360,'4.EUR NCCF'!J360,'5.GBP NCCF'!J360,'6.Other(Incld) NCCF'!J360)</f>
        <v>0</v>
      </c>
      <c r="K360" s="180">
        <f>SUM('2.CAD NCCF'!K360,'3.USD NCCF'!K360,'4.EUR NCCF'!K360,'5.GBP NCCF'!K360,'6.Other(Incld) NCCF'!K360)</f>
        <v>0</v>
      </c>
      <c r="L360" s="181">
        <f>SUM('2.CAD NCCF'!L360,'3.USD NCCF'!L360,'4.EUR NCCF'!L360,'5.GBP NCCF'!L360,'6.Other(Incld) NCCF'!L360)</f>
        <v>0</v>
      </c>
      <c r="M360" s="192">
        <f>SUM('2.CAD NCCF'!M360,'3.USD NCCF'!M360,'4.EUR NCCF'!M360,'5.GBP NCCF'!M360,'6.Other(Incld) NCCF'!M360)</f>
        <v>0</v>
      </c>
      <c r="N360" s="182">
        <f>SUM('2.CAD NCCF'!N360,'3.USD NCCF'!N360,'4.EUR NCCF'!N360,'5.GBP NCCF'!N360,'6.Other(Incld) NCCF'!N360)</f>
        <v>0</v>
      </c>
      <c r="O360" s="182">
        <f>SUM('2.CAD NCCF'!O360,'3.USD NCCF'!O360,'4.EUR NCCF'!O360,'5.GBP NCCF'!O360,'6.Other(Incld) NCCF'!O360)</f>
        <v>0</v>
      </c>
      <c r="P360" s="182">
        <f>SUM('2.CAD NCCF'!P360,'3.USD NCCF'!P360,'4.EUR NCCF'!P360,'5.GBP NCCF'!P360,'6.Other(Incld) NCCF'!P360)</f>
        <v>0</v>
      </c>
      <c r="Q360" s="182">
        <f>SUM('2.CAD NCCF'!Q360,'3.USD NCCF'!Q360,'4.EUR NCCF'!Q360,'5.GBP NCCF'!Q360,'6.Other(Incld) NCCF'!Q360)</f>
        <v>0</v>
      </c>
      <c r="R360" s="182">
        <f>SUM('2.CAD NCCF'!R360,'3.USD NCCF'!R360,'4.EUR NCCF'!R360,'5.GBP NCCF'!R360,'6.Other(Incld) NCCF'!R360)</f>
        <v>0</v>
      </c>
      <c r="S360" s="182">
        <f>SUM('2.CAD NCCF'!S360,'3.USD NCCF'!S360,'4.EUR NCCF'!S360,'5.GBP NCCF'!S360,'6.Other(Incld) NCCF'!S360)</f>
        <v>0</v>
      </c>
      <c r="T360" s="182">
        <f>SUM('2.CAD NCCF'!T360,'3.USD NCCF'!T360,'4.EUR NCCF'!T360,'5.GBP NCCF'!T360,'6.Other(Incld) NCCF'!T360)</f>
        <v>0</v>
      </c>
      <c r="U360" s="178">
        <f>SUM('2.CAD NCCF'!U360,'3.USD NCCF'!U360,'4.EUR NCCF'!U360,'5.GBP NCCF'!U360,'6.Other(Incld) NCCF'!U360)</f>
        <v>0</v>
      </c>
      <c r="V360" s="183">
        <f>SUM('2.CAD NCCF'!V360,'3.USD NCCF'!V360,'4.EUR NCCF'!V360,'5.GBP NCCF'!V360,'6.Other(Incld) NCCF'!V360)</f>
        <v>0</v>
      </c>
      <c r="W360" s="243">
        <f>SUM('2.CAD NCCF'!W360,'3.USD NCCF'!W360,'4.EUR NCCF'!W360,'5.GBP NCCF'!W360,'6.Other(Incld) NCCF'!W360)</f>
        <v>0</v>
      </c>
      <c r="Y360" s="367"/>
    </row>
    <row r="361" spans="2:25" s="72" customFormat="1" outlineLevel="1" x14ac:dyDescent="0.2">
      <c r="B361" s="25"/>
      <c r="C361" s="23"/>
      <c r="D361" s="23"/>
      <c r="E361" s="24"/>
      <c r="F361" s="176" t="s">
        <v>331</v>
      </c>
      <c r="G361" s="190">
        <f>SUM('2.CAD NCCF'!G361,'3.USD NCCF'!G361,'4.EUR NCCF'!G361,'5.GBP NCCF'!G361,'6.Other(Incld) NCCF'!G361)</f>
        <v>0</v>
      </c>
      <c r="H361" s="191">
        <f>SUM('2.CAD NCCF'!H361,'3.USD NCCF'!H361,'4.EUR NCCF'!H361,'5.GBP NCCF'!H361,'6.Other(Incld) NCCF'!H361)</f>
        <v>0</v>
      </c>
      <c r="I361" s="179">
        <f>SUM('2.CAD NCCF'!I361,'3.USD NCCF'!I361,'4.EUR NCCF'!I361,'5.GBP NCCF'!I361,'6.Other(Incld) NCCF'!I361)</f>
        <v>0</v>
      </c>
      <c r="J361" s="179">
        <f>SUM('2.CAD NCCF'!J361,'3.USD NCCF'!J361,'4.EUR NCCF'!J361,'5.GBP NCCF'!J361,'6.Other(Incld) NCCF'!J361)</f>
        <v>0</v>
      </c>
      <c r="K361" s="180">
        <f>SUM('2.CAD NCCF'!K361,'3.USD NCCF'!K361,'4.EUR NCCF'!K361,'5.GBP NCCF'!K361,'6.Other(Incld) NCCF'!K361)</f>
        <v>0</v>
      </c>
      <c r="L361" s="181">
        <f>SUM('2.CAD NCCF'!L361,'3.USD NCCF'!L361,'4.EUR NCCF'!L361,'5.GBP NCCF'!L361,'6.Other(Incld) NCCF'!L361)</f>
        <v>0</v>
      </c>
      <c r="M361" s="192">
        <f>SUM('2.CAD NCCF'!M361,'3.USD NCCF'!M361,'4.EUR NCCF'!M361,'5.GBP NCCF'!M361,'6.Other(Incld) NCCF'!M361)</f>
        <v>0</v>
      </c>
      <c r="N361" s="182">
        <f>SUM('2.CAD NCCF'!N361,'3.USD NCCF'!N361,'4.EUR NCCF'!N361,'5.GBP NCCF'!N361,'6.Other(Incld) NCCF'!N361)</f>
        <v>0</v>
      </c>
      <c r="O361" s="182">
        <f>SUM('2.CAD NCCF'!O361,'3.USD NCCF'!O361,'4.EUR NCCF'!O361,'5.GBP NCCF'!O361,'6.Other(Incld) NCCF'!O361)</f>
        <v>0</v>
      </c>
      <c r="P361" s="182">
        <f>SUM('2.CAD NCCF'!P361,'3.USD NCCF'!P361,'4.EUR NCCF'!P361,'5.GBP NCCF'!P361,'6.Other(Incld) NCCF'!P361)</f>
        <v>0</v>
      </c>
      <c r="Q361" s="182">
        <f>SUM('2.CAD NCCF'!Q361,'3.USD NCCF'!Q361,'4.EUR NCCF'!Q361,'5.GBP NCCF'!Q361,'6.Other(Incld) NCCF'!Q361)</f>
        <v>0</v>
      </c>
      <c r="R361" s="182">
        <f>SUM('2.CAD NCCF'!R361,'3.USD NCCF'!R361,'4.EUR NCCF'!R361,'5.GBP NCCF'!R361,'6.Other(Incld) NCCF'!R361)</f>
        <v>0</v>
      </c>
      <c r="S361" s="182">
        <f>SUM('2.CAD NCCF'!S361,'3.USD NCCF'!S361,'4.EUR NCCF'!S361,'5.GBP NCCF'!S361,'6.Other(Incld) NCCF'!S361)</f>
        <v>0</v>
      </c>
      <c r="T361" s="182">
        <f>SUM('2.CAD NCCF'!T361,'3.USD NCCF'!T361,'4.EUR NCCF'!T361,'5.GBP NCCF'!T361,'6.Other(Incld) NCCF'!T361)</f>
        <v>0</v>
      </c>
      <c r="U361" s="178">
        <f>SUM('2.CAD NCCF'!U361,'3.USD NCCF'!U361,'4.EUR NCCF'!U361,'5.GBP NCCF'!U361,'6.Other(Incld) NCCF'!U361)</f>
        <v>0</v>
      </c>
      <c r="V361" s="183">
        <f>SUM('2.CAD NCCF'!V361,'3.USD NCCF'!V361,'4.EUR NCCF'!V361,'5.GBP NCCF'!V361,'6.Other(Incld) NCCF'!V361)</f>
        <v>0</v>
      </c>
      <c r="W361" s="243">
        <f>SUM('2.CAD NCCF'!W361,'3.USD NCCF'!W361,'4.EUR NCCF'!W361,'5.GBP NCCF'!W361,'6.Other(Incld) NCCF'!W361)</f>
        <v>0</v>
      </c>
      <c r="Y361" s="367"/>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70"/>
    </row>
    <row r="363" spans="2:25" s="72" customFormat="1" outlineLevel="1" x14ac:dyDescent="0.2">
      <c r="B363" s="25"/>
      <c r="C363" s="23"/>
      <c r="D363" s="23"/>
      <c r="E363" s="24"/>
      <c r="F363" s="176" t="s">
        <v>162</v>
      </c>
      <c r="G363" s="188">
        <f>SUM('2.CAD NCCF'!G363,'3.USD NCCF'!G363,'4.EUR NCCF'!G363,'5.GBP NCCF'!G363,'6.Other(Incld) NCCF'!G363)</f>
        <v>0</v>
      </c>
      <c r="H363" s="178">
        <f>SUM('2.CAD NCCF'!H363,'3.USD NCCF'!H363,'4.EUR NCCF'!H363,'5.GBP NCCF'!H363,'6.Other(Incld) NCCF'!H363)</f>
        <v>0</v>
      </c>
      <c r="I363" s="182">
        <f>SUM('2.CAD NCCF'!I363,'3.USD NCCF'!I363,'4.EUR NCCF'!I363,'5.GBP NCCF'!I363,'6.Other(Incld) NCCF'!I363)</f>
        <v>0</v>
      </c>
      <c r="J363" s="182">
        <f>SUM('2.CAD NCCF'!J363,'3.USD NCCF'!J363,'4.EUR NCCF'!J363,'5.GBP NCCF'!J363,'6.Other(Incld) NCCF'!J363)</f>
        <v>0</v>
      </c>
      <c r="K363" s="192">
        <f>SUM('2.CAD NCCF'!K363,'3.USD NCCF'!K363,'4.EUR NCCF'!K363,'5.GBP NCCF'!K363,'6.Other(Incld) NCCF'!K363)</f>
        <v>0</v>
      </c>
      <c r="L363" s="181">
        <f>SUM('2.CAD NCCF'!L363,'3.USD NCCF'!L363,'4.EUR NCCF'!L363,'5.GBP NCCF'!L363,'6.Other(Incld) NCCF'!L363)</f>
        <v>0</v>
      </c>
      <c r="M363" s="182">
        <f>SUM('2.CAD NCCF'!M363,'3.USD NCCF'!M363,'4.EUR NCCF'!M363,'5.GBP NCCF'!M363,'6.Other(Incld) NCCF'!M363)</f>
        <v>0</v>
      </c>
      <c r="N363" s="182">
        <f>SUM('2.CAD NCCF'!N363,'3.USD NCCF'!N363,'4.EUR NCCF'!N363,'5.GBP NCCF'!N363,'6.Other(Incld) NCCF'!N363)</f>
        <v>0</v>
      </c>
      <c r="O363" s="184">
        <f>SUM('2.CAD NCCF'!O363,'3.USD NCCF'!O363,'4.EUR NCCF'!O363,'5.GBP NCCF'!O363,'6.Other(Incld) NCCF'!O363)</f>
        <v>0</v>
      </c>
      <c r="P363" s="184">
        <f>SUM('2.CAD NCCF'!P363,'3.USD NCCF'!P363,'4.EUR NCCF'!P363,'5.GBP NCCF'!P363,'6.Other(Incld) NCCF'!P363)</f>
        <v>0</v>
      </c>
      <c r="Q363" s="184">
        <f>SUM('2.CAD NCCF'!Q363,'3.USD NCCF'!Q363,'4.EUR NCCF'!Q363,'5.GBP NCCF'!Q363,'6.Other(Incld) NCCF'!Q363)</f>
        <v>0</v>
      </c>
      <c r="R363" s="184">
        <f>SUM('2.CAD NCCF'!R363,'3.USD NCCF'!R363,'4.EUR NCCF'!R363,'5.GBP NCCF'!R363,'6.Other(Incld) NCCF'!R363)</f>
        <v>0</v>
      </c>
      <c r="S363" s="184">
        <f>SUM('2.CAD NCCF'!S363,'3.USD NCCF'!S363,'4.EUR NCCF'!S363,'5.GBP NCCF'!S363,'6.Other(Incld) NCCF'!S363)</f>
        <v>0</v>
      </c>
      <c r="T363" s="184">
        <f>SUM('2.CAD NCCF'!T363,'3.USD NCCF'!T363,'4.EUR NCCF'!T363,'5.GBP NCCF'!T363,'6.Other(Incld) NCCF'!T363)</f>
        <v>0</v>
      </c>
      <c r="U363" s="189">
        <f>SUM('2.CAD NCCF'!U363,'3.USD NCCF'!U363,'4.EUR NCCF'!U363,'5.GBP NCCF'!U363,'6.Other(Incld) NCCF'!U363)</f>
        <v>0</v>
      </c>
      <c r="V363" s="215">
        <f>SUM('2.CAD NCCF'!V363,'3.USD NCCF'!V363,'4.EUR NCCF'!V363,'5.GBP NCCF'!V363,'6.Other(Incld) NCCF'!V363)</f>
        <v>0</v>
      </c>
      <c r="W363" s="48">
        <f>SUM('2.CAD NCCF'!W363,'3.USD NCCF'!W363,'4.EUR NCCF'!W363,'5.GBP NCCF'!W363,'6.Other(Incld) NCCF'!W363)</f>
        <v>0</v>
      </c>
      <c r="Y363" s="367"/>
    </row>
    <row r="364" spans="2:25" s="72" customFormat="1" outlineLevel="1" x14ac:dyDescent="0.2">
      <c r="B364" s="25"/>
      <c r="C364" s="23"/>
      <c r="D364" s="23"/>
      <c r="E364" s="24"/>
      <c r="F364" s="176" t="s">
        <v>163</v>
      </c>
      <c r="G364" s="188">
        <f>SUM('2.CAD NCCF'!G364,'3.USD NCCF'!G364,'4.EUR NCCF'!G364,'5.GBP NCCF'!G364,'6.Other(Incld) NCCF'!G364)</f>
        <v>0</v>
      </c>
      <c r="H364" s="178">
        <f>SUM('2.CAD NCCF'!H364,'3.USD NCCF'!H364,'4.EUR NCCF'!H364,'5.GBP NCCF'!H364,'6.Other(Incld) NCCF'!H364)</f>
        <v>0</v>
      </c>
      <c r="I364" s="182">
        <f>SUM('2.CAD NCCF'!I364,'3.USD NCCF'!I364,'4.EUR NCCF'!I364,'5.GBP NCCF'!I364,'6.Other(Incld) NCCF'!I364)</f>
        <v>0</v>
      </c>
      <c r="J364" s="182">
        <f>SUM('2.CAD NCCF'!J364,'3.USD NCCF'!J364,'4.EUR NCCF'!J364,'5.GBP NCCF'!J364,'6.Other(Incld) NCCF'!J364)</f>
        <v>0</v>
      </c>
      <c r="K364" s="192">
        <f>SUM('2.CAD NCCF'!K364,'3.USD NCCF'!K364,'4.EUR NCCF'!K364,'5.GBP NCCF'!K364,'6.Other(Incld) NCCF'!K364)</f>
        <v>0</v>
      </c>
      <c r="L364" s="214">
        <f>SUM('2.CAD NCCF'!L364,'3.USD NCCF'!L364,'4.EUR NCCF'!L364,'5.GBP NCCF'!L364,'6.Other(Incld) NCCF'!L364)</f>
        <v>0</v>
      </c>
      <c r="M364" s="182">
        <f>SUM('2.CAD NCCF'!M364,'3.USD NCCF'!M364,'4.EUR NCCF'!M364,'5.GBP NCCF'!M364,'6.Other(Incld) NCCF'!M364)</f>
        <v>0</v>
      </c>
      <c r="N364" s="184">
        <f>SUM('2.CAD NCCF'!N364,'3.USD NCCF'!N364,'4.EUR NCCF'!N364,'5.GBP NCCF'!N364,'6.Other(Incld) NCCF'!N364)</f>
        <v>0</v>
      </c>
      <c r="O364" s="184">
        <f>SUM('2.CAD NCCF'!O364,'3.USD NCCF'!O364,'4.EUR NCCF'!O364,'5.GBP NCCF'!O364,'6.Other(Incld) NCCF'!O364)</f>
        <v>0</v>
      </c>
      <c r="P364" s="184">
        <f>SUM('2.CAD NCCF'!P364,'3.USD NCCF'!P364,'4.EUR NCCF'!P364,'5.GBP NCCF'!P364,'6.Other(Incld) NCCF'!P364)</f>
        <v>0</v>
      </c>
      <c r="Q364" s="184">
        <f>SUM('2.CAD NCCF'!Q364,'3.USD NCCF'!Q364,'4.EUR NCCF'!Q364,'5.GBP NCCF'!Q364,'6.Other(Incld) NCCF'!Q364)</f>
        <v>0</v>
      </c>
      <c r="R364" s="184">
        <f>SUM('2.CAD NCCF'!R364,'3.USD NCCF'!R364,'4.EUR NCCF'!R364,'5.GBP NCCF'!R364,'6.Other(Incld) NCCF'!R364)</f>
        <v>0</v>
      </c>
      <c r="S364" s="184">
        <f>SUM('2.CAD NCCF'!S364,'3.USD NCCF'!S364,'4.EUR NCCF'!S364,'5.GBP NCCF'!S364,'6.Other(Incld) NCCF'!S364)</f>
        <v>0</v>
      </c>
      <c r="T364" s="184">
        <f>SUM('2.CAD NCCF'!T364,'3.USD NCCF'!T364,'4.EUR NCCF'!T364,'5.GBP NCCF'!T364,'6.Other(Incld) NCCF'!T364)</f>
        <v>0</v>
      </c>
      <c r="U364" s="189">
        <f>SUM('2.CAD NCCF'!U364,'3.USD NCCF'!U364,'4.EUR NCCF'!U364,'5.GBP NCCF'!U364,'6.Other(Incld) NCCF'!U364)</f>
        <v>0</v>
      </c>
      <c r="V364" s="215">
        <f>SUM('2.CAD NCCF'!V364,'3.USD NCCF'!V364,'4.EUR NCCF'!V364,'5.GBP NCCF'!V364,'6.Other(Incld) NCCF'!V364)</f>
        <v>0</v>
      </c>
      <c r="W364" s="48">
        <f>SUM('2.CAD NCCF'!W364,'3.USD NCCF'!W364,'4.EUR NCCF'!W364,'5.GBP NCCF'!W364,'6.Other(Incld) NCCF'!W364)</f>
        <v>0</v>
      </c>
      <c r="Y364" s="367"/>
    </row>
    <row r="365" spans="2:25" s="72" customFormat="1" outlineLevel="1" x14ac:dyDescent="0.2">
      <c r="B365" s="25"/>
      <c r="C365" s="23"/>
      <c r="D365" s="23"/>
      <c r="E365" s="24"/>
      <c r="F365" s="176" t="s">
        <v>332</v>
      </c>
      <c r="G365" s="190">
        <f>SUM('2.CAD NCCF'!G365,'3.USD NCCF'!G365,'4.EUR NCCF'!G365,'5.GBP NCCF'!G365,'6.Other(Incld) NCCF'!G365)</f>
        <v>0</v>
      </c>
      <c r="H365" s="191">
        <f>SUM('2.CAD NCCF'!H365,'3.USD NCCF'!H365,'4.EUR NCCF'!H365,'5.GBP NCCF'!H365,'6.Other(Incld) NCCF'!H365)</f>
        <v>0</v>
      </c>
      <c r="I365" s="179">
        <f>SUM('2.CAD NCCF'!I365,'3.USD NCCF'!I365,'4.EUR NCCF'!I365,'5.GBP NCCF'!I365,'6.Other(Incld) NCCF'!I365)</f>
        <v>0</v>
      </c>
      <c r="J365" s="179">
        <f>SUM('2.CAD NCCF'!J365,'3.USD NCCF'!J365,'4.EUR NCCF'!J365,'5.GBP NCCF'!J365,'6.Other(Incld) NCCF'!J365)</f>
        <v>0</v>
      </c>
      <c r="K365" s="180">
        <f>SUM('2.CAD NCCF'!K365,'3.USD NCCF'!K365,'4.EUR NCCF'!K365,'5.GBP NCCF'!K365,'6.Other(Incld) NCCF'!K365)</f>
        <v>0</v>
      </c>
      <c r="L365" s="181">
        <f>SUM('2.CAD NCCF'!L365,'3.USD NCCF'!L365,'4.EUR NCCF'!L365,'5.GBP NCCF'!L365,'6.Other(Incld) NCCF'!L365)</f>
        <v>0</v>
      </c>
      <c r="M365" s="192">
        <f>SUM('2.CAD NCCF'!M365,'3.USD NCCF'!M365,'4.EUR NCCF'!M365,'5.GBP NCCF'!M365,'6.Other(Incld) NCCF'!M365)</f>
        <v>0</v>
      </c>
      <c r="N365" s="182">
        <f>SUM('2.CAD NCCF'!N365,'3.USD NCCF'!N365,'4.EUR NCCF'!N365,'5.GBP NCCF'!N365,'6.Other(Incld) NCCF'!N365)</f>
        <v>0</v>
      </c>
      <c r="O365" s="182">
        <f>SUM('2.CAD NCCF'!O365,'3.USD NCCF'!O365,'4.EUR NCCF'!O365,'5.GBP NCCF'!O365,'6.Other(Incld) NCCF'!O365)</f>
        <v>0</v>
      </c>
      <c r="P365" s="182">
        <f>SUM('2.CAD NCCF'!P365,'3.USD NCCF'!P365,'4.EUR NCCF'!P365,'5.GBP NCCF'!P365,'6.Other(Incld) NCCF'!P365)</f>
        <v>0</v>
      </c>
      <c r="Q365" s="182">
        <f>SUM('2.CAD NCCF'!Q365,'3.USD NCCF'!Q365,'4.EUR NCCF'!Q365,'5.GBP NCCF'!Q365,'6.Other(Incld) NCCF'!Q365)</f>
        <v>0</v>
      </c>
      <c r="R365" s="182">
        <f>SUM('2.CAD NCCF'!R365,'3.USD NCCF'!R365,'4.EUR NCCF'!R365,'5.GBP NCCF'!R365,'6.Other(Incld) NCCF'!R365)</f>
        <v>0</v>
      </c>
      <c r="S365" s="182">
        <f>SUM('2.CAD NCCF'!S365,'3.USD NCCF'!S365,'4.EUR NCCF'!S365,'5.GBP NCCF'!S365,'6.Other(Incld) NCCF'!S365)</f>
        <v>0</v>
      </c>
      <c r="T365" s="182">
        <f>SUM('2.CAD NCCF'!T365,'3.USD NCCF'!T365,'4.EUR NCCF'!T365,'5.GBP NCCF'!T365,'6.Other(Incld) NCCF'!T365)</f>
        <v>0</v>
      </c>
      <c r="U365" s="178">
        <f>SUM('2.CAD NCCF'!U365,'3.USD NCCF'!U365,'4.EUR NCCF'!U365,'5.GBP NCCF'!U365,'6.Other(Incld) NCCF'!U365)</f>
        <v>0</v>
      </c>
      <c r="V365" s="183">
        <f>SUM('2.CAD NCCF'!V365,'3.USD NCCF'!V365,'4.EUR NCCF'!V365,'5.GBP NCCF'!V365,'6.Other(Incld) NCCF'!V365)</f>
        <v>0</v>
      </c>
      <c r="W365" s="243">
        <f>SUM('2.CAD NCCF'!W365,'3.USD NCCF'!W365,'4.EUR NCCF'!W365,'5.GBP NCCF'!W365,'6.Other(Incld) NCCF'!W365)</f>
        <v>0</v>
      </c>
      <c r="Y365" s="367"/>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70"/>
    </row>
    <row r="367" spans="2:25" s="72" customFormat="1" outlineLevel="1" x14ac:dyDescent="0.2">
      <c r="B367" s="25"/>
      <c r="C367" s="23"/>
      <c r="D367" s="23"/>
      <c r="E367" s="24"/>
      <c r="F367" s="176" t="s">
        <v>164</v>
      </c>
      <c r="G367" s="190">
        <f>SUM('2.CAD NCCF'!G367,'3.USD NCCF'!G367,'4.EUR NCCF'!G367,'5.GBP NCCF'!G367,'6.Other(Incld) NCCF'!G367)</f>
        <v>0</v>
      </c>
      <c r="H367" s="191">
        <f>SUM('2.CAD NCCF'!H367,'3.USD NCCF'!H367,'4.EUR NCCF'!H367,'5.GBP NCCF'!H367,'6.Other(Incld) NCCF'!H367)</f>
        <v>0</v>
      </c>
      <c r="I367" s="179">
        <f>SUM('2.CAD NCCF'!I367,'3.USD NCCF'!I367,'4.EUR NCCF'!I367,'5.GBP NCCF'!I367,'6.Other(Incld) NCCF'!I367)</f>
        <v>0</v>
      </c>
      <c r="J367" s="179">
        <f>SUM('2.CAD NCCF'!J367,'3.USD NCCF'!J367,'4.EUR NCCF'!J367,'5.GBP NCCF'!J367,'6.Other(Incld) NCCF'!J367)</f>
        <v>0</v>
      </c>
      <c r="K367" s="180">
        <f>SUM('2.CAD NCCF'!K367,'3.USD NCCF'!K367,'4.EUR NCCF'!K367,'5.GBP NCCF'!K367,'6.Other(Incld) NCCF'!K367)</f>
        <v>0</v>
      </c>
      <c r="L367" s="181">
        <f>SUM('2.CAD NCCF'!L367,'3.USD NCCF'!L367,'4.EUR NCCF'!L367,'5.GBP NCCF'!L367,'6.Other(Incld) NCCF'!L367)</f>
        <v>0</v>
      </c>
      <c r="M367" s="192">
        <f>SUM('2.CAD NCCF'!M367,'3.USD NCCF'!M367,'4.EUR NCCF'!M367,'5.GBP NCCF'!M367,'6.Other(Incld) NCCF'!M367)</f>
        <v>0</v>
      </c>
      <c r="N367" s="182">
        <f>SUM('2.CAD NCCF'!N367,'3.USD NCCF'!N367,'4.EUR NCCF'!N367,'5.GBP NCCF'!N367,'6.Other(Incld) NCCF'!N367)</f>
        <v>0</v>
      </c>
      <c r="O367" s="182">
        <f>SUM('2.CAD NCCF'!O367,'3.USD NCCF'!O367,'4.EUR NCCF'!O367,'5.GBP NCCF'!O367,'6.Other(Incld) NCCF'!O367)</f>
        <v>0</v>
      </c>
      <c r="P367" s="182">
        <f>SUM('2.CAD NCCF'!P367,'3.USD NCCF'!P367,'4.EUR NCCF'!P367,'5.GBP NCCF'!P367,'6.Other(Incld) NCCF'!P367)</f>
        <v>0</v>
      </c>
      <c r="Q367" s="182">
        <f>SUM('2.CAD NCCF'!Q367,'3.USD NCCF'!Q367,'4.EUR NCCF'!Q367,'5.GBP NCCF'!Q367,'6.Other(Incld) NCCF'!Q367)</f>
        <v>0</v>
      </c>
      <c r="R367" s="182">
        <f>SUM('2.CAD NCCF'!R367,'3.USD NCCF'!R367,'4.EUR NCCF'!R367,'5.GBP NCCF'!R367,'6.Other(Incld) NCCF'!R367)</f>
        <v>0</v>
      </c>
      <c r="S367" s="182">
        <f>SUM('2.CAD NCCF'!S367,'3.USD NCCF'!S367,'4.EUR NCCF'!S367,'5.GBP NCCF'!S367,'6.Other(Incld) NCCF'!S367)</f>
        <v>0</v>
      </c>
      <c r="T367" s="182">
        <f>SUM('2.CAD NCCF'!T367,'3.USD NCCF'!T367,'4.EUR NCCF'!T367,'5.GBP NCCF'!T367,'6.Other(Incld) NCCF'!T367)</f>
        <v>0</v>
      </c>
      <c r="U367" s="178">
        <f>SUM('2.CAD NCCF'!U367,'3.USD NCCF'!U367,'4.EUR NCCF'!U367,'5.GBP NCCF'!U367,'6.Other(Incld) NCCF'!U367)</f>
        <v>0</v>
      </c>
      <c r="V367" s="183">
        <f>SUM('2.CAD NCCF'!V367,'3.USD NCCF'!V367,'4.EUR NCCF'!V367,'5.GBP NCCF'!V367,'6.Other(Incld) NCCF'!V367)</f>
        <v>0</v>
      </c>
      <c r="W367" s="243">
        <f>SUM('2.CAD NCCF'!W367,'3.USD NCCF'!W367,'4.EUR NCCF'!W367,'5.GBP NCCF'!W367,'6.Other(Incld) NCCF'!W367)</f>
        <v>0</v>
      </c>
      <c r="Y367" s="367"/>
    </row>
    <row r="368" spans="2:25" s="72" customFormat="1" outlineLevel="1" x14ac:dyDescent="0.2">
      <c r="B368" s="25"/>
      <c r="C368" s="23"/>
      <c r="D368" s="23"/>
      <c r="E368" s="24"/>
      <c r="F368" s="176" t="s">
        <v>165</v>
      </c>
      <c r="G368" s="190">
        <f>SUM('2.CAD NCCF'!G368,'3.USD NCCF'!G368,'4.EUR NCCF'!G368,'5.GBP NCCF'!G368,'6.Other(Incld) NCCF'!G368)</f>
        <v>0</v>
      </c>
      <c r="H368" s="191">
        <f>SUM('2.CAD NCCF'!H368,'3.USD NCCF'!H368,'4.EUR NCCF'!H368,'5.GBP NCCF'!H368,'6.Other(Incld) NCCF'!H368)</f>
        <v>0</v>
      </c>
      <c r="I368" s="179">
        <f>SUM('2.CAD NCCF'!I368,'3.USD NCCF'!I368,'4.EUR NCCF'!I368,'5.GBP NCCF'!I368,'6.Other(Incld) NCCF'!I368)</f>
        <v>0</v>
      </c>
      <c r="J368" s="179">
        <f>SUM('2.CAD NCCF'!J368,'3.USD NCCF'!J368,'4.EUR NCCF'!J368,'5.GBP NCCF'!J368,'6.Other(Incld) NCCF'!J368)</f>
        <v>0</v>
      </c>
      <c r="K368" s="180">
        <f>SUM('2.CAD NCCF'!K368,'3.USD NCCF'!K368,'4.EUR NCCF'!K368,'5.GBP NCCF'!K368,'6.Other(Incld) NCCF'!K368)</f>
        <v>0</v>
      </c>
      <c r="L368" s="181">
        <f>SUM('2.CAD NCCF'!L368,'3.USD NCCF'!L368,'4.EUR NCCF'!L368,'5.GBP NCCF'!L368,'6.Other(Incld) NCCF'!L368)</f>
        <v>0</v>
      </c>
      <c r="M368" s="192">
        <f>SUM('2.CAD NCCF'!M368,'3.USD NCCF'!M368,'4.EUR NCCF'!M368,'5.GBP NCCF'!M368,'6.Other(Incld) NCCF'!M368)</f>
        <v>0</v>
      </c>
      <c r="N368" s="182">
        <f>SUM('2.CAD NCCF'!N368,'3.USD NCCF'!N368,'4.EUR NCCF'!N368,'5.GBP NCCF'!N368,'6.Other(Incld) NCCF'!N368)</f>
        <v>0</v>
      </c>
      <c r="O368" s="182">
        <f>SUM('2.CAD NCCF'!O368,'3.USD NCCF'!O368,'4.EUR NCCF'!O368,'5.GBP NCCF'!O368,'6.Other(Incld) NCCF'!O368)</f>
        <v>0</v>
      </c>
      <c r="P368" s="182">
        <f>SUM('2.CAD NCCF'!P368,'3.USD NCCF'!P368,'4.EUR NCCF'!P368,'5.GBP NCCF'!P368,'6.Other(Incld) NCCF'!P368)</f>
        <v>0</v>
      </c>
      <c r="Q368" s="182">
        <f>SUM('2.CAD NCCF'!Q368,'3.USD NCCF'!Q368,'4.EUR NCCF'!Q368,'5.GBP NCCF'!Q368,'6.Other(Incld) NCCF'!Q368)</f>
        <v>0</v>
      </c>
      <c r="R368" s="182">
        <f>SUM('2.CAD NCCF'!R368,'3.USD NCCF'!R368,'4.EUR NCCF'!R368,'5.GBP NCCF'!R368,'6.Other(Incld) NCCF'!R368)</f>
        <v>0</v>
      </c>
      <c r="S368" s="182">
        <f>SUM('2.CAD NCCF'!S368,'3.USD NCCF'!S368,'4.EUR NCCF'!S368,'5.GBP NCCF'!S368,'6.Other(Incld) NCCF'!S368)</f>
        <v>0</v>
      </c>
      <c r="T368" s="182">
        <f>SUM('2.CAD NCCF'!T368,'3.USD NCCF'!T368,'4.EUR NCCF'!T368,'5.GBP NCCF'!T368,'6.Other(Incld) NCCF'!T368)</f>
        <v>0</v>
      </c>
      <c r="U368" s="178">
        <f>SUM('2.CAD NCCF'!U368,'3.USD NCCF'!U368,'4.EUR NCCF'!U368,'5.GBP NCCF'!U368,'6.Other(Incld) NCCF'!U368)</f>
        <v>0</v>
      </c>
      <c r="V368" s="183">
        <f>SUM('2.CAD NCCF'!V368,'3.USD NCCF'!V368,'4.EUR NCCF'!V368,'5.GBP NCCF'!V368,'6.Other(Incld) NCCF'!V368)</f>
        <v>0</v>
      </c>
      <c r="W368" s="243">
        <f>SUM('2.CAD NCCF'!W368,'3.USD NCCF'!W368,'4.EUR NCCF'!W368,'5.GBP NCCF'!W368,'6.Other(Incld) NCCF'!W368)</f>
        <v>0</v>
      </c>
      <c r="Y368" s="367"/>
    </row>
    <row r="369" spans="2:25" s="72" customFormat="1" outlineLevel="1" x14ac:dyDescent="0.2">
      <c r="B369" s="25"/>
      <c r="C369" s="23"/>
      <c r="D369" s="23"/>
      <c r="E369" s="24"/>
      <c r="F369" s="176" t="s">
        <v>333</v>
      </c>
      <c r="G369" s="190">
        <f>SUM('2.CAD NCCF'!G369,'3.USD NCCF'!G369,'4.EUR NCCF'!G369,'5.GBP NCCF'!G369,'6.Other(Incld) NCCF'!G369)</f>
        <v>0</v>
      </c>
      <c r="H369" s="191">
        <f>SUM('2.CAD NCCF'!H369,'3.USD NCCF'!H369,'4.EUR NCCF'!H369,'5.GBP NCCF'!H369,'6.Other(Incld) NCCF'!H369)</f>
        <v>0</v>
      </c>
      <c r="I369" s="179">
        <f>SUM('2.CAD NCCF'!I369,'3.USD NCCF'!I369,'4.EUR NCCF'!I369,'5.GBP NCCF'!I369,'6.Other(Incld) NCCF'!I369)</f>
        <v>0</v>
      </c>
      <c r="J369" s="179">
        <f>SUM('2.CAD NCCF'!J369,'3.USD NCCF'!J369,'4.EUR NCCF'!J369,'5.GBP NCCF'!J369,'6.Other(Incld) NCCF'!J369)</f>
        <v>0</v>
      </c>
      <c r="K369" s="180">
        <f>SUM('2.CAD NCCF'!K369,'3.USD NCCF'!K369,'4.EUR NCCF'!K369,'5.GBP NCCF'!K369,'6.Other(Incld) NCCF'!K369)</f>
        <v>0</v>
      </c>
      <c r="L369" s="181">
        <f>SUM('2.CAD NCCF'!L369,'3.USD NCCF'!L369,'4.EUR NCCF'!L369,'5.GBP NCCF'!L369,'6.Other(Incld) NCCF'!L369)</f>
        <v>0</v>
      </c>
      <c r="M369" s="192">
        <f>SUM('2.CAD NCCF'!M369,'3.USD NCCF'!M369,'4.EUR NCCF'!M369,'5.GBP NCCF'!M369,'6.Other(Incld) NCCF'!M369)</f>
        <v>0</v>
      </c>
      <c r="N369" s="182">
        <f>SUM('2.CAD NCCF'!N369,'3.USD NCCF'!N369,'4.EUR NCCF'!N369,'5.GBP NCCF'!N369,'6.Other(Incld) NCCF'!N369)</f>
        <v>0</v>
      </c>
      <c r="O369" s="182">
        <f>SUM('2.CAD NCCF'!O369,'3.USD NCCF'!O369,'4.EUR NCCF'!O369,'5.GBP NCCF'!O369,'6.Other(Incld) NCCF'!O369)</f>
        <v>0</v>
      </c>
      <c r="P369" s="182">
        <f>SUM('2.CAD NCCF'!P369,'3.USD NCCF'!P369,'4.EUR NCCF'!P369,'5.GBP NCCF'!P369,'6.Other(Incld) NCCF'!P369)</f>
        <v>0</v>
      </c>
      <c r="Q369" s="182">
        <f>SUM('2.CAD NCCF'!Q369,'3.USD NCCF'!Q369,'4.EUR NCCF'!Q369,'5.GBP NCCF'!Q369,'6.Other(Incld) NCCF'!Q369)</f>
        <v>0</v>
      </c>
      <c r="R369" s="182">
        <f>SUM('2.CAD NCCF'!R369,'3.USD NCCF'!R369,'4.EUR NCCF'!R369,'5.GBP NCCF'!R369,'6.Other(Incld) NCCF'!R369)</f>
        <v>0</v>
      </c>
      <c r="S369" s="182">
        <f>SUM('2.CAD NCCF'!S369,'3.USD NCCF'!S369,'4.EUR NCCF'!S369,'5.GBP NCCF'!S369,'6.Other(Incld) NCCF'!S369)</f>
        <v>0</v>
      </c>
      <c r="T369" s="182">
        <f>SUM('2.CAD NCCF'!T369,'3.USD NCCF'!T369,'4.EUR NCCF'!T369,'5.GBP NCCF'!T369,'6.Other(Incld) NCCF'!T369)</f>
        <v>0</v>
      </c>
      <c r="U369" s="178">
        <f>SUM('2.CAD NCCF'!U369,'3.USD NCCF'!U369,'4.EUR NCCF'!U369,'5.GBP NCCF'!U369,'6.Other(Incld) NCCF'!U369)</f>
        <v>0</v>
      </c>
      <c r="V369" s="183">
        <f>SUM('2.CAD NCCF'!V369,'3.USD NCCF'!V369,'4.EUR NCCF'!V369,'5.GBP NCCF'!V369,'6.Other(Incld) NCCF'!V369)</f>
        <v>0</v>
      </c>
      <c r="W369" s="243">
        <f>SUM('2.CAD NCCF'!W369,'3.USD NCCF'!W369,'4.EUR NCCF'!W369,'5.GBP NCCF'!W369,'6.Other(Incld) NCCF'!W369)</f>
        <v>0</v>
      </c>
      <c r="Y369" s="367"/>
    </row>
    <row r="370" spans="2:25" s="72" customFormat="1" x14ac:dyDescent="0.2">
      <c r="B370" s="25"/>
      <c r="C370" s="23"/>
      <c r="D370" s="23" t="s">
        <v>58</v>
      </c>
      <c r="E370" s="24"/>
      <c r="F370" s="24"/>
      <c r="G370" s="69"/>
      <c r="H370" s="66"/>
      <c r="I370" s="66"/>
      <c r="J370" s="66"/>
      <c r="K370" s="66"/>
      <c r="L370" s="51"/>
      <c r="M370" s="34"/>
      <c r="N370" s="34"/>
      <c r="O370" s="34"/>
      <c r="P370" s="34"/>
      <c r="Q370" s="34"/>
      <c r="R370" s="34"/>
      <c r="S370" s="34"/>
      <c r="T370" s="34"/>
      <c r="U370" s="34"/>
      <c r="V370" s="37"/>
      <c r="W370" s="37"/>
      <c r="Y370" s="584"/>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83"/>
    </row>
    <row r="372" spans="2:25" s="72" customFormat="1" outlineLevel="1" x14ac:dyDescent="0.2">
      <c r="B372" s="25"/>
      <c r="C372" s="23"/>
      <c r="D372" s="23"/>
      <c r="E372" s="24"/>
      <c r="F372" s="176" t="s">
        <v>61</v>
      </c>
      <c r="G372" s="190">
        <f>SUM('2.CAD NCCF'!G372,'3.USD NCCF'!G372,'4.EUR NCCF'!G372,'5.GBP NCCF'!G372,'6.Other(Incld) NCCF'!G372)</f>
        <v>0</v>
      </c>
      <c r="H372" s="191">
        <f>SUM('2.CAD NCCF'!H372,'3.USD NCCF'!H372,'4.EUR NCCF'!H372,'5.GBP NCCF'!H372,'6.Other(Incld) NCCF'!H372)</f>
        <v>0</v>
      </c>
      <c r="I372" s="179">
        <f>SUM('2.CAD NCCF'!I372,'3.USD NCCF'!I372,'4.EUR NCCF'!I372,'5.GBP NCCF'!I372,'6.Other(Incld) NCCF'!I372)</f>
        <v>0</v>
      </c>
      <c r="J372" s="179">
        <f>SUM('2.CAD NCCF'!J372,'3.USD NCCF'!J372,'4.EUR NCCF'!J372,'5.GBP NCCF'!J372,'6.Other(Incld) NCCF'!J372)</f>
        <v>0</v>
      </c>
      <c r="K372" s="180">
        <f>SUM('2.CAD NCCF'!K372,'3.USD NCCF'!K372,'4.EUR NCCF'!K372,'5.GBP NCCF'!K372,'6.Other(Incld) NCCF'!K372)</f>
        <v>0</v>
      </c>
      <c r="L372" s="181">
        <f>SUM('2.CAD NCCF'!L372,'3.USD NCCF'!L372,'4.EUR NCCF'!L372,'5.GBP NCCF'!L372,'6.Other(Incld) NCCF'!L372)</f>
        <v>0</v>
      </c>
      <c r="M372" s="192">
        <f>SUM('2.CAD NCCF'!M372,'3.USD NCCF'!M372,'4.EUR NCCF'!M372,'5.GBP NCCF'!M372,'6.Other(Incld) NCCF'!M372)</f>
        <v>0</v>
      </c>
      <c r="N372" s="182">
        <f>SUM('2.CAD NCCF'!N372,'3.USD NCCF'!N372,'4.EUR NCCF'!N372,'5.GBP NCCF'!N372,'6.Other(Incld) NCCF'!N372)</f>
        <v>0</v>
      </c>
      <c r="O372" s="182">
        <f>SUM('2.CAD NCCF'!O372,'3.USD NCCF'!O372,'4.EUR NCCF'!O372,'5.GBP NCCF'!O372,'6.Other(Incld) NCCF'!O372)</f>
        <v>0</v>
      </c>
      <c r="P372" s="182">
        <f>SUM('2.CAD NCCF'!P372,'3.USD NCCF'!P372,'4.EUR NCCF'!P372,'5.GBP NCCF'!P372,'6.Other(Incld) NCCF'!P372)</f>
        <v>0</v>
      </c>
      <c r="Q372" s="182">
        <f>SUM('2.CAD NCCF'!Q372,'3.USD NCCF'!Q372,'4.EUR NCCF'!Q372,'5.GBP NCCF'!Q372,'6.Other(Incld) NCCF'!Q372)</f>
        <v>0</v>
      </c>
      <c r="R372" s="182">
        <f>SUM('2.CAD NCCF'!R372,'3.USD NCCF'!R372,'4.EUR NCCF'!R372,'5.GBP NCCF'!R372,'6.Other(Incld) NCCF'!R372)</f>
        <v>0</v>
      </c>
      <c r="S372" s="182">
        <f>SUM('2.CAD NCCF'!S372,'3.USD NCCF'!S372,'4.EUR NCCF'!S372,'5.GBP NCCF'!S372,'6.Other(Incld) NCCF'!S372)</f>
        <v>0</v>
      </c>
      <c r="T372" s="182">
        <f>SUM('2.CAD NCCF'!T372,'3.USD NCCF'!T372,'4.EUR NCCF'!T372,'5.GBP NCCF'!T372,'6.Other(Incld) NCCF'!T372)</f>
        <v>0</v>
      </c>
      <c r="U372" s="178">
        <f>SUM('2.CAD NCCF'!U372,'3.USD NCCF'!U372,'4.EUR NCCF'!U372,'5.GBP NCCF'!U372,'6.Other(Incld) NCCF'!U372)</f>
        <v>0</v>
      </c>
      <c r="V372" s="183">
        <f>SUM('2.CAD NCCF'!V372,'3.USD NCCF'!V372,'4.EUR NCCF'!V372,'5.GBP NCCF'!V372,'6.Other(Incld) NCCF'!V372)</f>
        <v>0</v>
      </c>
      <c r="W372" s="243">
        <f>SUM('2.CAD NCCF'!W372,'3.USD NCCF'!W372,'4.EUR NCCF'!W372,'5.GBP NCCF'!W372,'6.Other(Incld) NCCF'!W372)</f>
        <v>0</v>
      </c>
      <c r="Y372" s="367"/>
    </row>
    <row r="373" spans="2:25" s="72" customFormat="1" outlineLevel="1" x14ac:dyDescent="0.2">
      <c r="B373" s="25"/>
      <c r="C373" s="23"/>
      <c r="D373" s="23"/>
      <c r="E373" s="24"/>
      <c r="F373" s="176" t="s">
        <v>173</v>
      </c>
      <c r="G373" s="190">
        <f>SUM('2.CAD NCCF'!G373,'3.USD NCCF'!G373,'4.EUR NCCF'!G373,'5.GBP NCCF'!G373,'6.Other(Incld) NCCF'!G373)</f>
        <v>0</v>
      </c>
      <c r="H373" s="191">
        <f>SUM('2.CAD NCCF'!H373,'3.USD NCCF'!H373,'4.EUR NCCF'!H373,'5.GBP NCCF'!H373,'6.Other(Incld) NCCF'!H373)</f>
        <v>0</v>
      </c>
      <c r="I373" s="179">
        <f>SUM('2.CAD NCCF'!I373,'3.USD NCCF'!I373,'4.EUR NCCF'!I373,'5.GBP NCCF'!I373,'6.Other(Incld) NCCF'!I373)</f>
        <v>0</v>
      </c>
      <c r="J373" s="179">
        <f>SUM('2.CAD NCCF'!J373,'3.USD NCCF'!J373,'4.EUR NCCF'!J373,'5.GBP NCCF'!J373,'6.Other(Incld) NCCF'!J373)</f>
        <v>0</v>
      </c>
      <c r="K373" s="180">
        <f>SUM('2.CAD NCCF'!K373,'3.USD NCCF'!K373,'4.EUR NCCF'!K373,'5.GBP NCCF'!K373,'6.Other(Incld) NCCF'!K373)</f>
        <v>0</v>
      </c>
      <c r="L373" s="181">
        <f>SUM('2.CAD NCCF'!L373,'3.USD NCCF'!L373,'4.EUR NCCF'!L373,'5.GBP NCCF'!L373,'6.Other(Incld) NCCF'!L373)</f>
        <v>0</v>
      </c>
      <c r="M373" s="192">
        <f>SUM('2.CAD NCCF'!M373,'3.USD NCCF'!M373,'4.EUR NCCF'!M373,'5.GBP NCCF'!M373,'6.Other(Incld) NCCF'!M373)</f>
        <v>0</v>
      </c>
      <c r="N373" s="182">
        <f>SUM('2.CAD NCCF'!N373,'3.USD NCCF'!N373,'4.EUR NCCF'!N373,'5.GBP NCCF'!N373,'6.Other(Incld) NCCF'!N373)</f>
        <v>0</v>
      </c>
      <c r="O373" s="182">
        <f>SUM('2.CAD NCCF'!O373,'3.USD NCCF'!O373,'4.EUR NCCF'!O373,'5.GBP NCCF'!O373,'6.Other(Incld) NCCF'!O373)</f>
        <v>0</v>
      </c>
      <c r="P373" s="182">
        <f>SUM('2.CAD NCCF'!P373,'3.USD NCCF'!P373,'4.EUR NCCF'!P373,'5.GBP NCCF'!P373,'6.Other(Incld) NCCF'!P373)</f>
        <v>0</v>
      </c>
      <c r="Q373" s="182">
        <f>SUM('2.CAD NCCF'!Q373,'3.USD NCCF'!Q373,'4.EUR NCCF'!Q373,'5.GBP NCCF'!Q373,'6.Other(Incld) NCCF'!Q373)</f>
        <v>0</v>
      </c>
      <c r="R373" s="182">
        <f>SUM('2.CAD NCCF'!R373,'3.USD NCCF'!R373,'4.EUR NCCF'!R373,'5.GBP NCCF'!R373,'6.Other(Incld) NCCF'!R373)</f>
        <v>0</v>
      </c>
      <c r="S373" s="182">
        <f>SUM('2.CAD NCCF'!S373,'3.USD NCCF'!S373,'4.EUR NCCF'!S373,'5.GBP NCCF'!S373,'6.Other(Incld) NCCF'!S373)</f>
        <v>0</v>
      </c>
      <c r="T373" s="182">
        <f>SUM('2.CAD NCCF'!T373,'3.USD NCCF'!T373,'4.EUR NCCF'!T373,'5.GBP NCCF'!T373,'6.Other(Incld) NCCF'!T373)</f>
        <v>0</v>
      </c>
      <c r="U373" s="178">
        <f>SUM('2.CAD NCCF'!U373,'3.USD NCCF'!U373,'4.EUR NCCF'!U373,'5.GBP NCCF'!U373,'6.Other(Incld) NCCF'!U373)</f>
        <v>0</v>
      </c>
      <c r="V373" s="183">
        <f>SUM('2.CAD NCCF'!V373,'3.USD NCCF'!V373,'4.EUR NCCF'!V373,'5.GBP NCCF'!V373,'6.Other(Incld) NCCF'!V373)</f>
        <v>0</v>
      </c>
      <c r="W373" s="243">
        <f>SUM('2.CAD NCCF'!W373,'3.USD NCCF'!W373,'4.EUR NCCF'!W373,'5.GBP NCCF'!W373,'6.Other(Incld) NCCF'!W373)</f>
        <v>0</v>
      </c>
      <c r="Y373" s="367"/>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70"/>
    </row>
    <row r="375" spans="2:25" s="72" customFormat="1" outlineLevel="1" x14ac:dyDescent="0.2">
      <c r="B375" s="25"/>
      <c r="C375" s="23"/>
      <c r="D375" s="23"/>
      <c r="E375" s="24"/>
      <c r="F375" s="176" t="s">
        <v>59</v>
      </c>
      <c r="G375" s="190">
        <f>SUM('2.CAD NCCF'!G375,'3.USD NCCF'!G375,'4.EUR NCCF'!G375,'5.GBP NCCF'!G375,'6.Other(Incld) NCCF'!G375)</f>
        <v>0</v>
      </c>
      <c r="H375" s="191">
        <f>SUM('2.CAD NCCF'!H375,'3.USD NCCF'!H375,'4.EUR NCCF'!H375,'5.GBP NCCF'!H375,'6.Other(Incld) NCCF'!H375)</f>
        <v>0</v>
      </c>
      <c r="I375" s="179">
        <f>SUM('2.CAD NCCF'!I375,'3.USD NCCF'!I375,'4.EUR NCCF'!I375,'5.GBP NCCF'!I375,'6.Other(Incld) NCCF'!I375)</f>
        <v>0</v>
      </c>
      <c r="J375" s="179">
        <f>SUM('2.CAD NCCF'!J375,'3.USD NCCF'!J375,'4.EUR NCCF'!J375,'5.GBP NCCF'!J375,'6.Other(Incld) NCCF'!J375)</f>
        <v>0</v>
      </c>
      <c r="K375" s="180">
        <f>SUM('2.CAD NCCF'!K375,'3.USD NCCF'!K375,'4.EUR NCCF'!K375,'5.GBP NCCF'!K375,'6.Other(Incld) NCCF'!K375)</f>
        <v>0</v>
      </c>
      <c r="L375" s="181">
        <f>SUM('2.CAD NCCF'!L375,'3.USD NCCF'!L375,'4.EUR NCCF'!L375,'5.GBP NCCF'!L375,'6.Other(Incld) NCCF'!L375)</f>
        <v>0</v>
      </c>
      <c r="M375" s="192">
        <f>SUM('2.CAD NCCF'!M375,'3.USD NCCF'!M375,'4.EUR NCCF'!M375,'5.GBP NCCF'!M375,'6.Other(Incld) NCCF'!M375)</f>
        <v>0</v>
      </c>
      <c r="N375" s="182">
        <f>SUM('2.CAD NCCF'!N375,'3.USD NCCF'!N375,'4.EUR NCCF'!N375,'5.GBP NCCF'!N375,'6.Other(Incld) NCCF'!N375)</f>
        <v>0</v>
      </c>
      <c r="O375" s="182">
        <f>SUM('2.CAD NCCF'!O375,'3.USD NCCF'!O375,'4.EUR NCCF'!O375,'5.GBP NCCF'!O375,'6.Other(Incld) NCCF'!O375)</f>
        <v>0</v>
      </c>
      <c r="P375" s="182">
        <f>SUM('2.CAD NCCF'!P375,'3.USD NCCF'!P375,'4.EUR NCCF'!P375,'5.GBP NCCF'!P375,'6.Other(Incld) NCCF'!P375)</f>
        <v>0</v>
      </c>
      <c r="Q375" s="182">
        <f>SUM('2.CAD NCCF'!Q375,'3.USD NCCF'!Q375,'4.EUR NCCF'!Q375,'5.GBP NCCF'!Q375,'6.Other(Incld) NCCF'!Q375)</f>
        <v>0</v>
      </c>
      <c r="R375" s="182">
        <f>SUM('2.CAD NCCF'!R375,'3.USD NCCF'!R375,'4.EUR NCCF'!R375,'5.GBP NCCF'!R375,'6.Other(Incld) NCCF'!R375)</f>
        <v>0</v>
      </c>
      <c r="S375" s="182">
        <f>SUM('2.CAD NCCF'!S375,'3.USD NCCF'!S375,'4.EUR NCCF'!S375,'5.GBP NCCF'!S375,'6.Other(Incld) NCCF'!S375)</f>
        <v>0</v>
      </c>
      <c r="T375" s="182">
        <f>SUM('2.CAD NCCF'!T375,'3.USD NCCF'!T375,'4.EUR NCCF'!T375,'5.GBP NCCF'!T375,'6.Other(Incld) NCCF'!T375)</f>
        <v>0</v>
      </c>
      <c r="U375" s="178">
        <f>SUM('2.CAD NCCF'!U375,'3.USD NCCF'!U375,'4.EUR NCCF'!U375,'5.GBP NCCF'!U375,'6.Other(Incld) NCCF'!U375)</f>
        <v>0</v>
      </c>
      <c r="V375" s="183">
        <f>SUM('2.CAD NCCF'!V375,'3.USD NCCF'!V375,'4.EUR NCCF'!V375,'5.GBP NCCF'!V375,'6.Other(Incld) NCCF'!V375)</f>
        <v>0</v>
      </c>
      <c r="W375" s="243">
        <f>SUM('2.CAD NCCF'!W375,'3.USD NCCF'!W375,'4.EUR NCCF'!W375,'5.GBP NCCF'!W375,'6.Other(Incld) NCCF'!W375)</f>
        <v>0</v>
      </c>
      <c r="Y375" s="367"/>
    </row>
    <row r="376" spans="2:25" s="72" customFormat="1" outlineLevel="1" x14ac:dyDescent="0.2">
      <c r="B376" s="25"/>
      <c r="C376" s="23"/>
      <c r="D376" s="23"/>
      <c r="E376" s="24"/>
      <c r="F376" s="176" t="s">
        <v>167</v>
      </c>
      <c r="G376" s="190">
        <f>SUM('2.CAD NCCF'!G376,'3.USD NCCF'!G376,'4.EUR NCCF'!G376,'5.GBP NCCF'!G376,'6.Other(Incld) NCCF'!G376)</f>
        <v>0</v>
      </c>
      <c r="H376" s="191">
        <f>SUM('2.CAD NCCF'!H376,'3.USD NCCF'!H376,'4.EUR NCCF'!H376,'5.GBP NCCF'!H376,'6.Other(Incld) NCCF'!H376)</f>
        <v>0</v>
      </c>
      <c r="I376" s="179">
        <f>SUM('2.CAD NCCF'!I376,'3.USD NCCF'!I376,'4.EUR NCCF'!I376,'5.GBP NCCF'!I376,'6.Other(Incld) NCCF'!I376)</f>
        <v>0</v>
      </c>
      <c r="J376" s="179">
        <f>SUM('2.CAD NCCF'!J376,'3.USD NCCF'!J376,'4.EUR NCCF'!J376,'5.GBP NCCF'!J376,'6.Other(Incld) NCCF'!J376)</f>
        <v>0</v>
      </c>
      <c r="K376" s="180">
        <f>SUM('2.CAD NCCF'!K376,'3.USD NCCF'!K376,'4.EUR NCCF'!K376,'5.GBP NCCF'!K376,'6.Other(Incld) NCCF'!K376)</f>
        <v>0</v>
      </c>
      <c r="L376" s="181">
        <f>SUM('2.CAD NCCF'!L376,'3.USD NCCF'!L376,'4.EUR NCCF'!L376,'5.GBP NCCF'!L376,'6.Other(Incld) NCCF'!L376)</f>
        <v>0</v>
      </c>
      <c r="M376" s="192">
        <f>SUM('2.CAD NCCF'!M376,'3.USD NCCF'!M376,'4.EUR NCCF'!M376,'5.GBP NCCF'!M376,'6.Other(Incld) NCCF'!M376)</f>
        <v>0</v>
      </c>
      <c r="N376" s="182">
        <f>SUM('2.CAD NCCF'!N376,'3.USD NCCF'!N376,'4.EUR NCCF'!N376,'5.GBP NCCF'!N376,'6.Other(Incld) NCCF'!N376)</f>
        <v>0</v>
      </c>
      <c r="O376" s="182">
        <f>SUM('2.CAD NCCF'!O376,'3.USD NCCF'!O376,'4.EUR NCCF'!O376,'5.GBP NCCF'!O376,'6.Other(Incld) NCCF'!O376)</f>
        <v>0</v>
      </c>
      <c r="P376" s="182">
        <f>SUM('2.CAD NCCF'!P376,'3.USD NCCF'!P376,'4.EUR NCCF'!P376,'5.GBP NCCF'!P376,'6.Other(Incld) NCCF'!P376)</f>
        <v>0</v>
      </c>
      <c r="Q376" s="182">
        <f>SUM('2.CAD NCCF'!Q376,'3.USD NCCF'!Q376,'4.EUR NCCF'!Q376,'5.GBP NCCF'!Q376,'6.Other(Incld) NCCF'!Q376)</f>
        <v>0</v>
      </c>
      <c r="R376" s="182">
        <f>SUM('2.CAD NCCF'!R376,'3.USD NCCF'!R376,'4.EUR NCCF'!R376,'5.GBP NCCF'!R376,'6.Other(Incld) NCCF'!R376)</f>
        <v>0</v>
      </c>
      <c r="S376" s="182">
        <f>SUM('2.CAD NCCF'!S376,'3.USD NCCF'!S376,'4.EUR NCCF'!S376,'5.GBP NCCF'!S376,'6.Other(Incld) NCCF'!S376)</f>
        <v>0</v>
      </c>
      <c r="T376" s="182">
        <f>SUM('2.CAD NCCF'!T376,'3.USD NCCF'!T376,'4.EUR NCCF'!T376,'5.GBP NCCF'!T376,'6.Other(Incld) NCCF'!T376)</f>
        <v>0</v>
      </c>
      <c r="U376" s="178">
        <f>SUM('2.CAD NCCF'!U376,'3.USD NCCF'!U376,'4.EUR NCCF'!U376,'5.GBP NCCF'!U376,'6.Other(Incld) NCCF'!U376)</f>
        <v>0</v>
      </c>
      <c r="V376" s="183">
        <f>SUM('2.CAD NCCF'!V376,'3.USD NCCF'!V376,'4.EUR NCCF'!V376,'5.GBP NCCF'!V376,'6.Other(Incld) NCCF'!V376)</f>
        <v>0</v>
      </c>
      <c r="W376" s="243">
        <f>SUM('2.CAD NCCF'!W376,'3.USD NCCF'!W376,'4.EUR NCCF'!W376,'5.GBP NCCF'!W376,'6.Other(Incld) NCCF'!W376)</f>
        <v>0</v>
      </c>
      <c r="Y376" s="367"/>
    </row>
    <row r="377" spans="2:25" s="72" customFormat="1" outlineLevel="1" x14ac:dyDescent="0.2">
      <c r="B377" s="25"/>
      <c r="C377" s="23"/>
      <c r="D377" s="23"/>
      <c r="E377" s="24"/>
      <c r="F377" s="176" t="s">
        <v>168</v>
      </c>
      <c r="G377" s="190">
        <f>SUM('2.CAD NCCF'!G377,'3.USD NCCF'!G377,'4.EUR NCCF'!G377,'5.GBP NCCF'!G377,'6.Other(Incld) NCCF'!G377)</f>
        <v>0</v>
      </c>
      <c r="H377" s="191">
        <f>SUM('2.CAD NCCF'!H377,'3.USD NCCF'!H377,'4.EUR NCCF'!H377,'5.GBP NCCF'!H377,'6.Other(Incld) NCCF'!H377)</f>
        <v>0</v>
      </c>
      <c r="I377" s="179">
        <f>SUM('2.CAD NCCF'!I377,'3.USD NCCF'!I377,'4.EUR NCCF'!I377,'5.GBP NCCF'!I377,'6.Other(Incld) NCCF'!I377)</f>
        <v>0</v>
      </c>
      <c r="J377" s="179">
        <f>SUM('2.CAD NCCF'!J377,'3.USD NCCF'!J377,'4.EUR NCCF'!J377,'5.GBP NCCF'!J377,'6.Other(Incld) NCCF'!J377)</f>
        <v>0</v>
      </c>
      <c r="K377" s="180">
        <f>SUM('2.CAD NCCF'!K377,'3.USD NCCF'!K377,'4.EUR NCCF'!K377,'5.GBP NCCF'!K377,'6.Other(Incld) NCCF'!K377)</f>
        <v>0</v>
      </c>
      <c r="L377" s="181">
        <f>SUM('2.CAD NCCF'!L377,'3.USD NCCF'!L377,'4.EUR NCCF'!L377,'5.GBP NCCF'!L377,'6.Other(Incld) NCCF'!L377)</f>
        <v>0</v>
      </c>
      <c r="M377" s="192">
        <f>SUM('2.CAD NCCF'!M377,'3.USD NCCF'!M377,'4.EUR NCCF'!M377,'5.GBP NCCF'!M377,'6.Other(Incld) NCCF'!M377)</f>
        <v>0</v>
      </c>
      <c r="N377" s="182">
        <f>SUM('2.CAD NCCF'!N377,'3.USD NCCF'!N377,'4.EUR NCCF'!N377,'5.GBP NCCF'!N377,'6.Other(Incld) NCCF'!N377)</f>
        <v>0</v>
      </c>
      <c r="O377" s="182">
        <f>SUM('2.CAD NCCF'!O377,'3.USD NCCF'!O377,'4.EUR NCCF'!O377,'5.GBP NCCF'!O377,'6.Other(Incld) NCCF'!O377)</f>
        <v>0</v>
      </c>
      <c r="P377" s="182">
        <f>SUM('2.CAD NCCF'!P377,'3.USD NCCF'!P377,'4.EUR NCCF'!P377,'5.GBP NCCF'!P377,'6.Other(Incld) NCCF'!P377)</f>
        <v>0</v>
      </c>
      <c r="Q377" s="182">
        <f>SUM('2.CAD NCCF'!Q377,'3.USD NCCF'!Q377,'4.EUR NCCF'!Q377,'5.GBP NCCF'!Q377,'6.Other(Incld) NCCF'!Q377)</f>
        <v>0</v>
      </c>
      <c r="R377" s="182">
        <f>SUM('2.CAD NCCF'!R377,'3.USD NCCF'!R377,'4.EUR NCCF'!R377,'5.GBP NCCF'!R377,'6.Other(Incld) NCCF'!R377)</f>
        <v>0</v>
      </c>
      <c r="S377" s="182">
        <f>SUM('2.CAD NCCF'!S377,'3.USD NCCF'!S377,'4.EUR NCCF'!S377,'5.GBP NCCF'!S377,'6.Other(Incld) NCCF'!S377)</f>
        <v>0</v>
      </c>
      <c r="T377" s="182">
        <f>SUM('2.CAD NCCF'!T377,'3.USD NCCF'!T377,'4.EUR NCCF'!T377,'5.GBP NCCF'!T377,'6.Other(Incld) NCCF'!T377)</f>
        <v>0</v>
      </c>
      <c r="U377" s="178">
        <f>SUM('2.CAD NCCF'!U377,'3.USD NCCF'!U377,'4.EUR NCCF'!U377,'5.GBP NCCF'!U377,'6.Other(Incld) NCCF'!U377)</f>
        <v>0</v>
      </c>
      <c r="V377" s="183">
        <f>SUM('2.CAD NCCF'!V377,'3.USD NCCF'!V377,'4.EUR NCCF'!V377,'5.GBP NCCF'!V377,'6.Other(Incld) NCCF'!V377)</f>
        <v>0</v>
      </c>
      <c r="W377" s="243">
        <f>SUM('2.CAD NCCF'!W377,'3.USD NCCF'!W377,'4.EUR NCCF'!W377,'5.GBP NCCF'!W377,'6.Other(Incld) NCCF'!W377)</f>
        <v>0</v>
      </c>
      <c r="Y377" s="367"/>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70"/>
    </row>
    <row r="379" spans="2:25" s="72" customFormat="1" outlineLevel="1" x14ac:dyDescent="0.2">
      <c r="B379" s="25"/>
      <c r="C379" s="23"/>
      <c r="D379" s="23"/>
      <c r="E379" s="24"/>
      <c r="F379" s="176" t="s">
        <v>62</v>
      </c>
      <c r="G379" s="190">
        <f>SUM('2.CAD NCCF'!G379,'3.USD NCCF'!G379,'4.EUR NCCF'!G379,'5.GBP NCCF'!G379,'6.Other(Incld) NCCF'!G379)</f>
        <v>0</v>
      </c>
      <c r="H379" s="191">
        <f>SUM('2.CAD NCCF'!H379,'3.USD NCCF'!H379,'4.EUR NCCF'!H379,'5.GBP NCCF'!H379,'6.Other(Incld) NCCF'!H379)</f>
        <v>0</v>
      </c>
      <c r="I379" s="179">
        <f>SUM('2.CAD NCCF'!I379,'3.USD NCCF'!I379,'4.EUR NCCF'!I379,'5.GBP NCCF'!I379,'6.Other(Incld) NCCF'!I379)</f>
        <v>0</v>
      </c>
      <c r="J379" s="179">
        <f>SUM('2.CAD NCCF'!J379,'3.USD NCCF'!J379,'4.EUR NCCF'!J379,'5.GBP NCCF'!J379,'6.Other(Incld) NCCF'!J379)</f>
        <v>0</v>
      </c>
      <c r="K379" s="180">
        <f>SUM('2.CAD NCCF'!K379,'3.USD NCCF'!K379,'4.EUR NCCF'!K379,'5.GBP NCCF'!K379,'6.Other(Incld) NCCF'!K379)</f>
        <v>0</v>
      </c>
      <c r="L379" s="181">
        <f>SUM('2.CAD NCCF'!L379,'3.USD NCCF'!L379,'4.EUR NCCF'!L379,'5.GBP NCCF'!L379,'6.Other(Incld) NCCF'!L379)</f>
        <v>0</v>
      </c>
      <c r="M379" s="192">
        <f>SUM('2.CAD NCCF'!M379,'3.USD NCCF'!M379,'4.EUR NCCF'!M379,'5.GBP NCCF'!M379,'6.Other(Incld) NCCF'!M379)</f>
        <v>0</v>
      </c>
      <c r="N379" s="182">
        <f>SUM('2.CAD NCCF'!N379,'3.USD NCCF'!N379,'4.EUR NCCF'!N379,'5.GBP NCCF'!N379,'6.Other(Incld) NCCF'!N379)</f>
        <v>0</v>
      </c>
      <c r="O379" s="182">
        <f>SUM('2.CAD NCCF'!O379,'3.USD NCCF'!O379,'4.EUR NCCF'!O379,'5.GBP NCCF'!O379,'6.Other(Incld) NCCF'!O379)</f>
        <v>0</v>
      </c>
      <c r="P379" s="182">
        <f>SUM('2.CAD NCCF'!P379,'3.USD NCCF'!P379,'4.EUR NCCF'!P379,'5.GBP NCCF'!P379,'6.Other(Incld) NCCF'!P379)</f>
        <v>0</v>
      </c>
      <c r="Q379" s="182">
        <f>SUM('2.CAD NCCF'!Q379,'3.USD NCCF'!Q379,'4.EUR NCCF'!Q379,'5.GBP NCCF'!Q379,'6.Other(Incld) NCCF'!Q379)</f>
        <v>0</v>
      </c>
      <c r="R379" s="182">
        <f>SUM('2.CAD NCCF'!R379,'3.USD NCCF'!R379,'4.EUR NCCF'!R379,'5.GBP NCCF'!R379,'6.Other(Incld) NCCF'!R379)</f>
        <v>0</v>
      </c>
      <c r="S379" s="182">
        <f>SUM('2.CAD NCCF'!S379,'3.USD NCCF'!S379,'4.EUR NCCF'!S379,'5.GBP NCCF'!S379,'6.Other(Incld) NCCF'!S379)</f>
        <v>0</v>
      </c>
      <c r="T379" s="182">
        <f>SUM('2.CAD NCCF'!T379,'3.USD NCCF'!T379,'4.EUR NCCF'!T379,'5.GBP NCCF'!T379,'6.Other(Incld) NCCF'!T379)</f>
        <v>0</v>
      </c>
      <c r="U379" s="178">
        <f>SUM('2.CAD NCCF'!U379,'3.USD NCCF'!U379,'4.EUR NCCF'!U379,'5.GBP NCCF'!U379,'6.Other(Incld) NCCF'!U379)</f>
        <v>0</v>
      </c>
      <c r="V379" s="183">
        <f>SUM('2.CAD NCCF'!V379,'3.USD NCCF'!V379,'4.EUR NCCF'!V379,'5.GBP NCCF'!V379,'6.Other(Incld) NCCF'!V379)</f>
        <v>0</v>
      </c>
      <c r="W379" s="243">
        <f>SUM('2.CAD NCCF'!W379,'3.USD NCCF'!W379,'4.EUR NCCF'!W379,'5.GBP NCCF'!W379,'6.Other(Incld) NCCF'!W379)</f>
        <v>0</v>
      </c>
      <c r="Y379" s="367"/>
    </row>
    <row r="380" spans="2:25" s="72" customFormat="1" outlineLevel="1" x14ac:dyDescent="0.2">
      <c r="B380" s="25"/>
      <c r="C380" s="23"/>
      <c r="D380" s="23"/>
      <c r="E380" s="24"/>
      <c r="F380" s="176" t="s">
        <v>175</v>
      </c>
      <c r="G380" s="190">
        <f>SUM('2.CAD NCCF'!G380,'3.USD NCCF'!G380,'4.EUR NCCF'!G380,'5.GBP NCCF'!G380,'6.Other(Incld) NCCF'!G380)</f>
        <v>0</v>
      </c>
      <c r="H380" s="191">
        <f>SUM('2.CAD NCCF'!H380,'3.USD NCCF'!H380,'4.EUR NCCF'!H380,'5.GBP NCCF'!H380,'6.Other(Incld) NCCF'!H380)</f>
        <v>0</v>
      </c>
      <c r="I380" s="179">
        <f>SUM('2.CAD NCCF'!I380,'3.USD NCCF'!I380,'4.EUR NCCF'!I380,'5.GBP NCCF'!I380,'6.Other(Incld) NCCF'!I380)</f>
        <v>0</v>
      </c>
      <c r="J380" s="179">
        <f>SUM('2.CAD NCCF'!J380,'3.USD NCCF'!J380,'4.EUR NCCF'!J380,'5.GBP NCCF'!J380,'6.Other(Incld) NCCF'!J380)</f>
        <v>0</v>
      </c>
      <c r="K380" s="180">
        <f>SUM('2.CAD NCCF'!K380,'3.USD NCCF'!K380,'4.EUR NCCF'!K380,'5.GBP NCCF'!K380,'6.Other(Incld) NCCF'!K380)</f>
        <v>0</v>
      </c>
      <c r="L380" s="181">
        <f>SUM('2.CAD NCCF'!L380,'3.USD NCCF'!L380,'4.EUR NCCF'!L380,'5.GBP NCCF'!L380,'6.Other(Incld) NCCF'!L380)</f>
        <v>0</v>
      </c>
      <c r="M380" s="192">
        <f>SUM('2.CAD NCCF'!M380,'3.USD NCCF'!M380,'4.EUR NCCF'!M380,'5.GBP NCCF'!M380,'6.Other(Incld) NCCF'!M380)</f>
        <v>0</v>
      </c>
      <c r="N380" s="182">
        <f>SUM('2.CAD NCCF'!N380,'3.USD NCCF'!N380,'4.EUR NCCF'!N380,'5.GBP NCCF'!N380,'6.Other(Incld) NCCF'!N380)</f>
        <v>0</v>
      </c>
      <c r="O380" s="182">
        <f>SUM('2.CAD NCCF'!O380,'3.USD NCCF'!O380,'4.EUR NCCF'!O380,'5.GBP NCCF'!O380,'6.Other(Incld) NCCF'!O380)</f>
        <v>0</v>
      </c>
      <c r="P380" s="182">
        <f>SUM('2.CAD NCCF'!P380,'3.USD NCCF'!P380,'4.EUR NCCF'!P380,'5.GBP NCCF'!P380,'6.Other(Incld) NCCF'!P380)</f>
        <v>0</v>
      </c>
      <c r="Q380" s="182">
        <f>SUM('2.CAD NCCF'!Q380,'3.USD NCCF'!Q380,'4.EUR NCCF'!Q380,'5.GBP NCCF'!Q380,'6.Other(Incld) NCCF'!Q380)</f>
        <v>0</v>
      </c>
      <c r="R380" s="182">
        <f>SUM('2.CAD NCCF'!R380,'3.USD NCCF'!R380,'4.EUR NCCF'!R380,'5.GBP NCCF'!R380,'6.Other(Incld) NCCF'!R380)</f>
        <v>0</v>
      </c>
      <c r="S380" s="182">
        <f>SUM('2.CAD NCCF'!S380,'3.USD NCCF'!S380,'4.EUR NCCF'!S380,'5.GBP NCCF'!S380,'6.Other(Incld) NCCF'!S380)</f>
        <v>0</v>
      </c>
      <c r="T380" s="182">
        <f>SUM('2.CAD NCCF'!T380,'3.USD NCCF'!T380,'4.EUR NCCF'!T380,'5.GBP NCCF'!T380,'6.Other(Incld) NCCF'!T380)</f>
        <v>0</v>
      </c>
      <c r="U380" s="178">
        <f>SUM('2.CAD NCCF'!U380,'3.USD NCCF'!U380,'4.EUR NCCF'!U380,'5.GBP NCCF'!U380,'6.Other(Incld) NCCF'!U380)</f>
        <v>0</v>
      </c>
      <c r="V380" s="183">
        <f>SUM('2.CAD NCCF'!V380,'3.USD NCCF'!V380,'4.EUR NCCF'!V380,'5.GBP NCCF'!V380,'6.Other(Incld) NCCF'!V380)</f>
        <v>0</v>
      </c>
      <c r="W380" s="243">
        <f>SUM('2.CAD NCCF'!W380,'3.USD NCCF'!W380,'4.EUR NCCF'!W380,'5.GBP NCCF'!W380,'6.Other(Incld) NCCF'!W380)</f>
        <v>0</v>
      </c>
      <c r="Y380" s="367"/>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70"/>
    </row>
    <row r="382" spans="2:25" s="72" customFormat="1" outlineLevel="1" x14ac:dyDescent="0.2">
      <c r="B382" s="25"/>
      <c r="C382" s="23"/>
      <c r="D382" s="23"/>
      <c r="E382" s="24"/>
      <c r="F382" s="176" t="s">
        <v>60</v>
      </c>
      <c r="G382" s="190">
        <f>SUM('2.CAD NCCF'!G382,'3.USD NCCF'!G382,'4.EUR NCCF'!G382,'5.GBP NCCF'!G382,'6.Other(Incld) NCCF'!G382)</f>
        <v>0</v>
      </c>
      <c r="H382" s="191">
        <f>SUM('2.CAD NCCF'!H382,'3.USD NCCF'!H382,'4.EUR NCCF'!H382,'5.GBP NCCF'!H382,'6.Other(Incld) NCCF'!H382)</f>
        <v>0</v>
      </c>
      <c r="I382" s="179">
        <f>SUM('2.CAD NCCF'!I382,'3.USD NCCF'!I382,'4.EUR NCCF'!I382,'5.GBP NCCF'!I382,'6.Other(Incld) NCCF'!I382)</f>
        <v>0</v>
      </c>
      <c r="J382" s="179">
        <f>SUM('2.CAD NCCF'!J382,'3.USD NCCF'!J382,'4.EUR NCCF'!J382,'5.GBP NCCF'!J382,'6.Other(Incld) NCCF'!J382)</f>
        <v>0</v>
      </c>
      <c r="K382" s="180">
        <f>SUM('2.CAD NCCF'!K382,'3.USD NCCF'!K382,'4.EUR NCCF'!K382,'5.GBP NCCF'!K382,'6.Other(Incld) NCCF'!K382)</f>
        <v>0</v>
      </c>
      <c r="L382" s="181">
        <f>SUM('2.CAD NCCF'!L382,'3.USD NCCF'!L382,'4.EUR NCCF'!L382,'5.GBP NCCF'!L382,'6.Other(Incld) NCCF'!L382)</f>
        <v>0</v>
      </c>
      <c r="M382" s="192">
        <f>SUM('2.CAD NCCF'!M382,'3.USD NCCF'!M382,'4.EUR NCCF'!M382,'5.GBP NCCF'!M382,'6.Other(Incld) NCCF'!M382)</f>
        <v>0</v>
      </c>
      <c r="N382" s="182">
        <f>SUM('2.CAD NCCF'!N382,'3.USD NCCF'!N382,'4.EUR NCCF'!N382,'5.GBP NCCF'!N382,'6.Other(Incld) NCCF'!N382)</f>
        <v>0</v>
      </c>
      <c r="O382" s="182">
        <f>SUM('2.CAD NCCF'!O382,'3.USD NCCF'!O382,'4.EUR NCCF'!O382,'5.GBP NCCF'!O382,'6.Other(Incld) NCCF'!O382)</f>
        <v>0</v>
      </c>
      <c r="P382" s="182">
        <f>SUM('2.CAD NCCF'!P382,'3.USD NCCF'!P382,'4.EUR NCCF'!P382,'5.GBP NCCF'!P382,'6.Other(Incld) NCCF'!P382)</f>
        <v>0</v>
      </c>
      <c r="Q382" s="182">
        <f>SUM('2.CAD NCCF'!Q382,'3.USD NCCF'!Q382,'4.EUR NCCF'!Q382,'5.GBP NCCF'!Q382,'6.Other(Incld) NCCF'!Q382)</f>
        <v>0</v>
      </c>
      <c r="R382" s="182">
        <f>SUM('2.CAD NCCF'!R382,'3.USD NCCF'!R382,'4.EUR NCCF'!R382,'5.GBP NCCF'!R382,'6.Other(Incld) NCCF'!R382)</f>
        <v>0</v>
      </c>
      <c r="S382" s="182">
        <f>SUM('2.CAD NCCF'!S382,'3.USD NCCF'!S382,'4.EUR NCCF'!S382,'5.GBP NCCF'!S382,'6.Other(Incld) NCCF'!S382)</f>
        <v>0</v>
      </c>
      <c r="T382" s="182">
        <f>SUM('2.CAD NCCF'!T382,'3.USD NCCF'!T382,'4.EUR NCCF'!T382,'5.GBP NCCF'!T382,'6.Other(Incld) NCCF'!T382)</f>
        <v>0</v>
      </c>
      <c r="U382" s="178">
        <f>SUM('2.CAD NCCF'!U382,'3.USD NCCF'!U382,'4.EUR NCCF'!U382,'5.GBP NCCF'!U382,'6.Other(Incld) NCCF'!U382)</f>
        <v>0</v>
      </c>
      <c r="V382" s="183">
        <f>SUM('2.CAD NCCF'!V382,'3.USD NCCF'!V382,'4.EUR NCCF'!V382,'5.GBP NCCF'!V382,'6.Other(Incld) NCCF'!V382)</f>
        <v>0</v>
      </c>
      <c r="W382" s="243">
        <f>SUM('2.CAD NCCF'!W382,'3.USD NCCF'!W382,'4.EUR NCCF'!W382,'5.GBP NCCF'!W382,'6.Other(Incld) NCCF'!W382)</f>
        <v>0</v>
      </c>
      <c r="Y382" s="367"/>
    </row>
    <row r="383" spans="2:25" s="72" customFormat="1" outlineLevel="1" x14ac:dyDescent="0.2">
      <c r="B383" s="25"/>
      <c r="C383" s="23"/>
      <c r="D383" s="23"/>
      <c r="E383" s="24"/>
      <c r="F383" s="176" t="s">
        <v>170</v>
      </c>
      <c r="G383" s="190">
        <f>SUM('2.CAD NCCF'!G383,'3.USD NCCF'!G383,'4.EUR NCCF'!G383,'5.GBP NCCF'!G383,'6.Other(Incld) NCCF'!G383)</f>
        <v>0</v>
      </c>
      <c r="H383" s="191">
        <f>SUM('2.CAD NCCF'!H383,'3.USD NCCF'!H383,'4.EUR NCCF'!H383,'5.GBP NCCF'!H383,'6.Other(Incld) NCCF'!H383)</f>
        <v>0</v>
      </c>
      <c r="I383" s="179">
        <f>SUM('2.CAD NCCF'!I383,'3.USD NCCF'!I383,'4.EUR NCCF'!I383,'5.GBP NCCF'!I383,'6.Other(Incld) NCCF'!I383)</f>
        <v>0</v>
      </c>
      <c r="J383" s="179">
        <f>SUM('2.CAD NCCF'!J383,'3.USD NCCF'!J383,'4.EUR NCCF'!J383,'5.GBP NCCF'!J383,'6.Other(Incld) NCCF'!J383)</f>
        <v>0</v>
      </c>
      <c r="K383" s="180">
        <f>SUM('2.CAD NCCF'!K383,'3.USD NCCF'!K383,'4.EUR NCCF'!K383,'5.GBP NCCF'!K383,'6.Other(Incld) NCCF'!K383)</f>
        <v>0</v>
      </c>
      <c r="L383" s="181">
        <f>SUM('2.CAD NCCF'!L383,'3.USD NCCF'!L383,'4.EUR NCCF'!L383,'5.GBP NCCF'!L383,'6.Other(Incld) NCCF'!L383)</f>
        <v>0</v>
      </c>
      <c r="M383" s="192">
        <f>SUM('2.CAD NCCF'!M383,'3.USD NCCF'!M383,'4.EUR NCCF'!M383,'5.GBP NCCF'!M383,'6.Other(Incld) NCCF'!M383)</f>
        <v>0</v>
      </c>
      <c r="N383" s="182">
        <f>SUM('2.CAD NCCF'!N383,'3.USD NCCF'!N383,'4.EUR NCCF'!N383,'5.GBP NCCF'!N383,'6.Other(Incld) NCCF'!N383)</f>
        <v>0</v>
      </c>
      <c r="O383" s="182">
        <f>SUM('2.CAD NCCF'!O383,'3.USD NCCF'!O383,'4.EUR NCCF'!O383,'5.GBP NCCF'!O383,'6.Other(Incld) NCCF'!O383)</f>
        <v>0</v>
      </c>
      <c r="P383" s="182">
        <f>SUM('2.CAD NCCF'!P383,'3.USD NCCF'!P383,'4.EUR NCCF'!P383,'5.GBP NCCF'!P383,'6.Other(Incld) NCCF'!P383)</f>
        <v>0</v>
      </c>
      <c r="Q383" s="182">
        <f>SUM('2.CAD NCCF'!Q383,'3.USD NCCF'!Q383,'4.EUR NCCF'!Q383,'5.GBP NCCF'!Q383,'6.Other(Incld) NCCF'!Q383)</f>
        <v>0</v>
      </c>
      <c r="R383" s="182">
        <f>SUM('2.CAD NCCF'!R383,'3.USD NCCF'!R383,'4.EUR NCCF'!R383,'5.GBP NCCF'!R383,'6.Other(Incld) NCCF'!R383)</f>
        <v>0</v>
      </c>
      <c r="S383" s="182">
        <f>SUM('2.CAD NCCF'!S383,'3.USD NCCF'!S383,'4.EUR NCCF'!S383,'5.GBP NCCF'!S383,'6.Other(Incld) NCCF'!S383)</f>
        <v>0</v>
      </c>
      <c r="T383" s="182">
        <f>SUM('2.CAD NCCF'!T383,'3.USD NCCF'!T383,'4.EUR NCCF'!T383,'5.GBP NCCF'!T383,'6.Other(Incld) NCCF'!T383)</f>
        <v>0</v>
      </c>
      <c r="U383" s="178">
        <f>SUM('2.CAD NCCF'!U383,'3.USD NCCF'!U383,'4.EUR NCCF'!U383,'5.GBP NCCF'!U383,'6.Other(Incld) NCCF'!U383)</f>
        <v>0</v>
      </c>
      <c r="V383" s="183">
        <f>SUM('2.CAD NCCF'!V383,'3.USD NCCF'!V383,'4.EUR NCCF'!V383,'5.GBP NCCF'!V383,'6.Other(Incld) NCCF'!V383)</f>
        <v>0</v>
      </c>
      <c r="W383" s="243">
        <f>SUM('2.CAD NCCF'!W383,'3.USD NCCF'!W383,'4.EUR NCCF'!W383,'5.GBP NCCF'!W383,'6.Other(Incld) NCCF'!W383)</f>
        <v>0</v>
      </c>
      <c r="Y383" s="367"/>
    </row>
    <row r="384" spans="2:25" s="72" customFormat="1" outlineLevel="1" x14ac:dyDescent="0.2">
      <c r="B384" s="25"/>
      <c r="C384" s="23"/>
      <c r="D384" s="23"/>
      <c r="E384" s="24"/>
      <c r="F384" s="176" t="s">
        <v>171</v>
      </c>
      <c r="G384" s="190">
        <f>SUM('2.CAD NCCF'!G384,'3.USD NCCF'!G384,'4.EUR NCCF'!G384,'5.GBP NCCF'!G384,'6.Other(Incld) NCCF'!G384)</f>
        <v>0</v>
      </c>
      <c r="H384" s="191">
        <f>SUM('2.CAD NCCF'!H384,'3.USD NCCF'!H384,'4.EUR NCCF'!H384,'5.GBP NCCF'!H384,'6.Other(Incld) NCCF'!H384)</f>
        <v>0</v>
      </c>
      <c r="I384" s="179">
        <f>SUM('2.CAD NCCF'!I384,'3.USD NCCF'!I384,'4.EUR NCCF'!I384,'5.GBP NCCF'!I384,'6.Other(Incld) NCCF'!I384)</f>
        <v>0</v>
      </c>
      <c r="J384" s="179">
        <f>SUM('2.CAD NCCF'!J384,'3.USD NCCF'!J384,'4.EUR NCCF'!J384,'5.GBP NCCF'!J384,'6.Other(Incld) NCCF'!J384)</f>
        <v>0</v>
      </c>
      <c r="K384" s="180">
        <f>SUM('2.CAD NCCF'!K384,'3.USD NCCF'!K384,'4.EUR NCCF'!K384,'5.GBP NCCF'!K384,'6.Other(Incld) NCCF'!K384)</f>
        <v>0</v>
      </c>
      <c r="L384" s="181">
        <f>SUM('2.CAD NCCF'!L384,'3.USD NCCF'!L384,'4.EUR NCCF'!L384,'5.GBP NCCF'!L384,'6.Other(Incld) NCCF'!L384)</f>
        <v>0</v>
      </c>
      <c r="M384" s="192">
        <f>SUM('2.CAD NCCF'!M384,'3.USD NCCF'!M384,'4.EUR NCCF'!M384,'5.GBP NCCF'!M384,'6.Other(Incld) NCCF'!M384)</f>
        <v>0</v>
      </c>
      <c r="N384" s="182">
        <f>SUM('2.CAD NCCF'!N384,'3.USD NCCF'!N384,'4.EUR NCCF'!N384,'5.GBP NCCF'!N384,'6.Other(Incld) NCCF'!N384)</f>
        <v>0</v>
      </c>
      <c r="O384" s="182">
        <f>SUM('2.CAD NCCF'!O384,'3.USD NCCF'!O384,'4.EUR NCCF'!O384,'5.GBP NCCF'!O384,'6.Other(Incld) NCCF'!O384)</f>
        <v>0</v>
      </c>
      <c r="P384" s="182">
        <f>SUM('2.CAD NCCF'!P384,'3.USD NCCF'!P384,'4.EUR NCCF'!P384,'5.GBP NCCF'!P384,'6.Other(Incld) NCCF'!P384)</f>
        <v>0</v>
      </c>
      <c r="Q384" s="182">
        <f>SUM('2.CAD NCCF'!Q384,'3.USD NCCF'!Q384,'4.EUR NCCF'!Q384,'5.GBP NCCF'!Q384,'6.Other(Incld) NCCF'!Q384)</f>
        <v>0</v>
      </c>
      <c r="R384" s="182">
        <f>SUM('2.CAD NCCF'!R384,'3.USD NCCF'!R384,'4.EUR NCCF'!R384,'5.GBP NCCF'!R384,'6.Other(Incld) NCCF'!R384)</f>
        <v>0</v>
      </c>
      <c r="S384" s="182">
        <f>SUM('2.CAD NCCF'!S384,'3.USD NCCF'!S384,'4.EUR NCCF'!S384,'5.GBP NCCF'!S384,'6.Other(Incld) NCCF'!S384)</f>
        <v>0</v>
      </c>
      <c r="T384" s="182">
        <f>SUM('2.CAD NCCF'!T384,'3.USD NCCF'!T384,'4.EUR NCCF'!T384,'5.GBP NCCF'!T384,'6.Other(Incld) NCCF'!T384)</f>
        <v>0</v>
      </c>
      <c r="U384" s="178">
        <f>SUM('2.CAD NCCF'!U384,'3.USD NCCF'!U384,'4.EUR NCCF'!U384,'5.GBP NCCF'!U384,'6.Other(Incld) NCCF'!U384)</f>
        <v>0</v>
      </c>
      <c r="V384" s="183">
        <f>SUM('2.CAD NCCF'!V384,'3.USD NCCF'!V384,'4.EUR NCCF'!V384,'5.GBP NCCF'!V384,'6.Other(Incld) NCCF'!V384)</f>
        <v>0</v>
      </c>
      <c r="W384" s="243">
        <f>SUM('2.CAD NCCF'!W384,'3.USD NCCF'!W384,'4.EUR NCCF'!W384,'5.GBP NCCF'!W384,'6.Other(Incld) NCCF'!W384)</f>
        <v>0</v>
      </c>
      <c r="Y384" s="367"/>
    </row>
    <row r="385" spans="2:25" s="72" customFormat="1" x14ac:dyDescent="0.2">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70"/>
    </row>
    <row r="386" spans="2:25" s="72" customFormat="1" outlineLevel="1" x14ac:dyDescent="0.2">
      <c r="B386" s="25"/>
      <c r="C386" s="23"/>
      <c r="D386" s="23"/>
      <c r="E386" s="24"/>
      <c r="F386" s="176" t="s">
        <v>335</v>
      </c>
      <c r="G386" s="190">
        <f>SUM('2.CAD NCCF'!G386,'3.USD NCCF'!G386,'4.EUR NCCF'!G386,'5.GBP NCCF'!G386,'6.Other(Incld) NCCF'!G386)</f>
        <v>0</v>
      </c>
      <c r="H386" s="191">
        <f>SUM('2.CAD NCCF'!H386,'3.USD NCCF'!H386,'4.EUR NCCF'!H386,'5.GBP NCCF'!H386,'6.Other(Incld) NCCF'!H386)</f>
        <v>0</v>
      </c>
      <c r="I386" s="179">
        <f>SUM('2.CAD NCCF'!I386,'3.USD NCCF'!I386,'4.EUR NCCF'!I386,'5.GBP NCCF'!I386,'6.Other(Incld) NCCF'!I386)</f>
        <v>0</v>
      </c>
      <c r="J386" s="179">
        <f>SUM('2.CAD NCCF'!J386,'3.USD NCCF'!J386,'4.EUR NCCF'!J386,'5.GBP NCCF'!J386,'6.Other(Incld) NCCF'!J386)</f>
        <v>0</v>
      </c>
      <c r="K386" s="180">
        <f>SUM('2.CAD NCCF'!K386,'3.USD NCCF'!K386,'4.EUR NCCF'!K386,'5.GBP NCCF'!K386,'6.Other(Incld) NCCF'!K386)</f>
        <v>0</v>
      </c>
      <c r="L386" s="181">
        <f>SUM('2.CAD NCCF'!L386,'3.USD NCCF'!L386,'4.EUR NCCF'!L386,'5.GBP NCCF'!L386,'6.Other(Incld) NCCF'!L386)</f>
        <v>0</v>
      </c>
      <c r="M386" s="192">
        <f>SUM('2.CAD NCCF'!M386,'3.USD NCCF'!M386,'4.EUR NCCF'!M386,'5.GBP NCCF'!M386,'6.Other(Incld) NCCF'!M386)</f>
        <v>0</v>
      </c>
      <c r="N386" s="182">
        <f>SUM('2.CAD NCCF'!N386,'3.USD NCCF'!N386,'4.EUR NCCF'!N386,'5.GBP NCCF'!N386,'6.Other(Incld) NCCF'!N386)</f>
        <v>0</v>
      </c>
      <c r="O386" s="182">
        <f>SUM('2.CAD NCCF'!O386,'3.USD NCCF'!O386,'4.EUR NCCF'!O386,'5.GBP NCCF'!O386,'6.Other(Incld) NCCF'!O386)</f>
        <v>0</v>
      </c>
      <c r="P386" s="182">
        <f>SUM('2.CAD NCCF'!P386,'3.USD NCCF'!P386,'4.EUR NCCF'!P386,'5.GBP NCCF'!P386,'6.Other(Incld) NCCF'!P386)</f>
        <v>0</v>
      </c>
      <c r="Q386" s="182">
        <f>SUM('2.CAD NCCF'!Q386,'3.USD NCCF'!Q386,'4.EUR NCCF'!Q386,'5.GBP NCCF'!Q386,'6.Other(Incld) NCCF'!Q386)</f>
        <v>0</v>
      </c>
      <c r="R386" s="182">
        <f>SUM('2.CAD NCCF'!R386,'3.USD NCCF'!R386,'4.EUR NCCF'!R386,'5.GBP NCCF'!R386,'6.Other(Incld) NCCF'!R386)</f>
        <v>0</v>
      </c>
      <c r="S386" s="182">
        <f>SUM('2.CAD NCCF'!S386,'3.USD NCCF'!S386,'4.EUR NCCF'!S386,'5.GBP NCCF'!S386,'6.Other(Incld) NCCF'!S386)</f>
        <v>0</v>
      </c>
      <c r="T386" s="182">
        <f>SUM('2.CAD NCCF'!T386,'3.USD NCCF'!T386,'4.EUR NCCF'!T386,'5.GBP NCCF'!T386,'6.Other(Incld) NCCF'!T386)</f>
        <v>0</v>
      </c>
      <c r="U386" s="178">
        <f>SUM('2.CAD NCCF'!U386,'3.USD NCCF'!U386,'4.EUR NCCF'!U386,'5.GBP NCCF'!U386,'6.Other(Incld) NCCF'!U386)</f>
        <v>0</v>
      </c>
      <c r="V386" s="183">
        <f>SUM('2.CAD NCCF'!V386,'3.USD NCCF'!V386,'4.EUR NCCF'!V386,'5.GBP NCCF'!V386,'6.Other(Incld) NCCF'!V386)</f>
        <v>0</v>
      </c>
      <c r="W386" s="243">
        <f>SUM('2.CAD NCCF'!W386,'3.USD NCCF'!W386,'4.EUR NCCF'!W386,'5.GBP NCCF'!W386,'6.Other(Incld) NCCF'!W386)</f>
        <v>0</v>
      </c>
      <c r="Y386" s="367"/>
    </row>
    <row r="387" spans="2:25" s="72" customFormat="1" outlineLevel="1" x14ac:dyDescent="0.2">
      <c r="B387" s="25"/>
      <c r="C387" s="23"/>
      <c r="D387" s="23"/>
      <c r="E387" s="24"/>
      <c r="F387" s="176" t="s">
        <v>336</v>
      </c>
      <c r="G387" s="190">
        <f>SUM('2.CAD NCCF'!G387,'3.USD NCCF'!G387,'4.EUR NCCF'!G387,'5.GBP NCCF'!G387,'6.Other(Incld) NCCF'!G387)</f>
        <v>0</v>
      </c>
      <c r="H387" s="191">
        <f>SUM('2.CAD NCCF'!H387,'3.USD NCCF'!H387,'4.EUR NCCF'!H387,'5.GBP NCCF'!H387,'6.Other(Incld) NCCF'!H387)</f>
        <v>0</v>
      </c>
      <c r="I387" s="179">
        <f>SUM('2.CAD NCCF'!I387,'3.USD NCCF'!I387,'4.EUR NCCF'!I387,'5.GBP NCCF'!I387,'6.Other(Incld) NCCF'!I387)</f>
        <v>0</v>
      </c>
      <c r="J387" s="179">
        <f>SUM('2.CAD NCCF'!J387,'3.USD NCCF'!J387,'4.EUR NCCF'!J387,'5.GBP NCCF'!J387,'6.Other(Incld) NCCF'!J387)</f>
        <v>0</v>
      </c>
      <c r="K387" s="180">
        <f>SUM('2.CAD NCCF'!K387,'3.USD NCCF'!K387,'4.EUR NCCF'!K387,'5.GBP NCCF'!K387,'6.Other(Incld) NCCF'!K387)</f>
        <v>0</v>
      </c>
      <c r="L387" s="181">
        <f>SUM('2.CAD NCCF'!L387,'3.USD NCCF'!L387,'4.EUR NCCF'!L387,'5.GBP NCCF'!L387,'6.Other(Incld) NCCF'!L387)</f>
        <v>0</v>
      </c>
      <c r="M387" s="192">
        <f>SUM('2.CAD NCCF'!M387,'3.USD NCCF'!M387,'4.EUR NCCF'!M387,'5.GBP NCCF'!M387,'6.Other(Incld) NCCF'!M387)</f>
        <v>0</v>
      </c>
      <c r="N387" s="182">
        <f>SUM('2.CAD NCCF'!N387,'3.USD NCCF'!N387,'4.EUR NCCF'!N387,'5.GBP NCCF'!N387,'6.Other(Incld) NCCF'!N387)</f>
        <v>0</v>
      </c>
      <c r="O387" s="182">
        <f>SUM('2.CAD NCCF'!O387,'3.USD NCCF'!O387,'4.EUR NCCF'!O387,'5.GBP NCCF'!O387,'6.Other(Incld) NCCF'!O387)</f>
        <v>0</v>
      </c>
      <c r="P387" s="182">
        <f>SUM('2.CAD NCCF'!P387,'3.USD NCCF'!P387,'4.EUR NCCF'!P387,'5.GBP NCCF'!P387,'6.Other(Incld) NCCF'!P387)</f>
        <v>0</v>
      </c>
      <c r="Q387" s="182">
        <f>SUM('2.CAD NCCF'!Q387,'3.USD NCCF'!Q387,'4.EUR NCCF'!Q387,'5.GBP NCCF'!Q387,'6.Other(Incld) NCCF'!Q387)</f>
        <v>0</v>
      </c>
      <c r="R387" s="182">
        <f>SUM('2.CAD NCCF'!R387,'3.USD NCCF'!R387,'4.EUR NCCF'!R387,'5.GBP NCCF'!R387,'6.Other(Incld) NCCF'!R387)</f>
        <v>0</v>
      </c>
      <c r="S387" s="182">
        <f>SUM('2.CAD NCCF'!S387,'3.USD NCCF'!S387,'4.EUR NCCF'!S387,'5.GBP NCCF'!S387,'6.Other(Incld) NCCF'!S387)</f>
        <v>0</v>
      </c>
      <c r="T387" s="182">
        <f>SUM('2.CAD NCCF'!T387,'3.USD NCCF'!T387,'4.EUR NCCF'!T387,'5.GBP NCCF'!T387,'6.Other(Incld) NCCF'!T387)</f>
        <v>0</v>
      </c>
      <c r="U387" s="178">
        <f>SUM('2.CAD NCCF'!U387,'3.USD NCCF'!U387,'4.EUR NCCF'!U387,'5.GBP NCCF'!U387,'6.Other(Incld) NCCF'!U387)</f>
        <v>0</v>
      </c>
      <c r="V387" s="183">
        <f>SUM('2.CAD NCCF'!V387,'3.USD NCCF'!V387,'4.EUR NCCF'!V387,'5.GBP NCCF'!V387,'6.Other(Incld) NCCF'!V387)</f>
        <v>0</v>
      </c>
      <c r="W387" s="243">
        <f>SUM('2.CAD NCCF'!W387,'3.USD NCCF'!W387,'4.EUR NCCF'!W387,'5.GBP NCCF'!W387,'6.Other(Incld) NCCF'!W387)</f>
        <v>0</v>
      </c>
      <c r="Y387" s="367"/>
    </row>
    <row r="388" spans="2:25" s="72" customFormat="1" x14ac:dyDescent="0.2">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70"/>
    </row>
    <row r="389" spans="2:25" s="72" customFormat="1" outlineLevel="1" x14ac:dyDescent="0.2">
      <c r="B389" s="25"/>
      <c r="C389" s="23"/>
      <c r="D389" s="23"/>
      <c r="E389" s="24"/>
      <c r="F389" s="176" t="s">
        <v>338</v>
      </c>
      <c r="G389" s="190">
        <f>SUM('2.CAD NCCF'!G389,'3.USD NCCF'!G389,'4.EUR NCCF'!G389,'5.GBP NCCF'!G389,'6.Other(Incld) NCCF'!G389)</f>
        <v>0</v>
      </c>
      <c r="H389" s="191">
        <f>SUM('2.CAD NCCF'!H389,'3.USD NCCF'!H389,'4.EUR NCCF'!H389,'5.GBP NCCF'!H389,'6.Other(Incld) NCCF'!H389)</f>
        <v>0</v>
      </c>
      <c r="I389" s="179">
        <f>SUM('2.CAD NCCF'!I389,'3.USD NCCF'!I389,'4.EUR NCCF'!I389,'5.GBP NCCF'!I389,'6.Other(Incld) NCCF'!I389)</f>
        <v>0</v>
      </c>
      <c r="J389" s="179">
        <f>SUM('2.CAD NCCF'!J389,'3.USD NCCF'!J389,'4.EUR NCCF'!J389,'5.GBP NCCF'!J389,'6.Other(Incld) NCCF'!J389)</f>
        <v>0</v>
      </c>
      <c r="K389" s="180">
        <f>SUM('2.CAD NCCF'!K389,'3.USD NCCF'!K389,'4.EUR NCCF'!K389,'5.GBP NCCF'!K389,'6.Other(Incld) NCCF'!K389)</f>
        <v>0</v>
      </c>
      <c r="L389" s="181">
        <f>SUM('2.CAD NCCF'!L389,'3.USD NCCF'!L389,'4.EUR NCCF'!L389,'5.GBP NCCF'!L389,'6.Other(Incld) NCCF'!L389)</f>
        <v>0</v>
      </c>
      <c r="M389" s="192">
        <f>SUM('2.CAD NCCF'!M389,'3.USD NCCF'!M389,'4.EUR NCCF'!M389,'5.GBP NCCF'!M389,'6.Other(Incld) NCCF'!M389)</f>
        <v>0</v>
      </c>
      <c r="N389" s="182">
        <f>SUM('2.CAD NCCF'!N389,'3.USD NCCF'!N389,'4.EUR NCCF'!N389,'5.GBP NCCF'!N389,'6.Other(Incld) NCCF'!N389)</f>
        <v>0</v>
      </c>
      <c r="O389" s="182">
        <f>SUM('2.CAD NCCF'!O389,'3.USD NCCF'!O389,'4.EUR NCCF'!O389,'5.GBP NCCF'!O389,'6.Other(Incld) NCCF'!O389)</f>
        <v>0</v>
      </c>
      <c r="P389" s="182">
        <f>SUM('2.CAD NCCF'!P389,'3.USD NCCF'!P389,'4.EUR NCCF'!P389,'5.GBP NCCF'!P389,'6.Other(Incld) NCCF'!P389)</f>
        <v>0</v>
      </c>
      <c r="Q389" s="182">
        <f>SUM('2.CAD NCCF'!Q389,'3.USD NCCF'!Q389,'4.EUR NCCF'!Q389,'5.GBP NCCF'!Q389,'6.Other(Incld) NCCF'!Q389)</f>
        <v>0</v>
      </c>
      <c r="R389" s="182">
        <f>SUM('2.CAD NCCF'!R389,'3.USD NCCF'!R389,'4.EUR NCCF'!R389,'5.GBP NCCF'!R389,'6.Other(Incld) NCCF'!R389)</f>
        <v>0</v>
      </c>
      <c r="S389" s="182">
        <f>SUM('2.CAD NCCF'!S389,'3.USD NCCF'!S389,'4.EUR NCCF'!S389,'5.GBP NCCF'!S389,'6.Other(Incld) NCCF'!S389)</f>
        <v>0</v>
      </c>
      <c r="T389" s="182">
        <f>SUM('2.CAD NCCF'!T389,'3.USD NCCF'!T389,'4.EUR NCCF'!T389,'5.GBP NCCF'!T389,'6.Other(Incld) NCCF'!T389)</f>
        <v>0</v>
      </c>
      <c r="U389" s="178">
        <f>SUM('2.CAD NCCF'!U389,'3.USD NCCF'!U389,'4.EUR NCCF'!U389,'5.GBP NCCF'!U389,'6.Other(Incld) NCCF'!U389)</f>
        <v>0</v>
      </c>
      <c r="V389" s="183">
        <f>SUM('2.CAD NCCF'!V389,'3.USD NCCF'!V389,'4.EUR NCCF'!V389,'5.GBP NCCF'!V389,'6.Other(Incld) NCCF'!V389)</f>
        <v>0</v>
      </c>
      <c r="W389" s="243">
        <f>SUM('2.CAD NCCF'!W389,'3.USD NCCF'!W389,'4.EUR NCCF'!W389,'5.GBP NCCF'!W389,'6.Other(Incld) NCCF'!W389)</f>
        <v>0</v>
      </c>
      <c r="Y389" s="367"/>
    </row>
    <row r="390" spans="2:25" s="72" customFormat="1" outlineLevel="1" x14ac:dyDescent="0.2">
      <c r="B390" s="25"/>
      <c r="C390" s="23"/>
      <c r="D390" s="23"/>
      <c r="E390" s="24"/>
      <c r="F390" s="176" t="s">
        <v>339</v>
      </c>
      <c r="G390" s="190">
        <f>SUM('2.CAD NCCF'!G390,'3.USD NCCF'!G390,'4.EUR NCCF'!G390,'5.GBP NCCF'!G390,'6.Other(Incld) NCCF'!G390)</f>
        <v>0</v>
      </c>
      <c r="H390" s="191">
        <f>SUM('2.CAD NCCF'!H390,'3.USD NCCF'!H390,'4.EUR NCCF'!H390,'5.GBP NCCF'!H390,'6.Other(Incld) NCCF'!H390)</f>
        <v>0</v>
      </c>
      <c r="I390" s="179">
        <f>SUM('2.CAD NCCF'!I390,'3.USD NCCF'!I390,'4.EUR NCCF'!I390,'5.GBP NCCF'!I390,'6.Other(Incld) NCCF'!I390)</f>
        <v>0</v>
      </c>
      <c r="J390" s="179">
        <f>SUM('2.CAD NCCF'!J390,'3.USD NCCF'!J390,'4.EUR NCCF'!J390,'5.GBP NCCF'!J390,'6.Other(Incld) NCCF'!J390)</f>
        <v>0</v>
      </c>
      <c r="K390" s="180">
        <f>SUM('2.CAD NCCF'!K390,'3.USD NCCF'!K390,'4.EUR NCCF'!K390,'5.GBP NCCF'!K390,'6.Other(Incld) NCCF'!K390)</f>
        <v>0</v>
      </c>
      <c r="L390" s="181">
        <f>SUM('2.CAD NCCF'!L390,'3.USD NCCF'!L390,'4.EUR NCCF'!L390,'5.GBP NCCF'!L390,'6.Other(Incld) NCCF'!L390)</f>
        <v>0</v>
      </c>
      <c r="M390" s="192">
        <f>SUM('2.CAD NCCF'!M390,'3.USD NCCF'!M390,'4.EUR NCCF'!M390,'5.GBP NCCF'!M390,'6.Other(Incld) NCCF'!M390)</f>
        <v>0</v>
      </c>
      <c r="N390" s="182">
        <f>SUM('2.CAD NCCF'!N390,'3.USD NCCF'!N390,'4.EUR NCCF'!N390,'5.GBP NCCF'!N390,'6.Other(Incld) NCCF'!N390)</f>
        <v>0</v>
      </c>
      <c r="O390" s="182">
        <f>SUM('2.CAD NCCF'!O390,'3.USD NCCF'!O390,'4.EUR NCCF'!O390,'5.GBP NCCF'!O390,'6.Other(Incld) NCCF'!O390)</f>
        <v>0</v>
      </c>
      <c r="P390" s="182">
        <f>SUM('2.CAD NCCF'!P390,'3.USD NCCF'!P390,'4.EUR NCCF'!P390,'5.GBP NCCF'!P390,'6.Other(Incld) NCCF'!P390)</f>
        <v>0</v>
      </c>
      <c r="Q390" s="182">
        <f>SUM('2.CAD NCCF'!Q390,'3.USD NCCF'!Q390,'4.EUR NCCF'!Q390,'5.GBP NCCF'!Q390,'6.Other(Incld) NCCF'!Q390)</f>
        <v>0</v>
      </c>
      <c r="R390" s="182">
        <f>SUM('2.CAD NCCF'!R390,'3.USD NCCF'!R390,'4.EUR NCCF'!R390,'5.GBP NCCF'!R390,'6.Other(Incld) NCCF'!R390)</f>
        <v>0</v>
      </c>
      <c r="S390" s="182">
        <f>SUM('2.CAD NCCF'!S390,'3.USD NCCF'!S390,'4.EUR NCCF'!S390,'5.GBP NCCF'!S390,'6.Other(Incld) NCCF'!S390)</f>
        <v>0</v>
      </c>
      <c r="T390" s="182">
        <f>SUM('2.CAD NCCF'!T390,'3.USD NCCF'!T390,'4.EUR NCCF'!T390,'5.GBP NCCF'!T390,'6.Other(Incld) NCCF'!T390)</f>
        <v>0</v>
      </c>
      <c r="U390" s="178">
        <f>SUM('2.CAD NCCF'!U390,'3.USD NCCF'!U390,'4.EUR NCCF'!U390,'5.GBP NCCF'!U390,'6.Other(Incld) NCCF'!U390)</f>
        <v>0</v>
      </c>
      <c r="V390" s="183">
        <f>SUM('2.CAD NCCF'!V390,'3.USD NCCF'!V390,'4.EUR NCCF'!V390,'5.GBP NCCF'!V390,'6.Other(Incld) NCCF'!V390)</f>
        <v>0</v>
      </c>
      <c r="W390" s="243">
        <f>SUM('2.CAD NCCF'!W390,'3.USD NCCF'!W390,'4.EUR NCCF'!W390,'5.GBP NCCF'!W390,'6.Other(Incld) NCCF'!W390)</f>
        <v>0</v>
      </c>
      <c r="Y390" s="367"/>
    </row>
    <row r="391" spans="2:25" s="72" customFormat="1" outlineLevel="1" x14ac:dyDescent="0.2">
      <c r="B391" s="25"/>
      <c r="C391" s="23"/>
      <c r="D391" s="23"/>
      <c r="E391" s="24"/>
      <c r="F391" s="176" t="s">
        <v>340</v>
      </c>
      <c r="G391" s="190">
        <f>SUM('2.CAD NCCF'!G391,'3.USD NCCF'!G391,'4.EUR NCCF'!G391,'5.GBP NCCF'!G391,'6.Other(Incld) NCCF'!G391)</f>
        <v>0</v>
      </c>
      <c r="H391" s="191">
        <f>SUM('2.CAD NCCF'!H391,'3.USD NCCF'!H391,'4.EUR NCCF'!H391,'5.GBP NCCF'!H391,'6.Other(Incld) NCCF'!H391)</f>
        <v>0</v>
      </c>
      <c r="I391" s="179">
        <f>SUM('2.CAD NCCF'!I391,'3.USD NCCF'!I391,'4.EUR NCCF'!I391,'5.GBP NCCF'!I391,'6.Other(Incld) NCCF'!I391)</f>
        <v>0</v>
      </c>
      <c r="J391" s="179">
        <f>SUM('2.CAD NCCF'!J391,'3.USD NCCF'!J391,'4.EUR NCCF'!J391,'5.GBP NCCF'!J391,'6.Other(Incld) NCCF'!J391)</f>
        <v>0</v>
      </c>
      <c r="K391" s="180">
        <f>SUM('2.CAD NCCF'!K391,'3.USD NCCF'!K391,'4.EUR NCCF'!K391,'5.GBP NCCF'!K391,'6.Other(Incld) NCCF'!K391)</f>
        <v>0</v>
      </c>
      <c r="L391" s="181">
        <f>SUM('2.CAD NCCF'!L391,'3.USD NCCF'!L391,'4.EUR NCCF'!L391,'5.GBP NCCF'!L391,'6.Other(Incld) NCCF'!L391)</f>
        <v>0</v>
      </c>
      <c r="M391" s="182">
        <f>SUM('2.CAD NCCF'!M391,'3.USD NCCF'!M391,'4.EUR NCCF'!M391,'5.GBP NCCF'!M391,'6.Other(Incld) NCCF'!M391)</f>
        <v>0</v>
      </c>
      <c r="N391" s="182">
        <f>SUM('2.CAD NCCF'!N391,'3.USD NCCF'!N391,'4.EUR NCCF'!N391,'5.GBP NCCF'!N391,'6.Other(Incld) NCCF'!N391)</f>
        <v>0</v>
      </c>
      <c r="O391" s="182">
        <f>SUM('2.CAD NCCF'!O391,'3.USD NCCF'!O391,'4.EUR NCCF'!O391,'5.GBP NCCF'!O391,'6.Other(Incld) NCCF'!O391)</f>
        <v>0</v>
      </c>
      <c r="P391" s="182">
        <f>SUM('2.CAD NCCF'!P391,'3.USD NCCF'!P391,'4.EUR NCCF'!P391,'5.GBP NCCF'!P391,'6.Other(Incld) NCCF'!P391)</f>
        <v>0</v>
      </c>
      <c r="Q391" s="182">
        <f>SUM('2.CAD NCCF'!Q391,'3.USD NCCF'!Q391,'4.EUR NCCF'!Q391,'5.GBP NCCF'!Q391,'6.Other(Incld) NCCF'!Q391)</f>
        <v>0</v>
      </c>
      <c r="R391" s="182">
        <f>SUM('2.CAD NCCF'!R391,'3.USD NCCF'!R391,'4.EUR NCCF'!R391,'5.GBP NCCF'!R391,'6.Other(Incld) NCCF'!R391)</f>
        <v>0</v>
      </c>
      <c r="S391" s="182">
        <f>SUM('2.CAD NCCF'!S391,'3.USD NCCF'!S391,'4.EUR NCCF'!S391,'5.GBP NCCF'!S391,'6.Other(Incld) NCCF'!S391)</f>
        <v>0</v>
      </c>
      <c r="T391" s="182">
        <f>SUM('2.CAD NCCF'!T391,'3.USD NCCF'!T391,'4.EUR NCCF'!T391,'5.GBP NCCF'!T391,'6.Other(Incld) NCCF'!T391)</f>
        <v>0</v>
      </c>
      <c r="U391" s="182">
        <f>SUM('2.CAD NCCF'!U391,'3.USD NCCF'!U391,'4.EUR NCCF'!U391,'5.GBP NCCF'!U391,'6.Other(Incld) NCCF'!U391)</f>
        <v>0</v>
      </c>
      <c r="V391" s="183">
        <f>SUM('2.CAD NCCF'!V391,'3.USD NCCF'!V391,'4.EUR NCCF'!V391,'5.GBP NCCF'!V391,'6.Other(Incld) NCCF'!V391)</f>
        <v>0</v>
      </c>
      <c r="W391" s="243">
        <f>SUM('2.CAD NCCF'!W391,'3.USD NCCF'!W391,'4.EUR NCCF'!W391,'5.GBP NCCF'!W391,'6.Other(Incld) NCCF'!W391)</f>
        <v>0</v>
      </c>
      <c r="Y391" s="367"/>
    </row>
    <row r="392" spans="2:25" s="72" customFormat="1" x14ac:dyDescent="0.2">
      <c r="B392" s="25"/>
      <c r="C392" s="23"/>
      <c r="D392" s="23" t="s">
        <v>183</v>
      </c>
      <c r="E392" s="24"/>
      <c r="F392" s="24"/>
      <c r="G392" s="69"/>
      <c r="H392" s="66"/>
      <c r="I392" s="66"/>
      <c r="J392" s="66"/>
      <c r="K392" s="66"/>
      <c r="L392" s="51"/>
      <c r="M392" s="34"/>
      <c r="N392" s="34"/>
      <c r="O392" s="34"/>
      <c r="P392" s="34"/>
      <c r="Q392" s="34"/>
      <c r="R392" s="34"/>
      <c r="S392" s="34"/>
      <c r="T392" s="34"/>
      <c r="U392" s="34"/>
      <c r="V392" s="37"/>
      <c r="W392" s="37"/>
      <c r="Y392" s="584"/>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83"/>
    </row>
    <row r="394" spans="2:25" s="72" customFormat="1" outlineLevel="1" x14ac:dyDescent="0.2">
      <c r="B394" s="25"/>
      <c r="C394" s="23"/>
      <c r="D394" s="23"/>
      <c r="E394" s="24"/>
      <c r="F394" s="176" t="s">
        <v>176</v>
      </c>
      <c r="G394" s="190">
        <f>SUM('2.CAD NCCF'!G394,'3.USD NCCF'!G394,'4.EUR NCCF'!G394,'5.GBP NCCF'!G394,'6.Other(Incld) NCCF'!G394)</f>
        <v>0</v>
      </c>
      <c r="H394" s="191">
        <f>SUM('2.CAD NCCF'!H394,'3.USD NCCF'!H394,'4.EUR NCCF'!H394,'5.GBP NCCF'!H394,'6.Other(Incld) NCCF'!H394)</f>
        <v>0</v>
      </c>
      <c r="I394" s="179">
        <f>SUM('2.CAD NCCF'!I394,'3.USD NCCF'!I394,'4.EUR NCCF'!I394,'5.GBP NCCF'!I394,'6.Other(Incld) NCCF'!I394)</f>
        <v>0</v>
      </c>
      <c r="J394" s="179">
        <f>SUM('2.CAD NCCF'!J394,'3.USD NCCF'!J394,'4.EUR NCCF'!J394,'5.GBP NCCF'!J394,'6.Other(Incld) NCCF'!J394)</f>
        <v>0</v>
      </c>
      <c r="K394" s="180">
        <f>SUM('2.CAD NCCF'!K394,'3.USD NCCF'!K394,'4.EUR NCCF'!K394,'5.GBP NCCF'!K394,'6.Other(Incld) NCCF'!K394)</f>
        <v>0</v>
      </c>
      <c r="L394" s="181">
        <f>SUM('2.CAD NCCF'!L394,'3.USD NCCF'!L394,'4.EUR NCCF'!L394,'5.GBP NCCF'!L394,'6.Other(Incld) NCCF'!L394)</f>
        <v>0</v>
      </c>
      <c r="M394" s="192">
        <f>SUM('2.CAD NCCF'!M394,'3.USD NCCF'!M394,'4.EUR NCCF'!M394,'5.GBP NCCF'!M394,'6.Other(Incld) NCCF'!M394)</f>
        <v>0</v>
      </c>
      <c r="N394" s="182">
        <f>SUM('2.CAD NCCF'!N394,'3.USD NCCF'!N394,'4.EUR NCCF'!N394,'5.GBP NCCF'!N394,'6.Other(Incld) NCCF'!N394)</f>
        <v>0</v>
      </c>
      <c r="O394" s="182">
        <f>SUM('2.CAD NCCF'!O394,'3.USD NCCF'!O394,'4.EUR NCCF'!O394,'5.GBP NCCF'!O394,'6.Other(Incld) NCCF'!O394)</f>
        <v>0</v>
      </c>
      <c r="P394" s="182">
        <f>SUM('2.CAD NCCF'!P394,'3.USD NCCF'!P394,'4.EUR NCCF'!P394,'5.GBP NCCF'!P394,'6.Other(Incld) NCCF'!P394)</f>
        <v>0</v>
      </c>
      <c r="Q394" s="182">
        <f>SUM('2.CAD NCCF'!Q394,'3.USD NCCF'!Q394,'4.EUR NCCF'!Q394,'5.GBP NCCF'!Q394,'6.Other(Incld) NCCF'!Q394)</f>
        <v>0</v>
      </c>
      <c r="R394" s="182">
        <f>SUM('2.CAD NCCF'!R394,'3.USD NCCF'!R394,'4.EUR NCCF'!R394,'5.GBP NCCF'!R394,'6.Other(Incld) NCCF'!R394)</f>
        <v>0</v>
      </c>
      <c r="S394" s="182">
        <f>SUM('2.CAD NCCF'!S394,'3.USD NCCF'!S394,'4.EUR NCCF'!S394,'5.GBP NCCF'!S394,'6.Other(Incld) NCCF'!S394)</f>
        <v>0</v>
      </c>
      <c r="T394" s="182">
        <f>SUM('2.CAD NCCF'!T394,'3.USD NCCF'!T394,'4.EUR NCCF'!T394,'5.GBP NCCF'!T394,'6.Other(Incld) NCCF'!T394)</f>
        <v>0</v>
      </c>
      <c r="U394" s="178">
        <f>SUM('2.CAD NCCF'!U394,'3.USD NCCF'!U394,'4.EUR NCCF'!U394,'5.GBP NCCF'!U394,'6.Other(Incld) NCCF'!U394)</f>
        <v>0</v>
      </c>
      <c r="V394" s="183">
        <f>SUM('2.CAD NCCF'!V394,'3.USD NCCF'!V394,'4.EUR NCCF'!V394,'5.GBP NCCF'!V394,'6.Other(Incld) NCCF'!V394)</f>
        <v>0</v>
      </c>
      <c r="W394" s="243">
        <f>SUM('2.CAD NCCF'!W394,'3.USD NCCF'!W394,'4.EUR NCCF'!W394,'5.GBP NCCF'!W394,'6.Other(Incld) NCCF'!W394)</f>
        <v>0</v>
      </c>
      <c r="Y394" s="367"/>
    </row>
    <row r="395" spans="2:25" s="72" customFormat="1" outlineLevel="1" x14ac:dyDescent="0.2">
      <c r="B395" s="25"/>
      <c r="C395" s="23"/>
      <c r="D395" s="23"/>
      <c r="E395" s="24"/>
      <c r="F395" s="176" t="s">
        <v>180</v>
      </c>
      <c r="G395" s="190">
        <f>SUM('2.CAD NCCF'!G395,'3.USD NCCF'!G395,'4.EUR NCCF'!G395,'5.GBP NCCF'!G395,'6.Other(Incld) NCCF'!G395)</f>
        <v>0</v>
      </c>
      <c r="H395" s="191">
        <f>SUM('2.CAD NCCF'!H395,'3.USD NCCF'!H395,'4.EUR NCCF'!H395,'5.GBP NCCF'!H395,'6.Other(Incld) NCCF'!H395)</f>
        <v>0</v>
      </c>
      <c r="I395" s="179">
        <f>SUM('2.CAD NCCF'!I395,'3.USD NCCF'!I395,'4.EUR NCCF'!I395,'5.GBP NCCF'!I395,'6.Other(Incld) NCCF'!I395)</f>
        <v>0</v>
      </c>
      <c r="J395" s="179">
        <f>SUM('2.CAD NCCF'!J395,'3.USD NCCF'!J395,'4.EUR NCCF'!J395,'5.GBP NCCF'!J395,'6.Other(Incld) NCCF'!J395)</f>
        <v>0</v>
      </c>
      <c r="K395" s="180">
        <f>SUM('2.CAD NCCF'!K395,'3.USD NCCF'!K395,'4.EUR NCCF'!K395,'5.GBP NCCF'!K395,'6.Other(Incld) NCCF'!K395)</f>
        <v>0</v>
      </c>
      <c r="L395" s="181">
        <f>SUM('2.CAD NCCF'!L395,'3.USD NCCF'!L395,'4.EUR NCCF'!L395,'5.GBP NCCF'!L395,'6.Other(Incld) NCCF'!L395)</f>
        <v>0</v>
      </c>
      <c r="M395" s="192">
        <f>SUM('2.CAD NCCF'!M395,'3.USD NCCF'!M395,'4.EUR NCCF'!M395,'5.GBP NCCF'!M395,'6.Other(Incld) NCCF'!M395)</f>
        <v>0</v>
      </c>
      <c r="N395" s="182">
        <f>SUM('2.CAD NCCF'!N395,'3.USD NCCF'!N395,'4.EUR NCCF'!N395,'5.GBP NCCF'!N395,'6.Other(Incld) NCCF'!N395)</f>
        <v>0</v>
      </c>
      <c r="O395" s="182">
        <f>SUM('2.CAD NCCF'!O395,'3.USD NCCF'!O395,'4.EUR NCCF'!O395,'5.GBP NCCF'!O395,'6.Other(Incld) NCCF'!O395)</f>
        <v>0</v>
      </c>
      <c r="P395" s="182">
        <f>SUM('2.CAD NCCF'!P395,'3.USD NCCF'!P395,'4.EUR NCCF'!P395,'5.GBP NCCF'!P395,'6.Other(Incld) NCCF'!P395)</f>
        <v>0</v>
      </c>
      <c r="Q395" s="182">
        <f>SUM('2.CAD NCCF'!Q395,'3.USD NCCF'!Q395,'4.EUR NCCF'!Q395,'5.GBP NCCF'!Q395,'6.Other(Incld) NCCF'!Q395)</f>
        <v>0</v>
      </c>
      <c r="R395" s="182">
        <f>SUM('2.CAD NCCF'!R395,'3.USD NCCF'!R395,'4.EUR NCCF'!R395,'5.GBP NCCF'!R395,'6.Other(Incld) NCCF'!R395)</f>
        <v>0</v>
      </c>
      <c r="S395" s="182">
        <f>SUM('2.CAD NCCF'!S395,'3.USD NCCF'!S395,'4.EUR NCCF'!S395,'5.GBP NCCF'!S395,'6.Other(Incld) NCCF'!S395)</f>
        <v>0</v>
      </c>
      <c r="T395" s="182">
        <f>SUM('2.CAD NCCF'!T395,'3.USD NCCF'!T395,'4.EUR NCCF'!T395,'5.GBP NCCF'!T395,'6.Other(Incld) NCCF'!T395)</f>
        <v>0</v>
      </c>
      <c r="U395" s="178">
        <f>SUM('2.CAD NCCF'!U395,'3.USD NCCF'!U395,'4.EUR NCCF'!U395,'5.GBP NCCF'!U395,'6.Other(Incld) NCCF'!U395)</f>
        <v>0</v>
      </c>
      <c r="V395" s="183">
        <f>SUM('2.CAD NCCF'!V395,'3.USD NCCF'!V395,'4.EUR NCCF'!V395,'5.GBP NCCF'!V395,'6.Other(Incld) NCCF'!V395)</f>
        <v>0</v>
      </c>
      <c r="W395" s="243">
        <f>SUM('2.CAD NCCF'!W395,'3.USD NCCF'!W395,'4.EUR NCCF'!W395,'5.GBP NCCF'!W395,'6.Other(Incld) NCCF'!W395)</f>
        <v>0</v>
      </c>
      <c r="Y395" s="367"/>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70"/>
    </row>
    <row r="397" spans="2:25" s="72" customFormat="1" outlineLevel="1" x14ac:dyDescent="0.2">
      <c r="B397" s="25"/>
      <c r="C397" s="23"/>
      <c r="D397" s="23"/>
      <c r="E397" s="24"/>
      <c r="F397" s="176" t="s">
        <v>177</v>
      </c>
      <c r="G397" s="190">
        <f>SUM('2.CAD NCCF'!G397,'3.USD NCCF'!G397,'4.EUR NCCF'!G397,'5.GBP NCCF'!G397,'6.Other(Incld) NCCF'!G397)</f>
        <v>0</v>
      </c>
      <c r="H397" s="191">
        <f>SUM('2.CAD NCCF'!H397,'3.USD NCCF'!H397,'4.EUR NCCF'!H397,'5.GBP NCCF'!H397,'6.Other(Incld) NCCF'!H397)</f>
        <v>0</v>
      </c>
      <c r="I397" s="179">
        <f>SUM('2.CAD NCCF'!I397,'3.USD NCCF'!I397,'4.EUR NCCF'!I397,'5.GBP NCCF'!I397,'6.Other(Incld) NCCF'!I397)</f>
        <v>0</v>
      </c>
      <c r="J397" s="179">
        <f>SUM('2.CAD NCCF'!J397,'3.USD NCCF'!J397,'4.EUR NCCF'!J397,'5.GBP NCCF'!J397,'6.Other(Incld) NCCF'!J397)</f>
        <v>0</v>
      </c>
      <c r="K397" s="180">
        <f>SUM('2.CAD NCCF'!K397,'3.USD NCCF'!K397,'4.EUR NCCF'!K397,'5.GBP NCCF'!K397,'6.Other(Incld) NCCF'!K397)</f>
        <v>0</v>
      </c>
      <c r="L397" s="181">
        <f>SUM('2.CAD NCCF'!L397,'3.USD NCCF'!L397,'4.EUR NCCF'!L397,'5.GBP NCCF'!L397,'6.Other(Incld) NCCF'!L397)</f>
        <v>0</v>
      </c>
      <c r="M397" s="192">
        <f>SUM('2.CAD NCCF'!M397,'3.USD NCCF'!M397,'4.EUR NCCF'!M397,'5.GBP NCCF'!M397,'6.Other(Incld) NCCF'!M397)</f>
        <v>0</v>
      </c>
      <c r="N397" s="182">
        <f>SUM('2.CAD NCCF'!N397,'3.USD NCCF'!N397,'4.EUR NCCF'!N397,'5.GBP NCCF'!N397,'6.Other(Incld) NCCF'!N397)</f>
        <v>0</v>
      </c>
      <c r="O397" s="182">
        <f>SUM('2.CAD NCCF'!O397,'3.USD NCCF'!O397,'4.EUR NCCF'!O397,'5.GBP NCCF'!O397,'6.Other(Incld) NCCF'!O397)</f>
        <v>0</v>
      </c>
      <c r="P397" s="182">
        <f>SUM('2.CAD NCCF'!P397,'3.USD NCCF'!P397,'4.EUR NCCF'!P397,'5.GBP NCCF'!P397,'6.Other(Incld) NCCF'!P397)</f>
        <v>0</v>
      </c>
      <c r="Q397" s="182">
        <f>SUM('2.CAD NCCF'!Q397,'3.USD NCCF'!Q397,'4.EUR NCCF'!Q397,'5.GBP NCCF'!Q397,'6.Other(Incld) NCCF'!Q397)</f>
        <v>0</v>
      </c>
      <c r="R397" s="182">
        <f>SUM('2.CAD NCCF'!R397,'3.USD NCCF'!R397,'4.EUR NCCF'!R397,'5.GBP NCCF'!R397,'6.Other(Incld) NCCF'!R397)</f>
        <v>0</v>
      </c>
      <c r="S397" s="182">
        <f>SUM('2.CAD NCCF'!S397,'3.USD NCCF'!S397,'4.EUR NCCF'!S397,'5.GBP NCCF'!S397,'6.Other(Incld) NCCF'!S397)</f>
        <v>0</v>
      </c>
      <c r="T397" s="182">
        <f>SUM('2.CAD NCCF'!T397,'3.USD NCCF'!T397,'4.EUR NCCF'!T397,'5.GBP NCCF'!T397,'6.Other(Incld) NCCF'!T397)</f>
        <v>0</v>
      </c>
      <c r="U397" s="178">
        <f>SUM('2.CAD NCCF'!U397,'3.USD NCCF'!U397,'4.EUR NCCF'!U397,'5.GBP NCCF'!U397,'6.Other(Incld) NCCF'!U397)</f>
        <v>0</v>
      </c>
      <c r="V397" s="183">
        <f>SUM('2.CAD NCCF'!V397,'3.USD NCCF'!V397,'4.EUR NCCF'!V397,'5.GBP NCCF'!V397,'6.Other(Incld) NCCF'!V397)</f>
        <v>0</v>
      </c>
      <c r="W397" s="243">
        <f>SUM('2.CAD NCCF'!W397,'3.USD NCCF'!W397,'4.EUR NCCF'!W397,'5.GBP NCCF'!W397,'6.Other(Incld) NCCF'!W397)</f>
        <v>0</v>
      </c>
      <c r="Y397" s="367"/>
    </row>
    <row r="398" spans="2:25" s="72" customFormat="1" outlineLevel="1" x14ac:dyDescent="0.2">
      <c r="B398" s="25"/>
      <c r="C398" s="23"/>
      <c r="D398" s="23"/>
      <c r="E398" s="24"/>
      <c r="F398" s="176" t="s">
        <v>182</v>
      </c>
      <c r="G398" s="190">
        <f>SUM('2.CAD NCCF'!G398,'3.USD NCCF'!G398,'4.EUR NCCF'!G398,'5.GBP NCCF'!G398,'6.Other(Incld) NCCF'!G398)</f>
        <v>0</v>
      </c>
      <c r="H398" s="191">
        <f>SUM('2.CAD NCCF'!H398,'3.USD NCCF'!H398,'4.EUR NCCF'!H398,'5.GBP NCCF'!H398,'6.Other(Incld) NCCF'!H398)</f>
        <v>0</v>
      </c>
      <c r="I398" s="179">
        <f>SUM('2.CAD NCCF'!I398,'3.USD NCCF'!I398,'4.EUR NCCF'!I398,'5.GBP NCCF'!I398,'6.Other(Incld) NCCF'!I398)</f>
        <v>0</v>
      </c>
      <c r="J398" s="179">
        <f>SUM('2.CAD NCCF'!J398,'3.USD NCCF'!J398,'4.EUR NCCF'!J398,'5.GBP NCCF'!J398,'6.Other(Incld) NCCF'!J398)</f>
        <v>0</v>
      </c>
      <c r="K398" s="180">
        <f>SUM('2.CAD NCCF'!K398,'3.USD NCCF'!K398,'4.EUR NCCF'!K398,'5.GBP NCCF'!K398,'6.Other(Incld) NCCF'!K398)</f>
        <v>0</v>
      </c>
      <c r="L398" s="181">
        <f>SUM('2.CAD NCCF'!L398,'3.USD NCCF'!L398,'4.EUR NCCF'!L398,'5.GBP NCCF'!L398,'6.Other(Incld) NCCF'!L398)</f>
        <v>0</v>
      </c>
      <c r="M398" s="192">
        <f>SUM('2.CAD NCCF'!M398,'3.USD NCCF'!M398,'4.EUR NCCF'!M398,'5.GBP NCCF'!M398,'6.Other(Incld) NCCF'!M398)</f>
        <v>0</v>
      </c>
      <c r="N398" s="182">
        <f>SUM('2.CAD NCCF'!N398,'3.USD NCCF'!N398,'4.EUR NCCF'!N398,'5.GBP NCCF'!N398,'6.Other(Incld) NCCF'!N398)</f>
        <v>0</v>
      </c>
      <c r="O398" s="182">
        <f>SUM('2.CAD NCCF'!O398,'3.USD NCCF'!O398,'4.EUR NCCF'!O398,'5.GBP NCCF'!O398,'6.Other(Incld) NCCF'!O398)</f>
        <v>0</v>
      </c>
      <c r="P398" s="182">
        <f>SUM('2.CAD NCCF'!P398,'3.USD NCCF'!P398,'4.EUR NCCF'!P398,'5.GBP NCCF'!P398,'6.Other(Incld) NCCF'!P398)</f>
        <v>0</v>
      </c>
      <c r="Q398" s="182">
        <f>SUM('2.CAD NCCF'!Q398,'3.USD NCCF'!Q398,'4.EUR NCCF'!Q398,'5.GBP NCCF'!Q398,'6.Other(Incld) NCCF'!Q398)</f>
        <v>0</v>
      </c>
      <c r="R398" s="182">
        <f>SUM('2.CAD NCCF'!R398,'3.USD NCCF'!R398,'4.EUR NCCF'!R398,'5.GBP NCCF'!R398,'6.Other(Incld) NCCF'!R398)</f>
        <v>0</v>
      </c>
      <c r="S398" s="182">
        <f>SUM('2.CAD NCCF'!S398,'3.USD NCCF'!S398,'4.EUR NCCF'!S398,'5.GBP NCCF'!S398,'6.Other(Incld) NCCF'!S398)</f>
        <v>0</v>
      </c>
      <c r="T398" s="182">
        <f>SUM('2.CAD NCCF'!T398,'3.USD NCCF'!T398,'4.EUR NCCF'!T398,'5.GBP NCCF'!T398,'6.Other(Incld) NCCF'!T398)</f>
        <v>0</v>
      </c>
      <c r="U398" s="178">
        <f>SUM('2.CAD NCCF'!U398,'3.USD NCCF'!U398,'4.EUR NCCF'!U398,'5.GBP NCCF'!U398,'6.Other(Incld) NCCF'!U398)</f>
        <v>0</v>
      </c>
      <c r="V398" s="183">
        <f>SUM('2.CAD NCCF'!V398,'3.USD NCCF'!V398,'4.EUR NCCF'!V398,'5.GBP NCCF'!V398,'6.Other(Incld) NCCF'!V398)</f>
        <v>0</v>
      </c>
      <c r="W398" s="243">
        <f>SUM('2.CAD NCCF'!W398,'3.USD NCCF'!W398,'4.EUR NCCF'!W398,'5.GBP NCCF'!W398,'6.Other(Incld) NCCF'!W398)</f>
        <v>0</v>
      </c>
      <c r="Y398" s="367"/>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70"/>
    </row>
    <row r="400" spans="2:25" s="72" customFormat="1" outlineLevel="1" x14ac:dyDescent="0.2">
      <c r="B400" s="25"/>
      <c r="C400" s="23"/>
      <c r="D400" s="23"/>
      <c r="E400" s="24"/>
      <c r="F400" s="176" t="s">
        <v>178</v>
      </c>
      <c r="G400" s="190">
        <f>SUM('2.CAD NCCF'!G400,'3.USD NCCF'!G400,'4.EUR NCCF'!G400,'5.GBP NCCF'!G400,'6.Other(Incld) NCCF'!G400)</f>
        <v>0</v>
      </c>
      <c r="H400" s="191">
        <f>SUM('2.CAD NCCF'!H400,'3.USD NCCF'!H400,'4.EUR NCCF'!H400,'5.GBP NCCF'!H400,'6.Other(Incld) NCCF'!H400)</f>
        <v>0</v>
      </c>
      <c r="I400" s="179">
        <f>SUM('2.CAD NCCF'!I400,'3.USD NCCF'!I400,'4.EUR NCCF'!I400,'5.GBP NCCF'!I400,'6.Other(Incld) NCCF'!I400)</f>
        <v>0</v>
      </c>
      <c r="J400" s="179">
        <f>SUM('2.CAD NCCF'!J400,'3.USD NCCF'!J400,'4.EUR NCCF'!J400,'5.GBP NCCF'!J400,'6.Other(Incld) NCCF'!J400)</f>
        <v>0</v>
      </c>
      <c r="K400" s="180">
        <f>SUM('2.CAD NCCF'!K400,'3.USD NCCF'!K400,'4.EUR NCCF'!K400,'5.GBP NCCF'!K400,'6.Other(Incld) NCCF'!K400)</f>
        <v>0</v>
      </c>
      <c r="L400" s="181">
        <f>SUM('2.CAD NCCF'!L400,'3.USD NCCF'!L400,'4.EUR NCCF'!L400,'5.GBP NCCF'!L400,'6.Other(Incld) NCCF'!L400)</f>
        <v>0</v>
      </c>
      <c r="M400" s="192">
        <f>SUM('2.CAD NCCF'!M400,'3.USD NCCF'!M400,'4.EUR NCCF'!M400,'5.GBP NCCF'!M400,'6.Other(Incld) NCCF'!M400)</f>
        <v>0</v>
      </c>
      <c r="N400" s="182">
        <f>SUM('2.CAD NCCF'!N400,'3.USD NCCF'!N400,'4.EUR NCCF'!N400,'5.GBP NCCF'!N400,'6.Other(Incld) NCCF'!N400)</f>
        <v>0</v>
      </c>
      <c r="O400" s="182">
        <f>SUM('2.CAD NCCF'!O400,'3.USD NCCF'!O400,'4.EUR NCCF'!O400,'5.GBP NCCF'!O400,'6.Other(Incld) NCCF'!O400)</f>
        <v>0</v>
      </c>
      <c r="P400" s="182">
        <f>SUM('2.CAD NCCF'!P400,'3.USD NCCF'!P400,'4.EUR NCCF'!P400,'5.GBP NCCF'!P400,'6.Other(Incld) NCCF'!P400)</f>
        <v>0</v>
      </c>
      <c r="Q400" s="182">
        <f>SUM('2.CAD NCCF'!Q400,'3.USD NCCF'!Q400,'4.EUR NCCF'!Q400,'5.GBP NCCF'!Q400,'6.Other(Incld) NCCF'!Q400)</f>
        <v>0</v>
      </c>
      <c r="R400" s="182">
        <f>SUM('2.CAD NCCF'!R400,'3.USD NCCF'!R400,'4.EUR NCCF'!R400,'5.GBP NCCF'!R400,'6.Other(Incld) NCCF'!R400)</f>
        <v>0</v>
      </c>
      <c r="S400" s="182">
        <f>SUM('2.CAD NCCF'!S400,'3.USD NCCF'!S400,'4.EUR NCCF'!S400,'5.GBP NCCF'!S400,'6.Other(Incld) NCCF'!S400)</f>
        <v>0</v>
      </c>
      <c r="T400" s="182">
        <f>SUM('2.CAD NCCF'!T400,'3.USD NCCF'!T400,'4.EUR NCCF'!T400,'5.GBP NCCF'!T400,'6.Other(Incld) NCCF'!T400)</f>
        <v>0</v>
      </c>
      <c r="U400" s="178">
        <f>SUM('2.CAD NCCF'!U400,'3.USD NCCF'!U400,'4.EUR NCCF'!U400,'5.GBP NCCF'!U400,'6.Other(Incld) NCCF'!U400)</f>
        <v>0</v>
      </c>
      <c r="V400" s="183">
        <f>SUM('2.CAD NCCF'!V400,'3.USD NCCF'!V400,'4.EUR NCCF'!V400,'5.GBP NCCF'!V400,'6.Other(Incld) NCCF'!V400)</f>
        <v>0</v>
      </c>
      <c r="W400" s="243">
        <f>SUM('2.CAD NCCF'!W400,'3.USD NCCF'!W400,'4.EUR NCCF'!W400,'5.GBP NCCF'!W400,'6.Other(Incld) NCCF'!W400)</f>
        <v>0</v>
      </c>
      <c r="Y400" s="367"/>
    </row>
    <row r="401" spans="2:25" s="72" customFormat="1" outlineLevel="1" x14ac:dyDescent="0.2">
      <c r="B401" s="25"/>
      <c r="C401" s="23"/>
      <c r="D401" s="23"/>
      <c r="E401" s="24"/>
      <c r="F401" s="176" t="s">
        <v>181</v>
      </c>
      <c r="G401" s="190">
        <f>SUM('2.CAD NCCF'!G401,'3.USD NCCF'!G401,'4.EUR NCCF'!G401,'5.GBP NCCF'!G401,'6.Other(Incld) NCCF'!G401)</f>
        <v>0</v>
      </c>
      <c r="H401" s="191">
        <f>SUM('2.CAD NCCF'!H401,'3.USD NCCF'!H401,'4.EUR NCCF'!H401,'5.GBP NCCF'!H401,'6.Other(Incld) NCCF'!H401)</f>
        <v>0</v>
      </c>
      <c r="I401" s="179">
        <f>SUM('2.CAD NCCF'!I401,'3.USD NCCF'!I401,'4.EUR NCCF'!I401,'5.GBP NCCF'!I401,'6.Other(Incld) NCCF'!I401)</f>
        <v>0</v>
      </c>
      <c r="J401" s="179">
        <f>SUM('2.CAD NCCF'!J401,'3.USD NCCF'!J401,'4.EUR NCCF'!J401,'5.GBP NCCF'!J401,'6.Other(Incld) NCCF'!J401)</f>
        <v>0</v>
      </c>
      <c r="K401" s="180">
        <f>SUM('2.CAD NCCF'!K401,'3.USD NCCF'!K401,'4.EUR NCCF'!K401,'5.GBP NCCF'!K401,'6.Other(Incld) NCCF'!K401)</f>
        <v>0</v>
      </c>
      <c r="L401" s="181">
        <f>SUM('2.CAD NCCF'!L401,'3.USD NCCF'!L401,'4.EUR NCCF'!L401,'5.GBP NCCF'!L401,'6.Other(Incld) NCCF'!L401)</f>
        <v>0</v>
      </c>
      <c r="M401" s="192">
        <f>SUM('2.CAD NCCF'!M401,'3.USD NCCF'!M401,'4.EUR NCCF'!M401,'5.GBP NCCF'!M401,'6.Other(Incld) NCCF'!M401)</f>
        <v>0</v>
      </c>
      <c r="N401" s="182">
        <f>SUM('2.CAD NCCF'!N401,'3.USD NCCF'!N401,'4.EUR NCCF'!N401,'5.GBP NCCF'!N401,'6.Other(Incld) NCCF'!N401)</f>
        <v>0</v>
      </c>
      <c r="O401" s="182">
        <f>SUM('2.CAD NCCF'!O401,'3.USD NCCF'!O401,'4.EUR NCCF'!O401,'5.GBP NCCF'!O401,'6.Other(Incld) NCCF'!O401)</f>
        <v>0</v>
      </c>
      <c r="P401" s="182">
        <f>SUM('2.CAD NCCF'!P401,'3.USD NCCF'!P401,'4.EUR NCCF'!P401,'5.GBP NCCF'!P401,'6.Other(Incld) NCCF'!P401)</f>
        <v>0</v>
      </c>
      <c r="Q401" s="182">
        <f>SUM('2.CAD NCCF'!Q401,'3.USD NCCF'!Q401,'4.EUR NCCF'!Q401,'5.GBP NCCF'!Q401,'6.Other(Incld) NCCF'!Q401)</f>
        <v>0</v>
      </c>
      <c r="R401" s="182">
        <f>SUM('2.CAD NCCF'!R401,'3.USD NCCF'!R401,'4.EUR NCCF'!R401,'5.GBP NCCF'!R401,'6.Other(Incld) NCCF'!R401)</f>
        <v>0</v>
      </c>
      <c r="S401" s="182">
        <f>SUM('2.CAD NCCF'!S401,'3.USD NCCF'!S401,'4.EUR NCCF'!S401,'5.GBP NCCF'!S401,'6.Other(Incld) NCCF'!S401)</f>
        <v>0</v>
      </c>
      <c r="T401" s="182">
        <f>SUM('2.CAD NCCF'!T401,'3.USD NCCF'!T401,'4.EUR NCCF'!T401,'5.GBP NCCF'!T401,'6.Other(Incld) NCCF'!T401)</f>
        <v>0</v>
      </c>
      <c r="U401" s="178">
        <f>SUM('2.CAD NCCF'!U401,'3.USD NCCF'!U401,'4.EUR NCCF'!U401,'5.GBP NCCF'!U401,'6.Other(Incld) NCCF'!U401)</f>
        <v>0</v>
      </c>
      <c r="V401" s="183">
        <f>SUM('2.CAD NCCF'!V401,'3.USD NCCF'!V401,'4.EUR NCCF'!V401,'5.GBP NCCF'!V401,'6.Other(Incld) NCCF'!V401)</f>
        <v>0</v>
      </c>
      <c r="W401" s="243">
        <f>SUM('2.CAD NCCF'!W401,'3.USD NCCF'!W401,'4.EUR NCCF'!W401,'5.GBP NCCF'!W401,'6.Other(Incld) NCCF'!W401)</f>
        <v>0</v>
      </c>
      <c r="Y401" s="367"/>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70"/>
    </row>
    <row r="403" spans="2:25" s="72" customFormat="1" outlineLevel="1" x14ac:dyDescent="0.2">
      <c r="B403" s="25"/>
      <c r="C403" s="23"/>
      <c r="D403" s="23"/>
      <c r="E403" s="24"/>
      <c r="F403" s="176" t="s">
        <v>179</v>
      </c>
      <c r="G403" s="190">
        <f>SUM('2.CAD NCCF'!G403,'3.USD NCCF'!G403,'4.EUR NCCF'!G403,'5.GBP NCCF'!G403,'6.Other(Incld) NCCF'!G403)</f>
        <v>0</v>
      </c>
      <c r="H403" s="191">
        <f>SUM('2.CAD NCCF'!H403,'3.USD NCCF'!H403,'4.EUR NCCF'!H403,'5.GBP NCCF'!H403,'6.Other(Incld) NCCF'!H403)</f>
        <v>0</v>
      </c>
      <c r="I403" s="179">
        <f>SUM('2.CAD NCCF'!I403,'3.USD NCCF'!I403,'4.EUR NCCF'!I403,'5.GBP NCCF'!I403,'6.Other(Incld) NCCF'!I403)</f>
        <v>0</v>
      </c>
      <c r="J403" s="179">
        <f>SUM('2.CAD NCCF'!J403,'3.USD NCCF'!J403,'4.EUR NCCF'!J403,'5.GBP NCCF'!J403,'6.Other(Incld) NCCF'!J403)</f>
        <v>0</v>
      </c>
      <c r="K403" s="180">
        <f>SUM('2.CAD NCCF'!K403,'3.USD NCCF'!K403,'4.EUR NCCF'!K403,'5.GBP NCCF'!K403,'6.Other(Incld) NCCF'!K403)</f>
        <v>0</v>
      </c>
      <c r="L403" s="181">
        <f>SUM('2.CAD NCCF'!L403,'3.USD NCCF'!L403,'4.EUR NCCF'!L403,'5.GBP NCCF'!L403,'6.Other(Incld) NCCF'!L403)</f>
        <v>0</v>
      </c>
      <c r="M403" s="192">
        <f>SUM('2.CAD NCCF'!M403,'3.USD NCCF'!M403,'4.EUR NCCF'!M403,'5.GBP NCCF'!M403,'6.Other(Incld) NCCF'!M403)</f>
        <v>0</v>
      </c>
      <c r="N403" s="182">
        <f>SUM('2.CAD NCCF'!N403,'3.USD NCCF'!N403,'4.EUR NCCF'!N403,'5.GBP NCCF'!N403,'6.Other(Incld) NCCF'!N403)</f>
        <v>0</v>
      </c>
      <c r="O403" s="182">
        <f>SUM('2.CAD NCCF'!O403,'3.USD NCCF'!O403,'4.EUR NCCF'!O403,'5.GBP NCCF'!O403,'6.Other(Incld) NCCF'!O403)</f>
        <v>0</v>
      </c>
      <c r="P403" s="182">
        <f>SUM('2.CAD NCCF'!P403,'3.USD NCCF'!P403,'4.EUR NCCF'!P403,'5.GBP NCCF'!P403,'6.Other(Incld) NCCF'!P403)</f>
        <v>0</v>
      </c>
      <c r="Q403" s="182">
        <f>SUM('2.CAD NCCF'!Q403,'3.USD NCCF'!Q403,'4.EUR NCCF'!Q403,'5.GBP NCCF'!Q403,'6.Other(Incld) NCCF'!Q403)</f>
        <v>0</v>
      </c>
      <c r="R403" s="182">
        <f>SUM('2.CAD NCCF'!R403,'3.USD NCCF'!R403,'4.EUR NCCF'!R403,'5.GBP NCCF'!R403,'6.Other(Incld) NCCF'!R403)</f>
        <v>0</v>
      </c>
      <c r="S403" s="182">
        <f>SUM('2.CAD NCCF'!S403,'3.USD NCCF'!S403,'4.EUR NCCF'!S403,'5.GBP NCCF'!S403,'6.Other(Incld) NCCF'!S403)</f>
        <v>0</v>
      </c>
      <c r="T403" s="182">
        <f>SUM('2.CAD NCCF'!T403,'3.USD NCCF'!T403,'4.EUR NCCF'!T403,'5.GBP NCCF'!T403,'6.Other(Incld) NCCF'!T403)</f>
        <v>0</v>
      </c>
      <c r="U403" s="178">
        <f>SUM('2.CAD NCCF'!U403,'3.USD NCCF'!U403,'4.EUR NCCF'!U403,'5.GBP NCCF'!U403,'6.Other(Incld) NCCF'!U403)</f>
        <v>0</v>
      </c>
      <c r="V403" s="183">
        <f>SUM('2.CAD NCCF'!V403,'3.USD NCCF'!V403,'4.EUR NCCF'!V403,'5.GBP NCCF'!V403,'6.Other(Incld) NCCF'!V403)</f>
        <v>0</v>
      </c>
      <c r="W403" s="243">
        <f>SUM('2.CAD NCCF'!W403,'3.USD NCCF'!W403,'4.EUR NCCF'!W403,'5.GBP NCCF'!W403,'6.Other(Incld) NCCF'!W403)</f>
        <v>0</v>
      </c>
      <c r="Y403" s="367"/>
    </row>
    <row r="404" spans="2:25" s="72" customFormat="1" outlineLevel="1" x14ac:dyDescent="0.2">
      <c r="B404" s="25"/>
      <c r="C404" s="23"/>
      <c r="D404" s="23"/>
      <c r="E404" s="24"/>
      <c r="F404" s="176" t="s">
        <v>188</v>
      </c>
      <c r="G404" s="190">
        <f>SUM('2.CAD NCCF'!G404,'3.USD NCCF'!G404,'4.EUR NCCF'!G404,'5.GBP NCCF'!G404,'6.Other(Incld) NCCF'!G404)</f>
        <v>0</v>
      </c>
      <c r="H404" s="191">
        <f>SUM('2.CAD NCCF'!H404,'3.USD NCCF'!H404,'4.EUR NCCF'!H404,'5.GBP NCCF'!H404,'6.Other(Incld) NCCF'!H404)</f>
        <v>0</v>
      </c>
      <c r="I404" s="179">
        <f>SUM('2.CAD NCCF'!I404,'3.USD NCCF'!I404,'4.EUR NCCF'!I404,'5.GBP NCCF'!I404,'6.Other(Incld) NCCF'!I404)</f>
        <v>0</v>
      </c>
      <c r="J404" s="179">
        <f>SUM('2.CAD NCCF'!J404,'3.USD NCCF'!J404,'4.EUR NCCF'!J404,'5.GBP NCCF'!J404,'6.Other(Incld) NCCF'!J404)</f>
        <v>0</v>
      </c>
      <c r="K404" s="180">
        <f>SUM('2.CAD NCCF'!K404,'3.USD NCCF'!K404,'4.EUR NCCF'!K404,'5.GBP NCCF'!K404,'6.Other(Incld) NCCF'!K404)</f>
        <v>0</v>
      </c>
      <c r="L404" s="181">
        <f>SUM('2.CAD NCCF'!L404,'3.USD NCCF'!L404,'4.EUR NCCF'!L404,'5.GBP NCCF'!L404,'6.Other(Incld) NCCF'!L404)</f>
        <v>0</v>
      </c>
      <c r="M404" s="192">
        <f>SUM('2.CAD NCCF'!M404,'3.USD NCCF'!M404,'4.EUR NCCF'!M404,'5.GBP NCCF'!M404,'6.Other(Incld) NCCF'!M404)</f>
        <v>0</v>
      </c>
      <c r="N404" s="182">
        <f>SUM('2.CAD NCCF'!N404,'3.USD NCCF'!N404,'4.EUR NCCF'!N404,'5.GBP NCCF'!N404,'6.Other(Incld) NCCF'!N404)</f>
        <v>0</v>
      </c>
      <c r="O404" s="182">
        <f>SUM('2.CAD NCCF'!O404,'3.USD NCCF'!O404,'4.EUR NCCF'!O404,'5.GBP NCCF'!O404,'6.Other(Incld) NCCF'!O404)</f>
        <v>0</v>
      </c>
      <c r="P404" s="182">
        <f>SUM('2.CAD NCCF'!P404,'3.USD NCCF'!P404,'4.EUR NCCF'!P404,'5.GBP NCCF'!P404,'6.Other(Incld) NCCF'!P404)</f>
        <v>0</v>
      </c>
      <c r="Q404" s="182">
        <f>SUM('2.CAD NCCF'!Q404,'3.USD NCCF'!Q404,'4.EUR NCCF'!Q404,'5.GBP NCCF'!Q404,'6.Other(Incld) NCCF'!Q404)</f>
        <v>0</v>
      </c>
      <c r="R404" s="182">
        <f>SUM('2.CAD NCCF'!R404,'3.USD NCCF'!R404,'4.EUR NCCF'!R404,'5.GBP NCCF'!R404,'6.Other(Incld) NCCF'!R404)</f>
        <v>0</v>
      </c>
      <c r="S404" s="182">
        <f>SUM('2.CAD NCCF'!S404,'3.USD NCCF'!S404,'4.EUR NCCF'!S404,'5.GBP NCCF'!S404,'6.Other(Incld) NCCF'!S404)</f>
        <v>0</v>
      </c>
      <c r="T404" s="182">
        <f>SUM('2.CAD NCCF'!T404,'3.USD NCCF'!T404,'4.EUR NCCF'!T404,'5.GBP NCCF'!T404,'6.Other(Incld) NCCF'!T404)</f>
        <v>0</v>
      </c>
      <c r="U404" s="178">
        <f>SUM('2.CAD NCCF'!U404,'3.USD NCCF'!U404,'4.EUR NCCF'!U404,'5.GBP NCCF'!U404,'6.Other(Incld) NCCF'!U404)</f>
        <v>0</v>
      </c>
      <c r="V404" s="183">
        <f>SUM('2.CAD NCCF'!V404,'3.USD NCCF'!V404,'4.EUR NCCF'!V404,'5.GBP NCCF'!V404,'6.Other(Incld) NCCF'!V404)</f>
        <v>0</v>
      </c>
      <c r="W404" s="243">
        <f>SUM('2.CAD NCCF'!W404,'3.USD NCCF'!W404,'4.EUR NCCF'!W404,'5.GBP NCCF'!W404,'6.Other(Incld) NCCF'!W404)</f>
        <v>0</v>
      </c>
      <c r="Y404" s="367"/>
    </row>
    <row r="405" spans="2:25" s="72" customFormat="1" x14ac:dyDescent="0.2">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70"/>
    </row>
    <row r="406" spans="2:25" s="72" customFormat="1" outlineLevel="1" x14ac:dyDescent="0.2">
      <c r="B406" s="25"/>
      <c r="C406" s="23"/>
      <c r="D406" s="23"/>
      <c r="E406" s="24"/>
      <c r="F406" s="176" t="s">
        <v>342</v>
      </c>
      <c r="G406" s="190">
        <f>SUM('2.CAD NCCF'!G406,'3.USD NCCF'!G406,'4.EUR NCCF'!G406,'5.GBP NCCF'!G406,'6.Other(Incld) NCCF'!G406)</f>
        <v>0</v>
      </c>
      <c r="H406" s="191">
        <f>SUM('2.CAD NCCF'!H406,'3.USD NCCF'!H406,'4.EUR NCCF'!H406,'5.GBP NCCF'!H406,'6.Other(Incld) NCCF'!H406)</f>
        <v>0</v>
      </c>
      <c r="I406" s="179">
        <f>SUM('2.CAD NCCF'!I406,'3.USD NCCF'!I406,'4.EUR NCCF'!I406,'5.GBP NCCF'!I406,'6.Other(Incld) NCCF'!I406)</f>
        <v>0</v>
      </c>
      <c r="J406" s="179">
        <f>SUM('2.CAD NCCF'!J406,'3.USD NCCF'!J406,'4.EUR NCCF'!J406,'5.GBP NCCF'!J406,'6.Other(Incld) NCCF'!J406)</f>
        <v>0</v>
      </c>
      <c r="K406" s="180">
        <f>SUM('2.CAD NCCF'!K406,'3.USD NCCF'!K406,'4.EUR NCCF'!K406,'5.GBP NCCF'!K406,'6.Other(Incld) NCCF'!K406)</f>
        <v>0</v>
      </c>
      <c r="L406" s="181">
        <f>SUM('2.CAD NCCF'!L406,'3.USD NCCF'!L406,'4.EUR NCCF'!L406,'5.GBP NCCF'!L406,'6.Other(Incld) NCCF'!L406)</f>
        <v>0</v>
      </c>
      <c r="M406" s="192">
        <f>SUM('2.CAD NCCF'!M406,'3.USD NCCF'!M406,'4.EUR NCCF'!M406,'5.GBP NCCF'!M406,'6.Other(Incld) NCCF'!M406)</f>
        <v>0</v>
      </c>
      <c r="N406" s="182">
        <f>SUM('2.CAD NCCF'!N406,'3.USD NCCF'!N406,'4.EUR NCCF'!N406,'5.GBP NCCF'!N406,'6.Other(Incld) NCCF'!N406)</f>
        <v>0</v>
      </c>
      <c r="O406" s="182">
        <f>SUM('2.CAD NCCF'!O406,'3.USD NCCF'!O406,'4.EUR NCCF'!O406,'5.GBP NCCF'!O406,'6.Other(Incld) NCCF'!O406)</f>
        <v>0</v>
      </c>
      <c r="P406" s="182">
        <f>SUM('2.CAD NCCF'!P406,'3.USD NCCF'!P406,'4.EUR NCCF'!P406,'5.GBP NCCF'!P406,'6.Other(Incld) NCCF'!P406)</f>
        <v>0</v>
      </c>
      <c r="Q406" s="182">
        <f>SUM('2.CAD NCCF'!Q406,'3.USD NCCF'!Q406,'4.EUR NCCF'!Q406,'5.GBP NCCF'!Q406,'6.Other(Incld) NCCF'!Q406)</f>
        <v>0</v>
      </c>
      <c r="R406" s="182">
        <f>SUM('2.CAD NCCF'!R406,'3.USD NCCF'!R406,'4.EUR NCCF'!R406,'5.GBP NCCF'!R406,'6.Other(Incld) NCCF'!R406)</f>
        <v>0</v>
      </c>
      <c r="S406" s="182">
        <f>SUM('2.CAD NCCF'!S406,'3.USD NCCF'!S406,'4.EUR NCCF'!S406,'5.GBP NCCF'!S406,'6.Other(Incld) NCCF'!S406)</f>
        <v>0</v>
      </c>
      <c r="T406" s="182">
        <f>SUM('2.CAD NCCF'!T406,'3.USD NCCF'!T406,'4.EUR NCCF'!T406,'5.GBP NCCF'!T406,'6.Other(Incld) NCCF'!T406)</f>
        <v>0</v>
      </c>
      <c r="U406" s="178">
        <f>SUM('2.CAD NCCF'!U406,'3.USD NCCF'!U406,'4.EUR NCCF'!U406,'5.GBP NCCF'!U406,'6.Other(Incld) NCCF'!U406)</f>
        <v>0</v>
      </c>
      <c r="V406" s="183">
        <f>SUM('2.CAD NCCF'!V406,'3.USD NCCF'!V406,'4.EUR NCCF'!V406,'5.GBP NCCF'!V406,'6.Other(Incld) NCCF'!V406)</f>
        <v>0</v>
      </c>
      <c r="W406" s="243">
        <f>SUM('2.CAD NCCF'!W406,'3.USD NCCF'!W406,'4.EUR NCCF'!W406,'5.GBP NCCF'!W406,'6.Other(Incld) NCCF'!W406)</f>
        <v>0</v>
      </c>
      <c r="Y406" s="367"/>
    </row>
    <row r="407" spans="2:25" s="72" customFormat="1" outlineLevel="1" x14ac:dyDescent="0.2">
      <c r="B407" s="25"/>
      <c r="C407" s="23"/>
      <c r="D407" s="23"/>
      <c r="E407" s="24"/>
      <c r="F407" s="176" t="s">
        <v>343</v>
      </c>
      <c r="G407" s="190">
        <f>SUM('2.CAD NCCF'!G407,'3.USD NCCF'!G407,'4.EUR NCCF'!G407,'5.GBP NCCF'!G407,'6.Other(Incld) NCCF'!G407)</f>
        <v>0</v>
      </c>
      <c r="H407" s="191">
        <f>SUM('2.CAD NCCF'!H407,'3.USD NCCF'!H407,'4.EUR NCCF'!H407,'5.GBP NCCF'!H407,'6.Other(Incld) NCCF'!H407)</f>
        <v>0</v>
      </c>
      <c r="I407" s="179">
        <f>SUM('2.CAD NCCF'!I407,'3.USD NCCF'!I407,'4.EUR NCCF'!I407,'5.GBP NCCF'!I407,'6.Other(Incld) NCCF'!I407)</f>
        <v>0</v>
      </c>
      <c r="J407" s="179">
        <f>SUM('2.CAD NCCF'!J407,'3.USD NCCF'!J407,'4.EUR NCCF'!J407,'5.GBP NCCF'!J407,'6.Other(Incld) NCCF'!J407)</f>
        <v>0</v>
      </c>
      <c r="K407" s="180">
        <f>SUM('2.CAD NCCF'!K407,'3.USD NCCF'!K407,'4.EUR NCCF'!K407,'5.GBP NCCF'!K407,'6.Other(Incld) NCCF'!K407)</f>
        <v>0</v>
      </c>
      <c r="L407" s="181">
        <f>SUM('2.CAD NCCF'!L407,'3.USD NCCF'!L407,'4.EUR NCCF'!L407,'5.GBP NCCF'!L407,'6.Other(Incld) NCCF'!L407)</f>
        <v>0</v>
      </c>
      <c r="M407" s="192">
        <f>SUM('2.CAD NCCF'!M407,'3.USD NCCF'!M407,'4.EUR NCCF'!M407,'5.GBP NCCF'!M407,'6.Other(Incld) NCCF'!M407)</f>
        <v>0</v>
      </c>
      <c r="N407" s="182">
        <f>SUM('2.CAD NCCF'!N407,'3.USD NCCF'!N407,'4.EUR NCCF'!N407,'5.GBP NCCF'!N407,'6.Other(Incld) NCCF'!N407)</f>
        <v>0</v>
      </c>
      <c r="O407" s="182">
        <f>SUM('2.CAD NCCF'!O407,'3.USD NCCF'!O407,'4.EUR NCCF'!O407,'5.GBP NCCF'!O407,'6.Other(Incld) NCCF'!O407)</f>
        <v>0</v>
      </c>
      <c r="P407" s="182">
        <f>SUM('2.CAD NCCF'!P407,'3.USD NCCF'!P407,'4.EUR NCCF'!P407,'5.GBP NCCF'!P407,'6.Other(Incld) NCCF'!P407)</f>
        <v>0</v>
      </c>
      <c r="Q407" s="182">
        <f>SUM('2.CAD NCCF'!Q407,'3.USD NCCF'!Q407,'4.EUR NCCF'!Q407,'5.GBP NCCF'!Q407,'6.Other(Incld) NCCF'!Q407)</f>
        <v>0</v>
      </c>
      <c r="R407" s="182">
        <f>SUM('2.CAD NCCF'!R407,'3.USD NCCF'!R407,'4.EUR NCCF'!R407,'5.GBP NCCF'!R407,'6.Other(Incld) NCCF'!R407)</f>
        <v>0</v>
      </c>
      <c r="S407" s="182">
        <f>SUM('2.CAD NCCF'!S407,'3.USD NCCF'!S407,'4.EUR NCCF'!S407,'5.GBP NCCF'!S407,'6.Other(Incld) NCCF'!S407)</f>
        <v>0</v>
      </c>
      <c r="T407" s="182">
        <f>SUM('2.CAD NCCF'!T407,'3.USD NCCF'!T407,'4.EUR NCCF'!T407,'5.GBP NCCF'!T407,'6.Other(Incld) NCCF'!T407)</f>
        <v>0</v>
      </c>
      <c r="U407" s="178">
        <f>SUM('2.CAD NCCF'!U407,'3.USD NCCF'!U407,'4.EUR NCCF'!U407,'5.GBP NCCF'!U407,'6.Other(Incld) NCCF'!U407)</f>
        <v>0</v>
      </c>
      <c r="V407" s="183">
        <f>SUM('2.CAD NCCF'!V407,'3.USD NCCF'!V407,'4.EUR NCCF'!V407,'5.GBP NCCF'!V407,'6.Other(Incld) NCCF'!V407)</f>
        <v>0</v>
      </c>
      <c r="W407" s="243">
        <f>SUM('2.CAD NCCF'!W407,'3.USD NCCF'!W407,'4.EUR NCCF'!W407,'5.GBP NCCF'!W407,'6.Other(Incld) NCCF'!W407)</f>
        <v>0</v>
      </c>
      <c r="Y407" s="367"/>
    </row>
    <row r="408" spans="2:25" s="72" customFormat="1" x14ac:dyDescent="0.2">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70"/>
    </row>
    <row r="409" spans="2:25" s="72" customFormat="1" outlineLevel="1" x14ac:dyDescent="0.2">
      <c r="B409" s="25"/>
      <c r="C409" s="23"/>
      <c r="D409" s="23"/>
      <c r="E409" s="24"/>
      <c r="F409" s="176" t="s">
        <v>345</v>
      </c>
      <c r="G409" s="190">
        <f>SUM('2.CAD NCCF'!G409,'3.USD NCCF'!G409,'4.EUR NCCF'!G409,'5.GBP NCCF'!G409,'6.Other(Incld) NCCF'!G409)</f>
        <v>0</v>
      </c>
      <c r="H409" s="191">
        <f>SUM('2.CAD NCCF'!H409,'3.USD NCCF'!H409,'4.EUR NCCF'!H409,'5.GBP NCCF'!H409,'6.Other(Incld) NCCF'!H409)</f>
        <v>0</v>
      </c>
      <c r="I409" s="179">
        <f>SUM('2.CAD NCCF'!I409,'3.USD NCCF'!I409,'4.EUR NCCF'!I409,'5.GBP NCCF'!I409,'6.Other(Incld) NCCF'!I409)</f>
        <v>0</v>
      </c>
      <c r="J409" s="179">
        <f>SUM('2.CAD NCCF'!J409,'3.USD NCCF'!J409,'4.EUR NCCF'!J409,'5.GBP NCCF'!J409,'6.Other(Incld) NCCF'!J409)</f>
        <v>0</v>
      </c>
      <c r="K409" s="180">
        <f>SUM('2.CAD NCCF'!K409,'3.USD NCCF'!K409,'4.EUR NCCF'!K409,'5.GBP NCCF'!K409,'6.Other(Incld) NCCF'!K409)</f>
        <v>0</v>
      </c>
      <c r="L409" s="181">
        <f>SUM('2.CAD NCCF'!L409,'3.USD NCCF'!L409,'4.EUR NCCF'!L409,'5.GBP NCCF'!L409,'6.Other(Incld) NCCF'!L409)</f>
        <v>0</v>
      </c>
      <c r="M409" s="192">
        <f>SUM('2.CAD NCCF'!M409,'3.USD NCCF'!M409,'4.EUR NCCF'!M409,'5.GBP NCCF'!M409,'6.Other(Incld) NCCF'!M409)</f>
        <v>0</v>
      </c>
      <c r="N409" s="182">
        <f>SUM('2.CAD NCCF'!N409,'3.USD NCCF'!N409,'4.EUR NCCF'!N409,'5.GBP NCCF'!N409,'6.Other(Incld) NCCF'!N409)</f>
        <v>0</v>
      </c>
      <c r="O409" s="182">
        <f>SUM('2.CAD NCCF'!O409,'3.USD NCCF'!O409,'4.EUR NCCF'!O409,'5.GBP NCCF'!O409,'6.Other(Incld) NCCF'!O409)</f>
        <v>0</v>
      </c>
      <c r="P409" s="182">
        <f>SUM('2.CAD NCCF'!P409,'3.USD NCCF'!P409,'4.EUR NCCF'!P409,'5.GBP NCCF'!P409,'6.Other(Incld) NCCF'!P409)</f>
        <v>0</v>
      </c>
      <c r="Q409" s="182">
        <f>SUM('2.CAD NCCF'!Q409,'3.USD NCCF'!Q409,'4.EUR NCCF'!Q409,'5.GBP NCCF'!Q409,'6.Other(Incld) NCCF'!Q409)</f>
        <v>0</v>
      </c>
      <c r="R409" s="182">
        <f>SUM('2.CAD NCCF'!R409,'3.USD NCCF'!R409,'4.EUR NCCF'!R409,'5.GBP NCCF'!R409,'6.Other(Incld) NCCF'!R409)</f>
        <v>0</v>
      </c>
      <c r="S409" s="182">
        <f>SUM('2.CAD NCCF'!S409,'3.USD NCCF'!S409,'4.EUR NCCF'!S409,'5.GBP NCCF'!S409,'6.Other(Incld) NCCF'!S409)</f>
        <v>0</v>
      </c>
      <c r="T409" s="182">
        <f>SUM('2.CAD NCCF'!T409,'3.USD NCCF'!T409,'4.EUR NCCF'!T409,'5.GBP NCCF'!T409,'6.Other(Incld) NCCF'!T409)</f>
        <v>0</v>
      </c>
      <c r="U409" s="178">
        <f>SUM('2.CAD NCCF'!U409,'3.USD NCCF'!U409,'4.EUR NCCF'!U409,'5.GBP NCCF'!U409,'6.Other(Incld) NCCF'!U409)</f>
        <v>0</v>
      </c>
      <c r="V409" s="183">
        <f>SUM('2.CAD NCCF'!V409,'3.USD NCCF'!V409,'4.EUR NCCF'!V409,'5.GBP NCCF'!V409,'6.Other(Incld) NCCF'!V409)</f>
        <v>0</v>
      </c>
      <c r="W409" s="243">
        <f>SUM('2.CAD NCCF'!W409,'3.USD NCCF'!W409,'4.EUR NCCF'!W409,'5.GBP NCCF'!W409,'6.Other(Incld) NCCF'!W409)</f>
        <v>0</v>
      </c>
      <c r="Y409" s="367"/>
    </row>
    <row r="410" spans="2:25" s="72" customFormat="1" outlineLevel="1" x14ac:dyDescent="0.2">
      <c r="B410" s="25"/>
      <c r="C410" s="23"/>
      <c r="D410" s="23"/>
      <c r="E410" s="24"/>
      <c r="F410" s="176" t="s">
        <v>346</v>
      </c>
      <c r="G410" s="190">
        <f>SUM('2.CAD NCCF'!G410,'3.USD NCCF'!G410,'4.EUR NCCF'!G410,'5.GBP NCCF'!G410,'6.Other(Incld) NCCF'!G410)</f>
        <v>0</v>
      </c>
      <c r="H410" s="191">
        <f>SUM('2.CAD NCCF'!H410,'3.USD NCCF'!H410,'4.EUR NCCF'!H410,'5.GBP NCCF'!H410,'6.Other(Incld) NCCF'!H410)</f>
        <v>0</v>
      </c>
      <c r="I410" s="179">
        <f>SUM('2.CAD NCCF'!I410,'3.USD NCCF'!I410,'4.EUR NCCF'!I410,'5.GBP NCCF'!I410,'6.Other(Incld) NCCF'!I410)</f>
        <v>0</v>
      </c>
      <c r="J410" s="179">
        <f>SUM('2.CAD NCCF'!J410,'3.USD NCCF'!J410,'4.EUR NCCF'!J410,'5.GBP NCCF'!J410,'6.Other(Incld) NCCF'!J410)</f>
        <v>0</v>
      </c>
      <c r="K410" s="180">
        <f>SUM('2.CAD NCCF'!K410,'3.USD NCCF'!K410,'4.EUR NCCF'!K410,'5.GBP NCCF'!K410,'6.Other(Incld) NCCF'!K410)</f>
        <v>0</v>
      </c>
      <c r="L410" s="181">
        <f>SUM('2.CAD NCCF'!L410,'3.USD NCCF'!L410,'4.EUR NCCF'!L410,'5.GBP NCCF'!L410,'6.Other(Incld) NCCF'!L410)</f>
        <v>0</v>
      </c>
      <c r="M410" s="192">
        <f>SUM('2.CAD NCCF'!M410,'3.USD NCCF'!M410,'4.EUR NCCF'!M410,'5.GBP NCCF'!M410,'6.Other(Incld) NCCF'!M410)</f>
        <v>0</v>
      </c>
      <c r="N410" s="182">
        <f>SUM('2.CAD NCCF'!N410,'3.USD NCCF'!N410,'4.EUR NCCF'!N410,'5.GBP NCCF'!N410,'6.Other(Incld) NCCF'!N410)</f>
        <v>0</v>
      </c>
      <c r="O410" s="182">
        <f>SUM('2.CAD NCCF'!O410,'3.USD NCCF'!O410,'4.EUR NCCF'!O410,'5.GBP NCCF'!O410,'6.Other(Incld) NCCF'!O410)</f>
        <v>0</v>
      </c>
      <c r="P410" s="182">
        <f>SUM('2.CAD NCCF'!P410,'3.USD NCCF'!P410,'4.EUR NCCF'!P410,'5.GBP NCCF'!P410,'6.Other(Incld) NCCF'!P410)</f>
        <v>0</v>
      </c>
      <c r="Q410" s="182">
        <f>SUM('2.CAD NCCF'!Q410,'3.USD NCCF'!Q410,'4.EUR NCCF'!Q410,'5.GBP NCCF'!Q410,'6.Other(Incld) NCCF'!Q410)</f>
        <v>0</v>
      </c>
      <c r="R410" s="182">
        <f>SUM('2.CAD NCCF'!R410,'3.USD NCCF'!R410,'4.EUR NCCF'!R410,'5.GBP NCCF'!R410,'6.Other(Incld) NCCF'!R410)</f>
        <v>0</v>
      </c>
      <c r="S410" s="182">
        <f>SUM('2.CAD NCCF'!S410,'3.USD NCCF'!S410,'4.EUR NCCF'!S410,'5.GBP NCCF'!S410,'6.Other(Incld) NCCF'!S410)</f>
        <v>0</v>
      </c>
      <c r="T410" s="182">
        <f>SUM('2.CAD NCCF'!T410,'3.USD NCCF'!T410,'4.EUR NCCF'!T410,'5.GBP NCCF'!T410,'6.Other(Incld) NCCF'!T410)</f>
        <v>0</v>
      </c>
      <c r="U410" s="178">
        <f>SUM('2.CAD NCCF'!U410,'3.USD NCCF'!U410,'4.EUR NCCF'!U410,'5.GBP NCCF'!U410,'6.Other(Incld) NCCF'!U410)</f>
        <v>0</v>
      </c>
      <c r="V410" s="183">
        <f>SUM('2.CAD NCCF'!V410,'3.USD NCCF'!V410,'4.EUR NCCF'!V410,'5.GBP NCCF'!V410,'6.Other(Incld) NCCF'!V410)</f>
        <v>0</v>
      </c>
      <c r="W410" s="243">
        <f>SUM('2.CAD NCCF'!W410,'3.USD NCCF'!W410,'4.EUR NCCF'!W410,'5.GBP NCCF'!W410,'6.Other(Incld) NCCF'!W410)</f>
        <v>0</v>
      </c>
      <c r="Y410" s="367"/>
    </row>
    <row r="411" spans="2:25" s="72" customFormat="1" x14ac:dyDescent="0.2">
      <c r="B411" s="25"/>
      <c r="C411" s="23"/>
      <c r="D411" s="23" t="s">
        <v>63</v>
      </c>
      <c r="E411" s="24"/>
      <c r="F411" s="24"/>
      <c r="G411" s="69">
        <f t="shared" ref="G411:W411" si="88">SUBTOTAL(9,G412:G414)</f>
        <v>0</v>
      </c>
      <c r="H411" s="66">
        <f t="shared" si="88"/>
        <v>0</v>
      </c>
      <c r="I411" s="66">
        <f t="shared" si="88"/>
        <v>0</v>
      </c>
      <c r="J411" s="66">
        <f t="shared" si="88"/>
        <v>0</v>
      </c>
      <c r="K411" s="66">
        <f t="shared" si="88"/>
        <v>0</v>
      </c>
      <c r="L411" s="51">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70"/>
    </row>
    <row r="412" spans="2:25" s="72" customFormat="1" outlineLevel="1" x14ac:dyDescent="0.2">
      <c r="B412" s="25"/>
      <c r="C412" s="23"/>
      <c r="D412" s="23"/>
      <c r="E412" s="24"/>
      <c r="F412" s="176" t="s">
        <v>190</v>
      </c>
      <c r="G412" s="190">
        <f>SUM('2.CAD NCCF'!G412,'3.USD NCCF'!G412,'4.EUR NCCF'!G412,'5.GBP NCCF'!G412,'6.Other(Incld) NCCF'!G412)</f>
        <v>0</v>
      </c>
      <c r="H412" s="191">
        <f>SUM('2.CAD NCCF'!H412,'3.USD NCCF'!H412,'4.EUR NCCF'!H412,'5.GBP NCCF'!H412,'6.Other(Incld) NCCF'!H412)</f>
        <v>0</v>
      </c>
      <c r="I412" s="179">
        <f>SUM('2.CAD NCCF'!I412,'3.USD NCCF'!I412,'4.EUR NCCF'!I412,'5.GBP NCCF'!I412,'6.Other(Incld) NCCF'!I412)</f>
        <v>0</v>
      </c>
      <c r="J412" s="179">
        <f>SUM('2.CAD NCCF'!J412,'3.USD NCCF'!J412,'4.EUR NCCF'!J412,'5.GBP NCCF'!J412,'6.Other(Incld) NCCF'!J412)</f>
        <v>0</v>
      </c>
      <c r="K412" s="180">
        <f>SUM('2.CAD NCCF'!K412,'3.USD NCCF'!K412,'4.EUR NCCF'!K412,'5.GBP NCCF'!K412,'6.Other(Incld) NCCF'!K412)</f>
        <v>0</v>
      </c>
      <c r="L412" s="181">
        <f>SUM('2.CAD NCCF'!L412,'3.USD NCCF'!L412,'4.EUR NCCF'!L412,'5.GBP NCCF'!L412,'6.Other(Incld) NCCF'!L412)</f>
        <v>0</v>
      </c>
      <c r="M412" s="192">
        <f>SUM('2.CAD NCCF'!M412,'3.USD NCCF'!M412,'4.EUR NCCF'!M412,'5.GBP NCCF'!M412,'6.Other(Incld) NCCF'!M412)</f>
        <v>0</v>
      </c>
      <c r="N412" s="182">
        <f>SUM('2.CAD NCCF'!N412,'3.USD NCCF'!N412,'4.EUR NCCF'!N412,'5.GBP NCCF'!N412,'6.Other(Incld) NCCF'!N412)</f>
        <v>0</v>
      </c>
      <c r="O412" s="182">
        <f>SUM('2.CAD NCCF'!O412,'3.USD NCCF'!O412,'4.EUR NCCF'!O412,'5.GBP NCCF'!O412,'6.Other(Incld) NCCF'!O412)</f>
        <v>0</v>
      </c>
      <c r="P412" s="182">
        <f>SUM('2.CAD NCCF'!P412,'3.USD NCCF'!P412,'4.EUR NCCF'!P412,'5.GBP NCCF'!P412,'6.Other(Incld) NCCF'!P412)</f>
        <v>0</v>
      </c>
      <c r="Q412" s="182">
        <f>SUM('2.CAD NCCF'!Q412,'3.USD NCCF'!Q412,'4.EUR NCCF'!Q412,'5.GBP NCCF'!Q412,'6.Other(Incld) NCCF'!Q412)</f>
        <v>0</v>
      </c>
      <c r="R412" s="182">
        <f>SUM('2.CAD NCCF'!R412,'3.USD NCCF'!R412,'4.EUR NCCF'!R412,'5.GBP NCCF'!R412,'6.Other(Incld) NCCF'!R412)</f>
        <v>0</v>
      </c>
      <c r="S412" s="182">
        <f>SUM('2.CAD NCCF'!S412,'3.USD NCCF'!S412,'4.EUR NCCF'!S412,'5.GBP NCCF'!S412,'6.Other(Incld) NCCF'!S412)</f>
        <v>0</v>
      </c>
      <c r="T412" s="182">
        <f>SUM('2.CAD NCCF'!T412,'3.USD NCCF'!T412,'4.EUR NCCF'!T412,'5.GBP NCCF'!T412,'6.Other(Incld) NCCF'!T412)</f>
        <v>0</v>
      </c>
      <c r="U412" s="178">
        <f>SUM('2.CAD NCCF'!U412,'3.USD NCCF'!U412,'4.EUR NCCF'!U412,'5.GBP NCCF'!U412,'6.Other(Incld) NCCF'!U412)</f>
        <v>0</v>
      </c>
      <c r="V412" s="183">
        <f>SUM('2.CAD NCCF'!V412,'3.USD NCCF'!V412,'4.EUR NCCF'!V412,'5.GBP NCCF'!V412,'6.Other(Incld) NCCF'!V412)</f>
        <v>0</v>
      </c>
      <c r="W412" s="243">
        <f>SUM('2.CAD NCCF'!W412,'3.USD NCCF'!W412,'4.EUR NCCF'!W412,'5.GBP NCCF'!W412,'6.Other(Incld) NCCF'!W412)</f>
        <v>0</v>
      </c>
      <c r="Y412" s="367"/>
    </row>
    <row r="413" spans="2:25" s="72" customFormat="1" outlineLevel="1" x14ac:dyDescent="0.2">
      <c r="B413" s="25"/>
      <c r="C413" s="23"/>
      <c r="D413" s="23"/>
      <c r="E413" s="24"/>
      <c r="F413" s="176" t="s">
        <v>191</v>
      </c>
      <c r="G413" s="190">
        <f>SUM('2.CAD NCCF'!G413,'3.USD NCCF'!G413,'4.EUR NCCF'!G413,'5.GBP NCCF'!G413,'6.Other(Incld) NCCF'!G413)</f>
        <v>0</v>
      </c>
      <c r="H413" s="191">
        <f>SUM('2.CAD NCCF'!H413,'3.USD NCCF'!H413,'4.EUR NCCF'!H413,'5.GBP NCCF'!H413,'6.Other(Incld) NCCF'!H413)</f>
        <v>0</v>
      </c>
      <c r="I413" s="179">
        <f>SUM('2.CAD NCCF'!I413,'3.USD NCCF'!I413,'4.EUR NCCF'!I413,'5.GBP NCCF'!I413,'6.Other(Incld) NCCF'!I413)</f>
        <v>0</v>
      </c>
      <c r="J413" s="179">
        <f>SUM('2.CAD NCCF'!J413,'3.USD NCCF'!J413,'4.EUR NCCF'!J413,'5.GBP NCCF'!J413,'6.Other(Incld) NCCF'!J413)</f>
        <v>0</v>
      </c>
      <c r="K413" s="180">
        <f>SUM('2.CAD NCCF'!K413,'3.USD NCCF'!K413,'4.EUR NCCF'!K413,'5.GBP NCCF'!K413,'6.Other(Incld) NCCF'!K413)</f>
        <v>0</v>
      </c>
      <c r="L413" s="181">
        <f>SUM('2.CAD NCCF'!L413,'3.USD NCCF'!L413,'4.EUR NCCF'!L413,'5.GBP NCCF'!L413,'6.Other(Incld) NCCF'!L413)</f>
        <v>0</v>
      </c>
      <c r="M413" s="192">
        <f>SUM('2.CAD NCCF'!M413,'3.USD NCCF'!M413,'4.EUR NCCF'!M413,'5.GBP NCCF'!M413,'6.Other(Incld) NCCF'!M413)</f>
        <v>0</v>
      </c>
      <c r="N413" s="182">
        <f>SUM('2.CAD NCCF'!N413,'3.USD NCCF'!N413,'4.EUR NCCF'!N413,'5.GBP NCCF'!N413,'6.Other(Incld) NCCF'!N413)</f>
        <v>0</v>
      </c>
      <c r="O413" s="182">
        <f>SUM('2.CAD NCCF'!O413,'3.USD NCCF'!O413,'4.EUR NCCF'!O413,'5.GBP NCCF'!O413,'6.Other(Incld) NCCF'!O413)</f>
        <v>0</v>
      </c>
      <c r="P413" s="182">
        <f>SUM('2.CAD NCCF'!P413,'3.USD NCCF'!P413,'4.EUR NCCF'!P413,'5.GBP NCCF'!P413,'6.Other(Incld) NCCF'!P413)</f>
        <v>0</v>
      </c>
      <c r="Q413" s="182">
        <f>SUM('2.CAD NCCF'!Q413,'3.USD NCCF'!Q413,'4.EUR NCCF'!Q413,'5.GBP NCCF'!Q413,'6.Other(Incld) NCCF'!Q413)</f>
        <v>0</v>
      </c>
      <c r="R413" s="182">
        <f>SUM('2.CAD NCCF'!R413,'3.USD NCCF'!R413,'4.EUR NCCF'!R413,'5.GBP NCCF'!R413,'6.Other(Incld) NCCF'!R413)</f>
        <v>0</v>
      </c>
      <c r="S413" s="182">
        <f>SUM('2.CAD NCCF'!S413,'3.USD NCCF'!S413,'4.EUR NCCF'!S413,'5.GBP NCCF'!S413,'6.Other(Incld) NCCF'!S413)</f>
        <v>0</v>
      </c>
      <c r="T413" s="182">
        <f>SUM('2.CAD NCCF'!T413,'3.USD NCCF'!T413,'4.EUR NCCF'!T413,'5.GBP NCCF'!T413,'6.Other(Incld) NCCF'!T413)</f>
        <v>0</v>
      </c>
      <c r="U413" s="178">
        <f>SUM('2.CAD NCCF'!U413,'3.USD NCCF'!U413,'4.EUR NCCF'!U413,'5.GBP NCCF'!U413,'6.Other(Incld) NCCF'!U413)</f>
        <v>0</v>
      </c>
      <c r="V413" s="183">
        <f>SUM('2.CAD NCCF'!V413,'3.USD NCCF'!V413,'4.EUR NCCF'!V413,'5.GBP NCCF'!V413,'6.Other(Incld) NCCF'!V413)</f>
        <v>0</v>
      </c>
      <c r="W413" s="243">
        <f>SUM('2.CAD NCCF'!W413,'3.USD NCCF'!W413,'4.EUR NCCF'!W413,'5.GBP NCCF'!W413,'6.Other(Incld) NCCF'!W413)</f>
        <v>0</v>
      </c>
      <c r="Y413" s="367"/>
    </row>
    <row r="414" spans="2:25" s="72" customFormat="1" outlineLevel="1" x14ac:dyDescent="0.2">
      <c r="B414" s="25"/>
      <c r="C414" s="23"/>
      <c r="D414" s="23"/>
      <c r="E414" s="24"/>
      <c r="F414" s="176" t="s">
        <v>189</v>
      </c>
      <c r="G414" s="190">
        <f>SUM('2.CAD NCCF'!G414,'3.USD NCCF'!G414,'4.EUR NCCF'!G414,'5.GBP NCCF'!G414,'6.Other(Incld) NCCF'!G414)</f>
        <v>0</v>
      </c>
      <c r="H414" s="191">
        <f>SUM('2.CAD NCCF'!H414,'3.USD NCCF'!H414,'4.EUR NCCF'!H414,'5.GBP NCCF'!H414,'6.Other(Incld) NCCF'!H414)</f>
        <v>0</v>
      </c>
      <c r="I414" s="179">
        <f>SUM('2.CAD NCCF'!I414,'3.USD NCCF'!I414,'4.EUR NCCF'!I414,'5.GBP NCCF'!I414,'6.Other(Incld) NCCF'!I414)</f>
        <v>0</v>
      </c>
      <c r="J414" s="179">
        <f>SUM('2.CAD NCCF'!J414,'3.USD NCCF'!J414,'4.EUR NCCF'!J414,'5.GBP NCCF'!J414,'6.Other(Incld) NCCF'!J414)</f>
        <v>0</v>
      </c>
      <c r="K414" s="180">
        <f>SUM('2.CAD NCCF'!K414,'3.USD NCCF'!K414,'4.EUR NCCF'!K414,'5.GBP NCCF'!K414,'6.Other(Incld) NCCF'!K414)</f>
        <v>0</v>
      </c>
      <c r="L414" s="181">
        <f>SUM('2.CAD NCCF'!L414,'3.USD NCCF'!L414,'4.EUR NCCF'!L414,'5.GBP NCCF'!L414,'6.Other(Incld) NCCF'!L414)</f>
        <v>0</v>
      </c>
      <c r="M414" s="192">
        <f>SUM('2.CAD NCCF'!M414,'3.USD NCCF'!M414,'4.EUR NCCF'!M414,'5.GBP NCCF'!M414,'6.Other(Incld) NCCF'!M414)</f>
        <v>0</v>
      </c>
      <c r="N414" s="182">
        <f>SUM('2.CAD NCCF'!N414,'3.USD NCCF'!N414,'4.EUR NCCF'!N414,'5.GBP NCCF'!N414,'6.Other(Incld) NCCF'!N414)</f>
        <v>0</v>
      </c>
      <c r="O414" s="182">
        <f>SUM('2.CAD NCCF'!O414,'3.USD NCCF'!O414,'4.EUR NCCF'!O414,'5.GBP NCCF'!O414,'6.Other(Incld) NCCF'!O414)</f>
        <v>0</v>
      </c>
      <c r="P414" s="182">
        <f>SUM('2.CAD NCCF'!P414,'3.USD NCCF'!P414,'4.EUR NCCF'!P414,'5.GBP NCCF'!P414,'6.Other(Incld) NCCF'!P414)</f>
        <v>0</v>
      </c>
      <c r="Q414" s="182">
        <f>SUM('2.CAD NCCF'!Q414,'3.USD NCCF'!Q414,'4.EUR NCCF'!Q414,'5.GBP NCCF'!Q414,'6.Other(Incld) NCCF'!Q414)</f>
        <v>0</v>
      </c>
      <c r="R414" s="182">
        <f>SUM('2.CAD NCCF'!R414,'3.USD NCCF'!R414,'4.EUR NCCF'!R414,'5.GBP NCCF'!R414,'6.Other(Incld) NCCF'!R414)</f>
        <v>0</v>
      </c>
      <c r="S414" s="182">
        <f>SUM('2.CAD NCCF'!S414,'3.USD NCCF'!S414,'4.EUR NCCF'!S414,'5.GBP NCCF'!S414,'6.Other(Incld) NCCF'!S414)</f>
        <v>0</v>
      </c>
      <c r="T414" s="182">
        <f>SUM('2.CAD NCCF'!T414,'3.USD NCCF'!T414,'4.EUR NCCF'!T414,'5.GBP NCCF'!T414,'6.Other(Incld) NCCF'!T414)</f>
        <v>0</v>
      </c>
      <c r="U414" s="178">
        <f>SUM('2.CAD NCCF'!U414,'3.USD NCCF'!U414,'4.EUR NCCF'!U414,'5.GBP NCCF'!U414,'6.Other(Incld) NCCF'!U414)</f>
        <v>0</v>
      </c>
      <c r="V414" s="183">
        <f>SUM('2.CAD NCCF'!V414,'3.USD NCCF'!V414,'4.EUR NCCF'!V414,'5.GBP NCCF'!V414,'6.Other(Incld) NCCF'!V414)</f>
        <v>0</v>
      </c>
      <c r="W414" s="243">
        <f>SUM('2.CAD NCCF'!W414,'3.USD NCCF'!W414,'4.EUR NCCF'!W414,'5.GBP NCCF'!W414,'6.Other(Incld) NCCF'!W414)</f>
        <v>0</v>
      </c>
      <c r="Y414" s="367"/>
    </row>
    <row r="415" spans="2:25" s="72" customFormat="1" x14ac:dyDescent="0.2">
      <c r="B415" s="25"/>
      <c r="C415" s="64"/>
      <c r="D415" s="23" t="s">
        <v>192</v>
      </c>
      <c r="E415" s="24"/>
      <c r="F415" s="24"/>
      <c r="G415" s="69">
        <f t="shared" ref="G415:W415" si="89">SUBTOTAL(9,G416:G417)</f>
        <v>0</v>
      </c>
      <c r="H415" s="66">
        <f t="shared" si="89"/>
        <v>0</v>
      </c>
      <c r="I415" s="66">
        <f t="shared" si="89"/>
        <v>0</v>
      </c>
      <c r="J415" s="66">
        <f t="shared" si="89"/>
        <v>0</v>
      </c>
      <c r="K415" s="66">
        <f t="shared" si="89"/>
        <v>0</v>
      </c>
      <c r="L415" s="51">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70"/>
    </row>
    <row r="416" spans="2:25" s="72" customFormat="1" outlineLevel="1" x14ac:dyDescent="0.2">
      <c r="B416" s="25"/>
      <c r="C416" s="23"/>
      <c r="D416" s="23"/>
      <c r="E416" s="24"/>
      <c r="F416" s="176" t="s">
        <v>193</v>
      </c>
      <c r="G416" s="190">
        <f>SUM('2.CAD NCCF'!G416,'3.USD NCCF'!G416,'4.EUR NCCF'!G416,'5.GBP NCCF'!G416,'6.Other(Incld) NCCF'!G416)</f>
        <v>0</v>
      </c>
      <c r="H416" s="191">
        <f>SUM('2.CAD NCCF'!H416,'3.USD NCCF'!H416,'4.EUR NCCF'!H416,'5.GBP NCCF'!H416,'6.Other(Incld) NCCF'!H416)</f>
        <v>0</v>
      </c>
      <c r="I416" s="179">
        <f>SUM('2.CAD NCCF'!I416,'3.USD NCCF'!I416,'4.EUR NCCF'!I416,'5.GBP NCCF'!I416,'6.Other(Incld) NCCF'!I416)</f>
        <v>0</v>
      </c>
      <c r="J416" s="179">
        <f>SUM('2.CAD NCCF'!J416,'3.USD NCCF'!J416,'4.EUR NCCF'!J416,'5.GBP NCCF'!J416,'6.Other(Incld) NCCF'!J416)</f>
        <v>0</v>
      </c>
      <c r="K416" s="180">
        <f>SUM('2.CAD NCCF'!K416,'3.USD NCCF'!K416,'4.EUR NCCF'!K416,'5.GBP NCCF'!K416,'6.Other(Incld) NCCF'!K416)</f>
        <v>0</v>
      </c>
      <c r="L416" s="181">
        <f>SUM('2.CAD NCCF'!L416,'3.USD NCCF'!L416,'4.EUR NCCF'!L416,'5.GBP NCCF'!L416,'6.Other(Incld) NCCF'!L416)</f>
        <v>0</v>
      </c>
      <c r="M416" s="192">
        <f>SUM('2.CAD NCCF'!M416,'3.USD NCCF'!M416,'4.EUR NCCF'!M416,'5.GBP NCCF'!M416,'6.Other(Incld) NCCF'!M416)</f>
        <v>0</v>
      </c>
      <c r="N416" s="182">
        <f>SUM('2.CAD NCCF'!N416,'3.USD NCCF'!N416,'4.EUR NCCF'!N416,'5.GBP NCCF'!N416,'6.Other(Incld) NCCF'!N416)</f>
        <v>0</v>
      </c>
      <c r="O416" s="182">
        <f>SUM('2.CAD NCCF'!O416,'3.USD NCCF'!O416,'4.EUR NCCF'!O416,'5.GBP NCCF'!O416,'6.Other(Incld) NCCF'!O416)</f>
        <v>0</v>
      </c>
      <c r="P416" s="182">
        <f>SUM('2.CAD NCCF'!P416,'3.USD NCCF'!P416,'4.EUR NCCF'!P416,'5.GBP NCCF'!P416,'6.Other(Incld) NCCF'!P416)</f>
        <v>0</v>
      </c>
      <c r="Q416" s="182">
        <f>SUM('2.CAD NCCF'!Q416,'3.USD NCCF'!Q416,'4.EUR NCCF'!Q416,'5.GBP NCCF'!Q416,'6.Other(Incld) NCCF'!Q416)</f>
        <v>0</v>
      </c>
      <c r="R416" s="182">
        <f>SUM('2.CAD NCCF'!R416,'3.USD NCCF'!R416,'4.EUR NCCF'!R416,'5.GBP NCCF'!R416,'6.Other(Incld) NCCF'!R416)</f>
        <v>0</v>
      </c>
      <c r="S416" s="182">
        <f>SUM('2.CAD NCCF'!S416,'3.USD NCCF'!S416,'4.EUR NCCF'!S416,'5.GBP NCCF'!S416,'6.Other(Incld) NCCF'!S416)</f>
        <v>0</v>
      </c>
      <c r="T416" s="182">
        <f>SUM('2.CAD NCCF'!T416,'3.USD NCCF'!T416,'4.EUR NCCF'!T416,'5.GBP NCCF'!T416,'6.Other(Incld) NCCF'!T416)</f>
        <v>0</v>
      </c>
      <c r="U416" s="178">
        <f>SUM('2.CAD NCCF'!U416,'3.USD NCCF'!U416,'4.EUR NCCF'!U416,'5.GBP NCCF'!U416,'6.Other(Incld) NCCF'!U416)</f>
        <v>0</v>
      </c>
      <c r="V416" s="183">
        <f>SUM('2.CAD NCCF'!V416,'3.USD NCCF'!V416,'4.EUR NCCF'!V416,'5.GBP NCCF'!V416,'6.Other(Incld) NCCF'!V416)</f>
        <v>0</v>
      </c>
      <c r="W416" s="243">
        <f>SUM('2.CAD NCCF'!W416,'3.USD NCCF'!W416,'4.EUR NCCF'!W416,'5.GBP NCCF'!W416,'6.Other(Incld) NCCF'!W416)</f>
        <v>0</v>
      </c>
      <c r="Y416" s="367"/>
    </row>
    <row r="417" spans="2:25" s="72" customFormat="1" outlineLevel="1" x14ac:dyDescent="0.2">
      <c r="B417" s="25"/>
      <c r="C417" s="23"/>
      <c r="D417" s="23"/>
      <c r="E417" s="24"/>
      <c r="F417" s="176" t="s">
        <v>194</v>
      </c>
      <c r="G417" s="190">
        <f>SUM('2.CAD NCCF'!G417,'3.USD NCCF'!G417,'4.EUR NCCF'!G417,'5.GBP NCCF'!G417,'6.Other(Incld) NCCF'!G417)</f>
        <v>0</v>
      </c>
      <c r="H417" s="191">
        <f>SUM('2.CAD NCCF'!H417,'3.USD NCCF'!H417,'4.EUR NCCF'!H417,'5.GBP NCCF'!H417,'6.Other(Incld) NCCF'!H417)</f>
        <v>0</v>
      </c>
      <c r="I417" s="179">
        <f>SUM('2.CAD NCCF'!I417,'3.USD NCCF'!I417,'4.EUR NCCF'!I417,'5.GBP NCCF'!I417,'6.Other(Incld) NCCF'!I417)</f>
        <v>0</v>
      </c>
      <c r="J417" s="179">
        <f>SUM('2.CAD NCCF'!J417,'3.USD NCCF'!J417,'4.EUR NCCF'!J417,'5.GBP NCCF'!J417,'6.Other(Incld) NCCF'!J417)</f>
        <v>0</v>
      </c>
      <c r="K417" s="180">
        <f>SUM('2.CAD NCCF'!K417,'3.USD NCCF'!K417,'4.EUR NCCF'!K417,'5.GBP NCCF'!K417,'6.Other(Incld) NCCF'!K417)</f>
        <v>0</v>
      </c>
      <c r="L417" s="181">
        <f>SUM('2.CAD NCCF'!L417,'3.USD NCCF'!L417,'4.EUR NCCF'!L417,'5.GBP NCCF'!L417,'6.Other(Incld) NCCF'!L417)</f>
        <v>0</v>
      </c>
      <c r="M417" s="192">
        <f>SUM('2.CAD NCCF'!M417,'3.USD NCCF'!M417,'4.EUR NCCF'!M417,'5.GBP NCCF'!M417,'6.Other(Incld) NCCF'!M417)</f>
        <v>0</v>
      </c>
      <c r="N417" s="182">
        <f>SUM('2.CAD NCCF'!N417,'3.USD NCCF'!N417,'4.EUR NCCF'!N417,'5.GBP NCCF'!N417,'6.Other(Incld) NCCF'!N417)</f>
        <v>0</v>
      </c>
      <c r="O417" s="182">
        <f>SUM('2.CAD NCCF'!O417,'3.USD NCCF'!O417,'4.EUR NCCF'!O417,'5.GBP NCCF'!O417,'6.Other(Incld) NCCF'!O417)</f>
        <v>0</v>
      </c>
      <c r="P417" s="182">
        <f>SUM('2.CAD NCCF'!P417,'3.USD NCCF'!P417,'4.EUR NCCF'!P417,'5.GBP NCCF'!P417,'6.Other(Incld) NCCF'!P417)</f>
        <v>0</v>
      </c>
      <c r="Q417" s="182">
        <f>SUM('2.CAD NCCF'!Q417,'3.USD NCCF'!Q417,'4.EUR NCCF'!Q417,'5.GBP NCCF'!Q417,'6.Other(Incld) NCCF'!Q417)</f>
        <v>0</v>
      </c>
      <c r="R417" s="182">
        <f>SUM('2.CAD NCCF'!R417,'3.USD NCCF'!R417,'4.EUR NCCF'!R417,'5.GBP NCCF'!R417,'6.Other(Incld) NCCF'!R417)</f>
        <v>0</v>
      </c>
      <c r="S417" s="182">
        <f>SUM('2.CAD NCCF'!S417,'3.USD NCCF'!S417,'4.EUR NCCF'!S417,'5.GBP NCCF'!S417,'6.Other(Incld) NCCF'!S417)</f>
        <v>0</v>
      </c>
      <c r="T417" s="182">
        <f>SUM('2.CAD NCCF'!T417,'3.USD NCCF'!T417,'4.EUR NCCF'!T417,'5.GBP NCCF'!T417,'6.Other(Incld) NCCF'!T417)</f>
        <v>0</v>
      </c>
      <c r="U417" s="178">
        <f>SUM('2.CAD NCCF'!U417,'3.USD NCCF'!U417,'4.EUR NCCF'!U417,'5.GBP NCCF'!U417,'6.Other(Incld) NCCF'!U417)</f>
        <v>0</v>
      </c>
      <c r="V417" s="183">
        <f>SUM('2.CAD NCCF'!V417,'3.USD NCCF'!V417,'4.EUR NCCF'!V417,'5.GBP NCCF'!V417,'6.Other(Incld) NCCF'!V417)</f>
        <v>0</v>
      </c>
      <c r="W417" s="243">
        <f>SUM('2.CAD NCCF'!W417,'3.USD NCCF'!W417,'4.EUR NCCF'!W417,'5.GBP NCCF'!W417,'6.Other(Incld) NCCF'!W417)</f>
        <v>0</v>
      </c>
      <c r="Y417" s="367"/>
    </row>
    <row r="418" spans="2:25" s="72" customFormat="1" x14ac:dyDescent="0.2">
      <c r="B418" s="25"/>
      <c r="C418" s="23" t="s">
        <v>144</v>
      </c>
      <c r="D418" s="64"/>
      <c r="E418" s="64"/>
      <c r="F418" s="24"/>
      <c r="G418" s="69"/>
      <c r="H418" s="66"/>
      <c r="I418" s="66"/>
      <c r="J418" s="66"/>
      <c r="K418" s="66"/>
      <c r="L418" s="51"/>
      <c r="M418" s="34"/>
      <c r="N418" s="34"/>
      <c r="O418" s="34"/>
      <c r="P418" s="34"/>
      <c r="Q418" s="34"/>
      <c r="R418" s="34"/>
      <c r="S418" s="34"/>
      <c r="T418" s="34"/>
      <c r="U418" s="34"/>
      <c r="V418" s="37"/>
      <c r="W418" s="37"/>
      <c r="Y418" s="584"/>
    </row>
    <row r="419" spans="2:25" s="72" customFormat="1" x14ac:dyDescent="0.2">
      <c r="B419" s="25"/>
      <c r="C419" s="23"/>
      <c r="D419" s="65" t="s">
        <v>52</v>
      </c>
      <c r="E419" s="24"/>
      <c r="F419" s="24"/>
      <c r="G419" s="69"/>
      <c r="H419" s="66"/>
      <c r="I419" s="66"/>
      <c r="J419" s="66"/>
      <c r="K419" s="66"/>
      <c r="L419" s="51"/>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83"/>
    </row>
    <row r="421" spans="2:25" s="72" customFormat="1" outlineLevel="1" x14ac:dyDescent="0.2">
      <c r="B421" s="25"/>
      <c r="C421" s="23"/>
      <c r="D421" s="23"/>
      <c r="E421" s="24"/>
      <c r="F421" s="176" t="s">
        <v>154</v>
      </c>
      <c r="G421" s="190">
        <f>SUM('2.CAD NCCF'!G421,'3.USD NCCF'!G421,'4.EUR NCCF'!G421,'5.GBP NCCF'!G421,'6.Other(Incld) NCCF'!G421)</f>
        <v>0</v>
      </c>
      <c r="H421" s="191">
        <f>SUM('2.CAD NCCF'!H421,'3.USD NCCF'!H421,'4.EUR NCCF'!H421,'5.GBP NCCF'!H421,'6.Other(Incld) NCCF'!H421)</f>
        <v>0</v>
      </c>
      <c r="I421" s="179">
        <f>SUM('2.CAD NCCF'!I421,'3.USD NCCF'!I421,'4.EUR NCCF'!I421,'5.GBP NCCF'!I421,'6.Other(Incld) NCCF'!I421)</f>
        <v>0</v>
      </c>
      <c r="J421" s="179">
        <f>SUM('2.CAD NCCF'!J421,'3.USD NCCF'!J421,'4.EUR NCCF'!J421,'5.GBP NCCF'!J421,'6.Other(Incld) NCCF'!J421)</f>
        <v>0</v>
      </c>
      <c r="K421" s="180">
        <f>SUM('2.CAD NCCF'!K421,'3.USD NCCF'!K421,'4.EUR NCCF'!K421,'5.GBP NCCF'!K421,'6.Other(Incld) NCCF'!K421)</f>
        <v>0</v>
      </c>
      <c r="L421" s="181">
        <f>SUM('2.CAD NCCF'!L421,'3.USD NCCF'!L421,'4.EUR NCCF'!L421,'5.GBP NCCF'!L421,'6.Other(Incld) NCCF'!L421)</f>
        <v>0</v>
      </c>
      <c r="M421" s="192">
        <f>SUM('2.CAD NCCF'!M421,'3.USD NCCF'!M421,'4.EUR NCCF'!M421,'5.GBP NCCF'!M421,'6.Other(Incld) NCCF'!M421)</f>
        <v>0</v>
      </c>
      <c r="N421" s="182">
        <f>SUM('2.CAD NCCF'!N421,'3.USD NCCF'!N421,'4.EUR NCCF'!N421,'5.GBP NCCF'!N421,'6.Other(Incld) NCCF'!N421)</f>
        <v>0</v>
      </c>
      <c r="O421" s="182">
        <f>SUM('2.CAD NCCF'!O421,'3.USD NCCF'!O421,'4.EUR NCCF'!O421,'5.GBP NCCF'!O421,'6.Other(Incld) NCCF'!O421)</f>
        <v>0</v>
      </c>
      <c r="P421" s="182">
        <f>SUM('2.CAD NCCF'!P421,'3.USD NCCF'!P421,'4.EUR NCCF'!P421,'5.GBP NCCF'!P421,'6.Other(Incld) NCCF'!P421)</f>
        <v>0</v>
      </c>
      <c r="Q421" s="182">
        <f>SUM('2.CAD NCCF'!Q421,'3.USD NCCF'!Q421,'4.EUR NCCF'!Q421,'5.GBP NCCF'!Q421,'6.Other(Incld) NCCF'!Q421)</f>
        <v>0</v>
      </c>
      <c r="R421" s="182">
        <f>SUM('2.CAD NCCF'!R421,'3.USD NCCF'!R421,'4.EUR NCCF'!R421,'5.GBP NCCF'!R421,'6.Other(Incld) NCCF'!R421)</f>
        <v>0</v>
      </c>
      <c r="S421" s="182">
        <f>SUM('2.CAD NCCF'!S421,'3.USD NCCF'!S421,'4.EUR NCCF'!S421,'5.GBP NCCF'!S421,'6.Other(Incld) NCCF'!S421)</f>
        <v>0</v>
      </c>
      <c r="T421" s="182">
        <f>SUM('2.CAD NCCF'!T421,'3.USD NCCF'!T421,'4.EUR NCCF'!T421,'5.GBP NCCF'!T421,'6.Other(Incld) NCCF'!T421)</f>
        <v>0</v>
      </c>
      <c r="U421" s="178">
        <f>SUM('2.CAD NCCF'!U421,'3.USD NCCF'!U421,'4.EUR NCCF'!U421,'5.GBP NCCF'!U421,'6.Other(Incld) NCCF'!U421)</f>
        <v>0</v>
      </c>
      <c r="V421" s="183">
        <f>SUM('2.CAD NCCF'!V421,'3.USD NCCF'!V421,'4.EUR NCCF'!V421,'5.GBP NCCF'!V421,'6.Other(Incld) NCCF'!V421)</f>
        <v>0</v>
      </c>
      <c r="W421" s="243">
        <f>SUM('2.CAD NCCF'!W421,'3.USD NCCF'!W421,'4.EUR NCCF'!W421,'5.GBP NCCF'!W421,'6.Other(Incld) NCCF'!W421)</f>
        <v>0</v>
      </c>
      <c r="Y421" s="367"/>
    </row>
    <row r="422" spans="2:25" s="72" customFormat="1" outlineLevel="1" x14ac:dyDescent="0.2">
      <c r="B422" s="25"/>
      <c r="C422" s="23"/>
      <c r="D422" s="23"/>
      <c r="E422" s="24"/>
      <c r="F422" s="176" t="s">
        <v>155</v>
      </c>
      <c r="G422" s="190">
        <f>SUM('2.CAD NCCF'!G422,'3.USD NCCF'!G422,'4.EUR NCCF'!G422,'5.GBP NCCF'!G422,'6.Other(Incld) NCCF'!G422)</f>
        <v>0</v>
      </c>
      <c r="H422" s="191">
        <f>SUM('2.CAD NCCF'!H422,'3.USD NCCF'!H422,'4.EUR NCCF'!H422,'5.GBP NCCF'!H422,'6.Other(Incld) NCCF'!H422)</f>
        <v>0</v>
      </c>
      <c r="I422" s="179">
        <f>SUM('2.CAD NCCF'!I422,'3.USD NCCF'!I422,'4.EUR NCCF'!I422,'5.GBP NCCF'!I422,'6.Other(Incld) NCCF'!I422)</f>
        <v>0</v>
      </c>
      <c r="J422" s="179">
        <f>SUM('2.CAD NCCF'!J422,'3.USD NCCF'!J422,'4.EUR NCCF'!J422,'5.GBP NCCF'!J422,'6.Other(Incld) NCCF'!J422)</f>
        <v>0</v>
      </c>
      <c r="K422" s="180">
        <f>SUM('2.CAD NCCF'!K422,'3.USD NCCF'!K422,'4.EUR NCCF'!K422,'5.GBP NCCF'!K422,'6.Other(Incld) NCCF'!K422)</f>
        <v>0</v>
      </c>
      <c r="L422" s="181">
        <f>SUM('2.CAD NCCF'!L422,'3.USD NCCF'!L422,'4.EUR NCCF'!L422,'5.GBP NCCF'!L422,'6.Other(Incld) NCCF'!L422)</f>
        <v>0</v>
      </c>
      <c r="M422" s="192">
        <f>SUM('2.CAD NCCF'!M422,'3.USD NCCF'!M422,'4.EUR NCCF'!M422,'5.GBP NCCF'!M422,'6.Other(Incld) NCCF'!M422)</f>
        <v>0</v>
      </c>
      <c r="N422" s="182">
        <f>SUM('2.CAD NCCF'!N422,'3.USD NCCF'!N422,'4.EUR NCCF'!N422,'5.GBP NCCF'!N422,'6.Other(Incld) NCCF'!N422)</f>
        <v>0</v>
      </c>
      <c r="O422" s="182">
        <f>SUM('2.CAD NCCF'!O422,'3.USD NCCF'!O422,'4.EUR NCCF'!O422,'5.GBP NCCF'!O422,'6.Other(Incld) NCCF'!O422)</f>
        <v>0</v>
      </c>
      <c r="P422" s="182">
        <f>SUM('2.CAD NCCF'!P422,'3.USD NCCF'!P422,'4.EUR NCCF'!P422,'5.GBP NCCF'!P422,'6.Other(Incld) NCCF'!P422)</f>
        <v>0</v>
      </c>
      <c r="Q422" s="182">
        <f>SUM('2.CAD NCCF'!Q422,'3.USD NCCF'!Q422,'4.EUR NCCF'!Q422,'5.GBP NCCF'!Q422,'6.Other(Incld) NCCF'!Q422)</f>
        <v>0</v>
      </c>
      <c r="R422" s="182">
        <f>SUM('2.CAD NCCF'!R422,'3.USD NCCF'!R422,'4.EUR NCCF'!R422,'5.GBP NCCF'!R422,'6.Other(Incld) NCCF'!R422)</f>
        <v>0</v>
      </c>
      <c r="S422" s="182">
        <f>SUM('2.CAD NCCF'!S422,'3.USD NCCF'!S422,'4.EUR NCCF'!S422,'5.GBP NCCF'!S422,'6.Other(Incld) NCCF'!S422)</f>
        <v>0</v>
      </c>
      <c r="T422" s="182">
        <f>SUM('2.CAD NCCF'!T422,'3.USD NCCF'!T422,'4.EUR NCCF'!T422,'5.GBP NCCF'!T422,'6.Other(Incld) NCCF'!T422)</f>
        <v>0</v>
      </c>
      <c r="U422" s="178">
        <f>SUM('2.CAD NCCF'!U422,'3.USD NCCF'!U422,'4.EUR NCCF'!U422,'5.GBP NCCF'!U422,'6.Other(Incld) NCCF'!U422)</f>
        <v>0</v>
      </c>
      <c r="V422" s="183">
        <f>SUM('2.CAD NCCF'!V422,'3.USD NCCF'!V422,'4.EUR NCCF'!V422,'5.GBP NCCF'!V422,'6.Other(Incld) NCCF'!V422)</f>
        <v>0</v>
      </c>
      <c r="W422" s="243">
        <f>SUM('2.CAD NCCF'!W422,'3.USD NCCF'!W422,'4.EUR NCCF'!W422,'5.GBP NCCF'!W422,'6.Other(Incld) NCCF'!W422)</f>
        <v>0</v>
      </c>
      <c r="Y422" s="367"/>
    </row>
    <row r="423" spans="2:25" s="72" customFormat="1" outlineLevel="1" x14ac:dyDescent="0.2">
      <c r="B423" s="25"/>
      <c r="C423" s="23"/>
      <c r="D423" s="23"/>
      <c r="E423" s="24"/>
      <c r="F423" s="176" t="s">
        <v>156</v>
      </c>
      <c r="G423" s="190">
        <f>SUM('2.CAD NCCF'!G423,'3.USD NCCF'!G423,'4.EUR NCCF'!G423,'5.GBP NCCF'!G423,'6.Other(Incld) NCCF'!G423)</f>
        <v>0</v>
      </c>
      <c r="H423" s="191">
        <f>SUM('2.CAD NCCF'!H423,'3.USD NCCF'!H423,'4.EUR NCCF'!H423,'5.GBP NCCF'!H423,'6.Other(Incld) NCCF'!H423)</f>
        <v>0</v>
      </c>
      <c r="I423" s="179">
        <f>SUM('2.CAD NCCF'!I423,'3.USD NCCF'!I423,'4.EUR NCCF'!I423,'5.GBP NCCF'!I423,'6.Other(Incld) NCCF'!I423)</f>
        <v>0</v>
      </c>
      <c r="J423" s="179">
        <f>SUM('2.CAD NCCF'!J423,'3.USD NCCF'!J423,'4.EUR NCCF'!J423,'5.GBP NCCF'!J423,'6.Other(Incld) NCCF'!J423)</f>
        <v>0</v>
      </c>
      <c r="K423" s="180">
        <f>SUM('2.CAD NCCF'!K423,'3.USD NCCF'!K423,'4.EUR NCCF'!K423,'5.GBP NCCF'!K423,'6.Other(Incld) NCCF'!K423)</f>
        <v>0</v>
      </c>
      <c r="L423" s="181">
        <f>SUM('2.CAD NCCF'!L423,'3.USD NCCF'!L423,'4.EUR NCCF'!L423,'5.GBP NCCF'!L423,'6.Other(Incld) NCCF'!L423)</f>
        <v>0</v>
      </c>
      <c r="M423" s="192">
        <f>SUM('2.CAD NCCF'!M423,'3.USD NCCF'!M423,'4.EUR NCCF'!M423,'5.GBP NCCF'!M423,'6.Other(Incld) NCCF'!M423)</f>
        <v>0</v>
      </c>
      <c r="N423" s="182">
        <f>SUM('2.CAD NCCF'!N423,'3.USD NCCF'!N423,'4.EUR NCCF'!N423,'5.GBP NCCF'!N423,'6.Other(Incld) NCCF'!N423)</f>
        <v>0</v>
      </c>
      <c r="O423" s="182">
        <f>SUM('2.CAD NCCF'!O423,'3.USD NCCF'!O423,'4.EUR NCCF'!O423,'5.GBP NCCF'!O423,'6.Other(Incld) NCCF'!O423)</f>
        <v>0</v>
      </c>
      <c r="P423" s="182">
        <f>SUM('2.CAD NCCF'!P423,'3.USD NCCF'!P423,'4.EUR NCCF'!P423,'5.GBP NCCF'!P423,'6.Other(Incld) NCCF'!P423)</f>
        <v>0</v>
      </c>
      <c r="Q423" s="182">
        <f>SUM('2.CAD NCCF'!Q423,'3.USD NCCF'!Q423,'4.EUR NCCF'!Q423,'5.GBP NCCF'!Q423,'6.Other(Incld) NCCF'!Q423)</f>
        <v>0</v>
      </c>
      <c r="R423" s="182">
        <f>SUM('2.CAD NCCF'!R423,'3.USD NCCF'!R423,'4.EUR NCCF'!R423,'5.GBP NCCF'!R423,'6.Other(Incld) NCCF'!R423)</f>
        <v>0</v>
      </c>
      <c r="S423" s="182">
        <f>SUM('2.CAD NCCF'!S423,'3.USD NCCF'!S423,'4.EUR NCCF'!S423,'5.GBP NCCF'!S423,'6.Other(Incld) NCCF'!S423)</f>
        <v>0</v>
      </c>
      <c r="T423" s="182">
        <f>SUM('2.CAD NCCF'!T423,'3.USD NCCF'!T423,'4.EUR NCCF'!T423,'5.GBP NCCF'!T423,'6.Other(Incld) NCCF'!T423)</f>
        <v>0</v>
      </c>
      <c r="U423" s="178">
        <f>SUM('2.CAD NCCF'!U423,'3.USD NCCF'!U423,'4.EUR NCCF'!U423,'5.GBP NCCF'!U423,'6.Other(Incld) NCCF'!U423)</f>
        <v>0</v>
      </c>
      <c r="V423" s="183">
        <f>SUM('2.CAD NCCF'!V423,'3.USD NCCF'!V423,'4.EUR NCCF'!V423,'5.GBP NCCF'!V423,'6.Other(Incld) NCCF'!V423)</f>
        <v>0</v>
      </c>
      <c r="W423" s="243">
        <f>SUM('2.CAD NCCF'!W423,'3.USD NCCF'!W423,'4.EUR NCCF'!W423,'5.GBP NCCF'!W423,'6.Other(Incld) NCCF'!W423)</f>
        <v>0</v>
      </c>
      <c r="Y423" s="367"/>
    </row>
    <row r="424" spans="2:25" s="72" customFormat="1" outlineLevel="1" x14ac:dyDescent="0.2">
      <c r="B424" s="25"/>
      <c r="C424" s="23"/>
      <c r="D424" s="23"/>
      <c r="E424" s="24"/>
      <c r="F424" s="176" t="s">
        <v>197</v>
      </c>
      <c r="G424" s="190">
        <f>SUM('2.CAD NCCF'!G424,'3.USD NCCF'!G424,'4.EUR NCCF'!G424,'5.GBP NCCF'!G424,'6.Other(Incld) NCCF'!G424)</f>
        <v>0</v>
      </c>
      <c r="H424" s="191">
        <f>SUM('2.CAD NCCF'!H424,'3.USD NCCF'!H424,'4.EUR NCCF'!H424,'5.GBP NCCF'!H424,'6.Other(Incld) NCCF'!H424)</f>
        <v>0</v>
      </c>
      <c r="I424" s="179">
        <f>SUM('2.CAD NCCF'!I424,'3.USD NCCF'!I424,'4.EUR NCCF'!I424,'5.GBP NCCF'!I424,'6.Other(Incld) NCCF'!I424)</f>
        <v>0</v>
      </c>
      <c r="J424" s="179">
        <f>SUM('2.CAD NCCF'!J424,'3.USD NCCF'!J424,'4.EUR NCCF'!J424,'5.GBP NCCF'!J424,'6.Other(Incld) NCCF'!J424)</f>
        <v>0</v>
      </c>
      <c r="K424" s="180">
        <f>SUM('2.CAD NCCF'!K424,'3.USD NCCF'!K424,'4.EUR NCCF'!K424,'5.GBP NCCF'!K424,'6.Other(Incld) NCCF'!K424)</f>
        <v>0</v>
      </c>
      <c r="L424" s="181">
        <f>SUM('2.CAD NCCF'!L424,'3.USD NCCF'!L424,'4.EUR NCCF'!L424,'5.GBP NCCF'!L424,'6.Other(Incld) NCCF'!L424)</f>
        <v>0</v>
      </c>
      <c r="M424" s="192">
        <f>SUM('2.CAD NCCF'!M424,'3.USD NCCF'!M424,'4.EUR NCCF'!M424,'5.GBP NCCF'!M424,'6.Other(Incld) NCCF'!M424)</f>
        <v>0</v>
      </c>
      <c r="N424" s="182">
        <f>SUM('2.CAD NCCF'!N424,'3.USD NCCF'!N424,'4.EUR NCCF'!N424,'5.GBP NCCF'!N424,'6.Other(Incld) NCCF'!N424)</f>
        <v>0</v>
      </c>
      <c r="O424" s="182">
        <f>SUM('2.CAD NCCF'!O424,'3.USD NCCF'!O424,'4.EUR NCCF'!O424,'5.GBP NCCF'!O424,'6.Other(Incld) NCCF'!O424)</f>
        <v>0</v>
      </c>
      <c r="P424" s="182">
        <f>SUM('2.CAD NCCF'!P424,'3.USD NCCF'!P424,'4.EUR NCCF'!P424,'5.GBP NCCF'!P424,'6.Other(Incld) NCCF'!P424)</f>
        <v>0</v>
      </c>
      <c r="Q424" s="182">
        <f>SUM('2.CAD NCCF'!Q424,'3.USD NCCF'!Q424,'4.EUR NCCF'!Q424,'5.GBP NCCF'!Q424,'6.Other(Incld) NCCF'!Q424)</f>
        <v>0</v>
      </c>
      <c r="R424" s="182">
        <f>SUM('2.CAD NCCF'!R424,'3.USD NCCF'!R424,'4.EUR NCCF'!R424,'5.GBP NCCF'!R424,'6.Other(Incld) NCCF'!R424)</f>
        <v>0</v>
      </c>
      <c r="S424" s="182">
        <f>SUM('2.CAD NCCF'!S424,'3.USD NCCF'!S424,'4.EUR NCCF'!S424,'5.GBP NCCF'!S424,'6.Other(Incld) NCCF'!S424)</f>
        <v>0</v>
      </c>
      <c r="T424" s="182">
        <f>SUM('2.CAD NCCF'!T424,'3.USD NCCF'!T424,'4.EUR NCCF'!T424,'5.GBP NCCF'!T424,'6.Other(Incld) NCCF'!T424)</f>
        <v>0</v>
      </c>
      <c r="U424" s="178">
        <f>SUM('2.CAD NCCF'!U424,'3.USD NCCF'!U424,'4.EUR NCCF'!U424,'5.GBP NCCF'!U424,'6.Other(Incld) NCCF'!U424)</f>
        <v>0</v>
      </c>
      <c r="V424" s="183">
        <f>SUM('2.CAD NCCF'!V424,'3.USD NCCF'!V424,'4.EUR NCCF'!V424,'5.GBP NCCF'!V424,'6.Other(Incld) NCCF'!V424)</f>
        <v>0</v>
      </c>
      <c r="W424" s="243">
        <f>SUM('2.CAD NCCF'!W424,'3.USD NCCF'!W424,'4.EUR NCCF'!W424,'5.GBP NCCF'!W424,'6.Other(Incld) NCCF'!W424)</f>
        <v>0</v>
      </c>
      <c r="Y424" s="367"/>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70"/>
    </row>
    <row r="426" spans="2:25" s="72" customFormat="1" outlineLevel="1" x14ac:dyDescent="0.2">
      <c r="B426" s="25"/>
      <c r="C426" s="23"/>
      <c r="D426" s="23"/>
      <c r="E426" s="24"/>
      <c r="F426" s="176" t="s">
        <v>158</v>
      </c>
      <c r="G426" s="190">
        <f>SUM('2.CAD NCCF'!G426,'3.USD NCCF'!G426,'4.EUR NCCF'!G426,'5.GBP NCCF'!G426,'6.Other(Incld) NCCF'!G426)</f>
        <v>0</v>
      </c>
      <c r="H426" s="191">
        <f>SUM('2.CAD NCCF'!H426,'3.USD NCCF'!H426,'4.EUR NCCF'!H426,'5.GBP NCCF'!H426,'6.Other(Incld) NCCF'!H426)</f>
        <v>0</v>
      </c>
      <c r="I426" s="179">
        <f>SUM('2.CAD NCCF'!I426,'3.USD NCCF'!I426,'4.EUR NCCF'!I426,'5.GBP NCCF'!I426,'6.Other(Incld) NCCF'!I426)</f>
        <v>0</v>
      </c>
      <c r="J426" s="179">
        <f>SUM('2.CAD NCCF'!J426,'3.USD NCCF'!J426,'4.EUR NCCF'!J426,'5.GBP NCCF'!J426,'6.Other(Incld) NCCF'!J426)</f>
        <v>0</v>
      </c>
      <c r="K426" s="180">
        <f>SUM('2.CAD NCCF'!K426,'3.USD NCCF'!K426,'4.EUR NCCF'!K426,'5.GBP NCCF'!K426,'6.Other(Incld) NCCF'!K426)</f>
        <v>0</v>
      </c>
      <c r="L426" s="181">
        <f>SUM('2.CAD NCCF'!L426,'3.USD NCCF'!L426,'4.EUR NCCF'!L426,'5.GBP NCCF'!L426,'6.Other(Incld) NCCF'!L426)</f>
        <v>0</v>
      </c>
      <c r="M426" s="192">
        <f>SUM('2.CAD NCCF'!M426,'3.USD NCCF'!M426,'4.EUR NCCF'!M426,'5.GBP NCCF'!M426,'6.Other(Incld) NCCF'!M426)</f>
        <v>0</v>
      </c>
      <c r="N426" s="182">
        <f>SUM('2.CAD NCCF'!N426,'3.USD NCCF'!N426,'4.EUR NCCF'!N426,'5.GBP NCCF'!N426,'6.Other(Incld) NCCF'!N426)</f>
        <v>0</v>
      </c>
      <c r="O426" s="182">
        <f>SUM('2.CAD NCCF'!O426,'3.USD NCCF'!O426,'4.EUR NCCF'!O426,'5.GBP NCCF'!O426,'6.Other(Incld) NCCF'!O426)</f>
        <v>0</v>
      </c>
      <c r="P426" s="182">
        <f>SUM('2.CAD NCCF'!P426,'3.USD NCCF'!P426,'4.EUR NCCF'!P426,'5.GBP NCCF'!P426,'6.Other(Incld) NCCF'!P426)</f>
        <v>0</v>
      </c>
      <c r="Q426" s="182">
        <f>SUM('2.CAD NCCF'!Q426,'3.USD NCCF'!Q426,'4.EUR NCCF'!Q426,'5.GBP NCCF'!Q426,'6.Other(Incld) NCCF'!Q426)</f>
        <v>0</v>
      </c>
      <c r="R426" s="182">
        <f>SUM('2.CAD NCCF'!R426,'3.USD NCCF'!R426,'4.EUR NCCF'!R426,'5.GBP NCCF'!R426,'6.Other(Incld) NCCF'!R426)</f>
        <v>0</v>
      </c>
      <c r="S426" s="182">
        <f>SUM('2.CAD NCCF'!S426,'3.USD NCCF'!S426,'4.EUR NCCF'!S426,'5.GBP NCCF'!S426,'6.Other(Incld) NCCF'!S426)</f>
        <v>0</v>
      </c>
      <c r="T426" s="182">
        <f>SUM('2.CAD NCCF'!T426,'3.USD NCCF'!T426,'4.EUR NCCF'!T426,'5.GBP NCCF'!T426,'6.Other(Incld) NCCF'!T426)</f>
        <v>0</v>
      </c>
      <c r="U426" s="178">
        <f>SUM('2.CAD NCCF'!U426,'3.USD NCCF'!U426,'4.EUR NCCF'!U426,'5.GBP NCCF'!U426,'6.Other(Incld) NCCF'!U426)</f>
        <v>0</v>
      </c>
      <c r="V426" s="183">
        <f>SUM('2.CAD NCCF'!V426,'3.USD NCCF'!V426,'4.EUR NCCF'!V426,'5.GBP NCCF'!V426,'6.Other(Incld) NCCF'!V426)</f>
        <v>0</v>
      </c>
      <c r="W426" s="243">
        <f>SUM('2.CAD NCCF'!W426,'3.USD NCCF'!W426,'4.EUR NCCF'!W426,'5.GBP NCCF'!W426,'6.Other(Incld) NCCF'!W426)</f>
        <v>0</v>
      </c>
      <c r="Y426" s="367"/>
    </row>
    <row r="427" spans="2:25" s="72" customFormat="1" outlineLevel="1" x14ac:dyDescent="0.2">
      <c r="B427" s="25"/>
      <c r="C427" s="23"/>
      <c r="D427" s="23"/>
      <c r="E427" s="24"/>
      <c r="F427" s="176" t="s">
        <v>159</v>
      </c>
      <c r="G427" s="190">
        <f>SUM('2.CAD NCCF'!G427,'3.USD NCCF'!G427,'4.EUR NCCF'!G427,'5.GBP NCCF'!G427,'6.Other(Incld) NCCF'!G427)</f>
        <v>0</v>
      </c>
      <c r="H427" s="191">
        <f>SUM('2.CAD NCCF'!H427,'3.USD NCCF'!H427,'4.EUR NCCF'!H427,'5.GBP NCCF'!H427,'6.Other(Incld) NCCF'!H427)</f>
        <v>0</v>
      </c>
      <c r="I427" s="179">
        <f>SUM('2.CAD NCCF'!I427,'3.USD NCCF'!I427,'4.EUR NCCF'!I427,'5.GBP NCCF'!I427,'6.Other(Incld) NCCF'!I427)</f>
        <v>0</v>
      </c>
      <c r="J427" s="179">
        <f>SUM('2.CAD NCCF'!J427,'3.USD NCCF'!J427,'4.EUR NCCF'!J427,'5.GBP NCCF'!J427,'6.Other(Incld) NCCF'!J427)</f>
        <v>0</v>
      </c>
      <c r="K427" s="180">
        <f>SUM('2.CAD NCCF'!K427,'3.USD NCCF'!K427,'4.EUR NCCF'!K427,'5.GBP NCCF'!K427,'6.Other(Incld) NCCF'!K427)</f>
        <v>0</v>
      </c>
      <c r="L427" s="181">
        <f>SUM('2.CAD NCCF'!L427,'3.USD NCCF'!L427,'4.EUR NCCF'!L427,'5.GBP NCCF'!L427,'6.Other(Incld) NCCF'!L427)</f>
        <v>0</v>
      </c>
      <c r="M427" s="192">
        <f>SUM('2.CAD NCCF'!M427,'3.USD NCCF'!M427,'4.EUR NCCF'!M427,'5.GBP NCCF'!M427,'6.Other(Incld) NCCF'!M427)</f>
        <v>0</v>
      </c>
      <c r="N427" s="182">
        <f>SUM('2.CAD NCCF'!N427,'3.USD NCCF'!N427,'4.EUR NCCF'!N427,'5.GBP NCCF'!N427,'6.Other(Incld) NCCF'!N427)</f>
        <v>0</v>
      </c>
      <c r="O427" s="182">
        <f>SUM('2.CAD NCCF'!O427,'3.USD NCCF'!O427,'4.EUR NCCF'!O427,'5.GBP NCCF'!O427,'6.Other(Incld) NCCF'!O427)</f>
        <v>0</v>
      </c>
      <c r="P427" s="182">
        <f>SUM('2.CAD NCCF'!P427,'3.USD NCCF'!P427,'4.EUR NCCF'!P427,'5.GBP NCCF'!P427,'6.Other(Incld) NCCF'!P427)</f>
        <v>0</v>
      </c>
      <c r="Q427" s="182">
        <f>SUM('2.CAD NCCF'!Q427,'3.USD NCCF'!Q427,'4.EUR NCCF'!Q427,'5.GBP NCCF'!Q427,'6.Other(Incld) NCCF'!Q427)</f>
        <v>0</v>
      </c>
      <c r="R427" s="182">
        <f>SUM('2.CAD NCCF'!R427,'3.USD NCCF'!R427,'4.EUR NCCF'!R427,'5.GBP NCCF'!R427,'6.Other(Incld) NCCF'!R427)</f>
        <v>0</v>
      </c>
      <c r="S427" s="182">
        <f>SUM('2.CAD NCCF'!S427,'3.USD NCCF'!S427,'4.EUR NCCF'!S427,'5.GBP NCCF'!S427,'6.Other(Incld) NCCF'!S427)</f>
        <v>0</v>
      </c>
      <c r="T427" s="182">
        <f>SUM('2.CAD NCCF'!T427,'3.USD NCCF'!T427,'4.EUR NCCF'!T427,'5.GBP NCCF'!T427,'6.Other(Incld) NCCF'!T427)</f>
        <v>0</v>
      </c>
      <c r="U427" s="178">
        <f>SUM('2.CAD NCCF'!U427,'3.USD NCCF'!U427,'4.EUR NCCF'!U427,'5.GBP NCCF'!U427,'6.Other(Incld) NCCF'!U427)</f>
        <v>0</v>
      </c>
      <c r="V427" s="183">
        <f>SUM('2.CAD NCCF'!V427,'3.USD NCCF'!V427,'4.EUR NCCF'!V427,'5.GBP NCCF'!V427,'6.Other(Incld) NCCF'!V427)</f>
        <v>0</v>
      </c>
      <c r="W427" s="243">
        <f>SUM('2.CAD NCCF'!W427,'3.USD NCCF'!W427,'4.EUR NCCF'!W427,'5.GBP NCCF'!W427,'6.Other(Incld) NCCF'!W427)</f>
        <v>0</v>
      </c>
      <c r="Y427" s="367"/>
    </row>
    <row r="428" spans="2:25" s="72" customFormat="1" outlineLevel="1" x14ac:dyDescent="0.2">
      <c r="B428" s="25"/>
      <c r="C428" s="23"/>
      <c r="D428" s="23"/>
      <c r="E428" s="24"/>
      <c r="F428" s="176" t="s">
        <v>160</v>
      </c>
      <c r="G428" s="190">
        <f>SUM('2.CAD NCCF'!G428,'3.USD NCCF'!G428,'4.EUR NCCF'!G428,'5.GBP NCCF'!G428,'6.Other(Incld) NCCF'!G428)</f>
        <v>0</v>
      </c>
      <c r="H428" s="191">
        <f>SUM('2.CAD NCCF'!H428,'3.USD NCCF'!H428,'4.EUR NCCF'!H428,'5.GBP NCCF'!H428,'6.Other(Incld) NCCF'!H428)</f>
        <v>0</v>
      </c>
      <c r="I428" s="179">
        <f>SUM('2.CAD NCCF'!I428,'3.USD NCCF'!I428,'4.EUR NCCF'!I428,'5.GBP NCCF'!I428,'6.Other(Incld) NCCF'!I428)</f>
        <v>0</v>
      </c>
      <c r="J428" s="179">
        <f>SUM('2.CAD NCCF'!J428,'3.USD NCCF'!J428,'4.EUR NCCF'!J428,'5.GBP NCCF'!J428,'6.Other(Incld) NCCF'!J428)</f>
        <v>0</v>
      </c>
      <c r="K428" s="180">
        <f>SUM('2.CAD NCCF'!K428,'3.USD NCCF'!K428,'4.EUR NCCF'!K428,'5.GBP NCCF'!K428,'6.Other(Incld) NCCF'!K428)</f>
        <v>0</v>
      </c>
      <c r="L428" s="181">
        <f>SUM('2.CAD NCCF'!L428,'3.USD NCCF'!L428,'4.EUR NCCF'!L428,'5.GBP NCCF'!L428,'6.Other(Incld) NCCF'!L428)</f>
        <v>0</v>
      </c>
      <c r="M428" s="192">
        <f>SUM('2.CAD NCCF'!M428,'3.USD NCCF'!M428,'4.EUR NCCF'!M428,'5.GBP NCCF'!M428,'6.Other(Incld) NCCF'!M428)</f>
        <v>0</v>
      </c>
      <c r="N428" s="182">
        <f>SUM('2.CAD NCCF'!N428,'3.USD NCCF'!N428,'4.EUR NCCF'!N428,'5.GBP NCCF'!N428,'6.Other(Incld) NCCF'!N428)</f>
        <v>0</v>
      </c>
      <c r="O428" s="182">
        <f>SUM('2.CAD NCCF'!O428,'3.USD NCCF'!O428,'4.EUR NCCF'!O428,'5.GBP NCCF'!O428,'6.Other(Incld) NCCF'!O428)</f>
        <v>0</v>
      </c>
      <c r="P428" s="182">
        <f>SUM('2.CAD NCCF'!P428,'3.USD NCCF'!P428,'4.EUR NCCF'!P428,'5.GBP NCCF'!P428,'6.Other(Incld) NCCF'!P428)</f>
        <v>0</v>
      </c>
      <c r="Q428" s="182">
        <f>SUM('2.CAD NCCF'!Q428,'3.USD NCCF'!Q428,'4.EUR NCCF'!Q428,'5.GBP NCCF'!Q428,'6.Other(Incld) NCCF'!Q428)</f>
        <v>0</v>
      </c>
      <c r="R428" s="182">
        <f>SUM('2.CAD NCCF'!R428,'3.USD NCCF'!R428,'4.EUR NCCF'!R428,'5.GBP NCCF'!R428,'6.Other(Incld) NCCF'!R428)</f>
        <v>0</v>
      </c>
      <c r="S428" s="182">
        <f>SUM('2.CAD NCCF'!S428,'3.USD NCCF'!S428,'4.EUR NCCF'!S428,'5.GBP NCCF'!S428,'6.Other(Incld) NCCF'!S428)</f>
        <v>0</v>
      </c>
      <c r="T428" s="182">
        <f>SUM('2.CAD NCCF'!T428,'3.USD NCCF'!T428,'4.EUR NCCF'!T428,'5.GBP NCCF'!T428,'6.Other(Incld) NCCF'!T428)</f>
        <v>0</v>
      </c>
      <c r="U428" s="178">
        <f>SUM('2.CAD NCCF'!U428,'3.USD NCCF'!U428,'4.EUR NCCF'!U428,'5.GBP NCCF'!U428,'6.Other(Incld) NCCF'!U428)</f>
        <v>0</v>
      </c>
      <c r="V428" s="183">
        <f>SUM('2.CAD NCCF'!V428,'3.USD NCCF'!V428,'4.EUR NCCF'!V428,'5.GBP NCCF'!V428,'6.Other(Incld) NCCF'!V428)</f>
        <v>0</v>
      </c>
      <c r="W428" s="243">
        <f>SUM('2.CAD NCCF'!W428,'3.USD NCCF'!W428,'4.EUR NCCF'!W428,'5.GBP NCCF'!W428,'6.Other(Incld) NCCF'!W428)</f>
        <v>0</v>
      </c>
      <c r="Y428" s="367"/>
    </row>
    <row r="429" spans="2:25" s="72" customFormat="1" outlineLevel="1" x14ac:dyDescent="0.2">
      <c r="B429" s="25"/>
      <c r="C429" s="23"/>
      <c r="D429" s="23"/>
      <c r="E429" s="24"/>
      <c r="F429" s="176" t="s">
        <v>198</v>
      </c>
      <c r="G429" s="190">
        <f>SUM('2.CAD NCCF'!G429,'3.USD NCCF'!G429,'4.EUR NCCF'!G429,'5.GBP NCCF'!G429,'6.Other(Incld) NCCF'!G429)</f>
        <v>0</v>
      </c>
      <c r="H429" s="191">
        <f>SUM('2.CAD NCCF'!H429,'3.USD NCCF'!H429,'4.EUR NCCF'!H429,'5.GBP NCCF'!H429,'6.Other(Incld) NCCF'!H429)</f>
        <v>0</v>
      </c>
      <c r="I429" s="179">
        <f>SUM('2.CAD NCCF'!I429,'3.USD NCCF'!I429,'4.EUR NCCF'!I429,'5.GBP NCCF'!I429,'6.Other(Incld) NCCF'!I429)</f>
        <v>0</v>
      </c>
      <c r="J429" s="179">
        <f>SUM('2.CAD NCCF'!J429,'3.USD NCCF'!J429,'4.EUR NCCF'!J429,'5.GBP NCCF'!J429,'6.Other(Incld) NCCF'!J429)</f>
        <v>0</v>
      </c>
      <c r="K429" s="180">
        <f>SUM('2.CAD NCCF'!K429,'3.USD NCCF'!K429,'4.EUR NCCF'!K429,'5.GBP NCCF'!K429,'6.Other(Incld) NCCF'!K429)</f>
        <v>0</v>
      </c>
      <c r="L429" s="181">
        <f>SUM('2.CAD NCCF'!L429,'3.USD NCCF'!L429,'4.EUR NCCF'!L429,'5.GBP NCCF'!L429,'6.Other(Incld) NCCF'!L429)</f>
        <v>0</v>
      </c>
      <c r="M429" s="192">
        <f>SUM('2.CAD NCCF'!M429,'3.USD NCCF'!M429,'4.EUR NCCF'!M429,'5.GBP NCCF'!M429,'6.Other(Incld) NCCF'!M429)</f>
        <v>0</v>
      </c>
      <c r="N429" s="182">
        <f>SUM('2.CAD NCCF'!N429,'3.USD NCCF'!N429,'4.EUR NCCF'!N429,'5.GBP NCCF'!N429,'6.Other(Incld) NCCF'!N429)</f>
        <v>0</v>
      </c>
      <c r="O429" s="182">
        <f>SUM('2.CAD NCCF'!O429,'3.USD NCCF'!O429,'4.EUR NCCF'!O429,'5.GBP NCCF'!O429,'6.Other(Incld) NCCF'!O429)</f>
        <v>0</v>
      </c>
      <c r="P429" s="182">
        <f>SUM('2.CAD NCCF'!P429,'3.USD NCCF'!P429,'4.EUR NCCF'!P429,'5.GBP NCCF'!P429,'6.Other(Incld) NCCF'!P429)</f>
        <v>0</v>
      </c>
      <c r="Q429" s="182">
        <f>SUM('2.CAD NCCF'!Q429,'3.USD NCCF'!Q429,'4.EUR NCCF'!Q429,'5.GBP NCCF'!Q429,'6.Other(Incld) NCCF'!Q429)</f>
        <v>0</v>
      </c>
      <c r="R429" s="182">
        <f>SUM('2.CAD NCCF'!R429,'3.USD NCCF'!R429,'4.EUR NCCF'!R429,'5.GBP NCCF'!R429,'6.Other(Incld) NCCF'!R429)</f>
        <v>0</v>
      </c>
      <c r="S429" s="182">
        <f>SUM('2.CAD NCCF'!S429,'3.USD NCCF'!S429,'4.EUR NCCF'!S429,'5.GBP NCCF'!S429,'6.Other(Incld) NCCF'!S429)</f>
        <v>0</v>
      </c>
      <c r="T429" s="182">
        <f>SUM('2.CAD NCCF'!T429,'3.USD NCCF'!T429,'4.EUR NCCF'!T429,'5.GBP NCCF'!T429,'6.Other(Incld) NCCF'!T429)</f>
        <v>0</v>
      </c>
      <c r="U429" s="178">
        <f>SUM('2.CAD NCCF'!U429,'3.USD NCCF'!U429,'4.EUR NCCF'!U429,'5.GBP NCCF'!U429,'6.Other(Incld) NCCF'!U429)</f>
        <v>0</v>
      </c>
      <c r="V429" s="183">
        <f>SUM('2.CAD NCCF'!V429,'3.USD NCCF'!V429,'4.EUR NCCF'!V429,'5.GBP NCCF'!V429,'6.Other(Incld) NCCF'!V429)</f>
        <v>0</v>
      </c>
      <c r="W429" s="243">
        <f>SUM('2.CAD NCCF'!W429,'3.USD NCCF'!W429,'4.EUR NCCF'!W429,'5.GBP NCCF'!W429,'6.Other(Incld) NCCF'!W429)</f>
        <v>0</v>
      </c>
      <c r="Y429" s="367"/>
    </row>
    <row r="430" spans="2:25" s="72" customFormat="1" x14ac:dyDescent="0.2">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70"/>
    </row>
    <row r="431" spans="2:25" s="72" customFormat="1" outlineLevel="1" x14ac:dyDescent="0.2">
      <c r="B431" s="25"/>
      <c r="C431" s="23"/>
      <c r="D431" s="23"/>
      <c r="E431" s="24"/>
      <c r="F431" s="176" t="s">
        <v>327</v>
      </c>
      <c r="G431" s="190">
        <f>SUM('2.CAD NCCF'!G431,'3.USD NCCF'!G431,'4.EUR NCCF'!G431,'5.GBP NCCF'!G431,'6.Other(Incld) NCCF'!G431)</f>
        <v>0</v>
      </c>
      <c r="H431" s="191">
        <f>SUM('2.CAD NCCF'!H431,'3.USD NCCF'!H431,'4.EUR NCCF'!H431,'5.GBP NCCF'!H431,'6.Other(Incld) NCCF'!H431)</f>
        <v>0</v>
      </c>
      <c r="I431" s="179">
        <f>SUM('2.CAD NCCF'!I431,'3.USD NCCF'!I431,'4.EUR NCCF'!I431,'5.GBP NCCF'!I431,'6.Other(Incld) NCCF'!I431)</f>
        <v>0</v>
      </c>
      <c r="J431" s="179">
        <f>SUM('2.CAD NCCF'!J431,'3.USD NCCF'!J431,'4.EUR NCCF'!J431,'5.GBP NCCF'!J431,'6.Other(Incld) NCCF'!J431)</f>
        <v>0</v>
      </c>
      <c r="K431" s="180">
        <f>SUM('2.CAD NCCF'!K431,'3.USD NCCF'!K431,'4.EUR NCCF'!K431,'5.GBP NCCF'!K431,'6.Other(Incld) NCCF'!K431)</f>
        <v>0</v>
      </c>
      <c r="L431" s="181">
        <f>SUM('2.CAD NCCF'!L431,'3.USD NCCF'!L431,'4.EUR NCCF'!L431,'5.GBP NCCF'!L431,'6.Other(Incld) NCCF'!L431)</f>
        <v>0</v>
      </c>
      <c r="M431" s="192">
        <f>SUM('2.CAD NCCF'!M431,'3.USD NCCF'!M431,'4.EUR NCCF'!M431,'5.GBP NCCF'!M431,'6.Other(Incld) NCCF'!M431)</f>
        <v>0</v>
      </c>
      <c r="N431" s="182">
        <f>SUM('2.CAD NCCF'!N431,'3.USD NCCF'!N431,'4.EUR NCCF'!N431,'5.GBP NCCF'!N431,'6.Other(Incld) NCCF'!N431)</f>
        <v>0</v>
      </c>
      <c r="O431" s="182">
        <f>SUM('2.CAD NCCF'!O431,'3.USD NCCF'!O431,'4.EUR NCCF'!O431,'5.GBP NCCF'!O431,'6.Other(Incld) NCCF'!O431)</f>
        <v>0</v>
      </c>
      <c r="P431" s="182">
        <f>SUM('2.CAD NCCF'!P431,'3.USD NCCF'!P431,'4.EUR NCCF'!P431,'5.GBP NCCF'!P431,'6.Other(Incld) NCCF'!P431)</f>
        <v>0</v>
      </c>
      <c r="Q431" s="182">
        <f>SUM('2.CAD NCCF'!Q431,'3.USD NCCF'!Q431,'4.EUR NCCF'!Q431,'5.GBP NCCF'!Q431,'6.Other(Incld) NCCF'!Q431)</f>
        <v>0</v>
      </c>
      <c r="R431" s="182">
        <f>SUM('2.CAD NCCF'!R431,'3.USD NCCF'!R431,'4.EUR NCCF'!R431,'5.GBP NCCF'!R431,'6.Other(Incld) NCCF'!R431)</f>
        <v>0</v>
      </c>
      <c r="S431" s="182">
        <f>SUM('2.CAD NCCF'!S431,'3.USD NCCF'!S431,'4.EUR NCCF'!S431,'5.GBP NCCF'!S431,'6.Other(Incld) NCCF'!S431)</f>
        <v>0</v>
      </c>
      <c r="T431" s="182">
        <f>SUM('2.CAD NCCF'!T431,'3.USD NCCF'!T431,'4.EUR NCCF'!T431,'5.GBP NCCF'!T431,'6.Other(Incld) NCCF'!T431)</f>
        <v>0</v>
      </c>
      <c r="U431" s="178">
        <f>SUM('2.CAD NCCF'!U431,'3.USD NCCF'!U431,'4.EUR NCCF'!U431,'5.GBP NCCF'!U431,'6.Other(Incld) NCCF'!U431)</f>
        <v>0</v>
      </c>
      <c r="V431" s="183">
        <f>SUM('2.CAD NCCF'!V431,'3.USD NCCF'!V431,'4.EUR NCCF'!V431,'5.GBP NCCF'!V431,'6.Other(Incld) NCCF'!V431)</f>
        <v>0</v>
      </c>
      <c r="W431" s="243">
        <f>SUM('2.CAD NCCF'!W431,'3.USD NCCF'!W431,'4.EUR NCCF'!W431,'5.GBP NCCF'!W431,'6.Other(Incld) NCCF'!W431)</f>
        <v>0</v>
      </c>
      <c r="Y431" s="367"/>
    </row>
    <row r="432" spans="2:25" s="72" customFormat="1" outlineLevel="1" x14ac:dyDescent="0.2">
      <c r="B432" s="25"/>
      <c r="C432" s="23"/>
      <c r="D432" s="23"/>
      <c r="E432" s="24"/>
      <c r="F432" s="176" t="s">
        <v>328</v>
      </c>
      <c r="G432" s="190">
        <f>SUM('2.CAD NCCF'!G432,'3.USD NCCF'!G432,'4.EUR NCCF'!G432,'5.GBP NCCF'!G432,'6.Other(Incld) NCCF'!G432)</f>
        <v>0</v>
      </c>
      <c r="H432" s="191">
        <f>SUM('2.CAD NCCF'!H432,'3.USD NCCF'!H432,'4.EUR NCCF'!H432,'5.GBP NCCF'!H432,'6.Other(Incld) NCCF'!H432)</f>
        <v>0</v>
      </c>
      <c r="I432" s="179">
        <f>SUM('2.CAD NCCF'!I432,'3.USD NCCF'!I432,'4.EUR NCCF'!I432,'5.GBP NCCF'!I432,'6.Other(Incld) NCCF'!I432)</f>
        <v>0</v>
      </c>
      <c r="J432" s="179">
        <f>SUM('2.CAD NCCF'!J432,'3.USD NCCF'!J432,'4.EUR NCCF'!J432,'5.GBP NCCF'!J432,'6.Other(Incld) NCCF'!J432)</f>
        <v>0</v>
      </c>
      <c r="K432" s="180">
        <f>SUM('2.CAD NCCF'!K432,'3.USD NCCF'!K432,'4.EUR NCCF'!K432,'5.GBP NCCF'!K432,'6.Other(Incld) NCCF'!K432)</f>
        <v>0</v>
      </c>
      <c r="L432" s="181">
        <f>SUM('2.CAD NCCF'!L432,'3.USD NCCF'!L432,'4.EUR NCCF'!L432,'5.GBP NCCF'!L432,'6.Other(Incld) NCCF'!L432)</f>
        <v>0</v>
      </c>
      <c r="M432" s="192">
        <f>SUM('2.CAD NCCF'!M432,'3.USD NCCF'!M432,'4.EUR NCCF'!M432,'5.GBP NCCF'!M432,'6.Other(Incld) NCCF'!M432)</f>
        <v>0</v>
      </c>
      <c r="N432" s="182">
        <f>SUM('2.CAD NCCF'!N432,'3.USD NCCF'!N432,'4.EUR NCCF'!N432,'5.GBP NCCF'!N432,'6.Other(Incld) NCCF'!N432)</f>
        <v>0</v>
      </c>
      <c r="O432" s="182">
        <f>SUM('2.CAD NCCF'!O432,'3.USD NCCF'!O432,'4.EUR NCCF'!O432,'5.GBP NCCF'!O432,'6.Other(Incld) NCCF'!O432)</f>
        <v>0</v>
      </c>
      <c r="P432" s="182">
        <f>SUM('2.CAD NCCF'!P432,'3.USD NCCF'!P432,'4.EUR NCCF'!P432,'5.GBP NCCF'!P432,'6.Other(Incld) NCCF'!P432)</f>
        <v>0</v>
      </c>
      <c r="Q432" s="182">
        <f>SUM('2.CAD NCCF'!Q432,'3.USD NCCF'!Q432,'4.EUR NCCF'!Q432,'5.GBP NCCF'!Q432,'6.Other(Incld) NCCF'!Q432)</f>
        <v>0</v>
      </c>
      <c r="R432" s="182">
        <f>SUM('2.CAD NCCF'!R432,'3.USD NCCF'!R432,'4.EUR NCCF'!R432,'5.GBP NCCF'!R432,'6.Other(Incld) NCCF'!R432)</f>
        <v>0</v>
      </c>
      <c r="S432" s="182">
        <f>SUM('2.CAD NCCF'!S432,'3.USD NCCF'!S432,'4.EUR NCCF'!S432,'5.GBP NCCF'!S432,'6.Other(Incld) NCCF'!S432)</f>
        <v>0</v>
      </c>
      <c r="T432" s="182">
        <f>SUM('2.CAD NCCF'!T432,'3.USD NCCF'!T432,'4.EUR NCCF'!T432,'5.GBP NCCF'!T432,'6.Other(Incld) NCCF'!T432)</f>
        <v>0</v>
      </c>
      <c r="U432" s="178">
        <f>SUM('2.CAD NCCF'!U432,'3.USD NCCF'!U432,'4.EUR NCCF'!U432,'5.GBP NCCF'!U432,'6.Other(Incld) NCCF'!U432)</f>
        <v>0</v>
      </c>
      <c r="V432" s="183">
        <f>SUM('2.CAD NCCF'!V432,'3.USD NCCF'!V432,'4.EUR NCCF'!V432,'5.GBP NCCF'!V432,'6.Other(Incld) NCCF'!V432)</f>
        <v>0</v>
      </c>
      <c r="W432" s="243">
        <f>SUM('2.CAD NCCF'!W432,'3.USD NCCF'!W432,'4.EUR NCCF'!W432,'5.GBP NCCF'!W432,'6.Other(Incld) NCCF'!W432)</f>
        <v>0</v>
      </c>
      <c r="Y432" s="367"/>
    </row>
    <row r="433" spans="2:25" s="72" customFormat="1" outlineLevel="1" x14ac:dyDescent="0.2">
      <c r="B433" s="25"/>
      <c r="C433" s="23"/>
      <c r="D433" s="23"/>
      <c r="E433" s="24"/>
      <c r="F433" s="176" t="s">
        <v>329</v>
      </c>
      <c r="G433" s="190">
        <f>SUM('2.CAD NCCF'!G433,'3.USD NCCF'!G433,'4.EUR NCCF'!G433,'5.GBP NCCF'!G433,'6.Other(Incld) NCCF'!G433)</f>
        <v>0</v>
      </c>
      <c r="H433" s="191">
        <f>SUM('2.CAD NCCF'!H433,'3.USD NCCF'!H433,'4.EUR NCCF'!H433,'5.GBP NCCF'!H433,'6.Other(Incld) NCCF'!H433)</f>
        <v>0</v>
      </c>
      <c r="I433" s="179">
        <f>SUM('2.CAD NCCF'!I433,'3.USD NCCF'!I433,'4.EUR NCCF'!I433,'5.GBP NCCF'!I433,'6.Other(Incld) NCCF'!I433)</f>
        <v>0</v>
      </c>
      <c r="J433" s="179">
        <f>SUM('2.CAD NCCF'!J433,'3.USD NCCF'!J433,'4.EUR NCCF'!J433,'5.GBP NCCF'!J433,'6.Other(Incld) NCCF'!J433)</f>
        <v>0</v>
      </c>
      <c r="K433" s="180">
        <f>SUM('2.CAD NCCF'!K433,'3.USD NCCF'!K433,'4.EUR NCCF'!K433,'5.GBP NCCF'!K433,'6.Other(Incld) NCCF'!K433)</f>
        <v>0</v>
      </c>
      <c r="L433" s="181">
        <f>SUM('2.CAD NCCF'!L433,'3.USD NCCF'!L433,'4.EUR NCCF'!L433,'5.GBP NCCF'!L433,'6.Other(Incld) NCCF'!L433)</f>
        <v>0</v>
      </c>
      <c r="M433" s="192">
        <f>SUM('2.CAD NCCF'!M433,'3.USD NCCF'!M433,'4.EUR NCCF'!M433,'5.GBP NCCF'!M433,'6.Other(Incld) NCCF'!M433)</f>
        <v>0</v>
      </c>
      <c r="N433" s="182">
        <f>SUM('2.CAD NCCF'!N433,'3.USD NCCF'!N433,'4.EUR NCCF'!N433,'5.GBP NCCF'!N433,'6.Other(Incld) NCCF'!N433)</f>
        <v>0</v>
      </c>
      <c r="O433" s="182">
        <f>SUM('2.CAD NCCF'!O433,'3.USD NCCF'!O433,'4.EUR NCCF'!O433,'5.GBP NCCF'!O433,'6.Other(Incld) NCCF'!O433)</f>
        <v>0</v>
      </c>
      <c r="P433" s="182">
        <f>SUM('2.CAD NCCF'!P433,'3.USD NCCF'!P433,'4.EUR NCCF'!P433,'5.GBP NCCF'!P433,'6.Other(Incld) NCCF'!P433)</f>
        <v>0</v>
      </c>
      <c r="Q433" s="182">
        <f>SUM('2.CAD NCCF'!Q433,'3.USD NCCF'!Q433,'4.EUR NCCF'!Q433,'5.GBP NCCF'!Q433,'6.Other(Incld) NCCF'!Q433)</f>
        <v>0</v>
      </c>
      <c r="R433" s="182">
        <f>SUM('2.CAD NCCF'!R433,'3.USD NCCF'!R433,'4.EUR NCCF'!R433,'5.GBP NCCF'!R433,'6.Other(Incld) NCCF'!R433)</f>
        <v>0</v>
      </c>
      <c r="S433" s="182">
        <f>SUM('2.CAD NCCF'!S433,'3.USD NCCF'!S433,'4.EUR NCCF'!S433,'5.GBP NCCF'!S433,'6.Other(Incld) NCCF'!S433)</f>
        <v>0</v>
      </c>
      <c r="T433" s="182">
        <f>SUM('2.CAD NCCF'!T433,'3.USD NCCF'!T433,'4.EUR NCCF'!T433,'5.GBP NCCF'!T433,'6.Other(Incld) NCCF'!T433)</f>
        <v>0</v>
      </c>
      <c r="U433" s="178">
        <f>SUM('2.CAD NCCF'!U433,'3.USD NCCF'!U433,'4.EUR NCCF'!U433,'5.GBP NCCF'!U433,'6.Other(Incld) NCCF'!U433)</f>
        <v>0</v>
      </c>
      <c r="V433" s="183">
        <f>SUM('2.CAD NCCF'!V433,'3.USD NCCF'!V433,'4.EUR NCCF'!V433,'5.GBP NCCF'!V433,'6.Other(Incld) NCCF'!V433)</f>
        <v>0</v>
      </c>
      <c r="W433" s="243">
        <f>SUM('2.CAD NCCF'!W433,'3.USD NCCF'!W433,'4.EUR NCCF'!W433,'5.GBP NCCF'!W433,'6.Other(Incld) NCCF'!W433)</f>
        <v>0</v>
      </c>
      <c r="Y433" s="367"/>
    </row>
    <row r="434" spans="2:25" s="72" customFormat="1" outlineLevel="1" x14ac:dyDescent="0.2">
      <c r="B434" s="25"/>
      <c r="C434" s="23"/>
      <c r="D434" s="23"/>
      <c r="E434" s="24"/>
      <c r="F434" s="176" t="s">
        <v>330</v>
      </c>
      <c r="G434" s="190">
        <f>SUM('2.CAD NCCF'!G434,'3.USD NCCF'!G434,'4.EUR NCCF'!G434,'5.GBP NCCF'!G434,'6.Other(Incld) NCCF'!G434)</f>
        <v>0</v>
      </c>
      <c r="H434" s="191">
        <f>SUM('2.CAD NCCF'!H434,'3.USD NCCF'!H434,'4.EUR NCCF'!H434,'5.GBP NCCF'!H434,'6.Other(Incld) NCCF'!H434)</f>
        <v>0</v>
      </c>
      <c r="I434" s="179">
        <f>SUM('2.CAD NCCF'!I434,'3.USD NCCF'!I434,'4.EUR NCCF'!I434,'5.GBP NCCF'!I434,'6.Other(Incld) NCCF'!I434)</f>
        <v>0</v>
      </c>
      <c r="J434" s="179">
        <f>SUM('2.CAD NCCF'!J434,'3.USD NCCF'!J434,'4.EUR NCCF'!J434,'5.GBP NCCF'!J434,'6.Other(Incld) NCCF'!J434)</f>
        <v>0</v>
      </c>
      <c r="K434" s="180">
        <f>SUM('2.CAD NCCF'!K434,'3.USD NCCF'!K434,'4.EUR NCCF'!K434,'5.GBP NCCF'!K434,'6.Other(Incld) NCCF'!K434)</f>
        <v>0</v>
      </c>
      <c r="L434" s="181">
        <f>SUM('2.CAD NCCF'!L434,'3.USD NCCF'!L434,'4.EUR NCCF'!L434,'5.GBP NCCF'!L434,'6.Other(Incld) NCCF'!L434)</f>
        <v>0</v>
      </c>
      <c r="M434" s="192">
        <f>SUM('2.CAD NCCF'!M434,'3.USD NCCF'!M434,'4.EUR NCCF'!M434,'5.GBP NCCF'!M434,'6.Other(Incld) NCCF'!M434)</f>
        <v>0</v>
      </c>
      <c r="N434" s="182">
        <f>SUM('2.CAD NCCF'!N434,'3.USD NCCF'!N434,'4.EUR NCCF'!N434,'5.GBP NCCF'!N434,'6.Other(Incld) NCCF'!N434)</f>
        <v>0</v>
      </c>
      <c r="O434" s="182">
        <f>SUM('2.CAD NCCF'!O434,'3.USD NCCF'!O434,'4.EUR NCCF'!O434,'5.GBP NCCF'!O434,'6.Other(Incld) NCCF'!O434)</f>
        <v>0</v>
      </c>
      <c r="P434" s="182">
        <f>SUM('2.CAD NCCF'!P434,'3.USD NCCF'!P434,'4.EUR NCCF'!P434,'5.GBP NCCF'!P434,'6.Other(Incld) NCCF'!P434)</f>
        <v>0</v>
      </c>
      <c r="Q434" s="182">
        <f>SUM('2.CAD NCCF'!Q434,'3.USD NCCF'!Q434,'4.EUR NCCF'!Q434,'5.GBP NCCF'!Q434,'6.Other(Incld) NCCF'!Q434)</f>
        <v>0</v>
      </c>
      <c r="R434" s="182">
        <f>SUM('2.CAD NCCF'!R434,'3.USD NCCF'!R434,'4.EUR NCCF'!R434,'5.GBP NCCF'!R434,'6.Other(Incld) NCCF'!R434)</f>
        <v>0</v>
      </c>
      <c r="S434" s="182">
        <f>SUM('2.CAD NCCF'!S434,'3.USD NCCF'!S434,'4.EUR NCCF'!S434,'5.GBP NCCF'!S434,'6.Other(Incld) NCCF'!S434)</f>
        <v>0</v>
      </c>
      <c r="T434" s="182">
        <f>SUM('2.CAD NCCF'!T434,'3.USD NCCF'!T434,'4.EUR NCCF'!T434,'5.GBP NCCF'!T434,'6.Other(Incld) NCCF'!T434)</f>
        <v>0</v>
      </c>
      <c r="U434" s="178">
        <f>SUM('2.CAD NCCF'!U434,'3.USD NCCF'!U434,'4.EUR NCCF'!U434,'5.GBP NCCF'!U434,'6.Other(Incld) NCCF'!U434)</f>
        <v>0</v>
      </c>
      <c r="V434" s="183">
        <f>SUM('2.CAD NCCF'!V434,'3.USD NCCF'!V434,'4.EUR NCCF'!V434,'5.GBP NCCF'!V434,'6.Other(Incld) NCCF'!V434)</f>
        <v>0</v>
      </c>
      <c r="W434" s="243">
        <f>SUM('2.CAD NCCF'!W434,'3.USD NCCF'!W434,'4.EUR NCCF'!W434,'5.GBP NCCF'!W434,'6.Other(Incld) NCCF'!W434)</f>
        <v>0</v>
      </c>
      <c r="Y434" s="367"/>
    </row>
    <row r="435" spans="2:25" s="72" customFormat="1" x14ac:dyDescent="0.2">
      <c r="B435" s="25"/>
      <c r="C435" s="23"/>
      <c r="D435" s="23" t="s">
        <v>53</v>
      </c>
      <c r="E435" s="24"/>
      <c r="F435" s="24"/>
      <c r="G435" s="69"/>
      <c r="H435" s="66"/>
      <c r="I435" s="66"/>
      <c r="J435" s="66"/>
      <c r="K435" s="66"/>
      <c r="L435" s="51"/>
      <c r="M435" s="34"/>
      <c r="N435" s="34"/>
      <c r="O435" s="34"/>
      <c r="P435" s="34"/>
      <c r="Q435" s="34"/>
      <c r="R435" s="34"/>
      <c r="S435" s="34"/>
      <c r="T435" s="34"/>
      <c r="U435" s="34"/>
      <c r="V435" s="37"/>
      <c r="W435" s="37"/>
      <c r="Y435" s="584"/>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83"/>
    </row>
    <row r="437" spans="2:25" s="72" customFormat="1" outlineLevel="1" x14ac:dyDescent="0.2">
      <c r="B437" s="25"/>
      <c r="C437" s="23"/>
      <c r="D437" s="23"/>
      <c r="E437" s="64"/>
      <c r="F437" s="176" t="s">
        <v>55</v>
      </c>
      <c r="G437" s="190">
        <f>SUM('2.CAD NCCF'!G437,'3.USD NCCF'!G437,'4.EUR NCCF'!G437,'5.GBP NCCF'!G437,'6.Other(Incld) NCCF'!G437)</f>
        <v>0</v>
      </c>
      <c r="H437" s="191">
        <f>SUM('2.CAD NCCF'!H437,'3.USD NCCF'!H437,'4.EUR NCCF'!H437,'5.GBP NCCF'!H437,'6.Other(Incld) NCCF'!H437)</f>
        <v>0</v>
      </c>
      <c r="I437" s="179">
        <f>SUM('2.CAD NCCF'!I437,'3.USD NCCF'!I437,'4.EUR NCCF'!I437,'5.GBP NCCF'!I437,'6.Other(Incld) NCCF'!I437)</f>
        <v>0</v>
      </c>
      <c r="J437" s="179">
        <f>SUM('2.CAD NCCF'!J437,'3.USD NCCF'!J437,'4.EUR NCCF'!J437,'5.GBP NCCF'!J437,'6.Other(Incld) NCCF'!J437)</f>
        <v>0</v>
      </c>
      <c r="K437" s="180">
        <f>SUM('2.CAD NCCF'!K437,'3.USD NCCF'!K437,'4.EUR NCCF'!K437,'5.GBP NCCF'!K437,'6.Other(Incld) NCCF'!K437)</f>
        <v>0</v>
      </c>
      <c r="L437" s="181">
        <f>SUM('2.CAD NCCF'!L437,'3.USD NCCF'!L437,'4.EUR NCCF'!L437,'5.GBP NCCF'!L437,'6.Other(Incld) NCCF'!L437)</f>
        <v>0</v>
      </c>
      <c r="M437" s="192">
        <f>SUM('2.CAD NCCF'!M437,'3.USD NCCF'!M437,'4.EUR NCCF'!M437,'5.GBP NCCF'!M437,'6.Other(Incld) NCCF'!M437)</f>
        <v>0</v>
      </c>
      <c r="N437" s="182">
        <f>SUM('2.CAD NCCF'!N437,'3.USD NCCF'!N437,'4.EUR NCCF'!N437,'5.GBP NCCF'!N437,'6.Other(Incld) NCCF'!N437)</f>
        <v>0</v>
      </c>
      <c r="O437" s="182">
        <f>SUM('2.CAD NCCF'!O437,'3.USD NCCF'!O437,'4.EUR NCCF'!O437,'5.GBP NCCF'!O437,'6.Other(Incld) NCCF'!O437)</f>
        <v>0</v>
      </c>
      <c r="P437" s="182">
        <f>SUM('2.CAD NCCF'!P437,'3.USD NCCF'!P437,'4.EUR NCCF'!P437,'5.GBP NCCF'!P437,'6.Other(Incld) NCCF'!P437)</f>
        <v>0</v>
      </c>
      <c r="Q437" s="182">
        <f>SUM('2.CAD NCCF'!Q437,'3.USD NCCF'!Q437,'4.EUR NCCF'!Q437,'5.GBP NCCF'!Q437,'6.Other(Incld) NCCF'!Q437)</f>
        <v>0</v>
      </c>
      <c r="R437" s="182">
        <f>SUM('2.CAD NCCF'!R437,'3.USD NCCF'!R437,'4.EUR NCCF'!R437,'5.GBP NCCF'!R437,'6.Other(Incld) NCCF'!R437)</f>
        <v>0</v>
      </c>
      <c r="S437" s="182">
        <f>SUM('2.CAD NCCF'!S437,'3.USD NCCF'!S437,'4.EUR NCCF'!S437,'5.GBP NCCF'!S437,'6.Other(Incld) NCCF'!S437)</f>
        <v>0</v>
      </c>
      <c r="T437" s="182">
        <f>SUM('2.CAD NCCF'!T437,'3.USD NCCF'!T437,'4.EUR NCCF'!T437,'5.GBP NCCF'!T437,'6.Other(Incld) NCCF'!T437)</f>
        <v>0</v>
      </c>
      <c r="U437" s="178">
        <f>SUM('2.CAD NCCF'!U437,'3.USD NCCF'!U437,'4.EUR NCCF'!U437,'5.GBP NCCF'!U437,'6.Other(Incld) NCCF'!U437)</f>
        <v>0</v>
      </c>
      <c r="V437" s="183">
        <f>SUM('2.CAD NCCF'!V437,'3.USD NCCF'!V437,'4.EUR NCCF'!V437,'5.GBP NCCF'!V437,'6.Other(Incld) NCCF'!V437)</f>
        <v>0</v>
      </c>
      <c r="W437" s="243">
        <f>SUM('2.CAD NCCF'!W437,'3.USD NCCF'!W437,'4.EUR NCCF'!W437,'5.GBP NCCF'!W437,'6.Other(Incld) NCCF'!W437)</f>
        <v>0</v>
      </c>
      <c r="Y437" s="367"/>
    </row>
    <row r="438" spans="2:25" s="72" customFormat="1" outlineLevel="1" x14ac:dyDescent="0.2">
      <c r="B438" s="25"/>
      <c r="C438" s="23"/>
      <c r="D438" s="23"/>
      <c r="E438" s="24"/>
      <c r="F438" s="176" t="s">
        <v>161</v>
      </c>
      <c r="G438" s="190">
        <f>SUM('2.CAD NCCF'!G438,'3.USD NCCF'!G438,'4.EUR NCCF'!G438,'5.GBP NCCF'!G438,'6.Other(Incld) NCCF'!G438)</f>
        <v>0</v>
      </c>
      <c r="H438" s="191">
        <f>SUM('2.CAD NCCF'!H438,'3.USD NCCF'!H438,'4.EUR NCCF'!H438,'5.GBP NCCF'!H438,'6.Other(Incld) NCCF'!H438)</f>
        <v>0</v>
      </c>
      <c r="I438" s="179">
        <f>SUM('2.CAD NCCF'!I438,'3.USD NCCF'!I438,'4.EUR NCCF'!I438,'5.GBP NCCF'!I438,'6.Other(Incld) NCCF'!I438)</f>
        <v>0</v>
      </c>
      <c r="J438" s="179">
        <f>SUM('2.CAD NCCF'!J438,'3.USD NCCF'!J438,'4.EUR NCCF'!J438,'5.GBP NCCF'!J438,'6.Other(Incld) NCCF'!J438)</f>
        <v>0</v>
      </c>
      <c r="K438" s="180">
        <f>SUM('2.CAD NCCF'!K438,'3.USD NCCF'!K438,'4.EUR NCCF'!K438,'5.GBP NCCF'!K438,'6.Other(Incld) NCCF'!K438)</f>
        <v>0</v>
      </c>
      <c r="L438" s="181">
        <f>SUM('2.CAD NCCF'!L438,'3.USD NCCF'!L438,'4.EUR NCCF'!L438,'5.GBP NCCF'!L438,'6.Other(Incld) NCCF'!L438)</f>
        <v>0</v>
      </c>
      <c r="M438" s="192">
        <f>SUM('2.CAD NCCF'!M438,'3.USD NCCF'!M438,'4.EUR NCCF'!M438,'5.GBP NCCF'!M438,'6.Other(Incld) NCCF'!M438)</f>
        <v>0</v>
      </c>
      <c r="N438" s="182">
        <f>SUM('2.CAD NCCF'!N438,'3.USD NCCF'!N438,'4.EUR NCCF'!N438,'5.GBP NCCF'!N438,'6.Other(Incld) NCCF'!N438)</f>
        <v>0</v>
      </c>
      <c r="O438" s="182">
        <f>SUM('2.CAD NCCF'!O438,'3.USD NCCF'!O438,'4.EUR NCCF'!O438,'5.GBP NCCF'!O438,'6.Other(Incld) NCCF'!O438)</f>
        <v>0</v>
      </c>
      <c r="P438" s="182">
        <f>SUM('2.CAD NCCF'!P438,'3.USD NCCF'!P438,'4.EUR NCCF'!P438,'5.GBP NCCF'!P438,'6.Other(Incld) NCCF'!P438)</f>
        <v>0</v>
      </c>
      <c r="Q438" s="182">
        <f>SUM('2.CAD NCCF'!Q438,'3.USD NCCF'!Q438,'4.EUR NCCF'!Q438,'5.GBP NCCF'!Q438,'6.Other(Incld) NCCF'!Q438)</f>
        <v>0</v>
      </c>
      <c r="R438" s="182">
        <f>SUM('2.CAD NCCF'!R438,'3.USD NCCF'!R438,'4.EUR NCCF'!R438,'5.GBP NCCF'!R438,'6.Other(Incld) NCCF'!R438)</f>
        <v>0</v>
      </c>
      <c r="S438" s="182">
        <f>SUM('2.CAD NCCF'!S438,'3.USD NCCF'!S438,'4.EUR NCCF'!S438,'5.GBP NCCF'!S438,'6.Other(Incld) NCCF'!S438)</f>
        <v>0</v>
      </c>
      <c r="T438" s="182">
        <f>SUM('2.CAD NCCF'!T438,'3.USD NCCF'!T438,'4.EUR NCCF'!T438,'5.GBP NCCF'!T438,'6.Other(Incld) NCCF'!T438)</f>
        <v>0</v>
      </c>
      <c r="U438" s="178">
        <f>SUM('2.CAD NCCF'!U438,'3.USD NCCF'!U438,'4.EUR NCCF'!U438,'5.GBP NCCF'!U438,'6.Other(Incld) NCCF'!U438)</f>
        <v>0</v>
      </c>
      <c r="V438" s="183">
        <f>SUM('2.CAD NCCF'!V438,'3.USD NCCF'!V438,'4.EUR NCCF'!V438,'5.GBP NCCF'!V438,'6.Other(Incld) NCCF'!V438)</f>
        <v>0</v>
      </c>
      <c r="W438" s="243">
        <f>SUM('2.CAD NCCF'!W438,'3.USD NCCF'!W438,'4.EUR NCCF'!W438,'5.GBP NCCF'!W438,'6.Other(Incld) NCCF'!W438)</f>
        <v>0</v>
      </c>
      <c r="Y438" s="367"/>
    </row>
    <row r="439" spans="2:25" s="72" customFormat="1" outlineLevel="1" x14ac:dyDescent="0.2">
      <c r="B439" s="25"/>
      <c r="C439" s="23"/>
      <c r="D439" s="23"/>
      <c r="E439" s="24"/>
      <c r="F439" s="176" t="s">
        <v>331</v>
      </c>
      <c r="G439" s="190">
        <f>SUM('2.CAD NCCF'!G439,'3.USD NCCF'!G439,'4.EUR NCCF'!G439,'5.GBP NCCF'!G439,'6.Other(Incld) NCCF'!G439)</f>
        <v>0</v>
      </c>
      <c r="H439" s="191">
        <f>SUM('2.CAD NCCF'!H439,'3.USD NCCF'!H439,'4.EUR NCCF'!H439,'5.GBP NCCF'!H439,'6.Other(Incld) NCCF'!H439)</f>
        <v>0</v>
      </c>
      <c r="I439" s="179">
        <f>SUM('2.CAD NCCF'!I439,'3.USD NCCF'!I439,'4.EUR NCCF'!I439,'5.GBP NCCF'!I439,'6.Other(Incld) NCCF'!I439)</f>
        <v>0</v>
      </c>
      <c r="J439" s="179">
        <f>SUM('2.CAD NCCF'!J439,'3.USD NCCF'!J439,'4.EUR NCCF'!J439,'5.GBP NCCF'!J439,'6.Other(Incld) NCCF'!J439)</f>
        <v>0</v>
      </c>
      <c r="K439" s="180">
        <f>SUM('2.CAD NCCF'!K439,'3.USD NCCF'!K439,'4.EUR NCCF'!K439,'5.GBP NCCF'!K439,'6.Other(Incld) NCCF'!K439)</f>
        <v>0</v>
      </c>
      <c r="L439" s="181">
        <f>SUM('2.CAD NCCF'!L439,'3.USD NCCF'!L439,'4.EUR NCCF'!L439,'5.GBP NCCF'!L439,'6.Other(Incld) NCCF'!L439)</f>
        <v>0</v>
      </c>
      <c r="M439" s="192">
        <f>SUM('2.CAD NCCF'!M439,'3.USD NCCF'!M439,'4.EUR NCCF'!M439,'5.GBP NCCF'!M439,'6.Other(Incld) NCCF'!M439)</f>
        <v>0</v>
      </c>
      <c r="N439" s="182">
        <f>SUM('2.CAD NCCF'!N439,'3.USD NCCF'!N439,'4.EUR NCCF'!N439,'5.GBP NCCF'!N439,'6.Other(Incld) NCCF'!N439)</f>
        <v>0</v>
      </c>
      <c r="O439" s="182">
        <f>SUM('2.CAD NCCF'!O439,'3.USD NCCF'!O439,'4.EUR NCCF'!O439,'5.GBP NCCF'!O439,'6.Other(Incld) NCCF'!O439)</f>
        <v>0</v>
      </c>
      <c r="P439" s="182">
        <f>SUM('2.CAD NCCF'!P439,'3.USD NCCF'!P439,'4.EUR NCCF'!P439,'5.GBP NCCF'!P439,'6.Other(Incld) NCCF'!P439)</f>
        <v>0</v>
      </c>
      <c r="Q439" s="182">
        <f>SUM('2.CAD NCCF'!Q439,'3.USD NCCF'!Q439,'4.EUR NCCF'!Q439,'5.GBP NCCF'!Q439,'6.Other(Incld) NCCF'!Q439)</f>
        <v>0</v>
      </c>
      <c r="R439" s="182">
        <f>SUM('2.CAD NCCF'!R439,'3.USD NCCF'!R439,'4.EUR NCCF'!R439,'5.GBP NCCF'!R439,'6.Other(Incld) NCCF'!R439)</f>
        <v>0</v>
      </c>
      <c r="S439" s="182">
        <f>SUM('2.CAD NCCF'!S439,'3.USD NCCF'!S439,'4.EUR NCCF'!S439,'5.GBP NCCF'!S439,'6.Other(Incld) NCCF'!S439)</f>
        <v>0</v>
      </c>
      <c r="T439" s="182">
        <f>SUM('2.CAD NCCF'!T439,'3.USD NCCF'!T439,'4.EUR NCCF'!T439,'5.GBP NCCF'!T439,'6.Other(Incld) NCCF'!T439)</f>
        <v>0</v>
      </c>
      <c r="U439" s="178">
        <f>SUM('2.CAD NCCF'!U439,'3.USD NCCF'!U439,'4.EUR NCCF'!U439,'5.GBP NCCF'!U439,'6.Other(Incld) NCCF'!U439)</f>
        <v>0</v>
      </c>
      <c r="V439" s="183">
        <f>SUM('2.CAD NCCF'!V439,'3.USD NCCF'!V439,'4.EUR NCCF'!V439,'5.GBP NCCF'!V439,'6.Other(Incld) NCCF'!V439)</f>
        <v>0</v>
      </c>
      <c r="W439" s="243">
        <f>SUM('2.CAD NCCF'!W439,'3.USD NCCF'!W439,'4.EUR NCCF'!W439,'5.GBP NCCF'!W439,'6.Other(Incld) NCCF'!W439)</f>
        <v>0</v>
      </c>
      <c r="Y439" s="367"/>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70"/>
    </row>
    <row r="441" spans="2:25" s="72" customFormat="1" outlineLevel="1" x14ac:dyDescent="0.2">
      <c r="B441" s="25"/>
      <c r="C441" s="23"/>
      <c r="D441" s="23"/>
      <c r="E441" s="24"/>
      <c r="F441" s="176" t="s">
        <v>162</v>
      </c>
      <c r="G441" s="190">
        <f>SUM('2.CAD NCCF'!G441,'3.USD NCCF'!G441,'4.EUR NCCF'!G441,'5.GBP NCCF'!G441,'6.Other(Incld) NCCF'!G441)</f>
        <v>0</v>
      </c>
      <c r="H441" s="191">
        <f>SUM('2.CAD NCCF'!H441,'3.USD NCCF'!H441,'4.EUR NCCF'!H441,'5.GBP NCCF'!H441,'6.Other(Incld) NCCF'!H441)</f>
        <v>0</v>
      </c>
      <c r="I441" s="179">
        <f>SUM('2.CAD NCCF'!I441,'3.USD NCCF'!I441,'4.EUR NCCF'!I441,'5.GBP NCCF'!I441,'6.Other(Incld) NCCF'!I441)</f>
        <v>0</v>
      </c>
      <c r="J441" s="179">
        <f>SUM('2.CAD NCCF'!J441,'3.USD NCCF'!J441,'4.EUR NCCF'!J441,'5.GBP NCCF'!J441,'6.Other(Incld) NCCF'!J441)</f>
        <v>0</v>
      </c>
      <c r="K441" s="180">
        <f>SUM('2.CAD NCCF'!K441,'3.USD NCCF'!K441,'4.EUR NCCF'!K441,'5.GBP NCCF'!K441,'6.Other(Incld) NCCF'!K441)</f>
        <v>0</v>
      </c>
      <c r="L441" s="181">
        <f>SUM('2.CAD NCCF'!L441,'3.USD NCCF'!L441,'4.EUR NCCF'!L441,'5.GBP NCCF'!L441,'6.Other(Incld) NCCF'!L441)</f>
        <v>0</v>
      </c>
      <c r="M441" s="192">
        <f>SUM('2.CAD NCCF'!M441,'3.USD NCCF'!M441,'4.EUR NCCF'!M441,'5.GBP NCCF'!M441,'6.Other(Incld) NCCF'!M441)</f>
        <v>0</v>
      </c>
      <c r="N441" s="182">
        <f>SUM('2.CAD NCCF'!N441,'3.USD NCCF'!N441,'4.EUR NCCF'!N441,'5.GBP NCCF'!N441,'6.Other(Incld) NCCF'!N441)</f>
        <v>0</v>
      </c>
      <c r="O441" s="182">
        <f>SUM('2.CAD NCCF'!O441,'3.USD NCCF'!O441,'4.EUR NCCF'!O441,'5.GBP NCCF'!O441,'6.Other(Incld) NCCF'!O441)</f>
        <v>0</v>
      </c>
      <c r="P441" s="182">
        <f>SUM('2.CAD NCCF'!P441,'3.USD NCCF'!P441,'4.EUR NCCF'!P441,'5.GBP NCCF'!P441,'6.Other(Incld) NCCF'!P441)</f>
        <v>0</v>
      </c>
      <c r="Q441" s="182">
        <f>SUM('2.CAD NCCF'!Q441,'3.USD NCCF'!Q441,'4.EUR NCCF'!Q441,'5.GBP NCCF'!Q441,'6.Other(Incld) NCCF'!Q441)</f>
        <v>0</v>
      </c>
      <c r="R441" s="182">
        <f>SUM('2.CAD NCCF'!R441,'3.USD NCCF'!R441,'4.EUR NCCF'!R441,'5.GBP NCCF'!R441,'6.Other(Incld) NCCF'!R441)</f>
        <v>0</v>
      </c>
      <c r="S441" s="182">
        <f>SUM('2.CAD NCCF'!S441,'3.USD NCCF'!S441,'4.EUR NCCF'!S441,'5.GBP NCCF'!S441,'6.Other(Incld) NCCF'!S441)</f>
        <v>0</v>
      </c>
      <c r="T441" s="182">
        <f>SUM('2.CAD NCCF'!T441,'3.USD NCCF'!T441,'4.EUR NCCF'!T441,'5.GBP NCCF'!T441,'6.Other(Incld) NCCF'!T441)</f>
        <v>0</v>
      </c>
      <c r="U441" s="178">
        <f>SUM('2.CAD NCCF'!U441,'3.USD NCCF'!U441,'4.EUR NCCF'!U441,'5.GBP NCCF'!U441,'6.Other(Incld) NCCF'!U441)</f>
        <v>0</v>
      </c>
      <c r="V441" s="183">
        <f>SUM('2.CAD NCCF'!V441,'3.USD NCCF'!V441,'4.EUR NCCF'!V441,'5.GBP NCCF'!V441,'6.Other(Incld) NCCF'!V441)</f>
        <v>0</v>
      </c>
      <c r="W441" s="243">
        <f>SUM('2.CAD NCCF'!W441,'3.USD NCCF'!W441,'4.EUR NCCF'!W441,'5.GBP NCCF'!W441,'6.Other(Incld) NCCF'!W441)</f>
        <v>0</v>
      </c>
      <c r="Y441" s="367"/>
    </row>
    <row r="442" spans="2:25" s="72" customFormat="1" outlineLevel="1" x14ac:dyDescent="0.2">
      <c r="B442" s="25"/>
      <c r="C442" s="23"/>
      <c r="D442" s="23"/>
      <c r="E442" s="24"/>
      <c r="F442" s="176" t="s">
        <v>163</v>
      </c>
      <c r="G442" s="190">
        <f>SUM('2.CAD NCCF'!G442,'3.USD NCCF'!G442,'4.EUR NCCF'!G442,'5.GBP NCCF'!G442,'6.Other(Incld) NCCF'!G442)</f>
        <v>0</v>
      </c>
      <c r="H442" s="191">
        <f>SUM('2.CAD NCCF'!H442,'3.USD NCCF'!H442,'4.EUR NCCF'!H442,'5.GBP NCCF'!H442,'6.Other(Incld) NCCF'!H442)</f>
        <v>0</v>
      </c>
      <c r="I442" s="179">
        <f>SUM('2.CAD NCCF'!I442,'3.USD NCCF'!I442,'4.EUR NCCF'!I442,'5.GBP NCCF'!I442,'6.Other(Incld) NCCF'!I442)</f>
        <v>0</v>
      </c>
      <c r="J442" s="179">
        <f>SUM('2.CAD NCCF'!J442,'3.USD NCCF'!J442,'4.EUR NCCF'!J442,'5.GBP NCCF'!J442,'6.Other(Incld) NCCF'!J442)</f>
        <v>0</v>
      </c>
      <c r="K442" s="180">
        <f>SUM('2.CAD NCCF'!K442,'3.USD NCCF'!K442,'4.EUR NCCF'!K442,'5.GBP NCCF'!K442,'6.Other(Incld) NCCF'!K442)</f>
        <v>0</v>
      </c>
      <c r="L442" s="181">
        <f>SUM('2.CAD NCCF'!L442,'3.USD NCCF'!L442,'4.EUR NCCF'!L442,'5.GBP NCCF'!L442,'6.Other(Incld) NCCF'!L442)</f>
        <v>0</v>
      </c>
      <c r="M442" s="192">
        <f>SUM('2.CAD NCCF'!M442,'3.USD NCCF'!M442,'4.EUR NCCF'!M442,'5.GBP NCCF'!M442,'6.Other(Incld) NCCF'!M442)</f>
        <v>0</v>
      </c>
      <c r="N442" s="182">
        <f>SUM('2.CAD NCCF'!N442,'3.USD NCCF'!N442,'4.EUR NCCF'!N442,'5.GBP NCCF'!N442,'6.Other(Incld) NCCF'!N442)</f>
        <v>0</v>
      </c>
      <c r="O442" s="182">
        <f>SUM('2.CAD NCCF'!O442,'3.USD NCCF'!O442,'4.EUR NCCF'!O442,'5.GBP NCCF'!O442,'6.Other(Incld) NCCF'!O442)</f>
        <v>0</v>
      </c>
      <c r="P442" s="182">
        <f>SUM('2.CAD NCCF'!P442,'3.USD NCCF'!P442,'4.EUR NCCF'!P442,'5.GBP NCCF'!P442,'6.Other(Incld) NCCF'!P442)</f>
        <v>0</v>
      </c>
      <c r="Q442" s="182">
        <f>SUM('2.CAD NCCF'!Q442,'3.USD NCCF'!Q442,'4.EUR NCCF'!Q442,'5.GBP NCCF'!Q442,'6.Other(Incld) NCCF'!Q442)</f>
        <v>0</v>
      </c>
      <c r="R442" s="182">
        <f>SUM('2.CAD NCCF'!R442,'3.USD NCCF'!R442,'4.EUR NCCF'!R442,'5.GBP NCCF'!R442,'6.Other(Incld) NCCF'!R442)</f>
        <v>0</v>
      </c>
      <c r="S442" s="182">
        <f>SUM('2.CAD NCCF'!S442,'3.USD NCCF'!S442,'4.EUR NCCF'!S442,'5.GBP NCCF'!S442,'6.Other(Incld) NCCF'!S442)</f>
        <v>0</v>
      </c>
      <c r="T442" s="182">
        <f>SUM('2.CAD NCCF'!T442,'3.USD NCCF'!T442,'4.EUR NCCF'!T442,'5.GBP NCCF'!T442,'6.Other(Incld) NCCF'!T442)</f>
        <v>0</v>
      </c>
      <c r="U442" s="178">
        <f>SUM('2.CAD NCCF'!U442,'3.USD NCCF'!U442,'4.EUR NCCF'!U442,'5.GBP NCCF'!U442,'6.Other(Incld) NCCF'!U442)</f>
        <v>0</v>
      </c>
      <c r="V442" s="183">
        <f>SUM('2.CAD NCCF'!V442,'3.USD NCCF'!V442,'4.EUR NCCF'!V442,'5.GBP NCCF'!V442,'6.Other(Incld) NCCF'!V442)</f>
        <v>0</v>
      </c>
      <c r="W442" s="243">
        <f>SUM('2.CAD NCCF'!W442,'3.USD NCCF'!W442,'4.EUR NCCF'!W442,'5.GBP NCCF'!W442,'6.Other(Incld) NCCF'!W442)</f>
        <v>0</v>
      </c>
      <c r="Y442" s="367"/>
    </row>
    <row r="443" spans="2:25" s="72" customFormat="1" outlineLevel="1" x14ac:dyDescent="0.2">
      <c r="B443" s="25"/>
      <c r="C443" s="23"/>
      <c r="D443" s="23"/>
      <c r="E443" s="24"/>
      <c r="F443" s="176" t="s">
        <v>332</v>
      </c>
      <c r="G443" s="190">
        <f>SUM('2.CAD NCCF'!G443,'3.USD NCCF'!G443,'4.EUR NCCF'!G443,'5.GBP NCCF'!G443,'6.Other(Incld) NCCF'!G443)</f>
        <v>0</v>
      </c>
      <c r="H443" s="191">
        <f>SUM('2.CAD NCCF'!H443,'3.USD NCCF'!H443,'4.EUR NCCF'!H443,'5.GBP NCCF'!H443,'6.Other(Incld) NCCF'!H443)</f>
        <v>0</v>
      </c>
      <c r="I443" s="179">
        <f>SUM('2.CAD NCCF'!I443,'3.USD NCCF'!I443,'4.EUR NCCF'!I443,'5.GBP NCCF'!I443,'6.Other(Incld) NCCF'!I443)</f>
        <v>0</v>
      </c>
      <c r="J443" s="179">
        <f>SUM('2.CAD NCCF'!J443,'3.USD NCCF'!J443,'4.EUR NCCF'!J443,'5.GBP NCCF'!J443,'6.Other(Incld) NCCF'!J443)</f>
        <v>0</v>
      </c>
      <c r="K443" s="180">
        <f>SUM('2.CAD NCCF'!K443,'3.USD NCCF'!K443,'4.EUR NCCF'!K443,'5.GBP NCCF'!K443,'6.Other(Incld) NCCF'!K443)</f>
        <v>0</v>
      </c>
      <c r="L443" s="181">
        <f>SUM('2.CAD NCCF'!L443,'3.USD NCCF'!L443,'4.EUR NCCF'!L443,'5.GBP NCCF'!L443,'6.Other(Incld) NCCF'!L443)</f>
        <v>0</v>
      </c>
      <c r="M443" s="192">
        <f>SUM('2.CAD NCCF'!M443,'3.USD NCCF'!M443,'4.EUR NCCF'!M443,'5.GBP NCCF'!M443,'6.Other(Incld) NCCF'!M443)</f>
        <v>0</v>
      </c>
      <c r="N443" s="182">
        <f>SUM('2.CAD NCCF'!N443,'3.USD NCCF'!N443,'4.EUR NCCF'!N443,'5.GBP NCCF'!N443,'6.Other(Incld) NCCF'!N443)</f>
        <v>0</v>
      </c>
      <c r="O443" s="182">
        <f>SUM('2.CAD NCCF'!O443,'3.USD NCCF'!O443,'4.EUR NCCF'!O443,'5.GBP NCCF'!O443,'6.Other(Incld) NCCF'!O443)</f>
        <v>0</v>
      </c>
      <c r="P443" s="182">
        <f>SUM('2.CAD NCCF'!P443,'3.USD NCCF'!P443,'4.EUR NCCF'!P443,'5.GBP NCCF'!P443,'6.Other(Incld) NCCF'!P443)</f>
        <v>0</v>
      </c>
      <c r="Q443" s="182">
        <f>SUM('2.CAD NCCF'!Q443,'3.USD NCCF'!Q443,'4.EUR NCCF'!Q443,'5.GBP NCCF'!Q443,'6.Other(Incld) NCCF'!Q443)</f>
        <v>0</v>
      </c>
      <c r="R443" s="182">
        <f>SUM('2.CAD NCCF'!R443,'3.USD NCCF'!R443,'4.EUR NCCF'!R443,'5.GBP NCCF'!R443,'6.Other(Incld) NCCF'!R443)</f>
        <v>0</v>
      </c>
      <c r="S443" s="182">
        <f>SUM('2.CAD NCCF'!S443,'3.USD NCCF'!S443,'4.EUR NCCF'!S443,'5.GBP NCCF'!S443,'6.Other(Incld) NCCF'!S443)</f>
        <v>0</v>
      </c>
      <c r="T443" s="182">
        <f>SUM('2.CAD NCCF'!T443,'3.USD NCCF'!T443,'4.EUR NCCF'!T443,'5.GBP NCCF'!T443,'6.Other(Incld) NCCF'!T443)</f>
        <v>0</v>
      </c>
      <c r="U443" s="178">
        <f>SUM('2.CAD NCCF'!U443,'3.USD NCCF'!U443,'4.EUR NCCF'!U443,'5.GBP NCCF'!U443,'6.Other(Incld) NCCF'!U443)</f>
        <v>0</v>
      </c>
      <c r="V443" s="183">
        <f>SUM('2.CAD NCCF'!V443,'3.USD NCCF'!V443,'4.EUR NCCF'!V443,'5.GBP NCCF'!V443,'6.Other(Incld) NCCF'!V443)</f>
        <v>0</v>
      </c>
      <c r="W443" s="243">
        <f>SUM('2.CAD NCCF'!W443,'3.USD NCCF'!W443,'4.EUR NCCF'!W443,'5.GBP NCCF'!W443,'6.Other(Incld) NCCF'!W443)</f>
        <v>0</v>
      </c>
      <c r="Y443" s="367"/>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70"/>
    </row>
    <row r="445" spans="2:25" s="72" customFormat="1" outlineLevel="1" x14ac:dyDescent="0.2">
      <c r="B445" s="25"/>
      <c r="C445" s="23"/>
      <c r="D445" s="23"/>
      <c r="E445" s="24"/>
      <c r="F445" s="176" t="s">
        <v>164</v>
      </c>
      <c r="G445" s="188">
        <f>SUM('2.CAD NCCF'!G445,'3.USD NCCF'!G445,'4.EUR NCCF'!G445,'5.GBP NCCF'!G445,'6.Other(Incld) NCCF'!G445)</f>
        <v>0</v>
      </c>
      <c r="H445" s="178">
        <f>SUM('2.CAD NCCF'!H445,'3.USD NCCF'!H445,'4.EUR NCCF'!H445,'5.GBP NCCF'!H445,'6.Other(Incld) NCCF'!H445)</f>
        <v>0</v>
      </c>
      <c r="I445" s="182">
        <f>SUM('2.CAD NCCF'!I445,'3.USD NCCF'!I445,'4.EUR NCCF'!I445,'5.GBP NCCF'!I445,'6.Other(Incld) NCCF'!I445)</f>
        <v>0</v>
      </c>
      <c r="J445" s="182">
        <f>SUM('2.CAD NCCF'!J445,'3.USD NCCF'!J445,'4.EUR NCCF'!J445,'5.GBP NCCF'!J445,'6.Other(Incld) NCCF'!J445)</f>
        <v>0</v>
      </c>
      <c r="K445" s="192">
        <f>SUM('2.CAD NCCF'!K445,'3.USD NCCF'!K445,'4.EUR NCCF'!K445,'5.GBP NCCF'!K445,'6.Other(Incld) NCCF'!K445)</f>
        <v>0</v>
      </c>
      <c r="L445" s="181">
        <f>SUM('2.CAD NCCF'!L445,'3.USD NCCF'!L445,'4.EUR NCCF'!L445,'5.GBP NCCF'!L445,'6.Other(Incld) NCCF'!L445)</f>
        <v>0</v>
      </c>
      <c r="M445" s="182">
        <f>SUM('2.CAD NCCF'!M445,'3.USD NCCF'!M445,'4.EUR NCCF'!M445,'5.GBP NCCF'!M445,'6.Other(Incld) NCCF'!M445)</f>
        <v>0</v>
      </c>
      <c r="N445" s="182">
        <f>SUM('2.CAD NCCF'!N445,'3.USD NCCF'!N445,'4.EUR NCCF'!N445,'5.GBP NCCF'!N445,'6.Other(Incld) NCCF'!N445)</f>
        <v>0</v>
      </c>
      <c r="O445" s="184">
        <f>SUM('2.CAD NCCF'!O445,'3.USD NCCF'!O445,'4.EUR NCCF'!O445,'5.GBP NCCF'!O445,'6.Other(Incld) NCCF'!O445)</f>
        <v>0</v>
      </c>
      <c r="P445" s="184">
        <f>SUM('2.CAD NCCF'!P445,'3.USD NCCF'!P445,'4.EUR NCCF'!P445,'5.GBP NCCF'!P445,'6.Other(Incld) NCCF'!P445)</f>
        <v>0</v>
      </c>
      <c r="Q445" s="184">
        <f>SUM('2.CAD NCCF'!Q445,'3.USD NCCF'!Q445,'4.EUR NCCF'!Q445,'5.GBP NCCF'!Q445,'6.Other(Incld) NCCF'!Q445)</f>
        <v>0</v>
      </c>
      <c r="R445" s="184">
        <f>SUM('2.CAD NCCF'!R445,'3.USD NCCF'!R445,'4.EUR NCCF'!R445,'5.GBP NCCF'!R445,'6.Other(Incld) NCCF'!R445)</f>
        <v>0</v>
      </c>
      <c r="S445" s="184">
        <f>SUM('2.CAD NCCF'!S445,'3.USD NCCF'!S445,'4.EUR NCCF'!S445,'5.GBP NCCF'!S445,'6.Other(Incld) NCCF'!S445)</f>
        <v>0</v>
      </c>
      <c r="T445" s="184">
        <f>SUM('2.CAD NCCF'!T445,'3.USD NCCF'!T445,'4.EUR NCCF'!T445,'5.GBP NCCF'!T445,'6.Other(Incld) NCCF'!T445)</f>
        <v>0</v>
      </c>
      <c r="U445" s="189">
        <f>SUM('2.CAD NCCF'!U445,'3.USD NCCF'!U445,'4.EUR NCCF'!U445,'5.GBP NCCF'!U445,'6.Other(Incld) NCCF'!U445)</f>
        <v>0</v>
      </c>
      <c r="V445" s="215">
        <f>SUM('2.CAD NCCF'!V445,'3.USD NCCF'!V445,'4.EUR NCCF'!V445,'5.GBP NCCF'!V445,'6.Other(Incld) NCCF'!V445)</f>
        <v>0</v>
      </c>
      <c r="W445" s="48">
        <f>SUM('2.CAD NCCF'!W445,'3.USD NCCF'!W445,'4.EUR NCCF'!W445,'5.GBP NCCF'!W445,'6.Other(Incld) NCCF'!W445)</f>
        <v>0</v>
      </c>
      <c r="Y445" s="367"/>
    </row>
    <row r="446" spans="2:25" s="72" customFormat="1" outlineLevel="1" x14ac:dyDescent="0.2">
      <c r="B446" s="25"/>
      <c r="C446" s="23"/>
      <c r="D446" s="23"/>
      <c r="E446" s="24"/>
      <c r="F446" s="176" t="s">
        <v>165</v>
      </c>
      <c r="G446" s="188">
        <f>SUM('2.CAD NCCF'!G446,'3.USD NCCF'!G446,'4.EUR NCCF'!G446,'5.GBP NCCF'!G446,'6.Other(Incld) NCCF'!G446)</f>
        <v>0</v>
      </c>
      <c r="H446" s="178">
        <f>SUM('2.CAD NCCF'!H446,'3.USD NCCF'!H446,'4.EUR NCCF'!H446,'5.GBP NCCF'!H446,'6.Other(Incld) NCCF'!H446)</f>
        <v>0</v>
      </c>
      <c r="I446" s="182">
        <f>SUM('2.CAD NCCF'!I446,'3.USD NCCF'!I446,'4.EUR NCCF'!I446,'5.GBP NCCF'!I446,'6.Other(Incld) NCCF'!I446)</f>
        <v>0</v>
      </c>
      <c r="J446" s="182">
        <f>SUM('2.CAD NCCF'!J446,'3.USD NCCF'!J446,'4.EUR NCCF'!J446,'5.GBP NCCF'!J446,'6.Other(Incld) NCCF'!J446)</f>
        <v>0</v>
      </c>
      <c r="K446" s="192">
        <f>SUM('2.CAD NCCF'!K446,'3.USD NCCF'!K446,'4.EUR NCCF'!K446,'5.GBP NCCF'!K446,'6.Other(Incld) NCCF'!K446)</f>
        <v>0</v>
      </c>
      <c r="L446" s="214">
        <f>SUM('2.CAD NCCF'!L446,'3.USD NCCF'!L446,'4.EUR NCCF'!L446,'5.GBP NCCF'!L446,'6.Other(Incld) NCCF'!L446)</f>
        <v>0</v>
      </c>
      <c r="M446" s="182">
        <f>SUM('2.CAD NCCF'!M446,'3.USD NCCF'!M446,'4.EUR NCCF'!M446,'5.GBP NCCF'!M446,'6.Other(Incld) NCCF'!M446)</f>
        <v>0</v>
      </c>
      <c r="N446" s="184">
        <f>SUM('2.CAD NCCF'!N446,'3.USD NCCF'!N446,'4.EUR NCCF'!N446,'5.GBP NCCF'!N446,'6.Other(Incld) NCCF'!N446)</f>
        <v>0</v>
      </c>
      <c r="O446" s="184">
        <f>SUM('2.CAD NCCF'!O446,'3.USD NCCF'!O446,'4.EUR NCCF'!O446,'5.GBP NCCF'!O446,'6.Other(Incld) NCCF'!O446)</f>
        <v>0</v>
      </c>
      <c r="P446" s="184">
        <f>SUM('2.CAD NCCF'!P446,'3.USD NCCF'!P446,'4.EUR NCCF'!P446,'5.GBP NCCF'!P446,'6.Other(Incld) NCCF'!P446)</f>
        <v>0</v>
      </c>
      <c r="Q446" s="184">
        <f>SUM('2.CAD NCCF'!Q446,'3.USD NCCF'!Q446,'4.EUR NCCF'!Q446,'5.GBP NCCF'!Q446,'6.Other(Incld) NCCF'!Q446)</f>
        <v>0</v>
      </c>
      <c r="R446" s="184">
        <f>SUM('2.CAD NCCF'!R446,'3.USD NCCF'!R446,'4.EUR NCCF'!R446,'5.GBP NCCF'!R446,'6.Other(Incld) NCCF'!R446)</f>
        <v>0</v>
      </c>
      <c r="S446" s="184">
        <f>SUM('2.CAD NCCF'!S446,'3.USD NCCF'!S446,'4.EUR NCCF'!S446,'5.GBP NCCF'!S446,'6.Other(Incld) NCCF'!S446)</f>
        <v>0</v>
      </c>
      <c r="T446" s="184">
        <f>SUM('2.CAD NCCF'!T446,'3.USD NCCF'!T446,'4.EUR NCCF'!T446,'5.GBP NCCF'!T446,'6.Other(Incld) NCCF'!T446)</f>
        <v>0</v>
      </c>
      <c r="U446" s="189">
        <f>SUM('2.CAD NCCF'!U446,'3.USD NCCF'!U446,'4.EUR NCCF'!U446,'5.GBP NCCF'!U446,'6.Other(Incld) NCCF'!U446)</f>
        <v>0</v>
      </c>
      <c r="V446" s="215">
        <f>SUM('2.CAD NCCF'!V446,'3.USD NCCF'!V446,'4.EUR NCCF'!V446,'5.GBP NCCF'!V446,'6.Other(Incld) NCCF'!V446)</f>
        <v>0</v>
      </c>
      <c r="W446" s="48">
        <f>SUM('2.CAD NCCF'!W446,'3.USD NCCF'!W446,'4.EUR NCCF'!W446,'5.GBP NCCF'!W446,'6.Other(Incld) NCCF'!W446)</f>
        <v>0</v>
      </c>
      <c r="Y446" s="367"/>
    </row>
    <row r="447" spans="2:25" s="72" customFormat="1" outlineLevel="1" x14ac:dyDescent="0.2">
      <c r="B447" s="25"/>
      <c r="C447" s="23"/>
      <c r="D447" s="23"/>
      <c r="E447" s="24"/>
      <c r="F447" s="176" t="s">
        <v>333</v>
      </c>
      <c r="G447" s="190">
        <f>SUM('2.CAD NCCF'!G447,'3.USD NCCF'!G447,'4.EUR NCCF'!G447,'5.GBP NCCF'!G447,'6.Other(Incld) NCCF'!G447)</f>
        <v>0</v>
      </c>
      <c r="H447" s="191">
        <f>SUM('2.CAD NCCF'!H447,'3.USD NCCF'!H447,'4.EUR NCCF'!H447,'5.GBP NCCF'!H447,'6.Other(Incld) NCCF'!H447)</f>
        <v>0</v>
      </c>
      <c r="I447" s="179">
        <f>SUM('2.CAD NCCF'!I447,'3.USD NCCF'!I447,'4.EUR NCCF'!I447,'5.GBP NCCF'!I447,'6.Other(Incld) NCCF'!I447)</f>
        <v>0</v>
      </c>
      <c r="J447" s="179">
        <f>SUM('2.CAD NCCF'!J447,'3.USD NCCF'!J447,'4.EUR NCCF'!J447,'5.GBP NCCF'!J447,'6.Other(Incld) NCCF'!J447)</f>
        <v>0</v>
      </c>
      <c r="K447" s="180">
        <f>SUM('2.CAD NCCF'!K447,'3.USD NCCF'!K447,'4.EUR NCCF'!K447,'5.GBP NCCF'!K447,'6.Other(Incld) NCCF'!K447)</f>
        <v>0</v>
      </c>
      <c r="L447" s="181">
        <f>SUM('2.CAD NCCF'!L447,'3.USD NCCF'!L447,'4.EUR NCCF'!L447,'5.GBP NCCF'!L447,'6.Other(Incld) NCCF'!L447)</f>
        <v>0</v>
      </c>
      <c r="M447" s="192">
        <f>SUM('2.CAD NCCF'!M447,'3.USD NCCF'!M447,'4.EUR NCCF'!M447,'5.GBP NCCF'!M447,'6.Other(Incld) NCCF'!M447)</f>
        <v>0</v>
      </c>
      <c r="N447" s="182">
        <f>SUM('2.CAD NCCF'!N447,'3.USD NCCF'!N447,'4.EUR NCCF'!N447,'5.GBP NCCF'!N447,'6.Other(Incld) NCCF'!N447)</f>
        <v>0</v>
      </c>
      <c r="O447" s="182">
        <f>SUM('2.CAD NCCF'!O447,'3.USD NCCF'!O447,'4.EUR NCCF'!O447,'5.GBP NCCF'!O447,'6.Other(Incld) NCCF'!O447)</f>
        <v>0</v>
      </c>
      <c r="P447" s="182">
        <f>SUM('2.CAD NCCF'!P447,'3.USD NCCF'!P447,'4.EUR NCCF'!P447,'5.GBP NCCF'!P447,'6.Other(Incld) NCCF'!P447)</f>
        <v>0</v>
      </c>
      <c r="Q447" s="182">
        <f>SUM('2.CAD NCCF'!Q447,'3.USD NCCF'!Q447,'4.EUR NCCF'!Q447,'5.GBP NCCF'!Q447,'6.Other(Incld) NCCF'!Q447)</f>
        <v>0</v>
      </c>
      <c r="R447" s="182">
        <f>SUM('2.CAD NCCF'!R447,'3.USD NCCF'!R447,'4.EUR NCCF'!R447,'5.GBP NCCF'!R447,'6.Other(Incld) NCCF'!R447)</f>
        <v>0</v>
      </c>
      <c r="S447" s="182">
        <f>SUM('2.CAD NCCF'!S447,'3.USD NCCF'!S447,'4.EUR NCCF'!S447,'5.GBP NCCF'!S447,'6.Other(Incld) NCCF'!S447)</f>
        <v>0</v>
      </c>
      <c r="T447" s="182">
        <f>SUM('2.CAD NCCF'!T447,'3.USD NCCF'!T447,'4.EUR NCCF'!T447,'5.GBP NCCF'!T447,'6.Other(Incld) NCCF'!T447)</f>
        <v>0</v>
      </c>
      <c r="U447" s="178">
        <f>SUM('2.CAD NCCF'!U447,'3.USD NCCF'!U447,'4.EUR NCCF'!U447,'5.GBP NCCF'!U447,'6.Other(Incld) NCCF'!U447)</f>
        <v>0</v>
      </c>
      <c r="V447" s="183">
        <f>SUM('2.CAD NCCF'!V447,'3.USD NCCF'!V447,'4.EUR NCCF'!V447,'5.GBP NCCF'!V447,'6.Other(Incld) NCCF'!V447)</f>
        <v>0</v>
      </c>
      <c r="W447" s="243">
        <f>SUM('2.CAD NCCF'!W447,'3.USD NCCF'!W447,'4.EUR NCCF'!W447,'5.GBP NCCF'!W447,'6.Other(Incld) NCCF'!W447)</f>
        <v>0</v>
      </c>
      <c r="Y447" s="367"/>
    </row>
    <row r="448" spans="2:25" s="72" customFormat="1" x14ac:dyDescent="0.2">
      <c r="B448" s="25"/>
      <c r="C448" s="23"/>
      <c r="D448" s="23" t="s">
        <v>58</v>
      </c>
      <c r="E448" s="24"/>
      <c r="F448" s="24"/>
      <c r="G448" s="69"/>
      <c r="H448" s="66"/>
      <c r="I448" s="66"/>
      <c r="J448" s="66"/>
      <c r="K448" s="66"/>
      <c r="L448" s="51"/>
      <c r="M448" s="34"/>
      <c r="N448" s="34"/>
      <c r="O448" s="34"/>
      <c r="P448" s="34"/>
      <c r="Q448" s="34"/>
      <c r="R448" s="34"/>
      <c r="S448" s="34"/>
      <c r="T448" s="34"/>
      <c r="U448" s="34"/>
      <c r="V448" s="37"/>
      <c r="W448" s="37"/>
      <c r="Y448" s="584"/>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83"/>
    </row>
    <row r="450" spans="2:25" s="72" customFormat="1" outlineLevel="1" x14ac:dyDescent="0.2">
      <c r="B450" s="25"/>
      <c r="C450" s="23"/>
      <c r="D450" s="23"/>
      <c r="E450" s="24"/>
      <c r="F450" s="176" t="s">
        <v>61</v>
      </c>
      <c r="G450" s="190">
        <f>SUM('2.CAD NCCF'!G450,'3.USD NCCF'!G450,'4.EUR NCCF'!G450,'5.GBP NCCF'!G450,'6.Other(Incld) NCCF'!G450)</f>
        <v>0</v>
      </c>
      <c r="H450" s="191">
        <f>SUM('2.CAD NCCF'!H450,'3.USD NCCF'!H450,'4.EUR NCCF'!H450,'5.GBP NCCF'!H450,'6.Other(Incld) NCCF'!H450)</f>
        <v>0</v>
      </c>
      <c r="I450" s="179">
        <f>SUM('2.CAD NCCF'!I450,'3.USD NCCF'!I450,'4.EUR NCCF'!I450,'5.GBP NCCF'!I450,'6.Other(Incld) NCCF'!I450)</f>
        <v>0</v>
      </c>
      <c r="J450" s="179">
        <f>SUM('2.CAD NCCF'!J450,'3.USD NCCF'!J450,'4.EUR NCCF'!J450,'5.GBP NCCF'!J450,'6.Other(Incld) NCCF'!J450)</f>
        <v>0</v>
      </c>
      <c r="K450" s="180">
        <f>SUM('2.CAD NCCF'!K450,'3.USD NCCF'!K450,'4.EUR NCCF'!K450,'5.GBP NCCF'!K450,'6.Other(Incld) NCCF'!K450)</f>
        <v>0</v>
      </c>
      <c r="L450" s="181">
        <f>SUM('2.CAD NCCF'!L450,'3.USD NCCF'!L450,'4.EUR NCCF'!L450,'5.GBP NCCF'!L450,'6.Other(Incld) NCCF'!L450)</f>
        <v>0</v>
      </c>
      <c r="M450" s="192">
        <f>SUM('2.CAD NCCF'!M450,'3.USD NCCF'!M450,'4.EUR NCCF'!M450,'5.GBP NCCF'!M450,'6.Other(Incld) NCCF'!M450)</f>
        <v>0</v>
      </c>
      <c r="N450" s="182">
        <f>SUM('2.CAD NCCF'!N450,'3.USD NCCF'!N450,'4.EUR NCCF'!N450,'5.GBP NCCF'!N450,'6.Other(Incld) NCCF'!N450)</f>
        <v>0</v>
      </c>
      <c r="O450" s="182">
        <f>SUM('2.CAD NCCF'!O450,'3.USD NCCF'!O450,'4.EUR NCCF'!O450,'5.GBP NCCF'!O450,'6.Other(Incld) NCCF'!O450)</f>
        <v>0</v>
      </c>
      <c r="P450" s="182">
        <f>SUM('2.CAD NCCF'!P450,'3.USD NCCF'!P450,'4.EUR NCCF'!P450,'5.GBP NCCF'!P450,'6.Other(Incld) NCCF'!P450)</f>
        <v>0</v>
      </c>
      <c r="Q450" s="182">
        <f>SUM('2.CAD NCCF'!Q450,'3.USD NCCF'!Q450,'4.EUR NCCF'!Q450,'5.GBP NCCF'!Q450,'6.Other(Incld) NCCF'!Q450)</f>
        <v>0</v>
      </c>
      <c r="R450" s="182">
        <f>SUM('2.CAD NCCF'!R450,'3.USD NCCF'!R450,'4.EUR NCCF'!R450,'5.GBP NCCF'!R450,'6.Other(Incld) NCCF'!R450)</f>
        <v>0</v>
      </c>
      <c r="S450" s="182">
        <f>SUM('2.CAD NCCF'!S450,'3.USD NCCF'!S450,'4.EUR NCCF'!S450,'5.GBP NCCF'!S450,'6.Other(Incld) NCCF'!S450)</f>
        <v>0</v>
      </c>
      <c r="T450" s="182">
        <f>SUM('2.CAD NCCF'!T450,'3.USD NCCF'!T450,'4.EUR NCCF'!T450,'5.GBP NCCF'!T450,'6.Other(Incld) NCCF'!T450)</f>
        <v>0</v>
      </c>
      <c r="U450" s="178">
        <f>SUM('2.CAD NCCF'!U450,'3.USD NCCF'!U450,'4.EUR NCCF'!U450,'5.GBP NCCF'!U450,'6.Other(Incld) NCCF'!U450)</f>
        <v>0</v>
      </c>
      <c r="V450" s="183">
        <f>SUM('2.CAD NCCF'!V450,'3.USD NCCF'!V450,'4.EUR NCCF'!V450,'5.GBP NCCF'!V450,'6.Other(Incld) NCCF'!V450)</f>
        <v>0</v>
      </c>
      <c r="W450" s="243">
        <f>SUM('2.CAD NCCF'!W450,'3.USD NCCF'!W450,'4.EUR NCCF'!W450,'5.GBP NCCF'!W450,'6.Other(Incld) NCCF'!W450)</f>
        <v>0</v>
      </c>
      <c r="Y450" s="367"/>
    </row>
    <row r="451" spans="2:25" s="72" customFormat="1" outlineLevel="1" x14ac:dyDescent="0.2">
      <c r="B451" s="25"/>
      <c r="C451" s="23"/>
      <c r="D451" s="23"/>
      <c r="E451" s="24"/>
      <c r="F451" s="176" t="s">
        <v>173</v>
      </c>
      <c r="G451" s="190">
        <f>SUM('2.CAD NCCF'!G451,'3.USD NCCF'!G451,'4.EUR NCCF'!G451,'5.GBP NCCF'!G451,'6.Other(Incld) NCCF'!G451)</f>
        <v>0</v>
      </c>
      <c r="H451" s="191">
        <f>SUM('2.CAD NCCF'!H451,'3.USD NCCF'!H451,'4.EUR NCCF'!H451,'5.GBP NCCF'!H451,'6.Other(Incld) NCCF'!H451)</f>
        <v>0</v>
      </c>
      <c r="I451" s="179">
        <f>SUM('2.CAD NCCF'!I451,'3.USD NCCF'!I451,'4.EUR NCCF'!I451,'5.GBP NCCF'!I451,'6.Other(Incld) NCCF'!I451)</f>
        <v>0</v>
      </c>
      <c r="J451" s="179">
        <f>SUM('2.CAD NCCF'!J451,'3.USD NCCF'!J451,'4.EUR NCCF'!J451,'5.GBP NCCF'!J451,'6.Other(Incld) NCCF'!J451)</f>
        <v>0</v>
      </c>
      <c r="K451" s="180">
        <f>SUM('2.CAD NCCF'!K451,'3.USD NCCF'!K451,'4.EUR NCCF'!K451,'5.GBP NCCF'!K451,'6.Other(Incld) NCCF'!K451)</f>
        <v>0</v>
      </c>
      <c r="L451" s="181">
        <f>SUM('2.CAD NCCF'!L451,'3.USD NCCF'!L451,'4.EUR NCCF'!L451,'5.GBP NCCF'!L451,'6.Other(Incld) NCCF'!L451)</f>
        <v>0</v>
      </c>
      <c r="M451" s="192">
        <f>SUM('2.CAD NCCF'!M451,'3.USD NCCF'!M451,'4.EUR NCCF'!M451,'5.GBP NCCF'!M451,'6.Other(Incld) NCCF'!M451)</f>
        <v>0</v>
      </c>
      <c r="N451" s="182">
        <f>SUM('2.CAD NCCF'!N451,'3.USD NCCF'!N451,'4.EUR NCCF'!N451,'5.GBP NCCF'!N451,'6.Other(Incld) NCCF'!N451)</f>
        <v>0</v>
      </c>
      <c r="O451" s="182">
        <f>SUM('2.CAD NCCF'!O451,'3.USD NCCF'!O451,'4.EUR NCCF'!O451,'5.GBP NCCF'!O451,'6.Other(Incld) NCCF'!O451)</f>
        <v>0</v>
      </c>
      <c r="P451" s="182">
        <f>SUM('2.CAD NCCF'!P451,'3.USD NCCF'!P451,'4.EUR NCCF'!P451,'5.GBP NCCF'!P451,'6.Other(Incld) NCCF'!P451)</f>
        <v>0</v>
      </c>
      <c r="Q451" s="182">
        <f>SUM('2.CAD NCCF'!Q451,'3.USD NCCF'!Q451,'4.EUR NCCF'!Q451,'5.GBP NCCF'!Q451,'6.Other(Incld) NCCF'!Q451)</f>
        <v>0</v>
      </c>
      <c r="R451" s="182">
        <f>SUM('2.CAD NCCF'!R451,'3.USD NCCF'!R451,'4.EUR NCCF'!R451,'5.GBP NCCF'!R451,'6.Other(Incld) NCCF'!R451)</f>
        <v>0</v>
      </c>
      <c r="S451" s="182">
        <f>SUM('2.CAD NCCF'!S451,'3.USD NCCF'!S451,'4.EUR NCCF'!S451,'5.GBP NCCF'!S451,'6.Other(Incld) NCCF'!S451)</f>
        <v>0</v>
      </c>
      <c r="T451" s="182">
        <f>SUM('2.CAD NCCF'!T451,'3.USD NCCF'!T451,'4.EUR NCCF'!T451,'5.GBP NCCF'!T451,'6.Other(Incld) NCCF'!T451)</f>
        <v>0</v>
      </c>
      <c r="U451" s="178">
        <f>SUM('2.CAD NCCF'!U451,'3.USD NCCF'!U451,'4.EUR NCCF'!U451,'5.GBP NCCF'!U451,'6.Other(Incld) NCCF'!U451)</f>
        <v>0</v>
      </c>
      <c r="V451" s="183">
        <f>SUM('2.CAD NCCF'!V451,'3.USD NCCF'!V451,'4.EUR NCCF'!V451,'5.GBP NCCF'!V451,'6.Other(Incld) NCCF'!V451)</f>
        <v>0</v>
      </c>
      <c r="W451" s="243">
        <f>SUM('2.CAD NCCF'!W451,'3.USD NCCF'!W451,'4.EUR NCCF'!W451,'5.GBP NCCF'!W451,'6.Other(Incld) NCCF'!W451)</f>
        <v>0</v>
      </c>
      <c r="Y451" s="367"/>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70"/>
    </row>
    <row r="453" spans="2:25" s="72" customFormat="1" outlineLevel="1" x14ac:dyDescent="0.2">
      <c r="B453" s="25"/>
      <c r="C453" s="23"/>
      <c r="D453" s="23"/>
      <c r="E453" s="24"/>
      <c r="F453" s="176" t="s">
        <v>59</v>
      </c>
      <c r="G453" s="190">
        <f>SUM('2.CAD NCCF'!G453,'3.USD NCCF'!G453,'4.EUR NCCF'!G453,'5.GBP NCCF'!G453,'6.Other(Incld) NCCF'!G453)</f>
        <v>0</v>
      </c>
      <c r="H453" s="191">
        <f>SUM('2.CAD NCCF'!H453,'3.USD NCCF'!H453,'4.EUR NCCF'!H453,'5.GBP NCCF'!H453,'6.Other(Incld) NCCF'!H453)</f>
        <v>0</v>
      </c>
      <c r="I453" s="179">
        <f>SUM('2.CAD NCCF'!I453,'3.USD NCCF'!I453,'4.EUR NCCF'!I453,'5.GBP NCCF'!I453,'6.Other(Incld) NCCF'!I453)</f>
        <v>0</v>
      </c>
      <c r="J453" s="179">
        <f>SUM('2.CAD NCCF'!J453,'3.USD NCCF'!J453,'4.EUR NCCF'!J453,'5.GBP NCCF'!J453,'6.Other(Incld) NCCF'!J453)</f>
        <v>0</v>
      </c>
      <c r="K453" s="180">
        <f>SUM('2.CAD NCCF'!K453,'3.USD NCCF'!K453,'4.EUR NCCF'!K453,'5.GBP NCCF'!K453,'6.Other(Incld) NCCF'!K453)</f>
        <v>0</v>
      </c>
      <c r="L453" s="181">
        <f>SUM('2.CAD NCCF'!L453,'3.USD NCCF'!L453,'4.EUR NCCF'!L453,'5.GBP NCCF'!L453,'6.Other(Incld) NCCF'!L453)</f>
        <v>0</v>
      </c>
      <c r="M453" s="192">
        <f>SUM('2.CAD NCCF'!M453,'3.USD NCCF'!M453,'4.EUR NCCF'!M453,'5.GBP NCCF'!M453,'6.Other(Incld) NCCF'!M453)</f>
        <v>0</v>
      </c>
      <c r="N453" s="182">
        <f>SUM('2.CAD NCCF'!N453,'3.USD NCCF'!N453,'4.EUR NCCF'!N453,'5.GBP NCCF'!N453,'6.Other(Incld) NCCF'!N453)</f>
        <v>0</v>
      </c>
      <c r="O453" s="182">
        <f>SUM('2.CAD NCCF'!O453,'3.USD NCCF'!O453,'4.EUR NCCF'!O453,'5.GBP NCCF'!O453,'6.Other(Incld) NCCF'!O453)</f>
        <v>0</v>
      </c>
      <c r="P453" s="182">
        <f>SUM('2.CAD NCCF'!P453,'3.USD NCCF'!P453,'4.EUR NCCF'!P453,'5.GBP NCCF'!P453,'6.Other(Incld) NCCF'!P453)</f>
        <v>0</v>
      </c>
      <c r="Q453" s="182">
        <f>SUM('2.CAD NCCF'!Q453,'3.USD NCCF'!Q453,'4.EUR NCCF'!Q453,'5.GBP NCCF'!Q453,'6.Other(Incld) NCCF'!Q453)</f>
        <v>0</v>
      </c>
      <c r="R453" s="182">
        <f>SUM('2.CAD NCCF'!R453,'3.USD NCCF'!R453,'4.EUR NCCF'!R453,'5.GBP NCCF'!R453,'6.Other(Incld) NCCF'!R453)</f>
        <v>0</v>
      </c>
      <c r="S453" s="182">
        <f>SUM('2.CAD NCCF'!S453,'3.USD NCCF'!S453,'4.EUR NCCF'!S453,'5.GBP NCCF'!S453,'6.Other(Incld) NCCF'!S453)</f>
        <v>0</v>
      </c>
      <c r="T453" s="182">
        <f>SUM('2.CAD NCCF'!T453,'3.USD NCCF'!T453,'4.EUR NCCF'!T453,'5.GBP NCCF'!T453,'6.Other(Incld) NCCF'!T453)</f>
        <v>0</v>
      </c>
      <c r="U453" s="178">
        <f>SUM('2.CAD NCCF'!U453,'3.USD NCCF'!U453,'4.EUR NCCF'!U453,'5.GBP NCCF'!U453,'6.Other(Incld) NCCF'!U453)</f>
        <v>0</v>
      </c>
      <c r="V453" s="183">
        <f>SUM('2.CAD NCCF'!V453,'3.USD NCCF'!V453,'4.EUR NCCF'!V453,'5.GBP NCCF'!V453,'6.Other(Incld) NCCF'!V453)</f>
        <v>0</v>
      </c>
      <c r="W453" s="243">
        <f>SUM('2.CAD NCCF'!W453,'3.USD NCCF'!W453,'4.EUR NCCF'!W453,'5.GBP NCCF'!W453,'6.Other(Incld) NCCF'!W453)</f>
        <v>0</v>
      </c>
      <c r="Y453" s="367"/>
    </row>
    <row r="454" spans="2:25" s="72" customFormat="1" outlineLevel="1" x14ac:dyDescent="0.2">
      <c r="B454" s="25"/>
      <c r="C454" s="23"/>
      <c r="D454" s="23"/>
      <c r="E454" s="24"/>
      <c r="F454" s="176" t="s">
        <v>167</v>
      </c>
      <c r="G454" s="190">
        <f>SUM('2.CAD NCCF'!G454,'3.USD NCCF'!G454,'4.EUR NCCF'!G454,'5.GBP NCCF'!G454,'6.Other(Incld) NCCF'!G454)</f>
        <v>0</v>
      </c>
      <c r="H454" s="191">
        <f>SUM('2.CAD NCCF'!H454,'3.USD NCCF'!H454,'4.EUR NCCF'!H454,'5.GBP NCCF'!H454,'6.Other(Incld) NCCF'!H454)</f>
        <v>0</v>
      </c>
      <c r="I454" s="179">
        <f>SUM('2.CAD NCCF'!I454,'3.USD NCCF'!I454,'4.EUR NCCF'!I454,'5.GBP NCCF'!I454,'6.Other(Incld) NCCF'!I454)</f>
        <v>0</v>
      </c>
      <c r="J454" s="179">
        <f>SUM('2.CAD NCCF'!J454,'3.USD NCCF'!J454,'4.EUR NCCF'!J454,'5.GBP NCCF'!J454,'6.Other(Incld) NCCF'!J454)</f>
        <v>0</v>
      </c>
      <c r="K454" s="180">
        <f>SUM('2.CAD NCCF'!K454,'3.USD NCCF'!K454,'4.EUR NCCF'!K454,'5.GBP NCCF'!K454,'6.Other(Incld) NCCF'!K454)</f>
        <v>0</v>
      </c>
      <c r="L454" s="181">
        <f>SUM('2.CAD NCCF'!L454,'3.USD NCCF'!L454,'4.EUR NCCF'!L454,'5.GBP NCCF'!L454,'6.Other(Incld) NCCF'!L454)</f>
        <v>0</v>
      </c>
      <c r="M454" s="192">
        <f>SUM('2.CAD NCCF'!M454,'3.USD NCCF'!M454,'4.EUR NCCF'!M454,'5.GBP NCCF'!M454,'6.Other(Incld) NCCF'!M454)</f>
        <v>0</v>
      </c>
      <c r="N454" s="182">
        <f>SUM('2.CAD NCCF'!N454,'3.USD NCCF'!N454,'4.EUR NCCF'!N454,'5.GBP NCCF'!N454,'6.Other(Incld) NCCF'!N454)</f>
        <v>0</v>
      </c>
      <c r="O454" s="182">
        <f>SUM('2.CAD NCCF'!O454,'3.USD NCCF'!O454,'4.EUR NCCF'!O454,'5.GBP NCCF'!O454,'6.Other(Incld) NCCF'!O454)</f>
        <v>0</v>
      </c>
      <c r="P454" s="182">
        <f>SUM('2.CAD NCCF'!P454,'3.USD NCCF'!P454,'4.EUR NCCF'!P454,'5.GBP NCCF'!P454,'6.Other(Incld) NCCF'!P454)</f>
        <v>0</v>
      </c>
      <c r="Q454" s="182">
        <f>SUM('2.CAD NCCF'!Q454,'3.USD NCCF'!Q454,'4.EUR NCCF'!Q454,'5.GBP NCCF'!Q454,'6.Other(Incld) NCCF'!Q454)</f>
        <v>0</v>
      </c>
      <c r="R454" s="182">
        <f>SUM('2.CAD NCCF'!R454,'3.USD NCCF'!R454,'4.EUR NCCF'!R454,'5.GBP NCCF'!R454,'6.Other(Incld) NCCF'!R454)</f>
        <v>0</v>
      </c>
      <c r="S454" s="182">
        <f>SUM('2.CAD NCCF'!S454,'3.USD NCCF'!S454,'4.EUR NCCF'!S454,'5.GBP NCCF'!S454,'6.Other(Incld) NCCF'!S454)</f>
        <v>0</v>
      </c>
      <c r="T454" s="182">
        <f>SUM('2.CAD NCCF'!T454,'3.USD NCCF'!T454,'4.EUR NCCF'!T454,'5.GBP NCCF'!T454,'6.Other(Incld) NCCF'!T454)</f>
        <v>0</v>
      </c>
      <c r="U454" s="178">
        <f>SUM('2.CAD NCCF'!U454,'3.USD NCCF'!U454,'4.EUR NCCF'!U454,'5.GBP NCCF'!U454,'6.Other(Incld) NCCF'!U454)</f>
        <v>0</v>
      </c>
      <c r="V454" s="183">
        <f>SUM('2.CAD NCCF'!V454,'3.USD NCCF'!V454,'4.EUR NCCF'!V454,'5.GBP NCCF'!V454,'6.Other(Incld) NCCF'!V454)</f>
        <v>0</v>
      </c>
      <c r="W454" s="243">
        <f>SUM('2.CAD NCCF'!W454,'3.USD NCCF'!W454,'4.EUR NCCF'!W454,'5.GBP NCCF'!W454,'6.Other(Incld) NCCF'!W454)</f>
        <v>0</v>
      </c>
      <c r="Y454" s="367"/>
    </row>
    <row r="455" spans="2:25" s="72" customFormat="1" outlineLevel="1" x14ac:dyDescent="0.2">
      <c r="B455" s="25"/>
      <c r="C455" s="23"/>
      <c r="D455" s="23"/>
      <c r="E455" s="24"/>
      <c r="F455" s="176" t="s">
        <v>168</v>
      </c>
      <c r="G455" s="190">
        <f>SUM('2.CAD NCCF'!G455,'3.USD NCCF'!G455,'4.EUR NCCF'!G455,'5.GBP NCCF'!G455,'6.Other(Incld) NCCF'!G455)</f>
        <v>0</v>
      </c>
      <c r="H455" s="191">
        <f>SUM('2.CAD NCCF'!H455,'3.USD NCCF'!H455,'4.EUR NCCF'!H455,'5.GBP NCCF'!H455,'6.Other(Incld) NCCF'!H455)</f>
        <v>0</v>
      </c>
      <c r="I455" s="179">
        <f>SUM('2.CAD NCCF'!I455,'3.USD NCCF'!I455,'4.EUR NCCF'!I455,'5.GBP NCCF'!I455,'6.Other(Incld) NCCF'!I455)</f>
        <v>0</v>
      </c>
      <c r="J455" s="179">
        <f>SUM('2.CAD NCCF'!J455,'3.USD NCCF'!J455,'4.EUR NCCF'!J455,'5.GBP NCCF'!J455,'6.Other(Incld) NCCF'!J455)</f>
        <v>0</v>
      </c>
      <c r="K455" s="180">
        <f>SUM('2.CAD NCCF'!K455,'3.USD NCCF'!K455,'4.EUR NCCF'!K455,'5.GBP NCCF'!K455,'6.Other(Incld) NCCF'!K455)</f>
        <v>0</v>
      </c>
      <c r="L455" s="181">
        <f>SUM('2.CAD NCCF'!L455,'3.USD NCCF'!L455,'4.EUR NCCF'!L455,'5.GBP NCCF'!L455,'6.Other(Incld) NCCF'!L455)</f>
        <v>0</v>
      </c>
      <c r="M455" s="192">
        <f>SUM('2.CAD NCCF'!M455,'3.USD NCCF'!M455,'4.EUR NCCF'!M455,'5.GBP NCCF'!M455,'6.Other(Incld) NCCF'!M455)</f>
        <v>0</v>
      </c>
      <c r="N455" s="182">
        <f>SUM('2.CAD NCCF'!N455,'3.USD NCCF'!N455,'4.EUR NCCF'!N455,'5.GBP NCCF'!N455,'6.Other(Incld) NCCF'!N455)</f>
        <v>0</v>
      </c>
      <c r="O455" s="182">
        <f>SUM('2.CAD NCCF'!O455,'3.USD NCCF'!O455,'4.EUR NCCF'!O455,'5.GBP NCCF'!O455,'6.Other(Incld) NCCF'!O455)</f>
        <v>0</v>
      </c>
      <c r="P455" s="182">
        <f>SUM('2.CAD NCCF'!P455,'3.USD NCCF'!P455,'4.EUR NCCF'!P455,'5.GBP NCCF'!P455,'6.Other(Incld) NCCF'!P455)</f>
        <v>0</v>
      </c>
      <c r="Q455" s="182">
        <f>SUM('2.CAD NCCF'!Q455,'3.USD NCCF'!Q455,'4.EUR NCCF'!Q455,'5.GBP NCCF'!Q455,'6.Other(Incld) NCCF'!Q455)</f>
        <v>0</v>
      </c>
      <c r="R455" s="182">
        <f>SUM('2.CAD NCCF'!R455,'3.USD NCCF'!R455,'4.EUR NCCF'!R455,'5.GBP NCCF'!R455,'6.Other(Incld) NCCF'!R455)</f>
        <v>0</v>
      </c>
      <c r="S455" s="182">
        <f>SUM('2.CAD NCCF'!S455,'3.USD NCCF'!S455,'4.EUR NCCF'!S455,'5.GBP NCCF'!S455,'6.Other(Incld) NCCF'!S455)</f>
        <v>0</v>
      </c>
      <c r="T455" s="182">
        <f>SUM('2.CAD NCCF'!T455,'3.USD NCCF'!T455,'4.EUR NCCF'!T455,'5.GBP NCCF'!T455,'6.Other(Incld) NCCF'!T455)</f>
        <v>0</v>
      </c>
      <c r="U455" s="178">
        <f>SUM('2.CAD NCCF'!U455,'3.USD NCCF'!U455,'4.EUR NCCF'!U455,'5.GBP NCCF'!U455,'6.Other(Incld) NCCF'!U455)</f>
        <v>0</v>
      </c>
      <c r="V455" s="183">
        <f>SUM('2.CAD NCCF'!V455,'3.USD NCCF'!V455,'4.EUR NCCF'!V455,'5.GBP NCCF'!V455,'6.Other(Incld) NCCF'!V455)</f>
        <v>0</v>
      </c>
      <c r="W455" s="243">
        <f>SUM('2.CAD NCCF'!W455,'3.USD NCCF'!W455,'4.EUR NCCF'!W455,'5.GBP NCCF'!W455,'6.Other(Incld) NCCF'!W455)</f>
        <v>0</v>
      </c>
      <c r="Y455" s="367"/>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70"/>
    </row>
    <row r="457" spans="2:25" s="72" customFormat="1" outlineLevel="1" x14ac:dyDescent="0.2">
      <c r="B457" s="25"/>
      <c r="C457" s="23"/>
      <c r="D457" s="23"/>
      <c r="E457" s="24"/>
      <c r="F457" s="176" t="s">
        <v>62</v>
      </c>
      <c r="G457" s="190">
        <f>SUM('2.CAD NCCF'!G457,'3.USD NCCF'!G457,'4.EUR NCCF'!G457,'5.GBP NCCF'!G457,'6.Other(Incld) NCCF'!G457)</f>
        <v>0</v>
      </c>
      <c r="H457" s="191">
        <f>SUM('2.CAD NCCF'!H457,'3.USD NCCF'!H457,'4.EUR NCCF'!H457,'5.GBP NCCF'!H457,'6.Other(Incld) NCCF'!H457)</f>
        <v>0</v>
      </c>
      <c r="I457" s="179">
        <f>SUM('2.CAD NCCF'!I457,'3.USD NCCF'!I457,'4.EUR NCCF'!I457,'5.GBP NCCF'!I457,'6.Other(Incld) NCCF'!I457)</f>
        <v>0</v>
      </c>
      <c r="J457" s="179">
        <f>SUM('2.CAD NCCF'!J457,'3.USD NCCF'!J457,'4.EUR NCCF'!J457,'5.GBP NCCF'!J457,'6.Other(Incld) NCCF'!J457)</f>
        <v>0</v>
      </c>
      <c r="K457" s="180">
        <f>SUM('2.CAD NCCF'!K457,'3.USD NCCF'!K457,'4.EUR NCCF'!K457,'5.GBP NCCF'!K457,'6.Other(Incld) NCCF'!K457)</f>
        <v>0</v>
      </c>
      <c r="L457" s="181">
        <f>SUM('2.CAD NCCF'!L457,'3.USD NCCF'!L457,'4.EUR NCCF'!L457,'5.GBP NCCF'!L457,'6.Other(Incld) NCCF'!L457)</f>
        <v>0</v>
      </c>
      <c r="M457" s="192">
        <f>SUM('2.CAD NCCF'!M457,'3.USD NCCF'!M457,'4.EUR NCCF'!M457,'5.GBP NCCF'!M457,'6.Other(Incld) NCCF'!M457)</f>
        <v>0</v>
      </c>
      <c r="N457" s="182">
        <f>SUM('2.CAD NCCF'!N457,'3.USD NCCF'!N457,'4.EUR NCCF'!N457,'5.GBP NCCF'!N457,'6.Other(Incld) NCCF'!N457)</f>
        <v>0</v>
      </c>
      <c r="O457" s="182">
        <f>SUM('2.CAD NCCF'!O457,'3.USD NCCF'!O457,'4.EUR NCCF'!O457,'5.GBP NCCF'!O457,'6.Other(Incld) NCCF'!O457)</f>
        <v>0</v>
      </c>
      <c r="P457" s="182">
        <f>SUM('2.CAD NCCF'!P457,'3.USD NCCF'!P457,'4.EUR NCCF'!P457,'5.GBP NCCF'!P457,'6.Other(Incld) NCCF'!P457)</f>
        <v>0</v>
      </c>
      <c r="Q457" s="182">
        <f>SUM('2.CAD NCCF'!Q457,'3.USD NCCF'!Q457,'4.EUR NCCF'!Q457,'5.GBP NCCF'!Q457,'6.Other(Incld) NCCF'!Q457)</f>
        <v>0</v>
      </c>
      <c r="R457" s="182">
        <f>SUM('2.CAD NCCF'!R457,'3.USD NCCF'!R457,'4.EUR NCCF'!R457,'5.GBP NCCF'!R457,'6.Other(Incld) NCCF'!R457)</f>
        <v>0</v>
      </c>
      <c r="S457" s="182">
        <f>SUM('2.CAD NCCF'!S457,'3.USD NCCF'!S457,'4.EUR NCCF'!S457,'5.GBP NCCF'!S457,'6.Other(Incld) NCCF'!S457)</f>
        <v>0</v>
      </c>
      <c r="T457" s="182">
        <f>SUM('2.CAD NCCF'!T457,'3.USD NCCF'!T457,'4.EUR NCCF'!T457,'5.GBP NCCF'!T457,'6.Other(Incld) NCCF'!T457)</f>
        <v>0</v>
      </c>
      <c r="U457" s="178">
        <f>SUM('2.CAD NCCF'!U457,'3.USD NCCF'!U457,'4.EUR NCCF'!U457,'5.GBP NCCF'!U457,'6.Other(Incld) NCCF'!U457)</f>
        <v>0</v>
      </c>
      <c r="V457" s="183">
        <f>SUM('2.CAD NCCF'!V457,'3.USD NCCF'!V457,'4.EUR NCCF'!V457,'5.GBP NCCF'!V457,'6.Other(Incld) NCCF'!V457)</f>
        <v>0</v>
      </c>
      <c r="W457" s="243">
        <f>SUM('2.CAD NCCF'!W457,'3.USD NCCF'!W457,'4.EUR NCCF'!W457,'5.GBP NCCF'!W457,'6.Other(Incld) NCCF'!W457)</f>
        <v>0</v>
      </c>
      <c r="Y457" s="367"/>
    </row>
    <row r="458" spans="2:25" s="72" customFormat="1" outlineLevel="1" x14ac:dyDescent="0.2">
      <c r="B458" s="25"/>
      <c r="C458" s="23"/>
      <c r="D458" s="23"/>
      <c r="E458" s="24"/>
      <c r="F458" s="176" t="s">
        <v>175</v>
      </c>
      <c r="G458" s="190">
        <f>SUM('2.CAD NCCF'!G458,'3.USD NCCF'!G458,'4.EUR NCCF'!G458,'5.GBP NCCF'!G458,'6.Other(Incld) NCCF'!G458)</f>
        <v>0</v>
      </c>
      <c r="H458" s="191">
        <f>SUM('2.CAD NCCF'!H458,'3.USD NCCF'!H458,'4.EUR NCCF'!H458,'5.GBP NCCF'!H458,'6.Other(Incld) NCCF'!H458)</f>
        <v>0</v>
      </c>
      <c r="I458" s="179">
        <f>SUM('2.CAD NCCF'!I458,'3.USD NCCF'!I458,'4.EUR NCCF'!I458,'5.GBP NCCF'!I458,'6.Other(Incld) NCCF'!I458)</f>
        <v>0</v>
      </c>
      <c r="J458" s="179">
        <f>SUM('2.CAD NCCF'!J458,'3.USD NCCF'!J458,'4.EUR NCCF'!J458,'5.GBP NCCF'!J458,'6.Other(Incld) NCCF'!J458)</f>
        <v>0</v>
      </c>
      <c r="K458" s="180">
        <f>SUM('2.CAD NCCF'!K458,'3.USD NCCF'!K458,'4.EUR NCCF'!K458,'5.GBP NCCF'!K458,'6.Other(Incld) NCCF'!K458)</f>
        <v>0</v>
      </c>
      <c r="L458" s="181">
        <f>SUM('2.CAD NCCF'!L458,'3.USD NCCF'!L458,'4.EUR NCCF'!L458,'5.GBP NCCF'!L458,'6.Other(Incld) NCCF'!L458)</f>
        <v>0</v>
      </c>
      <c r="M458" s="192">
        <f>SUM('2.CAD NCCF'!M458,'3.USD NCCF'!M458,'4.EUR NCCF'!M458,'5.GBP NCCF'!M458,'6.Other(Incld) NCCF'!M458)</f>
        <v>0</v>
      </c>
      <c r="N458" s="182">
        <f>SUM('2.CAD NCCF'!N458,'3.USD NCCF'!N458,'4.EUR NCCF'!N458,'5.GBP NCCF'!N458,'6.Other(Incld) NCCF'!N458)</f>
        <v>0</v>
      </c>
      <c r="O458" s="182">
        <f>SUM('2.CAD NCCF'!O458,'3.USD NCCF'!O458,'4.EUR NCCF'!O458,'5.GBP NCCF'!O458,'6.Other(Incld) NCCF'!O458)</f>
        <v>0</v>
      </c>
      <c r="P458" s="182">
        <f>SUM('2.CAD NCCF'!P458,'3.USD NCCF'!P458,'4.EUR NCCF'!P458,'5.GBP NCCF'!P458,'6.Other(Incld) NCCF'!P458)</f>
        <v>0</v>
      </c>
      <c r="Q458" s="182">
        <f>SUM('2.CAD NCCF'!Q458,'3.USD NCCF'!Q458,'4.EUR NCCF'!Q458,'5.GBP NCCF'!Q458,'6.Other(Incld) NCCF'!Q458)</f>
        <v>0</v>
      </c>
      <c r="R458" s="182">
        <f>SUM('2.CAD NCCF'!R458,'3.USD NCCF'!R458,'4.EUR NCCF'!R458,'5.GBP NCCF'!R458,'6.Other(Incld) NCCF'!R458)</f>
        <v>0</v>
      </c>
      <c r="S458" s="182">
        <f>SUM('2.CAD NCCF'!S458,'3.USD NCCF'!S458,'4.EUR NCCF'!S458,'5.GBP NCCF'!S458,'6.Other(Incld) NCCF'!S458)</f>
        <v>0</v>
      </c>
      <c r="T458" s="182">
        <f>SUM('2.CAD NCCF'!T458,'3.USD NCCF'!T458,'4.EUR NCCF'!T458,'5.GBP NCCF'!T458,'6.Other(Incld) NCCF'!T458)</f>
        <v>0</v>
      </c>
      <c r="U458" s="178">
        <f>SUM('2.CAD NCCF'!U458,'3.USD NCCF'!U458,'4.EUR NCCF'!U458,'5.GBP NCCF'!U458,'6.Other(Incld) NCCF'!U458)</f>
        <v>0</v>
      </c>
      <c r="V458" s="183">
        <f>SUM('2.CAD NCCF'!V458,'3.USD NCCF'!V458,'4.EUR NCCF'!V458,'5.GBP NCCF'!V458,'6.Other(Incld) NCCF'!V458)</f>
        <v>0</v>
      </c>
      <c r="W458" s="243">
        <f>SUM('2.CAD NCCF'!W458,'3.USD NCCF'!W458,'4.EUR NCCF'!W458,'5.GBP NCCF'!W458,'6.Other(Incld) NCCF'!W458)</f>
        <v>0</v>
      </c>
      <c r="Y458" s="367"/>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70"/>
    </row>
    <row r="460" spans="2:25" s="72" customFormat="1" outlineLevel="1" x14ac:dyDescent="0.2">
      <c r="B460" s="25"/>
      <c r="C460" s="23"/>
      <c r="D460" s="23"/>
      <c r="E460" s="24"/>
      <c r="F460" s="176" t="s">
        <v>60</v>
      </c>
      <c r="G460" s="190">
        <f>SUM('2.CAD NCCF'!G460,'3.USD NCCF'!G460,'4.EUR NCCF'!G460,'5.GBP NCCF'!G460,'6.Other(Incld) NCCF'!G460)</f>
        <v>0</v>
      </c>
      <c r="H460" s="191">
        <f>SUM('2.CAD NCCF'!H460,'3.USD NCCF'!H460,'4.EUR NCCF'!H460,'5.GBP NCCF'!H460,'6.Other(Incld) NCCF'!H460)</f>
        <v>0</v>
      </c>
      <c r="I460" s="179">
        <f>SUM('2.CAD NCCF'!I460,'3.USD NCCF'!I460,'4.EUR NCCF'!I460,'5.GBP NCCF'!I460,'6.Other(Incld) NCCF'!I460)</f>
        <v>0</v>
      </c>
      <c r="J460" s="179">
        <f>SUM('2.CAD NCCF'!J460,'3.USD NCCF'!J460,'4.EUR NCCF'!J460,'5.GBP NCCF'!J460,'6.Other(Incld) NCCF'!J460)</f>
        <v>0</v>
      </c>
      <c r="K460" s="180">
        <f>SUM('2.CAD NCCF'!K460,'3.USD NCCF'!K460,'4.EUR NCCF'!K460,'5.GBP NCCF'!K460,'6.Other(Incld) NCCF'!K460)</f>
        <v>0</v>
      </c>
      <c r="L460" s="181">
        <f>SUM('2.CAD NCCF'!L460,'3.USD NCCF'!L460,'4.EUR NCCF'!L460,'5.GBP NCCF'!L460,'6.Other(Incld) NCCF'!L460)</f>
        <v>0</v>
      </c>
      <c r="M460" s="192">
        <f>SUM('2.CAD NCCF'!M460,'3.USD NCCF'!M460,'4.EUR NCCF'!M460,'5.GBP NCCF'!M460,'6.Other(Incld) NCCF'!M460)</f>
        <v>0</v>
      </c>
      <c r="N460" s="182">
        <f>SUM('2.CAD NCCF'!N460,'3.USD NCCF'!N460,'4.EUR NCCF'!N460,'5.GBP NCCF'!N460,'6.Other(Incld) NCCF'!N460)</f>
        <v>0</v>
      </c>
      <c r="O460" s="182">
        <f>SUM('2.CAD NCCF'!O460,'3.USD NCCF'!O460,'4.EUR NCCF'!O460,'5.GBP NCCF'!O460,'6.Other(Incld) NCCF'!O460)</f>
        <v>0</v>
      </c>
      <c r="P460" s="182">
        <f>SUM('2.CAD NCCF'!P460,'3.USD NCCF'!P460,'4.EUR NCCF'!P460,'5.GBP NCCF'!P460,'6.Other(Incld) NCCF'!P460)</f>
        <v>0</v>
      </c>
      <c r="Q460" s="182">
        <f>SUM('2.CAD NCCF'!Q460,'3.USD NCCF'!Q460,'4.EUR NCCF'!Q460,'5.GBP NCCF'!Q460,'6.Other(Incld) NCCF'!Q460)</f>
        <v>0</v>
      </c>
      <c r="R460" s="182">
        <f>SUM('2.CAD NCCF'!R460,'3.USD NCCF'!R460,'4.EUR NCCF'!R460,'5.GBP NCCF'!R460,'6.Other(Incld) NCCF'!R460)</f>
        <v>0</v>
      </c>
      <c r="S460" s="182">
        <f>SUM('2.CAD NCCF'!S460,'3.USD NCCF'!S460,'4.EUR NCCF'!S460,'5.GBP NCCF'!S460,'6.Other(Incld) NCCF'!S460)</f>
        <v>0</v>
      </c>
      <c r="T460" s="182">
        <f>SUM('2.CAD NCCF'!T460,'3.USD NCCF'!T460,'4.EUR NCCF'!T460,'5.GBP NCCF'!T460,'6.Other(Incld) NCCF'!T460)</f>
        <v>0</v>
      </c>
      <c r="U460" s="178">
        <f>SUM('2.CAD NCCF'!U460,'3.USD NCCF'!U460,'4.EUR NCCF'!U460,'5.GBP NCCF'!U460,'6.Other(Incld) NCCF'!U460)</f>
        <v>0</v>
      </c>
      <c r="V460" s="183">
        <f>SUM('2.CAD NCCF'!V460,'3.USD NCCF'!V460,'4.EUR NCCF'!V460,'5.GBP NCCF'!V460,'6.Other(Incld) NCCF'!V460)</f>
        <v>0</v>
      </c>
      <c r="W460" s="243">
        <f>SUM('2.CAD NCCF'!W460,'3.USD NCCF'!W460,'4.EUR NCCF'!W460,'5.GBP NCCF'!W460,'6.Other(Incld) NCCF'!W460)</f>
        <v>0</v>
      </c>
      <c r="Y460" s="367"/>
    </row>
    <row r="461" spans="2:25" s="72" customFormat="1" outlineLevel="1" x14ac:dyDescent="0.2">
      <c r="B461" s="25"/>
      <c r="C461" s="23"/>
      <c r="D461" s="23"/>
      <c r="E461" s="24"/>
      <c r="F461" s="176" t="s">
        <v>170</v>
      </c>
      <c r="G461" s="190">
        <f>SUM('2.CAD NCCF'!G461,'3.USD NCCF'!G461,'4.EUR NCCF'!G461,'5.GBP NCCF'!G461,'6.Other(Incld) NCCF'!G461)</f>
        <v>0</v>
      </c>
      <c r="H461" s="191">
        <f>SUM('2.CAD NCCF'!H461,'3.USD NCCF'!H461,'4.EUR NCCF'!H461,'5.GBP NCCF'!H461,'6.Other(Incld) NCCF'!H461)</f>
        <v>0</v>
      </c>
      <c r="I461" s="179">
        <f>SUM('2.CAD NCCF'!I461,'3.USD NCCF'!I461,'4.EUR NCCF'!I461,'5.GBP NCCF'!I461,'6.Other(Incld) NCCF'!I461)</f>
        <v>0</v>
      </c>
      <c r="J461" s="179">
        <f>SUM('2.CAD NCCF'!J461,'3.USD NCCF'!J461,'4.EUR NCCF'!J461,'5.GBP NCCF'!J461,'6.Other(Incld) NCCF'!J461)</f>
        <v>0</v>
      </c>
      <c r="K461" s="180">
        <f>SUM('2.CAD NCCF'!K461,'3.USD NCCF'!K461,'4.EUR NCCF'!K461,'5.GBP NCCF'!K461,'6.Other(Incld) NCCF'!K461)</f>
        <v>0</v>
      </c>
      <c r="L461" s="181">
        <f>SUM('2.CAD NCCF'!L461,'3.USD NCCF'!L461,'4.EUR NCCF'!L461,'5.GBP NCCF'!L461,'6.Other(Incld) NCCF'!L461)</f>
        <v>0</v>
      </c>
      <c r="M461" s="192">
        <f>SUM('2.CAD NCCF'!M461,'3.USD NCCF'!M461,'4.EUR NCCF'!M461,'5.GBP NCCF'!M461,'6.Other(Incld) NCCF'!M461)</f>
        <v>0</v>
      </c>
      <c r="N461" s="182">
        <f>SUM('2.CAD NCCF'!N461,'3.USD NCCF'!N461,'4.EUR NCCF'!N461,'5.GBP NCCF'!N461,'6.Other(Incld) NCCF'!N461)</f>
        <v>0</v>
      </c>
      <c r="O461" s="182">
        <f>SUM('2.CAD NCCF'!O461,'3.USD NCCF'!O461,'4.EUR NCCF'!O461,'5.GBP NCCF'!O461,'6.Other(Incld) NCCF'!O461)</f>
        <v>0</v>
      </c>
      <c r="P461" s="182">
        <f>SUM('2.CAD NCCF'!P461,'3.USD NCCF'!P461,'4.EUR NCCF'!P461,'5.GBP NCCF'!P461,'6.Other(Incld) NCCF'!P461)</f>
        <v>0</v>
      </c>
      <c r="Q461" s="182">
        <f>SUM('2.CAD NCCF'!Q461,'3.USD NCCF'!Q461,'4.EUR NCCF'!Q461,'5.GBP NCCF'!Q461,'6.Other(Incld) NCCF'!Q461)</f>
        <v>0</v>
      </c>
      <c r="R461" s="182">
        <f>SUM('2.CAD NCCF'!R461,'3.USD NCCF'!R461,'4.EUR NCCF'!R461,'5.GBP NCCF'!R461,'6.Other(Incld) NCCF'!R461)</f>
        <v>0</v>
      </c>
      <c r="S461" s="182">
        <f>SUM('2.CAD NCCF'!S461,'3.USD NCCF'!S461,'4.EUR NCCF'!S461,'5.GBP NCCF'!S461,'6.Other(Incld) NCCF'!S461)</f>
        <v>0</v>
      </c>
      <c r="T461" s="182">
        <f>SUM('2.CAD NCCF'!T461,'3.USD NCCF'!T461,'4.EUR NCCF'!T461,'5.GBP NCCF'!T461,'6.Other(Incld) NCCF'!T461)</f>
        <v>0</v>
      </c>
      <c r="U461" s="178">
        <f>SUM('2.CAD NCCF'!U461,'3.USD NCCF'!U461,'4.EUR NCCF'!U461,'5.GBP NCCF'!U461,'6.Other(Incld) NCCF'!U461)</f>
        <v>0</v>
      </c>
      <c r="V461" s="183">
        <f>SUM('2.CAD NCCF'!V461,'3.USD NCCF'!V461,'4.EUR NCCF'!V461,'5.GBP NCCF'!V461,'6.Other(Incld) NCCF'!V461)</f>
        <v>0</v>
      </c>
      <c r="W461" s="243">
        <f>SUM('2.CAD NCCF'!W461,'3.USD NCCF'!W461,'4.EUR NCCF'!W461,'5.GBP NCCF'!W461,'6.Other(Incld) NCCF'!W461)</f>
        <v>0</v>
      </c>
      <c r="Y461" s="367"/>
    </row>
    <row r="462" spans="2:25" s="72" customFormat="1" outlineLevel="1" x14ac:dyDescent="0.2">
      <c r="B462" s="25"/>
      <c r="C462" s="23"/>
      <c r="D462" s="23"/>
      <c r="E462" s="24"/>
      <c r="F462" s="176" t="s">
        <v>171</v>
      </c>
      <c r="G462" s="190">
        <f>SUM('2.CAD NCCF'!G462,'3.USD NCCF'!G462,'4.EUR NCCF'!G462,'5.GBP NCCF'!G462,'6.Other(Incld) NCCF'!G462)</f>
        <v>0</v>
      </c>
      <c r="H462" s="191">
        <f>SUM('2.CAD NCCF'!H462,'3.USD NCCF'!H462,'4.EUR NCCF'!H462,'5.GBP NCCF'!H462,'6.Other(Incld) NCCF'!H462)</f>
        <v>0</v>
      </c>
      <c r="I462" s="179">
        <f>SUM('2.CAD NCCF'!I462,'3.USD NCCF'!I462,'4.EUR NCCF'!I462,'5.GBP NCCF'!I462,'6.Other(Incld) NCCF'!I462)</f>
        <v>0</v>
      </c>
      <c r="J462" s="179">
        <f>SUM('2.CAD NCCF'!J462,'3.USD NCCF'!J462,'4.EUR NCCF'!J462,'5.GBP NCCF'!J462,'6.Other(Incld) NCCF'!J462)</f>
        <v>0</v>
      </c>
      <c r="K462" s="180">
        <f>SUM('2.CAD NCCF'!K462,'3.USD NCCF'!K462,'4.EUR NCCF'!K462,'5.GBP NCCF'!K462,'6.Other(Incld) NCCF'!K462)</f>
        <v>0</v>
      </c>
      <c r="L462" s="181">
        <f>SUM('2.CAD NCCF'!L462,'3.USD NCCF'!L462,'4.EUR NCCF'!L462,'5.GBP NCCF'!L462,'6.Other(Incld) NCCF'!L462)</f>
        <v>0</v>
      </c>
      <c r="M462" s="192">
        <f>SUM('2.CAD NCCF'!M462,'3.USD NCCF'!M462,'4.EUR NCCF'!M462,'5.GBP NCCF'!M462,'6.Other(Incld) NCCF'!M462)</f>
        <v>0</v>
      </c>
      <c r="N462" s="182">
        <f>SUM('2.CAD NCCF'!N462,'3.USD NCCF'!N462,'4.EUR NCCF'!N462,'5.GBP NCCF'!N462,'6.Other(Incld) NCCF'!N462)</f>
        <v>0</v>
      </c>
      <c r="O462" s="182">
        <f>SUM('2.CAD NCCF'!O462,'3.USD NCCF'!O462,'4.EUR NCCF'!O462,'5.GBP NCCF'!O462,'6.Other(Incld) NCCF'!O462)</f>
        <v>0</v>
      </c>
      <c r="P462" s="182">
        <f>SUM('2.CAD NCCF'!P462,'3.USD NCCF'!P462,'4.EUR NCCF'!P462,'5.GBP NCCF'!P462,'6.Other(Incld) NCCF'!P462)</f>
        <v>0</v>
      </c>
      <c r="Q462" s="182">
        <f>SUM('2.CAD NCCF'!Q462,'3.USD NCCF'!Q462,'4.EUR NCCF'!Q462,'5.GBP NCCF'!Q462,'6.Other(Incld) NCCF'!Q462)</f>
        <v>0</v>
      </c>
      <c r="R462" s="182">
        <f>SUM('2.CAD NCCF'!R462,'3.USD NCCF'!R462,'4.EUR NCCF'!R462,'5.GBP NCCF'!R462,'6.Other(Incld) NCCF'!R462)</f>
        <v>0</v>
      </c>
      <c r="S462" s="182">
        <f>SUM('2.CAD NCCF'!S462,'3.USD NCCF'!S462,'4.EUR NCCF'!S462,'5.GBP NCCF'!S462,'6.Other(Incld) NCCF'!S462)</f>
        <v>0</v>
      </c>
      <c r="T462" s="182">
        <f>SUM('2.CAD NCCF'!T462,'3.USD NCCF'!T462,'4.EUR NCCF'!T462,'5.GBP NCCF'!T462,'6.Other(Incld) NCCF'!T462)</f>
        <v>0</v>
      </c>
      <c r="U462" s="178">
        <f>SUM('2.CAD NCCF'!U462,'3.USD NCCF'!U462,'4.EUR NCCF'!U462,'5.GBP NCCF'!U462,'6.Other(Incld) NCCF'!U462)</f>
        <v>0</v>
      </c>
      <c r="V462" s="183">
        <f>SUM('2.CAD NCCF'!V462,'3.USD NCCF'!V462,'4.EUR NCCF'!V462,'5.GBP NCCF'!V462,'6.Other(Incld) NCCF'!V462)</f>
        <v>0</v>
      </c>
      <c r="W462" s="243">
        <f>SUM('2.CAD NCCF'!W462,'3.USD NCCF'!W462,'4.EUR NCCF'!W462,'5.GBP NCCF'!W462,'6.Other(Incld) NCCF'!W462)</f>
        <v>0</v>
      </c>
      <c r="Y462" s="367"/>
    </row>
    <row r="463" spans="2:25" s="72" customFormat="1" x14ac:dyDescent="0.2">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70"/>
    </row>
    <row r="464" spans="2:25" s="72" customFormat="1" outlineLevel="1" x14ac:dyDescent="0.2">
      <c r="B464" s="25"/>
      <c r="C464" s="23"/>
      <c r="D464" s="23"/>
      <c r="E464" s="24"/>
      <c r="F464" s="176" t="s">
        <v>335</v>
      </c>
      <c r="G464" s="190">
        <f>SUM('2.CAD NCCF'!G464,'3.USD NCCF'!G464,'4.EUR NCCF'!G464,'5.GBP NCCF'!G464,'6.Other(Incld) NCCF'!G464)</f>
        <v>0</v>
      </c>
      <c r="H464" s="191">
        <f>SUM('2.CAD NCCF'!H464,'3.USD NCCF'!H464,'4.EUR NCCF'!H464,'5.GBP NCCF'!H464,'6.Other(Incld) NCCF'!H464)</f>
        <v>0</v>
      </c>
      <c r="I464" s="179">
        <f>SUM('2.CAD NCCF'!I464,'3.USD NCCF'!I464,'4.EUR NCCF'!I464,'5.GBP NCCF'!I464,'6.Other(Incld) NCCF'!I464)</f>
        <v>0</v>
      </c>
      <c r="J464" s="179">
        <f>SUM('2.CAD NCCF'!J464,'3.USD NCCF'!J464,'4.EUR NCCF'!J464,'5.GBP NCCF'!J464,'6.Other(Incld) NCCF'!J464)</f>
        <v>0</v>
      </c>
      <c r="K464" s="180">
        <f>SUM('2.CAD NCCF'!K464,'3.USD NCCF'!K464,'4.EUR NCCF'!K464,'5.GBP NCCF'!K464,'6.Other(Incld) NCCF'!K464)</f>
        <v>0</v>
      </c>
      <c r="L464" s="181">
        <f>SUM('2.CAD NCCF'!L464,'3.USD NCCF'!L464,'4.EUR NCCF'!L464,'5.GBP NCCF'!L464,'6.Other(Incld) NCCF'!L464)</f>
        <v>0</v>
      </c>
      <c r="M464" s="192">
        <f>SUM('2.CAD NCCF'!M464,'3.USD NCCF'!M464,'4.EUR NCCF'!M464,'5.GBP NCCF'!M464,'6.Other(Incld) NCCF'!M464)</f>
        <v>0</v>
      </c>
      <c r="N464" s="182">
        <f>SUM('2.CAD NCCF'!N464,'3.USD NCCF'!N464,'4.EUR NCCF'!N464,'5.GBP NCCF'!N464,'6.Other(Incld) NCCF'!N464)</f>
        <v>0</v>
      </c>
      <c r="O464" s="182">
        <f>SUM('2.CAD NCCF'!O464,'3.USD NCCF'!O464,'4.EUR NCCF'!O464,'5.GBP NCCF'!O464,'6.Other(Incld) NCCF'!O464)</f>
        <v>0</v>
      </c>
      <c r="P464" s="182">
        <f>SUM('2.CAD NCCF'!P464,'3.USD NCCF'!P464,'4.EUR NCCF'!P464,'5.GBP NCCF'!P464,'6.Other(Incld) NCCF'!P464)</f>
        <v>0</v>
      </c>
      <c r="Q464" s="182">
        <f>SUM('2.CAD NCCF'!Q464,'3.USD NCCF'!Q464,'4.EUR NCCF'!Q464,'5.GBP NCCF'!Q464,'6.Other(Incld) NCCF'!Q464)</f>
        <v>0</v>
      </c>
      <c r="R464" s="182">
        <f>SUM('2.CAD NCCF'!R464,'3.USD NCCF'!R464,'4.EUR NCCF'!R464,'5.GBP NCCF'!R464,'6.Other(Incld) NCCF'!R464)</f>
        <v>0</v>
      </c>
      <c r="S464" s="182">
        <f>SUM('2.CAD NCCF'!S464,'3.USD NCCF'!S464,'4.EUR NCCF'!S464,'5.GBP NCCF'!S464,'6.Other(Incld) NCCF'!S464)</f>
        <v>0</v>
      </c>
      <c r="T464" s="182">
        <f>SUM('2.CAD NCCF'!T464,'3.USD NCCF'!T464,'4.EUR NCCF'!T464,'5.GBP NCCF'!T464,'6.Other(Incld) NCCF'!T464)</f>
        <v>0</v>
      </c>
      <c r="U464" s="178">
        <f>SUM('2.CAD NCCF'!U464,'3.USD NCCF'!U464,'4.EUR NCCF'!U464,'5.GBP NCCF'!U464,'6.Other(Incld) NCCF'!U464)</f>
        <v>0</v>
      </c>
      <c r="V464" s="183">
        <f>SUM('2.CAD NCCF'!V464,'3.USD NCCF'!V464,'4.EUR NCCF'!V464,'5.GBP NCCF'!V464,'6.Other(Incld) NCCF'!V464)</f>
        <v>0</v>
      </c>
      <c r="W464" s="243">
        <f>SUM('2.CAD NCCF'!W464,'3.USD NCCF'!W464,'4.EUR NCCF'!W464,'5.GBP NCCF'!W464,'6.Other(Incld) NCCF'!W464)</f>
        <v>0</v>
      </c>
      <c r="Y464" s="367"/>
    </row>
    <row r="465" spans="2:25" s="72" customFormat="1" outlineLevel="1" x14ac:dyDescent="0.2">
      <c r="B465" s="25"/>
      <c r="C465" s="23"/>
      <c r="D465" s="23"/>
      <c r="E465" s="24"/>
      <c r="F465" s="176" t="s">
        <v>336</v>
      </c>
      <c r="G465" s="190">
        <f>SUM('2.CAD NCCF'!G465,'3.USD NCCF'!G465,'4.EUR NCCF'!G465,'5.GBP NCCF'!G465,'6.Other(Incld) NCCF'!G465)</f>
        <v>0</v>
      </c>
      <c r="H465" s="191">
        <f>SUM('2.CAD NCCF'!H465,'3.USD NCCF'!H465,'4.EUR NCCF'!H465,'5.GBP NCCF'!H465,'6.Other(Incld) NCCF'!H465)</f>
        <v>0</v>
      </c>
      <c r="I465" s="179">
        <f>SUM('2.CAD NCCF'!I465,'3.USD NCCF'!I465,'4.EUR NCCF'!I465,'5.GBP NCCF'!I465,'6.Other(Incld) NCCF'!I465)</f>
        <v>0</v>
      </c>
      <c r="J465" s="179">
        <f>SUM('2.CAD NCCF'!J465,'3.USD NCCF'!J465,'4.EUR NCCF'!J465,'5.GBP NCCF'!J465,'6.Other(Incld) NCCF'!J465)</f>
        <v>0</v>
      </c>
      <c r="K465" s="180">
        <f>SUM('2.CAD NCCF'!K465,'3.USD NCCF'!K465,'4.EUR NCCF'!K465,'5.GBP NCCF'!K465,'6.Other(Incld) NCCF'!K465)</f>
        <v>0</v>
      </c>
      <c r="L465" s="181">
        <f>SUM('2.CAD NCCF'!L465,'3.USD NCCF'!L465,'4.EUR NCCF'!L465,'5.GBP NCCF'!L465,'6.Other(Incld) NCCF'!L465)</f>
        <v>0</v>
      </c>
      <c r="M465" s="192">
        <f>SUM('2.CAD NCCF'!M465,'3.USD NCCF'!M465,'4.EUR NCCF'!M465,'5.GBP NCCF'!M465,'6.Other(Incld) NCCF'!M465)</f>
        <v>0</v>
      </c>
      <c r="N465" s="182">
        <f>SUM('2.CAD NCCF'!N465,'3.USD NCCF'!N465,'4.EUR NCCF'!N465,'5.GBP NCCF'!N465,'6.Other(Incld) NCCF'!N465)</f>
        <v>0</v>
      </c>
      <c r="O465" s="182">
        <f>SUM('2.CAD NCCF'!O465,'3.USD NCCF'!O465,'4.EUR NCCF'!O465,'5.GBP NCCF'!O465,'6.Other(Incld) NCCF'!O465)</f>
        <v>0</v>
      </c>
      <c r="P465" s="182">
        <f>SUM('2.CAD NCCF'!P465,'3.USD NCCF'!P465,'4.EUR NCCF'!P465,'5.GBP NCCF'!P465,'6.Other(Incld) NCCF'!P465)</f>
        <v>0</v>
      </c>
      <c r="Q465" s="182">
        <f>SUM('2.CAD NCCF'!Q465,'3.USD NCCF'!Q465,'4.EUR NCCF'!Q465,'5.GBP NCCF'!Q465,'6.Other(Incld) NCCF'!Q465)</f>
        <v>0</v>
      </c>
      <c r="R465" s="182">
        <f>SUM('2.CAD NCCF'!R465,'3.USD NCCF'!R465,'4.EUR NCCF'!R465,'5.GBP NCCF'!R465,'6.Other(Incld) NCCF'!R465)</f>
        <v>0</v>
      </c>
      <c r="S465" s="182">
        <f>SUM('2.CAD NCCF'!S465,'3.USD NCCF'!S465,'4.EUR NCCF'!S465,'5.GBP NCCF'!S465,'6.Other(Incld) NCCF'!S465)</f>
        <v>0</v>
      </c>
      <c r="T465" s="182">
        <f>SUM('2.CAD NCCF'!T465,'3.USD NCCF'!T465,'4.EUR NCCF'!T465,'5.GBP NCCF'!T465,'6.Other(Incld) NCCF'!T465)</f>
        <v>0</v>
      </c>
      <c r="U465" s="178">
        <f>SUM('2.CAD NCCF'!U465,'3.USD NCCF'!U465,'4.EUR NCCF'!U465,'5.GBP NCCF'!U465,'6.Other(Incld) NCCF'!U465)</f>
        <v>0</v>
      </c>
      <c r="V465" s="183">
        <f>SUM('2.CAD NCCF'!V465,'3.USD NCCF'!V465,'4.EUR NCCF'!V465,'5.GBP NCCF'!V465,'6.Other(Incld) NCCF'!V465)</f>
        <v>0</v>
      </c>
      <c r="W465" s="243">
        <f>SUM('2.CAD NCCF'!W465,'3.USD NCCF'!W465,'4.EUR NCCF'!W465,'5.GBP NCCF'!W465,'6.Other(Incld) NCCF'!W465)</f>
        <v>0</v>
      </c>
      <c r="Y465" s="367"/>
    </row>
    <row r="466" spans="2:25" s="72" customFormat="1" x14ac:dyDescent="0.2">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70"/>
    </row>
    <row r="467" spans="2:25" s="72" customFormat="1" outlineLevel="1" x14ac:dyDescent="0.2">
      <c r="B467" s="25"/>
      <c r="C467" s="23"/>
      <c r="D467" s="23"/>
      <c r="E467" s="24"/>
      <c r="F467" s="176" t="s">
        <v>338</v>
      </c>
      <c r="G467" s="190">
        <f>SUM('2.CAD NCCF'!G467,'3.USD NCCF'!G467,'4.EUR NCCF'!G467,'5.GBP NCCF'!G467,'6.Other(Incld) NCCF'!G467)</f>
        <v>0</v>
      </c>
      <c r="H467" s="191">
        <f>SUM('2.CAD NCCF'!H467,'3.USD NCCF'!H467,'4.EUR NCCF'!H467,'5.GBP NCCF'!H467,'6.Other(Incld) NCCF'!H467)</f>
        <v>0</v>
      </c>
      <c r="I467" s="179">
        <f>SUM('2.CAD NCCF'!I467,'3.USD NCCF'!I467,'4.EUR NCCF'!I467,'5.GBP NCCF'!I467,'6.Other(Incld) NCCF'!I467)</f>
        <v>0</v>
      </c>
      <c r="J467" s="179">
        <f>SUM('2.CAD NCCF'!J467,'3.USD NCCF'!J467,'4.EUR NCCF'!J467,'5.GBP NCCF'!J467,'6.Other(Incld) NCCF'!J467)</f>
        <v>0</v>
      </c>
      <c r="K467" s="180">
        <f>SUM('2.CAD NCCF'!K467,'3.USD NCCF'!K467,'4.EUR NCCF'!K467,'5.GBP NCCF'!K467,'6.Other(Incld) NCCF'!K467)</f>
        <v>0</v>
      </c>
      <c r="L467" s="181">
        <f>SUM('2.CAD NCCF'!L467,'3.USD NCCF'!L467,'4.EUR NCCF'!L467,'5.GBP NCCF'!L467,'6.Other(Incld) NCCF'!L467)</f>
        <v>0</v>
      </c>
      <c r="M467" s="192">
        <f>SUM('2.CAD NCCF'!M467,'3.USD NCCF'!M467,'4.EUR NCCF'!M467,'5.GBP NCCF'!M467,'6.Other(Incld) NCCF'!M467)</f>
        <v>0</v>
      </c>
      <c r="N467" s="182">
        <f>SUM('2.CAD NCCF'!N467,'3.USD NCCF'!N467,'4.EUR NCCF'!N467,'5.GBP NCCF'!N467,'6.Other(Incld) NCCF'!N467)</f>
        <v>0</v>
      </c>
      <c r="O467" s="182">
        <f>SUM('2.CAD NCCF'!O467,'3.USD NCCF'!O467,'4.EUR NCCF'!O467,'5.GBP NCCF'!O467,'6.Other(Incld) NCCF'!O467)</f>
        <v>0</v>
      </c>
      <c r="P467" s="182">
        <f>SUM('2.CAD NCCF'!P467,'3.USD NCCF'!P467,'4.EUR NCCF'!P467,'5.GBP NCCF'!P467,'6.Other(Incld) NCCF'!P467)</f>
        <v>0</v>
      </c>
      <c r="Q467" s="182">
        <f>SUM('2.CAD NCCF'!Q467,'3.USD NCCF'!Q467,'4.EUR NCCF'!Q467,'5.GBP NCCF'!Q467,'6.Other(Incld) NCCF'!Q467)</f>
        <v>0</v>
      </c>
      <c r="R467" s="182">
        <f>SUM('2.CAD NCCF'!R467,'3.USD NCCF'!R467,'4.EUR NCCF'!R467,'5.GBP NCCF'!R467,'6.Other(Incld) NCCF'!R467)</f>
        <v>0</v>
      </c>
      <c r="S467" s="182">
        <f>SUM('2.CAD NCCF'!S467,'3.USD NCCF'!S467,'4.EUR NCCF'!S467,'5.GBP NCCF'!S467,'6.Other(Incld) NCCF'!S467)</f>
        <v>0</v>
      </c>
      <c r="T467" s="182">
        <f>SUM('2.CAD NCCF'!T467,'3.USD NCCF'!T467,'4.EUR NCCF'!T467,'5.GBP NCCF'!T467,'6.Other(Incld) NCCF'!T467)</f>
        <v>0</v>
      </c>
      <c r="U467" s="178">
        <f>SUM('2.CAD NCCF'!U467,'3.USD NCCF'!U467,'4.EUR NCCF'!U467,'5.GBP NCCF'!U467,'6.Other(Incld) NCCF'!U467)</f>
        <v>0</v>
      </c>
      <c r="V467" s="183">
        <f>SUM('2.CAD NCCF'!V467,'3.USD NCCF'!V467,'4.EUR NCCF'!V467,'5.GBP NCCF'!V467,'6.Other(Incld) NCCF'!V467)</f>
        <v>0</v>
      </c>
      <c r="W467" s="243">
        <f>SUM('2.CAD NCCF'!W467,'3.USD NCCF'!W467,'4.EUR NCCF'!W467,'5.GBP NCCF'!W467,'6.Other(Incld) NCCF'!W467)</f>
        <v>0</v>
      </c>
      <c r="Y467" s="367"/>
    </row>
    <row r="468" spans="2:25" s="72" customFormat="1" outlineLevel="1" x14ac:dyDescent="0.2">
      <c r="B468" s="25"/>
      <c r="C468" s="23"/>
      <c r="D468" s="23"/>
      <c r="E468" s="24"/>
      <c r="F468" s="176" t="s">
        <v>339</v>
      </c>
      <c r="G468" s="190">
        <f>SUM('2.CAD NCCF'!G468,'3.USD NCCF'!G468,'4.EUR NCCF'!G468,'5.GBP NCCF'!G468,'6.Other(Incld) NCCF'!G468)</f>
        <v>0</v>
      </c>
      <c r="H468" s="191">
        <f>SUM('2.CAD NCCF'!H468,'3.USD NCCF'!H468,'4.EUR NCCF'!H468,'5.GBP NCCF'!H468,'6.Other(Incld) NCCF'!H468)</f>
        <v>0</v>
      </c>
      <c r="I468" s="179">
        <f>SUM('2.CAD NCCF'!I468,'3.USD NCCF'!I468,'4.EUR NCCF'!I468,'5.GBP NCCF'!I468,'6.Other(Incld) NCCF'!I468)</f>
        <v>0</v>
      </c>
      <c r="J468" s="179">
        <f>SUM('2.CAD NCCF'!J468,'3.USD NCCF'!J468,'4.EUR NCCF'!J468,'5.GBP NCCF'!J468,'6.Other(Incld) NCCF'!J468)</f>
        <v>0</v>
      </c>
      <c r="K468" s="180">
        <f>SUM('2.CAD NCCF'!K468,'3.USD NCCF'!K468,'4.EUR NCCF'!K468,'5.GBP NCCF'!K468,'6.Other(Incld) NCCF'!K468)</f>
        <v>0</v>
      </c>
      <c r="L468" s="181">
        <f>SUM('2.CAD NCCF'!L468,'3.USD NCCF'!L468,'4.EUR NCCF'!L468,'5.GBP NCCF'!L468,'6.Other(Incld) NCCF'!L468)</f>
        <v>0</v>
      </c>
      <c r="M468" s="192">
        <f>SUM('2.CAD NCCF'!M468,'3.USD NCCF'!M468,'4.EUR NCCF'!M468,'5.GBP NCCF'!M468,'6.Other(Incld) NCCF'!M468)</f>
        <v>0</v>
      </c>
      <c r="N468" s="182">
        <f>SUM('2.CAD NCCF'!N468,'3.USD NCCF'!N468,'4.EUR NCCF'!N468,'5.GBP NCCF'!N468,'6.Other(Incld) NCCF'!N468)</f>
        <v>0</v>
      </c>
      <c r="O468" s="182">
        <f>SUM('2.CAD NCCF'!O468,'3.USD NCCF'!O468,'4.EUR NCCF'!O468,'5.GBP NCCF'!O468,'6.Other(Incld) NCCF'!O468)</f>
        <v>0</v>
      </c>
      <c r="P468" s="182">
        <f>SUM('2.CAD NCCF'!P468,'3.USD NCCF'!P468,'4.EUR NCCF'!P468,'5.GBP NCCF'!P468,'6.Other(Incld) NCCF'!P468)</f>
        <v>0</v>
      </c>
      <c r="Q468" s="182">
        <f>SUM('2.CAD NCCF'!Q468,'3.USD NCCF'!Q468,'4.EUR NCCF'!Q468,'5.GBP NCCF'!Q468,'6.Other(Incld) NCCF'!Q468)</f>
        <v>0</v>
      </c>
      <c r="R468" s="182">
        <f>SUM('2.CAD NCCF'!R468,'3.USD NCCF'!R468,'4.EUR NCCF'!R468,'5.GBP NCCF'!R468,'6.Other(Incld) NCCF'!R468)</f>
        <v>0</v>
      </c>
      <c r="S468" s="182">
        <f>SUM('2.CAD NCCF'!S468,'3.USD NCCF'!S468,'4.EUR NCCF'!S468,'5.GBP NCCF'!S468,'6.Other(Incld) NCCF'!S468)</f>
        <v>0</v>
      </c>
      <c r="T468" s="182">
        <f>SUM('2.CAD NCCF'!T468,'3.USD NCCF'!T468,'4.EUR NCCF'!T468,'5.GBP NCCF'!T468,'6.Other(Incld) NCCF'!T468)</f>
        <v>0</v>
      </c>
      <c r="U468" s="178">
        <f>SUM('2.CAD NCCF'!U468,'3.USD NCCF'!U468,'4.EUR NCCF'!U468,'5.GBP NCCF'!U468,'6.Other(Incld) NCCF'!U468)</f>
        <v>0</v>
      </c>
      <c r="V468" s="183">
        <f>SUM('2.CAD NCCF'!V468,'3.USD NCCF'!V468,'4.EUR NCCF'!V468,'5.GBP NCCF'!V468,'6.Other(Incld) NCCF'!V468)</f>
        <v>0</v>
      </c>
      <c r="W468" s="243">
        <f>SUM('2.CAD NCCF'!W468,'3.USD NCCF'!W468,'4.EUR NCCF'!W468,'5.GBP NCCF'!W468,'6.Other(Incld) NCCF'!W468)</f>
        <v>0</v>
      </c>
      <c r="Y468" s="367"/>
    </row>
    <row r="469" spans="2:25" s="72" customFormat="1" outlineLevel="1" x14ac:dyDescent="0.2">
      <c r="B469" s="25"/>
      <c r="C469" s="23"/>
      <c r="D469" s="23"/>
      <c r="E469" s="24"/>
      <c r="F469" s="176" t="s">
        <v>340</v>
      </c>
      <c r="G469" s="190">
        <f>SUM('2.CAD NCCF'!G469,'3.USD NCCF'!G469,'4.EUR NCCF'!G469,'5.GBP NCCF'!G469,'6.Other(Incld) NCCF'!G469)</f>
        <v>0</v>
      </c>
      <c r="H469" s="191">
        <f>SUM('2.CAD NCCF'!H469,'3.USD NCCF'!H469,'4.EUR NCCF'!H469,'5.GBP NCCF'!H469,'6.Other(Incld) NCCF'!H469)</f>
        <v>0</v>
      </c>
      <c r="I469" s="179">
        <f>SUM('2.CAD NCCF'!I469,'3.USD NCCF'!I469,'4.EUR NCCF'!I469,'5.GBP NCCF'!I469,'6.Other(Incld) NCCF'!I469)</f>
        <v>0</v>
      </c>
      <c r="J469" s="179">
        <f>SUM('2.CAD NCCF'!J469,'3.USD NCCF'!J469,'4.EUR NCCF'!J469,'5.GBP NCCF'!J469,'6.Other(Incld) NCCF'!J469)</f>
        <v>0</v>
      </c>
      <c r="K469" s="180">
        <f>SUM('2.CAD NCCF'!K469,'3.USD NCCF'!K469,'4.EUR NCCF'!K469,'5.GBP NCCF'!K469,'6.Other(Incld) NCCF'!K469)</f>
        <v>0</v>
      </c>
      <c r="L469" s="181">
        <f>SUM('2.CAD NCCF'!L469,'3.USD NCCF'!L469,'4.EUR NCCF'!L469,'5.GBP NCCF'!L469,'6.Other(Incld) NCCF'!L469)</f>
        <v>0</v>
      </c>
      <c r="M469" s="192">
        <f>SUM('2.CAD NCCF'!M469,'3.USD NCCF'!M469,'4.EUR NCCF'!M469,'5.GBP NCCF'!M469,'6.Other(Incld) NCCF'!M469)</f>
        <v>0</v>
      </c>
      <c r="N469" s="182">
        <f>SUM('2.CAD NCCF'!N469,'3.USD NCCF'!N469,'4.EUR NCCF'!N469,'5.GBP NCCF'!N469,'6.Other(Incld) NCCF'!N469)</f>
        <v>0</v>
      </c>
      <c r="O469" s="182">
        <f>SUM('2.CAD NCCF'!O469,'3.USD NCCF'!O469,'4.EUR NCCF'!O469,'5.GBP NCCF'!O469,'6.Other(Incld) NCCF'!O469)</f>
        <v>0</v>
      </c>
      <c r="P469" s="182">
        <f>SUM('2.CAD NCCF'!P469,'3.USD NCCF'!P469,'4.EUR NCCF'!P469,'5.GBP NCCF'!P469,'6.Other(Incld) NCCF'!P469)</f>
        <v>0</v>
      </c>
      <c r="Q469" s="182">
        <f>SUM('2.CAD NCCF'!Q469,'3.USD NCCF'!Q469,'4.EUR NCCF'!Q469,'5.GBP NCCF'!Q469,'6.Other(Incld) NCCF'!Q469)</f>
        <v>0</v>
      </c>
      <c r="R469" s="182">
        <f>SUM('2.CAD NCCF'!R469,'3.USD NCCF'!R469,'4.EUR NCCF'!R469,'5.GBP NCCF'!R469,'6.Other(Incld) NCCF'!R469)</f>
        <v>0</v>
      </c>
      <c r="S469" s="182">
        <f>SUM('2.CAD NCCF'!S469,'3.USD NCCF'!S469,'4.EUR NCCF'!S469,'5.GBP NCCF'!S469,'6.Other(Incld) NCCF'!S469)</f>
        <v>0</v>
      </c>
      <c r="T469" s="182">
        <f>SUM('2.CAD NCCF'!T469,'3.USD NCCF'!T469,'4.EUR NCCF'!T469,'5.GBP NCCF'!T469,'6.Other(Incld) NCCF'!T469)</f>
        <v>0</v>
      </c>
      <c r="U469" s="178">
        <f>SUM('2.CAD NCCF'!U469,'3.USD NCCF'!U469,'4.EUR NCCF'!U469,'5.GBP NCCF'!U469,'6.Other(Incld) NCCF'!U469)</f>
        <v>0</v>
      </c>
      <c r="V469" s="183">
        <f>SUM('2.CAD NCCF'!V469,'3.USD NCCF'!V469,'4.EUR NCCF'!V469,'5.GBP NCCF'!V469,'6.Other(Incld) NCCF'!V469)</f>
        <v>0</v>
      </c>
      <c r="W469" s="243">
        <f>SUM('2.CAD NCCF'!W469,'3.USD NCCF'!W469,'4.EUR NCCF'!W469,'5.GBP NCCF'!W469,'6.Other(Incld) NCCF'!W469)</f>
        <v>0</v>
      </c>
      <c r="Y469" s="367"/>
    </row>
    <row r="470" spans="2:25" s="72" customFormat="1" x14ac:dyDescent="0.2">
      <c r="B470" s="25"/>
      <c r="C470" s="23"/>
      <c r="D470" s="23" t="s">
        <v>183</v>
      </c>
      <c r="E470" s="24"/>
      <c r="F470" s="24"/>
      <c r="G470" s="69"/>
      <c r="H470" s="66"/>
      <c r="I470" s="66"/>
      <c r="J470" s="66"/>
      <c r="K470" s="66"/>
      <c r="L470" s="51"/>
      <c r="M470" s="34"/>
      <c r="N470" s="34"/>
      <c r="O470" s="34"/>
      <c r="P470" s="34"/>
      <c r="Q470" s="34"/>
      <c r="R470" s="34"/>
      <c r="S470" s="34"/>
      <c r="T470" s="34"/>
      <c r="U470" s="34"/>
      <c r="V470" s="37"/>
      <c r="W470" s="37"/>
      <c r="Y470" s="584"/>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83"/>
    </row>
    <row r="472" spans="2:25" s="72" customFormat="1" outlineLevel="1" x14ac:dyDescent="0.2">
      <c r="B472" s="25"/>
      <c r="C472" s="23"/>
      <c r="D472" s="23"/>
      <c r="E472" s="24"/>
      <c r="F472" s="176" t="s">
        <v>176</v>
      </c>
      <c r="G472" s="190">
        <f>SUM('2.CAD NCCF'!G472,'3.USD NCCF'!G472,'4.EUR NCCF'!G472,'5.GBP NCCF'!G472,'6.Other(Incld) NCCF'!G472)</f>
        <v>0</v>
      </c>
      <c r="H472" s="191">
        <f>SUM('2.CAD NCCF'!H472,'3.USD NCCF'!H472,'4.EUR NCCF'!H472,'5.GBP NCCF'!H472,'6.Other(Incld) NCCF'!H472)</f>
        <v>0</v>
      </c>
      <c r="I472" s="179">
        <f>SUM('2.CAD NCCF'!I472,'3.USD NCCF'!I472,'4.EUR NCCF'!I472,'5.GBP NCCF'!I472,'6.Other(Incld) NCCF'!I472)</f>
        <v>0</v>
      </c>
      <c r="J472" s="179">
        <f>SUM('2.CAD NCCF'!J472,'3.USD NCCF'!J472,'4.EUR NCCF'!J472,'5.GBP NCCF'!J472,'6.Other(Incld) NCCF'!J472)</f>
        <v>0</v>
      </c>
      <c r="K472" s="180">
        <f>SUM('2.CAD NCCF'!K472,'3.USD NCCF'!K472,'4.EUR NCCF'!K472,'5.GBP NCCF'!K472,'6.Other(Incld) NCCF'!K472)</f>
        <v>0</v>
      </c>
      <c r="L472" s="196">
        <f>SUM('2.CAD NCCF'!L472,'3.USD NCCF'!L472,'4.EUR NCCF'!L472,'5.GBP NCCF'!L472,'6.Other(Incld) NCCF'!L472)</f>
        <v>0</v>
      </c>
      <c r="M472" s="182">
        <f>SUM('2.CAD NCCF'!M472,'3.USD NCCF'!M472,'4.EUR NCCF'!M472,'5.GBP NCCF'!M472,'6.Other(Incld) NCCF'!M472)</f>
        <v>0</v>
      </c>
      <c r="N472" s="182">
        <f>SUM('2.CAD NCCF'!N472,'3.USD NCCF'!N472,'4.EUR NCCF'!N472,'5.GBP NCCF'!N472,'6.Other(Incld) NCCF'!N472)</f>
        <v>0</v>
      </c>
      <c r="O472" s="182">
        <f>SUM('2.CAD NCCF'!O472,'3.USD NCCF'!O472,'4.EUR NCCF'!O472,'5.GBP NCCF'!O472,'6.Other(Incld) NCCF'!O472)</f>
        <v>0</v>
      </c>
      <c r="P472" s="182">
        <f>SUM('2.CAD NCCF'!P472,'3.USD NCCF'!P472,'4.EUR NCCF'!P472,'5.GBP NCCF'!P472,'6.Other(Incld) NCCF'!P472)</f>
        <v>0</v>
      </c>
      <c r="Q472" s="182">
        <f>SUM('2.CAD NCCF'!Q472,'3.USD NCCF'!Q472,'4.EUR NCCF'!Q472,'5.GBP NCCF'!Q472,'6.Other(Incld) NCCF'!Q472)</f>
        <v>0</v>
      </c>
      <c r="R472" s="182">
        <f>SUM('2.CAD NCCF'!R472,'3.USD NCCF'!R472,'4.EUR NCCF'!R472,'5.GBP NCCF'!R472,'6.Other(Incld) NCCF'!R472)</f>
        <v>0</v>
      </c>
      <c r="S472" s="182">
        <f>SUM('2.CAD NCCF'!S472,'3.USD NCCF'!S472,'4.EUR NCCF'!S472,'5.GBP NCCF'!S472,'6.Other(Incld) NCCF'!S472)</f>
        <v>0</v>
      </c>
      <c r="T472" s="182">
        <f>SUM('2.CAD NCCF'!T472,'3.USD NCCF'!T472,'4.EUR NCCF'!T472,'5.GBP NCCF'!T472,'6.Other(Incld) NCCF'!T472)</f>
        <v>0</v>
      </c>
      <c r="U472" s="178">
        <f>SUM('2.CAD NCCF'!U472,'3.USD NCCF'!U472,'4.EUR NCCF'!U472,'5.GBP NCCF'!U472,'6.Other(Incld) NCCF'!U472)</f>
        <v>0</v>
      </c>
      <c r="V472" s="183">
        <f>SUM('2.CAD NCCF'!V472,'3.USD NCCF'!V472,'4.EUR NCCF'!V472,'5.GBP NCCF'!V472,'6.Other(Incld) NCCF'!V472)</f>
        <v>0</v>
      </c>
      <c r="W472" s="243">
        <f>SUM('2.CAD NCCF'!W472,'3.USD NCCF'!W472,'4.EUR NCCF'!W472,'5.GBP NCCF'!W472,'6.Other(Incld) NCCF'!W472)</f>
        <v>0</v>
      </c>
      <c r="Y472" s="367"/>
    </row>
    <row r="473" spans="2:25" s="72" customFormat="1" outlineLevel="1" x14ac:dyDescent="0.2">
      <c r="B473" s="25"/>
      <c r="C473" s="23"/>
      <c r="D473" s="23"/>
      <c r="E473" s="24"/>
      <c r="F473" s="176" t="s">
        <v>180</v>
      </c>
      <c r="G473" s="190">
        <f>SUM('2.CAD NCCF'!G473,'3.USD NCCF'!G473,'4.EUR NCCF'!G473,'5.GBP NCCF'!G473,'6.Other(Incld) NCCF'!G473)</f>
        <v>0</v>
      </c>
      <c r="H473" s="191">
        <f>SUM('2.CAD NCCF'!H473,'3.USD NCCF'!H473,'4.EUR NCCF'!H473,'5.GBP NCCF'!H473,'6.Other(Incld) NCCF'!H473)</f>
        <v>0</v>
      </c>
      <c r="I473" s="179">
        <f>SUM('2.CAD NCCF'!I473,'3.USD NCCF'!I473,'4.EUR NCCF'!I473,'5.GBP NCCF'!I473,'6.Other(Incld) NCCF'!I473)</f>
        <v>0</v>
      </c>
      <c r="J473" s="179">
        <f>SUM('2.CAD NCCF'!J473,'3.USD NCCF'!J473,'4.EUR NCCF'!J473,'5.GBP NCCF'!J473,'6.Other(Incld) NCCF'!J473)</f>
        <v>0</v>
      </c>
      <c r="K473" s="180">
        <f>SUM('2.CAD NCCF'!K473,'3.USD NCCF'!K473,'4.EUR NCCF'!K473,'5.GBP NCCF'!K473,'6.Other(Incld) NCCF'!K473)</f>
        <v>0</v>
      </c>
      <c r="L473" s="196">
        <f>SUM('2.CAD NCCF'!L473,'3.USD NCCF'!L473,'4.EUR NCCF'!L473,'5.GBP NCCF'!L473,'6.Other(Incld) NCCF'!L473)</f>
        <v>0</v>
      </c>
      <c r="M473" s="182">
        <f>SUM('2.CAD NCCF'!M473,'3.USD NCCF'!M473,'4.EUR NCCF'!M473,'5.GBP NCCF'!M473,'6.Other(Incld) NCCF'!M473)</f>
        <v>0</v>
      </c>
      <c r="N473" s="182">
        <f>SUM('2.CAD NCCF'!N473,'3.USD NCCF'!N473,'4.EUR NCCF'!N473,'5.GBP NCCF'!N473,'6.Other(Incld) NCCF'!N473)</f>
        <v>0</v>
      </c>
      <c r="O473" s="182">
        <f>SUM('2.CAD NCCF'!O473,'3.USD NCCF'!O473,'4.EUR NCCF'!O473,'5.GBP NCCF'!O473,'6.Other(Incld) NCCF'!O473)</f>
        <v>0</v>
      </c>
      <c r="P473" s="182">
        <f>SUM('2.CAD NCCF'!P473,'3.USD NCCF'!P473,'4.EUR NCCF'!P473,'5.GBP NCCF'!P473,'6.Other(Incld) NCCF'!P473)</f>
        <v>0</v>
      </c>
      <c r="Q473" s="182">
        <f>SUM('2.CAD NCCF'!Q473,'3.USD NCCF'!Q473,'4.EUR NCCF'!Q473,'5.GBP NCCF'!Q473,'6.Other(Incld) NCCF'!Q473)</f>
        <v>0</v>
      </c>
      <c r="R473" s="182">
        <f>SUM('2.CAD NCCF'!R473,'3.USD NCCF'!R473,'4.EUR NCCF'!R473,'5.GBP NCCF'!R473,'6.Other(Incld) NCCF'!R473)</f>
        <v>0</v>
      </c>
      <c r="S473" s="182">
        <f>SUM('2.CAD NCCF'!S473,'3.USD NCCF'!S473,'4.EUR NCCF'!S473,'5.GBP NCCF'!S473,'6.Other(Incld) NCCF'!S473)</f>
        <v>0</v>
      </c>
      <c r="T473" s="182">
        <f>SUM('2.CAD NCCF'!T473,'3.USD NCCF'!T473,'4.EUR NCCF'!T473,'5.GBP NCCF'!T473,'6.Other(Incld) NCCF'!T473)</f>
        <v>0</v>
      </c>
      <c r="U473" s="178">
        <f>SUM('2.CAD NCCF'!U473,'3.USD NCCF'!U473,'4.EUR NCCF'!U473,'5.GBP NCCF'!U473,'6.Other(Incld) NCCF'!U473)</f>
        <v>0</v>
      </c>
      <c r="V473" s="183">
        <f>SUM('2.CAD NCCF'!V473,'3.USD NCCF'!V473,'4.EUR NCCF'!V473,'5.GBP NCCF'!V473,'6.Other(Incld) NCCF'!V473)</f>
        <v>0</v>
      </c>
      <c r="W473" s="243">
        <f>SUM('2.CAD NCCF'!W473,'3.USD NCCF'!W473,'4.EUR NCCF'!W473,'5.GBP NCCF'!W473,'6.Other(Incld) NCCF'!W473)</f>
        <v>0</v>
      </c>
      <c r="Y473" s="367"/>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70"/>
    </row>
    <row r="475" spans="2:25" s="72" customFormat="1" outlineLevel="1" x14ac:dyDescent="0.2">
      <c r="B475" s="25"/>
      <c r="C475" s="23"/>
      <c r="D475" s="23"/>
      <c r="E475" s="24"/>
      <c r="F475" s="176" t="s">
        <v>177</v>
      </c>
      <c r="G475" s="190">
        <f>SUM('2.CAD NCCF'!G475,'3.USD NCCF'!G475,'4.EUR NCCF'!G475,'5.GBP NCCF'!G475,'6.Other(Incld) NCCF'!G475)</f>
        <v>0</v>
      </c>
      <c r="H475" s="191">
        <f>SUM('2.CAD NCCF'!H475,'3.USD NCCF'!H475,'4.EUR NCCF'!H475,'5.GBP NCCF'!H475,'6.Other(Incld) NCCF'!H475)</f>
        <v>0</v>
      </c>
      <c r="I475" s="179">
        <f>SUM('2.CAD NCCF'!I475,'3.USD NCCF'!I475,'4.EUR NCCF'!I475,'5.GBP NCCF'!I475,'6.Other(Incld) NCCF'!I475)</f>
        <v>0</v>
      </c>
      <c r="J475" s="179">
        <f>SUM('2.CAD NCCF'!J475,'3.USD NCCF'!J475,'4.EUR NCCF'!J475,'5.GBP NCCF'!J475,'6.Other(Incld) NCCF'!J475)</f>
        <v>0</v>
      </c>
      <c r="K475" s="180">
        <f>SUM('2.CAD NCCF'!K475,'3.USD NCCF'!K475,'4.EUR NCCF'!K475,'5.GBP NCCF'!K475,'6.Other(Incld) NCCF'!K475)</f>
        <v>0</v>
      </c>
      <c r="L475" s="196">
        <f>SUM('2.CAD NCCF'!L475,'3.USD NCCF'!L475,'4.EUR NCCF'!L475,'5.GBP NCCF'!L475,'6.Other(Incld) NCCF'!L475)</f>
        <v>0</v>
      </c>
      <c r="M475" s="182">
        <f>SUM('2.CAD NCCF'!M475,'3.USD NCCF'!M475,'4.EUR NCCF'!M475,'5.GBP NCCF'!M475,'6.Other(Incld) NCCF'!M475)</f>
        <v>0</v>
      </c>
      <c r="N475" s="182">
        <f>SUM('2.CAD NCCF'!N475,'3.USD NCCF'!N475,'4.EUR NCCF'!N475,'5.GBP NCCF'!N475,'6.Other(Incld) NCCF'!N475)</f>
        <v>0</v>
      </c>
      <c r="O475" s="182">
        <f>SUM('2.CAD NCCF'!O475,'3.USD NCCF'!O475,'4.EUR NCCF'!O475,'5.GBP NCCF'!O475,'6.Other(Incld) NCCF'!O475)</f>
        <v>0</v>
      </c>
      <c r="P475" s="182">
        <f>SUM('2.CAD NCCF'!P475,'3.USD NCCF'!P475,'4.EUR NCCF'!P475,'5.GBP NCCF'!P475,'6.Other(Incld) NCCF'!P475)</f>
        <v>0</v>
      </c>
      <c r="Q475" s="182">
        <f>SUM('2.CAD NCCF'!Q475,'3.USD NCCF'!Q475,'4.EUR NCCF'!Q475,'5.GBP NCCF'!Q475,'6.Other(Incld) NCCF'!Q475)</f>
        <v>0</v>
      </c>
      <c r="R475" s="182">
        <f>SUM('2.CAD NCCF'!R475,'3.USD NCCF'!R475,'4.EUR NCCF'!R475,'5.GBP NCCF'!R475,'6.Other(Incld) NCCF'!R475)</f>
        <v>0</v>
      </c>
      <c r="S475" s="182">
        <f>SUM('2.CAD NCCF'!S475,'3.USD NCCF'!S475,'4.EUR NCCF'!S475,'5.GBP NCCF'!S475,'6.Other(Incld) NCCF'!S475)</f>
        <v>0</v>
      </c>
      <c r="T475" s="182">
        <f>SUM('2.CAD NCCF'!T475,'3.USD NCCF'!T475,'4.EUR NCCF'!T475,'5.GBP NCCF'!T475,'6.Other(Incld) NCCF'!T475)</f>
        <v>0</v>
      </c>
      <c r="U475" s="178">
        <f>SUM('2.CAD NCCF'!U475,'3.USD NCCF'!U475,'4.EUR NCCF'!U475,'5.GBP NCCF'!U475,'6.Other(Incld) NCCF'!U475)</f>
        <v>0</v>
      </c>
      <c r="V475" s="183">
        <f>SUM('2.CAD NCCF'!V475,'3.USD NCCF'!V475,'4.EUR NCCF'!V475,'5.GBP NCCF'!V475,'6.Other(Incld) NCCF'!V475)</f>
        <v>0</v>
      </c>
      <c r="W475" s="243">
        <f>SUM('2.CAD NCCF'!W475,'3.USD NCCF'!W475,'4.EUR NCCF'!W475,'5.GBP NCCF'!W475,'6.Other(Incld) NCCF'!W475)</f>
        <v>0</v>
      </c>
      <c r="Y475" s="367"/>
    </row>
    <row r="476" spans="2:25" s="72" customFormat="1" outlineLevel="1" x14ac:dyDescent="0.2">
      <c r="B476" s="25"/>
      <c r="C476" s="23"/>
      <c r="D476" s="23"/>
      <c r="E476" s="24"/>
      <c r="F476" s="176" t="s">
        <v>182</v>
      </c>
      <c r="G476" s="190">
        <f>SUM('2.CAD NCCF'!G476,'3.USD NCCF'!G476,'4.EUR NCCF'!G476,'5.GBP NCCF'!G476,'6.Other(Incld) NCCF'!G476)</f>
        <v>0</v>
      </c>
      <c r="H476" s="191">
        <f>SUM('2.CAD NCCF'!H476,'3.USD NCCF'!H476,'4.EUR NCCF'!H476,'5.GBP NCCF'!H476,'6.Other(Incld) NCCF'!H476)</f>
        <v>0</v>
      </c>
      <c r="I476" s="179">
        <f>SUM('2.CAD NCCF'!I476,'3.USD NCCF'!I476,'4.EUR NCCF'!I476,'5.GBP NCCF'!I476,'6.Other(Incld) NCCF'!I476)</f>
        <v>0</v>
      </c>
      <c r="J476" s="179">
        <f>SUM('2.CAD NCCF'!J476,'3.USD NCCF'!J476,'4.EUR NCCF'!J476,'5.GBP NCCF'!J476,'6.Other(Incld) NCCF'!J476)</f>
        <v>0</v>
      </c>
      <c r="K476" s="180">
        <f>SUM('2.CAD NCCF'!K476,'3.USD NCCF'!K476,'4.EUR NCCF'!K476,'5.GBP NCCF'!K476,'6.Other(Incld) NCCF'!K476)</f>
        <v>0</v>
      </c>
      <c r="L476" s="196">
        <f>SUM('2.CAD NCCF'!L476,'3.USD NCCF'!L476,'4.EUR NCCF'!L476,'5.GBP NCCF'!L476,'6.Other(Incld) NCCF'!L476)</f>
        <v>0</v>
      </c>
      <c r="M476" s="182">
        <f>SUM('2.CAD NCCF'!M476,'3.USD NCCF'!M476,'4.EUR NCCF'!M476,'5.GBP NCCF'!M476,'6.Other(Incld) NCCF'!M476)</f>
        <v>0</v>
      </c>
      <c r="N476" s="182">
        <f>SUM('2.CAD NCCF'!N476,'3.USD NCCF'!N476,'4.EUR NCCF'!N476,'5.GBP NCCF'!N476,'6.Other(Incld) NCCF'!N476)</f>
        <v>0</v>
      </c>
      <c r="O476" s="182">
        <f>SUM('2.CAD NCCF'!O476,'3.USD NCCF'!O476,'4.EUR NCCF'!O476,'5.GBP NCCF'!O476,'6.Other(Incld) NCCF'!O476)</f>
        <v>0</v>
      </c>
      <c r="P476" s="182">
        <f>SUM('2.CAD NCCF'!P476,'3.USD NCCF'!P476,'4.EUR NCCF'!P476,'5.GBP NCCF'!P476,'6.Other(Incld) NCCF'!P476)</f>
        <v>0</v>
      </c>
      <c r="Q476" s="182">
        <f>SUM('2.CAD NCCF'!Q476,'3.USD NCCF'!Q476,'4.EUR NCCF'!Q476,'5.GBP NCCF'!Q476,'6.Other(Incld) NCCF'!Q476)</f>
        <v>0</v>
      </c>
      <c r="R476" s="182">
        <f>SUM('2.CAD NCCF'!R476,'3.USD NCCF'!R476,'4.EUR NCCF'!R476,'5.GBP NCCF'!R476,'6.Other(Incld) NCCF'!R476)</f>
        <v>0</v>
      </c>
      <c r="S476" s="182">
        <f>SUM('2.CAD NCCF'!S476,'3.USD NCCF'!S476,'4.EUR NCCF'!S476,'5.GBP NCCF'!S476,'6.Other(Incld) NCCF'!S476)</f>
        <v>0</v>
      </c>
      <c r="T476" s="182">
        <f>SUM('2.CAD NCCF'!T476,'3.USD NCCF'!T476,'4.EUR NCCF'!T476,'5.GBP NCCF'!T476,'6.Other(Incld) NCCF'!T476)</f>
        <v>0</v>
      </c>
      <c r="U476" s="178">
        <f>SUM('2.CAD NCCF'!U476,'3.USD NCCF'!U476,'4.EUR NCCF'!U476,'5.GBP NCCF'!U476,'6.Other(Incld) NCCF'!U476)</f>
        <v>0</v>
      </c>
      <c r="V476" s="183">
        <f>SUM('2.CAD NCCF'!V476,'3.USD NCCF'!V476,'4.EUR NCCF'!V476,'5.GBP NCCF'!V476,'6.Other(Incld) NCCF'!V476)</f>
        <v>0</v>
      </c>
      <c r="W476" s="243">
        <f>SUM('2.CAD NCCF'!W476,'3.USD NCCF'!W476,'4.EUR NCCF'!W476,'5.GBP NCCF'!W476,'6.Other(Incld) NCCF'!W476)</f>
        <v>0</v>
      </c>
      <c r="Y476" s="367"/>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70"/>
    </row>
    <row r="478" spans="2:25" s="72" customFormat="1" outlineLevel="1" x14ac:dyDescent="0.2">
      <c r="B478" s="25"/>
      <c r="C478" s="23"/>
      <c r="D478" s="23"/>
      <c r="E478" s="24"/>
      <c r="F478" s="176" t="s">
        <v>178</v>
      </c>
      <c r="G478" s="190">
        <f>SUM('2.CAD NCCF'!G478,'3.USD NCCF'!G478,'4.EUR NCCF'!G478,'5.GBP NCCF'!G478,'6.Other(Incld) NCCF'!G478)</f>
        <v>0</v>
      </c>
      <c r="H478" s="191">
        <f>SUM('2.CAD NCCF'!H478,'3.USD NCCF'!H478,'4.EUR NCCF'!H478,'5.GBP NCCF'!H478,'6.Other(Incld) NCCF'!H478)</f>
        <v>0</v>
      </c>
      <c r="I478" s="179">
        <f>SUM('2.CAD NCCF'!I478,'3.USD NCCF'!I478,'4.EUR NCCF'!I478,'5.GBP NCCF'!I478,'6.Other(Incld) NCCF'!I478)</f>
        <v>0</v>
      </c>
      <c r="J478" s="179">
        <f>SUM('2.CAD NCCF'!J478,'3.USD NCCF'!J478,'4.EUR NCCF'!J478,'5.GBP NCCF'!J478,'6.Other(Incld) NCCF'!J478)</f>
        <v>0</v>
      </c>
      <c r="K478" s="180">
        <f>SUM('2.CAD NCCF'!K478,'3.USD NCCF'!K478,'4.EUR NCCF'!K478,'5.GBP NCCF'!K478,'6.Other(Incld) NCCF'!K478)</f>
        <v>0</v>
      </c>
      <c r="L478" s="196">
        <f>SUM('2.CAD NCCF'!L478,'3.USD NCCF'!L478,'4.EUR NCCF'!L478,'5.GBP NCCF'!L478,'6.Other(Incld) NCCF'!L478)</f>
        <v>0</v>
      </c>
      <c r="M478" s="182">
        <f>SUM('2.CAD NCCF'!M478,'3.USD NCCF'!M478,'4.EUR NCCF'!M478,'5.GBP NCCF'!M478,'6.Other(Incld) NCCF'!M478)</f>
        <v>0</v>
      </c>
      <c r="N478" s="182">
        <f>SUM('2.CAD NCCF'!N478,'3.USD NCCF'!N478,'4.EUR NCCF'!N478,'5.GBP NCCF'!N478,'6.Other(Incld) NCCF'!N478)</f>
        <v>0</v>
      </c>
      <c r="O478" s="182">
        <f>SUM('2.CAD NCCF'!O478,'3.USD NCCF'!O478,'4.EUR NCCF'!O478,'5.GBP NCCF'!O478,'6.Other(Incld) NCCF'!O478)</f>
        <v>0</v>
      </c>
      <c r="P478" s="182">
        <f>SUM('2.CAD NCCF'!P478,'3.USD NCCF'!P478,'4.EUR NCCF'!P478,'5.GBP NCCF'!P478,'6.Other(Incld) NCCF'!P478)</f>
        <v>0</v>
      </c>
      <c r="Q478" s="182">
        <f>SUM('2.CAD NCCF'!Q478,'3.USD NCCF'!Q478,'4.EUR NCCF'!Q478,'5.GBP NCCF'!Q478,'6.Other(Incld) NCCF'!Q478)</f>
        <v>0</v>
      </c>
      <c r="R478" s="182">
        <f>SUM('2.CAD NCCF'!R478,'3.USD NCCF'!R478,'4.EUR NCCF'!R478,'5.GBP NCCF'!R478,'6.Other(Incld) NCCF'!R478)</f>
        <v>0</v>
      </c>
      <c r="S478" s="182">
        <f>SUM('2.CAD NCCF'!S478,'3.USD NCCF'!S478,'4.EUR NCCF'!S478,'5.GBP NCCF'!S478,'6.Other(Incld) NCCF'!S478)</f>
        <v>0</v>
      </c>
      <c r="T478" s="182">
        <f>SUM('2.CAD NCCF'!T478,'3.USD NCCF'!T478,'4.EUR NCCF'!T478,'5.GBP NCCF'!T478,'6.Other(Incld) NCCF'!T478)</f>
        <v>0</v>
      </c>
      <c r="U478" s="178">
        <f>SUM('2.CAD NCCF'!U478,'3.USD NCCF'!U478,'4.EUR NCCF'!U478,'5.GBP NCCF'!U478,'6.Other(Incld) NCCF'!U478)</f>
        <v>0</v>
      </c>
      <c r="V478" s="183">
        <f>SUM('2.CAD NCCF'!V478,'3.USD NCCF'!V478,'4.EUR NCCF'!V478,'5.GBP NCCF'!V478,'6.Other(Incld) NCCF'!V478)</f>
        <v>0</v>
      </c>
      <c r="W478" s="243">
        <f>SUM('2.CAD NCCF'!W478,'3.USD NCCF'!W478,'4.EUR NCCF'!W478,'5.GBP NCCF'!W478,'6.Other(Incld) NCCF'!W478)</f>
        <v>0</v>
      </c>
      <c r="Y478" s="367"/>
    </row>
    <row r="479" spans="2:25" s="72" customFormat="1" outlineLevel="1" x14ac:dyDescent="0.2">
      <c r="B479" s="25"/>
      <c r="C479" s="23"/>
      <c r="D479" s="23"/>
      <c r="E479" s="24"/>
      <c r="F479" s="176" t="s">
        <v>181</v>
      </c>
      <c r="G479" s="190">
        <f>SUM('2.CAD NCCF'!G479,'3.USD NCCF'!G479,'4.EUR NCCF'!G479,'5.GBP NCCF'!G479,'6.Other(Incld) NCCF'!G479)</f>
        <v>0</v>
      </c>
      <c r="H479" s="191">
        <f>SUM('2.CAD NCCF'!H479,'3.USD NCCF'!H479,'4.EUR NCCF'!H479,'5.GBP NCCF'!H479,'6.Other(Incld) NCCF'!H479)</f>
        <v>0</v>
      </c>
      <c r="I479" s="179">
        <f>SUM('2.CAD NCCF'!I479,'3.USD NCCF'!I479,'4.EUR NCCF'!I479,'5.GBP NCCF'!I479,'6.Other(Incld) NCCF'!I479)</f>
        <v>0</v>
      </c>
      <c r="J479" s="179">
        <f>SUM('2.CAD NCCF'!J479,'3.USD NCCF'!J479,'4.EUR NCCF'!J479,'5.GBP NCCF'!J479,'6.Other(Incld) NCCF'!J479)</f>
        <v>0</v>
      </c>
      <c r="K479" s="180">
        <f>SUM('2.CAD NCCF'!K479,'3.USD NCCF'!K479,'4.EUR NCCF'!K479,'5.GBP NCCF'!K479,'6.Other(Incld) NCCF'!K479)</f>
        <v>0</v>
      </c>
      <c r="L479" s="181">
        <f>SUM('2.CAD NCCF'!L479,'3.USD NCCF'!L479,'4.EUR NCCF'!L479,'5.GBP NCCF'!L479,'6.Other(Incld) NCCF'!L479)</f>
        <v>0</v>
      </c>
      <c r="M479" s="228">
        <f>SUM('2.CAD NCCF'!M479,'3.USD NCCF'!M479,'4.EUR NCCF'!M479,'5.GBP NCCF'!M479,'6.Other(Incld) NCCF'!M479)</f>
        <v>0</v>
      </c>
      <c r="N479" s="200">
        <f>SUM('2.CAD NCCF'!N479,'3.USD NCCF'!N479,'4.EUR NCCF'!N479,'5.GBP NCCF'!N479,'6.Other(Incld) NCCF'!N479)</f>
        <v>0</v>
      </c>
      <c r="O479" s="200">
        <f>SUM('2.CAD NCCF'!O479,'3.USD NCCF'!O479,'4.EUR NCCF'!O479,'5.GBP NCCF'!O479,'6.Other(Incld) NCCF'!O479)</f>
        <v>0</v>
      </c>
      <c r="P479" s="200">
        <f>SUM('2.CAD NCCF'!P479,'3.USD NCCF'!P479,'4.EUR NCCF'!P479,'5.GBP NCCF'!P479,'6.Other(Incld) NCCF'!P479)</f>
        <v>0</v>
      </c>
      <c r="Q479" s="200">
        <f>SUM('2.CAD NCCF'!Q479,'3.USD NCCF'!Q479,'4.EUR NCCF'!Q479,'5.GBP NCCF'!Q479,'6.Other(Incld) NCCF'!Q479)</f>
        <v>0</v>
      </c>
      <c r="R479" s="200">
        <f>SUM('2.CAD NCCF'!R479,'3.USD NCCF'!R479,'4.EUR NCCF'!R479,'5.GBP NCCF'!R479,'6.Other(Incld) NCCF'!R479)</f>
        <v>0</v>
      </c>
      <c r="S479" s="200">
        <f>SUM('2.CAD NCCF'!S479,'3.USD NCCF'!S479,'4.EUR NCCF'!S479,'5.GBP NCCF'!S479,'6.Other(Incld) NCCF'!S479)</f>
        <v>0</v>
      </c>
      <c r="T479" s="200">
        <f>SUM('2.CAD NCCF'!T479,'3.USD NCCF'!T479,'4.EUR NCCF'!T479,'5.GBP NCCF'!T479,'6.Other(Incld) NCCF'!T479)</f>
        <v>0</v>
      </c>
      <c r="U479" s="178">
        <f>SUM('2.CAD NCCF'!U479,'3.USD NCCF'!U479,'4.EUR NCCF'!U479,'5.GBP NCCF'!U479,'6.Other(Incld) NCCF'!U479)</f>
        <v>0</v>
      </c>
      <c r="V479" s="183">
        <f>SUM('2.CAD NCCF'!V479,'3.USD NCCF'!V479,'4.EUR NCCF'!V479,'5.GBP NCCF'!V479,'6.Other(Incld) NCCF'!V479)</f>
        <v>0</v>
      </c>
      <c r="W479" s="243">
        <f>SUM('2.CAD NCCF'!W479,'3.USD NCCF'!W479,'4.EUR NCCF'!W479,'5.GBP NCCF'!W479,'6.Other(Incld) NCCF'!W479)</f>
        <v>0</v>
      </c>
      <c r="Y479" s="367"/>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70"/>
    </row>
    <row r="481" spans="2:25" s="72" customFormat="1" outlineLevel="1" x14ac:dyDescent="0.2">
      <c r="B481" s="25"/>
      <c r="C481" s="23"/>
      <c r="D481" s="23"/>
      <c r="E481" s="24"/>
      <c r="F481" s="176" t="s">
        <v>179</v>
      </c>
      <c r="G481" s="190">
        <f>SUM('2.CAD NCCF'!G481,'3.USD NCCF'!G481,'4.EUR NCCF'!G481,'5.GBP NCCF'!G481,'6.Other(Incld) NCCF'!G481)</f>
        <v>0</v>
      </c>
      <c r="H481" s="191">
        <f>SUM('2.CAD NCCF'!H481,'3.USD NCCF'!H481,'4.EUR NCCF'!H481,'5.GBP NCCF'!H481,'6.Other(Incld) NCCF'!H481)</f>
        <v>0</v>
      </c>
      <c r="I481" s="179">
        <f>SUM('2.CAD NCCF'!I481,'3.USD NCCF'!I481,'4.EUR NCCF'!I481,'5.GBP NCCF'!I481,'6.Other(Incld) NCCF'!I481)</f>
        <v>0</v>
      </c>
      <c r="J481" s="179">
        <f>SUM('2.CAD NCCF'!J481,'3.USD NCCF'!J481,'4.EUR NCCF'!J481,'5.GBP NCCF'!J481,'6.Other(Incld) NCCF'!J481)</f>
        <v>0</v>
      </c>
      <c r="K481" s="180">
        <f>SUM('2.CAD NCCF'!K481,'3.USD NCCF'!K481,'4.EUR NCCF'!K481,'5.GBP NCCF'!K481,'6.Other(Incld) NCCF'!K481)</f>
        <v>0</v>
      </c>
      <c r="L481" s="181">
        <f>SUM('2.CAD NCCF'!L481,'3.USD NCCF'!L481,'4.EUR NCCF'!L481,'5.GBP NCCF'!L481,'6.Other(Incld) NCCF'!L481)</f>
        <v>0</v>
      </c>
      <c r="M481" s="192">
        <f>SUM('2.CAD NCCF'!M481,'3.USD NCCF'!M481,'4.EUR NCCF'!M481,'5.GBP NCCF'!M481,'6.Other(Incld) NCCF'!M481)</f>
        <v>0</v>
      </c>
      <c r="N481" s="182">
        <f>SUM('2.CAD NCCF'!N481,'3.USD NCCF'!N481,'4.EUR NCCF'!N481,'5.GBP NCCF'!N481,'6.Other(Incld) NCCF'!N481)</f>
        <v>0</v>
      </c>
      <c r="O481" s="182">
        <f>SUM('2.CAD NCCF'!O481,'3.USD NCCF'!O481,'4.EUR NCCF'!O481,'5.GBP NCCF'!O481,'6.Other(Incld) NCCF'!O481)</f>
        <v>0</v>
      </c>
      <c r="P481" s="182">
        <f>SUM('2.CAD NCCF'!P481,'3.USD NCCF'!P481,'4.EUR NCCF'!P481,'5.GBP NCCF'!P481,'6.Other(Incld) NCCF'!P481)</f>
        <v>0</v>
      </c>
      <c r="Q481" s="182">
        <f>SUM('2.CAD NCCF'!Q481,'3.USD NCCF'!Q481,'4.EUR NCCF'!Q481,'5.GBP NCCF'!Q481,'6.Other(Incld) NCCF'!Q481)</f>
        <v>0</v>
      </c>
      <c r="R481" s="182">
        <f>SUM('2.CAD NCCF'!R481,'3.USD NCCF'!R481,'4.EUR NCCF'!R481,'5.GBP NCCF'!R481,'6.Other(Incld) NCCF'!R481)</f>
        <v>0</v>
      </c>
      <c r="S481" s="182">
        <f>SUM('2.CAD NCCF'!S481,'3.USD NCCF'!S481,'4.EUR NCCF'!S481,'5.GBP NCCF'!S481,'6.Other(Incld) NCCF'!S481)</f>
        <v>0</v>
      </c>
      <c r="T481" s="182">
        <f>SUM('2.CAD NCCF'!T481,'3.USD NCCF'!T481,'4.EUR NCCF'!T481,'5.GBP NCCF'!T481,'6.Other(Incld) NCCF'!T481)</f>
        <v>0</v>
      </c>
      <c r="U481" s="178">
        <f>SUM('2.CAD NCCF'!U481,'3.USD NCCF'!U481,'4.EUR NCCF'!U481,'5.GBP NCCF'!U481,'6.Other(Incld) NCCF'!U481)</f>
        <v>0</v>
      </c>
      <c r="V481" s="183">
        <f>SUM('2.CAD NCCF'!V481,'3.USD NCCF'!V481,'4.EUR NCCF'!V481,'5.GBP NCCF'!V481,'6.Other(Incld) NCCF'!V481)</f>
        <v>0</v>
      </c>
      <c r="W481" s="243">
        <f>SUM('2.CAD NCCF'!W481,'3.USD NCCF'!W481,'4.EUR NCCF'!W481,'5.GBP NCCF'!W481,'6.Other(Incld) NCCF'!W481)</f>
        <v>0</v>
      </c>
      <c r="Y481" s="367"/>
    </row>
    <row r="482" spans="2:25" s="72" customFormat="1" outlineLevel="1" x14ac:dyDescent="0.2">
      <c r="B482" s="25"/>
      <c r="C482" s="23"/>
      <c r="D482" s="23"/>
      <c r="E482" s="24"/>
      <c r="F482" s="176" t="s">
        <v>188</v>
      </c>
      <c r="G482" s="190">
        <f>SUM('2.CAD NCCF'!G482,'3.USD NCCF'!G482,'4.EUR NCCF'!G482,'5.GBP NCCF'!G482,'6.Other(Incld) NCCF'!G482)</f>
        <v>0</v>
      </c>
      <c r="H482" s="191">
        <f>SUM('2.CAD NCCF'!H482,'3.USD NCCF'!H482,'4.EUR NCCF'!H482,'5.GBP NCCF'!H482,'6.Other(Incld) NCCF'!H482)</f>
        <v>0</v>
      </c>
      <c r="I482" s="179">
        <f>SUM('2.CAD NCCF'!I482,'3.USD NCCF'!I482,'4.EUR NCCF'!I482,'5.GBP NCCF'!I482,'6.Other(Incld) NCCF'!I482)</f>
        <v>0</v>
      </c>
      <c r="J482" s="179">
        <f>SUM('2.CAD NCCF'!J482,'3.USD NCCF'!J482,'4.EUR NCCF'!J482,'5.GBP NCCF'!J482,'6.Other(Incld) NCCF'!J482)</f>
        <v>0</v>
      </c>
      <c r="K482" s="180">
        <f>SUM('2.CAD NCCF'!K482,'3.USD NCCF'!K482,'4.EUR NCCF'!K482,'5.GBP NCCF'!K482,'6.Other(Incld) NCCF'!K482)</f>
        <v>0</v>
      </c>
      <c r="L482" s="181">
        <f>SUM('2.CAD NCCF'!L482,'3.USD NCCF'!L482,'4.EUR NCCF'!L482,'5.GBP NCCF'!L482,'6.Other(Incld) NCCF'!L482)</f>
        <v>0</v>
      </c>
      <c r="M482" s="192">
        <f>SUM('2.CAD NCCF'!M482,'3.USD NCCF'!M482,'4.EUR NCCF'!M482,'5.GBP NCCF'!M482,'6.Other(Incld) NCCF'!M482)</f>
        <v>0</v>
      </c>
      <c r="N482" s="182">
        <f>SUM('2.CAD NCCF'!N482,'3.USD NCCF'!N482,'4.EUR NCCF'!N482,'5.GBP NCCF'!N482,'6.Other(Incld) NCCF'!N482)</f>
        <v>0</v>
      </c>
      <c r="O482" s="182">
        <f>SUM('2.CAD NCCF'!O482,'3.USD NCCF'!O482,'4.EUR NCCF'!O482,'5.GBP NCCF'!O482,'6.Other(Incld) NCCF'!O482)</f>
        <v>0</v>
      </c>
      <c r="P482" s="182">
        <f>SUM('2.CAD NCCF'!P482,'3.USD NCCF'!P482,'4.EUR NCCF'!P482,'5.GBP NCCF'!P482,'6.Other(Incld) NCCF'!P482)</f>
        <v>0</v>
      </c>
      <c r="Q482" s="182">
        <f>SUM('2.CAD NCCF'!Q482,'3.USD NCCF'!Q482,'4.EUR NCCF'!Q482,'5.GBP NCCF'!Q482,'6.Other(Incld) NCCF'!Q482)</f>
        <v>0</v>
      </c>
      <c r="R482" s="182">
        <f>SUM('2.CAD NCCF'!R482,'3.USD NCCF'!R482,'4.EUR NCCF'!R482,'5.GBP NCCF'!R482,'6.Other(Incld) NCCF'!R482)</f>
        <v>0</v>
      </c>
      <c r="S482" s="182">
        <f>SUM('2.CAD NCCF'!S482,'3.USD NCCF'!S482,'4.EUR NCCF'!S482,'5.GBP NCCF'!S482,'6.Other(Incld) NCCF'!S482)</f>
        <v>0</v>
      </c>
      <c r="T482" s="182">
        <f>SUM('2.CAD NCCF'!T482,'3.USD NCCF'!T482,'4.EUR NCCF'!T482,'5.GBP NCCF'!T482,'6.Other(Incld) NCCF'!T482)</f>
        <v>0</v>
      </c>
      <c r="U482" s="178">
        <f>SUM('2.CAD NCCF'!U482,'3.USD NCCF'!U482,'4.EUR NCCF'!U482,'5.GBP NCCF'!U482,'6.Other(Incld) NCCF'!U482)</f>
        <v>0</v>
      </c>
      <c r="V482" s="183">
        <f>SUM('2.CAD NCCF'!V482,'3.USD NCCF'!V482,'4.EUR NCCF'!V482,'5.GBP NCCF'!V482,'6.Other(Incld) NCCF'!V482)</f>
        <v>0</v>
      </c>
      <c r="W482" s="243">
        <f>SUM('2.CAD NCCF'!W482,'3.USD NCCF'!W482,'4.EUR NCCF'!W482,'5.GBP NCCF'!W482,'6.Other(Incld) NCCF'!W482)</f>
        <v>0</v>
      </c>
      <c r="Y482" s="367"/>
    </row>
    <row r="483" spans="2:25" s="72" customFormat="1" x14ac:dyDescent="0.2">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70"/>
    </row>
    <row r="484" spans="2:25" s="72" customFormat="1" outlineLevel="1" x14ac:dyDescent="0.2">
      <c r="B484" s="25"/>
      <c r="C484" s="23"/>
      <c r="D484" s="23"/>
      <c r="E484" s="24"/>
      <c r="F484" s="176" t="s">
        <v>342</v>
      </c>
      <c r="G484" s="190">
        <f>SUM('2.CAD NCCF'!G484,'3.USD NCCF'!G484,'4.EUR NCCF'!G484,'5.GBP NCCF'!G484,'6.Other(Incld) NCCF'!G484)</f>
        <v>0</v>
      </c>
      <c r="H484" s="191">
        <f>SUM('2.CAD NCCF'!H484,'3.USD NCCF'!H484,'4.EUR NCCF'!H484,'5.GBP NCCF'!H484,'6.Other(Incld) NCCF'!H484)</f>
        <v>0</v>
      </c>
      <c r="I484" s="179">
        <f>SUM('2.CAD NCCF'!I484,'3.USD NCCF'!I484,'4.EUR NCCF'!I484,'5.GBP NCCF'!I484,'6.Other(Incld) NCCF'!I484)</f>
        <v>0</v>
      </c>
      <c r="J484" s="179">
        <f>SUM('2.CAD NCCF'!J484,'3.USD NCCF'!J484,'4.EUR NCCF'!J484,'5.GBP NCCF'!J484,'6.Other(Incld) NCCF'!J484)</f>
        <v>0</v>
      </c>
      <c r="K484" s="180">
        <f>SUM('2.CAD NCCF'!K484,'3.USD NCCF'!K484,'4.EUR NCCF'!K484,'5.GBP NCCF'!K484,'6.Other(Incld) NCCF'!K484)</f>
        <v>0</v>
      </c>
      <c r="L484" s="181">
        <f>SUM('2.CAD NCCF'!L484,'3.USD NCCF'!L484,'4.EUR NCCF'!L484,'5.GBP NCCF'!L484,'6.Other(Incld) NCCF'!L484)</f>
        <v>0</v>
      </c>
      <c r="M484" s="192">
        <f>SUM('2.CAD NCCF'!M484,'3.USD NCCF'!M484,'4.EUR NCCF'!M484,'5.GBP NCCF'!M484,'6.Other(Incld) NCCF'!M484)</f>
        <v>0</v>
      </c>
      <c r="N484" s="182">
        <f>SUM('2.CAD NCCF'!N484,'3.USD NCCF'!N484,'4.EUR NCCF'!N484,'5.GBP NCCF'!N484,'6.Other(Incld) NCCF'!N484)</f>
        <v>0</v>
      </c>
      <c r="O484" s="182">
        <f>SUM('2.CAD NCCF'!O484,'3.USD NCCF'!O484,'4.EUR NCCF'!O484,'5.GBP NCCF'!O484,'6.Other(Incld) NCCF'!O484)</f>
        <v>0</v>
      </c>
      <c r="P484" s="182">
        <f>SUM('2.CAD NCCF'!P484,'3.USD NCCF'!P484,'4.EUR NCCF'!P484,'5.GBP NCCF'!P484,'6.Other(Incld) NCCF'!P484)</f>
        <v>0</v>
      </c>
      <c r="Q484" s="182">
        <f>SUM('2.CAD NCCF'!Q484,'3.USD NCCF'!Q484,'4.EUR NCCF'!Q484,'5.GBP NCCF'!Q484,'6.Other(Incld) NCCF'!Q484)</f>
        <v>0</v>
      </c>
      <c r="R484" s="182">
        <f>SUM('2.CAD NCCF'!R484,'3.USD NCCF'!R484,'4.EUR NCCF'!R484,'5.GBP NCCF'!R484,'6.Other(Incld) NCCF'!R484)</f>
        <v>0</v>
      </c>
      <c r="S484" s="182">
        <f>SUM('2.CAD NCCF'!S484,'3.USD NCCF'!S484,'4.EUR NCCF'!S484,'5.GBP NCCF'!S484,'6.Other(Incld) NCCF'!S484)</f>
        <v>0</v>
      </c>
      <c r="T484" s="182">
        <f>SUM('2.CAD NCCF'!T484,'3.USD NCCF'!T484,'4.EUR NCCF'!T484,'5.GBP NCCF'!T484,'6.Other(Incld) NCCF'!T484)</f>
        <v>0</v>
      </c>
      <c r="U484" s="178">
        <f>SUM('2.CAD NCCF'!U484,'3.USD NCCF'!U484,'4.EUR NCCF'!U484,'5.GBP NCCF'!U484,'6.Other(Incld) NCCF'!U484)</f>
        <v>0</v>
      </c>
      <c r="V484" s="183">
        <f>SUM('2.CAD NCCF'!V484,'3.USD NCCF'!V484,'4.EUR NCCF'!V484,'5.GBP NCCF'!V484,'6.Other(Incld) NCCF'!V484)</f>
        <v>0</v>
      </c>
      <c r="W484" s="243">
        <f>SUM('2.CAD NCCF'!W484,'3.USD NCCF'!W484,'4.EUR NCCF'!W484,'5.GBP NCCF'!W484,'6.Other(Incld) NCCF'!W484)</f>
        <v>0</v>
      </c>
      <c r="Y484" s="367"/>
    </row>
    <row r="485" spans="2:25" s="72" customFormat="1" outlineLevel="1" x14ac:dyDescent="0.2">
      <c r="B485" s="25"/>
      <c r="C485" s="23"/>
      <c r="D485" s="23"/>
      <c r="E485" s="24"/>
      <c r="F485" s="176" t="s">
        <v>343</v>
      </c>
      <c r="G485" s="190">
        <f>SUM('2.CAD NCCF'!G485,'3.USD NCCF'!G485,'4.EUR NCCF'!G485,'5.GBP NCCF'!G485,'6.Other(Incld) NCCF'!G485)</f>
        <v>0</v>
      </c>
      <c r="H485" s="191">
        <f>SUM('2.CAD NCCF'!H485,'3.USD NCCF'!H485,'4.EUR NCCF'!H485,'5.GBP NCCF'!H485,'6.Other(Incld) NCCF'!H485)</f>
        <v>0</v>
      </c>
      <c r="I485" s="179">
        <f>SUM('2.CAD NCCF'!I485,'3.USD NCCF'!I485,'4.EUR NCCF'!I485,'5.GBP NCCF'!I485,'6.Other(Incld) NCCF'!I485)</f>
        <v>0</v>
      </c>
      <c r="J485" s="179">
        <f>SUM('2.CAD NCCF'!J485,'3.USD NCCF'!J485,'4.EUR NCCF'!J485,'5.GBP NCCF'!J485,'6.Other(Incld) NCCF'!J485)</f>
        <v>0</v>
      </c>
      <c r="K485" s="180">
        <f>SUM('2.CAD NCCF'!K485,'3.USD NCCF'!K485,'4.EUR NCCF'!K485,'5.GBP NCCF'!K485,'6.Other(Incld) NCCF'!K485)</f>
        <v>0</v>
      </c>
      <c r="L485" s="181">
        <f>SUM('2.CAD NCCF'!L485,'3.USD NCCF'!L485,'4.EUR NCCF'!L485,'5.GBP NCCF'!L485,'6.Other(Incld) NCCF'!L485)</f>
        <v>0</v>
      </c>
      <c r="M485" s="192">
        <f>SUM('2.CAD NCCF'!M485,'3.USD NCCF'!M485,'4.EUR NCCF'!M485,'5.GBP NCCF'!M485,'6.Other(Incld) NCCF'!M485)</f>
        <v>0</v>
      </c>
      <c r="N485" s="182">
        <f>SUM('2.CAD NCCF'!N485,'3.USD NCCF'!N485,'4.EUR NCCF'!N485,'5.GBP NCCF'!N485,'6.Other(Incld) NCCF'!N485)</f>
        <v>0</v>
      </c>
      <c r="O485" s="182">
        <f>SUM('2.CAD NCCF'!O485,'3.USD NCCF'!O485,'4.EUR NCCF'!O485,'5.GBP NCCF'!O485,'6.Other(Incld) NCCF'!O485)</f>
        <v>0</v>
      </c>
      <c r="P485" s="182">
        <f>SUM('2.CAD NCCF'!P485,'3.USD NCCF'!P485,'4.EUR NCCF'!P485,'5.GBP NCCF'!P485,'6.Other(Incld) NCCF'!P485)</f>
        <v>0</v>
      </c>
      <c r="Q485" s="182">
        <f>SUM('2.CAD NCCF'!Q485,'3.USD NCCF'!Q485,'4.EUR NCCF'!Q485,'5.GBP NCCF'!Q485,'6.Other(Incld) NCCF'!Q485)</f>
        <v>0</v>
      </c>
      <c r="R485" s="182">
        <f>SUM('2.CAD NCCF'!R485,'3.USD NCCF'!R485,'4.EUR NCCF'!R485,'5.GBP NCCF'!R485,'6.Other(Incld) NCCF'!R485)</f>
        <v>0</v>
      </c>
      <c r="S485" s="182">
        <f>SUM('2.CAD NCCF'!S485,'3.USD NCCF'!S485,'4.EUR NCCF'!S485,'5.GBP NCCF'!S485,'6.Other(Incld) NCCF'!S485)</f>
        <v>0</v>
      </c>
      <c r="T485" s="182">
        <f>SUM('2.CAD NCCF'!T485,'3.USD NCCF'!T485,'4.EUR NCCF'!T485,'5.GBP NCCF'!T485,'6.Other(Incld) NCCF'!T485)</f>
        <v>0</v>
      </c>
      <c r="U485" s="178">
        <f>SUM('2.CAD NCCF'!U485,'3.USD NCCF'!U485,'4.EUR NCCF'!U485,'5.GBP NCCF'!U485,'6.Other(Incld) NCCF'!U485)</f>
        <v>0</v>
      </c>
      <c r="V485" s="183">
        <f>SUM('2.CAD NCCF'!V485,'3.USD NCCF'!V485,'4.EUR NCCF'!V485,'5.GBP NCCF'!V485,'6.Other(Incld) NCCF'!V485)</f>
        <v>0</v>
      </c>
      <c r="W485" s="243">
        <f>SUM('2.CAD NCCF'!W485,'3.USD NCCF'!W485,'4.EUR NCCF'!W485,'5.GBP NCCF'!W485,'6.Other(Incld) NCCF'!W485)</f>
        <v>0</v>
      </c>
      <c r="Y485" s="367"/>
    </row>
    <row r="486" spans="2:25" s="72" customFormat="1" x14ac:dyDescent="0.2">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70"/>
    </row>
    <row r="487" spans="2:25" s="72" customFormat="1" outlineLevel="1" x14ac:dyDescent="0.2">
      <c r="B487" s="25"/>
      <c r="C487" s="23"/>
      <c r="D487" s="23"/>
      <c r="E487" s="24"/>
      <c r="F487" s="176" t="s">
        <v>345</v>
      </c>
      <c r="G487" s="190">
        <f>SUM('2.CAD NCCF'!G487,'3.USD NCCF'!G487,'4.EUR NCCF'!G487,'5.GBP NCCF'!G487,'6.Other(Incld) NCCF'!G487)</f>
        <v>0</v>
      </c>
      <c r="H487" s="191">
        <f>SUM('2.CAD NCCF'!H487,'3.USD NCCF'!H487,'4.EUR NCCF'!H487,'5.GBP NCCF'!H487,'6.Other(Incld) NCCF'!H487)</f>
        <v>0</v>
      </c>
      <c r="I487" s="179">
        <f>SUM('2.CAD NCCF'!I487,'3.USD NCCF'!I487,'4.EUR NCCF'!I487,'5.GBP NCCF'!I487,'6.Other(Incld) NCCF'!I487)</f>
        <v>0</v>
      </c>
      <c r="J487" s="179">
        <f>SUM('2.CAD NCCF'!J487,'3.USD NCCF'!J487,'4.EUR NCCF'!J487,'5.GBP NCCF'!J487,'6.Other(Incld) NCCF'!J487)</f>
        <v>0</v>
      </c>
      <c r="K487" s="180">
        <f>SUM('2.CAD NCCF'!K487,'3.USD NCCF'!K487,'4.EUR NCCF'!K487,'5.GBP NCCF'!K487,'6.Other(Incld) NCCF'!K487)</f>
        <v>0</v>
      </c>
      <c r="L487" s="181">
        <f>SUM('2.CAD NCCF'!L487,'3.USD NCCF'!L487,'4.EUR NCCF'!L487,'5.GBP NCCF'!L487,'6.Other(Incld) NCCF'!L487)</f>
        <v>0</v>
      </c>
      <c r="M487" s="192">
        <f>SUM('2.CAD NCCF'!M487,'3.USD NCCF'!M487,'4.EUR NCCF'!M487,'5.GBP NCCF'!M487,'6.Other(Incld) NCCF'!M487)</f>
        <v>0</v>
      </c>
      <c r="N487" s="182">
        <f>SUM('2.CAD NCCF'!N487,'3.USD NCCF'!N487,'4.EUR NCCF'!N487,'5.GBP NCCF'!N487,'6.Other(Incld) NCCF'!N487)</f>
        <v>0</v>
      </c>
      <c r="O487" s="182">
        <f>SUM('2.CAD NCCF'!O487,'3.USD NCCF'!O487,'4.EUR NCCF'!O487,'5.GBP NCCF'!O487,'6.Other(Incld) NCCF'!O487)</f>
        <v>0</v>
      </c>
      <c r="P487" s="182">
        <f>SUM('2.CAD NCCF'!P487,'3.USD NCCF'!P487,'4.EUR NCCF'!P487,'5.GBP NCCF'!P487,'6.Other(Incld) NCCF'!P487)</f>
        <v>0</v>
      </c>
      <c r="Q487" s="182">
        <f>SUM('2.CAD NCCF'!Q487,'3.USD NCCF'!Q487,'4.EUR NCCF'!Q487,'5.GBP NCCF'!Q487,'6.Other(Incld) NCCF'!Q487)</f>
        <v>0</v>
      </c>
      <c r="R487" s="182">
        <f>SUM('2.CAD NCCF'!R487,'3.USD NCCF'!R487,'4.EUR NCCF'!R487,'5.GBP NCCF'!R487,'6.Other(Incld) NCCF'!R487)</f>
        <v>0</v>
      </c>
      <c r="S487" s="182">
        <f>SUM('2.CAD NCCF'!S487,'3.USD NCCF'!S487,'4.EUR NCCF'!S487,'5.GBP NCCF'!S487,'6.Other(Incld) NCCF'!S487)</f>
        <v>0</v>
      </c>
      <c r="T487" s="182">
        <f>SUM('2.CAD NCCF'!T487,'3.USD NCCF'!T487,'4.EUR NCCF'!T487,'5.GBP NCCF'!T487,'6.Other(Incld) NCCF'!T487)</f>
        <v>0</v>
      </c>
      <c r="U487" s="178">
        <f>SUM('2.CAD NCCF'!U487,'3.USD NCCF'!U487,'4.EUR NCCF'!U487,'5.GBP NCCF'!U487,'6.Other(Incld) NCCF'!U487)</f>
        <v>0</v>
      </c>
      <c r="V487" s="183">
        <f>SUM('2.CAD NCCF'!V487,'3.USD NCCF'!V487,'4.EUR NCCF'!V487,'5.GBP NCCF'!V487,'6.Other(Incld) NCCF'!V487)</f>
        <v>0</v>
      </c>
      <c r="W487" s="243">
        <f>SUM('2.CAD NCCF'!W487,'3.USD NCCF'!W487,'4.EUR NCCF'!W487,'5.GBP NCCF'!W487,'6.Other(Incld) NCCF'!W487)</f>
        <v>0</v>
      </c>
      <c r="Y487" s="367"/>
    </row>
    <row r="488" spans="2:25" s="72" customFormat="1" outlineLevel="1" x14ac:dyDescent="0.2">
      <c r="B488" s="25"/>
      <c r="C488" s="23"/>
      <c r="D488" s="23"/>
      <c r="E488" s="24"/>
      <c r="F488" s="176" t="s">
        <v>346</v>
      </c>
      <c r="G488" s="190">
        <f>SUM('2.CAD NCCF'!G488,'3.USD NCCF'!G488,'4.EUR NCCF'!G488,'5.GBP NCCF'!G488,'6.Other(Incld) NCCF'!G488)</f>
        <v>0</v>
      </c>
      <c r="H488" s="191">
        <f>SUM('2.CAD NCCF'!H488,'3.USD NCCF'!H488,'4.EUR NCCF'!H488,'5.GBP NCCF'!H488,'6.Other(Incld) NCCF'!H488)</f>
        <v>0</v>
      </c>
      <c r="I488" s="179">
        <f>SUM('2.CAD NCCF'!I488,'3.USD NCCF'!I488,'4.EUR NCCF'!I488,'5.GBP NCCF'!I488,'6.Other(Incld) NCCF'!I488)</f>
        <v>0</v>
      </c>
      <c r="J488" s="179">
        <f>SUM('2.CAD NCCF'!J488,'3.USD NCCF'!J488,'4.EUR NCCF'!J488,'5.GBP NCCF'!J488,'6.Other(Incld) NCCF'!J488)</f>
        <v>0</v>
      </c>
      <c r="K488" s="180">
        <f>SUM('2.CAD NCCF'!K488,'3.USD NCCF'!K488,'4.EUR NCCF'!K488,'5.GBP NCCF'!K488,'6.Other(Incld) NCCF'!K488)</f>
        <v>0</v>
      </c>
      <c r="L488" s="181">
        <f>SUM('2.CAD NCCF'!L488,'3.USD NCCF'!L488,'4.EUR NCCF'!L488,'5.GBP NCCF'!L488,'6.Other(Incld) NCCF'!L488)</f>
        <v>0</v>
      </c>
      <c r="M488" s="192">
        <f>SUM('2.CAD NCCF'!M488,'3.USD NCCF'!M488,'4.EUR NCCF'!M488,'5.GBP NCCF'!M488,'6.Other(Incld) NCCF'!M488)</f>
        <v>0</v>
      </c>
      <c r="N488" s="182">
        <f>SUM('2.CAD NCCF'!N488,'3.USD NCCF'!N488,'4.EUR NCCF'!N488,'5.GBP NCCF'!N488,'6.Other(Incld) NCCF'!N488)</f>
        <v>0</v>
      </c>
      <c r="O488" s="182">
        <f>SUM('2.CAD NCCF'!O488,'3.USD NCCF'!O488,'4.EUR NCCF'!O488,'5.GBP NCCF'!O488,'6.Other(Incld) NCCF'!O488)</f>
        <v>0</v>
      </c>
      <c r="P488" s="182">
        <f>SUM('2.CAD NCCF'!P488,'3.USD NCCF'!P488,'4.EUR NCCF'!P488,'5.GBP NCCF'!P488,'6.Other(Incld) NCCF'!P488)</f>
        <v>0</v>
      </c>
      <c r="Q488" s="182">
        <f>SUM('2.CAD NCCF'!Q488,'3.USD NCCF'!Q488,'4.EUR NCCF'!Q488,'5.GBP NCCF'!Q488,'6.Other(Incld) NCCF'!Q488)</f>
        <v>0</v>
      </c>
      <c r="R488" s="182">
        <f>SUM('2.CAD NCCF'!R488,'3.USD NCCF'!R488,'4.EUR NCCF'!R488,'5.GBP NCCF'!R488,'6.Other(Incld) NCCF'!R488)</f>
        <v>0</v>
      </c>
      <c r="S488" s="182">
        <f>SUM('2.CAD NCCF'!S488,'3.USD NCCF'!S488,'4.EUR NCCF'!S488,'5.GBP NCCF'!S488,'6.Other(Incld) NCCF'!S488)</f>
        <v>0</v>
      </c>
      <c r="T488" s="182">
        <f>SUM('2.CAD NCCF'!T488,'3.USD NCCF'!T488,'4.EUR NCCF'!T488,'5.GBP NCCF'!T488,'6.Other(Incld) NCCF'!T488)</f>
        <v>0</v>
      </c>
      <c r="U488" s="178">
        <f>SUM('2.CAD NCCF'!U488,'3.USD NCCF'!U488,'4.EUR NCCF'!U488,'5.GBP NCCF'!U488,'6.Other(Incld) NCCF'!U488)</f>
        <v>0</v>
      </c>
      <c r="V488" s="183">
        <f>SUM('2.CAD NCCF'!V488,'3.USD NCCF'!V488,'4.EUR NCCF'!V488,'5.GBP NCCF'!V488,'6.Other(Incld) NCCF'!V488)</f>
        <v>0</v>
      </c>
      <c r="W488" s="243">
        <f>SUM('2.CAD NCCF'!W488,'3.USD NCCF'!W488,'4.EUR NCCF'!W488,'5.GBP NCCF'!W488,'6.Other(Incld) NCCF'!W488)</f>
        <v>0</v>
      </c>
      <c r="Y488" s="367"/>
    </row>
    <row r="489" spans="2:25" s="72" customFormat="1" x14ac:dyDescent="0.2">
      <c r="B489" s="25"/>
      <c r="C489" s="23"/>
      <c r="D489" s="23" t="s">
        <v>63</v>
      </c>
      <c r="E489" s="24"/>
      <c r="F489" s="24"/>
      <c r="G489" s="69">
        <f>SUBTOTAL(9,G490:G492)</f>
        <v>0</v>
      </c>
      <c r="H489" s="66"/>
      <c r="I489" s="66"/>
      <c r="J489" s="66"/>
      <c r="K489" s="66"/>
      <c r="L489" s="51"/>
      <c r="M489" s="34"/>
      <c r="N489" s="34"/>
      <c r="O489" s="34"/>
      <c r="P489" s="34"/>
      <c r="Q489" s="34"/>
      <c r="R489" s="34"/>
      <c r="S489" s="34"/>
      <c r="T489" s="34"/>
      <c r="U489" s="34"/>
      <c r="V489" s="37"/>
      <c r="W489" s="37"/>
      <c r="Y489" s="370"/>
    </row>
    <row r="490" spans="2:25" s="72" customFormat="1" outlineLevel="1" x14ac:dyDescent="0.2">
      <c r="B490" s="25"/>
      <c r="C490" s="23"/>
      <c r="D490" s="23"/>
      <c r="E490" s="24"/>
      <c r="F490" s="176" t="s">
        <v>190</v>
      </c>
      <c r="G490" s="190">
        <f>SUM('2.CAD NCCF'!G490,'3.USD NCCF'!G490,'4.EUR NCCF'!G490,'5.GBP NCCF'!G490,'6.Other(Incld) NCCF'!G490)</f>
        <v>0</v>
      </c>
      <c r="H490" s="70"/>
      <c r="I490" s="66"/>
      <c r="J490" s="66"/>
      <c r="K490" s="67"/>
      <c r="L490" s="51"/>
      <c r="M490" s="34"/>
      <c r="N490" s="34"/>
      <c r="O490" s="34"/>
      <c r="P490" s="34"/>
      <c r="Q490" s="34"/>
      <c r="R490" s="34"/>
      <c r="S490" s="34"/>
      <c r="T490" s="34"/>
      <c r="U490" s="34"/>
      <c r="V490" s="37"/>
      <c r="W490" s="33"/>
      <c r="Y490" s="367"/>
    </row>
    <row r="491" spans="2:25" s="72" customFormat="1" outlineLevel="1" x14ac:dyDescent="0.2">
      <c r="B491" s="25"/>
      <c r="C491" s="23"/>
      <c r="D491" s="23"/>
      <c r="E491" s="24"/>
      <c r="F491" s="176" t="s">
        <v>191</v>
      </c>
      <c r="G491" s="190">
        <f>SUM('2.CAD NCCF'!G491,'3.USD NCCF'!G491,'4.EUR NCCF'!G491,'5.GBP NCCF'!G491,'6.Other(Incld) NCCF'!G491)</f>
        <v>0</v>
      </c>
      <c r="H491" s="70"/>
      <c r="I491" s="66"/>
      <c r="J491" s="66"/>
      <c r="K491" s="67"/>
      <c r="L491" s="51"/>
      <c r="M491" s="34"/>
      <c r="N491" s="34"/>
      <c r="O491" s="34"/>
      <c r="P491" s="34"/>
      <c r="Q491" s="34"/>
      <c r="R491" s="34"/>
      <c r="S491" s="34"/>
      <c r="T491" s="34"/>
      <c r="U491" s="34"/>
      <c r="V491" s="37"/>
      <c r="W491" s="33"/>
      <c r="Y491" s="367"/>
    </row>
    <row r="492" spans="2:25" s="72" customFormat="1" outlineLevel="1" x14ac:dyDescent="0.2">
      <c r="B492" s="25"/>
      <c r="C492" s="23"/>
      <c r="D492" s="23"/>
      <c r="E492" s="24"/>
      <c r="F492" s="176" t="s">
        <v>189</v>
      </c>
      <c r="G492" s="190">
        <f>SUM('2.CAD NCCF'!G492,'3.USD NCCF'!G492,'4.EUR NCCF'!G492,'5.GBP NCCF'!G492,'6.Other(Incld) NCCF'!G492)</f>
        <v>0</v>
      </c>
      <c r="H492" s="70"/>
      <c r="I492" s="66"/>
      <c r="J492" s="66"/>
      <c r="K492" s="67"/>
      <c r="L492" s="51"/>
      <c r="M492" s="34"/>
      <c r="N492" s="34"/>
      <c r="O492" s="34"/>
      <c r="P492" s="34"/>
      <c r="Q492" s="34"/>
      <c r="R492" s="34"/>
      <c r="S492" s="34"/>
      <c r="T492" s="34"/>
      <c r="U492" s="34"/>
      <c r="V492" s="37"/>
      <c r="W492" s="33"/>
      <c r="Y492" s="367"/>
    </row>
    <row r="493" spans="2:25" s="72" customFormat="1" ht="13.5" customHeight="1" x14ac:dyDescent="0.2">
      <c r="B493" s="25"/>
      <c r="C493" s="64"/>
      <c r="D493" s="23" t="s">
        <v>192</v>
      </c>
      <c r="E493" s="24"/>
      <c r="F493" s="24"/>
      <c r="G493" s="69">
        <f t="shared" ref="G493:W493" si="108">SUBTOTAL(9,G494:G495)</f>
        <v>0</v>
      </c>
      <c r="H493" s="66">
        <f t="shared" si="108"/>
        <v>0</v>
      </c>
      <c r="I493" s="66">
        <f t="shared" si="108"/>
        <v>0</v>
      </c>
      <c r="J493" s="66">
        <f t="shared" si="108"/>
        <v>0</v>
      </c>
      <c r="K493" s="66">
        <f t="shared" si="108"/>
        <v>0</v>
      </c>
      <c r="L493" s="51">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70"/>
    </row>
    <row r="494" spans="2:25" s="72" customFormat="1" outlineLevel="1" x14ac:dyDescent="0.2">
      <c r="B494" s="25"/>
      <c r="C494" s="23"/>
      <c r="D494" s="23"/>
      <c r="E494" s="24"/>
      <c r="F494" s="176" t="s">
        <v>193</v>
      </c>
      <c r="G494" s="190">
        <f>SUM('2.CAD NCCF'!G494,'3.USD NCCF'!G494,'4.EUR NCCF'!G494,'5.GBP NCCF'!G494,'6.Other(Incld) NCCF'!G494)</f>
        <v>0</v>
      </c>
      <c r="H494" s="191">
        <f>SUM('2.CAD NCCF'!H494,'3.USD NCCF'!H494,'4.EUR NCCF'!H494,'5.GBP NCCF'!H494,'6.Other(Incld) NCCF'!H494)</f>
        <v>0</v>
      </c>
      <c r="I494" s="179">
        <f>SUM('2.CAD NCCF'!I494,'3.USD NCCF'!I494,'4.EUR NCCF'!I494,'5.GBP NCCF'!I494,'6.Other(Incld) NCCF'!I494)</f>
        <v>0</v>
      </c>
      <c r="J494" s="179">
        <f>SUM('2.CAD NCCF'!J494,'3.USD NCCF'!J494,'4.EUR NCCF'!J494,'5.GBP NCCF'!J494,'6.Other(Incld) NCCF'!J494)</f>
        <v>0</v>
      </c>
      <c r="K494" s="180">
        <f>SUM('2.CAD NCCF'!K494,'3.USD NCCF'!K494,'4.EUR NCCF'!K494,'5.GBP NCCF'!K494,'6.Other(Incld) NCCF'!K494)</f>
        <v>0</v>
      </c>
      <c r="L494" s="181">
        <f>SUM('2.CAD NCCF'!L494,'3.USD NCCF'!L494,'4.EUR NCCF'!L494,'5.GBP NCCF'!L494,'6.Other(Incld) NCCF'!L494)</f>
        <v>0</v>
      </c>
      <c r="M494" s="192">
        <f>SUM('2.CAD NCCF'!M494,'3.USD NCCF'!M494,'4.EUR NCCF'!M494,'5.GBP NCCF'!M494,'6.Other(Incld) NCCF'!M494)</f>
        <v>0</v>
      </c>
      <c r="N494" s="182">
        <f>SUM('2.CAD NCCF'!N494,'3.USD NCCF'!N494,'4.EUR NCCF'!N494,'5.GBP NCCF'!N494,'6.Other(Incld) NCCF'!N494)</f>
        <v>0</v>
      </c>
      <c r="O494" s="182">
        <f>SUM('2.CAD NCCF'!O494,'3.USD NCCF'!O494,'4.EUR NCCF'!O494,'5.GBP NCCF'!O494,'6.Other(Incld) NCCF'!O494)</f>
        <v>0</v>
      </c>
      <c r="P494" s="182">
        <f>SUM('2.CAD NCCF'!P494,'3.USD NCCF'!P494,'4.EUR NCCF'!P494,'5.GBP NCCF'!P494,'6.Other(Incld) NCCF'!P494)</f>
        <v>0</v>
      </c>
      <c r="Q494" s="182">
        <f>SUM('2.CAD NCCF'!Q494,'3.USD NCCF'!Q494,'4.EUR NCCF'!Q494,'5.GBP NCCF'!Q494,'6.Other(Incld) NCCF'!Q494)</f>
        <v>0</v>
      </c>
      <c r="R494" s="182">
        <f>SUM('2.CAD NCCF'!R494,'3.USD NCCF'!R494,'4.EUR NCCF'!R494,'5.GBP NCCF'!R494,'6.Other(Incld) NCCF'!R494)</f>
        <v>0</v>
      </c>
      <c r="S494" s="182">
        <f>SUM('2.CAD NCCF'!S494,'3.USD NCCF'!S494,'4.EUR NCCF'!S494,'5.GBP NCCF'!S494,'6.Other(Incld) NCCF'!S494)</f>
        <v>0</v>
      </c>
      <c r="T494" s="182">
        <f>SUM('2.CAD NCCF'!T494,'3.USD NCCF'!T494,'4.EUR NCCF'!T494,'5.GBP NCCF'!T494,'6.Other(Incld) NCCF'!T494)</f>
        <v>0</v>
      </c>
      <c r="U494" s="178">
        <f>SUM('2.CAD NCCF'!U494,'3.USD NCCF'!U494,'4.EUR NCCF'!U494,'5.GBP NCCF'!U494,'6.Other(Incld) NCCF'!U494)</f>
        <v>0</v>
      </c>
      <c r="V494" s="183">
        <f>SUM('2.CAD NCCF'!V494,'3.USD NCCF'!V494,'4.EUR NCCF'!V494,'5.GBP NCCF'!V494,'6.Other(Incld) NCCF'!V494)</f>
        <v>0</v>
      </c>
      <c r="W494" s="243">
        <f>SUM('2.CAD NCCF'!W494,'3.USD NCCF'!W494,'4.EUR NCCF'!W494,'5.GBP NCCF'!W494,'6.Other(Incld) NCCF'!W494)</f>
        <v>0</v>
      </c>
      <c r="Y494" s="367"/>
    </row>
    <row r="495" spans="2:25" s="72" customFormat="1" outlineLevel="1" x14ac:dyDescent="0.2">
      <c r="B495" s="25"/>
      <c r="C495" s="23"/>
      <c r="D495" s="23"/>
      <c r="E495" s="24"/>
      <c r="F495" s="176" t="s">
        <v>194</v>
      </c>
      <c r="G495" s="190">
        <f>SUM('2.CAD NCCF'!G495,'3.USD NCCF'!G495,'4.EUR NCCF'!G495,'5.GBP NCCF'!G495,'6.Other(Incld) NCCF'!G495)</f>
        <v>0</v>
      </c>
      <c r="H495" s="191">
        <f>SUM('2.CAD NCCF'!H495,'3.USD NCCF'!H495,'4.EUR NCCF'!H495,'5.GBP NCCF'!H495,'6.Other(Incld) NCCF'!H495)</f>
        <v>0</v>
      </c>
      <c r="I495" s="179">
        <f>SUM('2.CAD NCCF'!I495,'3.USD NCCF'!I495,'4.EUR NCCF'!I495,'5.GBP NCCF'!I495,'6.Other(Incld) NCCF'!I495)</f>
        <v>0</v>
      </c>
      <c r="J495" s="179">
        <f>SUM('2.CAD NCCF'!J495,'3.USD NCCF'!J495,'4.EUR NCCF'!J495,'5.GBP NCCF'!J495,'6.Other(Incld) NCCF'!J495)</f>
        <v>0</v>
      </c>
      <c r="K495" s="180">
        <f>SUM('2.CAD NCCF'!K495,'3.USD NCCF'!K495,'4.EUR NCCF'!K495,'5.GBP NCCF'!K495,'6.Other(Incld) NCCF'!K495)</f>
        <v>0</v>
      </c>
      <c r="L495" s="181">
        <f>SUM('2.CAD NCCF'!L495,'3.USD NCCF'!L495,'4.EUR NCCF'!L495,'5.GBP NCCF'!L495,'6.Other(Incld) NCCF'!L495)</f>
        <v>0</v>
      </c>
      <c r="M495" s="192">
        <f>SUM('2.CAD NCCF'!M495,'3.USD NCCF'!M495,'4.EUR NCCF'!M495,'5.GBP NCCF'!M495,'6.Other(Incld) NCCF'!M495)</f>
        <v>0</v>
      </c>
      <c r="N495" s="182">
        <f>SUM('2.CAD NCCF'!N495,'3.USD NCCF'!N495,'4.EUR NCCF'!N495,'5.GBP NCCF'!N495,'6.Other(Incld) NCCF'!N495)</f>
        <v>0</v>
      </c>
      <c r="O495" s="182">
        <f>SUM('2.CAD NCCF'!O495,'3.USD NCCF'!O495,'4.EUR NCCF'!O495,'5.GBP NCCF'!O495,'6.Other(Incld) NCCF'!O495)</f>
        <v>0</v>
      </c>
      <c r="P495" s="182">
        <f>SUM('2.CAD NCCF'!P495,'3.USD NCCF'!P495,'4.EUR NCCF'!P495,'5.GBP NCCF'!P495,'6.Other(Incld) NCCF'!P495)</f>
        <v>0</v>
      </c>
      <c r="Q495" s="182">
        <f>SUM('2.CAD NCCF'!Q495,'3.USD NCCF'!Q495,'4.EUR NCCF'!Q495,'5.GBP NCCF'!Q495,'6.Other(Incld) NCCF'!Q495)</f>
        <v>0</v>
      </c>
      <c r="R495" s="182">
        <f>SUM('2.CAD NCCF'!R495,'3.USD NCCF'!R495,'4.EUR NCCF'!R495,'5.GBP NCCF'!R495,'6.Other(Incld) NCCF'!R495)</f>
        <v>0</v>
      </c>
      <c r="S495" s="182">
        <f>SUM('2.CAD NCCF'!S495,'3.USD NCCF'!S495,'4.EUR NCCF'!S495,'5.GBP NCCF'!S495,'6.Other(Incld) NCCF'!S495)</f>
        <v>0</v>
      </c>
      <c r="T495" s="182">
        <f>SUM('2.CAD NCCF'!T495,'3.USD NCCF'!T495,'4.EUR NCCF'!T495,'5.GBP NCCF'!T495,'6.Other(Incld) NCCF'!T495)</f>
        <v>0</v>
      </c>
      <c r="U495" s="178">
        <f>SUM('2.CAD NCCF'!U495,'3.USD NCCF'!U495,'4.EUR NCCF'!U495,'5.GBP NCCF'!U495,'6.Other(Incld) NCCF'!U495)</f>
        <v>0</v>
      </c>
      <c r="V495" s="183">
        <f>SUM('2.CAD NCCF'!V495,'3.USD NCCF'!V495,'4.EUR NCCF'!V495,'5.GBP NCCF'!V495,'6.Other(Incld) NCCF'!V495)</f>
        <v>0</v>
      </c>
      <c r="W495" s="243">
        <f>SUM('2.CAD NCCF'!W495,'3.USD NCCF'!W495,'4.EUR NCCF'!W495,'5.GBP NCCF'!W495,'6.Other(Incld) NCCF'!W495)</f>
        <v>0</v>
      </c>
      <c r="Y495" s="367"/>
    </row>
    <row r="496" spans="2:25" s="72" customFormat="1" x14ac:dyDescent="0.2">
      <c r="B496" s="25"/>
      <c r="C496" s="23" t="s">
        <v>145</v>
      </c>
      <c r="D496" s="23"/>
      <c r="E496" s="24"/>
      <c r="F496" s="64"/>
      <c r="G496" s="69"/>
      <c r="H496" s="66"/>
      <c r="I496" s="66"/>
      <c r="J496" s="66"/>
      <c r="K496" s="66"/>
      <c r="L496" s="51"/>
      <c r="M496" s="34"/>
      <c r="N496" s="34"/>
      <c r="O496" s="34"/>
      <c r="P496" s="34"/>
      <c r="Q496" s="34"/>
      <c r="R496" s="34"/>
      <c r="S496" s="34"/>
      <c r="T496" s="34"/>
      <c r="U496" s="34"/>
      <c r="V496" s="37"/>
      <c r="W496" s="37"/>
      <c r="Y496" s="584"/>
    </row>
    <row r="497" spans="2:25" s="72" customFormat="1" x14ac:dyDescent="0.2">
      <c r="B497" s="25"/>
      <c r="C497" s="23"/>
      <c r="D497" s="23" t="s">
        <v>146</v>
      </c>
      <c r="E497" s="24"/>
      <c r="F497" s="64"/>
      <c r="G497" s="69">
        <f t="shared" ref="G497:W497" si="109">SUBTOTAL(9,G498:G499)</f>
        <v>0</v>
      </c>
      <c r="H497" s="70">
        <f t="shared" si="109"/>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83"/>
    </row>
    <row r="498" spans="2:25" s="72" customFormat="1" outlineLevel="1" x14ac:dyDescent="0.2">
      <c r="B498" s="25"/>
      <c r="C498" s="24"/>
      <c r="D498" s="24"/>
      <c r="E498" s="24"/>
      <c r="F498" s="202" t="s">
        <v>196</v>
      </c>
      <c r="G498" s="203">
        <f>SUM('2.CAD NCCF'!G498,'3.USD NCCF'!G498,'4.EUR NCCF'!G498,'5.GBP NCCF'!G498,'6.Other(Incld) NCCF'!G498)</f>
        <v>0</v>
      </c>
      <c r="H498" s="191">
        <f>SUM('2.CAD NCCF'!H498,'3.USD NCCF'!H498,'4.EUR NCCF'!H498,'5.GBP NCCF'!H498,'6.Other(Incld) NCCF'!H498)</f>
        <v>0</v>
      </c>
      <c r="I498" s="179">
        <f>SUM('2.CAD NCCF'!I498,'3.USD NCCF'!I498,'4.EUR NCCF'!I498,'5.GBP NCCF'!I498,'6.Other(Incld) NCCF'!I498)</f>
        <v>0</v>
      </c>
      <c r="J498" s="179">
        <f>SUM('2.CAD NCCF'!J498,'3.USD NCCF'!J498,'4.EUR NCCF'!J498,'5.GBP NCCF'!J498,'6.Other(Incld) NCCF'!J498)</f>
        <v>0</v>
      </c>
      <c r="K498" s="180">
        <f>SUM('2.CAD NCCF'!K498,'3.USD NCCF'!K498,'4.EUR NCCF'!K498,'5.GBP NCCF'!K498,'6.Other(Incld) NCCF'!K498)</f>
        <v>0</v>
      </c>
      <c r="L498" s="181">
        <f>SUM('2.CAD NCCF'!L498,'3.USD NCCF'!L498,'4.EUR NCCF'!L498,'5.GBP NCCF'!L498,'6.Other(Incld) NCCF'!L498)</f>
        <v>0</v>
      </c>
      <c r="M498" s="192">
        <f>SUM('2.CAD NCCF'!M498,'3.USD NCCF'!M498,'4.EUR NCCF'!M498,'5.GBP NCCF'!M498,'6.Other(Incld) NCCF'!M498)</f>
        <v>0</v>
      </c>
      <c r="N498" s="182">
        <f>SUM('2.CAD NCCF'!N498,'3.USD NCCF'!N498,'4.EUR NCCF'!N498,'5.GBP NCCF'!N498,'6.Other(Incld) NCCF'!N498)</f>
        <v>0</v>
      </c>
      <c r="O498" s="182">
        <f>SUM('2.CAD NCCF'!O498,'3.USD NCCF'!O498,'4.EUR NCCF'!O498,'5.GBP NCCF'!O498,'6.Other(Incld) NCCF'!O498)</f>
        <v>0</v>
      </c>
      <c r="P498" s="182">
        <f>SUM('2.CAD NCCF'!P498,'3.USD NCCF'!P498,'4.EUR NCCF'!P498,'5.GBP NCCF'!P498,'6.Other(Incld) NCCF'!P498)</f>
        <v>0</v>
      </c>
      <c r="Q498" s="182">
        <f>SUM('2.CAD NCCF'!Q498,'3.USD NCCF'!Q498,'4.EUR NCCF'!Q498,'5.GBP NCCF'!Q498,'6.Other(Incld) NCCF'!Q498)</f>
        <v>0</v>
      </c>
      <c r="R498" s="182">
        <f>SUM('2.CAD NCCF'!R498,'3.USD NCCF'!R498,'4.EUR NCCF'!R498,'5.GBP NCCF'!R498,'6.Other(Incld) NCCF'!R498)</f>
        <v>0</v>
      </c>
      <c r="S498" s="182">
        <f>SUM('2.CAD NCCF'!S498,'3.USD NCCF'!S498,'4.EUR NCCF'!S498,'5.GBP NCCF'!S498,'6.Other(Incld) NCCF'!S498)</f>
        <v>0</v>
      </c>
      <c r="T498" s="178">
        <f>SUM('2.CAD NCCF'!T498,'3.USD NCCF'!T498,'4.EUR NCCF'!T498,'5.GBP NCCF'!T498,'6.Other(Incld) NCCF'!T498)</f>
        <v>0</v>
      </c>
      <c r="U498" s="182">
        <f>SUM('2.CAD NCCF'!U498,'3.USD NCCF'!U498,'4.EUR NCCF'!U498,'5.GBP NCCF'!U498,'6.Other(Incld) NCCF'!U498)</f>
        <v>0</v>
      </c>
      <c r="V498" s="183">
        <f>SUM('2.CAD NCCF'!V498,'3.USD NCCF'!V498,'4.EUR NCCF'!V498,'5.GBP NCCF'!V498,'6.Other(Incld) NCCF'!V498)</f>
        <v>0</v>
      </c>
      <c r="W498" s="243">
        <f>SUM('2.CAD NCCF'!W498,'3.USD NCCF'!W498,'4.EUR NCCF'!W498,'5.GBP NCCF'!W498,'6.Other(Incld) NCCF'!W498)</f>
        <v>0</v>
      </c>
      <c r="Y498" s="367"/>
    </row>
    <row r="499" spans="2:25" s="72" customFormat="1" outlineLevel="1" x14ac:dyDescent="0.2">
      <c r="B499" s="25"/>
      <c r="C499" s="24"/>
      <c r="D499" s="24"/>
      <c r="E499" s="24"/>
      <c r="F499" s="176" t="s">
        <v>208</v>
      </c>
      <c r="G499" s="190">
        <f>SUM('2.CAD NCCF'!G499,'3.USD NCCF'!G499,'4.EUR NCCF'!G499,'5.GBP NCCF'!G499,'6.Other(Incld) NCCF'!G499)</f>
        <v>0</v>
      </c>
      <c r="H499" s="191">
        <f>SUM('2.CAD NCCF'!H499,'3.USD NCCF'!H499,'4.EUR NCCF'!H499,'5.GBP NCCF'!H499,'6.Other(Incld) NCCF'!H499)</f>
        <v>0</v>
      </c>
      <c r="I499" s="179">
        <f>SUM('2.CAD NCCF'!I499,'3.USD NCCF'!I499,'4.EUR NCCF'!I499,'5.GBP NCCF'!I499,'6.Other(Incld) NCCF'!I499)</f>
        <v>0</v>
      </c>
      <c r="J499" s="179">
        <f>SUM('2.CAD NCCF'!J499,'3.USD NCCF'!J499,'4.EUR NCCF'!J499,'5.GBP NCCF'!J499,'6.Other(Incld) NCCF'!J499)</f>
        <v>0</v>
      </c>
      <c r="K499" s="180">
        <f>SUM('2.CAD NCCF'!K499,'3.USD NCCF'!K499,'4.EUR NCCF'!K499,'5.GBP NCCF'!K499,'6.Other(Incld) NCCF'!K499)</f>
        <v>0</v>
      </c>
      <c r="L499" s="181">
        <f>SUM('2.CAD NCCF'!L499,'3.USD NCCF'!L499,'4.EUR NCCF'!L499,'5.GBP NCCF'!L499,'6.Other(Incld) NCCF'!L499)</f>
        <v>0</v>
      </c>
      <c r="M499" s="192">
        <f>SUM('2.CAD NCCF'!M499,'3.USD NCCF'!M499,'4.EUR NCCF'!M499,'5.GBP NCCF'!M499,'6.Other(Incld) NCCF'!M499)</f>
        <v>0</v>
      </c>
      <c r="N499" s="182">
        <f>SUM('2.CAD NCCF'!N499,'3.USD NCCF'!N499,'4.EUR NCCF'!N499,'5.GBP NCCF'!N499,'6.Other(Incld) NCCF'!N499)</f>
        <v>0</v>
      </c>
      <c r="O499" s="182">
        <f>SUM('2.CAD NCCF'!O499,'3.USD NCCF'!O499,'4.EUR NCCF'!O499,'5.GBP NCCF'!O499,'6.Other(Incld) NCCF'!O499)</f>
        <v>0</v>
      </c>
      <c r="P499" s="182">
        <f>SUM('2.CAD NCCF'!P499,'3.USD NCCF'!P499,'4.EUR NCCF'!P499,'5.GBP NCCF'!P499,'6.Other(Incld) NCCF'!P499)</f>
        <v>0</v>
      </c>
      <c r="Q499" s="182">
        <f>SUM('2.CAD NCCF'!Q499,'3.USD NCCF'!Q499,'4.EUR NCCF'!Q499,'5.GBP NCCF'!Q499,'6.Other(Incld) NCCF'!Q499)</f>
        <v>0</v>
      </c>
      <c r="R499" s="182">
        <f>SUM('2.CAD NCCF'!R499,'3.USD NCCF'!R499,'4.EUR NCCF'!R499,'5.GBP NCCF'!R499,'6.Other(Incld) NCCF'!R499)</f>
        <v>0</v>
      </c>
      <c r="S499" s="182">
        <f>SUM('2.CAD NCCF'!S499,'3.USD NCCF'!S499,'4.EUR NCCF'!S499,'5.GBP NCCF'!S499,'6.Other(Incld) NCCF'!S499)</f>
        <v>0</v>
      </c>
      <c r="T499" s="178">
        <f>SUM('2.CAD NCCF'!T499,'3.USD NCCF'!T499,'4.EUR NCCF'!T499,'5.GBP NCCF'!T499,'6.Other(Incld) NCCF'!T499)</f>
        <v>0</v>
      </c>
      <c r="U499" s="182">
        <f>SUM('2.CAD NCCF'!U499,'3.USD NCCF'!U499,'4.EUR NCCF'!U499,'5.GBP NCCF'!U499,'6.Other(Incld) NCCF'!U499)</f>
        <v>0</v>
      </c>
      <c r="V499" s="183">
        <f>SUM('2.CAD NCCF'!V499,'3.USD NCCF'!V499,'4.EUR NCCF'!V499,'5.GBP NCCF'!V499,'6.Other(Incld) NCCF'!V499)</f>
        <v>0</v>
      </c>
      <c r="W499" s="243">
        <f>SUM('2.CAD NCCF'!W499,'3.USD NCCF'!W499,'4.EUR NCCF'!W499,'5.GBP NCCF'!W499,'6.Other(Incld) NCCF'!W499)</f>
        <v>0</v>
      </c>
      <c r="Y499" s="367"/>
    </row>
    <row r="500" spans="2:25" s="72" customFormat="1" x14ac:dyDescent="0.2">
      <c r="B500" s="25"/>
      <c r="C500" s="24"/>
      <c r="D500" s="23" t="s">
        <v>69</v>
      </c>
      <c r="E500" s="24"/>
      <c r="F500" s="24"/>
      <c r="G500" s="69">
        <f t="shared" ref="G500:W500" si="110">SUBTOTAL(9,G501:G503)</f>
        <v>0</v>
      </c>
      <c r="H500" s="70">
        <f t="shared" si="110"/>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70"/>
    </row>
    <row r="501" spans="2:25" s="72" customFormat="1" outlineLevel="1" x14ac:dyDescent="0.2">
      <c r="B501" s="25"/>
      <c r="C501" s="24"/>
      <c r="D501" s="24"/>
      <c r="E501" s="64"/>
      <c r="F501" s="176" t="s">
        <v>249</v>
      </c>
      <c r="G501" s="190">
        <f>SUM('2.CAD NCCF'!G501,'3.USD NCCF'!G501,'4.EUR NCCF'!G501,'5.GBP NCCF'!G501,'6.Other(Incld) NCCF'!G501)</f>
        <v>0</v>
      </c>
      <c r="H501" s="191">
        <f>SUM('2.CAD NCCF'!H501,'3.USD NCCF'!H501,'4.EUR NCCF'!H501,'5.GBP NCCF'!H501,'6.Other(Incld) NCCF'!H501)</f>
        <v>0</v>
      </c>
      <c r="I501" s="179">
        <f>SUM('2.CAD NCCF'!I501,'3.USD NCCF'!I501,'4.EUR NCCF'!I501,'5.GBP NCCF'!I501,'6.Other(Incld) NCCF'!I501)</f>
        <v>0</v>
      </c>
      <c r="J501" s="179">
        <f>SUM('2.CAD NCCF'!J501,'3.USD NCCF'!J501,'4.EUR NCCF'!J501,'5.GBP NCCF'!J501,'6.Other(Incld) NCCF'!J501)</f>
        <v>0</v>
      </c>
      <c r="K501" s="180">
        <f>SUM('2.CAD NCCF'!K501,'3.USD NCCF'!K501,'4.EUR NCCF'!K501,'5.GBP NCCF'!K501,'6.Other(Incld) NCCF'!K501)</f>
        <v>0</v>
      </c>
      <c r="L501" s="181">
        <f>SUM('2.CAD NCCF'!L501,'3.USD NCCF'!L501,'4.EUR NCCF'!L501,'5.GBP NCCF'!L501,'6.Other(Incld) NCCF'!L501)</f>
        <v>0</v>
      </c>
      <c r="M501" s="192">
        <f>SUM('2.CAD NCCF'!M501,'3.USD NCCF'!M501,'4.EUR NCCF'!M501,'5.GBP NCCF'!M501,'6.Other(Incld) NCCF'!M501)</f>
        <v>0</v>
      </c>
      <c r="N501" s="182">
        <f>SUM('2.CAD NCCF'!N501,'3.USD NCCF'!N501,'4.EUR NCCF'!N501,'5.GBP NCCF'!N501,'6.Other(Incld) NCCF'!N501)</f>
        <v>0</v>
      </c>
      <c r="O501" s="182">
        <f>SUM('2.CAD NCCF'!O501,'3.USD NCCF'!O501,'4.EUR NCCF'!O501,'5.GBP NCCF'!O501,'6.Other(Incld) NCCF'!O501)</f>
        <v>0</v>
      </c>
      <c r="P501" s="182">
        <f>SUM('2.CAD NCCF'!P501,'3.USD NCCF'!P501,'4.EUR NCCF'!P501,'5.GBP NCCF'!P501,'6.Other(Incld) NCCF'!P501)</f>
        <v>0</v>
      </c>
      <c r="Q501" s="182">
        <f>SUM('2.CAD NCCF'!Q501,'3.USD NCCF'!Q501,'4.EUR NCCF'!Q501,'5.GBP NCCF'!Q501,'6.Other(Incld) NCCF'!Q501)</f>
        <v>0</v>
      </c>
      <c r="R501" s="182">
        <f>SUM('2.CAD NCCF'!R501,'3.USD NCCF'!R501,'4.EUR NCCF'!R501,'5.GBP NCCF'!R501,'6.Other(Incld) NCCF'!R501)</f>
        <v>0</v>
      </c>
      <c r="S501" s="182">
        <f>SUM('2.CAD NCCF'!S501,'3.USD NCCF'!S501,'4.EUR NCCF'!S501,'5.GBP NCCF'!S501,'6.Other(Incld) NCCF'!S501)</f>
        <v>0</v>
      </c>
      <c r="T501" s="178">
        <f>SUM('2.CAD NCCF'!T501,'3.USD NCCF'!T501,'4.EUR NCCF'!T501,'5.GBP NCCF'!T501,'6.Other(Incld) NCCF'!T501)</f>
        <v>0</v>
      </c>
      <c r="U501" s="182">
        <f>SUM('2.CAD NCCF'!U501,'3.USD NCCF'!U501,'4.EUR NCCF'!U501,'5.GBP NCCF'!U501,'6.Other(Incld) NCCF'!U501)</f>
        <v>0</v>
      </c>
      <c r="V501" s="183">
        <f>SUM('2.CAD NCCF'!V501,'3.USD NCCF'!V501,'4.EUR NCCF'!V501,'5.GBP NCCF'!V501,'6.Other(Incld) NCCF'!V501)</f>
        <v>0</v>
      </c>
      <c r="W501" s="243">
        <f>SUM('2.CAD NCCF'!W501,'3.USD NCCF'!W501,'4.EUR NCCF'!W501,'5.GBP NCCF'!W501,'6.Other(Incld) NCCF'!W501)</f>
        <v>0</v>
      </c>
      <c r="Y501" s="367"/>
    </row>
    <row r="502" spans="2:25" s="72" customFormat="1" outlineLevel="1" x14ac:dyDescent="0.2">
      <c r="B502" s="25"/>
      <c r="C502" s="24"/>
      <c r="D502" s="24"/>
      <c r="E502" s="64"/>
      <c r="F502" s="176" t="s">
        <v>250</v>
      </c>
      <c r="G502" s="190">
        <f>SUM('2.CAD NCCF'!G502,'3.USD NCCF'!G502,'4.EUR NCCF'!G502,'5.GBP NCCF'!G502,'6.Other(Incld) NCCF'!G502)</f>
        <v>0</v>
      </c>
      <c r="H502" s="191">
        <f>SUM('2.CAD NCCF'!H502,'3.USD NCCF'!H502,'4.EUR NCCF'!H502,'5.GBP NCCF'!H502,'6.Other(Incld) NCCF'!H502)</f>
        <v>0</v>
      </c>
      <c r="I502" s="179">
        <f>SUM('2.CAD NCCF'!I502,'3.USD NCCF'!I502,'4.EUR NCCF'!I502,'5.GBP NCCF'!I502,'6.Other(Incld) NCCF'!I502)</f>
        <v>0</v>
      </c>
      <c r="J502" s="179">
        <f>SUM('2.CAD NCCF'!J502,'3.USD NCCF'!J502,'4.EUR NCCF'!J502,'5.GBP NCCF'!J502,'6.Other(Incld) NCCF'!J502)</f>
        <v>0</v>
      </c>
      <c r="K502" s="180">
        <f>SUM('2.CAD NCCF'!K502,'3.USD NCCF'!K502,'4.EUR NCCF'!K502,'5.GBP NCCF'!K502,'6.Other(Incld) NCCF'!K502)</f>
        <v>0</v>
      </c>
      <c r="L502" s="181">
        <f>SUM('2.CAD NCCF'!L502,'3.USD NCCF'!L502,'4.EUR NCCF'!L502,'5.GBP NCCF'!L502,'6.Other(Incld) NCCF'!L502)</f>
        <v>0</v>
      </c>
      <c r="M502" s="192">
        <f>SUM('2.CAD NCCF'!M502,'3.USD NCCF'!M502,'4.EUR NCCF'!M502,'5.GBP NCCF'!M502,'6.Other(Incld) NCCF'!M502)</f>
        <v>0</v>
      </c>
      <c r="N502" s="182">
        <f>SUM('2.CAD NCCF'!N502,'3.USD NCCF'!N502,'4.EUR NCCF'!N502,'5.GBP NCCF'!N502,'6.Other(Incld) NCCF'!N502)</f>
        <v>0</v>
      </c>
      <c r="O502" s="182">
        <f>SUM('2.CAD NCCF'!O502,'3.USD NCCF'!O502,'4.EUR NCCF'!O502,'5.GBP NCCF'!O502,'6.Other(Incld) NCCF'!O502)</f>
        <v>0</v>
      </c>
      <c r="P502" s="182">
        <f>SUM('2.CAD NCCF'!P502,'3.USD NCCF'!P502,'4.EUR NCCF'!P502,'5.GBP NCCF'!P502,'6.Other(Incld) NCCF'!P502)</f>
        <v>0</v>
      </c>
      <c r="Q502" s="182">
        <f>SUM('2.CAD NCCF'!Q502,'3.USD NCCF'!Q502,'4.EUR NCCF'!Q502,'5.GBP NCCF'!Q502,'6.Other(Incld) NCCF'!Q502)</f>
        <v>0</v>
      </c>
      <c r="R502" s="182">
        <f>SUM('2.CAD NCCF'!R502,'3.USD NCCF'!R502,'4.EUR NCCF'!R502,'5.GBP NCCF'!R502,'6.Other(Incld) NCCF'!R502)</f>
        <v>0</v>
      </c>
      <c r="S502" s="182">
        <f>SUM('2.CAD NCCF'!S502,'3.USD NCCF'!S502,'4.EUR NCCF'!S502,'5.GBP NCCF'!S502,'6.Other(Incld) NCCF'!S502)</f>
        <v>0</v>
      </c>
      <c r="T502" s="178">
        <f>SUM('2.CAD NCCF'!T502,'3.USD NCCF'!T502,'4.EUR NCCF'!T502,'5.GBP NCCF'!T502,'6.Other(Incld) NCCF'!T502)</f>
        <v>0</v>
      </c>
      <c r="U502" s="182">
        <f>SUM('2.CAD NCCF'!U502,'3.USD NCCF'!U502,'4.EUR NCCF'!U502,'5.GBP NCCF'!U502,'6.Other(Incld) NCCF'!U502)</f>
        <v>0</v>
      </c>
      <c r="V502" s="183">
        <f>SUM('2.CAD NCCF'!V502,'3.USD NCCF'!V502,'4.EUR NCCF'!V502,'5.GBP NCCF'!V502,'6.Other(Incld) NCCF'!V502)</f>
        <v>0</v>
      </c>
      <c r="W502" s="243">
        <f>SUM('2.CAD NCCF'!W502,'3.USD NCCF'!W502,'4.EUR NCCF'!W502,'5.GBP NCCF'!W502,'6.Other(Incld) NCCF'!W502)</f>
        <v>0</v>
      </c>
      <c r="Y502" s="367"/>
    </row>
    <row r="503" spans="2:25" s="72" customFormat="1" outlineLevel="1" x14ac:dyDescent="0.2">
      <c r="B503" s="25"/>
      <c r="C503" s="24"/>
      <c r="D503" s="24"/>
      <c r="E503" s="64"/>
      <c r="F503" s="176" t="s">
        <v>373</v>
      </c>
      <c r="G503" s="190">
        <f>SUM('2.CAD NCCF'!G503,'3.USD NCCF'!G503,'4.EUR NCCF'!G503,'5.GBP NCCF'!G503,'6.Other(Incld) NCCF'!G503)</f>
        <v>0</v>
      </c>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6"/>
      <c r="L504" s="51"/>
      <c r="M504" s="34"/>
      <c r="N504" s="34"/>
      <c r="O504" s="34"/>
      <c r="P504" s="34"/>
      <c r="Q504" s="34"/>
      <c r="R504" s="34"/>
      <c r="S504" s="34"/>
      <c r="T504" s="34"/>
      <c r="U504" s="34"/>
      <c r="V504" s="37"/>
      <c r="W504" s="37"/>
      <c r="Y504" s="370"/>
    </row>
    <row r="505" spans="2:25" s="72" customFormat="1" outlineLevel="1" x14ac:dyDescent="0.2">
      <c r="B505" s="25"/>
      <c r="C505" s="24"/>
      <c r="D505" s="23"/>
      <c r="E505" s="64"/>
      <c r="F505" s="176" t="s">
        <v>209</v>
      </c>
      <c r="G505" s="190">
        <f>SUM('2.CAD NCCF'!G505,'3.USD NCCF'!G505,'4.EUR NCCF'!G505,'5.GBP NCCF'!G505,'6.Other(Incld) NCCF'!G505)</f>
        <v>0</v>
      </c>
      <c r="H505" s="66"/>
      <c r="I505" s="66"/>
      <c r="J505" s="66"/>
      <c r="K505" s="66"/>
      <c r="L505" s="51"/>
      <c r="M505" s="34"/>
      <c r="N505" s="34"/>
      <c r="O505" s="34"/>
      <c r="P505" s="34"/>
      <c r="Q505" s="34"/>
      <c r="R505" s="34"/>
      <c r="S505" s="34"/>
      <c r="T505" s="34"/>
      <c r="U505" s="34"/>
      <c r="V505" s="37"/>
      <c r="W505" s="37"/>
      <c r="Y505" s="367"/>
    </row>
    <row r="506" spans="2:25" s="72" customFormat="1" outlineLevel="1" x14ac:dyDescent="0.2">
      <c r="B506" s="25"/>
      <c r="C506" s="24"/>
      <c r="D506" s="24"/>
      <c r="E506" s="64"/>
      <c r="F506" s="176" t="s">
        <v>207</v>
      </c>
      <c r="G506" s="190">
        <f>SUM('2.CAD NCCF'!G506,'3.USD NCCF'!G506,'4.EUR NCCF'!G506,'5.GBP NCCF'!G506,'6.Other(Incld) NCCF'!G506)</f>
        <v>0</v>
      </c>
      <c r="H506" s="66"/>
      <c r="I506" s="66"/>
      <c r="J506" s="66"/>
      <c r="K506" s="66"/>
      <c r="L506" s="51"/>
      <c r="M506" s="34"/>
      <c r="N506" s="34"/>
      <c r="O506" s="34"/>
      <c r="P506" s="34"/>
      <c r="Q506" s="34"/>
      <c r="R506" s="34"/>
      <c r="S506" s="34"/>
      <c r="T506" s="34"/>
      <c r="U506" s="34"/>
      <c r="V506" s="37"/>
      <c r="W506" s="37"/>
      <c r="Y506" s="367"/>
    </row>
    <row r="507" spans="2:25" s="72" customFormat="1" outlineLevel="1" x14ac:dyDescent="0.2">
      <c r="B507" s="25"/>
      <c r="C507" s="24"/>
      <c r="D507" s="24"/>
      <c r="E507" s="64"/>
      <c r="F507" s="176" t="s">
        <v>206</v>
      </c>
      <c r="G507" s="190">
        <f>SUM('2.CAD NCCF'!G507,'3.USD NCCF'!G507,'4.EUR NCCF'!G507,'5.GBP NCCF'!G507,'6.Other(Incld) NCCF'!G507)</f>
        <v>0</v>
      </c>
      <c r="H507" s="66"/>
      <c r="I507" s="66"/>
      <c r="J507" s="66"/>
      <c r="K507" s="66"/>
      <c r="L507" s="51"/>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6"/>
      <c r="L508" s="51"/>
      <c r="M508" s="34"/>
      <c r="N508" s="34"/>
      <c r="O508" s="34"/>
      <c r="P508" s="34"/>
      <c r="Q508" s="34"/>
      <c r="R508" s="34"/>
      <c r="S508" s="34"/>
      <c r="T508" s="34"/>
      <c r="U508" s="34"/>
      <c r="V508" s="37"/>
      <c r="W508" s="37"/>
      <c r="Y508" s="370"/>
    </row>
    <row r="509" spans="2:25" s="72" customFormat="1" outlineLevel="1" x14ac:dyDescent="0.2">
      <c r="B509" s="25"/>
      <c r="C509" s="24"/>
      <c r="D509" s="23"/>
      <c r="E509" s="64"/>
      <c r="F509" s="176" t="s">
        <v>145</v>
      </c>
      <c r="G509" s="190">
        <f>SUM('2.CAD NCCF'!G509,'3.USD NCCF'!G509,'4.EUR NCCF'!G509,'5.GBP NCCF'!G509,'6.Other(Incld) NCCF'!G509)</f>
        <v>0</v>
      </c>
      <c r="H509" s="66"/>
      <c r="I509" s="66"/>
      <c r="J509" s="66"/>
      <c r="K509" s="66"/>
      <c r="L509" s="51"/>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69"/>
      <c r="H510" s="70"/>
      <c r="I510" s="66"/>
      <c r="J510" s="66"/>
      <c r="K510" s="67"/>
      <c r="L510" s="34"/>
      <c r="M510" s="34"/>
      <c r="N510" s="34"/>
      <c r="O510" s="34"/>
      <c r="P510" s="34"/>
      <c r="Q510" s="34"/>
      <c r="R510" s="34"/>
      <c r="S510" s="34"/>
      <c r="T510" s="34"/>
      <c r="U510" s="34"/>
      <c r="V510" s="34"/>
      <c r="W510" s="33"/>
      <c r="Y510" s="584"/>
    </row>
    <row r="511" spans="2:25" s="72" customFormat="1" outlineLevel="1" x14ac:dyDescent="0.2">
      <c r="B511" s="25"/>
      <c r="C511" s="23" t="s">
        <v>481</v>
      </c>
      <c r="D511" s="23"/>
      <c r="E511" s="64"/>
      <c r="F511" s="24"/>
      <c r="G511" s="69">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83"/>
    </row>
    <row r="512" spans="2:25" s="72" customFormat="1" outlineLevel="1" x14ac:dyDescent="0.2">
      <c r="B512" s="25"/>
      <c r="C512" s="24"/>
      <c r="D512" s="23"/>
      <c r="E512" s="64"/>
      <c r="F512" s="433" t="s">
        <v>474</v>
      </c>
      <c r="G512" s="190">
        <f>SUM('2.CAD NCCF'!G512,'3.USD NCCF'!G512,'4.EUR NCCF'!G512,'5.GBP NCCF'!G512,'6.Other(Incld) NCCF'!G512)</f>
        <v>0</v>
      </c>
      <c r="H512" s="242">
        <f>SUM('2.CAD NCCF'!H512,'3.USD NCCF'!H512,'4.EUR NCCF'!H512,'5.GBP NCCF'!H512,'6.Other(Incld) NCCF'!H512)</f>
        <v>0</v>
      </c>
      <c r="I512" s="179">
        <f>SUM('2.CAD NCCF'!I512,'3.USD NCCF'!I512,'4.EUR NCCF'!I512,'5.GBP NCCF'!I512,'6.Other(Incld) NCCF'!I512)</f>
        <v>0</v>
      </c>
      <c r="J512" s="179">
        <f>SUM('2.CAD NCCF'!J512,'3.USD NCCF'!J512,'4.EUR NCCF'!J512,'5.GBP NCCF'!J512,'6.Other(Incld) NCCF'!J512)</f>
        <v>0</v>
      </c>
      <c r="K512" s="197">
        <f>SUM('2.CAD NCCF'!K512,'3.USD NCCF'!K512,'4.EUR NCCF'!K512,'5.GBP NCCF'!K512,'6.Other(Incld) NCCF'!K512)</f>
        <v>0</v>
      </c>
      <c r="L512" s="178">
        <f>SUM('2.CAD NCCF'!L512,'3.USD NCCF'!L512,'4.EUR NCCF'!L512,'5.GBP NCCF'!L512,'6.Other(Incld) NCCF'!L512)</f>
        <v>0</v>
      </c>
      <c r="M512" s="192">
        <f>SUM('2.CAD NCCF'!M512,'3.USD NCCF'!M512,'4.EUR NCCF'!M512,'5.GBP NCCF'!M512,'6.Other(Incld) NCCF'!M512)</f>
        <v>0</v>
      </c>
      <c r="N512" s="182">
        <f>SUM('2.CAD NCCF'!N512,'3.USD NCCF'!N512,'4.EUR NCCF'!N512,'5.GBP NCCF'!N512,'6.Other(Incld) NCCF'!N512)</f>
        <v>0</v>
      </c>
      <c r="O512" s="182">
        <f>SUM('2.CAD NCCF'!O512,'3.USD NCCF'!O512,'4.EUR NCCF'!O512,'5.GBP NCCF'!O512,'6.Other(Incld) NCCF'!O512)</f>
        <v>0</v>
      </c>
      <c r="P512" s="182">
        <f>SUM('2.CAD NCCF'!P512,'3.USD NCCF'!P512,'4.EUR NCCF'!P512,'5.GBP NCCF'!P512,'6.Other(Incld) NCCF'!P512)</f>
        <v>0</v>
      </c>
      <c r="Q512" s="182">
        <f>SUM('2.CAD NCCF'!Q512,'3.USD NCCF'!Q512,'4.EUR NCCF'!Q512,'5.GBP NCCF'!Q512,'6.Other(Incld) NCCF'!Q512)</f>
        <v>0</v>
      </c>
      <c r="R512" s="182">
        <f>SUM('2.CAD NCCF'!R512,'3.USD NCCF'!R512,'4.EUR NCCF'!R512,'5.GBP NCCF'!R512,'6.Other(Incld) NCCF'!R512)</f>
        <v>0</v>
      </c>
      <c r="S512" s="182">
        <f>SUM('2.CAD NCCF'!S512,'3.USD NCCF'!S512,'4.EUR NCCF'!S512,'5.GBP NCCF'!S512,'6.Other(Incld) NCCF'!S512)</f>
        <v>0</v>
      </c>
      <c r="T512" s="182">
        <f>SUM('2.CAD NCCF'!T512,'3.USD NCCF'!T512,'4.EUR NCCF'!T512,'5.GBP NCCF'!T512,'6.Other(Incld) NCCF'!T512)</f>
        <v>0</v>
      </c>
      <c r="U512" s="182">
        <f>SUM('2.CAD NCCF'!U512,'3.USD NCCF'!U512,'4.EUR NCCF'!U512,'5.GBP NCCF'!U512,'6.Other(Incld) NCCF'!U512)</f>
        <v>0</v>
      </c>
      <c r="V512" s="195">
        <f>SUM('2.CAD NCCF'!V512,'3.USD NCCF'!V512,'4.EUR NCCF'!V512,'5.GBP NCCF'!V512,'6.Other(Incld) NCCF'!V512)</f>
        <v>0</v>
      </c>
      <c r="W512" s="125">
        <f>SUM('2.CAD NCCF'!W512,'3.USD NCCF'!W512,'4.EUR NCCF'!W512,'5.GBP NCCF'!W512,'6.Other(Incld) NCCF'!W512)</f>
        <v>0</v>
      </c>
      <c r="Y512" s="367"/>
    </row>
    <row r="513" spans="1:40" s="72" customFormat="1" outlineLevel="1" x14ac:dyDescent="0.2">
      <c r="B513" s="25"/>
      <c r="C513" s="24"/>
      <c r="D513" s="23"/>
      <c r="E513" s="64"/>
      <c r="F513" s="433" t="s">
        <v>475</v>
      </c>
      <c r="G513" s="190">
        <f>SUM('2.CAD NCCF'!G513,'3.USD NCCF'!G513,'4.EUR NCCF'!G513,'5.GBP NCCF'!G513,'6.Other(Incld) NCCF'!G513)</f>
        <v>0</v>
      </c>
      <c r="H513" s="242">
        <f>SUM('2.CAD NCCF'!H513,'3.USD NCCF'!H513,'4.EUR NCCF'!H513,'5.GBP NCCF'!H513,'6.Other(Incld) NCCF'!H513)</f>
        <v>0</v>
      </c>
      <c r="I513" s="179">
        <f>SUM('2.CAD NCCF'!I513,'3.USD NCCF'!I513,'4.EUR NCCF'!I513,'5.GBP NCCF'!I513,'6.Other(Incld) NCCF'!I513)</f>
        <v>0</v>
      </c>
      <c r="J513" s="179">
        <f>SUM('2.CAD NCCF'!J513,'3.USD NCCF'!J513,'4.EUR NCCF'!J513,'5.GBP NCCF'!J513,'6.Other(Incld) NCCF'!J513)</f>
        <v>0</v>
      </c>
      <c r="K513" s="197">
        <f>SUM('2.CAD NCCF'!K513,'3.USD NCCF'!K513,'4.EUR NCCF'!K513,'5.GBP NCCF'!K513,'6.Other(Incld) NCCF'!K513)</f>
        <v>0</v>
      </c>
      <c r="L513" s="178">
        <f>SUM('2.CAD NCCF'!L513,'3.USD NCCF'!L513,'4.EUR NCCF'!L513,'5.GBP NCCF'!L513,'6.Other(Incld) NCCF'!L513)</f>
        <v>0</v>
      </c>
      <c r="M513" s="192">
        <f>SUM('2.CAD NCCF'!M513,'3.USD NCCF'!M513,'4.EUR NCCF'!M513,'5.GBP NCCF'!M513,'6.Other(Incld) NCCF'!M513)</f>
        <v>0</v>
      </c>
      <c r="N513" s="182">
        <f>SUM('2.CAD NCCF'!N513,'3.USD NCCF'!N513,'4.EUR NCCF'!N513,'5.GBP NCCF'!N513,'6.Other(Incld) NCCF'!N513)</f>
        <v>0</v>
      </c>
      <c r="O513" s="182">
        <f>SUM('2.CAD NCCF'!O513,'3.USD NCCF'!O513,'4.EUR NCCF'!O513,'5.GBP NCCF'!O513,'6.Other(Incld) NCCF'!O513)</f>
        <v>0</v>
      </c>
      <c r="P513" s="182">
        <f>SUM('2.CAD NCCF'!P513,'3.USD NCCF'!P513,'4.EUR NCCF'!P513,'5.GBP NCCF'!P513,'6.Other(Incld) NCCF'!P513)</f>
        <v>0</v>
      </c>
      <c r="Q513" s="182">
        <f>SUM('2.CAD NCCF'!Q513,'3.USD NCCF'!Q513,'4.EUR NCCF'!Q513,'5.GBP NCCF'!Q513,'6.Other(Incld) NCCF'!Q513)</f>
        <v>0</v>
      </c>
      <c r="R513" s="182">
        <f>SUM('2.CAD NCCF'!R513,'3.USD NCCF'!R513,'4.EUR NCCF'!R513,'5.GBP NCCF'!R513,'6.Other(Incld) NCCF'!R513)</f>
        <v>0</v>
      </c>
      <c r="S513" s="182">
        <f>SUM('2.CAD NCCF'!S513,'3.USD NCCF'!S513,'4.EUR NCCF'!S513,'5.GBP NCCF'!S513,'6.Other(Incld) NCCF'!S513)</f>
        <v>0</v>
      </c>
      <c r="T513" s="182">
        <f>SUM('2.CAD NCCF'!T513,'3.USD NCCF'!T513,'4.EUR NCCF'!T513,'5.GBP NCCF'!T513,'6.Other(Incld) NCCF'!T513)</f>
        <v>0</v>
      </c>
      <c r="U513" s="182">
        <f>SUM('2.CAD NCCF'!U513,'3.USD NCCF'!U513,'4.EUR NCCF'!U513,'5.GBP NCCF'!U513,'6.Other(Incld) NCCF'!U513)</f>
        <v>0</v>
      </c>
      <c r="V513" s="195">
        <f>SUM('2.CAD NCCF'!V513,'3.USD NCCF'!V513,'4.EUR NCCF'!V513,'5.GBP NCCF'!V513,'6.Other(Incld) NCCF'!V513)</f>
        <v>0</v>
      </c>
      <c r="W513" s="125">
        <f>SUM('2.CAD NCCF'!W513,'3.USD NCCF'!W513,'4.EUR NCCF'!W513,'5.GBP NCCF'!W513,'6.Other(Incld) NCCF'!W513)</f>
        <v>0</v>
      </c>
      <c r="Y513" s="367"/>
    </row>
    <row r="514" spans="1:40" s="72" customFormat="1" outlineLevel="1" x14ac:dyDescent="0.2">
      <c r="B514" s="25"/>
      <c r="C514" s="24"/>
      <c r="D514" s="23"/>
      <c r="E514" s="64"/>
      <c r="F514" s="433" t="s">
        <v>476</v>
      </c>
      <c r="G514" s="190">
        <f>SUM('2.CAD NCCF'!G514,'3.USD NCCF'!G514,'4.EUR NCCF'!G514,'5.GBP NCCF'!G514,'6.Other(Incld) NCCF'!G514)</f>
        <v>0</v>
      </c>
      <c r="H514" s="242">
        <f>SUM('2.CAD NCCF'!H514,'3.USD NCCF'!H514,'4.EUR NCCF'!H514,'5.GBP NCCF'!H514,'6.Other(Incld) NCCF'!H514)</f>
        <v>0</v>
      </c>
      <c r="I514" s="179">
        <f>SUM('2.CAD NCCF'!I514,'3.USD NCCF'!I514,'4.EUR NCCF'!I514,'5.GBP NCCF'!I514,'6.Other(Incld) NCCF'!I514)</f>
        <v>0</v>
      </c>
      <c r="J514" s="179">
        <f>SUM('2.CAD NCCF'!J514,'3.USD NCCF'!J514,'4.EUR NCCF'!J514,'5.GBP NCCF'!J514,'6.Other(Incld) NCCF'!J514)</f>
        <v>0</v>
      </c>
      <c r="K514" s="197">
        <f>SUM('2.CAD NCCF'!K514,'3.USD NCCF'!K514,'4.EUR NCCF'!K514,'5.GBP NCCF'!K514,'6.Other(Incld) NCCF'!K514)</f>
        <v>0</v>
      </c>
      <c r="L514" s="178">
        <f>SUM('2.CAD NCCF'!L514,'3.USD NCCF'!L514,'4.EUR NCCF'!L514,'5.GBP NCCF'!L514,'6.Other(Incld) NCCF'!L514)</f>
        <v>0</v>
      </c>
      <c r="M514" s="192">
        <f>SUM('2.CAD NCCF'!M514,'3.USD NCCF'!M514,'4.EUR NCCF'!M514,'5.GBP NCCF'!M514,'6.Other(Incld) NCCF'!M514)</f>
        <v>0</v>
      </c>
      <c r="N514" s="182">
        <f>SUM('2.CAD NCCF'!N514,'3.USD NCCF'!N514,'4.EUR NCCF'!N514,'5.GBP NCCF'!N514,'6.Other(Incld) NCCF'!N514)</f>
        <v>0</v>
      </c>
      <c r="O514" s="182">
        <f>SUM('2.CAD NCCF'!O514,'3.USD NCCF'!O514,'4.EUR NCCF'!O514,'5.GBP NCCF'!O514,'6.Other(Incld) NCCF'!O514)</f>
        <v>0</v>
      </c>
      <c r="P514" s="182">
        <f>SUM('2.CAD NCCF'!P514,'3.USD NCCF'!P514,'4.EUR NCCF'!P514,'5.GBP NCCF'!P514,'6.Other(Incld) NCCF'!P514)</f>
        <v>0</v>
      </c>
      <c r="Q514" s="182">
        <f>SUM('2.CAD NCCF'!Q514,'3.USD NCCF'!Q514,'4.EUR NCCF'!Q514,'5.GBP NCCF'!Q514,'6.Other(Incld) NCCF'!Q514)</f>
        <v>0</v>
      </c>
      <c r="R514" s="182">
        <f>SUM('2.CAD NCCF'!R514,'3.USD NCCF'!R514,'4.EUR NCCF'!R514,'5.GBP NCCF'!R514,'6.Other(Incld) NCCF'!R514)</f>
        <v>0</v>
      </c>
      <c r="S514" s="182">
        <f>SUM('2.CAD NCCF'!S514,'3.USD NCCF'!S514,'4.EUR NCCF'!S514,'5.GBP NCCF'!S514,'6.Other(Incld) NCCF'!S514)</f>
        <v>0</v>
      </c>
      <c r="T514" s="182">
        <f>SUM('2.CAD NCCF'!T514,'3.USD NCCF'!T514,'4.EUR NCCF'!T514,'5.GBP NCCF'!T514,'6.Other(Incld) NCCF'!T514)</f>
        <v>0</v>
      </c>
      <c r="U514" s="182">
        <f>SUM('2.CAD NCCF'!U514,'3.USD NCCF'!U514,'4.EUR NCCF'!U514,'5.GBP NCCF'!U514,'6.Other(Incld) NCCF'!U514)</f>
        <v>0</v>
      </c>
      <c r="V514" s="195">
        <f>SUM('2.CAD NCCF'!V514,'3.USD NCCF'!V514,'4.EUR NCCF'!V514,'5.GBP NCCF'!V514,'6.Other(Incld) NCCF'!V514)</f>
        <v>0</v>
      </c>
      <c r="W514" s="125">
        <f>SUM('2.CAD NCCF'!W514,'3.USD NCCF'!W514,'4.EUR NCCF'!W514,'5.GBP NCCF'!W514,'6.Other(Incld) NCCF'!W514)</f>
        <v>0</v>
      </c>
      <c r="Y514" s="367"/>
    </row>
    <row r="515" spans="1:40" x14ac:dyDescent="0.2">
      <c r="B515" s="30"/>
      <c r="C515" s="24"/>
      <c r="D515" s="24"/>
      <c r="E515" s="24"/>
      <c r="F515" s="24"/>
      <c r="G515" s="75"/>
      <c r="H515" s="77"/>
      <c r="I515" s="77"/>
      <c r="J515" s="77"/>
      <c r="K515" s="77"/>
      <c r="L515" s="43"/>
      <c r="M515" s="42"/>
      <c r="N515" s="42"/>
      <c r="O515" s="42"/>
      <c r="P515" s="42"/>
      <c r="Q515" s="42"/>
      <c r="R515" s="42"/>
      <c r="S515" s="42"/>
      <c r="T515" s="42"/>
      <c r="U515" s="42"/>
      <c r="V515" s="44"/>
      <c r="W515" s="44"/>
      <c r="Y515" s="370"/>
    </row>
    <row r="516" spans="1:40" x14ac:dyDescent="0.2">
      <c r="B516" s="31" t="s">
        <v>308</v>
      </c>
      <c r="C516" s="78"/>
      <c r="D516" s="78"/>
      <c r="E516" s="78"/>
      <c r="F516" s="78"/>
      <c r="G516" s="46">
        <f t="shared" ref="G516:W516" si="112">SUBTOTAL(9,G236:G515)</f>
        <v>0</v>
      </c>
      <c r="H516" s="45">
        <f t="shared" si="112"/>
        <v>0</v>
      </c>
      <c r="I516" s="45">
        <f t="shared" si="112"/>
        <v>0</v>
      </c>
      <c r="J516" s="45">
        <f t="shared" si="112"/>
        <v>0</v>
      </c>
      <c r="K516" s="45">
        <f t="shared" si="112"/>
        <v>0</v>
      </c>
      <c r="L516" s="47">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70"/>
    </row>
    <row r="517" spans="1:40" x14ac:dyDescent="0.2">
      <c r="B517" s="30"/>
      <c r="C517" s="24"/>
      <c r="D517" s="24"/>
      <c r="E517" s="24"/>
      <c r="F517" s="24"/>
      <c r="G517" s="69"/>
      <c r="H517" s="42"/>
      <c r="I517" s="42"/>
      <c r="J517" s="42"/>
      <c r="K517" s="42"/>
      <c r="L517" s="43"/>
      <c r="M517" s="42"/>
      <c r="N517" s="42"/>
      <c r="O517" s="42"/>
      <c r="P517" s="42"/>
      <c r="Q517" s="42"/>
      <c r="R517" s="42"/>
      <c r="S517" s="42"/>
      <c r="T517" s="42"/>
      <c r="U517" s="42"/>
      <c r="V517" s="44"/>
      <c r="W517" s="44"/>
      <c r="Y517" s="370"/>
    </row>
    <row r="518" spans="1:40" x14ac:dyDescent="0.2">
      <c r="A518" s="144"/>
      <c r="B518" s="31" t="s">
        <v>312</v>
      </c>
      <c r="C518" s="78"/>
      <c r="D518" s="78"/>
      <c r="E518" s="78"/>
      <c r="F518" s="78"/>
      <c r="G518" s="188">
        <f>SUM('2.CAD NCCF'!G518,'3.USD NCCF'!G518,'4.EUR NCCF'!G518,'5.GBP NCCF'!G518,'6.Other(Incld) NCCF'!G518)</f>
        <v>0</v>
      </c>
      <c r="H518" s="77"/>
      <c r="I518" s="77"/>
      <c r="J518" s="77"/>
      <c r="K518" s="77"/>
      <c r="L518" s="43"/>
      <c r="M518" s="42"/>
      <c r="N518" s="42"/>
      <c r="O518" s="42"/>
      <c r="P518" s="42"/>
      <c r="Q518" s="42"/>
      <c r="R518" s="42"/>
      <c r="S518" s="42"/>
      <c r="T518" s="42"/>
      <c r="U518" s="42"/>
      <c r="V518" s="44"/>
      <c r="W518" s="44"/>
      <c r="Y518" s="367"/>
    </row>
    <row r="519" spans="1:40" x14ac:dyDescent="0.2">
      <c r="B519" s="25"/>
      <c r="C519" s="24"/>
      <c r="D519" s="24"/>
      <c r="E519" s="24"/>
      <c r="F519" s="24"/>
      <c r="G519" s="75"/>
      <c r="H519" s="77"/>
      <c r="I519" s="77"/>
      <c r="J519" s="77"/>
      <c r="K519" s="77"/>
      <c r="L519" s="43"/>
      <c r="M519" s="42"/>
      <c r="N519" s="42"/>
      <c r="O519" s="42"/>
      <c r="P519" s="42"/>
      <c r="Q519" s="42"/>
      <c r="R519" s="42"/>
      <c r="S519" s="42"/>
      <c r="T519" s="42"/>
      <c r="U519" s="42"/>
      <c r="V519" s="44"/>
      <c r="W519" s="44"/>
      <c r="X519" s="72"/>
      <c r="Y519" s="370"/>
      <c r="Z519" s="72"/>
      <c r="AA519" s="72"/>
      <c r="AB519" s="72"/>
      <c r="AC519" s="72"/>
      <c r="AD519" s="72"/>
      <c r="AE519" s="72"/>
      <c r="AF519" s="72"/>
      <c r="AG519" s="72"/>
      <c r="AH519" s="72"/>
      <c r="AI519" s="72"/>
      <c r="AJ519" s="72"/>
      <c r="AK519" s="72"/>
      <c r="AL519" s="72"/>
      <c r="AM519" s="72"/>
      <c r="AN519" s="72"/>
    </row>
    <row r="520" spans="1:40" s="150" customFormat="1" ht="16.5" thickBot="1" x14ac:dyDescent="0.25">
      <c r="B520" s="79" t="s">
        <v>311</v>
      </c>
      <c r="C520" s="80"/>
      <c r="D520" s="80"/>
      <c r="E520" s="80"/>
      <c r="F520" s="80"/>
      <c r="G520" s="81">
        <f t="shared" ref="G520:W520" si="113">SUM(G516:G519)</f>
        <v>0</v>
      </c>
      <c r="H520" s="82">
        <f t="shared" si="113"/>
        <v>0</v>
      </c>
      <c r="I520" s="82">
        <f t="shared" si="113"/>
        <v>0</v>
      </c>
      <c r="J520" s="82">
        <f t="shared" si="113"/>
        <v>0</v>
      </c>
      <c r="K520" s="82">
        <f t="shared" si="113"/>
        <v>0</v>
      </c>
      <c r="L520" s="83">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131"/>
      <c r="Y520" s="586"/>
      <c r="Z520" s="131"/>
      <c r="AA520" s="131"/>
      <c r="AB520" s="131"/>
      <c r="AC520" s="131"/>
      <c r="AD520" s="131"/>
      <c r="AE520" s="131"/>
      <c r="AF520" s="131"/>
      <c r="AG520" s="131"/>
      <c r="AH520" s="131"/>
      <c r="AI520" s="131"/>
      <c r="AJ520" s="131"/>
      <c r="AK520" s="131"/>
      <c r="AL520" s="131"/>
      <c r="AM520" s="131"/>
      <c r="AN520" s="131"/>
    </row>
    <row r="521" spans="1:40" s="72" customFormat="1" ht="13.5" thickBot="1" x14ac:dyDescent="0.25">
      <c r="B521" s="1"/>
      <c r="C521" s="1"/>
      <c r="D521" s="1"/>
      <c r="E521" s="1"/>
      <c r="F521" s="1"/>
      <c r="G521" s="128"/>
      <c r="H521" s="128"/>
      <c r="I521" s="128"/>
      <c r="J521" s="128"/>
      <c r="K521" s="128"/>
      <c r="L521" s="128"/>
      <c r="M521" s="128"/>
      <c r="N521" s="128"/>
      <c r="O521" s="128"/>
      <c r="P521" s="128"/>
      <c r="Q521" s="128"/>
      <c r="R521" s="128"/>
      <c r="S521" s="128"/>
      <c r="T521" s="128"/>
      <c r="U521" s="128"/>
      <c r="V521" s="128"/>
      <c r="W521" s="128"/>
      <c r="Y521"/>
    </row>
    <row r="522" spans="1:40" s="129" customFormat="1" ht="15.75" x14ac:dyDescent="0.2">
      <c r="B522" s="324" t="s">
        <v>416</v>
      </c>
      <c r="C522" s="133"/>
      <c r="D522" s="133"/>
      <c r="E522" s="133"/>
      <c r="F522" s="133"/>
      <c r="G522" s="400"/>
      <c r="H522" s="89"/>
      <c r="I522" s="88"/>
      <c r="J522" s="88"/>
      <c r="K522" s="88"/>
      <c r="L522" s="89"/>
      <c r="M522" s="90"/>
      <c r="N522" s="88"/>
      <c r="O522" s="88"/>
      <c r="P522" s="88"/>
      <c r="Q522" s="88"/>
      <c r="R522" s="88"/>
      <c r="S522" s="88"/>
      <c r="T522" s="88"/>
      <c r="U522" s="88"/>
      <c r="V522" s="88"/>
      <c r="W522" s="87"/>
      <c r="Y522" s="400"/>
    </row>
    <row r="523" spans="1:40" s="129" customFormat="1" ht="12.75" customHeight="1" x14ac:dyDescent="0.2">
      <c r="B523" s="589" t="s">
        <v>435</v>
      </c>
      <c r="C523" s="257"/>
      <c r="D523" s="23"/>
      <c r="E523" s="64"/>
      <c r="F523" s="590"/>
      <c r="G523" s="66"/>
      <c r="H523" s="51"/>
      <c r="I523" s="34"/>
      <c r="J523" s="34"/>
      <c r="K523" s="34"/>
      <c r="L523" s="51"/>
      <c r="M523" s="36"/>
      <c r="N523" s="34"/>
      <c r="O523" s="34"/>
      <c r="P523" s="34"/>
      <c r="Q523" s="34"/>
      <c r="R523" s="34"/>
      <c r="S523" s="34"/>
      <c r="T523" s="34"/>
      <c r="U523" s="34"/>
      <c r="V523" s="34"/>
      <c r="W523" s="33"/>
      <c r="Y523" s="368"/>
    </row>
    <row r="524" spans="1:40" s="129" customFormat="1" ht="12.75" customHeight="1" x14ac:dyDescent="0.2">
      <c r="B524" s="256"/>
      <c r="C524" s="257"/>
      <c r="D524" s="23" t="s">
        <v>436</v>
      </c>
      <c r="E524" s="23"/>
      <c r="F524" s="591"/>
      <c r="G524" s="66">
        <f t="shared" ref="G524:W524" si="114">SUBTOTAL(9,G525:G532)</f>
        <v>0</v>
      </c>
      <c r="H524" s="51">
        <f t="shared" si="114"/>
        <v>0</v>
      </c>
      <c r="I524" s="34">
        <f t="shared" si="114"/>
        <v>0</v>
      </c>
      <c r="J524" s="34">
        <f t="shared" si="114"/>
        <v>0</v>
      </c>
      <c r="K524" s="34">
        <f t="shared" si="114"/>
        <v>0</v>
      </c>
      <c r="L524" s="51">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Y524" s="583"/>
    </row>
    <row r="525" spans="1:40" s="129" customFormat="1" ht="12.75" customHeight="1" outlineLevel="1" x14ac:dyDescent="0.2">
      <c r="B525" s="256"/>
      <c r="C525" s="257"/>
      <c r="D525" s="257"/>
      <c r="E525" s="257"/>
      <c r="F525" s="176" t="s">
        <v>437</v>
      </c>
      <c r="G525" s="427">
        <f>SUM('2.CAD NCCF'!G525,'3.USD NCCF'!G525,'4.EUR NCCF'!G525,'5.GBP NCCF'!G525,'6.Other(Incld) NCCF'!G525)</f>
        <v>0</v>
      </c>
      <c r="H525" s="242">
        <f>SUM('2.CAD NCCF'!H525,'3.USD NCCF'!H525,'4.EUR NCCF'!H525,'5.GBP NCCF'!H525,'6.Other(Incld) NCCF'!H525)</f>
        <v>0</v>
      </c>
      <c r="I525" s="179">
        <f>SUM('2.CAD NCCF'!I525,'3.USD NCCF'!I525,'4.EUR NCCF'!I525,'5.GBP NCCF'!I525,'6.Other(Incld) NCCF'!I525)</f>
        <v>0</v>
      </c>
      <c r="J525" s="179">
        <f>SUM('2.CAD NCCF'!J525,'3.USD NCCF'!J525,'4.EUR NCCF'!J525,'5.GBP NCCF'!J525,'6.Other(Incld) NCCF'!J525)</f>
        <v>0</v>
      </c>
      <c r="K525" s="197">
        <f>SUM('2.CAD NCCF'!K525,'3.USD NCCF'!K525,'4.EUR NCCF'!K525,'5.GBP NCCF'!K525,'6.Other(Incld) NCCF'!K525)</f>
        <v>0</v>
      </c>
      <c r="L525" s="181">
        <f>SUM('2.CAD NCCF'!L525,'3.USD NCCF'!L525,'4.EUR NCCF'!L525,'5.GBP NCCF'!L525,'6.Other(Incld) NCCF'!L525)</f>
        <v>0</v>
      </c>
      <c r="M525" s="192">
        <f>SUM('2.CAD NCCF'!M525,'3.USD NCCF'!M525,'4.EUR NCCF'!M525,'5.GBP NCCF'!M525,'6.Other(Incld) NCCF'!M525)</f>
        <v>0</v>
      </c>
      <c r="N525" s="182">
        <f>SUM('2.CAD NCCF'!N525,'3.USD NCCF'!N525,'4.EUR NCCF'!N525,'5.GBP NCCF'!N525,'6.Other(Incld) NCCF'!N525)</f>
        <v>0</v>
      </c>
      <c r="O525" s="182">
        <f>SUM('2.CAD NCCF'!O525,'3.USD NCCF'!O525,'4.EUR NCCF'!O525,'5.GBP NCCF'!O525,'6.Other(Incld) NCCF'!O525)</f>
        <v>0</v>
      </c>
      <c r="P525" s="182">
        <f>SUM('2.CAD NCCF'!P525,'3.USD NCCF'!P525,'4.EUR NCCF'!P525,'5.GBP NCCF'!P525,'6.Other(Incld) NCCF'!P525)</f>
        <v>0</v>
      </c>
      <c r="Q525" s="182">
        <f>SUM('2.CAD NCCF'!Q525,'3.USD NCCF'!Q525,'4.EUR NCCF'!Q525,'5.GBP NCCF'!Q525,'6.Other(Incld) NCCF'!Q525)</f>
        <v>0</v>
      </c>
      <c r="R525" s="182">
        <f>SUM('2.CAD NCCF'!R525,'3.USD NCCF'!R525,'4.EUR NCCF'!R525,'5.GBP NCCF'!R525,'6.Other(Incld) NCCF'!R525)</f>
        <v>0</v>
      </c>
      <c r="S525" s="182">
        <f>SUM('2.CAD NCCF'!S525,'3.USD NCCF'!S525,'4.EUR NCCF'!S525,'5.GBP NCCF'!S525,'6.Other(Incld) NCCF'!S525)</f>
        <v>0</v>
      </c>
      <c r="T525" s="182">
        <f>SUM('2.CAD NCCF'!T525,'3.USD NCCF'!T525,'4.EUR NCCF'!T525,'5.GBP NCCF'!T525,'6.Other(Incld) NCCF'!T525)</f>
        <v>0</v>
      </c>
      <c r="U525" s="182">
        <f>SUM('2.CAD NCCF'!U525,'3.USD NCCF'!U525,'4.EUR NCCF'!U525,'5.GBP NCCF'!U525,'6.Other(Incld) NCCF'!U525)</f>
        <v>0</v>
      </c>
      <c r="V525" s="195">
        <f>SUM('2.CAD NCCF'!V525,'3.USD NCCF'!V525,'4.EUR NCCF'!V525,'5.GBP NCCF'!V525,'6.Other(Incld) NCCF'!V525)</f>
        <v>0</v>
      </c>
      <c r="W525" s="125">
        <f>SUM('2.CAD NCCF'!W525,'3.USD NCCF'!W525,'4.EUR NCCF'!W525,'5.GBP NCCF'!W525,'6.Other(Incld) NCCF'!W525)</f>
        <v>0</v>
      </c>
      <c r="X525" s="72"/>
      <c r="Y525" s="367"/>
    </row>
    <row r="526" spans="1:40" s="129" customFormat="1" ht="12.75" customHeight="1" outlineLevel="1" x14ac:dyDescent="0.2">
      <c r="B526" s="256"/>
      <c r="C526" s="257"/>
      <c r="D526" s="257"/>
      <c r="E526" s="257"/>
      <c r="F526" s="176" t="s">
        <v>438</v>
      </c>
      <c r="G526" s="427">
        <f>SUM('2.CAD NCCF'!G526,'3.USD NCCF'!G526,'4.EUR NCCF'!G526,'5.GBP NCCF'!G526,'6.Other(Incld) NCCF'!G526)</f>
        <v>0</v>
      </c>
      <c r="H526" s="242">
        <f>SUM('2.CAD NCCF'!H526,'3.USD NCCF'!H526,'4.EUR NCCF'!H526,'5.GBP NCCF'!H526,'6.Other(Incld) NCCF'!H526)</f>
        <v>0</v>
      </c>
      <c r="I526" s="179">
        <f>SUM('2.CAD NCCF'!I526,'3.USD NCCF'!I526,'4.EUR NCCF'!I526,'5.GBP NCCF'!I526,'6.Other(Incld) NCCF'!I526)</f>
        <v>0</v>
      </c>
      <c r="J526" s="179">
        <f>SUM('2.CAD NCCF'!J526,'3.USD NCCF'!J526,'4.EUR NCCF'!J526,'5.GBP NCCF'!J526,'6.Other(Incld) NCCF'!J526)</f>
        <v>0</v>
      </c>
      <c r="K526" s="197">
        <f>SUM('2.CAD NCCF'!K526,'3.USD NCCF'!K526,'4.EUR NCCF'!K526,'5.GBP NCCF'!K526,'6.Other(Incld) NCCF'!K526)</f>
        <v>0</v>
      </c>
      <c r="L526" s="178">
        <f>SUM('2.CAD NCCF'!L526,'3.USD NCCF'!L526,'4.EUR NCCF'!L526,'5.GBP NCCF'!L526,'6.Other(Incld) NCCF'!L526)</f>
        <v>0</v>
      </c>
      <c r="M526" s="192">
        <f>SUM('2.CAD NCCF'!M526,'3.USD NCCF'!M526,'4.EUR NCCF'!M526,'5.GBP NCCF'!M526,'6.Other(Incld) NCCF'!M526)</f>
        <v>0</v>
      </c>
      <c r="N526" s="182">
        <f>SUM('2.CAD NCCF'!N526,'3.USD NCCF'!N526,'4.EUR NCCF'!N526,'5.GBP NCCF'!N526,'6.Other(Incld) NCCF'!N526)</f>
        <v>0</v>
      </c>
      <c r="O526" s="182">
        <f>SUM('2.CAD NCCF'!O526,'3.USD NCCF'!O526,'4.EUR NCCF'!O526,'5.GBP NCCF'!O526,'6.Other(Incld) NCCF'!O526)</f>
        <v>0</v>
      </c>
      <c r="P526" s="182">
        <f>SUM('2.CAD NCCF'!P526,'3.USD NCCF'!P526,'4.EUR NCCF'!P526,'5.GBP NCCF'!P526,'6.Other(Incld) NCCF'!P526)</f>
        <v>0</v>
      </c>
      <c r="Q526" s="182">
        <f>SUM('2.CAD NCCF'!Q526,'3.USD NCCF'!Q526,'4.EUR NCCF'!Q526,'5.GBP NCCF'!Q526,'6.Other(Incld) NCCF'!Q526)</f>
        <v>0</v>
      </c>
      <c r="R526" s="182">
        <f>SUM('2.CAD NCCF'!R526,'3.USD NCCF'!R526,'4.EUR NCCF'!R526,'5.GBP NCCF'!R526,'6.Other(Incld) NCCF'!R526)</f>
        <v>0</v>
      </c>
      <c r="S526" s="182">
        <f>SUM('2.CAD NCCF'!S526,'3.USD NCCF'!S526,'4.EUR NCCF'!S526,'5.GBP NCCF'!S526,'6.Other(Incld) NCCF'!S526)</f>
        <v>0</v>
      </c>
      <c r="T526" s="182">
        <f>SUM('2.CAD NCCF'!T526,'3.USD NCCF'!T526,'4.EUR NCCF'!T526,'5.GBP NCCF'!T526,'6.Other(Incld) NCCF'!T526)</f>
        <v>0</v>
      </c>
      <c r="U526" s="182">
        <f>SUM('2.CAD NCCF'!U526,'3.USD NCCF'!U526,'4.EUR NCCF'!U526,'5.GBP NCCF'!U526,'6.Other(Incld) NCCF'!U526)</f>
        <v>0</v>
      </c>
      <c r="V526" s="195">
        <f>SUM('2.CAD NCCF'!V526,'3.USD NCCF'!V526,'4.EUR NCCF'!V526,'5.GBP NCCF'!V526,'6.Other(Incld) NCCF'!V526)</f>
        <v>0</v>
      </c>
      <c r="W526" s="125">
        <f>SUM('2.CAD NCCF'!W526,'3.USD NCCF'!W526,'4.EUR NCCF'!W526,'5.GBP NCCF'!W526,'6.Other(Incld) NCCF'!W526)</f>
        <v>0</v>
      </c>
      <c r="X526" s="72"/>
      <c r="Y526" s="367"/>
    </row>
    <row r="527" spans="1:40" s="129" customFormat="1" ht="12.75" customHeight="1" outlineLevel="1" x14ac:dyDescent="0.2">
      <c r="B527" s="256"/>
      <c r="C527" s="257"/>
      <c r="D527" s="257"/>
      <c r="E527" s="257"/>
      <c r="F527" s="176" t="s">
        <v>439</v>
      </c>
      <c r="G527" s="427">
        <f>SUM('2.CAD NCCF'!G527,'3.USD NCCF'!G527,'4.EUR NCCF'!G527,'5.GBP NCCF'!G527,'6.Other(Incld) NCCF'!G527)</f>
        <v>0</v>
      </c>
      <c r="H527" s="242">
        <f>SUM('2.CAD NCCF'!H527,'3.USD NCCF'!H527,'4.EUR NCCF'!H527,'5.GBP NCCF'!H527,'6.Other(Incld) NCCF'!H527)</f>
        <v>0</v>
      </c>
      <c r="I527" s="179">
        <f>SUM('2.CAD NCCF'!I527,'3.USD NCCF'!I527,'4.EUR NCCF'!I527,'5.GBP NCCF'!I527,'6.Other(Incld) NCCF'!I527)</f>
        <v>0</v>
      </c>
      <c r="J527" s="179">
        <f>SUM('2.CAD NCCF'!J527,'3.USD NCCF'!J527,'4.EUR NCCF'!J527,'5.GBP NCCF'!J527,'6.Other(Incld) NCCF'!J527)</f>
        <v>0</v>
      </c>
      <c r="K527" s="197">
        <f>SUM('2.CAD NCCF'!K527,'3.USD NCCF'!K527,'4.EUR NCCF'!K527,'5.GBP NCCF'!K527,'6.Other(Incld) NCCF'!K527)</f>
        <v>0</v>
      </c>
      <c r="L527" s="178">
        <f>SUM('2.CAD NCCF'!L527,'3.USD NCCF'!L527,'4.EUR NCCF'!L527,'5.GBP NCCF'!L527,'6.Other(Incld) NCCF'!L527)</f>
        <v>0</v>
      </c>
      <c r="M527" s="192">
        <f>SUM('2.CAD NCCF'!M527,'3.USD NCCF'!M527,'4.EUR NCCF'!M527,'5.GBP NCCF'!M527,'6.Other(Incld) NCCF'!M527)</f>
        <v>0</v>
      </c>
      <c r="N527" s="182">
        <f>SUM('2.CAD NCCF'!N527,'3.USD NCCF'!N527,'4.EUR NCCF'!N527,'5.GBP NCCF'!N527,'6.Other(Incld) NCCF'!N527)</f>
        <v>0</v>
      </c>
      <c r="O527" s="182">
        <f>SUM('2.CAD NCCF'!O527,'3.USD NCCF'!O527,'4.EUR NCCF'!O527,'5.GBP NCCF'!O527,'6.Other(Incld) NCCF'!O527)</f>
        <v>0</v>
      </c>
      <c r="P527" s="182">
        <f>SUM('2.CAD NCCF'!P527,'3.USD NCCF'!P527,'4.EUR NCCF'!P527,'5.GBP NCCF'!P527,'6.Other(Incld) NCCF'!P527)</f>
        <v>0</v>
      </c>
      <c r="Q527" s="182">
        <f>SUM('2.CAD NCCF'!Q527,'3.USD NCCF'!Q527,'4.EUR NCCF'!Q527,'5.GBP NCCF'!Q527,'6.Other(Incld) NCCF'!Q527)</f>
        <v>0</v>
      </c>
      <c r="R527" s="182">
        <f>SUM('2.CAD NCCF'!R527,'3.USD NCCF'!R527,'4.EUR NCCF'!R527,'5.GBP NCCF'!R527,'6.Other(Incld) NCCF'!R527)</f>
        <v>0</v>
      </c>
      <c r="S527" s="182">
        <f>SUM('2.CAD NCCF'!S527,'3.USD NCCF'!S527,'4.EUR NCCF'!S527,'5.GBP NCCF'!S527,'6.Other(Incld) NCCF'!S527)</f>
        <v>0</v>
      </c>
      <c r="T527" s="182">
        <f>SUM('2.CAD NCCF'!T527,'3.USD NCCF'!T527,'4.EUR NCCF'!T527,'5.GBP NCCF'!T527,'6.Other(Incld) NCCF'!T527)</f>
        <v>0</v>
      </c>
      <c r="U527" s="182">
        <f>SUM('2.CAD NCCF'!U527,'3.USD NCCF'!U527,'4.EUR NCCF'!U527,'5.GBP NCCF'!U527,'6.Other(Incld) NCCF'!U527)</f>
        <v>0</v>
      </c>
      <c r="V527" s="195">
        <f>SUM('2.CAD NCCF'!V527,'3.USD NCCF'!V527,'4.EUR NCCF'!V527,'5.GBP NCCF'!V527,'6.Other(Incld) NCCF'!V527)</f>
        <v>0</v>
      </c>
      <c r="W527" s="125">
        <f>SUM('2.CAD NCCF'!W527,'3.USD NCCF'!W527,'4.EUR NCCF'!W527,'5.GBP NCCF'!W527,'6.Other(Incld) NCCF'!W527)</f>
        <v>0</v>
      </c>
      <c r="X527" s="72"/>
      <c r="Y527" s="367"/>
    </row>
    <row r="528" spans="1:40" s="129" customFormat="1" ht="12.75" customHeight="1" outlineLevel="1" x14ac:dyDescent="0.2">
      <c r="B528" s="256"/>
      <c r="C528" s="257"/>
      <c r="D528" s="257"/>
      <c r="E528" s="257"/>
      <c r="F528" s="176" t="s">
        <v>440</v>
      </c>
      <c r="G528" s="427">
        <f>SUM('2.CAD NCCF'!G528,'3.USD NCCF'!G528,'4.EUR NCCF'!G528,'5.GBP NCCF'!G528,'6.Other(Incld) NCCF'!G528)</f>
        <v>0</v>
      </c>
      <c r="H528" s="242">
        <f>SUM('2.CAD NCCF'!H528,'3.USD NCCF'!H528,'4.EUR NCCF'!H528,'5.GBP NCCF'!H528,'6.Other(Incld) NCCF'!H528)</f>
        <v>0</v>
      </c>
      <c r="I528" s="179">
        <f>SUM('2.CAD NCCF'!I528,'3.USD NCCF'!I528,'4.EUR NCCF'!I528,'5.GBP NCCF'!I528,'6.Other(Incld) NCCF'!I528)</f>
        <v>0</v>
      </c>
      <c r="J528" s="179">
        <f>SUM('2.CAD NCCF'!J528,'3.USD NCCF'!J528,'4.EUR NCCF'!J528,'5.GBP NCCF'!J528,'6.Other(Incld) NCCF'!J528)</f>
        <v>0</v>
      </c>
      <c r="K528" s="197">
        <f>SUM('2.CAD NCCF'!K528,'3.USD NCCF'!K528,'4.EUR NCCF'!K528,'5.GBP NCCF'!K528,'6.Other(Incld) NCCF'!K528)</f>
        <v>0</v>
      </c>
      <c r="L528" s="178">
        <f>SUM('2.CAD NCCF'!L528,'3.USD NCCF'!L528,'4.EUR NCCF'!L528,'5.GBP NCCF'!L528,'6.Other(Incld) NCCF'!L528)</f>
        <v>0</v>
      </c>
      <c r="M528" s="192">
        <f>SUM('2.CAD NCCF'!M528,'3.USD NCCF'!M528,'4.EUR NCCF'!M528,'5.GBP NCCF'!M528,'6.Other(Incld) NCCF'!M528)</f>
        <v>0</v>
      </c>
      <c r="N528" s="182">
        <f>SUM('2.CAD NCCF'!N528,'3.USD NCCF'!N528,'4.EUR NCCF'!N528,'5.GBP NCCF'!N528,'6.Other(Incld) NCCF'!N528)</f>
        <v>0</v>
      </c>
      <c r="O528" s="182">
        <f>SUM('2.CAD NCCF'!O528,'3.USD NCCF'!O528,'4.EUR NCCF'!O528,'5.GBP NCCF'!O528,'6.Other(Incld) NCCF'!O528)</f>
        <v>0</v>
      </c>
      <c r="P528" s="182">
        <f>SUM('2.CAD NCCF'!P528,'3.USD NCCF'!P528,'4.EUR NCCF'!P528,'5.GBP NCCF'!P528,'6.Other(Incld) NCCF'!P528)</f>
        <v>0</v>
      </c>
      <c r="Q528" s="182">
        <f>SUM('2.CAD NCCF'!Q528,'3.USD NCCF'!Q528,'4.EUR NCCF'!Q528,'5.GBP NCCF'!Q528,'6.Other(Incld) NCCF'!Q528)</f>
        <v>0</v>
      </c>
      <c r="R528" s="182">
        <f>SUM('2.CAD NCCF'!R528,'3.USD NCCF'!R528,'4.EUR NCCF'!R528,'5.GBP NCCF'!R528,'6.Other(Incld) NCCF'!R528)</f>
        <v>0</v>
      </c>
      <c r="S528" s="182">
        <f>SUM('2.CAD NCCF'!S528,'3.USD NCCF'!S528,'4.EUR NCCF'!S528,'5.GBP NCCF'!S528,'6.Other(Incld) NCCF'!S528)</f>
        <v>0</v>
      </c>
      <c r="T528" s="182">
        <f>SUM('2.CAD NCCF'!T528,'3.USD NCCF'!T528,'4.EUR NCCF'!T528,'5.GBP NCCF'!T528,'6.Other(Incld) NCCF'!T528)</f>
        <v>0</v>
      </c>
      <c r="U528" s="182">
        <f>SUM('2.CAD NCCF'!U528,'3.USD NCCF'!U528,'4.EUR NCCF'!U528,'5.GBP NCCF'!U528,'6.Other(Incld) NCCF'!U528)</f>
        <v>0</v>
      </c>
      <c r="V528" s="195">
        <f>SUM('2.CAD NCCF'!V528,'3.USD NCCF'!V528,'4.EUR NCCF'!V528,'5.GBP NCCF'!V528,'6.Other(Incld) NCCF'!V528)</f>
        <v>0</v>
      </c>
      <c r="W528" s="125">
        <f>SUM('2.CAD NCCF'!W528,'3.USD NCCF'!W528,'4.EUR NCCF'!W528,'5.GBP NCCF'!W528,'6.Other(Incld) NCCF'!W528)</f>
        <v>0</v>
      </c>
      <c r="X528" s="72"/>
      <c r="Y528" s="367"/>
    </row>
    <row r="529" spans="2:25" s="129" customFormat="1" ht="12.75" customHeight="1" outlineLevel="1" x14ac:dyDescent="0.2">
      <c r="B529" s="256"/>
      <c r="C529" s="257"/>
      <c r="D529" s="257"/>
      <c r="E529" s="257"/>
      <c r="F529" s="176" t="s">
        <v>441</v>
      </c>
      <c r="G529" s="427">
        <f>SUM('2.CAD NCCF'!G529,'3.USD NCCF'!G529,'4.EUR NCCF'!G529,'5.GBP NCCF'!G529,'6.Other(Incld) NCCF'!G529)</f>
        <v>0</v>
      </c>
      <c r="H529" s="242">
        <f>SUM('2.CAD NCCF'!H529,'3.USD NCCF'!H529,'4.EUR NCCF'!H529,'5.GBP NCCF'!H529,'6.Other(Incld) NCCF'!H529)</f>
        <v>0</v>
      </c>
      <c r="I529" s="179">
        <f>SUM('2.CAD NCCF'!I529,'3.USD NCCF'!I529,'4.EUR NCCF'!I529,'5.GBP NCCF'!I529,'6.Other(Incld) NCCF'!I529)</f>
        <v>0</v>
      </c>
      <c r="J529" s="179">
        <f>SUM('2.CAD NCCF'!J529,'3.USD NCCF'!J529,'4.EUR NCCF'!J529,'5.GBP NCCF'!J529,'6.Other(Incld) NCCF'!J529)</f>
        <v>0</v>
      </c>
      <c r="K529" s="197">
        <f>SUM('2.CAD NCCF'!K529,'3.USD NCCF'!K529,'4.EUR NCCF'!K529,'5.GBP NCCF'!K529,'6.Other(Incld) NCCF'!K529)</f>
        <v>0</v>
      </c>
      <c r="L529" s="178">
        <f>SUM('2.CAD NCCF'!L529,'3.USD NCCF'!L529,'4.EUR NCCF'!L529,'5.GBP NCCF'!L529,'6.Other(Incld) NCCF'!L529)</f>
        <v>0</v>
      </c>
      <c r="M529" s="192">
        <f>SUM('2.CAD NCCF'!M529,'3.USD NCCF'!M529,'4.EUR NCCF'!M529,'5.GBP NCCF'!M529,'6.Other(Incld) NCCF'!M529)</f>
        <v>0</v>
      </c>
      <c r="N529" s="182">
        <f>SUM('2.CAD NCCF'!N529,'3.USD NCCF'!N529,'4.EUR NCCF'!N529,'5.GBP NCCF'!N529,'6.Other(Incld) NCCF'!N529)</f>
        <v>0</v>
      </c>
      <c r="O529" s="182">
        <f>SUM('2.CAD NCCF'!O529,'3.USD NCCF'!O529,'4.EUR NCCF'!O529,'5.GBP NCCF'!O529,'6.Other(Incld) NCCF'!O529)</f>
        <v>0</v>
      </c>
      <c r="P529" s="182">
        <f>SUM('2.CAD NCCF'!P529,'3.USD NCCF'!P529,'4.EUR NCCF'!P529,'5.GBP NCCF'!P529,'6.Other(Incld) NCCF'!P529)</f>
        <v>0</v>
      </c>
      <c r="Q529" s="182">
        <f>SUM('2.CAD NCCF'!Q529,'3.USD NCCF'!Q529,'4.EUR NCCF'!Q529,'5.GBP NCCF'!Q529,'6.Other(Incld) NCCF'!Q529)</f>
        <v>0</v>
      </c>
      <c r="R529" s="182">
        <f>SUM('2.CAD NCCF'!R529,'3.USD NCCF'!R529,'4.EUR NCCF'!R529,'5.GBP NCCF'!R529,'6.Other(Incld) NCCF'!R529)</f>
        <v>0</v>
      </c>
      <c r="S529" s="182">
        <f>SUM('2.CAD NCCF'!S529,'3.USD NCCF'!S529,'4.EUR NCCF'!S529,'5.GBP NCCF'!S529,'6.Other(Incld) NCCF'!S529)</f>
        <v>0</v>
      </c>
      <c r="T529" s="182">
        <f>SUM('2.CAD NCCF'!T529,'3.USD NCCF'!T529,'4.EUR NCCF'!T529,'5.GBP NCCF'!T529,'6.Other(Incld) NCCF'!T529)</f>
        <v>0</v>
      </c>
      <c r="U529" s="182">
        <f>SUM('2.CAD NCCF'!U529,'3.USD NCCF'!U529,'4.EUR NCCF'!U529,'5.GBP NCCF'!U529,'6.Other(Incld) NCCF'!U529)</f>
        <v>0</v>
      </c>
      <c r="V529" s="195">
        <f>SUM('2.CAD NCCF'!V529,'3.USD NCCF'!V529,'4.EUR NCCF'!V529,'5.GBP NCCF'!V529,'6.Other(Incld) NCCF'!V529)</f>
        <v>0</v>
      </c>
      <c r="W529" s="125">
        <f>SUM('2.CAD NCCF'!W529,'3.USD NCCF'!W529,'4.EUR NCCF'!W529,'5.GBP NCCF'!W529,'6.Other(Incld) NCCF'!W529)</f>
        <v>0</v>
      </c>
      <c r="X529" s="72"/>
      <c r="Y529" s="367"/>
    </row>
    <row r="530" spans="2:25" s="129" customFormat="1" ht="12.75" customHeight="1" outlineLevel="1" x14ac:dyDescent="0.2">
      <c r="B530" s="256"/>
      <c r="C530" s="257"/>
      <c r="D530" s="257"/>
      <c r="E530" s="257"/>
      <c r="F530" s="176" t="s">
        <v>442</v>
      </c>
      <c r="G530" s="427">
        <f>SUM('2.CAD NCCF'!G530,'3.USD NCCF'!G530,'4.EUR NCCF'!G530,'5.GBP NCCF'!G530,'6.Other(Incld) NCCF'!G530)</f>
        <v>0</v>
      </c>
      <c r="H530" s="242">
        <f>SUM('2.CAD NCCF'!H530,'3.USD NCCF'!H530,'4.EUR NCCF'!H530,'5.GBP NCCF'!H530,'6.Other(Incld) NCCF'!H530)</f>
        <v>0</v>
      </c>
      <c r="I530" s="179">
        <f>SUM('2.CAD NCCF'!I530,'3.USD NCCF'!I530,'4.EUR NCCF'!I530,'5.GBP NCCF'!I530,'6.Other(Incld) NCCF'!I530)</f>
        <v>0</v>
      </c>
      <c r="J530" s="179">
        <f>SUM('2.CAD NCCF'!J530,'3.USD NCCF'!J530,'4.EUR NCCF'!J530,'5.GBP NCCF'!J530,'6.Other(Incld) NCCF'!J530)</f>
        <v>0</v>
      </c>
      <c r="K530" s="197">
        <f>SUM('2.CAD NCCF'!K530,'3.USD NCCF'!K530,'4.EUR NCCF'!K530,'5.GBP NCCF'!K530,'6.Other(Incld) NCCF'!K530)</f>
        <v>0</v>
      </c>
      <c r="L530" s="178">
        <f>SUM('2.CAD NCCF'!L530,'3.USD NCCF'!L530,'4.EUR NCCF'!L530,'5.GBP NCCF'!L530,'6.Other(Incld) NCCF'!L530)</f>
        <v>0</v>
      </c>
      <c r="M530" s="192">
        <f>SUM('2.CAD NCCF'!M530,'3.USD NCCF'!M530,'4.EUR NCCF'!M530,'5.GBP NCCF'!M530,'6.Other(Incld) NCCF'!M530)</f>
        <v>0</v>
      </c>
      <c r="N530" s="182">
        <f>SUM('2.CAD NCCF'!N530,'3.USD NCCF'!N530,'4.EUR NCCF'!N530,'5.GBP NCCF'!N530,'6.Other(Incld) NCCF'!N530)</f>
        <v>0</v>
      </c>
      <c r="O530" s="182">
        <f>SUM('2.CAD NCCF'!O530,'3.USD NCCF'!O530,'4.EUR NCCF'!O530,'5.GBP NCCF'!O530,'6.Other(Incld) NCCF'!O530)</f>
        <v>0</v>
      </c>
      <c r="P530" s="182">
        <f>SUM('2.CAD NCCF'!P530,'3.USD NCCF'!P530,'4.EUR NCCF'!P530,'5.GBP NCCF'!P530,'6.Other(Incld) NCCF'!P530)</f>
        <v>0</v>
      </c>
      <c r="Q530" s="182">
        <f>SUM('2.CAD NCCF'!Q530,'3.USD NCCF'!Q530,'4.EUR NCCF'!Q530,'5.GBP NCCF'!Q530,'6.Other(Incld) NCCF'!Q530)</f>
        <v>0</v>
      </c>
      <c r="R530" s="182">
        <f>SUM('2.CAD NCCF'!R530,'3.USD NCCF'!R530,'4.EUR NCCF'!R530,'5.GBP NCCF'!R530,'6.Other(Incld) NCCF'!R530)</f>
        <v>0</v>
      </c>
      <c r="S530" s="182">
        <f>SUM('2.CAD NCCF'!S530,'3.USD NCCF'!S530,'4.EUR NCCF'!S530,'5.GBP NCCF'!S530,'6.Other(Incld) NCCF'!S530)</f>
        <v>0</v>
      </c>
      <c r="T530" s="182">
        <f>SUM('2.CAD NCCF'!T530,'3.USD NCCF'!T530,'4.EUR NCCF'!T530,'5.GBP NCCF'!T530,'6.Other(Incld) NCCF'!T530)</f>
        <v>0</v>
      </c>
      <c r="U530" s="182">
        <f>SUM('2.CAD NCCF'!U530,'3.USD NCCF'!U530,'4.EUR NCCF'!U530,'5.GBP NCCF'!U530,'6.Other(Incld) NCCF'!U530)</f>
        <v>0</v>
      </c>
      <c r="V530" s="195">
        <f>SUM('2.CAD NCCF'!V530,'3.USD NCCF'!V530,'4.EUR NCCF'!V530,'5.GBP NCCF'!V530,'6.Other(Incld) NCCF'!V530)</f>
        <v>0</v>
      </c>
      <c r="W530" s="125">
        <f>SUM('2.CAD NCCF'!W530,'3.USD NCCF'!W530,'4.EUR NCCF'!W530,'5.GBP NCCF'!W530,'6.Other(Incld) NCCF'!W530)</f>
        <v>0</v>
      </c>
      <c r="X530" s="72"/>
      <c r="Y530" s="367"/>
    </row>
    <row r="531" spans="2:25" s="129" customFormat="1" ht="12.75" customHeight="1" outlineLevel="1" x14ac:dyDescent="0.2">
      <c r="B531" s="256"/>
      <c r="C531" s="257"/>
      <c r="D531" s="257"/>
      <c r="E531" s="257"/>
      <c r="F531" s="176" t="s">
        <v>443</v>
      </c>
      <c r="G531" s="203">
        <f>SUM('2.CAD NCCF'!G531,'3.USD NCCF'!G531,'4.EUR NCCF'!G531,'5.GBP NCCF'!G531,'6.Other(Incld) NCCF'!G531)</f>
        <v>0</v>
      </c>
      <c r="H531" s="191">
        <f>SUM('2.CAD NCCF'!H531,'3.USD NCCF'!H531,'4.EUR NCCF'!H531,'5.GBP NCCF'!H531,'6.Other(Incld) NCCF'!H531)</f>
        <v>0</v>
      </c>
      <c r="I531" s="179">
        <f>SUM('2.CAD NCCF'!I531,'3.USD NCCF'!I531,'4.EUR NCCF'!I531,'5.GBP NCCF'!I531,'6.Other(Incld) NCCF'!I531)</f>
        <v>0</v>
      </c>
      <c r="J531" s="179">
        <f>SUM('2.CAD NCCF'!J531,'3.USD NCCF'!J531,'4.EUR NCCF'!J531,'5.GBP NCCF'!J531,'6.Other(Incld) NCCF'!J531)</f>
        <v>0</v>
      </c>
      <c r="K531" s="197">
        <f>SUM('2.CAD NCCF'!K531,'3.USD NCCF'!K531,'4.EUR NCCF'!K531,'5.GBP NCCF'!K531,'6.Other(Incld) NCCF'!K531)</f>
        <v>0</v>
      </c>
      <c r="L531" s="178">
        <f>SUM('2.CAD NCCF'!L531,'3.USD NCCF'!L531,'4.EUR NCCF'!L531,'5.GBP NCCF'!L531,'6.Other(Incld) NCCF'!L531)</f>
        <v>0</v>
      </c>
      <c r="M531" s="192">
        <f>SUM('2.CAD NCCF'!M531,'3.USD NCCF'!M531,'4.EUR NCCF'!M531,'5.GBP NCCF'!M531,'6.Other(Incld) NCCF'!M531)</f>
        <v>0</v>
      </c>
      <c r="N531" s="182">
        <f>SUM('2.CAD NCCF'!N531,'3.USD NCCF'!N531,'4.EUR NCCF'!N531,'5.GBP NCCF'!N531,'6.Other(Incld) NCCF'!N531)</f>
        <v>0</v>
      </c>
      <c r="O531" s="182">
        <f>SUM('2.CAD NCCF'!O531,'3.USD NCCF'!O531,'4.EUR NCCF'!O531,'5.GBP NCCF'!O531,'6.Other(Incld) NCCF'!O531)</f>
        <v>0</v>
      </c>
      <c r="P531" s="182">
        <f>SUM('2.CAD NCCF'!P531,'3.USD NCCF'!P531,'4.EUR NCCF'!P531,'5.GBP NCCF'!P531,'6.Other(Incld) NCCF'!P531)</f>
        <v>0</v>
      </c>
      <c r="Q531" s="182">
        <f>SUM('2.CAD NCCF'!Q531,'3.USD NCCF'!Q531,'4.EUR NCCF'!Q531,'5.GBP NCCF'!Q531,'6.Other(Incld) NCCF'!Q531)</f>
        <v>0</v>
      </c>
      <c r="R531" s="182">
        <f>SUM('2.CAD NCCF'!R531,'3.USD NCCF'!R531,'4.EUR NCCF'!R531,'5.GBP NCCF'!R531,'6.Other(Incld) NCCF'!R531)</f>
        <v>0</v>
      </c>
      <c r="S531" s="182">
        <f>SUM('2.CAD NCCF'!S531,'3.USD NCCF'!S531,'4.EUR NCCF'!S531,'5.GBP NCCF'!S531,'6.Other(Incld) NCCF'!S531)</f>
        <v>0</v>
      </c>
      <c r="T531" s="182">
        <f>SUM('2.CAD NCCF'!T531,'3.USD NCCF'!T531,'4.EUR NCCF'!T531,'5.GBP NCCF'!T531,'6.Other(Incld) NCCF'!T531)</f>
        <v>0</v>
      </c>
      <c r="U531" s="182">
        <f>SUM('2.CAD NCCF'!U531,'3.USD NCCF'!U531,'4.EUR NCCF'!U531,'5.GBP NCCF'!U531,'6.Other(Incld) NCCF'!U531)</f>
        <v>0</v>
      </c>
      <c r="V531" s="195">
        <f>SUM('2.CAD NCCF'!V531,'3.USD NCCF'!V531,'4.EUR NCCF'!V531,'5.GBP NCCF'!V531,'6.Other(Incld) NCCF'!V531)</f>
        <v>0</v>
      </c>
      <c r="W531" s="125">
        <f>SUM('2.CAD NCCF'!W531,'3.USD NCCF'!W531,'4.EUR NCCF'!W531,'5.GBP NCCF'!W531,'6.Other(Incld) NCCF'!W531)</f>
        <v>0</v>
      </c>
      <c r="X531" s="72"/>
      <c r="Y531" s="367"/>
    </row>
    <row r="532" spans="2:25" s="129" customFormat="1" ht="12.75" customHeight="1" outlineLevel="1" x14ac:dyDescent="0.2">
      <c r="B532" s="256"/>
      <c r="C532" s="257"/>
      <c r="D532" s="257"/>
      <c r="E532" s="257"/>
      <c r="F532" s="176" t="s">
        <v>444</v>
      </c>
      <c r="G532" s="190">
        <f>SUM('2.CAD NCCF'!G532,'3.USD NCCF'!G532,'4.EUR NCCF'!G532,'5.GBP NCCF'!G532,'6.Other(Incld) NCCF'!G532)</f>
        <v>0</v>
      </c>
      <c r="H532" s="191">
        <f>SUM('2.CAD NCCF'!H532,'3.USD NCCF'!H532,'4.EUR NCCF'!H532,'5.GBP NCCF'!H532,'6.Other(Incld) NCCF'!H532)</f>
        <v>0</v>
      </c>
      <c r="I532" s="179">
        <f>SUM('2.CAD NCCF'!I532,'3.USD NCCF'!I532,'4.EUR NCCF'!I532,'5.GBP NCCF'!I532,'6.Other(Incld) NCCF'!I532)</f>
        <v>0</v>
      </c>
      <c r="J532" s="179">
        <f>SUM('2.CAD NCCF'!J532,'3.USD NCCF'!J532,'4.EUR NCCF'!J532,'5.GBP NCCF'!J532,'6.Other(Incld) NCCF'!J532)</f>
        <v>0</v>
      </c>
      <c r="K532" s="197">
        <f>SUM('2.CAD NCCF'!K532,'3.USD NCCF'!K532,'4.EUR NCCF'!K532,'5.GBP NCCF'!K532,'6.Other(Incld) NCCF'!K532)</f>
        <v>0</v>
      </c>
      <c r="L532" s="178">
        <f>SUM('2.CAD NCCF'!L532,'3.USD NCCF'!L532,'4.EUR NCCF'!L532,'5.GBP NCCF'!L532,'6.Other(Incld) NCCF'!L532)</f>
        <v>0</v>
      </c>
      <c r="M532" s="192">
        <f>SUM('2.CAD NCCF'!M532,'3.USD NCCF'!M532,'4.EUR NCCF'!M532,'5.GBP NCCF'!M532,'6.Other(Incld) NCCF'!M532)</f>
        <v>0</v>
      </c>
      <c r="N532" s="182">
        <f>SUM('2.CAD NCCF'!N532,'3.USD NCCF'!N532,'4.EUR NCCF'!N532,'5.GBP NCCF'!N532,'6.Other(Incld) NCCF'!N532)</f>
        <v>0</v>
      </c>
      <c r="O532" s="182">
        <f>SUM('2.CAD NCCF'!O532,'3.USD NCCF'!O532,'4.EUR NCCF'!O532,'5.GBP NCCF'!O532,'6.Other(Incld) NCCF'!O532)</f>
        <v>0</v>
      </c>
      <c r="P532" s="182">
        <f>SUM('2.CAD NCCF'!P532,'3.USD NCCF'!P532,'4.EUR NCCF'!P532,'5.GBP NCCF'!P532,'6.Other(Incld) NCCF'!P532)</f>
        <v>0</v>
      </c>
      <c r="Q532" s="182">
        <f>SUM('2.CAD NCCF'!Q532,'3.USD NCCF'!Q532,'4.EUR NCCF'!Q532,'5.GBP NCCF'!Q532,'6.Other(Incld) NCCF'!Q532)</f>
        <v>0</v>
      </c>
      <c r="R532" s="182">
        <f>SUM('2.CAD NCCF'!R532,'3.USD NCCF'!R532,'4.EUR NCCF'!R532,'5.GBP NCCF'!R532,'6.Other(Incld) NCCF'!R532)</f>
        <v>0</v>
      </c>
      <c r="S532" s="182">
        <f>SUM('2.CAD NCCF'!S532,'3.USD NCCF'!S532,'4.EUR NCCF'!S532,'5.GBP NCCF'!S532,'6.Other(Incld) NCCF'!S532)</f>
        <v>0</v>
      </c>
      <c r="T532" s="182">
        <f>SUM('2.CAD NCCF'!T532,'3.USD NCCF'!T532,'4.EUR NCCF'!T532,'5.GBP NCCF'!T532,'6.Other(Incld) NCCF'!T532)</f>
        <v>0</v>
      </c>
      <c r="U532" s="182">
        <f>SUM('2.CAD NCCF'!U532,'3.USD NCCF'!U532,'4.EUR NCCF'!U532,'5.GBP NCCF'!U532,'6.Other(Incld) NCCF'!U532)</f>
        <v>0</v>
      </c>
      <c r="V532" s="195">
        <f>SUM('2.CAD NCCF'!V532,'3.USD NCCF'!V532,'4.EUR NCCF'!V532,'5.GBP NCCF'!V532,'6.Other(Incld) NCCF'!V532)</f>
        <v>0</v>
      </c>
      <c r="W532" s="125">
        <f>SUM('2.CAD NCCF'!W532,'3.USD NCCF'!W532,'4.EUR NCCF'!W532,'5.GBP NCCF'!W532,'6.Other(Incld) NCCF'!W532)</f>
        <v>0</v>
      </c>
      <c r="X532" s="72"/>
      <c r="Y532" s="367"/>
    </row>
    <row r="533" spans="2:25" s="129" customFormat="1" ht="12.75" customHeight="1" x14ac:dyDescent="0.2">
      <c r="B533" s="256"/>
      <c r="C533" s="257"/>
      <c r="D533" s="23" t="s">
        <v>470</v>
      </c>
      <c r="E533" s="23"/>
      <c r="F533" s="23"/>
      <c r="G533" s="69">
        <f t="shared" ref="G533:W533" si="115">SUBTOTAL(9,G534:G541)</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Y533" s="370"/>
    </row>
    <row r="534" spans="2:25" s="129" customFormat="1" ht="12.75" customHeight="1" outlineLevel="2" x14ac:dyDescent="0.2">
      <c r="B534" s="672" t="s">
        <v>591</v>
      </c>
      <c r="C534" s="257"/>
      <c r="D534" s="257"/>
      <c r="E534" s="257"/>
      <c r="F534" s="626" t="s">
        <v>582</v>
      </c>
      <c r="G534" s="203">
        <f>SUM('2.CAD NCCF'!G534,'3.USD NCCF'!G534,'4.EUR NCCF'!G534,'5.GBP NCCF'!G534,'6.Other(Incld) NCCF'!G534)</f>
        <v>0</v>
      </c>
      <c r="H534" s="191">
        <f>SUM('2.CAD NCCF'!H534,'3.USD NCCF'!H534,'4.EUR NCCF'!H534,'5.GBP NCCF'!H534,'6.Other(Incld) NCCF'!H534)</f>
        <v>0</v>
      </c>
      <c r="I534" s="179">
        <f>SUM('2.CAD NCCF'!I534,'3.USD NCCF'!I534,'4.EUR NCCF'!I534,'5.GBP NCCF'!I534,'6.Other(Incld) NCCF'!I534)</f>
        <v>0</v>
      </c>
      <c r="J534" s="179">
        <f>SUM('2.CAD NCCF'!J534,'3.USD NCCF'!J534,'4.EUR NCCF'!J534,'5.GBP NCCF'!J534,'6.Other(Incld) NCCF'!J534)</f>
        <v>0</v>
      </c>
      <c r="K534" s="197">
        <f>SUM('2.CAD NCCF'!K534,'3.USD NCCF'!K534,'4.EUR NCCF'!K534,'5.GBP NCCF'!K534,'6.Other(Incld) NCCF'!K534)</f>
        <v>0</v>
      </c>
      <c r="L534" s="178">
        <f>SUM('2.CAD NCCF'!L534,'3.USD NCCF'!L534,'4.EUR NCCF'!L534,'5.GBP NCCF'!L534,'6.Other(Incld) NCCF'!L534)</f>
        <v>0</v>
      </c>
      <c r="M534" s="192">
        <f>SUM('2.CAD NCCF'!M534,'3.USD NCCF'!M534,'4.EUR NCCF'!M534,'5.GBP NCCF'!M534,'6.Other(Incld) NCCF'!M534)</f>
        <v>0</v>
      </c>
      <c r="N534" s="182">
        <f>SUM('2.CAD NCCF'!N534,'3.USD NCCF'!N534,'4.EUR NCCF'!N534,'5.GBP NCCF'!N534,'6.Other(Incld) NCCF'!N534)</f>
        <v>0</v>
      </c>
      <c r="O534" s="182">
        <f>SUM('2.CAD NCCF'!O534,'3.USD NCCF'!O534,'4.EUR NCCF'!O534,'5.GBP NCCF'!O534,'6.Other(Incld) NCCF'!O534)</f>
        <v>0</v>
      </c>
      <c r="P534" s="182">
        <f>SUM('2.CAD NCCF'!P534,'3.USD NCCF'!P534,'4.EUR NCCF'!P534,'5.GBP NCCF'!P534,'6.Other(Incld) NCCF'!P534)</f>
        <v>0</v>
      </c>
      <c r="Q534" s="182">
        <f>SUM('2.CAD NCCF'!Q534,'3.USD NCCF'!Q534,'4.EUR NCCF'!Q534,'5.GBP NCCF'!Q534,'6.Other(Incld) NCCF'!Q534)</f>
        <v>0</v>
      </c>
      <c r="R534" s="182">
        <f>SUM('2.CAD NCCF'!R534,'3.USD NCCF'!R534,'4.EUR NCCF'!R534,'5.GBP NCCF'!R534,'6.Other(Incld) NCCF'!R534)</f>
        <v>0</v>
      </c>
      <c r="S534" s="182">
        <f>SUM('2.CAD NCCF'!S534,'3.USD NCCF'!S534,'4.EUR NCCF'!S534,'5.GBP NCCF'!S534,'6.Other(Incld) NCCF'!S534)</f>
        <v>0</v>
      </c>
      <c r="T534" s="182">
        <f>SUM('2.CAD NCCF'!T534,'3.USD NCCF'!T534,'4.EUR NCCF'!T534,'5.GBP NCCF'!T534,'6.Other(Incld) NCCF'!T534)</f>
        <v>0</v>
      </c>
      <c r="U534" s="182">
        <f>SUM('2.CAD NCCF'!U534,'3.USD NCCF'!U534,'4.EUR NCCF'!U534,'5.GBP NCCF'!U534,'6.Other(Incld) NCCF'!U534)</f>
        <v>0</v>
      </c>
      <c r="V534" s="195">
        <f>SUM('2.CAD NCCF'!V534,'3.USD NCCF'!V534,'4.EUR NCCF'!V534,'5.GBP NCCF'!V534,'6.Other(Incld) NCCF'!V534)</f>
        <v>0</v>
      </c>
      <c r="W534" s="125">
        <f>SUM('2.CAD NCCF'!W534,'3.USD NCCF'!W534,'4.EUR NCCF'!W534,'5.GBP NCCF'!W534,'6.Other(Incld) NCCF'!W534)</f>
        <v>0</v>
      </c>
      <c r="X534" s="72"/>
      <c r="Y534" s="367"/>
    </row>
    <row r="535" spans="2:25" s="129" customFormat="1" ht="12.75" customHeight="1" outlineLevel="2" x14ac:dyDescent="0.2">
      <c r="B535" s="672" t="s">
        <v>590</v>
      </c>
      <c r="C535" s="257"/>
      <c r="D535" s="257"/>
      <c r="E535" s="257"/>
      <c r="F535" s="627" t="s">
        <v>543</v>
      </c>
      <c r="G535" s="203">
        <f>SUM('2.CAD NCCF'!G535,'3.USD NCCF'!G535,'4.EUR NCCF'!G535,'5.GBP NCCF'!G535,'6.Other(Incld) NCCF'!G535)</f>
        <v>0</v>
      </c>
      <c r="H535" s="191">
        <f>SUM('2.CAD NCCF'!H535,'3.USD NCCF'!H535,'4.EUR NCCF'!H535,'5.GBP NCCF'!H535,'6.Other(Incld) NCCF'!H535)</f>
        <v>0</v>
      </c>
      <c r="I535" s="179">
        <f>SUM('2.CAD NCCF'!I535,'3.USD NCCF'!I535,'4.EUR NCCF'!I535,'5.GBP NCCF'!I535,'6.Other(Incld) NCCF'!I535)</f>
        <v>0</v>
      </c>
      <c r="J535" s="179">
        <f>SUM('2.CAD NCCF'!J535,'3.USD NCCF'!J535,'4.EUR NCCF'!J535,'5.GBP NCCF'!J535,'6.Other(Incld) NCCF'!J535)</f>
        <v>0</v>
      </c>
      <c r="K535" s="197">
        <f>SUM('2.CAD NCCF'!K535,'3.USD NCCF'!K535,'4.EUR NCCF'!K535,'5.GBP NCCF'!K535,'6.Other(Incld) NCCF'!K535)</f>
        <v>0</v>
      </c>
      <c r="L535" s="178">
        <f>SUM('2.CAD NCCF'!L535,'3.USD NCCF'!L535,'4.EUR NCCF'!L535,'5.GBP NCCF'!L535,'6.Other(Incld) NCCF'!L535)</f>
        <v>0</v>
      </c>
      <c r="M535" s="192">
        <f>SUM('2.CAD NCCF'!M535,'3.USD NCCF'!M535,'4.EUR NCCF'!M535,'5.GBP NCCF'!M535,'6.Other(Incld) NCCF'!M535)</f>
        <v>0</v>
      </c>
      <c r="N535" s="182">
        <f>SUM('2.CAD NCCF'!N535,'3.USD NCCF'!N535,'4.EUR NCCF'!N535,'5.GBP NCCF'!N535,'6.Other(Incld) NCCF'!N535)</f>
        <v>0</v>
      </c>
      <c r="O535" s="182">
        <f>SUM('2.CAD NCCF'!O535,'3.USD NCCF'!O535,'4.EUR NCCF'!O535,'5.GBP NCCF'!O535,'6.Other(Incld) NCCF'!O535)</f>
        <v>0</v>
      </c>
      <c r="P535" s="182">
        <f>SUM('2.CAD NCCF'!P535,'3.USD NCCF'!P535,'4.EUR NCCF'!P535,'5.GBP NCCF'!P535,'6.Other(Incld) NCCF'!P535)</f>
        <v>0</v>
      </c>
      <c r="Q535" s="182">
        <f>SUM('2.CAD NCCF'!Q535,'3.USD NCCF'!Q535,'4.EUR NCCF'!Q535,'5.GBP NCCF'!Q535,'6.Other(Incld) NCCF'!Q535)</f>
        <v>0</v>
      </c>
      <c r="R535" s="182">
        <f>SUM('2.CAD NCCF'!R535,'3.USD NCCF'!R535,'4.EUR NCCF'!R535,'5.GBP NCCF'!R535,'6.Other(Incld) NCCF'!R535)</f>
        <v>0</v>
      </c>
      <c r="S535" s="182">
        <f>SUM('2.CAD NCCF'!S535,'3.USD NCCF'!S535,'4.EUR NCCF'!S535,'5.GBP NCCF'!S535,'6.Other(Incld) NCCF'!S535)</f>
        <v>0</v>
      </c>
      <c r="T535" s="182">
        <f>SUM('2.CAD NCCF'!T535,'3.USD NCCF'!T535,'4.EUR NCCF'!T535,'5.GBP NCCF'!T535,'6.Other(Incld) NCCF'!T535)</f>
        <v>0</v>
      </c>
      <c r="U535" s="182">
        <f>SUM('2.CAD NCCF'!U535,'3.USD NCCF'!U535,'4.EUR NCCF'!U535,'5.GBP NCCF'!U535,'6.Other(Incld) NCCF'!U535)</f>
        <v>0</v>
      </c>
      <c r="V535" s="195">
        <f>SUM('2.CAD NCCF'!V535,'3.USD NCCF'!V535,'4.EUR NCCF'!V535,'5.GBP NCCF'!V535,'6.Other(Incld) NCCF'!V535)</f>
        <v>0</v>
      </c>
      <c r="W535" s="125">
        <f>SUM('2.CAD NCCF'!W535,'3.USD NCCF'!W535,'4.EUR NCCF'!W535,'5.GBP NCCF'!W535,'6.Other(Incld) NCCF'!W535)</f>
        <v>0</v>
      </c>
      <c r="X535" s="72"/>
      <c r="Y535" s="367"/>
    </row>
    <row r="536" spans="2:25" s="129" customFormat="1" ht="12.75" customHeight="1" outlineLevel="2" x14ac:dyDescent="0.2">
      <c r="B536" s="672" t="s">
        <v>591</v>
      </c>
      <c r="C536" s="257"/>
      <c r="D536" s="257"/>
      <c r="E536" s="257"/>
      <c r="F536" s="626" t="s">
        <v>583</v>
      </c>
      <c r="G536" s="203">
        <f>SUM('2.CAD NCCF'!G536,'3.USD NCCF'!G536,'4.EUR NCCF'!G536,'5.GBP NCCF'!G536,'6.Other(Incld) NCCF'!G536)</f>
        <v>0</v>
      </c>
      <c r="H536" s="191">
        <f>SUM('2.CAD NCCF'!H536,'3.USD NCCF'!H536,'4.EUR NCCF'!H536,'5.GBP NCCF'!H536,'6.Other(Incld) NCCF'!H536)</f>
        <v>0</v>
      </c>
      <c r="I536" s="179">
        <f>SUM('2.CAD NCCF'!I536,'3.USD NCCF'!I536,'4.EUR NCCF'!I536,'5.GBP NCCF'!I536,'6.Other(Incld) NCCF'!I536)</f>
        <v>0</v>
      </c>
      <c r="J536" s="179">
        <f>SUM('2.CAD NCCF'!J536,'3.USD NCCF'!J536,'4.EUR NCCF'!J536,'5.GBP NCCF'!J536,'6.Other(Incld) NCCF'!J536)</f>
        <v>0</v>
      </c>
      <c r="K536" s="197">
        <f>SUM('2.CAD NCCF'!K536,'3.USD NCCF'!K536,'4.EUR NCCF'!K536,'5.GBP NCCF'!K536,'6.Other(Incld) NCCF'!K536)</f>
        <v>0</v>
      </c>
      <c r="L536" s="178">
        <f>SUM('2.CAD NCCF'!L536,'3.USD NCCF'!L536,'4.EUR NCCF'!L536,'5.GBP NCCF'!L536,'6.Other(Incld) NCCF'!L536)</f>
        <v>0</v>
      </c>
      <c r="M536" s="192">
        <f>SUM('2.CAD NCCF'!M536,'3.USD NCCF'!M536,'4.EUR NCCF'!M536,'5.GBP NCCF'!M536,'6.Other(Incld) NCCF'!M536)</f>
        <v>0</v>
      </c>
      <c r="N536" s="182">
        <f>SUM('2.CAD NCCF'!N536,'3.USD NCCF'!N536,'4.EUR NCCF'!N536,'5.GBP NCCF'!N536,'6.Other(Incld) NCCF'!N536)</f>
        <v>0</v>
      </c>
      <c r="O536" s="182">
        <f>SUM('2.CAD NCCF'!O536,'3.USD NCCF'!O536,'4.EUR NCCF'!O536,'5.GBP NCCF'!O536,'6.Other(Incld) NCCF'!O536)</f>
        <v>0</v>
      </c>
      <c r="P536" s="182">
        <f>SUM('2.CAD NCCF'!P536,'3.USD NCCF'!P536,'4.EUR NCCF'!P536,'5.GBP NCCF'!P536,'6.Other(Incld) NCCF'!P536)</f>
        <v>0</v>
      </c>
      <c r="Q536" s="182">
        <f>SUM('2.CAD NCCF'!Q536,'3.USD NCCF'!Q536,'4.EUR NCCF'!Q536,'5.GBP NCCF'!Q536,'6.Other(Incld) NCCF'!Q536)</f>
        <v>0</v>
      </c>
      <c r="R536" s="182">
        <f>SUM('2.CAD NCCF'!R536,'3.USD NCCF'!R536,'4.EUR NCCF'!R536,'5.GBP NCCF'!R536,'6.Other(Incld) NCCF'!R536)</f>
        <v>0</v>
      </c>
      <c r="S536" s="182">
        <f>SUM('2.CAD NCCF'!S536,'3.USD NCCF'!S536,'4.EUR NCCF'!S536,'5.GBP NCCF'!S536,'6.Other(Incld) NCCF'!S536)</f>
        <v>0</v>
      </c>
      <c r="T536" s="182">
        <f>SUM('2.CAD NCCF'!T536,'3.USD NCCF'!T536,'4.EUR NCCF'!T536,'5.GBP NCCF'!T536,'6.Other(Incld) NCCF'!T536)</f>
        <v>0</v>
      </c>
      <c r="U536" s="182">
        <f>SUM('2.CAD NCCF'!U536,'3.USD NCCF'!U536,'4.EUR NCCF'!U536,'5.GBP NCCF'!U536,'6.Other(Incld) NCCF'!U536)</f>
        <v>0</v>
      </c>
      <c r="V536" s="195">
        <f>SUM('2.CAD NCCF'!V536,'3.USD NCCF'!V536,'4.EUR NCCF'!V536,'5.GBP NCCF'!V536,'6.Other(Incld) NCCF'!V536)</f>
        <v>0</v>
      </c>
      <c r="W536" s="125">
        <f>SUM('2.CAD NCCF'!W536,'3.USD NCCF'!W536,'4.EUR NCCF'!W536,'5.GBP NCCF'!W536,'6.Other(Incld) NCCF'!W536)</f>
        <v>0</v>
      </c>
      <c r="X536" s="72"/>
      <c r="Y536" s="367"/>
    </row>
    <row r="537" spans="2:25" s="129" customFormat="1" ht="12.75" customHeight="1" outlineLevel="2" x14ac:dyDescent="0.2">
      <c r="B537" s="672" t="s">
        <v>590</v>
      </c>
      <c r="C537" s="257"/>
      <c r="D537" s="257"/>
      <c r="E537" s="257"/>
      <c r="F537" s="628" t="s">
        <v>544</v>
      </c>
      <c r="G537" s="203">
        <f>SUM('2.CAD NCCF'!G537,'3.USD NCCF'!G537,'4.EUR NCCF'!G537,'5.GBP NCCF'!G537,'6.Other(Incld) NCCF'!G537)</f>
        <v>0</v>
      </c>
      <c r="H537" s="191">
        <f>SUM('2.CAD NCCF'!H537,'3.USD NCCF'!H537,'4.EUR NCCF'!H537,'5.GBP NCCF'!H537,'6.Other(Incld) NCCF'!H537)</f>
        <v>0</v>
      </c>
      <c r="I537" s="179">
        <f>SUM('2.CAD NCCF'!I537,'3.USD NCCF'!I537,'4.EUR NCCF'!I537,'5.GBP NCCF'!I537,'6.Other(Incld) NCCF'!I537)</f>
        <v>0</v>
      </c>
      <c r="J537" s="179">
        <f>SUM('2.CAD NCCF'!J537,'3.USD NCCF'!J537,'4.EUR NCCF'!J537,'5.GBP NCCF'!J537,'6.Other(Incld) NCCF'!J537)</f>
        <v>0</v>
      </c>
      <c r="K537" s="197">
        <f>SUM('2.CAD NCCF'!K537,'3.USD NCCF'!K537,'4.EUR NCCF'!K537,'5.GBP NCCF'!K537,'6.Other(Incld) NCCF'!K537)</f>
        <v>0</v>
      </c>
      <c r="L537" s="178">
        <f>SUM('2.CAD NCCF'!L537,'3.USD NCCF'!L537,'4.EUR NCCF'!L537,'5.GBP NCCF'!L537,'6.Other(Incld) NCCF'!L537)</f>
        <v>0</v>
      </c>
      <c r="M537" s="192">
        <f>SUM('2.CAD NCCF'!M537,'3.USD NCCF'!M537,'4.EUR NCCF'!M537,'5.GBP NCCF'!M537,'6.Other(Incld) NCCF'!M537)</f>
        <v>0</v>
      </c>
      <c r="N537" s="182">
        <f>SUM('2.CAD NCCF'!N537,'3.USD NCCF'!N537,'4.EUR NCCF'!N537,'5.GBP NCCF'!N537,'6.Other(Incld) NCCF'!N537)</f>
        <v>0</v>
      </c>
      <c r="O537" s="182">
        <f>SUM('2.CAD NCCF'!O537,'3.USD NCCF'!O537,'4.EUR NCCF'!O537,'5.GBP NCCF'!O537,'6.Other(Incld) NCCF'!O537)</f>
        <v>0</v>
      </c>
      <c r="P537" s="182">
        <f>SUM('2.CAD NCCF'!P537,'3.USD NCCF'!P537,'4.EUR NCCF'!P537,'5.GBP NCCF'!P537,'6.Other(Incld) NCCF'!P537)</f>
        <v>0</v>
      </c>
      <c r="Q537" s="182">
        <f>SUM('2.CAD NCCF'!Q537,'3.USD NCCF'!Q537,'4.EUR NCCF'!Q537,'5.GBP NCCF'!Q537,'6.Other(Incld) NCCF'!Q537)</f>
        <v>0</v>
      </c>
      <c r="R537" s="182">
        <f>SUM('2.CAD NCCF'!R537,'3.USD NCCF'!R537,'4.EUR NCCF'!R537,'5.GBP NCCF'!R537,'6.Other(Incld) NCCF'!R537)</f>
        <v>0</v>
      </c>
      <c r="S537" s="182">
        <f>SUM('2.CAD NCCF'!S537,'3.USD NCCF'!S537,'4.EUR NCCF'!S537,'5.GBP NCCF'!S537,'6.Other(Incld) NCCF'!S537)</f>
        <v>0</v>
      </c>
      <c r="T537" s="182">
        <f>SUM('2.CAD NCCF'!T537,'3.USD NCCF'!T537,'4.EUR NCCF'!T537,'5.GBP NCCF'!T537,'6.Other(Incld) NCCF'!T537)</f>
        <v>0</v>
      </c>
      <c r="U537" s="182">
        <f>SUM('2.CAD NCCF'!U537,'3.USD NCCF'!U537,'4.EUR NCCF'!U537,'5.GBP NCCF'!U537,'6.Other(Incld) NCCF'!U537)</f>
        <v>0</v>
      </c>
      <c r="V537" s="195">
        <f>SUM('2.CAD NCCF'!V537,'3.USD NCCF'!V537,'4.EUR NCCF'!V537,'5.GBP NCCF'!V537,'6.Other(Incld) NCCF'!V537)</f>
        <v>0</v>
      </c>
      <c r="W537" s="125">
        <f>SUM('2.CAD NCCF'!W537,'3.USD NCCF'!W537,'4.EUR NCCF'!W537,'5.GBP NCCF'!W537,'6.Other(Incld) NCCF'!W537)</f>
        <v>0</v>
      </c>
      <c r="X537" s="72"/>
      <c r="Y537" s="367"/>
    </row>
    <row r="538" spans="2:25" s="129" customFormat="1" ht="12.75" customHeight="1" outlineLevel="2" x14ac:dyDescent="0.2">
      <c r="B538" s="672" t="s">
        <v>591</v>
      </c>
      <c r="C538" s="257"/>
      <c r="D538" s="257"/>
      <c r="E538" s="257"/>
      <c r="F538" s="629" t="s">
        <v>545</v>
      </c>
      <c r="G538" s="203">
        <f>SUM('2.CAD NCCF'!G538,'3.USD NCCF'!G538,'4.EUR NCCF'!G538,'5.GBP NCCF'!G538,'6.Other(Incld) NCCF'!G538)</f>
        <v>0</v>
      </c>
      <c r="H538" s="191">
        <f>SUM('2.CAD NCCF'!H538,'3.USD NCCF'!H538,'4.EUR NCCF'!H538,'5.GBP NCCF'!H538,'6.Other(Incld) NCCF'!H538)</f>
        <v>0</v>
      </c>
      <c r="I538" s="179">
        <f>SUM('2.CAD NCCF'!I538,'3.USD NCCF'!I538,'4.EUR NCCF'!I538,'5.GBP NCCF'!I538,'6.Other(Incld) NCCF'!I538)</f>
        <v>0</v>
      </c>
      <c r="J538" s="179">
        <f>SUM('2.CAD NCCF'!J538,'3.USD NCCF'!J538,'4.EUR NCCF'!J538,'5.GBP NCCF'!J538,'6.Other(Incld) NCCF'!J538)</f>
        <v>0</v>
      </c>
      <c r="K538" s="197">
        <f>SUM('2.CAD NCCF'!K538,'3.USD NCCF'!K538,'4.EUR NCCF'!K538,'5.GBP NCCF'!K538,'6.Other(Incld) NCCF'!K538)</f>
        <v>0</v>
      </c>
      <c r="L538" s="178">
        <f>SUM('2.CAD NCCF'!L538,'3.USD NCCF'!L538,'4.EUR NCCF'!L538,'5.GBP NCCF'!L538,'6.Other(Incld) NCCF'!L538)</f>
        <v>0</v>
      </c>
      <c r="M538" s="192">
        <f>SUM('2.CAD NCCF'!M538,'3.USD NCCF'!M538,'4.EUR NCCF'!M538,'5.GBP NCCF'!M538,'6.Other(Incld) NCCF'!M538)</f>
        <v>0</v>
      </c>
      <c r="N538" s="182">
        <f>SUM('2.CAD NCCF'!N538,'3.USD NCCF'!N538,'4.EUR NCCF'!N538,'5.GBP NCCF'!N538,'6.Other(Incld) NCCF'!N538)</f>
        <v>0</v>
      </c>
      <c r="O538" s="182">
        <f>SUM('2.CAD NCCF'!O538,'3.USD NCCF'!O538,'4.EUR NCCF'!O538,'5.GBP NCCF'!O538,'6.Other(Incld) NCCF'!O538)</f>
        <v>0</v>
      </c>
      <c r="P538" s="182">
        <f>SUM('2.CAD NCCF'!P538,'3.USD NCCF'!P538,'4.EUR NCCF'!P538,'5.GBP NCCF'!P538,'6.Other(Incld) NCCF'!P538)</f>
        <v>0</v>
      </c>
      <c r="Q538" s="182">
        <f>SUM('2.CAD NCCF'!Q538,'3.USD NCCF'!Q538,'4.EUR NCCF'!Q538,'5.GBP NCCF'!Q538,'6.Other(Incld) NCCF'!Q538)</f>
        <v>0</v>
      </c>
      <c r="R538" s="182">
        <f>SUM('2.CAD NCCF'!R538,'3.USD NCCF'!R538,'4.EUR NCCF'!R538,'5.GBP NCCF'!R538,'6.Other(Incld) NCCF'!R538)</f>
        <v>0</v>
      </c>
      <c r="S538" s="182">
        <f>SUM('2.CAD NCCF'!S538,'3.USD NCCF'!S538,'4.EUR NCCF'!S538,'5.GBP NCCF'!S538,'6.Other(Incld) NCCF'!S538)</f>
        <v>0</v>
      </c>
      <c r="T538" s="182">
        <f>SUM('2.CAD NCCF'!T538,'3.USD NCCF'!T538,'4.EUR NCCF'!T538,'5.GBP NCCF'!T538,'6.Other(Incld) NCCF'!T538)</f>
        <v>0</v>
      </c>
      <c r="U538" s="182">
        <f>SUM('2.CAD NCCF'!U538,'3.USD NCCF'!U538,'4.EUR NCCF'!U538,'5.GBP NCCF'!U538,'6.Other(Incld) NCCF'!U538)</f>
        <v>0</v>
      </c>
      <c r="V538" s="195">
        <f>SUM('2.CAD NCCF'!V538,'3.USD NCCF'!V538,'4.EUR NCCF'!V538,'5.GBP NCCF'!V538,'6.Other(Incld) NCCF'!V538)</f>
        <v>0</v>
      </c>
      <c r="W538" s="125">
        <f>SUM('2.CAD NCCF'!W538,'3.USD NCCF'!W538,'4.EUR NCCF'!W538,'5.GBP NCCF'!W538,'6.Other(Incld) NCCF'!W538)</f>
        <v>0</v>
      </c>
      <c r="X538" s="72"/>
      <c r="Y538" s="367"/>
    </row>
    <row r="539" spans="2:25" s="129" customFormat="1" ht="12.75" customHeight="1" outlineLevel="2" x14ac:dyDescent="0.2">
      <c r="B539" s="672" t="s">
        <v>591</v>
      </c>
      <c r="C539" s="257"/>
      <c r="D539" s="257"/>
      <c r="E539" s="257"/>
      <c r="F539" s="629" t="s">
        <v>546</v>
      </c>
      <c r="G539" s="203">
        <f>SUM('2.CAD NCCF'!G539,'3.USD NCCF'!G539,'4.EUR NCCF'!G539,'5.GBP NCCF'!G539,'6.Other(Incld) NCCF'!G539)</f>
        <v>0</v>
      </c>
      <c r="H539" s="191">
        <f>SUM('2.CAD NCCF'!H539,'3.USD NCCF'!H539,'4.EUR NCCF'!H539,'5.GBP NCCF'!H539,'6.Other(Incld) NCCF'!H539)</f>
        <v>0</v>
      </c>
      <c r="I539" s="179">
        <f>SUM('2.CAD NCCF'!I539,'3.USD NCCF'!I539,'4.EUR NCCF'!I539,'5.GBP NCCF'!I539,'6.Other(Incld) NCCF'!I539)</f>
        <v>0</v>
      </c>
      <c r="J539" s="179">
        <f>SUM('2.CAD NCCF'!J539,'3.USD NCCF'!J539,'4.EUR NCCF'!J539,'5.GBP NCCF'!J539,'6.Other(Incld) NCCF'!J539)</f>
        <v>0</v>
      </c>
      <c r="K539" s="197">
        <f>SUM('2.CAD NCCF'!K539,'3.USD NCCF'!K539,'4.EUR NCCF'!K539,'5.GBP NCCF'!K539,'6.Other(Incld) NCCF'!K539)</f>
        <v>0</v>
      </c>
      <c r="L539" s="178">
        <f>SUM('2.CAD NCCF'!L539,'3.USD NCCF'!L539,'4.EUR NCCF'!L539,'5.GBP NCCF'!L539,'6.Other(Incld) NCCF'!L539)</f>
        <v>0</v>
      </c>
      <c r="M539" s="192">
        <f>SUM('2.CAD NCCF'!M539,'3.USD NCCF'!M539,'4.EUR NCCF'!M539,'5.GBP NCCF'!M539,'6.Other(Incld) NCCF'!M539)</f>
        <v>0</v>
      </c>
      <c r="N539" s="182">
        <f>SUM('2.CAD NCCF'!N539,'3.USD NCCF'!N539,'4.EUR NCCF'!N539,'5.GBP NCCF'!N539,'6.Other(Incld) NCCF'!N539)</f>
        <v>0</v>
      </c>
      <c r="O539" s="182">
        <f>SUM('2.CAD NCCF'!O539,'3.USD NCCF'!O539,'4.EUR NCCF'!O539,'5.GBP NCCF'!O539,'6.Other(Incld) NCCF'!O539)</f>
        <v>0</v>
      </c>
      <c r="P539" s="182">
        <f>SUM('2.CAD NCCF'!P539,'3.USD NCCF'!P539,'4.EUR NCCF'!P539,'5.GBP NCCF'!P539,'6.Other(Incld) NCCF'!P539)</f>
        <v>0</v>
      </c>
      <c r="Q539" s="182">
        <f>SUM('2.CAD NCCF'!Q539,'3.USD NCCF'!Q539,'4.EUR NCCF'!Q539,'5.GBP NCCF'!Q539,'6.Other(Incld) NCCF'!Q539)</f>
        <v>0</v>
      </c>
      <c r="R539" s="182">
        <f>SUM('2.CAD NCCF'!R539,'3.USD NCCF'!R539,'4.EUR NCCF'!R539,'5.GBP NCCF'!R539,'6.Other(Incld) NCCF'!R539)</f>
        <v>0</v>
      </c>
      <c r="S539" s="182">
        <f>SUM('2.CAD NCCF'!S539,'3.USD NCCF'!S539,'4.EUR NCCF'!S539,'5.GBP NCCF'!S539,'6.Other(Incld) NCCF'!S539)</f>
        <v>0</v>
      </c>
      <c r="T539" s="182">
        <f>SUM('2.CAD NCCF'!T539,'3.USD NCCF'!T539,'4.EUR NCCF'!T539,'5.GBP NCCF'!T539,'6.Other(Incld) NCCF'!T539)</f>
        <v>0</v>
      </c>
      <c r="U539" s="182">
        <f>SUM('2.CAD NCCF'!U539,'3.USD NCCF'!U539,'4.EUR NCCF'!U539,'5.GBP NCCF'!U539,'6.Other(Incld) NCCF'!U539)</f>
        <v>0</v>
      </c>
      <c r="V539" s="195">
        <f>SUM('2.CAD NCCF'!V539,'3.USD NCCF'!V539,'4.EUR NCCF'!V539,'5.GBP NCCF'!V539,'6.Other(Incld) NCCF'!V539)</f>
        <v>0</v>
      </c>
      <c r="W539" s="125">
        <f>SUM('2.CAD NCCF'!W539,'3.USD NCCF'!W539,'4.EUR NCCF'!W539,'5.GBP NCCF'!W539,'6.Other(Incld) NCCF'!W539)</f>
        <v>0</v>
      </c>
      <c r="X539" s="72"/>
      <c r="Y539" s="367"/>
    </row>
    <row r="540" spans="2:25" s="129" customFormat="1" ht="12.75" customHeight="1" outlineLevel="2" x14ac:dyDescent="0.2">
      <c r="B540" s="672" t="s">
        <v>591</v>
      </c>
      <c r="C540" s="257"/>
      <c r="D540" s="257"/>
      <c r="E540" s="257"/>
      <c r="F540" s="629" t="s">
        <v>547</v>
      </c>
      <c r="G540" s="203">
        <f>SUM('2.CAD NCCF'!G540,'3.USD NCCF'!G540,'4.EUR NCCF'!G540,'5.GBP NCCF'!G540,'6.Other(Incld) NCCF'!G540)</f>
        <v>0</v>
      </c>
      <c r="H540" s="191">
        <f>SUM('2.CAD NCCF'!H540,'3.USD NCCF'!H540,'4.EUR NCCF'!H540,'5.GBP NCCF'!H540,'6.Other(Incld) NCCF'!H540)</f>
        <v>0</v>
      </c>
      <c r="I540" s="179">
        <f>SUM('2.CAD NCCF'!I540,'3.USD NCCF'!I540,'4.EUR NCCF'!I540,'5.GBP NCCF'!I540,'6.Other(Incld) NCCF'!I540)</f>
        <v>0</v>
      </c>
      <c r="J540" s="179">
        <f>SUM('2.CAD NCCF'!J540,'3.USD NCCF'!J540,'4.EUR NCCF'!J540,'5.GBP NCCF'!J540,'6.Other(Incld) NCCF'!J540)</f>
        <v>0</v>
      </c>
      <c r="K540" s="197">
        <f>SUM('2.CAD NCCF'!K540,'3.USD NCCF'!K540,'4.EUR NCCF'!K540,'5.GBP NCCF'!K540,'6.Other(Incld) NCCF'!K540)</f>
        <v>0</v>
      </c>
      <c r="L540" s="178">
        <f>SUM('2.CAD NCCF'!L540,'3.USD NCCF'!L540,'4.EUR NCCF'!L540,'5.GBP NCCF'!L540,'6.Other(Incld) NCCF'!L540)</f>
        <v>0</v>
      </c>
      <c r="M540" s="192">
        <f>SUM('2.CAD NCCF'!M540,'3.USD NCCF'!M540,'4.EUR NCCF'!M540,'5.GBP NCCF'!M540,'6.Other(Incld) NCCF'!M540)</f>
        <v>0</v>
      </c>
      <c r="N540" s="182">
        <f>SUM('2.CAD NCCF'!N540,'3.USD NCCF'!N540,'4.EUR NCCF'!N540,'5.GBP NCCF'!N540,'6.Other(Incld) NCCF'!N540)</f>
        <v>0</v>
      </c>
      <c r="O540" s="182">
        <f>SUM('2.CAD NCCF'!O540,'3.USD NCCF'!O540,'4.EUR NCCF'!O540,'5.GBP NCCF'!O540,'6.Other(Incld) NCCF'!O540)</f>
        <v>0</v>
      </c>
      <c r="P540" s="182">
        <f>SUM('2.CAD NCCF'!P540,'3.USD NCCF'!P540,'4.EUR NCCF'!P540,'5.GBP NCCF'!P540,'6.Other(Incld) NCCF'!P540)</f>
        <v>0</v>
      </c>
      <c r="Q540" s="182">
        <f>SUM('2.CAD NCCF'!Q540,'3.USD NCCF'!Q540,'4.EUR NCCF'!Q540,'5.GBP NCCF'!Q540,'6.Other(Incld) NCCF'!Q540)</f>
        <v>0</v>
      </c>
      <c r="R540" s="182">
        <f>SUM('2.CAD NCCF'!R540,'3.USD NCCF'!R540,'4.EUR NCCF'!R540,'5.GBP NCCF'!R540,'6.Other(Incld) NCCF'!R540)</f>
        <v>0</v>
      </c>
      <c r="S540" s="182">
        <f>SUM('2.CAD NCCF'!S540,'3.USD NCCF'!S540,'4.EUR NCCF'!S540,'5.GBP NCCF'!S540,'6.Other(Incld) NCCF'!S540)</f>
        <v>0</v>
      </c>
      <c r="T540" s="182">
        <f>SUM('2.CAD NCCF'!T540,'3.USD NCCF'!T540,'4.EUR NCCF'!T540,'5.GBP NCCF'!T540,'6.Other(Incld) NCCF'!T540)</f>
        <v>0</v>
      </c>
      <c r="U540" s="182">
        <f>SUM('2.CAD NCCF'!U540,'3.USD NCCF'!U540,'4.EUR NCCF'!U540,'5.GBP NCCF'!U540,'6.Other(Incld) NCCF'!U540)</f>
        <v>0</v>
      </c>
      <c r="V540" s="195">
        <f>SUM('2.CAD NCCF'!V540,'3.USD NCCF'!V540,'4.EUR NCCF'!V540,'5.GBP NCCF'!V540,'6.Other(Incld) NCCF'!V540)</f>
        <v>0</v>
      </c>
      <c r="W540" s="125">
        <f>SUM('2.CAD NCCF'!W540,'3.USD NCCF'!W540,'4.EUR NCCF'!W540,'5.GBP NCCF'!W540,'6.Other(Incld) NCCF'!W540)</f>
        <v>0</v>
      </c>
      <c r="X540" s="72"/>
      <c r="Y540" s="367"/>
    </row>
    <row r="541" spans="2:25" s="129" customFormat="1" ht="12.75" customHeight="1" outlineLevel="2" x14ac:dyDescent="0.2">
      <c r="B541" s="672" t="s">
        <v>591</v>
      </c>
      <c r="C541" s="257"/>
      <c r="D541" s="257"/>
      <c r="E541" s="257"/>
      <c r="F541" s="629" t="s">
        <v>548</v>
      </c>
      <c r="G541" s="190">
        <f>SUM('2.CAD NCCF'!G541,'3.USD NCCF'!G541,'4.EUR NCCF'!G541,'5.GBP NCCF'!G541,'6.Other(Incld) NCCF'!G541)</f>
        <v>0</v>
      </c>
      <c r="H541" s="191">
        <f>SUM('2.CAD NCCF'!H541,'3.USD NCCF'!H541,'4.EUR NCCF'!H541,'5.GBP NCCF'!H541,'6.Other(Incld) NCCF'!H541)</f>
        <v>0</v>
      </c>
      <c r="I541" s="179">
        <f>SUM('2.CAD NCCF'!I541,'3.USD NCCF'!I541,'4.EUR NCCF'!I541,'5.GBP NCCF'!I541,'6.Other(Incld) NCCF'!I541)</f>
        <v>0</v>
      </c>
      <c r="J541" s="179">
        <f>SUM('2.CAD NCCF'!J541,'3.USD NCCF'!J541,'4.EUR NCCF'!J541,'5.GBP NCCF'!J541,'6.Other(Incld) NCCF'!J541)</f>
        <v>0</v>
      </c>
      <c r="K541" s="197">
        <f>SUM('2.CAD NCCF'!K541,'3.USD NCCF'!K541,'4.EUR NCCF'!K541,'5.GBP NCCF'!K541,'6.Other(Incld) NCCF'!K541)</f>
        <v>0</v>
      </c>
      <c r="L541" s="178">
        <f>SUM('2.CAD NCCF'!L541,'3.USD NCCF'!L541,'4.EUR NCCF'!L541,'5.GBP NCCF'!L541,'6.Other(Incld) NCCF'!L541)</f>
        <v>0</v>
      </c>
      <c r="M541" s="192">
        <f>SUM('2.CAD NCCF'!M541,'3.USD NCCF'!M541,'4.EUR NCCF'!M541,'5.GBP NCCF'!M541,'6.Other(Incld) NCCF'!M541)</f>
        <v>0</v>
      </c>
      <c r="N541" s="182">
        <f>SUM('2.CAD NCCF'!N541,'3.USD NCCF'!N541,'4.EUR NCCF'!N541,'5.GBP NCCF'!N541,'6.Other(Incld) NCCF'!N541)</f>
        <v>0</v>
      </c>
      <c r="O541" s="182">
        <f>SUM('2.CAD NCCF'!O541,'3.USD NCCF'!O541,'4.EUR NCCF'!O541,'5.GBP NCCF'!O541,'6.Other(Incld) NCCF'!O541)</f>
        <v>0</v>
      </c>
      <c r="P541" s="182">
        <f>SUM('2.CAD NCCF'!P541,'3.USD NCCF'!P541,'4.EUR NCCF'!P541,'5.GBP NCCF'!P541,'6.Other(Incld) NCCF'!P541)</f>
        <v>0</v>
      </c>
      <c r="Q541" s="182">
        <f>SUM('2.CAD NCCF'!Q541,'3.USD NCCF'!Q541,'4.EUR NCCF'!Q541,'5.GBP NCCF'!Q541,'6.Other(Incld) NCCF'!Q541)</f>
        <v>0</v>
      </c>
      <c r="R541" s="182">
        <f>SUM('2.CAD NCCF'!R541,'3.USD NCCF'!R541,'4.EUR NCCF'!R541,'5.GBP NCCF'!R541,'6.Other(Incld) NCCF'!R541)</f>
        <v>0</v>
      </c>
      <c r="S541" s="182">
        <f>SUM('2.CAD NCCF'!S541,'3.USD NCCF'!S541,'4.EUR NCCF'!S541,'5.GBP NCCF'!S541,'6.Other(Incld) NCCF'!S541)</f>
        <v>0</v>
      </c>
      <c r="T541" s="182">
        <f>SUM('2.CAD NCCF'!T541,'3.USD NCCF'!T541,'4.EUR NCCF'!T541,'5.GBP NCCF'!T541,'6.Other(Incld) NCCF'!T541)</f>
        <v>0</v>
      </c>
      <c r="U541" s="182">
        <f>SUM('2.CAD NCCF'!U541,'3.USD NCCF'!U541,'4.EUR NCCF'!U541,'5.GBP NCCF'!U541,'6.Other(Incld) NCCF'!U541)</f>
        <v>0</v>
      </c>
      <c r="V541" s="195">
        <f>SUM('2.CAD NCCF'!V541,'3.USD NCCF'!V541,'4.EUR NCCF'!V541,'5.GBP NCCF'!V541,'6.Other(Incld) NCCF'!V541)</f>
        <v>0</v>
      </c>
      <c r="W541" s="125">
        <f>SUM('2.CAD NCCF'!W541,'3.USD NCCF'!W541,'4.EUR NCCF'!W541,'5.GBP NCCF'!W541,'6.Other(Incld) NCCF'!W541)</f>
        <v>0</v>
      </c>
      <c r="X541" s="72"/>
      <c r="Y541" s="367"/>
    </row>
    <row r="542" spans="2:25" s="129" customFormat="1" ht="12.75" customHeight="1" outlineLevel="2" x14ac:dyDescent="0.2">
      <c r="B542" s="256"/>
      <c r="C542" s="257"/>
      <c r="D542" s="592" t="s">
        <v>473</v>
      </c>
      <c r="E542" s="592"/>
      <c r="F542" s="593"/>
      <c r="G542" s="69">
        <f t="shared" ref="G542:W542" si="116">SUBTOTAL(9,G543:G544)</f>
        <v>0</v>
      </c>
      <c r="H542" s="34">
        <f t="shared" si="116"/>
        <v>0</v>
      </c>
      <c r="I542" s="34">
        <f t="shared" si="116"/>
        <v>0</v>
      </c>
      <c r="J542" s="34">
        <f t="shared" si="116"/>
        <v>0</v>
      </c>
      <c r="K542" s="37">
        <f t="shared" si="116"/>
        <v>0</v>
      </c>
      <c r="L542" s="34">
        <f t="shared" si="116"/>
        <v>0</v>
      </c>
      <c r="M542" s="36">
        <f t="shared" si="116"/>
        <v>0</v>
      </c>
      <c r="N542" s="34">
        <f t="shared" si="116"/>
        <v>0</v>
      </c>
      <c r="O542" s="34">
        <f t="shared" si="116"/>
        <v>0</v>
      </c>
      <c r="P542" s="34">
        <f t="shared" si="116"/>
        <v>0</v>
      </c>
      <c r="Q542" s="34">
        <f t="shared" si="116"/>
        <v>0</v>
      </c>
      <c r="R542" s="34">
        <f t="shared" si="116"/>
        <v>0</v>
      </c>
      <c r="S542" s="34">
        <f t="shared" si="116"/>
        <v>0</v>
      </c>
      <c r="T542" s="34">
        <f t="shared" si="116"/>
        <v>0</v>
      </c>
      <c r="U542" s="34">
        <f t="shared" si="116"/>
        <v>0</v>
      </c>
      <c r="V542" s="34">
        <f t="shared" si="116"/>
        <v>0</v>
      </c>
      <c r="W542" s="33">
        <f t="shared" si="116"/>
        <v>0</v>
      </c>
      <c r="X542" s="72"/>
      <c r="Y542" s="370"/>
    </row>
    <row r="543" spans="2:25" s="129" customFormat="1" ht="12.75" customHeight="1" outlineLevel="2" x14ac:dyDescent="0.2">
      <c r="B543" s="672" t="s">
        <v>591</v>
      </c>
      <c r="C543" s="257"/>
      <c r="D543" s="594"/>
      <c r="E543" s="594"/>
      <c r="F543" s="630" t="s">
        <v>549</v>
      </c>
      <c r="G543" s="203">
        <f>SUM('2.CAD NCCF'!G543,'3.USD NCCF'!G543,'4.EUR NCCF'!G543,'5.GBP NCCF'!G543,'6.Other(Incld) NCCF'!G543)</f>
        <v>0</v>
      </c>
      <c r="H543" s="191">
        <f>SUM('2.CAD NCCF'!H543,'3.USD NCCF'!H543,'4.EUR NCCF'!H543,'5.GBP NCCF'!H543,'6.Other(Incld) NCCF'!H543)</f>
        <v>0</v>
      </c>
      <c r="I543" s="179">
        <f>SUM('2.CAD NCCF'!I543,'3.USD NCCF'!I543,'4.EUR NCCF'!I543,'5.GBP NCCF'!I543,'6.Other(Incld) NCCF'!I543)</f>
        <v>0</v>
      </c>
      <c r="J543" s="179">
        <f>SUM('2.CAD NCCF'!J543,'3.USD NCCF'!J543,'4.EUR NCCF'!J543,'5.GBP NCCF'!J543,'6.Other(Incld) NCCF'!J543)</f>
        <v>0</v>
      </c>
      <c r="K543" s="197">
        <f>SUM('2.CAD NCCF'!K543,'3.USD NCCF'!K543,'4.EUR NCCF'!K543,'5.GBP NCCF'!K543,'6.Other(Incld) NCCF'!K543)</f>
        <v>0</v>
      </c>
      <c r="L543" s="178">
        <f>SUM('2.CAD NCCF'!L543,'3.USD NCCF'!L543,'4.EUR NCCF'!L543,'5.GBP NCCF'!L543,'6.Other(Incld) NCCF'!L543)</f>
        <v>0</v>
      </c>
      <c r="M543" s="192">
        <f>SUM('2.CAD NCCF'!M543,'3.USD NCCF'!M543,'4.EUR NCCF'!M543,'5.GBP NCCF'!M543,'6.Other(Incld) NCCF'!M543)</f>
        <v>0</v>
      </c>
      <c r="N543" s="182">
        <f>SUM('2.CAD NCCF'!N543,'3.USD NCCF'!N543,'4.EUR NCCF'!N543,'5.GBP NCCF'!N543,'6.Other(Incld) NCCF'!N543)</f>
        <v>0</v>
      </c>
      <c r="O543" s="182">
        <f>SUM('2.CAD NCCF'!O543,'3.USD NCCF'!O543,'4.EUR NCCF'!O543,'5.GBP NCCF'!O543,'6.Other(Incld) NCCF'!O543)</f>
        <v>0</v>
      </c>
      <c r="P543" s="182">
        <f>SUM('2.CAD NCCF'!P543,'3.USD NCCF'!P543,'4.EUR NCCF'!P543,'5.GBP NCCF'!P543,'6.Other(Incld) NCCF'!P543)</f>
        <v>0</v>
      </c>
      <c r="Q543" s="182">
        <f>SUM('2.CAD NCCF'!Q543,'3.USD NCCF'!Q543,'4.EUR NCCF'!Q543,'5.GBP NCCF'!Q543,'6.Other(Incld) NCCF'!Q543)</f>
        <v>0</v>
      </c>
      <c r="R543" s="182">
        <f>SUM('2.CAD NCCF'!R543,'3.USD NCCF'!R543,'4.EUR NCCF'!R543,'5.GBP NCCF'!R543,'6.Other(Incld) NCCF'!R543)</f>
        <v>0</v>
      </c>
      <c r="S543" s="182">
        <f>SUM('2.CAD NCCF'!S543,'3.USD NCCF'!S543,'4.EUR NCCF'!S543,'5.GBP NCCF'!S543,'6.Other(Incld) NCCF'!S543)</f>
        <v>0</v>
      </c>
      <c r="T543" s="182">
        <f>SUM('2.CAD NCCF'!T543,'3.USD NCCF'!T543,'4.EUR NCCF'!T543,'5.GBP NCCF'!T543,'6.Other(Incld) NCCF'!T543)</f>
        <v>0</v>
      </c>
      <c r="U543" s="182">
        <f>SUM('2.CAD NCCF'!U543,'3.USD NCCF'!U543,'4.EUR NCCF'!U543,'5.GBP NCCF'!U543,'6.Other(Incld) NCCF'!U543)</f>
        <v>0</v>
      </c>
      <c r="V543" s="195">
        <f>SUM('2.CAD NCCF'!V543,'3.USD NCCF'!V543,'4.EUR NCCF'!V543,'5.GBP NCCF'!V543,'6.Other(Incld) NCCF'!V543)</f>
        <v>0</v>
      </c>
      <c r="W543" s="125">
        <f>SUM('2.CAD NCCF'!W543,'3.USD NCCF'!W543,'4.EUR NCCF'!W543,'5.GBP NCCF'!W543,'6.Other(Incld) NCCF'!W543)</f>
        <v>0</v>
      </c>
      <c r="X543" s="72"/>
      <c r="Y543" s="367"/>
    </row>
    <row r="544" spans="2:25" s="129" customFormat="1" ht="12.75" customHeight="1" outlineLevel="2" x14ac:dyDescent="0.2">
      <c r="B544" s="672" t="s">
        <v>591</v>
      </c>
      <c r="C544" s="257"/>
      <c r="D544" s="594"/>
      <c r="E544" s="594"/>
      <c r="F544" s="630" t="s">
        <v>550</v>
      </c>
      <c r="G544" s="190">
        <f>SUM('2.CAD NCCF'!G544,'3.USD NCCF'!G544,'4.EUR NCCF'!G544,'5.GBP NCCF'!G544,'6.Other(Incld) NCCF'!G544)</f>
        <v>0</v>
      </c>
      <c r="H544" s="191">
        <f>SUM('2.CAD NCCF'!H544,'3.USD NCCF'!H544,'4.EUR NCCF'!H544,'5.GBP NCCF'!H544,'6.Other(Incld) NCCF'!H544)</f>
        <v>0</v>
      </c>
      <c r="I544" s="179">
        <f>SUM('2.CAD NCCF'!I544,'3.USD NCCF'!I544,'4.EUR NCCF'!I544,'5.GBP NCCF'!I544,'6.Other(Incld) NCCF'!I544)</f>
        <v>0</v>
      </c>
      <c r="J544" s="179">
        <f>SUM('2.CAD NCCF'!J544,'3.USD NCCF'!J544,'4.EUR NCCF'!J544,'5.GBP NCCF'!J544,'6.Other(Incld) NCCF'!J544)</f>
        <v>0</v>
      </c>
      <c r="K544" s="197">
        <f>SUM('2.CAD NCCF'!K544,'3.USD NCCF'!K544,'4.EUR NCCF'!K544,'5.GBP NCCF'!K544,'6.Other(Incld) NCCF'!K544)</f>
        <v>0</v>
      </c>
      <c r="L544" s="178">
        <f>SUM('2.CAD NCCF'!L544,'3.USD NCCF'!L544,'4.EUR NCCF'!L544,'5.GBP NCCF'!L544,'6.Other(Incld) NCCF'!L544)</f>
        <v>0</v>
      </c>
      <c r="M544" s="192">
        <f>SUM('2.CAD NCCF'!M544,'3.USD NCCF'!M544,'4.EUR NCCF'!M544,'5.GBP NCCF'!M544,'6.Other(Incld) NCCF'!M544)</f>
        <v>0</v>
      </c>
      <c r="N544" s="182">
        <f>SUM('2.CAD NCCF'!N544,'3.USD NCCF'!N544,'4.EUR NCCF'!N544,'5.GBP NCCF'!N544,'6.Other(Incld) NCCF'!N544)</f>
        <v>0</v>
      </c>
      <c r="O544" s="182">
        <f>SUM('2.CAD NCCF'!O544,'3.USD NCCF'!O544,'4.EUR NCCF'!O544,'5.GBP NCCF'!O544,'6.Other(Incld) NCCF'!O544)</f>
        <v>0</v>
      </c>
      <c r="P544" s="182">
        <f>SUM('2.CAD NCCF'!P544,'3.USD NCCF'!P544,'4.EUR NCCF'!P544,'5.GBP NCCF'!P544,'6.Other(Incld) NCCF'!P544)</f>
        <v>0</v>
      </c>
      <c r="Q544" s="182">
        <f>SUM('2.CAD NCCF'!Q544,'3.USD NCCF'!Q544,'4.EUR NCCF'!Q544,'5.GBP NCCF'!Q544,'6.Other(Incld) NCCF'!Q544)</f>
        <v>0</v>
      </c>
      <c r="R544" s="182">
        <f>SUM('2.CAD NCCF'!R544,'3.USD NCCF'!R544,'4.EUR NCCF'!R544,'5.GBP NCCF'!R544,'6.Other(Incld) NCCF'!R544)</f>
        <v>0</v>
      </c>
      <c r="S544" s="182">
        <f>SUM('2.CAD NCCF'!S544,'3.USD NCCF'!S544,'4.EUR NCCF'!S544,'5.GBP NCCF'!S544,'6.Other(Incld) NCCF'!S544)</f>
        <v>0</v>
      </c>
      <c r="T544" s="182">
        <f>SUM('2.CAD NCCF'!T544,'3.USD NCCF'!T544,'4.EUR NCCF'!T544,'5.GBP NCCF'!T544,'6.Other(Incld) NCCF'!T544)</f>
        <v>0</v>
      </c>
      <c r="U544" s="182">
        <f>SUM('2.CAD NCCF'!U544,'3.USD NCCF'!U544,'4.EUR NCCF'!U544,'5.GBP NCCF'!U544,'6.Other(Incld) NCCF'!U544)</f>
        <v>0</v>
      </c>
      <c r="V544" s="195">
        <f>SUM('2.CAD NCCF'!V544,'3.USD NCCF'!V544,'4.EUR NCCF'!V544,'5.GBP NCCF'!V544,'6.Other(Incld) NCCF'!V544)</f>
        <v>0</v>
      </c>
      <c r="W544" s="125">
        <f>SUM('2.CAD NCCF'!W544,'3.USD NCCF'!W544,'4.EUR NCCF'!W544,'5.GBP NCCF'!W544,'6.Other(Incld) NCCF'!W544)</f>
        <v>0</v>
      </c>
      <c r="X544" s="72"/>
      <c r="Y544" s="367"/>
    </row>
    <row r="545" spans="2:25" s="129" customFormat="1" ht="12.75" customHeight="1" x14ac:dyDescent="0.2">
      <c r="B545" s="256"/>
      <c r="C545" s="257"/>
      <c r="D545" s="23" t="s">
        <v>446</v>
      </c>
      <c r="E545" s="23"/>
      <c r="F545" s="23"/>
      <c r="G545" s="69">
        <f t="shared" ref="G545:W545" si="117">SUBTOTAL(9,G546:G550)</f>
        <v>0</v>
      </c>
      <c r="H545" s="34">
        <f t="shared" si="117"/>
        <v>0</v>
      </c>
      <c r="I545" s="34">
        <f t="shared" si="117"/>
        <v>0</v>
      </c>
      <c r="J545" s="34">
        <f t="shared" si="117"/>
        <v>0</v>
      </c>
      <c r="K545" s="37">
        <f t="shared" si="117"/>
        <v>0</v>
      </c>
      <c r="L545" s="34">
        <f t="shared" si="117"/>
        <v>0</v>
      </c>
      <c r="M545" s="36">
        <f t="shared" si="117"/>
        <v>0</v>
      </c>
      <c r="N545" s="34">
        <f t="shared" si="117"/>
        <v>0</v>
      </c>
      <c r="O545" s="34">
        <f t="shared" si="117"/>
        <v>0</v>
      </c>
      <c r="P545" s="34">
        <f t="shared" si="117"/>
        <v>0</v>
      </c>
      <c r="Q545" s="34">
        <f t="shared" si="117"/>
        <v>0</v>
      </c>
      <c r="R545" s="34">
        <f t="shared" si="117"/>
        <v>0</v>
      </c>
      <c r="S545" s="34">
        <f t="shared" si="117"/>
        <v>0</v>
      </c>
      <c r="T545" s="34">
        <f t="shared" si="117"/>
        <v>0</v>
      </c>
      <c r="U545" s="34">
        <f t="shared" si="117"/>
        <v>0</v>
      </c>
      <c r="V545" s="34">
        <f t="shared" si="117"/>
        <v>0</v>
      </c>
      <c r="W545" s="33">
        <f t="shared" si="117"/>
        <v>0</v>
      </c>
      <c r="Y545" s="370"/>
    </row>
    <row r="546" spans="2:25" s="129" customFormat="1" ht="12.75" customHeight="1" outlineLevel="1" x14ac:dyDescent="0.2">
      <c r="B546" s="672" t="s">
        <v>591</v>
      </c>
      <c r="C546" s="257"/>
      <c r="D546" s="257"/>
      <c r="E546" s="257"/>
      <c r="F546" s="629" t="s">
        <v>551</v>
      </c>
      <c r="G546" s="203">
        <f>SUM('2.CAD NCCF'!G546,'3.USD NCCF'!G546,'4.EUR NCCF'!G546,'5.GBP NCCF'!G546,'6.Other(Incld) NCCF'!G546)</f>
        <v>0</v>
      </c>
      <c r="H546" s="191">
        <f>SUM('2.CAD NCCF'!H546,'3.USD NCCF'!H546,'4.EUR NCCF'!H546,'5.GBP NCCF'!H546,'6.Other(Incld) NCCF'!H546)</f>
        <v>0</v>
      </c>
      <c r="I546" s="179">
        <f>SUM('2.CAD NCCF'!I546,'3.USD NCCF'!I546,'4.EUR NCCF'!I546,'5.GBP NCCF'!I546,'6.Other(Incld) NCCF'!I546)</f>
        <v>0</v>
      </c>
      <c r="J546" s="179">
        <f>SUM('2.CAD NCCF'!J546,'3.USD NCCF'!J546,'4.EUR NCCF'!J546,'5.GBP NCCF'!J546,'6.Other(Incld) NCCF'!J546)</f>
        <v>0</v>
      </c>
      <c r="K546" s="197">
        <f>SUM('2.CAD NCCF'!K546,'3.USD NCCF'!K546,'4.EUR NCCF'!K546,'5.GBP NCCF'!K546,'6.Other(Incld) NCCF'!K546)</f>
        <v>0</v>
      </c>
      <c r="L546" s="178">
        <f>SUM('2.CAD NCCF'!L546,'3.USD NCCF'!L546,'4.EUR NCCF'!L546,'5.GBP NCCF'!L546,'6.Other(Incld) NCCF'!L546)</f>
        <v>0</v>
      </c>
      <c r="M546" s="192">
        <f>SUM('2.CAD NCCF'!M546,'3.USD NCCF'!M546,'4.EUR NCCF'!M546,'5.GBP NCCF'!M546,'6.Other(Incld) NCCF'!M546)</f>
        <v>0</v>
      </c>
      <c r="N546" s="182">
        <f>SUM('2.CAD NCCF'!N546,'3.USD NCCF'!N546,'4.EUR NCCF'!N546,'5.GBP NCCF'!N546,'6.Other(Incld) NCCF'!N546)</f>
        <v>0</v>
      </c>
      <c r="O546" s="182">
        <f>SUM('2.CAD NCCF'!O546,'3.USD NCCF'!O546,'4.EUR NCCF'!O546,'5.GBP NCCF'!O546,'6.Other(Incld) NCCF'!O546)</f>
        <v>0</v>
      </c>
      <c r="P546" s="182">
        <f>SUM('2.CAD NCCF'!P546,'3.USD NCCF'!P546,'4.EUR NCCF'!P546,'5.GBP NCCF'!P546,'6.Other(Incld) NCCF'!P546)</f>
        <v>0</v>
      </c>
      <c r="Q546" s="182">
        <f>SUM('2.CAD NCCF'!Q546,'3.USD NCCF'!Q546,'4.EUR NCCF'!Q546,'5.GBP NCCF'!Q546,'6.Other(Incld) NCCF'!Q546)</f>
        <v>0</v>
      </c>
      <c r="R546" s="182">
        <f>SUM('2.CAD NCCF'!R546,'3.USD NCCF'!R546,'4.EUR NCCF'!R546,'5.GBP NCCF'!R546,'6.Other(Incld) NCCF'!R546)</f>
        <v>0</v>
      </c>
      <c r="S546" s="182">
        <f>SUM('2.CAD NCCF'!S546,'3.USD NCCF'!S546,'4.EUR NCCF'!S546,'5.GBP NCCF'!S546,'6.Other(Incld) NCCF'!S546)</f>
        <v>0</v>
      </c>
      <c r="T546" s="182">
        <f>SUM('2.CAD NCCF'!T546,'3.USD NCCF'!T546,'4.EUR NCCF'!T546,'5.GBP NCCF'!T546,'6.Other(Incld) NCCF'!T546)</f>
        <v>0</v>
      </c>
      <c r="U546" s="182">
        <f>SUM('2.CAD NCCF'!U546,'3.USD NCCF'!U546,'4.EUR NCCF'!U546,'5.GBP NCCF'!U546,'6.Other(Incld) NCCF'!U546)</f>
        <v>0</v>
      </c>
      <c r="V546" s="195">
        <f>SUM('2.CAD NCCF'!V546,'3.USD NCCF'!V546,'4.EUR NCCF'!V546,'5.GBP NCCF'!V546,'6.Other(Incld) NCCF'!V546)</f>
        <v>0</v>
      </c>
      <c r="W546" s="125">
        <f>SUM('2.CAD NCCF'!W546,'3.USD NCCF'!W546,'4.EUR NCCF'!W546,'5.GBP NCCF'!W546,'6.Other(Incld) NCCF'!W546)</f>
        <v>0</v>
      </c>
      <c r="X546" s="72"/>
      <c r="Y546" s="367"/>
    </row>
    <row r="547" spans="2:25" s="129" customFormat="1" ht="12.75" customHeight="1" outlineLevel="1" x14ac:dyDescent="0.2">
      <c r="B547" s="672" t="s">
        <v>591</v>
      </c>
      <c r="C547" s="257"/>
      <c r="D547" s="257"/>
      <c r="E547" s="257"/>
      <c r="F547" s="629" t="s">
        <v>552</v>
      </c>
      <c r="G547" s="203">
        <f>SUM('2.CAD NCCF'!G547,'3.USD NCCF'!G547,'4.EUR NCCF'!G547,'5.GBP NCCF'!G547,'6.Other(Incld) NCCF'!G547)</f>
        <v>0</v>
      </c>
      <c r="H547" s="191">
        <f>SUM('2.CAD NCCF'!H547,'3.USD NCCF'!H547,'4.EUR NCCF'!H547,'5.GBP NCCF'!H547,'6.Other(Incld) NCCF'!H547)</f>
        <v>0</v>
      </c>
      <c r="I547" s="179">
        <f>SUM('2.CAD NCCF'!I547,'3.USD NCCF'!I547,'4.EUR NCCF'!I547,'5.GBP NCCF'!I547,'6.Other(Incld) NCCF'!I547)</f>
        <v>0</v>
      </c>
      <c r="J547" s="179">
        <f>SUM('2.CAD NCCF'!J547,'3.USD NCCF'!J547,'4.EUR NCCF'!J547,'5.GBP NCCF'!J547,'6.Other(Incld) NCCF'!J547)</f>
        <v>0</v>
      </c>
      <c r="K547" s="197">
        <f>SUM('2.CAD NCCF'!K547,'3.USD NCCF'!K547,'4.EUR NCCF'!K547,'5.GBP NCCF'!K547,'6.Other(Incld) NCCF'!K547)</f>
        <v>0</v>
      </c>
      <c r="L547" s="178">
        <f>SUM('2.CAD NCCF'!L547,'3.USD NCCF'!L547,'4.EUR NCCF'!L547,'5.GBP NCCF'!L547,'6.Other(Incld) NCCF'!L547)</f>
        <v>0</v>
      </c>
      <c r="M547" s="192">
        <f>SUM('2.CAD NCCF'!M547,'3.USD NCCF'!M547,'4.EUR NCCF'!M547,'5.GBP NCCF'!M547,'6.Other(Incld) NCCF'!M547)</f>
        <v>0</v>
      </c>
      <c r="N547" s="182">
        <f>SUM('2.CAD NCCF'!N547,'3.USD NCCF'!N547,'4.EUR NCCF'!N547,'5.GBP NCCF'!N547,'6.Other(Incld) NCCF'!N547)</f>
        <v>0</v>
      </c>
      <c r="O547" s="182">
        <f>SUM('2.CAD NCCF'!O547,'3.USD NCCF'!O547,'4.EUR NCCF'!O547,'5.GBP NCCF'!O547,'6.Other(Incld) NCCF'!O547)</f>
        <v>0</v>
      </c>
      <c r="P547" s="182">
        <f>SUM('2.CAD NCCF'!P547,'3.USD NCCF'!P547,'4.EUR NCCF'!P547,'5.GBP NCCF'!P547,'6.Other(Incld) NCCF'!P547)</f>
        <v>0</v>
      </c>
      <c r="Q547" s="182">
        <f>SUM('2.CAD NCCF'!Q547,'3.USD NCCF'!Q547,'4.EUR NCCF'!Q547,'5.GBP NCCF'!Q547,'6.Other(Incld) NCCF'!Q547)</f>
        <v>0</v>
      </c>
      <c r="R547" s="182">
        <f>SUM('2.CAD NCCF'!R547,'3.USD NCCF'!R547,'4.EUR NCCF'!R547,'5.GBP NCCF'!R547,'6.Other(Incld) NCCF'!R547)</f>
        <v>0</v>
      </c>
      <c r="S547" s="182">
        <f>SUM('2.CAD NCCF'!S547,'3.USD NCCF'!S547,'4.EUR NCCF'!S547,'5.GBP NCCF'!S547,'6.Other(Incld) NCCF'!S547)</f>
        <v>0</v>
      </c>
      <c r="T547" s="182">
        <f>SUM('2.CAD NCCF'!T547,'3.USD NCCF'!T547,'4.EUR NCCF'!T547,'5.GBP NCCF'!T547,'6.Other(Incld) NCCF'!T547)</f>
        <v>0</v>
      </c>
      <c r="U547" s="182">
        <f>SUM('2.CAD NCCF'!U547,'3.USD NCCF'!U547,'4.EUR NCCF'!U547,'5.GBP NCCF'!U547,'6.Other(Incld) NCCF'!U547)</f>
        <v>0</v>
      </c>
      <c r="V547" s="195">
        <f>SUM('2.CAD NCCF'!V547,'3.USD NCCF'!V547,'4.EUR NCCF'!V547,'5.GBP NCCF'!V547,'6.Other(Incld) NCCF'!V547)</f>
        <v>0</v>
      </c>
      <c r="W547" s="125">
        <f>SUM('2.CAD NCCF'!W547,'3.USD NCCF'!W547,'4.EUR NCCF'!W547,'5.GBP NCCF'!W547,'6.Other(Incld) NCCF'!W547)</f>
        <v>0</v>
      </c>
      <c r="X547" s="72"/>
      <c r="Y547" s="367"/>
    </row>
    <row r="548" spans="2:25" s="129" customFormat="1" ht="12.75" customHeight="1" outlineLevel="1" x14ac:dyDescent="0.2">
      <c r="B548" s="672" t="s">
        <v>591</v>
      </c>
      <c r="C548" s="257"/>
      <c r="D548" s="257"/>
      <c r="E548" s="257"/>
      <c r="F548" s="629" t="s">
        <v>553</v>
      </c>
      <c r="G548" s="203">
        <f>SUM('2.CAD NCCF'!G548,'3.USD NCCF'!G548,'4.EUR NCCF'!G548,'5.GBP NCCF'!G548,'6.Other(Incld) NCCF'!G548)</f>
        <v>0</v>
      </c>
      <c r="H548" s="191">
        <f>SUM('2.CAD NCCF'!H548,'3.USD NCCF'!H548,'4.EUR NCCF'!H548,'5.GBP NCCF'!H548,'6.Other(Incld) NCCF'!H548)</f>
        <v>0</v>
      </c>
      <c r="I548" s="179">
        <f>SUM('2.CAD NCCF'!I548,'3.USD NCCF'!I548,'4.EUR NCCF'!I548,'5.GBP NCCF'!I548,'6.Other(Incld) NCCF'!I548)</f>
        <v>0</v>
      </c>
      <c r="J548" s="179">
        <f>SUM('2.CAD NCCF'!J548,'3.USD NCCF'!J548,'4.EUR NCCF'!J548,'5.GBP NCCF'!J548,'6.Other(Incld) NCCF'!J548)</f>
        <v>0</v>
      </c>
      <c r="K548" s="197">
        <f>SUM('2.CAD NCCF'!K548,'3.USD NCCF'!K548,'4.EUR NCCF'!K548,'5.GBP NCCF'!K548,'6.Other(Incld) NCCF'!K548)</f>
        <v>0</v>
      </c>
      <c r="L548" s="178">
        <f>SUM('2.CAD NCCF'!L548,'3.USD NCCF'!L548,'4.EUR NCCF'!L548,'5.GBP NCCF'!L548,'6.Other(Incld) NCCF'!L548)</f>
        <v>0</v>
      </c>
      <c r="M548" s="192">
        <f>SUM('2.CAD NCCF'!M548,'3.USD NCCF'!M548,'4.EUR NCCF'!M548,'5.GBP NCCF'!M548,'6.Other(Incld) NCCF'!M548)</f>
        <v>0</v>
      </c>
      <c r="N548" s="182">
        <f>SUM('2.CAD NCCF'!N548,'3.USD NCCF'!N548,'4.EUR NCCF'!N548,'5.GBP NCCF'!N548,'6.Other(Incld) NCCF'!N548)</f>
        <v>0</v>
      </c>
      <c r="O548" s="182">
        <f>SUM('2.CAD NCCF'!O548,'3.USD NCCF'!O548,'4.EUR NCCF'!O548,'5.GBP NCCF'!O548,'6.Other(Incld) NCCF'!O548)</f>
        <v>0</v>
      </c>
      <c r="P548" s="182">
        <f>SUM('2.CAD NCCF'!P548,'3.USD NCCF'!P548,'4.EUR NCCF'!P548,'5.GBP NCCF'!P548,'6.Other(Incld) NCCF'!P548)</f>
        <v>0</v>
      </c>
      <c r="Q548" s="182">
        <f>SUM('2.CAD NCCF'!Q548,'3.USD NCCF'!Q548,'4.EUR NCCF'!Q548,'5.GBP NCCF'!Q548,'6.Other(Incld) NCCF'!Q548)</f>
        <v>0</v>
      </c>
      <c r="R548" s="182">
        <f>SUM('2.CAD NCCF'!R548,'3.USD NCCF'!R548,'4.EUR NCCF'!R548,'5.GBP NCCF'!R548,'6.Other(Incld) NCCF'!R548)</f>
        <v>0</v>
      </c>
      <c r="S548" s="182">
        <f>SUM('2.CAD NCCF'!S548,'3.USD NCCF'!S548,'4.EUR NCCF'!S548,'5.GBP NCCF'!S548,'6.Other(Incld) NCCF'!S548)</f>
        <v>0</v>
      </c>
      <c r="T548" s="182">
        <f>SUM('2.CAD NCCF'!T548,'3.USD NCCF'!T548,'4.EUR NCCF'!T548,'5.GBP NCCF'!T548,'6.Other(Incld) NCCF'!T548)</f>
        <v>0</v>
      </c>
      <c r="U548" s="182">
        <f>SUM('2.CAD NCCF'!U548,'3.USD NCCF'!U548,'4.EUR NCCF'!U548,'5.GBP NCCF'!U548,'6.Other(Incld) NCCF'!U548)</f>
        <v>0</v>
      </c>
      <c r="V548" s="195">
        <f>SUM('2.CAD NCCF'!V548,'3.USD NCCF'!V548,'4.EUR NCCF'!V548,'5.GBP NCCF'!V548,'6.Other(Incld) NCCF'!V548)</f>
        <v>0</v>
      </c>
      <c r="W548" s="125">
        <f>SUM('2.CAD NCCF'!W548,'3.USD NCCF'!W548,'4.EUR NCCF'!W548,'5.GBP NCCF'!W548,'6.Other(Incld) NCCF'!W548)</f>
        <v>0</v>
      </c>
      <c r="X548" s="72"/>
      <c r="Y548" s="367"/>
    </row>
    <row r="549" spans="2:25" s="129" customFormat="1" ht="12.75" customHeight="1" outlineLevel="1" x14ac:dyDescent="0.2">
      <c r="B549" s="672" t="s">
        <v>591</v>
      </c>
      <c r="C549" s="257"/>
      <c r="D549" s="257"/>
      <c r="E549" s="257"/>
      <c r="F549" s="629" t="s">
        <v>554</v>
      </c>
      <c r="G549" s="203">
        <f>SUM('2.CAD NCCF'!G549,'3.USD NCCF'!G549,'4.EUR NCCF'!G549,'5.GBP NCCF'!G549,'6.Other(Incld) NCCF'!G549)</f>
        <v>0</v>
      </c>
      <c r="H549" s="191">
        <f>SUM('2.CAD NCCF'!H549,'3.USD NCCF'!H549,'4.EUR NCCF'!H549,'5.GBP NCCF'!H549,'6.Other(Incld) NCCF'!H549)</f>
        <v>0</v>
      </c>
      <c r="I549" s="179">
        <f>SUM('2.CAD NCCF'!I549,'3.USD NCCF'!I549,'4.EUR NCCF'!I549,'5.GBP NCCF'!I549,'6.Other(Incld) NCCF'!I549)</f>
        <v>0</v>
      </c>
      <c r="J549" s="179">
        <f>SUM('2.CAD NCCF'!J549,'3.USD NCCF'!J549,'4.EUR NCCF'!J549,'5.GBP NCCF'!J549,'6.Other(Incld) NCCF'!J549)</f>
        <v>0</v>
      </c>
      <c r="K549" s="197">
        <f>SUM('2.CAD NCCF'!K549,'3.USD NCCF'!K549,'4.EUR NCCF'!K549,'5.GBP NCCF'!K549,'6.Other(Incld) NCCF'!K549)</f>
        <v>0</v>
      </c>
      <c r="L549" s="178">
        <f>SUM('2.CAD NCCF'!L549,'3.USD NCCF'!L549,'4.EUR NCCF'!L549,'5.GBP NCCF'!L549,'6.Other(Incld) NCCF'!L549)</f>
        <v>0</v>
      </c>
      <c r="M549" s="192">
        <f>SUM('2.CAD NCCF'!M549,'3.USD NCCF'!M549,'4.EUR NCCF'!M549,'5.GBP NCCF'!M549,'6.Other(Incld) NCCF'!M549)</f>
        <v>0</v>
      </c>
      <c r="N549" s="182">
        <f>SUM('2.CAD NCCF'!N549,'3.USD NCCF'!N549,'4.EUR NCCF'!N549,'5.GBP NCCF'!N549,'6.Other(Incld) NCCF'!N549)</f>
        <v>0</v>
      </c>
      <c r="O549" s="182">
        <f>SUM('2.CAD NCCF'!O549,'3.USD NCCF'!O549,'4.EUR NCCF'!O549,'5.GBP NCCF'!O549,'6.Other(Incld) NCCF'!O549)</f>
        <v>0</v>
      </c>
      <c r="P549" s="182">
        <f>SUM('2.CAD NCCF'!P549,'3.USD NCCF'!P549,'4.EUR NCCF'!P549,'5.GBP NCCF'!P549,'6.Other(Incld) NCCF'!P549)</f>
        <v>0</v>
      </c>
      <c r="Q549" s="182">
        <f>SUM('2.CAD NCCF'!Q549,'3.USD NCCF'!Q549,'4.EUR NCCF'!Q549,'5.GBP NCCF'!Q549,'6.Other(Incld) NCCF'!Q549)</f>
        <v>0</v>
      </c>
      <c r="R549" s="182">
        <f>SUM('2.CAD NCCF'!R549,'3.USD NCCF'!R549,'4.EUR NCCF'!R549,'5.GBP NCCF'!R549,'6.Other(Incld) NCCF'!R549)</f>
        <v>0</v>
      </c>
      <c r="S549" s="182">
        <f>SUM('2.CAD NCCF'!S549,'3.USD NCCF'!S549,'4.EUR NCCF'!S549,'5.GBP NCCF'!S549,'6.Other(Incld) NCCF'!S549)</f>
        <v>0</v>
      </c>
      <c r="T549" s="182">
        <f>SUM('2.CAD NCCF'!T549,'3.USD NCCF'!T549,'4.EUR NCCF'!T549,'5.GBP NCCF'!T549,'6.Other(Incld) NCCF'!T549)</f>
        <v>0</v>
      </c>
      <c r="U549" s="182">
        <f>SUM('2.CAD NCCF'!U549,'3.USD NCCF'!U549,'4.EUR NCCF'!U549,'5.GBP NCCF'!U549,'6.Other(Incld) NCCF'!U549)</f>
        <v>0</v>
      </c>
      <c r="V549" s="195">
        <f>SUM('2.CAD NCCF'!V549,'3.USD NCCF'!V549,'4.EUR NCCF'!V549,'5.GBP NCCF'!V549,'6.Other(Incld) NCCF'!V549)</f>
        <v>0</v>
      </c>
      <c r="W549" s="125">
        <f>SUM('2.CAD NCCF'!W549,'3.USD NCCF'!W549,'4.EUR NCCF'!W549,'5.GBP NCCF'!W549,'6.Other(Incld) NCCF'!W549)</f>
        <v>0</v>
      </c>
      <c r="X549" s="72"/>
      <c r="Y549" s="367"/>
    </row>
    <row r="550" spans="2:25" s="129" customFormat="1" ht="12.75" customHeight="1" outlineLevel="1" x14ac:dyDescent="0.2">
      <c r="B550" s="672" t="s">
        <v>591</v>
      </c>
      <c r="C550" s="257"/>
      <c r="D550" s="257"/>
      <c r="E550" s="257"/>
      <c r="F550" s="629" t="s">
        <v>555</v>
      </c>
      <c r="G550" s="190">
        <f>SUM('2.CAD NCCF'!G550,'3.USD NCCF'!G550,'4.EUR NCCF'!G550,'5.GBP NCCF'!G550,'6.Other(Incld) NCCF'!G550)</f>
        <v>0</v>
      </c>
      <c r="H550" s="191">
        <f>SUM('2.CAD NCCF'!H550,'3.USD NCCF'!H550,'4.EUR NCCF'!H550,'5.GBP NCCF'!H550,'6.Other(Incld) NCCF'!H550)</f>
        <v>0</v>
      </c>
      <c r="I550" s="179">
        <f>SUM('2.CAD NCCF'!I550,'3.USD NCCF'!I550,'4.EUR NCCF'!I550,'5.GBP NCCF'!I550,'6.Other(Incld) NCCF'!I550)</f>
        <v>0</v>
      </c>
      <c r="J550" s="179">
        <f>SUM('2.CAD NCCF'!J550,'3.USD NCCF'!J550,'4.EUR NCCF'!J550,'5.GBP NCCF'!J550,'6.Other(Incld) NCCF'!J550)</f>
        <v>0</v>
      </c>
      <c r="K550" s="197">
        <f>SUM('2.CAD NCCF'!K550,'3.USD NCCF'!K550,'4.EUR NCCF'!K550,'5.GBP NCCF'!K550,'6.Other(Incld) NCCF'!K550)</f>
        <v>0</v>
      </c>
      <c r="L550" s="178">
        <f>SUM('2.CAD NCCF'!L550,'3.USD NCCF'!L550,'4.EUR NCCF'!L550,'5.GBP NCCF'!L550,'6.Other(Incld) NCCF'!L550)</f>
        <v>0</v>
      </c>
      <c r="M550" s="192">
        <f>SUM('2.CAD NCCF'!M550,'3.USD NCCF'!M550,'4.EUR NCCF'!M550,'5.GBP NCCF'!M550,'6.Other(Incld) NCCF'!M550)</f>
        <v>0</v>
      </c>
      <c r="N550" s="182">
        <f>SUM('2.CAD NCCF'!N550,'3.USD NCCF'!N550,'4.EUR NCCF'!N550,'5.GBP NCCF'!N550,'6.Other(Incld) NCCF'!N550)</f>
        <v>0</v>
      </c>
      <c r="O550" s="182">
        <f>SUM('2.CAD NCCF'!O550,'3.USD NCCF'!O550,'4.EUR NCCF'!O550,'5.GBP NCCF'!O550,'6.Other(Incld) NCCF'!O550)</f>
        <v>0</v>
      </c>
      <c r="P550" s="182">
        <f>SUM('2.CAD NCCF'!P550,'3.USD NCCF'!P550,'4.EUR NCCF'!P550,'5.GBP NCCF'!P550,'6.Other(Incld) NCCF'!P550)</f>
        <v>0</v>
      </c>
      <c r="Q550" s="182">
        <f>SUM('2.CAD NCCF'!Q550,'3.USD NCCF'!Q550,'4.EUR NCCF'!Q550,'5.GBP NCCF'!Q550,'6.Other(Incld) NCCF'!Q550)</f>
        <v>0</v>
      </c>
      <c r="R550" s="182">
        <f>SUM('2.CAD NCCF'!R550,'3.USD NCCF'!R550,'4.EUR NCCF'!R550,'5.GBP NCCF'!R550,'6.Other(Incld) NCCF'!R550)</f>
        <v>0</v>
      </c>
      <c r="S550" s="182">
        <f>SUM('2.CAD NCCF'!S550,'3.USD NCCF'!S550,'4.EUR NCCF'!S550,'5.GBP NCCF'!S550,'6.Other(Incld) NCCF'!S550)</f>
        <v>0</v>
      </c>
      <c r="T550" s="182">
        <f>SUM('2.CAD NCCF'!T550,'3.USD NCCF'!T550,'4.EUR NCCF'!T550,'5.GBP NCCF'!T550,'6.Other(Incld) NCCF'!T550)</f>
        <v>0</v>
      </c>
      <c r="U550" s="182">
        <f>SUM('2.CAD NCCF'!U550,'3.USD NCCF'!U550,'4.EUR NCCF'!U550,'5.GBP NCCF'!U550,'6.Other(Incld) NCCF'!U550)</f>
        <v>0</v>
      </c>
      <c r="V550" s="195">
        <f>SUM('2.CAD NCCF'!V550,'3.USD NCCF'!V550,'4.EUR NCCF'!V550,'5.GBP NCCF'!V550,'6.Other(Incld) NCCF'!V550)</f>
        <v>0</v>
      </c>
      <c r="W550" s="125">
        <f>SUM('2.CAD NCCF'!W550,'3.USD NCCF'!W550,'4.EUR NCCF'!W550,'5.GBP NCCF'!W550,'6.Other(Incld) NCCF'!W550)</f>
        <v>0</v>
      </c>
      <c r="X550" s="72"/>
      <c r="Y550" s="367"/>
    </row>
    <row r="551" spans="2:25" s="129" customFormat="1" ht="12.75" customHeight="1" x14ac:dyDescent="0.2">
      <c r="B551" s="256"/>
      <c r="C551" s="257"/>
      <c r="D551" s="23" t="s">
        <v>483</v>
      </c>
      <c r="E551" s="23"/>
      <c r="F551" s="23"/>
      <c r="G551" s="69">
        <f t="shared" ref="G551:W551" si="118">SUBTOTAL(9,G552:G553)</f>
        <v>0</v>
      </c>
      <c r="H551" s="34">
        <f t="shared" si="118"/>
        <v>0</v>
      </c>
      <c r="I551" s="34">
        <f t="shared" si="118"/>
        <v>0</v>
      </c>
      <c r="J551" s="34">
        <f t="shared" si="118"/>
        <v>0</v>
      </c>
      <c r="K551" s="37">
        <f t="shared" si="118"/>
        <v>0</v>
      </c>
      <c r="L551" s="34">
        <f t="shared" si="118"/>
        <v>0</v>
      </c>
      <c r="M551" s="36">
        <f t="shared" si="118"/>
        <v>0</v>
      </c>
      <c r="N551" s="34">
        <f t="shared" si="118"/>
        <v>0</v>
      </c>
      <c r="O551" s="34">
        <f t="shared" si="118"/>
        <v>0</v>
      </c>
      <c r="P551" s="34">
        <f t="shared" si="118"/>
        <v>0</v>
      </c>
      <c r="Q551" s="34">
        <f t="shared" si="118"/>
        <v>0</v>
      </c>
      <c r="R551" s="34">
        <f t="shared" si="118"/>
        <v>0</v>
      </c>
      <c r="S551" s="34">
        <f t="shared" si="118"/>
        <v>0</v>
      </c>
      <c r="T551" s="34">
        <f t="shared" si="118"/>
        <v>0</v>
      </c>
      <c r="U551" s="34">
        <f t="shared" si="118"/>
        <v>0</v>
      </c>
      <c r="V551" s="34">
        <f t="shared" si="118"/>
        <v>0</v>
      </c>
      <c r="W551" s="33">
        <f t="shared" si="118"/>
        <v>0</v>
      </c>
      <c r="Y551" s="370"/>
    </row>
    <row r="552" spans="2:25" s="129" customFormat="1" ht="16.5" customHeight="1" outlineLevel="1" x14ac:dyDescent="0.2">
      <c r="B552" s="256"/>
      <c r="C552" s="257"/>
      <c r="D552" s="257"/>
      <c r="E552" s="257"/>
      <c r="F552" s="176" t="s">
        <v>485</v>
      </c>
      <c r="G552" s="203">
        <f>SUM('2.CAD NCCF'!G552,'3.USD NCCF'!G552,'4.EUR NCCF'!G552,'5.GBP NCCF'!G552,'6.Other(Incld) NCCF'!G552)</f>
        <v>0</v>
      </c>
      <c r="H552" s="191">
        <f>SUM('2.CAD NCCF'!H552,'3.USD NCCF'!H552,'4.EUR NCCF'!H552,'5.GBP NCCF'!H552,'6.Other(Incld) NCCF'!H552)</f>
        <v>0</v>
      </c>
      <c r="I552" s="179">
        <f>SUM('2.CAD NCCF'!I552,'3.USD NCCF'!I552,'4.EUR NCCF'!I552,'5.GBP NCCF'!I552,'6.Other(Incld) NCCF'!I552)</f>
        <v>0</v>
      </c>
      <c r="J552" s="179">
        <f>SUM('2.CAD NCCF'!J552,'3.USD NCCF'!J552,'4.EUR NCCF'!J552,'5.GBP NCCF'!J552,'6.Other(Incld) NCCF'!J552)</f>
        <v>0</v>
      </c>
      <c r="K552" s="197">
        <f>SUM('2.CAD NCCF'!K552,'3.USD NCCF'!K552,'4.EUR NCCF'!K552,'5.GBP NCCF'!K552,'6.Other(Incld) NCCF'!K552)</f>
        <v>0</v>
      </c>
      <c r="L552" s="178">
        <f>SUM('2.CAD NCCF'!L552,'3.USD NCCF'!L552,'4.EUR NCCF'!L552,'5.GBP NCCF'!L552,'6.Other(Incld) NCCF'!L552)</f>
        <v>0</v>
      </c>
      <c r="M552" s="192">
        <f>SUM('2.CAD NCCF'!M552,'3.USD NCCF'!M552,'4.EUR NCCF'!M552,'5.GBP NCCF'!M552,'6.Other(Incld) NCCF'!M552)</f>
        <v>0</v>
      </c>
      <c r="N552" s="182">
        <f>SUM('2.CAD NCCF'!N552,'3.USD NCCF'!N552,'4.EUR NCCF'!N552,'5.GBP NCCF'!N552,'6.Other(Incld) NCCF'!N552)</f>
        <v>0</v>
      </c>
      <c r="O552" s="182">
        <f>SUM('2.CAD NCCF'!O552,'3.USD NCCF'!O552,'4.EUR NCCF'!O552,'5.GBP NCCF'!O552,'6.Other(Incld) NCCF'!O552)</f>
        <v>0</v>
      </c>
      <c r="P552" s="182">
        <f>SUM('2.CAD NCCF'!P552,'3.USD NCCF'!P552,'4.EUR NCCF'!P552,'5.GBP NCCF'!P552,'6.Other(Incld) NCCF'!P552)</f>
        <v>0</v>
      </c>
      <c r="Q552" s="182">
        <f>SUM('2.CAD NCCF'!Q552,'3.USD NCCF'!Q552,'4.EUR NCCF'!Q552,'5.GBP NCCF'!Q552,'6.Other(Incld) NCCF'!Q552)</f>
        <v>0</v>
      </c>
      <c r="R552" s="182">
        <f>SUM('2.CAD NCCF'!R552,'3.USD NCCF'!R552,'4.EUR NCCF'!R552,'5.GBP NCCF'!R552,'6.Other(Incld) NCCF'!R552)</f>
        <v>0</v>
      </c>
      <c r="S552" s="182">
        <f>SUM('2.CAD NCCF'!S552,'3.USD NCCF'!S552,'4.EUR NCCF'!S552,'5.GBP NCCF'!S552,'6.Other(Incld) NCCF'!S552)</f>
        <v>0</v>
      </c>
      <c r="T552" s="182">
        <f>SUM('2.CAD NCCF'!T552,'3.USD NCCF'!T552,'4.EUR NCCF'!T552,'5.GBP NCCF'!T552,'6.Other(Incld) NCCF'!T552)</f>
        <v>0</v>
      </c>
      <c r="U552" s="182">
        <f>SUM('2.CAD NCCF'!U552,'3.USD NCCF'!U552,'4.EUR NCCF'!U552,'5.GBP NCCF'!U552,'6.Other(Incld) NCCF'!U552)</f>
        <v>0</v>
      </c>
      <c r="V552" s="195">
        <f>SUM('2.CAD NCCF'!V552,'3.USD NCCF'!V552,'4.EUR NCCF'!V552,'5.GBP NCCF'!V552,'6.Other(Incld) NCCF'!V552)</f>
        <v>0</v>
      </c>
      <c r="W552" s="125">
        <f>SUM('2.CAD NCCF'!W552,'3.USD NCCF'!W552,'4.EUR NCCF'!W552,'5.GBP NCCF'!W552,'6.Other(Incld) NCCF'!W552)</f>
        <v>0</v>
      </c>
      <c r="X552" s="72"/>
      <c r="Y552" s="367"/>
    </row>
    <row r="553" spans="2:25" s="129" customFormat="1" ht="12.75" customHeight="1" outlineLevel="1" x14ac:dyDescent="0.2">
      <c r="B553" s="256"/>
      <c r="C553" s="257"/>
      <c r="D553" s="257"/>
      <c r="E553" s="257"/>
      <c r="F553" s="176" t="s">
        <v>486</v>
      </c>
      <c r="G553" s="190">
        <f>SUM('2.CAD NCCF'!G553,'3.USD NCCF'!G553,'4.EUR NCCF'!G553,'5.GBP NCCF'!G553,'6.Other(Incld) NCCF'!G553)</f>
        <v>0</v>
      </c>
      <c r="H553" s="191">
        <f>SUM('2.CAD NCCF'!H553,'3.USD NCCF'!H553,'4.EUR NCCF'!H553,'5.GBP NCCF'!H553,'6.Other(Incld) NCCF'!H553)</f>
        <v>0</v>
      </c>
      <c r="I553" s="179">
        <f>SUM('2.CAD NCCF'!I553,'3.USD NCCF'!I553,'4.EUR NCCF'!I553,'5.GBP NCCF'!I553,'6.Other(Incld) NCCF'!I553)</f>
        <v>0</v>
      </c>
      <c r="J553" s="179">
        <f>SUM('2.CAD NCCF'!J553,'3.USD NCCF'!J553,'4.EUR NCCF'!J553,'5.GBP NCCF'!J553,'6.Other(Incld) NCCF'!J553)</f>
        <v>0</v>
      </c>
      <c r="K553" s="197">
        <f>SUM('2.CAD NCCF'!K553,'3.USD NCCF'!K553,'4.EUR NCCF'!K553,'5.GBP NCCF'!K553,'6.Other(Incld) NCCF'!K553)</f>
        <v>0</v>
      </c>
      <c r="L553" s="178">
        <f>SUM('2.CAD NCCF'!L553,'3.USD NCCF'!L553,'4.EUR NCCF'!L553,'5.GBP NCCF'!L553,'6.Other(Incld) NCCF'!L553)</f>
        <v>0</v>
      </c>
      <c r="M553" s="192">
        <f>SUM('2.CAD NCCF'!M553,'3.USD NCCF'!M553,'4.EUR NCCF'!M553,'5.GBP NCCF'!M553,'6.Other(Incld) NCCF'!M553)</f>
        <v>0</v>
      </c>
      <c r="N553" s="182">
        <f>SUM('2.CAD NCCF'!N553,'3.USD NCCF'!N553,'4.EUR NCCF'!N553,'5.GBP NCCF'!N553,'6.Other(Incld) NCCF'!N553)</f>
        <v>0</v>
      </c>
      <c r="O553" s="182">
        <f>SUM('2.CAD NCCF'!O553,'3.USD NCCF'!O553,'4.EUR NCCF'!O553,'5.GBP NCCF'!O553,'6.Other(Incld) NCCF'!O553)</f>
        <v>0</v>
      </c>
      <c r="P553" s="182">
        <f>SUM('2.CAD NCCF'!P553,'3.USD NCCF'!P553,'4.EUR NCCF'!P553,'5.GBP NCCF'!P553,'6.Other(Incld) NCCF'!P553)</f>
        <v>0</v>
      </c>
      <c r="Q553" s="182">
        <f>SUM('2.CAD NCCF'!Q553,'3.USD NCCF'!Q553,'4.EUR NCCF'!Q553,'5.GBP NCCF'!Q553,'6.Other(Incld) NCCF'!Q553)</f>
        <v>0</v>
      </c>
      <c r="R553" s="182">
        <f>SUM('2.CAD NCCF'!R553,'3.USD NCCF'!R553,'4.EUR NCCF'!R553,'5.GBP NCCF'!R553,'6.Other(Incld) NCCF'!R553)</f>
        <v>0</v>
      </c>
      <c r="S553" s="182">
        <f>SUM('2.CAD NCCF'!S553,'3.USD NCCF'!S553,'4.EUR NCCF'!S553,'5.GBP NCCF'!S553,'6.Other(Incld) NCCF'!S553)</f>
        <v>0</v>
      </c>
      <c r="T553" s="182">
        <f>SUM('2.CAD NCCF'!T553,'3.USD NCCF'!T553,'4.EUR NCCF'!T553,'5.GBP NCCF'!T553,'6.Other(Incld) NCCF'!T553)</f>
        <v>0</v>
      </c>
      <c r="U553" s="182">
        <f>SUM('2.CAD NCCF'!U553,'3.USD NCCF'!U553,'4.EUR NCCF'!U553,'5.GBP NCCF'!U553,'6.Other(Incld) NCCF'!U553)</f>
        <v>0</v>
      </c>
      <c r="V553" s="195">
        <f>SUM('2.CAD NCCF'!V553,'3.USD NCCF'!V553,'4.EUR NCCF'!V553,'5.GBP NCCF'!V553,'6.Other(Incld) NCCF'!V553)</f>
        <v>0</v>
      </c>
      <c r="W553" s="125">
        <f>SUM('2.CAD NCCF'!W553,'3.USD NCCF'!W553,'4.EUR NCCF'!W553,'5.GBP NCCF'!W553,'6.Other(Incld) NCCF'!W553)</f>
        <v>0</v>
      </c>
      <c r="X553" s="72"/>
      <c r="Y553" s="367"/>
    </row>
    <row r="554" spans="2:25" s="129" customFormat="1" ht="12.75" customHeight="1" x14ac:dyDescent="0.2">
      <c r="B554" s="256"/>
      <c r="C554" s="257"/>
      <c r="D554" s="23" t="s">
        <v>447</v>
      </c>
      <c r="E554" s="23"/>
      <c r="F554" s="23"/>
      <c r="G554" s="69">
        <f t="shared" ref="G554:W554" si="119">SUBTOTAL(9,G555:G561)</f>
        <v>0</v>
      </c>
      <c r="H554" s="34">
        <f t="shared" si="119"/>
        <v>0</v>
      </c>
      <c r="I554" s="34">
        <f t="shared" si="119"/>
        <v>0</v>
      </c>
      <c r="J554" s="34">
        <f t="shared" si="119"/>
        <v>0</v>
      </c>
      <c r="K554" s="37">
        <f t="shared" si="119"/>
        <v>0</v>
      </c>
      <c r="L554" s="34">
        <f t="shared" si="119"/>
        <v>0</v>
      </c>
      <c r="M554" s="36">
        <f t="shared" si="119"/>
        <v>0</v>
      </c>
      <c r="N554" s="34">
        <f t="shared" si="119"/>
        <v>0</v>
      </c>
      <c r="O554" s="34">
        <f t="shared" si="119"/>
        <v>0</v>
      </c>
      <c r="P554" s="34">
        <f t="shared" si="119"/>
        <v>0</v>
      </c>
      <c r="Q554" s="34">
        <f t="shared" si="119"/>
        <v>0</v>
      </c>
      <c r="R554" s="34">
        <f t="shared" si="119"/>
        <v>0</v>
      </c>
      <c r="S554" s="34">
        <f t="shared" si="119"/>
        <v>0</v>
      </c>
      <c r="T554" s="34">
        <f t="shared" si="119"/>
        <v>0</v>
      </c>
      <c r="U554" s="34">
        <f t="shared" si="119"/>
        <v>0</v>
      </c>
      <c r="V554" s="34">
        <f t="shared" si="119"/>
        <v>0</v>
      </c>
      <c r="W554" s="33">
        <f t="shared" si="119"/>
        <v>0</v>
      </c>
      <c r="Y554" s="370"/>
    </row>
    <row r="555" spans="2:25" s="129" customFormat="1" ht="12.75" customHeight="1" outlineLevel="1" x14ac:dyDescent="0.2">
      <c r="B555" s="256"/>
      <c r="C555" s="257"/>
      <c r="D555" s="257"/>
      <c r="E555" s="257"/>
      <c r="F555" s="176" t="s">
        <v>448</v>
      </c>
      <c r="G555" s="203">
        <f>SUM('2.CAD NCCF'!G555,'3.USD NCCF'!G555,'4.EUR NCCF'!G555,'5.GBP NCCF'!G555,'6.Other(Incld) NCCF'!G555)</f>
        <v>0</v>
      </c>
      <c r="H555" s="191">
        <f>SUM('2.CAD NCCF'!H555,'3.USD NCCF'!H555,'4.EUR NCCF'!H555,'5.GBP NCCF'!H555,'6.Other(Incld) NCCF'!H555)</f>
        <v>0</v>
      </c>
      <c r="I555" s="179">
        <f>SUM('2.CAD NCCF'!I555,'3.USD NCCF'!I555,'4.EUR NCCF'!I555,'5.GBP NCCF'!I555,'6.Other(Incld) NCCF'!I555)</f>
        <v>0</v>
      </c>
      <c r="J555" s="179">
        <f>SUM('2.CAD NCCF'!J555,'3.USD NCCF'!J555,'4.EUR NCCF'!J555,'5.GBP NCCF'!J555,'6.Other(Incld) NCCF'!J555)</f>
        <v>0</v>
      </c>
      <c r="K555" s="197">
        <f>SUM('2.CAD NCCF'!K555,'3.USD NCCF'!K555,'4.EUR NCCF'!K555,'5.GBP NCCF'!K555,'6.Other(Incld) NCCF'!K555)</f>
        <v>0</v>
      </c>
      <c r="L555" s="178">
        <f>SUM('2.CAD NCCF'!L555,'3.USD NCCF'!L555,'4.EUR NCCF'!L555,'5.GBP NCCF'!L555,'6.Other(Incld) NCCF'!L555)</f>
        <v>0</v>
      </c>
      <c r="M555" s="192">
        <f>SUM('2.CAD NCCF'!M555,'3.USD NCCF'!M555,'4.EUR NCCF'!M555,'5.GBP NCCF'!M555,'6.Other(Incld) NCCF'!M555)</f>
        <v>0</v>
      </c>
      <c r="N555" s="182">
        <f>SUM('2.CAD NCCF'!N555,'3.USD NCCF'!N555,'4.EUR NCCF'!N555,'5.GBP NCCF'!N555,'6.Other(Incld) NCCF'!N555)</f>
        <v>0</v>
      </c>
      <c r="O555" s="182">
        <f>SUM('2.CAD NCCF'!O555,'3.USD NCCF'!O555,'4.EUR NCCF'!O555,'5.GBP NCCF'!O555,'6.Other(Incld) NCCF'!O555)</f>
        <v>0</v>
      </c>
      <c r="P555" s="182">
        <f>SUM('2.CAD NCCF'!P555,'3.USD NCCF'!P555,'4.EUR NCCF'!P555,'5.GBP NCCF'!P555,'6.Other(Incld) NCCF'!P555)</f>
        <v>0</v>
      </c>
      <c r="Q555" s="182">
        <f>SUM('2.CAD NCCF'!Q555,'3.USD NCCF'!Q555,'4.EUR NCCF'!Q555,'5.GBP NCCF'!Q555,'6.Other(Incld) NCCF'!Q555)</f>
        <v>0</v>
      </c>
      <c r="R555" s="182">
        <f>SUM('2.CAD NCCF'!R555,'3.USD NCCF'!R555,'4.EUR NCCF'!R555,'5.GBP NCCF'!R555,'6.Other(Incld) NCCF'!R555)</f>
        <v>0</v>
      </c>
      <c r="S555" s="182">
        <f>SUM('2.CAD NCCF'!S555,'3.USD NCCF'!S555,'4.EUR NCCF'!S555,'5.GBP NCCF'!S555,'6.Other(Incld) NCCF'!S555)</f>
        <v>0</v>
      </c>
      <c r="T555" s="182">
        <f>SUM('2.CAD NCCF'!T555,'3.USD NCCF'!T555,'4.EUR NCCF'!T555,'5.GBP NCCF'!T555,'6.Other(Incld) NCCF'!T555)</f>
        <v>0</v>
      </c>
      <c r="U555" s="182">
        <f>SUM('2.CAD NCCF'!U555,'3.USD NCCF'!U555,'4.EUR NCCF'!U555,'5.GBP NCCF'!U555,'6.Other(Incld) NCCF'!U555)</f>
        <v>0</v>
      </c>
      <c r="V555" s="195">
        <f>SUM('2.CAD NCCF'!V555,'3.USD NCCF'!V555,'4.EUR NCCF'!V555,'5.GBP NCCF'!V555,'6.Other(Incld) NCCF'!V555)</f>
        <v>0</v>
      </c>
      <c r="W555" s="125">
        <f>SUM('2.CAD NCCF'!W555,'3.USD NCCF'!W555,'4.EUR NCCF'!W555,'5.GBP NCCF'!W555,'6.Other(Incld) NCCF'!W555)</f>
        <v>0</v>
      </c>
      <c r="X555" s="72"/>
      <c r="Y555" s="367"/>
    </row>
    <row r="556" spans="2:25" s="129" customFormat="1" ht="12.75" customHeight="1" outlineLevel="1" x14ac:dyDescent="0.2">
      <c r="B556" s="256"/>
      <c r="C556" s="257"/>
      <c r="D556" s="257"/>
      <c r="E556" s="257"/>
      <c r="F556" s="176" t="s">
        <v>449</v>
      </c>
      <c r="G556" s="203">
        <f>SUM('2.CAD NCCF'!G556,'3.USD NCCF'!G556,'4.EUR NCCF'!G556,'5.GBP NCCF'!G556,'6.Other(Incld) NCCF'!G556)</f>
        <v>0</v>
      </c>
      <c r="H556" s="191">
        <f>SUM('2.CAD NCCF'!H556,'3.USD NCCF'!H556,'4.EUR NCCF'!H556,'5.GBP NCCF'!H556,'6.Other(Incld) NCCF'!H556)</f>
        <v>0</v>
      </c>
      <c r="I556" s="179">
        <f>SUM('2.CAD NCCF'!I556,'3.USD NCCF'!I556,'4.EUR NCCF'!I556,'5.GBP NCCF'!I556,'6.Other(Incld) NCCF'!I556)</f>
        <v>0</v>
      </c>
      <c r="J556" s="179">
        <f>SUM('2.CAD NCCF'!J556,'3.USD NCCF'!J556,'4.EUR NCCF'!J556,'5.GBP NCCF'!J556,'6.Other(Incld) NCCF'!J556)</f>
        <v>0</v>
      </c>
      <c r="K556" s="197">
        <f>SUM('2.CAD NCCF'!K556,'3.USD NCCF'!K556,'4.EUR NCCF'!K556,'5.GBP NCCF'!K556,'6.Other(Incld) NCCF'!K556)</f>
        <v>0</v>
      </c>
      <c r="L556" s="178">
        <f>SUM('2.CAD NCCF'!L556,'3.USD NCCF'!L556,'4.EUR NCCF'!L556,'5.GBP NCCF'!L556,'6.Other(Incld) NCCF'!L556)</f>
        <v>0</v>
      </c>
      <c r="M556" s="192">
        <f>SUM('2.CAD NCCF'!M556,'3.USD NCCF'!M556,'4.EUR NCCF'!M556,'5.GBP NCCF'!M556,'6.Other(Incld) NCCF'!M556)</f>
        <v>0</v>
      </c>
      <c r="N556" s="182">
        <f>SUM('2.CAD NCCF'!N556,'3.USD NCCF'!N556,'4.EUR NCCF'!N556,'5.GBP NCCF'!N556,'6.Other(Incld) NCCF'!N556)</f>
        <v>0</v>
      </c>
      <c r="O556" s="182">
        <f>SUM('2.CAD NCCF'!O556,'3.USD NCCF'!O556,'4.EUR NCCF'!O556,'5.GBP NCCF'!O556,'6.Other(Incld) NCCF'!O556)</f>
        <v>0</v>
      </c>
      <c r="P556" s="182">
        <f>SUM('2.CAD NCCF'!P556,'3.USD NCCF'!P556,'4.EUR NCCF'!P556,'5.GBP NCCF'!P556,'6.Other(Incld) NCCF'!P556)</f>
        <v>0</v>
      </c>
      <c r="Q556" s="182">
        <f>SUM('2.CAD NCCF'!Q556,'3.USD NCCF'!Q556,'4.EUR NCCF'!Q556,'5.GBP NCCF'!Q556,'6.Other(Incld) NCCF'!Q556)</f>
        <v>0</v>
      </c>
      <c r="R556" s="182">
        <f>SUM('2.CAD NCCF'!R556,'3.USD NCCF'!R556,'4.EUR NCCF'!R556,'5.GBP NCCF'!R556,'6.Other(Incld) NCCF'!R556)</f>
        <v>0</v>
      </c>
      <c r="S556" s="182">
        <f>SUM('2.CAD NCCF'!S556,'3.USD NCCF'!S556,'4.EUR NCCF'!S556,'5.GBP NCCF'!S556,'6.Other(Incld) NCCF'!S556)</f>
        <v>0</v>
      </c>
      <c r="T556" s="182">
        <f>SUM('2.CAD NCCF'!T556,'3.USD NCCF'!T556,'4.EUR NCCF'!T556,'5.GBP NCCF'!T556,'6.Other(Incld) NCCF'!T556)</f>
        <v>0</v>
      </c>
      <c r="U556" s="182">
        <f>SUM('2.CAD NCCF'!U556,'3.USD NCCF'!U556,'4.EUR NCCF'!U556,'5.GBP NCCF'!U556,'6.Other(Incld) NCCF'!U556)</f>
        <v>0</v>
      </c>
      <c r="V556" s="195">
        <f>SUM('2.CAD NCCF'!V556,'3.USD NCCF'!V556,'4.EUR NCCF'!V556,'5.GBP NCCF'!V556,'6.Other(Incld) NCCF'!V556)</f>
        <v>0</v>
      </c>
      <c r="W556" s="125">
        <f>SUM('2.CAD NCCF'!W556,'3.USD NCCF'!W556,'4.EUR NCCF'!W556,'5.GBP NCCF'!W556,'6.Other(Incld) NCCF'!W556)</f>
        <v>0</v>
      </c>
      <c r="X556" s="72"/>
      <c r="Y556" s="367"/>
    </row>
    <row r="557" spans="2:25" s="129" customFormat="1" ht="12.75" customHeight="1" outlineLevel="1" x14ac:dyDescent="0.2">
      <c r="B557" s="256"/>
      <c r="C557" s="257"/>
      <c r="D557" s="257"/>
      <c r="E557" s="257"/>
      <c r="F557" s="176" t="s">
        <v>450</v>
      </c>
      <c r="G557" s="203">
        <f>SUM('2.CAD NCCF'!G557,'3.USD NCCF'!G557,'4.EUR NCCF'!G557,'5.GBP NCCF'!G557,'6.Other(Incld) NCCF'!G557)</f>
        <v>0</v>
      </c>
      <c r="H557" s="191">
        <f>SUM('2.CAD NCCF'!H557,'3.USD NCCF'!H557,'4.EUR NCCF'!H557,'5.GBP NCCF'!H557,'6.Other(Incld) NCCF'!H557)</f>
        <v>0</v>
      </c>
      <c r="I557" s="179">
        <f>SUM('2.CAD NCCF'!I557,'3.USD NCCF'!I557,'4.EUR NCCF'!I557,'5.GBP NCCF'!I557,'6.Other(Incld) NCCF'!I557)</f>
        <v>0</v>
      </c>
      <c r="J557" s="179">
        <f>SUM('2.CAD NCCF'!J557,'3.USD NCCF'!J557,'4.EUR NCCF'!J557,'5.GBP NCCF'!J557,'6.Other(Incld) NCCF'!J557)</f>
        <v>0</v>
      </c>
      <c r="K557" s="197">
        <f>SUM('2.CAD NCCF'!K557,'3.USD NCCF'!K557,'4.EUR NCCF'!K557,'5.GBP NCCF'!K557,'6.Other(Incld) NCCF'!K557)</f>
        <v>0</v>
      </c>
      <c r="L557" s="178">
        <f>SUM('2.CAD NCCF'!L557,'3.USD NCCF'!L557,'4.EUR NCCF'!L557,'5.GBP NCCF'!L557,'6.Other(Incld) NCCF'!L557)</f>
        <v>0</v>
      </c>
      <c r="M557" s="192">
        <f>SUM('2.CAD NCCF'!M557,'3.USD NCCF'!M557,'4.EUR NCCF'!M557,'5.GBP NCCF'!M557,'6.Other(Incld) NCCF'!M557)</f>
        <v>0</v>
      </c>
      <c r="N557" s="182">
        <f>SUM('2.CAD NCCF'!N557,'3.USD NCCF'!N557,'4.EUR NCCF'!N557,'5.GBP NCCF'!N557,'6.Other(Incld) NCCF'!N557)</f>
        <v>0</v>
      </c>
      <c r="O557" s="182">
        <f>SUM('2.CAD NCCF'!O557,'3.USD NCCF'!O557,'4.EUR NCCF'!O557,'5.GBP NCCF'!O557,'6.Other(Incld) NCCF'!O557)</f>
        <v>0</v>
      </c>
      <c r="P557" s="182">
        <f>SUM('2.CAD NCCF'!P557,'3.USD NCCF'!P557,'4.EUR NCCF'!P557,'5.GBP NCCF'!P557,'6.Other(Incld) NCCF'!P557)</f>
        <v>0</v>
      </c>
      <c r="Q557" s="182">
        <f>SUM('2.CAD NCCF'!Q557,'3.USD NCCF'!Q557,'4.EUR NCCF'!Q557,'5.GBP NCCF'!Q557,'6.Other(Incld) NCCF'!Q557)</f>
        <v>0</v>
      </c>
      <c r="R557" s="182">
        <f>SUM('2.CAD NCCF'!R557,'3.USD NCCF'!R557,'4.EUR NCCF'!R557,'5.GBP NCCF'!R557,'6.Other(Incld) NCCF'!R557)</f>
        <v>0</v>
      </c>
      <c r="S557" s="182">
        <f>SUM('2.CAD NCCF'!S557,'3.USD NCCF'!S557,'4.EUR NCCF'!S557,'5.GBP NCCF'!S557,'6.Other(Incld) NCCF'!S557)</f>
        <v>0</v>
      </c>
      <c r="T557" s="182">
        <f>SUM('2.CAD NCCF'!T557,'3.USD NCCF'!T557,'4.EUR NCCF'!T557,'5.GBP NCCF'!T557,'6.Other(Incld) NCCF'!T557)</f>
        <v>0</v>
      </c>
      <c r="U557" s="182">
        <f>SUM('2.CAD NCCF'!U557,'3.USD NCCF'!U557,'4.EUR NCCF'!U557,'5.GBP NCCF'!U557,'6.Other(Incld) NCCF'!U557)</f>
        <v>0</v>
      </c>
      <c r="V557" s="195">
        <f>SUM('2.CAD NCCF'!V557,'3.USD NCCF'!V557,'4.EUR NCCF'!V557,'5.GBP NCCF'!V557,'6.Other(Incld) NCCF'!V557)</f>
        <v>0</v>
      </c>
      <c r="W557" s="125">
        <f>SUM('2.CAD NCCF'!W557,'3.USD NCCF'!W557,'4.EUR NCCF'!W557,'5.GBP NCCF'!W557,'6.Other(Incld) NCCF'!W557)</f>
        <v>0</v>
      </c>
      <c r="X557" s="72"/>
      <c r="Y557" s="367"/>
    </row>
    <row r="558" spans="2:25" s="129" customFormat="1" ht="12.75" customHeight="1" outlineLevel="1" x14ac:dyDescent="0.2">
      <c r="B558" s="256"/>
      <c r="C558" s="257"/>
      <c r="D558" s="257"/>
      <c r="E558" s="257"/>
      <c r="F558" s="176" t="s">
        <v>451</v>
      </c>
      <c r="G558" s="203">
        <f>SUM('2.CAD NCCF'!G558,'3.USD NCCF'!G558,'4.EUR NCCF'!G558,'5.GBP NCCF'!G558,'6.Other(Incld) NCCF'!G558)</f>
        <v>0</v>
      </c>
      <c r="H558" s="191">
        <f>SUM('2.CAD NCCF'!H558,'3.USD NCCF'!H558,'4.EUR NCCF'!H558,'5.GBP NCCF'!H558,'6.Other(Incld) NCCF'!H558)</f>
        <v>0</v>
      </c>
      <c r="I558" s="179">
        <f>SUM('2.CAD NCCF'!I558,'3.USD NCCF'!I558,'4.EUR NCCF'!I558,'5.GBP NCCF'!I558,'6.Other(Incld) NCCF'!I558)</f>
        <v>0</v>
      </c>
      <c r="J558" s="179">
        <f>SUM('2.CAD NCCF'!J558,'3.USD NCCF'!J558,'4.EUR NCCF'!J558,'5.GBP NCCF'!J558,'6.Other(Incld) NCCF'!J558)</f>
        <v>0</v>
      </c>
      <c r="K558" s="197">
        <f>SUM('2.CAD NCCF'!K558,'3.USD NCCF'!K558,'4.EUR NCCF'!K558,'5.GBP NCCF'!K558,'6.Other(Incld) NCCF'!K558)</f>
        <v>0</v>
      </c>
      <c r="L558" s="178">
        <f>SUM('2.CAD NCCF'!L558,'3.USD NCCF'!L558,'4.EUR NCCF'!L558,'5.GBP NCCF'!L558,'6.Other(Incld) NCCF'!L558)</f>
        <v>0</v>
      </c>
      <c r="M558" s="192">
        <f>SUM('2.CAD NCCF'!M558,'3.USD NCCF'!M558,'4.EUR NCCF'!M558,'5.GBP NCCF'!M558,'6.Other(Incld) NCCF'!M558)</f>
        <v>0</v>
      </c>
      <c r="N558" s="182">
        <f>SUM('2.CAD NCCF'!N558,'3.USD NCCF'!N558,'4.EUR NCCF'!N558,'5.GBP NCCF'!N558,'6.Other(Incld) NCCF'!N558)</f>
        <v>0</v>
      </c>
      <c r="O558" s="182">
        <f>SUM('2.CAD NCCF'!O558,'3.USD NCCF'!O558,'4.EUR NCCF'!O558,'5.GBP NCCF'!O558,'6.Other(Incld) NCCF'!O558)</f>
        <v>0</v>
      </c>
      <c r="P558" s="182">
        <f>SUM('2.CAD NCCF'!P558,'3.USD NCCF'!P558,'4.EUR NCCF'!P558,'5.GBP NCCF'!P558,'6.Other(Incld) NCCF'!P558)</f>
        <v>0</v>
      </c>
      <c r="Q558" s="182">
        <f>SUM('2.CAD NCCF'!Q558,'3.USD NCCF'!Q558,'4.EUR NCCF'!Q558,'5.GBP NCCF'!Q558,'6.Other(Incld) NCCF'!Q558)</f>
        <v>0</v>
      </c>
      <c r="R558" s="182">
        <f>SUM('2.CAD NCCF'!R558,'3.USD NCCF'!R558,'4.EUR NCCF'!R558,'5.GBP NCCF'!R558,'6.Other(Incld) NCCF'!R558)</f>
        <v>0</v>
      </c>
      <c r="S558" s="182">
        <f>SUM('2.CAD NCCF'!S558,'3.USD NCCF'!S558,'4.EUR NCCF'!S558,'5.GBP NCCF'!S558,'6.Other(Incld) NCCF'!S558)</f>
        <v>0</v>
      </c>
      <c r="T558" s="182">
        <f>SUM('2.CAD NCCF'!T558,'3.USD NCCF'!T558,'4.EUR NCCF'!T558,'5.GBP NCCF'!T558,'6.Other(Incld) NCCF'!T558)</f>
        <v>0</v>
      </c>
      <c r="U558" s="182">
        <f>SUM('2.CAD NCCF'!U558,'3.USD NCCF'!U558,'4.EUR NCCF'!U558,'5.GBP NCCF'!U558,'6.Other(Incld) NCCF'!U558)</f>
        <v>0</v>
      </c>
      <c r="V558" s="195">
        <f>SUM('2.CAD NCCF'!V558,'3.USD NCCF'!V558,'4.EUR NCCF'!V558,'5.GBP NCCF'!V558,'6.Other(Incld) NCCF'!V558)</f>
        <v>0</v>
      </c>
      <c r="W558" s="125">
        <f>SUM('2.CAD NCCF'!W558,'3.USD NCCF'!W558,'4.EUR NCCF'!W558,'5.GBP NCCF'!W558,'6.Other(Incld) NCCF'!W558)</f>
        <v>0</v>
      </c>
      <c r="X558" s="72"/>
      <c r="Y558" s="367"/>
    </row>
    <row r="559" spans="2:25" s="129" customFormat="1" ht="12.75" customHeight="1" outlineLevel="1" x14ac:dyDescent="0.2">
      <c r="B559" s="256"/>
      <c r="C559" s="257"/>
      <c r="D559" s="257"/>
      <c r="E559" s="257"/>
      <c r="F559" s="176" t="s">
        <v>484</v>
      </c>
      <c r="G559" s="203">
        <f>SUM('2.CAD NCCF'!G559,'3.USD NCCF'!G559,'4.EUR NCCF'!G559,'5.GBP NCCF'!G559,'6.Other(Incld) NCCF'!G559)</f>
        <v>0</v>
      </c>
      <c r="H559" s="191">
        <f>SUM('2.CAD NCCF'!H559,'3.USD NCCF'!H559,'4.EUR NCCF'!H559,'5.GBP NCCF'!H559,'6.Other(Incld) NCCF'!H559)</f>
        <v>0</v>
      </c>
      <c r="I559" s="179">
        <f>SUM('2.CAD NCCF'!I559,'3.USD NCCF'!I559,'4.EUR NCCF'!I559,'5.GBP NCCF'!I559,'6.Other(Incld) NCCF'!I559)</f>
        <v>0</v>
      </c>
      <c r="J559" s="179">
        <f>SUM('2.CAD NCCF'!J559,'3.USD NCCF'!J559,'4.EUR NCCF'!J559,'5.GBP NCCF'!J559,'6.Other(Incld) NCCF'!J559)</f>
        <v>0</v>
      </c>
      <c r="K559" s="197">
        <f>SUM('2.CAD NCCF'!K559,'3.USD NCCF'!K559,'4.EUR NCCF'!K559,'5.GBP NCCF'!K559,'6.Other(Incld) NCCF'!K559)</f>
        <v>0</v>
      </c>
      <c r="L559" s="178">
        <f>SUM('2.CAD NCCF'!L559,'3.USD NCCF'!L559,'4.EUR NCCF'!L559,'5.GBP NCCF'!L559,'6.Other(Incld) NCCF'!L559)</f>
        <v>0</v>
      </c>
      <c r="M559" s="192">
        <f>SUM('2.CAD NCCF'!M559,'3.USD NCCF'!M559,'4.EUR NCCF'!M559,'5.GBP NCCF'!M559,'6.Other(Incld) NCCF'!M559)</f>
        <v>0</v>
      </c>
      <c r="N559" s="182">
        <f>SUM('2.CAD NCCF'!N559,'3.USD NCCF'!N559,'4.EUR NCCF'!N559,'5.GBP NCCF'!N559,'6.Other(Incld) NCCF'!N559)</f>
        <v>0</v>
      </c>
      <c r="O559" s="182">
        <f>SUM('2.CAD NCCF'!O559,'3.USD NCCF'!O559,'4.EUR NCCF'!O559,'5.GBP NCCF'!O559,'6.Other(Incld) NCCF'!O559)</f>
        <v>0</v>
      </c>
      <c r="P559" s="182">
        <f>SUM('2.CAD NCCF'!P559,'3.USD NCCF'!P559,'4.EUR NCCF'!P559,'5.GBP NCCF'!P559,'6.Other(Incld) NCCF'!P559)</f>
        <v>0</v>
      </c>
      <c r="Q559" s="182">
        <f>SUM('2.CAD NCCF'!Q559,'3.USD NCCF'!Q559,'4.EUR NCCF'!Q559,'5.GBP NCCF'!Q559,'6.Other(Incld) NCCF'!Q559)</f>
        <v>0</v>
      </c>
      <c r="R559" s="182">
        <f>SUM('2.CAD NCCF'!R559,'3.USD NCCF'!R559,'4.EUR NCCF'!R559,'5.GBP NCCF'!R559,'6.Other(Incld) NCCF'!R559)</f>
        <v>0</v>
      </c>
      <c r="S559" s="182">
        <f>SUM('2.CAD NCCF'!S559,'3.USD NCCF'!S559,'4.EUR NCCF'!S559,'5.GBP NCCF'!S559,'6.Other(Incld) NCCF'!S559)</f>
        <v>0</v>
      </c>
      <c r="T559" s="182">
        <f>SUM('2.CAD NCCF'!T559,'3.USD NCCF'!T559,'4.EUR NCCF'!T559,'5.GBP NCCF'!T559,'6.Other(Incld) NCCF'!T559)</f>
        <v>0</v>
      </c>
      <c r="U559" s="182">
        <f>SUM('2.CAD NCCF'!U559,'3.USD NCCF'!U559,'4.EUR NCCF'!U559,'5.GBP NCCF'!U559,'6.Other(Incld) NCCF'!U559)</f>
        <v>0</v>
      </c>
      <c r="V559" s="195">
        <f>SUM('2.CAD NCCF'!V559,'3.USD NCCF'!V559,'4.EUR NCCF'!V559,'5.GBP NCCF'!V559,'6.Other(Incld) NCCF'!V559)</f>
        <v>0</v>
      </c>
      <c r="W559" s="125">
        <f>SUM('2.CAD NCCF'!W559,'3.USD NCCF'!W559,'4.EUR NCCF'!W559,'5.GBP NCCF'!W559,'6.Other(Incld) NCCF'!W559)</f>
        <v>0</v>
      </c>
      <c r="X559" s="72"/>
      <c r="Y559" s="367"/>
    </row>
    <row r="560" spans="2:25" s="129" customFormat="1" ht="12.75" customHeight="1" outlineLevel="1" x14ac:dyDescent="0.2">
      <c r="B560" s="256"/>
      <c r="C560" s="257"/>
      <c r="D560" s="257"/>
      <c r="E560" s="257"/>
      <c r="F560" s="176" t="s">
        <v>452</v>
      </c>
      <c r="G560" s="203">
        <f>SUM('2.CAD NCCF'!G560,'3.USD NCCF'!G560,'4.EUR NCCF'!G560,'5.GBP NCCF'!G560,'6.Other(Incld) NCCF'!G560)</f>
        <v>0</v>
      </c>
      <c r="H560" s="191">
        <f>SUM('2.CAD NCCF'!H560,'3.USD NCCF'!H560,'4.EUR NCCF'!H560,'5.GBP NCCF'!H560,'6.Other(Incld) NCCF'!H560)</f>
        <v>0</v>
      </c>
      <c r="I560" s="179">
        <f>SUM('2.CAD NCCF'!I560,'3.USD NCCF'!I560,'4.EUR NCCF'!I560,'5.GBP NCCF'!I560,'6.Other(Incld) NCCF'!I560)</f>
        <v>0</v>
      </c>
      <c r="J560" s="179">
        <f>SUM('2.CAD NCCF'!J560,'3.USD NCCF'!J560,'4.EUR NCCF'!J560,'5.GBP NCCF'!J560,'6.Other(Incld) NCCF'!J560)</f>
        <v>0</v>
      </c>
      <c r="K560" s="197">
        <f>SUM('2.CAD NCCF'!K560,'3.USD NCCF'!K560,'4.EUR NCCF'!K560,'5.GBP NCCF'!K560,'6.Other(Incld) NCCF'!K560)</f>
        <v>0</v>
      </c>
      <c r="L560" s="178">
        <f>SUM('2.CAD NCCF'!L560,'3.USD NCCF'!L560,'4.EUR NCCF'!L560,'5.GBP NCCF'!L560,'6.Other(Incld) NCCF'!L560)</f>
        <v>0</v>
      </c>
      <c r="M560" s="192">
        <f>SUM('2.CAD NCCF'!M560,'3.USD NCCF'!M560,'4.EUR NCCF'!M560,'5.GBP NCCF'!M560,'6.Other(Incld) NCCF'!M560)</f>
        <v>0</v>
      </c>
      <c r="N560" s="182">
        <f>SUM('2.CAD NCCF'!N560,'3.USD NCCF'!N560,'4.EUR NCCF'!N560,'5.GBP NCCF'!N560,'6.Other(Incld) NCCF'!N560)</f>
        <v>0</v>
      </c>
      <c r="O560" s="182">
        <f>SUM('2.CAD NCCF'!O560,'3.USD NCCF'!O560,'4.EUR NCCF'!O560,'5.GBP NCCF'!O560,'6.Other(Incld) NCCF'!O560)</f>
        <v>0</v>
      </c>
      <c r="P560" s="182">
        <f>SUM('2.CAD NCCF'!P560,'3.USD NCCF'!P560,'4.EUR NCCF'!P560,'5.GBP NCCF'!P560,'6.Other(Incld) NCCF'!P560)</f>
        <v>0</v>
      </c>
      <c r="Q560" s="182">
        <f>SUM('2.CAD NCCF'!Q560,'3.USD NCCF'!Q560,'4.EUR NCCF'!Q560,'5.GBP NCCF'!Q560,'6.Other(Incld) NCCF'!Q560)</f>
        <v>0</v>
      </c>
      <c r="R560" s="182">
        <f>SUM('2.CAD NCCF'!R560,'3.USD NCCF'!R560,'4.EUR NCCF'!R560,'5.GBP NCCF'!R560,'6.Other(Incld) NCCF'!R560)</f>
        <v>0</v>
      </c>
      <c r="S560" s="182">
        <f>SUM('2.CAD NCCF'!S560,'3.USD NCCF'!S560,'4.EUR NCCF'!S560,'5.GBP NCCF'!S560,'6.Other(Incld) NCCF'!S560)</f>
        <v>0</v>
      </c>
      <c r="T560" s="182">
        <f>SUM('2.CAD NCCF'!T560,'3.USD NCCF'!T560,'4.EUR NCCF'!T560,'5.GBP NCCF'!T560,'6.Other(Incld) NCCF'!T560)</f>
        <v>0</v>
      </c>
      <c r="U560" s="182">
        <f>SUM('2.CAD NCCF'!U560,'3.USD NCCF'!U560,'4.EUR NCCF'!U560,'5.GBP NCCF'!U560,'6.Other(Incld) NCCF'!U560)</f>
        <v>0</v>
      </c>
      <c r="V560" s="195">
        <f>SUM('2.CAD NCCF'!V560,'3.USD NCCF'!V560,'4.EUR NCCF'!V560,'5.GBP NCCF'!V560,'6.Other(Incld) NCCF'!V560)</f>
        <v>0</v>
      </c>
      <c r="W560" s="125">
        <f>SUM('2.CAD NCCF'!W560,'3.USD NCCF'!W560,'4.EUR NCCF'!W560,'5.GBP NCCF'!W560,'6.Other(Incld) NCCF'!W560)</f>
        <v>0</v>
      </c>
      <c r="X560" s="72"/>
      <c r="Y560" s="367"/>
    </row>
    <row r="561" spans="2:40" s="129" customFormat="1" ht="12.75" customHeight="1" outlineLevel="1" x14ac:dyDescent="0.2">
      <c r="B561" s="256"/>
      <c r="C561" s="257"/>
      <c r="D561" s="257"/>
      <c r="E561" s="257"/>
      <c r="F561" s="176" t="s">
        <v>453</v>
      </c>
      <c r="G561" s="190">
        <f>SUM('2.CAD NCCF'!G561,'3.USD NCCF'!G561,'4.EUR NCCF'!G561,'5.GBP NCCF'!G561,'6.Other(Incld) NCCF'!G561)</f>
        <v>0</v>
      </c>
      <c r="H561" s="191">
        <f>SUM('2.CAD NCCF'!H561,'3.USD NCCF'!H561,'4.EUR NCCF'!H561,'5.GBP NCCF'!H561,'6.Other(Incld) NCCF'!H561)</f>
        <v>0</v>
      </c>
      <c r="I561" s="179">
        <f>SUM('2.CAD NCCF'!I561,'3.USD NCCF'!I561,'4.EUR NCCF'!I561,'5.GBP NCCF'!I561,'6.Other(Incld) NCCF'!I561)</f>
        <v>0</v>
      </c>
      <c r="J561" s="179">
        <f>SUM('2.CAD NCCF'!J561,'3.USD NCCF'!J561,'4.EUR NCCF'!J561,'5.GBP NCCF'!J561,'6.Other(Incld) NCCF'!J561)</f>
        <v>0</v>
      </c>
      <c r="K561" s="197">
        <f>SUM('2.CAD NCCF'!K561,'3.USD NCCF'!K561,'4.EUR NCCF'!K561,'5.GBP NCCF'!K561,'6.Other(Incld) NCCF'!K561)</f>
        <v>0</v>
      </c>
      <c r="L561" s="178">
        <f>SUM('2.CAD NCCF'!L561,'3.USD NCCF'!L561,'4.EUR NCCF'!L561,'5.GBP NCCF'!L561,'6.Other(Incld) NCCF'!L561)</f>
        <v>0</v>
      </c>
      <c r="M561" s="192">
        <f>SUM('2.CAD NCCF'!M561,'3.USD NCCF'!M561,'4.EUR NCCF'!M561,'5.GBP NCCF'!M561,'6.Other(Incld) NCCF'!M561)</f>
        <v>0</v>
      </c>
      <c r="N561" s="182">
        <f>SUM('2.CAD NCCF'!N561,'3.USD NCCF'!N561,'4.EUR NCCF'!N561,'5.GBP NCCF'!N561,'6.Other(Incld) NCCF'!N561)</f>
        <v>0</v>
      </c>
      <c r="O561" s="182">
        <f>SUM('2.CAD NCCF'!O561,'3.USD NCCF'!O561,'4.EUR NCCF'!O561,'5.GBP NCCF'!O561,'6.Other(Incld) NCCF'!O561)</f>
        <v>0</v>
      </c>
      <c r="P561" s="182">
        <f>SUM('2.CAD NCCF'!P561,'3.USD NCCF'!P561,'4.EUR NCCF'!P561,'5.GBP NCCF'!P561,'6.Other(Incld) NCCF'!P561)</f>
        <v>0</v>
      </c>
      <c r="Q561" s="182">
        <f>SUM('2.CAD NCCF'!Q561,'3.USD NCCF'!Q561,'4.EUR NCCF'!Q561,'5.GBP NCCF'!Q561,'6.Other(Incld) NCCF'!Q561)</f>
        <v>0</v>
      </c>
      <c r="R561" s="182">
        <f>SUM('2.CAD NCCF'!R561,'3.USD NCCF'!R561,'4.EUR NCCF'!R561,'5.GBP NCCF'!R561,'6.Other(Incld) NCCF'!R561)</f>
        <v>0</v>
      </c>
      <c r="S561" s="182">
        <f>SUM('2.CAD NCCF'!S561,'3.USD NCCF'!S561,'4.EUR NCCF'!S561,'5.GBP NCCF'!S561,'6.Other(Incld) NCCF'!S561)</f>
        <v>0</v>
      </c>
      <c r="T561" s="182">
        <f>SUM('2.CAD NCCF'!T561,'3.USD NCCF'!T561,'4.EUR NCCF'!T561,'5.GBP NCCF'!T561,'6.Other(Incld) NCCF'!T561)</f>
        <v>0</v>
      </c>
      <c r="U561" s="182">
        <f>SUM('2.CAD NCCF'!U561,'3.USD NCCF'!U561,'4.EUR NCCF'!U561,'5.GBP NCCF'!U561,'6.Other(Incld) NCCF'!U561)</f>
        <v>0</v>
      </c>
      <c r="V561" s="195">
        <f>SUM('2.CAD NCCF'!V561,'3.USD NCCF'!V561,'4.EUR NCCF'!V561,'5.GBP NCCF'!V561,'6.Other(Incld) NCCF'!V561)</f>
        <v>0</v>
      </c>
      <c r="W561" s="125">
        <f>SUM('2.CAD NCCF'!W561,'3.USD NCCF'!W561,'4.EUR NCCF'!W561,'5.GBP NCCF'!W561,'6.Other(Incld) NCCF'!W561)</f>
        <v>0</v>
      </c>
      <c r="X561" s="72"/>
      <c r="Y561" s="367"/>
    </row>
    <row r="562" spans="2:40" s="129" customFormat="1" ht="12.75" customHeight="1" x14ac:dyDescent="0.2">
      <c r="B562" s="256"/>
      <c r="C562" s="257"/>
      <c r="D562" s="23" t="s">
        <v>454</v>
      </c>
      <c r="E562" s="23"/>
      <c r="F562" s="23"/>
      <c r="G562" s="69">
        <f t="shared" ref="G562:W562" si="120">SUBTOTAL(9,G563:G564)</f>
        <v>0</v>
      </c>
      <c r="H562" s="34">
        <f t="shared" si="120"/>
        <v>0</v>
      </c>
      <c r="I562" s="34">
        <f t="shared" si="120"/>
        <v>0</v>
      </c>
      <c r="J562" s="34">
        <f t="shared" si="120"/>
        <v>0</v>
      </c>
      <c r="K562" s="37">
        <f t="shared" si="120"/>
        <v>0</v>
      </c>
      <c r="L562" s="34">
        <f t="shared" si="120"/>
        <v>0</v>
      </c>
      <c r="M562" s="36">
        <f t="shared" si="120"/>
        <v>0</v>
      </c>
      <c r="N562" s="34">
        <f t="shared" si="120"/>
        <v>0</v>
      </c>
      <c r="O562" s="34">
        <f t="shared" si="120"/>
        <v>0</v>
      </c>
      <c r="P562" s="34">
        <f t="shared" si="120"/>
        <v>0</v>
      </c>
      <c r="Q562" s="34">
        <f t="shared" si="120"/>
        <v>0</v>
      </c>
      <c r="R562" s="34">
        <f t="shared" si="120"/>
        <v>0</v>
      </c>
      <c r="S562" s="34">
        <f t="shared" si="120"/>
        <v>0</v>
      </c>
      <c r="T562" s="34">
        <f t="shared" si="120"/>
        <v>0</v>
      </c>
      <c r="U562" s="34">
        <f t="shared" si="120"/>
        <v>0</v>
      </c>
      <c r="V562" s="34">
        <f t="shared" si="120"/>
        <v>0</v>
      </c>
      <c r="W562" s="33">
        <f t="shared" si="120"/>
        <v>0</v>
      </c>
      <c r="Y562" s="370"/>
    </row>
    <row r="563" spans="2:40" s="129" customFormat="1" ht="12.75" customHeight="1" outlineLevel="1" x14ac:dyDescent="0.2">
      <c r="B563" s="256"/>
      <c r="C563" s="257"/>
      <c r="D563" s="257"/>
      <c r="E563" s="257"/>
      <c r="F563" s="176" t="s">
        <v>455</v>
      </c>
      <c r="G563" s="203">
        <f>SUM('2.CAD NCCF'!G563,'3.USD NCCF'!G563,'4.EUR NCCF'!G563,'5.GBP NCCF'!G563,'6.Other(Incld) NCCF'!G563)</f>
        <v>0</v>
      </c>
      <c r="H563" s="191">
        <f>SUM('2.CAD NCCF'!H563,'3.USD NCCF'!H563,'4.EUR NCCF'!H563,'5.GBP NCCF'!H563,'6.Other(Incld) NCCF'!H563)</f>
        <v>0</v>
      </c>
      <c r="I563" s="179">
        <f>SUM('2.CAD NCCF'!I563,'3.USD NCCF'!I563,'4.EUR NCCF'!I563,'5.GBP NCCF'!I563,'6.Other(Incld) NCCF'!I563)</f>
        <v>0</v>
      </c>
      <c r="J563" s="179">
        <f>SUM('2.CAD NCCF'!J563,'3.USD NCCF'!J563,'4.EUR NCCF'!J563,'5.GBP NCCF'!J563,'6.Other(Incld) NCCF'!J563)</f>
        <v>0</v>
      </c>
      <c r="K563" s="197">
        <f>SUM('2.CAD NCCF'!K563,'3.USD NCCF'!K563,'4.EUR NCCF'!K563,'5.GBP NCCF'!K563,'6.Other(Incld) NCCF'!K563)</f>
        <v>0</v>
      </c>
      <c r="L563" s="178">
        <f>SUM('2.CAD NCCF'!L563,'3.USD NCCF'!L563,'4.EUR NCCF'!L563,'5.GBP NCCF'!L563,'6.Other(Incld) NCCF'!L563)</f>
        <v>0</v>
      </c>
      <c r="M563" s="192">
        <f>SUM('2.CAD NCCF'!M563,'3.USD NCCF'!M563,'4.EUR NCCF'!M563,'5.GBP NCCF'!M563,'6.Other(Incld) NCCF'!M563)</f>
        <v>0</v>
      </c>
      <c r="N563" s="182">
        <f>SUM('2.CAD NCCF'!N563,'3.USD NCCF'!N563,'4.EUR NCCF'!N563,'5.GBP NCCF'!N563,'6.Other(Incld) NCCF'!N563)</f>
        <v>0</v>
      </c>
      <c r="O563" s="182">
        <f>SUM('2.CAD NCCF'!O563,'3.USD NCCF'!O563,'4.EUR NCCF'!O563,'5.GBP NCCF'!O563,'6.Other(Incld) NCCF'!O563)</f>
        <v>0</v>
      </c>
      <c r="P563" s="182">
        <f>SUM('2.CAD NCCF'!P563,'3.USD NCCF'!P563,'4.EUR NCCF'!P563,'5.GBP NCCF'!P563,'6.Other(Incld) NCCF'!P563)</f>
        <v>0</v>
      </c>
      <c r="Q563" s="182">
        <f>SUM('2.CAD NCCF'!Q563,'3.USD NCCF'!Q563,'4.EUR NCCF'!Q563,'5.GBP NCCF'!Q563,'6.Other(Incld) NCCF'!Q563)</f>
        <v>0</v>
      </c>
      <c r="R563" s="182">
        <f>SUM('2.CAD NCCF'!R563,'3.USD NCCF'!R563,'4.EUR NCCF'!R563,'5.GBP NCCF'!R563,'6.Other(Incld) NCCF'!R563)</f>
        <v>0</v>
      </c>
      <c r="S563" s="182">
        <f>SUM('2.CAD NCCF'!S563,'3.USD NCCF'!S563,'4.EUR NCCF'!S563,'5.GBP NCCF'!S563,'6.Other(Incld) NCCF'!S563)</f>
        <v>0</v>
      </c>
      <c r="T563" s="182">
        <f>SUM('2.CAD NCCF'!T563,'3.USD NCCF'!T563,'4.EUR NCCF'!T563,'5.GBP NCCF'!T563,'6.Other(Incld) NCCF'!T563)</f>
        <v>0</v>
      </c>
      <c r="U563" s="182">
        <f>SUM('2.CAD NCCF'!U563,'3.USD NCCF'!U563,'4.EUR NCCF'!U563,'5.GBP NCCF'!U563,'6.Other(Incld) NCCF'!U563)</f>
        <v>0</v>
      </c>
      <c r="V563" s="195">
        <f>SUM('2.CAD NCCF'!V563,'3.USD NCCF'!V563,'4.EUR NCCF'!V563,'5.GBP NCCF'!V563,'6.Other(Incld) NCCF'!V563)</f>
        <v>0</v>
      </c>
      <c r="W563" s="125">
        <f>SUM('2.CAD NCCF'!W563,'3.USD NCCF'!W563,'4.EUR NCCF'!W563,'5.GBP NCCF'!W563,'6.Other(Incld) NCCF'!W563)</f>
        <v>0</v>
      </c>
      <c r="X563" s="72"/>
      <c r="Y563" s="367"/>
    </row>
    <row r="564" spans="2:40" s="129" customFormat="1" ht="12.75" customHeight="1" outlineLevel="1" x14ac:dyDescent="0.2">
      <c r="B564" s="256"/>
      <c r="C564" s="257"/>
      <c r="D564" s="257"/>
      <c r="E564" s="257"/>
      <c r="F564" s="176" t="s">
        <v>456</v>
      </c>
      <c r="G564" s="190">
        <f>SUM('2.CAD NCCF'!G564,'3.USD NCCF'!G564,'4.EUR NCCF'!G564,'5.GBP NCCF'!G564,'6.Other(Incld) NCCF'!G564)</f>
        <v>0</v>
      </c>
      <c r="H564" s="191">
        <f>SUM('2.CAD NCCF'!H564,'3.USD NCCF'!H564,'4.EUR NCCF'!H564,'5.GBP NCCF'!H564,'6.Other(Incld) NCCF'!H564)</f>
        <v>0</v>
      </c>
      <c r="I564" s="179">
        <f>SUM('2.CAD NCCF'!I564,'3.USD NCCF'!I564,'4.EUR NCCF'!I564,'5.GBP NCCF'!I564,'6.Other(Incld) NCCF'!I564)</f>
        <v>0</v>
      </c>
      <c r="J564" s="179">
        <f>SUM('2.CAD NCCF'!J564,'3.USD NCCF'!J564,'4.EUR NCCF'!J564,'5.GBP NCCF'!J564,'6.Other(Incld) NCCF'!J564)</f>
        <v>0</v>
      </c>
      <c r="K564" s="197">
        <f>SUM('2.CAD NCCF'!K564,'3.USD NCCF'!K564,'4.EUR NCCF'!K564,'5.GBP NCCF'!K564,'6.Other(Incld) NCCF'!K564)</f>
        <v>0</v>
      </c>
      <c r="L564" s="178">
        <f>SUM('2.CAD NCCF'!L564,'3.USD NCCF'!L564,'4.EUR NCCF'!L564,'5.GBP NCCF'!L564,'6.Other(Incld) NCCF'!L564)</f>
        <v>0</v>
      </c>
      <c r="M564" s="192">
        <f>SUM('2.CAD NCCF'!M564,'3.USD NCCF'!M564,'4.EUR NCCF'!M564,'5.GBP NCCF'!M564,'6.Other(Incld) NCCF'!M564)</f>
        <v>0</v>
      </c>
      <c r="N564" s="182">
        <f>SUM('2.CAD NCCF'!N564,'3.USD NCCF'!N564,'4.EUR NCCF'!N564,'5.GBP NCCF'!N564,'6.Other(Incld) NCCF'!N564)</f>
        <v>0</v>
      </c>
      <c r="O564" s="182">
        <f>SUM('2.CAD NCCF'!O564,'3.USD NCCF'!O564,'4.EUR NCCF'!O564,'5.GBP NCCF'!O564,'6.Other(Incld) NCCF'!O564)</f>
        <v>0</v>
      </c>
      <c r="P564" s="182">
        <f>SUM('2.CAD NCCF'!P564,'3.USD NCCF'!P564,'4.EUR NCCF'!P564,'5.GBP NCCF'!P564,'6.Other(Incld) NCCF'!P564)</f>
        <v>0</v>
      </c>
      <c r="Q564" s="182">
        <f>SUM('2.CAD NCCF'!Q564,'3.USD NCCF'!Q564,'4.EUR NCCF'!Q564,'5.GBP NCCF'!Q564,'6.Other(Incld) NCCF'!Q564)</f>
        <v>0</v>
      </c>
      <c r="R564" s="182">
        <f>SUM('2.CAD NCCF'!R564,'3.USD NCCF'!R564,'4.EUR NCCF'!R564,'5.GBP NCCF'!R564,'6.Other(Incld) NCCF'!R564)</f>
        <v>0</v>
      </c>
      <c r="S564" s="182">
        <f>SUM('2.CAD NCCF'!S564,'3.USD NCCF'!S564,'4.EUR NCCF'!S564,'5.GBP NCCF'!S564,'6.Other(Incld) NCCF'!S564)</f>
        <v>0</v>
      </c>
      <c r="T564" s="182">
        <f>SUM('2.CAD NCCF'!T564,'3.USD NCCF'!T564,'4.EUR NCCF'!T564,'5.GBP NCCF'!T564,'6.Other(Incld) NCCF'!T564)</f>
        <v>0</v>
      </c>
      <c r="U564" s="182">
        <f>SUM('2.CAD NCCF'!U564,'3.USD NCCF'!U564,'4.EUR NCCF'!U564,'5.GBP NCCF'!U564,'6.Other(Incld) NCCF'!U564)</f>
        <v>0</v>
      </c>
      <c r="V564" s="195">
        <f>SUM('2.CAD NCCF'!V564,'3.USD NCCF'!V564,'4.EUR NCCF'!V564,'5.GBP NCCF'!V564,'6.Other(Incld) NCCF'!V564)</f>
        <v>0</v>
      </c>
      <c r="W564" s="125">
        <f>SUM('2.CAD NCCF'!W564,'3.USD NCCF'!W564,'4.EUR NCCF'!W564,'5.GBP NCCF'!W564,'6.Other(Incld) NCCF'!W564)</f>
        <v>0</v>
      </c>
      <c r="X564" s="72"/>
      <c r="Y564" s="367"/>
    </row>
    <row r="565" spans="2:40" s="129" customFormat="1" ht="12.75" customHeight="1" x14ac:dyDescent="0.2">
      <c r="B565" s="256"/>
      <c r="C565" s="257"/>
      <c r="D565" s="23" t="s">
        <v>457</v>
      </c>
      <c r="E565" s="257"/>
      <c r="F565" s="257"/>
      <c r="G565" s="69">
        <f t="shared" ref="G565:W565" si="121">SUBTOTAL(9,G566)</f>
        <v>0</v>
      </c>
      <c r="H565" s="34">
        <f t="shared" si="121"/>
        <v>0</v>
      </c>
      <c r="I565" s="34">
        <f t="shared" si="121"/>
        <v>0</v>
      </c>
      <c r="J565" s="34">
        <f t="shared" si="121"/>
        <v>0</v>
      </c>
      <c r="K565" s="37">
        <f t="shared" si="121"/>
        <v>0</v>
      </c>
      <c r="L565" s="34">
        <f t="shared" si="121"/>
        <v>0</v>
      </c>
      <c r="M565" s="36">
        <f t="shared" si="121"/>
        <v>0</v>
      </c>
      <c r="N565" s="34">
        <f t="shared" si="121"/>
        <v>0</v>
      </c>
      <c r="O565" s="34">
        <f t="shared" si="121"/>
        <v>0</v>
      </c>
      <c r="P565" s="34">
        <f t="shared" si="121"/>
        <v>0</v>
      </c>
      <c r="Q565" s="34">
        <f t="shared" si="121"/>
        <v>0</v>
      </c>
      <c r="R565" s="34">
        <f t="shared" si="121"/>
        <v>0</v>
      </c>
      <c r="S565" s="34">
        <f t="shared" si="121"/>
        <v>0</v>
      </c>
      <c r="T565" s="34">
        <f t="shared" si="121"/>
        <v>0</v>
      </c>
      <c r="U565" s="34">
        <f t="shared" si="121"/>
        <v>0</v>
      </c>
      <c r="V565" s="34">
        <f t="shared" si="121"/>
        <v>0</v>
      </c>
      <c r="W565" s="33">
        <f t="shared" si="121"/>
        <v>0</v>
      </c>
      <c r="Y565" s="370"/>
    </row>
    <row r="566" spans="2:40" s="129" customFormat="1" ht="12.75" customHeight="1" outlineLevel="1" x14ac:dyDescent="0.2">
      <c r="B566" s="256"/>
      <c r="C566" s="257"/>
      <c r="D566" s="257"/>
      <c r="E566" s="257"/>
      <c r="F566" s="176" t="s">
        <v>458</v>
      </c>
      <c r="G566" s="190">
        <f>SUM('2.CAD NCCF'!G566,'3.USD NCCF'!G566,'4.EUR NCCF'!G566,'5.GBP NCCF'!G566,'6.Other(Incld) NCCF'!G566)</f>
        <v>0</v>
      </c>
      <c r="H566" s="191">
        <f>SUM('2.CAD NCCF'!H566,'3.USD NCCF'!H566,'4.EUR NCCF'!H566,'5.GBP NCCF'!H566,'6.Other(Incld) NCCF'!H566)</f>
        <v>0</v>
      </c>
      <c r="I566" s="179">
        <f>SUM('2.CAD NCCF'!I566,'3.USD NCCF'!I566,'4.EUR NCCF'!I566,'5.GBP NCCF'!I566,'6.Other(Incld) NCCF'!I566)</f>
        <v>0</v>
      </c>
      <c r="J566" s="179">
        <f>SUM('2.CAD NCCF'!J566,'3.USD NCCF'!J566,'4.EUR NCCF'!J566,'5.GBP NCCF'!J566,'6.Other(Incld) NCCF'!J566)</f>
        <v>0</v>
      </c>
      <c r="K566" s="197">
        <f>SUM('2.CAD NCCF'!K566,'3.USD NCCF'!K566,'4.EUR NCCF'!K566,'5.GBP NCCF'!K566,'6.Other(Incld) NCCF'!K566)</f>
        <v>0</v>
      </c>
      <c r="L566" s="178">
        <f>SUM('2.CAD NCCF'!L566,'3.USD NCCF'!L566,'4.EUR NCCF'!L566,'5.GBP NCCF'!L566,'6.Other(Incld) NCCF'!L566)</f>
        <v>0</v>
      </c>
      <c r="M566" s="192">
        <f>SUM('2.CAD NCCF'!M566,'3.USD NCCF'!M566,'4.EUR NCCF'!M566,'5.GBP NCCF'!M566,'6.Other(Incld) NCCF'!M566)</f>
        <v>0</v>
      </c>
      <c r="N566" s="182">
        <f>SUM('2.CAD NCCF'!N566,'3.USD NCCF'!N566,'4.EUR NCCF'!N566,'5.GBP NCCF'!N566,'6.Other(Incld) NCCF'!N566)</f>
        <v>0</v>
      </c>
      <c r="O566" s="182">
        <f>SUM('2.CAD NCCF'!O566,'3.USD NCCF'!O566,'4.EUR NCCF'!O566,'5.GBP NCCF'!O566,'6.Other(Incld) NCCF'!O566)</f>
        <v>0</v>
      </c>
      <c r="P566" s="182">
        <f>SUM('2.CAD NCCF'!P566,'3.USD NCCF'!P566,'4.EUR NCCF'!P566,'5.GBP NCCF'!P566,'6.Other(Incld) NCCF'!P566)</f>
        <v>0</v>
      </c>
      <c r="Q566" s="182">
        <f>SUM('2.CAD NCCF'!Q566,'3.USD NCCF'!Q566,'4.EUR NCCF'!Q566,'5.GBP NCCF'!Q566,'6.Other(Incld) NCCF'!Q566)</f>
        <v>0</v>
      </c>
      <c r="R566" s="182">
        <f>SUM('2.CAD NCCF'!R566,'3.USD NCCF'!R566,'4.EUR NCCF'!R566,'5.GBP NCCF'!R566,'6.Other(Incld) NCCF'!R566)</f>
        <v>0</v>
      </c>
      <c r="S566" s="182">
        <f>SUM('2.CAD NCCF'!S566,'3.USD NCCF'!S566,'4.EUR NCCF'!S566,'5.GBP NCCF'!S566,'6.Other(Incld) NCCF'!S566)</f>
        <v>0</v>
      </c>
      <c r="T566" s="182">
        <f>SUM('2.CAD NCCF'!T566,'3.USD NCCF'!T566,'4.EUR NCCF'!T566,'5.GBP NCCF'!T566,'6.Other(Incld) NCCF'!T566)</f>
        <v>0</v>
      </c>
      <c r="U566" s="182">
        <f>SUM('2.CAD NCCF'!U566,'3.USD NCCF'!U566,'4.EUR NCCF'!U566,'5.GBP NCCF'!U566,'6.Other(Incld) NCCF'!U566)</f>
        <v>0</v>
      </c>
      <c r="V566" s="195">
        <f>SUM('2.CAD NCCF'!V566,'3.USD NCCF'!V566,'4.EUR NCCF'!V566,'5.GBP NCCF'!V566,'6.Other(Incld) NCCF'!V566)</f>
        <v>0</v>
      </c>
      <c r="W566" s="125">
        <f>SUM('2.CAD NCCF'!W566,'3.USD NCCF'!W566,'4.EUR NCCF'!W566,'5.GBP NCCF'!W566,'6.Other(Incld) NCCF'!W566)</f>
        <v>0</v>
      </c>
      <c r="X566" s="72"/>
      <c r="Y566" s="367"/>
    </row>
    <row r="567" spans="2:40" s="72" customFormat="1" outlineLevel="1" x14ac:dyDescent="0.2">
      <c r="B567" s="25"/>
      <c r="C567" s="24"/>
      <c r="D567" s="23"/>
      <c r="E567" s="64"/>
      <c r="F567" s="24"/>
      <c r="G567" s="69"/>
      <c r="H567" s="70"/>
      <c r="I567" s="66"/>
      <c r="J567" s="66"/>
      <c r="K567" s="67"/>
      <c r="L567" s="34"/>
      <c r="M567" s="34"/>
      <c r="N567" s="34"/>
      <c r="O567" s="34"/>
      <c r="P567" s="34"/>
      <c r="Q567" s="34"/>
      <c r="R567" s="34"/>
      <c r="S567" s="34"/>
      <c r="T567" s="34"/>
      <c r="U567" s="34"/>
      <c r="V567" s="34"/>
      <c r="W567" s="33"/>
      <c r="Y567" s="584"/>
    </row>
    <row r="568" spans="2:40" s="72" customFormat="1" outlineLevel="1" x14ac:dyDescent="0.2">
      <c r="B568" s="25"/>
      <c r="C568" s="23" t="s">
        <v>480</v>
      </c>
      <c r="D568" s="23"/>
      <c r="E568" s="64"/>
      <c r="F568" s="24"/>
      <c r="G568" s="69">
        <f>SUBTOTAL(9,G569:G571)</f>
        <v>0</v>
      </c>
      <c r="H568" s="70">
        <f t="shared" ref="H568:W568" si="122">SUBTOTAL(9,H569:H571)</f>
        <v>0</v>
      </c>
      <c r="I568" s="66">
        <f t="shared" si="122"/>
        <v>0</v>
      </c>
      <c r="J568" s="66">
        <f t="shared" si="122"/>
        <v>0</v>
      </c>
      <c r="K568" s="67">
        <f t="shared" si="122"/>
        <v>0</v>
      </c>
      <c r="L568" s="34">
        <f t="shared" si="122"/>
        <v>0</v>
      </c>
      <c r="M568" s="34">
        <f t="shared" si="122"/>
        <v>0</v>
      </c>
      <c r="N568" s="34">
        <f t="shared" si="122"/>
        <v>0</v>
      </c>
      <c r="O568" s="34">
        <f t="shared" si="122"/>
        <v>0</v>
      </c>
      <c r="P568" s="34">
        <f t="shared" si="122"/>
        <v>0</v>
      </c>
      <c r="Q568" s="34">
        <f t="shared" si="122"/>
        <v>0</v>
      </c>
      <c r="R568" s="34">
        <f t="shared" si="122"/>
        <v>0</v>
      </c>
      <c r="S568" s="34">
        <f t="shared" si="122"/>
        <v>0</v>
      </c>
      <c r="T568" s="34">
        <f t="shared" si="122"/>
        <v>0</v>
      </c>
      <c r="U568" s="34">
        <f t="shared" si="122"/>
        <v>0</v>
      </c>
      <c r="V568" s="34">
        <f t="shared" si="122"/>
        <v>0</v>
      </c>
      <c r="W568" s="33">
        <f t="shared" si="122"/>
        <v>0</v>
      </c>
      <c r="Y568" s="583"/>
    </row>
    <row r="569" spans="2:40" s="72" customFormat="1" outlineLevel="1" x14ac:dyDescent="0.2">
      <c r="B569" s="25"/>
      <c r="C569" s="24"/>
      <c r="D569" s="23"/>
      <c r="E569" s="64"/>
      <c r="F569" s="433" t="s">
        <v>474</v>
      </c>
      <c r="G569" s="190">
        <f>SUM('2.CAD NCCF'!G569,'3.USD NCCF'!G569,'4.EUR NCCF'!G569,'5.GBP NCCF'!G569,'6.Other(Incld) NCCF'!G569)</f>
        <v>0</v>
      </c>
      <c r="H569" s="242">
        <f>SUM('2.CAD NCCF'!H569,'3.USD NCCF'!H569,'4.EUR NCCF'!H569,'5.GBP NCCF'!H569,'6.Other(Incld) NCCF'!H569)</f>
        <v>0</v>
      </c>
      <c r="I569" s="179">
        <f>SUM('2.CAD NCCF'!I569,'3.USD NCCF'!I569,'4.EUR NCCF'!I569,'5.GBP NCCF'!I569,'6.Other(Incld) NCCF'!I569)</f>
        <v>0</v>
      </c>
      <c r="J569" s="179">
        <f>SUM('2.CAD NCCF'!J569,'3.USD NCCF'!J569,'4.EUR NCCF'!J569,'5.GBP NCCF'!J569,'6.Other(Incld) NCCF'!J569)</f>
        <v>0</v>
      </c>
      <c r="K569" s="197">
        <f>SUM('2.CAD NCCF'!K569,'3.USD NCCF'!K569,'4.EUR NCCF'!K569,'5.GBP NCCF'!K569,'6.Other(Incld) NCCF'!K569)</f>
        <v>0</v>
      </c>
      <c r="L569" s="178">
        <f>SUM('2.CAD NCCF'!L569,'3.USD NCCF'!L569,'4.EUR NCCF'!L569,'5.GBP NCCF'!L569,'6.Other(Incld) NCCF'!L569)</f>
        <v>0</v>
      </c>
      <c r="M569" s="192">
        <f>SUM('2.CAD NCCF'!M569,'3.USD NCCF'!M569,'4.EUR NCCF'!M569,'5.GBP NCCF'!M569,'6.Other(Incld) NCCF'!M569)</f>
        <v>0</v>
      </c>
      <c r="N569" s="182">
        <f>SUM('2.CAD NCCF'!N569,'3.USD NCCF'!N569,'4.EUR NCCF'!N569,'5.GBP NCCF'!N569,'6.Other(Incld) NCCF'!N569)</f>
        <v>0</v>
      </c>
      <c r="O569" s="182">
        <f>SUM('2.CAD NCCF'!O569,'3.USD NCCF'!O569,'4.EUR NCCF'!O569,'5.GBP NCCF'!O569,'6.Other(Incld) NCCF'!O569)</f>
        <v>0</v>
      </c>
      <c r="P569" s="182">
        <f>SUM('2.CAD NCCF'!P569,'3.USD NCCF'!P569,'4.EUR NCCF'!P569,'5.GBP NCCF'!P569,'6.Other(Incld) NCCF'!P569)</f>
        <v>0</v>
      </c>
      <c r="Q569" s="182">
        <f>SUM('2.CAD NCCF'!Q569,'3.USD NCCF'!Q569,'4.EUR NCCF'!Q569,'5.GBP NCCF'!Q569,'6.Other(Incld) NCCF'!Q569)</f>
        <v>0</v>
      </c>
      <c r="R569" s="182">
        <f>SUM('2.CAD NCCF'!R569,'3.USD NCCF'!R569,'4.EUR NCCF'!R569,'5.GBP NCCF'!R569,'6.Other(Incld) NCCF'!R569)</f>
        <v>0</v>
      </c>
      <c r="S569" s="182">
        <f>SUM('2.CAD NCCF'!S569,'3.USD NCCF'!S569,'4.EUR NCCF'!S569,'5.GBP NCCF'!S569,'6.Other(Incld) NCCF'!S569)</f>
        <v>0</v>
      </c>
      <c r="T569" s="182">
        <f>SUM('2.CAD NCCF'!T569,'3.USD NCCF'!T569,'4.EUR NCCF'!T569,'5.GBP NCCF'!T569,'6.Other(Incld) NCCF'!T569)</f>
        <v>0</v>
      </c>
      <c r="U569" s="182">
        <f>SUM('2.CAD NCCF'!U569,'3.USD NCCF'!U569,'4.EUR NCCF'!U569,'5.GBP NCCF'!U569,'6.Other(Incld) NCCF'!U569)</f>
        <v>0</v>
      </c>
      <c r="V569" s="195">
        <f>SUM('2.CAD NCCF'!V569,'3.USD NCCF'!V569,'4.EUR NCCF'!V569,'5.GBP NCCF'!V569,'6.Other(Incld) NCCF'!V569)</f>
        <v>0</v>
      </c>
      <c r="W569" s="125">
        <f>SUM('2.CAD NCCF'!W569,'3.USD NCCF'!W569,'4.EUR NCCF'!W569,'5.GBP NCCF'!W569,'6.Other(Incld) NCCF'!W569)</f>
        <v>0</v>
      </c>
      <c r="Y569" s="367"/>
    </row>
    <row r="570" spans="2:40" s="72" customFormat="1" outlineLevel="1" x14ac:dyDescent="0.2">
      <c r="B570" s="25"/>
      <c r="C570" s="24"/>
      <c r="D570" s="23"/>
      <c r="E570" s="64"/>
      <c r="F570" s="433" t="s">
        <v>475</v>
      </c>
      <c r="G570" s="190">
        <f>SUM('2.CAD NCCF'!G570,'3.USD NCCF'!G570,'4.EUR NCCF'!G570,'5.GBP NCCF'!G570,'6.Other(Incld) NCCF'!G570)</f>
        <v>0</v>
      </c>
      <c r="H570" s="242">
        <f>SUM('2.CAD NCCF'!H570,'3.USD NCCF'!H570,'4.EUR NCCF'!H570,'5.GBP NCCF'!H570,'6.Other(Incld) NCCF'!H570)</f>
        <v>0</v>
      </c>
      <c r="I570" s="179">
        <f>SUM('2.CAD NCCF'!I570,'3.USD NCCF'!I570,'4.EUR NCCF'!I570,'5.GBP NCCF'!I570,'6.Other(Incld) NCCF'!I570)</f>
        <v>0</v>
      </c>
      <c r="J570" s="179">
        <f>SUM('2.CAD NCCF'!J570,'3.USD NCCF'!J570,'4.EUR NCCF'!J570,'5.GBP NCCF'!J570,'6.Other(Incld) NCCF'!J570)</f>
        <v>0</v>
      </c>
      <c r="K570" s="197">
        <f>SUM('2.CAD NCCF'!K570,'3.USD NCCF'!K570,'4.EUR NCCF'!K570,'5.GBP NCCF'!K570,'6.Other(Incld) NCCF'!K570)</f>
        <v>0</v>
      </c>
      <c r="L570" s="178">
        <f>SUM('2.CAD NCCF'!L570,'3.USD NCCF'!L570,'4.EUR NCCF'!L570,'5.GBP NCCF'!L570,'6.Other(Incld) NCCF'!L570)</f>
        <v>0</v>
      </c>
      <c r="M570" s="192">
        <f>SUM('2.CAD NCCF'!M570,'3.USD NCCF'!M570,'4.EUR NCCF'!M570,'5.GBP NCCF'!M570,'6.Other(Incld) NCCF'!M570)</f>
        <v>0</v>
      </c>
      <c r="N570" s="182">
        <f>SUM('2.CAD NCCF'!N570,'3.USD NCCF'!N570,'4.EUR NCCF'!N570,'5.GBP NCCF'!N570,'6.Other(Incld) NCCF'!N570)</f>
        <v>0</v>
      </c>
      <c r="O570" s="182">
        <f>SUM('2.CAD NCCF'!O570,'3.USD NCCF'!O570,'4.EUR NCCF'!O570,'5.GBP NCCF'!O570,'6.Other(Incld) NCCF'!O570)</f>
        <v>0</v>
      </c>
      <c r="P570" s="182">
        <f>SUM('2.CAD NCCF'!P570,'3.USD NCCF'!P570,'4.EUR NCCF'!P570,'5.GBP NCCF'!P570,'6.Other(Incld) NCCF'!P570)</f>
        <v>0</v>
      </c>
      <c r="Q570" s="182">
        <f>SUM('2.CAD NCCF'!Q570,'3.USD NCCF'!Q570,'4.EUR NCCF'!Q570,'5.GBP NCCF'!Q570,'6.Other(Incld) NCCF'!Q570)</f>
        <v>0</v>
      </c>
      <c r="R570" s="182">
        <f>SUM('2.CAD NCCF'!R570,'3.USD NCCF'!R570,'4.EUR NCCF'!R570,'5.GBP NCCF'!R570,'6.Other(Incld) NCCF'!R570)</f>
        <v>0</v>
      </c>
      <c r="S570" s="182">
        <f>SUM('2.CAD NCCF'!S570,'3.USD NCCF'!S570,'4.EUR NCCF'!S570,'5.GBP NCCF'!S570,'6.Other(Incld) NCCF'!S570)</f>
        <v>0</v>
      </c>
      <c r="T570" s="182">
        <f>SUM('2.CAD NCCF'!T570,'3.USD NCCF'!T570,'4.EUR NCCF'!T570,'5.GBP NCCF'!T570,'6.Other(Incld) NCCF'!T570)</f>
        <v>0</v>
      </c>
      <c r="U570" s="182">
        <f>SUM('2.CAD NCCF'!U570,'3.USD NCCF'!U570,'4.EUR NCCF'!U570,'5.GBP NCCF'!U570,'6.Other(Incld) NCCF'!U570)</f>
        <v>0</v>
      </c>
      <c r="V570" s="195">
        <f>SUM('2.CAD NCCF'!V570,'3.USD NCCF'!V570,'4.EUR NCCF'!V570,'5.GBP NCCF'!V570,'6.Other(Incld) NCCF'!V570)</f>
        <v>0</v>
      </c>
      <c r="W570" s="125">
        <f>SUM('2.CAD NCCF'!W570,'3.USD NCCF'!W570,'4.EUR NCCF'!W570,'5.GBP NCCF'!W570,'6.Other(Incld) NCCF'!W570)</f>
        <v>0</v>
      </c>
      <c r="Y570" s="367"/>
    </row>
    <row r="571" spans="2:40" s="72" customFormat="1" outlineLevel="1" x14ac:dyDescent="0.2">
      <c r="B571" s="25"/>
      <c r="C571" s="24"/>
      <c r="D571" s="23"/>
      <c r="E571" s="64"/>
      <c r="F571" s="433" t="s">
        <v>476</v>
      </c>
      <c r="G571" s="190">
        <f>SUM('2.CAD NCCF'!G571,'3.USD NCCF'!G571,'4.EUR NCCF'!G571,'5.GBP NCCF'!G571,'6.Other(Incld) NCCF'!G571)</f>
        <v>0</v>
      </c>
      <c r="H571" s="242">
        <f>SUM('2.CAD NCCF'!H571,'3.USD NCCF'!H571,'4.EUR NCCF'!H571,'5.GBP NCCF'!H571,'6.Other(Incld) NCCF'!H571)</f>
        <v>0</v>
      </c>
      <c r="I571" s="179">
        <f>SUM('2.CAD NCCF'!I571,'3.USD NCCF'!I571,'4.EUR NCCF'!I571,'5.GBP NCCF'!I571,'6.Other(Incld) NCCF'!I571)</f>
        <v>0</v>
      </c>
      <c r="J571" s="179">
        <f>SUM('2.CAD NCCF'!J571,'3.USD NCCF'!J571,'4.EUR NCCF'!J571,'5.GBP NCCF'!J571,'6.Other(Incld) NCCF'!J571)</f>
        <v>0</v>
      </c>
      <c r="K571" s="197">
        <f>SUM('2.CAD NCCF'!K571,'3.USD NCCF'!K571,'4.EUR NCCF'!K571,'5.GBP NCCF'!K571,'6.Other(Incld) NCCF'!K571)</f>
        <v>0</v>
      </c>
      <c r="L571" s="178">
        <f>SUM('2.CAD NCCF'!L571,'3.USD NCCF'!L571,'4.EUR NCCF'!L571,'5.GBP NCCF'!L571,'6.Other(Incld) NCCF'!L571)</f>
        <v>0</v>
      </c>
      <c r="M571" s="192">
        <f>SUM('2.CAD NCCF'!M571,'3.USD NCCF'!M571,'4.EUR NCCF'!M571,'5.GBP NCCF'!M571,'6.Other(Incld) NCCF'!M571)</f>
        <v>0</v>
      </c>
      <c r="N571" s="182">
        <f>SUM('2.CAD NCCF'!N571,'3.USD NCCF'!N571,'4.EUR NCCF'!N571,'5.GBP NCCF'!N571,'6.Other(Incld) NCCF'!N571)</f>
        <v>0</v>
      </c>
      <c r="O571" s="182">
        <f>SUM('2.CAD NCCF'!O571,'3.USD NCCF'!O571,'4.EUR NCCF'!O571,'5.GBP NCCF'!O571,'6.Other(Incld) NCCF'!O571)</f>
        <v>0</v>
      </c>
      <c r="P571" s="182">
        <f>SUM('2.CAD NCCF'!P571,'3.USD NCCF'!P571,'4.EUR NCCF'!P571,'5.GBP NCCF'!P571,'6.Other(Incld) NCCF'!P571)</f>
        <v>0</v>
      </c>
      <c r="Q571" s="182">
        <f>SUM('2.CAD NCCF'!Q571,'3.USD NCCF'!Q571,'4.EUR NCCF'!Q571,'5.GBP NCCF'!Q571,'6.Other(Incld) NCCF'!Q571)</f>
        <v>0</v>
      </c>
      <c r="R571" s="182">
        <f>SUM('2.CAD NCCF'!R571,'3.USD NCCF'!R571,'4.EUR NCCF'!R571,'5.GBP NCCF'!R571,'6.Other(Incld) NCCF'!R571)</f>
        <v>0</v>
      </c>
      <c r="S571" s="182">
        <f>SUM('2.CAD NCCF'!S571,'3.USD NCCF'!S571,'4.EUR NCCF'!S571,'5.GBP NCCF'!S571,'6.Other(Incld) NCCF'!S571)</f>
        <v>0</v>
      </c>
      <c r="T571" s="182">
        <f>SUM('2.CAD NCCF'!T571,'3.USD NCCF'!T571,'4.EUR NCCF'!T571,'5.GBP NCCF'!T571,'6.Other(Incld) NCCF'!T571)</f>
        <v>0</v>
      </c>
      <c r="U571" s="182">
        <f>SUM('2.CAD NCCF'!U571,'3.USD NCCF'!U571,'4.EUR NCCF'!U571,'5.GBP NCCF'!U571,'6.Other(Incld) NCCF'!U571)</f>
        <v>0</v>
      </c>
      <c r="V571" s="195">
        <f>SUM('2.CAD NCCF'!V571,'3.USD NCCF'!V571,'4.EUR NCCF'!V571,'5.GBP NCCF'!V571,'6.Other(Incld) NCCF'!V571)</f>
        <v>0</v>
      </c>
      <c r="W571" s="125">
        <f>SUM('2.CAD NCCF'!W571,'3.USD NCCF'!W571,'4.EUR NCCF'!W571,'5.GBP NCCF'!W571,'6.Other(Incld) NCCF'!W571)</f>
        <v>0</v>
      </c>
      <c r="Y571" s="367"/>
    </row>
    <row r="572" spans="2:40"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40" s="129" customFormat="1" ht="16.5" thickBot="1" x14ac:dyDescent="0.25">
      <c r="B573" s="79" t="s">
        <v>459</v>
      </c>
      <c r="C573" s="80"/>
      <c r="D573" s="80"/>
      <c r="E573" s="80"/>
      <c r="F573" s="80"/>
      <c r="G573" s="92">
        <f t="shared" ref="G573:W573" si="123">SUBTOTAL(9,G523:G572)</f>
        <v>0</v>
      </c>
      <c r="H573" s="419">
        <f t="shared" si="123"/>
        <v>0</v>
      </c>
      <c r="I573" s="420">
        <f t="shared" si="123"/>
        <v>0</v>
      </c>
      <c r="J573" s="420">
        <f t="shared" si="123"/>
        <v>0</v>
      </c>
      <c r="K573" s="421">
        <f t="shared" si="123"/>
        <v>0</v>
      </c>
      <c r="L573" s="422">
        <f t="shared" si="123"/>
        <v>0</v>
      </c>
      <c r="M573" s="424">
        <f t="shared" si="123"/>
        <v>0</v>
      </c>
      <c r="N573" s="423">
        <f t="shared" si="123"/>
        <v>0</v>
      </c>
      <c r="O573" s="423">
        <f t="shared" si="123"/>
        <v>0</v>
      </c>
      <c r="P573" s="423">
        <f t="shared" si="123"/>
        <v>0</v>
      </c>
      <c r="Q573" s="423">
        <f t="shared" si="123"/>
        <v>0</v>
      </c>
      <c r="R573" s="423">
        <f t="shared" si="123"/>
        <v>0</v>
      </c>
      <c r="S573" s="423">
        <f t="shared" si="123"/>
        <v>0</v>
      </c>
      <c r="T573" s="423">
        <f t="shared" si="123"/>
        <v>0</v>
      </c>
      <c r="U573" s="423">
        <f t="shared" si="123"/>
        <v>0</v>
      </c>
      <c r="V573" s="94">
        <f t="shared" si="123"/>
        <v>0</v>
      </c>
      <c r="W573" s="97">
        <f t="shared" si="123"/>
        <v>0</v>
      </c>
      <c r="X573" s="72"/>
      <c r="Y573" s="585"/>
    </row>
    <row r="574" spans="2:40"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40" s="150" customFormat="1" ht="15.75" x14ac:dyDescent="0.2">
      <c r="B575" s="324" t="s">
        <v>149</v>
      </c>
      <c r="C575" s="133"/>
      <c r="D575" s="133"/>
      <c r="E575" s="133"/>
      <c r="F575" s="133"/>
      <c r="G575" s="151"/>
      <c r="H575" s="152"/>
      <c r="I575" s="152"/>
      <c r="J575" s="152"/>
      <c r="K575" s="152"/>
      <c r="L575" s="153"/>
      <c r="M575" s="152"/>
      <c r="N575" s="152"/>
      <c r="O575" s="152"/>
      <c r="P575" s="152"/>
      <c r="Q575" s="152"/>
      <c r="R575" s="152"/>
      <c r="S575" s="152"/>
      <c r="T575" s="152"/>
      <c r="U575" s="152"/>
      <c r="V575" s="154"/>
      <c r="W575" s="154"/>
      <c r="X575" s="131"/>
      <c r="Y575" s="151"/>
      <c r="Z575" s="131"/>
      <c r="AA575" s="131"/>
      <c r="AB575" s="131"/>
      <c r="AC575" s="131"/>
      <c r="AD575" s="131"/>
      <c r="AE575" s="131"/>
      <c r="AF575" s="131"/>
      <c r="AG575" s="131"/>
      <c r="AH575" s="131"/>
      <c r="AI575" s="131"/>
      <c r="AJ575" s="131"/>
      <c r="AK575" s="131"/>
      <c r="AL575" s="131"/>
      <c r="AM575" s="131"/>
      <c r="AN575" s="131"/>
    </row>
    <row r="576" spans="2:40" x14ac:dyDescent="0.2">
      <c r="B576" s="30"/>
      <c r="C576" s="23" t="s">
        <v>199</v>
      </c>
      <c r="D576" s="24"/>
      <c r="E576" s="24"/>
      <c r="F576" s="24"/>
      <c r="G576" s="49"/>
      <c r="H576" s="42"/>
      <c r="I576" s="42"/>
      <c r="J576" s="42"/>
      <c r="K576" s="42"/>
      <c r="L576" s="43"/>
      <c r="M576" s="42"/>
      <c r="N576" s="42"/>
      <c r="O576" s="42"/>
      <c r="P576" s="42"/>
      <c r="Q576" s="42"/>
      <c r="R576" s="42"/>
      <c r="S576" s="42"/>
      <c r="T576" s="42"/>
      <c r="U576" s="42"/>
      <c r="V576" s="44"/>
      <c r="W576" s="44"/>
      <c r="X576" s="72"/>
      <c r="Y576" s="368"/>
      <c r="Z576" s="72"/>
      <c r="AA576" s="72"/>
      <c r="AB576" s="72"/>
      <c r="AC576" s="72"/>
      <c r="AD576" s="72"/>
      <c r="AE576" s="72"/>
      <c r="AF576" s="72"/>
      <c r="AG576" s="72"/>
      <c r="AH576" s="72"/>
      <c r="AI576" s="72"/>
      <c r="AJ576" s="72"/>
      <c r="AK576" s="72"/>
      <c r="AL576" s="72"/>
      <c r="AM576" s="72"/>
      <c r="AN576" s="72"/>
    </row>
    <row r="577" spans="2:25" s="72" customFormat="1" x14ac:dyDescent="0.2">
      <c r="B577" s="25"/>
      <c r="C577" s="23"/>
      <c r="D577" s="65" t="s">
        <v>52</v>
      </c>
      <c r="E577" s="24"/>
      <c r="F577" s="24"/>
      <c r="G577" s="69"/>
      <c r="H577" s="70"/>
      <c r="I577" s="66"/>
      <c r="J577" s="66"/>
      <c r="K577" s="66"/>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W578" si="124">SUBTOTAL(9,G579:G582)</f>
        <v>0</v>
      </c>
      <c r="H578" s="70">
        <f t="shared" si="124"/>
        <v>0</v>
      </c>
      <c r="I578" s="66">
        <f t="shared" si="124"/>
        <v>0</v>
      </c>
      <c r="J578" s="66">
        <f t="shared" si="124"/>
        <v>0</v>
      </c>
      <c r="K578" s="67">
        <f t="shared" si="124"/>
        <v>0</v>
      </c>
      <c r="L578" s="34">
        <f t="shared" si="124"/>
        <v>0</v>
      </c>
      <c r="M578" s="34">
        <f t="shared" si="124"/>
        <v>0</v>
      </c>
      <c r="N578" s="34">
        <f t="shared" si="124"/>
        <v>0</v>
      </c>
      <c r="O578" s="34">
        <f t="shared" si="124"/>
        <v>0</v>
      </c>
      <c r="P578" s="34">
        <f t="shared" si="124"/>
        <v>0</v>
      </c>
      <c r="Q578" s="34">
        <f t="shared" si="124"/>
        <v>0</v>
      </c>
      <c r="R578" s="34">
        <f t="shared" si="124"/>
        <v>0</v>
      </c>
      <c r="S578" s="34">
        <f t="shared" si="124"/>
        <v>0</v>
      </c>
      <c r="T578" s="34">
        <f t="shared" si="124"/>
        <v>0</v>
      </c>
      <c r="U578" s="34">
        <f t="shared" si="124"/>
        <v>0</v>
      </c>
      <c r="V578" s="34">
        <f t="shared" si="124"/>
        <v>0</v>
      </c>
      <c r="W578" s="33">
        <f t="shared" si="124"/>
        <v>0</v>
      </c>
      <c r="Y578" s="583"/>
    </row>
    <row r="579" spans="2:25" s="72" customFormat="1" outlineLevel="1" x14ac:dyDescent="0.2">
      <c r="B579" s="25"/>
      <c r="C579" s="23"/>
      <c r="D579" s="23"/>
      <c r="E579" s="24"/>
      <c r="F579" s="176" t="s">
        <v>154</v>
      </c>
      <c r="G579" s="190">
        <f>SUM('2.CAD NCCF'!G579,'3.USD NCCF'!G579,'4.EUR NCCF'!G579,'5.GBP NCCF'!G579,'6.Other(Incld) NCCF'!G579)</f>
        <v>0</v>
      </c>
      <c r="H579" s="242">
        <f>SUM('2.CAD NCCF'!H579,'3.USD NCCF'!H579,'4.EUR NCCF'!H579,'5.GBP NCCF'!H579,'6.Other(Incld) NCCF'!H579)</f>
        <v>0</v>
      </c>
      <c r="I579" s="179">
        <f>SUM('2.CAD NCCF'!I579,'3.USD NCCF'!I579,'4.EUR NCCF'!I579,'5.GBP NCCF'!I579,'6.Other(Incld) NCCF'!I579)</f>
        <v>0</v>
      </c>
      <c r="J579" s="179">
        <f>SUM('2.CAD NCCF'!J579,'3.USD NCCF'!J579,'4.EUR NCCF'!J579,'5.GBP NCCF'!J579,'6.Other(Incld) NCCF'!J579)</f>
        <v>0</v>
      </c>
      <c r="K579" s="180">
        <f>SUM('2.CAD NCCF'!K579,'3.USD NCCF'!K579,'4.EUR NCCF'!K579,'5.GBP NCCF'!K579,'6.Other(Incld) NCCF'!K579)</f>
        <v>0</v>
      </c>
      <c r="L579" s="181">
        <f>SUM('2.CAD NCCF'!L579,'3.USD NCCF'!L579,'4.EUR NCCF'!L579,'5.GBP NCCF'!L579,'6.Other(Incld) NCCF'!L579)</f>
        <v>0</v>
      </c>
      <c r="M579" s="182">
        <f>SUM('2.CAD NCCF'!M579,'3.USD NCCF'!M579,'4.EUR NCCF'!M579,'5.GBP NCCF'!M579,'6.Other(Incld) NCCF'!M579)</f>
        <v>0</v>
      </c>
      <c r="N579" s="182">
        <f>SUM('2.CAD NCCF'!N579,'3.USD NCCF'!N579,'4.EUR NCCF'!N579,'5.GBP NCCF'!N579,'6.Other(Incld) NCCF'!N579)</f>
        <v>0</v>
      </c>
      <c r="O579" s="182">
        <f>SUM('2.CAD NCCF'!O579,'3.USD NCCF'!O579,'4.EUR NCCF'!O579,'5.GBP NCCF'!O579,'6.Other(Incld) NCCF'!O579)</f>
        <v>0</v>
      </c>
      <c r="P579" s="182">
        <f>SUM('2.CAD NCCF'!P579,'3.USD NCCF'!P579,'4.EUR NCCF'!P579,'5.GBP NCCF'!P579,'6.Other(Incld) NCCF'!P579)</f>
        <v>0</v>
      </c>
      <c r="Q579" s="182">
        <f>SUM('2.CAD NCCF'!Q579,'3.USD NCCF'!Q579,'4.EUR NCCF'!Q579,'5.GBP NCCF'!Q579,'6.Other(Incld) NCCF'!Q579)</f>
        <v>0</v>
      </c>
      <c r="R579" s="182">
        <f>SUM('2.CAD NCCF'!R579,'3.USD NCCF'!R579,'4.EUR NCCF'!R579,'5.GBP NCCF'!R579,'6.Other(Incld) NCCF'!R579)</f>
        <v>0</v>
      </c>
      <c r="S579" s="182">
        <f>SUM('2.CAD NCCF'!S579,'3.USD NCCF'!S579,'4.EUR NCCF'!S579,'5.GBP NCCF'!S579,'6.Other(Incld) NCCF'!S579)</f>
        <v>0</v>
      </c>
      <c r="T579" s="182">
        <f>SUM('2.CAD NCCF'!T579,'3.USD NCCF'!T579,'4.EUR NCCF'!T579,'5.GBP NCCF'!T579,'6.Other(Incld) NCCF'!T579)</f>
        <v>0</v>
      </c>
      <c r="U579" s="182">
        <f>SUM('2.CAD NCCF'!U579,'3.USD NCCF'!U579,'4.EUR NCCF'!U579,'5.GBP NCCF'!U579,'6.Other(Incld) NCCF'!U579)</f>
        <v>0</v>
      </c>
      <c r="V579" s="183">
        <f>SUM('2.CAD NCCF'!V579,'3.USD NCCF'!V579,'4.EUR NCCF'!V579,'5.GBP NCCF'!V579,'6.Other(Incld) NCCF'!V579)</f>
        <v>0</v>
      </c>
      <c r="W579" s="243">
        <f>SUM('2.CAD NCCF'!W579,'3.USD NCCF'!W579,'4.EUR NCCF'!W579,'5.GBP NCCF'!W579,'6.Other(Incld) NCCF'!W579)</f>
        <v>0</v>
      </c>
      <c r="Y579" s="367"/>
    </row>
    <row r="580" spans="2:25" s="72" customFormat="1" outlineLevel="1" x14ac:dyDescent="0.2">
      <c r="B580" s="25"/>
      <c r="C580" s="23"/>
      <c r="D580" s="23"/>
      <c r="E580" s="24"/>
      <c r="F580" s="176" t="s">
        <v>155</v>
      </c>
      <c r="G580" s="190">
        <f>SUM('2.CAD NCCF'!G580,'3.USD NCCF'!G580,'4.EUR NCCF'!G580,'5.GBP NCCF'!G580,'6.Other(Incld) NCCF'!G580)</f>
        <v>0</v>
      </c>
      <c r="H580" s="242">
        <f>SUM('2.CAD NCCF'!H580,'3.USD NCCF'!H580,'4.EUR NCCF'!H580,'5.GBP NCCF'!H580,'6.Other(Incld) NCCF'!H580)</f>
        <v>0</v>
      </c>
      <c r="I580" s="179">
        <f>SUM('2.CAD NCCF'!I580,'3.USD NCCF'!I580,'4.EUR NCCF'!I580,'5.GBP NCCF'!I580,'6.Other(Incld) NCCF'!I580)</f>
        <v>0</v>
      </c>
      <c r="J580" s="179">
        <f>SUM('2.CAD NCCF'!J580,'3.USD NCCF'!J580,'4.EUR NCCF'!J580,'5.GBP NCCF'!J580,'6.Other(Incld) NCCF'!J580)</f>
        <v>0</v>
      </c>
      <c r="K580" s="180">
        <f>SUM('2.CAD NCCF'!K580,'3.USD NCCF'!K580,'4.EUR NCCF'!K580,'5.GBP NCCF'!K580,'6.Other(Incld) NCCF'!K580)</f>
        <v>0</v>
      </c>
      <c r="L580" s="181">
        <f>SUM('2.CAD NCCF'!L580,'3.USD NCCF'!L580,'4.EUR NCCF'!L580,'5.GBP NCCF'!L580,'6.Other(Incld) NCCF'!L580)</f>
        <v>0</v>
      </c>
      <c r="M580" s="182">
        <f>SUM('2.CAD NCCF'!M580,'3.USD NCCF'!M580,'4.EUR NCCF'!M580,'5.GBP NCCF'!M580,'6.Other(Incld) NCCF'!M580)</f>
        <v>0</v>
      </c>
      <c r="N580" s="182">
        <f>SUM('2.CAD NCCF'!N580,'3.USD NCCF'!N580,'4.EUR NCCF'!N580,'5.GBP NCCF'!N580,'6.Other(Incld) NCCF'!N580)</f>
        <v>0</v>
      </c>
      <c r="O580" s="182">
        <f>SUM('2.CAD NCCF'!O580,'3.USD NCCF'!O580,'4.EUR NCCF'!O580,'5.GBP NCCF'!O580,'6.Other(Incld) NCCF'!O580)</f>
        <v>0</v>
      </c>
      <c r="P580" s="182">
        <f>SUM('2.CAD NCCF'!P580,'3.USD NCCF'!P580,'4.EUR NCCF'!P580,'5.GBP NCCF'!P580,'6.Other(Incld) NCCF'!P580)</f>
        <v>0</v>
      </c>
      <c r="Q580" s="182">
        <f>SUM('2.CAD NCCF'!Q580,'3.USD NCCF'!Q580,'4.EUR NCCF'!Q580,'5.GBP NCCF'!Q580,'6.Other(Incld) NCCF'!Q580)</f>
        <v>0</v>
      </c>
      <c r="R580" s="182">
        <f>SUM('2.CAD NCCF'!R580,'3.USD NCCF'!R580,'4.EUR NCCF'!R580,'5.GBP NCCF'!R580,'6.Other(Incld) NCCF'!R580)</f>
        <v>0</v>
      </c>
      <c r="S580" s="182">
        <f>SUM('2.CAD NCCF'!S580,'3.USD NCCF'!S580,'4.EUR NCCF'!S580,'5.GBP NCCF'!S580,'6.Other(Incld) NCCF'!S580)</f>
        <v>0</v>
      </c>
      <c r="T580" s="182">
        <f>SUM('2.CAD NCCF'!T580,'3.USD NCCF'!T580,'4.EUR NCCF'!T580,'5.GBP NCCF'!T580,'6.Other(Incld) NCCF'!T580)</f>
        <v>0</v>
      </c>
      <c r="U580" s="182">
        <f>SUM('2.CAD NCCF'!U580,'3.USD NCCF'!U580,'4.EUR NCCF'!U580,'5.GBP NCCF'!U580,'6.Other(Incld) NCCF'!U580)</f>
        <v>0</v>
      </c>
      <c r="V580" s="183">
        <f>SUM('2.CAD NCCF'!V580,'3.USD NCCF'!V580,'4.EUR NCCF'!V580,'5.GBP NCCF'!V580,'6.Other(Incld) NCCF'!V580)</f>
        <v>0</v>
      </c>
      <c r="W580" s="243">
        <f>SUM('2.CAD NCCF'!W580,'3.USD NCCF'!W580,'4.EUR NCCF'!W580,'5.GBP NCCF'!W580,'6.Other(Incld) NCCF'!W580)</f>
        <v>0</v>
      </c>
      <c r="Y580" s="367"/>
    </row>
    <row r="581" spans="2:25" s="72" customFormat="1" outlineLevel="1" x14ac:dyDescent="0.2">
      <c r="B581" s="25"/>
      <c r="C581" s="23"/>
      <c r="D581" s="23"/>
      <c r="E581" s="24"/>
      <c r="F581" s="176" t="s">
        <v>156</v>
      </c>
      <c r="G581" s="190">
        <f>SUM('2.CAD NCCF'!G581,'3.USD NCCF'!G581,'4.EUR NCCF'!G581,'5.GBP NCCF'!G581,'6.Other(Incld) NCCF'!G581)</f>
        <v>0</v>
      </c>
      <c r="H581" s="242">
        <f>SUM('2.CAD NCCF'!H581,'3.USD NCCF'!H581,'4.EUR NCCF'!H581,'5.GBP NCCF'!H581,'6.Other(Incld) NCCF'!H581)</f>
        <v>0</v>
      </c>
      <c r="I581" s="179">
        <f>SUM('2.CAD NCCF'!I581,'3.USD NCCF'!I581,'4.EUR NCCF'!I581,'5.GBP NCCF'!I581,'6.Other(Incld) NCCF'!I581)</f>
        <v>0</v>
      </c>
      <c r="J581" s="179">
        <f>SUM('2.CAD NCCF'!J581,'3.USD NCCF'!J581,'4.EUR NCCF'!J581,'5.GBP NCCF'!J581,'6.Other(Incld) NCCF'!J581)</f>
        <v>0</v>
      </c>
      <c r="K581" s="180">
        <f>SUM('2.CAD NCCF'!K581,'3.USD NCCF'!K581,'4.EUR NCCF'!K581,'5.GBP NCCF'!K581,'6.Other(Incld) NCCF'!K581)</f>
        <v>0</v>
      </c>
      <c r="L581" s="181">
        <f>SUM('2.CAD NCCF'!L581,'3.USD NCCF'!L581,'4.EUR NCCF'!L581,'5.GBP NCCF'!L581,'6.Other(Incld) NCCF'!L581)</f>
        <v>0</v>
      </c>
      <c r="M581" s="182">
        <f>SUM('2.CAD NCCF'!M581,'3.USD NCCF'!M581,'4.EUR NCCF'!M581,'5.GBP NCCF'!M581,'6.Other(Incld) NCCF'!M581)</f>
        <v>0</v>
      </c>
      <c r="N581" s="182">
        <f>SUM('2.CAD NCCF'!N581,'3.USD NCCF'!N581,'4.EUR NCCF'!N581,'5.GBP NCCF'!N581,'6.Other(Incld) NCCF'!N581)</f>
        <v>0</v>
      </c>
      <c r="O581" s="182">
        <f>SUM('2.CAD NCCF'!O581,'3.USD NCCF'!O581,'4.EUR NCCF'!O581,'5.GBP NCCF'!O581,'6.Other(Incld) NCCF'!O581)</f>
        <v>0</v>
      </c>
      <c r="P581" s="182">
        <f>SUM('2.CAD NCCF'!P581,'3.USD NCCF'!P581,'4.EUR NCCF'!P581,'5.GBP NCCF'!P581,'6.Other(Incld) NCCF'!P581)</f>
        <v>0</v>
      </c>
      <c r="Q581" s="182">
        <f>SUM('2.CAD NCCF'!Q581,'3.USD NCCF'!Q581,'4.EUR NCCF'!Q581,'5.GBP NCCF'!Q581,'6.Other(Incld) NCCF'!Q581)</f>
        <v>0</v>
      </c>
      <c r="R581" s="182">
        <f>SUM('2.CAD NCCF'!R581,'3.USD NCCF'!R581,'4.EUR NCCF'!R581,'5.GBP NCCF'!R581,'6.Other(Incld) NCCF'!R581)</f>
        <v>0</v>
      </c>
      <c r="S581" s="182">
        <f>SUM('2.CAD NCCF'!S581,'3.USD NCCF'!S581,'4.EUR NCCF'!S581,'5.GBP NCCF'!S581,'6.Other(Incld) NCCF'!S581)</f>
        <v>0</v>
      </c>
      <c r="T581" s="182">
        <f>SUM('2.CAD NCCF'!T581,'3.USD NCCF'!T581,'4.EUR NCCF'!T581,'5.GBP NCCF'!T581,'6.Other(Incld) NCCF'!T581)</f>
        <v>0</v>
      </c>
      <c r="U581" s="182">
        <f>SUM('2.CAD NCCF'!U581,'3.USD NCCF'!U581,'4.EUR NCCF'!U581,'5.GBP NCCF'!U581,'6.Other(Incld) NCCF'!U581)</f>
        <v>0</v>
      </c>
      <c r="V581" s="183">
        <f>SUM('2.CAD NCCF'!V581,'3.USD NCCF'!V581,'4.EUR NCCF'!V581,'5.GBP NCCF'!V581,'6.Other(Incld) NCCF'!V581)</f>
        <v>0</v>
      </c>
      <c r="W581" s="243">
        <f>SUM('2.CAD NCCF'!W581,'3.USD NCCF'!W581,'4.EUR NCCF'!W581,'5.GBP NCCF'!W581,'6.Other(Incld) NCCF'!W581)</f>
        <v>0</v>
      </c>
      <c r="Y581" s="367"/>
    </row>
    <row r="582" spans="2:25" s="72" customFormat="1" outlineLevel="1" x14ac:dyDescent="0.2">
      <c r="B582" s="25"/>
      <c r="C582" s="23"/>
      <c r="D582" s="23"/>
      <c r="E582" s="24"/>
      <c r="F582" s="176" t="s">
        <v>197</v>
      </c>
      <c r="G582" s="190">
        <f>SUM('2.CAD NCCF'!G582,'3.USD NCCF'!G582,'4.EUR NCCF'!G582,'5.GBP NCCF'!G582,'6.Other(Incld) NCCF'!G582)</f>
        <v>0</v>
      </c>
      <c r="H582" s="242">
        <f>SUM('2.CAD NCCF'!H582,'3.USD NCCF'!H582,'4.EUR NCCF'!H582,'5.GBP NCCF'!H582,'6.Other(Incld) NCCF'!H582)</f>
        <v>0</v>
      </c>
      <c r="I582" s="179">
        <f>SUM('2.CAD NCCF'!I582,'3.USD NCCF'!I582,'4.EUR NCCF'!I582,'5.GBP NCCF'!I582,'6.Other(Incld) NCCF'!I582)</f>
        <v>0</v>
      </c>
      <c r="J582" s="179">
        <f>SUM('2.CAD NCCF'!J582,'3.USD NCCF'!J582,'4.EUR NCCF'!J582,'5.GBP NCCF'!J582,'6.Other(Incld) NCCF'!J582)</f>
        <v>0</v>
      </c>
      <c r="K582" s="180">
        <f>SUM('2.CAD NCCF'!K582,'3.USD NCCF'!K582,'4.EUR NCCF'!K582,'5.GBP NCCF'!K582,'6.Other(Incld) NCCF'!K582)</f>
        <v>0</v>
      </c>
      <c r="L582" s="181">
        <f>SUM('2.CAD NCCF'!L582,'3.USD NCCF'!L582,'4.EUR NCCF'!L582,'5.GBP NCCF'!L582,'6.Other(Incld) NCCF'!L582)</f>
        <v>0</v>
      </c>
      <c r="M582" s="182">
        <f>SUM('2.CAD NCCF'!M582,'3.USD NCCF'!M582,'4.EUR NCCF'!M582,'5.GBP NCCF'!M582,'6.Other(Incld) NCCF'!M582)</f>
        <v>0</v>
      </c>
      <c r="N582" s="182">
        <f>SUM('2.CAD NCCF'!N582,'3.USD NCCF'!N582,'4.EUR NCCF'!N582,'5.GBP NCCF'!N582,'6.Other(Incld) NCCF'!N582)</f>
        <v>0</v>
      </c>
      <c r="O582" s="182">
        <f>SUM('2.CAD NCCF'!O582,'3.USD NCCF'!O582,'4.EUR NCCF'!O582,'5.GBP NCCF'!O582,'6.Other(Incld) NCCF'!O582)</f>
        <v>0</v>
      </c>
      <c r="P582" s="182">
        <f>SUM('2.CAD NCCF'!P582,'3.USD NCCF'!P582,'4.EUR NCCF'!P582,'5.GBP NCCF'!P582,'6.Other(Incld) NCCF'!P582)</f>
        <v>0</v>
      </c>
      <c r="Q582" s="182">
        <f>SUM('2.CAD NCCF'!Q582,'3.USD NCCF'!Q582,'4.EUR NCCF'!Q582,'5.GBP NCCF'!Q582,'6.Other(Incld) NCCF'!Q582)</f>
        <v>0</v>
      </c>
      <c r="R582" s="182">
        <f>SUM('2.CAD NCCF'!R582,'3.USD NCCF'!R582,'4.EUR NCCF'!R582,'5.GBP NCCF'!R582,'6.Other(Incld) NCCF'!R582)</f>
        <v>0</v>
      </c>
      <c r="S582" s="182">
        <f>SUM('2.CAD NCCF'!S582,'3.USD NCCF'!S582,'4.EUR NCCF'!S582,'5.GBP NCCF'!S582,'6.Other(Incld) NCCF'!S582)</f>
        <v>0</v>
      </c>
      <c r="T582" s="182">
        <f>SUM('2.CAD NCCF'!T582,'3.USD NCCF'!T582,'4.EUR NCCF'!T582,'5.GBP NCCF'!T582,'6.Other(Incld) NCCF'!T582)</f>
        <v>0</v>
      </c>
      <c r="U582" s="182">
        <f>SUM('2.CAD NCCF'!U582,'3.USD NCCF'!U582,'4.EUR NCCF'!U582,'5.GBP NCCF'!U582,'6.Other(Incld) NCCF'!U582)</f>
        <v>0</v>
      </c>
      <c r="V582" s="183">
        <f>SUM('2.CAD NCCF'!V582,'3.USD NCCF'!V582,'4.EUR NCCF'!V582,'5.GBP NCCF'!V582,'6.Other(Incld) NCCF'!V582)</f>
        <v>0</v>
      </c>
      <c r="W582" s="243">
        <f>SUM('2.CAD NCCF'!W582,'3.USD NCCF'!W582,'4.EUR NCCF'!W582,'5.GBP NCCF'!W582,'6.Other(Incld) NCCF'!W582)</f>
        <v>0</v>
      </c>
      <c r="Y582" s="367"/>
    </row>
    <row r="583" spans="2:25" s="72" customFormat="1" x14ac:dyDescent="0.2">
      <c r="B583" s="25"/>
      <c r="C583" s="23"/>
      <c r="D583" s="23"/>
      <c r="E583" s="24" t="s">
        <v>157</v>
      </c>
      <c r="F583" s="24"/>
      <c r="G583" s="69">
        <f t="shared" ref="G583:W583" si="125">SUBTOTAL(9,G584:G587)</f>
        <v>0</v>
      </c>
      <c r="H583" s="70">
        <f t="shared" si="125"/>
        <v>0</v>
      </c>
      <c r="I583" s="66">
        <f t="shared" si="125"/>
        <v>0</v>
      </c>
      <c r="J583" s="66">
        <f t="shared" si="125"/>
        <v>0</v>
      </c>
      <c r="K583" s="67">
        <f t="shared" si="125"/>
        <v>0</v>
      </c>
      <c r="L583" s="34">
        <f t="shared" si="125"/>
        <v>0</v>
      </c>
      <c r="M583" s="34">
        <f t="shared" si="125"/>
        <v>0</v>
      </c>
      <c r="N583" s="34">
        <f t="shared" si="125"/>
        <v>0</v>
      </c>
      <c r="O583" s="34">
        <f t="shared" si="125"/>
        <v>0</v>
      </c>
      <c r="P583" s="34">
        <f t="shared" si="125"/>
        <v>0</v>
      </c>
      <c r="Q583" s="34">
        <f t="shared" si="125"/>
        <v>0</v>
      </c>
      <c r="R583" s="34">
        <f t="shared" si="125"/>
        <v>0</v>
      </c>
      <c r="S583" s="34">
        <f t="shared" si="125"/>
        <v>0</v>
      </c>
      <c r="T583" s="34">
        <f t="shared" si="125"/>
        <v>0</v>
      </c>
      <c r="U583" s="34">
        <f t="shared" si="125"/>
        <v>0</v>
      </c>
      <c r="V583" s="34">
        <f t="shared" si="125"/>
        <v>0</v>
      </c>
      <c r="W583" s="33">
        <f t="shared" si="125"/>
        <v>0</v>
      </c>
      <c r="Y583" s="370"/>
    </row>
    <row r="584" spans="2:25" s="72" customFormat="1" outlineLevel="1" x14ac:dyDescent="0.2">
      <c r="B584" s="25"/>
      <c r="C584" s="23"/>
      <c r="D584" s="23"/>
      <c r="E584" s="24"/>
      <c r="F584" s="176" t="s">
        <v>158</v>
      </c>
      <c r="G584" s="190">
        <f>SUM('2.CAD NCCF'!G584,'3.USD NCCF'!G584,'4.EUR NCCF'!G584,'5.GBP NCCF'!G584,'6.Other(Incld) NCCF'!G584)</f>
        <v>0</v>
      </c>
      <c r="H584" s="242">
        <f>SUM('2.CAD NCCF'!H584,'3.USD NCCF'!H584,'4.EUR NCCF'!H584,'5.GBP NCCF'!H584,'6.Other(Incld) NCCF'!H584)</f>
        <v>0</v>
      </c>
      <c r="I584" s="179">
        <f>SUM('2.CAD NCCF'!I584,'3.USD NCCF'!I584,'4.EUR NCCF'!I584,'5.GBP NCCF'!I584,'6.Other(Incld) NCCF'!I584)</f>
        <v>0</v>
      </c>
      <c r="J584" s="179">
        <f>SUM('2.CAD NCCF'!J584,'3.USD NCCF'!J584,'4.EUR NCCF'!J584,'5.GBP NCCF'!J584,'6.Other(Incld) NCCF'!J584)</f>
        <v>0</v>
      </c>
      <c r="K584" s="180">
        <f>SUM('2.CAD NCCF'!K584,'3.USD NCCF'!K584,'4.EUR NCCF'!K584,'5.GBP NCCF'!K584,'6.Other(Incld) NCCF'!K584)</f>
        <v>0</v>
      </c>
      <c r="L584" s="181">
        <f>SUM('2.CAD NCCF'!L584,'3.USD NCCF'!L584,'4.EUR NCCF'!L584,'5.GBP NCCF'!L584,'6.Other(Incld) NCCF'!L584)</f>
        <v>0</v>
      </c>
      <c r="M584" s="182">
        <f>SUM('2.CAD NCCF'!M584,'3.USD NCCF'!M584,'4.EUR NCCF'!M584,'5.GBP NCCF'!M584,'6.Other(Incld) NCCF'!M584)</f>
        <v>0</v>
      </c>
      <c r="N584" s="182">
        <f>SUM('2.CAD NCCF'!N584,'3.USD NCCF'!N584,'4.EUR NCCF'!N584,'5.GBP NCCF'!N584,'6.Other(Incld) NCCF'!N584)</f>
        <v>0</v>
      </c>
      <c r="O584" s="182">
        <f>SUM('2.CAD NCCF'!O584,'3.USD NCCF'!O584,'4.EUR NCCF'!O584,'5.GBP NCCF'!O584,'6.Other(Incld) NCCF'!O584)</f>
        <v>0</v>
      </c>
      <c r="P584" s="182">
        <f>SUM('2.CAD NCCF'!P584,'3.USD NCCF'!P584,'4.EUR NCCF'!P584,'5.GBP NCCF'!P584,'6.Other(Incld) NCCF'!P584)</f>
        <v>0</v>
      </c>
      <c r="Q584" s="182">
        <f>SUM('2.CAD NCCF'!Q584,'3.USD NCCF'!Q584,'4.EUR NCCF'!Q584,'5.GBP NCCF'!Q584,'6.Other(Incld) NCCF'!Q584)</f>
        <v>0</v>
      </c>
      <c r="R584" s="182">
        <f>SUM('2.CAD NCCF'!R584,'3.USD NCCF'!R584,'4.EUR NCCF'!R584,'5.GBP NCCF'!R584,'6.Other(Incld) NCCF'!R584)</f>
        <v>0</v>
      </c>
      <c r="S584" s="182">
        <f>SUM('2.CAD NCCF'!S584,'3.USD NCCF'!S584,'4.EUR NCCF'!S584,'5.GBP NCCF'!S584,'6.Other(Incld) NCCF'!S584)</f>
        <v>0</v>
      </c>
      <c r="T584" s="182">
        <f>SUM('2.CAD NCCF'!T584,'3.USD NCCF'!T584,'4.EUR NCCF'!T584,'5.GBP NCCF'!T584,'6.Other(Incld) NCCF'!T584)</f>
        <v>0</v>
      </c>
      <c r="U584" s="182">
        <f>SUM('2.CAD NCCF'!U584,'3.USD NCCF'!U584,'4.EUR NCCF'!U584,'5.GBP NCCF'!U584,'6.Other(Incld) NCCF'!U584)</f>
        <v>0</v>
      </c>
      <c r="V584" s="183">
        <f>SUM('2.CAD NCCF'!V584,'3.USD NCCF'!V584,'4.EUR NCCF'!V584,'5.GBP NCCF'!V584,'6.Other(Incld) NCCF'!V584)</f>
        <v>0</v>
      </c>
      <c r="W584" s="243">
        <f>SUM('2.CAD NCCF'!W584,'3.USD NCCF'!W584,'4.EUR NCCF'!W584,'5.GBP NCCF'!W584,'6.Other(Incld) NCCF'!W584)</f>
        <v>0</v>
      </c>
      <c r="Y584" s="367"/>
    </row>
    <row r="585" spans="2:25" s="72" customFormat="1" outlineLevel="1" x14ac:dyDescent="0.2">
      <c r="B585" s="25"/>
      <c r="C585" s="23"/>
      <c r="D585" s="23"/>
      <c r="E585" s="24"/>
      <c r="F585" s="176" t="s">
        <v>159</v>
      </c>
      <c r="G585" s="190">
        <f>SUM('2.CAD NCCF'!G585,'3.USD NCCF'!G585,'4.EUR NCCF'!G585,'5.GBP NCCF'!G585,'6.Other(Incld) NCCF'!G585)</f>
        <v>0</v>
      </c>
      <c r="H585" s="242">
        <f>SUM('2.CAD NCCF'!H585,'3.USD NCCF'!H585,'4.EUR NCCF'!H585,'5.GBP NCCF'!H585,'6.Other(Incld) NCCF'!H585)</f>
        <v>0</v>
      </c>
      <c r="I585" s="179">
        <f>SUM('2.CAD NCCF'!I585,'3.USD NCCF'!I585,'4.EUR NCCF'!I585,'5.GBP NCCF'!I585,'6.Other(Incld) NCCF'!I585)</f>
        <v>0</v>
      </c>
      <c r="J585" s="179">
        <f>SUM('2.CAD NCCF'!J585,'3.USD NCCF'!J585,'4.EUR NCCF'!J585,'5.GBP NCCF'!J585,'6.Other(Incld) NCCF'!J585)</f>
        <v>0</v>
      </c>
      <c r="K585" s="180">
        <f>SUM('2.CAD NCCF'!K585,'3.USD NCCF'!K585,'4.EUR NCCF'!K585,'5.GBP NCCF'!K585,'6.Other(Incld) NCCF'!K585)</f>
        <v>0</v>
      </c>
      <c r="L585" s="181">
        <f>SUM('2.CAD NCCF'!L585,'3.USD NCCF'!L585,'4.EUR NCCF'!L585,'5.GBP NCCF'!L585,'6.Other(Incld) NCCF'!L585)</f>
        <v>0</v>
      </c>
      <c r="M585" s="182">
        <f>SUM('2.CAD NCCF'!M585,'3.USD NCCF'!M585,'4.EUR NCCF'!M585,'5.GBP NCCF'!M585,'6.Other(Incld) NCCF'!M585)</f>
        <v>0</v>
      </c>
      <c r="N585" s="182">
        <f>SUM('2.CAD NCCF'!N585,'3.USD NCCF'!N585,'4.EUR NCCF'!N585,'5.GBP NCCF'!N585,'6.Other(Incld) NCCF'!N585)</f>
        <v>0</v>
      </c>
      <c r="O585" s="182">
        <f>SUM('2.CAD NCCF'!O585,'3.USD NCCF'!O585,'4.EUR NCCF'!O585,'5.GBP NCCF'!O585,'6.Other(Incld) NCCF'!O585)</f>
        <v>0</v>
      </c>
      <c r="P585" s="182">
        <f>SUM('2.CAD NCCF'!P585,'3.USD NCCF'!P585,'4.EUR NCCF'!P585,'5.GBP NCCF'!P585,'6.Other(Incld) NCCF'!P585)</f>
        <v>0</v>
      </c>
      <c r="Q585" s="182">
        <f>SUM('2.CAD NCCF'!Q585,'3.USD NCCF'!Q585,'4.EUR NCCF'!Q585,'5.GBP NCCF'!Q585,'6.Other(Incld) NCCF'!Q585)</f>
        <v>0</v>
      </c>
      <c r="R585" s="182">
        <f>SUM('2.CAD NCCF'!R585,'3.USD NCCF'!R585,'4.EUR NCCF'!R585,'5.GBP NCCF'!R585,'6.Other(Incld) NCCF'!R585)</f>
        <v>0</v>
      </c>
      <c r="S585" s="182">
        <f>SUM('2.CAD NCCF'!S585,'3.USD NCCF'!S585,'4.EUR NCCF'!S585,'5.GBP NCCF'!S585,'6.Other(Incld) NCCF'!S585)</f>
        <v>0</v>
      </c>
      <c r="T585" s="182">
        <f>SUM('2.CAD NCCF'!T585,'3.USD NCCF'!T585,'4.EUR NCCF'!T585,'5.GBP NCCF'!T585,'6.Other(Incld) NCCF'!T585)</f>
        <v>0</v>
      </c>
      <c r="U585" s="182">
        <f>SUM('2.CAD NCCF'!U585,'3.USD NCCF'!U585,'4.EUR NCCF'!U585,'5.GBP NCCF'!U585,'6.Other(Incld) NCCF'!U585)</f>
        <v>0</v>
      </c>
      <c r="V585" s="183">
        <f>SUM('2.CAD NCCF'!V585,'3.USD NCCF'!V585,'4.EUR NCCF'!V585,'5.GBP NCCF'!V585,'6.Other(Incld) NCCF'!V585)</f>
        <v>0</v>
      </c>
      <c r="W585" s="243">
        <f>SUM('2.CAD NCCF'!W585,'3.USD NCCF'!W585,'4.EUR NCCF'!W585,'5.GBP NCCF'!W585,'6.Other(Incld) NCCF'!W585)</f>
        <v>0</v>
      </c>
      <c r="Y585" s="367"/>
    </row>
    <row r="586" spans="2:25" s="72" customFormat="1" outlineLevel="1" x14ac:dyDescent="0.2">
      <c r="B586" s="25"/>
      <c r="C586" s="23"/>
      <c r="D586" s="23"/>
      <c r="E586" s="24"/>
      <c r="F586" s="176" t="s">
        <v>160</v>
      </c>
      <c r="G586" s="190">
        <f>SUM('2.CAD NCCF'!G586,'3.USD NCCF'!G586,'4.EUR NCCF'!G586,'5.GBP NCCF'!G586,'6.Other(Incld) NCCF'!G586)</f>
        <v>0</v>
      </c>
      <c r="H586" s="242">
        <f>SUM('2.CAD NCCF'!H586,'3.USD NCCF'!H586,'4.EUR NCCF'!H586,'5.GBP NCCF'!H586,'6.Other(Incld) NCCF'!H586)</f>
        <v>0</v>
      </c>
      <c r="I586" s="179">
        <f>SUM('2.CAD NCCF'!I586,'3.USD NCCF'!I586,'4.EUR NCCF'!I586,'5.GBP NCCF'!I586,'6.Other(Incld) NCCF'!I586)</f>
        <v>0</v>
      </c>
      <c r="J586" s="179">
        <f>SUM('2.CAD NCCF'!J586,'3.USD NCCF'!J586,'4.EUR NCCF'!J586,'5.GBP NCCF'!J586,'6.Other(Incld) NCCF'!J586)</f>
        <v>0</v>
      </c>
      <c r="K586" s="180">
        <f>SUM('2.CAD NCCF'!K586,'3.USD NCCF'!K586,'4.EUR NCCF'!K586,'5.GBP NCCF'!K586,'6.Other(Incld) NCCF'!K586)</f>
        <v>0</v>
      </c>
      <c r="L586" s="181">
        <f>SUM('2.CAD NCCF'!L586,'3.USD NCCF'!L586,'4.EUR NCCF'!L586,'5.GBP NCCF'!L586,'6.Other(Incld) NCCF'!L586)</f>
        <v>0</v>
      </c>
      <c r="M586" s="199">
        <f>SUM('2.CAD NCCF'!M586,'3.USD NCCF'!M586,'4.EUR NCCF'!M586,'5.GBP NCCF'!M586,'6.Other(Incld) NCCF'!M586)</f>
        <v>0</v>
      </c>
      <c r="N586" s="199">
        <f>SUM('2.CAD NCCF'!N586,'3.USD NCCF'!N586,'4.EUR NCCF'!N586,'5.GBP NCCF'!N586,'6.Other(Incld) NCCF'!N586)</f>
        <v>0</v>
      </c>
      <c r="O586" s="199">
        <f>SUM('2.CAD NCCF'!O586,'3.USD NCCF'!O586,'4.EUR NCCF'!O586,'5.GBP NCCF'!O586,'6.Other(Incld) NCCF'!O586)</f>
        <v>0</v>
      </c>
      <c r="P586" s="199">
        <f>SUM('2.CAD NCCF'!P586,'3.USD NCCF'!P586,'4.EUR NCCF'!P586,'5.GBP NCCF'!P586,'6.Other(Incld) NCCF'!P586)</f>
        <v>0</v>
      </c>
      <c r="Q586" s="199">
        <f>SUM('2.CAD NCCF'!Q586,'3.USD NCCF'!Q586,'4.EUR NCCF'!Q586,'5.GBP NCCF'!Q586,'6.Other(Incld) NCCF'!Q586)</f>
        <v>0</v>
      </c>
      <c r="R586" s="199">
        <f>SUM('2.CAD NCCF'!R586,'3.USD NCCF'!R586,'4.EUR NCCF'!R586,'5.GBP NCCF'!R586,'6.Other(Incld) NCCF'!R586)</f>
        <v>0</v>
      </c>
      <c r="S586" s="199">
        <f>SUM('2.CAD NCCF'!S586,'3.USD NCCF'!S586,'4.EUR NCCF'!S586,'5.GBP NCCF'!S586,'6.Other(Incld) NCCF'!S586)</f>
        <v>0</v>
      </c>
      <c r="T586" s="199">
        <f>SUM('2.CAD NCCF'!T586,'3.USD NCCF'!T586,'4.EUR NCCF'!T586,'5.GBP NCCF'!T586,'6.Other(Incld) NCCF'!T586)</f>
        <v>0</v>
      </c>
      <c r="U586" s="182">
        <f>SUM('2.CAD NCCF'!U586,'3.USD NCCF'!U586,'4.EUR NCCF'!U586,'5.GBP NCCF'!U586,'6.Other(Incld) NCCF'!U586)</f>
        <v>0</v>
      </c>
      <c r="V586" s="183">
        <f>SUM('2.CAD NCCF'!V586,'3.USD NCCF'!V586,'4.EUR NCCF'!V586,'5.GBP NCCF'!V586,'6.Other(Incld) NCCF'!V586)</f>
        <v>0</v>
      </c>
      <c r="W586" s="243">
        <f>SUM('2.CAD NCCF'!W586,'3.USD NCCF'!W586,'4.EUR NCCF'!W586,'5.GBP NCCF'!W586,'6.Other(Incld) NCCF'!W586)</f>
        <v>0</v>
      </c>
      <c r="Y586" s="367"/>
    </row>
    <row r="587" spans="2:25" s="72" customFormat="1" outlineLevel="1" x14ac:dyDescent="0.2">
      <c r="B587" s="25"/>
      <c r="C587" s="23"/>
      <c r="D587" s="23"/>
      <c r="E587" s="24"/>
      <c r="F587" s="176" t="s">
        <v>198</v>
      </c>
      <c r="G587" s="190">
        <f>SUM('2.CAD NCCF'!G587,'3.USD NCCF'!G587,'4.EUR NCCF'!G587,'5.GBP NCCF'!G587,'6.Other(Incld) NCCF'!G587)</f>
        <v>0</v>
      </c>
      <c r="H587" s="242">
        <f>SUM('2.CAD NCCF'!H587,'3.USD NCCF'!H587,'4.EUR NCCF'!H587,'5.GBP NCCF'!H587,'6.Other(Incld) NCCF'!H587)</f>
        <v>0</v>
      </c>
      <c r="I587" s="179">
        <f>SUM('2.CAD NCCF'!I587,'3.USD NCCF'!I587,'4.EUR NCCF'!I587,'5.GBP NCCF'!I587,'6.Other(Incld) NCCF'!I587)</f>
        <v>0</v>
      </c>
      <c r="J587" s="179">
        <f>SUM('2.CAD NCCF'!J587,'3.USD NCCF'!J587,'4.EUR NCCF'!J587,'5.GBP NCCF'!J587,'6.Other(Incld) NCCF'!J587)</f>
        <v>0</v>
      </c>
      <c r="K587" s="180">
        <f>SUM('2.CAD NCCF'!K587,'3.USD NCCF'!K587,'4.EUR NCCF'!K587,'5.GBP NCCF'!K587,'6.Other(Incld) NCCF'!K587)</f>
        <v>0</v>
      </c>
      <c r="L587" s="196">
        <f>SUM('2.CAD NCCF'!L587,'3.USD NCCF'!L587,'4.EUR NCCF'!L587,'5.GBP NCCF'!L587,'6.Other(Incld) NCCF'!L587)</f>
        <v>0</v>
      </c>
      <c r="M587" s="182">
        <f>SUM('2.CAD NCCF'!M587,'3.USD NCCF'!M587,'4.EUR NCCF'!M587,'5.GBP NCCF'!M587,'6.Other(Incld) NCCF'!M587)</f>
        <v>0</v>
      </c>
      <c r="N587" s="182">
        <f>SUM('2.CAD NCCF'!N587,'3.USD NCCF'!N587,'4.EUR NCCF'!N587,'5.GBP NCCF'!N587,'6.Other(Incld) NCCF'!N587)</f>
        <v>0</v>
      </c>
      <c r="O587" s="182">
        <f>SUM('2.CAD NCCF'!O587,'3.USD NCCF'!O587,'4.EUR NCCF'!O587,'5.GBP NCCF'!O587,'6.Other(Incld) NCCF'!O587)</f>
        <v>0</v>
      </c>
      <c r="P587" s="182">
        <f>SUM('2.CAD NCCF'!P587,'3.USD NCCF'!P587,'4.EUR NCCF'!P587,'5.GBP NCCF'!P587,'6.Other(Incld) NCCF'!P587)</f>
        <v>0</v>
      </c>
      <c r="Q587" s="182">
        <f>SUM('2.CAD NCCF'!Q587,'3.USD NCCF'!Q587,'4.EUR NCCF'!Q587,'5.GBP NCCF'!Q587,'6.Other(Incld) NCCF'!Q587)</f>
        <v>0</v>
      </c>
      <c r="R587" s="182">
        <f>SUM('2.CAD NCCF'!R587,'3.USD NCCF'!R587,'4.EUR NCCF'!R587,'5.GBP NCCF'!R587,'6.Other(Incld) NCCF'!R587)</f>
        <v>0</v>
      </c>
      <c r="S587" s="182">
        <f>SUM('2.CAD NCCF'!S587,'3.USD NCCF'!S587,'4.EUR NCCF'!S587,'5.GBP NCCF'!S587,'6.Other(Incld) NCCF'!S587)</f>
        <v>0</v>
      </c>
      <c r="T587" s="182">
        <f>SUM('2.CAD NCCF'!T587,'3.USD NCCF'!T587,'4.EUR NCCF'!T587,'5.GBP NCCF'!T587,'6.Other(Incld) NCCF'!T587)</f>
        <v>0</v>
      </c>
      <c r="U587" s="178">
        <f>SUM('2.CAD NCCF'!U587,'3.USD NCCF'!U587,'4.EUR NCCF'!U587,'5.GBP NCCF'!U587,'6.Other(Incld) NCCF'!U587)</f>
        <v>0</v>
      </c>
      <c r="V587" s="183">
        <f>SUM('2.CAD NCCF'!V587,'3.USD NCCF'!V587,'4.EUR NCCF'!V587,'5.GBP NCCF'!V587,'6.Other(Incld) NCCF'!V587)</f>
        <v>0</v>
      </c>
      <c r="W587" s="243">
        <f>SUM('2.CAD NCCF'!W587,'3.USD NCCF'!W587,'4.EUR NCCF'!W587,'5.GBP NCCF'!W587,'6.Other(Incld) NCCF'!W587)</f>
        <v>0</v>
      </c>
      <c r="Y587" s="367"/>
    </row>
    <row r="588" spans="2:25" s="72" customFormat="1" x14ac:dyDescent="0.2">
      <c r="B588" s="25"/>
      <c r="C588" s="23"/>
      <c r="D588" s="23"/>
      <c r="E588" s="24" t="s">
        <v>347</v>
      </c>
      <c r="F588" s="24"/>
      <c r="G588" s="69">
        <f t="shared" ref="G588:W588" si="126">SUBTOTAL(9,G589:G592)</f>
        <v>0</v>
      </c>
      <c r="H588" s="70">
        <f t="shared" si="126"/>
        <v>0</v>
      </c>
      <c r="I588" s="66">
        <f t="shared" si="126"/>
        <v>0</v>
      </c>
      <c r="J588" s="66">
        <f t="shared" si="126"/>
        <v>0</v>
      </c>
      <c r="K588" s="67">
        <f t="shared" si="126"/>
        <v>0</v>
      </c>
      <c r="L588" s="34">
        <f t="shared" si="126"/>
        <v>0</v>
      </c>
      <c r="M588" s="34">
        <f t="shared" si="126"/>
        <v>0</v>
      </c>
      <c r="N588" s="34">
        <f t="shared" si="126"/>
        <v>0</v>
      </c>
      <c r="O588" s="34">
        <f t="shared" si="126"/>
        <v>0</v>
      </c>
      <c r="P588" s="34">
        <f t="shared" si="126"/>
        <v>0</v>
      </c>
      <c r="Q588" s="34">
        <f t="shared" si="126"/>
        <v>0</v>
      </c>
      <c r="R588" s="34">
        <f t="shared" si="126"/>
        <v>0</v>
      </c>
      <c r="S588" s="34">
        <f t="shared" si="126"/>
        <v>0</v>
      </c>
      <c r="T588" s="34">
        <f t="shared" si="126"/>
        <v>0</v>
      </c>
      <c r="U588" s="34">
        <f t="shared" si="126"/>
        <v>0</v>
      </c>
      <c r="V588" s="34">
        <f t="shared" si="126"/>
        <v>0</v>
      </c>
      <c r="W588" s="33">
        <f t="shared" si="126"/>
        <v>0</v>
      </c>
      <c r="Y588" s="370"/>
    </row>
    <row r="589" spans="2:25" s="72" customFormat="1" ht="15" customHeight="1" outlineLevel="1" x14ac:dyDescent="0.2">
      <c r="B589" s="25"/>
      <c r="C589" s="23"/>
      <c r="D589" s="23"/>
      <c r="E589" s="24"/>
      <c r="F589" s="176" t="s">
        <v>327</v>
      </c>
      <c r="G589" s="190">
        <f>SUM('2.CAD NCCF'!G589,'3.USD NCCF'!G589,'4.EUR NCCF'!G589,'5.GBP NCCF'!G589,'6.Other(Incld) NCCF'!G589)</f>
        <v>0</v>
      </c>
      <c r="H589" s="242">
        <f>SUM('2.CAD NCCF'!H589,'3.USD NCCF'!H589,'4.EUR NCCF'!H589,'5.GBP NCCF'!H589,'6.Other(Incld) NCCF'!H589)</f>
        <v>0</v>
      </c>
      <c r="I589" s="179">
        <f>SUM('2.CAD NCCF'!I589,'3.USD NCCF'!I589,'4.EUR NCCF'!I589,'5.GBP NCCF'!I589,'6.Other(Incld) NCCF'!I589)</f>
        <v>0</v>
      </c>
      <c r="J589" s="179">
        <f>SUM('2.CAD NCCF'!J589,'3.USD NCCF'!J589,'4.EUR NCCF'!J589,'5.GBP NCCF'!J589,'6.Other(Incld) NCCF'!J589)</f>
        <v>0</v>
      </c>
      <c r="K589" s="180">
        <f>SUM('2.CAD NCCF'!K589,'3.USD NCCF'!K589,'4.EUR NCCF'!K589,'5.GBP NCCF'!K589,'6.Other(Incld) NCCF'!K589)</f>
        <v>0</v>
      </c>
      <c r="L589" s="196">
        <f>SUM('2.CAD NCCF'!L589,'3.USD NCCF'!L589,'4.EUR NCCF'!L589,'5.GBP NCCF'!L589,'6.Other(Incld) NCCF'!L589)</f>
        <v>0</v>
      </c>
      <c r="M589" s="182">
        <f>SUM('2.CAD NCCF'!M589,'3.USD NCCF'!M589,'4.EUR NCCF'!M589,'5.GBP NCCF'!M589,'6.Other(Incld) NCCF'!M589)</f>
        <v>0</v>
      </c>
      <c r="N589" s="182">
        <f>SUM('2.CAD NCCF'!N589,'3.USD NCCF'!N589,'4.EUR NCCF'!N589,'5.GBP NCCF'!N589,'6.Other(Incld) NCCF'!N589)</f>
        <v>0</v>
      </c>
      <c r="O589" s="182">
        <f>SUM('2.CAD NCCF'!O589,'3.USD NCCF'!O589,'4.EUR NCCF'!O589,'5.GBP NCCF'!O589,'6.Other(Incld) NCCF'!O589)</f>
        <v>0</v>
      </c>
      <c r="P589" s="182">
        <f>SUM('2.CAD NCCF'!P589,'3.USD NCCF'!P589,'4.EUR NCCF'!P589,'5.GBP NCCF'!P589,'6.Other(Incld) NCCF'!P589)</f>
        <v>0</v>
      </c>
      <c r="Q589" s="182">
        <f>SUM('2.CAD NCCF'!Q589,'3.USD NCCF'!Q589,'4.EUR NCCF'!Q589,'5.GBP NCCF'!Q589,'6.Other(Incld) NCCF'!Q589)</f>
        <v>0</v>
      </c>
      <c r="R589" s="182">
        <f>SUM('2.CAD NCCF'!R589,'3.USD NCCF'!R589,'4.EUR NCCF'!R589,'5.GBP NCCF'!R589,'6.Other(Incld) NCCF'!R589)</f>
        <v>0</v>
      </c>
      <c r="S589" s="182">
        <f>SUM('2.CAD NCCF'!S589,'3.USD NCCF'!S589,'4.EUR NCCF'!S589,'5.GBP NCCF'!S589,'6.Other(Incld) NCCF'!S589)</f>
        <v>0</v>
      </c>
      <c r="T589" s="182">
        <f>SUM('2.CAD NCCF'!T589,'3.USD NCCF'!T589,'4.EUR NCCF'!T589,'5.GBP NCCF'!T589,'6.Other(Incld) NCCF'!T589)</f>
        <v>0</v>
      </c>
      <c r="U589" s="178">
        <f>SUM('2.CAD NCCF'!U589,'3.USD NCCF'!U589,'4.EUR NCCF'!U589,'5.GBP NCCF'!U589,'6.Other(Incld) NCCF'!U589)</f>
        <v>0</v>
      </c>
      <c r="V589" s="183">
        <f>SUM('2.CAD NCCF'!V589,'3.USD NCCF'!V589,'4.EUR NCCF'!V589,'5.GBP NCCF'!V589,'6.Other(Incld) NCCF'!V589)</f>
        <v>0</v>
      </c>
      <c r="W589" s="243">
        <f>SUM('2.CAD NCCF'!W589,'3.USD NCCF'!W589,'4.EUR NCCF'!W589,'5.GBP NCCF'!W589,'6.Other(Incld) NCCF'!W589)</f>
        <v>0</v>
      </c>
      <c r="Y589" s="367"/>
    </row>
    <row r="590" spans="2:25" s="72" customFormat="1" outlineLevel="1" x14ac:dyDescent="0.2">
      <c r="B590" s="25"/>
      <c r="C590" s="23"/>
      <c r="D590" s="23"/>
      <c r="E590" s="24"/>
      <c r="F590" s="176" t="s">
        <v>328</v>
      </c>
      <c r="G590" s="190">
        <f>SUM('2.CAD NCCF'!G590,'3.USD NCCF'!G590,'4.EUR NCCF'!G590,'5.GBP NCCF'!G590,'6.Other(Incld) NCCF'!G590)</f>
        <v>0</v>
      </c>
      <c r="H590" s="242">
        <f>SUM('2.CAD NCCF'!H590,'3.USD NCCF'!H590,'4.EUR NCCF'!H590,'5.GBP NCCF'!H590,'6.Other(Incld) NCCF'!H590)</f>
        <v>0</v>
      </c>
      <c r="I590" s="179">
        <f>SUM('2.CAD NCCF'!I590,'3.USD NCCF'!I590,'4.EUR NCCF'!I590,'5.GBP NCCF'!I590,'6.Other(Incld) NCCF'!I590)</f>
        <v>0</v>
      </c>
      <c r="J590" s="179">
        <f>SUM('2.CAD NCCF'!J590,'3.USD NCCF'!J590,'4.EUR NCCF'!J590,'5.GBP NCCF'!J590,'6.Other(Incld) NCCF'!J590)</f>
        <v>0</v>
      </c>
      <c r="K590" s="180">
        <f>SUM('2.CAD NCCF'!K590,'3.USD NCCF'!K590,'4.EUR NCCF'!K590,'5.GBP NCCF'!K590,'6.Other(Incld) NCCF'!K590)</f>
        <v>0</v>
      </c>
      <c r="L590" s="196">
        <f>SUM('2.CAD NCCF'!L590,'3.USD NCCF'!L590,'4.EUR NCCF'!L590,'5.GBP NCCF'!L590,'6.Other(Incld) NCCF'!L590)</f>
        <v>0</v>
      </c>
      <c r="M590" s="182">
        <f>SUM('2.CAD NCCF'!M590,'3.USD NCCF'!M590,'4.EUR NCCF'!M590,'5.GBP NCCF'!M590,'6.Other(Incld) NCCF'!M590)</f>
        <v>0</v>
      </c>
      <c r="N590" s="182">
        <f>SUM('2.CAD NCCF'!N590,'3.USD NCCF'!N590,'4.EUR NCCF'!N590,'5.GBP NCCF'!N590,'6.Other(Incld) NCCF'!N590)</f>
        <v>0</v>
      </c>
      <c r="O590" s="182">
        <f>SUM('2.CAD NCCF'!O590,'3.USD NCCF'!O590,'4.EUR NCCF'!O590,'5.GBP NCCF'!O590,'6.Other(Incld) NCCF'!O590)</f>
        <v>0</v>
      </c>
      <c r="P590" s="182">
        <f>SUM('2.CAD NCCF'!P590,'3.USD NCCF'!P590,'4.EUR NCCF'!P590,'5.GBP NCCF'!P590,'6.Other(Incld) NCCF'!P590)</f>
        <v>0</v>
      </c>
      <c r="Q590" s="182">
        <f>SUM('2.CAD NCCF'!Q590,'3.USD NCCF'!Q590,'4.EUR NCCF'!Q590,'5.GBP NCCF'!Q590,'6.Other(Incld) NCCF'!Q590)</f>
        <v>0</v>
      </c>
      <c r="R590" s="182">
        <f>SUM('2.CAD NCCF'!R590,'3.USD NCCF'!R590,'4.EUR NCCF'!R590,'5.GBP NCCF'!R590,'6.Other(Incld) NCCF'!R590)</f>
        <v>0</v>
      </c>
      <c r="S590" s="182">
        <f>SUM('2.CAD NCCF'!S590,'3.USD NCCF'!S590,'4.EUR NCCF'!S590,'5.GBP NCCF'!S590,'6.Other(Incld) NCCF'!S590)</f>
        <v>0</v>
      </c>
      <c r="T590" s="182">
        <f>SUM('2.CAD NCCF'!T590,'3.USD NCCF'!T590,'4.EUR NCCF'!T590,'5.GBP NCCF'!T590,'6.Other(Incld) NCCF'!T590)</f>
        <v>0</v>
      </c>
      <c r="U590" s="178">
        <f>SUM('2.CAD NCCF'!U590,'3.USD NCCF'!U590,'4.EUR NCCF'!U590,'5.GBP NCCF'!U590,'6.Other(Incld) NCCF'!U590)</f>
        <v>0</v>
      </c>
      <c r="V590" s="183">
        <f>SUM('2.CAD NCCF'!V590,'3.USD NCCF'!V590,'4.EUR NCCF'!V590,'5.GBP NCCF'!V590,'6.Other(Incld) NCCF'!V590)</f>
        <v>0</v>
      </c>
      <c r="W590" s="243">
        <f>SUM('2.CAD NCCF'!W590,'3.USD NCCF'!W590,'4.EUR NCCF'!W590,'5.GBP NCCF'!W590,'6.Other(Incld) NCCF'!W590)</f>
        <v>0</v>
      </c>
      <c r="Y590" s="367"/>
    </row>
    <row r="591" spans="2:25" s="72" customFormat="1" outlineLevel="1" x14ac:dyDescent="0.2">
      <c r="B591" s="25"/>
      <c r="C591" s="23"/>
      <c r="D591" s="23"/>
      <c r="E591" s="24"/>
      <c r="F591" s="176" t="s">
        <v>329</v>
      </c>
      <c r="G591" s="190">
        <f>SUM('2.CAD NCCF'!G591,'3.USD NCCF'!G591,'4.EUR NCCF'!G591,'5.GBP NCCF'!G591,'6.Other(Incld) NCCF'!G591)</f>
        <v>0</v>
      </c>
      <c r="H591" s="242">
        <f>SUM('2.CAD NCCF'!H591,'3.USD NCCF'!H591,'4.EUR NCCF'!H591,'5.GBP NCCF'!H591,'6.Other(Incld) NCCF'!H591)</f>
        <v>0</v>
      </c>
      <c r="I591" s="179">
        <f>SUM('2.CAD NCCF'!I591,'3.USD NCCF'!I591,'4.EUR NCCF'!I591,'5.GBP NCCF'!I591,'6.Other(Incld) NCCF'!I591)</f>
        <v>0</v>
      </c>
      <c r="J591" s="179">
        <f>SUM('2.CAD NCCF'!J591,'3.USD NCCF'!J591,'4.EUR NCCF'!J591,'5.GBP NCCF'!J591,'6.Other(Incld) NCCF'!J591)</f>
        <v>0</v>
      </c>
      <c r="K591" s="180">
        <f>SUM('2.CAD NCCF'!K591,'3.USD NCCF'!K591,'4.EUR NCCF'!K591,'5.GBP NCCF'!K591,'6.Other(Incld) NCCF'!K591)</f>
        <v>0</v>
      </c>
      <c r="L591" s="196">
        <f>SUM('2.CAD NCCF'!L591,'3.USD NCCF'!L591,'4.EUR NCCF'!L591,'5.GBP NCCF'!L591,'6.Other(Incld) NCCF'!L591)</f>
        <v>0</v>
      </c>
      <c r="M591" s="182">
        <f>SUM('2.CAD NCCF'!M591,'3.USD NCCF'!M591,'4.EUR NCCF'!M591,'5.GBP NCCF'!M591,'6.Other(Incld) NCCF'!M591)</f>
        <v>0</v>
      </c>
      <c r="N591" s="182">
        <f>SUM('2.CAD NCCF'!N591,'3.USD NCCF'!N591,'4.EUR NCCF'!N591,'5.GBP NCCF'!N591,'6.Other(Incld) NCCF'!N591)</f>
        <v>0</v>
      </c>
      <c r="O591" s="182">
        <f>SUM('2.CAD NCCF'!O591,'3.USD NCCF'!O591,'4.EUR NCCF'!O591,'5.GBP NCCF'!O591,'6.Other(Incld) NCCF'!O591)</f>
        <v>0</v>
      </c>
      <c r="P591" s="182">
        <f>SUM('2.CAD NCCF'!P591,'3.USD NCCF'!P591,'4.EUR NCCF'!P591,'5.GBP NCCF'!P591,'6.Other(Incld) NCCF'!P591)</f>
        <v>0</v>
      </c>
      <c r="Q591" s="182">
        <f>SUM('2.CAD NCCF'!Q591,'3.USD NCCF'!Q591,'4.EUR NCCF'!Q591,'5.GBP NCCF'!Q591,'6.Other(Incld) NCCF'!Q591)</f>
        <v>0</v>
      </c>
      <c r="R591" s="182">
        <f>SUM('2.CAD NCCF'!R591,'3.USD NCCF'!R591,'4.EUR NCCF'!R591,'5.GBP NCCF'!R591,'6.Other(Incld) NCCF'!R591)</f>
        <v>0</v>
      </c>
      <c r="S591" s="182">
        <f>SUM('2.CAD NCCF'!S591,'3.USD NCCF'!S591,'4.EUR NCCF'!S591,'5.GBP NCCF'!S591,'6.Other(Incld) NCCF'!S591)</f>
        <v>0</v>
      </c>
      <c r="T591" s="182">
        <f>SUM('2.CAD NCCF'!T591,'3.USD NCCF'!T591,'4.EUR NCCF'!T591,'5.GBP NCCF'!T591,'6.Other(Incld) NCCF'!T591)</f>
        <v>0</v>
      </c>
      <c r="U591" s="178">
        <f>SUM('2.CAD NCCF'!U591,'3.USD NCCF'!U591,'4.EUR NCCF'!U591,'5.GBP NCCF'!U591,'6.Other(Incld) NCCF'!U591)</f>
        <v>0</v>
      </c>
      <c r="V591" s="183">
        <f>SUM('2.CAD NCCF'!V591,'3.USD NCCF'!V591,'4.EUR NCCF'!V591,'5.GBP NCCF'!V591,'6.Other(Incld) NCCF'!V591)</f>
        <v>0</v>
      </c>
      <c r="W591" s="243">
        <f>SUM('2.CAD NCCF'!W591,'3.USD NCCF'!W591,'4.EUR NCCF'!W591,'5.GBP NCCF'!W591,'6.Other(Incld) NCCF'!W591)</f>
        <v>0</v>
      </c>
      <c r="Y591" s="367"/>
    </row>
    <row r="592" spans="2:25" s="72" customFormat="1" ht="15" customHeight="1" outlineLevel="1" x14ac:dyDescent="0.2">
      <c r="B592" s="25"/>
      <c r="C592" s="23"/>
      <c r="D592" s="23"/>
      <c r="E592" s="24"/>
      <c r="F592" s="176" t="s">
        <v>330</v>
      </c>
      <c r="G592" s="190">
        <f>SUM('2.CAD NCCF'!G592,'3.USD NCCF'!G592,'4.EUR NCCF'!G592,'5.GBP NCCF'!G592,'6.Other(Incld) NCCF'!G592)</f>
        <v>0</v>
      </c>
      <c r="H592" s="242">
        <f>SUM('2.CAD NCCF'!H592,'3.USD NCCF'!H592,'4.EUR NCCF'!H592,'5.GBP NCCF'!H592,'6.Other(Incld) NCCF'!H592)</f>
        <v>0</v>
      </c>
      <c r="I592" s="179">
        <f>SUM('2.CAD NCCF'!I592,'3.USD NCCF'!I592,'4.EUR NCCF'!I592,'5.GBP NCCF'!I592,'6.Other(Incld) NCCF'!I592)</f>
        <v>0</v>
      </c>
      <c r="J592" s="179">
        <f>SUM('2.CAD NCCF'!J592,'3.USD NCCF'!J592,'4.EUR NCCF'!J592,'5.GBP NCCF'!J592,'6.Other(Incld) NCCF'!J592)</f>
        <v>0</v>
      </c>
      <c r="K592" s="180">
        <f>SUM('2.CAD NCCF'!K592,'3.USD NCCF'!K592,'4.EUR NCCF'!K592,'5.GBP NCCF'!K592,'6.Other(Incld) NCCF'!K592)</f>
        <v>0</v>
      </c>
      <c r="L592" s="196">
        <f>SUM('2.CAD NCCF'!L592,'3.USD NCCF'!L592,'4.EUR NCCF'!L592,'5.GBP NCCF'!L592,'6.Other(Incld) NCCF'!L592)</f>
        <v>0</v>
      </c>
      <c r="M592" s="182">
        <f>SUM('2.CAD NCCF'!M592,'3.USD NCCF'!M592,'4.EUR NCCF'!M592,'5.GBP NCCF'!M592,'6.Other(Incld) NCCF'!M592)</f>
        <v>0</v>
      </c>
      <c r="N592" s="182">
        <f>SUM('2.CAD NCCF'!N592,'3.USD NCCF'!N592,'4.EUR NCCF'!N592,'5.GBP NCCF'!N592,'6.Other(Incld) NCCF'!N592)</f>
        <v>0</v>
      </c>
      <c r="O592" s="182">
        <f>SUM('2.CAD NCCF'!O592,'3.USD NCCF'!O592,'4.EUR NCCF'!O592,'5.GBP NCCF'!O592,'6.Other(Incld) NCCF'!O592)</f>
        <v>0</v>
      </c>
      <c r="P592" s="182">
        <f>SUM('2.CAD NCCF'!P592,'3.USD NCCF'!P592,'4.EUR NCCF'!P592,'5.GBP NCCF'!P592,'6.Other(Incld) NCCF'!P592)</f>
        <v>0</v>
      </c>
      <c r="Q592" s="182">
        <f>SUM('2.CAD NCCF'!Q592,'3.USD NCCF'!Q592,'4.EUR NCCF'!Q592,'5.GBP NCCF'!Q592,'6.Other(Incld) NCCF'!Q592)</f>
        <v>0</v>
      </c>
      <c r="R592" s="182">
        <f>SUM('2.CAD NCCF'!R592,'3.USD NCCF'!R592,'4.EUR NCCF'!R592,'5.GBP NCCF'!R592,'6.Other(Incld) NCCF'!R592)</f>
        <v>0</v>
      </c>
      <c r="S592" s="182">
        <f>SUM('2.CAD NCCF'!S592,'3.USD NCCF'!S592,'4.EUR NCCF'!S592,'5.GBP NCCF'!S592,'6.Other(Incld) NCCF'!S592)</f>
        <v>0</v>
      </c>
      <c r="T592" s="182">
        <f>SUM('2.CAD NCCF'!T592,'3.USD NCCF'!T592,'4.EUR NCCF'!T592,'5.GBP NCCF'!T592,'6.Other(Incld) NCCF'!T592)</f>
        <v>0</v>
      </c>
      <c r="U592" s="178">
        <f>SUM('2.CAD NCCF'!U592,'3.USD NCCF'!U592,'4.EUR NCCF'!U592,'5.GBP NCCF'!U592,'6.Other(Incld) NCCF'!U592)</f>
        <v>0</v>
      </c>
      <c r="V592" s="183">
        <f>SUM('2.CAD NCCF'!V592,'3.USD NCCF'!V592,'4.EUR NCCF'!V592,'5.GBP NCCF'!V592,'6.Other(Incld) NCCF'!V592)</f>
        <v>0</v>
      </c>
      <c r="W592" s="243">
        <f>SUM('2.CAD NCCF'!W592,'3.USD NCCF'!W592,'4.EUR NCCF'!W592,'5.GBP NCCF'!W592,'6.Other(Incld) NCCF'!W592)</f>
        <v>0</v>
      </c>
      <c r="Y592" s="367"/>
    </row>
    <row r="593" spans="2:25" s="72" customFormat="1" x14ac:dyDescent="0.2">
      <c r="B593" s="25"/>
      <c r="C593" s="23"/>
      <c r="D593" s="23" t="s">
        <v>53</v>
      </c>
      <c r="E593" s="24"/>
      <c r="F593" s="24"/>
      <c r="G593" s="69"/>
      <c r="H593" s="70"/>
      <c r="I593" s="66"/>
      <c r="J593" s="66"/>
      <c r="K593" s="66"/>
      <c r="L593" s="51"/>
      <c r="M593" s="34"/>
      <c r="N593" s="34"/>
      <c r="O593" s="34"/>
      <c r="P593" s="34"/>
      <c r="Q593" s="34"/>
      <c r="R593" s="34"/>
      <c r="S593" s="34"/>
      <c r="T593" s="34"/>
      <c r="U593" s="34"/>
      <c r="V593" s="37"/>
      <c r="W593" s="37"/>
      <c r="Y593" s="584"/>
    </row>
    <row r="594" spans="2:25" s="72" customFormat="1" x14ac:dyDescent="0.2">
      <c r="B594" s="25"/>
      <c r="C594" s="23"/>
      <c r="D594" s="23"/>
      <c r="E594" s="64" t="s">
        <v>54</v>
      </c>
      <c r="F594" s="24"/>
      <c r="G594" s="69">
        <f t="shared" ref="G594:W594" si="127">SUBTOTAL(9,G595:G597)</f>
        <v>0</v>
      </c>
      <c r="H594" s="70">
        <f t="shared" si="127"/>
        <v>0</v>
      </c>
      <c r="I594" s="66">
        <f t="shared" si="127"/>
        <v>0</v>
      </c>
      <c r="J594" s="66">
        <f t="shared" si="127"/>
        <v>0</v>
      </c>
      <c r="K594" s="67">
        <f t="shared" si="127"/>
        <v>0</v>
      </c>
      <c r="L594" s="34">
        <f t="shared" si="127"/>
        <v>0</v>
      </c>
      <c r="M594" s="34">
        <f t="shared" si="127"/>
        <v>0</v>
      </c>
      <c r="N594" s="34">
        <f t="shared" si="127"/>
        <v>0</v>
      </c>
      <c r="O594" s="34">
        <f t="shared" si="127"/>
        <v>0</v>
      </c>
      <c r="P594" s="34">
        <f t="shared" si="127"/>
        <v>0</v>
      </c>
      <c r="Q594" s="34">
        <f t="shared" si="127"/>
        <v>0</v>
      </c>
      <c r="R594" s="34">
        <f t="shared" si="127"/>
        <v>0</v>
      </c>
      <c r="S594" s="34">
        <f t="shared" si="127"/>
        <v>0</v>
      </c>
      <c r="T594" s="34">
        <f t="shared" si="127"/>
        <v>0</v>
      </c>
      <c r="U594" s="34">
        <f t="shared" si="127"/>
        <v>0</v>
      </c>
      <c r="V594" s="34">
        <f t="shared" si="127"/>
        <v>0</v>
      </c>
      <c r="W594" s="33">
        <f t="shared" si="127"/>
        <v>0</v>
      </c>
      <c r="Y594" s="583"/>
    </row>
    <row r="595" spans="2:25" s="72" customFormat="1" outlineLevel="1" x14ac:dyDescent="0.2">
      <c r="B595" s="25"/>
      <c r="C595" s="23"/>
      <c r="D595" s="23"/>
      <c r="E595" s="64"/>
      <c r="F595" s="176" t="s">
        <v>55</v>
      </c>
      <c r="G595" s="190">
        <f>SUM('2.CAD NCCF'!G595,'3.USD NCCF'!G595,'4.EUR NCCF'!G595,'5.GBP NCCF'!G595,'6.Other(Incld) NCCF'!G595)</f>
        <v>0</v>
      </c>
      <c r="H595" s="242">
        <f>SUM('2.CAD NCCF'!H595,'3.USD NCCF'!H595,'4.EUR NCCF'!H595,'5.GBP NCCF'!H595,'6.Other(Incld) NCCF'!H595)</f>
        <v>0</v>
      </c>
      <c r="I595" s="179">
        <f>SUM('2.CAD NCCF'!I595,'3.USD NCCF'!I595,'4.EUR NCCF'!I595,'5.GBP NCCF'!I595,'6.Other(Incld) NCCF'!I595)</f>
        <v>0</v>
      </c>
      <c r="J595" s="179">
        <f>SUM('2.CAD NCCF'!J595,'3.USD NCCF'!J595,'4.EUR NCCF'!J595,'5.GBP NCCF'!J595,'6.Other(Incld) NCCF'!J595)</f>
        <v>0</v>
      </c>
      <c r="K595" s="180">
        <f>SUM('2.CAD NCCF'!K595,'3.USD NCCF'!K595,'4.EUR NCCF'!K595,'5.GBP NCCF'!K595,'6.Other(Incld) NCCF'!K595)</f>
        <v>0</v>
      </c>
      <c r="L595" s="196">
        <f>SUM('2.CAD NCCF'!L595,'3.USD NCCF'!L595,'4.EUR NCCF'!L595,'5.GBP NCCF'!L595,'6.Other(Incld) NCCF'!L595)</f>
        <v>0</v>
      </c>
      <c r="M595" s="182">
        <f>SUM('2.CAD NCCF'!M595,'3.USD NCCF'!M595,'4.EUR NCCF'!M595,'5.GBP NCCF'!M595,'6.Other(Incld) NCCF'!M595)</f>
        <v>0</v>
      </c>
      <c r="N595" s="182">
        <f>SUM('2.CAD NCCF'!N595,'3.USD NCCF'!N595,'4.EUR NCCF'!N595,'5.GBP NCCF'!N595,'6.Other(Incld) NCCF'!N595)</f>
        <v>0</v>
      </c>
      <c r="O595" s="182">
        <f>SUM('2.CAD NCCF'!O595,'3.USD NCCF'!O595,'4.EUR NCCF'!O595,'5.GBP NCCF'!O595,'6.Other(Incld) NCCF'!O595)</f>
        <v>0</v>
      </c>
      <c r="P595" s="182">
        <f>SUM('2.CAD NCCF'!P595,'3.USD NCCF'!P595,'4.EUR NCCF'!P595,'5.GBP NCCF'!P595,'6.Other(Incld) NCCF'!P595)</f>
        <v>0</v>
      </c>
      <c r="Q595" s="182">
        <f>SUM('2.CAD NCCF'!Q595,'3.USD NCCF'!Q595,'4.EUR NCCF'!Q595,'5.GBP NCCF'!Q595,'6.Other(Incld) NCCF'!Q595)</f>
        <v>0</v>
      </c>
      <c r="R595" s="182">
        <f>SUM('2.CAD NCCF'!R595,'3.USD NCCF'!R595,'4.EUR NCCF'!R595,'5.GBP NCCF'!R595,'6.Other(Incld) NCCF'!R595)</f>
        <v>0</v>
      </c>
      <c r="S595" s="182">
        <f>SUM('2.CAD NCCF'!S595,'3.USD NCCF'!S595,'4.EUR NCCF'!S595,'5.GBP NCCF'!S595,'6.Other(Incld) NCCF'!S595)</f>
        <v>0</v>
      </c>
      <c r="T595" s="182">
        <f>SUM('2.CAD NCCF'!T595,'3.USD NCCF'!T595,'4.EUR NCCF'!T595,'5.GBP NCCF'!T595,'6.Other(Incld) NCCF'!T595)</f>
        <v>0</v>
      </c>
      <c r="U595" s="178">
        <f>SUM('2.CAD NCCF'!U595,'3.USD NCCF'!U595,'4.EUR NCCF'!U595,'5.GBP NCCF'!U595,'6.Other(Incld) NCCF'!U595)</f>
        <v>0</v>
      </c>
      <c r="V595" s="183">
        <f>SUM('2.CAD NCCF'!V595,'3.USD NCCF'!V595,'4.EUR NCCF'!V595,'5.GBP NCCF'!V595,'6.Other(Incld) NCCF'!V595)</f>
        <v>0</v>
      </c>
      <c r="W595" s="243">
        <f>SUM('2.CAD NCCF'!W595,'3.USD NCCF'!W595,'4.EUR NCCF'!W595,'5.GBP NCCF'!W595,'6.Other(Incld) NCCF'!W595)</f>
        <v>0</v>
      </c>
      <c r="Y595" s="367"/>
    </row>
    <row r="596" spans="2:25" s="72" customFormat="1" outlineLevel="1" x14ac:dyDescent="0.2">
      <c r="B596" s="25"/>
      <c r="C596" s="23"/>
      <c r="D596" s="23"/>
      <c r="E596" s="24"/>
      <c r="F596" s="176" t="s">
        <v>161</v>
      </c>
      <c r="G596" s="190">
        <f>SUM('2.CAD NCCF'!G596,'3.USD NCCF'!G596,'4.EUR NCCF'!G596,'5.GBP NCCF'!G596,'6.Other(Incld) NCCF'!G596)</f>
        <v>0</v>
      </c>
      <c r="H596" s="242">
        <f>SUM('2.CAD NCCF'!H596,'3.USD NCCF'!H596,'4.EUR NCCF'!H596,'5.GBP NCCF'!H596,'6.Other(Incld) NCCF'!H596)</f>
        <v>0</v>
      </c>
      <c r="I596" s="179">
        <f>SUM('2.CAD NCCF'!I596,'3.USD NCCF'!I596,'4.EUR NCCF'!I596,'5.GBP NCCF'!I596,'6.Other(Incld) NCCF'!I596)</f>
        <v>0</v>
      </c>
      <c r="J596" s="179">
        <f>SUM('2.CAD NCCF'!J596,'3.USD NCCF'!J596,'4.EUR NCCF'!J596,'5.GBP NCCF'!J596,'6.Other(Incld) NCCF'!J596)</f>
        <v>0</v>
      </c>
      <c r="K596" s="180">
        <f>SUM('2.CAD NCCF'!K596,'3.USD NCCF'!K596,'4.EUR NCCF'!K596,'5.GBP NCCF'!K596,'6.Other(Incld) NCCF'!K596)</f>
        <v>0</v>
      </c>
      <c r="L596" s="196">
        <f>SUM('2.CAD NCCF'!L596,'3.USD NCCF'!L596,'4.EUR NCCF'!L596,'5.GBP NCCF'!L596,'6.Other(Incld) NCCF'!L596)</f>
        <v>0</v>
      </c>
      <c r="M596" s="182">
        <f>SUM('2.CAD NCCF'!M596,'3.USD NCCF'!M596,'4.EUR NCCF'!M596,'5.GBP NCCF'!M596,'6.Other(Incld) NCCF'!M596)</f>
        <v>0</v>
      </c>
      <c r="N596" s="182">
        <f>SUM('2.CAD NCCF'!N596,'3.USD NCCF'!N596,'4.EUR NCCF'!N596,'5.GBP NCCF'!N596,'6.Other(Incld) NCCF'!N596)</f>
        <v>0</v>
      </c>
      <c r="O596" s="182">
        <f>SUM('2.CAD NCCF'!O596,'3.USD NCCF'!O596,'4.EUR NCCF'!O596,'5.GBP NCCF'!O596,'6.Other(Incld) NCCF'!O596)</f>
        <v>0</v>
      </c>
      <c r="P596" s="182">
        <f>SUM('2.CAD NCCF'!P596,'3.USD NCCF'!P596,'4.EUR NCCF'!P596,'5.GBP NCCF'!P596,'6.Other(Incld) NCCF'!P596)</f>
        <v>0</v>
      </c>
      <c r="Q596" s="182">
        <f>SUM('2.CAD NCCF'!Q596,'3.USD NCCF'!Q596,'4.EUR NCCF'!Q596,'5.GBP NCCF'!Q596,'6.Other(Incld) NCCF'!Q596)</f>
        <v>0</v>
      </c>
      <c r="R596" s="182">
        <f>SUM('2.CAD NCCF'!R596,'3.USD NCCF'!R596,'4.EUR NCCF'!R596,'5.GBP NCCF'!R596,'6.Other(Incld) NCCF'!R596)</f>
        <v>0</v>
      </c>
      <c r="S596" s="182">
        <f>SUM('2.CAD NCCF'!S596,'3.USD NCCF'!S596,'4.EUR NCCF'!S596,'5.GBP NCCF'!S596,'6.Other(Incld) NCCF'!S596)</f>
        <v>0</v>
      </c>
      <c r="T596" s="182">
        <f>SUM('2.CAD NCCF'!T596,'3.USD NCCF'!T596,'4.EUR NCCF'!T596,'5.GBP NCCF'!T596,'6.Other(Incld) NCCF'!T596)</f>
        <v>0</v>
      </c>
      <c r="U596" s="178">
        <f>SUM('2.CAD NCCF'!U596,'3.USD NCCF'!U596,'4.EUR NCCF'!U596,'5.GBP NCCF'!U596,'6.Other(Incld) NCCF'!U596)</f>
        <v>0</v>
      </c>
      <c r="V596" s="183">
        <f>SUM('2.CAD NCCF'!V596,'3.USD NCCF'!V596,'4.EUR NCCF'!V596,'5.GBP NCCF'!V596,'6.Other(Incld) NCCF'!V596)</f>
        <v>0</v>
      </c>
      <c r="W596" s="243">
        <f>SUM('2.CAD NCCF'!W596,'3.USD NCCF'!W596,'4.EUR NCCF'!W596,'5.GBP NCCF'!W596,'6.Other(Incld) NCCF'!W596)</f>
        <v>0</v>
      </c>
      <c r="Y596" s="367"/>
    </row>
    <row r="597" spans="2:25" s="72" customFormat="1" outlineLevel="1" x14ac:dyDescent="0.2">
      <c r="B597" s="25"/>
      <c r="C597" s="23"/>
      <c r="D597" s="23"/>
      <c r="E597" s="24"/>
      <c r="F597" s="176" t="s">
        <v>331</v>
      </c>
      <c r="G597" s="190">
        <f>SUM('2.CAD NCCF'!G597,'3.USD NCCF'!G597,'4.EUR NCCF'!G597,'5.GBP NCCF'!G597,'6.Other(Incld) NCCF'!G597)</f>
        <v>0</v>
      </c>
      <c r="H597" s="242">
        <f>SUM('2.CAD NCCF'!H597,'3.USD NCCF'!H597,'4.EUR NCCF'!H597,'5.GBP NCCF'!H597,'6.Other(Incld) NCCF'!H597)</f>
        <v>0</v>
      </c>
      <c r="I597" s="179">
        <f>SUM('2.CAD NCCF'!I597,'3.USD NCCF'!I597,'4.EUR NCCF'!I597,'5.GBP NCCF'!I597,'6.Other(Incld) NCCF'!I597)</f>
        <v>0</v>
      </c>
      <c r="J597" s="179">
        <f>SUM('2.CAD NCCF'!J597,'3.USD NCCF'!J597,'4.EUR NCCF'!J597,'5.GBP NCCF'!J597,'6.Other(Incld) NCCF'!J597)</f>
        <v>0</v>
      </c>
      <c r="K597" s="180">
        <f>SUM('2.CAD NCCF'!K597,'3.USD NCCF'!K597,'4.EUR NCCF'!K597,'5.GBP NCCF'!K597,'6.Other(Incld) NCCF'!K597)</f>
        <v>0</v>
      </c>
      <c r="L597" s="196">
        <f>SUM('2.CAD NCCF'!L597,'3.USD NCCF'!L597,'4.EUR NCCF'!L597,'5.GBP NCCF'!L597,'6.Other(Incld) NCCF'!L597)</f>
        <v>0</v>
      </c>
      <c r="M597" s="182">
        <f>SUM('2.CAD NCCF'!M597,'3.USD NCCF'!M597,'4.EUR NCCF'!M597,'5.GBP NCCF'!M597,'6.Other(Incld) NCCF'!M597)</f>
        <v>0</v>
      </c>
      <c r="N597" s="182">
        <f>SUM('2.CAD NCCF'!N597,'3.USD NCCF'!N597,'4.EUR NCCF'!N597,'5.GBP NCCF'!N597,'6.Other(Incld) NCCF'!N597)</f>
        <v>0</v>
      </c>
      <c r="O597" s="182">
        <f>SUM('2.CAD NCCF'!O597,'3.USD NCCF'!O597,'4.EUR NCCF'!O597,'5.GBP NCCF'!O597,'6.Other(Incld) NCCF'!O597)</f>
        <v>0</v>
      </c>
      <c r="P597" s="182">
        <f>SUM('2.CAD NCCF'!P597,'3.USD NCCF'!P597,'4.EUR NCCF'!P597,'5.GBP NCCF'!P597,'6.Other(Incld) NCCF'!P597)</f>
        <v>0</v>
      </c>
      <c r="Q597" s="182">
        <f>SUM('2.CAD NCCF'!Q597,'3.USD NCCF'!Q597,'4.EUR NCCF'!Q597,'5.GBP NCCF'!Q597,'6.Other(Incld) NCCF'!Q597)</f>
        <v>0</v>
      </c>
      <c r="R597" s="182">
        <f>SUM('2.CAD NCCF'!R597,'3.USD NCCF'!R597,'4.EUR NCCF'!R597,'5.GBP NCCF'!R597,'6.Other(Incld) NCCF'!R597)</f>
        <v>0</v>
      </c>
      <c r="S597" s="182">
        <f>SUM('2.CAD NCCF'!S597,'3.USD NCCF'!S597,'4.EUR NCCF'!S597,'5.GBP NCCF'!S597,'6.Other(Incld) NCCF'!S597)</f>
        <v>0</v>
      </c>
      <c r="T597" s="182">
        <f>SUM('2.CAD NCCF'!T597,'3.USD NCCF'!T597,'4.EUR NCCF'!T597,'5.GBP NCCF'!T597,'6.Other(Incld) NCCF'!T597)</f>
        <v>0</v>
      </c>
      <c r="U597" s="178">
        <f>SUM('2.CAD NCCF'!U597,'3.USD NCCF'!U597,'4.EUR NCCF'!U597,'5.GBP NCCF'!U597,'6.Other(Incld) NCCF'!U597)</f>
        <v>0</v>
      </c>
      <c r="V597" s="183">
        <f>SUM('2.CAD NCCF'!V597,'3.USD NCCF'!V597,'4.EUR NCCF'!V597,'5.GBP NCCF'!V597,'6.Other(Incld) NCCF'!V597)</f>
        <v>0</v>
      </c>
      <c r="W597" s="243">
        <f>SUM('2.CAD NCCF'!W597,'3.USD NCCF'!W597,'4.EUR NCCF'!W597,'5.GBP NCCF'!W597,'6.Other(Incld) NCCF'!W597)</f>
        <v>0</v>
      </c>
      <c r="Y597" s="367"/>
    </row>
    <row r="598" spans="2:25" s="72" customFormat="1" x14ac:dyDescent="0.2">
      <c r="B598" s="25"/>
      <c r="C598" s="23"/>
      <c r="D598" s="23"/>
      <c r="E598" s="24" t="s">
        <v>56</v>
      </c>
      <c r="F598" s="24"/>
      <c r="G598" s="69">
        <f t="shared" ref="G598:W598" si="128">SUBTOTAL(9,G599:G601)</f>
        <v>0</v>
      </c>
      <c r="H598" s="70">
        <f t="shared" si="128"/>
        <v>0</v>
      </c>
      <c r="I598" s="66">
        <f t="shared" si="128"/>
        <v>0</v>
      </c>
      <c r="J598" s="66">
        <f t="shared" si="128"/>
        <v>0</v>
      </c>
      <c r="K598" s="67">
        <f t="shared" si="128"/>
        <v>0</v>
      </c>
      <c r="L598" s="34">
        <f t="shared" si="128"/>
        <v>0</v>
      </c>
      <c r="M598" s="34">
        <f t="shared" si="128"/>
        <v>0</v>
      </c>
      <c r="N598" s="34">
        <f t="shared" si="128"/>
        <v>0</v>
      </c>
      <c r="O598" s="34">
        <f t="shared" si="128"/>
        <v>0</v>
      </c>
      <c r="P598" s="34">
        <f t="shared" si="128"/>
        <v>0</v>
      </c>
      <c r="Q598" s="34">
        <f t="shared" si="128"/>
        <v>0</v>
      </c>
      <c r="R598" s="34">
        <f t="shared" si="128"/>
        <v>0</v>
      </c>
      <c r="S598" s="34">
        <f t="shared" si="128"/>
        <v>0</v>
      </c>
      <c r="T598" s="34">
        <f t="shared" si="128"/>
        <v>0</v>
      </c>
      <c r="U598" s="34">
        <f t="shared" si="128"/>
        <v>0</v>
      </c>
      <c r="V598" s="34">
        <f t="shared" si="128"/>
        <v>0</v>
      </c>
      <c r="W598" s="33">
        <f t="shared" si="128"/>
        <v>0</v>
      </c>
      <c r="Y598" s="370"/>
    </row>
    <row r="599" spans="2:25" s="72" customFormat="1" outlineLevel="1" x14ac:dyDescent="0.2">
      <c r="B599" s="25"/>
      <c r="C599" s="23"/>
      <c r="D599" s="23"/>
      <c r="E599" s="24"/>
      <c r="F599" s="176" t="s">
        <v>162</v>
      </c>
      <c r="G599" s="190">
        <f>SUM('2.CAD NCCF'!G599,'3.USD NCCF'!G599,'4.EUR NCCF'!G599,'5.GBP NCCF'!G599,'6.Other(Incld) NCCF'!G599)</f>
        <v>0</v>
      </c>
      <c r="H599" s="242">
        <f>SUM('2.CAD NCCF'!H599,'3.USD NCCF'!H599,'4.EUR NCCF'!H599,'5.GBP NCCF'!H599,'6.Other(Incld) NCCF'!H599)</f>
        <v>0</v>
      </c>
      <c r="I599" s="179">
        <f>SUM('2.CAD NCCF'!I599,'3.USD NCCF'!I599,'4.EUR NCCF'!I599,'5.GBP NCCF'!I599,'6.Other(Incld) NCCF'!I599)</f>
        <v>0</v>
      </c>
      <c r="J599" s="179">
        <f>SUM('2.CAD NCCF'!J599,'3.USD NCCF'!J599,'4.EUR NCCF'!J599,'5.GBP NCCF'!J599,'6.Other(Incld) NCCF'!J599)</f>
        <v>0</v>
      </c>
      <c r="K599" s="180">
        <f>SUM('2.CAD NCCF'!K599,'3.USD NCCF'!K599,'4.EUR NCCF'!K599,'5.GBP NCCF'!K599,'6.Other(Incld) NCCF'!K599)</f>
        <v>0</v>
      </c>
      <c r="L599" s="196">
        <f>SUM('2.CAD NCCF'!L599,'3.USD NCCF'!L599,'4.EUR NCCF'!L599,'5.GBP NCCF'!L599,'6.Other(Incld) NCCF'!L599)</f>
        <v>0</v>
      </c>
      <c r="M599" s="182">
        <f>SUM('2.CAD NCCF'!M599,'3.USD NCCF'!M599,'4.EUR NCCF'!M599,'5.GBP NCCF'!M599,'6.Other(Incld) NCCF'!M599)</f>
        <v>0</v>
      </c>
      <c r="N599" s="182">
        <f>SUM('2.CAD NCCF'!N599,'3.USD NCCF'!N599,'4.EUR NCCF'!N599,'5.GBP NCCF'!N599,'6.Other(Incld) NCCF'!N599)</f>
        <v>0</v>
      </c>
      <c r="O599" s="182">
        <f>SUM('2.CAD NCCF'!O599,'3.USD NCCF'!O599,'4.EUR NCCF'!O599,'5.GBP NCCF'!O599,'6.Other(Incld) NCCF'!O599)</f>
        <v>0</v>
      </c>
      <c r="P599" s="182">
        <f>SUM('2.CAD NCCF'!P599,'3.USD NCCF'!P599,'4.EUR NCCF'!P599,'5.GBP NCCF'!P599,'6.Other(Incld) NCCF'!P599)</f>
        <v>0</v>
      </c>
      <c r="Q599" s="182">
        <f>SUM('2.CAD NCCF'!Q599,'3.USD NCCF'!Q599,'4.EUR NCCF'!Q599,'5.GBP NCCF'!Q599,'6.Other(Incld) NCCF'!Q599)</f>
        <v>0</v>
      </c>
      <c r="R599" s="182">
        <f>SUM('2.CAD NCCF'!R599,'3.USD NCCF'!R599,'4.EUR NCCF'!R599,'5.GBP NCCF'!R599,'6.Other(Incld) NCCF'!R599)</f>
        <v>0</v>
      </c>
      <c r="S599" s="182">
        <f>SUM('2.CAD NCCF'!S599,'3.USD NCCF'!S599,'4.EUR NCCF'!S599,'5.GBP NCCF'!S599,'6.Other(Incld) NCCF'!S599)</f>
        <v>0</v>
      </c>
      <c r="T599" s="182">
        <f>SUM('2.CAD NCCF'!T599,'3.USD NCCF'!T599,'4.EUR NCCF'!T599,'5.GBP NCCF'!T599,'6.Other(Incld) NCCF'!T599)</f>
        <v>0</v>
      </c>
      <c r="U599" s="178">
        <f>SUM('2.CAD NCCF'!U599,'3.USD NCCF'!U599,'4.EUR NCCF'!U599,'5.GBP NCCF'!U599,'6.Other(Incld) NCCF'!U599)</f>
        <v>0</v>
      </c>
      <c r="V599" s="183">
        <f>SUM('2.CAD NCCF'!V599,'3.USD NCCF'!V599,'4.EUR NCCF'!V599,'5.GBP NCCF'!V599,'6.Other(Incld) NCCF'!V599)</f>
        <v>0</v>
      </c>
      <c r="W599" s="243">
        <f>SUM('2.CAD NCCF'!W599,'3.USD NCCF'!W599,'4.EUR NCCF'!W599,'5.GBP NCCF'!W599,'6.Other(Incld) NCCF'!W599)</f>
        <v>0</v>
      </c>
      <c r="Y599" s="367"/>
    </row>
    <row r="600" spans="2:25" s="72" customFormat="1" outlineLevel="1" x14ac:dyDescent="0.2">
      <c r="B600" s="25"/>
      <c r="C600" s="23"/>
      <c r="D600" s="23"/>
      <c r="E600" s="24"/>
      <c r="F600" s="176" t="s">
        <v>163</v>
      </c>
      <c r="G600" s="190">
        <f>SUM('2.CAD NCCF'!G600,'3.USD NCCF'!G600,'4.EUR NCCF'!G600,'5.GBP NCCF'!G600,'6.Other(Incld) NCCF'!G600)</f>
        <v>0</v>
      </c>
      <c r="H600" s="242">
        <f>SUM('2.CAD NCCF'!H600,'3.USD NCCF'!H600,'4.EUR NCCF'!H600,'5.GBP NCCF'!H600,'6.Other(Incld) NCCF'!H600)</f>
        <v>0</v>
      </c>
      <c r="I600" s="179">
        <f>SUM('2.CAD NCCF'!I600,'3.USD NCCF'!I600,'4.EUR NCCF'!I600,'5.GBP NCCF'!I600,'6.Other(Incld) NCCF'!I600)</f>
        <v>0</v>
      </c>
      <c r="J600" s="179">
        <f>SUM('2.CAD NCCF'!J600,'3.USD NCCF'!J600,'4.EUR NCCF'!J600,'5.GBP NCCF'!J600,'6.Other(Incld) NCCF'!J600)</f>
        <v>0</v>
      </c>
      <c r="K600" s="180">
        <f>SUM('2.CAD NCCF'!K600,'3.USD NCCF'!K600,'4.EUR NCCF'!K600,'5.GBP NCCF'!K600,'6.Other(Incld) NCCF'!K600)</f>
        <v>0</v>
      </c>
      <c r="L600" s="196">
        <f>SUM('2.CAD NCCF'!L600,'3.USD NCCF'!L600,'4.EUR NCCF'!L600,'5.GBP NCCF'!L600,'6.Other(Incld) NCCF'!L600)</f>
        <v>0</v>
      </c>
      <c r="M600" s="182">
        <f>SUM('2.CAD NCCF'!M600,'3.USD NCCF'!M600,'4.EUR NCCF'!M600,'5.GBP NCCF'!M600,'6.Other(Incld) NCCF'!M600)</f>
        <v>0</v>
      </c>
      <c r="N600" s="182">
        <f>SUM('2.CAD NCCF'!N600,'3.USD NCCF'!N600,'4.EUR NCCF'!N600,'5.GBP NCCF'!N600,'6.Other(Incld) NCCF'!N600)</f>
        <v>0</v>
      </c>
      <c r="O600" s="182">
        <f>SUM('2.CAD NCCF'!O600,'3.USD NCCF'!O600,'4.EUR NCCF'!O600,'5.GBP NCCF'!O600,'6.Other(Incld) NCCF'!O600)</f>
        <v>0</v>
      </c>
      <c r="P600" s="182">
        <f>SUM('2.CAD NCCF'!P600,'3.USD NCCF'!P600,'4.EUR NCCF'!P600,'5.GBP NCCF'!P600,'6.Other(Incld) NCCF'!P600)</f>
        <v>0</v>
      </c>
      <c r="Q600" s="182">
        <f>SUM('2.CAD NCCF'!Q600,'3.USD NCCF'!Q600,'4.EUR NCCF'!Q600,'5.GBP NCCF'!Q600,'6.Other(Incld) NCCF'!Q600)</f>
        <v>0</v>
      </c>
      <c r="R600" s="182">
        <f>SUM('2.CAD NCCF'!R600,'3.USD NCCF'!R600,'4.EUR NCCF'!R600,'5.GBP NCCF'!R600,'6.Other(Incld) NCCF'!R600)</f>
        <v>0</v>
      </c>
      <c r="S600" s="182">
        <f>SUM('2.CAD NCCF'!S600,'3.USD NCCF'!S600,'4.EUR NCCF'!S600,'5.GBP NCCF'!S600,'6.Other(Incld) NCCF'!S600)</f>
        <v>0</v>
      </c>
      <c r="T600" s="182">
        <f>SUM('2.CAD NCCF'!T600,'3.USD NCCF'!T600,'4.EUR NCCF'!T600,'5.GBP NCCF'!T600,'6.Other(Incld) NCCF'!T600)</f>
        <v>0</v>
      </c>
      <c r="U600" s="178">
        <f>SUM('2.CAD NCCF'!U600,'3.USD NCCF'!U600,'4.EUR NCCF'!U600,'5.GBP NCCF'!U600,'6.Other(Incld) NCCF'!U600)</f>
        <v>0</v>
      </c>
      <c r="V600" s="183">
        <f>SUM('2.CAD NCCF'!V600,'3.USD NCCF'!V600,'4.EUR NCCF'!V600,'5.GBP NCCF'!V600,'6.Other(Incld) NCCF'!V600)</f>
        <v>0</v>
      </c>
      <c r="W600" s="243">
        <f>SUM('2.CAD NCCF'!W600,'3.USD NCCF'!W600,'4.EUR NCCF'!W600,'5.GBP NCCF'!W600,'6.Other(Incld) NCCF'!W600)</f>
        <v>0</v>
      </c>
      <c r="Y600" s="367"/>
    </row>
    <row r="601" spans="2:25" s="72" customFormat="1" outlineLevel="1" x14ac:dyDescent="0.2">
      <c r="B601" s="25"/>
      <c r="C601" s="23"/>
      <c r="D601" s="23"/>
      <c r="E601" s="24"/>
      <c r="F601" s="176" t="s">
        <v>332</v>
      </c>
      <c r="G601" s="190">
        <f>SUM('2.CAD NCCF'!G601,'3.USD NCCF'!G601,'4.EUR NCCF'!G601,'5.GBP NCCF'!G601,'6.Other(Incld) NCCF'!G601)</f>
        <v>0</v>
      </c>
      <c r="H601" s="242">
        <f>SUM('2.CAD NCCF'!H601,'3.USD NCCF'!H601,'4.EUR NCCF'!H601,'5.GBP NCCF'!H601,'6.Other(Incld) NCCF'!H601)</f>
        <v>0</v>
      </c>
      <c r="I601" s="179">
        <f>SUM('2.CAD NCCF'!I601,'3.USD NCCF'!I601,'4.EUR NCCF'!I601,'5.GBP NCCF'!I601,'6.Other(Incld) NCCF'!I601)</f>
        <v>0</v>
      </c>
      <c r="J601" s="179">
        <f>SUM('2.CAD NCCF'!J601,'3.USD NCCF'!J601,'4.EUR NCCF'!J601,'5.GBP NCCF'!J601,'6.Other(Incld) NCCF'!J601)</f>
        <v>0</v>
      </c>
      <c r="K601" s="180">
        <f>SUM('2.CAD NCCF'!K601,'3.USD NCCF'!K601,'4.EUR NCCF'!K601,'5.GBP NCCF'!K601,'6.Other(Incld) NCCF'!K601)</f>
        <v>0</v>
      </c>
      <c r="L601" s="196">
        <f>SUM('2.CAD NCCF'!L601,'3.USD NCCF'!L601,'4.EUR NCCF'!L601,'5.GBP NCCF'!L601,'6.Other(Incld) NCCF'!L601)</f>
        <v>0</v>
      </c>
      <c r="M601" s="182">
        <f>SUM('2.CAD NCCF'!M601,'3.USD NCCF'!M601,'4.EUR NCCF'!M601,'5.GBP NCCF'!M601,'6.Other(Incld) NCCF'!M601)</f>
        <v>0</v>
      </c>
      <c r="N601" s="182">
        <f>SUM('2.CAD NCCF'!N601,'3.USD NCCF'!N601,'4.EUR NCCF'!N601,'5.GBP NCCF'!N601,'6.Other(Incld) NCCF'!N601)</f>
        <v>0</v>
      </c>
      <c r="O601" s="182">
        <f>SUM('2.CAD NCCF'!O601,'3.USD NCCF'!O601,'4.EUR NCCF'!O601,'5.GBP NCCF'!O601,'6.Other(Incld) NCCF'!O601)</f>
        <v>0</v>
      </c>
      <c r="P601" s="182">
        <f>SUM('2.CAD NCCF'!P601,'3.USD NCCF'!P601,'4.EUR NCCF'!P601,'5.GBP NCCF'!P601,'6.Other(Incld) NCCF'!P601)</f>
        <v>0</v>
      </c>
      <c r="Q601" s="182">
        <f>SUM('2.CAD NCCF'!Q601,'3.USD NCCF'!Q601,'4.EUR NCCF'!Q601,'5.GBP NCCF'!Q601,'6.Other(Incld) NCCF'!Q601)</f>
        <v>0</v>
      </c>
      <c r="R601" s="182">
        <f>SUM('2.CAD NCCF'!R601,'3.USD NCCF'!R601,'4.EUR NCCF'!R601,'5.GBP NCCF'!R601,'6.Other(Incld) NCCF'!R601)</f>
        <v>0</v>
      </c>
      <c r="S601" s="182">
        <f>SUM('2.CAD NCCF'!S601,'3.USD NCCF'!S601,'4.EUR NCCF'!S601,'5.GBP NCCF'!S601,'6.Other(Incld) NCCF'!S601)</f>
        <v>0</v>
      </c>
      <c r="T601" s="182">
        <f>SUM('2.CAD NCCF'!T601,'3.USD NCCF'!T601,'4.EUR NCCF'!T601,'5.GBP NCCF'!T601,'6.Other(Incld) NCCF'!T601)</f>
        <v>0</v>
      </c>
      <c r="U601" s="178">
        <f>SUM('2.CAD NCCF'!U601,'3.USD NCCF'!U601,'4.EUR NCCF'!U601,'5.GBP NCCF'!U601,'6.Other(Incld) NCCF'!U601)</f>
        <v>0</v>
      </c>
      <c r="V601" s="183">
        <f>SUM('2.CAD NCCF'!V601,'3.USD NCCF'!V601,'4.EUR NCCF'!V601,'5.GBP NCCF'!V601,'6.Other(Incld) NCCF'!V601)</f>
        <v>0</v>
      </c>
      <c r="W601" s="243">
        <f>SUM('2.CAD NCCF'!W601,'3.USD NCCF'!W601,'4.EUR NCCF'!W601,'5.GBP NCCF'!W601,'6.Other(Incld) NCCF'!W601)</f>
        <v>0</v>
      </c>
      <c r="Y601" s="367"/>
    </row>
    <row r="602" spans="2:25" s="72" customFormat="1" x14ac:dyDescent="0.2">
      <c r="B602" s="25"/>
      <c r="C602" s="23"/>
      <c r="D602" s="23"/>
      <c r="E602" s="24" t="s">
        <v>57</v>
      </c>
      <c r="F602" s="24"/>
      <c r="G602" s="69">
        <f t="shared" ref="G602:W602" si="129">SUBTOTAL(9,G603:G605)</f>
        <v>0</v>
      </c>
      <c r="H602" s="70">
        <f t="shared" si="129"/>
        <v>0</v>
      </c>
      <c r="I602" s="66">
        <f t="shared" si="129"/>
        <v>0</v>
      </c>
      <c r="J602" s="66">
        <f t="shared" si="129"/>
        <v>0</v>
      </c>
      <c r="K602" s="67">
        <f t="shared" si="129"/>
        <v>0</v>
      </c>
      <c r="L602" s="34">
        <f t="shared" si="129"/>
        <v>0</v>
      </c>
      <c r="M602" s="34">
        <f t="shared" si="129"/>
        <v>0</v>
      </c>
      <c r="N602" s="34">
        <f t="shared" si="129"/>
        <v>0</v>
      </c>
      <c r="O602" s="34">
        <f t="shared" si="129"/>
        <v>0</v>
      </c>
      <c r="P602" s="34">
        <f t="shared" si="129"/>
        <v>0</v>
      </c>
      <c r="Q602" s="34">
        <f t="shared" si="129"/>
        <v>0</v>
      </c>
      <c r="R602" s="34">
        <f t="shared" si="129"/>
        <v>0</v>
      </c>
      <c r="S602" s="34">
        <f t="shared" si="129"/>
        <v>0</v>
      </c>
      <c r="T602" s="34">
        <f t="shared" si="129"/>
        <v>0</v>
      </c>
      <c r="U602" s="34">
        <f t="shared" si="129"/>
        <v>0</v>
      </c>
      <c r="V602" s="34">
        <f t="shared" si="129"/>
        <v>0</v>
      </c>
      <c r="W602" s="33">
        <f t="shared" si="129"/>
        <v>0</v>
      </c>
      <c r="Y602" s="370"/>
    </row>
    <row r="603" spans="2:25" s="72" customFormat="1" outlineLevel="1" x14ac:dyDescent="0.2">
      <c r="B603" s="25"/>
      <c r="C603" s="23"/>
      <c r="D603" s="23"/>
      <c r="E603" s="24"/>
      <c r="F603" s="176" t="s">
        <v>164</v>
      </c>
      <c r="G603" s="190">
        <f>SUM('2.CAD NCCF'!G603,'3.USD NCCF'!G603,'4.EUR NCCF'!G603,'5.GBP NCCF'!G603,'6.Other(Incld) NCCF'!G603)</f>
        <v>0</v>
      </c>
      <c r="H603" s="242">
        <f>SUM('2.CAD NCCF'!H603,'3.USD NCCF'!H603,'4.EUR NCCF'!H603,'5.GBP NCCF'!H603,'6.Other(Incld) NCCF'!H603)</f>
        <v>0</v>
      </c>
      <c r="I603" s="179">
        <f>SUM('2.CAD NCCF'!I603,'3.USD NCCF'!I603,'4.EUR NCCF'!I603,'5.GBP NCCF'!I603,'6.Other(Incld) NCCF'!I603)</f>
        <v>0</v>
      </c>
      <c r="J603" s="179">
        <f>SUM('2.CAD NCCF'!J603,'3.USD NCCF'!J603,'4.EUR NCCF'!J603,'5.GBP NCCF'!J603,'6.Other(Incld) NCCF'!J603)</f>
        <v>0</v>
      </c>
      <c r="K603" s="180">
        <f>SUM('2.CAD NCCF'!K603,'3.USD NCCF'!K603,'4.EUR NCCF'!K603,'5.GBP NCCF'!K603,'6.Other(Incld) NCCF'!K603)</f>
        <v>0</v>
      </c>
      <c r="L603" s="196">
        <f>SUM('2.CAD NCCF'!L603,'3.USD NCCF'!L603,'4.EUR NCCF'!L603,'5.GBP NCCF'!L603,'6.Other(Incld) NCCF'!L603)</f>
        <v>0</v>
      </c>
      <c r="M603" s="182">
        <f>SUM('2.CAD NCCF'!M603,'3.USD NCCF'!M603,'4.EUR NCCF'!M603,'5.GBP NCCF'!M603,'6.Other(Incld) NCCF'!M603)</f>
        <v>0</v>
      </c>
      <c r="N603" s="182">
        <f>SUM('2.CAD NCCF'!N603,'3.USD NCCF'!N603,'4.EUR NCCF'!N603,'5.GBP NCCF'!N603,'6.Other(Incld) NCCF'!N603)</f>
        <v>0</v>
      </c>
      <c r="O603" s="182">
        <f>SUM('2.CAD NCCF'!O603,'3.USD NCCF'!O603,'4.EUR NCCF'!O603,'5.GBP NCCF'!O603,'6.Other(Incld) NCCF'!O603)</f>
        <v>0</v>
      </c>
      <c r="P603" s="182">
        <f>SUM('2.CAD NCCF'!P603,'3.USD NCCF'!P603,'4.EUR NCCF'!P603,'5.GBP NCCF'!P603,'6.Other(Incld) NCCF'!P603)</f>
        <v>0</v>
      </c>
      <c r="Q603" s="182">
        <f>SUM('2.CAD NCCF'!Q603,'3.USD NCCF'!Q603,'4.EUR NCCF'!Q603,'5.GBP NCCF'!Q603,'6.Other(Incld) NCCF'!Q603)</f>
        <v>0</v>
      </c>
      <c r="R603" s="182">
        <f>SUM('2.CAD NCCF'!R603,'3.USD NCCF'!R603,'4.EUR NCCF'!R603,'5.GBP NCCF'!R603,'6.Other(Incld) NCCF'!R603)</f>
        <v>0</v>
      </c>
      <c r="S603" s="182">
        <f>SUM('2.CAD NCCF'!S603,'3.USD NCCF'!S603,'4.EUR NCCF'!S603,'5.GBP NCCF'!S603,'6.Other(Incld) NCCF'!S603)</f>
        <v>0</v>
      </c>
      <c r="T603" s="182">
        <f>SUM('2.CAD NCCF'!T603,'3.USD NCCF'!T603,'4.EUR NCCF'!T603,'5.GBP NCCF'!T603,'6.Other(Incld) NCCF'!T603)</f>
        <v>0</v>
      </c>
      <c r="U603" s="178">
        <f>SUM('2.CAD NCCF'!U603,'3.USD NCCF'!U603,'4.EUR NCCF'!U603,'5.GBP NCCF'!U603,'6.Other(Incld) NCCF'!U603)</f>
        <v>0</v>
      </c>
      <c r="V603" s="183">
        <f>SUM('2.CAD NCCF'!V603,'3.USD NCCF'!V603,'4.EUR NCCF'!V603,'5.GBP NCCF'!V603,'6.Other(Incld) NCCF'!V603)</f>
        <v>0</v>
      </c>
      <c r="W603" s="243">
        <f>SUM('2.CAD NCCF'!W603,'3.USD NCCF'!W603,'4.EUR NCCF'!W603,'5.GBP NCCF'!W603,'6.Other(Incld) NCCF'!W603)</f>
        <v>0</v>
      </c>
      <c r="Y603" s="367"/>
    </row>
    <row r="604" spans="2:25" s="72" customFormat="1" outlineLevel="1" x14ac:dyDescent="0.2">
      <c r="B604" s="25"/>
      <c r="C604" s="23"/>
      <c r="D604" s="23"/>
      <c r="E604" s="24"/>
      <c r="F604" s="176" t="s">
        <v>165</v>
      </c>
      <c r="G604" s="190">
        <f>SUM('2.CAD NCCF'!G604,'3.USD NCCF'!G604,'4.EUR NCCF'!G604,'5.GBP NCCF'!G604,'6.Other(Incld) NCCF'!G604)</f>
        <v>0</v>
      </c>
      <c r="H604" s="242">
        <f>SUM('2.CAD NCCF'!H604,'3.USD NCCF'!H604,'4.EUR NCCF'!H604,'5.GBP NCCF'!H604,'6.Other(Incld) NCCF'!H604)</f>
        <v>0</v>
      </c>
      <c r="I604" s="179">
        <f>SUM('2.CAD NCCF'!I604,'3.USD NCCF'!I604,'4.EUR NCCF'!I604,'5.GBP NCCF'!I604,'6.Other(Incld) NCCF'!I604)</f>
        <v>0</v>
      </c>
      <c r="J604" s="179">
        <f>SUM('2.CAD NCCF'!J604,'3.USD NCCF'!J604,'4.EUR NCCF'!J604,'5.GBP NCCF'!J604,'6.Other(Incld) NCCF'!J604)</f>
        <v>0</v>
      </c>
      <c r="K604" s="180">
        <f>SUM('2.CAD NCCF'!K604,'3.USD NCCF'!K604,'4.EUR NCCF'!K604,'5.GBP NCCF'!K604,'6.Other(Incld) NCCF'!K604)</f>
        <v>0</v>
      </c>
      <c r="L604" s="196">
        <f>SUM('2.CAD NCCF'!L604,'3.USD NCCF'!L604,'4.EUR NCCF'!L604,'5.GBP NCCF'!L604,'6.Other(Incld) NCCF'!L604)</f>
        <v>0</v>
      </c>
      <c r="M604" s="182">
        <f>SUM('2.CAD NCCF'!M604,'3.USD NCCF'!M604,'4.EUR NCCF'!M604,'5.GBP NCCF'!M604,'6.Other(Incld) NCCF'!M604)</f>
        <v>0</v>
      </c>
      <c r="N604" s="182">
        <f>SUM('2.CAD NCCF'!N604,'3.USD NCCF'!N604,'4.EUR NCCF'!N604,'5.GBP NCCF'!N604,'6.Other(Incld) NCCF'!N604)</f>
        <v>0</v>
      </c>
      <c r="O604" s="182">
        <f>SUM('2.CAD NCCF'!O604,'3.USD NCCF'!O604,'4.EUR NCCF'!O604,'5.GBP NCCF'!O604,'6.Other(Incld) NCCF'!O604)</f>
        <v>0</v>
      </c>
      <c r="P604" s="182">
        <f>SUM('2.CAD NCCF'!P604,'3.USD NCCF'!P604,'4.EUR NCCF'!P604,'5.GBP NCCF'!P604,'6.Other(Incld) NCCF'!P604)</f>
        <v>0</v>
      </c>
      <c r="Q604" s="182">
        <f>SUM('2.CAD NCCF'!Q604,'3.USD NCCF'!Q604,'4.EUR NCCF'!Q604,'5.GBP NCCF'!Q604,'6.Other(Incld) NCCF'!Q604)</f>
        <v>0</v>
      </c>
      <c r="R604" s="182">
        <f>SUM('2.CAD NCCF'!R604,'3.USD NCCF'!R604,'4.EUR NCCF'!R604,'5.GBP NCCF'!R604,'6.Other(Incld) NCCF'!R604)</f>
        <v>0</v>
      </c>
      <c r="S604" s="182">
        <f>SUM('2.CAD NCCF'!S604,'3.USD NCCF'!S604,'4.EUR NCCF'!S604,'5.GBP NCCF'!S604,'6.Other(Incld) NCCF'!S604)</f>
        <v>0</v>
      </c>
      <c r="T604" s="182">
        <f>SUM('2.CAD NCCF'!T604,'3.USD NCCF'!T604,'4.EUR NCCF'!T604,'5.GBP NCCF'!T604,'6.Other(Incld) NCCF'!T604)</f>
        <v>0</v>
      </c>
      <c r="U604" s="178">
        <f>SUM('2.CAD NCCF'!U604,'3.USD NCCF'!U604,'4.EUR NCCF'!U604,'5.GBP NCCF'!U604,'6.Other(Incld) NCCF'!U604)</f>
        <v>0</v>
      </c>
      <c r="V604" s="183">
        <f>SUM('2.CAD NCCF'!V604,'3.USD NCCF'!V604,'4.EUR NCCF'!V604,'5.GBP NCCF'!V604,'6.Other(Incld) NCCF'!V604)</f>
        <v>0</v>
      </c>
      <c r="W604" s="243">
        <f>SUM('2.CAD NCCF'!W604,'3.USD NCCF'!W604,'4.EUR NCCF'!W604,'5.GBP NCCF'!W604,'6.Other(Incld) NCCF'!W604)</f>
        <v>0</v>
      </c>
      <c r="Y604" s="367"/>
    </row>
    <row r="605" spans="2:25" s="72" customFormat="1" outlineLevel="1" x14ac:dyDescent="0.2">
      <c r="B605" s="25"/>
      <c r="C605" s="23"/>
      <c r="D605" s="23"/>
      <c r="E605" s="24"/>
      <c r="F605" s="176" t="s">
        <v>333</v>
      </c>
      <c r="G605" s="190">
        <f>SUM('2.CAD NCCF'!G605,'3.USD NCCF'!G605,'4.EUR NCCF'!G605,'5.GBP NCCF'!G605,'6.Other(Incld) NCCF'!G605)</f>
        <v>0</v>
      </c>
      <c r="H605" s="242">
        <f>SUM('2.CAD NCCF'!H605,'3.USD NCCF'!H605,'4.EUR NCCF'!H605,'5.GBP NCCF'!H605,'6.Other(Incld) NCCF'!H605)</f>
        <v>0</v>
      </c>
      <c r="I605" s="179">
        <f>SUM('2.CAD NCCF'!I605,'3.USD NCCF'!I605,'4.EUR NCCF'!I605,'5.GBP NCCF'!I605,'6.Other(Incld) NCCF'!I605)</f>
        <v>0</v>
      </c>
      <c r="J605" s="179">
        <f>SUM('2.CAD NCCF'!J605,'3.USD NCCF'!J605,'4.EUR NCCF'!J605,'5.GBP NCCF'!J605,'6.Other(Incld) NCCF'!J605)</f>
        <v>0</v>
      </c>
      <c r="K605" s="180">
        <f>SUM('2.CAD NCCF'!K605,'3.USD NCCF'!K605,'4.EUR NCCF'!K605,'5.GBP NCCF'!K605,'6.Other(Incld) NCCF'!K605)</f>
        <v>0</v>
      </c>
      <c r="L605" s="196">
        <f>SUM('2.CAD NCCF'!L605,'3.USD NCCF'!L605,'4.EUR NCCF'!L605,'5.GBP NCCF'!L605,'6.Other(Incld) NCCF'!L605)</f>
        <v>0</v>
      </c>
      <c r="M605" s="182">
        <f>SUM('2.CAD NCCF'!M605,'3.USD NCCF'!M605,'4.EUR NCCF'!M605,'5.GBP NCCF'!M605,'6.Other(Incld) NCCF'!M605)</f>
        <v>0</v>
      </c>
      <c r="N605" s="182">
        <f>SUM('2.CAD NCCF'!N605,'3.USD NCCF'!N605,'4.EUR NCCF'!N605,'5.GBP NCCF'!N605,'6.Other(Incld) NCCF'!N605)</f>
        <v>0</v>
      </c>
      <c r="O605" s="182">
        <f>SUM('2.CAD NCCF'!O605,'3.USD NCCF'!O605,'4.EUR NCCF'!O605,'5.GBP NCCF'!O605,'6.Other(Incld) NCCF'!O605)</f>
        <v>0</v>
      </c>
      <c r="P605" s="182">
        <f>SUM('2.CAD NCCF'!P605,'3.USD NCCF'!P605,'4.EUR NCCF'!P605,'5.GBP NCCF'!P605,'6.Other(Incld) NCCF'!P605)</f>
        <v>0</v>
      </c>
      <c r="Q605" s="182">
        <f>SUM('2.CAD NCCF'!Q605,'3.USD NCCF'!Q605,'4.EUR NCCF'!Q605,'5.GBP NCCF'!Q605,'6.Other(Incld) NCCF'!Q605)</f>
        <v>0</v>
      </c>
      <c r="R605" s="182">
        <f>SUM('2.CAD NCCF'!R605,'3.USD NCCF'!R605,'4.EUR NCCF'!R605,'5.GBP NCCF'!R605,'6.Other(Incld) NCCF'!R605)</f>
        <v>0</v>
      </c>
      <c r="S605" s="182">
        <f>SUM('2.CAD NCCF'!S605,'3.USD NCCF'!S605,'4.EUR NCCF'!S605,'5.GBP NCCF'!S605,'6.Other(Incld) NCCF'!S605)</f>
        <v>0</v>
      </c>
      <c r="T605" s="182">
        <f>SUM('2.CAD NCCF'!T605,'3.USD NCCF'!T605,'4.EUR NCCF'!T605,'5.GBP NCCF'!T605,'6.Other(Incld) NCCF'!T605)</f>
        <v>0</v>
      </c>
      <c r="U605" s="178">
        <f>SUM('2.CAD NCCF'!U605,'3.USD NCCF'!U605,'4.EUR NCCF'!U605,'5.GBP NCCF'!U605,'6.Other(Incld) NCCF'!U605)</f>
        <v>0</v>
      </c>
      <c r="V605" s="183">
        <f>SUM('2.CAD NCCF'!V605,'3.USD NCCF'!V605,'4.EUR NCCF'!V605,'5.GBP NCCF'!V605,'6.Other(Incld) NCCF'!V605)</f>
        <v>0</v>
      </c>
      <c r="W605" s="243">
        <f>SUM('2.CAD NCCF'!W605,'3.USD NCCF'!W605,'4.EUR NCCF'!W605,'5.GBP NCCF'!W605,'6.Other(Incld) NCCF'!W605)</f>
        <v>0</v>
      </c>
      <c r="Y605" s="367"/>
    </row>
    <row r="606" spans="2:25" s="72" customFormat="1" x14ac:dyDescent="0.2">
      <c r="B606" s="25"/>
      <c r="C606" s="23"/>
      <c r="D606" s="23" t="s">
        <v>58</v>
      </c>
      <c r="E606" s="24"/>
      <c r="F606" s="24"/>
      <c r="G606" s="69"/>
      <c r="H606" s="70"/>
      <c r="I606" s="66"/>
      <c r="J606" s="66"/>
      <c r="K606" s="66"/>
      <c r="L606" s="51"/>
      <c r="M606" s="34"/>
      <c r="N606" s="34"/>
      <c r="O606" s="34"/>
      <c r="P606" s="34"/>
      <c r="Q606" s="34"/>
      <c r="R606" s="34"/>
      <c r="S606" s="34"/>
      <c r="T606" s="34"/>
      <c r="U606" s="34"/>
      <c r="V606" s="37"/>
      <c r="W606" s="37"/>
      <c r="Y606" s="584"/>
    </row>
    <row r="607" spans="2:25" s="72" customFormat="1" x14ac:dyDescent="0.2">
      <c r="B607" s="25"/>
      <c r="C607" s="23"/>
      <c r="D607" s="23"/>
      <c r="E607" s="24" t="s">
        <v>172</v>
      </c>
      <c r="F607" s="24"/>
      <c r="G607" s="69">
        <f t="shared" ref="G607:W607" si="130">SUBTOTAL(9,G608:G609)</f>
        <v>0</v>
      </c>
      <c r="H607" s="70">
        <f t="shared" si="130"/>
        <v>0</v>
      </c>
      <c r="I607" s="66">
        <f t="shared" si="130"/>
        <v>0</v>
      </c>
      <c r="J607" s="66">
        <f t="shared" si="130"/>
        <v>0</v>
      </c>
      <c r="K607" s="67">
        <f t="shared" si="130"/>
        <v>0</v>
      </c>
      <c r="L607" s="34">
        <f t="shared" si="130"/>
        <v>0</v>
      </c>
      <c r="M607" s="34">
        <f t="shared" si="130"/>
        <v>0</v>
      </c>
      <c r="N607" s="34">
        <f t="shared" si="130"/>
        <v>0</v>
      </c>
      <c r="O607" s="34">
        <f t="shared" si="130"/>
        <v>0</v>
      </c>
      <c r="P607" s="34">
        <f t="shared" si="130"/>
        <v>0</v>
      </c>
      <c r="Q607" s="34">
        <f t="shared" si="130"/>
        <v>0</v>
      </c>
      <c r="R607" s="34">
        <f t="shared" si="130"/>
        <v>0</v>
      </c>
      <c r="S607" s="34">
        <f t="shared" si="130"/>
        <v>0</v>
      </c>
      <c r="T607" s="34">
        <f t="shared" si="130"/>
        <v>0</v>
      </c>
      <c r="U607" s="34">
        <f t="shared" si="130"/>
        <v>0</v>
      </c>
      <c r="V607" s="34">
        <f t="shared" si="130"/>
        <v>0</v>
      </c>
      <c r="W607" s="33">
        <f t="shared" si="130"/>
        <v>0</v>
      </c>
      <c r="Y607" s="583"/>
    </row>
    <row r="608" spans="2:25" s="72" customFormat="1" outlineLevel="1" x14ac:dyDescent="0.2">
      <c r="B608" s="25"/>
      <c r="C608" s="23"/>
      <c r="D608" s="23"/>
      <c r="E608" s="24"/>
      <c r="F608" s="176" t="s">
        <v>61</v>
      </c>
      <c r="G608" s="190">
        <f>SUM('2.CAD NCCF'!G608,'3.USD NCCF'!G608,'4.EUR NCCF'!G608,'5.GBP NCCF'!G608,'6.Other(Incld) NCCF'!G608)</f>
        <v>0</v>
      </c>
      <c r="H608" s="242">
        <f>SUM('2.CAD NCCF'!H608,'3.USD NCCF'!H608,'4.EUR NCCF'!H608,'5.GBP NCCF'!H608,'6.Other(Incld) NCCF'!H608)</f>
        <v>0</v>
      </c>
      <c r="I608" s="179">
        <f>SUM('2.CAD NCCF'!I608,'3.USD NCCF'!I608,'4.EUR NCCF'!I608,'5.GBP NCCF'!I608,'6.Other(Incld) NCCF'!I608)</f>
        <v>0</v>
      </c>
      <c r="J608" s="179">
        <f>SUM('2.CAD NCCF'!J608,'3.USD NCCF'!J608,'4.EUR NCCF'!J608,'5.GBP NCCF'!J608,'6.Other(Incld) NCCF'!J608)</f>
        <v>0</v>
      </c>
      <c r="K608" s="180">
        <f>SUM('2.CAD NCCF'!K608,'3.USD NCCF'!K608,'4.EUR NCCF'!K608,'5.GBP NCCF'!K608,'6.Other(Incld) NCCF'!K608)</f>
        <v>0</v>
      </c>
      <c r="L608" s="196">
        <f>SUM('2.CAD NCCF'!L608,'3.USD NCCF'!L608,'4.EUR NCCF'!L608,'5.GBP NCCF'!L608,'6.Other(Incld) NCCF'!L608)</f>
        <v>0</v>
      </c>
      <c r="M608" s="182">
        <f>SUM('2.CAD NCCF'!M608,'3.USD NCCF'!M608,'4.EUR NCCF'!M608,'5.GBP NCCF'!M608,'6.Other(Incld) NCCF'!M608)</f>
        <v>0</v>
      </c>
      <c r="N608" s="182">
        <f>SUM('2.CAD NCCF'!N608,'3.USD NCCF'!N608,'4.EUR NCCF'!N608,'5.GBP NCCF'!N608,'6.Other(Incld) NCCF'!N608)</f>
        <v>0</v>
      </c>
      <c r="O608" s="182">
        <f>SUM('2.CAD NCCF'!O608,'3.USD NCCF'!O608,'4.EUR NCCF'!O608,'5.GBP NCCF'!O608,'6.Other(Incld) NCCF'!O608)</f>
        <v>0</v>
      </c>
      <c r="P608" s="182">
        <f>SUM('2.CAD NCCF'!P608,'3.USD NCCF'!P608,'4.EUR NCCF'!P608,'5.GBP NCCF'!P608,'6.Other(Incld) NCCF'!P608)</f>
        <v>0</v>
      </c>
      <c r="Q608" s="182">
        <f>SUM('2.CAD NCCF'!Q608,'3.USD NCCF'!Q608,'4.EUR NCCF'!Q608,'5.GBP NCCF'!Q608,'6.Other(Incld) NCCF'!Q608)</f>
        <v>0</v>
      </c>
      <c r="R608" s="182">
        <f>SUM('2.CAD NCCF'!R608,'3.USD NCCF'!R608,'4.EUR NCCF'!R608,'5.GBP NCCF'!R608,'6.Other(Incld) NCCF'!R608)</f>
        <v>0</v>
      </c>
      <c r="S608" s="182">
        <f>SUM('2.CAD NCCF'!S608,'3.USD NCCF'!S608,'4.EUR NCCF'!S608,'5.GBP NCCF'!S608,'6.Other(Incld) NCCF'!S608)</f>
        <v>0</v>
      </c>
      <c r="T608" s="182">
        <f>SUM('2.CAD NCCF'!T608,'3.USD NCCF'!T608,'4.EUR NCCF'!T608,'5.GBP NCCF'!T608,'6.Other(Incld) NCCF'!T608)</f>
        <v>0</v>
      </c>
      <c r="U608" s="178">
        <f>SUM('2.CAD NCCF'!U608,'3.USD NCCF'!U608,'4.EUR NCCF'!U608,'5.GBP NCCF'!U608,'6.Other(Incld) NCCF'!U608)</f>
        <v>0</v>
      </c>
      <c r="V608" s="183">
        <f>SUM('2.CAD NCCF'!V608,'3.USD NCCF'!V608,'4.EUR NCCF'!V608,'5.GBP NCCF'!V608,'6.Other(Incld) NCCF'!V608)</f>
        <v>0</v>
      </c>
      <c r="W608" s="243">
        <f>SUM('2.CAD NCCF'!W608,'3.USD NCCF'!W608,'4.EUR NCCF'!W608,'5.GBP NCCF'!W608,'6.Other(Incld) NCCF'!W608)</f>
        <v>0</v>
      </c>
      <c r="Y608" s="367"/>
    </row>
    <row r="609" spans="2:25" s="72" customFormat="1" outlineLevel="1" x14ac:dyDescent="0.2">
      <c r="B609" s="25"/>
      <c r="C609" s="23"/>
      <c r="D609" s="23"/>
      <c r="E609" s="24"/>
      <c r="F609" s="176" t="s">
        <v>173</v>
      </c>
      <c r="G609" s="190">
        <f>SUM('2.CAD NCCF'!G609,'3.USD NCCF'!G609,'4.EUR NCCF'!G609,'5.GBP NCCF'!G609,'6.Other(Incld) NCCF'!G609)</f>
        <v>0</v>
      </c>
      <c r="H609" s="242">
        <f>SUM('2.CAD NCCF'!H609,'3.USD NCCF'!H609,'4.EUR NCCF'!H609,'5.GBP NCCF'!H609,'6.Other(Incld) NCCF'!H609)</f>
        <v>0</v>
      </c>
      <c r="I609" s="179">
        <f>SUM('2.CAD NCCF'!I609,'3.USD NCCF'!I609,'4.EUR NCCF'!I609,'5.GBP NCCF'!I609,'6.Other(Incld) NCCF'!I609)</f>
        <v>0</v>
      </c>
      <c r="J609" s="179">
        <f>SUM('2.CAD NCCF'!J609,'3.USD NCCF'!J609,'4.EUR NCCF'!J609,'5.GBP NCCF'!J609,'6.Other(Incld) NCCF'!J609)</f>
        <v>0</v>
      </c>
      <c r="K609" s="180">
        <f>SUM('2.CAD NCCF'!K609,'3.USD NCCF'!K609,'4.EUR NCCF'!K609,'5.GBP NCCF'!K609,'6.Other(Incld) NCCF'!K609)</f>
        <v>0</v>
      </c>
      <c r="L609" s="196">
        <f>SUM('2.CAD NCCF'!L609,'3.USD NCCF'!L609,'4.EUR NCCF'!L609,'5.GBP NCCF'!L609,'6.Other(Incld) NCCF'!L609)</f>
        <v>0</v>
      </c>
      <c r="M609" s="182">
        <f>SUM('2.CAD NCCF'!M609,'3.USD NCCF'!M609,'4.EUR NCCF'!M609,'5.GBP NCCF'!M609,'6.Other(Incld) NCCF'!M609)</f>
        <v>0</v>
      </c>
      <c r="N609" s="182">
        <f>SUM('2.CAD NCCF'!N609,'3.USD NCCF'!N609,'4.EUR NCCF'!N609,'5.GBP NCCF'!N609,'6.Other(Incld) NCCF'!N609)</f>
        <v>0</v>
      </c>
      <c r="O609" s="182">
        <f>SUM('2.CAD NCCF'!O609,'3.USD NCCF'!O609,'4.EUR NCCF'!O609,'5.GBP NCCF'!O609,'6.Other(Incld) NCCF'!O609)</f>
        <v>0</v>
      </c>
      <c r="P609" s="182">
        <f>SUM('2.CAD NCCF'!P609,'3.USD NCCF'!P609,'4.EUR NCCF'!P609,'5.GBP NCCF'!P609,'6.Other(Incld) NCCF'!P609)</f>
        <v>0</v>
      </c>
      <c r="Q609" s="182">
        <f>SUM('2.CAD NCCF'!Q609,'3.USD NCCF'!Q609,'4.EUR NCCF'!Q609,'5.GBP NCCF'!Q609,'6.Other(Incld) NCCF'!Q609)</f>
        <v>0</v>
      </c>
      <c r="R609" s="182">
        <f>SUM('2.CAD NCCF'!R609,'3.USD NCCF'!R609,'4.EUR NCCF'!R609,'5.GBP NCCF'!R609,'6.Other(Incld) NCCF'!R609)</f>
        <v>0</v>
      </c>
      <c r="S609" s="182">
        <f>SUM('2.CAD NCCF'!S609,'3.USD NCCF'!S609,'4.EUR NCCF'!S609,'5.GBP NCCF'!S609,'6.Other(Incld) NCCF'!S609)</f>
        <v>0</v>
      </c>
      <c r="T609" s="182">
        <f>SUM('2.CAD NCCF'!T609,'3.USD NCCF'!T609,'4.EUR NCCF'!T609,'5.GBP NCCF'!T609,'6.Other(Incld) NCCF'!T609)</f>
        <v>0</v>
      </c>
      <c r="U609" s="178">
        <f>SUM('2.CAD NCCF'!U609,'3.USD NCCF'!U609,'4.EUR NCCF'!U609,'5.GBP NCCF'!U609,'6.Other(Incld) NCCF'!U609)</f>
        <v>0</v>
      </c>
      <c r="V609" s="183">
        <f>SUM('2.CAD NCCF'!V609,'3.USD NCCF'!V609,'4.EUR NCCF'!V609,'5.GBP NCCF'!V609,'6.Other(Incld) NCCF'!V609)</f>
        <v>0</v>
      </c>
      <c r="W609" s="243">
        <f>SUM('2.CAD NCCF'!W609,'3.USD NCCF'!W609,'4.EUR NCCF'!W609,'5.GBP NCCF'!W609,'6.Other(Incld) NCCF'!W609)</f>
        <v>0</v>
      </c>
      <c r="Y609" s="367"/>
    </row>
    <row r="610" spans="2:25" s="72" customFormat="1" x14ac:dyDescent="0.2">
      <c r="B610" s="25"/>
      <c r="C610" s="23"/>
      <c r="D610" s="23"/>
      <c r="E610" s="24" t="s">
        <v>166</v>
      </c>
      <c r="F610" s="24"/>
      <c r="G610" s="69">
        <f t="shared" ref="G610:W610" si="131">SUBTOTAL(9,G611:G613)</f>
        <v>0</v>
      </c>
      <c r="H610" s="70">
        <f t="shared" si="131"/>
        <v>0</v>
      </c>
      <c r="I610" s="66">
        <f t="shared" si="131"/>
        <v>0</v>
      </c>
      <c r="J610" s="66">
        <f t="shared" si="131"/>
        <v>0</v>
      </c>
      <c r="K610" s="67">
        <f t="shared" si="131"/>
        <v>0</v>
      </c>
      <c r="L610" s="34">
        <f t="shared" si="131"/>
        <v>0</v>
      </c>
      <c r="M610" s="34">
        <f t="shared" si="131"/>
        <v>0</v>
      </c>
      <c r="N610" s="34">
        <f t="shared" si="131"/>
        <v>0</v>
      </c>
      <c r="O610" s="34">
        <f t="shared" si="131"/>
        <v>0</v>
      </c>
      <c r="P610" s="34">
        <f t="shared" si="131"/>
        <v>0</v>
      </c>
      <c r="Q610" s="34">
        <f t="shared" si="131"/>
        <v>0</v>
      </c>
      <c r="R610" s="34">
        <f t="shared" si="131"/>
        <v>0</v>
      </c>
      <c r="S610" s="34">
        <f t="shared" si="131"/>
        <v>0</v>
      </c>
      <c r="T610" s="34">
        <f t="shared" si="131"/>
        <v>0</v>
      </c>
      <c r="U610" s="34">
        <f t="shared" si="131"/>
        <v>0</v>
      </c>
      <c r="V610" s="34">
        <f t="shared" si="131"/>
        <v>0</v>
      </c>
      <c r="W610" s="33">
        <f t="shared" si="131"/>
        <v>0</v>
      </c>
      <c r="Y610" s="370"/>
    </row>
    <row r="611" spans="2:25" s="72" customFormat="1" outlineLevel="1" x14ac:dyDescent="0.2">
      <c r="B611" s="25"/>
      <c r="C611" s="23"/>
      <c r="D611" s="23"/>
      <c r="E611" s="24"/>
      <c r="F611" s="176" t="s">
        <v>59</v>
      </c>
      <c r="G611" s="190">
        <f>SUM('2.CAD NCCF'!G611,'3.USD NCCF'!G611,'4.EUR NCCF'!G611,'5.GBP NCCF'!G611,'6.Other(Incld) NCCF'!G611)</f>
        <v>0</v>
      </c>
      <c r="H611" s="242">
        <f>SUM('2.CAD NCCF'!H611,'3.USD NCCF'!H611,'4.EUR NCCF'!H611,'5.GBP NCCF'!H611,'6.Other(Incld) NCCF'!H611)</f>
        <v>0</v>
      </c>
      <c r="I611" s="179">
        <f>SUM('2.CAD NCCF'!I611,'3.USD NCCF'!I611,'4.EUR NCCF'!I611,'5.GBP NCCF'!I611,'6.Other(Incld) NCCF'!I611)</f>
        <v>0</v>
      </c>
      <c r="J611" s="179">
        <f>SUM('2.CAD NCCF'!J611,'3.USD NCCF'!J611,'4.EUR NCCF'!J611,'5.GBP NCCF'!J611,'6.Other(Incld) NCCF'!J611)</f>
        <v>0</v>
      </c>
      <c r="K611" s="180">
        <f>SUM('2.CAD NCCF'!K611,'3.USD NCCF'!K611,'4.EUR NCCF'!K611,'5.GBP NCCF'!K611,'6.Other(Incld) NCCF'!K611)</f>
        <v>0</v>
      </c>
      <c r="L611" s="196">
        <f>SUM('2.CAD NCCF'!L611,'3.USD NCCF'!L611,'4.EUR NCCF'!L611,'5.GBP NCCF'!L611,'6.Other(Incld) NCCF'!L611)</f>
        <v>0</v>
      </c>
      <c r="M611" s="182">
        <f>SUM('2.CAD NCCF'!M611,'3.USD NCCF'!M611,'4.EUR NCCF'!M611,'5.GBP NCCF'!M611,'6.Other(Incld) NCCF'!M611)</f>
        <v>0</v>
      </c>
      <c r="N611" s="182">
        <f>SUM('2.CAD NCCF'!N611,'3.USD NCCF'!N611,'4.EUR NCCF'!N611,'5.GBP NCCF'!N611,'6.Other(Incld) NCCF'!N611)</f>
        <v>0</v>
      </c>
      <c r="O611" s="182">
        <f>SUM('2.CAD NCCF'!O611,'3.USD NCCF'!O611,'4.EUR NCCF'!O611,'5.GBP NCCF'!O611,'6.Other(Incld) NCCF'!O611)</f>
        <v>0</v>
      </c>
      <c r="P611" s="182">
        <f>SUM('2.CAD NCCF'!P611,'3.USD NCCF'!P611,'4.EUR NCCF'!P611,'5.GBP NCCF'!P611,'6.Other(Incld) NCCF'!P611)</f>
        <v>0</v>
      </c>
      <c r="Q611" s="182">
        <f>SUM('2.CAD NCCF'!Q611,'3.USD NCCF'!Q611,'4.EUR NCCF'!Q611,'5.GBP NCCF'!Q611,'6.Other(Incld) NCCF'!Q611)</f>
        <v>0</v>
      </c>
      <c r="R611" s="182">
        <f>SUM('2.CAD NCCF'!R611,'3.USD NCCF'!R611,'4.EUR NCCF'!R611,'5.GBP NCCF'!R611,'6.Other(Incld) NCCF'!R611)</f>
        <v>0</v>
      </c>
      <c r="S611" s="182">
        <f>SUM('2.CAD NCCF'!S611,'3.USD NCCF'!S611,'4.EUR NCCF'!S611,'5.GBP NCCF'!S611,'6.Other(Incld) NCCF'!S611)</f>
        <v>0</v>
      </c>
      <c r="T611" s="182">
        <f>SUM('2.CAD NCCF'!T611,'3.USD NCCF'!T611,'4.EUR NCCF'!T611,'5.GBP NCCF'!T611,'6.Other(Incld) NCCF'!T611)</f>
        <v>0</v>
      </c>
      <c r="U611" s="178">
        <f>SUM('2.CAD NCCF'!U611,'3.USD NCCF'!U611,'4.EUR NCCF'!U611,'5.GBP NCCF'!U611,'6.Other(Incld) NCCF'!U611)</f>
        <v>0</v>
      </c>
      <c r="V611" s="183">
        <f>SUM('2.CAD NCCF'!V611,'3.USD NCCF'!V611,'4.EUR NCCF'!V611,'5.GBP NCCF'!V611,'6.Other(Incld) NCCF'!V611)</f>
        <v>0</v>
      </c>
      <c r="W611" s="243">
        <f>SUM('2.CAD NCCF'!W611,'3.USD NCCF'!W611,'4.EUR NCCF'!W611,'5.GBP NCCF'!W611,'6.Other(Incld) NCCF'!W611)</f>
        <v>0</v>
      </c>
      <c r="Y611" s="367"/>
    </row>
    <row r="612" spans="2:25" s="72" customFormat="1" outlineLevel="1" x14ac:dyDescent="0.2">
      <c r="B612" s="25"/>
      <c r="C612" s="23"/>
      <c r="D612" s="23"/>
      <c r="E612" s="24"/>
      <c r="F612" s="176" t="s">
        <v>167</v>
      </c>
      <c r="G612" s="190">
        <f>SUM('2.CAD NCCF'!G612,'3.USD NCCF'!G612,'4.EUR NCCF'!G612,'5.GBP NCCF'!G612,'6.Other(Incld) NCCF'!G612)</f>
        <v>0</v>
      </c>
      <c r="H612" s="242">
        <f>SUM('2.CAD NCCF'!H612,'3.USD NCCF'!H612,'4.EUR NCCF'!H612,'5.GBP NCCF'!H612,'6.Other(Incld) NCCF'!H612)</f>
        <v>0</v>
      </c>
      <c r="I612" s="179">
        <f>SUM('2.CAD NCCF'!I612,'3.USD NCCF'!I612,'4.EUR NCCF'!I612,'5.GBP NCCF'!I612,'6.Other(Incld) NCCF'!I612)</f>
        <v>0</v>
      </c>
      <c r="J612" s="179">
        <f>SUM('2.CAD NCCF'!J612,'3.USD NCCF'!J612,'4.EUR NCCF'!J612,'5.GBP NCCF'!J612,'6.Other(Incld) NCCF'!J612)</f>
        <v>0</v>
      </c>
      <c r="K612" s="180">
        <f>SUM('2.CAD NCCF'!K612,'3.USD NCCF'!K612,'4.EUR NCCF'!K612,'5.GBP NCCF'!K612,'6.Other(Incld) NCCF'!K612)</f>
        <v>0</v>
      </c>
      <c r="L612" s="196">
        <f>SUM('2.CAD NCCF'!L612,'3.USD NCCF'!L612,'4.EUR NCCF'!L612,'5.GBP NCCF'!L612,'6.Other(Incld) NCCF'!L612)</f>
        <v>0</v>
      </c>
      <c r="M612" s="182">
        <f>SUM('2.CAD NCCF'!M612,'3.USD NCCF'!M612,'4.EUR NCCF'!M612,'5.GBP NCCF'!M612,'6.Other(Incld) NCCF'!M612)</f>
        <v>0</v>
      </c>
      <c r="N612" s="182">
        <f>SUM('2.CAD NCCF'!N612,'3.USD NCCF'!N612,'4.EUR NCCF'!N612,'5.GBP NCCF'!N612,'6.Other(Incld) NCCF'!N612)</f>
        <v>0</v>
      </c>
      <c r="O612" s="182">
        <f>SUM('2.CAD NCCF'!O612,'3.USD NCCF'!O612,'4.EUR NCCF'!O612,'5.GBP NCCF'!O612,'6.Other(Incld) NCCF'!O612)</f>
        <v>0</v>
      </c>
      <c r="P612" s="182">
        <f>SUM('2.CAD NCCF'!P612,'3.USD NCCF'!P612,'4.EUR NCCF'!P612,'5.GBP NCCF'!P612,'6.Other(Incld) NCCF'!P612)</f>
        <v>0</v>
      </c>
      <c r="Q612" s="182">
        <f>SUM('2.CAD NCCF'!Q612,'3.USD NCCF'!Q612,'4.EUR NCCF'!Q612,'5.GBP NCCF'!Q612,'6.Other(Incld) NCCF'!Q612)</f>
        <v>0</v>
      </c>
      <c r="R612" s="182">
        <f>SUM('2.CAD NCCF'!R612,'3.USD NCCF'!R612,'4.EUR NCCF'!R612,'5.GBP NCCF'!R612,'6.Other(Incld) NCCF'!R612)</f>
        <v>0</v>
      </c>
      <c r="S612" s="182">
        <f>SUM('2.CAD NCCF'!S612,'3.USD NCCF'!S612,'4.EUR NCCF'!S612,'5.GBP NCCF'!S612,'6.Other(Incld) NCCF'!S612)</f>
        <v>0</v>
      </c>
      <c r="T612" s="182">
        <f>SUM('2.CAD NCCF'!T612,'3.USD NCCF'!T612,'4.EUR NCCF'!T612,'5.GBP NCCF'!T612,'6.Other(Incld) NCCF'!T612)</f>
        <v>0</v>
      </c>
      <c r="U612" s="178">
        <f>SUM('2.CAD NCCF'!U612,'3.USD NCCF'!U612,'4.EUR NCCF'!U612,'5.GBP NCCF'!U612,'6.Other(Incld) NCCF'!U612)</f>
        <v>0</v>
      </c>
      <c r="V612" s="183">
        <f>SUM('2.CAD NCCF'!V612,'3.USD NCCF'!V612,'4.EUR NCCF'!V612,'5.GBP NCCF'!V612,'6.Other(Incld) NCCF'!V612)</f>
        <v>0</v>
      </c>
      <c r="W612" s="243">
        <f>SUM('2.CAD NCCF'!W612,'3.USD NCCF'!W612,'4.EUR NCCF'!W612,'5.GBP NCCF'!W612,'6.Other(Incld) NCCF'!W612)</f>
        <v>0</v>
      </c>
      <c r="Y612" s="367"/>
    </row>
    <row r="613" spans="2:25" s="72" customFormat="1" outlineLevel="1" x14ac:dyDescent="0.2">
      <c r="B613" s="25"/>
      <c r="C613" s="23"/>
      <c r="D613" s="23"/>
      <c r="E613" s="24"/>
      <c r="F613" s="176" t="s">
        <v>168</v>
      </c>
      <c r="G613" s="190">
        <f>SUM('2.CAD NCCF'!G613,'3.USD NCCF'!G613,'4.EUR NCCF'!G613,'5.GBP NCCF'!G613,'6.Other(Incld) NCCF'!G613)</f>
        <v>0</v>
      </c>
      <c r="H613" s="242">
        <f>SUM('2.CAD NCCF'!H613,'3.USD NCCF'!H613,'4.EUR NCCF'!H613,'5.GBP NCCF'!H613,'6.Other(Incld) NCCF'!H613)</f>
        <v>0</v>
      </c>
      <c r="I613" s="179">
        <f>SUM('2.CAD NCCF'!I613,'3.USD NCCF'!I613,'4.EUR NCCF'!I613,'5.GBP NCCF'!I613,'6.Other(Incld) NCCF'!I613)</f>
        <v>0</v>
      </c>
      <c r="J613" s="179">
        <f>SUM('2.CAD NCCF'!J613,'3.USD NCCF'!J613,'4.EUR NCCF'!J613,'5.GBP NCCF'!J613,'6.Other(Incld) NCCF'!J613)</f>
        <v>0</v>
      </c>
      <c r="K613" s="180">
        <f>SUM('2.CAD NCCF'!K613,'3.USD NCCF'!K613,'4.EUR NCCF'!K613,'5.GBP NCCF'!K613,'6.Other(Incld) NCCF'!K613)</f>
        <v>0</v>
      </c>
      <c r="L613" s="196">
        <f>SUM('2.CAD NCCF'!L613,'3.USD NCCF'!L613,'4.EUR NCCF'!L613,'5.GBP NCCF'!L613,'6.Other(Incld) NCCF'!L613)</f>
        <v>0</v>
      </c>
      <c r="M613" s="182">
        <f>SUM('2.CAD NCCF'!M613,'3.USD NCCF'!M613,'4.EUR NCCF'!M613,'5.GBP NCCF'!M613,'6.Other(Incld) NCCF'!M613)</f>
        <v>0</v>
      </c>
      <c r="N613" s="182">
        <f>SUM('2.CAD NCCF'!N613,'3.USD NCCF'!N613,'4.EUR NCCF'!N613,'5.GBP NCCF'!N613,'6.Other(Incld) NCCF'!N613)</f>
        <v>0</v>
      </c>
      <c r="O613" s="182">
        <f>SUM('2.CAD NCCF'!O613,'3.USD NCCF'!O613,'4.EUR NCCF'!O613,'5.GBP NCCF'!O613,'6.Other(Incld) NCCF'!O613)</f>
        <v>0</v>
      </c>
      <c r="P613" s="182">
        <f>SUM('2.CAD NCCF'!P613,'3.USD NCCF'!P613,'4.EUR NCCF'!P613,'5.GBP NCCF'!P613,'6.Other(Incld) NCCF'!P613)</f>
        <v>0</v>
      </c>
      <c r="Q613" s="182">
        <f>SUM('2.CAD NCCF'!Q613,'3.USD NCCF'!Q613,'4.EUR NCCF'!Q613,'5.GBP NCCF'!Q613,'6.Other(Incld) NCCF'!Q613)</f>
        <v>0</v>
      </c>
      <c r="R613" s="182">
        <f>SUM('2.CAD NCCF'!R613,'3.USD NCCF'!R613,'4.EUR NCCF'!R613,'5.GBP NCCF'!R613,'6.Other(Incld) NCCF'!R613)</f>
        <v>0</v>
      </c>
      <c r="S613" s="182">
        <f>SUM('2.CAD NCCF'!S613,'3.USD NCCF'!S613,'4.EUR NCCF'!S613,'5.GBP NCCF'!S613,'6.Other(Incld) NCCF'!S613)</f>
        <v>0</v>
      </c>
      <c r="T613" s="182">
        <f>SUM('2.CAD NCCF'!T613,'3.USD NCCF'!T613,'4.EUR NCCF'!T613,'5.GBP NCCF'!T613,'6.Other(Incld) NCCF'!T613)</f>
        <v>0</v>
      </c>
      <c r="U613" s="178">
        <f>SUM('2.CAD NCCF'!U613,'3.USD NCCF'!U613,'4.EUR NCCF'!U613,'5.GBP NCCF'!U613,'6.Other(Incld) NCCF'!U613)</f>
        <v>0</v>
      </c>
      <c r="V613" s="183">
        <f>SUM('2.CAD NCCF'!V613,'3.USD NCCF'!V613,'4.EUR NCCF'!V613,'5.GBP NCCF'!V613,'6.Other(Incld) NCCF'!V613)</f>
        <v>0</v>
      </c>
      <c r="W613" s="243">
        <f>SUM('2.CAD NCCF'!W613,'3.USD NCCF'!W613,'4.EUR NCCF'!W613,'5.GBP NCCF'!W613,'6.Other(Incld) NCCF'!W613)</f>
        <v>0</v>
      </c>
      <c r="Y613" s="367"/>
    </row>
    <row r="614" spans="2:25" s="72" customFormat="1" x14ac:dyDescent="0.2">
      <c r="B614" s="25"/>
      <c r="C614" s="23"/>
      <c r="D614" s="23"/>
      <c r="E614" s="24" t="s">
        <v>174</v>
      </c>
      <c r="F614" s="24"/>
      <c r="G614" s="69">
        <f t="shared" ref="G614:W614" si="132">SUBTOTAL(9,G615:G616)</f>
        <v>0</v>
      </c>
      <c r="H614" s="70">
        <f t="shared" si="132"/>
        <v>0</v>
      </c>
      <c r="I614" s="66">
        <f t="shared" si="132"/>
        <v>0</v>
      </c>
      <c r="J614" s="66">
        <f t="shared" si="132"/>
        <v>0</v>
      </c>
      <c r="K614" s="67">
        <f t="shared" si="132"/>
        <v>0</v>
      </c>
      <c r="L614" s="34">
        <f t="shared" si="132"/>
        <v>0</v>
      </c>
      <c r="M614" s="34">
        <f t="shared" si="132"/>
        <v>0</v>
      </c>
      <c r="N614" s="34">
        <f t="shared" si="132"/>
        <v>0</v>
      </c>
      <c r="O614" s="34">
        <f t="shared" si="132"/>
        <v>0</v>
      </c>
      <c r="P614" s="34">
        <f t="shared" si="132"/>
        <v>0</v>
      </c>
      <c r="Q614" s="34">
        <f t="shared" si="132"/>
        <v>0</v>
      </c>
      <c r="R614" s="34">
        <f t="shared" si="132"/>
        <v>0</v>
      </c>
      <c r="S614" s="34">
        <f t="shared" si="132"/>
        <v>0</v>
      </c>
      <c r="T614" s="34">
        <f t="shared" si="132"/>
        <v>0</v>
      </c>
      <c r="U614" s="34">
        <f t="shared" si="132"/>
        <v>0</v>
      </c>
      <c r="V614" s="34">
        <f t="shared" si="132"/>
        <v>0</v>
      </c>
      <c r="W614" s="33">
        <f t="shared" si="132"/>
        <v>0</v>
      </c>
      <c r="Y614" s="370"/>
    </row>
    <row r="615" spans="2:25" s="72" customFormat="1" outlineLevel="1" x14ac:dyDescent="0.2">
      <c r="B615" s="25"/>
      <c r="C615" s="23"/>
      <c r="D615" s="23"/>
      <c r="E615" s="24"/>
      <c r="F615" s="176" t="s">
        <v>62</v>
      </c>
      <c r="G615" s="190">
        <f>SUM('2.CAD NCCF'!G615,'3.USD NCCF'!G615,'4.EUR NCCF'!G615,'5.GBP NCCF'!G615,'6.Other(Incld) NCCF'!G615)</f>
        <v>0</v>
      </c>
      <c r="H615" s="242">
        <f>SUM('2.CAD NCCF'!H615,'3.USD NCCF'!H615,'4.EUR NCCF'!H615,'5.GBP NCCF'!H615,'6.Other(Incld) NCCF'!H615)</f>
        <v>0</v>
      </c>
      <c r="I615" s="179">
        <f>SUM('2.CAD NCCF'!I615,'3.USD NCCF'!I615,'4.EUR NCCF'!I615,'5.GBP NCCF'!I615,'6.Other(Incld) NCCF'!I615)</f>
        <v>0</v>
      </c>
      <c r="J615" s="179">
        <f>SUM('2.CAD NCCF'!J615,'3.USD NCCF'!J615,'4.EUR NCCF'!J615,'5.GBP NCCF'!J615,'6.Other(Incld) NCCF'!J615)</f>
        <v>0</v>
      </c>
      <c r="K615" s="180">
        <f>SUM('2.CAD NCCF'!K615,'3.USD NCCF'!K615,'4.EUR NCCF'!K615,'5.GBP NCCF'!K615,'6.Other(Incld) NCCF'!K615)</f>
        <v>0</v>
      </c>
      <c r="L615" s="196">
        <f>SUM('2.CAD NCCF'!L615,'3.USD NCCF'!L615,'4.EUR NCCF'!L615,'5.GBP NCCF'!L615,'6.Other(Incld) NCCF'!L615)</f>
        <v>0</v>
      </c>
      <c r="M615" s="182">
        <f>SUM('2.CAD NCCF'!M615,'3.USD NCCF'!M615,'4.EUR NCCF'!M615,'5.GBP NCCF'!M615,'6.Other(Incld) NCCF'!M615)</f>
        <v>0</v>
      </c>
      <c r="N615" s="182">
        <f>SUM('2.CAD NCCF'!N615,'3.USD NCCF'!N615,'4.EUR NCCF'!N615,'5.GBP NCCF'!N615,'6.Other(Incld) NCCF'!N615)</f>
        <v>0</v>
      </c>
      <c r="O615" s="182">
        <f>SUM('2.CAD NCCF'!O615,'3.USD NCCF'!O615,'4.EUR NCCF'!O615,'5.GBP NCCF'!O615,'6.Other(Incld) NCCF'!O615)</f>
        <v>0</v>
      </c>
      <c r="P615" s="182">
        <f>SUM('2.CAD NCCF'!P615,'3.USD NCCF'!P615,'4.EUR NCCF'!P615,'5.GBP NCCF'!P615,'6.Other(Incld) NCCF'!P615)</f>
        <v>0</v>
      </c>
      <c r="Q615" s="182">
        <f>SUM('2.CAD NCCF'!Q615,'3.USD NCCF'!Q615,'4.EUR NCCF'!Q615,'5.GBP NCCF'!Q615,'6.Other(Incld) NCCF'!Q615)</f>
        <v>0</v>
      </c>
      <c r="R615" s="182">
        <f>SUM('2.CAD NCCF'!R615,'3.USD NCCF'!R615,'4.EUR NCCF'!R615,'5.GBP NCCF'!R615,'6.Other(Incld) NCCF'!R615)</f>
        <v>0</v>
      </c>
      <c r="S615" s="182">
        <f>SUM('2.CAD NCCF'!S615,'3.USD NCCF'!S615,'4.EUR NCCF'!S615,'5.GBP NCCF'!S615,'6.Other(Incld) NCCF'!S615)</f>
        <v>0</v>
      </c>
      <c r="T615" s="182">
        <f>SUM('2.CAD NCCF'!T615,'3.USD NCCF'!T615,'4.EUR NCCF'!T615,'5.GBP NCCF'!T615,'6.Other(Incld) NCCF'!T615)</f>
        <v>0</v>
      </c>
      <c r="U615" s="178">
        <f>SUM('2.CAD NCCF'!U615,'3.USD NCCF'!U615,'4.EUR NCCF'!U615,'5.GBP NCCF'!U615,'6.Other(Incld) NCCF'!U615)</f>
        <v>0</v>
      </c>
      <c r="V615" s="183">
        <f>SUM('2.CAD NCCF'!V615,'3.USD NCCF'!V615,'4.EUR NCCF'!V615,'5.GBP NCCF'!V615,'6.Other(Incld) NCCF'!V615)</f>
        <v>0</v>
      </c>
      <c r="W615" s="243">
        <f>SUM('2.CAD NCCF'!W615,'3.USD NCCF'!W615,'4.EUR NCCF'!W615,'5.GBP NCCF'!W615,'6.Other(Incld) NCCF'!W615)</f>
        <v>0</v>
      </c>
      <c r="Y615" s="367"/>
    </row>
    <row r="616" spans="2:25" s="72" customFormat="1" outlineLevel="1" x14ac:dyDescent="0.2">
      <c r="B616" s="25"/>
      <c r="C616" s="23"/>
      <c r="D616" s="23"/>
      <c r="E616" s="24"/>
      <c r="F616" s="176" t="s">
        <v>175</v>
      </c>
      <c r="G616" s="190">
        <f>SUM('2.CAD NCCF'!G616,'3.USD NCCF'!G616,'4.EUR NCCF'!G616,'5.GBP NCCF'!G616,'6.Other(Incld) NCCF'!G616)</f>
        <v>0</v>
      </c>
      <c r="H616" s="242">
        <f>SUM('2.CAD NCCF'!H616,'3.USD NCCF'!H616,'4.EUR NCCF'!H616,'5.GBP NCCF'!H616,'6.Other(Incld) NCCF'!H616)</f>
        <v>0</v>
      </c>
      <c r="I616" s="179">
        <f>SUM('2.CAD NCCF'!I616,'3.USD NCCF'!I616,'4.EUR NCCF'!I616,'5.GBP NCCF'!I616,'6.Other(Incld) NCCF'!I616)</f>
        <v>0</v>
      </c>
      <c r="J616" s="179">
        <f>SUM('2.CAD NCCF'!J616,'3.USD NCCF'!J616,'4.EUR NCCF'!J616,'5.GBP NCCF'!J616,'6.Other(Incld) NCCF'!J616)</f>
        <v>0</v>
      </c>
      <c r="K616" s="180">
        <f>SUM('2.CAD NCCF'!K616,'3.USD NCCF'!K616,'4.EUR NCCF'!K616,'5.GBP NCCF'!K616,'6.Other(Incld) NCCF'!K616)</f>
        <v>0</v>
      </c>
      <c r="L616" s="196">
        <f>SUM('2.CAD NCCF'!L616,'3.USD NCCF'!L616,'4.EUR NCCF'!L616,'5.GBP NCCF'!L616,'6.Other(Incld) NCCF'!L616)</f>
        <v>0</v>
      </c>
      <c r="M616" s="182">
        <f>SUM('2.CAD NCCF'!M616,'3.USD NCCF'!M616,'4.EUR NCCF'!M616,'5.GBP NCCF'!M616,'6.Other(Incld) NCCF'!M616)</f>
        <v>0</v>
      </c>
      <c r="N616" s="182">
        <f>SUM('2.CAD NCCF'!N616,'3.USD NCCF'!N616,'4.EUR NCCF'!N616,'5.GBP NCCF'!N616,'6.Other(Incld) NCCF'!N616)</f>
        <v>0</v>
      </c>
      <c r="O616" s="182">
        <f>SUM('2.CAD NCCF'!O616,'3.USD NCCF'!O616,'4.EUR NCCF'!O616,'5.GBP NCCF'!O616,'6.Other(Incld) NCCF'!O616)</f>
        <v>0</v>
      </c>
      <c r="P616" s="182">
        <f>SUM('2.CAD NCCF'!P616,'3.USD NCCF'!P616,'4.EUR NCCF'!P616,'5.GBP NCCF'!P616,'6.Other(Incld) NCCF'!P616)</f>
        <v>0</v>
      </c>
      <c r="Q616" s="182">
        <f>SUM('2.CAD NCCF'!Q616,'3.USD NCCF'!Q616,'4.EUR NCCF'!Q616,'5.GBP NCCF'!Q616,'6.Other(Incld) NCCF'!Q616)</f>
        <v>0</v>
      </c>
      <c r="R616" s="182">
        <f>SUM('2.CAD NCCF'!R616,'3.USD NCCF'!R616,'4.EUR NCCF'!R616,'5.GBP NCCF'!R616,'6.Other(Incld) NCCF'!R616)</f>
        <v>0</v>
      </c>
      <c r="S616" s="182">
        <f>SUM('2.CAD NCCF'!S616,'3.USD NCCF'!S616,'4.EUR NCCF'!S616,'5.GBP NCCF'!S616,'6.Other(Incld) NCCF'!S616)</f>
        <v>0</v>
      </c>
      <c r="T616" s="182">
        <f>SUM('2.CAD NCCF'!T616,'3.USD NCCF'!T616,'4.EUR NCCF'!T616,'5.GBP NCCF'!T616,'6.Other(Incld) NCCF'!T616)</f>
        <v>0</v>
      </c>
      <c r="U616" s="178">
        <f>SUM('2.CAD NCCF'!U616,'3.USD NCCF'!U616,'4.EUR NCCF'!U616,'5.GBP NCCF'!U616,'6.Other(Incld) NCCF'!U616)</f>
        <v>0</v>
      </c>
      <c r="V616" s="183">
        <f>SUM('2.CAD NCCF'!V616,'3.USD NCCF'!V616,'4.EUR NCCF'!V616,'5.GBP NCCF'!V616,'6.Other(Incld) NCCF'!V616)</f>
        <v>0</v>
      </c>
      <c r="W616" s="243">
        <f>SUM('2.CAD NCCF'!W616,'3.USD NCCF'!W616,'4.EUR NCCF'!W616,'5.GBP NCCF'!W616,'6.Other(Incld) NCCF'!W616)</f>
        <v>0</v>
      </c>
      <c r="Y616" s="367"/>
    </row>
    <row r="617" spans="2:25" s="72" customFormat="1" x14ac:dyDescent="0.2">
      <c r="B617" s="25"/>
      <c r="C617" s="23"/>
      <c r="D617" s="23"/>
      <c r="E617" s="24" t="s">
        <v>169</v>
      </c>
      <c r="F617" s="24"/>
      <c r="G617" s="69">
        <f t="shared" ref="G617:W617" si="133">SUBTOTAL(9,G618:G620)</f>
        <v>0</v>
      </c>
      <c r="H617" s="70">
        <f t="shared" si="133"/>
        <v>0</v>
      </c>
      <c r="I617" s="66">
        <f t="shared" si="133"/>
        <v>0</v>
      </c>
      <c r="J617" s="66">
        <f t="shared" si="133"/>
        <v>0</v>
      </c>
      <c r="K617" s="67">
        <f t="shared" si="133"/>
        <v>0</v>
      </c>
      <c r="L617" s="34">
        <f t="shared" si="133"/>
        <v>0</v>
      </c>
      <c r="M617" s="34">
        <f t="shared" si="133"/>
        <v>0</v>
      </c>
      <c r="N617" s="34">
        <f t="shared" si="133"/>
        <v>0</v>
      </c>
      <c r="O617" s="34">
        <f t="shared" si="133"/>
        <v>0</v>
      </c>
      <c r="P617" s="34">
        <f t="shared" si="133"/>
        <v>0</v>
      </c>
      <c r="Q617" s="34">
        <f t="shared" si="133"/>
        <v>0</v>
      </c>
      <c r="R617" s="34">
        <f t="shared" si="133"/>
        <v>0</v>
      </c>
      <c r="S617" s="34">
        <f t="shared" si="133"/>
        <v>0</v>
      </c>
      <c r="T617" s="34">
        <f t="shared" si="133"/>
        <v>0</v>
      </c>
      <c r="U617" s="34">
        <f t="shared" si="133"/>
        <v>0</v>
      </c>
      <c r="V617" s="34">
        <f t="shared" si="133"/>
        <v>0</v>
      </c>
      <c r="W617" s="33">
        <f t="shared" si="133"/>
        <v>0</v>
      </c>
      <c r="Y617" s="370"/>
    </row>
    <row r="618" spans="2:25" s="72" customFormat="1" outlineLevel="1" x14ac:dyDescent="0.2">
      <c r="B618" s="25"/>
      <c r="C618" s="23"/>
      <c r="D618" s="23"/>
      <c r="E618" s="24"/>
      <c r="F618" s="176" t="s">
        <v>60</v>
      </c>
      <c r="G618" s="190">
        <f>SUM('2.CAD NCCF'!G618,'3.USD NCCF'!G618,'4.EUR NCCF'!G618,'5.GBP NCCF'!G618,'6.Other(Incld) NCCF'!G618)</f>
        <v>0</v>
      </c>
      <c r="H618" s="242">
        <f>SUM('2.CAD NCCF'!H618,'3.USD NCCF'!H618,'4.EUR NCCF'!H618,'5.GBP NCCF'!H618,'6.Other(Incld) NCCF'!H618)</f>
        <v>0</v>
      </c>
      <c r="I618" s="179">
        <f>SUM('2.CAD NCCF'!I618,'3.USD NCCF'!I618,'4.EUR NCCF'!I618,'5.GBP NCCF'!I618,'6.Other(Incld) NCCF'!I618)</f>
        <v>0</v>
      </c>
      <c r="J618" s="179">
        <f>SUM('2.CAD NCCF'!J618,'3.USD NCCF'!J618,'4.EUR NCCF'!J618,'5.GBP NCCF'!J618,'6.Other(Incld) NCCF'!J618)</f>
        <v>0</v>
      </c>
      <c r="K618" s="180">
        <f>SUM('2.CAD NCCF'!K618,'3.USD NCCF'!K618,'4.EUR NCCF'!K618,'5.GBP NCCF'!K618,'6.Other(Incld) NCCF'!K618)</f>
        <v>0</v>
      </c>
      <c r="L618" s="196">
        <f>SUM('2.CAD NCCF'!L618,'3.USD NCCF'!L618,'4.EUR NCCF'!L618,'5.GBP NCCF'!L618,'6.Other(Incld) NCCF'!L618)</f>
        <v>0</v>
      </c>
      <c r="M618" s="182">
        <f>SUM('2.CAD NCCF'!M618,'3.USD NCCF'!M618,'4.EUR NCCF'!M618,'5.GBP NCCF'!M618,'6.Other(Incld) NCCF'!M618)</f>
        <v>0</v>
      </c>
      <c r="N618" s="182">
        <f>SUM('2.CAD NCCF'!N618,'3.USD NCCF'!N618,'4.EUR NCCF'!N618,'5.GBP NCCF'!N618,'6.Other(Incld) NCCF'!N618)</f>
        <v>0</v>
      </c>
      <c r="O618" s="182">
        <f>SUM('2.CAD NCCF'!O618,'3.USD NCCF'!O618,'4.EUR NCCF'!O618,'5.GBP NCCF'!O618,'6.Other(Incld) NCCF'!O618)</f>
        <v>0</v>
      </c>
      <c r="P618" s="182">
        <f>SUM('2.CAD NCCF'!P618,'3.USD NCCF'!P618,'4.EUR NCCF'!P618,'5.GBP NCCF'!P618,'6.Other(Incld) NCCF'!P618)</f>
        <v>0</v>
      </c>
      <c r="Q618" s="182">
        <f>SUM('2.CAD NCCF'!Q618,'3.USD NCCF'!Q618,'4.EUR NCCF'!Q618,'5.GBP NCCF'!Q618,'6.Other(Incld) NCCF'!Q618)</f>
        <v>0</v>
      </c>
      <c r="R618" s="182">
        <f>SUM('2.CAD NCCF'!R618,'3.USD NCCF'!R618,'4.EUR NCCF'!R618,'5.GBP NCCF'!R618,'6.Other(Incld) NCCF'!R618)</f>
        <v>0</v>
      </c>
      <c r="S618" s="182">
        <f>SUM('2.CAD NCCF'!S618,'3.USD NCCF'!S618,'4.EUR NCCF'!S618,'5.GBP NCCF'!S618,'6.Other(Incld) NCCF'!S618)</f>
        <v>0</v>
      </c>
      <c r="T618" s="182">
        <f>SUM('2.CAD NCCF'!T618,'3.USD NCCF'!T618,'4.EUR NCCF'!T618,'5.GBP NCCF'!T618,'6.Other(Incld) NCCF'!T618)</f>
        <v>0</v>
      </c>
      <c r="U618" s="178">
        <f>SUM('2.CAD NCCF'!U618,'3.USD NCCF'!U618,'4.EUR NCCF'!U618,'5.GBP NCCF'!U618,'6.Other(Incld) NCCF'!U618)</f>
        <v>0</v>
      </c>
      <c r="V618" s="183">
        <f>SUM('2.CAD NCCF'!V618,'3.USD NCCF'!V618,'4.EUR NCCF'!V618,'5.GBP NCCF'!V618,'6.Other(Incld) NCCF'!V618)</f>
        <v>0</v>
      </c>
      <c r="W618" s="243">
        <f>SUM('2.CAD NCCF'!W618,'3.USD NCCF'!W618,'4.EUR NCCF'!W618,'5.GBP NCCF'!W618,'6.Other(Incld) NCCF'!W618)</f>
        <v>0</v>
      </c>
      <c r="Y618" s="367"/>
    </row>
    <row r="619" spans="2:25" s="72" customFormat="1" outlineLevel="1" x14ac:dyDescent="0.2">
      <c r="B619" s="25"/>
      <c r="C619" s="23"/>
      <c r="D619" s="23"/>
      <c r="E619" s="24"/>
      <c r="F619" s="176" t="s">
        <v>170</v>
      </c>
      <c r="G619" s="190">
        <f>SUM('2.CAD NCCF'!G619,'3.USD NCCF'!G619,'4.EUR NCCF'!G619,'5.GBP NCCF'!G619,'6.Other(Incld) NCCF'!G619)</f>
        <v>0</v>
      </c>
      <c r="H619" s="242">
        <f>SUM('2.CAD NCCF'!H619,'3.USD NCCF'!H619,'4.EUR NCCF'!H619,'5.GBP NCCF'!H619,'6.Other(Incld) NCCF'!H619)</f>
        <v>0</v>
      </c>
      <c r="I619" s="179">
        <f>SUM('2.CAD NCCF'!I619,'3.USD NCCF'!I619,'4.EUR NCCF'!I619,'5.GBP NCCF'!I619,'6.Other(Incld) NCCF'!I619)</f>
        <v>0</v>
      </c>
      <c r="J619" s="179">
        <f>SUM('2.CAD NCCF'!J619,'3.USD NCCF'!J619,'4.EUR NCCF'!J619,'5.GBP NCCF'!J619,'6.Other(Incld) NCCF'!J619)</f>
        <v>0</v>
      </c>
      <c r="K619" s="180">
        <f>SUM('2.CAD NCCF'!K619,'3.USD NCCF'!K619,'4.EUR NCCF'!K619,'5.GBP NCCF'!K619,'6.Other(Incld) NCCF'!K619)</f>
        <v>0</v>
      </c>
      <c r="L619" s="196">
        <f>SUM('2.CAD NCCF'!L619,'3.USD NCCF'!L619,'4.EUR NCCF'!L619,'5.GBP NCCF'!L619,'6.Other(Incld) NCCF'!L619)</f>
        <v>0</v>
      </c>
      <c r="M619" s="182">
        <f>SUM('2.CAD NCCF'!M619,'3.USD NCCF'!M619,'4.EUR NCCF'!M619,'5.GBP NCCF'!M619,'6.Other(Incld) NCCF'!M619)</f>
        <v>0</v>
      </c>
      <c r="N619" s="182">
        <f>SUM('2.CAD NCCF'!N619,'3.USD NCCF'!N619,'4.EUR NCCF'!N619,'5.GBP NCCF'!N619,'6.Other(Incld) NCCF'!N619)</f>
        <v>0</v>
      </c>
      <c r="O619" s="182">
        <f>SUM('2.CAD NCCF'!O619,'3.USD NCCF'!O619,'4.EUR NCCF'!O619,'5.GBP NCCF'!O619,'6.Other(Incld) NCCF'!O619)</f>
        <v>0</v>
      </c>
      <c r="P619" s="182">
        <f>SUM('2.CAD NCCF'!P619,'3.USD NCCF'!P619,'4.EUR NCCF'!P619,'5.GBP NCCF'!P619,'6.Other(Incld) NCCF'!P619)</f>
        <v>0</v>
      </c>
      <c r="Q619" s="182">
        <f>SUM('2.CAD NCCF'!Q619,'3.USD NCCF'!Q619,'4.EUR NCCF'!Q619,'5.GBP NCCF'!Q619,'6.Other(Incld) NCCF'!Q619)</f>
        <v>0</v>
      </c>
      <c r="R619" s="182">
        <f>SUM('2.CAD NCCF'!R619,'3.USD NCCF'!R619,'4.EUR NCCF'!R619,'5.GBP NCCF'!R619,'6.Other(Incld) NCCF'!R619)</f>
        <v>0</v>
      </c>
      <c r="S619" s="182">
        <f>SUM('2.CAD NCCF'!S619,'3.USD NCCF'!S619,'4.EUR NCCF'!S619,'5.GBP NCCF'!S619,'6.Other(Incld) NCCF'!S619)</f>
        <v>0</v>
      </c>
      <c r="T619" s="182">
        <f>SUM('2.CAD NCCF'!T619,'3.USD NCCF'!T619,'4.EUR NCCF'!T619,'5.GBP NCCF'!T619,'6.Other(Incld) NCCF'!T619)</f>
        <v>0</v>
      </c>
      <c r="U619" s="178">
        <f>SUM('2.CAD NCCF'!U619,'3.USD NCCF'!U619,'4.EUR NCCF'!U619,'5.GBP NCCF'!U619,'6.Other(Incld) NCCF'!U619)</f>
        <v>0</v>
      </c>
      <c r="V619" s="183">
        <f>SUM('2.CAD NCCF'!V619,'3.USD NCCF'!V619,'4.EUR NCCF'!V619,'5.GBP NCCF'!V619,'6.Other(Incld) NCCF'!V619)</f>
        <v>0</v>
      </c>
      <c r="W619" s="243">
        <f>SUM('2.CAD NCCF'!W619,'3.USD NCCF'!W619,'4.EUR NCCF'!W619,'5.GBP NCCF'!W619,'6.Other(Incld) NCCF'!W619)</f>
        <v>0</v>
      </c>
      <c r="Y619" s="367"/>
    </row>
    <row r="620" spans="2:25" s="72" customFormat="1" outlineLevel="1" x14ac:dyDescent="0.2">
      <c r="B620" s="25"/>
      <c r="C620" s="23"/>
      <c r="D620" s="23"/>
      <c r="E620" s="24"/>
      <c r="F620" s="176" t="s">
        <v>171</v>
      </c>
      <c r="G620" s="190">
        <f>SUM('2.CAD NCCF'!G620,'3.USD NCCF'!G620,'4.EUR NCCF'!G620,'5.GBP NCCF'!G620,'6.Other(Incld) NCCF'!G620)</f>
        <v>0</v>
      </c>
      <c r="H620" s="242">
        <f>SUM('2.CAD NCCF'!H620,'3.USD NCCF'!H620,'4.EUR NCCF'!H620,'5.GBP NCCF'!H620,'6.Other(Incld) NCCF'!H620)</f>
        <v>0</v>
      </c>
      <c r="I620" s="179">
        <f>SUM('2.CAD NCCF'!I620,'3.USD NCCF'!I620,'4.EUR NCCF'!I620,'5.GBP NCCF'!I620,'6.Other(Incld) NCCF'!I620)</f>
        <v>0</v>
      </c>
      <c r="J620" s="179">
        <f>SUM('2.CAD NCCF'!J620,'3.USD NCCF'!J620,'4.EUR NCCF'!J620,'5.GBP NCCF'!J620,'6.Other(Incld) NCCF'!J620)</f>
        <v>0</v>
      </c>
      <c r="K620" s="180">
        <f>SUM('2.CAD NCCF'!K620,'3.USD NCCF'!K620,'4.EUR NCCF'!K620,'5.GBP NCCF'!K620,'6.Other(Incld) NCCF'!K620)</f>
        <v>0</v>
      </c>
      <c r="L620" s="196">
        <f>SUM('2.CAD NCCF'!L620,'3.USD NCCF'!L620,'4.EUR NCCF'!L620,'5.GBP NCCF'!L620,'6.Other(Incld) NCCF'!L620)</f>
        <v>0</v>
      </c>
      <c r="M620" s="182">
        <f>SUM('2.CAD NCCF'!M620,'3.USD NCCF'!M620,'4.EUR NCCF'!M620,'5.GBP NCCF'!M620,'6.Other(Incld) NCCF'!M620)</f>
        <v>0</v>
      </c>
      <c r="N620" s="182">
        <f>SUM('2.CAD NCCF'!N620,'3.USD NCCF'!N620,'4.EUR NCCF'!N620,'5.GBP NCCF'!N620,'6.Other(Incld) NCCF'!N620)</f>
        <v>0</v>
      </c>
      <c r="O620" s="182">
        <f>SUM('2.CAD NCCF'!O620,'3.USD NCCF'!O620,'4.EUR NCCF'!O620,'5.GBP NCCF'!O620,'6.Other(Incld) NCCF'!O620)</f>
        <v>0</v>
      </c>
      <c r="P620" s="182">
        <f>SUM('2.CAD NCCF'!P620,'3.USD NCCF'!P620,'4.EUR NCCF'!P620,'5.GBP NCCF'!P620,'6.Other(Incld) NCCF'!P620)</f>
        <v>0</v>
      </c>
      <c r="Q620" s="182">
        <f>SUM('2.CAD NCCF'!Q620,'3.USD NCCF'!Q620,'4.EUR NCCF'!Q620,'5.GBP NCCF'!Q620,'6.Other(Incld) NCCF'!Q620)</f>
        <v>0</v>
      </c>
      <c r="R620" s="182">
        <f>SUM('2.CAD NCCF'!R620,'3.USD NCCF'!R620,'4.EUR NCCF'!R620,'5.GBP NCCF'!R620,'6.Other(Incld) NCCF'!R620)</f>
        <v>0</v>
      </c>
      <c r="S620" s="182">
        <f>SUM('2.CAD NCCF'!S620,'3.USD NCCF'!S620,'4.EUR NCCF'!S620,'5.GBP NCCF'!S620,'6.Other(Incld) NCCF'!S620)</f>
        <v>0</v>
      </c>
      <c r="T620" s="182">
        <f>SUM('2.CAD NCCF'!T620,'3.USD NCCF'!T620,'4.EUR NCCF'!T620,'5.GBP NCCF'!T620,'6.Other(Incld) NCCF'!T620)</f>
        <v>0</v>
      </c>
      <c r="U620" s="178">
        <f>SUM('2.CAD NCCF'!U620,'3.USD NCCF'!U620,'4.EUR NCCF'!U620,'5.GBP NCCF'!U620,'6.Other(Incld) NCCF'!U620)</f>
        <v>0</v>
      </c>
      <c r="V620" s="183">
        <f>SUM('2.CAD NCCF'!V620,'3.USD NCCF'!V620,'4.EUR NCCF'!V620,'5.GBP NCCF'!V620,'6.Other(Incld) NCCF'!V620)</f>
        <v>0</v>
      </c>
      <c r="W620" s="243">
        <f>SUM('2.CAD NCCF'!W620,'3.USD NCCF'!W620,'4.EUR NCCF'!W620,'5.GBP NCCF'!W620,'6.Other(Incld) NCCF'!W620)</f>
        <v>0</v>
      </c>
      <c r="Y620" s="367"/>
    </row>
    <row r="621" spans="2:25" s="72" customFormat="1" x14ac:dyDescent="0.2">
      <c r="B621" s="25"/>
      <c r="C621" s="23"/>
      <c r="D621" s="23"/>
      <c r="E621" s="24" t="s">
        <v>334</v>
      </c>
      <c r="F621" s="24"/>
      <c r="G621" s="69">
        <f t="shared" ref="G621:W621" si="134">SUBTOTAL(9,G622:G623)</f>
        <v>0</v>
      </c>
      <c r="H621" s="70">
        <f t="shared" si="134"/>
        <v>0</v>
      </c>
      <c r="I621" s="66">
        <f t="shared" si="134"/>
        <v>0</v>
      </c>
      <c r="J621" s="66">
        <f t="shared" si="134"/>
        <v>0</v>
      </c>
      <c r="K621" s="67">
        <f t="shared" si="134"/>
        <v>0</v>
      </c>
      <c r="L621" s="34">
        <f t="shared" si="134"/>
        <v>0</v>
      </c>
      <c r="M621" s="34">
        <f t="shared" si="134"/>
        <v>0</v>
      </c>
      <c r="N621" s="34">
        <f t="shared" si="134"/>
        <v>0</v>
      </c>
      <c r="O621" s="34">
        <f t="shared" si="134"/>
        <v>0</v>
      </c>
      <c r="P621" s="34">
        <f t="shared" si="134"/>
        <v>0</v>
      </c>
      <c r="Q621" s="34">
        <f t="shared" si="134"/>
        <v>0</v>
      </c>
      <c r="R621" s="34">
        <f t="shared" si="134"/>
        <v>0</v>
      </c>
      <c r="S621" s="34">
        <f t="shared" si="134"/>
        <v>0</v>
      </c>
      <c r="T621" s="34">
        <f t="shared" si="134"/>
        <v>0</v>
      </c>
      <c r="U621" s="34">
        <f t="shared" si="134"/>
        <v>0</v>
      </c>
      <c r="V621" s="34">
        <f t="shared" si="134"/>
        <v>0</v>
      </c>
      <c r="W621" s="33">
        <f t="shared" si="134"/>
        <v>0</v>
      </c>
      <c r="Y621" s="370"/>
    </row>
    <row r="622" spans="2:25" s="72" customFormat="1" outlineLevel="1" x14ac:dyDescent="0.2">
      <c r="B622" s="25"/>
      <c r="C622" s="23"/>
      <c r="D622" s="23"/>
      <c r="E622" s="24"/>
      <c r="F622" s="176" t="s">
        <v>335</v>
      </c>
      <c r="G622" s="190">
        <f>SUM('2.CAD NCCF'!G622,'3.USD NCCF'!G622,'4.EUR NCCF'!G622,'5.GBP NCCF'!G622,'6.Other(Incld) NCCF'!G622)</f>
        <v>0</v>
      </c>
      <c r="H622" s="242">
        <f>SUM('2.CAD NCCF'!H622,'3.USD NCCF'!H622,'4.EUR NCCF'!H622,'5.GBP NCCF'!H622,'6.Other(Incld) NCCF'!H622)</f>
        <v>0</v>
      </c>
      <c r="I622" s="179">
        <f>SUM('2.CAD NCCF'!I622,'3.USD NCCF'!I622,'4.EUR NCCF'!I622,'5.GBP NCCF'!I622,'6.Other(Incld) NCCF'!I622)</f>
        <v>0</v>
      </c>
      <c r="J622" s="179">
        <f>SUM('2.CAD NCCF'!J622,'3.USD NCCF'!J622,'4.EUR NCCF'!J622,'5.GBP NCCF'!J622,'6.Other(Incld) NCCF'!J622)</f>
        <v>0</v>
      </c>
      <c r="K622" s="180">
        <f>SUM('2.CAD NCCF'!K622,'3.USD NCCF'!K622,'4.EUR NCCF'!K622,'5.GBP NCCF'!K622,'6.Other(Incld) NCCF'!K622)</f>
        <v>0</v>
      </c>
      <c r="L622" s="196">
        <f>SUM('2.CAD NCCF'!L622,'3.USD NCCF'!L622,'4.EUR NCCF'!L622,'5.GBP NCCF'!L622,'6.Other(Incld) NCCF'!L622)</f>
        <v>0</v>
      </c>
      <c r="M622" s="182">
        <f>SUM('2.CAD NCCF'!M622,'3.USD NCCF'!M622,'4.EUR NCCF'!M622,'5.GBP NCCF'!M622,'6.Other(Incld) NCCF'!M622)</f>
        <v>0</v>
      </c>
      <c r="N622" s="182">
        <f>SUM('2.CAD NCCF'!N622,'3.USD NCCF'!N622,'4.EUR NCCF'!N622,'5.GBP NCCF'!N622,'6.Other(Incld) NCCF'!N622)</f>
        <v>0</v>
      </c>
      <c r="O622" s="182">
        <f>SUM('2.CAD NCCF'!O622,'3.USD NCCF'!O622,'4.EUR NCCF'!O622,'5.GBP NCCF'!O622,'6.Other(Incld) NCCF'!O622)</f>
        <v>0</v>
      </c>
      <c r="P622" s="182">
        <f>SUM('2.CAD NCCF'!P622,'3.USD NCCF'!P622,'4.EUR NCCF'!P622,'5.GBP NCCF'!P622,'6.Other(Incld) NCCF'!P622)</f>
        <v>0</v>
      </c>
      <c r="Q622" s="182">
        <f>SUM('2.CAD NCCF'!Q622,'3.USD NCCF'!Q622,'4.EUR NCCF'!Q622,'5.GBP NCCF'!Q622,'6.Other(Incld) NCCF'!Q622)</f>
        <v>0</v>
      </c>
      <c r="R622" s="182">
        <f>SUM('2.CAD NCCF'!R622,'3.USD NCCF'!R622,'4.EUR NCCF'!R622,'5.GBP NCCF'!R622,'6.Other(Incld) NCCF'!R622)</f>
        <v>0</v>
      </c>
      <c r="S622" s="182">
        <f>SUM('2.CAD NCCF'!S622,'3.USD NCCF'!S622,'4.EUR NCCF'!S622,'5.GBP NCCF'!S622,'6.Other(Incld) NCCF'!S622)</f>
        <v>0</v>
      </c>
      <c r="T622" s="182">
        <f>SUM('2.CAD NCCF'!T622,'3.USD NCCF'!T622,'4.EUR NCCF'!T622,'5.GBP NCCF'!T622,'6.Other(Incld) NCCF'!T622)</f>
        <v>0</v>
      </c>
      <c r="U622" s="178">
        <f>SUM('2.CAD NCCF'!U622,'3.USD NCCF'!U622,'4.EUR NCCF'!U622,'5.GBP NCCF'!U622,'6.Other(Incld) NCCF'!U622)</f>
        <v>0</v>
      </c>
      <c r="V622" s="183">
        <f>SUM('2.CAD NCCF'!V622,'3.USD NCCF'!V622,'4.EUR NCCF'!V622,'5.GBP NCCF'!V622,'6.Other(Incld) NCCF'!V622)</f>
        <v>0</v>
      </c>
      <c r="W622" s="243">
        <f>SUM('2.CAD NCCF'!W622,'3.USD NCCF'!W622,'4.EUR NCCF'!W622,'5.GBP NCCF'!W622,'6.Other(Incld) NCCF'!W622)</f>
        <v>0</v>
      </c>
      <c r="Y622" s="367"/>
    </row>
    <row r="623" spans="2:25" s="72" customFormat="1" outlineLevel="1" x14ac:dyDescent="0.2">
      <c r="B623" s="25"/>
      <c r="C623" s="23"/>
      <c r="D623" s="23"/>
      <c r="E623" s="24"/>
      <c r="F623" s="176" t="s">
        <v>336</v>
      </c>
      <c r="G623" s="190">
        <f>SUM('2.CAD NCCF'!G623,'3.USD NCCF'!G623,'4.EUR NCCF'!G623,'5.GBP NCCF'!G623,'6.Other(Incld) NCCF'!G623)</f>
        <v>0</v>
      </c>
      <c r="H623" s="242">
        <f>SUM('2.CAD NCCF'!H623,'3.USD NCCF'!H623,'4.EUR NCCF'!H623,'5.GBP NCCF'!H623,'6.Other(Incld) NCCF'!H623)</f>
        <v>0</v>
      </c>
      <c r="I623" s="179">
        <f>SUM('2.CAD NCCF'!I623,'3.USD NCCF'!I623,'4.EUR NCCF'!I623,'5.GBP NCCF'!I623,'6.Other(Incld) NCCF'!I623)</f>
        <v>0</v>
      </c>
      <c r="J623" s="179">
        <f>SUM('2.CAD NCCF'!J623,'3.USD NCCF'!J623,'4.EUR NCCF'!J623,'5.GBP NCCF'!J623,'6.Other(Incld) NCCF'!J623)</f>
        <v>0</v>
      </c>
      <c r="K623" s="180">
        <f>SUM('2.CAD NCCF'!K623,'3.USD NCCF'!K623,'4.EUR NCCF'!K623,'5.GBP NCCF'!K623,'6.Other(Incld) NCCF'!K623)</f>
        <v>0</v>
      </c>
      <c r="L623" s="196">
        <f>SUM('2.CAD NCCF'!L623,'3.USD NCCF'!L623,'4.EUR NCCF'!L623,'5.GBP NCCF'!L623,'6.Other(Incld) NCCF'!L623)</f>
        <v>0</v>
      </c>
      <c r="M623" s="182">
        <f>SUM('2.CAD NCCF'!M623,'3.USD NCCF'!M623,'4.EUR NCCF'!M623,'5.GBP NCCF'!M623,'6.Other(Incld) NCCF'!M623)</f>
        <v>0</v>
      </c>
      <c r="N623" s="182">
        <f>SUM('2.CAD NCCF'!N623,'3.USD NCCF'!N623,'4.EUR NCCF'!N623,'5.GBP NCCF'!N623,'6.Other(Incld) NCCF'!N623)</f>
        <v>0</v>
      </c>
      <c r="O623" s="182">
        <f>SUM('2.CAD NCCF'!O623,'3.USD NCCF'!O623,'4.EUR NCCF'!O623,'5.GBP NCCF'!O623,'6.Other(Incld) NCCF'!O623)</f>
        <v>0</v>
      </c>
      <c r="P623" s="182">
        <f>SUM('2.CAD NCCF'!P623,'3.USD NCCF'!P623,'4.EUR NCCF'!P623,'5.GBP NCCF'!P623,'6.Other(Incld) NCCF'!P623)</f>
        <v>0</v>
      </c>
      <c r="Q623" s="182">
        <f>SUM('2.CAD NCCF'!Q623,'3.USD NCCF'!Q623,'4.EUR NCCF'!Q623,'5.GBP NCCF'!Q623,'6.Other(Incld) NCCF'!Q623)</f>
        <v>0</v>
      </c>
      <c r="R623" s="182">
        <f>SUM('2.CAD NCCF'!R623,'3.USD NCCF'!R623,'4.EUR NCCF'!R623,'5.GBP NCCF'!R623,'6.Other(Incld) NCCF'!R623)</f>
        <v>0</v>
      </c>
      <c r="S623" s="182">
        <f>SUM('2.CAD NCCF'!S623,'3.USD NCCF'!S623,'4.EUR NCCF'!S623,'5.GBP NCCF'!S623,'6.Other(Incld) NCCF'!S623)</f>
        <v>0</v>
      </c>
      <c r="T623" s="182">
        <f>SUM('2.CAD NCCF'!T623,'3.USD NCCF'!T623,'4.EUR NCCF'!T623,'5.GBP NCCF'!T623,'6.Other(Incld) NCCF'!T623)</f>
        <v>0</v>
      </c>
      <c r="U623" s="178">
        <f>SUM('2.CAD NCCF'!U623,'3.USD NCCF'!U623,'4.EUR NCCF'!U623,'5.GBP NCCF'!U623,'6.Other(Incld) NCCF'!U623)</f>
        <v>0</v>
      </c>
      <c r="V623" s="183">
        <f>SUM('2.CAD NCCF'!V623,'3.USD NCCF'!V623,'4.EUR NCCF'!V623,'5.GBP NCCF'!V623,'6.Other(Incld) NCCF'!V623)</f>
        <v>0</v>
      </c>
      <c r="W623" s="243">
        <f>SUM('2.CAD NCCF'!W623,'3.USD NCCF'!W623,'4.EUR NCCF'!W623,'5.GBP NCCF'!W623,'6.Other(Incld) NCCF'!W623)</f>
        <v>0</v>
      </c>
      <c r="Y623" s="367"/>
    </row>
    <row r="624" spans="2:25" s="72" customFormat="1" x14ac:dyDescent="0.2">
      <c r="B624" s="25"/>
      <c r="C624" s="23"/>
      <c r="D624" s="23"/>
      <c r="E624" s="24" t="s">
        <v>337</v>
      </c>
      <c r="F624" s="24"/>
      <c r="G624" s="69">
        <f t="shared" ref="G624:W624" si="135">SUBTOTAL(9,G625:G627)</f>
        <v>0</v>
      </c>
      <c r="H624" s="70">
        <f t="shared" si="135"/>
        <v>0</v>
      </c>
      <c r="I624" s="66">
        <f t="shared" si="135"/>
        <v>0</v>
      </c>
      <c r="J624" s="66">
        <f t="shared" si="135"/>
        <v>0</v>
      </c>
      <c r="K624" s="67">
        <f t="shared" si="135"/>
        <v>0</v>
      </c>
      <c r="L624" s="34">
        <f t="shared" si="135"/>
        <v>0</v>
      </c>
      <c r="M624" s="34">
        <f t="shared" si="135"/>
        <v>0</v>
      </c>
      <c r="N624" s="34">
        <f t="shared" si="135"/>
        <v>0</v>
      </c>
      <c r="O624" s="34">
        <f t="shared" si="135"/>
        <v>0</v>
      </c>
      <c r="P624" s="34">
        <f t="shared" si="135"/>
        <v>0</v>
      </c>
      <c r="Q624" s="34">
        <f t="shared" si="135"/>
        <v>0</v>
      </c>
      <c r="R624" s="34">
        <f t="shared" si="135"/>
        <v>0</v>
      </c>
      <c r="S624" s="34">
        <f t="shared" si="135"/>
        <v>0</v>
      </c>
      <c r="T624" s="34">
        <f t="shared" si="135"/>
        <v>0</v>
      </c>
      <c r="U624" s="34">
        <f t="shared" si="135"/>
        <v>0</v>
      </c>
      <c r="V624" s="34">
        <f t="shared" si="135"/>
        <v>0</v>
      </c>
      <c r="W624" s="33">
        <f t="shared" si="135"/>
        <v>0</v>
      </c>
      <c r="Y624" s="370"/>
    </row>
    <row r="625" spans="2:25" s="72" customFormat="1" outlineLevel="1" x14ac:dyDescent="0.2">
      <c r="B625" s="25"/>
      <c r="C625" s="23"/>
      <c r="D625" s="23"/>
      <c r="E625" s="24"/>
      <c r="F625" s="176" t="s">
        <v>338</v>
      </c>
      <c r="G625" s="190">
        <f>SUM('2.CAD NCCF'!G625,'3.USD NCCF'!G625,'4.EUR NCCF'!G625,'5.GBP NCCF'!G625,'6.Other(Incld) NCCF'!G625)</f>
        <v>0</v>
      </c>
      <c r="H625" s="242">
        <f>SUM('2.CAD NCCF'!H625,'3.USD NCCF'!H625,'4.EUR NCCF'!H625,'5.GBP NCCF'!H625,'6.Other(Incld) NCCF'!H625)</f>
        <v>0</v>
      </c>
      <c r="I625" s="179">
        <f>SUM('2.CAD NCCF'!I625,'3.USD NCCF'!I625,'4.EUR NCCF'!I625,'5.GBP NCCF'!I625,'6.Other(Incld) NCCF'!I625)</f>
        <v>0</v>
      </c>
      <c r="J625" s="179">
        <f>SUM('2.CAD NCCF'!J625,'3.USD NCCF'!J625,'4.EUR NCCF'!J625,'5.GBP NCCF'!J625,'6.Other(Incld) NCCF'!J625)</f>
        <v>0</v>
      </c>
      <c r="K625" s="180">
        <f>SUM('2.CAD NCCF'!K625,'3.USD NCCF'!K625,'4.EUR NCCF'!K625,'5.GBP NCCF'!K625,'6.Other(Incld) NCCF'!K625)</f>
        <v>0</v>
      </c>
      <c r="L625" s="196">
        <f>SUM('2.CAD NCCF'!L625,'3.USD NCCF'!L625,'4.EUR NCCF'!L625,'5.GBP NCCF'!L625,'6.Other(Incld) NCCF'!L625)</f>
        <v>0</v>
      </c>
      <c r="M625" s="182">
        <f>SUM('2.CAD NCCF'!M625,'3.USD NCCF'!M625,'4.EUR NCCF'!M625,'5.GBP NCCF'!M625,'6.Other(Incld) NCCF'!M625)</f>
        <v>0</v>
      </c>
      <c r="N625" s="182">
        <f>SUM('2.CAD NCCF'!N625,'3.USD NCCF'!N625,'4.EUR NCCF'!N625,'5.GBP NCCF'!N625,'6.Other(Incld) NCCF'!N625)</f>
        <v>0</v>
      </c>
      <c r="O625" s="182">
        <f>SUM('2.CAD NCCF'!O625,'3.USD NCCF'!O625,'4.EUR NCCF'!O625,'5.GBP NCCF'!O625,'6.Other(Incld) NCCF'!O625)</f>
        <v>0</v>
      </c>
      <c r="P625" s="182">
        <f>SUM('2.CAD NCCF'!P625,'3.USD NCCF'!P625,'4.EUR NCCF'!P625,'5.GBP NCCF'!P625,'6.Other(Incld) NCCF'!P625)</f>
        <v>0</v>
      </c>
      <c r="Q625" s="182">
        <f>SUM('2.CAD NCCF'!Q625,'3.USD NCCF'!Q625,'4.EUR NCCF'!Q625,'5.GBP NCCF'!Q625,'6.Other(Incld) NCCF'!Q625)</f>
        <v>0</v>
      </c>
      <c r="R625" s="182">
        <f>SUM('2.CAD NCCF'!R625,'3.USD NCCF'!R625,'4.EUR NCCF'!R625,'5.GBP NCCF'!R625,'6.Other(Incld) NCCF'!R625)</f>
        <v>0</v>
      </c>
      <c r="S625" s="182">
        <f>SUM('2.CAD NCCF'!S625,'3.USD NCCF'!S625,'4.EUR NCCF'!S625,'5.GBP NCCF'!S625,'6.Other(Incld) NCCF'!S625)</f>
        <v>0</v>
      </c>
      <c r="T625" s="182">
        <f>SUM('2.CAD NCCF'!T625,'3.USD NCCF'!T625,'4.EUR NCCF'!T625,'5.GBP NCCF'!T625,'6.Other(Incld) NCCF'!T625)</f>
        <v>0</v>
      </c>
      <c r="U625" s="178">
        <f>SUM('2.CAD NCCF'!U625,'3.USD NCCF'!U625,'4.EUR NCCF'!U625,'5.GBP NCCF'!U625,'6.Other(Incld) NCCF'!U625)</f>
        <v>0</v>
      </c>
      <c r="V625" s="183">
        <f>SUM('2.CAD NCCF'!V625,'3.USD NCCF'!V625,'4.EUR NCCF'!V625,'5.GBP NCCF'!V625,'6.Other(Incld) NCCF'!V625)</f>
        <v>0</v>
      </c>
      <c r="W625" s="243">
        <f>SUM('2.CAD NCCF'!W625,'3.USD NCCF'!W625,'4.EUR NCCF'!W625,'5.GBP NCCF'!W625,'6.Other(Incld) NCCF'!W625)</f>
        <v>0</v>
      </c>
      <c r="Y625" s="367"/>
    </row>
    <row r="626" spans="2:25" s="72" customFormat="1" outlineLevel="1" x14ac:dyDescent="0.2">
      <c r="B626" s="25"/>
      <c r="C626" s="23"/>
      <c r="D626" s="23"/>
      <c r="E626" s="24"/>
      <c r="F626" s="176" t="s">
        <v>339</v>
      </c>
      <c r="G626" s="190">
        <f>SUM('2.CAD NCCF'!G626,'3.USD NCCF'!G626,'4.EUR NCCF'!G626,'5.GBP NCCF'!G626,'6.Other(Incld) NCCF'!G626)</f>
        <v>0</v>
      </c>
      <c r="H626" s="242">
        <f>SUM('2.CAD NCCF'!H626,'3.USD NCCF'!H626,'4.EUR NCCF'!H626,'5.GBP NCCF'!H626,'6.Other(Incld) NCCF'!H626)</f>
        <v>0</v>
      </c>
      <c r="I626" s="179">
        <f>SUM('2.CAD NCCF'!I626,'3.USD NCCF'!I626,'4.EUR NCCF'!I626,'5.GBP NCCF'!I626,'6.Other(Incld) NCCF'!I626)</f>
        <v>0</v>
      </c>
      <c r="J626" s="179">
        <f>SUM('2.CAD NCCF'!J626,'3.USD NCCF'!J626,'4.EUR NCCF'!J626,'5.GBP NCCF'!J626,'6.Other(Incld) NCCF'!J626)</f>
        <v>0</v>
      </c>
      <c r="K626" s="180">
        <f>SUM('2.CAD NCCF'!K626,'3.USD NCCF'!K626,'4.EUR NCCF'!K626,'5.GBP NCCF'!K626,'6.Other(Incld) NCCF'!K626)</f>
        <v>0</v>
      </c>
      <c r="L626" s="196">
        <f>SUM('2.CAD NCCF'!L626,'3.USD NCCF'!L626,'4.EUR NCCF'!L626,'5.GBP NCCF'!L626,'6.Other(Incld) NCCF'!L626)</f>
        <v>0</v>
      </c>
      <c r="M626" s="182">
        <f>SUM('2.CAD NCCF'!M626,'3.USD NCCF'!M626,'4.EUR NCCF'!M626,'5.GBP NCCF'!M626,'6.Other(Incld) NCCF'!M626)</f>
        <v>0</v>
      </c>
      <c r="N626" s="182">
        <f>SUM('2.CAD NCCF'!N626,'3.USD NCCF'!N626,'4.EUR NCCF'!N626,'5.GBP NCCF'!N626,'6.Other(Incld) NCCF'!N626)</f>
        <v>0</v>
      </c>
      <c r="O626" s="182">
        <f>SUM('2.CAD NCCF'!O626,'3.USD NCCF'!O626,'4.EUR NCCF'!O626,'5.GBP NCCF'!O626,'6.Other(Incld) NCCF'!O626)</f>
        <v>0</v>
      </c>
      <c r="P626" s="182">
        <f>SUM('2.CAD NCCF'!P626,'3.USD NCCF'!P626,'4.EUR NCCF'!P626,'5.GBP NCCF'!P626,'6.Other(Incld) NCCF'!P626)</f>
        <v>0</v>
      </c>
      <c r="Q626" s="182">
        <f>SUM('2.CAD NCCF'!Q626,'3.USD NCCF'!Q626,'4.EUR NCCF'!Q626,'5.GBP NCCF'!Q626,'6.Other(Incld) NCCF'!Q626)</f>
        <v>0</v>
      </c>
      <c r="R626" s="182">
        <f>SUM('2.CAD NCCF'!R626,'3.USD NCCF'!R626,'4.EUR NCCF'!R626,'5.GBP NCCF'!R626,'6.Other(Incld) NCCF'!R626)</f>
        <v>0</v>
      </c>
      <c r="S626" s="182">
        <f>SUM('2.CAD NCCF'!S626,'3.USD NCCF'!S626,'4.EUR NCCF'!S626,'5.GBP NCCF'!S626,'6.Other(Incld) NCCF'!S626)</f>
        <v>0</v>
      </c>
      <c r="T626" s="182">
        <f>SUM('2.CAD NCCF'!T626,'3.USD NCCF'!T626,'4.EUR NCCF'!T626,'5.GBP NCCF'!T626,'6.Other(Incld) NCCF'!T626)</f>
        <v>0</v>
      </c>
      <c r="U626" s="178">
        <f>SUM('2.CAD NCCF'!U626,'3.USD NCCF'!U626,'4.EUR NCCF'!U626,'5.GBP NCCF'!U626,'6.Other(Incld) NCCF'!U626)</f>
        <v>0</v>
      </c>
      <c r="V626" s="183">
        <f>SUM('2.CAD NCCF'!V626,'3.USD NCCF'!V626,'4.EUR NCCF'!V626,'5.GBP NCCF'!V626,'6.Other(Incld) NCCF'!V626)</f>
        <v>0</v>
      </c>
      <c r="W626" s="243">
        <f>SUM('2.CAD NCCF'!W626,'3.USD NCCF'!W626,'4.EUR NCCF'!W626,'5.GBP NCCF'!W626,'6.Other(Incld) NCCF'!W626)</f>
        <v>0</v>
      </c>
      <c r="Y626" s="367"/>
    </row>
    <row r="627" spans="2:25" s="72" customFormat="1" outlineLevel="1" x14ac:dyDescent="0.2">
      <c r="B627" s="25"/>
      <c r="C627" s="23"/>
      <c r="D627" s="23"/>
      <c r="E627" s="24"/>
      <c r="F627" s="176" t="s">
        <v>340</v>
      </c>
      <c r="G627" s="190">
        <f>SUM('2.CAD NCCF'!G627,'3.USD NCCF'!G627,'4.EUR NCCF'!G627,'5.GBP NCCF'!G627,'6.Other(Incld) NCCF'!G627)</f>
        <v>0</v>
      </c>
      <c r="H627" s="242">
        <f>SUM('2.CAD NCCF'!H627,'3.USD NCCF'!H627,'4.EUR NCCF'!H627,'5.GBP NCCF'!H627,'6.Other(Incld) NCCF'!H627)</f>
        <v>0</v>
      </c>
      <c r="I627" s="179">
        <f>SUM('2.CAD NCCF'!I627,'3.USD NCCF'!I627,'4.EUR NCCF'!I627,'5.GBP NCCF'!I627,'6.Other(Incld) NCCF'!I627)</f>
        <v>0</v>
      </c>
      <c r="J627" s="179">
        <f>SUM('2.CAD NCCF'!J627,'3.USD NCCF'!J627,'4.EUR NCCF'!J627,'5.GBP NCCF'!J627,'6.Other(Incld) NCCF'!J627)</f>
        <v>0</v>
      </c>
      <c r="K627" s="180">
        <f>SUM('2.CAD NCCF'!K627,'3.USD NCCF'!K627,'4.EUR NCCF'!K627,'5.GBP NCCF'!K627,'6.Other(Incld) NCCF'!K627)</f>
        <v>0</v>
      </c>
      <c r="L627" s="196">
        <f>SUM('2.CAD NCCF'!L627,'3.USD NCCF'!L627,'4.EUR NCCF'!L627,'5.GBP NCCF'!L627,'6.Other(Incld) NCCF'!L627)</f>
        <v>0</v>
      </c>
      <c r="M627" s="182">
        <f>SUM('2.CAD NCCF'!M627,'3.USD NCCF'!M627,'4.EUR NCCF'!M627,'5.GBP NCCF'!M627,'6.Other(Incld) NCCF'!M627)</f>
        <v>0</v>
      </c>
      <c r="N627" s="182">
        <f>SUM('2.CAD NCCF'!N627,'3.USD NCCF'!N627,'4.EUR NCCF'!N627,'5.GBP NCCF'!N627,'6.Other(Incld) NCCF'!N627)</f>
        <v>0</v>
      </c>
      <c r="O627" s="182">
        <f>SUM('2.CAD NCCF'!O627,'3.USD NCCF'!O627,'4.EUR NCCF'!O627,'5.GBP NCCF'!O627,'6.Other(Incld) NCCF'!O627)</f>
        <v>0</v>
      </c>
      <c r="P627" s="182">
        <f>SUM('2.CAD NCCF'!P627,'3.USD NCCF'!P627,'4.EUR NCCF'!P627,'5.GBP NCCF'!P627,'6.Other(Incld) NCCF'!P627)</f>
        <v>0</v>
      </c>
      <c r="Q627" s="182">
        <f>SUM('2.CAD NCCF'!Q627,'3.USD NCCF'!Q627,'4.EUR NCCF'!Q627,'5.GBP NCCF'!Q627,'6.Other(Incld) NCCF'!Q627)</f>
        <v>0</v>
      </c>
      <c r="R627" s="182">
        <f>SUM('2.CAD NCCF'!R627,'3.USD NCCF'!R627,'4.EUR NCCF'!R627,'5.GBP NCCF'!R627,'6.Other(Incld) NCCF'!R627)</f>
        <v>0</v>
      </c>
      <c r="S627" s="182">
        <f>SUM('2.CAD NCCF'!S627,'3.USD NCCF'!S627,'4.EUR NCCF'!S627,'5.GBP NCCF'!S627,'6.Other(Incld) NCCF'!S627)</f>
        <v>0</v>
      </c>
      <c r="T627" s="182">
        <f>SUM('2.CAD NCCF'!T627,'3.USD NCCF'!T627,'4.EUR NCCF'!T627,'5.GBP NCCF'!T627,'6.Other(Incld) NCCF'!T627)</f>
        <v>0</v>
      </c>
      <c r="U627" s="178">
        <f>SUM('2.CAD NCCF'!U627,'3.USD NCCF'!U627,'4.EUR NCCF'!U627,'5.GBP NCCF'!U627,'6.Other(Incld) NCCF'!U627)</f>
        <v>0</v>
      </c>
      <c r="V627" s="183">
        <f>SUM('2.CAD NCCF'!V627,'3.USD NCCF'!V627,'4.EUR NCCF'!V627,'5.GBP NCCF'!V627,'6.Other(Incld) NCCF'!V627)</f>
        <v>0</v>
      </c>
      <c r="W627" s="243">
        <f>SUM('2.CAD NCCF'!W627,'3.USD NCCF'!W627,'4.EUR NCCF'!W627,'5.GBP NCCF'!W627,'6.Other(Incld) NCCF'!W627)</f>
        <v>0</v>
      </c>
      <c r="Y627" s="367"/>
    </row>
    <row r="628" spans="2:25" s="72" customFormat="1" x14ac:dyDescent="0.2">
      <c r="B628" s="25"/>
      <c r="C628" s="23"/>
      <c r="D628" s="23" t="s">
        <v>183</v>
      </c>
      <c r="E628" s="24"/>
      <c r="F628" s="24"/>
      <c r="G628" s="69"/>
      <c r="H628" s="70"/>
      <c r="I628" s="66"/>
      <c r="J628" s="66"/>
      <c r="K628" s="66"/>
      <c r="L628" s="51"/>
      <c r="M628" s="34"/>
      <c r="N628" s="34"/>
      <c r="O628" s="34"/>
      <c r="P628" s="34"/>
      <c r="Q628" s="34"/>
      <c r="R628" s="34"/>
      <c r="S628" s="34"/>
      <c r="T628" s="34"/>
      <c r="U628" s="34"/>
      <c r="V628" s="37"/>
      <c r="W628" s="37"/>
      <c r="Y628" s="584"/>
    </row>
    <row r="629" spans="2:25" s="72" customFormat="1" x14ac:dyDescent="0.2">
      <c r="B629" s="25"/>
      <c r="C629" s="23"/>
      <c r="D629" s="23"/>
      <c r="E629" s="24" t="s">
        <v>184</v>
      </c>
      <c r="F629" s="24"/>
      <c r="G629" s="69">
        <f t="shared" ref="G629:W629" si="136">SUBTOTAL(9,G630:G631)</f>
        <v>0</v>
      </c>
      <c r="H629" s="70">
        <f t="shared" si="136"/>
        <v>0</v>
      </c>
      <c r="I629" s="66">
        <f t="shared" si="136"/>
        <v>0</v>
      </c>
      <c r="J629" s="66">
        <f t="shared" si="136"/>
        <v>0</v>
      </c>
      <c r="K629" s="67">
        <f t="shared" si="136"/>
        <v>0</v>
      </c>
      <c r="L629" s="34">
        <f t="shared" si="136"/>
        <v>0</v>
      </c>
      <c r="M629" s="34">
        <f t="shared" si="136"/>
        <v>0</v>
      </c>
      <c r="N629" s="34">
        <f t="shared" si="136"/>
        <v>0</v>
      </c>
      <c r="O629" s="34">
        <f t="shared" si="136"/>
        <v>0</v>
      </c>
      <c r="P629" s="34">
        <f t="shared" si="136"/>
        <v>0</v>
      </c>
      <c r="Q629" s="34">
        <f t="shared" si="136"/>
        <v>0</v>
      </c>
      <c r="R629" s="34">
        <f t="shared" si="136"/>
        <v>0</v>
      </c>
      <c r="S629" s="34">
        <f t="shared" si="136"/>
        <v>0</v>
      </c>
      <c r="T629" s="34">
        <f t="shared" si="136"/>
        <v>0</v>
      </c>
      <c r="U629" s="34">
        <f t="shared" si="136"/>
        <v>0</v>
      </c>
      <c r="V629" s="34">
        <f t="shared" si="136"/>
        <v>0</v>
      </c>
      <c r="W629" s="33">
        <f t="shared" si="136"/>
        <v>0</v>
      </c>
      <c r="Y629" s="583"/>
    </row>
    <row r="630" spans="2:25" s="72" customFormat="1" outlineLevel="1" x14ac:dyDescent="0.2">
      <c r="B630" s="25"/>
      <c r="C630" s="23"/>
      <c r="D630" s="23"/>
      <c r="E630" s="24"/>
      <c r="F630" s="176" t="s">
        <v>176</v>
      </c>
      <c r="G630" s="190">
        <f>SUM('2.CAD NCCF'!G630,'3.USD NCCF'!G630,'4.EUR NCCF'!G630,'5.GBP NCCF'!G630,'6.Other(Incld) NCCF'!G630)</f>
        <v>0</v>
      </c>
      <c r="H630" s="242">
        <f>SUM('2.CAD NCCF'!H630,'3.USD NCCF'!H630,'4.EUR NCCF'!H630,'5.GBP NCCF'!H630,'6.Other(Incld) NCCF'!H630)</f>
        <v>0</v>
      </c>
      <c r="I630" s="179">
        <f>SUM('2.CAD NCCF'!I630,'3.USD NCCF'!I630,'4.EUR NCCF'!I630,'5.GBP NCCF'!I630,'6.Other(Incld) NCCF'!I630)</f>
        <v>0</v>
      </c>
      <c r="J630" s="179">
        <f>SUM('2.CAD NCCF'!J630,'3.USD NCCF'!J630,'4.EUR NCCF'!J630,'5.GBP NCCF'!J630,'6.Other(Incld) NCCF'!J630)</f>
        <v>0</v>
      </c>
      <c r="K630" s="180">
        <f>SUM('2.CAD NCCF'!K630,'3.USD NCCF'!K630,'4.EUR NCCF'!K630,'5.GBP NCCF'!K630,'6.Other(Incld) NCCF'!K630)</f>
        <v>0</v>
      </c>
      <c r="L630" s="196">
        <f>SUM('2.CAD NCCF'!L630,'3.USD NCCF'!L630,'4.EUR NCCF'!L630,'5.GBP NCCF'!L630,'6.Other(Incld) NCCF'!L630)</f>
        <v>0</v>
      </c>
      <c r="M630" s="182">
        <f>SUM('2.CAD NCCF'!M630,'3.USD NCCF'!M630,'4.EUR NCCF'!M630,'5.GBP NCCF'!M630,'6.Other(Incld) NCCF'!M630)</f>
        <v>0</v>
      </c>
      <c r="N630" s="182">
        <f>SUM('2.CAD NCCF'!N630,'3.USD NCCF'!N630,'4.EUR NCCF'!N630,'5.GBP NCCF'!N630,'6.Other(Incld) NCCF'!N630)</f>
        <v>0</v>
      </c>
      <c r="O630" s="182">
        <f>SUM('2.CAD NCCF'!O630,'3.USD NCCF'!O630,'4.EUR NCCF'!O630,'5.GBP NCCF'!O630,'6.Other(Incld) NCCF'!O630)</f>
        <v>0</v>
      </c>
      <c r="P630" s="182">
        <f>SUM('2.CAD NCCF'!P630,'3.USD NCCF'!P630,'4.EUR NCCF'!P630,'5.GBP NCCF'!P630,'6.Other(Incld) NCCF'!P630)</f>
        <v>0</v>
      </c>
      <c r="Q630" s="182">
        <f>SUM('2.CAD NCCF'!Q630,'3.USD NCCF'!Q630,'4.EUR NCCF'!Q630,'5.GBP NCCF'!Q630,'6.Other(Incld) NCCF'!Q630)</f>
        <v>0</v>
      </c>
      <c r="R630" s="182">
        <f>SUM('2.CAD NCCF'!R630,'3.USD NCCF'!R630,'4.EUR NCCF'!R630,'5.GBP NCCF'!R630,'6.Other(Incld) NCCF'!R630)</f>
        <v>0</v>
      </c>
      <c r="S630" s="182">
        <f>SUM('2.CAD NCCF'!S630,'3.USD NCCF'!S630,'4.EUR NCCF'!S630,'5.GBP NCCF'!S630,'6.Other(Incld) NCCF'!S630)</f>
        <v>0</v>
      </c>
      <c r="T630" s="182">
        <f>SUM('2.CAD NCCF'!T630,'3.USD NCCF'!T630,'4.EUR NCCF'!T630,'5.GBP NCCF'!T630,'6.Other(Incld) NCCF'!T630)</f>
        <v>0</v>
      </c>
      <c r="U630" s="178">
        <f>SUM('2.CAD NCCF'!U630,'3.USD NCCF'!U630,'4.EUR NCCF'!U630,'5.GBP NCCF'!U630,'6.Other(Incld) NCCF'!U630)</f>
        <v>0</v>
      </c>
      <c r="V630" s="183">
        <f>SUM('2.CAD NCCF'!V630,'3.USD NCCF'!V630,'4.EUR NCCF'!V630,'5.GBP NCCF'!V630,'6.Other(Incld) NCCF'!V630)</f>
        <v>0</v>
      </c>
      <c r="W630" s="243">
        <f>SUM('2.CAD NCCF'!W630,'3.USD NCCF'!W630,'4.EUR NCCF'!W630,'5.GBP NCCF'!W630,'6.Other(Incld) NCCF'!W630)</f>
        <v>0</v>
      </c>
      <c r="Y630" s="367"/>
    </row>
    <row r="631" spans="2:25" s="72" customFormat="1" outlineLevel="1" x14ac:dyDescent="0.2">
      <c r="B631" s="25"/>
      <c r="C631" s="23"/>
      <c r="D631" s="23"/>
      <c r="E631" s="24"/>
      <c r="F631" s="176" t="s">
        <v>180</v>
      </c>
      <c r="G631" s="190">
        <f>SUM('2.CAD NCCF'!G631,'3.USD NCCF'!G631,'4.EUR NCCF'!G631,'5.GBP NCCF'!G631,'6.Other(Incld) NCCF'!G631)</f>
        <v>0</v>
      </c>
      <c r="H631" s="242">
        <f>SUM('2.CAD NCCF'!H631,'3.USD NCCF'!H631,'4.EUR NCCF'!H631,'5.GBP NCCF'!H631,'6.Other(Incld) NCCF'!H631)</f>
        <v>0</v>
      </c>
      <c r="I631" s="179">
        <f>SUM('2.CAD NCCF'!I631,'3.USD NCCF'!I631,'4.EUR NCCF'!I631,'5.GBP NCCF'!I631,'6.Other(Incld) NCCF'!I631)</f>
        <v>0</v>
      </c>
      <c r="J631" s="179">
        <f>SUM('2.CAD NCCF'!J631,'3.USD NCCF'!J631,'4.EUR NCCF'!J631,'5.GBP NCCF'!J631,'6.Other(Incld) NCCF'!J631)</f>
        <v>0</v>
      </c>
      <c r="K631" s="180">
        <f>SUM('2.CAD NCCF'!K631,'3.USD NCCF'!K631,'4.EUR NCCF'!K631,'5.GBP NCCF'!K631,'6.Other(Incld) NCCF'!K631)</f>
        <v>0</v>
      </c>
      <c r="L631" s="196">
        <f>SUM('2.CAD NCCF'!L631,'3.USD NCCF'!L631,'4.EUR NCCF'!L631,'5.GBP NCCF'!L631,'6.Other(Incld) NCCF'!L631)</f>
        <v>0</v>
      </c>
      <c r="M631" s="182">
        <f>SUM('2.CAD NCCF'!M631,'3.USD NCCF'!M631,'4.EUR NCCF'!M631,'5.GBP NCCF'!M631,'6.Other(Incld) NCCF'!M631)</f>
        <v>0</v>
      </c>
      <c r="N631" s="182">
        <f>SUM('2.CAD NCCF'!N631,'3.USD NCCF'!N631,'4.EUR NCCF'!N631,'5.GBP NCCF'!N631,'6.Other(Incld) NCCF'!N631)</f>
        <v>0</v>
      </c>
      <c r="O631" s="182">
        <f>SUM('2.CAD NCCF'!O631,'3.USD NCCF'!O631,'4.EUR NCCF'!O631,'5.GBP NCCF'!O631,'6.Other(Incld) NCCF'!O631)</f>
        <v>0</v>
      </c>
      <c r="P631" s="182">
        <f>SUM('2.CAD NCCF'!P631,'3.USD NCCF'!P631,'4.EUR NCCF'!P631,'5.GBP NCCF'!P631,'6.Other(Incld) NCCF'!P631)</f>
        <v>0</v>
      </c>
      <c r="Q631" s="182">
        <f>SUM('2.CAD NCCF'!Q631,'3.USD NCCF'!Q631,'4.EUR NCCF'!Q631,'5.GBP NCCF'!Q631,'6.Other(Incld) NCCF'!Q631)</f>
        <v>0</v>
      </c>
      <c r="R631" s="182">
        <f>SUM('2.CAD NCCF'!R631,'3.USD NCCF'!R631,'4.EUR NCCF'!R631,'5.GBP NCCF'!R631,'6.Other(Incld) NCCF'!R631)</f>
        <v>0</v>
      </c>
      <c r="S631" s="182">
        <f>SUM('2.CAD NCCF'!S631,'3.USD NCCF'!S631,'4.EUR NCCF'!S631,'5.GBP NCCF'!S631,'6.Other(Incld) NCCF'!S631)</f>
        <v>0</v>
      </c>
      <c r="T631" s="182">
        <f>SUM('2.CAD NCCF'!T631,'3.USD NCCF'!T631,'4.EUR NCCF'!T631,'5.GBP NCCF'!T631,'6.Other(Incld) NCCF'!T631)</f>
        <v>0</v>
      </c>
      <c r="U631" s="178">
        <f>SUM('2.CAD NCCF'!U631,'3.USD NCCF'!U631,'4.EUR NCCF'!U631,'5.GBP NCCF'!U631,'6.Other(Incld) NCCF'!U631)</f>
        <v>0</v>
      </c>
      <c r="V631" s="183">
        <f>SUM('2.CAD NCCF'!V631,'3.USD NCCF'!V631,'4.EUR NCCF'!V631,'5.GBP NCCF'!V631,'6.Other(Incld) NCCF'!V631)</f>
        <v>0</v>
      </c>
      <c r="W631" s="243">
        <f>SUM('2.CAD NCCF'!W631,'3.USD NCCF'!W631,'4.EUR NCCF'!W631,'5.GBP NCCF'!W631,'6.Other(Incld) NCCF'!W631)</f>
        <v>0</v>
      </c>
      <c r="Y631" s="367"/>
    </row>
    <row r="632" spans="2:25" s="72" customFormat="1" x14ac:dyDescent="0.2">
      <c r="B632" s="25"/>
      <c r="C632" s="23"/>
      <c r="D632" s="23"/>
      <c r="E632" s="24" t="s">
        <v>185</v>
      </c>
      <c r="F632" s="24"/>
      <c r="G632" s="69">
        <f t="shared" ref="G632:W632" si="137">SUBTOTAL(9,G633:G634)</f>
        <v>0</v>
      </c>
      <c r="H632" s="70">
        <f t="shared" si="137"/>
        <v>0</v>
      </c>
      <c r="I632" s="66">
        <f t="shared" si="137"/>
        <v>0</v>
      </c>
      <c r="J632" s="66">
        <f t="shared" si="137"/>
        <v>0</v>
      </c>
      <c r="K632" s="67">
        <f t="shared" si="137"/>
        <v>0</v>
      </c>
      <c r="L632" s="34">
        <f t="shared" si="137"/>
        <v>0</v>
      </c>
      <c r="M632" s="34">
        <f t="shared" si="137"/>
        <v>0</v>
      </c>
      <c r="N632" s="34">
        <f t="shared" si="137"/>
        <v>0</v>
      </c>
      <c r="O632" s="34">
        <f t="shared" si="137"/>
        <v>0</v>
      </c>
      <c r="P632" s="34">
        <f t="shared" si="137"/>
        <v>0</v>
      </c>
      <c r="Q632" s="34">
        <f t="shared" si="137"/>
        <v>0</v>
      </c>
      <c r="R632" s="34">
        <f t="shared" si="137"/>
        <v>0</v>
      </c>
      <c r="S632" s="34">
        <f t="shared" si="137"/>
        <v>0</v>
      </c>
      <c r="T632" s="34">
        <f t="shared" si="137"/>
        <v>0</v>
      </c>
      <c r="U632" s="34">
        <f t="shared" si="137"/>
        <v>0</v>
      </c>
      <c r="V632" s="34">
        <f t="shared" si="137"/>
        <v>0</v>
      </c>
      <c r="W632" s="33">
        <f t="shared" si="137"/>
        <v>0</v>
      </c>
      <c r="Y632" s="370"/>
    </row>
    <row r="633" spans="2:25" s="72" customFormat="1" outlineLevel="1" x14ac:dyDescent="0.2">
      <c r="B633" s="25"/>
      <c r="C633" s="23"/>
      <c r="D633" s="23"/>
      <c r="E633" s="24"/>
      <c r="F633" s="176" t="s">
        <v>177</v>
      </c>
      <c r="G633" s="190">
        <f>SUM('2.CAD NCCF'!G633,'3.USD NCCF'!G633,'4.EUR NCCF'!G633,'5.GBP NCCF'!G633,'6.Other(Incld) NCCF'!G633)</f>
        <v>0</v>
      </c>
      <c r="H633" s="242">
        <f>SUM('2.CAD NCCF'!H633,'3.USD NCCF'!H633,'4.EUR NCCF'!H633,'5.GBP NCCF'!H633,'6.Other(Incld) NCCF'!H633)</f>
        <v>0</v>
      </c>
      <c r="I633" s="179">
        <f>SUM('2.CAD NCCF'!I633,'3.USD NCCF'!I633,'4.EUR NCCF'!I633,'5.GBP NCCF'!I633,'6.Other(Incld) NCCF'!I633)</f>
        <v>0</v>
      </c>
      <c r="J633" s="179">
        <f>SUM('2.CAD NCCF'!J633,'3.USD NCCF'!J633,'4.EUR NCCF'!J633,'5.GBP NCCF'!J633,'6.Other(Incld) NCCF'!J633)</f>
        <v>0</v>
      </c>
      <c r="K633" s="180">
        <f>SUM('2.CAD NCCF'!K633,'3.USD NCCF'!K633,'4.EUR NCCF'!K633,'5.GBP NCCF'!K633,'6.Other(Incld) NCCF'!K633)</f>
        <v>0</v>
      </c>
      <c r="L633" s="196">
        <f>SUM('2.CAD NCCF'!L633,'3.USD NCCF'!L633,'4.EUR NCCF'!L633,'5.GBP NCCF'!L633,'6.Other(Incld) NCCF'!L633)</f>
        <v>0</v>
      </c>
      <c r="M633" s="199">
        <f>SUM('2.CAD NCCF'!M633,'3.USD NCCF'!M633,'4.EUR NCCF'!M633,'5.GBP NCCF'!M633,'6.Other(Incld) NCCF'!M633)</f>
        <v>0</v>
      </c>
      <c r="N633" s="199">
        <f>SUM('2.CAD NCCF'!N633,'3.USD NCCF'!N633,'4.EUR NCCF'!N633,'5.GBP NCCF'!N633,'6.Other(Incld) NCCF'!N633)</f>
        <v>0</v>
      </c>
      <c r="O633" s="199">
        <f>SUM('2.CAD NCCF'!O633,'3.USD NCCF'!O633,'4.EUR NCCF'!O633,'5.GBP NCCF'!O633,'6.Other(Incld) NCCF'!O633)</f>
        <v>0</v>
      </c>
      <c r="P633" s="199">
        <f>SUM('2.CAD NCCF'!P633,'3.USD NCCF'!P633,'4.EUR NCCF'!P633,'5.GBP NCCF'!P633,'6.Other(Incld) NCCF'!P633)</f>
        <v>0</v>
      </c>
      <c r="Q633" s="199">
        <f>SUM('2.CAD NCCF'!Q633,'3.USD NCCF'!Q633,'4.EUR NCCF'!Q633,'5.GBP NCCF'!Q633,'6.Other(Incld) NCCF'!Q633)</f>
        <v>0</v>
      </c>
      <c r="R633" s="199">
        <f>SUM('2.CAD NCCF'!R633,'3.USD NCCF'!R633,'4.EUR NCCF'!R633,'5.GBP NCCF'!R633,'6.Other(Incld) NCCF'!R633)</f>
        <v>0</v>
      </c>
      <c r="S633" s="199">
        <f>SUM('2.CAD NCCF'!S633,'3.USD NCCF'!S633,'4.EUR NCCF'!S633,'5.GBP NCCF'!S633,'6.Other(Incld) NCCF'!S633)</f>
        <v>0</v>
      </c>
      <c r="T633" s="199">
        <f>SUM('2.CAD NCCF'!T633,'3.USD NCCF'!T633,'4.EUR NCCF'!T633,'5.GBP NCCF'!T633,'6.Other(Incld) NCCF'!T633)</f>
        <v>0</v>
      </c>
      <c r="U633" s="178">
        <f>SUM('2.CAD NCCF'!U633,'3.USD NCCF'!U633,'4.EUR NCCF'!U633,'5.GBP NCCF'!U633,'6.Other(Incld) NCCF'!U633)</f>
        <v>0</v>
      </c>
      <c r="V633" s="183">
        <f>SUM('2.CAD NCCF'!V633,'3.USD NCCF'!V633,'4.EUR NCCF'!V633,'5.GBP NCCF'!V633,'6.Other(Incld) NCCF'!V633)</f>
        <v>0</v>
      </c>
      <c r="W633" s="243">
        <f>SUM('2.CAD NCCF'!W633,'3.USD NCCF'!W633,'4.EUR NCCF'!W633,'5.GBP NCCF'!W633,'6.Other(Incld) NCCF'!W633)</f>
        <v>0</v>
      </c>
      <c r="Y633" s="367"/>
    </row>
    <row r="634" spans="2:25" s="72" customFormat="1" outlineLevel="1" x14ac:dyDescent="0.2">
      <c r="B634" s="25"/>
      <c r="C634" s="23"/>
      <c r="D634" s="23"/>
      <c r="E634" s="24"/>
      <c r="F634" s="176" t="s">
        <v>182</v>
      </c>
      <c r="G634" s="190">
        <f>SUM('2.CAD NCCF'!G634,'3.USD NCCF'!G634,'4.EUR NCCF'!G634,'5.GBP NCCF'!G634,'6.Other(Incld) NCCF'!G634)</f>
        <v>0</v>
      </c>
      <c r="H634" s="242">
        <f>SUM('2.CAD NCCF'!H634,'3.USD NCCF'!H634,'4.EUR NCCF'!H634,'5.GBP NCCF'!H634,'6.Other(Incld) NCCF'!H634)</f>
        <v>0</v>
      </c>
      <c r="I634" s="179">
        <f>SUM('2.CAD NCCF'!I634,'3.USD NCCF'!I634,'4.EUR NCCF'!I634,'5.GBP NCCF'!I634,'6.Other(Incld) NCCF'!I634)</f>
        <v>0</v>
      </c>
      <c r="J634" s="179">
        <f>SUM('2.CAD NCCF'!J634,'3.USD NCCF'!J634,'4.EUR NCCF'!J634,'5.GBP NCCF'!J634,'6.Other(Incld) NCCF'!J634)</f>
        <v>0</v>
      </c>
      <c r="K634" s="180">
        <f>SUM('2.CAD NCCF'!K634,'3.USD NCCF'!K634,'4.EUR NCCF'!K634,'5.GBP NCCF'!K634,'6.Other(Incld) NCCF'!K634)</f>
        <v>0</v>
      </c>
      <c r="L634" s="196">
        <f>SUM('2.CAD NCCF'!L634,'3.USD NCCF'!L634,'4.EUR NCCF'!L634,'5.GBP NCCF'!L634,'6.Other(Incld) NCCF'!L634)</f>
        <v>0</v>
      </c>
      <c r="M634" s="182">
        <f>SUM('2.CAD NCCF'!M634,'3.USD NCCF'!M634,'4.EUR NCCF'!M634,'5.GBP NCCF'!M634,'6.Other(Incld) NCCF'!M634)</f>
        <v>0</v>
      </c>
      <c r="N634" s="182">
        <f>SUM('2.CAD NCCF'!N634,'3.USD NCCF'!N634,'4.EUR NCCF'!N634,'5.GBP NCCF'!N634,'6.Other(Incld) NCCF'!N634)</f>
        <v>0</v>
      </c>
      <c r="O634" s="182">
        <f>SUM('2.CAD NCCF'!O634,'3.USD NCCF'!O634,'4.EUR NCCF'!O634,'5.GBP NCCF'!O634,'6.Other(Incld) NCCF'!O634)</f>
        <v>0</v>
      </c>
      <c r="P634" s="182">
        <f>SUM('2.CAD NCCF'!P634,'3.USD NCCF'!P634,'4.EUR NCCF'!P634,'5.GBP NCCF'!P634,'6.Other(Incld) NCCF'!P634)</f>
        <v>0</v>
      </c>
      <c r="Q634" s="182">
        <f>SUM('2.CAD NCCF'!Q634,'3.USD NCCF'!Q634,'4.EUR NCCF'!Q634,'5.GBP NCCF'!Q634,'6.Other(Incld) NCCF'!Q634)</f>
        <v>0</v>
      </c>
      <c r="R634" s="182">
        <f>SUM('2.CAD NCCF'!R634,'3.USD NCCF'!R634,'4.EUR NCCF'!R634,'5.GBP NCCF'!R634,'6.Other(Incld) NCCF'!R634)</f>
        <v>0</v>
      </c>
      <c r="S634" s="182">
        <f>SUM('2.CAD NCCF'!S634,'3.USD NCCF'!S634,'4.EUR NCCF'!S634,'5.GBP NCCF'!S634,'6.Other(Incld) NCCF'!S634)</f>
        <v>0</v>
      </c>
      <c r="T634" s="182">
        <f>SUM('2.CAD NCCF'!T634,'3.USD NCCF'!T634,'4.EUR NCCF'!T634,'5.GBP NCCF'!T634,'6.Other(Incld) NCCF'!T634)</f>
        <v>0</v>
      </c>
      <c r="U634" s="178">
        <f>SUM('2.CAD NCCF'!U634,'3.USD NCCF'!U634,'4.EUR NCCF'!U634,'5.GBP NCCF'!U634,'6.Other(Incld) NCCF'!U634)</f>
        <v>0</v>
      </c>
      <c r="V634" s="183">
        <f>SUM('2.CAD NCCF'!V634,'3.USD NCCF'!V634,'4.EUR NCCF'!V634,'5.GBP NCCF'!V634,'6.Other(Incld) NCCF'!V634)</f>
        <v>0</v>
      </c>
      <c r="W634" s="243">
        <f>SUM('2.CAD NCCF'!W634,'3.USD NCCF'!W634,'4.EUR NCCF'!W634,'5.GBP NCCF'!W634,'6.Other(Incld) NCCF'!W634)</f>
        <v>0</v>
      </c>
      <c r="Y634" s="367"/>
    </row>
    <row r="635" spans="2:25" s="72" customFormat="1" x14ac:dyDescent="0.2">
      <c r="B635" s="25"/>
      <c r="C635" s="23"/>
      <c r="D635" s="23"/>
      <c r="E635" s="24" t="s">
        <v>186</v>
      </c>
      <c r="F635" s="24"/>
      <c r="G635" s="69">
        <f t="shared" ref="G635:W635" si="138">SUBTOTAL(9,G636:G637)</f>
        <v>0</v>
      </c>
      <c r="H635" s="70">
        <f t="shared" si="138"/>
        <v>0</v>
      </c>
      <c r="I635" s="66">
        <f t="shared" si="138"/>
        <v>0</v>
      </c>
      <c r="J635" s="66">
        <f t="shared" si="138"/>
        <v>0</v>
      </c>
      <c r="K635" s="67">
        <f t="shared" si="138"/>
        <v>0</v>
      </c>
      <c r="L635" s="34">
        <f t="shared" si="138"/>
        <v>0</v>
      </c>
      <c r="M635" s="34">
        <f t="shared" si="138"/>
        <v>0</v>
      </c>
      <c r="N635" s="34">
        <f t="shared" si="138"/>
        <v>0</v>
      </c>
      <c r="O635" s="34">
        <f t="shared" si="138"/>
        <v>0</v>
      </c>
      <c r="P635" s="34">
        <f t="shared" si="138"/>
        <v>0</v>
      </c>
      <c r="Q635" s="34">
        <f t="shared" si="138"/>
        <v>0</v>
      </c>
      <c r="R635" s="34">
        <f t="shared" si="138"/>
        <v>0</v>
      </c>
      <c r="S635" s="34">
        <f t="shared" si="138"/>
        <v>0</v>
      </c>
      <c r="T635" s="34">
        <f t="shared" si="138"/>
        <v>0</v>
      </c>
      <c r="U635" s="34">
        <f t="shared" si="138"/>
        <v>0</v>
      </c>
      <c r="V635" s="34">
        <f t="shared" si="138"/>
        <v>0</v>
      </c>
      <c r="W635" s="33">
        <f t="shared" si="138"/>
        <v>0</v>
      </c>
      <c r="Y635" s="370"/>
    </row>
    <row r="636" spans="2:25" s="72" customFormat="1" outlineLevel="1" x14ac:dyDescent="0.2">
      <c r="B636" s="25"/>
      <c r="C636" s="23"/>
      <c r="D636" s="23"/>
      <c r="E636" s="24"/>
      <c r="F636" s="176" t="s">
        <v>178</v>
      </c>
      <c r="G636" s="190">
        <f>SUM('2.CAD NCCF'!G636,'3.USD NCCF'!G636,'4.EUR NCCF'!G636,'5.GBP NCCF'!G636,'6.Other(Incld) NCCF'!G636)</f>
        <v>0</v>
      </c>
      <c r="H636" s="242">
        <f>SUM('2.CAD NCCF'!H636,'3.USD NCCF'!H636,'4.EUR NCCF'!H636,'5.GBP NCCF'!H636,'6.Other(Incld) NCCF'!H636)</f>
        <v>0</v>
      </c>
      <c r="I636" s="179">
        <f>SUM('2.CAD NCCF'!I636,'3.USD NCCF'!I636,'4.EUR NCCF'!I636,'5.GBP NCCF'!I636,'6.Other(Incld) NCCF'!I636)</f>
        <v>0</v>
      </c>
      <c r="J636" s="179">
        <f>SUM('2.CAD NCCF'!J636,'3.USD NCCF'!J636,'4.EUR NCCF'!J636,'5.GBP NCCF'!J636,'6.Other(Incld) NCCF'!J636)</f>
        <v>0</v>
      </c>
      <c r="K636" s="180">
        <f>SUM('2.CAD NCCF'!K636,'3.USD NCCF'!K636,'4.EUR NCCF'!K636,'5.GBP NCCF'!K636,'6.Other(Incld) NCCF'!K636)</f>
        <v>0</v>
      </c>
      <c r="L636" s="196">
        <f>SUM('2.CAD NCCF'!L636,'3.USD NCCF'!L636,'4.EUR NCCF'!L636,'5.GBP NCCF'!L636,'6.Other(Incld) NCCF'!L636)</f>
        <v>0</v>
      </c>
      <c r="M636" s="182">
        <f>SUM('2.CAD NCCF'!M636,'3.USD NCCF'!M636,'4.EUR NCCF'!M636,'5.GBP NCCF'!M636,'6.Other(Incld) NCCF'!M636)</f>
        <v>0</v>
      </c>
      <c r="N636" s="182">
        <f>SUM('2.CAD NCCF'!N636,'3.USD NCCF'!N636,'4.EUR NCCF'!N636,'5.GBP NCCF'!N636,'6.Other(Incld) NCCF'!N636)</f>
        <v>0</v>
      </c>
      <c r="O636" s="182">
        <f>SUM('2.CAD NCCF'!O636,'3.USD NCCF'!O636,'4.EUR NCCF'!O636,'5.GBP NCCF'!O636,'6.Other(Incld) NCCF'!O636)</f>
        <v>0</v>
      </c>
      <c r="P636" s="182">
        <f>SUM('2.CAD NCCF'!P636,'3.USD NCCF'!P636,'4.EUR NCCF'!P636,'5.GBP NCCF'!P636,'6.Other(Incld) NCCF'!P636)</f>
        <v>0</v>
      </c>
      <c r="Q636" s="182">
        <f>SUM('2.CAD NCCF'!Q636,'3.USD NCCF'!Q636,'4.EUR NCCF'!Q636,'5.GBP NCCF'!Q636,'6.Other(Incld) NCCF'!Q636)</f>
        <v>0</v>
      </c>
      <c r="R636" s="182">
        <f>SUM('2.CAD NCCF'!R636,'3.USD NCCF'!R636,'4.EUR NCCF'!R636,'5.GBP NCCF'!R636,'6.Other(Incld) NCCF'!R636)</f>
        <v>0</v>
      </c>
      <c r="S636" s="182">
        <f>SUM('2.CAD NCCF'!S636,'3.USD NCCF'!S636,'4.EUR NCCF'!S636,'5.GBP NCCF'!S636,'6.Other(Incld) NCCF'!S636)</f>
        <v>0</v>
      </c>
      <c r="T636" s="182">
        <f>SUM('2.CAD NCCF'!T636,'3.USD NCCF'!T636,'4.EUR NCCF'!T636,'5.GBP NCCF'!T636,'6.Other(Incld) NCCF'!T636)</f>
        <v>0</v>
      </c>
      <c r="U636" s="178">
        <f>SUM('2.CAD NCCF'!U636,'3.USD NCCF'!U636,'4.EUR NCCF'!U636,'5.GBP NCCF'!U636,'6.Other(Incld) NCCF'!U636)</f>
        <v>0</v>
      </c>
      <c r="V636" s="183">
        <f>SUM('2.CAD NCCF'!V636,'3.USD NCCF'!V636,'4.EUR NCCF'!V636,'5.GBP NCCF'!V636,'6.Other(Incld) NCCF'!V636)</f>
        <v>0</v>
      </c>
      <c r="W636" s="243">
        <f>SUM('2.CAD NCCF'!W636,'3.USD NCCF'!W636,'4.EUR NCCF'!W636,'5.GBP NCCF'!W636,'6.Other(Incld) NCCF'!W636)</f>
        <v>0</v>
      </c>
      <c r="Y636" s="367"/>
    </row>
    <row r="637" spans="2:25" s="72" customFormat="1" outlineLevel="1" x14ac:dyDescent="0.2">
      <c r="B637" s="25"/>
      <c r="C637" s="23"/>
      <c r="D637" s="23"/>
      <c r="E637" s="24"/>
      <c r="F637" s="176" t="s">
        <v>181</v>
      </c>
      <c r="G637" s="190">
        <f>SUM('2.CAD NCCF'!G637,'3.USD NCCF'!G637,'4.EUR NCCF'!G637,'5.GBP NCCF'!G637,'6.Other(Incld) NCCF'!G637)</f>
        <v>0</v>
      </c>
      <c r="H637" s="242">
        <f>SUM('2.CAD NCCF'!H637,'3.USD NCCF'!H637,'4.EUR NCCF'!H637,'5.GBP NCCF'!H637,'6.Other(Incld) NCCF'!H637)</f>
        <v>0</v>
      </c>
      <c r="I637" s="179">
        <f>SUM('2.CAD NCCF'!I637,'3.USD NCCF'!I637,'4.EUR NCCF'!I637,'5.GBP NCCF'!I637,'6.Other(Incld) NCCF'!I637)</f>
        <v>0</v>
      </c>
      <c r="J637" s="179">
        <f>SUM('2.CAD NCCF'!J637,'3.USD NCCF'!J637,'4.EUR NCCF'!J637,'5.GBP NCCF'!J637,'6.Other(Incld) NCCF'!J637)</f>
        <v>0</v>
      </c>
      <c r="K637" s="180">
        <f>SUM('2.CAD NCCF'!K637,'3.USD NCCF'!K637,'4.EUR NCCF'!K637,'5.GBP NCCF'!K637,'6.Other(Incld) NCCF'!K637)</f>
        <v>0</v>
      </c>
      <c r="L637" s="196">
        <f>SUM('2.CAD NCCF'!L637,'3.USD NCCF'!L637,'4.EUR NCCF'!L637,'5.GBP NCCF'!L637,'6.Other(Incld) NCCF'!L637)</f>
        <v>0</v>
      </c>
      <c r="M637" s="182">
        <f>SUM('2.CAD NCCF'!M637,'3.USD NCCF'!M637,'4.EUR NCCF'!M637,'5.GBP NCCF'!M637,'6.Other(Incld) NCCF'!M637)</f>
        <v>0</v>
      </c>
      <c r="N637" s="182">
        <f>SUM('2.CAD NCCF'!N637,'3.USD NCCF'!N637,'4.EUR NCCF'!N637,'5.GBP NCCF'!N637,'6.Other(Incld) NCCF'!N637)</f>
        <v>0</v>
      </c>
      <c r="O637" s="182">
        <f>SUM('2.CAD NCCF'!O637,'3.USD NCCF'!O637,'4.EUR NCCF'!O637,'5.GBP NCCF'!O637,'6.Other(Incld) NCCF'!O637)</f>
        <v>0</v>
      </c>
      <c r="P637" s="182">
        <f>SUM('2.CAD NCCF'!P637,'3.USD NCCF'!P637,'4.EUR NCCF'!P637,'5.GBP NCCF'!P637,'6.Other(Incld) NCCF'!P637)</f>
        <v>0</v>
      </c>
      <c r="Q637" s="182">
        <f>SUM('2.CAD NCCF'!Q637,'3.USD NCCF'!Q637,'4.EUR NCCF'!Q637,'5.GBP NCCF'!Q637,'6.Other(Incld) NCCF'!Q637)</f>
        <v>0</v>
      </c>
      <c r="R637" s="182">
        <f>SUM('2.CAD NCCF'!R637,'3.USD NCCF'!R637,'4.EUR NCCF'!R637,'5.GBP NCCF'!R637,'6.Other(Incld) NCCF'!R637)</f>
        <v>0</v>
      </c>
      <c r="S637" s="182">
        <f>SUM('2.CAD NCCF'!S637,'3.USD NCCF'!S637,'4.EUR NCCF'!S637,'5.GBP NCCF'!S637,'6.Other(Incld) NCCF'!S637)</f>
        <v>0</v>
      </c>
      <c r="T637" s="182">
        <f>SUM('2.CAD NCCF'!T637,'3.USD NCCF'!T637,'4.EUR NCCF'!T637,'5.GBP NCCF'!T637,'6.Other(Incld) NCCF'!T637)</f>
        <v>0</v>
      </c>
      <c r="U637" s="178">
        <f>SUM('2.CAD NCCF'!U637,'3.USD NCCF'!U637,'4.EUR NCCF'!U637,'5.GBP NCCF'!U637,'6.Other(Incld) NCCF'!U637)</f>
        <v>0</v>
      </c>
      <c r="V637" s="183">
        <f>SUM('2.CAD NCCF'!V637,'3.USD NCCF'!V637,'4.EUR NCCF'!V637,'5.GBP NCCF'!V637,'6.Other(Incld) NCCF'!V637)</f>
        <v>0</v>
      </c>
      <c r="W637" s="243">
        <f>SUM('2.CAD NCCF'!W637,'3.USD NCCF'!W637,'4.EUR NCCF'!W637,'5.GBP NCCF'!W637,'6.Other(Incld) NCCF'!W637)</f>
        <v>0</v>
      </c>
      <c r="Y637" s="367"/>
    </row>
    <row r="638" spans="2:25" s="72" customFormat="1" x14ac:dyDescent="0.2">
      <c r="B638" s="25"/>
      <c r="C638" s="23"/>
      <c r="D638" s="23"/>
      <c r="E638" s="24" t="s">
        <v>187</v>
      </c>
      <c r="F638" s="24"/>
      <c r="G638" s="69">
        <f t="shared" ref="G638:W638" si="139">SUBTOTAL(9,G639:G640)</f>
        <v>0</v>
      </c>
      <c r="H638" s="70">
        <f t="shared" si="139"/>
        <v>0</v>
      </c>
      <c r="I638" s="66">
        <f t="shared" si="139"/>
        <v>0</v>
      </c>
      <c r="J638" s="66">
        <f t="shared" si="139"/>
        <v>0</v>
      </c>
      <c r="K638" s="67">
        <f t="shared" si="139"/>
        <v>0</v>
      </c>
      <c r="L638" s="34">
        <f t="shared" si="139"/>
        <v>0</v>
      </c>
      <c r="M638" s="34">
        <f t="shared" si="139"/>
        <v>0</v>
      </c>
      <c r="N638" s="34">
        <f t="shared" si="139"/>
        <v>0</v>
      </c>
      <c r="O638" s="34">
        <f t="shared" si="139"/>
        <v>0</v>
      </c>
      <c r="P638" s="34">
        <f t="shared" si="139"/>
        <v>0</v>
      </c>
      <c r="Q638" s="34">
        <f t="shared" si="139"/>
        <v>0</v>
      </c>
      <c r="R638" s="34">
        <f t="shared" si="139"/>
        <v>0</v>
      </c>
      <c r="S638" s="34">
        <f t="shared" si="139"/>
        <v>0</v>
      </c>
      <c r="T638" s="34">
        <f t="shared" si="139"/>
        <v>0</v>
      </c>
      <c r="U638" s="34">
        <f t="shared" si="139"/>
        <v>0</v>
      </c>
      <c r="V638" s="34">
        <f t="shared" si="139"/>
        <v>0</v>
      </c>
      <c r="W638" s="33">
        <f t="shared" si="139"/>
        <v>0</v>
      </c>
      <c r="Y638" s="370"/>
    </row>
    <row r="639" spans="2:25" s="72" customFormat="1" outlineLevel="1" x14ac:dyDescent="0.2">
      <c r="B639" s="25"/>
      <c r="C639" s="23"/>
      <c r="D639" s="23"/>
      <c r="E639" s="24"/>
      <c r="F639" s="176" t="s">
        <v>179</v>
      </c>
      <c r="G639" s="190">
        <f>SUM('2.CAD NCCF'!G639,'3.USD NCCF'!G639,'4.EUR NCCF'!G639,'5.GBP NCCF'!G639,'6.Other(Incld) NCCF'!G639)</f>
        <v>0</v>
      </c>
      <c r="H639" s="242">
        <f>SUM('2.CAD NCCF'!H639,'3.USD NCCF'!H639,'4.EUR NCCF'!H639,'5.GBP NCCF'!H639,'6.Other(Incld) NCCF'!H639)</f>
        <v>0</v>
      </c>
      <c r="I639" s="179">
        <f>SUM('2.CAD NCCF'!I639,'3.USD NCCF'!I639,'4.EUR NCCF'!I639,'5.GBP NCCF'!I639,'6.Other(Incld) NCCF'!I639)</f>
        <v>0</v>
      </c>
      <c r="J639" s="179">
        <f>SUM('2.CAD NCCF'!J639,'3.USD NCCF'!J639,'4.EUR NCCF'!J639,'5.GBP NCCF'!J639,'6.Other(Incld) NCCF'!J639)</f>
        <v>0</v>
      </c>
      <c r="K639" s="180">
        <f>SUM('2.CAD NCCF'!K639,'3.USD NCCF'!K639,'4.EUR NCCF'!K639,'5.GBP NCCF'!K639,'6.Other(Incld) NCCF'!K639)</f>
        <v>0</v>
      </c>
      <c r="L639" s="196">
        <f>SUM('2.CAD NCCF'!L639,'3.USD NCCF'!L639,'4.EUR NCCF'!L639,'5.GBP NCCF'!L639,'6.Other(Incld) NCCF'!L639)</f>
        <v>0</v>
      </c>
      <c r="M639" s="182">
        <f>SUM('2.CAD NCCF'!M639,'3.USD NCCF'!M639,'4.EUR NCCF'!M639,'5.GBP NCCF'!M639,'6.Other(Incld) NCCF'!M639)</f>
        <v>0</v>
      </c>
      <c r="N639" s="182">
        <f>SUM('2.CAD NCCF'!N639,'3.USD NCCF'!N639,'4.EUR NCCF'!N639,'5.GBP NCCF'!N639,'6.Other(Incld) NCCF'!N639)</f>
        <v>0</v>
      </c>
      <c r="O639" s="182">
        <f>SUM('2.CAD NCCF'!O639,'3.USD NCCF'!O639,'4.EUR NCCF'!O639,'5.GBP NCCF'!O639,'6.Other(Incld) NCCF'!O639)</f>
        <v>0</v>
      </c>
      <c r="P639" s="182">
        <f>SUM('2.CAD NCCF'!P639,'3.USD NCCF'!P639,'4.EUR NCCF'!P639,'5.GBP NCCF'!P639,'6.Other(Incld) NCCF'!P639)</f>
        <v>0</v>
      </c>
      <c r="Q639" s="182">
        <f>SUM('2.CAD NCCF'!Q639,'3.USD NCCF'!Q639,'4.EUR NCCF'!Q639,'5.GBP NCCF'!Q639,'6.Other(Incld) NCCF'!Q639)</f>
        <v>0</v>
      </c>
      <c r="R639" s="182">
        <f>SUM('2.CAD NCCF'!R639,'3.USD NCCF'!R639,'4.EUR NCCF'!R639,'5.GBP NCCF'!R639,'6.Other(Incld) NCCF'!R639)</f>
        <v>0</v>
      </c>
      <c r="S639" s="182">
        <f>SUM('2.CAD NCCF'!S639,'3.USD NCCF'!S639,'4.EUR NCCF'!S639,'5.GBP NCCF'!S639,'6.Other(Incld) NCCF'!S639)</f>
        <v>0</v>
      </c>
      <c r="T639" s="182">
        <f>SUM('2.CAD NCCF'!T639,'3.USD NCCF'!T639,'4.EUR NCCF'!T639,'5.GBP NCCF'!T639,'6.Other(Incld) NCCF'!T639)</f>
        <v>0</v>
      </c>
      <c r="U639" s="178">
        <f>SUM('2.CAD NCCF'!U639,'3.USD NCCF'!U639,'4.EUR NCCF'!U639,'5.GBP NCCF'!U639,'6.Other(Incld) NCCF'!U639)</f>
        <v>0</v>
      </c>
      <c r="V639" s="183">
        <f>SUM('2.CAD NCCF'!V639,'3.USD NCCF'!V639,'4.EUR NCCF'!V639,'5.GBP NCCF'!V639,'6.Other(Incld) NCCF'!V639)</f>
        <v>0</v>
      </c>
      <c r="W639" s="243">
        <f>SUM('2.CAD NCCF'!W639,'3.USD NCCF'!W639,'4.EUR NCCF'!W639,'5.GBP NCCF'!W639,'6.Other(Incld) NCCF'!W639)</f>
        <v>0</v>
      </c>
      <c r="Y639" s="367"/>
    </row>
    <row r="640" spans="2:25" s="72" customFormat="1" outlineLevel="1" x14ac:dyDescent="0.2">
      <c r="B640" s="25"/>
      <c r="C640" s="23"/>
      <c r="D640" s="23"/>
      <c r="E640" s="24"/>
      <c r="F640" s="176" t="s">
        <v>188</v>
      </c>
      <c r="G640" s="190">
        <f>SUM('2.CAD NCCF'!G640,'3.USD NCCF'!G640,'4.EUR NCCF'!G640,'5.GBP NCCF'!G640,'6.Other(Incld) NCCF'!G640)</f>
        <v>0</v>
      </c>
      <c r="H640" s="242">
        <f>SUM('2.CAD NCCF'!H640,'3.USD NCCF'!H640,'4.EUR NCCF'!H640,'5.GBP NCCF'!H640,'6.Other(Incld) NCCF'!H640)</f>
        <v>0</v>
      </c>
      <c r="I640" s="179">
        <f>SUM('2.CAD NCCF'!I640,'3.USD NCCF'!I640,'4.EUR NCCF'!I640,'5.GBP NCCF'!I640,'6.Other(Incld) NCCF'!I640)</f>
        <v>0</v>
      </c>
      <c r="J640" s="179">
        <f>SUM('2.CAD NCCF'!J640,'3.USD NCCF'!J640,'4.EUR NCCF'!J640,'5.GBP NCCF'!J640,'6.Other(Incld) NCCF'!J640)</f>
        <v>0</v>
      </c>
      <c r="K640" s="180">
        <f>SUM('2.CAD NCCF'!K640,'3.USD NCCF'!K640,'4.EUR NCCF'!K640,'5.GBP NCCF'!K640,'6.Other(Incld) NCCF'!K640)</f>
        <v>0</v>
      </c>
      <c r="L640" s="196">
        <f>SUM('2.CAD NCCF'!L640,'3.USD NCCF'!L640,'4.EUR NCCF'!L640,'5.GBP NCCF'!L640,'6.Other(Incld) NCCF'!L640)</f>
        <v>0</v>
      </c>
      <c r="M640" s="182">
        <f>SUM('2.CAD NCCF'!M640,'3.USD NCCF'!M640,'4.EUR NCCF'!M640,'5.GBP NCCF'!M640,'6.Other(Incld) NCCF'!M640)</f>
        <v>0</v>
      </c>
      <c r="N640" s="182">
        <f>SUM('2.CAD NCCF'!N640,'3.USD NCCF'!N640,'4.EUR NCCF'!N640,'5.GBP NCCF'!N640,'6.Other(Incld) NCCF'!N640)</f>
        <v>0</v>
      </c>
      <c r="O640" s="182">
        <f>SUM('2.CAD NCCF'!O640,'3.USD NCCF'!O640,'4.EUR NCCF'!O640,'5.GBP NCCF'!O640,'6.Other(Incld) NCCF'!O640)</f>
        <v>0</v>
      </c>
      <c r="P640" s="182">
        <f>SUM('2.CAD NCCF'!P640,'3.USD NCCF'!P640,'4.EUR NCCF'!P640,'5.GBP NCCF'!P640,'6.Other(Incld) NCCF'!P640)</f>
        <v>0</v>
      </c>
      <c r="Q640" s="182">
        <f>SUM('2.CAD NCCF'!Q640,'3.USD NCCF'!Q640,'4.EUR NCCF'!Q640,'5.GBP NCCF'!Q640,'6.Other(Incld) NCCF'!Q640)</f>
        <v>0</v>
      </c>
      <c r="R640" s="182">
        <f>SUM('2.CAD NCCF'!R640,'3.USD NCCF'!R640,'4.EUR NCCF'!R640,'5.GBP NCCF'!R640,'6.Other(Incld) NCCF'!R640)</f>
        <v>0</v>
      </c>
      <c r="S640" s="182">
        <f>SUM('2.CAD NCCF'!S640,'3.USD NCCF'!S640,'4.EUR NCCF'!S640,'5.GBP NCCF'!S640,'6.Other(Incld) NCCF'!S640)</f>
        <v>0</v>
      </c>
      <c r="T640" s="182">
        <f>SUM('2.CAD NCCF'!T640,'3.USD NCCF'!T640,'4.EUR NCCF'!T640,'5.GBP NCCF'!T640,'6.Other(Incld) NCCF'!T640)</f>
        <v>0</v>
      </c>
      <c r="U640" s="178">
        <f>SUM('2.CAD NCCF'!U640,'3.USD NCCF'!U640,'4.EUR NCCF'!U640,'5.GBP NCCF'!U640,'6.Other(Incld) NCCF'!U640)</f>
        <v>0</v>
      </c>
      <c r="V640" s="183">
        <f>SUM('2.CAD NCCF'!V640,'3.USD NCCF'!V640,'4.EUR NCCF'!V640,'5.GBP NCCF'!V640,'6.Other(Incld) NCCF'!V640)</f>
        <v>0</v>
      </c>
      <c r="W640" s="243">
        <f>SUM('2.CAD NCCF'!W640,'3.USD NCCF'!W640,'4.EUR NCCF'!W640,'5.GBP NCCF'!W640,'6.Other(Incld) NCCF'!W640)</f>
        <v>0</v>
      </c>
      <c r="Y640" s="367"/>
    </row>
    <row r="641" spans="2:40" s="72" customFormat="1" x14ac:dyDescent="0.2">
      <c r="B641" s="25"/>
      <c r="C641" s="23"/>
      <c r="D641" s="23"/>
      <c r="E641" s="24" t="s">
        <v>341</v>
      </c>
      <c r="F641" s="24"/>
      <c r="G641" s="69">
        <f t="shared" ref="G641:W641" si="140">SUBTOTAL(9,G642:G643)</f>
        <v>0</v>
      </c>
      <c r="H641" s="70">
        <f t="shared" si="140"/>
        <v>0</v>
      </c>
      <c r="I641" s="66">
        <f t="shared" si="140"/>
        <v>0</v>
      </c>
      <c r="J641" s="66">
        <f t="shared" si="140"/>
        <v>0</v>
      </c>
      <c r="K641" s="67">
        <f t="shared" si="140"/>
        <v>0</v>
      </c>
      <c r="L641" s="34">
        <f t="shared" si="140"/>
        <v>0</v>
      </c>
      <c r="M641" s="34">
        <f t="shared" si="140"/>
        <v>0</v>
      </c>
      <c r="N641" s="34">
        <f t="shared" si="140"/>
        <v>0</v>
      </c>
      <c r="O641" s="34">
        <f t="shared" si="140"/>
        <v>0</v>
      </c>
      <c r="P641" s="34">
        <f t="shared" si="140"/>
        <v>0</v>
      </c>
      <c r="Q641" s="34">
        <f t="shared" si="140"/>
        <v>0</v>
      </c>
      <c r="R641" s="34">
        <f t="shared" si="140"/>
        <v>0</v>
      </c>
      <c r="S641" s="34">
        <f t="shared" si="140"/>
        <v>0</v>
      </c>
      <c r="T641" s="34">
        <f t="shared" si="140"/>
        <v>0</v>
      </c>
      <c r="U641" s="34">
        <f t="shared" si="140"/>
        <v>0</v>
      </c>
      <c r="V641" s="34">
        <f t="shared" si="140"/>
        <v>0</v>
      </c>
      <c r="W641" s="33">
        <f t="shared" si="140"/>
        <v>0</v>
      </c>
      <c r="Y641" s="370"/>
    </row>
    <row r="642" spans="2:40" s="72" customFormat="1" outlineLevel="1" x14ac:dyDescent="0.2">
      <c r="B642" s="25"/>
      <c r="C642" s="23"/>
      <c r="D642" s="23"/>
      <c r="E642" s="24"/>
      <c r="F642" s="176" t="s">
        <v>342</v>
      </c>
      <c r="G642" s="190">
        <f>SUM('2.CAD NCCF'!G642,'3.USD NCCF'!G642,'4.EUR NCCF'!G642,'5.GBP NCCF'!G642,'6.Other(Incld) NCCF'!G642)</f>
        <v>0</v>
      </c>
      <c r="H642" s="242">
        <f>SUM('2.CAD NCCF'!H642,'3.USD NCCF'!H642,'4.EUR NCCF'!H642,'5.GBP NCCF'!H642,'6.Other(Incld) NCCF'!H642)</f>
        <v>0</v>
      </c>
      <c r="I642" s="179">
        <f>SUM('2.CAD NCCF'!I642,'3.USD NCCF'!I642,'4.EUR NCCF'!I642,'5.GBP NCCF'!I642,'6.Other(Incld) NCCF'!I642)</f>
        <v>0</v>
      </c>
      <c r="J642" s="179">
        <f>SUM('2.CAD NCCF'!J642,'3.USD NCCF'!J642,'4.EUR NCCF'!J642,'5.GBP NCCF'!J642,'6.Other(Incld) NCCF'!J642)</f>
        <v>0</v>
      </c>
      <c r="K642" s="180">
        <f>SUM('2.CAD NCCF'!K642,'3.USD NCCF'!K642,'4.EUR NCCF'!K642,'5.GBP NCCF'!K642,'6.Other(Incld) NCCF'!K642)</f>
        <v>0</v>
      </c>
      <c r="L642" s="196">
        <f>SUM('2.CAD NCCF'!L642,'3.USD NCCF'!L642,'4.EUR NCCF'!L642,'5.GBP NCCF'!L642,'6.Other(Incld) NCCF'!L642)</f>
        <v>0</v>
      </c>
      <c r="M642" s="182">
        <f>SUM('2.CAD NCCF'!M642,'3.USD NCCF'!M642,'4.EUR NCCF'!M642,'5.GBP NCCF'!M642,'6.Other(Incld) NCCF'!M642)</f>
        <v>0</v>
      </c>
      <c r="N642" s="182">
        <f>SUM('2.CAD NCCF'!N642,'3.USD NCCF'!N642,'4.EUR NCCF'!N642,'5.GBP NCCF'!N642,'6.Other(Incld) NCCF'!N642)</f>
        <v>0</v>
      </c>
      <c r="O642" s="182">
        <f>SUM('2.CAD NCCF'!O642,'3.USD NCCF'!O642,'4.EUR NCCF'!O642,'5.GBP NCCF'!O642,'6.Other(Incld) NCCF'!O642)</f>
        <v>0</v>
      </c>
      <c r="P642" s="182">
        <f>SUM('2.CAD NCCF'!P642,'3.USD NCCF'!P642,'4.EUR NCCF'!P642,'5.GBP NCCF'!P642,'6.Other(Incld) NCCF'!P642)</f>
        <v>0</v>
      </c>
      <c r="Q642" s="182">
        <f>SUM('2.CAD NCCF'!Q642,'3.USD NCCF'!Q642,'4.EUR NCCF'!Q642,'5.GBP NCCF'!Q642,'6.Other(Incld) NCCF'!Q642)</f>
        <v>0</v>
      </c>
      <c r="R642" s="182">
        <f>SUM('2.CAD NCCF'!R642,'3.USD NCCF'!R642,'4.EUR NCCF'!R642,'5.GBP NCCF'!R642,'6.Other(Incld) NCCF'!R642)</f>
        <v>0</v>
      </c>
      <c r="S642" s="182">
        <f>SUM('2.CAD NCCF'!S642,'3.USD NCCF'!S642,'4.EUR NCCF'!S642,'5.GBP NCCF'!S642,'6.Other(Incld) NCCF'!S642)</f>
        <v>0</v>
      </c>
      <c r="T642" s="182">
        <f>SUM('2.CAD NCCF'!T642,'3.USD NCCF'!T642,'4.EUR NCCF'!T642,'5.GBP NCCF'!T642,'6.Other(Incld) NCCF'!T642)</f>
        <v>0</v>
      </c>
      <c r="U642" s="178">
        <f>SUM('2.CAD NCCF'!U642,'3.USD NCCF'!U642,'4.EUR NCCF'!U642,'5.GBP NCCF'!U642,'6.Other(Incld) NCCF'!U642)</f>
        <v>0</v>
      </c>
      <c r="V642" s="183">
        <f>SUM('2.CAD NCCF'!V642,'3.USD NCCF'!V642,'4.EUR NCCF'!V642,'5.GBP NCCF'!V642,'6.Other(Incld) NCCF'!V642)</f>
        <v>0</v>
      </c>
      <c r="W642" s="243">
        <f>SUM('2.CAD NCCF'!W642,'3.USD NCCF'!W642,'4.EUR NCCF'!W642,'5.GBP NCCF'!W642,'6.Other(Incld) NCCF'!W642)</f>
        <v>0</v>
      </c>
      <c r="Y642" s="367"/>
    </row>
    <row r="643" spans="2:40" s="72" customFormat="1" outlineLevel="1" x14ac:dyDescent="0.2">
      <c r="B643" s="25"/>
      <c r="C643" s="23"/>
      <c r="D643" s="23"/>
      <c r="E643" s="24"/>
      <c r="F643" s="176" t="s">
        <v>343</v>
      </c>
      <c r="G643" s="190">
        <f>SUM('2.CAD NCCF'!G643,'3.USD NCCF'!G643,'4.EUR NCCF'!G643,'5.GBP NCCF'!G643,'6.Other(Incld) NCCF'!G643)</f>
        <v>0</v>
      </c>
      <c r="H643" s="242">
        <f>SUM('2.CAD NCCF'!H643,'3.USD NCCF'!H643,'4.EUR NCCF'!H643,'5.GBP NCCF'!H643,'6.Other(Incld) NCCF'!H643)</f>
        <v>0</v>
      </c>
      <c r="I643" s="179">
        <f>SUM('2.CAD NCCF'!I643,'3.USD NCCF'!I643,'4.EUR NCCF'!I643,'5.GBP NCCF'!I643,'6.Other(Incld) NCCF'!I643)</f>
        <v>0</v>
      </c>
      <c r="J643" s="179">
        <f>SUM('2.CAD NCCF'!J643,'3.USD NCCF'!J643,'4.EUR NCCF'!J643,'5.GBP NCCF'!J643,'6.Other(Incld) NCCF'!J643)</f>
        <v>0</v>
      </c>
      <c r="K643" s="180">
        <f>SUM('2.CAD NCCF'!K643,'3.USD NCCF'!K643,'4.EUR NCCF'!K643,'5.GBP NCCF'!K643,'6.Other(Incld) NCCF'!K643)</f>
        <v>0</v>
      </c>
      <c r="L643" s="196">
        <f>SUM('2.CAD NCCF'!L643,'3.USD NCCF'!L643,'4.EUR NCCF'!L643,'5.GBP NCCF'!L643,'6.Other(Incld) NCCF'!L643)</f>
        <v>0</v>
      </c>
      <c r="M643" s="200">
        <f>SUM('2.CAD NCCF'!M643,'3.USD NCCF'!M643,'4.EUR NCCF'!M643,'5.GBP NCCF'!M643,'6.Other(Incld) NCCF'!M643)</f>
        <v>0</v>
      </c>
      <c r="N643" s="200">
        <f>SUM('2.CAD NCCF'!N643,'3.USD NCCF'!N643,'4.EUR NCCF'!N643,'5.GBP NCCF'!N643,'6.Other(Incld) NCCF'!N643)</f>
        <v>0</v>
      </c>
      <c r="O643" s="200">
        <f>SUM('2.CAD NCCF'!O643,'3.USD NCCF'!O643,'4.EUR NCCF'!O643,'5.GBP NCCF'!O643,'6.Other(Incld) NCCF'!O643)</f>
        <v>0</v>
      </c>
      <c r="P643" s="200">
        <f>SUM('2.CAD NCCF'!P643,'3.USD NCCF'!P643,'4.EUR NCCF'!P643,'5.GBP NCCF'!P643,'6.Other(Incld) NCCF'!P643)</f>
        <v>0</v>
      </c>
      <c r="Q643" s="200">
        <f>SUM('2.CAD NCCF'!Q643,'3.USD NCCF'!Q643,'4.EUR NCCF'!Q643,'5.GBP NCCF'!Q643,'6.Other(Incld) NCCF'!Q643)</f>
        <v>0</v>
      </c>
      <c r="R643" s="200">
        <f>SUM('2.CAD NCCF'!R643,'3.USD NCCF'!R643,'4.EUR NCCF'!R643,'5.GBP NCCF'!R643,'6.Other(Incld) NCCF'!R643)</f>
        <v>0</v>
      </c>
      <c r="S643" s="200">
        <f>SUM('2.CAD NCCF'!S643,'3.USD NCCF'!S643,'4.EUR NCCF'!S643,'5.GBP NCCF'!S643,'6.Other(Incld) NCCF'!S643)</f>
        <v>0</v>
      </c>
      <c r="T643" s="200">
        <f>SUM('2.CAD NCCF'!T643,'3.USD NCCF'!T643,'4.EUR NCCF'!T643,'5.GBP NCCF'!T643,'6.Other(Incld) NCCF'!T643)</f>
        <v>0</v>
      </c>
      <c r="U643" s="178">
        <f>SUM('2.CAD NCCF'!U643,'3.USD NCCF'!U643,'4.EUR NCCF'!U643,'5.GBP NCCF'!U643,'6.Other(Incld) NCCF'!U643)</f>
        <v>0</v>
      </c>
      <c r="V643" s="183">
        <f>SUM('2.CAD NCCF'!V643,'3.USD NCCF'!V643,'4.EUR NCCF'!V643,'5.GBP NCCF'!V643,'6.Other(Incld) NCCF'!V643)</f>
        <v>0</v>
      </c>
      <c r="W643" s="243">
        <f>SUM('2.CAD NCCF'!W643,'3.USD NCCF'!W643,'4.EUR NCCF'!W643,'5.GBP NCCF'!W643,'6.Other(Incld) NCCF'!W643)</f>
        <v>0</v>
      </c>
      <c r="Y643" s="367"/>
    </row>
    <row r="644" spans="2:40" s="72" customFormat="1" x14ac:dyDescent="0.2">
      <c r="B644" s="25"/>
      <c r="C644" s="23"/>
      <c r="D644" s="23"/>
      <c r="E644" s="24" t="s">
        <v>344</v>
      </c>
      <c r="F644" s="24"/>
      <c r="G644" s="69">
        <f t="shared" ref="G644:W644" si="141">SUBTOTAL(9,G645:G646)</f>
        <v>0</v>
      </c>
      <c r="H644" s="70">
        <f t="shared" si="141"/>
        <v>0</v>
      </c>
      <c r="I644" s="66">
        <f t="shared" si="141"/>
        <v>0</v>
      </c>
      <c r="J644" s="66">
        <f t="shared" si="141"/>
        <v>0</v>
      </c>
      <c r="K644" s="67">
        <f t="shared" si="141"/>
        <v>0</v>
      </c>
      <c r="L644" s="34">
        <f t="shared" si="141"/>
        <v>0</v>
      </c>
      <c r="M644" s="34">
        <f t="shared" si="141"/>
        <v>0</v>
      </c>
      <c r="N644" s="34">
        <f t="shared" si="141"/>
        <v>0</v>
      </c>
      <c r="O644" s="34">
        <f t="shared" si="141"/>
        <v>0</v>
      </c>
      <c r="P644" s="34">
        <f t="shared" si="141"/>
        <v>0</v>
      </c>
      <c r="Q644" s="34">
        <f t="shared" si="141"/>
        <v>0</v>
      </c>
      <c r="R644" s="34">
        <f t="shared" si="141"/>
        <v>0</v>
      </c>
      <c r="S644" s="34">
        <f t="shared" si="141"/>
        <v>0</v>
      </c>
      <c r="T644" s="34">
        <f t="shared" si="141"/>
        <v>0</v>
      </c>
      <c r="U644" s="34">
        <f t="shared" si="141"/>
        <v>0</v>
      </c>
      <c r="V644" s="34">
        <f t="shared" si="141"/>
        <v>0</v>
      </c>
      <c r="W644" s="33">
        <f t="shared" si="141"/>
        <v>0</v>
      </c>
      <c r="Y644" s="370"/>
    </row>
    <row r="645" spans="2:40" s="72" customFormat="1" outlineLevel="1" x14ac:dyDescent="0.2">
      <c r="B645" s="25"/>
      <c r="C645" s="23"/>
      <c r="D645" s="23"/>
      <c r="E645" s="24"/>
      <c r="F645" s="176" t="s">
        <v>345</v>
      </c>
      <c r="G645" s="190">
        <f>SUM('2.CAD NCCF'!G645,'3.USD NCCF'!G645,'4.EUR NCCF'!G645,'5.GBP NCCF'!G645,'6.Other(Incld) NCCF'!G645)</f>
        <v>0</v>
      </c>
      <c r="H645" s="242">
        <f>SUM('2.CAD NCCF'!H645,'3.USD NCCF'!H645,'4.EUR NCCF'!H645,'5.GBP NCCF'!H645,'6.Other(Incld) NCCF'!H645)</f>
        <v>0</v>
      </c>
      <c r="I645" s="179">
        <f>SUM('2.CAD NCCF'!I645,'3.USD NCCF'!I645,'4.EUR NCCF'!I645,'5.GBP NCCF'!I645,'6.Other(Incld) NCCF'!I645)</f>
        <v>0</v>
      </c>
      <c r="J645" s="179">
        <f>SUM('2.CAD NCCF'!J645,'3.USD NCCF'!J645,'4.EUR NCCF'!J645,'5.GBP NCCF'!J645,'6.Other(Incld) NCCF'!J645)</f>
        <v>0</v>
      </c>
      <c r="K645" s="180">
        <f>SUM('2.CAD NCCF'!K645,'3.USD NCCF'!K645,'4.EUR NCCF'!K645,'5.GBP NCCF'!K645,'6.Other(Incld) NCCF'!K645)</f>
        <v>0</v>
      </c>
      <c r="L645" s="196">
        <f>SUM('2.CAD NCCF'!L645,'3.USD NCCF'!L645,'4.EUR NCCF'!L645,'5.GBP NCCF'!L645,'6.Other(Incld) NCCF'!L645)</f>
        <v>0</v>
      </c>
      <c r="M645" s="182">
        <f>SUM('2.CAD NCCF'!M645,'3.USD NCCF'!M645,'4.EUR NCCF'!M645,'5.GBP NCCF'!M645,'6.Other(Incld) NCCF'!M645)</f>
        <v>0</v>
      </c>
      <c r="N645" s="182">
        <f>SUM('2.CAD NCCF'!N645,'3.USD NCCF'!N645,'4.EUR NCCF'!N645,'5.GBP NCCF'!N645,'6.Other(Incld) NCCF'!N645)</f>
        <v>0</v>
      </c>
      <c r="O645" s="182">
        <f>SUM('2.CAD NCCF'!O645,'3.USD NCCF'!O645,'4.EUR NCCF'!O645,'5.GBP NCCF'!O645,'6.Other(Incld) NCCF'!O645)</f>
        <v>0</v>
      </c>
      <c r="P645" s="182">
        <f>SUM('2.CAD NCCF'!P645,'3.USD NCCF'!P645,'4.EUR NCCF'!P645,'5.GBP NCCF'!P645,'6.Other(Incld) NCCF'!P645)</f>
        <v>0</v>
      </c>
      <c r="Q645" s="182">
        <f>SUM('2.CAD NCCF'!Q645,'3.USD NCCF'!Q645,'4.EUR NCCF'!Q645,'5.GBP NCCF'!Q645,'6.Other(Incld) NCCF'!Q645)</f>
        <v>0</v>
      </c>
      <c r="R645" s="182">
        <f>SUM('2.CAD NCCF'!R645,'3.USD NCCF'!R645,'4.EUR NCCF'!R645,'5.GBP NCCF'!R645,'6.Other(Incld) NCCF'!R645)</f>
        <v>0</v>
      </c>
      <c r="S645" s="182">
        <f>SUM('2.CAD NCCF'!S645,'3.USD NCCF'!S645,'4.EUR NCCF'!S645,'5.GBP NCCF'!S645,'6.Other(Incld) NCCF'!S645)</f>
        <v>0</v>
      </c>
      <c r="T645" s="182">
        <f>SUM('2.CAD NCCF'!T645,'3.USD NCCF'!T645,'4.EUR NCCF'!T645,'5.GBP NCCF'!T645,'6.Other(Incld) NCCF'!T645)</f>
        <v>0</v>
      </c>
      <c r="U645" s="178">
        <f>SUM('2.CAD NCCF'!U645,'3.USD NCCF'!U645,'4.EUR NCCF'!U645,'5.GBP NCCF'!U645,'6.Other(Incld) NCCF'!U645)</f>
        <v>0</v>
      </c>
      <c r="V645" s="183">
        <f>SUM('2.CAD NCCF'!V645,'3.USD NCCF'!V645,'4.EUR NCCF'!V645,'5.GBP NCCF'!V645,'6.Other(Incld) NCCF'!V645)</f>
        <v>0</v>
      </c>
      <c r="W645" s="243">
        <f>SUM('2.CAD NCCF'!W645,'3.USD NCCF'!W645,'4.EUR NCCF'!W645,'5.GBP NCCF'!W645,'6.Other(Incld) NCCF'!W645)</f>
        <v>0</v>
      </c>
      <c r="Y645" s="367"/>
    </row>
    <row r="646" spans="2:40" s="72" customFormat="1" outlineLevel="1" x14ac:dyDescent="0.2">
      <c r="B646" s="25"/>
      <c r="C646" s="23"/>
      <c r="D646" s="23"/>
      <c r="E646" s="24"/>
      <c r="F646" s="176" t="s">
        <v>346</v>
      </c>
      <c r="G646" s="190">
        <f>SUM('2.CAD NCCF'!G646,'3.USD NCCF'!G646,'4.EUR NCCF'!G646,'5.GBP NCCF'!G646,'6.Other(Incld) NCCF'!G646)</f>
        <v>0</v>
      </c>
      <c r="H646" s="242">
        <f>SUM('2.CAD NCCF'!H646,'3.USD NCCF'!H646,'4.EUR NCCF'!H646,'5.GBP NCCF'!H646,'6.Other(Incld) NCCF'!H646)</f>
        <v>0</v>
      </c>
      <c r="I646" s="179">
        <f>SUM('2.CAD NCCF'!I646,'3.USD NCCF'!I646,'4.EUR NCCF'!I646,'5.GBP NCCF'!I646,'6.Other(Incld) NCCF'!I646)</f>
        <v>0</v>
      </c>
      <c r="J646" s="179">
        <f>SUM('2.CAD NCCF'!J646,'3.USD NCCF'!J646,'4.EUR NCCF'!J646,'5.GBP NCCF'!J646,'6.Other(Incld) NCCF'!J646)</f>
        <v>0</v>
      </c>
      <c r="K646" s="180">
        <f>SUM('2.CAD NCCF'!K646,'3.USD NCCF'!K646,'4.EUR NCCF'!K646,'5.GBP NCCF'!K646,'6.Other(Incld) NCCF'!K646)</f>
        <v>0</v>
      </c>
      <c r="L646" s="196">
        <f>SUM('2.CAD NCCF'!L646,'3.USD NCCF'!L646,'4.EUR NCCF'!L646,'5.GBP NCCF'!L646,'6.Other(Incld) NCCF'!L646)</f>
        <v>0</v>
      </c>
      <c r="M646" s="182">
        <f>SUM('2.CAD NCCF'!M646,'3.USD NCCF'!M646,'4.EUR NCCF'!M646,'5.GBP NCCF'!M646,'6.Other(Incld) NCCF'!M646)</f>
        <v>0</v>
      </c>
      <c r="N646" s="182">
        <f>SUM('2.CAD NCCF'!N646,'3.USD NCCF'!N646,'4.EUR NCCF'!N646,'5.GBP NCCF'!N646,'6.Other(Incld) NCCF'!N646)</f>
        <v>0</v>
      </c>
      <c r="O646" s="182">
        <f>SUM('2.CAD NCCF'!O646,'3.USD NCCF'!O646,'4.EUR NCCF'!O646,'5.GBP NCCF'!O646,'6.Other(Incld) NCCF'!O646)</f>
        <v>0</v>
      </c>
      <c r="P646" s="182">
        <f>SUM('2.CAD NCCF'!P646,'3.USD NCCF'!P646,'4.EUR NCCF'!P646,'5.GBP NCCF'!P646,'6.Other(Incld) NCCF'!P646)</f>
        <v>0</v>
      </c>
      <c r="Q646" s="182">
        <f>SUM('2.CAD NCCF'!Q646,'3.USD NCCF'!Q646,'4.EUR NCCF'!Q646,'5.GBP NCCF'!Q646,'6.Other(Incld) NCCF'!Q646)</f>
        <v>0</v>
      </c>
      <c r="R646" s="182">
        <f>SUM('2.CAD NCCF'!R646,'3.USD NCCF'!R646,'4.EUR NCCF'!R646,'5.GBP NCCF'!R646,'6.Other(Incld) NCCF'!R646)</f>
        <v>0</v>
      </c>
      <c r="S646" s="182">
        <f>SUM('2.CAD NCCF'!S646,'3.USD NCCF'!S646,'4.EUR NCCF'!S646,'5.GBP NCCF'!S646,'6.Other(Incld) NCCF'!S646)</f>
        <v>0</v>
      </c>
      <c r="T646" s="182">
        <f>SUM('2.CAD NCCF'!T646,'3.USD NCCF'!T646,'4.EUR NCCF'!T646,'5.GBP NCCF'!T646,'6.Other(Incld) NCCF'!T646)</f>
        <v>0</v>
      </c>
      <c r="U646" s="178">
        <f>SUM('2.CAD NCCF'!U646,'3.USD NCCF'!U646,'4.EUR NCCF'!U646,'5.GBP NCCF'!U646,'6.Other(Incld) NCCF'!U646)</f>
        <v>0</v>
      </c>
      <c r="V646" s="183">
        <f>SUM('2.CAD NCCF'!V646,'3.USD NCCF'!V646,'4.EUR NCCF'!V646,'5.GBP NCCF'!V646,'6.Other(Incld) NCCF'!V646)</f>
        <v>0</v>
      </c>
      <c r="W646" s="243">
        <f>SUM('2.CAD NCCF'!W646,'3.USD NCCF'!W646,'4.EUR NCCF'!W646,'5.GBP NCCF'!W646,'6.Other(Incld) NCCF'!W646)</f>
        <v>0</v>
      </c>
      <c r="Y646" s="367"/>
    </row>
    <row r="647" spans="2:40" s="72" customFormat="1" x14ac:dyDescent="0.2">
      <c r="B647" s="25"/>
      <c r="C647" s="23"/>
      <c r="D647" s="23" t="s">
        <v>63</v>
      </c>
      <c r="E647" s="24"/>
      <c r="F647" s="24"/>
      <c r="G647" s="69">
        <f t="shared" ref="G647:W647" si="142">SUBTOTAL(9,G648:G650)</f>
        <v>0</v>
      </c>
      <c r="H647" s="70">
        <f t="shared" si="142"/>
        <v>0</v>
      </c>
      <c r="I647" s="66">
        <f t="shared" si="142"/>
        <v>0</v>
      </c>
      <c r="J647" s="66">
        <f t="shared" si="142"/>
        <v>0</v>
      </c>
      <c r="K647" s="67">
        <f t="shared" si="142"/>
        <v>0</v>
      </c>
      <c r="L647" s="34">
        <f t="shared" si="142"/>
        <v>0</v>
      </c>
      <c r="M647" s="34">
        <f t="shared" si="142"/>
        <v>0</v>
      </c>
      <c r="N647" s="34">
        <f t="shared" si="142"/>
        <v>0</v>
      </c>
      <c r="O647" s="34">
        <f t="shared" si="142"/>
        <v>0</v>
      </c>
      <c r="P647" s="34">
        <f t="shared" si="142"/>
        <v>0</v>
      </c>
      <c r="Q647" s="34">
        <f t="shared" si="142"/>
        <v>0</v>
      </c>
      <c r="R647" s="34">
        <f t="shared" si="142"/>
        <v>0</v>
      </c>
      <c r="S647" s="34">
        <f t="shared" si="142"/>
        <v>0</v>
      </c>
      <c r="T647" s="34">
        <f t="shared" si="142"/>
        <v>0</v>
      </c>
      <c r="U647" s="34">
        <f t="shared" si="142"/>
        <v>0</v>
      </c>
      <c r="V647" s="34">
        <f t="shared" si="142"/>
        <v>0</v>
      </c>
      <c r="W647" s="33">
        <f t="shared" si="142"/>
        <v>0</v>
      </c>
      <c r="Y647" s="370"/>
    </row>
    <row r="648" spans="2:40" s="72" customFormat="1" outlineLevel="1" x14ac:dyDescent="0.2">
      <c r="B648" s="25"/>
      <c r="C648" s="23"/>
      <c r="D648" s="23"/>
      <c r="E648" s="24"/>
      <c r="F648" s="176" t="s">
        <v>190</v>
      </c>
      <c r="G648" s="190">
        <f>SUM('2.CAD NCCF'!G648,'3.USD NCCF'!G648,'4.EUR NCCF'!G648,'5.GBP NCCF'!G648,'6.Other(Incld) NCCF'!G648)</f>
        <v>0</v>
      </c>
      <c r="H648" s="242">
        <f>SUM('2.CAD NCCF'!H648,'3.USD NCCF'!H648,'4.EUR NCCF'!H648,'5.GBP NCCF'!H648,'6.Other(Incld) NCCF'!H648)</f>
        <v>0</v>
      </c>
      <c r="I648" s="179">
        <f>SUM('2.CAD NCCF'!I648,'3.USD NCCF'!I648,'4.EUR NCCF'!I648,'5.GBP NCCF'!I648,'6.Other(Incld) NCCF'!I648)</f>
        <v>0</v>
      </c>
      <c r="J648" s="179">
        <f>SUM('2.CAD NCCF'!J648,'3.USD NCCF'!J648,'4.EUR NCCF'!J648,'5.GBP NCCF'!J648,'6.Other(Incld) NCCF'!J648)</f>
        <v>0</v>
      </c>
      <c r="K648" s="180">
        <f>SUM('2.CAD NCCF'!K648,'3.USD NCCF'!K648,'4.EUR NCCF'!K648,'5.GBP NCCF'!K648,'6.Other(Incld) NCCF'!K648)</f>
        <v>0</v>
      </c>
      <c r="L648" s="196">
        <f>SUM('2.CAD NCCF'!L648,'3.USD NCCF'!L648,'4.EUR NCCF'!L648,'5.GBP NCCF'!L648,'6.Other(Incld) NCCF'!L648)</f>
        <v>0</v>
      </c>
      <c r="M648" s="182">
        <f>SUM('2.CAD NCCF'!M648,'3.USD NCCF'!M648,'4.EUR NCCF'!M648,'5.GBP NCCF'!M648,'6.Other(Incld) NCCF'!M648)</f>
        <v>0</v>
      </c>
      <c r="N648" s="182">
        <f>SUM('2.CAD NCCF'!N648,'3.USD NCCF'!N648,'4.EUR NCCF'!N648,'5.GBP NCCF'!N648,'6.Other(Incld) NCCF'!N648)</f>
        <v>0</v>
      </c>
      <c r="O648" s="182">
        <f>SUM('2.CAD NCCF'!O648,'3.USD NCCF'!O648,'4.EUR NCCF'!O648,'5.GBP NCCF'!O648,'6.Other(Incld) NCCF'!O648)</f>
        <v>0</v>
      </c>
      <c r="P648" s="182">
        <f>SUM('2.CAD NCCF'!P648,'3.USD NCCF'!P648,'4.EUR NCCF'!P648,'5.GBP NCCF'!P648,'6.Other(Incld) NCCF'!P648)</f>
        <v>0</v>
      </c>
      <c r="Q648" s="182">
        <f>SUM('2.CAD NCCF'!Q648,'3.USD NCCF'!Q648,'4.EUR NCCF'!Q648,'5.GBP NCCF'!Q648,'6.Other(Incld) NCCF'!Q648)</f>
        <v>0</v>
      </c>
      <c r="R648" s="182">
        <f>SUM('2.CAD NCCF'!R648,'3.USD NCCF'!R648,'4.EUR NCCF'!R648,'5.GBP NCCF'!R648,'6.Other(Incld) NCCF'!R648)</f>
        <v>0</v>
      </c>
      <c r="S648" s="182">
        <f>SUM('2.CAD NCCF'!S648,'3.USD NCCF'!S648,'4.EUR NCCF'!S648,'5.GBP NCCF'!S648,'6.Other(Incld) NCCF'!S648)</f>
        <v>0</v>
      </c>
      <c r="T648" s="182">
        <f>SUM('2.CAD NCCF'!T648,'3.USD NCCF'!T648,'4.EUR NCCF'!T648,'5.GBP NCCF'!T648,'6.Other(Incld) NCCF'!T648)</f>
        <v>0</v>
      </c>
      <c r="U648" s="178">
        <f>SUM('2.CAD NCCF'!U648,'3.USD NCCF'!U648,'4.EUR NCCF'!U648,'5.GBP NCCF'!U648,'6.Other(Incld) NCCF'!U648)</f>
        <v>0</v>
      </c>
      <c r="V648" s="183">
        <f>SUM('2.CAD NCCF'!V648,'3.USD NCCF'!V648,'4.EUR NCCF'!V648,'5.GBP NCCF'!V648,'6.Other(Incld) NCCF'!V648)</f>
        <v>0</v>
      </c>
      <c r="W648" s="243">
        <f>SUM('2.CAD NCCF'!W648,'3.USD NCCF'!W648,'4.EUR NCCF'!W648,'5.GBP NCCF'!W648,'6.Other(Incld) NCCF'!W648)</f>
        <v>0</v>
      </c>
      <c r="Y648" s="367"/>
    </row>
    <row r="649" spans="2:40" s="72" customFormat="1" outlineLevel="1" x14ac:dyDescent="0.2">
      <c r="B649" s="25"/>
      <c r="C649" s="23"/>
      <c r="D649" s="23"/>
      <c r="E649" s="24"/>
      <c r="F649" s="176" t="s">
        <v>191</v>
      </c>
      <c r="G649" s="190">
        <f>SUM('2.CAD NCCF'!G649,'3.USD NCCF'!G649,'4.EUR NCCF'!G649,'5.GBP NCCF'!G649,'6.Other(Incld) NCCF'!G649)</f>
        <v>0</v>
      </c>
      <c r="H649" s="242">
        <f>SUM('2.CAD NCCF'!H649,'3.USD NCCF'!H649,'4.EUR NCCF'!H649,'5.GBP NCCF'!H649,'6.Other(Incld) NCCF'!H649)</f>
        <v>0</v>
      </c>
      <c r="I649" s="179">
        <f>SUM('2.CAD NCCF'!I649,'3.USD NCCF'!I649,'4.EUR NCCF'!I649,'5.GBP NCCF'!I649,'6.Other(Incld) NCCF'!I649)</f>
        <v>0</v>
      </c>
      <c r="J649" s="179">
        <f>SUM('2.CAD NCCF'!J649,'3.USD NCCF'!J649,'4.EUR NCCF'!J649,'5.GBP NCCF'!J649,'6.Other(Incld) NCCF'!J649)</f>
        <v>0</v>
      </c>
      <c r="K649" s="180">
        <f>SUM('2.CAD NCCF'!K649,'3.USD NCCF'!K649,'4.EUR NCCF'!K649,'5.GBP NCCF'!K649,'6.Other(Incld) NCCF'!K649)</f>
        <v>0</v>
      </c>
      <c r="L649" s="196">
        <f>SUM('2.CAD NCCF'!L649,'3.USD NCCF'!L649,'4.EUR NCCF'!L649,'5.GBP NCCF'!L649,'6.Other(Incld) NCCF'!L649)</f>
        <v>0</v>
      </c>
      <c r="M649" s="182">
        <f>SUM('2.CAD NCCF'!M649,'3.USD NCCF'!M649,'4.EUR NCCF'!M649,'5.GBP NCCF'!M649,'6.Other(Incld) NCCF'!M649)</f>
        <v>0</v>
      </c>
      <c r="N649" s="182">
        <f>SUM('2.CAD NCCF'!N649,'3.USD NCCF'!N649,'4.EUR NCCF'!N649,'5.GBP NCCF'!N649,'6.Other(Incld) NCCF'!N649)</f>
        <v>0</v>
      </c>
      <c r="O649" s="182">
        <f>SUM('2.CAD NCCF'!O649,'3.USD NCCF'!O649,'4.EUR NCCF'!O649,'5.GBP NCCF'!O649,'6.Other(Incld) NCCF'!O649)</f>
        <v>0</v>
      </c>
      <c r="P649" s="182">
        <f>SUM('2.CAD NCCF'!P649,'3.USD NCCF'!P649,'4.EUR NCCF'!P649,'5.GBP NCCF'!P649,'6.Other(Incld) NCCF'!P649)</f>
        <v>0</v>
      </c>
      <c r="Q649" s="182">
        <f>SUM('2.CAD NCCF'!Q649,'3.USD NCCF'!Q649,'4.EUR NCCF'!Q649,'5.GBP NCCF'!Q649,'6.Other(Incld) NCCF'!Q649)</f>
        <v>0</v>
      </c>
      <c r="R649" s="182">
        <f>SUM('2.CAD NCCF'!R649,'3.USD NCCF'!R649,'4.EUR NCCF'!R649,'5.GBP NCCF'!R649,'6.Other(Incld) NCCF'!R649)</f>
        <v>0</v>
      </c>
      <c r="S649" s="182">
        <f>SUM('2.CAD NCCF'!S649,'3.USD NCCF'!S649,'4.EUR NCCF'!S649,'5.GBP NCCF'!S649,'6.Other(Incld) NCCF'!S649)</f>
        <v>0</v>
      </c>
      <c r="T649" s="182">
        <f>SUM('2.CAD NCCF'!T649,'3.USD NCCF'!T649,'4.EUR NCCF'!T649,'5.GBP NCCF'!T649,'6.Other(Incld) NCCF'!T649)</f>
        <v>0</v>
      </c>
      <c r="U649" s="178">
        <f>SUM('2.CAD NCCF'!U649,'3.USD NCCF'!U649,'4.EUR NCCF'!U649,'5.GBP NCCF'!U649,'6.Other(Incld) NCCF'!U649)</f>
        <v>0</v>
      </c>
      <c r="V649" s="183">
        <f>SUM('2.CAD NCCF'!V649,'3.USD NCCF'!V649,'4.EUR NCCF'!V649,'5.GBP NCCF'!V649,'6.Other(Incld) NCCF'!V649)</f>
        <v>0</v>
      </c>
      <c r="W649" s="243">
        <f>SUM('2.CAD NCCF'!W649,'3.USD NCCF'!W649,'4.EUR NCCF'!W649,'5.GBP NCCF'!W649,'6.Other(Incld) NCCF'!W649)</f>
        <v>0</v>
      </c>
      <c r="Y649" s="367"/>
    </row>
    <row r="650" spans="2:40" s="72" customFormat="1" outlineLevel="1" x14ac:dyDescent="0.2">
      <c r="B650" s="25"/>
      <c r="C650" s="23"/>
      <c r="D650" s="23"/>
      <c r="E650" s="24"/>
      <c r="F650" s="176" t="s">
        <v>189</v>
      </c>
      <c r="G650" s="190">
        <f>SUM('2.CAD NCCF'!G650,'3.USD NCCF'!G650,'4.EUR NCCF'!G650,'5.GBP NCCF'!G650,'6.Other(Incld) NCCF'!G650)</f>
        <v>0</v>
      </c>
      <c r="H650" s="242">
        <f>SUM('2.CAD NCCF'!H650,'3.USD NCCF'!H650,'4.EUR NCCF'!H650,'5.GBP NCCF'!H650,'6.Other(Incld) NCCF'!H650)</f>
        <v>0</v>
      </c>
      <c r="I650" s="179">
        <f>SUM('2.CAD NCCF'!I650,'3.USD NCCF'!I650,'4.EUR NCCF'!I650,'5.GBP NCCF'!I650,'6.Other(Incld) NCCF'!I650)</f>
        <v>0</v>
      </c>
      <c r="J650" s="179">
        <f>SUM('2.CAD NCCF'!J650,'3.USD NCCF'!J650,'4.EUR NCCF'!J650,'5.GBP NCCF'!J650,'6.Other(Incld) NCCF'!J650)</f>
        <v>0</v>
      </c>
      <c r="K650" s="180">
        <f>SUM('2.CAD NCCF'!K650,'3.USD NCCF'!K650,'4.EUR NCCF'!K650,'5.GBP NCCF'!K650,'6.Other(Incld) NCCF'!K650)</f>
        <v>0</v>
      </c>
      <c r="L650" s="196">
        <f>SUM('2.CAD NCCF'!L650,'3.USD NCCF'!L650,'4.EUR NCCF'!L650,'5.GBP NCCF'!L650,'6.Other(Incld) NCCF'!L650)</f>
        <v>0</v>
      </c>
      <c r="M650" s="182">
        <f>SUM('2.CAD NCCF'!M650,'3.USD NCCF'!M650,'4.EUR NCCF'!M650,'5.GBP NCCF'!M650,'6.Other(Incld) NCCF'!M650)</f>
        <v>0</v>
      </c>
      <c r="N650" s="182">
        <f>SUM('2.CAD NCCF'!N650,'3.USD NCCF'!N650,'4.EUR NCCF'!N650,'5.GBP NCCF'!N650,'6.Other(Incld) NCCF'!N650)</f>
        <v>0</v>
      </c>
      <c r="O650" s="182">
        <f>SUM('2.CAD NCCF'!O650,'3.USD NCCF'!O650,'4.EUR NCCF'!O650,'5.GBP NCCF'!O650,'6.Other(Incld) NCCF'!O650)</f>
        <v>0</v>
      </c>
      <c r="P650" s="182">
        <f>SUM('2.CAD NCCF'!P650,'3.USD NCCF'!P650,'4.EUR NCCF'!P650,'5.GBP NCCF'!P650,'6.Other(Incld) NCCF'!P650)</f>
        <v>0</v>
      </c>
      <c r="Q650" s="182">
        <f>SUM('2.CAD NCCF'!Q650,'3.USD NCCF'!Q650,'4.EUR NCCF'!Q650,'5.GBP NCCF'!Q650,'6.Other(Incld) NCCF'!Q650)</f>
        <v>0</v>
      </c>
      <c r="R650" s="182">
        <f>SUM('2.CAD NCCF'!R650,'3.USD NCCF'!R650,'4.EUR NCCF'!R650,'5.GBP NCCF'!R650,'6.Other(Incld) NCCF'!R650)</f>
        <v>0</v>
      </c>
      <c r="S650" s="182">
        <f>SUM('2.CAD NCCF'!S650,'3.USD NCCF'!S650,'4.EUR NCCF'!S650,'5.GBP NCCF'!S650,'6.Other(Incld) NCCF'!S650)</f>
        <v>0</v>
      </c>
      <c r="T650" s="182">
        <f>SUM('2.CAD NCCF'!T650,'3.USD NCCF'!T650,'4.EUR NCCF'!T650,'5.GBP NCCF'!T650,'6.Other(Incld) NCCF'!T650)</f>
        <v>0</v>
      </c>
      <c r="U650" s="178">
        <f>SUM('2.CAD NCCF'!U650,'3.USD NCCF'!U650,'4.EUR NCCF'!U650,'5.GBP NCCF'!U650,'6.Other(Incld) NCCF'!U650)</f>
        <v>0</v>
      </c>
      <c r="V650" s="183">
        <f>SUM('2.CAD NCCF'!V650,'3.USD NCCF'!V650,'4.EUR NCCF'!V650,'5.GBP NCCF'!V650,'6.Other(Incld) NCCF'!V650)</f>
        <v>0</v>
      </c>
      <c r="W650" s="243">
        <f>SUM('2.CAD NCCF'!W650,'3.USD NCCF'!W650,'4.EUR NCCF'!W650,'5.GBP NCCF'!W650,'6.Other(Incld) NCCF'!W650)</f>
        <v>0</v>
      </c>
      <c r="Y650" s="367"/>
    </row>
    <row r="651" spans="2:40" s="72" customFormat="1" x14ac:dyDescent="0.2">
      <c r="B651" s="25"/>
      <c r="C651" s="64"/>
      <c r="D651" s="23" t="s">
        <v>192</v>
      </c>
      <c r="E651" s="24"/>
      <c r="F651" s="24"/>
      <c r="G651" s="69">
        <f>SUBTOTAL(9,G652:G653)</f>
        <v>0</v>
      </c>
      <c r="H651" s="70"/>
      <c r="I651" s="66"/>
      <c r="J651" s="66"/>
      <c r="K651" s="66"/>
      <c r="L651" s="51"/>
      <c r="M651" s="34"/>
      <c r="N651" s="34"/>
      <c r="O651" s="34"/>
      <c r="P651" s="34"/>
      <c r="Q651" s="34"/>
      <c r="R651" s="34"/>
      <c r="S651" s="34"/>
      <c r="T651" s="34"/>
      <c r="U651" s="34"/>
      <c r="V651" s="37"/>
      <c r="W651" s="37"/>
      <c r="Y651" s="370"/>
    </row>
    <row r="652" spans="2:40" s="72" customFormat="1" outlineLevel="1" x14ac:dyDescent="0.2">
      <c r="B652" s="25"/>
      <c r="C652" s="23"/>
      <c r="D652" s="23"/>
      <c r="E652" s="24"/>
      <c r="F652" s="176" t="s">
        <v>193</v>
      </c>
      <c r="G652" s="190">
        <f>SUM('2.CAD NCCF'!G652,'3.USD NCCF'!G652,'4.EUR NCCF'!G652,'5.GBP NCCF'!G652,'6.Other(Incld) NCCF'!G652)</f>
        <v>0</v>
      </c>
      <c r="H652" s="70"/>
      <c r="I652" s="66"/>
      <c r="J652" s="66"/>
      <c r="K652" s="66"/>
      <c r="L652" s="51"/>
      <c r="M652" s="34"/>
      <c r="N652" s="34"/>
      <c r="O652" s="34"/>
      <c r="P652" s="34"/>
      <c r="Q652" s="34"/>
      <c r="R652" s="34"/>
      <c r="S652" s="34"/>
      <c r="T652" s="34"/>
      <c r="U652" s="34"/>
      <c r="V652" s="37"/>
      <c r="W652" s="44"/>
      <c r="Y652" s="367"/>
    </row>
    <row r="653" spans="2:40" s="72" customFormat="1" outlineLevel="1" x14ac:dyDescent="0.2">
      <c r="B653" s="25"/>
      <c r="C653" s="23"/>
      <c r="D653" s="23"/>
      <c r="E653" s="24"/>
      <c r="F653" s="176" t="s">
        <v>194</v>
      </c>
      <c r="G653" s="190">
        <f>SUM('2.CAD NCCF'!G653,'3.USD NCCF'!G653,'4.EUR NCCF'!G653,'5.GBP NCCF'!G653,'6.Other(Incld) NCCF'!G653)</f>
        <v>0</v>
      </c>
      <c r="H653" s="70"/>
      <c r="I653" s="66"/>
      <c r="J653" s="66"/>
      <c r="K653" s="66"/>
      <c r="L653" s="51"/>
      <c r="M653" s="34"/>
      <c r="N653" s="34"/>
      <c r="O653" s="34"/>
      <c r="P653" s="34"/>
      <c r="Q653" s="34"/>
      <c r="R653" s="34"/>
      <c r="S653" s="34"/>
      <c r="T653" s="34"/>
      <c r="U653" s="34"/>
      <c r="V653" s="37"/>
      <c r="W653" s="44"/>
      <c r="Y653" s="367"/>
    </row>
    <row r="654" spans="2:40" x14ac:dyDescent="0.2">
      <c r="B654" s="30"/>
      <c r="C654" s="23" t="s">
        <v>150</v>
      </c>
      <c r="D654" s="24"/>
      <c r="E654" s="24"/>
      <c r="F654" s="24"/>
      <c r="G654" s="49"/>
      <c r="H654" s="42"/>
      <c r="I654" s="42"/>
      <c r="J654" s="42"/>
      <c r="K654" s="42"/>
      <c r="L654" s="43"/>
      <c r="M654" s="42"/>
      <c r="N654" s="42"/>
      <c r="O654" s="42"/>
      <c r="P654" s="42"/>
      <c r="Q654" s="42"/>
      <c r="R654" s="42"/>
      <c r="S654" s="42"/>
      <c r="T654" s="42"/>
      <c r="U654" s="42"/>
      <c r="V654" s="44"/>
      <c r="W654" s="44"/>
      <c r="X654" s="72"/>
      <c r="Y654" s="584"/>
      <c r="Z654" s="72"/>
      <c r="AA654" s="72"/>
      <c r="AB654" s="72"/>
      <c r="AC654" s="72"/>
      <c r="AD654" s="72"/>
      <c r="AE654" s="72"/>
      <c r="AF654" s="72"/>
      <c r="AG654" s="72"/>
      <c r="AH654" s="72"/>
      <c r="AI654" s="72"/>
      <c r="AJ654" s="72"/>
      <c r="AK654" s="72"/>
      <c r="AL654" s="72"/>
      <c r="AM654" s="72"/>
      <c r="AN654" s="72"/>
    </row>
    <row r="655" spans="2:40" s="72" customFormat="1" x14ac:dyDescent="0.2">
      <c r="B655" s="25"/>
      <c r="C655" s="23"/>
      <c r="D655" s="65" t="s">
        <v>52</v>
      </c>
      <c r="E655" s="24"/>
      <c r="F655" s="24"/>
      <c r="G655" s="69"/>
      <c r="H655" s="70"/>
      <c r="I655" s="66"/>
      <c r="J655" s="66"/>
      <c r="K655" s="66"/>
      <c r="L655" s="51"/>
      <c r="M655" s="34"/>
      <c r="N655" s="34"/>
      <c r="O655" s="34"/>
      <c r="P655" s="34"/>
      <c r="Q655" s="34"/>
      <c r="R655" s="34"/>
      <c r="S655" s="34"/>
      <c r="T655" s="34"/>
      <c r="U655" s="34"/>
      <c r="V655" s="37"/>
      <c r="W655" s="37"/>
      <c r="Y655" s="368"/>
    </row>
    <row r="656" spans="2:40" s="72" customFormat="1" x14ac:dyDescent="0.2">
      <c r="B656" s="25"/>
      <c r="C656" s="23"/>
      <c r="D656" s="23"/>
      <c r="E656" s="24" t="s">
        <v>153</v>
      </c>
      <c r="F656" s="24"/>
      <c r="G656" s="69">
        <f t="shared" ref="G656:W656" si="143">SUBTOTAL(9,G657:G660)</f>
        <v>0</v>
      </c>
      <c r="H656" s="70">
        <f t="shared" si="143"/>
        <v>0</v>
      </c>
      <c r="I656" s="66">
        <f t="shared" si="143"/>
        <v>0</v>
      </c>
      <c r="J656" s="66">
        <f t="shared" si="143"/>
        <v>0</v>
      </c>
      <c r="K656" s="67">
        <f t="shared" si="143"/>
        <v>0</v>
      </c>
      <c r="L656" s="34">
        <f t="shared" si="143"/>
        <v>0</v>
      </c>
      <c r="M656" s="34">
        <f t="shared" si="143"/>
        <v>0</v>
      </c>
      <c r="N656" s="34">
        <f t="shared" si="143"/>
        <v>0</v>
      </c>
      <c r="O656" s="34">
        <f t="shared" si="143"/>
        <v>0</v>
      </c>
      <c r="P656" s="34">
        <f t="shared" si="143"/>
        <v>0</v>
      </c>
      <c r="Q656" s="34">
        <f t="shared" si="143"/>
        <v>0</v>
      </c>
      <c r="R656" s="34">
        <f t="shared" si="143"/>
        <v>0</v>
      </c>
      <c r="S656" s="34">
        <f t="shared" si="143"/>
        <v>0</v>
      </c>
      <c r="T656" s="34">
        <f t="shared" si="143"/>
        <v>0</v>
      </c>
      <c r="U656" s="34">
        <f t="shared" si="143"/>
        <v>0</v>
      </c>
      <c r="V656" s="34">
        <f t="shared" si="143"/>
        <v>0</v>
      </c>
      <c r="W656" s="33">
        <f t="shared" si="143"/>
        <v>0</v>
      </c>
      <c r="Y656" s="583"/>
    </row>
    <row r="657" spans="2:25" s="72" customFormat="1" outlineLevel="1" x14ac:dyDescent="0.2">
      <c r="B657" s="25"/>
      <c r="C657" s="23"/>
      <c r="D657" s="23"/>
      <c r="E657" s="24"/>
      <c r="F657" s="176" t="s">
        <v>154</v>
      </c>
      <c r="G657" s="190">
        <f>SUM('2.CAD NCCF'!G657,'3.USD NCCF'!G657,'4.EUR NCCF'!G657,'5.GBP NCCF'!G657,'6.Other(Incld) NCCF'!G657)</f>
        <v>0</v>
      </c>
      <c r="H657" s="242">
        <f>SUM('2.CAD NCCF'!H657,'3.USD NCCF'!H657,'4.EUR NCCF'!H657,'5.GBP NCCF'!H657,'6.Other(Incld) NCCF'!H657)</f>
        <v>0</v>
      </c>
      <c r="I657" s="179">
        <f>SUM('2.CAD NCCF'!I657,'3.USD NCCF'!I657,'4.EUR NCCF'!I657,'5.GBP NCCF'!I657,'6.Other(Incld) NCCF'!I657)</f>
        <v>0</v>
      </c>
      <c r="J657" s="179">
        <f>SUM('2.CAD NCCF'!J657,'3.USD NCCF'!J657,'4.EUR NCCF'!J657,'5.GBP NCCF'!J657,'6.Other(Incld) NCCF'!J657)</f>
        <v>0</v>
      </c>
      <c r="K657" s="180">
        <f>SUM('2.CAD NCCF'!K657,'3.USD NCCF'!K657,'4.EUR NCCF'!K657,'5.GBP NCCF'!K657,'6.Other(Incld) NCCF'!K657)</f>
        <v>0</v>
      </c>
      <c r="L657" s="196">
        <f>SUM('2.CAD NCCF'!L657,'3.USD NCCF'!L657,'4.EUR NCCF'!L657,'5.GBP NCCF'!L657,'6.Other(Incld) NCCF'!L657)</f>
        <v>0</v>
      </c>
      <c r="M657" s="182">
        <f>SUM('2.CAD NCCF'!M657,'3.USD NCCF'!M657,'4.EUR NCCF'!M657,'5.GBP NCCF'!M657,'6.Other(Incld) NCCF'!M657)</f>
        <v>0</v>
      </c>
      <c r="N657" s="182">
        <f>SUM('2.CAD NCCF'!N657,'3.USD NCCF'!N657,'4.EUR NCCF'!N657,'5.GBP NCCF'!N657,'6.Other(Incld) NCCF'!N657)</f>
        <v>0</v>
      </c>
      <c r="O657" s="182">
        <f>SUM('2.CAD NCCF'!O657,'3.USD NCCF'!O657,'4.EUR NCCF'!O657,'5.GBP NCCF'!O657,'6.Other(Incld) NCCF'!O657)</f>
        <v>0</v>
      </c>
      <c r="P657" s="182">
        <f>SUM('2.CAD NCCF'!P657,'3.USD NCCF'!P657,'4.EUR NCCF'!P657,'5.GBP NCCF'!P657,'6.Other(Incld) NCCF'!P657)</f>
        <v>0</v>
      </c>
      <c r="Q657" s="182">
        <f>SUM('2.CAD NCCF'!Q657,'3.USD NCCF'!Q657,'4.EUR NCCF'!Q657,'5.GBP NCCF'!Q657,'6.Other(Incld) NCCF'!Q657)</f>
        <v>0</v>
      </c>
      <c r="R657" s="182">
        <f>SUM('2.CAD NCCF'!R657,'3.USD NCCF'!R657,'4.EUR NCCF'!R657,'5.GBP NCCF'!R657,'6.Other(Incld) NCCF'!R657)</f>
        <v>0</v>
      </c>
      <c r="S657" s="182">
        <f>SUM('2.CAD NCCF'!S657,'3.USD NCCF'!S657,'4.EUR NCCF'!S657,'5.GBP NCCF'!S657,'6.Other(Incld) NCCF'!S657)</f>
        <v>0</v>
      </c>
      <c r="T657" s="182">
        <f>SUM('2.CAD NCCF'!T657,'3.USD NCCF'!T657,'4.EUR NCCF'!T657,'5.GBP NCCF'!T657,'6.Other(Incld) NCCF'!T657)</f>
        <v>0</v>
      </c>
      <c r="U657" s="178">
        <f>SUM('2.CAD NCCF'!U657,'3.USD NCCF'!U657,'4.EUR NCCF'!U657,'5.GBP NCCF'!U657,'6.Other(Incld) NCCF'!U657)</f>
        <v>0</v>
      </c>
      <c r="V657" s="183">
        <f>SUM('2.CAD NCCF'!V657,'3.USD NCCF'!V657,'4.EUR NCCF'!V657,'5.GBP NCCF'!V657,'6.Other(Incld) NCCF'!V657)</f>
        <v>0</v>
      </c>
      <c r="W657" s="243">
        <f>SUM('2.CAD NCCF'!W657,'3.USD NCCF'!W657,'4.EUR NCCF'!W657,'5.GBP NCCF'!W657,'6.Other(Incld) NCCF'!W657)</f>
        <v>0</v>
      </c>
      <c r="Y657" s="367"/>
    </row>
    <row r="658" spans="2:25" s="72" customFormat="1" outlineLevel="1" x14ac:dyDescent="0.2">
      <c r="B658" s="25"/>
      <c r="C658" s="23"/>
      <c r="D658" s="23"/>
      <c r="E658" s="24"/>
      <c r="F658" s="176" t="s">
        <v>155</v>
      </c>
      <c r="G658" s="190">
        <f>SUM('2.CAD NCCF'!G658,'3.USD NCCF'!G658,'4.EUR NCCF'!G658,'5.GBP NCCF'!G658,'6.Other(Incld) NCCF'!G658)</f>
        <v>0</v>
      </c>
      <c r="H658" s="242">
        <f>SUM('2.CAD NCCF'!H658,'3.USD NCCF'!H658,'4.EUR NCCF'!H658,'5.GBP NCCF'!H658,'6.Other(Incld) NCCF'!H658)</f>
        <v>0</v>
      </c>
      <c r="I658" s="179">
        <f>SUM('2.CAD NCCF'!I658,'3.USD NCCF'!I658,'4.EUR NCCF'!I658,'5.GBP NCCF'!I658,'6.Other(Incld) NCCF'!I658)</f>
        <v>0</v>
      </c>
      <c r="J658" s="179">
        <f>SUM('2.CAD NCCF'!J658,'3.USD NCCF'!J658,'4.EUR NCCF'!J658,'5.GBP NCCF'!J658,'6.Other(Incld) NCCF'!J658)</f>
        <v>0</v>
      </c>
      <c r="K658" s="180">
        <f>SUM('2.CAD NCCF'!K658,'3.USD NCCF'!K658,'4.EUR NCCF'!K658,'5.GBP NCCF'!K658,'6.Other(Incld) NCCF'!K658)</f>
        <v>0</v>
      </c>
      <c r="L658" s="196">
        <f>SUM('2.CAD NCCF'!L658,'3.USD NCCF'!L658,'4.EUR NCCF'!L658,'5.GBP NCCF'!L658,'6.Other(Incld) NCCF'!L658)</f>
        <v>0</v>
      </c>
      <c r="M658" s="182">
        <f>SUM('2.CAD NCCF'!M658,'3.USD NCCF'!M658,'4.EUR NCCF'!M658,'5.GBP NCCF'!M658,'6.Other(Incld) NCCF'!M658)</f>
        <v>0</v>
      </c>
      <c r="N658" s="182">
        <f>SUM('2.CAD NCCF'!N658,'3.USD NCCF'!N658,'4.EUR NCCF'!N658,'5.GBP NCCF'!N658,'6.Other(Incld) NCCF'!N658)</f>
        <v>0</v>
      </c>
      <c r="O658" s="182">
        <f>SUM('2.CAD NCCF'!O658,'3.USD NCCF'!O658,'4.EUR NCCF'!O658,'5.GBP NCCF'!O658,'6.Other(Incld) NCCF'!O658)</f>
        <v>0</v>
      </c>
      <c r="P658" s="182">
        <f>SUM('2.CAD NCCF'!P658,'3.USD NCCF'!P658,'4.EUR NCCF'!P658,'5.GBP NCCF'!P658,'6.Other(Incld) NCCF'!P658)</f>
        <v>0</v>
      </c>
      <c r="Q658" s="182">
        <f>SUM('2.CAD NCCF'!Q658,'3.USD NCCF'!Q658,'4.EUR NCCF'!Q658,'5.GBP NCCF'!Q658,'6.Other(Incld) NCCF'!Q658)</f>
        <v>0</v>
      </c>
      <c r="R658" s="182">
        <f>SUM('2.CAD NCCF'!R658,'3.USD NCCF'!R658,'4.EUR NCCF'!R658,'5.GBP NCCF'!R658,'6.Other(Incld) NCCF'!R658)</f>
        <v>0</v>
      </c>
      <c r="S658" s="182">
        <f>SUM('2.CAD NCCF'!S658,'3.USD NCCF'!S658,'4.EUR NCCF'!S658,'5.GBP NCCF'!S658,'6.Other(Incld) NCCF'!S658)</f>
        <v>0</v>
      </c>
      <c r="T658" s="182">
        <f>SUM('2.CAD NCCF'!T658,'3.USD NCCF'!T658,'4.EUR NCCF'!T658,'5.GBP NCCF'!T658,'6.Other(Incld) NCCF'!T658)</f>
        <v>0</v>
      </c>
      <c r="U658" s="178">
        <f>SUM('2.CAD NCCF'!U658,'3.USD NCCF'!U658,'4.EUR NCCF'!U658,'5.GBP NCCF'!U658,'6.Other(Incld) NCCF'!U658)</f>
        <v>0</v>
      </c>
      <c r="V658" s="183">
        <f>SUM('2.CAD NCCF'!V658,'3.USD NCCF'!V658,'4.EUR NCCF'!V658,'5.GBP NCCF'!V658,'6.Other(Incld) NCCF'!V658)</f>
        <v>0</v>
      </c>
      <c r="W658" s="243">
        <f>SUM('2.CAD NCCF'!W658,'3.USD NCCF'!W658,'4.EUR NCCF'!W658,'5.GBP NCCF'!W658,'6.Other(Incld) NCCF'!W658)</f>
        <v>0</v>
      </c>
      <c r="Y658" s="367"/>
    </row>
    <row r="659" spans="2:25" s="72" customFormat="1" outlineLevel="1" x14ac:dyDescent="0.2">
      <c r="B659" s="25"/>
      <c r="C659" s="23"/>
      <c r="D659" s="23"/>
      <c r="E659" s="24"/>
      <c r="F659" s="176" t="s">
        <v>156</v>
      </c>
      <c r="G659" s="190">
        <f>SUM('2.CAD NCCF'!G659,'3.USD NCCF'!G659,'4.EUR NCCF'!G659,'5.GBP NCCF'!G659,'6.Other(Incld) NCCF'!G659)</f>
        <v>0</v>
      </c>
      <c r="H659" s="242">
        <f>SUM('2.CAD NCCF'!H659,'3.USD NCCF'!H659,'4.EUR NCCF'!H659,'5.GBP NCCF'!H659,'6.Other(Incld) NCCF'!H659)</f>
        <v>0</v>
      </c>
      <c r="I659" s="179">
        <f>SUM('2.CAD NCCF'!I659,'3.USD NCCF'!I659,'4.EUR NCCF'!I659,'5.GBP NCCF'!I659,'6.Other(Incld) NCCF'!I659)</f>
        <v>0</v>
      </c>
      <c r="J659" s="179">
        <f>SUM('2.CAD NCCF'!J659,'3.USD NCCF'!J659,'4.EUR NCCF'!J659,'5.GBP NCCF'!J659,'6.Other(Incld) NCCF'!J659)</f>
        <v>0</v>
      </c>
      <c r="K659" s="180">
        <f>SUM('2.CAD NCCF'!K659,'3.USD NCCF'!K659,'4.EUR NCCF'!K659,'5.GBP NCCF'!K659,'6.Other(Incld) NCCF'!K659)</f>
        <v>0</v>
      </c>
      <c r="L659" s="196">
        <f>SUM('2.CAD NCCF'!L659,'3.USD NCCF'!L659,'4.EUR NCCF'!L659,'5.GBP NCCF'!L659,'6.Other(Incld) NCCF'!L659)</f>
        <v>0</v>
      </c>
      <c r="M659" s="182">
        <f>SUM('2.CAD NCCF'!M659,'3.USD NCCF'!M659,'4.EUR NCCF'!M659,'5.GBP NCCF'!M659,'6.Other(Incld) NCCF'!M659)</f>
        <v>0</v>
      </c>
      <c r="N659" s="182">
        <f>SUM('2.CAD NCCF'!N659,'3.USD NCCF'!N659,'4.EUR NCCF'!N659,'5.GBP NCCF'!N659,'6.Other(Incld) NCCF'!N659)</f>
        <v>0</v>
      </c>
      <c r="O659" s="182">
        <f>SUM('2.CAD NCCF'!O659,'3.USD NCCF'!O659,'4.EUR NCCF'!O659,'5.GBP NCCF'!O659,'6.Other(Incld) NCCF'!O659)</f>
        <v>0</v>
      </c>
      <c r="P659" s="182">
        <f>SUM('2.CAD NCCF'!P659,'3.USD NCCF'!P659,'4.EUR NCCF'!P659,'5.GBP NCCF'!P659,'6.Other(Incld) NCCF'!P659)</f>
        <v>0</v>
      </c>
      <c r="Q659" s="182">
        <f>SUM('2.CAD NCCF'!Q659,'3.USD NCCF'!Q659,'4.EUR NCCF'!Q659,'5.GBP NCCF'!Q659,'6.Other(Incld) NCCF'!Q659)</f>
        <v>0</v>
      </c>
      <c r="R659" s="182">
        <f>SUM('2.CAD NCCF'!R659,'3.USD NCCF'!R659,'4.EUR NCCF'!R659,'5.GBP NCCF'!R659,'6.Other(Incld) NCCF'!R659)</f>
        <v>0</v>
      </c>
      <c r="S659" s="182">
        <f>SUM('2.CAD NCCF'!S659,'3.USD NCCF'!S659,'4.EUR NCCF'!S659,'5.GBP NCCF'!S659,'6.Other(Incld) NCCF'!S659)</f>
        <v>0</v>
      </c>
      <c r="T659" s="182">
        <f>SUM('2.CAD NCCF'!T659,'3.USD NCCF'!T659,'4.EUR NCCF'!T659,'5.GBP NCCF'!T659,'6.Other(Incld) NCCF'!T659)</f>
        <v>0</v>
      </c>
      <c r="U659" s="178">
        <f>SUM('2.CAD NCCF'!U659,'3.USD NCCF'!U659,'4.EUR NCCF'!U659,'5.GBP NCCF'!U659,'6.Other(Incld) NCCF'!U659)</f>
        <v>0</v>
      </c>
      <c r="V659" s="183">
        <f>SUM('2.CAD NCCF'!V659,'3.USD NCCF'!V659,'4.EUR NCCF'!V659,'5.GBP NCCF'!V659,'6.Other(Incld) NCCF'!V659)</f>
        <v>0</v>
      </c>
      <c r="W659" s="243">
        <f>SUM('2.CAD NCCF'!W659,'3.USD NCCF'!W659,'4.EUR NCCF'!W659,'5.GBP NCCF'!W659,'6.Other(Incld) NCCF'!W659)</f>
        <v>0</v>
      </c>
      <c r="Y659" s="367"/>
    </row>
    <row r="660" spans="2:25" s="72" customFormat="1" outlineLevel="1" x14ac:dyDescent="0.2">
      <c r="B660" s="25"/>
      <c r="C660" s="23"/>
      <c r="D660" s="23"/>
      <c r="E660" s="24"/>
      <c r="F660" s="176" t="s">
        <v>197</v>
      </c>
      <c r="G660" s="190">
        <f>SUM('2.CAD NCCF'!G660,'3.USD NCCF'!G660,'4.EUR NCCF'!G660,'5.GBP NCCF'!G660,'6.Other(Incld) NCCF'!G660)</f>
        <v>0</v>
      </c>
      <c r="H660" s="242">
        <f>SUM('2.CAD NCCF'!H660,'3.USD NCCF'!H660,'4.EUR NCCF'!H660,'5.GBP NCCF'!H660,'6.Other(Incld) NCCF'!H660)</f>
        <v>0</v>
      </c>
      <c r="I660" s="179">
        <f>SUM('2.CAD NCCF'!I660,'3.USD NCCF'!I660,'4.EUR NCCF'!I660,'5.GBP NCCF'!I660,'6.Other(Incld) NCCF'!I660)</f>
        <v>0</v>
      </c>
      <c r="J660" s="179">
        <f>SUM('2.CAD NCCF'!J660,'3.USD NCCF'!J660,'4.EUR NCCF'!J660,'5.GBP NCCF'!J660,'6.Other(Incld) NCCF'!J660)</f>
        <v>0</v>
      </c>
      <c r="K660" s="180">
        <f>SUM('2.CAD NCCF'!K660,'3.USD NCCF'!K660,'4.EUR NCCF'!K660,'5.GBP NCCF'!K660,'6.Other(Incld) NCCF'!K660)</f>
        <v>0</v>
      </c>
      <c r="L660" s="196">
        <f>SUM('2.CAD NCCF'!L660,'3.USD NCCF'!L660,'4.EUR NCCF'!L660,'5.GBP NCCF'!L660,'6.Other(Incld) NCCF'!L660)</f>
        <v>0</v>
      </c>
      <c r="M660" s="182">
        <f>SUM('2.CAD NCCF'!M660,'3.USD NCCF'!M660,'4.EUR NCCF'!M660,'5.GBP NCCF'!M660,'6.Other(Incld) NCCF'!M660)</f>
        <v>0</v>
      </c>
      <c r="N660" s="182">
        <f>SUM('2.CAD NCCF'!N660,'3.USD NCCF'!N660,'4.EUR NCCF'!N660,'5.GBP NCCF'!N660,'6.Other(Incld) NCCF'!N660)</f>
        <v>0</v>
      </c>
      <c r="O660" s="182">
        <f>SUM('2.CAD NCCF'!O660,'3.USD NCCF'!O660,'4.EUR NCCF'!O660,'5.GBP NCCF'!O660,'6.Other(Incld) NCCF'!O660)</f>
        <v>0</v>
      </c>
      <c r="P660" s="182">
        <f>SUM('2.CAD NCCF'!P660,'3.USD NCCF'!P660,'4.EUR NCCF'!P660,'5.GBP NCCF'!P660,'6.Other(Incld) NCCF'!P660)</f>
        <v>0</v>
      </c>
      <c r="Q660" s="182">
        <f>SUM('2.CAD NCCF'!Q660,'3.USD NCCF'!Q660,'4.EUR NCCF'!Q660,'5.GBP NCCF'!Q660,'6.Other(Incld) NCCF'!Q660)</f>
        <v>0</v>
      </c>
      <c r="R660" s="182">
        <f>SUM('2.CAD NCCF'!R660,'3.USD NCCF'!R660,'4.EUR NCCF'!R660,'5.GBP NCCF'!R660,'6.Other(Incld) NCCF'!R660)</f>
        <v>0</v>
      </c>
      <c r="S660" s="182">
        <f>SUM('2.CAD NCCF'!S660,'3.USD NCCF'!S660,'4.EUR NCCF'!S660,'5.GBP NCCF'!S660,'6.Other(Incld) NCCF'!S660)</f>
        <v>0</v>
      </c>
      <c r="T660" s="182">
        <f>SUM('2.CAD NCCF'!T660,'3.USD NCCF'!T660,'4.EUR NCCF'!T660,'5.GBP NCCF'!T660,'6.Other(Incld) NCCF'!T660)</f>
        <v>0</v>
      </c>
      <c r="U660" s="178">
        <f>SUM('2.CAD NCCF'!U660,'3.USD NCCF'!U660,'4.EUR NCCF'!U660,'5.GBP NCCF'!U660,'6.Other(Incld) NCCF'!U660)</f>
        <v>0</v>
      </c>
      <c r="V660" s="183">
        <f>SUM('2.CAD NCCF'!V660,'3.USD NCCF'!V660,'4.EUR NCCF'!V660,'5.GBP NCCF'!V660,'6.Other(Incld) NCCF'!V660)</f>
        <v>0</v>
      </c>
      <c r="W660" s="243">
        <f>SUM('2.CAD NCCF'!W660,'3.USD NCCF'!W660,'4.EUR NCCF'!W660,'5.GBP NCCF'!W660,'6.Other(Incld) NCCF'!W660)</f>
        <v>0</v>
      </c>
      <c r="Y660" s="367"/>
    </row>
    <row r="661" spans="2:25" s="72" customFormat="1" x14ac:dyDescent="0.2">
      <c r="B661" s="25"/>
      <c r="C661" s="23"/>
      <c r="D661" s="23"/>
      <c r="E661" s="24" t="s">
        <v>157</v>
      </c>
      <c r="F661" s="24"/>
      <c r="G661" s="69">
        <f t="shared" ref="G661:W661" si="144">SUBTOTAL(9,G662:G665)</f>
        <v>0</v>
      </c>
      <c r="H661" s="70">
        <f t="shared" si="144"/>
        <v>0</v>
      </c>
      <c r="I661" s="66">
        <f t="shared" si="144"/>
        <v>0</v>
      </c>
      <c r="J661" s="66">
        <f t="shared" si="144"/>
        <v>0</v>
      </c>
      <c r="K661" s="67">
        <f t="shared" si="144"/>
        <v>0</v>
      </c>
      <c r="L661" s="34">
        <f t="shared" si="144"/>
        <v>0</v>
      </c>
      <c r="M661" s="34">
        <f t="shared" si="144"/>
        <v>0</v>
      </c>
      <c r="N661" s="34">
        <f t="shared" si="144"/>
        <v>0</v>
      </c>
      <c r="O661" s="34">
        <f t="shared" si="144"/>
        <v>0</v>
      </c>
      <c r="P661" s="34">
        <f t="shared" si="144"/>
        <v>0</v>
      </c>
      <c r="Q661" s="34">
        <f t="shared" si="144"/>
        <v>0</v>
      </c>
      <c r="R661" s="34">
        <f t="shared" si="144"/>
        <v>0</v>
      </c>
      <c r="S661" s="34">
        <f t="shared" si="144"/>
        <v>0</v>
      </c>
      <c r="T661" s="34">
        <f t="shared" si="144"/>
        <v>0</v>
      </c>
      <c r="U661" s="34">
        <f t="shared" si="144"/>
        <v>0</v>
      </c>
      <c r="V661" s="34">
        <f t="shared" si="144"/>
        <v>0</v>
      </c>
      <c r="W661" s="33">
        <f t="shared" si="144"/>
        <v>0</v>
      </c>
      <c r="Y661" s="370"/>
    </row>
    <row r="662" spans="2:25" s="72" customFormat="1" outlineLevel="1" x14ac:dyDescent="0.2">
      <c r="B662" s="25"/>
      <c r="C662" s="23"/>
      <c r="D662" s="23"/>
      <c r="E662" s="24"/>
      <c r="F662" s="176" t="s">
        <v>158</v>
      </c>
      <c r="G662" s="190">
        <f>SUM('2.CAD NCCF'!G662,'3.USD NCCF'!G662,'4.EUR NCCF'!G662,'5.GBP NCCF'!G662,'6.Other(Incld) NCCF'!G662)</f>
        <v>0</v>
      </c>
      <c r="H662" s="242">
        <f>SUM('2.CAD NCCF'!H662,'3.USD NCCF'!H662,'4.EUR NCCF'!H662,'5.GBP NCCF'!H662,'6.Other(Incld) NCCF'!H662)</f>
        <v>0</v>
      </c>
      <c r="I662" s="179">
        <f>SUM('2.CAD NCCF'!I662,'3.USD NCCF'!I662,'4.EUR NCCF'!I662,'5.GBP NCCF'!I662,'6.Other(Incld) NCCF'!I662)</f>
        <v>0</v>
      </c>
      <c r="J662" s="179">
        <f>SUM('2.CAD NCCF'!J662,'3.USD NCCF'!J662,'4.EUR NCCF'!J662,'5.GBP NCCF'!J662,'6.Other(Incld) NCCF'!J662)</f>
        <v>0</v>
      </c>
      <c r="K662" s="180">
        <f>SUM('2.CAD NCCF'!K662,'3.USD NCCF'!K662,'4.EUR NCCF'!K662,'5.GBP NCCF'!K662,'6.Other(Incld) NCCF'!K662)</f>
        <v>0</v>
      </c>
      <c r="L662" s="196">
        <f>SUM('2.CAD NCCF'!L662,'3.USD NCCF'!L662,'4.EUR NCCF'!L662,'5.GBP NCCF'!L662,'6.Other(Incld) NCCF'!L662)</f>
        <v>0</v>
      </c>
      <c r="M662" s="182">
        <f>SUM('2.CAD NCCF'!M662,'3.USD NCCF'!M662,'4.EUR NCCF'!M662,'5.GBP NCCF'!M662,'6.Other(Incld) NCCF'!M662)</f>
        <v>0</v>
      </c>
      <c r="N662" s="182">
        <f>SUM('2.CAD NCCF'!N662,'3.USD NCCF'!N662,'4.EUR NCCF'!N662,'5.GBP NCCF'!N662,'6.Other(Incld) NCCF'!N662)</f>
        <v>0</v>
      </c>
      <c r="O662" s="182">
        <f>SUM('2.CAD NCCF'!O662,'3.USD NCCF'!O662,'4.EUR NCCF'!O662,'5.GBP NCCF'!O662,'6.Other(Incld) NCCF'!O662)</f>
        <v>0</v>
      </c>
      <c r="P662" s="182">
        <f>SUM('2.CAD NCCF'!P662,'3.USD NCCF'!P662,'4.EUR NCCF'!P662,'5.GBP NCCF'!P662,'6.Other(Incld) NCCF'!P662)</f>
        <v>0</v>
      </c>
      <c r="Q662" s="182">
        <f>SUM('2.CAD NCCF'!Q662,'3.USD NCCF'!Q662,'4.EUR NCCF'!Q662,'5.GBP NCCF'!Q662,'6.Other(Incld) NCCF'!Q662)</f>
        <v>0</v>
      </c>
      <c r="R662" s="182">
        <f>SUM('2.CAD NCCF'!R662,'3.USD NCCF'!R662,'4.EUR NCCF'!R662,'5.GBP NCCF'!R662,'6.Other(Incld) NCCF'!R662)</f>
        <v>0</v>
      </c>
      <c r="S662" s="182">
        <f>SUM('2.CAD NCCF'!S662,'3.USD NCCF'!S662,'4.EUR NCCF'!S662,'5.GBP NCCF'!S662,'6.Other(Incld) NCCF'!S662)</f>
        <v>0</v>
      </c>
      <c r="T662" s="182">
        <f>SUM('2.CAD NCCF'!T662,'3.USD NCCF'!T662,'4.EUR NCCF'!T662,'5.GBP NCCF'!T662,'6.Other(Incld) NCCF'!T662)</f>
        <v>0</v>
      </c>
      <c r="U662" s="178">
        <f>SUM('2.CAD NCCF'!U662,'3.USD NCCF'!U662,'4.EUR NCCF'!U662,'5.GBP NCCF'!U662,'6.Other(Incld) NCCF'!U662)</f>
        <v>0</v>
      </c>
      <c r="V662" s="183">
        <f>SUM('2.CAD NCCF'!V662,'3.USD NCCF'!V662,'4.EUR NCCF'!V662,'5.GBP NCCF'!V662,'6.Other(Incld) NCCF'!V662)</f>
        <v>0</v>
      </c>
      <c r="W662" s="243">
        <f>SUM('2.CAD NCCF'!W662,'3.USD NCCF'!W662,'4.EUR NCCF'!W662,'5.GBP NCCF'!W662,'6.Other(Incld) NCCF'!W662)</f>
        <v>0</v>
      </c>
      <c r="Y662" s="367"/>
    </row>
    <row r="663" spans="2:25" s="72" customFormat="1" outlineLevel="1" x14ac:dyDescent="0.2">
      <c r="B663" s="25"/>
      <c r="C663" s="23"/>
      <c r="D663" s="23"/>
      <c r="E663" s="24"/>
      <c r="F663" s="176" t="s">
        <v>159</v>
      </c>
      <c r="G663" s="190">
        <f>SUM('2.CAD NCCF'!G663,'3.USD NCCF'!G663,'4.EUR NCCF'!G663,'5.GBP NCCF'!G663,'6.Other(Incld) NCCF'!G663)</f>
        <v>0</v>
      </c>
      <c r="H663" s="242">
        <f>SUM('2.CAD NCCF'!H663,'3.USD NCCF'!H663,'4.EUR NCCF'!H663,'5.GBP NCCF'!H663,'6.Other(Incld) NCCF'!H663)</f>
        <v>0</v>
      </c>
      <c r="I663" s="179">
        <f>SUM('2.CAD NCCF'!I663,'3.USD NCCF'!I663,'4.EUR NCCF'!I663,'5.GBP NCCF'!I663,'6.Other(Incld) NCCF'!I663)</f>
        <v>0</v>
      </c>
      <c r="J663" s="179">
        <f>SUM('2.CAD NCCF'!J663,'3.USD NCCF'!J663,'4.EUR NCCF'!J663,'5.GBP NCCF'!J663,'6.Other(Incld) NCCF'!J663)</f>
        <v>0</v>
      </c>
      <c r="K663" s="180">
        <f>SUM('2.CAD NCCF'!K663,'3.USD NCCF'!K663,'4.EUR NCCF'!K663,'5.GBP NCCF'!K663,'6.Other(Incld) NCCF'!K663)</f>
        <v>0</v>
      </c>
      <c r="L663" s="196">
        <f>SUM('2.CAD NCCF'!L663,'3.USD NCCF'!L663,'4.EUR NCCF'!L663,'5.GBP NCCF'!L663,'6.Other(Incld) NCCF'!L663)</f>
        <v>0</v>
      </c>
      <c r="M663" s="182">
        <f>SUM('2.CAD NCCF'!M663,'3.USD NCCF'!M663,'4.EUR NCCF'!M663,'5.GBP NCCF'!M663,'6.Other(Incld) NCCF'!M663)</f>
        <v>0</v>
      </c>
      <c r="N663" s="182">
        <f>SUM('2.CAD NCCF'!N663,'3.USD NCCF'!N663,'4.EUR NCCF'!N663,'5.GBP NCCF'!N663,'6.Other(Incld) NCCF'!N663)</f>
        <v>0</v>
      </c>
      <c r="O663" s="182">
        <f>SUM('2.CAD NCCF'!O663,'3.USD NCCF'!O663,'4.EUR NCCF'!O663,'5.GBP NCCF'!O663,'6.Other(Incld) NCCF'!O663)</f>
        <v>0</v>
      </c>
      <c r="P663" s="182">
        <f>SUM('2.CAD NCCF'!P663,'3.USD NCCF'!P663,'4.EUR NCCF'!P663,'5.GBP NCCF'!P663,'6.Other(Incld) NCCF'!P663)</f>
        <v>0</v>
      </c>
      <c r="Q663" s="182">
        <f>SUM('2.CAD NCCF'!Q663,'3.USD NCCF'!Q663,'4.EUR NCCF'!Q663,'5.GBP NCCF'!Q663,'6.Other(Incld) NCCF'!Q663)</f>
        <v>0</v>
      </c>
      <c r="R663" s="182">
        <f>SUM('2.CAD NCCF'!R663,'3.USD NCCF'!R663,'4.EUR NCCF'!R663,'5.GBP NCCF'!R663,'6.Other(Incld) NCCF'!R663)</f>
        <v>0</v>
      </c>
      <c r="S663" s="182">
        <f>SUM('2.CAD NCCF'!S663,'3.USD NCCF'!S663,'4.EUR NCCF'!S663,'5.GBP NCCF'!S663,'6.Other(Incld) NCCF'!S663)</f>
        <v>0</v>
      </c>
      <c r="T663" s="182">
        <f>SUM('2.CAD NCCF'!T663,'3.USD NCCF'!T663,'4.EUR NCCF'!T663,'5.GBP NCCF'!T663,'6.Other(Incld) NCCF'!T663)</f>
        <v>0</v>
      </c>
      <c r="U663" s="178">
        <f>SUM('2.CAD NCCF'!U663,'3.USD NCCF'!U663,'4.EUR NCCF'!U663,'5.GBP NCCF'!U663,'6.Other(Incld) NCCF'!U663)</f>
        <v>0</v>
      </c>
      <c r="V663" s="183">
        <f>SUM('2.CAD NCCF'!V663,'3.USD NCCF'!V663,'4.EUR NCCF'!V663,'5.GBP NCCF'!V663,'6.Other(Incld) NCCF'!V663)</f>
        <v>0</v>
      </c>
      <c r="W663" s="243">
        <f>SUM('2.CAD NCCF'!W663,'3.USD NCCF'!W663,'4.EUR NCCF'!W663,'5.GBP NCCF'!W663,'6.Other(Incld) NCCF'!W663)</f>
        <v>0</v>
      </c>
      <c r="Y663" s="367"/>
    </row>
    <row r="664" spans="2:25" s="72" customFormat="1" outlineLevel="1" x14ac:dyDescent="0.2">
      <c r="B664" s="25"/>
      <c r="C664" s="23"/>
      <c r="D664" s="23"/>
      <c r="E664" s="24"/>
      <c r="F664" s="176" t="s">
        <v>160</v>
      </c>
      <c r="G664" s="190">
        <f>SUM('2.CAD NCCF'!G664,'3.USD NCCF'!G664,'4.EUR NCCF'!G664,'5.GBP NCCF'!G664,'6.Other(Incld) NCCF'!G664)</f>
        <v>0</v>
      </c>
      <c r="H664" s="242">
        <f>SUM('2.CAD NCCF'!H664,'3.USD NCCF'!H664,'4.EUR NCCF'!H664,'5.GBP NCCF'!H664,'6.Other(Incld) NCCF'!H664)</f>
        <v>0</v>
      </c>
      <c r="I664" s="179">
        <f>SUM('2.CAD NCCF'!I664,'3.USD NCCF'!I664,'4.EUR NCCF'!I664,'5.GBP NCCF'!I664,'6.Other(Incld) NCCF'!I664)</f>
        <v>0</v>
      </c>
      <c r="J664" s="179">
        <f>SUM('2.CAD NCCF'!J664,'3.USD NCCF'!J664,'4.EUR NCCF'!J664,'5.GBP NCCF'!J664,'6.Other(Incld) NCCF'!J664)</f>
        <v>0</v>
      </c>
      <c r="K664" s="180">
        <f>SUM('2.CAD NCCF'!K664,'3.USD NCCF'!K664,'4.EUR NCCF'!K664,'5.GBP NCCF'!K664,'6.Other(Incld) NCCF'!K664)</f>
        <v>0</v>
      </c>
      <c r="L664" s="196">
        <f>SUM('2.CAD NCCF'!L664,'3.USD NCCF'!L664,'4.EUR NCCF'!L664,'5.GBP NCCF'!L664,'6.Other(Incld) NCCF'!L664)</f>
        <v>0</v>
      </c>
      <c r="M664" s="182">
        <f>SUM('2.CAD NCCF'!M664,'3.USD NCCF'!M664,'4.EUR NCCF'!M664,'5.GBP NCCF'!M664,'6.Other(Incld) NCCF'!M664)</f>
        <v>0</v>
      </c>
      <c r="N664" s="182">
        <f>SUM('2.CAD NCCF'!N664,'3.USD NCCF'!N664,'4.EUR NCCF'!N664,'5.GBP NCCF'!N664,'6.Other(Incld) NCCF'!N664)</f>
        <v>0</v>
      </c>
      <c r="O664" s="182">
        <f>SUM('2.CAD NCCF'!O664,'3.USD NCCF'!O664,'4.EUR NCCF'!O664,'5.GBP NCCF'!O664,'6.Other(Incld) NCCF'!O664)</f>
        <v>0</v>
      </c>
      <c r="P664" s="182">
        <f>SUM('2.CAD NCCF'!P664,'3.USD NCCF'!P664,'4.EUR NCCF'!P664,'5.GBP NCCF'!P664,'6.Other(Incld) NCCF'!P664)</f>
        <v>0</v>
      </c>
      <c r="Q664" s="182">
        <f>SUM('2.CAD NCCF'!Q664,'3.USD NCCF'!Q664,'4.EUR NCCF'!Q664,'5.GBP NCCF'!Q664,'6.Other(Incld) NCCF'!Q664)</f>
        <v>0</v>
      </c>
      <c r="R664" s="182">
        <f>SUM('2.CAD NCCF'!R664,'3.USD NCCF'!R664,'4.EUR NCCF'!R664,'5.GBP NCCF'!R664,'6.Other(Incld) NCCF'!R664)</f>
        <v>0</v>
      </c>
      <c r="S664" s="182">
        <f>SUM('2.CAD NCCF'!S664,'3.USD NCCF'!S664,'4.EUR NCCF'!S664,'5.GBP NCCF'!S664,'6.Other(Incld) NCCF'!S664)</f>
        <v>0</v>
      </c>
      <c r="T664" s="182">
        <f>SUM('2.CAD NCCF'!T664,'3.USD NCCF'!T664,'4.EUR NCCF'!T664,'5.GBP NCCF'!T664,'6.Other(Incld) NCCF'!T664)</f>
        <v>0</v>
      </c>
      <c r="U664" s="178">
        <f>SUM('2.CAD NCCF'!U664,'3.USD NCCF'!U664,'4.EUR NCCF'!U664,'5.GBP NCCF'!U664,'6.Other(Incld) NCCF'!U664)</f>
        <v>0</v>
      </c>
      <c r="V664" s="183">
        <f>SUM('2.CAD NCCF'!V664,'3.USD NCCF'!V664,'4.EUR NCCF'!V664,'5.GBP NCCF'!V664,'6.Other(Incld) NCCF'!V664)</f>
        <v>0</v>
      </c>
      <c r="W664" s="243">
        <f>SUM('2.CAD NCCF'!W664,'3.USD NCCF'!W664,'4.EUR NCCF'!W664,'5.GBP NCCF'!W664,'6.Other(Incld) NCCF'!W664)</f>
        <v>0</v>
      </c>
      <c r="Y664" s="367"/>
    </row>
    <row r="665" spans="2:25" s="72" customFormat="1" outlineLevel="1" x14ac:dyDescent="0.2">
      <c r="B665" s="25"/>
      <c r="C665" s="23"/>
      <c r="D665" s="23"/>
      <c r="E665" s="24"/>
      <c r="F665" s="176" t="s">
        <v>198</v>
      </c>
      <c r="G665" s="190">
        <f>SUM('2.CAD NCCF'!G665,'3.USD NCCF'!G665,'4.EUR NCCF'!G665,'5.GBP NCCF'!G665,'6.Other(Incld) NCCF'!G665)</f>
        <v>0</v>
      </c>
      <c r="H665" s="242">
        <f>SUM('2.CAD NCCF'!H665,'3.USD NCCF'!H665,'4.EUR NCCF'!H665,'5.GBP NCCF'!H665,'6.Other(Incld) NCCF'!H665)</f>
        <v>0</v>
      </c>
      <c r="I665" s="179">
        <f>SUM('2.CAD NCCF'!I665,'3.USD NCCF'!I665,'4.EUR NCCF'!I665,'5.GBP NCCF'!I665,'6.Other(Incld) NCCF'!I665)</f>
        <v>0</v>
      </c>
      <c r="J665" s="179">
        <f>SUM('2.CAD NCCF'!J665,'3.USD NCCF'!J665,'4.EUR NCCF'!J665,'5.GBP NCCF'!J665,'6.Other(Incld) NCCF'!J665)</f>
        <v>0</v>
      </c>
      <c r="K665" s="180">
        <f>SUM('2.CAD NCCF'!K665,'3.USD NCCF'!K665,'4.EUR NCCF'!K665,'5.GBP NCCF'!K665,'6.Other(Incld) NCCF'!K665)</f>
        <v>0</v>
      </c>
      <c r="L665" s="196">
        <f>SUM('2.CAD NCCF'!L665,'3.USD NCCF'!L665,'4.EUR NCCF'!L665,'5.GBP NCCF'!L665,'6.Other(Incld) NCCF'!L665)</f>
        <v>0</v>
      </c>
      <c r="M665" s="182">
        <f>SUM('2.CAD NCCF'!M665,'3.USD NCCF'!M665,'4.EUR NCCF'!M665,'5.GBP NCCF'!M665,'6.Other(Incld) NCCF'!M665)</f>
        <v>0</v>
      </c>
      <c r="N665" s="182">
        <f>SUM('2.CAD NCCF'!N665,'3.USD NCCF'!N665,'4.EUR NCCF'!N665,'5.GBP NCCF'!N665,'6.Other(Incld) NCCF'!N665)</f>
        <v>0</v>
      </c>
      <c r="O665" s="182">
        <f>SUM('2.CAD NCCF'!O665,'3.USD NCCF'!O665,'4.EUR NCCF'!O665,'5.GBP NCCF'!O665,'6.Other(Incld) NCCF'!O665)</f>
        <v>0</v>
      </c>
      <c r="P665" s="182">
        <f>SUM('2.CAD NCCF'!P665,'3.USD NCCF'!P665,'4.EUR NCCF'!P665,'5.GBP NCCF'!P665,'6.Other(Incld) NCCF'!P665)</f>
        <v>0</v>
      </c>
      <c r="Q665" s="182">
        <f>SUM('2.CAD NCCF'!Q665,'3.USD NCCF'!Q665,'4.EUR NCCF'!Q665,'5.GBP NCCF'!Q665,'6.Other(Incld) NCCF'!Q665)</f>
        <v>0</v>
      </c>
      <c r="R665" s="182">
        <f>SUM('2.CAD NCCF'!R665,'3.USD NCCF'!R665,'4.EUR NCCF'!R665,'5.GBP NCCF'!R665,'6.Other(Incld) NCCF'!R665)</f>
        <v>0</v>
      </c>
      <c r="S665" s="182">
        <f>SUM('2.CAD NCCF'!S665,'3.USD NCCF'!S665,'4.EUR NCCF'!S665,'5.GBP NCCF'!S665,'6.Other(Incld) NCCF'!S665)</f>
        <v>0</v>
      </c>
      <c r="T665" s="182">
        <f>SUM('2.CAD NCCF'!T665,'3.USD NCCF'!T665,'4.EUR NCCF'!T665,'5.GBP NCCF'!T665,'6.Other(Incld) NCCF'!T665)</f>
        <v>0</v>
      </c>
      <c r="U665" s="178">
        <f>SUM('2.CAD NCCF'!U665,'3.USD NCCF'!U665,'4.EUR NCCF'!U665,'5.GBP NCCF'!U665,'6.Other(Incld) NCCF'!U665)</f>
        <v>0</v>
      </c>
      <c r="V665" s="183">
        <f>SUM('2.CAD NCCF'!V665,'3.USD NCCF'!V665,'4.EUR NCCF'!V665,'5.GBP NCCF'!V665,'6.Other(Incld) NCCF'!V665)</f>
        <v>0</v>
      </c>
      <c r="W665" s="243">
        <f>SUM('2.CAD NCCF'!W665,'3.USD NCCF'!W665,'4.EUR NCCF'!W665,'5.GBP NCCF'!W665,'6.Other(Incld) NCCF'!W665)</f>
        <v>0</v>
      </c>
      <c r="Y665" s="367"/>
    </row>
    <row r="666" spans="2:25" s="72" customFormat="1" x14ac:dyDescent="0.2">
      <c r="B666" s="25"/>
      <c r="C666" s="23"/>
      <c r="D666" s="23"/>
      <c r="E666" s="24" t="s">
        <v>347</v>
      </c>
      <c r="F666" s="24"/>
      <c r="G666" s="69">
        <f t="shared" ref="G666:W666" si="145">SUBTOTAL(9,G667:G670)</f>
        <v>0</v>
      </c>
      <c r="H666" s="70">
        <f t="shared" si="145"/>
        <v>0</v>
      </c>
      <c r="I666" s="66">
        <f t="shared" si="145"/>
        <v>0</v>
      </c>
      <c r="J666" s="66">
        <f t="shared" si="145"/>
        <v>0</v>
      </c>
      <c r="K666" s="67">
        <f t="shared" si="145"/>
        <v>0</v>
      </c>
      <c r="L666" s="34">
        <f t="shared" si="145"/>
        <v>0</v>
      </c>
      <c r="M666" s="34">
        <f t="shared" si="145"/>
        <v>0</v>
      </c>
      <c r="N666" s="34">
        <f t="shared" si="145"/>
        <v>0</v>
      </c>
      <c r="O666" s="34">
        <f t="shared" si="145"/>
        <v>0</v>
      </c>
      <c r="P666" s="34">
        <f t="shared" si="145"/>
        <v>0</v>
      </c>
      <c r="Q666" s="34">
        <f t="shared" si="145"/>
        <v>0</v>
      </c>
      <c r="R666" s="34">
        <f t="shared" si="145"/>
        <v>0</v>
      </c>
      <c r="S666" s="34">
        <f t="shared" si="145"/>
        <v>0</v>
      </c>
      <c r="T666" s="34">
        <f t="shared" si="145"/>
        <v>0</v>
      </c>
      <c r="U666" s="34">
        <f t="shared" si="145"/>
        <v>0</v>
      </c>
      <c r="V666" s="34">
        <f t="shared" si="145"/>
        <v>0</v>
      </c>
      <c r="W666" s="33">
        <f t="shared" si="145"/>
        <v>0</v>
      </c>
      <c r="Y666" s="370"/>
    </row>
    <row r="667" spans="2:25" s="72" customFormat="1" outlineLevel="1" x14ac:dyDescent="0.2">
      <c r="B667" s="25"/>
      <c r="C667" s="23"/>
      <c r="D667" s="23"/>
      <c r="E667" s="24"/>
      <c r="F667" s="176" t="s">
        <v>327</v>
      </c>
      <c r="G667" s="190">
        <f>SUM('2.CAD NCCF'!G667,'3.USD NCCF'!G667,'4.EUR NCCF'!G667,'5.GBP NCCF'!G667,'6.Other(Incld) NCCF'!G667)</f>
        <v>0</v>
      </c>
      <c r="H667" s="242">
        <f>SUM('2.CAD NCCF'!H667,'3.USD NCCF'!H667,'4.EUR NCCF'!H667,'5.GBP NCCF'!H667,'6.Other(Incld) NCCF'!H667)</f>
        <v>0</v>
      </c>
      <c r="I667" s="179">
        <f>SUM('2.CAD NCCF'!I667,'3.USD NCCF'!I667,'4.EUR NCCF'!I667,'5.GBP NCCF'!I667,'6.Other(Incld) NCCF'!I667)</f>
        <v>0</v>
      </c>
      <c r="J667" s="179">
        <f>SUM('2.CAD NCCF'!J667,'3.USD NCCF'!J667,'4.EUR NCCF'!J667,'5.GBP NCCF'!J667,'6.Other(Incld) NCCF'!J667)</f>
        <v>0</v>
      </c>
      <c r="K667" s="180">
        <f>SUM('2.CAD NCCF'!K667,'3.USD NCCF'!K667,'4.EUR NCCF'!K667,'5.GBP NCCF'!K667,'6.Other(Incld) NCCF'!K667)</f>
        <v>0</v>
      </c>
      <c r="L667" s="196">
        <f>SUM('2.CAD NCCF'!L667,'3.USD NCCF'!L667,'4.EUR NCCF'!L667,'5.GBP NCCF'!L667,'6.Other(Incld) NCCF'!L667)</f>
        <v>0</v>
      </c>
      <c r="M667" s="182">
        <f>SUM('2.CAD NCCF'!M667,'3.USD NCCF'!M667,'4.EUR NCCF'!M667,'5.GBP NCCF'!M667,'6.Other(Incld) NCCF'!M667)</f>
        <v>0</v>
      </c>
      <c r="N667" s="182">
        <f>SUM('2.CAD NCCF'!N667,'3.USD NCCF'!N667,'4.EUR NCCF'!N667,'5.GBP NCCF'!N667,'6.Other(Incld) NCCF'!N667)</f>
        <v>0</v>
      </c>
      <c r="O667" s="182">
        <f>SUM('2.CAD NCCF'!O667,'3.USD NCCF'!O667,'4.EUR NCCF'!O667,'5.GBP NCCF'!O667,'6.Other(Incld) NCCF'!O667)</f>
        <v>0</v>
      </c>
      <c r="P667" s="182">
        <f>SUM('2.CAD NCCF'!P667,'3.USD NCCF'!P667,'4.EUR NCCF'!P667,'5.GBP NCCF'!P667,'6.Other(Incld) NCCF'!P667)</f>
        <v>0</v>
      </c>
      <c r="Q667" s="182">
        <f>SUM('2.CAD NCCF'!Q667,'3.USD NCCF'!Q667,'4.EUR NCCF'!Q667,'5.GBP NCCF'!Q667,'6.Other(Incld) NCCF'!Q667)</f>
        <v>0</v>
      </c>
      <c r="R667" s="182">
        <f>SUM('2.CAD NCCF'!R667,'3.USD NCCF'!R667,'4.EUR NCCF'!R667,'5.GBP NCCF'!R667,'6.Other(Incld) NCCF'!R667)</f>
        <v>0</v>
      </c>
      <c r="S667" s="182">
        <f>SUM('2.CAD NCCF'!S667,'3.USD NCCF'!S667,'4.EUR NCCF'!S667,'5.GBP NCCF'!S667,'6.Other(Incld) NCCF'!S667)</f>
        <v>0</v>
      </c>
      <c r="T667" s="182">
        <f>SUM('2.CAD NCCF'!T667,'3.USD NCCF'!T667,'4.EUR NCCF'!T667,'5.GBP NCCF'!T667,'6.Other(Incld) NCCF'!T667)</f>
        <v>0</v>
      </c>
      <c r="U667" s="178">
        <f>SUM('2.CAD NCCF'!U667,'3.USD NCCF'!U667,'4.EUR NCCF'!U667,'5.GBP NCCF'!U667,'6.Other(Incld) NCCF'!U667)</f>
        <v>0</v>
      </c>
      <c r="V667" s="183">
        <f>SUM('2.CAD NCCF'!V667,'3.USD NCCF'!V667,'4.EUR NCCF'!V667,'5.GBP NCCF'!V667,'6.Other(Incld) NCCF'!V667)</f>
        <v>0</v>
      </c>
      <c r="W667" s="243">
        <f>SUM('2.CAD NCCF'!W667,'3.USD NCCF'!W667,'4.EUR NCCF'!W667,'5.GBP NCCF'!W667,'6.Other(Incld) NCCF'!W667)</f>
        <v>0</v>
      </c>
      <c r="Y667" s="367"/>
    </row>
    <row r="668" spans="2:25" s="72" customFormat="1" outlineLevel="1" x14ac:dyDescent="0.2">
      <c r="B668" s="25"/>
      <c r="C668" s="23"/>
      <c r="D668" s="23"/>
      <c r="E668" s="24"/>
      <c r="F668" s="176" t="s">
        <v>328</v>
      </c>
      <c r="G668" s="190">
        <f>SUM('2.CAD NCCF'!G668,'3.USD NCCF'!G668,'4.EUR NCCF'!G668,'5.GBP NCCF'!G668,'6.Other(Incld) NCCF'!G668)</f>
        <v>0</v>
      </c>
      <c r="H668" s="242">
        <f>SUM('2.CAD NCCF'!H668,'3.USD NCCF'!H668,'4.EUR NCCF'!H668,'5.GBP NCCF'!H668,'6.Other(Incld) NCCF'!H668)</f>
        <v>0</v>
      </c>
      <c r="I668" s="179">
        <f>SUM('2.CAD NCCF'!I668,'3.USD NCCF'!I668,'4.EUR NCCF'!I668,'5.GBP NCCF'!I668,'6.Other(Incld) NCCF'!I668)</f>
        <v>0</v>
      </c>
      <c r="J668" s="179">
        <f>SUM('2.CAD NCCF'!J668,'3.USD NCCF'!J668,'4.EUR NCCF'!J668,'5.GBP NCCF'!J668,'6.Other(Incld) NCCF'!J668)</f>
        <v>0</v>
      </c>
      <c r="K668" s="180">
        <f>SUM('2.CAD NCCF'!K668,'3.USD NCCF'!K668,'4.EUR NCCF'!K668,'5.GBP NCCF'!K668,'6.Other(Incld) NCCF'!K668)</f>
        <v>0</v>
      </c>
      <c r="L668" s="196">
        <f>SUM('2.CAD NCCF'!L668,'3.USD NCCF'!L668,'4.EUR NCCF'!L668,'5.GBP NCCF'!L668,'6.Other(Incld) NCCF'!L668)</f>
        <v>0</v>
      </c>
      <c r="M668" s="182">
        <f>SUM('2.CAD NCCF'!M668,'3.USD NCCF'!M668,'4.EUR NCCF'!M668,'5.GBP NCCF'!M668,'6.Other(Incld) NCCF'!M668)</f>
        <v>0</v>
      </c>
      <c r="N668" s="182">
        <f>SUM('2.CAD NCCF'!N668,'3.USD NCCF'!N668,'4.EUR NCCF'!N668,'5.GBP NCCF'!N668,'6.Other(Incld) NCCF'!N668)</f>
        <v>0</v>
      </c>
      <c r="O668" s="182">
        <f>SUM('2.CAD NCCF'!O668,'3.USD NCCF'!O668,'4.EUR NCCF'!O668,'5.GBP NCCF'!O668,'6.Other(Incld) NCCF'!O668)</f>
        <v>0</v>
      </c>
      <c r="P668" s="182">
        <f>SUM('2.CAD NCCF'!P668,'3.USD NCCF'!P668,'4.EUR NCCF'!P668,'5.GBP NCCF'!P668,'6.Other(Incld) NCCF'!P668)</f>
        <v>0</v>
      </c>
      <c r="Q668" s="182">
        <f>SUM('2.CAD NCCF'!Q668,'3.USD NCCF'!Q668,'4.EUR NCCF'!Q668,'5.GBP NCCF'!Q668,'6.Other(Incld) NCCF'!Q668)</f>
        <v>0</v>
      </c>
      <c r="R668" s="182">
        <f>SUM('2.CAD NCCF'!R668,'3.USD NCCF'!R668,'4.EUR NCCF'!R668,'5.GBP NCCF'!R668,'6.Other(Incld) NCCF'!R668)</f>
        <v>0</v>
      </c>
      <c r="S668" s="182">
        <f>SUM('2.CAD NCCF'!S668,'3.USD NCCF'!S668,'4.EUR NCCF'!S668,'5.GBP NCCF'!S668,'6.Other(Incld) NCCF'!S668)</f>
        <v>0</v>
      </c>
      <c r="T668" s="182">
        <f>SUM('2.CAD NCCF'!T668,'3.USD NCCF'!T668,'4.EUR NCCF'!T668,'5.GBP NCCF'!T668,'6.Other(Incld) NCCF'!T668)</f>
        <v>0</v>
      </c>
      <c r="U668" s="178">
        <f>SUM('2.CAD NCCF'!U668,'3.USD NCCF'!U668,'4.EUR NCCF'!U668,'5.GBP NCCF'!U668,'6.Other(Incld) NCCF'!U668)</f>
        <v>0</v>
      </c>
      <c r="V668" s="183">
        <f>SUM('2.CAD NCCF'!V668,'3.USD NCCF'!V668,'4.EUR NCCF'!V668,'5.GBP NCCF'!V668,'6.Other(Incld) NCCF'!V668)</f>
        <v>0</v>
      </c>
      <c r="W668" s="243">
        <f>SUM('2.CAD NCCF'!W668,'3.USD NCCF'!W668,'4.EUR NCCF'!W668,'5.GBP NCCF'!W668,'6.Other(Incld) NCCF'!W668)</f>
        <v>0</v>
      </c>
      <c r="Y668" s="367"/>
    </row>
    <row r="669" spans="2:25" s="72" customFormat="1" outlineLevel="1" x14ac:dyDescent="0.2">
      <c r="B669" s="25"/>
      <c r="C669" s="23"/>
      <c r="D669" s="23"/>
      <c r="E669" s="24"/>
      <c r="F669" s="176" t="s">
        <v>329</v>
      </c>
      <c r="G669" s="190">
        <f>SUM('2.CAD NCCF'!G669,'3.USD NCCF'!G669,'4.EUR NCCF'!G669,'5.GBP NCCF'!G669,'6.Other(Incld) NCCF'!G669)</f>
        <v>0</v>
      </c>
      <c r="H669" s="242">
        <f>SUM('2.CAD NCCF'!H669,'3.USD NCCF'!H669,'4.EUR NCCF'!H669,'5.GBP NCCF'!H669,'6.Other(Incld) NCCF'!H669)</f>
        <v>0</v>
      </c>
      <c r="I669" s="179">
        <f>SUM('2.CAD NCCF'!I669,'3.USD NCCF'!I669,'4.EUR NCCF'!I669,'5.GBP NCCF'!I669,'6.Other(Incld) NCCF'!I669)</f>
        <v>0</v>
      </c>
      <c r="J669" s="179">
        <f>SUM('2.CAD NCCF'!J669,'3.USD NCCF'!J669,'4.EUR NCCF'!J669,'5.GBP NCCF'!J669,'6.Other(Incld) NCCF'!J669)</f>
        <v>0</v>
      </c>
      <c r="K669" s="180">
        <f>SUM('2.CAD NCCF'!K669,'3.USD NCCF'!K669,'4.EUR NCCF'!K669,'5.GBP NCCF'!K669,'6.Other(Incld) NCCF'!K669)</f>
        <v>0</v>
      </c>
      <c r="L669" s="196">
        <f>SUM('2.CAD NCCF'!L669,'3.USD NCCF'!L669,'4.EUR NCCF'!L669,'5.GBP NCCF'!L669,'6.Other(Incld) NCCF'!L669)</f>
        <v>0</v>
      </c>
      <c r="M669" s="182">
        <f>SUM('2.CAD NCCF'!M669,'3.USD NCCF'!M669,'4.EUR NCCF'!M669,'5.GBP NCCF'!M669,'6.Other(Incld) NCCF'!M669)</f>
        <v>0</v>
      </c>
      <c r="N669" s="182">
        <f>SUM('2.CAD NCCF'!N669,'3.USD NCCF'!N669,'4.EUR NCCF'!N669,'5.GBP NCCF'!N669,'6.Other(Incld) NCCF'!N669)</f>
        <v>0</v>
      </c>
      <c r="O669" s="182">
        <f>SUM('2.CAD NCCF'!O669,'3.USD NCCF'!O669,'4.EUR NCCF'!O669,'5.GBP NCCF'!O669,'6.Other(Incld) NCCF'!O669)</f>
        <v>0</v>
      </c>
      <c r="P669" s="182">
        <f>SUM('2.CAD NCCF'!P669,'3.USD NCCF'!P669,'4.EUR NCCF'!P669,'5.GBP NCCF'!P669,'6.Other(Incld) NCCF'!P669)</f>
        <v>0</v>
      </c>
      <c r="Q669" s="182">
        <f>SUM('2.CAD NCCF'!Q669,'3.USD NCCF'!Q669,'4.EUR NCCF'!Q669,'5.GBP NCCF'!Q669,'6.Other(Incld) NCCF'!Q669)</f>
        <v>0</v>
      </c>
      <c r="R669" s="182">
        <f>SUM('2.CAD NCCF'!R669,'3.USD NCCF'!R669,'4.EUR NCCF'!R669,'5.GBP NCCF'!R669,'6.Other(Incld) NCCF'!R669)</f>
        <v>0</v>
      </c>
      <c r="S669" s="182">
        <f>SUM('2.CAD NCCF'!S669,'3.USD NCCF'!S669,'4.EUR NCCF'!S669,'5.GBP NCCF'!S669,'6.Other(Incld) NCCF'!S669)</f>
        <v>0</v>
      </c>
      <c r="T669" s="182">
        <f>SUM('2.CAD NCCF'!T669,'3.USD NCCF'!T669,'4.EUR NCCF'!T669,'5.GBP NCCF'!T669,'6.Other(Incld) NCCF'!T669)</f>
        <v>0</v>
      </c>
      <c r="U669" s="178">
        <f>SUM('2.CAD NCCF'!U669,'3.USD NCCF'!U669,'4.EUR NCCF'!U669,'5.GBP NCCF'!U669,'6.Other(Incld) NCCF'!U669)</f>
        <v>0</v>
      </c>
      <c r="V669" s="183">
        <f>SUM('2.CAD NCCF'!V669,'3.USD NCCF'!V669,'4.EUR NCCF'!V669,'5.GBP NCCF'!V669,'6.Other(Incld) NCCF'!V669)</f>
        <v>0</v>
      </c>
      <c r="W669" s="243">
        <f>SUM('2.CAD NCCF'!W669,'3.USD NCCF'!W669,'4.EUR NCCF'!W669,'5.GBP NCCF'!W669,'6.Other(Incld) NCCF'!W669)</f>
        <v>0</v>
      </c>
      <c r="Y669" s="367"/>
    </row>
    <row r="670" spans="2:25" s="72" customFormat="1" outlineLevel="1" x14ac:dyDescent="0.2">
      <c r="B670" s="25"/>
      <c r="C670" s="23"/>
      <c r="D670" s="23"/>
      <c r="E670" s="24"/>
      <c r="F670" s="176" t="s">
        <v>330</v>
      </c>
      <c r="G670" s="190">
        <f>SUM('2.CAD NCCF'!G670,'3.USD NCCF'!G670,'4.EUR NCCF'!G670,'5.GBP NCCF'!G670,'6.Other(Incld) NCCF'!G670)</f>
        <v>0</v>
      </c>
      <c r="H670" s="242">
        <f>SUM('2.CAD NCCF'!H670,'3.USD NCCF'!H670,'4.EUR NCCF'!H670,'5.GBP NCCF'!H670,'6.Other(Incld) NCCF'!H670)</f>
        <v>0</v>
      </c>
      <c r="I670" s="179">
        <f>SUM('2.CAD NCCF'!I670,'3.USD NCCF'!I670,'4.EUR NCCF'!I670,'5.GBP NCCF'!I670,'6.Other(Incld) NCCF'!I670)</f>
        <v>0</v>
      </c>
      <c r="J670" s="179">
        <f>SUM('2.CAD NCCF'!J670,'3.USD NCCF'!J670,'4.EUR NCCF'!J670,'5.GBP NCCF'!J670,'6.Other(Incld) NCCF'!J670)</f>
        <v>0</v>
      </c>
      <c r="K670" s="180">
        <f>SUM('2.CAD NCCF'!K670,'3.USD NCCF'!K670,'4.EUR NCCF'!K670,'5.GBP NCCF'!K670,'6.Other(Incld) NCCF'!K670)</f>
        <v>0</v>
      </c>
      <c r="L670" s="196">
        <f>SUM('2.CAD NCCF'!L670,'3.USD NCCF'!L670,'4.EUR NCCF'!L670,'5.GBP NCCF'!L670,'6.Other(Incld) NCCF'!L670)</f>
        <v>0</v>
      </c>
      <c r="M670" s="182">
        <f>SUM('2.CAD NCCF'!M670,'3.USD NCCF'!M670,'4.EUR NCCF'!M670,'5.GBP NCCF'!M670,'6.Other(Incld) NCCF'!M670)</f>
        <v>0</v>
      </c>
      <c r="N670" s="182">
        <f>SUM('2.CAD NCCF'!N670,'3.USD NCCF'!N670,'4.EUR NCCF'!N670,'5.GBP NCCF'!N670,'6.Other(Incld) NCCF'!N670)</f>
        <v>0</v>
      </c>
      <c r="O670" s="182">
        <f>SUM('2.CAD NCCF'!O670,'3.USD NCCF'!O670,'4.EUR NCCF'!O670,'5.GBP NCCF'!O670,'6.Other(Incld) NCCF'!O670)</f>
        <v>0</v>
      </c>
      <c r="P670" s="182">
        <f>SUM('2.CAD NCCF'!P670,'3.USD NCCF'!P670,'4.EUR NCCF'!P670,'5.GBP NCCF'!P670,'6.Other(Incld) NCCF'!P670)</f>
        <v>0</v>
      </c>
      <c r="Q670" s="182">
        <f>SUM('2.CAD NCCF'!Q670,'3.USD NCCF'!Q670,'4.EUR NCCF'!Q670,'5.GBP NCCF'!Q670,'6.Other(Incld) NCCF'!Q670)</f>
        <v>0</v>
      </c>
      <c r="R670" s="182">
        <f>SUM('2.CAD NCCF'!R670,'3.USD NCCF'!R670,'4.EUR NCCF'!R670,'5.GBP NCCF'!R670,'6.Other(Incld) NCCF'!R670)</f>
        <v>0</v>
      </c>
      <c r="S670" s="182">
        <f>SUM('2.CAD NCCF'!S670,'3.USD NCCF'!S670,'4.EUR NCCF'!S670,'5.GBP NCCF'!S670,'6.Other(Incld) NCCF'!S670)</f>
        <v>0</v>
      </c>
      <c r="T670" s="182">
        <f>SUM('2.CAD NCCF'!T670,'3.USD NCCF'!T670,'4.EUR NCCF'!T670,'5.GBP NCCF'!T670,'6.Other(Incld) NCCF'!T670)</f>
        <v>0</v>
      </c>
      <c r="U670" s="178">
        <f>SUM('2.CAD NCCF'!U670,'3.USD NCCF'!U670,'4.EUR NCCF'!U670,'5.GBP NCCF'!U670,'6.Other(Incld) NCCF'!U670)</f>
        <v>0</v>
      </c>
      <c r="V670" s="183">
        <f>SUM('2.CAD NCCF'!V670,'3.USD NCCF'!V670,'4.EUR NCCF'!V670,'5.GBP NCCF'!V670,'6.Other(Incld) NCCF'!V670)</f>
        <v>0</v>
      </c>
      <c r="W670" s="243">
        <f>SUM('2.CAD NCCF'!W670,'3.USD NCCF'!W670,'4.EUR NCCF'!W670,'5.GBP NCCF'!W670,'6.Other(Incld) NCCF'!W670)</f>
        <v>0</v>
      </c>
      <c r="Y670" s="367"/>
    </row>
    <row r="671" spans="2:25" s="72" customFormat="1" x14ac:dyDescent="0.2">
      <c r="B671" s="25"/>
      <c r="C671" s="23"/>
      <c r="D671" s="23" t="s">
        <v>53</v>
      </c>
      <c r="E671" s="24"/>
      <c r="F671" s="24"/>
      <c r="G671" s="69"/>
      <c r="H671" s="70"/>
      <c r="I671" s="66"/>
      <c r="J671" s="66"/>
      <c r="K671" s="66"/>
      <c r="L671" s="51"/>
      <c r="M671" s="34"/>
      <c r="N671" s="34"/>
      <c r="O671" s="34"/>
      <c r="P671" s="34"/>
      <c r="Q671" s="34"/>
      <c r="R671" s="34"/>
      <c r="S671" s="34"/>
      <c r="T671" s="34"/>
      <c r="U671" s="34"/>
      <c r="V671" s="37"/>
      <c r="W671" s="37"/>
      <c r="Y671" s="584"/>
    </row>
    <row r="672" spans="2:25" s="72" customFormat="1" x14ac:dyDescent="0.2">
      <c r="B672" s="25"/>
      <c r="C672" s="23"/>
      <c r="D672" s="23"/>
      <c r="E672" s="64" t="s">
        <v>54</v>
      </c>
      <c r="F672" s="24"/>
      <c r="G672" s="69">
        <f t="shared" ref="G672:W672" si="146">SUBTOTAL(9,G673:G675)</f>
        <v>0</v>
      </c>
      <c r="H672" s="70">
        <f t="shared" si="146"/>
        <v>0</v>
      </c>
      <c r="I672" s="66">
        <f t="shared" si="146"/>
        <v>0</v>
      </c>
      <c r="J672" s="66">
        <f t="shared" si="146"/>
        <v>0</v>
      </c>
      <c r="K672" s="67">
        <f t="shared" si="146"/>
        <v>0</v>
      </c>
      <c r="L672" s="34">
        <f t="shared" si="146"/>
        <v>0</v>
      </c>
      <c r="M672" s="34">
        <f t="shared" si="146"/>
        <v>0</v>
      </c>
      <c r="N672" s="34">
        <f t="shared" si="146"/>
        <v>0</v>
      </c>
      <c r="O672" s="34">
        <f t="shared" si="146"/>
        <v>0</v>
      </c>
      <c r="P672" s="34">
        <f t="shared" si="146"/>
        <v>0</v>
      </c>
      <c r="Q672" s="34">
        <f t="shared" si="146"/>
        <v>0</v>
      </c>
      <c r="R672" s="34">
        <f t="shared" si="146"/>
        <v>0</v>
      </c>
      <c r="S672" s="34">
        <f t="shared" si="146"/>
        <v>0</v>
      </c>
      <c r="T672" s="34">
        <f t="shared" si="146"/>
        <v>0</v>
      </c>
      <c r="U672" s="34">
        <f t="shared" si="146"/>
        <v>0</v>
      </c>
      <c r="V672" s="34">
        <f t="shared" si="146"/>
        <v>0</v>
      </c>
      <c r="W672" s="33">
        <f t="shared" si="146"/>
        <v>0</v>
      </c>
      <c r="Y672" s="583"/>
    </row>
    <row r="673" spans="2:25" s="72" customFormat="1" outlineLevel="1" x14ac:dyDescent="0.2">
      <c r="B673" s="25"/>
      <c r="C673" s="23"/>
      <c r="D673" s="23"/>
      <c r="E673" s="64"/>
      <c r="F673" s="176" t="s">
        <v>55</v>
      </c>
      <c r="G673" s="190">
        <f>SUM('2.CAD NCCF'!G673,'3.USD NCCF'!G673,'4.EUR NCCF'!G673,'5.GBP NCCF'!G673,'6.Other(Incld) NCCF'!G673)</f>
        <v>0</v>
      </c>
      <c r="H673" s="242">
        <f>SUM('2.CAD NCCF'!H673,'3.USD NCCF'!H673,'4.EUR NCCF'!H673,'5.GBP NCCF'!H673,'6.Other(Incld) NCCF'!H673)</f>
        <v>0</v>
      </c>
      <c r="I673" s="179">
        <f>SUM('2.CAD NCCF'!I673,'3.USD NCCF'!I673,'4.EUR NCCF'!I673,'5.GBP NCCF'!I673,'6.Other(Incld) NCCF'!I673)</f>
        <v>0</v>
      </c>
      <c r="J673" s="179">
        <f>SUM('2.CAD NCCF'!J673,'3.USD NCCF'!J673,'4.EUR NCCF'!J673,'5.GBP NCCF'!J673,'6.Other(Incld) NCCF'!J673)</f>
        <v>0</v>
      </c>
      <c r="K673" s="180">
        <f>SUM('2.CAD NCCF'!K673,'3.USD NCCF'!K673,'4.EUR NCCF'!K673,'5.GBP NCCF'!K673,'6.Other(Incld) NCCF'!K673)</f>
        <v>0</v>
      </c>
      <c r="L673" s="196">
        <f>SUM('2.CAD NCCF'!L673,'3.USD NCCF'!L673,'4.EUR NCCF'!L673,'5.GBP NCCF'!L673,'6.Other(Incld) NCCF'!L673)</f>
        <v>0</v>
      </c>
      <c r="M673" s="182">
        <f>SUM('2.CAD NCCF'!M673,'3.USD NCCF'!M673,'4.EUR NCCF'!M673,'5.GBP NCCF'!M673,'6.Other(Incld) NCCF'!M673)</f>
        <v>0</v>
      </c>
      <c r="N673" s="182">
        <f>SUM('2.CAD NCCF'!N673,'3.USD NCCF'!N673,'4.EUR NCCF'!N673,'5.GBP NCCF'!N673,'6.Other(Incld) NCCF'!N673)</f>
        <v>0</v>
      </c>
      <c r="O673" s="182">
        <f>SUM('2.CAD NCCF'!O673,'3.USD NCCF'!O673,'4.EUR NCCF'!O673,'5.GBP NCCF'!O673,'6.Other(Incld) NCCF'!O673)</f>
        <v>0</v>
      </c>
      <c r="P673" s="182">
        <f>SUM('2.CAD NCCF'!P673,'3.USD NCCF'!P673,'4.EUR NCCF'!P673,'5.GBP NCCF'!P673,'6.Other(Incld) NCCF'!P673)</f>
        <v>0</v>
      </c>
      <c r="Q673" s="182">
        <f>SUM('2.CAD NCCF'!Q673,'3.USD NCCF'!Q673,'4.EUR NCCF'!Q673,'5.GBP NCCF'!Q673,'6.Other(Incld) NCCF'!Q673)</f>
        <v>0</v>
      </c>
      <c r="R673" s="182">
        <f>SUM('2.CAD NCCF'!R673,'3.USD NCCF'!R673,'4.EUR NCCF'!R673,'5.GBP NCCF'!R673,'6.Other(Incld) NCCF'!R673)</f>
        <v>0</v>
      </c>
      <c r="S673" s="182">
        <f>SUM('2.CAD NCCF'!S673,'3.USD NCCF'!S673,'4.EUR NCCF'!S673,'5.GBP NCCF'!S673,'6.Other(Incld) NCCF'!S673)</f>
        <v>0</v>
      </c>
      <c r="T673" s="182">
        <f>SUM('2.CAD NCCF'!T673,'3.USD NCCF'!T673,'4.EUR NCCF'!T673,'5.GBP NCCF'!T673,'6.Other(Incld) NCCF'!T673)</f>
        <v>0</v>
      </c>
      <c r="U673" s="178">
        <f>SUM('2.CAD NCCF'!U673,'3.USD NCCF'!U673,'4.EUR NCCF'!U673,'5.GBP NCCF'!U673,'6.Other(Incld) NCCF'!U673)</f>
        <v>0</v>
      </c>
      <c r="V673" s="183">
        <f>SUM('2.CAD NCCF'!V673,'3.USD NCCF'!V673,'4.EUR NCCF'!V673,'5.GBP NCCF'!V673,'6.Other(Incld) NCCF'!V673)</f>
        <v>0</v>
      </c>
      <c r="W673" s="243">
        <f>SUM('2.CAD NCCF'!W673,'3.USD NCCF'!W673,'4.EUR NCCF'!W673,'5.GBP NCCF'!W673,'6.Other(Incld) NCCF'!W673)</f>
        <v>0</v>
      </c>
      <c r="Y673" s="367"/>
    </row>
    <row r="674" spans="2:25" s="72" customFormat="1" outlineLevel="1" x14ac:dyDescent="0.2">
      <c r="B674" s="25"/>
      <c r="C674" s="23"/>
      <c r="D674" s="23"/>
      <c r="E674" s="24"/>
      <c r="F674" s="176" t="s">
        <v>161</v>
      </c>
      <c r="G674" s="190">
        <f>SUM('2.CAD NCCF'!G674,'3.USD NCCF'!G674,'4.EUR NCCF'!G674,'5.GBP NCCF'!G674,'6.Other(Incld) NCCF'!G674)</f>
        <v>0</v>
      </c>
      <c r="H674" s="242">
        <f>SUM('2.CAD NCCF'!H674,'3.USD NCCF'!H674,'4.EUR NCCF'!H674,'5.GBP NCCF'!H674,'6.Other(Incld) NCCF'!H674)</f>
        <v>0</v>
      </c>
      <c r="I674" s="179">
        <f>SUM('2.CAD NCCF'!I674,'3.USD NCCF'!I674,'4.EUR NCCF'!I674,'5.GBP NCCF'!I674,'6.Other(Incld) NCCF'!I674)</f>
        <v>0</v>
      </c>
      <c r="J674" s="179">
        <f>SUM('2.CAD NCCF'!J674,'3.USD NCCF'!J674,'4.EUR NCCF'!J674,'5.GBP NCCF'!J674,'6.Other(Incld) NCCF'!J674)</f>
        <v>0</v>
      </c>
      <c r="K674" s="180">
        <f>SUM('2.CAD NCCF'!K674,'3.USD NCCF'!K674,'4.EUR NCCF'!K674,'5.GBP NCCF'!K674,'6.Other(Incld) NCCF'!K674)</f>
        <v>0</v>
      </c>
      <c r="L674" s="196">
        <f>SUM('2.CAD NCCF'!L674,'3.USD NCCF'!L674,'4.EUR NCCF'!L674,'5.GBP NCCF'!L674,'6.Other(Incld) NCCF'!L674)</f>
        <v>0</v>
      </c>
      <c r="M674" s="182">
        <f>SUM('2.CAD NCCF'!M674,'3.USD NCCF'!M674,'4.EUR NCCF'!M674,'5.GBP NCCF'!M674,'6.Other(Incld) NCCF'!M674)</f>
        <v>0</v>
      </c>
      <c r="N674" s="182">
        <f>SUM('2.CAD NCCF'!N674,'3.USD NCCF'!N674,'4.EUR NCCF'!N674,'5.GBP NCCF'!N674,'6.Other(Incld) NCCF'!N674)</f>
        <v>0</v>
      </c>
      <c r="O674" s="182">
        <f>SUM('2.CAD NCCF'!O674,'3.USD NCCF'!O674,'4.EUR NCCF'!O674,'5.GBP NCCF'!O674,'6.Other(Incld) NCCF'!O674)</f>
        <v>0</v>
      </c>
      <c r="P674" s="182">
        <f>SUM('2.CAD NCCF'!P674,'3.USD NCCF'!P674,'4.EUR NCCF'!P674,'5.GBP NCCF'!P674,'6.Other(Incld) NCCF'!P674)</f>
        <v>0</v>
      </c>
      <c r="Q674" s="182">
        <f>SUM('2.CAD NCCF'!Q674,'3.USD NCCF'!Q674,'4.EUR NCCF'!Q674,'5.GBP NCCF'!Q674,'6.Other(Incld) NCCF'!Q674)</f>
        <v>0</v>
      </c>
      <c r="R674" s="182">
        <f>SUM('2.CAD NCCF'!R674,'3.USD NCCF'!R674,'4.EUR NCCF'!R674,'5.GBP NCCF'!R674,'6.Other(Incld) NCCF'!R674)</f>
        <v>0</v>
      </c>
      <c r="S674" s="182">
        <f>SUM('2.CAD NCCF'!S674,'3.USD NCCF'!S674,'4.EUR NCCF'!S674,'5.GBP NCCF'!S674,'6.Other(Incld) NCCF'!S674)</f>
        <v>0</v>
      </c>
      <c r="T674" s="182">
        <f>SUM('2.CAD NCCF'!T674,'3.USD NCCF'!T674,'4.EUR NCCF'!T674,'5.GBP NCCF'!T674,'6.Other(Incld) NCCF'!T674)</f>
        <v>0</v>
      </c>
      <c r="U674" s="178">
        <f>SUM('2.CAD NCCF'!U674,'3.USD NCCF'!U674,'4.EUR NCCF'!U674,'5.GBP NCCF'!U674,'6.Other(Incld) NCCF'!U674)</f>
        <v>0</v>
      </c>
      <c r="V674" s="183">
        <f>SUM('2.CAD NCCF'!V674,'3.USD NCCF'!V674,'4.EUR NCCF'!V674,'5.GBP NCCF'!V674,'6.Other(Incld) NCCF'!V674)</f>
        <v>0</v>
      </c>
      <c r="W674" s="243">
        <f>SUM('2.CAD NCCF'!W674,'3.USD NCCF'!W674,'4.EUR NCCF'!W674,'5.GBP NCCF'!W674,'6.Other(Incld) NCCF'!W674)</f>
        <v>0</v>
      </c>
      <c r="Y674" s="367"/>
    </row>
    <row r="675" spans="2:25" s="72" customFormat="1" outlineLevel="1" x14ac:dyDescent="0.2">
      <c r="B675" s="25"/>
      <c r="C675" s="23"/>
      <c r="D675" s="23"/>
      <c r="E675" s="24"/>
      <c r="F675" s="176" t="s">
        <v>331</v>
      </c>
      <c r="G675" s="190">
        <f>SUM('2.CAD NCCF'!G675,'3.USD NCCF'!G675,'4.EUR NCCF'!G675,'5.GBP NCCF'!G675,'6.Other(Incld) NCCF'!G675)</f>
        <v>0</v>
      </c>
      <c r="H675" s="242">
        <f>SUM('2.CAD NCCF'!H675,'3.USD NCCF'!H675,'4.EUR NCCF'!H675,'5.GBP NCCF'!H675,'6.Other(Incld) NCCF'!H675)</f>
        <v>0</v>
      </c>
      <c r="I675" s="179">
        <f>SUM('2.CAD NCCF'!I675,'3.USD NCCF'!I675,'4.EUR NCCF'!I675,'5.GBP NCCF'!I675,'6.Other(Incld) NCCF'!I675)</f>
        <v>0</v>
      </c>
      <c r="J675" s="179">
        <f>SUM('2.CAD NCCF'!J675,'3.USD NCCF'!J675,'4.EUR NCCF'!J675,'5.GBP NCCF'!J675,'6.Other(Incld) NCCF'!J675)</f>
        <v>0</v>
      </c>
      <c r="K675" s="180">
        <f>SUM('2.CAD NCCF'!K675,'3.USD NCCF'!K675,'4.EUR NCCF'!K675,'5.GBP NCCF'!K675,'6.Other(Incld) NCCF'!K675)</f>
        <v>0</v>
      </c>
      <c r="L675" s="196">
        <f>SUM('2.CAD NCCF'!L675,'3.USD NCCF'!L675,'4.EUR NCCF'!L675,'5.GBP NCCF'!L675,'6.Other(Incld) NCCF'!L675)</f>
        <v>0</v>
      </c>
      <c r="M675" s="182">
        <f>SUM('2.CAD NCCF'!M675,'3.USD NCCF'!M675,'4.EUR NCCF'!M675,'5.GBP NCCF'!M675,'6.Other(Incld) NCCF'!M675)</f>
        <v>0</v>
      </c>
      <c r="N675" s="182">
        <f>SUM('2.CAD NCCF'!N675,'3.USD NCCF'!N675,'4.EUR NCCF'!N675,'5.GBP NCCF'!N675,'6.Other(Incld) NCCF'!N675)</f>
        <v>0</v>
      </c>
      <c r="O675" s="182">
        <f>SUM('2.CAD NCCF'!O675,'3.USD NCCF'!O675,'4.EUR NCCF'!O675,'5.GBP NCCF'!O675,'6.Other(Incld) NCCF'!O675)</f>
        <v>0</v>
      </c>
      <c r="P675" s="182">
        <f>SUM('2.CAD NCCF'!P675,'3.USD NCCF'!P675,'4.EUR NCCF'!P675,'5.GBP NCCF'!P675,'6.Other(Incld) NCCF'!P675)</f>
        <v>0</v>
      </c>
      <c r="Q675" s="182">
        <f>SUM('2.CAD NCCF'!Q675,'3.USD NCCF'!Q675,'4.EUR NCCF'!Q675,'5.GBP NCCF'!Q675,'6.Other(Incld) NCCF'!Q675)</f>
        <v>0</v>
      </c>
      <c r="R675" s="182">
        <f>SUM('2.CAD NCCF'!R675,'3.USD NCCF'!R675,'4.EUR NCCF'!R675,'5.GBP NCCF'!R675,'6.Other(Incld) NCCF'!R675)</f>
        <v>0</v>
      </c>
      <c r="S675" s="182">
        <f>SUM('2.CAD NCCF'!S675,'3.USD NCCF'!S675,'4.EUR NCCF'!S675,'5.GBP NCCF'!S675,'6.Other(Incld) NCCF'!S675)</f>
        <v>0</v>
      </c>
      <c r="T675" s="182">
        <f>SUM('2.CAD NCCF'!T675,'3.USD NCCF'!T675,'4.EUR NCCF'!T675,'5.GBP NCCF'!T675,'6.Other(Incld) NCCF'!T675)</f>
        <v>0</v>
      </c>
      <c r="U675" s="178">
        <f>SUM('2.CAD NCCF'!U675,'3.USD NCCF'!U675,'4.EUR NCCF'!U675,'5.GBP NCCF'!U675,'6.Other(Incld) NCCF'!U675)</f>
        <v>0</v>
      </c>
      <c r="V675" s="183">
        <f>SUM('2.CAD NCCF'!V675,'3.USD NCCF'!V675,'4.EUR NCCF'!V675,'5.GBP NCCF'!V675,'6.Other(Incld) NCCF'!V675)</f>
        <v>0</v>
      </c>
      <c r="W675" s="243">
        <f>SUM('2.CAD NCCF'!W675,'3.USD NCCF'!W675,'4.EUR NCCF'!W675,'5.GBP NCCF'!W675,'6.Other(Incld) NCCF'!W675)</f>
        <v>0</v>
      </c>
      <c r="Y675" s="367"/>
    </row>
    <row r="676" spans="2:25" s="72" customFormat="1" x14ac:dyDescent="0.2">
      <c r="B676" s="25"/>
      <c r="C676" s="23"/>
      <c r="D676" s="23"/>
      <c r="E676" s="24" t="s">
        <v>56</v>
      </c>
      <c r="F676" s="24"/>
      <c r="G676" s="69">
        <f t="shared" ref="G676:W676" si="147">SUBTOTAL(9,G677:G679)</f>
        <v>0</v>
      </c>
      <c r="H676" s="70">
        <f t="shared" si="147"/>
        <v>0</v>
      </c>
      <c r="I676" s="66">
        <f t="shared" si="147"/>
        <v>0</v>
      </c>
      <c r="J676" s="66">
        <f t="shared" si="147"/>
        <v>0</v>
      </c>
      <c r="K676" s="67">
        <f t="shared" si="147"/>
        <v>0</v>
      </c>
      <c r="L676" s="34">
        <f t="shared" si="147"/>
        <v>0</v>
      </c>
      <c r="M676" s="34">
        <f t="shared" si="147"/>
        <v>0</v>
      </c>
      <c r="N676" s="34">
        <f t="shared" si="147"/>
        <v>0</v>
      </c>
      <c r="O676" s="34">
        <f t="shared" si="147"/>
        <v>0</v>
      </c>
      <c r="P676" s="34">
        <f t="shared" si="147"/>
        <v>0</v>
      </c>
      <c r="Q676" s="34">
        <f t="shared" si="147"/>
        <v>0</v>
      </c>
      <c r="R676" s="34">
        <f t="shared" si="147"/>
        <v>0</v>
      </c>
      <c r="S676" s="34">
        <f t="shared" si="147"/>
        <v>0</v>
      </c>
      <c r="T676" s="34">
        <f t="shared" si="147"/>
        <v>0</v>
      </c>
      <c r="U676" s="34">
        <f t="shared" si="147"/>
        <v>0</v>
      </c>
      <c r="V676" s="34">
        <f t="shared" si="147"/>
        <v>0</v>
      </c>
      <c r="W676" s="33">
        <f t="shared" si="147"/>
        <v>0</v>
      </c>
      <c r="Y676" s="370"/>
    </row>
    <row r="677" spans="2:25" s="72" customFormat="1" outlineLevel="1" x14ac:dyDescent="0.2">
      <c r="B677" s="25"/>
      <c r="C677" s="23"/>
      <c r="D677" s="23"/>
      <c r="E677" s="24"/>
      <c r="F677" s="176" t="s">
        <v>162</v>
      </c>
      <c r="G677" s="190">
        <f>SUM('2.CAD NCCF'!G677,'3.USD NCCF'!G677,'4.EUR NCCF'!G677,'5.GBP NCCF'!G677,'6.Other(Incld) NCCF'!G677)</f>
        <v>0</v>
      </c>
      <c r="H677" s="242">
        <f>SUM('2.CAD NCCF'!H677,'3.USD NCCF'!H677,'4.EUR NCCF'!H677,'5.GBP NCCF'!H677,'6.Other(Incld) NCCF'!H677)</f>
        <v>0</v>
      </c>
      <c r="I677" s="179">
        <f>SUM('2.CAD NCCF'!I677,'3.USD NCCF'!I677,'4.EUR NCCF'!I677,'5.GBP NCCF'!I677,'6.Other(Incld) NCCF'!I677)</f>
        <v>0</v>
      </c>
      <c r="J677" s="179">
        <f>SUM('2.CAD NCCF'!J677,'3.USD NCCF'!J677,'4.EUR NCCF'!J677,'5.GBP NCCF'!J677,'6.Other(Incld) NCCF'!J677)</f>
        <v>0</v>
      </c>
      <c r="K677" s="180">
        <f>SUM('2.CAD NCCF'!K677,'3.USD NCCF'!K677,'4.EUR NCCF'!K677,'5.GBP NCCF'!K677,'6.Other(Incld) NCCF'!K677)</f>
        <v>0</v>
      </c>
      <c r="L677" s="196">
        <f>SUM('2.CAD NCCF'!L677,'3.USD NCCF'!L677,'4.EUR NCCF'!L677,'5.GBP NCCF'!L677,'6.Other(Incld) NCCF'!L677)</f>
        <v>0</v>
      </c>
      <c r="M677" s="182">
        <f>SUM('2.CAD NCCF'!M677,'3.USD NCCF'!M677,'4.EUR NCCF'!M677,'5.GBP NCCF'!M677,'6.Other(Incld) NCCF'!M677)</f>
        <v>0</v>
      </c>
      <c r="N677" s="182">
        <f>SUM('2.CAD NCCF'!N677,'3.USD NCCF'!N677,'4.EUR NCCF'!N677,'5.GBP NCCF'!N677,'6.Other(Incld) NCCF'!N677)</f>
        <v>0</v>
      </c>
      <c r="O677" s="182">
        <f>SUM('2.CAD NCCF'!O677,'3.USD NCCF'!O677,'4.EUR NCCF'!O677,'5.GBP NCCF'!O677,'6.Other(Incld) NCCF'!O677)</f>
        <v>0</v>
      </c>
      <c r="P677" s="182">
        <f>SUM('2.CAD NCCF'!P677,'3.USD NCCF'!P677,'4.EUR NCCF'!P677,'5.GBP NCCF'!P677,'6.Other(Incld) NCCF'!P677)</f>
        <v>0</v>
      </c>
      <c r="Q677" s="182">
        <f>SUM('2.CAD NCCF'!Q677,'3.USD NCCF'!Q677,'4.EUR NCCF'!Q677,'5.GBP NCCF'!Q677,'6.Other(Incld) NCCF'!Q677)</f>
        <v>0</v>
      </c>
      <c r="R677" s="182">
        <f>SUM('2.CAD NCCF'!R677,'3.USD NCCF'!R677,'4.EUR NCCF'!R677,'5.GBP NCCF'!R677,'6.Other(Incld) NCCF'!R677)</f>
        <v>0</v>
      </c>
      <c r="S677" s="182">
        <f>SUM('2.CAD NCCF'!S677,'3.USD NCCF'!S677,'4.EUR NCCF'!S677,'5.GBP NCCF'!S677,'6.Other(Incld) NCCF'!S677)</f>
        <v>0</v>
      </c>
      <c r="T677" s="182">
        <f>SUM('2.CAD NCCF'!T677,'3.USD NCCF'!T677,'4.EUR NCCF'!T677,'5.GBP NCCF'!T677,'6.Other(Incld) NCCF'!T677)</f>
        <v>0</v>
      </c>
      <c r="U677" s="178">
        <f>SUM('2.CAD NCCF'!U677,'3.USD NCCF'!U677,'4.EUR NCCF'!U677,'5.GBP NCCF'!U677,'6.Other(Incld) NCCF'!U677)</f>
        <v>0</v>
      </c>
      <c r="V677" s="183">
        <f>SUM('2.CAD NCCF'!V677,'3.USD NCCF'!V677,'4.EUR NCCF'!V677,'5.GBP NCCF'!V677,'6.Other(Incld) NCCF'!V677)</f>
        <v>0</v>
      </c>
      <c r="W677" s="243">
        <f>SUM('2.CAD NCCF'!W677,'3.USD NCCF'!W677,'4.EUR NCCF'!W677,'5.GBP NCCF'!W677,'6.Other(Incld) NCCF'!W677)</f>
        <v>0</v>
      </c>
      <c r="Y677" s="367"/>
    </row>
    <row r="678" spans="2:25" s="72" customFormat="1" outlineLevel="1" x14ac:dyDescent="0.2">
      <c r="B678" s="25"/>
      <c r="C678" s="23"/>
      <c r="D678" s="23"/>
      <c r="E678" s="24"/>
      <c r="F678" s="176" t="s">
        <v>163</v>
      </c>
      <c r="G678" s="190">
        <f>SUM('2.CAD NCCF'!G678,'3.USD NCCF'!G678,'4.EUR NCCF'!G678,'5.GBP NCCF'!G678,'6.Other(Incld) NCCF'!G678)</f>
        <v>0</v>
      </c>
      <c r="H678" s="242">
        <f>SUM('2.CAD NCCF'!H678,'3.USD NCCF'!H678,'4.EUR NCCF'!H678,'5.GBP NCCF'!H678,'6.Other(Incld) NCCF'!H678)</f>
        <v>0</v>
      </c>
      <c r="I678" s="179">
        <f>SUM('2.CAD NCCF'!I678,'3.USD NCCF'!I678,'4.EUR NCCF'!I678,'5.GBP NCCF'!I678,'6.Other(Incld) NCCF'!I678)</f>
        <v>0</v>
      </c>
      <c r="J678" s="179">
        <f>SUM('2.CAD NCCF'!J678,'3.USD NCCF'!J678,'4.EUR NCCF'!J678,'5.GBP NCCF'!J678,'6.Other(Incld) NCCF'!J678)</f>
        <v>0</v>
      </c>
      <c r="K678" s="180">
        <f>SUM('2.CAD NCCF'!K678,'3.USD NCCF'!K678,'4.EUR NCCF'!K678,'5.GBP NCCF'!K678,'6.Other(Incld) NCCF'!K678)</f>
        <v>0</v>
      </c>
      <c r="L678" s="196">
        <f>SUM('2.CAD NCCF'!L678,'3.USD NCCF'!L678,'4.EUR NCCF'!L678,'5.GBP NCCF'!L678,'6.Other(Incld) NCCF'!L678)</f>
        <v>0</v>
      </c>
      <c r="M678" s="182">
        <f>SUM('2.CAD NCCF'!M678,'3.USD NCCF'!M678,'4.EUR NCCF'!M678,'5.GBP NCCF'!M678,'6.Other(Incld) NCCF'!M678)</f>
        <v>0</v>
      </c>
      <c r="N678" s="182">
        <f>SUM('2.CAD NCCF'!N678,'3.USD NCCF'!N678,'4.EUR NCCF'!N678,'5.GBP NCCF'!N678,'6.Other(Incld) NCCF'!N678)</f>
        <v>0</v>
      </c>
      <c r="O678" s="182">
        <f>SUM('2.CAD NCCF'!O678,'3.USD NCCF'!O678,'4.EUR NCCF'!O678,'5.GBP NCCF'!O678,'6.Other(Incld) NCCF'!O678)</f>
        <v>0</v>
      </c>
      <c r="P678" s="182">
        <f>SUM('2.CAD NCCF'!P678,'3.USD NCCF'!P678,'4.EUR NCCF'!P678,'5.GBP NCCF'!P678,'6.Other(Incld) NCCF'!P678)</f>
        <v>0</v>
      </c>
      <c r="Q678" s="182">
        <f>SUM('2.CAD NCCF'!Q678,'3.USD NCCF'!Q678,'4.EUR NCCF'!Q678,'5.GBP NCCF'!Q678,'6.Other(Incld) NCCF'!Q678)</f>
        <v>0</v>
      </c>
      <c r="R678" s="182">
        <f>SUM('2.CAD NCCF'!R678,'3.USD NCCF'!R678,'4.EUR NCCF'!R678,'5.GBP NCCF'!R678,'6.Other(Incld) NCCF'!R678)</f>
        <v>0</v>
      </c>
      <c r="S678" s="182">
        <f>SUM('2.CAD NCCF'!S678,'3.USD NCCF'!S678,'4.EUR NCCF'!S678,'5.GBP NCCF'!S678,'6.Other(Incld) NCCF'!S678)</f>
        <v>0</v>
      </c>
      <c r="T678" s="182">
        <f>SUM('2.CAD NCCF'!T678,'3.USD NCCF'!T678,'4.EUR NCCF'!T678,'5.GBP NCCF'!T678,'6.Other(Incld) NCCF'!T678)</f>
        <v>0</v>
      </c>
      <c r="U678" s="178">
        <f>SUM('2.CAD NCCF'!U678,'3.USD NCCF'!U678,'4.EUR NCCF'!U678,'5.GBP NCCF'!U678,'6.Other(Incld) NCCF'!U678)</f>
        <v>0</v>
      </c>
      <c r="V678" s="183">
        <f>SUM('2.CAD NCCF'!V678,'3.USD NCCF'!V678,'4.EUR NCCF'!V678,'5.GBP NCCF'!V678,'6.Other(Incld) NCCF'!V678)</f>
        <v>0</v>
      </c>
      <c r="W678" s="243">
        <f>SUM('2.CAD NCCF'!W678,'3.USD NCCF'!W678,'4.EUR NCCF'!W678,'5.GBP NCCF'!W678,'6.Other(Incld) NCCF'!W678)</f>
        <v>0</v>
      </c>
      <c r="Y678" s="367"/>
    </row>
    <row r="679" spans="2:25" s="72" customFormat="1" outlineLevel="1" x14ac:dyDescent="0.2">
      <c r="B679" s="25"/>
      <c r="C679" s="23"/>
      <c r="D679" s="23"/>
      <c r="E679" s="24"/>
      <c r="F679" s="176" t="s">
        <v>332</v>
      </c>
      <c r="G679" s="190">
        <f>SUM('2.CAD NCCF'!G679,'3.USD NCCF'!G679,'4.EUR NCCF'!G679,'5.GBP NCCF'!G679,'6.Other(Incld) NCCF'!G679)</f>
        <v>0</v>
      </c>
      <c r="H679" s="242">
        <f>SUM('2.CAD NCCF'!H679,'3.USD NCCF'!H679,'4.EUR NCCF'!H679,'5.GBP NCCF'!H679,'6.Other(Incld) NCCF'!H679)</f>
        <v>0</v>
      </c>
      <c r="I679" s="179">
        <f>SUM('2.CAD NCCF'!I679,'3.USD NCCF'!I679,'4.EUR NCCF'!I679,'5.GBP NCCF'!I679,'6.Other(Incld) NCCF'!I679)</f>
        <v>0</v>
      </c>
      <c r="J679" s="179">
        <f>SUM('2.CAD NCCF'!J679,'3.USD NCCF'!J679,'4.EUR NCCF'!J679,'5.GBP NCCF'!J679,'6.Other(Incld) NCCF'!J679)</f>
        <v>0</v>
      </c>
      <c r="K679" s="180">
        <f>SUM('2.CAD NCCF'!K679,'3.USD NCCF'!K679,'4.EUR NCCF'!K679,'5.GBP NCCF'!K679,'6.Other(Incld) NCCF'!K679)</f>
        <v>0</v>
      </c>
      <c r="L679" s="196">
        <f>SUM('2.CAD NCCF'!L679,'3.USD NCCF'!L679,'4.EUR NCCF'!L679,'5.GBP NCCF'!L679,'6.Other(Incld) NCCF'!L679)</f>
        <v>0</v>
      </c>
      <c r="M679" s="182">
        <f>SUM('2.CAD NCCF'!M679,'3.USD NCCF'!M679,'4.EUR NCCF'!M679,'5.GBP NCCF'!M679,'6.Other(Incld) NCCF'!M679)</f>
        <v>0</v>
      </c>
      <c r="N679" s="182">
        <f>SUM('2.CAD NCCF'!N679,'3.USD NCCF'!N679,'4.EUR NCCF'!N679,'5.GBP NCCF'!N679,'6.Other(Incld) NCCF'!N679)</f>
        <v>0</v>
      </c>
      <c r="O679" s="182">
        <f>SUM('2.CAD NCCF'!O679,'3.USD NCCF'!O679,'4.EUR NCCF'!O679,'5.GBP NCCF'!O679,'6.Other(Incld) NCCF'!O679)</f>
        <v>0</v>
      </c>
      <c r="P679" s="182">
        <f>SUM('2.CAD NCCF'!P679,'3.USD NCCF'!P679,'4.EUR NCCF'!P679,'5.GBP NCCF'!P679,'6.Other(Incld) NCCF'!P679)</f>
        <v>0</v>
      </c>
      <c r="Q679" s="182">
        <f>SUM('2.CAD NCCF'!Q679,'3.USD NCCF'!Q679,'4.EUR NCCF'!Q679,'5.GBP NCCF'!Q679,'6.Other(Incld) NCCF'!Q679)</f>
        <v>0</v>
      </c>
      <c r="R679" s="182">
        <f>SUM('2.CAD NCCF'!R679,'3.USD NCCF'!R679,'4.EUR NCCF'!R679,'5.GBP NCCF'!R679,'6.Other(Incld) NCCF'!R679)</f>
        <v>0</v>
      </c>
      <c r="S679" s="182">
        <f>SUM('2.CAD NCCF'!S679,'3.USD NCCF'!S679,'4.EUR NCCF'!S679,'5.GBP NCCF'!S679,'6.Other(Incld) NCCF'!S679)</f>
        <v>0</v>
      </c>
      <c r="T679" s="182">
        <f>SUM('2.CAD NCCF'!T679,'3.USD NCCF'!T679,'4.EUR NCCF'!T679,'5.GBP NCCF'!T679,'6.Other(Incld) NCCF'!T679)</f>
        <v>0</v>
      </c>
      <c r="U679" s="178">
        <f>SUM('2.CAD NCCF'!U679,'3.USD NCCF'!U679,'4.EUR NCCF'!U679,'5.GBP NCCF'!U679,'6.Other(Incld) NCCF'!U679)</f>
        <v>0</v>
      </c>
      <c r="V679" s="183">
        <f>SUM('2.CAD NCCF'!V679,'3.USD NCCF'!V679,'4.EUR NCCF'!V679,'5.GBP NCCF'!V679,'6.Other(Incld) NCCF'!V679)</f>
        <v>0</v>
      </c>
      <c r="W679" s="243">
        <f>SUM('2.CAD NCCF'!W679,'3.USD NCCF'!W679,'4.EUR NCCF'!W679,'5.GBP NCCF'!W679,'6.Other(Incld) NCCF'!W679)</f>
        <v>0</v>
      </c>
      <c r="Y679" s="367"/>
    </row>
    <row r="680" spans="2:25" s="72" customFormat="1" x14ac:dyDescent="0.2">
      <c r="B680" s="25"/>
      <c r="C680" s="23"/>
      <c r="D680" s="23"/>
      <c r="E680" s="24" t="s">
        <v>57</v>
      </c>
      <c r="F680" s="24"/>
      <c r="G680" s="69">
        <f t="shared" ref="G680:W680" si="148">SUBTOTAL(9,G681:G683)</f>
        <v>0</v>
      </c>
      <c r="H680" s="70">
        <f t="shared" si="148"/>
        <v>0</v>
      </c>
      <c r="I680" s="66">
        <f t="shared" si="148"/>
        <v>0</v>
      </c>
      <c r="J680" s="66">
        <f t="shared" si="148"/>
        <v>0</v>
      </c>
      <c r="K680" s="67">
        <f t="shared" si="148"/>
        <v>0</v>
      </c>
      <c r="L680" s="34">
        <f t="shared" si="148"/>
        <v>0</v>
      </c>
      <c r="M680" s="34">
        <f t="shared" si="148"/>
        <v>0</v>
      </c>
      <c r="N680" s="34">
        <f t="shared" si="148"/>
        <v>0</v>
      </c>
      <c r="O680" s="34">
        <f t="shared" si="148"/>
        <v>0</v>
      </c>
      <c r="P680" s="34">
        <f t="shared" si="148"/>
        <v>0</v>
      </c>
      <c r="Q680" s="34">
        <f t="shared" si="148"/>
        <v>0</v>
      </c>
      <c r="R680" s="34">
        <f t="shared" si="148"/>
        <v>0</v>
      </c>
      <c r="S680" s="34">
        <f t="shared" si="148"/>
        <v>0</v>
      </c>
      <c r="T680" s="34">
        <f t="shared" si="148"/>
        <v>0</v>
      </c>
      <c r="U680" s="34">
        <f t="shared" si="148"/>
        <v>0</v>
      </c>
      <c r="V680" s="34">
        <f t="shared" si="148"/>
        <v>0</v>
      </c>
      <c r="W680" s="33">
        <f t="shared" si="148"/>
        <v>0</v>
      </c>
      <c r="Y680" s="370"/>
    </row>
    <row r="681" spans="2:25" s="72" customFormat="1" outlineLevel="1" x14ac:dyDescent="0.2">
      <c r="B681" s="25"/>
      <c r="C681" s="23"/>
      <c r="D681" s="23"/>
      <c r="E681" s="24"/>
      <c r="F681" s="176" t="s">
        <v>164</v>
      </c>
      <c r="G681" s="190">
        <f>SUM('2.CAD NCCF'!G681,'3.USD NCCF'!G681,'4.EUR NCCF'!G681,'5.GBP NCCF'!G681,'6.Other(Incld) NCCF'!G681)</f>
        <v>0</v>
      </c>
      <c r="H681" s="242">
        <f>SUM('2.CAD NCCF'!H681,'3.USD NCCF'!H681,'4.EUR NCCF'!H681,'5.GBP NCCF'!H681,'6.Other(Incld) NCCF'!H681)</f>
        <v>0</v>
      </c>
      <c r="I681" s="179">
        <f>SUM('2.CAD NCCF'!I681,'3.USD NCCF'!I681,'4.EUR NCCF'!I681,'5.GBP NCCF'!I681,'6.Other(Incld) NCCF'!I681)</f>
        <v>0</v>
      </c>
      <c r="J681" s="179">
        <f>SUM('2.CAD NCCF'!J681,'3.USD NCCF'!J681,'4.EUR NCCF'!J681,'5.GBP NCCF'!J681,'6.Other(Incld) NCCF'!J681)</f>
        <v>0</v>
      </c>
      <c r="K681" s="180">
        <f>SUM('2.CAD NCCF'!K681,'3.USD NCCF'!K681,'4.EUR NCCF'!K681,'5.GBP NCCF'!K681,'6.Other(Incld) NCCF'!K681)</f>
        <v>0</v>
      </c>
      <c r="L681" s="196">
        <f>SUM('2.CAD NCCF'!L681,'3.USD NCCF'!L681,'4.EUR NCCF'!L681,'5.GBP NCCF'!L681,'6.Other(Incld) NCCF'!L681)</f>
        <v>0</v>
      </c>
      <c r="M681" s="182">
        <f>SUM('2.CAD NCCF'!M681,'3.USD NCCF'!M681,'4.EUR NCCF'!M681,'5.GBP NCCF'!M681,'6.Other(Incld) NCCF'!M681)</f>
        <v>0</v>
      </c>
      <c r="N681" s="182">
        <f>SUM('2.CAD NCCF'!N681,'3.USD NCCF'!N681,'4.EUR NCCF'!N681,'5.GBP NCCF'!N681,'6.Other(Incld) NCCF'!N681)</f>
        <v>0</v>
      </c>
      <c r="O681" s="182">
        <f>SUM('2.CAD NCCF'!O681,'3.USD NCCF'!O681,'4.EUR NCCF'!O681,'5.GBP NCCF'!O681,'6.Other(Incld) NCCF'!O681)</f>
        <v>0</v>
      </c>
      <c r="P681" s="182">
        <f>SUM('2.CAD NCCF'!P681,'3.USD NCCF'!P681,'4.EUR NCCF'!P681,'5.GBP NCCF'!P681,'6.Other(Incld) NCCF'!P681)</f>
        <v>0</v>
      </c>
      <c r="Q681" s="182">
        <f>SUM('2.CAD NCCF'!Q681,'3.USD NCCF'!Q681,'4.EUR NCCF'!Q681,'5.GBP NCCF'!Q681,'6.Other(Incld) NCCF'!Q681)</f>
        <v>0</v>
      </c>
      <c r="R681" s="182">
        <f>SUM('2.CAD NCCF'!R681,'3.USD NCCF'!R681,'4.EUR NCCF'!R681,'5.GBP NCCF'!R681,'6.Other(Incld) NCCF'!R681)</f>
        <v>0</v>
      </c>
      <c r="S681" s="182">
        <f>SUM('2.CAD NCCF'!S681,'3.USD NCCF'!S681,'4.EUR NCCF'!S681,'5.GBP NCCF'!S681,'6.Other(Incld) NCCF'!S681)</f>
        <v>0</v>
      </c>
      <c r="T681" s="182">
        <f>SUM('2.CAD NCCF'!T681,'3.USD NCCF'!T681,'4.EUR NCCF'!T681,'5.GBP NCCF'!T681,'6.Other(Incld) NCCF'!T681)</f>
        <v>0</v>
      </c>
      <c r="U681" s="178">
        <f>SUM('2.CAD NCCF'!U681,'3.USD NCCF'!U681,'4.EUR NCCF'!U681,'5.GBP NCCF'!U681,'6.Other(Incld) NCCF'!U681)</f>
        <v>0</v>
      </c>
      <c r="V681" s="183">
        <f>SUM('2.CAD NCCF'!V681,'3.USD NCCF'!V681,'4.EUR NCCF'!V681,'5.GBP NCCF'!V681,'6.Other(Incld) NCCF'!V681)</f>
        <v>0</v>
      </c>
      <c r="W681" s="243">
        <f>SUM('2.CAD NCCF'!W681,'3.USD NCCF'!W681,'4.EUR NCCF'!W681,'5.GBP NCCF'!W681,'6.Other(Incld) NCCF'!W681)</f>
        <v>0</v>
      </c>
      <c r="Y681" s="367"/>
    </row>
    <row r="682" spans="2:25" s="72" customFormat="1" outlineLevel="1" x14ac:dyDescent="0.2">
      <c r="B682" s="25"/>
      <c r="C682" s="23"/>
      <c r="D682" s="23"/>
      <c r="E682" s="24"/>
      <c r="F682" s="176" t="s">
        <v>165</v>
      </c>
      <c r="G682" s="190">
        <f>SUM('2.CAD NCCF'!G682,'3.USD NCCF'!G682,'4.EUR NCCF'!G682,'5.GBP NCCF'!G682,'6.Other(Incld) NCCF'!G682)</f>
        <v>0</v>
      </c>
      <c r="H682" s="242">
        <f>SUM('2.CAD NCCF'!H682,'3.USD NCCF'!H682,'4.EUR NCCF'!H682,'5.GBP NCCF'!H682,'6.Other(Incld) NCCF'!H682)</f>
        <v>0</v>
      </c>
      <c r="I682" s="179">
        <f>SUM('2.CAD NCCF'!I682,'3.USD NCCF'!I682,'4.EUR NCCF'!I682,'5.GBP NCCF'!I682,'6.Other(Incld) NCCF'!I682)</f>
        <v>0</v>
      </c>
      <c r="J682" s="179">
        <f>SUM('2.CAD NCCF'!J682,'3.USD NCCF'!J682,'4.EUR NCCF'!J682,'5.GBP NCCF'!J682,'6.Other(Incld) NCCF'!J682)</f>
        <v>0</v>
      </c>
      <c r="K682" s="180">
        <f>SUM('2.CAD NCCF'!K682,'3.USD NCCF'!K682,'4.EUR NCCF'!K682,'5.GBP NCCF'!K682,'6.Other(Incld) NCCF'!K682)</f>
        <v>0</v>
      </c>
      <c r="L682" s="196">
        <f>SUM('2.CAD NCCF'!L682,'3.USD NCCF'!L682,'4.EUR NCCF'!L682,'5.GBP NCCF'!L682,'6.Other(Incld) NCCF'!L682)</f>
        <v>0</v>
      </c>
      <c r="M682" s="182">
        <f>SUM('2.CAD NCCF'!M682,'3.USD NCCF'!M682,'4.EUR NCCF'!M682,'5.GBP NCCF'!M682,'6.Other(Incld) NCCF'!M682)</f>
        <v>0</v>
      </c>
      <c r="N682" s="182">
        <f>SUM('2.CAD NCCF'!N682,'3.USD NCCF'!N682,'4.EUR NCCF'!N682,'5.GBP NCCF'!N682,'6.Other(Incld) NCCF'!N682)</f>
        <v>0</v>
      </c>
      <c r="O682" s="182">
        <f>SUM('2.CAD NCCF'!O682,'3.USD NCCF'!O682,'4.EUR NCCF'!O682,'5.GBP NCCF'!O682,'6.Other(Incld) NCCF'!O682)</f>
        <v>0</v>
      </c>
      <c r="P682" s="182">
        <f>SUM('2.CAD NCCF'!P682,'3.USD NCCF'!P682,'4.EUR NCCF'!P682,'5.GBP NCCF'!P682,'6.Other(Incld) NCCF'!P682)</f>
        <v>0</v>
      </c>
      <c r="Q682" s="182">
        <f>SUM('2.CAD NCCF'!Q682,'3.USD NCCF'!Q682,'4.EUR NCCF'!Q682,'5.GBP NCCF'!Q682,'6.Other(Incld) NCCF'!Q682)</f>
        <v>0</v>
      </c>
      <c r="R682" s="182">
        <f>SUM('2.CAD NCCF'!R682,'3.USD NCCF'!R682,'4.EUR NCCF'!R682,'5.GBP NCCF'!R682,'6.Other(Incld) NCCF'!R682)</f>
        <v>0</v>
      </c>
      <c r="S682" s="182">
        <f>SUM('2.CAD NCCF'!S682,'3.USD NCCF'!S682,'4.EUR NCCF'!S682,'5.GBP NCCF'!S682,'6.Other(Incld) NCCF'!S682)</f>
        <v>0</v>
      </c>
      <c r="T682" s="182">
        <f>SUM('2.CAD NCCF'!T682,'3.USD NCCF'!T682,'4.EUR NCCF'!T682,'5.GBP NCCF'!T682,'6.Other(Incld) NCCF'!T682)</f>
        <v>0</v>
      </c>
      <c r="U682" s="178">
        <f>SUM('2.CAD NCCF'!U682,'3.USD NCCF'!U682,'4.EUR NCCF'!U682,'5.GBP NCCF'!U682,'6.Other(Incld) NCCF'!U682)</f>
        <v>0</v>
      </c>
      <c r="V682" s="183">
        <f>SUM('2.CAD NCCF'!V682,'3.USD NCCF'!V682,'4.EUR NCCF'!V682,'5.GBP NCCF'!V682,'6.Other(Incld) NCCF'!V682)</f>
        <v>0</v>
      </c>
      <c r="W682" s="243">
        <f>SUM('2.CAD NCCF'!W682,'3.USD NCCF'!W682,'4.EUR NCCF'!W682,'5.GBP NCCF'!W682,'6.Other(Incld) NCCF'!W682)</f>
        <v>0</v>
      </c>
      <c r="Y682" s="367"/>
    </row>
    <row r="683" spans="2:25" s="72" customFormat="1" outlineLevel="1" x14ac:dyDescent="0.2">
      <c r="B683" s="25"/>
      <c r="C683" s="23"/>
      <c r="D683" s="23"/>
      <c r="E683" s="24"/>
      <c r="F683" s="176" t="s">
        <v>333</v>
      </c>
      <c r="G683" s="190">
        <f>SUM('2.CAD NCCF'!G683,'3.USD NCCF'!G683,'4.EUR NCCF'!G683,'5.GBP NCCF'!G683,'6.Other(Incld) NCCF'!G683)</f>
        <v>0</v>
      </c>
      <c r="H683" s="242">
        <f>SUM('2.CAD NCCF'!H683,'3.USD NCCF'!H683,'4.EUR NCCF'!H683,'5.GBP NCCF'!H683,'6.Other(Incld) NCCF'!H683)</f>
        <v>0</v>
      </c>
      <c r="I683" s="179">
        <f>SUM('2.CAD NCCF'!I683,'3.USD NCCF'!I683,'4.EUR NCCF'!I683,'5.GBP NCCF'!I683,'6.Other(Incld) NCCF'!I683)</f>
        <v>0</v>
      </c>
      <c r="J683" s="179">
        <f>SUM('2.CAD NCCF'!J683,'3.USD NCCF'!J683,'4.EUR NCCF'!J683,'5.GBP NCCF'!J683,'6.Other(Incld) NCCF'!J683)</f>
        <v>0</v>
      </c>
      <c r="K683" s="180">
        <f>SUM('2.CAD NCCF'!K683,'3.USD NCCF'!K683,'4.EUR NCCF'!K683,'5.GBP NCCF'!K683,'6.Other(Incld) NCCF'!K683)</f>
        <v>0</v>
      </c>
      <c r="L683" s="196">
        <f>SUM('2.CAD NCCF'!L683,'3.USD NCCF'!L683,'4.EUR NCCF'!L683,'5.GBP NCCF'!L683,'6.Other(Incld) NCCF'!L683)</f>
        <v>0</v>
      </c>
      <c r="M683" s="182">
        <f>SUM('2.CAD NCCF'!M683,'3.USD NCCF'!M683,'4.EUR NCCF'!M683,'5.GBP NCCF'!M683,'6.Other(Incld) NCCF'!M683)</f>
        <v>0</v>
      </c>
      <c r="N683" s="182">
        <f>SUM('2.CAD NCCF'!N683,'3.USD NCCF'!N683,'4.EUR NCCF'!N683,'5.GBP NCCF'!N683,'6.Other(Incld) NCCF'!N683)</f>
        <v>0</v>
      </c>
      <c r="O683" s="182">
        <f>SUM('2.CAD NCCF'!O683,'3.USD NCCF'!O683,'4.EUR NCCF'!O683,'5.GBP NCCF'!O683,'6.Other(Incld) NCCF'!O683)</f>
        <v>0</v>
      </c>
      <c r="P683" s="182">
        <f>SUM('2.CAD NCCF'!P683,'3.USD NCCF'!P683,'4.EUR NCCF'!P683,'5.GBP NCCF'!P683,'6.Other(Incld) NCCF'!P683)</f>
        <v>0</v>
      </c>
      <c r="Q683" s="182">
        <f>SUM('2.CAD NCCF'!Q683,'3.USD NCCF'!Q683,'4.EUR NCCF'!Q683,'5.GBP NCCF'!Q683,'6.Other(Incld) NCCF'!Q683)</f>
        <v>0</v>
      </c>
      <c r="R683" s="182">
        <f>SUM('2.CAD NCCF'!R683,'3.USD NCCF'!R683,'4.EUR NCCF'!R683,'5.GBP NCCF'!R683,'6.Other(Incld) NCCF'!R683)</f>
        <v>0</v>
      </c>
      <c r="S683" s="182">
        <f>SUM('2.CAD NCCF'!S683,'3.USD NCCF'!S683,'4.EUR NCCF'!S683,'5.GBP NCCF'!S683,'6.Other(Incld) NCCF'!S683)</f>
        <v>0</v>
      </c>
      <c r="T683" s="182">
        <f>SUM('2.CAD NCCF'!T683,'3.USD NCCF'!T683,'4.EUR NCCF'!T683,'5.GBP NCCF'!T683,'6.Other(Incld) NCCF'!T683)</f>
        <v>0</v>
      </c>
      <c r="U683" s="178">
        <f>SUM('2.CAD NCCF'!U683,'3.USD NCCF'!U683,'4.EUR NCCF'!U683,'5.GBP NCCF'!U683,'6.Other(Incld) NCCF'!U683)</f>
        <v>0</v>
      </c>
      <c r="V683" s="183">
        <f>SUM('2.CAD NCCF'!V683,'3.USD NCCF'!V683,'4.EUR NCCF'!V683,'5.GBP NCCF'!V683,'6.Other(Incld) NCCF'!V683)</f>
        <v>0</v>
      </c>
      <c r="W683" s="243">
        <f>SUM('2.CAD NCCF'!W683,'3.USD NCCF'!W683,'4.EUR NCCF'!W683,'5.GBP NCCF'!W683,'6.Other(Incld) NCCF'!W683)</f>
        <v>0</v>
      </c>
      <c r="Y683" s="367"/>
    </row>
    <row r="684" spans="2:25" s="72" customFormat="1" x14ac:dyDescent="0.2">
      <c r="B684" s="25"/>
      <c r="C684" s="23"/>
      <c r="D684" s="23" t="s">
        <v>58</v>
      </c>
      <c r="E684" s="24"/>
      <c r="F684" s="24"/>
      <c r="G684" s="69"/>
      <c r="H684" s="70"/>
      <c r="I684" s="66"/>
      <c r="J684" s="66"/>
      <c r="K684" s="66"/>
      <c r="L684" s="51"/>
      <c r="M684" s="34"/>
      <c r="N684" s="34"/>
      <c r="O684" s="34"/>
      <c r="P684" s="34"/>
      <c r="Q684" s="34"/>
      <c r="R684" s="34"/>
      <c r="S684" s="34"/>
      <c r="T684" s="34"/>
      <c r="U684" s="34"/>
      <c r="V684" s="37"/>
      <c r="W684" s="37"/>
      <c r="Y684" s="584"/>
    </row>
    <row r="685" spans="2:25" s="72" customFormat="1" x14ac:dyDescent="0.2">
      <c r="B685" s="25"/>
      <c r="C685" s="23"/>
      <c r="D685" s="23"/>
      <c r="E685" s="24" t="s">
        <v>172</v>
      </c>
      <c r="F685" s="24"/>
      <c r="G685" s="69">
        <f t="shared" ref="G685:W685" si="149">SUBTOTAL(9,G686:G687)</f>
        <v>0</v>
      </c>
      <c r="H685" s="70">
        <f t="shared" si="149"/>
        <v>0</v>
      </c>
      <c r="I685" s="66">
        <f t="shared" si="149"/>
        <v>0</v>
      </c>
      <c r="J685" s="66">
        <f t="shared" si="149"/>
        <v>0</v>
      </c>
      <c r="K685" s="67">
        <f t="shared" si="149"/>
        <v>0</v>
      </c>
      <c r="L685" s="34">
        <f t="shared" si="149"/>
        <v>0</v>
      </c>
      <c r="M685" s="34">
        <f t="shared" si="149"/>
        <v>0</v>
      </c>
      <c r="N685" s="34">
        <f t="shared" si="149"/>
        <v>0</v>
      </c>
      <c r="O685" s="34">
        <f t="shared" si="149"/>
        <v>0</v>
      </c>
      <c r="P685" s="34">
        <f t="shared" si="149"/>
        <v>0</v>
      </c>
      <c r="Q685" s="34">
        <f t="shared" si="149"/>
        <v>0</v>
      </c>
      <c r="R685" s="34">
        <f t="shared" si="149"/>
        <v>0</v>
      </c>
      <c r="S685" s="34">
        <f t="shared" si="149"/>
        <v>0</v>
      </c>
      <c r="T685" s="34">
        <f t="shared" si="149"/>
        <v>0</v>
      </c>
      <c r="U685" s="34">
        <f t="shared" si="149"/>
        <v>0</v>
      </c>
      <c r="V685" s="34">
        <f t="shared" si="149"/>
        <v>0</v>
      </c>
      <c r="W685" s="33">
        <f t="shared" si="149"/>
        <v>0</v>
      </c>
      <c r="Y685" s="583"/>
    </row>
    <row r="686" spans="2:25" s="72" customFormat="1" outlineLevel="1" x14ac:dyDescent="0.2">
      <c r="B686" s="25"/>
      <c r="C686" s="23"/>
      <c r="D686" s="23"/>
      <c r="E686" s="24"/>
      <c r="F686" s="176" t="s">
        <v>61</v>
      </c>
      <c r="G686" s="190">
        <f>SUM('2.CAD NCCF'!G686,'3.USD NCCF'!G686,'4.EUR NCCF'!G686,'5.GBP NCCF'!G686,'6.Other(Incld) NCCF'!G686)</f>
        <v>0</v>
      </c>
      <c r="H686" s="242">
        <f>SUM('2.CAD NCCF'!H686,'3.USD NCCF'!H686,'4.EUR NCCF'!H686,'5.GBP NCCF'!H686,'6.Other(Incld) NCCF'!H686)</f>
        <v>0</v>
      </c>
      <c r="I686" s="179">
        <f>SUM('2.CAD NCCF'!I686,'3.USD NCCF'!I686,'4.EUR NCCF'!I686,'5.GBP NCCF'!I686,'6.Other(Incld) NCCF'!I686)</f>
        <v>0</v>
      </c>
      <c r="J686" s="179">
        <f>SUM('2.CAD NCCF'!J686,'3.USD NCCF'!J686,'4.EUR NCCF'!J686,'5.GBP NCCF'!J686,'6.Other(Incld) NCCF'!J686)</f>
        <v>0</v>
      </c>
      <c r="K686" s="180">
        <f>SUM('2.CAD NCCF'!K686,'3.USD NCCF'!K686,'4.EUR NCCF'!K686,'5.GBP NCCF'!K686,'6.Other(Incld) NCCF'!K686)</f>
        <v>0</v>
      </c>
      <c r="L686" s="196">
        <f>SUM('2.CAD NCCF'!L686,'3.USD NCCF'!L686,'4.EUR NCCF'!L686,'5.GBP NCCF'!L686,'6.Other(Incld) NCCF'!L686)</f>
        <v>0</v>
      </c>
      <c r="M686" s="182">
        <f>SUM('2.CAD NCCF'!M686,'3.USD NCCF'!M686,'4.EUR NCCF'!M686,'5.GBP NCCF'!M686,'6.Other(Incld) NCCF'!M686)</f>
        <v>0</v>
      </c>
      <c r="N686" s="182">
        <f>SUM('2.CAD NCCF'!N686,'3.USD NCCF'!N686,'4.EUR NCCF'!N686,'5.GBP NCCF'!N686,'6.Other(Incld) NCCF'!N686)</f>
        <v>0</v>
      </c>
      <c r="O686" s="182">
        <f>SUM('2.CAD NCCF'!O686,'3.USD NCCF'!O686,'4.EUR NCCF'!O686,'5.GBP NCCF'!O686,'6.Other(Incld) NCCF'!O686)</f>
        <v>0</v>
      </c>
      <c r="P686" s="182">
        <f>SUM('2.CAD NCCF'!P686,'3.USD NCCF'!P686,'4.EUR NCCF'!P686,'5.GBP NCCF'!P686,'6.Other(Incld) NCCF'!P686)</f>
        <v>0</v>
      </c>
      <c r="Q686" s="182">
        <f>SUM('2.CAD NCCF'!Q686,'3.USD NCCF'!Q686,'4.EUR NCCF'!Q686,'5.GBP NCCF'!Q686,'6.Other(Incld) NCCF'!Q686)</f>
        <v>0</v>
      </c>
      <c r="R686" s="182">
        <f>SUM('2.CAD NCCF'!R686,'3.USD NCCF'!R686,'4.EUR NCCF'!R686,'5.GBP NCCF'!R686,'6.Other(Incld) NCCF'!R686)</f>
        <v>0</v>
      </c>
      <c r="S686" s="182">
        <f>SUM('2.CAD NCCF'!S686,'3.USD NCCF'!S686,'4.EUR NCCF'!S686,'5.GBP NCCF'!S686,'6.Other(Incld) NCCF'!S686)</f>
        <v>0</v>
      </c>
      <c r="T686" s="182">
        <f>SUM('2.CAD NCCF'!T686,'3.USD NCCF'!T686,'4.EUR NCCF'!T686,'5.GBP NCCF'!T686,'6.Other(Incld) NCCF'!T686)</f>
        <v>0</v>
      </c>
      <c r="U686" s="178">
        <f>SUM('2.CAD NCCF'!U686,'3.USD NCCF'!U686,'4.EUR NCCF'!U686,'5.GBP NCCF'!U686,'6.Other(Incld) NCCF'!U686)</f>
        <v>0</v>
      </c>
      <c r="V686" s="183">
        <f>SUM('2.CAD NCCF'!V686,'3.USD NCCF'!V686,'4.EUR NCCF'!V686,'5.GBP NCCF'!V686,'6.Other(Incld) NCCF'!V686)</f>
        <v>0</v>
      </c>
      <c r="W686" s="243">
        <f>SUM('2.CAD NCCF'!W686,'3.USD NCCF'!W686,'4.EUR NCCF'!W686,'5.GBP NCCF'!W686,'6.Other(Incld) NCCF'!W686)</f>
        <v>0</v>
      </c>
      <c r="Y686" s="367"/>
    </row>
    <row r="687" spans="2:25" s="72" customFormat="1" outlineLevel="1" x14ac:dyDescent="0.2">
      <c r="B687" s="25"/>
      <c r="C687" s="23"/>
      <c r="D687" s="23"/>
      <c r="E687" s="24"/>
      <c r="F687" s="176" t="s">
        <v>173</v>
      </c>
      <c r="G687" s="190">
        <f>SUM('2.CAD NCCF'!G687,'3.USD NCCF'!G687,'4.EUR NCCF'!G687,'5.GBP NCCF'!G687,'6.Other(Incld) NCCF'!G687)</f>
        <v>0</v>
      </c>
      <c r="H687" s="242">
        <f>SUM('2.CAD NCCF'!H687,'3.USD NCCF'!H687,'4.EUR NCCF'!H687,'5.GBP NCCF'!H687,'6.Other(Incld) NCCF'!H687)</f>
        <v>0</v>
      </c>
      <c r="I687" s="179">
        <f>SUM('2.CAD NCCF'!I687,'3.USD NCCF'!I687,'4.EUR NCCF'!I687,'5.GBP NCCF'!I687,'6.Other(Incld) NCCF'!I687)</f>
        <v>0</v>
      </c>
      <c r="J687" s="179">
        <f>SUM('2.CAD NCCF'!J687,'3.USD NCCF'!J687,'4.EUR NCCF'!J687,'5.GBP NCCF'!J687,'6.Other(Incld) NCCF'!J687)</f>
        <v>0</v>
      </c>
      <c r="K687" s="180">
        <f>SUM('2.CAD NCCF'!K687,'3.USD NCCF'!K687,'4.EUR NCCF'!K687,'5.GBP NCCF'!K687,'6.Other(Incld) NCCF'!K687)</f>
        <v>0</v>
      </c>
      <c r="L687" s="196">
        <f>SUM('2.CAD NCCF'!L687,'3.USD NCCF'!L687,'4.EUR NCCF'!L687,'5.GBP NCCF'!L687,'6.Other(Incld) NCCF'!L687)</f>
        <v>0</v>
      </c>
      <c r="M687" s="182">
        <f>SUM('2.CAD NCCF'!M687,'3.USD NCCF'!M687,'4.EUR NCCF'!M687,'5.GBP NCCF'!M687,'6.Other(Incld) NCCF'!M687)</f>
        <v>0</v>
      </c>
      <c r="N687" s="182">
        <f>SUM('2.CAD NCCF'!N687,'3.USD NCCF'!N687,'4.EUR NCCF'!N687,'5.GBP NCCF'!N687,'6.Other(Incld) NCCF'!N687)</f>
        <v>0</v>
      </c>
      <c r="O687" s="182">
        <f>SUM('2.CAD NCCF'!O687,'3.USD NCCF'!O687,'4.EUR NCCF'!O687,'5.GBP NCCF'!O687,'6.Other(Incld) NCCF'!O687)</f>
        <v>0</v>
      </c>
      <c r="P687" s="182">
        <f>SUM('2.CAD NCCF'!P687,'3.USD NCCF'!P687,'4.EUR NCCF'!P687,'5.GBP NCCF'!P687,'6.Other(Incld) NCCF'!P687)</f>
        <v>0</v>
      </c>
      <c r="Q687" s="182">
        <f>SUM('2.CAD NCCF'!Q687,'3.USD NCCF'!Q687,'4.EUR NCCF'!Q687,'5.GBP NCCF'!Q687,'6.Other(Incld) NCCF'!Q687)</f>
        <v>0</v>
      </c>
      <c r="R687" s="182">
        <f>SUM('2.CAD NCCF'!R687,'3.USD NCCF'!R687,'4.EUR NCCF'!R687,'5.GBP NCCF'!R687,'6.Other(Incld) NCCF'!R687)</f>
        <v>0</v>
      </c>
      <c r="S687" s="182">
        <f>SUM('2.CAD NCCF'!S687,'3.USD NCCF'!S687,'4.EUR NCCF'!S687,'5.GBP NCCF'!S687,'6.Other(Incld) NCCF'!S687)</f>
        <v>0</v>
      </c>
      <c r="T687" s="182">
        <f>SUM('2.CAD NCCF'!T687,'3.USD NCCF'!T687,'4.EUR NCCF'!T687,'5.GBP NCCF'!T687,'6.Other(Incld) NCCF'!T687)</f>
        <v>0</v>
      </c>
      <c r="U687" s="178">
        <f>SUM('2.CAD NCCF'!U687,'3.USD NCCF'!U687,'4.EUR NCCF'!U687,'5.GBP NCCF'!U687,'6.Other(Incld) NCCF'!U687)</f>
        <v>0</v>
      </c>
      <c r="V687" s="183">
        <f>SUM('2.CAD NCCF'!V687,'3.USD NCCF'!V687,'4.EUR NCCF'!V687,'5.GBP NCCF'!V687,'6.Other(Incld) NCCF'!V687)</f>
        <v>0</v>
      </c>
      <c r="W687" s="243">
        <f>SUM('2.CAD NCCF'!W687,'3.USD NCCF'!W687,'4.EUR NCCF'!W687,'5.GBP NCCF'!W687,'6.Other(Incld) NCCF'!W687)</f>
        <v>0</v>
      </c>
      <c r="Y687" s="367"/>
    </row>
    <row r="688" spans="2:25" s="72" customFormat="1" x14ac:dyDescent="0.2">
      <c r="B688" s="25"/>
      <c r="C688" s="23"/>
      <c r="D688" s="23"/>
      <c r="E688" s="24" t="s">
        <v>166</v>
      </c>
      <c r="F688" s="24"/>
      <c r="G688" s="69">
        <f t="shared" ref="G688:W688" si="150">SUBTOTAL(9,G689:G691)</f>
        <v>0</v>
      </c>
      <c r="H688" s="70">
        <f t="shared" si="150"/>
        <v>0</v>
      </c>
      <c r="I688" s="66">
        <f t="shared" si="150"/>
        <v>0</v>
      </c>
      <c r="J688" s="66">
        <f t="shared" si="150"/>
        <v>0</v>
      </c>
      <c r="K688" s="67">
        <f t="shared" si="150"/>
        <v>0</v>
      </c>
      <c r="L688" s="34">
        <f t="shared" si="150"/>
        <v>0</v>
      </c>
      <c r="M688" s="34">
        <f t="shared" si="150"/>
        <v>0</v>
      </c>
      <c r="N688" s="34">
        <f t="shared" si="150"/>
        <v>0</v>
      </c>
      <c r="O688" s="34">
        <f t="shared" si="150"/>
        <v>0</v>
      </c>
      <c r="P688" s="34">
        <f t="shared" si="150"/>
        <v>0</v>
      </c>
      <c r="Q688" s="34">
        <f t="shared" si="150"/>
        <v>0</v>
      </c>
      <c r="R688" s="34">
        <f t="shared" si="150"/>
        <v>0</v>
      </c>
      <c r="S688" s="34">
        <f t="shared" si="150"/>
        <v>0</v>
      </c>
      <c r="T688" s="34">
        <f t="shared" si="150"/>
        <v>0</v>
      </c>
      <c r="U688" s="34">
        <f t="shared" si="150"/>
        <v>0</v>
      </c>
      <c r="V688" s="34">
        <f t="shared" si="150"/>
        <v>0</v>
      </c>
      <c r="W688" s="33">
        <f t="shared" si="150"/>
        <v>0</v>
      </c>
      <c r="Y688" s="370"/>
    </row>
    <row r="689" spans="2:25" s="72" customFormat="1" outlineLevel="1" x14ac:dyDescent="0.2">
      <c r="B689" s="25"/>
      <c r="C689" s="23"/>
      <c r="D689" s="23"/>
      <c r="E689" s="24"/>
      <c r="F689" s="176" t="s">
        <v>59</v>
      </c>
      <c r="G689" s="190">
        <f>SUM('2.CAD NCCF'!G689,'3.USD NCCF'!G689,'4.EUR NCCF'!G689,'5.GBP NCCF'!G689,'6.Other(Incld) NCCF'!G689)</f>
        <v>0</v>
      </c>
      <c r="H689" s="242">
        <f>SUM('2.CAD NCCF'!H689,'3.USD NCCF'!H689,'4.EUR NCCF'!H689,'5.GBP NCCF'!H689,'6.Other(Incld) NCCF'!H689)</f>
        <v>0</v>
      </c>
      <c r="I689" s="179">
        <f>SUM('2.CAD NCCF'!I689,'3.USD NCCF'!I689,'4.EUR NCCF'!I689,'5.GBP NCCF'!I689,'6.Other(Incld) NCCF'!I689)</f>
        <v>0</v>
      </c>
      <c r="J689" s="179">
        <f>SUM('2.CAD NCCF'!J689,'3.USD NCCF'!J689,'4.EUR NCCF'!J689,'5.GBP NCCF'!J689,'6.Other(Incld) NCCF'!J689)</f>
        <v>0</v>
      </c>
      <c r="K689" s="180">
        <f>SUM('2.CAD NCCF'!K689,'3.USD NCCF'!K689,'4.EUR NCCF'!K689,'5.GBP NCCF'!K689,'6.Other(Incld) NCCF'!K689)</f>
        <v>0</v>
      </c>
      <c r="L689" s="196">
        <f>SUM('2.CAD NCCF'!L689,'3.USD NCCF'!L689,'4.EUR NCCF'!L689,'5.GBP NCCF'!L689,'6.Other(Incld) NCCF'!L689)</f>
        <v>0</v>
      </c>
      <c r="M689" s="182">
        <f>SUM('2.CAD NCCF'!M689,'3.USD NCCF'!M689,'4.EUR NCCF'!M689,'5.GBP NCCF'!M689,'6.Other(Incld) NCCF'!M689)</f>
        <v>0</v>
      </c>
      <c r="N689" s="182">
        <f>SUM('2.CAD NCCF'!N689,'3.USD NCCF'!N689,'4.EUR NCCF'!N689,'5.GBP NCCF'!N689,'6.Other(Incld) NCCF'!N689)</f>
        <v>0</v>
      </c>
      <c r="O689" s="182">
        <f>SUM('2.CAD NCCF'!O689,'3.USD NCCF'!O689,'4.EUR NCCF'!O689,'5.GBP NCCF'!O689,'6.Other(Incld) NCCF'!O689)</f>
        <v>0</v>
      </c>
      <c r="P689" s="182">
        <f>SUM('2.CAD NCCF'!P689,'3.USD NCCF'!P689,'4.EUR NCCF'!P689,'5.GBP NCCF'!P689,'6.Other(Incld) NCCF'!P689)</f>
        <v>0</v>
      </c>
      <c r="Q689" s="182">
        <f>SUM('2.CAD NCCF'!Q689,'3.USD NCCF'!Q689,'4.EUR NCCF'!Q689,'5.GBP NCCF'!Q689,'6.Other(Incld) NCCF'!Q689)</f>
        <v>0</v>
      </c>
      <c r="R689" s="182">
        <f>SUM('2.CAD NCCF'!R689,'3.USD NCCF'!R689,'4.EUR NCCF'!R689,'5.GBP NCCF'!R689,'6.Other(Incld) NCCF'!R689)</f>
        <v>0</v>
      </c>
      <c r="S689" s="182">
        <f>SUM('2.CAD NCCF'!S689,'3.USD NCCF'!S689,'4.EUR NCCF'!S689,'5.GBP NCCF'!S689,'6.Other(Incld) NCCF'!S689)</f>
        <v>0</v>
      </c>
      <c r="T689" s="182">
        <f>SUM('2.CAD NCCF'!T689,'3.USD NCCF'!T689,'4.EUR NCCF'!T689,'5.GBP NCCF'!T689,'6.Other(Incld) NCCF'!T689)</f>
        <v>0</v>
      </c>
      <c r="U689" s="178">
        <f>SUM('2.CAD NCCF'!U689,'3.USD NCCF'!U689,'4.EUR NCCF'!U689,'5.GBP NCCF'!U689,'6.Other(Incld) NCCF'!U689)</f>
        <v>0</v>
      </c>
      <c r="V689" s="183">
        <f>SUM('2.CAD NCCF'!V689,'3.USD NCCF'!V689,'4.EUR NCCF'!V689,'5.GBP NCCF'!V689,'6.Other(Incld) NCCF'!V689)</f>
        <v>0</v>
      </c>
      <c r="W689" s="243">
        <f>SUM('2.CAD NCCF'!W689,'3.USD NCCF'!W689,'4.EUR NCCF'!W689,'5.GBP NCCF'!W689,'6.Other(Incld) NCCF'!W689)</f>
        <v>0</v>
      </c>
      <c r="Y689" s="367"/>
    </row>
    <row r="690" spans="2:25" s="72" customFormat="1" outlineLevel="1" x14ac:dyDescent="0.2">
      <c r="B690" s="25"/>
      <c r="C690" s="23"/>
      <c r="D690" s="23"/>
      <c r="E690" s="24"/>
      <c r="F690" s="176" t="s">
        <v>167</v>
      </c>
      <c r="G690" s="190">
        <f>SUM('2.CAD NCCF'!G690,'3.USD NCCF'!G690,'4.EUR NCCF'!G690,'5.GBP NCCF'!G690,'6.Other(Incld) NCCF'!G690)</f>
        <v>0</v>
      </c>
      <c r="H690" s="242">
        <f>SUM('2.CAD NCCF'!H690,'3.USD NCCF'!H690,'4.EUR NCCF'!H690,'5.GBP NCCF'!H690,'6.Other(Incld) NCCF'!H690)</f>
        <v>0</v>
      </c>
      <c r="I690" s="179">
        <f>SUM('2.CAD NCCF'!I690,'3.USD NCCF'!I690,'4.EUR NCCF'!I690,'5.GBP NCCF'!I690,'6.Other(Incld) NCCF'!I690)</f>
        <v>0</v>
      </c>
      <c r="J690" s="179">
        <f>SUM('2.CAD NCCF'!J690,'3.USD NCCF'!J690,'4.EUR NCCF'!J690,'5.GBP NCCF'!J690,'6.Other(Incld) NCCF'!J690)</f>
        <v>0</v>
      </c>
      <c r="K690" s="180">
        <f>SUM('2.CAD NCCF'!K690,'3.USD NCCF'!K690,'4.EUR NCCF'!K690,'5.GBP NCCF'!K690,'6.Other(Incld) NCCF'!K690)</f>
        <v>0</v>
      </c>
      <c r="L690" s="196">
        <f>SUM('2.CAD NCCF'!L690,'3.USD NCCF'!L690,'4.EUR NCCF'!L690,'5.GBP NCCF'!L690,'6.Other(Incld) NCCF'!L690)</f>
        <v>0</v>
      </c>
      <c r="M690" s="182">
        <f>SUM('2.CAD NCCF'!M690,'3.USD NCCF'!M690,'4.EUR NCCF'!M690,'5.GBP NCCF'!M690,'6.Other(Incld) NCCF'!M690)</f>
        <v>0</v>
      </c>
      <c r="N690" s="182">
        <f>SUM('2.CAD NCCF'!N690,'3.USD NCCF'!N690,'4.EUR NCCF'!N690,'5.GBP NCCF'!N690,'6.Other(Incld) NCCF'!N690)</f>
        <v>0</v>
      </c>
      <c r="O690" s="182">
        <f>SUM('2.CAD NCCF'!O690,'3.USD NCCF'!O690,'4.EUR NCCF'!O690,'5.GBP NCCF'!O690,'6.Other(Incld) NCCF'!O690)</f>
        <v>0</v>
      </c>
      <c r="P690" s="182">
        <f>SUM('2.CAD NCCF'!P690,'3.USD NCCF'!P690,'4.EUR NCCF'!P690,'5.GBP NCCF'!P690,'6.Other(Incld) NCCF'!P690)</f>
        <v>0</v>
      </c>
      <c r="Q690" s="182">
        <f>SUM('2.CAD NCCF'!Q690,'3.USD NCCF'!Q690,'4.EUR NCCF'!Q690,'5.GBP NCCF'!Q690,'6.Other(Incld) NCCF'!Q690)</f>
        <v>0</v>
      </c>
      <c r="R690" s="182">
        <f>SUM('2.CAD NCCF'!R690,'3.USD NCCF'!R690,'4.EUR NCCF'!R690,'5.GBP NCCF'!R690,'6.Other(Incld) NCCF'!R690)</f>
        <v>0</v>
      </c>
      <c r="S690" s="182">
        <f>SUM('2.CAD NCCF'!S690,'3.USD NCCF'!S690,'4.EUR NCCF'!S690,'5.GBP NCCF'!S690,'6.Other(Incld) NCCF'!S690)</f>
        <v>0</v>
      </c>
      <c r="T690" s="182">
        <f>SUM('2.CAD NCCF'!T690,'3.USD NCCF'!T690,'4.EUR NCCF'!T690,'5.GBP NCCF'!T690,'6.Other(Incld) NCCF'!T690)</f>
        <v>0</v>
      </c>
      <c r="U690" s="178">
        <f>SUM('2.CAD NCCF'!U690,'3.USD NCCF'!U690,'4.EUR NCCF'!U690,'5.GBP NCCF'!U690,'6.Other(Incld) NCCF'!U690)</f>
        <v>0</v>
      </c>
      <c r="V690" s="183">
        <f>SUM('2.CAD NCCF'!V690,'3.USD NCCF'!V690,'4.EUR NCCF'!V690,'5.GBP NCCF'!V690,'6.Other(Incld) NCCF'!V690)</f>
        <v>0</v>
      </c>
      <c r="W690" s="243">
        <f>SUM('2.CAD NCCF'!W690,'3.USD NCCF'!W690,'4.EUR NCCF'!W690,'5.GBP NCCF'!W690,'6.Other(Incld) NCCF'!W690)</f>
        <v>0</v>
      </c>
      <c r="Y690" s="367"/>
    </row>
    <row r="691" spans="2:25" s="72" customFormat="1" outlineLevel="1" x14ac:dyDescent="0.2">
      <c r="B691" s="25"/>
      <c r="C691" s="23"/>
      <c r="D691" s="23"/>
      <c r="E691" s="24"/>
      <c r="F691" s="176" t="s">
        <v>168</v>
      </c>
      <c r="G691" s="190">
        <f>SUM('2.CAD NCCF'!G691,'3.USD NCCF'!G691,'4.EUR NCCF'!G691,'5.GBP NCCF'!G691,'6.Other(Incld) NCCF'!G691)</f>
        <v>0</v>
      </c>
      <c r="H691" s="242">
        <f>SUM('2.CAD NCCF'!H691,'3.USD NCCF'!H691,'4.EUR NCCF'!H691,'5.GBP NCCF'!H691,'6.Other(Incld) NCCF'!H691)</f>
        <v>0</v>
      </c>
      <c r="I691" s="179">
        <f>SUM('2.CAD NCCF'!I691,'3.USD NCCF'!I691,'4.EUR NCCF'!I691,'5.GBP NCCF'!I691,'6.Other(Incld) NCCF'!I691)</f>
        <v>0</v>
      </c>
      <c r="J691" s="179">
        <f>SUM('2.CAD NCCF'!J691,'3.USD NCCF'!J691,'4.EUR NCCF'!J691,'5.GBP NCCF'!J691,'6.Other(Incld) NCCF'!J691)</f>
        <v>0</v>
      </c>
      <c r="K691" s="180">
        <f>SUM('2.CAD NCCF'!K691,'3.USD NCCF'!K691,'4.EUR NCCF'!K691,'5.GBP NCCF'!K691,'6.Other(Incld) NCCF'!K691)</f>
        <v>0</v>
      </c>
      <c r="L691" s="196">
        <f>SUM('2.CAD NCCF'!L691,'3.USD NCCF'!L691,'4.EUR NCCF'!L691,'5.GBP NCCF'!L691,'6.Other(Incld) NCCF'!L691)</f>
        <v>0</v>
      </c>
      <c r="M691" s="182">
        <f>SUM('2.CAD NCCF'!M691,'3.USD NCCF'!M691,'4.EUR NCCF'!M691,'5.GBP NCCF'!M691,'6.Other(Incld) NCCF'!M691)</f>
        <v>0</v>
      </c>
      <c r="N691" s="182">
        <f>SUM('2.CAD NCCF'!N691,'3.USD NCCF'!N691,'4.EUR NCCF'!N691,'5.GBP NCCF'!N691,'6.Other(Incld) NCCF'!N691)</f>
        <v>0</v>
      </c>
      <c r="O691" s="182">
        <f>SUM('2.CAD NCCF'!O691,'3.USD NCCF'!O691,'4.EUR NCCF'!O691,'5.GBP NCCF'!O691,'6.Other(Incld) NCCF'!O691)</f>
        <v>0</v>
      </c>
      <c r="P691" s="182">
        <f>SUM('2.CAD NCCF'!P691,'3.USD NCCF'!P691,'4.EUR NCCF'!P691,'5.GBP NCCF'!P691,'6.Other(Incld) NCCF'!P691)</f>
        <v>0</v>
      </c>
      <c r="Q691" s="182">
        <f>SUM('2.CAD NCCF'!Q691,'3.USD NCCF'!Q691,'4.EUR NCCF'!Q691,'5.GBP NCCF'!Q691,'6.Other(Incld) NCCF'!Q691)</f>
        <v>0</v>
      </c>
      <c r="R691" s="182">
        <f>SUM('2.CAD NCCF'!R691,'3.USD NCCF'!R691,'4.EUR NCCF'!R691,'5.GBP NCCF'!R691,'6.Other(Incld) NCCF'!R691)</f>
        <v>0</v>
      </c>
      <c r="S691" s="182">
        <f>SUM('2.CAD NCCF'!S691,'3.USD NCCF'!S691,'4.EUR NCCF'!S691,'5.GBP NCCF'!S691,'6.Other(Incld) NCCF'!S691)</f>
        <v>0</v>
      </c>
      <c r="T691" s="182">
        <f>SUM('2.CAD NCCF'!T691,'3.USD NCCF'!T691,'4.EUR NCCF'!T691,'5.GBP NCCF'!T691,'6.Other(Incld) NCCF'!T691)</f>
        <v>0</v>
      </c>
      <c r="U691" s="178">
        <f>SUM('2.CAD NCCF'!U691,'3.USD NCCF'!U691,'4.EUR NCCF'!U691,'5.GBP NCCF'!U691,'6.Other(Incld) NCCF'!U691)</f>
        <v>0</v>
      </c>
      <c r="V691" s="183">
        <f>SUM('2.CAD NCCF'!V691,'3.USD NCCF'!V691,'4.EUR NCCF'!V691,'5.GBP NCCF'!V691,'6.Other(Incld) NCCF'!V691)</f>
        <v>0</v>
      </c>
      <c r="W691" s="243">
        <f>SUM('2.CAD NCCF'!W691,'3.USD NCCF'!W691,'4.EUR NCCF'!W691,'5.GBP NCCF'!W691,'6.Other(Incld) NCCF'!W691)</f>
        <v>0</v>
      </c>
      <c r="Y691" s="367"/>
    </row>
    <row r="692" spans="2:25" s="72" customFormat="1" x14ac:dyDescent="0.2">
      <c r="B692" s="25"/>
      <c r="C692" s="23"/>
      <c r="D692" s="23"/>
      <c r="E692" s="24" t="s">
        <v>174</v>
      </c>
      <c r="F692" s="24"/>
      <c r="G692" s="69">
        <f t="shared" ref="G692:W692" si="151">SUBTOTAL(9,G693:G694)</f>
        <v>0</v>
      </c>
      <c r="H692" s="70">
        <f t="shared" si="151"/>
        <v>0</v>
      </c>
      <c r="I692" s="66">
        <f t="shared" si="151"/>
        <v>0</v>
      </c>
      <c r="J692" s="66">
        <f t="shared" si="151"/>
        <v>0</v>
      </c>
      <c r="K692" s="67">
        <f t="shared" si="151"/>
        <v>0</v>
      </c>
      <c r="L692" s="34">
        <f t="shared" si="151"/>
        <v>0</v>
      </c>
      <c r="M692" s="34">
        <f t="shared" si="151"/>
        <v>0</v>
      </c>
      <c r="N692" s="34">
        <f t="shared" si="151"/>
        <v>0</v>
      </c>
      <c r="O692" s="34">
        <f t="shared" si="151"/>
        <v>0</v>
      </c>
      <c r="P692" s="34">
        <f t="shared" si="151"/>
        <v>0</v>
      </c>
      <c r="Q692" s="34">
        <f t="shared" si="151"/>
        <v>0</v>
      </c>
      <c r="R692" s="34">
        <f t="shared" si="151"/>
        <v>0</v>
      </c>
      <c r="S692" s="34">
        <f t="shared" si="151"/>
        <v>0</v>
      </c>
      <c r="T692" s="34">
        <f t="shared" si="151"/>
        <v>0</v>
      </c>
      <c r="U692" s="34">
        <f t="shared" si="151"/>
        <v>0</v>
      </c>
      <c r="V692" s="34">
        <f t="shared" si="151"/>
        <v>0</v>
      </c>
      <c r="W692" s="33">
        <f t="shared" si="151"/>
        <v>0</v>
      </c>
      <c r="Y692" s="370"/>
    </row>
    <row r="693" spans="2:25" s="72" customFormat="1" outlineLevel="1" x14ac:dyDescent="0.2">
      <c r="B693" s="25"/>
      <c r="C693" s="23"/>
      <c r="D693" s="23"/>
      <c r="E693" s="24"/>
      <c r="F693" s="176" t="s">
        <v>62</v>
      </c>
      <c r="G693" s="190">
        <f>SUM('2.CAD NCCF'!G693,'3.USD NCCF'!G693,'4.EUR NCCF'!G693,'5.GBP NCCF'!G693,'6.Other(Incld) NCCF'!G693)</f>
        <v>0</v>
      </c>
      <c r="H693" s="242">
        <f>SUM('2.CAD NCCF'!H693,'3.USD NCCF'!H693,'4.EUR NCCF'!H693,'5.GBP NCCF'!H693,'6.Other(Incld) NCCF'!H693)</f>
        <v>0</v>
      </c>
      <c r="I693" s="179">
        <f>SUM('2.CAD NCCF'!I693,'3.USD NCCF'!I693,'4.EUR NCCF'!I693,'5.GBP NCCF'!I693,'6.Other(Incld) NCCF'!I693)</f>
        <v>0</v>
      </c>
      <c r="J693" s="179">
        <f>SUM('2.CAD NCCF'!J693,'3.USD NCCF'!J693,'4.EUR NCCF'!J693,'5.GBP NCCF'!J693,'6.Other(Incld) NCCF'!J693)</f>
        <v>0</v>
      </c>
      <c r="K693" s="180">
        <f>SUM('2.CAD NCCF'!K693,'3.USD NCCF'!K693,'4.EUR NCCF'!K693,'5.GBP NCCF'!K693,'6.Other(Incld) NCCF'!K693)</f>
        <v>0</v>
      </c>
      <c r="L693" s="196">
        <f>SUM('2.CAD NCCF'!L693,'3.USD NCCF'!L693,'4.EUR NCCF'!L693,'5.GBP NCCF'!L693,'6.Other(Incld) NCCF'!L693)</f>
        <v>0</v>
      </c>
      <c r="M693" s="182">
        <f>SUM('2.CAD NCCF'!M693,'3.USD NCCF'!M693,'4.EUR NCCF'!M693,'5.GBP NCCF'!M693,'6.Other(Incld) NCCF'!M693)</f>
        <v>0</v>
      </c>
      <c r="N693" s="182">
        <f>SUM('2.CAD NCCF'!N693,'3.USD NCCF'!N693,'4.EUR NCCF'!N693,'5.GBP NCCF'!N693,'6.Other(Incld) NCCF'!N693)</f>
        <v>0</v>
      </c>
      <c r="O693" s="182">
        <f>SUM('2.CAD NCCF'!O693,'3.USD NCCF'!O693,'4.EUR NCCF'!O693,'5.GBP NCCF'!O693,'6.Other(Incld) NCCF'!O693)</f>
        <v>0</v>
      </c>
      <c r="P693" s="182">
        <f>SUM('2.CAD NCCF'!P693,'3.USD NCCF'!P693,'4.EUR NCCF'!P693,'5.GBP NCCF'!P693,'6.Other(Incld) NCCF'!P693)</f>
        <v>0</v>
      </c>
      <c r="Q693" s="182">
        <f>SUM('2.CAD NCCF'!Q693,'3.USD NCCF'!Q693,'4.EUR NCCF'!Q693,'5.GBP NCCF'!Q693,'6.Other(Incld) NCCF'!Q693)</f>
        <v>0</v>
      </c>
      <c r="R693" s="182">
        <f>SUM('2.CAD NCCF'!R693,'3.USD NCCF'!R693,'4.EUR NCCF'!R693,'5.GBP NCCF'!R693,'6.Other(Incld) NCCF'!R693)</f>
        <v>0</v>
      </c>
      <c r="S693" s="182">
        <f>SUM('2.CAD NCCF'!S693,'3.USD NCCF'!S693,'4.EUR NCCF'!S693,'5.GBP NCCF'!S693,'6.Other(Incld) NCCF'!S693)</f>
        <v>0</v>
      </c>
      <c r="T693" s="182">
        <f>SUM('2.CAD NCCF'!T693,'3.USD NCCF'!T693,'4.EUR NCCF'!T693,'5.GBP NCCF'!T693,'6.Other(Incld) NCCF'!T693)</f>
        <v>0</v>
      </c>
      <c r="U693" s="178">
        <f>SUM('2.CAD NCCF'!U693,'3.USD NCCF'!U693,'4.EUR NCCF'!U693,'5.GBP NCCF'!U693,'6.Other(Incld) NCCF'!U693)</f>
        <v>0</v>
      </c>
      <c r="V693" s="183">
        <f>SUM('2.CAD NCCF'!V693,'3.USD NCCF'!V693,'4.EUR NCCF'!V693,'5.GBP NCCF'!V693,'6.Other(Incld) NCCF'!V693)</f>
        <v>0</v>
      </c>
      <c r="W693" s="243">
        <f>SUM('2.CAD NCCF'!W693,'3.USD NCCF'!W693,'4.EUR NCCF'!W693,'5.GBP NCCF'!W693,'6.Other(Incld) NCCF'!W693)</f>
        <v>0</v>
      </c>
      <c r="Y693" s="367"/>
    </row>
    <row r="694" spans="2:25" s="72" customFormat="1" outlineLevel="1" x14ac:dyDescent="0.2">
      <c r="B694" s="25"/>
      <c r="C694" s="23"/>
      <c r="D694" s="23"/>
      <c r="E694" s="24"/>
      <c r="F694" s="176" t="s">
        <v>175</v>
      </c>
      <c r="G694" s="190">
        <f>SUM('2.CAD NCCF'!G694,'3.USD NCCF'!G694,'4.EUR NCCF'!G694,'5.GBP NCCF'!G694,'6.Other(Incld) NCCF'!G694)</f>
        <v>0</v>
      </c>
      <c r="H694" s="242">
        <f>SUM('2.CAD NCCF'!H694,'3.USD NCCF'!H694,'4.EUR NCCF'!H694,'5.GBP NCCF'!H694,'6.Other(Incld) NCCF'!H694)</f>
        <v>0</v>
      </c>
      <c r="I694" s="179">
        <f>SUM('2.CAD NCCF'!I694,'3.USD NCCF'!I694,'4.EUR NCCF'!I694,'5.GBP NCCF'!I694,'6.Other(Incld) NCCF'!I694)</f>
        <v>0</v>
      </c>
      <c r="J694" s="179">
        <f>SUM('2.CAD NCCF'!J694,'3.USD NCCF'!J694,'4.EUR NCCF'!J694,'5.GBP NCCF'!J694,'6.Other(Incld) NCCF'!J694)</f>
        <v>0</v>
      </c>
      <c r="K694" s="180">
        <f>SUM('2.CAD NCCF'!K694,'3.USD NCCF'!K694,'4.EUR NCCF'!K694,'5.GBP NCCF'!K694,'6.Other(Incld) NCCF'!K694)</f>
        <v>0</v>
      </c>
      <c r="L694" s="196">
        <f>SUM('2.CAD NCCF'!L694,'3.USD NCCF'!L694,'4.EUR NCCF'!L694,'5.GBP NCCF'!L694,'6.Other(Incld) NCCF'!L694)</f>
        <v>0</v>
      </c>
      <c r="M694" s="182">
        <f>SUM('2.CAD NCCF'!M694,'3.USD NCCF'!M694,'4.EUR NCCF'!M694,'5.GBP NCCF'!M694,'6.Other(Incld) NCCF'!M694)</f>
        <v>0</v>
      </c>
      <c r="N694" s="182">
        <f>SUM('2.CAD NCCF'!N694,'3.USD NCCF'!N694,'4.EUR NCCF'!N694,'5.GBP NCCF'!N694,'6.Other(Incld) NCCF'!N694)</f>
        <v>0</v>
      </c>
      <c r="O694" s="182">
        <f>SUM('2.CAD NCCF'!O694,'3.USD NCCF'!O694,'4.EUR NCCF'!O694,'5.GBP NCCF'!O694,'6.Other(Incld) NCCF'!O694)</f>
        <v>0</v>
      </c>
      <c r="P694" s="182">
        <f>SUM('2.CAD NCCF'!P694,'3.USD NCCF'!P694,'4.EUR NCCF'!P694,'5.GBP NCCF'!P694,'6.Other(Incld) NCCF'!P694)</f>
        <v>0</v>
      </c>
      <c r="Q694" s="182">
        <f>SUM('2.CAD NCCF'!Q694,'3.USD NCCF'!Q694,'4.EUR NCCF'!Q694,'5.GBP NCCF'!Q694,'6.Other(Incld) NCCF'!Q694)</f>
        <v>0</v>
      </c>
      <c r="R694" s="182">
        <f>SUM('2.CAD NCCF'!R694,'3.USD NCCF'!R694,'4.EUR NCCF'!R694,'5.GBP NCCF'!R694,'6.Other(Incld) NCCF'!R694)</f>
        <v>0</v>
      </c>
      <c r="S694" s="182">
        <f>SUM('2.CAD NCCF'!S694,'3.USD NCCF'!S694,'4.EUR NCCF'!S694,'5.GBP NCCF'!S694,'6.Other(Incld) NCCF'!S694)</f>
        <v>0</v>
      </c>
      <c r="T694" s="182">
        <f>SUM('2.CAD NCCF'!T694,'3.USD NCCF'!T694,'4.EUR NCCF'!T694,'5.GBP NCCF'!T694,'6.Other(Incld) NCCF'!T694)</f>
        <v>0</v>
      </c>
      <c r="U694" s="178">
        <f>SUM('2.CAD NCCF'!U694,'3.USD NCCF'!U694,'4.EUR NCCF'!U694,'5.GBP NCCF'!U694,'6.Other(Incld) NCCF'!U694)</f>
        <v>0</v>
      </c>
      <c r="V694" s="183">
        <f>SUM('2.CAD NCCF'!V694,'3.USD NCCF'!V694,'4.EUR NCCF'!V694,'5.GBP NCCF'!V694,'6.Other(Incld) NCCF'!V694)</f>
        <v>0</v>
      </c>
      <c r="W694" s="243">
        <f>SUM('2.CAD NCCF'!W694,'3.USD NCCF'!W694,'4.EUR NCCF'!W694,'5.GBP NCCF'!W694,'6.Other(Incld) NCCF'!W694)</f>
        <v>0</v>
      </c>
      <c r="Y694" s="367"/>
    </row>
    <row r="695" spans="2:25" s="72" customFormat="1" x14ac:dyDescent="0.2">
      <c r="B695" s="25"/>
      <c r="C695" s="23"/>
      <c r="D695" s="23"/>
      <c r="E695" s="24" t="s">
        <v>169</v>
      </c>
      <c r="F695" s="24"/>
      <c r="G695" s="69">
        <f t="shared" ref="G695:W695" si="152">SUBTOTAL(9,G696:G698)</f>
        <v>0</v>
      </c>
      <c r="H695" s="70">
        <f t="shared" si="152"/>
        <v>0</v>
      </c>
      <c r="I695" s="66">
        <f t="shared" si="152"/>
        <v>0</v>
      </c>
      <c r="J695" s="66">
        <f t="shared" si="152"/>
        <v>0</v>
      </c>
      <c r="K695" s="67">
        <f t="shared" si="152"/>
        <v>0</v>
      </c>
      <c r="L695" s="34">
        <f t="shared" si="152"/>
        <v>0</v>
      </c>
      <c r="M695" s="34">
        <f t="shared" si="152"/>
        <v>0</v>
      </c>
      <c r="N695" s="34">
        <f t="shared" si="152"/>
        <v>0</v>
      </c>
      <c r="O695" s="34">
        <f t="shared" si="152"/>
        <v>0</v>
      </c>
      <c r="P695" s="34">
        <f t="shared" si="152"/>
        <v>0</v>
      </c>
      <c r="Q695" s="34">
        <f t="shared" si="152"/>
        <v>0</v>
      </c>
      <c r="R695" s="34">
        <f t="shared" si="152"/>
        <v>0</v>
      </c>
      <c r="S695" s="34">
        <f t="shared" si="152"/>
        <v>0</v>
      </c>
      <c r="T695" s="34">
        <f t="shared" si="152"/>
        <v>0</v>
      </c>
      <c r="U695" s="34">
        <f t="shared" si="152"/>
        <v>0</v>
      </c>
      <c r="V695" s="34">
        <f t="shared" si="152"/>
        <v>0</v>
      </c>
      <c r="W695" s="33">
        <f t="shared" si="152"/>
        <v>0</v>
      </c>
      <c r="Y695" s="370"/>
    </row>
    <row r="696" spans="2:25" s="72" customFormat="1" outlineLevel="1" x14ac:dyDescent="0.2">
      <c r="B696" s="25"/>
      <c r="C696" s="23"/>
      <c r="D696" s="23"/>
      <c r="E696" s="24"/>
      <c r="F696" s="176" t="s">
        <v>60</v>
      </c>
      <c r="G696" s="190">
        <f>SUM('2.CAD NCCF'!G696,'3.USD NCCF'!G696,'4.EUR NCCF'!G696,'5.GBP NCCF'!G696,'6.Other(Incld) NCCF'!G696)</f>
        <v>0</v>
      </c>
      <c r="H696" s="242">
        <f>SUM('2.CAD NCCF'!H696,'3.USD NCCF'!H696,'4.EUR NCCF'!H696,'5.GBP NCCF'!H696,'6.Other(Incld) NCCF'!H696)</f>
        <v>0</v>
      </c>
      <c r="I696" s="179">
        <f>SUM('2.CAD NCCF'!I696,'3.USD NCCF'!I696,'4.EUR NCCF'!I696,'5.GBP NCCF'!I696,'6.Other(Incld) NCCF'!I696)</f>
        <v>0</v>
      </c>
      <c r="J696" s="179">
        <f>SUM('2.CAD NCCF'!J696,'3.USD NCCF'!J696,'4.EUR NCCF'!J696,'5.GBP NCCF'!J696,'6.Other(Incld) NCCF'!J696)</f>
        <v>0</v>
      </c>
      <c r="K696" s="180">
        <f>SUM('2.CAD NCCF'!K696,'3.USD NCCF'!K696,'4.EUR NCCF'!K696,'5.GBP NCCF'!K696,'6.Other(Incld) NCCF'!K696)</f>
        <v>0</v>
      </c>
      <c r="L696" s="196">
        <f>SUM('2.CAD NCCF'!L696,'3.USD NCCF'!L696,'4.EUR NCCF'!L696,'5.GBP NCCF'!L696,'6.Other(Incld) NCCF'!L696)</f>
        <v>0</v>
      </c>
      <c r="M696" s="182">
        <f>SUM('2.CAD NCCF'!M696,'3.USD NCCF'!M696,'4.EUR NCCF'!M696,'5.GBP NCCF'!M696,'6.Other(Incld) NCCF'!M696)</f>
        <v>0</v>
      </c>
      <c r="N696" s="182">
        <f>SUM('2.CAD NCCF'!N696,'3.USD NCCF'!N696,'4.EUR NCCF'!N696,'5.GBP NCCF'!N696,'6.Other(Incld) NCCF'!N696)</f>
        <v>0</v>
      </c>
      <c r="O696" s="182">
        <f>SUM('2.CAD NCCF'!O696,'3.USD NCCF'!O696,'4.EUR NCCF'!O696,'5.GBP NCCF'!O696,'6.Other(Incld) NCCF'!O696)</f>
        <v>0</v>
      </c>
      <c r="P696" s="182">
        <f>SUM('2.CAD NCCF'!P696,'3.USD NCCF'!P696,'4.EUR NCCF'!P696,'5.GBP NCCF'!P696,'6.Other(Incld) NCCF'!P696)</f>
        <v>0</v>
      </c>
      <c r="Q696" s="182">
        <f>SUM('2.CAD NCCF'!Q696,'3.USD NCCF'!Q696,'4.EUR NCCF'!Q696,'5.GBP NCCF'!Q696,'6.Other(Incld) NCCF'!Q696)</f>
        <v>0</v>
      </c>
      <c r="R696" s="182">
        <f>SUM('2.CAD NCCF'!R696,'3.USD NCCF'!R696,'4.EUR NCCF'!R696,'5.GBP NCCF'!R696,'6.Other(Incld) NCCF'!R696)</f>
        <v>0</v>
      </c>
      <c r="S696" s="182">
        <f>SUM('2.CAD NCCF'!S696,'3.USD NCCF'!S696,'4.EUR NCCF'!S696,'5.GBP NCCF'!S696,'6.Other(Incld) NCCF'!S696)</f>
        <v>0</v>
      </c>
      <c r="T696" s="182">
        <f>SUM('2.CAD NCCF'!T696,'3.USD NCCF'!T696,'4.EUR NCCF'!T696,'5.GBP NCCF'!T696,'6.Other(Incld) NCCF'!T696)</f>
        <v>0</v>
      </c>
      <c r="U696" s="178">
        <f>SUM('2.CAD NCCF'!U696,'3.USD NCCF'!U696,'4.EUR NCCF'!U696,'5.GBP NCCF'!U696,'6.Other(Incld) NCCF'!U696)</f>
        <v>0</v>
      </c>
      <c r="V696" s="183">
        <f>SUM('2.CAD NCCF'!V696,'3.USD NCCF'!V696,'4.EUR NCCF'!V696,'5.GBP NCCF'!V696,'6.Other(Incld) NCCF'!V696)</f>
        <v>0</v>
      </c>
      <c r="W696" s="243">
        <f>SUM('2.CAD NCCF'!W696,'3.USD NCCF'!W696,'4.EUR NCCF'!W696,'5.GBP NCCF'!W696,'6.Other(Incld) NCCF'!W696)</f>
        <v>0</v>
      </c>
      <c r="Y696" s="367"/>
    </row>
    <row r="697" spans="2:25" s="72" customFormat="1" outlineLevel="1" x14ac:dyDescent="0.2">
      <c r="B697" s="25"/>
      <c r="C697" s="23"/>
      <c r="D697" s="23"/>
      <c r="E697" s="24"/>
      <c r="F697" s="176" t="s">
        <v>170</v>
      </c>
      <c r="G697" s="190">
        <f>SUM('2.CAD NCCF'!G697,'3.USD NCCF'!G697,'4.EUR NCCF'!G697,'5.GBP NCCF'!G697,'6.Other(Incld) NCCF'!G697)</f>
        <v>0</v>
      </c>
      <c r="H697" s="242">
        <f>SUM('2.CAD NCCF'!H697,'3.USD NCCF'!H697,'4.EUR NCCF'!H697,'5.GBP NCCF'!H697,'6.Other(Incld) NCCF'!H697)</f>
        <v>0</v>
      </c>
      <c r="I697" s="179">
        <f>SUM('2.CAD NCCF'!I697,'3.USD NCCF'!I697,'4.EUR NCCF'!I697,'5.GBP NCCF'!I697,'6.Other(Incld) NCCF'!I697)</f>
        <v>0</v>
      </c>
      <c r="J697" s="179">
        <f>SUM('2.CAD NCCF'!J697,'3.USD NCCF'!J697,'4.EUR NCCF'!J697,'5.GBP NCCF'!J697,'6.Other(Incld) NCCF'!J697)</f>
        <v>0</v>
      </c>
      <c r="K697" s="180">
        <f>SUM('2.CAD NCCF'!K697,'3.USD NCCF'!K697,'4.EUR NCCF'!K697,'5.GBP NCCF'!K697,'6.Other(Incld) NCCF'!K697)</f>
        <v>0</v>
      </c>
      <c r="L697" s="196">
        <f>SUM('2.CAD NCCF'!L697,'3.USD NCCF'!L697,'4.EUR NCCF'!L697,'5.GBP NCCF'!L697,'6.Other(Incld) NCCF'!L697)</f>
        <v>0</v>
      </c>
      <c r="M697" s="182">
        <f>SUM('2.CAD NCCF'!M697,'3.USD NCCF'!M697,'4.EUR NCCF'!M697,'5.GBP NCCF'!M697,'6.Other(Incld) NCCF'!M697)</f>
        <v>0</v>
      </c>
      <c r="N697" s="182">
        <f>SUM('2.CAD NCCF'!N697,'3.USD NCCF'!N697,'4.EUR NCCF'!N697,'5.GBP NCCF'!N697,'6.Other(Incld) NCCF'!N697)</f>
        <v>0</v>
      </c>
      <c r="O697" s="182">
        <f>SUM('2.CAD NCCF'!O697,'3.USD NCCF'!O697,'4.EUR NCCF'!O697,'5.GBP NCCF'!O697,'6.Other(Incld) NCCF'!O697)</f>
        <v>0</v>
      </c>
      <c r="P697" s="182">
        <f>SUM('2.CAD NCCF'!P697,'3.USD NCCF'!P697,'4.EUR NCCF'!P697,'5.GBP NCCF'!P697,'6.Other(Incld) NCCF'!P697)</f>
        <v>0</v>
      </c>
      <c r="Q697" s="182">
        <f>SUM('2.CAD NCCF'!Q697,'3.USD NCCF'!Q697,'4.EUR NCCF'!Q697,'5.GBP NCCF'!Q697,'6.Other(Incld) NCCF'!Q697)</f>
        <v>0</v>
      </c>
      <c r="R697" s="182">
        <f>SUM('2.CAD NCCF'!R697,'3.USD NCCF'!R697,'4.EUR NCCF'!R697,'5.GBP NCCF'!R697,'6.Other(Incld) NCCF'!R697)</f>
        <v>0</v>
      </c>
      <c r="S697" s="182">
        <f>SUM('2.CAD NCCF'!S697,'3.USD NCCF'!S697,'4.EUR NCCF'!S697,'5.GBP NCCF'!S697,'6.Other(Incld) NCCF'!S697)</f>
        <v>0</v>
      </c>
      <c r="T697" s="182">
        <f>SUM('2.CAD NCCF'!T697,'3.USD NCCF'!T697,'4.EUR NCCF'!T697,'5.GBP NCCF'!T697,'6.Other(Incld) NCCF'!T697)</f>
        <v>0</v>
      </c>
      <c r="U697" s="178">
        <f>SUM('2.CAD NCCF'!U697,'3.USD NCCF'!U697,'4.EUR NCCF'!U697,'5.GBP NCCF'!U697,'6.Other(Incld) NCCF'!U697)</f>
        <v>0</v>
      </c>
      <c r="V697" s="183">
        <f>SUM('2.CAD NCCF'!V697,'3.USD NCCF'!V697,'4.EUR NCCF'!V697,'5.GBP NCCF'!V697,'6.Other(Incld) NCCF'!V697)</f>
        <v>0</v>
      </c>
      <c r="W697" s="243">
        <f>SUM('2.CAD NCCF'!W697,'3.USD NCCF'!W697,'4.EUR NCCF'!W697,'5.GBP NCCF'!W697,'6.Other(Incld) NCCF'!W697)</f>
        <v>0</v>
      </c>
      <c r="Y697" s="367"/>
    </row>
    <row r="698" spans="2:25" s="72" customFormat="1" outlineLevel="1" x14ac:dyDescent="0.2">
      <c r="B698" s="25"/>
      <c r="C698" s="23"/>
      <c r="D698" s="23"/>
      <c r="E698" s="24"/>
      <c r="F698" s="176" t="s">
        <v>171</v>
      </c>
      <c r="G698" s="190">
        <f>SUM('2.CAD NCCF'!G698,'3.USD NCCF'!G698,'4.EUR NCCF'!G698,'5.GBP NCCF'!G698,'6.Other(Incld) NCCF'!G698)</f>
        <v>0</v>
      </c>
      <c r="H698" s="242">
        <f>SUM('2.CAD NCCF'!H698,'3.USD NCCF'!H698,'4.EUR NCCF'!H698,'5.GBP NCCF'!H698,'6.Other(Incld) NCCF'!H698)</f>
        <v>0</v>
      </c>
      <c r="I698" s="179">
        <f>SUM('2.CAD NCCF'!I698,'3.USD NCCF'!I698,'4.EUR NCCF'!I698,'5.GBP NCCF'!I698,'6.Other(Incld) NCCF'!I698)</f>
        <v>0</v>
      </c>
      <c r="J698" s="179">
        <f>SUM('2.CAD NCCF'!J698,'3.USD NCCF'!J698,'4.EUR NCCF'!J698,'5.GBP NCCF'!J698,'6.Other(Incld) NCCF'!J698)</f>
        <v>0</v>
      </c>
      <c r="K698" s="180">
        <f>SUM('2.CAD NCCF'!K698,'3.USD NCCF'!K698,'4.EUR NCCF'!K698,'5.GBP NCCF'!K698,'6.Other(Incld) NCCF'!K698)</f>
        <v>0</v>
      </c>
      <c r="L698" s="196">
        <f>SUM('2.CAD NCCF'!L698,'3.USD NCCF'!L698,'4.EUR NCCF'!L698,'5.GBP NCCF'!L698,'6.Other(Incld) NCCF'!L698)</f>
        <v>0</v>
      </c>
      <c r="M698" s="182">
        <f>SUM('2.CAD NCCF'!M698,'3.USD NCCF'!M698,'4.EUR NCCF'!M698,'5.GBP NCCF'!M698,'6.Other(Incld) NCCF'!M698)</f>
        <v>0</v>
      </c>
      <c r="N698" s="182">
        <f>SUM('2.CAD NCCF'!N698,'3.USD NCCF'!N698,'4.EUR NCCF'!N698,'5.GBP NCCF'!N698,'6.Other(Incld) NCCF'!N698)</f>
        <v>0</v>
      </c>
      <c r="O698" s="182">
        <f>SUM('2.CAD NCCF'!O698,'3.USD NCCF'!O698,'4.EUR NCCF'!O698,'5.GBP NCCF'!O698,'6.Other(Incld) NCCF'!O698)</f>
        <v>0</v>
      </c>
      <c r="P698" s="182">
        <f>SUM('2.CAD NCCF'!P698,'3.USD NCCF'!P698,'4.EUR NCCF'!P698,'5.GBP NCCF'!P698,'6.Other(Incld) NCCF'!P698)</f>
        <v>0</v>
      </c>
      <c r="Q698" s="182">
        <f>SUM('2.CAD NCCF'!Q698,'3.USD NCCF'!Q698,'4.EUR NCCF'!Q698,'5.GBP NCCF'!Q698,'6.Other(Incld) NCCF'!Q698)</f>
        <v>0</v>
      </c>
      <c r="R698" s="182">
        <f>SUM('2.CAD NCCF'!R698,'3.USD NCCF'!R698,'4.EUR NCCF'!R698,'5.GBP NCCF'!R698,'6.Other(Incld) NCCF'!R698)</f>
        <v>0</v>
      </c>
      <c r="S698" s="182">
        <f>SUM('2.CAD NCCF'!S698,'3.USD NCCF'!S698,'4.EUR NCCF'!S698,'5.GBP NCCF'!S698,'6.Other(Incld) NCCF'!S698)</f>
        <v>0</v>
      </c>
      <c r="T698" s="182">
        <f>SUM('2.CAD NCCF'!T698,'3.USD NCCF'!T698,'4.EUR NCCF'!T698,'5.GBP NCCF'!T698,'6.Other(Incld) NCCF'!T698)</f>
        <v>0</v>
      </c>
      <c r="U698" s="178">
        <f>SUM('2.CAD NCCF'!U698,'3.USD NCCF'!U698,'4.EUR NCCF'!U698,'5.GBP NCCF'!U698,'6.Other(Incld) NCCF'!U698)</f>
        <v>0</v>
      </c>
      <c r="V698" s="183">
        <f>SUM('2.CAD NCCF'!V698,'3.USD NCCF'!V698,'4.EUR NCCF'!V698,'5.GBP NCCF'!V698,'6.Other(Incld) NCCF'!V698)</f>
        <v>0</v>
      </c>
      <c r="W698" s="243">
        <f>SUM('2.CAD NCCF'!W698,'3.USD NCCF'!W698,'4.EUR NCCF'!W698,'5.GBP NCCF'!W698,'6.Other(Incld) NCCF'!W698)</f>
        <v>0</v>
      </c>
      <c r="Y698" s="367"/>
    </row>
    <row r="699" spans="2:25" s="72" customFormat="1" x14ac:dyDescent="0.2">
      <c r="B699" s="25"/>
      <c r="C699" s="23"/>
      <c r="D699" s="23"/>
      <c r="E699" s="24" t="s">
        <v>334</v>
      </c>
      <c r="F699" s="24"/>
      <c r="G699" s="69">
        <f t="shared" ref="G699:W699" si="153">SUBTOTAL(9,G700:G701)</f>
        <v>0</v>
      </c>
      <c r="H699" s="70">
        <f t="shared" si="153"/>
        <v>0</v>
      </c>
      <c r="I699" s="66">
        <f t="shared" si="153"/>
        <v>0</v>
      </c>
      <c r="J699" s="66">
        <f t="shared" si="153"/>
        <v>0</v>
      </c>
      <c r="K699" s="67">
        <f t="shared" si="153"/>
        <v>0</v>
      </c>
      <c r="L699" s="34">
        <f t="shared" si="153"/>
        <v>0</v>
      </c>
      <c r="M699" s="34">
        <f t="shared" si="153"/>
        <v>0</v>
      </c>
      <c r="N699" s="34">
        <f t="shared" si="153"/>
        <v>0</v>
      </c>
      <c r="O699" s="34">
        <f t="shared" si="153"/>
        <v>0</v>
      </c>
      <c r="P699" s="34">
        <f t="shared" si="153"/>
        <v>0</v>
      </c>
      <c r="Q699" s="34">
        <f t="shared" si="153"/>
        <v>0</v>
      </c>
      <c r="R699" s="34">
        <f t="shared" si="153"/>
        <v>0</v>
      </c>
      <c r="S699" s="34">
        <f t="shared" si="153"/>
        <v>0</v>
      </c>
      <c r="T699" s="34">
        <f t="shared" si="153"/>
        <v>0</v>
      </c>
      <c r="U699" s="34">
        <f t="shared" si="153"/>
        <v>0</v>
      </c>
      <c r="V699" s="34">
        <f t="shared" si="153"/>
        <v>0</v>
      </c>
      <c r="W699" s="33">
        <f t="shared" si="153"/>
        <v>0</v>
      </c>
      <c r="Y699" s="370"/>
    </row>
    <row r="700" spans="2:25" s="72" customFormat="1" outlineLevel="1" x14ac:dyDescent="0.2">
      <c r="B700" s="25"/>
      <c r="C700" s="23"/>
      <c r="D700" s="23"/>
      <c r="E700" s="24"/>
      <c r="F700" s="176" t="s">
        <v>335</v>
      </c>
      <c r="G700" s="190">
        <f>SUM('2.CAD NCCF'!G700,'3.USD NCCF'!G700,'4.EUR NCCF'!G700,'5.GBP NCCF'!G700,'6.Other(Incld) NCCF'!G700)</f>
        <v>0</v>
      </c>
      <c r="H700" s="242">
        <f>SUM('2.CAD NCCF'!H700,'3.USD NCCF'!H700,'4.EUR NCCF'!H700,'5.GBP NCCF'!H700,'6.Other(Incld) NCCF'!H700)</f>
        <v>0</v>
      </c>
      <c r="I700" s="179">
        <f>SUM('2.CAD NCCF'!I700,'3.USD NCCF'!I700,'4.EUR NCCF'!I700,'5.GBP NCCF'!I700,'6.Other(Incld) NCCF'!I700)</f>
        <v>0</v>
      </c>
      <c r="J700" s="179">
        <f>SUM('2.CAD NCCF'!J700,'3.USD NCCF'!J700,'4.EUR NCCF'!J700,'5.GBP NCCF'!J700,'6.Other(Incld) NCCF'!J700)</f>
        <v>0</v>
      </c>
      <c r="K700" s="180">
        <f>SUM('2.CAD NCCF'!K700,'3.USD NCCF'!K700,'4.EUR NCCF'!K700,'5.GBP NCCF'!K700,'6.Other(Incld) NCCF'!K700)</f>
        <v>0</v>
      </c>
      <c r="L700" s="196">
        <f>SUM('2.CAD NCCF'!L700,'3.USD NCCF'!L700,'4.EUR NCCF'!L700,'5.GBP NCCF'!L700,'6.Other(Incld) NCCF'!L700)</f>
        <v>0</v>
      </c>
      <c r="M700" s="182">
        <f>SUM('2.CAD NCCF'!M700,'3.USD NCCF'!M700,'4.EUR NCCF'!M700,'5.GBP NCCF'!M700,'6.Other(Incld) NCCF'!M700)</f>
        <v>0</v>
      </c>
      <c r="N700" s="182">
        <f>SUM('2.CAD NCCF'!N700,'3.USD NCCF'!N700,'4.EUR NCCF'!N700,'5.GBP NCCF'!N700,'6.Other(Incld) NCCF'!N700)</f>
        <v>0</v>
      </c>
      <c r="O700" s="182">
        <f>SUM('2.CAD NCCF'!O700,'3.USD NCCF'!O700,'4.EUR NCCF'!O700,'5.GBP NCCF'!O700,'6.Other(Incld) NCCF'!O700)</f>
        <v>0</v>
      </c>
      <c r="P700" s="182">
        <f>SUM('2.CAD NCCF'!P700,'3.USD NCCF'!P700,'4.EUR NCCF'!P700,'5.GBP NCCF'!P700,'6.Other(Incld) NCCF'!P700)</f>
        <v>0</v>
      </c>
      <c r="Q700" s="182">
        <f>SUM('2.CAD NCCF'!Q700,'3.USD NCCF'!Q700,'4.EUR NCCF'!Q700,'5.GBP NCCF'!Q700,'6.Other(Incld) NCCF'!Q700)</f>
        <v>0</v>
      </c>
      <c r="R700" s="182">
        <f>SUM('2.CAD NCCF'!R700,'3.USD NCCF'!R700,'4.EUR NCCF'!R700,'5.GBP NCCF'!R700,'6.Other(Incld) NCCF'!R700)</f>
        <v>0</v>
      </c>
      <c r="S700" s="182">
        <f>SUM('2.CAD NCCF'!S700,'3.USD NCCF'!S700,'4.EUR NCCF'!S700,'5.GBP NCCF'!S700,'6.Other(Incld) NCCF'!S700)</f>
        <v>0</v>
      </c>
      <c r="T700" s="182">
        <f>SUM('2.CAD NCCF'!T700,'3.USD NCCF'!T700,'4.EUR NCCF'!T700,'5.GBP NCCF'!T700,'6.Other(Incld) NCCF'!T700)</f>
        <v>0</v>
      </c>
      <c r="U700" s="178">
        <f>SUM('2.CAD NCCF'!U700,'3.USD NCCF'!U700,'4.EUR NCCF'!U700,'5.GBP NCCF'!U700,'6.Other(Incld) NCCF'!U700)</f>
        <v>0</v>
      </c>
      <c r="V700" s="183">
        <f>SUM('2.CAD NCCF'!V700,'3.USD NCCF'!V700,'4.EUR NCCF'!V700,'5.GBP NCCF'!V700,'6.Other(Incld) NCCF'!V700)</f>
        <v>0</v>
      </c>
      <c r="W700" s="243">
        <f>SUM('2.CAD NCCF'!W700,'3.USD NCCF'!W700,'4.EUR NCCF'!W700,'5.GBP NCCF'!W700,'6.Other(Incld) NCCF'!W700)</f>
        <v>0</v>
      </c>
      <c r="Y700" s="367"/>
    </row>
    <row r="701" spans="2:25" s="72" customFormat="1" outlineLevel="1" x14ac:dyDescent="0.2">
      <c r="B701" s="25"/>
      <c r="C701" s="23"/>
      <c r="D701" s="23"/>
      <c r="E701" s="24"/>
      <c r="F701" s="176" t="s">
        <v>336</v>
      </c>
      <c r="G701" s="190">
        <f>SUM('2.CAD NCCF'!G701,'3.USD NCCF'!G701,'4.EUR NCCF'!G701,'5.GBP NCCF'!G701,'6.Other(Incld) NCCF'!G701)</f>
        <v>0</v>
      </c>
      <c r="H701" s="242">
        <f>SUM('2.CAD NCCF'!H701,'3.USD NCCF'!H701,'4.EUR NCCF'!H701,'5.GBP NCCF'!H701,'6.Other(Incld) NCCF'!H701)</f>
        <v>0</v>
      </c>
      <c r="I701" s="179">
        <f>SUM('2.CAD NCCF'!I701,'3.USD NCCF'!I701,'4.EUR NCCF'!I701,'5.GBP NCCF'!I701,'6.Other(Incld) NCCF'!I701)</f>
        <v>0</v>
      </c>
      <c r="J701" s="179">
        <f>SUM('2.CAD NCCF'!J701,'3.USD NCCF'!J701,'4.EUR NCCF'!J701,'5.GBP NCCF'!J701,'6.Other(Incld) NCCF'!J701)</f>
        <v>0</v>
      </c>
      <c r="K701" s="180">
        <f>SUM('2.CAD NCCF'!K701,'3.USD NCCF'!K701,'4.EUR NCCF'!K701,'5.GBP NCCF'!K701,'6.Other(Incld) NCCF'!K701)</f>
        <v>0</v>
      </c>
      <c r="L701" s="196">
        <f>SUM('2.CAD NCCF'!L701,'3.USD NCCF'!L701,'4.EUR NCCF'!L701,'5.GBP NCCF'!L701,'6.Other(Incld) NCCF'!L701)</f>
        <v>0</v>
      </c>
      <c r="M701" s="182">
        <f>SUM('2.CAD NCCF'!M701,'3.USD NCCF'!M701,'4.EUR NCCF'!M701,'5.GBP NCCF'!M701,'6.Other(Incld) NCCF'!M701)</f>
        <v>0</v>
      </c>
      <c r="N701" s="182">
        <f>SUM('2.CAD NCCF'!N701,'3.USD NCCF'!N701,'4.EUR NCCF'!N701,'5.GBP NCCF'!N701,'6.Other(Incld) NCCF'!N701)</f>
        <v>0</v>
      </c>
      <c r="O701" s="182">
        <f>SUM('2.CAD NCCF'!O701,'3.USD NCCF'!O701,'4.EUR NCCF'!O701,'5.GBP NCCF'!O701,'6.Other(Incld) NCCF'!O701)</f>
        <v>0</v>
      </c>
      <c r="P701" s="182">
        <f>SUM('2.CAD NCCF'!P701,'3.USD NCCF'!P701,'4.EUR NCCF'!P701,'5.GBP NCCF'!P701,'6.Other(Incld) NCCF'!P701)</f>
        <v>0</v>
      </c>
      <c r="Q701" s="182">
        <f>SUM('2.CAD NCCF'!Q701,'3.USD NCCF'!Q701,'4.EUR NCCF'!Q701,'5.GBP NCCF'!Q701,'6.Other(Incld) NCCF'!Q701)</f>
        <v>0</v>
      </c>
      <c r="R701" s="182">
        <f>SUM('2.CAD NCCF'!R701,'3.USD NCCF'!R701,'4.EUR NCCF'!R701,'5.GBP NCCF'!R701,'6.Other(Incld) NCCF'!R701)</f>
        <v>0</v>
      </c>
      <c r="S701" s="182">
        <f>SUM('2.CAD NCCF'!S701,'3.USD NCCF'!S701,'4.EUR NCCF'!S701,'5.GBP NCCF'!S701,'6.Other(Incld) NCCF'!S701)</f>
        <v>0</v>
      </c>
      <c r="T701" s="182">
        <f>SUM('2.CAD NCCF'!T701,'3.USD NCCF'!T701,'4.EUR NCCF'!T701,'5.GBP NCCF'!T701,'6.Other(Incld) NCCF'!T701)</f>
        <v>0</v>
      </c>
      <c r="U701" s="178">
        <f>SUM('2.CAD NCCF'!U701,'3.USD NCCF'!U701,'4.EUR NCCF'!U701,'5.GBP NCCF'!U701,'6.Other(Incld) NCCF'!U701)</f>
        <v>0</v>
      </c>
      <c r="V701" s="183">
        <f>SUM('2.CAD NCCF'!V701,'3.USD NCCF'!V701,'4.EUR NCCF'!V701,'5.GBP NCCF'!V701,'6.Other(Incld) NCCF'!V701)</f>
        <v>0</v>
      </c>
      <c r="W701" s="243">
        <f>SUM('2.CAD NCCF'!W701,'3.USD NCCF'!W701,'4.EUR NCCF'!W701,'5.GBP NCCF'!W701,'6.Other(Incld) NCCF'!W701)</f>
        <v>0</v>
      </c>
      <c r="Y701" s="367"/>
    </row>
    <row r="702" spans="2:25" s="72" customFormat="1" x14ac:dyDescent="0.2">
      <c r="B702" s="25"/>
      <c r="C702" s="23"/>
      <c r="D702" s="23"/>
      <c r="E702" s="24" t="s">
        <v>337</v>
      </c>
      <c r="F702" s="24"/>
      <c r="G702" s="69">
        <f t="shared" ref="G702:W702" si="154">SUBTOTAL(9,G703:G705)</f>
        <v>0</v>
      </c>
      <c r="H702" s="70">
        <f t="shared" si="154"/>
        <v>0</v>
      </c>
      <c r="I702" s="66">
        <f t="shared" si="154"/>
        <v>0</v>
      </c>
      <c r="J702" s="66">
        <f t="shared" si="154"/>
        <v>0</v>
      </c>
      <c r="K702" s="67">
        <f t="shared" si="154"/>
        <v>0</v>
      </c>
      <c r="L702" s="34">
        <f t="shared" si="154"/>
        <v>0</v>
      </c>
      <c r="M702" s="34">
        <f t="shared" si="154"/>
        <v>0</v>
      </c>
      <c r="N702" s="34">
        <f t="shared" si="154"/>
        <v>0</v>
      </c>
      <c r="O702" s="34">
        <f t="shared" si="154"/>
        <v>0</v>
      </c>
      <c r="P702" s="34">
        <f t="shared" si="154"/>
        <v>0</v>
      </c>
      <c r="Q702" s="34">
        <f t="shared" si="154"/>
        <v>0</v>
      </c>
      <c r="R702" s="34">
        <f t="shared" si="154"/>
        <v>0</v>
      </c>
      <c r="S702" s="34">
        <f t="shared" si="154"/>
        <v>0</v>
      </c>
      <c r="T702" s="34">
        <f t="shared" si="154"/>
        <v>0</v>
      </c>
      <c r="U702" s="34">
        <f t="shared" si="154"/>
        <v>0</v>
      </c>
      <c r="V702" s="34">
        <f t="shared" si="154"/>
        <v>0</v>
      </c>
      <c r="W702" s="33">
        <f t="shared" si="154"/>
        <v>0</v>
      </c>
      <c r="Y702" s="370"/>
    </row>
    <row r="703" spans="2:25" s="72" customFormat="1" outlineLevel="1" x14ac:dyDescent="0.2">
      <c r="B703" s="25"/>
      <c r="C703" s="23"/>
      <c r="D703" s="23"/>
      <c r="E703" s="24"/>
      <c r="F703" s="176" t="s">
        <v>338</v>
      </c>
      <c r="G703" s="190">
        <f>SUM('2.CAD NCCF'!G703,'3.USD NCCF'!G703,'4.EUR NCCF'!G703,'5.GBP NCCF'!G703,'6.Other(Incld) NCCF'!G703)</f>
        <v>0</v>
      </c>
      <c r="H703" s="242">
        <f>SUM('2.CAD NCCF'!H703,'3.USD NCCF'!H703,'4.EUR NCCF'!H703,'5.GBP NCCF'!H703,'6.Other(Incld) NCCF'!H703)</f>
        <v>0</v>
      </c>
      <c r="I703" s="179">
        <f>SUM('2.CAD NCCF'!I703,'3.USD NCCF'!I703,'4.EUR NCCF'!I703,'5.GBP NCCF'!I703,'6.Other(Incld) NCCF'!I703)</f>
        <v>0</v>
      </c>
      <c r="J703" s="179">
        <f>SUM('2.CAD NCCF'!J703,'3.USD NCCF'!J703,'4.EUR NCCF'!J703,'5.GBP NCCF'!J703,'6.Other(Incld) NCCF'!J703)</f>
        <v>0</v>
      </c>
      <c r="K703" s="180">
        <f>SUM('2.CAD NCCF'!K703,'3.USD NCCF'!K703,'4.EUR NCCF'!K703,'5.GBP NCCF'!K703,'6.Other(Incld) NCCF'!K703)</f>
        <v>0</v>
      </c>
      <c r="L703" s="196">
        <f>SUM('2.CAD NCCF'!L703,'3.USD NCCF'!L703,'4.EUR NCCF'!L703,'5.GBP NCCF'!L703,'6.Other(Incld) NCCF'!L703)</f>
        <v>0</v>
      </c>
      <c r="M703" s="182">
        <f>SUM('2.CAD NCCF'!M703,'3.USD NCCF'!M703,'4.EUR NCCF'!M703,'5.GBP NCCF'!M703,'6.Other(Incld) NCCF'!M703)</f>
        <v>0</v>
      </c>
      <c r="N703" s="182">
        <f>SUM('2.CAD NCCF'!N703,'3.USD NCCF'!N703,'4.EUR NCCF'!N703,'5.GBP NCCF'!N703,'6.Other(Incld) NCCF'!N703)</f>
        <v>0</v>
      </c>
      <c r="O703" s="182">
        <f>SUM('2.CAD NCCF'!O703,'3.USD NCCF'!O703,'4.EUR NCCF'!O703,'5.GBP NCCF'!O703,'6.Other(Incld) NCCF'!O703)</f>
        <v>0</v>
      </c>
      <c r="P703" s="182">
        <f>SUM('2.CAD NCCF'!P703,'3.USD NCCF'!P703,'4.EUR NCCF'!P703,'5.GBP NCCF'!P703,'6.Other(Incld) NCCF'!P703)</f>
        <v>0</v>
      </c>
      <c r="Q703" s="182">
        <f>SUM('2.CAD NCCF'!Q703,'3.USD NCCF'!Q703,'4.EUR NCCF'!Q703,'5.GBP NCCF'!Q703,'6.Other(Incld) NCCF'!Q703)</f>
        <v>0</v>
      </c>
      <c r="R703" s="182">
        <f>SUM('2.CAD NCCF'!R703,'3.USD NCCF'!R703,'4.EUR NCCF'!R703,'5.GBP NCCF'!R703,'6.Other(Incld) NCCF'!R703)</f>
        <v>0</v>
      </c>
      <c r="S703" s="182">
        <f>SUM('2.CAD NCCF'!S703,'3.USD NCCF'!S703,'4.EUR NCCF'!S703,'5.GBP NCCF'!S703,'6.Other(Incld) NCCF'!S703)</f>
        <v>0</v>
      </c>
      <c r="T703" s="182">
        <f>SUM('2.CAD NCCF'!T703,'3.USD NCCF'!T703,'4.EUR NCCF'!T703,'5.GBP NCCF'!T703,'6.Other(Incld) NCCF'!T703)</f>
        <v>0</v>
      </c>
      <c r="U703" s="178">
        <f>SUM('2.CAD NCCF'!U703,'3.USD NCCF'!U703,'4.EUR NCCF'!U703,'5.GBP NCCF'!U703,'6.Other(Incld) NCCF'!U703)</f>
        <v>0</v>
      </c>
      <c r="V703" s="183">
        <f>SUM('2.CAD NCCF'!V703,'3.USD NCCF'!V703,'4.EUR NCCF'!V703,'5.GBP NCCF'!V703,'6.Other(Incld) NCCF'!V703)</f>
        <v>0</v>
      </c>
      <c r="W703" s="243">
        <f>SUM('2.CAD NCCF'!W703,'3.USD NCCF'!W703,'4.EUR NCCF'!W703,'5.GBP NCCF'!W703,'6.Other(Incld) NCCF'!W703)</f>
        <v>0</v>
      </c>
      <c r="Y703" s="367"/>
    </row>
    <row r="704" spans="2:25" s="72" customFormat="1" outlineLevel="1" x14ac:dyDescent="0.2">
      <c r="B704" s="25"/>
      <c r="C704" s="23"/>
      <c r="D704" s="23"/>
      <c r="E704" s="24"/>
      <c r="F704" s="176" t="s">
        <v>339</v>
      </c>
      <c r="G704" s="190">
        <f>SUM('2.CAD NCCF'!G704,'3.USD NCCF'!G704,'4.EUR NCCF'!G704,'5.GBP NCCF'!G704,'6.Other(Incld) NCCF'!G704)</f>
        <v>0</v>
      </c>
      <c r="H704" s="242">
        <f>SUM('2.CAD NCCF'!H704,'3.USD NCCF'!H704,'4.EUR NCCF'!H704,'5.GBP NCCF'!H704,'6.Other(Incld) NCCF'!H704)</f>
        <v>0</v>
      </c>
      <c r="I704" s="179">
        <f>SUM('2.CAD NCCF'!I704,'3.USD NCCF'!I704,'4.EUR NCCF'!I704,'5.GBP NCCF'!I704,'6.Other(Incld) NCCF'!I704)</f>
        <v>0</v>
      </c>
      <c r="J704" s="179">
        <f>SUM('2.CAD NCCF'!J704,'3.USD NCCF'!J704,'4.EUR NCCF'!J704,'5.GBP NCCF'!J704,'6.Other(Incld) NCCF'!J704)</f>
        <v>0</v>
      </c>
      <c r="K704" s="180">
        <f>SUM('2.CAD NCCF'!K704,'3.USD NCCF'!K704,'4.EUR NCCF'!K704,'5.GBP NCCF'!K704,'6.Other(Incld) NCCF'!K704)</f>
        <v>0</v>
      </c>
      <c r="L704" s="196">
        <f>SUM('2.CAD NCCF'!L704,'3.USD NCCF'!L704,'4.EUR NCCF'!L704,'5.GBP NCCF'!L704,'6.Other(Incld) NCCF'!L704)</f>
        <v>0</v>
      </c>
      <c r="M704" s="182">
        <f>SUM('2.CAD NCCF'!M704,'3.USD NCCF'!M704,'4.EUR NCCF'!M704,'5.GBP NCCF'!M704,'6.Other(Incld) NCCF'!M704)</f>
        <v>0</v>
      </c>
      <c r="N704" s="182">
        <f>SUM('2.CAD NCCF'!N704,'3.USD NCCF'!N704,'4.EUR NCCF'!N704,'5.GBP NCCF'!N704,'6.Other(Incld) NCCF'!N704)</f>
        <v>0</v>
      </c>
      <c r="O704" s="182">
        <f>SUM('2.CAD NCCF'!O704,'3.USD NCCF'!O704,'4.EUR NCCF'!O704,'5.GBP NCCF'!O704,'6.Other(Incld) NCCF'!O704)</f>
        <v>0</v>
      </c>
      <c r="P704" s="182">
        <f>SUM('2.CAD NCCF'!P704,'3.USD NCCF'!P704,'4.EUR NCCF'!P704,'5.GBP NCCF'!P704,'6.Other(Incld) NCCF'!P704)</f>
        <v>0</v>
      </c>
      <c r="Q704" s="182">
        <f>SUM('2.CAD NCCF'!Q704,'3.USD NCCF'!Q704,'4.EUR NCCF'!Q704,'5.GBP NCCF'!Q704,'6.Other(Incld) NCCF'!Q704)</f>
        <v>0</v>
      </c>
      <c r="R704" s="182">
        <f>SUM('2.CAD NCCF'!R704,'3.USD NCCF'!R704,'4.EUR NCCF'!R704,'5.GBP NCCF'!R704,'6.Other(Incld) NCCF'!R704)</f>
        <v>0</v>
      </c>
      <c r="S704" s="182">
        <f>SUM('2.CAD NCCF'!S704,'3.USD NCCF'!S704,'4.EUR NCCF'!S704,'5.GBP NCCF'!S704,'6.Other(Incld) NCCF'!S704)</f>
        <v>0</v>
      </c>
      <c r="T704" s="182">
        <f>SUM('2.CAD NCCF'!T704,'3.USD NCCF'!T704,'4.EUR NCCF'!T704,'5.GBP NCCF'!T704,'6.Other(Incld) NCCF'!T704)</f>
        <v>0</v>
      </c>
      <c r="U704" s="178">
        <f>SUM('2.CAD NCCF'!U704,'3.USD NCCF'!U704,'4.EUR NCCF'!U704,'5.GBP NCCF'!U704,'6.Other(Incld) NCCF'!U704)</f>
        <v>0</v>
      </c>
      <c r="V704" s="183">
        <f>SUM('2.CAD NCCF'!V704,'3.USD NCCF'!V704,'4.EUR NCCF'!V704,'5.GBP NCCF'!V704,'6.Other(Incld) NCCF'!V704)</f>
        <v>0</v>
      </c>
      <c r="W704" s="243">
        <f>SUM('2.CAD NCCF'!W704,'3.USD NCCF'!W704,'4.EUR NCCF'!W704,'5.GBP NCCF'!W704,'6.Other(Incld) NCCF'!W704)</f>
        <v>0</v>
      </c>
      <c r="Y704" s="367"/>
    </row>
    <row r="705" spans="2:25" s="72" customFormat="1" outlineLevel="1" x14ac:dyDescent="0.2">
      <c r="B705" s="25"/>
      <c r="C705" s="23"/>
      <c r="D705" s="23"/>
      <c r="E705" s="24"/>
      <c r="F705" s="176" t="s">
        <v>340</v>
      </c>
      <c r="G705" s="190">
        <f>SUM('2.CAD NCCF'!G705,'3.USD NCCF'!G705,'4.EUR NCCF'!G705,'5.GBP NCCF'!G705,'6.Other(Incld) NCCF'!G705)</f>
        <v>0</v>
      </c>
      <c r="H705" s="242">
        <f>SUM('2.CAD NCCF'!H705,'3.USD NCCF'!H705,'4.EUR NCCF'!H705,'5.GBP NCCF'!H705,'6.Other(Incld) NCCF'!H705)</f>
        <v>0</v>
      </c>
      <c r="I705" s="179">
        <f>SUM('2.CAD NCCF'!I705,'3.USD NCCF'!I705,'4.EUR NCCF'!I705,'5.GBP NCCF'!I705,'6.Other(Incld) NCCF'!I705)</f>
        <v>0</v>
      </c>
      <c r="J705" s="179">
        <f>SUM('2.CAD NCCF'!J705,'3.USD NCCF'!J705,'4.EUR NCCF'!J705,'5.GBP NCCF'!J705,'6.Other(Incld) NCCF'!J705)</f>
        <v>0</v>
      </c>
      <c r="K705" s="180">
        <f>SUM('2.CAD NCCF'!K705,'3.USD NCCF'!K705,'4.EUR NCCF'!K705,'5.GBP NCCF'!K705,'6.Other(Incld) NCCF'!K705)</f>
        <v>0</v>
      </c>
      <c r="L705" s="196">
        <f>SUM('2.CAD NCCF'!L705,'3.USD NCCF'!L705,'4.EUR NCCF'!L705,'5.GBP NCCF'!L705,'6.Other(Incld) NCCF'!L705)</f>
        <v>0</v>
      </c>
      <c r="M705" s="182">
        <f>SUM('2.CAD NCCF'!M705,'3.USD NCCF'!M705,'4.EUR NCCF'!M705,'5.GBP NCCF'!M705,'6.Other(Incld) NCCF'!M705)</f>
        <v>0</v>
      </c>
      <c r="N705" s="182">
        <f>SUM('2.CAD NCCF'!N705,'3.USD NCCF'!N705,'4.EUR NCCF'!N705,'5.GBP NCCF'!N705,'6.Other(Incld) NCCF'!N705)</f>
        <v>0</v>
      </c>
      <c r="O705" s="182">
        <f>SUM('2.CAD NCCF'!O705,'3.USD NCCF'!O705,'4.EUR NCCF'!O705,'5.GBP NCCF'!O705,'6.Other(Incld) NCCF'!O705)</f>
        <v>0</v>
      </c>
      <c r="P705" s="182">
        <f>SUM('2.CAD NCCF'!P705,'3.USD NCCF'!P705,'4.EUR NCCF'!P705,'5.GBP NCCF'!P705,'6.Other(Incld) NCCF'!P705)</f>
        <v>0</v>
      </c>
      <c r="Q705" s="182">
        <f>SUM('2.CAD NCCF'!Q705,'3.USD NCCF'!Q705,'4.EUR NCCF'!Q705,'5.GBP NCCF'!Q705,'6.Other(Incld) NCCF'!Q705)</f>
        <v>0</v>
      </c>
      <c r="R705" s="182">
        <f>SUM('2.CAD NCCF'!R705,'3.USD NCCF'!R705,'4.EUR NCCF'!R705,'5.GBP NCCF'!R705,'6.Other(Incld) NCCF'!R705)</f>
        <v>0</v>
      </c>
      <c r="S705" s="182">
        <f>SUM('2.CAD NCCF'!S705,'3.USD NCCF'!S705,'4.EUR NCCF'!S705,'5.GBP NCCF'!S705,'6.Other(Incld) NCCF'!S705)</f>
        <v>0</v>
      </c>
      <c r="T705" s="182">
        <f>SUM('2.CAD NCCF'!T705,'3.USD NCCF'!T705,'4.EUR NCCF'!T705,'5.GBP NCCF'!T705,'6.Other(Incld) NCCF'!T705)</f>
        <v>0</v>
      </c>
      <c r="U705" s="178">
        <f>SUM('2.CAD NCCF'!U705,'3.USD NCCF'!U705,'4.EUR NCCF'!U705,'5.GBP NCCF'!U705,'6.Other(Incld) NCCF'!U705)</f>
        <v>0</v>
      </c>
      <c r="V705" s="183">
        <f>SUM('2.CAD NCCF'!V705,'3.USD NCCF'!V705,'4.EUR NCCF'!V705,'5.GBP NCCF'!V705,'6.Other(Incld) NCCF'!V705)</f>
        <v>0</v>
      </c>
      <c r="W705" s="243">
        <f>SUM('2.CAD NCCF'!W705,'3.USD NCCF'!W705,'4.EUR NCCF'!W705,'5.GBP NCCF'!W705,'6.Other(Incld) NCCF'!W705)</f>
        <v>0</v>
      </c>
      <c r="Y705" s="367"/>
    </row>
    <row r="706" spans="2:25" s="72" customFormat="1" x14ac:dyDescent="0.2">
      <c r="B706" s="25"/>
      <c r="C706" s="23"/>
      <c r="D706" s="23" t="s">
        <v>183</v>
      </c>
      <c r="E706" s="24"/>
      <c r="F706" s="24"/>
      <c r="G706" s="69"/>
      <c r="H706" s="70"/>
      <c r="I706" s="66"/>
      <c r="J706" s="66"/>
      <c r="K706" s="66"/>
      <c r="L706" s="51"/>
      <c r="M706" s="34"/>
      <c r="N706" s="34"/>
      <c r="O706" s="34"/>
      <c r="P706" s="34"/>
      <c r="Q706" s="34"/>
      <c r="R706" s="34"/>
      <c r="S706" s="34"/>
      <c r="T706" s="34"/>
      <c r="U706" s="34"/>
      <c r="V706" s="37"/>
      <c r="W706" s="37"/>
      <c r="Y706" s="584"/>
    </row>
    <row r="707" spans="2:25" s="72" customFormat="1" x14ac:dyDescent="0.2">
      <c r="B707" s="25"/>
      <c r="C707" s="23"/>
      <c r="D707" s="23"/>
      <c r="E707" s="24" t="s">
        <v>184</v>
      </c>
      <c r="F707" s="24"/>
      <c r="G707" s="69">
        <f t="shared" ref="G707:W707" si="155">SUBTOTAL(9,G708:G709)</f>
        <v>0</v>
      </c>
      <c r="H707" s="70">
        <f t="shared" si="155"/>
        <v>0</v>
      </c>
      <c r="I707" s="66">
        <f t="shared" si="155"/>
        <v>0</v>
      </c>
      <c r="J707" s="66">
        <f t="shared" si="155"/>
        <v>0</v>
      </c>
      <c r="K707" s="67">
        <f t="shared" si="155"/>
        <v>0</v>
      </c>
      <c r="L707" s="34">
        <f t="shared" si="155"/>
        <v>0</v>
      </c>
      <c r="M707" s="34">
        <f t="shared" si="155"/>
        <v>0</v>
      </c>
      <c r="N707" s="34">
        <f t="shared" si="155"/>
        <v>0</v>
      </c>
      <c r="O707" s="34">
        <f t="shared" si="155"/>
        <v>0</v>
      </c>
      <c r="P707" s="34">
        <f t="shared" si="155"/>
        <v>0</v>
      </c>
      <c r="Q707" s="34">
        <f t="shared" si="155"/>
        <v>0</v>
      </c>
      <c r="R707" s="34">
        <f t="shared" si="155"/>
        <v>0</v>
      </c>
      <c r="S707" s="34">
        <f t="shared" si="155"/>
        <v>0</v>
      </c>
      <c r="T707" s="34">
        <f t="shared" si="155"/>
        <v>0</v>
      </c>
      <c r="U707" s="34">
        <f t="shared" si="155"/>
        <v>0</v>
      </c>
      <c r="V707" s="34">
        <f t="shared" si="155"/>
        <v>0</v>
      </c>
      <c r="W707" s="33">
        <f t="shared" si="155"/>
        <v>0</v>
      </c>
      <c r="Y707" s="583"/>
    </row>
    <row r="708" spans="2:25" s="72" customFormat="1" outlineLevel="1" x14ac:dyDescent="0.2">
      <c r="B708" s="25"/>
      <c r="C708" s="23"/>
      <c r="D708" s="23"/>
      <c r="E708" s="24"/>
      <c r="F708" s="176" t="s">
        <v>176</v>
      </c>
      <c r="G708" s="190">
        <f>SUM('2.CAD NCCF'!G708,'3.USD NCCF'!G708,'4.EUR NCCF'!G708,'5.GBP NCCF'!G708,'6.Other(Incld) NCCF'!G708)</f>
        <v>0</v>
      </c>
      <c r="H708" s="242">
        <f>SUM('2.CAD NCCF'!H708,'3.USD NCCF'!H708,'4.EUR NCCF'!H708,'5.GBP NCCF'!H708,'6.Other(Incld) NCCF'!H708)</f>
        <v>0</v>
      </c>
      <c r="I708" s="179">
        <f>SUM('2.CAD NCCF'!I708,'3.USD NCCF'!I708,'4.EUR NCCF'!I708,'5.GBP NCCF'!I708,'6.Other(Incld) NCCF'!I708)</f>
        <v>0</v>
      </c>
      <c r="J708" s="179">
        <f>SUM('2.CAD NCCF'!J708,'3.USD NCCF'!J708,'4.EUR NCCF'!J708,'5.GBP NCCF'!J708,'6.Other(Incld) NCCF'!J708)</f>
        <v>0</v>
      </c>
      <c r="K708" s="180">
        <f>SUM('2.CAD NCCF'!K708,'3.USD NCCF'!K708,'4.EUR NCCF'!K708,'5.GBP NCCF'!K708,'6.Other(Incld) NCCF'!K708)</f>
        <v>0</v>
      </c>
      <c r="L708" s="196">
        <f>SUM('2.CAD NCCF'!L708,'3.USD NCCF'!L708,'4.EUR NCCF'!L708,'5.GBP NCCF'!L708,'6.Other(Incld) NCCF'!L708)</f>
        <v>0</v>
      </c>
      <c r="M708" s="182">
        <f>SUM('2.CAD NCCF'!M708,'3.USD NCCF'!M708,'4.EUR NCCF'!M708,'5.GBP NCCF'!M708,'6.Other(Incld) NCCF'!M708)</f>
        <v>0</v>
      </c>
      <c r="N708" s="182">
        <f>SUM('2.CAD NCCF'!N708,'3.USD NCCF'!N708,'4.EUR NCCF'!N708,'5.GBP NCCF'!N708,'6.Other(Incld) NCCF'!N708)</f>
        <v>0</v>
      </c>
      <c r="O708" s="182">
        <f>SUM('2.CAD NCCF'!O708,'3.USD NCCF'!O708,'4.EUR NCCF'!O708,'5.GBP NCCF'!O708,'6.Other(Incld) NCCF'!O708)</f>
        <v>0</v>
      </c>
      <c r="P708" s="182">
        <f>SUM('2.CAD NCCF'!P708,'3.USD NCCF'!P708,'4.EUR NCCF'!P708,'5.GBP NCCF'!P708,'6.Other(Incld) NCCF'!P708)</f>
        <v>0</v>
      </c>
      <c r="Q708" s="182">
        <f>SUM('2.CAD NCCF'!Q708,'3.USD NCCF'!Q708,'4.EUR NCCF'!Q708,'5.GBP NCCF'!Q708,'6.Other(Incld) NCCF'!Q708)</f>
        <v>0</v>
      </c>
      <c r="R708" s="182">
        <f>SUM('2.CAD NCCF'!R708,'3.USD NCCF'!R708,'4.EUR NCCF'!R708,'5.GBP NCCF'!R708,'6.Other(Incld) NCCF'!R708)</f>
        <v>0</v>
      </c>
      <c r="S708" s="182">
        <f>SUM('2.CAD NCCF'!S708,'3.USD NCCF'!S708,'4.EUR NCCF'!S708,'5.GBP NCCF'!S708,'6.Other(Incld) NCCF'!S708)</f>
        <v>0</v>
      </c>
      <c r="T708" s="182">
        <f>SUM('2.CAD NCCF'!T708,'3.USD NCCF'!T708,'4.EUR NCCF'!T708,'5.GBP NCCF'!T708,'6.Other(Incld) NCCF'!T708)</f>
        <v>0</v>
      </c>
      <c r="U708" s="178">
        <f>SUM('2.CAD NCCF'!U708,'3.USD NCCF'!U708,'4.EUR NCCF'!U708,'5.GBP NCCF'!U708,'6.Other(Incld) NCCF'!U708)</f>
        <v>0</v>
      </c>
      <c r="V708" s="183">
        <f>SUM('2.CAD NCCF'!V708,'3.USD NCCF'!V708,'4.EUR NCCF'!V708,'5.GBP NCCF'!V708,'6.Other(Incld) NCCF'!V708)</f>
        <v>0</v>
      </c>
      <c r="W708" s="243">
        <f>SUM('2.CAD NCCF'!W708,'3.USD NCCF'!W708,'4.EUR NCCF'!W708,'5.GBP NCCF'!W708,'6.Other(Incld) NCCF'!W708)</f>
        <v>0</v>
      </c>
      <c r="Y708" s="367"/>
    </row>
    <row r="709" spans="2:25" s="72" customFormat="1" outlineLevel="1" x14ac:dyDescent="0.2">
      <c r="B709" s="25"/>
      <c r="C709" s="23"/>
      <c r="D709" s="23"/>
      <c r="E709" s="24"/>
      <c r="F709" s="176" t="s">
        <v>180</v>
      </c>
      <c r="G709" s="190">
        <f>SUM('2.CAD NCCF'!G709,'3.USD NCCF'!G709,'4.EUR NCCF'!G709,'5.GBP NCCF'!G709,'6.Other(Incld) NCCF'!G709)</f>
        <v>0</v>
      </c>
      <c r="H709" s="242">
        <f>SUM('2.CAD NCCF'!H709,'3.USD NCCF'!H709,'4.EUR NCCF'!H709,'5.GBP NCCF'!H709,'6.Other(Incld) NCCF'!H709)</f>
        <v>0</v>
      </c>
      <c r="I709" s="179">
        <f>SUM('2.CAD NCCF'!I709,'3.USD NCCF'!I709,'4.EUR NCCF'!I709,'5.GBP NCCF'!I709,'6.Other(Incld) NCCF'!I709)</f>
        <v>0</v>
      </c>
      <c r="J709" s="179">
        <f>SUM('2.CAD NCCF'!J709,'3.USD NCCF'!J709,'4.EUR NCCF'!J709,'5.GBP NCCF'!J709,'6.Other(Incld) NCCF'!J709)</f>
        <v>0</v>
      </c>
      <c r="K709" s="180">
        <f>SUM('2.CAD NCCF'!K709,'3.USD NCCF'!K709,'4.EUR NCCF'!K709,'5.GBP NCCF'!K709,'6.Other(Incld) NCCF'!K709)</f>
        <v>0</v>
      </c>
      <c r="L709" s="196">
        <f>SUM('2.CAD NCCF'!L709,'3.USD NCCF'!L709,'4.EUR NCCF'!L709,'5.GBP NCCF'!L709,'6.Other(Incld) NCCF'!L709)</f>
        <v>0</v>
      </c>
      <c r="M709" s="182">
        <f>SUM('2.CAD NCCF'!M709,'3.USD NCCF'!M709,'4.EUR NCCF'!M709,'5.GBP NCCF'!M709,'6.Other(Incld) NCCF'!M709)</f>
        <v>0</v>
      </c>
      <c r="N709" s="182">
        <f>SUM('2.CAD NCCF'!N709,'3.USD NCCF'!N709,'4.EUR NCCF'!N709,'5.GBP NCCF'!N709,'6.Other(Incld) NCCF'!N709)</f>
        <v>0</v>
      </c>
      <c r="O709" s="182">
        <f>SUM('2.CAD NCCF'!O709,'3.USD NCCF'!O709,'4.EUR NCCF'!O709,'5.GBP NCCF'!O709,'6.Other(Incld) NCCF'!O709)</f>
        <v>0</v>
      </c>
      <c r="P709" s="182">
        <f>SUM('2.CAD NCCF'!P709,'3.USD NCCF'!P709,'4.EUR NCCF'!P709,'5.GBP NCCF'!P709,'6.Other(Incld) NCCF'!P709)</f>
        <v>0</v>
      </c>
      <c r="Q709" s="182">
        <f>SUM('2.CAD NCCF'!Q709,'3.USD NCCF'!Q709,'4.EUR NCCF'!Q709,'5.GBP NCCF'!Q709,'6.Other(Incld) NCCF'!Q709)</f>
        <v>0</v>
      </c>
      <c r="R709" s="182">
        <f>SUM('2.CAD NCCF'!R709,'3.USD NCCF'!R709,'4.EUR NCCF'!R709,'5.GBP NCCF'!R709,'6.Other(Incld) NCCF'!R709)</f>
        <v>0</v>
      </c>
      <c r="S709" s="182">
        <f>SUM('2.CAD NCCF'!S709,'3.USD NCCF'!S709,'4.EUR NCCF'!S709,'5.GBP NCCF'!S709,'6.Other(Incld) NCCF'!S709)</f>
        <v>0</v>
      </c>
      <c r="T709" s="182">
        <f>SUM('2.CAD NCCF'!T709,'3.USD NCCF'!T709,'4.EUR NCCF'!T709,'5.GBP NCCF'!T709,'6.Other(Incld) NCCF'!T709)</f>
        <v>0</v>
      </c>
      <c r="U709" s="178">
        <f>SUM('2.CAD NCCF'!U709,'3.USD NCCF'!U709,'4.EUR NCCF'!U709,'5.GBP NCCF'!U709,'6.Other(Incld) NCCF'!U709)</f>
        <v>0</v>
      </c>
      <c r="V709" s="183">
        <f>SUM('2.CAD NCCF'!V709,'3.USD NCCF'!V709,'4.EUR NCCF'!V709,'5.GBP NCCF'!V709,'6.Other(Incld) NCCF'!V709)</f>
        <v>0</v>
      </c>
      <c r="W709" s="243">
        <f>SUM('2.CAD NCCF'!W709,'3.USD NCCF'!W709,'4.EUR NCCF'!W709,'5.GBP NCCF'!W709,'6.Other(Incld) NCCF'!W709)</f>
        <v>0</v>
      </c>
      <c r="Y709" s="367"/>
    </row>
    <row r="710" spans="2:25" s="72" customFormat="1" x14ac:dyDescent="0.2">
      <c r="B710" s="25"/>
      <c r="C710" s="23"/>
      <c r="D710" s="23"/>
      <c r="E710" s="24" t="s">
        <v>185</v>
      </c>
      <c r="F710" s="24"/>
      <c r="G710" s="69">
        <f t="shared" ref="G710:W710" si="156">SUBTOTAL(9,G711:G712)</f>
        <v>0</v>
      </c>
      <c r="H710" s="70">
        <f t="shared" si="156"/>
        <v>0</v>
      </c>
      <c r="I710" s="66">
        <f t="shared" si="156"/>
        <v>0</v>
      </c>
      <c r="J710" s="66">
        <f t="shared" si="156"/>
        <v>0</v>
      </c>
      <c r="K710" s="67">
        <f t="shared" si="156"/>
        <v>0</v>
      </c>
      <c r="L710" s="34">
        <f t="shared" si="156"/>
        <v>0</v>
      </c>
      <c r="M710" s="34">
        <f t="shared" si="156"/>
        <v>0</v>
      </c>
      <c r="N710" s="34">
        <f t="shared" si="156"/>
        <v>0</v>
      </c>
      <c r="O710" s="34">
        <f t="shared" si="156"/>
        <v>0</v>
      </c>
      <c r="P710" s="34">
        <f t="shared" si="156"/>
        <v>0</v>
      </c>
      <c r="Q710" s="34">
        <f t="shared" si="156"/>
        <v>0</v>
      </c>
      <c r="R710" s="34">
        <f t="shared" si="156"/>
        <v>0</v>
      </c>
      <c r="S710" s="34">
        <f t="shared" si="156"/>
        <v>0</v>
      </c>
      <c r="T710" s="34">
        <f t="shared" si="156"/>
        <v>0</v>
      </c>
      <c r="U710" s="34">
        <f t="shared" si="156"/>
        <v>0</v>
      </c>
      <c r="V710" s="34">
        <f t="shared" si="156"/>
        <v>0</v>
      </c>
      <c r="W710" s="33">
        <f t="shared" si="156"/>
        <v>0</v>
      </c>
      <c r="Y710" s="370"/>
    </row>
    <row r="711" spans="2:25" s="72" customFormat="1" outlineLevel="1" x14ac:dyDescent="0.2">
      <c r="B711" s="25"/>
      <c r="C711" s="23"/>
      <c r="D711" s="23"/>
      <c r="E711" s="24"/>
      <c r="F711" s="176" t="s">
        <v>177</v>
      </c>
      <c r="G711" s="190">
        <f>SUM('2.CAD NCCF'!G711,'3.USD NCCF'!G711,'4.EUR NCCF'!G711,'5.GBP NCCF'!G711,'6.Other(Incld) NCCF'!G711)</f>
        <v>0</v>
      </c>
      <c r="H711" s="242">
        <f>SUM('2.CAD NCCF'!H711,'3.USD NCCF'!H711,'4.EUR NCCF'!H711,'5.GBP NCCF'!H711,'6.Other(Incld) NCCF'!H711)</f>
        <v>0</v>
      </c>
      <c r="I711" s="179">
        <f>SUM('2.CAD NCCF'!I711,'3.USD NCCF'!I711,'4.EUR NCCF'!I711,'5.GBP NCCF'!I711,'6.Other(Incld) NCCF'!I711)</f>
        <v>0</v>
      </c>
      <c r="J711" s="179">
        <f>SUM('2.CAD NCCF'!J711,'3.USD NCCF'!J711,'4.EUR NCCF'!J711,'5.GBP NCCF'!J711,'6.Other(Incld) NCCF'!J711)</f>
        <v>0</v>
      </c>
      <c r="K711" s="180">
        <f>SUM('2.CAD NCCF'!K711,'3.USD NCCF'!K711,'4.EUR NCCF'!K711,'5.GBP NCCF'!K711,'6.Other(Incld) NCCF'!K711)</f>
        <v>0</v>
      </c>
      <c r="L711" s="196">
        <f>SUM('2.CAD NCCF'!L711,'3.USD NCCF'!L711,'4.EUR NCCF'!L711,'5.GBP NCCF'!L711,'6.Other(Incld) NCCF'!L711)</f>
        <v>0</v>
      </c>
      <c r="M711" s="182">
        <f>SUM('2.CAD NCCF'!M711,'3.USD NCCF'!M711,'4.EUR NCCF'!M711,'5.GBP NCCF'!M711,'6.Other(Incld) NCCF'!M711)</f>
        <v>0</v>
      </c>
      <c r="N711" s="182">
        <f>SUM('2.CAD NCCF'!N711,'3.USD NCCF'!N711,'4.EUR NCCF'!N711,'5.GBP NCCF'!N711,'6.Other(Incld) NCCF'!N711)</f>
        <v>0</v>
      </c>
      <c r="O711" s="182">
        <f>SUM('2.CAD NCCF'!O711,'3.USD NCCF'!O711,'4.EUR NCCF'!O711,'5.GBP NCCF'!O711,'6.Other(Incld) NCCF'!O711)</f>
        <v>0</v>
      </c>
      <c r="P711" s="182">
        <f>SUM('2.CAD NCCF'!P711,'3.USD NCCF'!P711,'4.EUR NCCF'!P711,'5.GBP NCCF'!P711,'6.Other(Incld) NCCF'!P711)</f>
        <v>0</v>
      </c>
      <c r="Q711" s="182">
        <f>SUM('2.CAD NCCF'!Q711,'3.USD NCCF'!Q711,'4.EUR NCCF'!Q711,'5.GBP NCCF'!Q711,'6.Other(Incld) NCCF'!Q711)</f>
        <v>0</v>
      </c>
      <c r="R711" s="182">
        <f>SUM('2.CAD NCCF'!R711,'3.USD NCCF'!R711,'4.EUR NCCF'!R711,'5.GBP NCCF'!R711,'6.Other(Incld) NCCF'!R711)</f>
        <v>0</v>
      </c>
      <c r="S711" s="182">
        <f>SUM('2.CAD NCCF'!S711,'3.USD NCCF'!S711,'4.EUR NCCF'!S711,'5.GBP NCCF'!S711,'6.Other(Incld) NCCF'!S711)</f>
        <v>0</v>
      </c>
      <c r="T711" s="182">
        <f>SUM('2.CAD NCCF'!T711,'3.USD NCCF'!T711,'4.EUR NCCF'!T711,'5.GBP NCCF'!T711,'6.Other(Incld) NCCF'!T711)</f>
        <v>0</v>
      </c>
      <c r="U711" s="178">
        <f>SUM('2.CAD NCCF'!U711,'3.USD NCCF'!U711,'4.EUR NCCF'!U711,'5.GBP NCCF'!U711,'6.Other(Incld) NCCF'!U711)</f>
        <v>0</v>
      </c>
      <c r="V711" s="183">
        <f>SUM('2.CAD NCCF'!V711,'3.USD NCCF'!V711,'4.EUR NCCF'!V711,'5.GBP NCCF'!V711,'6.Other(Incld) NCCF'!V711)</f>
        <v>0</v>
      </c>
      <c r="W711" s="243">
        <f>SUM('2.CAD NCCF'!W711,'3.USD NCCF'!W711,'4.EUR NCCF'!W711,'5.GBP NCCF'!W711,'6.Other(Incld) NCCF'!W711)</f>
        <v>0</v>
      </c>
      <c r="Y711" s="367"/>
    </row>
    <row r="712" spans="2:25" s="72" customFormat="1" outlineLevel="1" x14ac:dyDescent="0.2">
      <c r="B712" s="25"/>
      <c r="C712" s="23"/>
      <c r="D712" s="23"/>
      <c r="E712" s="24"/>
      <c r="F712" s="176" t="s">
        <v>182</v>
      </c>
      <c r="G712" s="190">
        <f>SUM('2.CAD NCCF'!G712,'3.USD NCCF'!G712,'4.EUR NCCF'!G712,'5.GBP NCCF'!G712,'6.Other(Incld) NCCF'!G712)</f>
        <v>0</v>
      </c>
      <c r="H712" s="242">
        <f>SUM('2.CAD NCCF'!H712,'3.USD NCCF'!H712,'4.EUR NCCF'!H712,'5.GBP NCCF'!H712,'6.Other(Incld) NCCF'!H712)</f>
        <v>0</v>
      </c>
      <c r="I712" s="179">
        <f>SUM('2.CAD NCCF'!I712,'3.USD NCCF'!I712,'4.EUR NCCF'!I712,'5.GBP NCCF'!I712,'6.Other(Incld) NCCF'!I712)</f>
        <v>0</v>
      </c>
      <c r="J712" s="179">
        <f>SUM('2.CAD NCCF'!J712,'3.USD NCCF'!J712,'4.EUR NCCF'!J712,'5.GBP NCCF'!J712,'6.Other(Incld) NCCF'!J712)</f>
        <v>0</v>
      </c>
      <c r="K712" s="180">
        <f>SUM('2.CAD NCCF'!K712,'3.USD NCCF'!K712,'4.EUR NCCF'!K712,'5.GBP NCCF'!K712,'6.Other(Incld) NCCF'!K712)</f>
        <v>0</v>
      </c>
      <c r="L712" s="196">
        <f>SUM('2.CAD NCCF'!L712,'3.USD NCCF'!L712,'4.EUR NCCF'!L712,'5.GBP NCCF'!L712,'6.Other(Incld) NCCF'!L712)</f>
        <v>0</v>
      </c>
      <c r="M712" s="182">
        <f>SUM('2.CAD NCCF'!M712,'3.USD NCCF'!M712,'4.EUR NCCF'!M712,'5.GBP NCCF'!M712,'6.Other(Incld) NCCF'!M712)</f>
        <v>0</v>
      </c>
      <c r="N712" s="182">
        <f>SUM('2.CAD NCCF'!N712,'3.USD NCCF'!N712,'4.EUR NCCF'!N712,'5.GBP NCCF'!N712,'6.Other(Incld) NCCF'!N712)</f>
        <v>0</v>
      </c>
      <c r="O712" s="182">
        <f>SUM('2.CAD NCCF'!O712,'3.USD NCCF'!O712,'4.EUR NCCF'!O712,'5.GBP NCCF'!O712,'6.Other(Incld) NCCF'!O712)</f>
        <v>0</v>
      </c>
      <c r="P712" s="182">
        <f>SUM('2.CAD NCCF'!P712,'3.USD NCCF'!P712,'4.EUR NCCF'!P712,'5.GBP NCCF'!P712,'6.Other(Incld) NCCF'!P712)</f>
        <v>0</v>
      </c>
      <c r="Q712" s="182">
        <f>SUM('2.CAD NCCF'!Q712,'3.USD NCCF'!Q712,'4.EUR NCCF'!Q712,'5.GBP NCCF'!Q712,'6.Other(Incld) NCCF'!Q712)</f>
        <v>0</v>
      </c>
      <c r="R712" s="182">
        <f>SUM('2.CAD NCCF'!R712,'3.USD NCCF'!R712,'4.EUR NCCF'!R712,'5.GBP NCCF'!R712,'6.Other(Incld) NCCF'!R712)</f>
        <v>0</v>
      </c>
      <c r="S712" s="182">
        <f>SUM('2.CAD NCCF'!S712,'3.USD NCCF'!S712,'4.EUR NCCF'!S712,'5.GBP NCCF'!S712,'6.Other(Incld) NCCF'!S712)</f>
        <v>0</v>
      </c>
      <c r="T712" s="182">
        <f>SUM('2.CAD NCCF'!T712,'3.USD NCCF'!T712,'4.EUR NCCF'!T712,'5.GBP NCCF'!T712,'6.Other(Incld) NCCF'!T712)</f>
        <v>0</v>
      </c>
      <c r="U712" s="178">
        <f>SUM('2.CAD NCCF'!U712,'3.USD NCCF'!U712,'4.EUR NCCF'!U712,'5.GBP NCCF'!U712,'6.Other(Incld) NCCF'!U712)</f>
        <v>0</v>
      </c>
      <c r="V712" s="183">
        <f>SUM('2.CAD NCCF'!V712,'3.USD NCCF'!V712,'4.EUR NCCF'!V712,'5.GBP NCCF'!V712,'6.Other(Incld) NCCF'!V712)</f>
        <v>0</v>
      </c>
      <c r="W712" s="243">
        <f>SUM('2.CAD NCCF'!W712,'3.USD NCCF'!W712,'4.EUR NCCF'!W712,'5.GBP NCCF'!W712,'6.Other(Incld) NCCF'!W712)</f>
        <v>0</v>
      </c>
      <c r="Y712" s="367"/>
    </row>
    <row r="713" spans="2:25" s="72" customFormat="1" x14ac:dyDescent="0.2">
      <c r="B713" s="25"/>
      <c r="C713" s="23"/>
      <c r="D713" s="23"/>
      <c r="E713" s="24" t="s">
        <v>186</v>
      </c>
      <c r="F713" s="24"/>
      <c r="G713" s="69">
        <f t="shared" ref="G713:W713" si="157">SUBTOTAL(9,G714:G715)</f>
        <v>0</v>
      </c>
      <c r="H713" s="70">
        <f t="shared" si="157"/>
        <v>0</v>
      </c>
      <c r="I713" s="66">
        <f t="shared" si="157"/>
        <v>0</v>
      </c>
      <c r="J713" s="66">
        <f t="shared" si="157"/>
        <v>0</v>
      </c>
      <c r="K713" s="67">
        <f t="shared" si="157"/>
        <v>0</v>
      </c>
      <c r="L713" s="34">
        <f t="shared" si="157"/>
        <v>0</v>
      </c>
      <c r="M713" s="34">
        <f t="shared" si="157"/>
        <v>0</v>
      </c>
      <c r="N713" s="34">
        <f t="shared" si="157"/>
        <v>0</v>
      </c>
      <c r="O713" s="34">
        <f t="shared" si="157"/>
        <v>0</v>
      </c>
      <c r="P713" s="34">
        <f t="shared" si="157"/>
        <v>0</v>
      </c>
      <c r="Q713" s="34">
        <f t="shared" si="157"/>
        <v>0</v>
      </c>
      <c r="R713" s="34">
        <f t="shared" si="157"/>
        <v>0</v>
      </c>
      <c r="S713" s="34">
        <f t="shared" si="157"/>
        <v>0</v>
      </c>
      <c r="T713" s="34">
        <f t="shared" si="157"/>
        <v>0</v>
      </c>
      <c r="U713" s="34">
        <f t="shared" si="157"/>
        <v>0</v>
      </c>
      <c r="V713" s="34">
        <f t="shared" si="157"/>
        <v>0</v>
      </c>
      <c r="W713" s="33">
        <f t="shared" si="157"/>
        <v>0</v>
      </c>
      <c r="Y713" s="370"/>
    </row>
    <row r="714" spans="2:25" s="72" customFormat="1" outlineLevel="1" x14ac:dyDescent="0.2">
      <c r="B714" s="25"/>
      <c r="C714" s="23"/>
      <c r="D714" s="23"/>
      <c r="E714" s="24"/>
      <c r="F714" s="176" t="s">
        <v>178</v>
      </c>
      <c r="G714" s="190">
        <f>SUM('2.CAD NCCF'!G714,'3.USD NCCF'!G714,'4.EUR NCCF'!G714,'5.GBP NCCF'!G714,'6.Other(Incld) NCCF'!G714)</f>
        <v>0</v>
      </c>
      <c r="H714" s="242">
        <f>SUM('2.CAD NCCF'!H714,'3.USD NCCF'!H714,'4.EUR NCCF'!H714,'5.GBP NCCF'!H714,'6.Other(Incld) NCCF'!H714)</f>
        <v>0</v>
      </c>
      <c r="I714" s="179">
        <f>SUM('2.CAD NCCF'!I714,'3.USD NCCF'!I714,'4.EUR NCCF'!I714,'5.GBP NCCF'!I714,'6.Other(Incld) NCCF'!I714)</f>
        <v>0</v>
      </c>
      <c r="J714" s="179">
        <f>SUM('2.CAD NCCF'!J714,'3.USD NCCF'!J714,'4.EUR NCCF'!J714,'5.GBP NCCF'!J714,'6.Other(Incld) NCCF'!J714)</f>
        <v>0</v>
      </c>
      <c r="K714" s="180">
        <f>SUM('2.CAD NCCF'!K714,'3.USD NCCF'!K714,'4.EUR NCCF'!K714,'5.GBP NCCF'!K714,'6.Other(Incld) NCCF'!K714)</f>
        <v>0</v>
      </c>
      <c r="L714" s="196">
        <f>SUM('2.CAD NCCF'!L714,'3.USD NCCF'!L714,'4.EUR NCCF'!L714,'5.GBP NCCF'!L714,'6.Other(Incld) NCCF'!L714)</f>
        <v>0</v>
      </c>
      <c r="M714" s="182">
        <f>SUM('2.CAD NCCF'!M714,'3.USD NCCF'!M714,'4.EUR NCCF'!M714,'5.GBP NCCF'!M714,'6.Other(Incld) NCCF'!M714)</f>
        <v>0</v>
      </c>
      <c r="N714" s="182">
        <f>SUM('2.CAD NCCF'!N714,'3.USD NCCF'!N714,'4.EUR NCCF'!N714,'5.GBP NCCF'!N714,'6.Other(Incld) NCCF'!N714)</f>
        <v>0</v>
      </c>
      <c r="O714" s="182">
        <f>SUM('2.CAD NCCF'!O714,'3.USD NCCF'!O714,'4.EUR NCCF'!O714,'5.GBP NCCF'!O714,'6.Other(Incld) NCCF'!O714)</f>
        <v>0</v>
      </c>
      <c r="P714" s="182">
        <f>SUM('2.CAD NCCF'!P714,'3.USD NCCF'!P714,'4.EUR NCCF'!P714,'5.GBP NCCF'!P714,'6.Other(Incld) NCCF'!P714)</f>
        <v>0</v>
      </c>
      <c r="Q714" s="182">
        <f>SUM('2.CAD NCCF'!Q714,'3.USD NCCF'!Q714,'4.EUR NCCF'!Q714,'5.GBP NCCF'!Q714,'6.Other(Incld) NCCF'!Q714)</f>
        <v>0</v>
      </c>
      <c r="R714" s="182">
        <f>SUM('2.CAD NCCF'!R714,'3.USD NCCF'!R714,'4.EUR NCCF'!R714,'5.GBP NCCF'!R714,'6.Other(Incld) NCCF'!R714)</f>
        <v>0</v>
      </c>
      <c r="S714" s="182">
        <f>SUM('2.CAD NCCF'!S714,'3.USD NCCF'!S714,'4.EUR NCCF'!S714,'5.GBP NCCF'!S714,'6.Other(Incld) NCCF'!S714)</f>
        <v>0</v>
      </c>
      <c r="T714" s="182">
        <f>SUM('2.CAD NCCF'!T714,'3.USD NCCF'!T714,'4.EUR NCCF'!T714,'5.GBP NCCF'!T714,'6.Other(Incld) NCCF'!T714)</f>
        <v>0</v>
      </c>
      <c r="U714" s="178">
        <f>SUM('2.CAD NCCF'!U714,'3.USD NCCF'!U714,'4.EUR NCCF'!U714,'5.GBP NCCF'!U714,'6.Other(Incld) NCCF'!U714)</f>
        <v>0</v>
      </c>
      <c r="V714" s="183">
        <f>SUM('2.CAD NCCF'!V714,'3.USD NCCF'!V714,'4.EUR NCCF'!V714,'5.GBP NCCF'!V714,'6.Other(Incld) NCCF'!V714)</f>
        <v>0</v>
      </c>
      <c r="W714" s="243">
        <f>SUM('2.CAD NCCF'!W714,'3.USD NCCF'!W714,'4.EUR NCCF'!W714,'5.GBP NCCF'!W714,'6.Other(Incld) NCCF'!W714)</f>
        <v>0</v>
      </c>
      <c r="Y714" s="367"/>
    </row>
    <row r="715" spans="2:25" s="72" customFormat="1" outlineLevel="1" x14ac:dyDescent="0.2">
      <c r="B715" s="25"/>
      <c r="C715" s="23"/>
      <c r="D715" s="23"/>
      <c r="E715" s="24"/>
      <c r="F715" s="176" t="s">
        <v>181</v>
      </c>
      <c r="G715" s="190">
        <f>SUM('2.CAD NCCF'!G715,'3.USD NCCF'!G715,'4.EUR NCCF'!G715,'5.GBP NCCF'!G715,'6.Other(Incld) NCCF'!G715)</f>
        <v>0</v>
      </c>
      <c r="H715" s="242">
        <f>SUM('2.CAD NCCF'!H715,'3.USD NCCF'!H715,'4.EUR NCCF'!H715,'5.GBP NCCF'!H715,'6.Other(Incld) NCCF'!H715)</f>
        <v>0</v>
      </c>
      <c r="I715" s="179">
        <f>SUM('2.CAD NCCF'!I715,'3.USD NCCF'!I715,'4.EUR NCCF'!I715,'5.GBP NCCF'!I715,'6.Other(Incld) NCCF'!I715)</f>
        <v>0</v>
      </c>
      <c r="J715" s="179">
        <f>SUM('2.CAD NCCF'!J715,'3.USD NCCF'!J715,'4.EUR NCCF'!J715,'5.GBP NCCF'!J715,'6.Other(Incld) NCCF'!J715)</f>
        <v>0</v>
      </c>
      <c r="K715" s="180">
        <f>SUM('2.CAD NCCF'!K715,'3.USD NCCF'!K715,'4.EUR NCCF'!K715,'5.GBP NCCF'!K715,'6.Other(Incld) NCCF'!K715)</f>
        <v>0</v>
      </c>
      <c r="L715" s="196">
        <f>SUM('2.CAD NCCF'!L715,'3.USD NCCF'!L715,'4.EUR NCCF'!L715,'5.GBP NCCF'!L715,'6.Other(Incld) NCCF'!L715)</f>
        <v>0</v>
      </c>
      <c r="M715" s="182">
        <f>SUM('2.CAD NCCF'!M715,'3.USD NCCF'!M715,'4.EUR NCCF'!M715,'5.GBP NCCF'!M715,'6.Other(Incld) NCCF'!M715)</f>
        <v>0</v>
      </c>
      <c r="N715" s="182">
        <f>SUM('2.CAD NCCF'!N715,'3.USD NCCF'!N715,'4.EUR NCCF'!N715,'5.GBP NCCF'!N715,'6.Other(Incld) NCCF'!N715)</f>
        <v>0</v>
      </c>
      <c r="O715" s="182">
        <f>SUM('2.CAD NCCF'!O715,'3.USD NCCF'!O715,'4.EUR NCCF'!O715,'5.GBP NCCF'!O715,'6.Other(Incld) NCCF'!O715)</f>
        <v>0</v>
      </c>
      <c r="P715" s="182">
        <f>SUM('2.CAD NCCF'!P715,'3.USD NCCF'!P715,'4.EUR NCCF'!P715,'5.GBP NCCF'!P715,'6.Other(Incld) NCCF'!P715)</f>
        <v>0</v>
      </c>
      <c r="Q715" s="182">
        <f>SUM('2.CAD NCCF'!Q715,'3.USD NCCF'!Q715,'4.EUR NCCF'!Q715,'5.GBP NCCF'!Q715,'6.Other(Incld) NCCF'!Q715)</f>
        <v>0</v>
      </c>
      <c r="R715" s="182">
        <f>SUM('2.CAD NCCF'!R715,'3.USD NCCF'!R715,'4.EUR NCCF'!R715,'5.GBP NCCF'!R715,'6.Other(Incld) NCCF'!R715)</f>
        <v>0</v>
      </c>
      <c r="S715" s="182">
        <f>SUM('2.CAD NCCF'!S715,'3.USD NCCF'!S715,'4.EUR NCCF'!S715,'5.GBP NCCF'!S715,'6.Other(Incld) NCCF'!S715)</f>
        <v>0</v>
      </c>
      <c r="T715" s="182">
        <f>SUM('2.CAD NCCF'!T715,'3.USD NCCF'!T715,'4.EUR NCCF'!T715,'5.GBP NCCF'!T715,'6.Other(Incld) NCCF'!T715)</f>
        <v>0</v>
      </c>
      <c r="U715" s="178">
        <f>SUM('2.CAD NCCF'!U715,'3.USD NCCF'!U715,'4.EUR NCCF'!U715,'5.GBP NCCF'!U715,'6.Other(Incld) NCCF'!U715)</f>
        <v>0</v>
      </c>
      <c r="V715" s="183">
        <f>SUM('2.CAD NCCF'!V715,'3.USD NCCF'!V715,'4.EUR NCCF'!V715,'5.GBP NCCF'!V715,'6.Other(Incld) NCCF'!V715)</f>
        <v>0</v>
      </c>
      <c r="W715" s="243">
        <f>SUM('2.CAD NCCF'!W715,'3.USD NCCF'!W715,'4.EUR NCCF'!W715,'5.GBP NCCF'!W715,'6.Other(Incld) NCCF'!W715)</f>
        <v>0</v>
      </c>
      <c r="Y715" s="367"/>
    </row>
    <row r="716" spans="2:25" s="72" customFormat="1" x14ac:dyDescent="0.2">
      <c r="B716" s="25"/>
      <c r="C716" s="23"/>
      <c r="D716" s="23"/>
      <c r="E716" s="24" t="s">
        <v>187</v>
      </c>
      <c r="F716" s="24"/>
      <c r="G716" s="69">
        <f t="shared" ref="G716:W716" si="158">SUBTOTAL(9,G717:G718)</f>
        <v>0</v>
      </c>
      <c r="H716" s="70">
        <f t="shared" si="158"/>
        <v>0</v>
      </c>
      <c r="I716" s="66">
        <f t="shared" si="158"/>
        <v>0</v>
      </c>
      <c r="J716" s="66">
        <f t="shared" si="158"/>
        <v>0</v>
      </c>
      <c r="K716" s="67">
        <f t="shared" si="158"/>
        <v>0</v>
      </c>
      <c r="L716" s="34">
        <f t="shared" si="158"/>
        <v>0</v>
      </c>
      <c r="M716" s="34">
        <f t="shared" si="158"/>
        <v>0</v>
      </c>
      <c r="N716" s="34">
        <f t="shared" si="158"/>
        <v>0</v>
      </c>
      <c r="O716" s="34">
        <f t="shared" si="158"/>
        <v>0</v>
      </c>
      <c r="P716" s="34">
        <f t="shared" si="158"/>
        <v>0</v>
      </c>
      <c r="Q716" s="34">
        <f t="shared" si="158"/>
        <v>0</v>
      </c>
      <c r="R716" s="34">
        <f t="shared" si="158"/>
        <v>0</v>
      </c>
      <c r="S716" s="34">
        <f t="shared" si="158"/>
        <v>0</v>
      </c>
      <c r="T716" s="34">
        <f t="shared" si="158"/>
        <v>0</v>
      </c>
      <c r="U716" s="34">
        <f t="shared" si="158"/>
        <v>0</v>
      </c>
      <c r="V716" s="34">
        <f t="shared" si="158"/>
        <v>0</v>
      </c>
      <c r="W716" s="33">
        <f t="shared" si="158"/>
        <v>0</v>
      </c>
      <c r="Y716" s="370"/>
    </row>
    <row r="717" spans="2:25" s="72" customFormat="1" outlineLevel="1" x14ac:dyDescent="0.2">
      <c r="B717" s="25"/>
      <c r="C717" s="23"/>
      <c r="D717" s="23"/>
      <c r="E717" s="24"/>
      <c r="F717" s="176" t="s">
        <v>179</v>
      </c>
      <c r="G717" s="190">
        <f>SUM('2.CAD NCCF'!G717,'3.USD NCCF'!G717,'4.EUR NCCF'!G717,'5.GBP NCCF'!G717,'6.Other(Incld) NCCF'!G717)</f>
        <v>0</v>
      </c>
      <c r="H717" s="242">
        <f>SUM('2.CAD NCCF'!H717,'3.USD NCCF'!H717,'4.EUR NCCF'!H717,'5.GBP NCCF'!H717,'6.Other(Incld) NCCF'!H717)</f>
        <v>0</v>
      </c>
      <c r="I717" s="179">
        <f>SUM('2.CAD NCCF'!I717,'3.USD NCCF'!I717,'4.EUR NCCF'!I717,'5.GBP NCCF'!I717,'6.Other(Incld) NCCF'!I717)</f>
        <v>0</v>
      </c>
      <c r="J717" s="179">
        <f>SUM('2.CAD NCCF'!J717,'3.USD NCCF'!J717,'4.EUR NCCF'!J717,'5.GBP NCCF'!J717,'6.Other(Incld) NCCF'!J717)</f>
        <v>0</v>
      </c>
      <c r="K717" s="180">
        <f>SUM('2.CAD NCCF'!K717,'3.USD NCCF'!K717,'4.EUR NCCF'!K717,'5.GBP NCCF'!K717,'6.Other(Incld) NCCF'!K717)</f>
        <v>0</v>
      </c>
      <c r="L717" s="196">
        <f>SUM('2.CAD NCCF'!L717,'3.USD NCCF'!L717,'4.EUR NCCF'!L717,'5.GBP NCCF'!L717,'6.Other(Incld) NCCF'!L717)</f>
        <v>0</v>
      </c>
      <c r="M717" s="182">
        <f>SUM('2.CAD NCCF'!M717,'3.USD NCCF'!M717,'4.EUR NCCF'!M717,'5.GBP NCCF'!M717,'6.Other(Incld) NCCF'!M717)</f>
        <v>0</v>
      </c>
      <c r="N717" s="182">
        <f>SUM('2.CAD NCCF'!N717,'3.USD NCCF'!N717,'4.EUR NCCF'!N717,'5.GBP NCCF'!N717,'6.Other(Incld) NCCF'!N717)</f>
        <v>0</v>
      </c>
      <c r="O717" s="182">
        <f>SUM('2.CAD NCCF'!O717,'3.USD NCCF'!O717,'4.EUR NCCF'!O717,'5.GBP NCCF'!O717,'6.Other(Incld) NCCF'!O717)</f>
        <v>0</v>
      </c>
      <c r="P717" s="182">
        <f>SUM('2.CAD NCCF'!P717,'3.USD NCCF'!P717,'4.EUR NCCF'!P717,'5.GBP NCCF'!P717,'6.Other(Incld) NCCF'!P717)</f>
        <v>0</v>
      </c>
      <c r="Q717" s="182">
        <f>SUM('2.CAD NCCF'!Q717,'3.USD NCCF'!Q717,'4.EUR NCCF'!Q717,'5.GBP NCCF'!Q717,'6.Other(Incld) NCCF'!Q717)</f>
        <v>0</v>
      </c>
      <c r="R717" s="182">
        <f>SUM('2.CAD NCCF'!R717,'3.USD NCCF'!R717,'4.EUR NCCF'!R717,'5.GBP NCCF'!R717,'6.Other(Incld) NCCF'!R717)</f>
        <v>0</v>
      </c>
      <c r="S717" s="182">
        <f>SUM('2.CAD NCCF'!S717,'3.USD NCCF'!S717,'4.EUR NCCF'!S717,'5.GBP NCCF'!S717,'6.Other(Incld) NCCF'!S717)</f>
        <v>0</v>
      </c>
      <c r="T717" s="182">
        <f>SUM('2.CAD NCCF'!T717,'3.USD NCCF'!T717,'4.EUR NCCF'!T717,'5.GBP NCCF'!T717,'6.Other(Incld) NCCF'!T717)</f>
        <v>0</v>
      </c>
      <c r="U717" s="178">
        <f>SUM('2.CAD NCCF'!U717,'3.USD NCCF'!U717,'4.EUR NCCF'!U717,'5.GBP NCCF'!U717,'6.Other(Incld) NCCF'!U717)</f>
        <v>0</v>
      </c>
      <c r="V717" s="183">
        <f>SUM('2.CAD NCCF'!V717,'3.USD NCCF'!V717,'4.EUR NCCF'!V717,'5.GBP NCCF'!V717,'6.Other(Incld) NCCF'!V717)</f>
        <v>0</v>
      </c>
      <c r="W717" s="243">
        <f>SUM('2.CAD NCCF'!W717,'3.USD NCCF'!W717,'4.EUR NCCF'!W717,'5.GBP NCCF'!W717,'6.Other(Incld) NCCF'!W717)</f>
        <v>0</v>
      </c>
      <c r="Y717" s="367"/>
    </row>
    <row r="718" spans="2:25" s="72" customFormat="1" outlineLevel="1" x14ac:dyDescent="0.2">
      <c r="B718" s="25"/>
      <c r="C718" s="23"/>
      <c r="D718" s="23"/>
      <c r="E718" s="24"/>
      <c r="F718" s="176" t="s">
        <v>188</v>
      </c>
      <c r="G718" s="190">
        <f>SUM('2.CAD NCCF'!G718,'3.USD NCCF'!G718,'4.EUR NCCF'!G718,'5.GBP NCCF'!G718,'6.Other(Incld) NCCF'!G718)</f>
        <v>0</v>
      </c>
      <c r="H718" s="242">
        <f>SUM('2.CAD NCCF'!H718,'3.USD NCCF'!H718,'4.EUR NCCF'!H718,'5.GBP NCCF'!H718,'6.Other(Incld) NCCF'!H718)</f>
        <v>0</v>
      </c>
      <c r="I718" s="179">
        <f>SUM('2.CAD NCCF'!I718,'3.USD NCCF'!I718,'4.EUR NCCF'!I718,'5.GBP NCCF'!I718,'6.Other(Incld) NCCF'!I718)</f>
        <v>0</v>
      </c>
      <c r="J718" s="179">
        <f>SUM('2.CAD NCCF'!J718,'3.USD NCCF'!J718,'4.EUR NCCF'!J718,'5.GBP NCCF'!J718,'6.Other(Incld) NCCF'!J718)</f>
        <v>0</v>
      </c>
      <c r="K718" s="180">
        <f>SUM('2.CAD NCCF'!K718,'3.USD NCCF'!K718,'4.EUR NCCF'!K718,'5.GBP NCCF'!K718,'6.Other(Incld) NCCF'!K718)</f>
        <v>0</v>
      </c>
      <c r="L718" s="196">
        <f>SUM('2.CAD NCCF'!L718,'3.USD NCCF'!L718,'4.EUR NCCF'!L718,'5.GBP NCCF'!L718,'6.Other(Incld) NCCF'!L718)</f>
        <v>0</v>
      </c>
      <c r="M718" s="182">
        <f>SUM('2.CAD NCCF'!M718,'3.USD NCCF'!M718,'4.EUR NCCF'!M718,'5.GBP NCCF'!M718,'6.Other(Incld) NCCF'!M718)</f>
        <v>0</v>
      </c>
      <c r="N718" s="182">
        <f>SUM('2.CAD NCCF'!N718,'3.USD NCCF'!N718,'4.EUR NCCF'!N718,'5.GBP NCCF'!N718,'6.Other(Incld) NCCF'!N718)</f>
        <v>0</v>
      </c>
      <c r="O718" s="182">
        <f>SUM('2.CAD NCCF'!O718,'3.USD NCCF'!O718,'4.EUR NCCF'!O718,'5.GBP NCCF'!O718,'6.Other(Incld) NCCF'!O718)</f>
        <v>0</v>
      </c>
      <c r="P718" s="182">
        <f>SUM('2.CAD NCCF'!P718,'3.USD NCCF'!P718,'4.EUR NCCF'!P718,'5.GBP NCCF'!P718,'6.Other(Incld) NCCF'!P718)</f>
        <v>0</v>
      </c>
      <c r="Q718" s="182">
        <f>SUM('2.CAD NCCF'!Q718,'3.USD NCCF'!Q718,'4.EUR NCCF'!Q718,'5.GBP NCCF'!Q718,'6.Other(Incld) NCCF'!Q718)</f>
        <v>0</v>
      </c>
      <c r="R718" s="182">
        <f>SUM('2.CAD NCCF'!R718,'3.USD NCCF'!R718,'4.EUR NCCF'!R718,'5.GBP NCCF'!R718,'6.Other(Incld) NCCF'!R718)</f>
        <v>0</v>
      </c>
      <c r="S718" s="182">
        <f>SUM('2.CAD NCCF'!S718,'3.USD NCCF'!S718,'4.EUR NCCF'!S718,'5.GBP NCCF'!S718,'6.Other(Incld) NCCF'!S718)</f>
        <v>0</v>
      </c>
      <c r="T718" s="182">
        <f>SUM('2.CAD NCCF'!T718,'3.USD NCCF'!T718,'4.EUR NCCF'!T718,'5.GBP NCCF'!T718,'6.Other(Incld) NCCF'!T718)</f>
        <v>0</v>
      </c>
      <c r="U718" s="178">
        <f>SUM('2.CAD NCCF'!U718,'3.USD NCCF'!U718,'4.EUR NCCF'!U718,'5.GBP NCCF'!U718,'6.Other(Incld) NCCF'!U718)</f>
        <v>0</v>
      </c>
      <c r="V718" s="183">
        <f>SUM('2.CAD NCCF'!V718,'3.USD NCCF'!V718,'4.EUR NCCF'!V718,'5.GBP NCCF'!V718,'6.Other(Incld) NCCF'!V718)</f>
        <v>0</v>
      </c>
      <c r="W718" s="243">
        <f>SUM('2.CAD NCCF'!W718,'3.USD NCCF'!W718,'4.EUR NCCF'!W718,'5.GBP NCCF'!W718,'6.Other(Incld) NCCF'!W718)</f>
        <v>0</v>
      </c>
      <c r="Y718" s="367"/>
    </row>
    <row r="719" spans="2:25" s="72" customFormat="1" x14ac:dyDescent="0.2">
      <c r="B719" s="25"/>
      <c r="C719" s="23"/>
      <c r="D719" s="23"/>
      <c r="E719" s="24" t="s">
        <v>341</v>
      </c>
      <c r="F719" s="24"/>
      <c r="G719" s="69">
        <f t="shared" ref="G719:W719" si="159">SUBTOTAL(9,G720:G721)</f>
        <v>0</v>
      </c>
      <c r="H719" s="70">
        <f t="shared" si="159"/>
        <v>0</v>
      </c>
      <c r="I719" s="66">
        <f t="shared" si="159"/>
        <v>0</v>
      </c>
      <c r="J719" s="66">
        <f t="shared" si="159"/>
        <v>0</v>
      </c>
      <c r="K719" s="67">
        <f t="shared" si="159"/>
        <v>0</v>
      </c>
      <c r="L719" s="34">
        <f t="shared" si="159"/>
        <v>0</v>
      </c>
      <c r="M719" s="34">
        <f t="shared" si="159"/>
        <v>0</v>
      </c>
      <c r="N719" s="34">
        <f t="shared" si="159"/>
        <v>0</v>
      </c>
      <c r="O719" s="34">
        <f t="shared" si="159"/>
        <v>0</v>
      </c>
      <c r="P719" s="34">
        <f t="shared" si="159"/>
        <v>0</v>
      </c>
      <c r="Q719" s="34">
        <f t="shared" si="159"/>
        <v>0</v>
      </c>
      <c r="R719" s="34">
        <f t="shared" si="159"/>
        <v>0</v>
      </c>
      <c r="S719" s="34">
        <f t="shared" si="159"/>
        <v>0</v>
      </c>
      <c r="T719" s="34">
        <f t="shared" si="159"/>
        <v>0</v>
      </c>
      <c r="U719" s="34">
        <f t="shared" si="159"/>
        <v>0</v>
      </c>
      <c r="V719" s="34">
        <f t="shared" si="159"/>
        <v>0</v>
      </c>
      <c r="W719" s="33">
        <f t="shared" si="159"/>
        <v>0</v>
      </c>
      <c r="Y719" s="370"/>
    </row>
    <row r="720" spans="2:25" s="72" customFormat="1" outlineLevel="1" x14ac:dyDescent="0.2">
      <c r="B720" s="25"/>
      <c r="C720" s="23"/>
      <c r="D720" s="23"/>
      <c r="E720" s="24"/>
      <c r="F720" s="176" t="s">
        <v>342</v>
      </c>
      <c r="G720" s="190">
        <f>SUM('2.CAD NCCF'!G720,'3.USD NCCF'!G720,'4.EUR NCCF'!G720,'5.GBP NCCF'!G720,'6.Other(Incld) NCCF'!G720)</f>
        <v>0</v>
      </c>
      <c r="H720" s="242">
        <f>SUM('2.CAD NCCF'!H720,'3.USD NCCF'!H720,'4.EUR NCCF'!H720,'5.GBP NCCF'!H720,'6.Other(Incld) NCCF'!H720)</f>
        <v>0</v>
      </c>
      <c r="I720" s="179">
        <f>SUM('2.CAD NCCF'!I720,'3.USD NCCF'!I720,'4.EUR NCCF'!I720,'5.GBP NCCF'!I720,'6.Other(Incld) NCCF'!I720)</f>
        <v>0</v>
      </c>
      <c r="J720" s="179">
        <f>SUM('2.CAD NCCF'!J720,'3.USD NCCF'!J720,'4.EUR NCCF'!J720,'5.GBP NCCF'!J720,'6.Other(Incld) NCCF'!J720)</f>
        <v>0</v>
      </c>
      <c r="K720" s="180">
        <f>SUM('2.CAD NCCF'!K720,'3.USD NCCF'!K720,'4.EUR NCCF'!K720,'5.GBP NCCF'!K720,'6.Other(Incld) NCCF'!K720)</f>
        <v>0</v>
      </c>
      <c r="L720" s="196">
        <f>SUM('2.CAD NCCF'!L720,'3.USD NCCF'!L720,'4.EUR NCCF'!L720,'5.GBP NCCF'!L720,'6.Other(Incld) NCCF'!L720)</f>
        <v>0</v>
      </c>
      <c r="M720" s="182">
        <f>SUM('2.CAD NCCF'!M720,'3.USD NCCF'!M720,'4.EUR NCCF'!M720,'5.GBP NCCF'!M720,'6.Other(Incld) NCCF'!M720)</f>
        <v>0</v>
      </c>
      <c r="N720" s="182">
        <f>SUM('2.CAD NCCF'!N720,'3.USD NCCF'!N720,'4.EUR NCCF'!N720,'5.GBP NCCF'!N720,'6.Other(Incld) NCCF'!N720)</f>
        <v>0</v>
      </c>
      <c r="O720" s="182">
        <f>SUM('2.CAD NCCF'!O720,'3.USD NCCF'!O720,'4.EUR NCCF'!O720,'5.GBP NCCF'!O720,'6.Other(Incld) NCCF'!O720)</f>
        <v>0</v>
      </c>
      <c r="P720" s="182">
        <f>SUM('2.CAD NCCF'!P720,'3.USD NCCF'!P720,'4.EUR NCCF'!P720,'5.GBP NCCF'!P720,'6.Other(Incld) NCCF'!P720)</f>
        <v>0</v>
      </c>
      <c r="Q720" s="182">
        <f>SUM('2.CAD NCCF'!Q720,'3.USD NCCF'!Q720,'4.EUR NCCF'!Q720,'5.GBP NCCF'!Q720,'6.Other(Incld) NCCF'!Q720)</f>
        <v>0</v>
      </c>
      <c r="R720" s="182">
        <f>SUM('2.CAD NCCF'!R720,'3.USD NCCF'!R720,'4.EUR NCCF'!R720,'5.GBP NCCF'!R720,'6.Other(Incld) NCCF'!R720)</f>
        <v>0</v>
      </c>
      <c r="S720" s="182">
        <f>SUM('2.CAD NCCF'!S720,'3.USD NCCF'!S720,'4.EUR NCCF'!S720,'5.GBP NCCF'!S720,'6.Other(Incld) NCCF'!S720)</f>
        <v>0</v>
      </c>
      <c r="T720" s="182">
        <f>SUM('2.CAD NCCF'!T720,'3.USD NCCF'!T720,'4.EUR NCCF'!T720,'5.GBP NCCF'!T720,'6.Other(Incld) NCCF'!T720)</f>
        <v>0</v>
      </c>
      <c r="U720" s="178">
        <f>SUM('2.CAD NCCF'!U720,'3.USD NCCF'!U720,'4.EUR NCCF'!U720,'5.GBP NCCF'!U720,'6.Other(Incld) NCCF'!U720)</f>
        <v>0</v>
      </c>
      <c r="V720" s="183">
        <f>SUM('2.CAD NCCF'!V720,'3.USD NCCF'!V720,'4.EUR NCCF'!V720,'5.GBP NCCF'!V720,'6.Other(Incld) NCCF'!V720)</f>
        <v>0</v>
      </c>
      <c r="W720" s="243">
        <f>SUM('2.CAD NCCF'!W720,'3.USD NCCF'!W720,'4.EUR NCCF'!W720,'5.GBP NCCF'!W720,'6.Other(Incld) NCCF'!W720)</f>
        <v>0</v>
      </c>
      <c r="Y720" s="367"/>
    </row>
    <row r="721" spans="2:40" s="72" customFormat="1" outlineLevel="1" x14ac:dyDescent="0.2">
      <c r="B721" s="25"/>
      <c r="C721" s="23"/>
      <c r="D721" s="23"/>
      <c r="E721" s="24"/>
      <c r="F721" s="176" t="s">
        <v>343</v>
      </c>
      <c r="G721" s="190">
        <f>SUM('2.CAD NCCF'!G721,'3.USD NCCF'!G721,'4.EUR NCCF'!G721,'5.GBP NCCF'!G721,'6.Other(Incld) NCCF'!G721)</f>
        <v>0</v>
      </c>
      <c r="H721" s="242">
        <f>SUM('2.CAD NCCF'!H721,'3.USD NCCF'!H721,'4.EUR NCCF'!H721,'5.GBP NCCF'!H721,'6.Other(Incld) NCCF'!H721)</f>
        <v>0</v>
      </c>
      <c r="I721" s="179">
        <f>SUM('2.CAD NCCF'!I721,'3.USD NCCF'!I721,'4.EUR NCCF'!I721,'5.GBP NCCF'!I721,'6.Other(Incld) NCCF'!I721)</f>
        <v>0</v>
      </c>
      <c r="J721" s="179">
        <f>SUM('2.CAD NCCF'!J721,'3.USD NCCF'!J721,'4.EUR NCCF'!J721,'5.GBP NCCF'!J721,'6.Other(Incld) NCCF'!J721)</f>
        <v>0</v>
      </c>
      <c r="K721" s="180">
        <f>SUM('2.CAD NCCF'!K721,'3.USD NCCF'!K721,'4.EUR NCCF'!K721,'5.GBP NCCF'!K721,'6.Other(Incld) NCCF'!K721)</f>
        <v>0</v>
      </c>
      <c r="L721" s="196">
        <f>SUM('2.CAD NCCF'!L721,'3.USD NCCF'!L721,'4.EUR NCCF'!L721,'5.GBP NCCF'!L721,'6.Other(Incld) NCCF'!L721)</f>
        <v>0</v>
      </c>
      <c r="M721" s="182">
        <f>SUM('2.CAD NCCF'!M721,'3.USD NCCF'!M721,'4.EUR NCCF'!M721,'5.GBP NCCF'!M721,'6.Other(Incld) NCCF'!M721)</f>
        <v>0</v>
      </c>
      <c r="N721" s="182">
        <f>SUM('2.CAD NCCF'!N721,'3.USD NCCF'!N721,'4.EUR NCCF'!N721,'5.GBP NCCF'!N721,'6.Other(Incld) NCCF'!N721)</f>
        <v>0</v>
      </c>
      <c r="O721" s="182">
        <f>SUM('2.CAD NCCF'!O721,'3.USD NCCF'!O721,'4.EUR NCCF'!O721,'5.GBP NCCF'!O721,'6.Other(Incld) NCCF'!O721)</f>
        <v>0</v>
      </c>
      <c r="P721" s="182">
        <f>SUM('2.CAD NCCF'!P721,'3.USD NCCF'!P721,'4.EUR NCCF'!P721,'5.GBP NCCF'!P721,'6.Other(Incld) NCCF'!P721)</f>
        <v>0</v>
      </c>
      <c r="Q721" s="182">
        <f>SUM('2.CAD NCCF'!Q721,'3.USD NCCF'!Q721,'4.EUR NCCF'!Q721,'5.GBP NCCF'!Q721,'6.Other(Incld) NCCF'!Q721)</f>
        <v>0</v>
      </c>
      <c r="R721" s="182">
        <f>SUM('2.CAD NCCF'!R721,'3.USD NCCF'!R721,'4.EUR NCCF'!R721,'5.GBP NCCF'!R721,'6.Other(Incld) NCCF'!R721)</f>
        <v>0</v>
      </c>
      <c r="S721" s="182">
        <f>SUM('2.CAD NCCF'!S721,'3.USD NCCF'!S721,'4.EUR NCCF'!S721,'5.GBP NCCF'!S721,'6.Other(Incld) NCCF'!S721)</f>
        <v>0</v>
      </c>
      <c r="T721" s="182">
        <f>SUM('2.CAD NCCF'!T721,'3.USD NCCF'!T721,'4.EUR NCCF'!T721,'5.GBP NCCF'!T721,'6.Other(Incld) NCCF'!T721)</f>
        <v>0</v>
      </c>
      <c r="U721" s="178">
        <f>SUM('2.CAD NCCF'!U721,'3.USD NCCF'!U721,'4.EUR NCCF'!U721,'5.GBP NCCF'!U721,'6.Other(Incld) NCCF'!U721)</f>
        <v>0</v>
      </c>
      <c r="V721" s="183">
        <f>SUM('2.CAD NCCF'!V721,'3.USD NCCF'!V721,'4.EUR NCCF'!V721,'5.GBP NCCF'!V721,'6.Other(Incld) NCCF'!V721)</f>
        <v>0</v>
      </c>
      <c r="W721" s="243">
        <f>SUM('2.CAD NCCF'!W721,'3.USD NCCF'!W721,'4.EUR NCCF'!W721,'5.GBP NCCF'!W721,'6.Other(Incld) NCCF'!W721)</f>
        <v>0</v>
      </c>
      <c r="Y721" s="367"/>
    </row>
    <row r="722" spans="2:40" s="72" customFormat="1" x14ac:dyDescent="0.2">
      <c r="B722" s="25"/>
      <c r="C722" s="23"/>
      <c r="D722" s="23"/>
      <c r="E722" s="24" t="s">
        <v>344</v>
      </c>
      <c r="F722" s="24"/>
      <c r="G722" s="69">
        <f t="shared" ref="G722:W722" si="160">SUBTOTAL(9,G723:G724)</f>
        <v>0</v>
      </c>
      <c r="H722" s="70">
        <f t="shared" si="160"/>
        <v>0</v>
      </c>
      <c r="I722" s="66">
        <f t="shared" si="160"/>
        <v>0</v>
      </c>
      <c r="J722" s="66">
        <f t="shared" si="160"/>
        <v>0</v>
      </c>
      <c r="K722" s="67">
        <f t="shared" si="160"/>
        <v>0</v>
      </c>
      <c r="L722" s="34">
        <f t="shared" si="160"/>
        <v>0</v>
      </c>
      <c r="M722" s="34">
        <f t="shared" si="160"/>
        <v>0</v>
      </c>
      <c r="N722" s="34">
        <f t="shared" si="160"/>
        <v>0</v>
      </c>
      <c r="O722" s="34">
        <f t="shared" si="160"/>
        <v>0</v>
      </c>
      <c r="P722" s="34">
        <f t="shared" si="160"/>
        <v>0</v>
      </c>
      <c r="Q722" s="34">
        <f t="shared" si="160"/>
        <v>0</v>
      </c>
      <c r="R722" s="34">
        <f t="shared" si="160"/>
        <v>0</v>
      </c>
      <c r="S722" s="34">
        <f t="shared" si="160"/>
        <v>0</v>
      </c>
      <c r="T722" s="34">
        <f t="shared" si="160"/>
        <v>0</v>
      </c>
      <c r="U722" s="34">
        <f t="shared" si="160"/>
        <v>0</v>
      </c>
      <c r="V722" s="34">
        <f t="shared" si="160"/>
        <v>0</v>
      </c>
      <c r="W722" s="33">
        <f t="shared" si="160"/>
        <v>0</v>
      </c>
      <c r="Y722" s="370"/>
    </row>
    <row r="723" spans="2:40" s="72" customFormat="1" outlineLevel="1" x14ac:dyDescent="0.2">
      <c r="B723" s="25"/>
      <c r="C723" s="23"/>
      <c r="D723" s="23"/>
      <c r="E723" s="24"/>
      <c r="F723" s="176" t="s">
        <v>345</v>
      </c>
      <c r="G723" s="190">
        <f>SUM('2.CAD NCCF'!G723,'3.USD NCCF'!G723,'4.EUR NCCF'!G723,'5.GBP NCCF'!G723,'6.Other(Incld) NCCF'!G723)</f>
        <v>0</v>
      </c>
      <c r="H723" s="242">
        <f>SUM('2.CAD NCCF'!H723,'3.USD NCCF'!H723,'4.EUR NCCF'!H723,'5.GBP NCCF'!H723,'6.Other(Incld) NCCF'!H723)</f>
        <v>0</v>
      </c>
      <c r="I723" s="179">
        <f>SUM('2.CAD NCCF'!I723,'3.USD NCCF'!I723,'4.EUR NCCF'!I723,'5.GBP NCCF'!I723,'6.Other(Incld) NCCF'!I723)</f>
        <v>0</v>
      </c>
      <c r="J723" s="179">
        <f>SUM('2.CAD NCCF'!J723,'3.USD NCCF'!J723,'4.EUR NCCF'!J723,'5.GBP NCCF'!J723,'6.Other(Incld) NCCF'!J723)</f>
        <v>0</v>
      </c>
      <c r="K723" s="180">
        <f>SUM('2.CAD NCCF'!K723,'3.USD NCCF'!K723,'4.EUR NCCF'!K723,'5.GBP NCCF'!K723,'6.Other(Incld) NCCF'!K723)</f>
        <v>0</v>
      </c>
      <c r="L723" s="196">
        <f>SUM('2.CAD NCCF'!L723,'3.USD NCCF'!L723,'4.EUR NCCF'!L723,'5.GBP NCCF'!L723,'6.Other(Incld) NCCF'!L723)</f>
        <v>0</v>
      </c>
      <c r="M723" s="182">
        <f>SUM('2.CAD NCCF'!M723,'3.USD NCCF'!M723,'4.EUR NCCF'!M723,'5.GBP NCCF'!M723,'6.Other(Incld) NCCF'!M723)</f>
        <v>0</v>
      </c>
      <c r="N723" s="182">
        <f>SUM('2.CAD NCCF'!N723,'3.USD NCCF'!N723,'4.EUR NCCF'!N723,'5.GBP NCCF'!N723,'6.Other(Incld) NCCF'!N723)</f>
        <v>0</v>
      </c>
      <c r="O723" s="182">
        <f>SUM('2.CAD NCCF'!O723,'3.USD NCCF'!O723,'4.EUR NCCF'!O723,'5.GBP NCCF'!O723,'6.Other(Incld) NCCF'!O723)</f>
        <v>0</v>
      </c>
      <c r="P723" s="182">
        <f>SUM('2.CAD NCCF'!P723,'3.USD NCCF'!P723,'4.EUR NCCF'!P723,'5.GBP NCCF'!P723,'6.Other(Incld) NCCF'!P723)</f>
        <v>0</v>
      </c>
      <c r="Q723" s="182">
        <f>SUM('2.CAD NCCF'!Q723,'3.USD NCCF'!Q723,'4.EUR NCCF'!Q723,'5.GBP NCCF'!Q723,'6.Other(Incld) NCCF'!Q723)</f>
        <v>0</v>
      </c>
      <c r="R723" s="182">
        <f>SUM('2.CAD NCCF'!R723,'3.USD NCCF'!R723,'4.EUR NCCF'!R723,'5.GBP NCCF'!R723,'6.Other(Incld) NCCF'!R723)</f>
        <v>0</v>
      </c>
      <c r="S723" s="182">
        <f>SUM('2.CAD NCCF'!S723,'3.USD NCCF'!S723,'4.EUR NCCF'!S723,'5.GBP NCCF'!S723,'6.Other(Incld) NCCF'!S723)</f>
        <v>0</v>
      </c>
      <c r="T723" s="182">
        <f>SUM('2.CAD NCCF'!T723,'3.USD NCCF'!T723,'4.EUR NCCF'!T723,'5.GBP NCCF'!T723,'6.Other(Incld) NCCF'!T723)</f>
        <v>0</v>
      </c>
      <c r="U723" s="178">
        <f>SUM('2.CAD NCCF'!U723,'3.USD NCCF'!U723,'4.EUR NCCF'!U723,'5.GBP NCCF'!U723,'6.Other(Incld) NCCF'!U723)</f>
        <v>0</v>
      </c>
      <c r="V723" s="183">
        <f>SUM('2.CAD NCCF'!V723,'3.USD NCCF'!V723,'4.EUR NCCF'!V723,'5.GBP NCCF'!V723,'6.Other(Incld) NCCF'!V723)</f>
        <v>0</v>
      </c>
      <c r="W723" s="243">
        <f>SUM('2.CAD NCCF'!W723,'3.USD NCCF'!W723,'4.EUR NCCF'!W723,'5.GBP NCCF'!W723,'6.Other(Incld) NCCF'!W723)</f>
        <v>0</v>
      </c>
      <c r="Y723" s="367"/>
    </row>
    <row r="724" spans="2:40" s="72" customFormat="1" outlineLevel="1" x14ac:dyDescent="0.2">
      <c r="B724" s="25"/>
      <c r="C724" s="23"/>
      <c r="D724" s="23"/>
      <c r="E724" s="24"/>
      <c r="F724" s="176" t="s">
        <v>346</v>
      </c>
      <c r="G724" s="190">
        <f>SUM('2.CAD NCCF'!G724,'3.USD NCCF'!G724,'4.EUR NCCF'!G724,'5.GBP NCCF'!G724,'6.Other(Incld) NCCF'!G724)</f>
        <v>0</v>
      </c>
      <c r="H724" s="242">
        <f>SUM('2.CAD NCCF'!H724,'3.USD NCCF'!H724,'4.EUR NCCF'!H724,'5.GBP NCCF'!H724,'6.Other(Incld) NCCF'!H724)</f>
        <v>0</v>
      </c>
      <c r="I724" s="179">
        <f>SUM('2.CAD NCCF'!I724,'3.USD NCCF'!I724,'4.EUR NCCF'!I724,'5.GBP NCCF'!I724,'6.Other(Incld) NCCF'!I724)</f>
        <v>0</v>
      </c>
      <c r="J724" s="179">
        <f>SUM('2.CAD NCCF'!J724,'3.USD NCCF'!J724,'4.EUR NCCF'!J724,'5.GBP NCCF'!J724,'6.Other(Incld) NCCF'!J724)</f>
        <v>0</v>
      </c>
      <c r="K724" s="180">
        <f>SUM('2.CAD NCCF'!K724,'3.USD NCCF'!K724,'4.EUR NCCF'!K724,'5.GBP NCCF'!K724,'6.Other(Incld) NCCF'!K724)</f>
        <v>0</v>
      </c>
      <c r="L724" s="196">
        <f>SUM('2.CAD NCCF'!L724,'3.USD NCCF'!L724,'4.EUR NCCF'!L724,'5.GBP NCCF'!L724,'6.Other(Incld) NCCF'!L724)</f>
        <v>0</v>
      </c>
      <c r="M724" s="182">
        <f>SUM('2.CAD NCCF'!M724,'3.USD NCCF'!M724,'4.EUR NCCF'!M724,'5.GBP NCCF'!M724,'6.Other(Incld) NCCF'!M724)</f>
        <v>0</v>
      </c>
      <c r="N724" s="182">
        <f>SUM('2.CAD NCCF'!N724,'3.USD NCCF'!N724,'4.EUR NCCF'!N724,'5.GBP NCCF'!N724,'6.Other(Incld) NCCF'!N724)</f>
        <v>0</v>
      </c>
      <c r="O724" s="182">
        <f>SUM('2.CAD NCCF'!O724,'3.USD NCCF'!O724,'4.EUR NCCF'!O724,'5.GBP NCCF'!O724,'6.Other(Incld) NCCF'!O724)</f>
        <v>0</v>
      </c>
      <c r="P724" s="182">
        <f>SUM('2.CAD NCCF'!P724,'3.USD NCCF'!P724,'4.EUR NCCF'!P724,'5.GBP NCCF'!P724,'6.Other(Incld) NCCF'!P724)</f>
        <v>0</v>
      </c>
      <c r="Q724" s="182">
        <f>SUM('2.CAD NCCF'!Q724,'3.USD NCCF'!Q724,'4.EUR NCCF'!Q724,'5.GBP NCCF'!Q724,'6.Other(Incld) NCCF'!Q724)</f>
        <v>0</v>
      </c>
      <c r="R724" s="182">
        <f>SUM('2.CAD NCCF'!R724,'3.USD NCCF'!R724,'4.EUR NCCF'!R724,'5.GBP NCCF'!R724,'6.Other(Incld) NCCF'!R724)</f>
        <v>0</v>
      </c>
      <c r="S724" s="182">
        <f>SUM('2.CAD NCCF'!S724,'3.USD NCCF'!S724,'4.EUR NCCF'!S724,'5.GBP NCCF'!S724,'6.Other(Incld) NCCF'!S724)</f>
        <v>0</v>
      </c>
      <c r="T724" s="182">
        <f>SUM('2.CAD NCCF'!T724,'3.USD NCCF'!T724,'4.EUR NCCF'!T724,'5.GBP NCCF'!T724,'6.Other(Incld) NCCF'!T724)</f>
        <v>0</v>
      </c>
      <c r="U724" s="178">
        <f>SUM('2.CAD NCCF'!U724,'3.USD NCCF'!U724,'4.EUR NCCF'!U724,'5.GBP NCCF'!U724,'6.Other(Incld) NCCF'!U724)</f>
        <v>0</v>
      </c>
      <c r="V724" s="183">
        <f>SUM('2.CAD NCCF'!V724,'3.USD NCCF'!V724,'4.EUR NCCF'!V724,'5.GBP NCCF'!V724,'6.Other(Incld) NCCF'!V724)</f>
        <v>0</v>
      </c>
      <c r="W724" s="243">
        <f>SUM('2.CAD NCCF'!W724,'3.USD NCCF'!W724,'4.EUR NCCF'!W724,'5.GBP NCCF'!W724,'6.Other(Incld) NCCF'!W724)</f>
        <v>0</v>
      </c>
      <c r="Y724" s="367"/>
    </row>
    <row r="725" spans="2:40" s="72" customFormat="1" x14ac:dyDescent="0.2">
      <c r="B725" s="25"/>
      <c r="C725" s="23"/>
      <c r="D725" s="23" t="s">
        <v>63</v>
      </c>
      <c r="E725" s="24"/>
      <c r="F725" s="24"/>
      <c r="G725" s="69">
        <f t="shared" ref="G725:W725" si="161">SUBTOTAL(9,G726:G728)</f>
        <v>0</v>
      </c>
      <c r="H725" s="70">
        <f t="shared" si="161"/>
        <v>0</v>
      </c>
      <c r="I725" s="66">
        <f t="shared" si="161"/>
        <v>0</v>
      </c>
      <c r="J725" s="66">
        <f t="shared" si="161"/>
        <v>0</v>
      </c>
      <c r="K725" s="67">
        <f t="shared" si="161"/>
        <v>0</v>
      </c>
      <c r="L725" s="34">
        <f t="shared" si="161"/>
        <v>0</v>
      </c>
      <c r="M725" s="34">
        <f t="shared" si="161"/>
        <v>0</v>
      </c>
      <c r="N725" s="34">
        <f t="shared" si="161"/>
        <v>0</v>
      </c>
      <c r="O725" s="34">
        <f t="shared" si="161"/>
        <v>0</v>
      </c>
      <c r="P725" s="34">
        <f t="shared" si="161"/>
        <v>0</v>
      </c>
      <c r="Q725" s="34">
        <f t="shared" si="161"/>
        <v>0</v>
      </c>
      <c r="R725" s="34">
        <f t="shared" si="161"/>
        <v>0</v>
      </c>
      <c r="S725" s="34">
        <f t="shared" si="161"/>
        <v>0</v>
      </c>
      <c r="T725" s="34">
        <f t="shared" si="161"/>
        <v>0</v>
      </c>
      <c r="U725" s="34">
        <f t="shared" si="161"/>
        <v>0</v>
      </c>
      <c r="V725" s="34">
        <f t="shared" si="161"/>
        <v>0</v>
      </c>
      <c r="W725" s="33">
        <f t="shared" si="161"/>
        <v>0</v>
      </c>
      <c r="Y725" s="370"/>
    </row>
    <row r="726" spans="2:40" s="72" customFormat="1" outlineLevel="1" x14ac:dyDescent="0.2">
      <c r="B726" s="25"/>
      <c r="C726" s="23"/>
      <c r="D726" s="23"/>
      <c r="E726" s="24"/>
      <c r="F726" s="176" t="s">
        <v>190</v>
      </c>
      <c r="G726" s="190">
        <f>SUM('2.CAD NCCF'!G726,'3.USD NCCF'!G726,'4.EUR NCCF'!G726,'5.GBP NCCF'!G726,'6.Other(Incld) NCCF'!G726)</f>
        <v>0</v>
      </c>
      <c r="H726" s="242">
        <f>SUM('2.CAD NCCF'!H726,'3.USD NCCF'!H726,'4.EUR NCCF'!H726,'5.GBP NCCF'!H726,'6.Other(Incld) NCCF'!H726)</f>
        <v>0</v>
      </c>
      <c r="I726" s="179">
        <f>SUM('2.CAD NCCF'!I726,'3.USD NCCF'!I726,'4.EUR NCCF'!I726,'5.GBP NCCF'!I726,'6.Other(Incld) NCCF'!I726)</f>
        <v>0</v>
      </c>
      <c r="J726" s="179">
        <f>SUM('2.CAD NCCF'!J726,'3.USD NCCF'!J726,'4.EUR NCCF'!J726,'5.GBP NCCF'!J726,'6.Other(Incld) NCCF'!J726)</f>
        <v>0</v>
      </c>
      <c r="K726" s="180">
        <f>SUM('2.CAD NCCF'!K726,'3.USD NCCF'!K726,'4.EUR NCCF'!K726,'5.GBP NCCF'!K726,'6.Other(Incld) NCCF'!K726)</f>
        <v>0</v>
      </c>
      <c r="L726" s="196">
        <f>SUM('2.CAD NCCF'!L726,'3.USD NCCF'!L726,'4.EUR NCCF'!L726,'5.GBP NCCF'!L726,'6.Other(Incld) NCCF'!L726)</f>
        <v>0</v>
      </c>
      <c r="M726" s="182">
        <f>SUM('2.CAD NCCF'!M726,'3.USD NCCF'!M726,'4.EUR NCCF'!M726,'5.GBP NCCF'!M726,'6.Other(Incld) NCCF'!M726)</f>
        <v>0</v>
      </c>
      <c r="N726" s="182">
        <f>SUM('2.CAD NCCF'!N726,'3.USD NCCF'!N726,'4.EUR NCCF'!N726,'5.GBP NCCF'!N726,'6.Other(Incld) NCCF'!N726)</f>
        <v>0</v>
      </c>
      <c r="O726" s="182">
        <f>SUM('2.CAD NCCF'!O726,'3.USD NCCF'!O726,'4.EUR NCCF'!O726,'5.GBP NCCF'!O726,'6.Other(Incld) NCCF'!O726)</f>
        <v>0</v>
      </c>
      <c r="P726" s="182">
        <f>SUM('2.CAD NCCF'!P726,'3.USD NCCF'!P726,'4.EUR NCCF'!P726,'5.GBP NCCF'!P726,'6.Other(Incld) NCCF'!P726)</f>
        <v>0</v>
      </c>
      <c r="Q726" s="182">
        <f>SUM('2.CAD NCCF'!Q726,'3.USD NCCF'!Q726,'4.EUR NCCF'!Q726,'5.GBP NCCF'!Q726,'6.Other(Incld) NCCF'!Q726)</f>
        <v>0</v>
      </c>
      <c r="R726" s="182">
        <f>SUM('2.CAD NCCF'!R726,'3.USD NCCF'!R726,'4.EUR NCCF'!R726,'5.GBP NCCF'!R726,'6.Other(Incld) NCCF'!R726)</f>
        <v>0</v>
      </c>
      <c r="S726" s="182">
        <f>SUM('2.CAD NCCF'!S726,'3.USD NCCF'!S726,'4.EUR NCCF'!S726,'5.GBP NCCF'!S726,'6.Other(Incld) NCCF'!S726)</f>
        <v>0</v>
      </c>
      <c r="T726" s="182">
        <f>SUM('2.CAD NCCF'!T726,'3.USD NCCF'!T726,'4.EUR NCCF'!T726,'5.GBP NCCF'!T726,'6.Other(Incld) NCCF'!T726)</f>
        <v>0</v>
      </c>
      <c r="U726" s="178">
        <f>SUM('2.CAD NCCF'!U726,'3.USD NCCF'!U726,'4.EUR NCCF'!U726,'5.GBP NCCF'!U726,'6.Other(Incld) NCCF'!U726)</f>
        <v>0</v>
      </c>
      <c r="V726" s="183">
        <f>SUM('2.CAD NCCF'!V726,'3.USD NCCF'!V726,'4.EUR NCCF'!V726,'5.GBP NCCF'!V726,'6.Other(Incld) NCCF'!V726)</f>
        <v>0</v>
      </c>
      <c r="W726" s="243">
        <f>SUM('2.CAD NCCF'!W726,'3.USD NCCF'!W726,'4.EUR NCCF'!W726,'5.GBP NCCF'!W726,'6.Other(Incld) NCCF'!W726)</f>
        <v>0</v>
      </c>
      <c r="Y726" s="367"/>
    </row>
    <row r="727" spans="2:40" s="72" customFormat="1" outlineLevel="1" x14ac:dyDescent="0.2">
      <c r="B727" s="25"/>
      <c r="C727" s="23"/>
      <c r="D727" s="23"/>
      <c r="E727" s="24"/>
      <c r="F727" s="176" t="s">
        <v>191</v>
      </c>
      <c r="G727" s="190">
        <f>SUM('2.CAD NCCF'!G727,'3.USD NCCF'!G727,'4.EUR NCCF'!G727,'5.GBP NCCF'!G727,'6.Other(Incld) NCCF'!G727)</f>
        <v>0</v>
      </c>
      <c r="H727" s="242">
        <f>SUM('2.CAD NCCF'!H727,'3.USD NCCF'!H727,'4.EUR NCCF'!H727,'5.GBP NCCF'!H727,'6.Other(Incld) NCCF'!H727)</f>
        <v>0</v>
      </c>
      <c r="I727" s="179">
        <f>SUM('2.CAD NCCF'!I727,'3.USD NCCF'!I727,'4.EUR NCCF'!I727,'5.GBP NCCF'!I727,'6.Other(Incld) NCCF'!I727)</f>
        <v>0</v>
      </c>
      <c r="J727" s="179">
        <f>SUM('2.CAD NCCF'!J727,'3.USD NCCF'!J727,'4.EUR NCCF'!J727,'5.GBP NCCF'!J727,'6.Other(Incld) NCCF'!J727)</f>
        <v>0</v>
      </c>
      <c r="K727" s="180">
        <f>SUM('2.CAD NCCF'!K727,'3.USD NCCF'!K727,'4.EUR NCCF'!K727,'5.GBP NCCF'!K727,'6.Other(Incld) NCCF'!K727)</f>
        <v>0</v>
      </c>
      <c r="L727" s="196">
        <f>SUM('2.CAD NCCF'!L727,'3.USD NCCF'!L727,'4.EUR NCCF'!L727,'5.GBP NCCF'!L727,'6.Other(Incld) NCCF'!L727)</f>
        <v>0</v>
      </c>
      <c r="M727" s="182">
        <f>SUM('2.CAD NCCF'!M727,'3.USD NCCF'!M727,'4.EUR NCCF'!M727,'5.GBP NCCF'!M727,'6.Other(Incld) NCCF'!M727)</f>
        <v>0</v>
      </c>
      <c r="N727" s="182">
        <f>SUM('2.CAD NCCF'!N727,'3.USD NCCF'!N727,'4.EUR NCCF'!N727,'5.GBP NCCF'!N727,'6.Other(Incld) NCCF'!N727)</f>
        <v>0</v>
      </c>
      <c r="O727" s="182">
        <f>SUM('2.CAD NCCF'!O727,'3.USD NCCF'!O727,'4.EUR NCCF'!O727,'5.GBP NCCF'!O727,'6.Other(Incld) NCCF'!O727)</f>
        <v>0</v>
      </c>
      <c r="P727" s="182">
        <f>SUM('2.CAD NCCF'!P727,'3.USD NCCF'!P727,'4.EUR NCCF'!P727,'5.GBP NCCF'!P727,'6.Other(Incld) NCCF'!P727)</f>
        <v>0</v>
      </c>
      <c r="Q727" s="182">
        <f>SUM('2.CAD NCCF'!Q727,'3.USD NCCF'!Q727,'4.EUR NCCF'!Q727,'5.GBP NCCF'!Q727,'6.Other(Incld) NCCF'!Q727)</f>
        <v>0</v>
      </c>
      <c r="R727" s="182">
        <f>SUM('2.CAD NCCF'!R727,'3.USD NCCF'!R727,'4.EUR NCCF'!R727,'5.GBP NCCF'!R727,'6.Other(Incld) NCCF'!R727)</f>
        <v>0</v>
      </c>
      <c r="S727" s="182">
        <f>SUM('2.CAD NCCF'!S727,'3.USD NCCF'!S727,'4.EUR NCCF'!S727,'5.GBP NCCF'!S727,'6.Other(Incld) NCCF'!S727)</f>
        <v>0</v>
      </c>
      <c r="T727" s="182">
        <f>SUM('2.CAD NCCF'!T727,'3.USD NCCF'!T727,'4.EUR NCCF'!T727,'5.GBP NCCF'!T727,'6.Other(Incld) NCCF'!T727)</f>
        <v>0</v>
      </c>
      <c r="U727" s="178">
        <f>SUM('2.CAD NCCF'!U727,'3.USD NCCF'!U727,'4.EUR NCCF'!U727,'5.GBP NCCF'!U727,'6.Other(Incld) NCCF'!U727)</f>
        <v>0</v>
      </c>
      <c r="V727" s="183">
        <f>SUM('2.CAD NCCF'!V727,'3.USD NCCF'!V727,'4.EUR NCCF'!V727,'5.GBP NCCF'!V727,'6.Other(Incld) NCCF'!V727)</f>
        <v>0</v>
      </c>
      <c r="W727" s="243">
        <f>SUM('2.CAD NCCF'!W727,'3.USD NCCF'!W727,'4.EUR NCCF'!W727,'5.GBP NCCF'!W727,'6.Other(Incld) NCCF'!W727)</f>
        <v>0</v>
      </c>
      <c r="Y727" s="367"/>
    </row>
    <row r="728" spans="2:40" s="72" customFormat="1" outlineLevel="1" x14ac:dyDescent="0.2">
      <c r="B728" s="25"/>
      <c r="C728" s="23"/>
      <c r="D728" s="23"/>
      <c r="E728" s="24"/>
      <c r="F728" s="176" t="s">
        <v>189</v>
      </c>
      <c r="G728" s="190">
        <f>SUM('2.CAD NCCF'!G728,'3.USD NCCF'!G728,'4.EUR NCCF'!G728,'5.GBP NCCF'!G728,'6.Other(Incld) NCCF'!G728)</f>
        <v>0</v>
      </c>
      <c r="H728" s="242">
        <f>SUM('2.CAD NCCF'!H728,'3.USD NCCF'!H728,'4.EUR NCCF'!H728,'5.GBP NCCF'!H728,'6.Other(Incld) NCCF'!H728)</f>
        <v>0</v>
      </c>
      <c r="I728" s="179">
        <f>SUM('2.CAD NCCF'!I728,'3.USD NCCF'!I728,'4.EUR NCCF'!I728,'5.GBP NCCF'!I728,'6.Other(Incld) NCCF'!I728)</f>
        <v>0</v>
      </c>
      <c r="J728" s="179">
        <f>SUM('2.CAD NCCF'!J728,'3.USD NCCF'!J728,'4.EUR NCCF'!J728,'5.GBP NCCF'!J728,'6.Other(Incld) NCCF'!J728)</f>
        <v>0</v>
      </c>
      <c r="K728" s="180">
        <f>SUM('2.CAD NCCF'!K728,'3.USD NCCF'!K728,'4.EUR NCCF'!K728,'5.GBP NCCF'!K728,'6.Other(Incld) NCCF'!K728)</f>
        <v>0</v>
      </c>
      <c r="L728" s="196">
        <f>SUM('2.CAD NCCF'!L728,'3.USD NCCF'!L728,'4.EUR NCCF'!L728,'5.GBP NCCF'!L728,'6.Other(Incld) NCCF'!L728)</f>
        <v>0</v>
      </c>
      <c r="M728" s="182">
        <f>SUM('2.CAD NCCF'!M728,'3.USD NCCF'!M728,'4.EUR NCCF'!M728,'5.GBP NCCF'!M728,'6.Other(Incld) NCCF'!M728)</f>
        <v>0</v>
      </c>
      <c r="N728" s="182">
        <f>SUM('2.CAD NCCF'!N728,'3.USD NCCF'!N728,'4.EUR NCCF'!N728,'5.GBP NCCF'!N728,'6.Other(Incld) NCCF'!N728)</f>
        <v>0</v>
      </c>
      <c r="O728" s="182">
        <f>SUM('2.CAD NCCF'!O728,'3.USD NCCF'!O728,'4.EUR NCCF'!O728,'5.GBP NCCF'!O728,'6.Other(Incld) NCCF'!O728)</f>
        <v>0</v>
      </c>
      <c r="P728" s="182">
        <f>SUM('2.CAD NCCF'!P728,'3.USD NCCF'!P728,'4.EUR NCCF'!P728,'5.GBP NCCF'!P728,'6.Other(Incld) NCCF'!P728)</f>
        <v>0</v>
      </c>
      <c r="Q728" s="182">
        <f>SUM('2.CAD NCCF'!Q728,'3.USD NCCF'!Q728,'4.EUR NCCF'!Q728,'5.GBP NCCF'!Q728,'6.Other(Incld) NCCF'!Q728)</f>
        <v>0</v>
      </c>
      <c r="R728" s="182">
        <f>SUM('2.CAD NCCF'!R728,'3.USD NCCF'!R728,'4.EUR NCCF'!R728,'5.GBP NCCF'!R728,'6.Other(Incld) NCCF'!R728)</f>
        <v>0</v>
      </c>
      <c r="S728" s="182">
        <f>SUM('2.CAD NCCF'!S728,'3.USD NCCF'!S728,'4.EUR NCCF'!S728,'5.GBP NCCF'!S728,'6.Other(Incld) NCCF'!S728)</f>
        <v>0</v>
      </c>
      <c r="T728" s="182">
        <f>SUM('2.CAD NCCF'!T728,'3.USD NCCF'!T728,'4.EUR NCCF'!T728,'5.GBP NCCF'!T728,'6.Other(Incld) NCCF'!T728)</f>
        <v>0</v>
      </c>
      <c r="U728" s="178">
        <f>SUM('2.CAD NCCF'!U728,'3.USD NCCF'!U728,'4.EUR NCCF'!U728,'5.GBP NCCF'!U728,'6.Other(Incld) NCCF'!U728)</f>
        <v>0</v>
      </c>
      <c r="V728" s="183">
        <f>SUM('2.CAD NCCF'!V728,'3.USD NCCF'!V728,'4.EUR NCCF'!V728,'5.GBP NCCF'!V728,'6.Other(Incld) NCCF'!V728)</f>
        <v>0</v>
      </c>
      <c r="W728" s="243">
        <f>SUM('2.CAD NCCF'!W728,'3.USD NCCF'!W728,'4.EUR NCCF'!W728,'5.GBP NCCF'!W728,'6.Other(Incld) NCCF'!W728)</f>
        <v>0</v>
      </c>
      <c r="Y728" s="367"/>
    </row>
    <row r="729" spans="2:40" s="72" customFormat="1" x14ac:dyDescent="0.2">
      <c r="B729" s="25"/>
      <c r="C729" s="64"/>
      <c r="D729" s="23" t="s">
        <v>192</v>
      </c>
      <c r="E729" s="24"/>
      <c r="F729" s="24"/>
      <c r="G729" s="69">
        <f>SUBTOTAL(9,G730:G731)</f>
        <v>0</v>
      </c>
      <c r="H729" s="70"/>
      <c r="I729" s="66"/>
      <c r="J729" s="66"/>
      <c r="K729" s="66"/>
      <c r="L729" s="51"/>
      <c r="M729" s="34"/>
      <c r="N729" s="34"/>
      <c r="O729" s="34"/>
      <c r="P729" s="34"/>
      <c r="Q729" s="34"/>
      <c r="R729" s="34"/>
      <c r="S729" s="34"/>
      <c r="T729" s="34"/>
      <c r="U729" s="34"/>
      <c r="V729" s="37"/>
      <c r="W729" s="37"/>
      <c r="Y729" s="370"/>
    </row>
    <row r="730" spans="2:40" s="72" customFormat="1" outlineLevel="1" x14ac:dyDescent="0.2">
      <c r="B730" s="25"/>
      <c r="C730" s="23"/>
      <c r="D730" s="23"/>
      <c r="E730" s="24"/>
      <c r="F730" s="176" t="s">
        <v>193</v>
      </c>
      <c r="G730" s="190">
        <f>SUM('2.CAD NCCF'!G730,'3.USD NCCF'!G730,'4.EUR NCCF'!G730,'5.GBP NCCF'!G730,'6.Other(Incld) NCCF'!G730)</f>
        <v>0</v>
      </c>
      <c r="H730" s="70"/>
      <c r="I730" s="66"/>
      <c r="J730" s="66"/>
      <c r="K730" s="66"/>
      <c r="L730" s="51"/>
      <c r="M730" s="34"/>
      <c r="N730" s="34"/>
      <c r="O730" s="34"/>
      <c r="P730" s="34"/>
      <c r="Q730" s="34"/>
      <c r="R730" s="34"/>
      <c r="S730" s="34"/>
      <c r="T730" s="34"/>
      <c r="U730" s="34"/>
      <c r="V730" s="37"/>
      <c r="W730" s="37"/>
      <c r="Y730" s="367"/>
    </row>
    <row r="731" spans="2:40" s="72" customFormat="1" outlineLevel="1" x14ac:dyDescent="0.2">
      <c r="B731" s="25"/>
      <c r="C731" s="23"/>
      <c r="D731" s="23"/>
      <c r="E731" s="24"/>
      <c r="F731" s="176" t="s">
        <v>194</v>
      </c>
      <c r="G731" s="190">
        <f>SUM('2.CAD NCCF'!G731,'3.USD NCCF'!G731,'4.EUR NCCF'!G731,'5.GBP NCCF'!G731,'6.Other(Incld) NCCF'!G731)</f>
        <v>0</v>
      </c>
      <c r="H731" s="70"/>
      <c r="I731" s="66"/>
      <c r="J731" s="66"/>
      <c r="K731" s="66"/>
      <c r="L731" s="51"/>
      <c r="M731" s="34"/>
      <c r="N731" s="34"/>
      <c r="O731" s="34"/>
      <c r="P731" s="34"/>
      <c r="Q731" s="34"/>
      <c r="R731" s="34"/>
      <c r="S731" s="34"/>
      <c r="T731" s="34"/>
      <c r="U731" s="34"/>
      <c r="V731" s="37"/>
      <c r="W731" s="37"/>
      <c r="Y731" s="367"/>
    </row>
    <row r="732" spans="2:40" x14ac:dyDescent="0.2">
      <c r="B732" s="30"/>
      <c r="C732" s="23" t="s">
        <v>151</v>
      </c>
      <c r="D732" s="24"/>
      <c r="E732" s="24"/>
      <c r="F732" s="24"/>
      <c r="G732" s="75"/>
      <c r="H732" s="43"/>
      <c r="I732" s="42"/>
      <c r="J732" s="42"/>
      <c r="K732" s="42"/>
      <c r="L732" s="43"/>
      <c r="M732" s="42"/>
      <c r="N732" s="42"/>
      <c r="O732" s="42"/>
      <c r="P732" s="42"/>
      <c r="Q732" s="42"/>
      <c r="R732" s="42"/>
      <c r="S732" s="42"/>
      <c r="T732" s="42"/>
      <c r="U732" s="42"/>
      <c r="V732" s="44"/>
      <c r="W732" s="44"/>
      <c r="X732" s="72"/>
      <c r="Y732" s="584"/>
      <c r="Z732" s="72"/>
      <c r="AA732" s="72"/>
      <c r="AB732" s="72"/>
      <c r="AC732" s="72"/>
      <c r="AD732" s="72"/>
      <c r="AE732" s="72"/>
      <c r="AF732" s="72"/>
      <c r="AG732" s="72"/>
      <c r="AH732" s="72"/>
      <c r="AI732" s="72"/>
      <c r="AJ732" s="72"/>
      <c r="AK732" s="72"/>
      <c r="AL732" s="72"/>
      <c r="AM732" s="72"/>
      <c r="AN732" s="72"/>
    </row>
    <row r="733" spans="2:40" s="72" customFormat="1" x14ac:dyDescent="0.2">
      <c r="B733" s="25"/>
      <c r="C733" s="23"/>
      <c r="D733" s="65" t="s">
        <v>52</v>
      </c>
      <c r="E733" s="24"/>
      <c r="F733" s="24"/>
      <c r="G733" s="69"/>
      <c r="H733" s="70"/>
      <c r="I733" s="66"/>
      <c r="J733" s="66"/>
      <c r="K733" s="66"/>
      <c r="L733" s="51"/>
      <c r="M733" s="34"/>
      <c r="N733" s="34"/>
      <c r="O733" s="34"/>
      <c r="P733" s="34"/>
      <c r="Q733" s="34"/>
      <c r="R733" s="34"/>
      <c r="S733" s="34"/>
      <c r="T733" s="34"/>
      <c r="U733" s="34"/>
      <c r="V733" s="37"/>
      <c r="W733" s="37"/>
      <c r="Y733" s="368"/>
    </row>
    <row r="734" spans="2:40" s="72" customFormat="1" x14ac:dyDescent="0.2">
      <c r="B734" s="25"/>
      <c r="C734" s="23"/>
      <c r="D734" s="23"/>
      <c r="E734" s="24" t="s">
        <v>153</v>
      </c>
      <c r="F734" s="24"/>
      <c r="G734" s="69">
        <f t="shared" ref="G734:W734" si="162">SUBTOTAL(9,G735:G738)</f>
        <v>0</v>
      </c>
      <c r="H734" s="70">
        <f t="shared" si="162"/>
        <v>0</v>
      </c>
      <c r="I734" s="66">
        <f t="shared" si="162"/>
        <v>0</v>
      </c>
      <c r="J734" s="66">
        <f t="shared" si="162"/>
        <v>0</v>
      </c>
      <c r="K734" s="67">
        <f t="shared" si="162"/>
        <v>0</v>
      </c>
      <c r="L734" s="34">
        <f t="shared" si="162"/>
        <v>0</v>
      </c>
      <c r="M734" s="34">
        <f t="shared" si="162"/>
        <v>0</v>
      </c>
      <c r="N734" s="34">
        <f t="shared" si="162"/>
        <v>0</v>
      </c>
      <c r="O734" s="34">
        <f t="shared" si="162"/>
        <v>0</v>
      </c>
      <c r="P734" s="34">
        <f t="shared" si="162"/>
        <v>0</v>
      </c>
      <c r="Q734" s="34">
        <f t="shared" si="162"/>
        <v>0</v>
      </c>
      <c r="R734" s="34">
        <f t="shared" si="162"/>
        <v>0</v>
      </c>
      <c r="S734" s="34">
        <f t="shared" si="162"/>
        <v>0</v>
      </c>
      <c r="T734" s="34">
        <f t="shared" si="162"/>
        <v>0</v>
      </c>
      <c r="U734" s="34">
        <f t="shared" si="162"/>
        <v>0</v>
      </c>
      <c r="V734" s="34">
        <f t="shared" si="162"/>
        <v>0</v>
      </c>
      <c r="W734" s="33">
        <f t="shared" si="162"/>
        <v>0</v>
      </c>
      <c r="Y734" s="583"/>
    </row>
    <row r="735" spans="2:40" s="72" customFormat="1" outlineLevel="1" x14ac:dyDescent="0.2">
      <c r="B735" s="25"/>
      <c r="C735" s="23"/>
      <c r="D735" s="23"/>
      <c r="E735" s="24"/>
      <c r="F735" s="176" t="s">
        <v>154</v>
      </c>
      <c r="G735" s="190">
        <f>SUM('2.CAD NCCF'!G735,'3.USD NCCF'!G735,'4.EUR NCCF'!G735,'5.GBP NCCF'!G735,'6.Other(Incld) NCCF'!G735)</f>
        <v>0</v>
      </c>
      <c r="H735" s="242">
        <f>SUM('2.CAD NCCF'!H735,'3.USD NCCF'!H735,'4.EUR NCCF'!H735,'5.GBP NCCF'!H735,'6.Other(Incld) NCCF'!H735)</f>
        <v>0</v>
      </c>
      <c r="I735" s="179">
        <f>SUM('2.CAD NCCF'!I735,'3.USD NCCF'!I735,'4.EUR NCCF'!I735,'5.GBP NCCF'!I735,'6.Other(Incld) NCCF'!I735)</f>
        <v>0</v>
      </c>
      <c r="J735" s="179">
        <f>SUM('2.CAD NCCF'!J735,'3.USD NCCF'!J735,'4.EUR NCCF'!J735,'5.GBP NCCF'!J735,'6.Other(Incld) NCCF'!J735)</f>
        <v>0</v>
      </c>
      <c r="K735" s="180">
        <f>SUM('2.CAD NCCF'!K735,'3.USD NCCF'!K735,'4.EUR NCCF'!K735,'5.GBP NCCF'!K735,'6.Other(Incld) NCCF'!K735)</f>
        <v>0</v>
      </c>
      <c r="L735" s="196">
        <f>SUM('2.CAD NCCF'!L735,'3.USD NCCF'!L735,'4.EUR NCCF'!L735,'5.GBP NCCF'!L735,'6.Other(Incld) NCCF'!L735)</f>
        <v>0</v>
      </c>
      <c r="M735" s="182">
        <f>SUM('2.CAD NCCF'!M735,'3.USD NCCF'!M735,'4.EUR NCCF'!M735,'5.GBP NCCF'!M735,'6.Other(Incld) NCCF'!M735)</f>
        <v>0</v>
      </c>
      <c r="N735" s="182">
        <f>SUM('2.CAD NCCF'!N735,'3.USD NCCF'!N735,'4.EUR NCCF'!N735,'5.GBP NCCF'!N735,'6.Other(Incld) NCCF'!N735)</f>
        <v>0</v>
      </c>
      <c r="O735" s="182">
        <f>SUM('2.CAD NCCF'!O735,'3.USD NCCF'!O735,'4.EUR NCCF'!O735,'5.GBP NCCF'!O735,'6.Other(Incld) NCCF'!O735)</f>
        <v>0</v>
      </c>
      <c r="P735" s="182">
        <f>SUM('2.CAD NCCF'!P735,'3.USD NCCF'!P735,'4.EUR NCCF'!P735,'5.GBP NCCF'!P735,'6.Other(Incld) NCCF'!P735)</f>
        <v>0</v>
      </c>
      <c r="Q735" s="182">
        <f>SUM('2.CAD NCCF'!Q735,'3.USD NCCF'!Q735,'4.EUR NCCF'!Q735,'5.GBP NCCF'!Q735,'6.Other(Incld) NCCF'!Q735)</f>
        <v>0</v>
      </c>
      <c r="R735" s="182">
        <f>SUM('2.CAD NCCF'!R735,'3.USD NCCF'!R735,'4.EUR NCCF'!R735,'5.GBP NCCF'!R735,'6.Other(Incld) NCCF'!R735)</f>
        <v>0</v>
      </c>
      <c r="S735" s="182">
        <f>SUM('2.CAD NCCF'!S735,'3.USD NCCF'!S735,'4.EUR NCCF'!S735,'5.GBP NCCF'!S735,'6.Other(Incld) NCCF'!S735)</f>
        <v>0</v>
      </c>
      <c r="T735" s="182">
        <f>SUM('2.CAD NCCF'!T735,'3.USD NCCF'!T735,'4.EUR NCCF'!T735,'5.GBP NCCF'!T735,'6.Other(Incld) NCCF'!T735)</f>
        <v>0</v>
      </c>
      <c r="U735" s="178">
        <f>SUM('2.CAD NCCF'!U735,'3.USD NCCF'!U735,'4.EUR NCCF'!U735,'5.GBP NCCF'!U735,'6.Other(Incld) NCCF'!U735)</f>
        <v>0</v>
      </c>
      <c r="V735" s="183">
        <f>SUM('2.CAD NCCF'!V735,'3.USD NCCF'!V735,'4.EUR NCCF'!V735,'5.GBP NCCF'!V735,'6.Other(Incld) NCCF'!V735)</f>
        <v>0</v>
      </c>
      <c r="W735" s="243">
        <f>SUM('2.CAD NCCF'!W735,'3.USD NCCF'!W735,'4.EUR NCCF'!W735,'5.GBP NCCF'!W735,'6.Other(Incld) NCCF'!W735)</f>
        <v>0</v>
      </c>
      <c r="Y735" s="367"/>
    </row>
    <row r="736" spans="2:40" s="72" customFormat="1" outlineLevel="1" x14ac:dyDescent="0.2">
      <c r="B736" s="25"/>
      <c r="C736" s="23"/>
      <c r="D736" s="23"/>
      <c r="E736" s="24"/>
      <c r="F736" s="176" t="s">
        <v>155</v>
      </c>
      <c r="G736" s="190">
        <f>SUM('2.CAD NCCF'!G736,'3.USD NCCF'!G736,'4.EUR NCCF'!G736,'5.GBP NCCF'!G736,'6.Other(Incld) NCCF'!G736)</f>
        <v>0</v>
      </c>
      <c r="H736" s="242">
        <f>SUM('2.CAD NCCF'!H736,'3.USD NCCF'!H736,'4.EUR NCCF'!H736,'5.GBP NCCF'!H736,'6.Other(Incld) NCCF'!H736)</f>
        <v>0</v>
      </c>
      <c r="I736" s="179">
        <f>SUM('2.CAD NCCF'!I736,'3.USD NCCF'!I736,'4.EUR NCCF'!I736,'5.GBP NCCF'!I736,'6.Other(Incld) NCCF'!I736)</f>
        <v>0</v>
      </c>
      <c r="J736" s="179">
        <f>SUM('2.CAD NCCF'!J736,'3.USD NCCF'!J736,'4.EUR NCCF'!J736,'5.GBP NCCF'!J736,'6.Other(Incld) NCCF'!J736)</f>
        <v>0</v>
      </c>
      <c r="K736" s="180">
        <f>SUM('2.CAD NCCF'!K736,'3.USD NCCF'!K736,'4.EUR NCCF'!K736,'5.GBP NCCF'!K736,'6.Other(Incld) NCCF'!K736)</f>
        <v>0</v>
      </c>
      <c r="L736" s="196">
        <f>SUM('2.CAD NCCF'!L736,'3.USD NCCF'!L736,'4.EUR NCCF'!L736,'5.GBP NCCF'!L736,'6.Other(Incld) NCCF'!L736)</f>
        <v>0</v>
      </c>
      <c r="M736" s="182">
        <f>SUM('2.CAD NCCF'!M736,'3.USD NCCF'!M736,'4.EUR NCCF'!M736,'5.GBP NCCF'!M736,'6.Other(Incld) NCCF'!M736)</f>
        <v>0</v>
      </c>
      <c r="N736" s="182">
        <f>SUM('2.CAD NCCF'!N736,'3.USD NCCF'!N736,'4.EUR NCCF'!N736,'5.GBP NCCF'!N736,'6.Other(Incld) NCCF'!N736)</f>
        <v>0</v>
      </c>
      <c r="O736" s="182">
        <f>SUM('2.CAD NCCF'!O736,'3.USD NCCF'!O736,'4.EUR NCCF'!O736,'5.GBP NCCF'!O736,'6.Other(Incld) NCCF'!O736)</f>
        <v>0</v>
      </c>
      <c r="P736" s="182">
        <f>SUM('2.CAD NCCF'!P736,'3.USD NCCF'!P736,'4.EUR NCCF'!P736,'5.GBP NCCF'!P736,'6.Other(Incld) NCCF'!P736)</f>
        <v>0</v>
      </c>
      <c r="Q736" s="182">
        <f>SUM('2.CAD NCCF'!Q736,'3.USD NCCF'!Q736,'4.EUR NCCF'!Q736,'5.GBP NCCF'!Q736,'6.Other(Incld) NCCF'!Q736)</f>
        <v>0</v>
      </c>
      <c r="R736" s="182">
        <f>SUM('2.CAD NCCF'!R736,'3.USD NCCF'!R736,'4.EUR NCCF'!R736,'5.GBP NCCF'!R736,'6.Other(Incld) NCCF'!R736)</f>
        <v>0</v>
      </c>
      <c r="S736" s="182">
        <f>SUM('2.CAD NCCF'!S736,'3.USD NCCF'!S736,'4.EUR NCCF'!S736,'5.GBP NCCF'!S736,'6.Other(Incld) NCCF'!S736)</f>
        <v>0</v>
      </c>
      <c r="T736" s="182">
        <f>SUM('2.CAD NCCF'!T736,'3.USD NCCF'!T736,'4.EUR NCCF'!T736,'5.GBP NCCF'!T736,'6.Other(Incld) NCCF'!T736)</f>
        <v>0</v>
      </c>
      <c r="U736" s="178">
        <f>SUM('2.CAD NCCF'!U736,'3.USD NCCF'!U736,'4.EUR NCCF'!U736,'5.GBP NCCF'!U736,'6.Other(Incld) NCCF'!U736)</f>
        <v>0</v>
      </c>
      <c r="V736" s="183">
        <f>SUM('2.CAD NCCF'!V736,'3.USD NCCF'!V736,'4.EUR NCCF'!V736,'5.GBP NCCF'!V736,'6.Other(Incld) NCCF'!V736)</f>
        <v>0</v>
      </c>
      <c r="W736" s="243">
        <f>SUM('2.CAD NCCF'!W736,'3.USD NCCF'!W736,'4.EUR NCCF'!W736,'5.GBP NCCF'!W736,'6.Other(Incld) NCCF'!W736)</f>
        <v>0</v>
      </c>
      <c r="Y736" s="367"/>
    </row>
    <row r="737" spans="2:25" s="72" customFormat="1" outlineLevel="1" x14ac:dyDescent="0.2">
      <c r="B737" s="25"/>
      <c r="C737" s="23"/>
      <c r="D737" s="23"/>
      <c r="E737" s="24"/>
      <c r="F737" s="176" t="s">
        <v>156</v>
      </c>
      <c r="G737" s="190">
        <f>SUM('2.CAD NCCF'!G737,'3.USD NCCF'!G737,'4.EUR NCCF'!G737,'5.GBP NCCF'!G737,'6.Other(Incld) NCCF'!G737)</f>
        <v>0</v>
      </c>
      <c r="H737" s="242">
        <f>SUM('2.CAD NCCF'!H737,'3.USD NCCF'!H737,'4.EUR NCCF'!H737,'5.GBP NCCF'!H737,'6.Other(Incld) NCCF'!H737)</f>
        <v>0</v>
      </c>
      <c r="I737" s="179">
        <f>SUM('2.CAD NCCF'!I737,'3.USD NCCF'!I737,'4.EUR NCCF'!I737,'5.GBP NCCF'!I737,'6.Other(Incld) NCCF'!I737)</f>
        <v>0</v>
      </c>
      <c r="J737" s="179">
        <f>SUM('2.CAD NCCF'!J737,'3.USD NCCF'!J737,'4.EUR NCCF'!J737,'5.GBP NCCF'!J737,'6.Other(Incld) NCCF'!J737)</f>
        <v>0</v>
      </c>
      <c r="K737" s="180">
        <f>SUM('2.CAD NCCF'!K737,'3.USD NCCF'!K737,'4.EUR NCCF'!K737,'5.GBP NCCF'!K737,'6.Other(Incld) NCCF'!K737)</f>
        <v>0</v>
      </c>
      <c r="L737" s="196">
        <f>SUM('2.CAD NCCF'!L737,'3.USD NCCF'!L737,'4.EUR NCCF'!L737,'5.GBP NCCF'!L737,'6.Other(Incld) NCCF'!L737)</f>
        <v>0</v>
      </c>
      <c r="M737" s="182">
        <f>SUM('2.CAD NCCF'!M737,'3.USD NCCF'!M737,'4.EUR NCCF'!M737,'5.GBP NCCF'!M737,'6.Other(Incld) NCCF'!M737)</f>
        <v>0</v>
      </c>
      <c r="N737" s="182">
        <f>SUM('2.CAD NCCF'!N737,'3.USD NCCF'!N737,'4.EUR NCCF'!N737,'5.GBP NCCF'!N737,'6.Other(Incld) NCCF'!N737)</f>
        <v>0</v>
      </c>
      <c r="O737" s="182">
        <f>SUM('2.CAD NCCF'!O737,'3.USD NCCF'!O737,'4.EUR NCCF'!O737,'5.GBP NCCF'!O737,'6.Other(Incld) NCCF'!O737)</f>
        <v>0</v>
      </c>
      <c r="P737" s="182">
        <f>SUM('2.CAD NCCF'!P737,'3.USD NCCF'!P737,'4.EUR NCCF'!P737,'5.GBP NCCF'!P737,'6.Other(Incld) NCCF'!P737)</f>
        <v>0</v>
      </c>
      <c r="Q737" s="182">
        <f>SUM('2.CAD NCCF'!Q737,'3.USD NCCF'!Q737,'4.EUR NCCF'!Q737,'5.GBP NCCF'!Q737,'6.Other(Incld) NCCF'!Q737)</f>
        <v>0</v>
      </c>
      <c r="R737" s="182">
        <f>SUM('2.CAD NCCF'!R737,'3.USD NCCF'!R737,'4.EUR NCCF'!R737,'5.GBP NCCF'!R737,'6.Other(Incld) NCCF'!R737)</f>
        <v>0</v>
      </c>
      <c r="S737" s="182">
        <f>SUM('2.CAD NCCF'!S737,'3.USD NCCF'!S737,'4.EUR NCCF'!S737,'5.GBP NCCF'!S737,'6.Other(Incld) NCCF'!S737)</f>
        <v>0</v>
      </c>
      <c r="T737" s="182">
        <f>SUM('2.CAD NCCF'!T737,'3.USD NCCF'!T737,'4.EUR NCCF'!T737,'5.GBP NCCF'!T737,'6.Other(Incld) NCCF'!T737)</f>
        <v>0</v>
      </c>
      <c r="U737" s="178">
        <f>SUM('2.CAD NCCF'!U737,'3.USD NCCF'!U737,'4.EUR NCCF'!U737,'5.GBP NCCF'!U737,'6.Other(Incld) NCCF'!U737)</f>
        <v>0</v>
      </c>
      <c r="V737" s="183">
        <f>SUM('2.CAD NCCF'!V737,'3.USD NCCF'!V737,'4.EUR NCCF'!V737,'5.GBP NCCF'!V737,'6.Other(Incld) NCCF'!V737)</f>
        <v>0</v>
      </c>
      <c r="W737" s="243">
        <f>SUM('2.CAD NCCF'!W737,'3.USD NCCF'!W737,'4.EUR NCCF'!W737,'5.GBP NCCF'!W737,'6.Other(Incld) NCCF'!W737)</f>
        <v>0</v>
      </c>
      <c r="Y737" s="367"/>
    </row>
    <row r="738" spans="2:25" s="72" customFormat="1" outlineLevel="1" x14ac:dyDescent="0.2">
      <c r="B738" s="25"/>
      <c r="C738" s="23"/>
      <c r="D738" s="23"/>
      <c r="E738" s="24"/>
      <c r="F738" s="176" t="s">
        <v>197</v>
      </c>
      <c r="G738" s="190">
        <f>SUM('2.CAD NCCF'!G738,'3.USD NCCF'!G738,'4.EUR NCCF'!G738,'5.GBP NCCF'!G738,'6.Other(Incld) NCCF'!G738)</f>
        <v>0</v>
      </c>
      <c r="H738" s="242">
        <f>SUM('2.CAD NCCF'!H738,'3.USD NCCF'!H738,'4.EUR NCCF'!H738,'5.GBP NCCF'!H738,'6.Other(Incld) NCCF'!H738)</f>
        <v>0</v>
      </c>
      <c r="I738" s="179">
        <f>SUM('2.CAD NCCF'!I738,'3.USD NCCF'!I738,'4.EUR NCCF'!I738,'5.GBP NCCF'!I738,'6.Other(Incld) NCCF'!I738)</f>
        <v>0</v>
      </c>
      <c r="J738" s="179">
        <f>SUM('2.CAD NCCF'!J738,'3.USD NCCF'!J738,'4.EUR NCCF'!J738,'5.GBP NCCF'!J738,'6.Other(Incld) NCCF'!J738)</f>
        <v>0</v>
      </c>
      <c r="K738" s="180">
        <f>SUM('2.CAD NCCF'!K738,'3.USD NCCF'!K738,'4.EUR NCCF'!K738,'5.GBP NCCF'!K738,'6.Other(Incld) NCCF'!K738)</f>
        <v>0</v>
      </c>
      <c r="L738" s="196">
        <f>SUM('2.CAD NCCF'!L738,'3.USD NCCF'!L738,'4.EUR NCCF'!L738,'5.GBP NCCF'!L738,'6.Other(Incld) NCCF'!L738)</f>
        <v>0</v>
      </c>
      <c r="M738" s="182">
        <f>SUM('2.CAD NCCF'!M738,'3.USD NCCF'!M738,'4.EUR NCCF'!M738,'5.GBP NCCF'!M738,'6.Other(Incld) NCCF'!M738)</f>
        <v>0</v>
      </c>
      <c r="N738" s="182">
        <f>SUM('2.CAD NCCF'!N738,'3.USD NCCF'!N738,'4.EUR NCCF'!N738,'5.GBP NCCF'!N738,'6.Other(Incld) NCCF'!N738)</f>
        <v>0</v>
      </c>
      <c r="O738" s="182">
        <f>SUM('2.CAD NCCF'!O738,'3.USD NCCF'!O738,'4.EUR NCCF'!O738,'5.GBP NCCF'!O738,'6.Other(Incld) NCCF'!O738)</f>
        <v>0</v>
      </c>
      <c r="P738" s="182">
        <f>SUM('2.CAD NCCF'!P738,'3.USD NCCF'!P738,'4.EUR NCCF'!P738,'5.GBP NCCF'!P738,'6.Other(Incld) NCCF'!P738)</f>
        <v>0</v>
      </c>
      <c r="Q738" s="182">
        <f>SUM('2.CAD NCCF'!Q738,'3.USD NCCF'!Q738,'4.EUR NCCF'!Q738,'5.GBP NCCF'!Q738,'6.Other(Incld) NCCF'!Q738)</f>
        <v>0</v>
      </c>
      <c r="R738" s="182">
        <f>SUM('2.CAD NCCF'!R738,'3.USD NCCF'!R738,'4.EUR NCCF'!R738,'5.GBP NCCF'!R738,'6.Other(Incld) NCCF'!R738)</f>
        <v>0</v>
      </c>
      <c r="S738" s="182">
        <f>SUM('2.CAD NCCF'!S738,'3.USD NCCF'!S738,'4.EUR NCCF'!S738,'5.GBP NCCF'!S738,'6.Other(Incld) NCCF'!S738)</f>
        <v>0</v>
      </c>
      <c r="T738" s="182">
        <f>SUM('2.CAD NCCF'!T738,'3.USD NCCF'!T738,'4.EUR NCCF'!T738,'5.GBP NCCF'!T738,'6.Other(Incld) NCCF'!T738)</f>
        <v>0</v>
      </c>
      <c r="U738" s="178">
        <f>SUM('2.CAD NCCF'!U738,'3.USD NCCF'!U738,'4.EUR NCCF'!U738,'5.GBP NCCF'!U738,'6.Other(Incld) NCCF'!U738)</f>
        <v>0</v>
      </c>
      <c r="V738" s="183">
        <f>SUM('2.CAD NCCF'!V738,'3.USD NCCF'!V738,'4.EUR NCCF'!V738,'5.GBP NCCF'!V738,'6.Other(Incld) NCCF'!V738)</f>
        <v>0</v>
      </c>
      <c r="W738" s="243">
        <f>SUM('2.CAD NCCF'!W738,'3.USD NCCF'!W738,'4.EUR NCCF'!W738,'5.GBP NCCF'!W738,'6.Other(Incld) NCCF'!W738)</f>
        <v>0</v>
      </c>
      <c r="Y738" s="367"/>
    </row>
    <row r="739" spans="2:25" s="72" customFormat="1" x14ac:dyDescent="0.2">
      <c r="B739" s="25"/>
      <c r="C739" s="23"/>
      <c r="D739" s="23"/>
      <c r="E739" s="24" t="s">
        <v>157</v>
      </c>
      <c r="F739" s="24"/>
      <c r="G739" s="69">
        <f t="shared" ref="G739:W739" si="163">SUBTOTAL(9,G740:G743)</f>
        <v>0</v>
      </c>
      <c r="H739" s="70">
        <f t="shared" si="163"/>
        <v>0</v>
      </c>
      <c r="I739" s="66">
        <f t="shared" si="163"/>
        <v>0</v>
      </c>
      <c r="J739" s="66">
        <f t="shared" si="163"/>
        <v>0</v>
      </c>
      <c r="K739" s="67">
        <f t="shared" si="163"/>
        <v>0</v>
      </c>
      <c r="L739" s="34">
        <f t="shared" si="163"/>
        <v>0</v>
      </c>
      <c r="M739" s="34">
        <f t="shared" si="163"/>
        <v>0</v>
      </c>
      <c r="N739" s="34">
        <f t="shared" si="163"/>
        <v>0</v>
      </c>
      <c r="O739" s="34">
        <f t="shared" si="163"/>
        <v>0</v>
      </c>
      <c r="P739" s="34">
        <f t="shared" si="163"/>
        <v>0</v>
      </c>
      <c r="Q739" s="34">
        <f t="shared" si="163"/>
        <v>0</v>
      </c>
      <c r="R739" s="34">
        <f t="shared" si="163"/>
        <v>0</v>
      </c>
      <c r="S739" s="34">
        <f t="shared" si="163"/>
        <v>0</v>
      </c>
      <c r="T739" s="34">
        <f t="shared" si="163"/>
        <v>0</v>
      </c>
      <c r="U739" s="34">
        <f t="shared" si="163"/>
        <v>0</v>
      </c>
      <c r="V739" s="34">
        <f t="shared" si="163"/>
        <v>0</v>
      </c>
      <c r="W739" s="33">
        <f t="shared" si="163"/>
        <v>0</v>
      </c>
      <c r="Y739" s="370"/>
    </row>
    <row r="740" spans="2:25" s="72" customFormat="1" outlineLevel="1" x14ac:dyDescent="0.2">
      <c r="B740" s="25"/>
      <c r="C740" s="23"/>
      <c r="D740" s="23"/>
      <c r="E740" s="24"/>
      <c r="F740" s="176" t="s">
        <v>158</v>
      </c>
      <c r="G740" s="190">
        <f>SUM('2.CAD NCCF'!G740,'3.USD NCCF'!G740,'4.EUR NCCF'!G740,'5.GBP NCCF'!G740,'6.Other(Incld) NCCF'!G740)</f>
        <v>0</v>
      </c>
      <c r="H740" s="242">
        <f>SUM('2.CAD NCCF'!H740,'3.USD NCCF'!H740,'4.EUR NCCF'!H740,'5.GBP NCCF'!H740,'6.Other(Incld) NCCF'!H740)</f>
        <v>0</v>
      </c>
      <c r="I740" s="179">
        <f>SUM('2.CAD NCCF'!I740,'3.USD NCCF'!I740,'4.EUR NCCF'!I740,'5.GBP NCCF'!I740,'6.Other(Incld) NCCF'!I740)</f>
        <v>0</v>
      </c>
      <c r="J740" s="179">
        <f>SUM('2.CAD NCCF'!J740,'3.USD NCCF'!J740,'4.EUR NCCF'!J740,'5.GBP NCCF'!J740,'6.Other(Incld) NCCF'!J740)</f>
        <v>0</v>
      </c>
      <c r="K740" s="180">
        <f>SUM('2.CAD NCCF'!K740,'3.USD NCCF'!K740,'4.EUR NCCF'!K740,'5.GBP NCCF'!K740,'6.Other(Incld) NCCF'!K740)</f>
        <v>0</v>
      </c>
      <c r="L740" s="196">
        <f>SUM('2.CAD NCCF'!L740,'3.USD NCCF'!L740,'4.EUR NCCF'!L740,'5.GBP NCCF'!L740,'6.Other(Incld) NCCF'!L740)</f>
        <v>0</v>
      </c>
      <c r="M740" s="182">
        <f>SUM('2.CAD NCCF'!M740,'3.USD NCCF'!M740,'4.EUR NCCF'!M740,'5.GBP NCCF'!M740,'6.Other(Incld) NCCF'!M740)</f>
        <v>0</v>
      </c>
      <c r="N740" s="182">
        <f>SUM('2.CAD NCCF'!N740,'3.USD NCCF'!N740,'4.EUR NCCF'!N740,'5.GBP NCCF'!N740,'6.Other(Incld) NCCF'!N740)</f>
        <v>0</v>
      </c>
      <c r="O740" s="182">
        <f>SUM('2.CAD NCCF'!O740,'3.USD NCCF'!O740,'4.EUR NCCF'!O740,'5.GBP NCCF'!O740,'6.Other(Incld) NCCF'!O740)</f>
        <v>0</v>
      </c>
      <c r="P740" s="182">
        <f>SUM('2.CAD NCCF'!P740,'3.USD NCCF'!P740,'4.EUR NCCF'!P740,'5.GBP NCCF'!P740,'6.Other(Incld) NCCF'!P740)</f>
        <v>0</v>
      </c>
      <c r="Q740" s="182">
        <f>SUM('2.CAD NCCF'!Q740,'3.USD NCCF'!Q740,'4.EUR NCCF'!Q740,'5.GBP NCCF'!Q740,'6.Other(Incld) NCCF'!Q740)</f>
        <v>0</v>
      </c>
      <c r="R740" s="182">
        <f>SUM('2.CAD NCCF'!R740,'3.USD NCCF'!R740,'4.EUR NCCF'!R740,'5.GBP NCCF'!R740,'6.Other(Incld) NCCF'!R740)</f>
        <v>0</v>
      </c>
      <c r="S740" s="182">
        <f>SUM('2.CAD NCCF'!S740,'3.USD NCCF'!S740,'4.EUR NCCF'!S740,'5.GBP NCCF'!S740,'6.Other(Incld) NCCF'!S740)</f>
        <v>0</v>
      </c>
      <c r="T740" s="182">
        <f>SUM('2.CAD NCCF'!T740,'3.USD NCCF'!T740,'4.EUR NCCF'!T740,'5.GBP NCCF'!T740,'6.Other(Incld) NCCF'!T740)</f>
        <v>0</v>
      </c>
      <c r="U740" s="178">
        <f>SUM('2.CAD NCCF'!U740,'3.USD NCCF'!U740,'4.EUR NCCF'!U740,'5.GBP NCCF'!U740,'6.Other(Incld) NCCF'!U740)</f>
        <v>0</v>
      </c>
      <c r="V740" s="183">
        <f>SUM('2.CAD NCCF'!V740,'3.USD NCCF'!V740,'4.EUR NCCF'!V740,'5.GBP NCCF'!V740,'6.Other(Incld) NCCF'!V740)</f>
        <v>0</v>
      </c>
      <c r="W740" s="243">
        <f>SUM('2.CAD NCCF'!W740,'3.USD NCCF'!W740,'4.EUR NCCF'!W740,'5.GBP NCCF'!W740,'6.Other(Incld) NCCF'!W740)</f>
        <v>0</v>
      </c>
      <c r="Y740" s="367"/>
    </row>
    <row r="741" spans="2:25" s="72" customFormat="1" outlineLevel="1" x14ac:dyDescent="0.2">
      <c r="B741" s="25"/>
      <c r="C741" s="23"/>
      <c r="D741" s="23"/>
      <c r="E741" s="24"/>
      <c r="F741" s="176" t="s">
        <v>159</v>
      </c>
      <c r="G741" s="190">
        <f>SUM('2.CAD NCCF'!G741,'3.USD NCCF'!G741,'4.EUR NCCF'!G741,'5.GBP NCCF'!G741,'6.Other(Incld) NCCF'!G741)</f>
        <v>0</v>
      </c>
      <c r="H741" s="242">
        <f>SUM('2.CAD NCCF'!H741,'3.USD NCCF'!H741,'4.EUR NCCF'!H741,'5.GBP NCCF'!H741,'6.Other(Incld) NCCF'!H741)</f>
        <v>0</v>
      </c>
      <c r="I741" s="179">
        <f>SUM('2.CAD NCCF'!I741,'3.USD NCCF'!I741,'4.EUR NCCF'!I741,'5.GBP NCCF'!I741,'6.Other(Incld) NCCF'!I741)</f>
        <v>0</v>
      </c>
      <c r="J741" s="179">
        <f>SUM('2.CAD NCCF'!J741,'3.USD NCCF'!J741,'4.EUR NCCF'!J741,'5.GBP NCCF'!J741,'6.Other(Incld) NCCF'!J741)</f>
        <v>0</v>
      </c>
      <c r="K741" s="180">
        <f>SUM('2.CAD NCCF'!K741,'3.USD NCCF'!K741,'4.EUR NCCF'!K741,'5.GBP NCCF'!K741,'6.Other(Incld) NCCF'!K741)</f>
        <v>0</v>
      </c>
      <c r="L741" s="196">
        <f>SUM('2.CAD NCCF'!L741,'3.USD NCCF'!L741,'4.EUR NCCF'!L741,'5.GBP NCCF'!L741,'6.Other(Incld) NCCF'!L741)</f>
        <v>0</v>
      </c>
      <c r="M741" s="182">
        <f>SUM('2.CAD NCCF'!M741,'3.USD NCCF'!M741,'4.EUR NCCF'!M741,'5.GBP NCCF'!M741,'6.Other(Incld) NCCF'!M741)</f>
        <v>0</v>
      </c>
      <c r="N741" s="182">
        <f>SUM('2.CAD NCCF'!N741,'3.USD NCCF'!N741,'4.EUR NCCF'!N741,'5.GBP NCCF'!N741,'6.Other(Incld) NCCF'!N741)</f>
        <v>0</v>
      </c>
      <c r="O741" s="182">
        <f>SUM('2.CAD NCCF'!O741,'3.USD NCCF'!O741,'4.EUR NCCF'!O741,'5.GBP NCCF'!O741,'6.Other(Incld) NCCF'!O741)</f>
        <v>0</v>
      </c>
      <c r="P741" s="182">
        <f>SUM('2.CAD NCCF'!P741,'3.USD NCCF'!P741,'4.EUR NCCF'!P741,'5.GBP NCCF'!P741,'6.Other(Incld) NCCF'!P741)</f>
        <v>0</v>
      </c>
      <c r="Q741" s="182">
        <f>SUM('2.CAD NCCF'!Q741,'3.USD NCCF'!Q741,'4.EUR NCCF'!Q741,'5.GBP NCCF'!Q741,'6.Other(Incld) NCCF'!Q741)</f>
        <v>0</v>
      </c>
      <c r="R741" s="182">
        <f>SUM('2.CAD NCCF'!R741,'3.USD NCCF'!R741,'4.EUR NCCF'!R741,'5.GBP NCCF'!R741,'6.Other(Incld) NCCF'!R741)</f>
        <v>0</v>
      </c>
      <c r="S741" s="182">
        <f>SUM('2.CAD NCCF'!S741,'3.USD NCCF'!S741,'4.EUR NCCF'!S741,'5.GBP NCCF'!S741,'6.Other(Incld) NCCF'!S741)</f>
        <v>0</v>
      </c>
      <c r="T741" s="182">
        <f>SUM('2.CAD NCCF'!T741,'3.USD NCCF'!T741,'4.EUR NCCF'!T741,'5.GBP NCCF'!T741,'6.Other(Incld) NCCF'!T741)</f>
        <v>0</v>
      </c>
      <c r="U741" s="178">
        <f>SUM('2.CAD NCCF'!U741,'3.USD NCCF'!U741,'4.EUR NCCF'!U741,'5.GBP NCCF'!U741,'6.Other(Incld) NCCF'!U741)</f>
        <v>0</v>
      </c>
      <c r="V741" s="183">
        <f>SUM('2.CAD NCCF'!V741,'3.USD NCCF'!V741,'4.EUR NCCF'!V741,'5.GBP NCCF'!V741,'6.Other(Incld) NCCF'!V741)</f>
        <v>0</v>
      </c>
      <c r="W741" s="243">
        <f>SUM('2.CAD NCCF'!W741,'3.USD NCCF'!W741,'4.EUR NCCF'!W741,'5.GBP NCCF'!W741,'6.Other(Incld) NCCF'!W741)</f>
        <v>0</v>
      </c>
      <c r="Y741" s="367"/>
    </row>
    <row r="742" spans="2:25" s="72" customFormat="1" outlineLevel="1" x14ac:dyDescent="0.2">
      <c r="B742" s="25"/>
      <c r="C742" s="23"/>
      <c r="D742" s="23"/>
      <c r="E742" s="24"/>
      <c r="F742" s="176" t="s">
        <v>160</v>
      </c>
      <c r="G742" s="190">
        <f>SUM('2.CAD NCCF'!G742,'3.USD NCCF'!G742,'4.EUR NCCF'!G742,'5.GBP NCCF'!G742,'6.Other(Incld) NCCF'!G742)</f>
        <v>0</v>
      </c>
      <c r="H742" s="242">
        <f>SUM('2.CAD NCCF'!H742,'3.USD NCCF'!H742,'4.EUR NCCF'!H742,'5.GBP NCCF'!H742,'6.Other(Incld) NCCF'!H742)</f>
        <v>0</v>
      </c>
      <c r="I742" s="179">
        <f>SUM('2.CAD NCCF'!I742,'3.USD NCCF'!I742,'4.EUR NCCF'!I742,'5.GBP NCCF'!I742,'6.Other(Incld) NCCF'!I742)</f>
        <v>0</v>
      </c>
      <c r="J742" s="179">
        <f>SUM('2.CAD NCCF'!J742,'3.USD NCCF'!J742,'4.EUR NCCF'!J742,'5.GBP NCCF'!J742,'6.Other(Incld) NCCF'!J742)</f>
        <v>0</v>
      </c>
      <c r="K742" s="180">
        <f>SUM('2.CAD NCCF'!K742,'3.USD NCCF'!K742,'4.EUR NCCF'!K742,'5.GBP NCCF'!K742,'6.Other(Incld) NCCF'!K742)</f>
        <v>0</v>
      </c>
      <c r="L742" s="196">
        <f>SUM('2.CAD NCCF'!L742,'3.USD NCCF'!L742,'4.EUR NCCF'!L742,'5.GBP NCCF'!L742,'6.Other(Incld) NCCF'!L742)</f>
        <v>0</v>
      </c>
      <c r="M742" s="182">
        <f>SUM('2.CAD NCCF'!M742,'3.USD NCCF'!M742,'4.EUR NCCF'!M742,'5.GBP NCCF'!M742,'6.Other(Incld) NCCF'!M742)</f>
        <v>0</v>
      </c>
      <c r="N742" s="182">
        <f>SUM('2.CAD NCCF'!N742,'3.USD NCCF'!N742,'4.EUR NCCF'!N742,'5.GBP NCCF'!N742,'6.Other(Incld) NCCF'!N742)</f>
        <v>0</v>
      </c>
      <c r="O742" s="182">
        <f>SUM('2.CAD NCCF'!O742,'3.USD NCCF'!O742,'4.EUR NCCF'!O742,'5.GBP NCCF'!O742,'6.Other(Incld) NCCF'!O742)</f>
        <v>0</v>
      </c>
      <c r="P742" s="182">
        <f>SUM('2.CAD NCCF'!P742,'3.USD NCCF'!P742,'4.EUR NCCF'!P742,'5.GBP NCCF'!P742,'6.Other(Incld) NCCF'!P742)</f>
        <v>0</v>
      </c>
      <c r="Q742" s="182">
        <f>SUM('2.CAD NCCF'!Q742,'3.USD NCCF'!Q742,'4.EUR NCCF'!Q742,'5.GBP NCCF'!Q742,'6.Other(Incld) NCCF'!Q742)</f>
        <v>0</v>
      </c>
      <c r="R742" s="182">
        <f>SUM('2.CAD NCCF'!R742,'3.USD NCCF'!R742,'4.EUR NCCF'!R742,'5.GBP NCCF'!R742,'6.Other(Incld) NCCF'!R742)</f>
        <v>0</v>
      </c>
      <c r="S742" s="182">
        <f>SUM('2.CAD NCCF'!S742,'3.USD NCCF'!S742,'4.EUR NCCF'!S742,'5.GBP NCCF'!S742,'6.Other(Incld) NCCF'!S742)</f>
        <v>0</v>
      </c>
      <c r="T742" s="182">
        <f>SUM('2.CAD NCCF'!T742,'3.USD NCCF'!T742,'4.EUR NCCF'!T742,'5.GBP NCCF'!T742,'6.Other(Incld) NCCF'!T742)</f>
        <v>0</v>
      </c>
      <c r="U742" s="178">
        <f>SUM('2.CAD NCCF'!U742,'3.USD NCCF'!U742,'4.EUR NCCF'!U742,'5.GBP NCCF'!U742,'6.Other(Incld) NCCF'!U742)</f>
        <v>0</v>
      </c>
      <c r="V742" s="183">
        <f>SUM('2.CAD NCCF'!V742,'3.USD NCCF'!V742,'4.EUR NCCF'!V742,'5.GBP NCCF'!V742,'6.Other(Incld) NCCF'!V742)</f>
        <v>0</v>
      </c>
      <c r="W742" s="243">
        <f>SUM('2.CAD NCCF'!W742,'3.USD NCCF'!W742,'4.EUR NCCF'!W742,'5.GBP NCCF'!W742,'6.Other(Incld) NCCF'!W742)</f>
        <v>0</v>
      </c>
      <c r="Y742" s="367"/>
    </row>
    <row r="743" spans="2:25" s="72" customFormat="1" outlineLevel="1" x14ac:dyDescent="0.2">
      <c r="B743" s="25"/>
      <c r="C743" s="23"/>
      <c r="D743" s="23"/>
      <c r="E743" s="24"/>
      <c r="F743" s="176" t="s">
        <v>198</v>
      </c>
      <c r="G743" s="190">
        <f>SUM('2.CAD NCCF'!G743,'3.USD NCCF'!G743,'4.EUR NCCF'!G743,'5.GBP NCCF'!G743,'6.Other(Incld) NCCF'!G743)</f>
        <v>0</v>
      </c>
      <c r="H743" s="242">
        <f>SUM('2.CAD NCCF'!H743,'3.USD NCCF'!H743,'4.EUR NCCF'!H743,'5.GBP NCCF'!H743,'6.Other(Incld) NCCF'!H743)</f>
        <v>0</v>
      </c>
      <c r="I743" s="179">
        <f>SUM('2.CAD NCCF'!I743,'3.USD NCCF'!I743,'4.EUR NCCF'!I743,'5.GBP NCCF'!I743,'6.Other(Incld) NCCF'!I743)</f>
        <v>0</v>
      </c>
      <c r="J743" s="179">
        <f>SUM('2.CAD NCCF'!J743,'3.USD NCCF'!J743,'4.EUR NCCF'!J743,'5.GBP NCCF'!J743,'6.Other(Incld) NCCF'!J743)</f>
        <v>0</v>
      </c>
      <c r="K743" s="180">
        <f>SUM('2.CAD NCCF'!K743,'3.USD NCCF'!K743,'4.EUR NCCF'!K743,'5.GBP NCCF'!K743,'6.Other(Incld) NCCF'!K743)</f>
        <v>0</v>
      </c>
      <c r="L743" s="196">
        <f>SUM('2.CAD NCCF'!L743,'3.USD NCCF'!L743,'4.EUR NCCF'!L743,'5.GBP NCCF'!L743,'6.Other(Incld) NCCF'!L743)</f>
        <v>0</v>
      </c>
      <c r="M743" s="182">
        <f>SUM('2.CAD NCCF'!M743,'3.USD NCCF'!M743,'4.EUR NCCF'!M743,'5.GBP NCCF'!M743,'6.Other(Incld) NCCF'!M743)</f>
        <v>0</v>
      </c>
      <c r="N743" s="182">
        <f>SUM('2.CAD NCCF'!N743,'3.USD NCCF'!N743,'4.EUR NCCF'!N743,'5.GBP NCCF'!N743,'6.Other(Incld) NCCF'!N743)</f>
        <v>0</v>
      </c>
      <c r="O743" s="182">
        <f>SUM('2.CAD NCCF'!O743,'3.USD NCCF'!O743,'4.EUR NCCF'!O743,'5.GBP NCCF'!O743,'6.Other(Incld) NCCF'!O743)</f>
        <v>0</v>
      </c>
      <c r="P743" s="182">
        <f>SUM('2.CAD NCCF'!P743,'3.USD NCCF'!P743,'4.EUR NCCF'!P743,'5.GBP NCCF'!P743,'6.Other(Incld) NCCF'!P743)</f>
        <v>0</v>
      </c>
      <c r="Q743" s="182">
        <f>SUM('2.CAD NCCF'!Q743,'3.USD NCCF'!Q743,'4.EUR NCCF'!Q743,'5.GBP NCCF'!Q743,'6.Other(Incld) NCCF'!Q743)</f>
        <v>0</v>
      </c>
      <c r="R743" s="182">
        <f>SUM('2.CAD NCCF'!R743,'3.USD NCCF'!R743,'4.EUR NCCF'!R743,'5.GBP NCCF'!R743,'6.Other(Incld) NCCF'!R743)</f>
        <v>0</v>
      </c>
      <c r="S743" s="182">
        <f>SUM('2.CAD NCCF'!S743,'3.USD NCCF'!S743,'4.EUR NCCF'!S743,'5.GBP NCCF'!S743,'6.Other(Incld) NCCF'!S743)</f>
        <v>0</v>
      </c>
      <c r="T743" s="182">
        <f>SUM('2.CAD NCCF'!T743,'3.USD NCCF'!T743,'4.EUR NCCF'!T743,'5.GBP NCCF'!T743,'6.Other(Incld) NCCF'!T743)</f>
        <v>0</v>
      </c>
      <c r="U743" s="178">
        <f>SUM('2.CAD NCCF'!U743,'3.USD NCCF'!U743,'4.EUR NCCF'!U743,'5.GBP NCCF'!U743,'6.Other(Incld) NCCF'!U743)</f>
        <v>0</v>
      </c>
      <c r="V743" s="183">
        <f>SUM('2.CAD NCCF'!V743,'3.USD NCCF'!V743,'4.EUR NCCF'!V743,'5.GBP NCCF'!V743,'6.Other(Incld) NCCF'!V743)</f>
        <v>0</v>
      </c>
      <c r="W743" s="243">
        <f>SUM('2.CAD NCCF'!W743,'3.USD NCCF'!W743,'4.EUR NCCF'!W743,'5.GBP NCCF'!W743,'6.Other(Incld) NCCF'!W743)</f>
        <v>0</v>
      </c>
      <c r="Y743" s="367"/>
    </row>
    <row r="744" spans="2:25" s="72" customFormat="1" x14ac:dyDescent="0.2">
      <c r="B744" s="25"/>
      <c r="C744" s="23"/>
      <c r="D744" s="23"/>
      <c r="E744" s="24" t="s">
        <v>347</v>
      </c>
      <c r="F744" s="24"/>
      <c r="G744" s="69">
        <f t="shared" ref="G744:W744" si="164">SUBTOTAL(9,G745:G748)</f>
        <v>0</v>
      </c>
      <c r="H744" s="70">
        <f t="shared" si="164"/>
        <v>0</v>
      </c>
      <c r="I744" s="66">
        <f t="shared" si="164"/>
        <v>0</v>
      </c>
      <c r="J744" s="66">
        <f t="shared" si="164"/>
        <v>0</v>
      </c>
      <c r="K744" s="67">
        <f t="shared" si="164"/>
        <v>0</v>
      </c>
      <c r="L744" s="34">
        <f t="shared" si="164"/>
        <v>0</v>
      </c>
      <c r="M744" s="34">
        <f t="shared" si="164"/>
        <v>0</v>
      </c>
      <c r="N744" s="34">
        <f t="shared" si="164"/>
        <v>0</v>
      </c>
      <c r="O744" s="34">
        <f t="shared" si="164"/>
        <v>0</v>
      </c>
      <c r="P744" s="34">
        <f t="shared" si="164"/>
        <v>0</v>
      </c>
      <c r="Q744" s="34">
        <f t="shared" si="164"/>
        <v>0</v>
      </c>
      <c r="R744" s="34">
        <f t="shared" si="164"/>
        <v>0</v>
      </c>
      <c r="S744" s="34">
        <f t="shared" si="164"/>
        <v>0</v>
      </c>
      <c r="T744" s="34">
        <f t="shared" si="164"/>
        <v>0</v>
      </c>
      <c r="U744" s="34">
        <f t="shared" si="164"/>
        <v>0</v>
      </c>
      <c r="V744" s="34">
        <f t="shared" si="164"/>
        <v>0</v>
      </c>
      <c r="W744" s="33">
        <f t="shared" si="164"/>
        <v>0</v>
      </c>
      <c r="Y744" s="370"/>
    </row>
    <row r="745" spans="2:25" s="72" customFormat="1" outlineLevel="1" x14ac:dyDescent="0.2">
      <c r="B745" s="25"/>
      <c r="C745" s="23"/>
      <c r="D745" s="23"/>
      <c r="E745" s="24"/>
      <c r="F745" s="176" t="s">
        <v>327</v>
      </c>
      <c r="G745" s="190">
        <f>SUM('2.CAD NCCF'!G745,'3.USD NCCF'!G745,'4.EUR NCCF'!G745,'5.GBP NCCF'!G745,'6.Other(Incld) NCCF'!G745)</f>
        <v>0</v>
      </c>
      <c r="H745" s="242">
        <f>SUM('2.CAD NCCF'!H745,'3.USD NCCF'!H745,'4.EUR NCCF'!H745,'5.GBP NCCF'!H745,'6.Other(Incld) NCCF'!H745)</f>
        <v>0</v>
      </c>
      <c r="I745" s="179">
        <f>SUM('2.CAD NCCF'!I745,'3.USD NCCF'!I745,'4.EUR NCCF'!I745,'5.GBP NCCF'!I745,'6.Other(Incld) NCCF'!I745)</f>
        <v>0</v>
      </c>
      <c r="J745" s="179">
        <f>SUM('2.CAD NCCF'!J745,'3.USD NCCF'!J745,'4.EUR NCCF'!J745,'5.GBP NCCF'!J745,'6.Other(Incld) NCCF'!J745)</f>
        <v>0</v>
      </c>
      <c r="K745" s="180">
        <f>SUM('2.CAD NCCF'!K745,'3.USD NCCF'!K745,'4.EUR NCCF'!K745,'5.GBP NCCF'!K745,'6.Other(Incld) NCCF'!K745)</f>
        <v>0</v>
      </c>
      <c r="L745" s="196">
        <f>SUM('2.CAD NCCF'!L745,'3.USD NCCF'!L745,'4.EUR NCCF'!L745,'5.GBP NCCF'!L745,'6.Other(Incld) NCCF'!L745)</f>
        <v>0</v>
      </c>
      <c r="M745" s="182">
        <f>SUM('2.CAD NCCF'!M745,'3.USD NCCF'!M745,'4.EUR NCCF'!M745,'5.GBP NCCF'!M745,'6.Other(Incld) NCCF'!M745)</f>
        <v>0</v>
      </c>
      <c r="N745" s="182">
        <f>SUM('2.CAD NCCF'!N745,'3.USD NCCF'!N745,'4.EUR NCCF'!N745,'5.GBP NCCF'!N745,'6.Other(Incld) NCCF'!N745)</f>
        <v>0</v>
      </c>
      <c r="O745" s="182">
        <f>SUM('2.CAD NCCF'!O745,'3.USD NCCF'!O745,'4.EUR NCCF'!O745,'5.GBP NCCF'!O745,'6.Other(Incld) NCCF'!O745)</f>
        <v>0</v>
      </c>
      <c r="P745" s="182">
        <f>SUM('2.CAD NCCF'!P745,'3.USD NCCF'!P745,'4.EUR NCCF'!P745,'5.GBP NCCF'!P745,'6.Other(Incld) NCCF'!P745)</f>
        <v>0</v>
      </c>
      <c r="Q745" s="182">
        <f>SUM('2.CAD NCCF'!Q745,'3.USD NCCF'!Q745,'4.EUR NCCF'!Q745,'5.GBP NCCF'!Q745,'6.Other(Incld) NCCF'!Q745)</f>
        <v>0</v>
      </c>
      <c r="R745" s="182">
        <f>SUM('2.CAD NCCF'!R745,'3.USD NCCF'!R745,'4.EUR NCCF'!R745,'5.GBP NCCF'!R745,'6.Other(Incld) NCCF'!R745)</f>
        <v>0</v>
      </c>
      <c r="S745" s="182">
        <f>SUM('2.CAD NCCF'!S745,'3.USD NCCF'!S745,'4.EUR NCCF'!S745,'5.GBP NCCF'!S745,'6.Other(Incld) NCCF'!S745)</f>
        <v>0</v>
      </c>
      <c r="T745" s="182">
        <f>SUM('2.CAD NCCF'!T745,'3.USD NCCF'!T745,'4.EUR NCCF'!T745,'5.GBP NCCF'!T745,'6.Other(Incld) NCCF'!T745)</f>
        <v>0</v>
      </c>
      <c r="U745" s="178">
        <f>SUM('2.CAD NCCF'!U745,'3.USD NCCF'!U745,'4.EUR NCCF'!U745,'5.GBP NCCF'!U745,'6.Other(Incld) NCCF'!U745)</f>
        <v>0</v>
      </c>
      <c r="V745" s="183">
        <f>SUM('2.CAD NCCF'!V745,'3.USD NCCF'!V745,'4.EUR NCCF'!V745,'5.GBP NCCF'!V745,'6.Other(Incld) NCCF'!V745)</f>
        <v>0</v>
      </c>
      <c r="W745" s="243">
        <f>SUM('2.CAD NCCF'!W745,'3.USD NCCF'!W745,'4.EUR NCCF'!W745,'5.GBP NCCF'!W745,'6.Other(Incld) NCCF'!W745)</f>
        <v>0</v>
      </c>
      <c r="Y745" s="367"/>
    </row>
    <row r="746" spans="2:25" s="72" customFormat="1" outlineLevel="1" x14ac:dyDescent="0.2">
      <c r="B746" s="25"/>
      <c r="C746" s="23"/>
      <c r="D746" s="23"/>
      <c r="E746" s="24"/>
      <c r="F746" s="176" t="s">
        <v>328</v>
      </c>
      <c r="G746" s="190">
        <f>SUM('2.CAD NCCF'!G746,'3.USD NCCF'!G746,'4.EUR NCCF'!G746,'5.GBP NCCF'!G746,'6.Other(Incld) NCCF'!G746)</f>
        <v>0</v>
      </c>
      <c r="H746" s="242">
        <f>SUM('2.CAD NCCF'!H746,'3.USD NCCF'!H746,'4.EUR NCCF'!H746,'5.GBP NCCF'!H746,'6.Other(Incld) NCCF'!H746)</f>
        <v>0</v>
      </c>
      <c r="I746" s="179">
        <f>SUM('2.CAD NCCF'!I746,'3.USD NCCF'!I746,'4.EUR NCCF'!I746,'5.GBP NCCF'!I746,'6.Other(Incld) NCCF'!I746)</f>
        <v>0</v>
      </c>
      <c r="J746" s="179">
        <f>SUM('2.CAD NCCF'!J746,'3.USD NCCF'!J746,'4.EUR NCCF'!J746,'5.GBP NCCF'!J746,'6.Other(Incld) NCCF'!J746)</f>
        <v>0</v>
      </c>
      <c r="K746" s="180">
        <f>SUM('2.CAD NCCF'!K746,'3.USD NCCF'!K746,'4.EUR NCCF'!K746,'5.GBP NCCF'!K746,'6.Other(Incld) NCCF'!K746)</f>
        <v>0</v>
      </c>
      <c r="L746" s="196">
        <f>SUM('2.CAD NCCF'!L746,'3.USD NCCF'!L746,'4.EUR NCCF'!L746,'5.GBP NCCF'!L746,'6.Other(Incld) NCCF'!L746)</f>
        <v>0</v>
      </c>
      <c r="M746" s="182">
        <f>SUM('2.CAD NCCF'!M746,'3.USD NCCF'!M746,'4.EUR NCCF'!M746,'5.GBP NCCF'!M746,'6.Other(Incld) NCCF'!M746)</f>
        <v>0</v>
      </c>
      <c r="N746" s="182">
        <f>SUM('2.CAD NCCF'!N746,'3.USD NCCF'!N746,'4.EUR NCCF'!N746,'5.GBP NCCF'!N746,'6.Other(Incld) NCCF'!N746)</f>
        <v>0</v>
      </c>
      <c r="O746" s="182">
        <f>SUM('2.CAD NCCF'!O746,'3.USD NCCF'!O746,'4.EUR NCCF'!O746,'5.GBP NCCF'!O746,'6.Other(Incld) NCCF'!O746)</f>
        <v>0</v>
      </c>
      <c r="P746" s="182">
        <f>SUM('2.CAD NCCF'!P746,'3.USD NCCF'!P746,'4.EUR NCCF'!P746,'5.GBP NCCF'!P746,'6.Other(Incld) NCCF'!P746)</f>
        <v>0</v>
      </c>
      <c r="Q746" s="182">
        <f>SUM('2.CAD NCCF'!Q746,'3.USD NCCF'!Q746,'4.EUR NCCF'!Q746,'5.GBP NCCF'!Q746,'6.Other(Incld) NCCF'!Q746)</f>
        <v>0</v>
      </c>
      <c r="R746" s="182">
        <f>SUM('2.CAD NCCF'!R746,'3.USD NCCF'!R746,'4.EUR NCCF'!R746,'5.GBP NCCF'!R746,'6.Other(Incld) NCCF'!R746)</f>
        <v>0</v>
      </c>
      <c r="S746" s="182">
        <f>SUM('2.CAD NCCF'!S746,'3.USD NCCF'!S746,'4.EUR NCCF'!S746,'5.GBP NCCF'!S746,'6.Other(Incld) NCCF'!S746)</f>
        <v>0</v>
      </c>
      <c r="T746" s="182">
        <f>SUM('2.CAD NCCF'!T746,'3.USD NCCF'!T746,'4.EUR NCCF'!T746,'5.GBP NCCF'!T746,'6.Other(Incld) NCCF'!T746)</f>
        <v>0</v>
      </c>
      <c r="U746" s="178">
        <f>SUM('2.CAD NCCF'!U746,'3.USD NCCF'!U746,'4.EUR NCCF'!U746,'5.GBP NCCF'!U746,'6.Other(Incld) NCCF'!U746)</f>
        <v>0</v>
      </c>
      <c r="V746" s="183">
        <f>SUM('2.CAD NCCF'!V746,'3.USD NCCF'!V746,'4.EUR NCCF'!V746,'5.GBP NCCF'!V746,'6.Other(Incld) NCCF'!V746)</f>
        <v>0</v>
      </c>
      <c r="W746" s="243">
        <f>SUM('2.CAD NCCF'!W746,'3.USD NCCF'!W746,'4.EUR NCCF'!W746,'5.GBP NCCF'!W746,'6.Other(Incld) NCCF'!W746)</f>
        <v>0</v>
      </c>
      <c r="Y746" s="367"/>
    </row>
    <row r="747" spans="2:25" s="72" customFormat="1" outlineLevel="1" x14ac:dyDescent="0.2">
      <c r="B747" s="25"/>
      <c r="C747" s="23"/>
      <c r="D747" s="23"/>
      <c r="E747" s="24"/>
      <c r="F747" s="176" t="s">
        <v>329</v>
      </c>
      <c r="G747" s="190">
        <f>SUM('2.CAD NCCF'!G747,'3.USD NCCF'!G747,'4.EUR NCCF'!G747,'5.GBP NCCF'!G747,'6.Other(Incld) NCCF'!G747)</f>
        <v>0</v>
      </c>
      <c r="H747" s="242">
        <f>SUM('2.CAD NCCF'!H747,'3.USD NCCF'!H747,'4.EUR NCCF'!H747,'5.GBP NCCF'!H747,'6.Other(Incld) NCCF'!H747)</f>
        <v>0</v>
      </c>
      <c r="I747" s="179">
        <f>SUM('2.CAD NCCF'!I747,'3.USD NCCF'!I747,'4.EUR NCCF'!I747,'5.GBP NCCF'!I747,'6.Other(Incld) NCCF'!I747)</f>
        <v>0</v>
      </c>
      <c r="J747" s="179">
        <f>SUM('2.CAD NCCF'!J747,'3.USD NCCF'!J747,'4.EUR NCCF'!J747,'5.GBP NCCF'!J747,'6.Other(Incld) NCCF'!J747)</f>
        <v>0</v>
      </c>
      <c r="K747" s="180">
        <f>SUM('2.CAD NCCF'!K747,'3.USD NCCF'!K747,'4.EUR NCCF'!K747,'5.GBP NCCF'!K747,'6.Other(Incld) NCCF'!K747)</f>
        <v>0</v>
      </c>
      <c r="L747" s="196">
        <f>SUM('2.CAD NCCF'!L747,'3.USD NCCF'!L747,'4.EUR NCCF'!L747,'5.GBP NCCF'!L747,'6.Other(Incld) NCCF'!L747)</f>
        <v>0</v>
      </c>
      <c r="M747" s="182">
        <f>SUM('2.CAD NCCF'!M747,'3.USD NCCF'!M747,'4.EUR NCCF'!M747,'5.GBP NCCF'!M747,'6.Other(Incld) NCCF'!M747)</f>
        <v>0</v>
      </c>
      <c r="N747" s="182">
        <f>SUM('2.CAD NCCF'!N747,'3.USD NCCF'!N747,'4.EUR NCCF'!N747,'5.GBP NCCF'!N747,'6.Other(Incld) NCCF'!N747)</f>
        <v>0</v>
      </c>
      <c r="O747" s="182">
        <f>SUM('2.CAD NCCF'!O747,'3.USD NCCF'!O747,'4.EUR NCCF'!O747,'5.GBP NCCF'!O747,'6.Other(Incld) NCCF'!O747)</f>
        <v>0</v>
      </c>
      <c r="P747" s="182">
        <f>SUM('2.CAD NCCF'!P747,'3.USD NCCF'!P747,'4.EUR NCCF'!P747,'5.GBP NCCF'!P747,'6.Other(Incld) NCCF'!P747)</f>
        <v>0</v>
      </c>
      <c r="Q747" s="182">
        <f>SUM('2.CAD NCCF'!Q747,'3.USD NCCF'!Q747,'4.EUR NCCF'!Q747,'5.GBP NCCF'!Q747,'6.Other(Incld) NCCF'!Q747)</f>
        <v>0</v>
      </c>
      <c r="R747" s="182">
        <f>SUM('2.CAD NCCF'!R747,'3.USD NCCF'!R747,'4.EUR NCCF'!R747,'5.GBP NCCF'!R747,'6.Other(Incld) NCCF'!R747)</f>
        <v>0</v>
      </c>
      <c r="S747" s="182">
        <f>SUM('2.CAD NCCF'!S747,'3.USD NCCF'!S747,'4.EUR NCCF'!S747,'5.GBP NCCF'!S747,'6.Other(Incld) NCCF'!S747)</f>
        <v>0</v>
      </c>
      <c r="T747" s="182">
        <f>SUM('2.CAD NCCF'!T747,'3.USD NCCF'!T747,'4.EUR NCCF'!T747,'5.GBP NCCF'!T747,'6.Other(Incld) NCCF'!T747)</f>
        <v>0</v>
      </c>
      <c r="U747" s="178">
        <f>SUM('2.CAD NCCF'!U747,'3.USD NCCF'!U747,'4.EUR NCCF'!U747,'5.GBP NCCF'!U747,'6.Other(Incld) NCCF'!U747)</f>
        <v>0</v>
      </c>
      <c r="V747" s="183">
        <f>SUM('2.CAD NCCF'!V747,'3.USD NCCF'!V747,'4.EUR NCCF'!V747,'5.GBP NCCF'!V747,'6.Other(Incld) NCCF'!V747)</f>
        <v>0</v>
      </c>
      <c r="W747" s="243">
        <f>SUM('2.CAD NCCF'!W747,'3.USD NCCF'!W747,'4.EUR NCCF'!W747,'5.GBP NCCF'!W747,'6.Other(Incld) NCCF'!W747)</f>
        <v>0</v>
      </c>
      <c r="Y747" s="367"/>
    </row>
    <row r="748" spans="2:25" s="72" customFormat="1" outlineLevel="1" x14ac:dyDescent="0.2">
      <c r="B748" s="25"/>
      <c r="C748" s="23"/>
      <c r="D748" s="23"/>
      <c r="E748" s="24"/>
      <c r="F748" s="176" t="s">
        <v>330</v>
      </c>
      <c r="G748" s="190">
        <f>SUM('2.CAD NCCF'!G748,'3.USD NCCF'!G748,'4.EUR NCCF'!G748,'5.GBP NCCF'!G748,'6.Other(Incld) NCCF'!G748)</f>
        <v>0</v>
      </c>
      <c r="H748" s="242">
        <f>SUM('2.CAD NCCF'!H748,'3.USD NCCF'!H748,'4.EUR NCCF'!H748,'5.GBP NCCF'!H748,'6.Other(Incld) NCCF'!H748)</f>
        <v>0</v>
      </c>
      <c r="I748" s="179">
        <f>SUM('2.CAD NCCF'!I748,'3.USD NCCF'!I748,'4.EUR NCCF'!I748,'5.GBP NCCF'!I748,'6.Other(Incld) NCCF'!I748)</f>
        <v>0</v>
      </c>
      <c r="J748" s="179">
        <f>SUM('2.CAD NCCF'!J748,'3.USD NCCF'!J748,'4.EUR NCCF'!J748,'5.GBP NCCF'!J748,'6.Other(Incld) NCCF'!J748)</f>
        <v>0</v>
      </c>
      <c r="K748" s="180">
        <f>SUM('2.CAD NCCF'!K748,'3.USD NCCF'!K748,'4.EUR NCCF'!K748,'5.GBP NCCF'!K748,'6.Other(Incld) NCCF'!K748)</f>
        <v>0</v>
      </c>
      <c r="L748" s="196">
        <f>SUM('2.CAD NCCF'!L748,'3.USD NCCF'!L748,'4.EUR NCCF'!L748,'5.GBP NCCF'!L748,'6.Other(Incld) NCCF'!L748)</f>
        <v>0</v>
      </c>
      <c r="M748" s="182">
        <f>SUM('2.CAD NCCF'!M748,'3.USD NCCF'!M748,'4.EUR NCCF'!M748,'5.GBP NCCF'!M748,'6.Other(Incld) NCCF'!M748)</f>
        <v>0</v>
      </c>
      <c r="N748" s="182">
        <f>SUM('2.CAD NCCF'!N748,'3.USD NCCF'!N748,'4.EUR NCCF'!N748,'5.GBP NCCF'!N748,'6.Other(Incld) NCCF'!N748)</f>
        <v>0</v>
      </c>
      <c r="O748" s="182">
        <f>SUM('2.CAD NCCF'!O748,'3.USD NCCF'!O748,'4.EUR NCCF'!O748,'5.GBP NCCF'!O748,'6.Other(Incld) NCCF'!O748)</f>
        <v>0</v>
      </c>
      <c r="P748" s="182">
        <f>SUM('2.CAD NCCF'!P748,'3.USD NCCF'!P748,'4.EUR NCCF'!P748,'5.GBP NCCF'!P748,'6.Other(Incld) NCCF'!P748)</f>
        <v>0</v>
      </c>
      <c r="Q748" s="182">
        <f>SUM('2.CAD NCCF'!Q748,'3.USD NCCF'!Q748,'4.EUR NCCF'!Q748,'5.GBP NCCF'!Q748,'6.Other(Incld) NCCF'!Q748)</f>
        <v>0</v>
      </c>
      <c r="R748" s="182">
        <f>SUM('2.CAD NCCF'!R748,'3.USD NCCF'!R748,'4.EUR NCCF'!R748,'5.GBP NCCF'!R748,'6.Other(Incld) NCCF'!R748)</f>
        <v>0</v>
      </c>
      <c r="S748" s="182">
        <f>SUM('2.CAD NCCF'!S748,'3.USD NCCF'!S748,'4.EUR NCCF'!S748,'5.GBP NCCF'!S748,'6.Other(Incld) NCCF'!S748)</f>
        <v>0</v>
      </c>
      <c r="T748" s="182">
        <f>SUM('2.CAD NCCF'!T748,'3.USD NCCF'!T748,'4.EUR NCCF'!T748,'5.GBP NCCF'!T748,'6.Other(Incld) NCCF'!T748)</f>
        <v>0</v>
      </c>
      <c r="U748" s="178">
        <f>SUM('2.CAD NCCF'!U748,'3.USD NCCF'!U748,'4.EUR NCCF'!U748,'5.GBP NCCF'!U748,'6.Other(Incld) NCCF'!U748)</f>
        <v>0</v>
      </c>
      <c r="V748" s="183">
        <f>SUM('2.CAD NCCF'!V748,'3.USD NCCF'!V748,'4.EUR NCCF'!V748,'5.GBP NCCF'!V748,'6.Other(Incld) NCCF'!V748)</f>
        <v>0</v>
      </c>
      <c r="W748" s="243">
        <f>SUM('2.CAD NCCF'!W748,'3.USD NCCF'!W748,'4.EUR NCCF'!W748,'5.GBP NCCF'!W748,'6.Other(Incld) NCCF'!W748)</f>
        <v>0</v>
      </c>
      <c r="Y748" s="367"/>
    </row>
    <row r="749" spans="2:25" s="72" customFormat="1" x14ac:dyDescent="0.2">
      <c r="B749" s="25"/>
      <c r="C749" s="23"/>
      <c r="D749" s="23" t="s">
        <v>53</v>
      </c>
      <c r="E749" s="24"/>
      <c r="F749" s="24"/>
      <c r="G749" s="69"/>
      <c r="H749" s="70"/>
      <c r="I749" s="66"/>
      <c r="J749" s="66"/>
      <c r="K749" s="66"/>
      <c r="L749" s="51"/>
      <c r="M749" s="34"/>
      <c r="N749" s="34"/>
      <c r="O749" s="34"/>
      <c r="P749" s="34"/>
      <c r="Q749" s="34"/>
      <c r="R749" s="34"/>
      <c r="S749" s="34"/>
      <c r="T749" s="34"/>
      <c r="U749" s="34"/>
      <c r="V749" s="37"/>
      <c r="W749" s="37"/>
      <c r="Y749" s="584"/>
    </row>
    <row r="750" spans="2:25" s="72" customFormat="1" x14ac:dyDescent="0.2">
      <c r="B750" s="25"/>
      <c r="C750" s="23"/>
      <c r="D750" s="23"/>
      <c r="E750" s="64" t="s">
        <v>54</v>
      </c>
      <c r="F750" s="24"/>
      <c r="G750" s="69">
        <f t="shared" ref="G750:W750" si="165">SUBTOTAL(9,G751:G753)</f>
        <v>0</v>
      </c>
      <c r="H750" s="70">
        <f t="shared" si="165"/>
        <v>0</v>
      </c>
      <c r="I750" s="66">
        <f t="shared" si="165"/>
        <v>0</v>
      </c>
      <c r="J750" s="66">
        <f t="shared" si="165"/>
        <v>0</v>
      </c>
      <c r="K750" s="67">
        <f t="shared" si="165"/>
        <v>0</v>
      </c>
      <c r="L750" s="34">
        <f t="shared" si="165"/>
        <v>0</v>
      </c>
      <c r="M750" s="34">
        <f t="shared" si="165"/>
        <v>0</v>
      </c>
      <c r="N750" s="34">
        <f t="shared" si="165"/>
        <v>0</v>
      </c>
      <c r="O750" s="34">
        <f t="shared" si="165"/>
        <v>0</v>
      </c>
      <c r="P750" s="34">
        <f t="shared" si="165"/>
        <v>0</v>
      </c>
      <c r="Q750" s="34">
        <f t="shared" si="165"/>
        <v>0</v>
      </c>
      <c r="R750" s="34">
        <f t="shared" si="165"/>
        <v>0</v>
      </c>
      <c r="S750" s="34">
        <f t="shared" si="165"/>
        <v>0</v>
      </c>
      <c r="T750" s="34">
        <f t="shared" si="165"/>
        <v>0</v>
      </c>
      <c r="U750" s="34">
        <f t="shared" si="165"/>
        <v>0</v>
      </c>
      <c r="V750" s="34">
        <f t="shared" si="165"/>
        <v>0</v>
      </c>
      <c r="W750" s="33">
        <f t="shared" si="165"/>
        <v>0</v>
      </c>
      <c r="Y750" s="583"/>
    </row>
    <row r="751" spans="2:25" s="72" customFormat="1" outlineLevel="1" x14ac:dyDescent="0.2">
      <c r="B751" s="25"/>
      <c r="C751" s="23"/>
      <c r="D751" s="23"/>
      <c r="E751" s="64"/>
      <c r="F751" s="176" t="s">
        <v>55</v>
      </c>
      <c r="G751" s="190">
        <f>SUM('2.CAD NCCF'!G751,'3.USD NCCF'!G751,'4.EUR NCCF'!G751,'5.GBP NCCF'!G751,'6.Other(Incld) NCCF'!G751)</f>
        <v>0</v>
      </c>
      <c r="H751" s="242">
        <f>SUM('2.CAD NCCF'!H751,'3.USD NCCF'!H751,'4.EUR NCCF'!H751,'5.GBP NCCF'!H751,'6.Other(Incld) NCCF'!H751)</f>
        <v>0</v>
      </c>
      <c r="I751" s="179">
        <f>SUM('2.CAD NCCF'!I751,'3.USD NCCF'!I751,'4.EUR NCCF'!I751,'5.GBP NCCF'!I751,'6.Other(Incld) NCCF'!I751)</f>
        <v>0</v>
      </c>
      <c r="J751" s="179">
        <f>SUM('2.CAD NCCF'!J751,'3.USD NCCF'!J751,'4.EUR NCCF'!J751,'5.GBP NCCF'!J751,'6.Other(Incld) NCCF'!J751)</f>
        <v>0</v>
      </c>
      <c r="K751" s="180">
        <f>SUM('2.CAD NCCF'!K751,'3.USD NCCF'!K751,'4.EUR NCCF'!K751,'5.GBP NCCF'!K751,'6.Other(Incld) NCCF'!K751)</f>
        <v>0</v>
      </c>
      <c r="L751" s="196">
        <f>SUM('2.CAD NCCF'!L751,'3.USD NCCF'!L751,'4.EUR NCCF'!L751,'5.GBP NCCF'!L751,'6.Other(Incld) NCCF'!L751)</f>
        <v>0</v>
      </c>
      <c r="M751" s="182">
        <f>SUM('2.CAD NCCF'!M751,'3.USD NCCF'!M751,'4.EUR NCCF'!M751,'5.GBP NCCF'!M751,'6.Other(Incld) NCCF'!M751)</f>
        <v>0</v>
      </c>
      <c r="N751" s="182">
        <f>SUM('2.CAD NCCF'!N751,'3.USD NCCF'!N751,'4.EUR NCCF'!N751,'5.GBP NCCF'!N751,'6.Other(Incld) NCCF'!N751)</f>
        <v>0</v>
      </c>
      <c r="O751" s="182">
        <f>SUM('2.CAD NCCF'!O751,'3.USD NCCF'!O751,'4.EUR NCCF'!O751,'5.GBP NCCF'!O751,'6.Other(Incld) NCCF'!O751)</f>
        <v>0</v>
      </c>
      <c r="P751" s="182">
        <f>SUM('2.CAD NCCF'!P751,'3.USD NCCF'!P751,'4.EUR NCCF'!P751,'5.GBP NCCF'!P751,'6.Other(Incld) NCCF'!P751)</f>
        <v>0</v>
      </c>
      <c r="Q751" s="182">
        <f>SUM('2.CAD NCCF'!Q751,'3.USD NCCF'!Q751,'4.EUR NCCF'!Q751,'5.GBP NCCF'!Q751,'6.Other(Incld) NCCF'!Q751)</f>
        <v>0</v>
      </c>
      <c r="R751" s="182">
        <f>SUM('2.CAD NCCF'!R751,'3.USD NCCF'!R751,'4.EUR NCCF'!R751,'5.GBP NCCF'!R751,'6.Other(Incld) NCCF'!R751)</f>
        <v>0</v>
      </c>
      <c r="S751" s="182">
        <f>SUM('2.CAD NCCF'!S751,'3.USD NCCF'!S751,'4.EUR NCCF'!S751,'5.GBP NCCF'!S751,'6.Other(Incld) NCCF'!S751)</f>
        <v>0</v>
      </c>
      <c r="T751" s="182">
        <f>SUM('2.CAD NCCF'!T751,'3.USD NCCF'!T751,'4.EUR NCCF'!T751,'5.GBP NCCF'!T751,'6.Other(Incld) NCCF'!T751)</f>
        <v>0</v>
      </c>
      <c r="U751" s="178">
        <f>SUM('2.CAD NCCF'!U751,'3.USD NCCF'!U751,'4.EUR NCCF'!U751,'5.GBP NCCF'!U751,'6.Other(Incld) NCCF'!U751)</f>
        <v>0</v>
      </c>
      <c r="V751" s="183">
        <f>SUM('2.CAD NCCF'!V751,'3.USD NCCF'!V751,'4.EUR NCCF'!V751,'5.GBP NCCF'!V751,'6.Other(Incld) NCCF'!V751)</f>
        <v>0</v>
      </c>
      <c r="W751" s="243">
        <f>SUM('2.CAD NCCF'!W751,'3.USD NCCF'!W751,'4.EUR NCCF'!W751,'5.GBP NCCF'!W751,'6.Other(Incld) NCCF'!W751)</f>
        <v>0</v>
      </c>
      <c r="Y751" s="367"/>
    </row>
    <row r="752" spans="2:25" s="72" customFormat="1" outlineLevel="1" x14ac:dyDescent="0.2">
      <c r="B752" s="25"/>
      <c r="C752" s="23"/>
      <c r="D752" s="23"/>
      <c r="E752" s="24"/>
      <c r="F752" s="176" t="s">
        <v>161</v>
      </c>
      <c r="G752" s="190">
        <f>SUM('2.CAD NCCF'!G752,'3.USD NCCF'!G752,'4.EUR NCCF'!G752,'5.GBP NCCF'!G752,'6.Other(Incld) NCCF'!G752)</f>
        <v>0</v>
      </c>
      <c r="H752" s="242">
        <f>SUM('2.CAD NCCF'!H752,'3.USD NCCF'!H752,'4.EUR NCCF'!H752,'5.GBP NCCF'!H752,'6.Other(Incld) NCCF'!H752)</f>
        <v>0</v>
      </c>
      <c r="I752" s="179">
        <f>SUM('2.CAD NCCF'!I752,'3.USD NCCF'!I752,'4.EUR NCCF'!I752,'5.GBP NCCF'!I752,'6.Other(Incld) NCCF'!I752)</f>
        <v>0</v>
      </c>
      <c r="J752" s="179">
        <f>SUM('2.CAD NCCF'!J752,'3.USD NCCF'!J752,'4.EUR NCCF'!J752,'5.GBP NCCF'!J752,'6.Other(Incld) NCCF'!J752)</f>
        <v>0</v>
      </c>
      <c r="K752" s="180">
        <f>SUM('2.CAD NCCF'!K752,'3.USD NCCF'!K752,'4.EUR NCCF'!K752,'5.GBP NCCF'!K752,'6.Other(Incld) NCCF'!K752)</f>
        <v>0</v>
      </c>
      <c r="L752" s="196">
        <f>SUM('2.CAD NCCF'!L752,'3.USD NCCF'!L752,'4.EUR NCCF'!L752,'5.GBP NCCF'!L752,'6.Other(Incld) NCCF'!L752)</f>
        <v>0</v>
      </c>
      <c r="M752" s="182">
        <f>SUM('2.CAD NCCF'!M752,'3.USD NCCF'!M752,'4.EUR NCCF'!M752,'5.GBP NCCF'!M752,'6.Other(Incld) NCCF'!M752)</f>
        <v>0</v>
      </c>
      <c r="N752" s="182">
        <f>SUM('2.CAD NCCF'!N752,'3.USD NCCF'!N752,'4.EUR NCCF'!N752,'5.GBP NCCF'!N752,'6.Other(Incld) NCCF'!N752)</f>
        <v>0</v>
      </c>
      <c r="O752" s="182">
        <f>SUM('2.CAD NCCF'!O752,'3.USD NCCF'!O752,'4.EUR NCCF'!O752,'5.GBP NCCF'!O752,'6.Other(Incld) NCCF'!O752)</f>
        <v>0</v>
      </c>
      <c r="P752" s="182">
        <f>SUM('2.CAD NCCF'!P752,'3.USD NCCF'!P752,'4.EUR NCCF'!P752,'5.GBP NCCF'!P752,'6.Other(Incld) NCCF'!P752)</f>
        <v>0</v>
      </c>
      <c r="Q752" s="182">
        <f>SUM('2.CAD NCCF'!Q752,'3.USD NCCF'!Q752,'4.EUR NCCF'!Q752,'5.GBP NCCF'!Q752,'6.Other(Incld) NCCF'!Q752)</f>
        <v>0</v>
      </c>
      <c r="R752" s="182">
        <f>SUM('2.CAD NCCF'!R752,'3.USD NCCF'!R752,'4.EUR NCCF'!R752,'5.GBP NCCF'!R752,'6.Other(Incld) NCCF'!R752)</f>
        <v>0</v>
      </c>
      <c r="S752" s="182">
        <f>SUM('2.CAD NCCF'!S752,'3.USD NCCF'!S752,'4.EUR NCCF'!S752,'5.GBP NCCF'!S752,'6.Other(Incld) NCCF'!S752)</f>
        <v>0</v>
      </c>
      <c r="T752" s="182">
        <f>SUM('2.CAD NCCF'!T752,'3.USD NCCF'!T752,'4.EUR NCCF'!T752,'5.GBP NCCF'!T752,'6.Other(Incld) NCCF'!T752)</f>
        <v>0</v>
      </c>
      <c r="U752" s="178">
        <f>SUM('2.CAD NCCF'!U752,'3.USD NCCF'!U752,'4.EUR NCCF'!U752,'5.GBP NCCF'!U752,'6.Other(Incld) NCCF'!U752)</f>
        <v>0</v>
      </c>
      <c r="V752" s="183">
        <f>SUM('2.CAD NCCF'!V752,'3.USD NCCF'!V752,'4.EUR NCCF'!V752,'5.GBP NCCF'!V752,'6.Other(Incld) NCCF'!V752)</f>
        <v>0</v>
      </c>
      <c r="W752" s="243">
        <f>SUM('2.CAD NCCF'!W752,'3.USD NCCF'!W752,'4.EUR NCCF'!W752,'5.GBP NCCF'!W752,'6.Other(Incld) NCCF'!W752)</f>
        <v>0</v>
      </c>
      <c r="Y752" s="367"/>
    </row>
    <row r="753" spans="2:25" s="72" customFormat="1" outlineLevel="1" x14ac:dyDescent="0.2">
      <c r="B753" s="25"/>
      <c r="C753" s="23"/>
      <c r="D753" s="23"/>
      <c r="E753" s="24"/>
      <c r="F753" s="176" t="s">
        <v>331</v>
      </c>
      <c r="G753" s="190">
        <f>SUM('2.CAD NCCF'!G753,'3.USD NCCF'!G753,'4.EUR NCCF'!G753,'5.GBP NCCF'!G753,'6.Other(Incld) NCCF'!G753)</f>
        <v>0</v>
      </c>
      <c r="H753" s="242">
        <f>SUM('2.CAD NCCF'!H753,'3.USD NCCF'!H753,'4.EUR NCCF'!H753,'5.GBP NCCF'!H753,'6.Other(Incld) NCCF'!H753)</f>
        <v>0</v>
      </c>
      <c r="I753" s="179">
        <f>SUM('2.CAD NCCF'!I753,'3.USD NCCF'!I753,'4.EUR NCCF'!I753,'5.GBP NCCF'!I753,'6.Other(Incld) NCCF'!I753)</f>
        <v>0</v>
      </c>
      <c r="J753" s="179">
        <f>SUM('2.CAD NCCF'!J753,'3.USD NCCF'!J753,'4.EUR NCCF'!J753,'5.GBP NCCF'!J753,'6.Other(Incld) NCCF'!J753)</f>
        <v>0</v>
      </c>
      <c r="K753" s="180">
        <f>SUM('2.CAD NCCF'!K753,'3.USD NCCF'!K753,'4.EUR NCCF'!K753,'5.GBP NCCF'!K753,'6.Other(Incld) NCCF'!K753)</f>
        <v>0</v>
      </c>
      <c r="L753" s="196">
        <f>SUM('2.CAD NCCF'!L753,'3.USD NCCF'!L753,'4.EUR NCCF'!L753,'5.GBP NCCF'!L753,'6.Other(Incld) NCCF'!L753)</f>
        <v>0</v>
      </c>
      <c r="M753" s="182">
        <f>SUM('2.CAD NCCF'!M753,'3.USD NCCF'!M753,'4.EUR NCCF'!M753,'5.GBP NCCF'!M753,'6.Other(Incld) NCCF'!M753)</f>
        <v>0</v>
      </c>
      <c r="N753" s="182">
        <f>SUM('2.CAD NCCF'!N753,'3.USD NCCF'!N753,'4.EUR NCCF'!N753,'5.GBP NCCF'!N753,'6.Other(Incld) NCCF'!N753)</f>
        <v>0</v>
      </c>
      <c r="O753" s="182">
        <f>SUM('2.CAD NCCF'!O753,'3.USD NCCF'!O753,'4.EUR NCCF'!O753,'5.GBP NCCF'!O753,'6.Other(Incld) NCCF'!O753)</f>
        <v>0</v>
      </c>
      <c r="P753" s="182">
        <f>SUM('2.CAD NCCF'!P753,'3.USD NCCF'!P753,'4.EUR NCCF'!P753,'5.GBP NCCF'!P753,'6.Other(Incld) NCCF'!P753)</f>
        <v>0</v>
      </c>
      <c r="Q753" s="182">
        <f>SUM('2.CAD NCCF'!Q753,'3.USD NCCF'!Q753,'4.EUR NCCF'!Q753,'5.GBP NCCF'!Q753,'6.Other(Incld) NCCF'!Q753)</f>
        <v>0</v>
      </c>
      <c r="R753" s="182">
        <f>SUM('2.CAD NCCF'!R753,'3.USD NCCF'!R753,'4.EUR NCCF'!R753,'5.GBP NCCF'!R753,'6.Other(Incld) NCCF'!R753)</f>
        <v>0</v>
      </c>
      <c r="S753" s="182">
        <f>SUM('2.CAD NCCF'!S753,'3.USD NCCF'!S753,'4.EUR NCCF'!S753,'5.GBP NCCF'!S753,'6.Other(Incld) NCCF'!S753)</f>
        <v>0</v>
      </c>
      <c r="T753" s="182">
        <f>SUM('2.CAD NCCF'!T753,'3.USD NCCF'!T753,'4.EUR NCCF'!T753,'5.GBP NCCF'!T753,'6.Other(Incld) NCCF'!T753)</f>
        <v>0</v>
      </c>
      <c r="U753" s="178">
        <f>SUM('2.CAD NCCF'!U753,'3.USD NCCF'!U753,'4.EUR NCCF'!U753,'5.GBP NCCF'!U753,'6.Other(Incld) NCCF'!U753)</f>
        <v>0</v>
      </c>
      <c r="V753" s="183">
        <f>SUM('2.CAD NCCF'!V753,'3.USD NCCF'!V753,'4.EUR NCCF'!V753,'5.GBP NCCF'!V753,'6.Other(Incld) NCCF'!V753)</f>
        <v>0</v>
      </c>
      <c r="W753" s="243">
        <f>SUM('2.CAD NCCF'!W753,'3.USD NCCF'!W753,'4.EUR NCCF'!W753,'5.GBP NCCF'!W753,'6.Other(Incld) NCCF'!W753)</f>
        <v>0</v>
      </c>
      <c r="Y753" s="367"/>
    </row>
    <row r="754" spans="2:25" s="72" customFormat="1" x14ac:dyDescent="0.2">
      <c r="B754" s="25"/>
      <c r="C754" s="23"/>
      <c r="D754" s="23"/>
      <c r="E754" s="24" t="s">
        <v>56</v>
      </c>
      <c r="F754" s="24"/>
      <c r="G754" s="69">
        <f t="shared" ref="G754:W754" si="166">SUBTOTAL(9,G755:G757)</f>
        <v>0</v>
      </c>
      <c r="H754" s="70">
        <f t="shared" si="166"/>
        <v>0</v>
      </c>
      <c r="I754" s="66">
        <f t="shared" si="166"/>
        <v>0</v>
      </c>
      <c r="J754" s="66">
        <f t="shared" si="166"/>
        <v>0</v>
      </c>
      <c r="K754" s="67">
        <f t="shared" si="166"/>
        <v>0</v>
      </c>
      <c r="L754" s="34">
        <f t="shared" si="166"/>
        <v>0</v>
      </c>
      <c r="M754" s="34">
        <f t="shared" si="166"/>
        <v>0</v>
      </c>
      <c r="N754" s="34">
        <f t="shared" si="166"/>
        <v>0</v>
      </c>
      <c r="O754" s="34">
        <f t="shared" si="166"/>
        <v>0</v>
      </c>
      <c r="P754" s="34">
        <f t="shared" si="166"/>
        <v>0</v>
      </c>
      <c r="Q754" s="34">
        <f t="shared" si="166"/>
        <v>0</v>
      </c>
      <c r="R754" s="34">
        <f t="shared" si="166"/>
        <v>0</v>
      </c>
      <c r="S754" s="34">
        <f t="shared" si="166"/>
        <v>0</v>
      </c>
      <c r="T754" s="34">
        <f t="shared" si="166"/>
        <v>0</v>
      </c>
      <c r="U754" s="34">
        <f t="shared" si="166"/>
        <v>0</v>
      </c>
      <c r="V754" s="34">
        <f t="shared" si="166"/>
        <v>0</v>
      </c>
      <c r="W754" s="33">
        <f t="shared" si="166"/>
        <v>0</v>
      </c>
      <c r="Y754" s="370"/>
    </row>
    <row r="755" spans="2:25" s="72" customFormat="1" outlineLevel="1" x14ac:dyDescent="0.2">
      <c r="B755" s="25"/>
      <c r="C755" s="23"/>
      <c r="D755" s="23"/>
      <c r="E755" s="24"/>
      <c r="F755" s="176" t="s">
        <v>162</v>
      </c>
      <c r="G755" s="190">
        <f>SUM('2.CAD NCCF'!G755,'3.USD NCCF'!G755,'4.EUR NCCF'!G755,'5.GBP NCCF'!G755,'6.Other(Incld) NCCF'!G755)</f>
        <v>0</v>
      </c>
      <c r="H755" s="242">
        <f>SUM('2.CAD NCCF'!H755,'3.USD NCCF'!H755,'4.EUR NCCF'!H755,'5.GBP NCCF'!H755,'6.Other(Incld) NCCF'!H755)</f>
        <v>0</v>
      </c>
      <c r="I755" s="179">
        <f>SUM('2.CAD NCCF'!I755,'3.USD NCCF'!I755,'4.EUR NCCF'!I755,'5.GBP NCCF'!I755,'6.Other(Incld) NCCF'!I755)</f>
        <v>0</v>
      </c>
      <c r="J755" s="179">
        <f>SUM('2.CAD NCCF'!J755,'3.USD NCCF'!J755,'4.EUR NCCF'!J755,'5.GBP NCCF'!J755,'6.Other(Incld) NCCF'!J755)</f>
        <v>0</v>
      </c>
      <c r="K755" s="180">
        <f>SUM('2.CAD NCCF'!K755,'3.USD NCCF'!K755,'4.EUR NCCF'!K755,'5.GBP NCCF'!K755,'6.Other(Incld) NCCF'!K755)</f>
        <v>0</v>
      </c>
      <c r="L755" s="196">
        <f>SUM('2.CAD NCCF'!L755,'3.USD NCCF'!L755,'4.EUR NCCF'!L755,'5.GBP NCCF'!L755,'6.Other(Incld) NCCF'!L755)</f>
        <v>0</v>
      </c>
      <c r="M755" s="182">
        <f>SUM('2.CAD NCCF'!M755,'3.USD NCCF'!M755,'4.EUR NCCF'!M755,'5.GBP NCCF'!M755,'6.Other(Incld) NCCF'!M755)</f>
        <v>0</v>
      </c>
      <c r="N755" s="182">
        <f>SUM('2.CAD NCCF'!N755,'3.USD NCCF'!N755,'4.EUR NCCF'!N755,'5.GBP NCCF'!N755,'6.Other(Incld) NCCF'!N755)</f>
        <v>0</v>
      </c>
      <c r="O755" s="182">
        <f>SUM('2.CAD NCCF'!O755,'3.USD NCCF'!O755,'4.EUR NCCF'!O755,'5.GBP NCCF'!O755,'6.Other(Incld) NCCF'!O755)</f>
        <v>0</v>
      </c>
      <c r="P755" s="182">
        <f>SUM('2.CAD NCCF'!P755,'3.USD NCCF'!P755,'4.EUR NCCF'!P755,'5.GBP NCCF'!P755,'6.Other(Incld) NCCF'!P755)</f>
        <v>0</v>
      </c>
      <c r="Q755" s="182">
        <f>SUM('2.CAD NCCF'!Q755,'3.USD NCCF'!Q755,'4.EUR NCCF'!Q755,'5.GBP NCCF'!Q755,'6.Other(Incld) NCCF'!Q755)</f>
        <v>0</v>
      </c>
      <c r="R755" s="182">
        <f>SUM('2.CAD NCCF'!R755,'3.USD NCCF'!R755,'4.EUR NCCF'!R755,'5.GBP NCCF'!R755,'6.Other(Incld) NCCF'!R755)</f>
        <v>0</v>
      </c>
      <c r="S755" s="182">
        <f>SUM('2.CAD NCCF'!S755,'3.USD NCCF'!S755,'4.EUR NCCF'!S755,'5.GBP NCCF'!S755,'6.Other(Incld) NCCF'!S755)</f>
        <v>0</v>
      </c>
      <c r="T755" s="182">
        <f>SUM('2.CAD NCCF'!T755,'3.USD NCCF'!T755,'4.EUR NCCF'!T755,'5.GBP NCCF'!T755,'6.Other(Incld) NCCF'!T755)</f>
        <v>0</v>
      </c>
      <c r="U755" s="178">
        <f>SUM('2.CAD NCCF'!U755,'3.USD NCCF'!U755,'4.EUR NCCF'!U755,'5.GBP NCCF'!U755,'6.Other(Incld) NCCF'!U755)</f>
        <v>0</v>
      </c>
      <c r="V755" s="183">
        <f>SUM('2.CAD NCCF'!V755,'3.USD NCCF'!V755,'4.EUR NCCF'!V755,'5.GBP NCCF'!V755,'6.Other(Incld) NCCF'!V755)</f>
        <v>0</v>
      </c>
      <c r="W755" s="243">
        <f>SUM('2.CAD NCCF'!W755,'3.USD NCCF'!W755,'4.EUR NCCF'!W755,'5.GBP NCCF'!W755,'6.Other(Incld) NCCF'!W755)</f>
        <v>0</v>
      </c>
      <c r="Y755" s="367"/>
    </row>
    <row r="756" spans="2:25" s="72" customFormat="1" outlineLevel="1" x14ac:dyDescent="0.2">
      <c r="B756" s="25"/>
      <c r="C756" s="23"/>
      <c r="D756" s="23"/>
      <c r="E756" s="24"/>
      <c r="F756" s="176" t="s">
        <v>163</v>
      </c>
      <c r="G756" s="190">
        <f>SUM('2.CAD NCCF'!G756,'3.USD NCCF'!G756,'4.EUR NCCF'!G756,'5.GBP NCCF'!G756,'6.Other(Incld) NCCF'!G756)</f>
        <v>0</v>
      </c>
      <c r="H756" s="242">
        <f>SUM('2.CAD NCCF'!H756,'3.USD NCCF'!H756,'4.EUR NCCF'!H756,'5.GBP NCCF'!H756,'6.Other(Incld) NCCF'!H756)</f>
        <v>0</v>
      </c>
      <c r="I756" s="179">
        <f>SUM('2.CAD NCCF'!I756,'3.USD NCCF'!I756,'4.EUR NCCF'!I756,'5.GBP NCCF'!I756,'6.Other(Incld) NCCF'!I756)</f>
        <v>0</v>
      </c>
      <c r="J756" s="179">
        <f>SUM('2.CAD NCCF'!J756,'3.USD NCCF'!J756,'4.EUR NCCF'!J756,'5.GBP NCCF'!J756,'6.Other(Incld) NCCF'!J756)</f>
        <v>0</v>
      </c>
      <c r="K756" s="180">
        <f>SUM('2.CAD NCCF'!K756,'3.USD NCCF'!K756,'4.EUR NCCF'!K756,'5.GBP NCCF'!K756,'6.Other(Incld) NCCF'!K756)</f>
        <v>0</v>
      </c>
      <c r="L756" s="196">
        <f>SUM('2.CAD NCCF'!L756,'3.USD NCCF'!L756,'4.EUR NCCF'!L756,'5.GBP NCCF'!L756,'6.Other(Incld) NCCF'!L756)</f>
        <v>0</v>
      </c>
      <c r="M756" s="182">
        <f>SUM('2.CAD NCCF'!M756,'3.USD NCCF'!M756,'4.EUR NCCF'!M756,'5.GBP NCCF'!M756,'6.Other(Incld) NCCF'!M756)</f>
        <v>0</v>
      </c>
      <c r="N756" s="182">
        <f>SUM('2.CAD NCCF'!N756,'3.USD NCCF'!N756,'4.EUR NCCF'!N756,'5.GBP NCCF'!N756,'6.Other(Incld) NCCF'!N756)</f>
        <v>0</v>
      </c>
      <c r="O756" s="182">
        <f>SUM('2.CAD NCCF'!O756,'3.USD NCCF'!O756,'4.EUR NCCF'!O756,'5.GBP NCCF'!O756,'6.Other(Incld) NCCF'!O756)</f>
        <v>0</v>
      </c>
      <c r="P756" s="182">
        <f>SUM('2.CAD NCCF'!P756,'3.USD NCCF'!P756,'4.EUR NCCF'!P756,'5.GBP NCCF'!P756,'6.Other(Incld) NCCF'!P756)</f>
        <v>0</v>
      </c>
      <c r="Q756" s="182">
        <f>SUM('2.CAD NCCF'!Q756,'3.USD NCCF'!Q756,'4.EUR NCCF'!Q756,'5.GBP NCCF'!Q756,'6.Other(Incld) NCCF'!Q756)</f>
        <v>0</v>
      </c>
      <c r="R756" s="182">
        <f>SUM('2.CAD NCCF'!R756,'3.USD NCCF'!R756,'4.EUR NCCF'!R756,'5.GBP NCCF'!R756,'6.Other(Incld) NCCF'!R756)</f>
        <v>0</v>
      </c>
      <c r="S756" s="182">
        <f>SUM('2.CAD NCCF'!S756,'3.USD NCCF'!S756,'4.EUR NCCF'!S756,'5.GBP NCCF'!S756,'6.Other(Incld) NCCF'!S756)</f>
        <v>0</v>
      </c>
      <c r="T756" s="182">
        <f>SUM('2.CAD NCCF'!T756,'3.USD NCCF'!T756,'4.EUR NCCF'!T756,'5.GBP NCCF'!T756,'6.Other(Incld) NCCF'!T756)</f>
        <v>0</v>
      </c>
      <c r="U756" s="178">
        <f>SUM('2.CAD NCCF'!U756,'3.USD NCCF'!U756,'4.EUR NCCF'!U756,'5.GBP NCCF'!U756,'6.Other(Incld) NCCF'!U756)</f>
        <v>0</v>
      </c>
      <c r="V756" s="183">
        <f>SUM('2.CAD NCCF'!V756,'3.USD NCCF'!V756,'4.EUR NCCF'!V756,'5.GBP NCCF'!V756,'6.Other(Incld) NCCF'!V756)</f>
        <v>0</v>
      </c>
      <c r="W756" s="243">
        <f>SUM('2.CAD NCCF'!W756,'3.USD NCCF'!W756,'4.EUR NCCF'!W756,'5.GBP NCCF'!W756,'6.Other(Incld) NCCF'!W756)</f>
        <v>0</v>
      </c>
      <c r="Y756" s="367"/>
    </row>
    <row r="757" spans="2:25" s="72" customFormat="1" outlineLevel="1" x14ac:dyDescent="0.2">
      <c r="B757" s="25"/>
      <c r="C757" s="23"/>
      <c r="D757" s="23"/>
      <c r="E757" s="24"/>
      <c r="F757" s="176" t="s">
        <v>332</v>
      </c>
      <c r="G757" s="190">
        <f>SUM('2.CAD NCCF'!G757,'3.USD NCCF'!G757,'4.EUR NCCF'!G757,'5.GBP NCCF'!G757,'6.Other(Incld) NCCF'!G757)</f>
        <v>0</v>
      </c>
      <c r="H757" s="242">
        <f>SUM('2.CAD NCCF'!H757,'3.USD NCCF'!H757,'4.EUR NCCF'!H757,'5.GBP NCCF'!H757,'6.Other(Incld) NCCF'!H757)</f>
        <v>0</v>
      </c>
      <c r="I757" s="179">
        <f>SUM('2.CAD NCCF'!I757,'3.USD NCCF'!I757,'4.EUR NCCF'!I757,'5.GBP NCCF'!I757,'6.Other(Incld) NCCF'!I757)</f>
        <v>0</v>
      </c>
      <c r="J757" s="179">
        <f>SUM('2.CAD NCCF'!J757,'3.USD NCCF'!J757,'4.EUR NCCF'!J757,'5.GBP NCCF'!J757,'6.Other(Incld) NCCF'!J757)</f>
        <v>0</v>
      </c>
      <c r="K757" s="180">
        <f>SUM('2.CAD NCCF'!K757,'3.USD NCCF'!K757,'4.EUR NCCF'!K757,'5.GBP NCCF'!K757,'6.Other(Incld) NCCF'!K757)</f>
        <v>0</v>
      </c>
      <c r="L757" s="196">
        <f>SUM('2.CAD NCCF'!L757,'3.USD NCCF'!L757,'4.EUR NCCF'!L757,'5.GBP NCCF'!L757,'6.Other(Incld) NCCF'!L757)</f>
        <v>0</v>
      </c>
      <c r="M757" s="182">
        <f>SUM('2.CAD NCCF'!M757,'3.USD NCCF'!M757,'4.EUR NCCF'!M757,'5.GBP NCCF'!M757,'6.Other(Incld) NCCF'!M757)</f>
        <v>0</v>
      </c>
      <c r="N757" s="182">
        <f>SUM('2.CAD NCCF'!N757,'3.USD NCCF'!N757,'4.EUR NCCF'!N757,'5.GBP NCCF'!N757,'6.Other(Incld) NCCF'!N757)</f>
        <v>0</v>
      </c>
      <c r="O757" s="182">
        <f>SUM('2.CAD NCCF'!O757,'3.USD NCCF'!O757,'4.EUR NCCF'!O757,'5.GBP NCCF'!O757,'6.Other(Incld) NCCF'!O757)</f>
        <v>0</v>
      </c>
      <c r="P757" s="182">
        <f>SUM('2.CAD NCCF'!P757,'3.USD NCCF'!P757,'4.EUR NCCF'!P757,'5.GBP NCCF'!P757,'6.Other(Incld) NCCF'!P757)</f>
        <v>0</v>
      </c>
      <c r="Q757" s="182">
        <f>SUM('2.CAD NCCF'!Q757,'3.USD NCCF'!Q757,'4.EUR NCCF'!Q757,'5.GBP NCCF'!Q757,'6.Other(Incld) NCCF'!Q757)</f>
        <v>0</v>
      </c>
      <c r="R757" s="182">
        <f>SUM('2.CAD NCCF'!R757,'3.USD NCCF'!R757,'4.EUR NCCF'!R757,'5.GBP NCCF'!R757,'6.Other(Incld) NCCF'!R757)</f>
        <v>0</v>
      </c>
      <c r="S757" s="182">
        <f>SUM('2.CAD NCCF'!S757,'3.USD NCCF'!S757,'4.EUR NCCF'!S757,'5.GBP NCCF'!S757,'6.Other(Incld) NCCF'!S757)</f>
        <v>0</v>
      </c>
      <c r="T757" s="182">
        <f>SUM('2.CAD NCCF'!T757,'3.USD NCCF'!T757,'4.EUR NCCF'!T757,'5.GBP NCCF'!T757,'6.Other(Incld) NCCF'!T757)</f>
        <v>0</v>
      </c>
      <c r="U757" s="178">
        <f>SUM('2.CAD NCCF'!U757,'3.USD NCCF'!U757,'4.EUR NCCF'!U757,'5.GBP NCCF'!U757,'6.Other(Incld) NCCF'!U757)</f>
        <v>0</v>
      </c>
      <c r="V757" s="183">
        <f>SUM('2.CAD NCCF'!V757,'3.USD NCCF'!V757,'4.EUR NCCF'!V757,'5.GBP NCCF'!V757,'6.Other(Incld) NCCF'!V757)</f>
        <v>0</v>
      </c>
      <c r="W757" s="243">
        <f>SUM('2.CAD NCCF'!W757,'3.USD NCCF'!W757,'4.EUR NCCF'!W757,'5.GBP NCCF'!W757,'6.Other(Incld) NCCF'!W757)</f>
        <v>0</v>
      </c>
      <c r="Y757" s="367"/>
    </row>
    <row r="758" spans="2:25" s="72" customFormat="1" x14ac:dyDescent="0.2">
      <c r="B758" s="25"/>
      <c r="C758" s="23"/>
      <c r="D758" s="23"/>
      <c r="E758" s="24" t="s">
        <v>57</v>
      </c>
      <c r="F758" s="24"/>
      <c r="G758" s="69">
        <f t="shared" ref="G758:W758" si="167">SUBTOTAL(9,G759:G761)</f>
        <v>0</v>
      </c>
      <c r="H758" s="70">
        <f t="shared" si="167"/>
        <v>0</v>
      </c>
      <c r="I758" s="66">
        <f t="shared" si="167"/>
        <v>0</v>
      </c>
      <c r="J758" s="66">
        <f t="shared" si="167"/>
        <v>0</v>
      </c>
      <c r="K758" s="67">
        <f t="shared" si="167"/>
        <v>0</v>
      </c>
      <c r="L758" s="34">
        <f t="shared" si="167"/>
        <v>0</v>
      </c>
      <c r="M758" s="34">
        <f t="shared" si="167"/>
        <v>0</v>
      </c>
      <c r="N758" s="34">
        <f t="shared" si="167"/>
        <v>0</v>
      </c>
      <c r="O758" s="34">
        <f t="shared" si="167"/>
        <v>0</v>
      </c>
      <c r="P758" s="34">
        <f t="shared" si="167"/>
        <v>0</v>
      </c>
      <c r="Q758" s="34">
        <f t="shared" si="167"/>
        <v>0</v>
      </c>
      <c r="R758" s="34">
        <f t="shared" si="167"/>
        <v>0</v>
      </c>
      <c r="S758" s="34">
        <f t="shared" si="167"/>
        <v>0</v>
      </c>
      <c r="T758" s="34">
        <f t="shared" si="167"/>
        <v>0</v>
      </c>
      <c r="U758" s="34">
        <f t="shared" si="167"/>
        <v>0</v>
      </c>
      <c r="V758" s="34">
        <f t="shared" si="167"/>
        <v>0</v>
      </c>
      <c r="W758" s="33">
        <f t="shared" si="167"/>
        <v>0</v>
      </c>
      <c r="Y758" s="370"/>
    </row>
    <row r="759" spans="2:25" s="72" customFormat="1" outlineLevel="1" x14ac:dyDescent="0.2">
      <c r="B759" s="25"/>
      <c r="C759" s="23"/>
      <c r="D759" s="23"/>
      <c r="E759" s="24"/>
      <c r="F759" s="176" t="s">
        <v>164</v>
      </c>
      <c r="G759" s="190">
        <f>SUM('2.CAD NCCF'!G759,'3.USD NCCF'!G759,'4.EUR NCCF'!G759,'5.GBP NCCF'!G759,'6.Other(Incld) NCCF'!G759)</f>
        <v>0</v>
      </c>
      <c r="H759" s="242">
        <f>SUM('2.CAD NCCF'!H759,'3.USD NCCF'!H759,'4.EUR NCCF'!H759,'5.GBP NCCF'!H759,'6.Other(Incld) NCCF'!H759)</f>
        <v>0</v>
      </c>
      <c r="I759" s="179">
        <f>SUM('2.CAD NCCF'!I759,'3.USD NCCF'!I759,'4.EUR NCCF'!I759,'5.GBP NCCF'!I759,'6.Other(Incld) NCCF'!I759)</f>
        <v>0</v>
      </c>
      <c r="J759" s="179">
        <f>SUM('2.CAD NCCF'!J759,'3.USD NCCF'!J759,'4.EUR NCCF'!J759,'5.GBP NCCF'!J759,'6.Other(Incld) NCCF'!J759)</f>
        <v>0</v>
      </c>
      <c r="K759" s="180">
        <f>SUM('2.CAD NCCF'!K759,'3.USD NCCF'!K759,'4.EUR NCCF'!K759,'5.GBP NCCF'!K759,'6.Other(Incld) NCCF'!K759)</f>
        <v>0</v>
      </c>
      <c r="L759" s="196">
        <f>SUM('2.CAD NCCF'!L759,'3.USD NCCF'!L759,'4.EUR NCCF'!L759,'5.GBP NCCF'!L759,'6.Other(Incld) NCCF'!L759)</f>
        <v>0</v>
      </c>
      <c r="M759" s="182">
        <f>SUM('2.CAD NCCF'!M759,'3.USD NCCF'!M759,'4.EUR NCCF'!M759,'5.GBP NCCF'!M759,'6.Other(Incld) NCCF'!M759)</f>
        <v>0</v>
      </c>
      <c r="N759" s="182">
        <f>SUM('2.CAD NCCF'!N759,'3.USD NCCF'!N759,'4.EUR NCCF'!N759,'5.GBP NCCF'!N759,'6.Other(Incld) NCCF'!N759)</f>
        <v>0</v>
      </c>
      <c r="O759" s="182">
        <f>SUM('2.CAD NCCF'!O759,'3.USD NCCF'!O759,'4.EUR NCCF'!O759,'5.GBP NCCF'!O759,'6.Other(Incld) NCCF'!O759)</f>
        <v>0</v>
      </c>
      <c r="P759" s="182">
        <f>SUM('2.CAD NCCF'!P759,'3.USD NCCF'!P759,'4.EUR NCCF'!P759,'5.GBP NCCF'!P759,'6.Other(Incld) NCCF'!P759)</f>
        <v>0</v>
      </c>
      <c r="Q759" s="182">
        <f>SUM('2.CAD NCCF'!Q759,'3.USD NCCF'!Q759,'4.EUR NCCF'!Q759,'5.GBP NCCF'!Q759,'6.Other(Incld) NCCF'!Q759)</f>
        <v>0</v>
      </c>
      <c r="R759" s="182">
        <f>SUM('2.CAD NCCF'!R759,'3.USD NCCF'!R759,'4.EUR NCCF'!R759,'5.GBP NCCF'!R759,'6.Other(Incld) NCCF'!R759)</f>
        <v>0</v>
      </c>
      <c r="S759" s="182">
        <f>SUM('2.CAD NCCF'!S759,'3.USD NCCF'!S759,'4.EUR NCCF'!S759,'5.GBP NCCF'!S759,'6.Other(Incld) NCCF'!S759)</f>
        <v>0</v>
      </c>
      <c r="T759" s="182">
        <f>SUM('2.CAD NCCF'!T759,'3.USD NCCF'!T759,'4.EUR NCCF'!T759,'5.GBP NCCF'!T759,'6.Other(Incld) NCCF'!T759)</f>
        <v>0</v>
      </c>
      <c r="U759" s="178">
        <f>SUM('2.CAD NCCF'!U759,'3.USD NCCF'!U759,'4.EUR NCCF'!U759,'5.GBP NCCF'!U759,'6.Other(Incld) NCCF'!U759)</f>
        <v>0</v>
      </c>
      <c r="V759" s="183">
        <f>SUM('2.CAD NCCF'!V759,'3.USD NCCF'!V759,'4.EUR NCCF'!V759,'5.GBP NCCF'!V759,'6.Other(Incld) NCCF'!V759)</f>
        <v>0</v>
      </c>
      <c r="W759" s="243">
        <f>SUM('2.CAD NCCF'!W759,'3.USD NCCF'!W759,'4.EUR NCCF'!W759,'5.GBP NCCF'!W759,'6.Other(Incld) NCCF'!W759)</f>
        <v>0</v>
      </c>
      <c r="Y759" s="367"/>
    </row>
    <row r="760" spans="2:25" s="72" customFormat="1" outlineLevel="1" x14ac:dyDescent="0.2">
      <c r="B760" s="25"/>
      <c r="C760" s="23"/>
      <c r="D760" s="23"/>
      <c r="E760" s="24"/>
      <c r="F760" s="176" t="s">
        <v>165</v>
      </c>
      <c r="G760" s="190">
        <f>SUM('2.CAD NCCF'!G760,'3.USD NCCF'!G760,'4.EUR NCCF'!G760,'5.GBP NCCF'!G760,'6.Other(Incld) NCCF'!G760)</f>
        <v>0</v>
      </c>
      <c r="H760" s="242">
        <f>SUM('2.CAD NCCF'!H760,'3.USD NCCF'!H760,'4.EUR NCCF'!H760,'5.GBP NCCF'!H760,'6.Other(Incld) NCCF'!H760)</f>
        <v>0</v>
      </c>
      <c r="I760" s="179">
        <f>SUM('2.CAD NCCF'!I760,'3.USD NCCF'!I760,'4.EUR NCCF'!I760,'5.GBP NCCF'!I760,'6.Other(Incld) NCCF'!I760)</f>
        <v>0</v>
      </c>
      <c r="J760" s="179">
        <f>SUM('2.CAD NCCF'!J760,'3.USD NCCF'!J760,'4.EUR NCCF'!J760,'5.GBP NCCF'!J760,'6.Other(Incld) NCCF'!J760)</f>
        <v>0</v>
      </c>
      <c r="K760" s="180">
        <f>SUM('2.CAD NCCF'!K760,'3.USD NCCF'!K760,'4.EUR NCCF'!K760,'5.GBP NCCF'!K760,'6.Other(Incld) NCCF'!K760)</f>
        <v>0</v>
      </c>
      <c r="L760" s="196">
        <f>SUM('2.CAD NCCF'!L760,'3.USD NCCF'!L760,'4.EUR NCCF'!L760,'5.GBP NCCF'!L760,'6.Other(Incld) NCCF'!L760)</f>
        <v>0</v>
      </c>
      <c r="M760" s="182">
        <f>SUM('2.CAD NCCF'!M760,'3.USD NCCF'!M760,'4.EUR NCCF'!M760,'5.GBP NCCF'!M760,'6.Other(Incld) NCCF'!M760)</f>
        <v>0</v>
      </c>
      <c r="N760" s="182">
        <f>SUM('2.CAD NCCF'!N760,'3.USD NCCF'!N760,'4.EUR NCCF'!N760,'5.GBP NCCF'!N760,'6.Other(Incld) NCCF'!N760)</f>
        <v>0</v>
      </c>
      <c r="O760" s="182">
        <f>SUM('2.CAD NCCF'!O760,'3.USD NCCF'!O760,'4.EUR NCCF'!O760,'5.GBP NCCF'!O760,'6.Other(Incld) NCCF'!O760)</f>
        <v>0</v>
      </c>
      <c r="P760" s="182">
        <f>SUM('2.CAD NCCF'!P760,'3.USD NCCF'!P760,'4.EUR NCCF'!P760,'5.GBP NCCF'!P760,'6.Other(Incld) NCCF'!P760)</f>
        <v>0</v>
      </c>
      <c r="Q760" s="182">
        <f>SUM('2.CAD NCCF'!Q760,'3.USD NCCF'!Q760,'4.EUR NCCF'!Q760,'5.GBP NCCF'!Q760,'6.Other(Incld) NCCF'!Q760)</f>
        <v>0</v>
      </c>
      <c r="R760" s="182">
        <f>SUM('2.CAD NCCF'!R760,'3.USD NCCF'!R760,'4.EUR NCCF'!R760,'5.GBP NCCF'!R760,'6.Other(Incld) NCCF'!R760)</f>
        <v>0</v>
      </c>
      <c r="S760" s="182">
        <f>SUM('2.CAD NCCF'!S760,'3.USD NCCF'!S760,'4.EUR NCCF'!S760,'5.GBP NCCF'!S760,'6.Other(Incld) NCCF'!S760)</f>
        <v>0</v>
      </c>
      <c r="T760" s="182">
        <f>SUM('2.CAD NCCF'!T760,'3.USD NCCF'!T760,'4.EUR NCCF'!T760,'5.GBP NCCF'!T760,'6.Other(Incld) NCCF'!T760)</f>
        <v>0</v>
      </c>
      <c r="U760" s="178">
        <f>SUM('2.CAD NCCF'!U760,'3.USD NCCF'!U760,'4.EUR NCCF'!U760,'5.GBP NCCF'!U760,'6.Other(Incld) NCCF'!U760)</f>
        <v>0</v>
      </c>
      <c r="V760" s="183">
        <f>SUM('2.CAD NCCF'!V760,'3.USD NCCF'!V760,'4.EUR NCCF'!V760,'5.GBP NCCF'!V760,'6.Other(Incld) NCCF'!V760)</f>
        <v>0</v>
      </c>
      <c r="W760" s="243">
        <f>SUM('2.CAD NCCF'!W760,'3.USD NCCF'!W760,'4.EUR NCCF'!W760,'5.GBP NCCF'!W760,'6.Other(Incld) NCCF'!W760)</f>
        <v>0</v>
      </c>
      <c r="Y760" s="367"/>
    </row>
    <row r="761" spans="2:25" s="72" customFormat="1" outlineLevel="1" x14ac:dyDescent="0.2">
      <c r="B761" s="25"/>
      <c r="C761" s="23"/>
      <c r="D761" s="23"/>
      <c r="E761" s="24"/>
      <c r="F761" s="176" t="s">
        <v>333</v>
      </c>
      <c r="G761" s="190">
        <f>SUM('2.CAD NCCF'!G761,'3.USD NCCF'!G761,'4.EUR NCCF'!G761,'5.GBP NCCF'!G761,'6.Other(Incld) NCCF'!G761)</f>
        <v>0</v>
      </c>
      <c r="H761" s="242">
        <f>SUM('2.CAD NCCF'!H761,'3.USD NCCF'!H761,'4.EUR NCCF'!H761,'5.GBP NCCF'!H761,'6.Other(Incld) NCCF'!H761)</f>
        <v>0</v>
      </c>
      <c r="I761" s="179">
        <f>SUM('2.CAD NCCF'!I761,'3.USD NCCF'!I761,'4.EUR NCCF'!I761,'5.GBP NCCF'!I761,'6.Other(Incld) NCCF'!I761)</f>
        <v>0</v>
      </c>
      <c r="J761" s="179">
        <f>SUM('2.CAD NCCF'!J761,'3.USD NCCF'!J761,'4.EUR NCCF'!J761,'5.GBP NCCF'!J761,'6.Other(Incld) NCCF'!J761)</f>
        <v>0</v>
      </c>
      <c r="K761" s="180">
        <f>SUM('2.CAD NCCF'!K761,'3.USD NCCF'!K761,'4.EUR NCCF'!K761,'5.GBP NCCF'!K761,'6.Other(Incld) NCCF'!K761)</f>
        <v>0</v>
      </c>
      <c r="L761" s="196">
        <f>SUM('2.CAD NCCF'!L761,'3.USD NCCF'!L761,'4.EUR NCCF'!L761,'5.GBP NCCF'!L761,'6.Other(Incld) NCCF'!L761)</f>
        <v>0</v>
      </c>
      <c r="M761" s="182">
        <f>SUM('2.CAD NCCF'!M761,'3.USD NCCF'!M761,'4.EUR NCCF'!M761,'5.GBP NCCF'!M761,'6.Other(Incld) NCCF'!M761)</f>
        <v>0</v>
      </c>
      <c r="N761" s="182">
        <f>SUM('2.CAD NCCF'!N761,'3.USD NCCF'!N761,'4.EUR NCCF'!N761,'5.GBP NCCF'!N761,'6.Other(Incld) NCCF'!N761)</f>
        <v>0</v>
      </c>
      <c r="O761" s="182">
        <f>SUM('2.CAD NCCF'!O761,'3.USD NCCF'!O761,'4.EUR NCCF'!O761,'5.GBP NCCF'!O761,'6.Other(Incld) NCCF'!O761)</f>
        <v>0</v>
      </c>
      <c r="P761" s="182">
        <f>SUM('2.CAD NCCF'!P761,'3.USD NCCF'!P761,'4.EUR NCCF'!P761,'5.GBP NCCF'!P761,'6.Other(Incld) NCCF'!P761)</f>
        <v>0</v>
      </c>
      <c r="Q761" s="182">
        <f>SUM('2.CAD NCCF'!Q761,'3.USD NCCF'!Q761,'4.EUR NCCF'!Q761,'5.GBP NCCF'!Q761,'6.Other(Incld) NCCF'!Q761)</f>
        <v>0</v>
      </c>
      <c r="R761" s="182">
        <f>SUM('2.CAD NCCF'!R761,'3.USD NCCF'!R761,'4.EUR NCCF'!R761,'5.GBP NCCF'!R761,'6.Other(Incld) NCCF'!R761)</f>
        <v>0</v>
      </c>
      <c r="S761" s="182">
        <f>SUM('2.CAD NCCF'!S761,'3.USD NCCF'!S761,'4.EUR NCCF'!S761,'5.GBP NCCF'!S761,'6.Other(Incld) NCCF'!S761)</f>
        <v>0</v>
      </c>
      <c r="T761" s="182">
        <f>SUM('2.CAD NCCF'!T761,'3.USD NCCF'!T761,'4.EUR NCCF'!T761,'5.GBP NCCF'!T761,'6.Other(Incld) NCCF'!T761)</f>
        <v>0</v>
      </c>
      <c r="U761" s="178">
        <f>SUM('2.CAD NCCF'!U761,'3.USD NCCF'!U761,'4.EUR NCCF'!U761,'5.GBP NCCF'!U761,'6.Other(Incld) NCCF'!U761)</f>
        <v>0</v>
      </c>
      <c r="V761" s="183">
        <f>SUM('2.CAD NCCF'!V761,'3.USD NCCF'!V761,'4.EUR NCCF'!V761,'5.GBP NCCF'!V761,'6.Other(Incld) NCCF'!V761)</f>
        <v>0</v>
      </c>
      <c r="W761" s="243">
        <f>SUM('2.CAD NCCF'!W761,'3.USD NCCF'!W761,'4.EUR NCCF'!W761,'5.GBP NCCF'!W761,'6.Other(Incld) NCCF'!W761)</f>
        <v>0</v>
      </c>
      <c r="Y761" s="367"/>
    </row>
    <row r="762" spans="2:25" s="72" customFormat="1" x14ac:dyDescent="0.2">
      <c r="B762" s="25"/>
      <c r="C762" s="23"/>
      <c r="D762" s="23" t="s">
        <v>58</v>
      </c>
      <c r="E762" s="24"/>
      <c r="F762" s="24"/>
      <c r="G762" s="69"/>
      <c r="H762" s="70"/>
      <c r="I762" s="66"/>
      <c r="J762" s="66"/>
      <c r="K762" s="66"/>
      <c r="L762" s="51"/>
      <c r="M762" s="34"/>
      <c r="N762" s="34"/>
      <c r="O762" s="34"/>
      <c r="P762" s="34"/>
      <c r="Q762" s="34"/>
      <c r="R762" s="34"/>
      <c r="S762" s="34"/>
      <c r="T762" s="34"/>
      <c r="U762" s="34"/>
      <c r="V762" s="37"/>
      <c r="W762" s="37"/>
      <c r="Y762" s="584"/>
    </row>
    <row r="763" spans="2:25" s="72" customFormat="1" x14ac:dyDescent="0.2">
      <c r="B763" s="25"/>
      <c r="C763" s="23"/>
      <c r="D763" s="23"/>
      <c r="E763" s="24" t="s">
        <v>172</v>
      </c>
      <c r="F763" s="24"/>
      <c r="G763" s="69">
        <f t="shared" ref="G763:W763" si="168">SUBTOTAL(9,G764:G765)</f>
        <v>0</v>
      </c>
      <c r="H763" s="70">
        <f t="shared" si="168"/>
        <v>0</v>
      </c>
      <c r="I763" s="66">
        <f t="shared" si="168"/>
        <v>0</v>
      </c>
      <c r="J763" s="66">
        <f t="shared" si="168"/>
        <v>0</v>
      </c>
      <c r="K763" s="67">
        <f t="shared" si="168"/>
        <v>0</v>
      </c>
      <c r="L763" s="34">
        <f t="shared" si="168"/>
        <v>0</v>
      </c>
      <c r="M763" s="34">
        <f t="shared" si="168"/>
        <v>0</v>
      </c>
      <c r="N763" s="34">
        <f t="shared" si="168"/>
        <v>0</v>
      </c>
      <c r="O763" s="34">
        <f t="shared" si="168"/>
        <v>0</v>
      </c>
      <c r="P763" s="34">
        <f t="shared" si="168"/>
        <v>0</v>
      </c>
      <c r="Q763" s="34">
        <f t="shared" si="168"/>
        <v>0</v>
      </c>
      <c r="R763" s="34">
        <f t="shared" si="168"/>
        <v>0</v>
      </c>
      <c r="S763" s="34">
        <f t="shared" si="168"/>
        <v>0</v>
      </c>
      <c r="T763" s="34">
        <f t="shared" si="168"/>
        <v>0</v>
      </c>
      <c r="U763" s="34">
        <f t="shared" si="168"/>
        <v>0</v>
      </c>
      <c r="V763" s="34">
        <f t="shared" si="168"/>
        <v>0</v>
      </c>
      <c r="W763" s="33">
        <f t="shared" si="168"/>
        <v>0</v>
      </c>
      <c r="Y763" s="583"/>
    </row>
    <row r="764" spans="2:25" s="72" customFormat="1" outlineLevel="1" x14ac:dyDescent="0.2">
      <c r="B764" s="25"/>
      <c r="C764" s="23"/>
      <c r="D764" s="23"/>
      <c r="E764" s="24"/>
      <c r="F764" s="176" t="s">
        <v>61</v>
      </c>
      <c r="G764" s="190">
        <f>SUM('2.CAD NCCF'!G764,'3.USD NCCF'!G764,'4.EUR NCCF'!G764,'5.GBP NCCF'!G764,'6.Other(Incld) NCCF'!G764)</f>
        <v>0</v>
      </c>
      <c r="H764" s="242">
        <f>SUM('2.CAD NCCF'!H764,'3.USD NCCF'!H764,'4.EUR NCCF'!H764,'5.GBP NCCF'!H764,'6.Other(Incld) NCCF'!H764)</f>
        <v>0</v>
      </c>
      <c r="I764" s="179">
        <f>SUM('2.CAD NCCF'!I764,'3.USD NCCF'!I764,'4.EUR NCCF'!I764,'5.GBP NCCF'!I764,'6.Other(Incld) NCCF'!I764)</f>
        <v>0</v>
      </c>
      <c r="J764" s="179">
        <f>SUM('2.CAD NCCF'!J764,'3.USD NCCF'!J764,'4.EUR NCCF'!J764,'5.GBP NCCF'!J764,'6.Other(Incld) NCCF'!J764)</f>
        <v>0</v>
      </c>
      <c r="K764" s="180">
        <f>SUM('2.CAD NCCF'!K764,'3.USD NCCF'!K764,'4.EUR NCCF'!K764,'5.GBP NCCF'!K764,'6.Other(Incld) NCCF'!K764)</f>
        <v>0</v>
      </c>
      <c r="L764" s="196">
        <f>SUM('2.CAD NCCF'!L764,'3.USD NCCF'!L764,'4.EUR NCCF'!L764,'5.GBP NCCF'!L764,'6.Other(Incld) NCCF'!L764)</f>
        <v>0</v>
      </c>
      <c r="M764" s="182">
        <f>SUM('2.CAD NCCF'!M764,'3.USD NCCF'!M764,'4.EUR NCCF'!M764,'5.GBP NCCF'!M764,'6.Other(Incld) NCCF'!M764)</f>
        <v>0</v>
      </c>
      <c r="N764" s="182">
        <f>SUM('2.CAD NCCF'!N764,'3.USD NCCF'!N764,'4.EUR NCCF'!N764,'5.GBP NCCF'!N764,'6.Other(Incld) NCCF'!N764)</f>
        <v>0</v>
      </c>
      <c r="O764" s="182">
        <f>SUM('2.CAD NCCF'!O764,'3.USD NCCF'!O764,'4.EUR NCCF'!O764,'5.GBP NCCF'!O764,'6.Other(Incld) NCCF'!O764)</f>
        <v>0</v>
      </c>
      <c r="P764" s="182">
        <f>SUM('2.CAD NCCF'!P764,'3.USD NCCF'!P764,'4.EUR NCCF'!P764,'5.GBP NCCF'!P764,'6.Other(Incld) NCCF'!P764)</f>
        <v>0</v>
      </c>
      <c r="Q764" s="182">
        <f>SUM('2.CAD NCCF'!Q764,'3.USD NCCF'!Q764,'4.EUR NCCF'!Q764,'5.GBP NCCF'!Q764,'6.Other(Incld) NCCF'!Q764)</f>
        <v>0</v>
      </c>
      <c r="R764" s="182">
        <f>SUM('2.CAD NCCF'!R764,'3.USD NCCF'!R764,'4.EUR NCCF'!R764,'5.GBP NCCF'!R764,'6.Other(Incld) NCCF'!R764)</f>
        <v>0</v>
      </c>
      <c r="S764" s="182">
        <f>SUM('2.CAD NCCF'!S764,'3.USD NCCF'!S764,'4.EUR NCCF'!S764,'5.GBP NCCF'!S764,'6.Other(Incld) NCCF'!S764)</f>
        <v>0</v>
      </c>
      <c r="T764" s="182">
        <f>SUM('2.CAD NCCF'!T764,'3.USD NCCF'!T764,'4.EUR NCCF'!T764,'5.GBP NCCF'!T764,'6.Other(Incld) NCCF'!T764)</f>
        <v>0</v>
      </c>
      <c r="U764" s="178">
        <f>SUM('2.CAD NCCF'!U764,'3.USD NCCF'!U764,'4.EUR NCCF'!U764,'5.GBP NCCF'!U764,'6.Other(Incld) NCCF'!U764)</f>
        <v>0</v>
      </c>
      <c r="V764" s="183">
        <f>SUM('2.CAD NCCF'!V764,'3.USD NCCF'!V764,'4.EUR NCCF'!V764,'5.GBP NCCF'!V764,'6.Other(Incld) NCCF'!V764)</f>
        <v>0</v>
      </c>
      <c r="W764" s="243">
        <f>SUM('2.CAD NCCF'!W764,'3.USD NCCF'!W764,'4.EUR NCCF'!W764,'5.GBP NCCF'!W764,'6.Other(Incld) NCCF'!W764)</f>
        <v>0</v>
      </c>
      <c r="Y764" s="367"/>
    </row>
    <row r="765" spans="2:25" s="72" customFormat="1" outlineLevel="1" x14ac:dyDescent="0.2">
      <c r="B765" s="25"/>
      <c r="C765" s="23"/>
      <c r="D765" s="23"/>
      <c r="E765" s="24"/>
      <c r="F765" s="176" t="s">
        <v>173</v>
      </c>
      <c r="G765" s="190">
        <f>SUM('2.CAD NCCF'!G765,'3.USD NCCF'!G765,'4.EUR NCCF'!G765,'5.GBP NCCF'!G765,'6.Other(Incld) NCCF'!G765)</f>
        <v>0</v>
      </c>
      <c r="H765" s="242">
        <f>SUM('2.CAD NCCF'!H765,'3.USD NCCF'!H765,'4.EUR NCCF'!H765,'5.GBP NCCF'!H765,'6.Other(Incld) NCCF'!H765)</f>
        <v>0</v>
      </c>
      <c r="I765" s="179">
        <f>SUM('2.CAD NCCF'!I765,'3.USD NCCF'!I765,'4.EUR NCCF'!I765,'5.GBP NCCF'!I765,'6.Other(Incld) NCCF'!I765)</f>
        <v>0</v>
      </c>
      <c r="J765" s="179">
        <f>SUM('2.CAD NCCF'!J765,'3.USD NCCF'!J765,'4.EUR NCCF'!J765,'5.GBP NCCF'!J765,'6.Other(Incld) NCCF'!J765)</f>
        <v>0</v>
      </c>
      <c r="K765" s="180">
        <f>SUM('2.CAD NCCF'!K765,'3.USD NCCF'!K765,'4.EUR NCCF'!K765,'5.GBP NCCF'!K765,'6.Other(Incld) NCCF'!K765)</f>
        <v>0</v>
      </c>
      <c r="L765" s="196">
        <f>SUM('2.CAD NCCF'!L765,'3.USD NCCF'!L765,'4.EUR NCCF'!L765,'5.GBP NCCF'!L765,'6.Other(Incld) NCCF'!L765)</f>
        <v>0</v>
      </c>
      <c r="M765" s="182">
        <f>SUM('2.CAD NCCF'!M765,'3.USD NCCF'!M765,'4.EUR NCCF'!M765,'5.GBP NCCF'!M765,'6.Other(Incld) NCCF'!M765)</f>
        <v>0</v>
      </c>
      <c r="N765" s="182">
        <f>SUM('2.CAD NCCF'!N765,'3.USD NCCF'!N765,'4.EUR NCCF'!N765,'5.GBP NCCF'!N765,'6.Other(Incld) NCCF'!N765)</f>
        <v>0</v>
      </c>
      <c r="O765" s="182">
        <f>SUM('2.CAD NCCF'!O765,'3.USD NCCF'!O765,'4.EUR NCCF'!O765,'5.GBP NCCF'!O765,'6.Other(Incld) NCCF'!O765)</f>
        <v>0</v>
      </c>
      <c r="P765" s="182">
        <f>SUM('2.CAD NCCF'!P765,'3.USD NCCF'!P765,'4.EUR NCCF'!P765,'5.GBP NCCF'!P765,'6.Other(Incld) NCCF'!P765)</f>
        <v>0</v>
      </c>
      <c r="Q765" s="182">
        <f>SUM('2.CAD NCCF'!Q765,'3.USD NCCF'!Q765,'4.EUR NCCF'!Q765,'5.GBP NCCF'!Q765,'6.Other(Incld) NCCF'!Q765)</f>
        <v>0</v>
      </c>
      <c r="R765" s="182">
        <f>SUM('2.CAD NCCF'!R765,'3.USD NCCF'!R765,'4.EUR NCCF'!R765,'5.GBP NCCF'!R765,'6.Other(Incld) NCCF'!R765)</f>
        <v>0</v>
      </c>
      <c r="S765" s="182">
        <f>SUM('2.CAD NCCF'!S765,'3.USD NCCF'!S765,'4.EUR NCCF'!S765,'5.GBP NCCF'!S765,'6.Other(Incld) NCCF'!S765)</f>
        <v>0</v>
      </c>
      <c r="T765" s="182">
        <f>SUM('2.CAD NCCF'!T765,'3.USD NCCF'!T765,'4.EUR NCCF'!T765,'5.GBP NCCF'!T765,'6.Other(Incld) NCCF'!T765)</f>
        <v>0</v>
      </c>
      <c r="U765" s="178">
        <f>SUM('2.CAD NCCF'!U765,'3.USD NCCF'!U765,'4.EUR NCCF'!U765,'5.GBP NCCF'!U765,'6.Other(Incld) NCCF'!U765)</f>
        <v>0</v>
      </c>
      <c r="V765" s="183">
        <f>SUM('2.CAD NCCF'!V765,'3.USD NCCF'!V765,'4.EUR NCCF'!V765,'5.GBP NCCF'!V765,'6.Other(Incld) NCCF'!V765)</f>
        <v>0</v>
      </c>
      <c r="W765" s="243">
        <f>SUM('2.CAD NCCF'!W765,'3.USD NCCF'!W765,'4.EUR NCCF'!W765,'5.GBP NCCF'!W765,'6.Other(Incld) NCCF'!W765)</f>
        <v>0</v>
      </c>
      <c r="Y765" s="367"/>
    </row>
    <row r="766" spans="2:25" s="72" customFormat="1" x14ac:dyDescent="0.2">
      <c r="B766" s="25"/>
      <c r="C766" s="23"/>
      <c r="D766" s="23"/>
      <c r="E766" s="24" t="s">
        <v>166</v>
      </c>
      <c r="F766" s="24"/>
      <c r="G766" s="69">
        <f t="shared" ref="G766:W766" si="169">SUBTOTAL(9,G767:G769)</f>
        <v>0</v>
      </c>
      <c r="H766" s="70">
        <f t="shared" si="169"/>
        <v>0</v>
      </c>
      <c r="I766" s="66">
        <f t="shared" si="169"/>
        <v>0</v>
      </c>
      <c r="J766" s="66">
        <f t="shared" si="169"/>
        <v>0</v>
      </c>
      <c r="K766" s="67">
        <f t="shared" si="169"/>
        <v>0</v>
      </c>
      <c r="L766" s="34">
        <f t="shared" si="169"/>
        <v>0</v>
      </c>
      <c r="M766" s="34">
        <f t="shared" si="169"/>
        <v>0</v>
      </c>
      <c r="N766" s="34">
        <f t="shared" si="169"/>
        <v>0</v>
      </c>
      <c r="O766" s="34">
        <f t="shared" si="169"/>
        <v>0</v>
      </c>
      <c r="P766" s="34">
        <f t="shared" si="169"/>
        <v>0</v>
      </c>
      <c r="Q766" s="34">
        <f t="shared" si="169"/>
        <v>0</v>
      </c>
      <c r="R766" s="34">
        <f t="shared" si="169"/>
        <v>0</v>
      </c>
      <c r="S766" s="34">
        <f t="shared" si="169"/>
        <v>0</v>
      </c>
      <c r="T766" s="34">
        <f t="shared" si="169"/>
        <v>0</v>
      </c>
      <c r="U766" s="34">
        <f t="shared" si="169"/>
        <v>0</v>
      </c>
      <c r="V766" s="34">
        <f t="shared" si="169"/>
        <v>0</v>
      </c>
      <c r="W766" s="33">
        <f t="shared" si="169"/>
        <v>0</v>
      </c>
      <c r="Y766" s="370"/>
    </row>
    <row r="767" spans="2:25" s="72" customFormat="1" outlineLevel="1" x14ac:dyDescent="0.2">
      <c r="B767" s="25"/>
      <c r="C767" s="23"/>
      <c r="D767" s="23"/>
      <c r="E767" s="24"/>
      <c r="F767" s="176" t="s">
        <v>59</v>
      </c>
      <c r="G767" s="190">
        <f>SUM('2.CAD NCCF'!G767,'3.USD NCCF'!G767,'4.EUR NCCF'!G767,'5.GBP NCCF'!G767,'6.Other(Incld) NCCF'!G767)</f>
        <v>0</v>
      </c>
      <c r="H767" s="242">
        <f>SUM('2.CAD NCCF'!H767,'3.USD NCCF'!H767,'4.EUR NCCF'!H767,'5.GBP NCCF'!H767,'6.Other(Incld) NCCF'!H767)</f>
        <v>0</v>
      </c>
      <c r="I767" s="179">
        <f>SUM('2.CAD NCCF'!I767,'3.USD NCCF'!I767,'4.EUR NCCF'!I767,'5.GBP NCCF'!I767,'6.Other(Incld) NCCF'!I767)</f>
        <v>0</v>
      </c>
      <c r="J767" s="179">
        <f>SUM('2.CAD NCCF'!J767,'3.USD NCCF'!J767,'4.EUR NCCF'!J767,'5.GBP NCCF'!J767,'6.Other(Incld) NCCF'!J767)</f>
        <v>0</v>
      </c>
      <c r="K767" s="180">
        <f>SUM('2.CAD NCCF'!K767,'3.USD NCCF'!K767,'4.EUR NCCF'!K767,'5.GBP NCCF'!K767,'6.Other(Incld) NCCF'!K767)</f>
        <v>0</v>
      </c>
      <c r="L767" s="196">
        <f>SUM('2.CAD NCCF'!L767,'3.USD NCCF'!L767,'4.EUR NCCF'!L767,'5.GBP NCCF'!L767,'6.Other(Incld) NCCF'!L767)</f>
        <v>0</v>
      </c>
      <c r="M767" s="182">
        <f>SUM('2.CAD NCCF'!M767,'3.USD NCCF'!M767,'4.EUR NCCF'!M767,'5.GBP NCCF'!M767,'6.Other(Incld) NCCF'!M767)</f>
        <v>0</v>
      </c>
      <c r="N767" s="182">
        <f>SUM('2.CAD NCCF'!N767,'3.USD NCCF'!N767,'4.EUR NCCF'!N767,'5.GBP NCCF'!N767,'6.Other(Incld) NCCF'!N767)</f>
        <v>0</v>
      </c>
      <c r="O767" s="182">
        <f>SUM('2.CAD NCCF'!O767,'3.USD NCCF'!O767,'4.EUR NCCF'!O767,'5.GBP NCCF'!O767,'6.Other(Incld) NCCF'!O767)</f>
        <v>0</v>
      </c>
      <c r="P767" s="182">
        <f>SUM('2.CAD NCCF'!P767,'3.USD NCCF'!P767,'4.EUR NCCF'!P767,'5.GBP NCCF'!P767,'6.Other(Incld) NCCF'!P767)</f>
        <v>0</v>
      </c>
      <c r="Q767" s="182">
        <f>SUM('2.CAD NCCF'!Q767,'3.USD NCCF'!Q767,'4.EUR NCCF'!Q767,'5.GBP NCCF'!Q767,'6.Other(Incld) NCCF'!Q767)</f>
        <v>0</v>
      </c>
      <c r="R767" s="182">
        <f>SUM('2.CAD NCCF'!R767,'3.USD NCCF'!R767,'4.EUR NCCF'!R767,'5.GBP NCCF'!R767,'6.Other(Incld) NCCF'!R767)</f>
        <v>0</v>
      </c>
      <c r="S767" s="182">
        <f>SUM('2.CAD NCCF'!S767,'3.USD NCCF'!S767,'4.EUR NCCF'!S767,'5.GBP NCCF'!S767,'6.Other(Incld) NCCF'!S767)</f>
        <v>0</v>
      </c>
      <c r="T767" s="182">
        <f>SUM('2.CAD NCCF'!T767,'3.USD NCCF'!T767,'4.EUR NCCF'!T767,'5.GBP NCCF'!T767,'6.Other(Incld) NCCF'!T767)</f>
        <v>0</v>
      </c>
      <c r="U767" s="178">
        <f>SUM('2.CAD NCCF'!U767,'3.USD NCCF'!U767,'4.EUR NCCF'!U767,'5.GBP NCCF'!U767,'6.Other(Incld) NCCF'!U767)</f>
        <v>0</v>
      </c>
      <c r="V767" s="183">
        <f>SUM('2.CAD NCCF'!V767,'3.USD NCCF'!V767,'4.EUR NCCF'!V767,'5.GBP NCCF'!V767,'6.Other(Incld) NCCF'!V767)</f>
        <v>0</v>
      </c>
      <c r="W767" s="243">
        <f>SUM('2.CAD NCCF'!W767,'3.USD NCCF'!W767,'4.EUR NCCF'!W767,'5.GBP NCCF'!W767,'6.Other(Incld) NCCF'!W767)</f>
        <v>0</v>
      </c>
      <c r="Y767" s="367"/>
    </row>
    <row r="768" spans="2:25" s="72" customFormat="1" outlineLevel="1" x14ac:dyDescent="0.2">
      <c r="B768" s="25"/>
      <c r="C768" s="23"/>
      <c r="D768" s="23"/>
      <c r="E768" s="24"/>
      <c r="F768" s="176" t="s">
        <v>167</v>
      </c>
      <c r="G768" s="190">
        <f>SUM('2.CAD NCCF'!G768,'3.USD NCCF'!G768,'4.EUR NCCF'!G768,'5.GBP NCCF'!G768,'6.Other(Incld) NCCF'!G768)</f>
        <v>0</v>
      </c>
      <c r="H768" s="242">
        <f>SUM('2.CAD NCCF'!H768,'3.USD NCCF'!H768,'4.EUR NCCF'!H768,'5.GBP NCCF'!H768,'6.Other(Incld) NCCF'!H768)</f>
        <v>0</v>
      </c>
      <c r="I768" s="179">
        <f>SUM('2.CAD NCCF'!I768,'3.USD NCCF'!I768,'4.EUR NCCF'!I768,'5.GBP NCCF'!I768,'6.Other(Incld) NCCF'!I768)</f>
        <v>0</v>
      </c>
      <c r="J768" s="179">
        <f>SUM('2.CAD NCCF'!J768,'3.USD NCCF'!J768,'4.EUR NCCF'!J768,'5.GBP NCCF'!J768,'6.Other(Incld) NCCF'!J768)</f>
        <v>0</v>
      </c>
      <c r="K768" s="180">
        <f>SUM('2.CAD NCCF'!K768,'3.USD NCCF'!K768,'4.EUR NCCF'!K768,'5.GBP NCCF'!K768,'6.Other(Incld) NCCF'!K768)</f>
        <v>0</v>
      </c>
      <c r="L768" s="196">
        <f>SUM('2.CAD NCCF'!L768,'3.USD NCCF'!L768,'4.EUR NCCF'!L768,'5.GBP NCCF'!L768,'6.Other(Incld) NCCF'!L768)</f>
        <v>0</v>
      </c>
      <c r="M768" s="182">
        <f>SUM('2.CAD NCCF'!M768,'3.USD NCCF'!M768,'4.EUR NCCF'!M768,'5.GBP NCCF'!M768,'6.Other(Incld) NCCF'!M768)</f>
        <v>0</v>
      </c>
      <c r="N768" s="182">
        <f>SUM('2.CAD NCCF'!N768,'3.USD NCCF'!N768,'4.EUR NCCF'!N768,'5.GBP NCCF'!N768,'6.Other(Incld) NCCF'!N768)</f>
        <v>0</v>
      </c>
      <c r="O768" s="182">
        <f>SUM('2.CAD NCCF'!O768,'3.USD NCCF'!O768,'4.EUR NCCF'!O768,'5.GBP NCCF'!O768,'6.Other(Incld) NCCF'!O768)</f>
        <v>0</v>
      </c>
      <c r="P768" s="182">
        <f>SUM('2.CAD NCCF'!P768,'3.USD NCCF'!P768,'4.EUR NCCF'!P768,'5.GBP NCCF'!P768,'6.Other(Incld) NCCF'!P768)</f>
        <v>0</v>
      </c>
      <c r="Q768" s="182">
        <f>SUM('2.CAD NCCF'!Q768,'3.USD NCCF'!Q768,'4.EUR NCCF'!Q768,'5.GBP NCCF'!Q768,'6.Other(Incld) NCCF'!Q768)</f>
        <v>0</v>
      </c>
      <c r="R768" s="182">
        <f>SUM('2.CAD NCCF'!R768,'3.USD NCCF'!R768,'4.EUR NCCF'!R768,'5.GBP NCCF'!R768,'6.Other(Incld) NCCF'!R768)</f>
        <v>0</v>
      </c>
      <c r="S768" s="182">
        <f>SUM('2.CAD NCCF'!S768,'3.USD NCCF'!S768,'4.EUR NCCF'!S768,'5.GBP NCCF'!S768,'6.Other(Incld) NCCF'!S768)</f>
        <v>0</v>
      </c>
      <c r="T768" s="182">
        <f>SUM('2.CAD NCCF'!T768,'3.USD NCCF'!T768,'4.EUR NCCF'!T768,'5.GBP NCCF'!T768,'6.Other(Incld) NCCF'!T768)</f>
        <v>0</v>
      </c>
      <c r="U768" s="178">
        <f>SUM('2.CAD NCCF'!U768,'3.USD NCCF'!U768,'4.EUR NCCF'!U768,'5.GBP NCCF'!U768,'6.Other(Incld) NCCF'!U768)</f>
        <v>0</v>
      </c>
      <c r="V768" s="183">
        <f>SUM('2.CAD NCCF'!V768,'3.USD NCCF'!V768,'4.EUR NCCF'!V768,'5.GBP NCCF'!V768,'6.Other(Incld) NCCF'!V768)</f>
        <v>0</v>
      </c>
      <c r="W768" s="243">
        <f>SUM('2.CAD NCCF'!W768,'3.USD NCCF'!W768,'4.EUR NCCF'!W768,'5.GBP NCCF'!W768,'6.Other(Incld) NCCF'!W768)</f>
        <v>0</v>
      </c>
      <c r="Y768" s="367"/>
    </row>
    <row r="769" spans="2:25" s="72" customFormat="1" outlineLevel="1" x14ac:dyDescent="0.2">
      <c r="B769" s="25"/>
      <c r="C769" s="23"/>
      <c r="D769" s="23"/>
      <c r="E769" s="24"/>
      <c r="F769" s="176" t="s">
        <v>168</v>
      </c>
      <c r="G769" s="190">
        <f>SUM('2.CAD NCCF'!G769,'3.USD NCCF'!G769,'4.EUR NCCF'!G769,'5.GBP NCCF'!G769,'6.Other(Incld) NCCF'!G769)</f>
        <v>0</v>
      </c>
      <c r="H769" s="242">
        <f>SUM('2.CAD NCCF'!H769,'3.USD NCCF'!H769,'4.EUR NCCF'!H769,'5.GBP NCCF'!H769,'6.Other(Incld) NCCF'!H769)</f>
        <v>0</v>
      </c>
      <c r="I769" s="179">
        <f>SUM('2.CAD NCCF'!I769,'3.USD NCCF'!I769,'4.EUR NCCF'!I769,'5.GBP NCCF'!I769,'6.Other(Incld) NCCF'!I769)</f>
        <v>0</v>
      </c>
      <c r="J769" s="179">
        <f>SUM('2.CAD NCCF'!J769,'3.USD NCCF'!J769,'4.EUR NCCF'!J769,'5.GBP NCCF'!J769,'6.Other(Incld) NCCF'!J769)</f>
        <v>0</v>
      </c>
      <c r="K769" s="180">
        <f>SUM('2.CAD NCCF'!K769,'3.USD NCCF'!K769,'4.EUR NCCF'!K769,'5.GBP NCCF'!K769,'6.Other(Incld) NCCF'!K769)</f>
        <v>0</v>
      </c>
      <c r="L769" s="196">
        <f>SUM('2.CAD NCCF'!L769,'3.USD NCCF'!L769,'4.EUR NCCF'!L769,'5.GBP NCCF'!L769,'6.Other(Incld) NCCF'!L769)</f>
        <v>0</v>
      </c>
      <c r="M769" s="182">
        <f>SUM('2.CAD NCCF'!M769,'3.USD NCCF'!M769,'4.EUR NCCF'!M769,'5.GBP NCCF'!M769,'6.Other(Incld) NCCF'!M769)</f>
        <v>0</v>
      </c>
      <c r="N769" s="182">
        <f>SUM('2.CAD NCCF'!N769,'3.USD NCCF'!N769,'4.EUR NCCF'!N769,'5.GBP NCCF'!N769,'6.Other(Incld) NCCF'!N769)</f>
        <v>0</v>
      </c>
      <c r="O769" s="182">
        <f>SUM('2.CAD NCCF'!O769,'3.USD NCCF'!O769,'4.EUR NCCF'!O769,'5.GBP NCCF'!O769,'6.Other(Incld) NCCF'!O769)</f>
        <v>0</v>
      </c>
      <c r="P769" s="182">
        <f>SUM('2.CAD NCCF'!P769,'3.USD NCCF'!P769,'4.EUR NCCF'!P769,'5.GBP NCCF'!P769,'6.Other(Incld) NCCF'!P769)</f>
        <v>0</v>
      </c>
      <c r="Q769" s="182">
        <f>SUM('2.CAD NCCF'!Q769,'3.USD NCCF'!Q769,'4.EUR NCCF'!Q769,'5.GBP NCCF'!Q769,'6.Other(Incld) NCCF'!Q769)</f>
        <v>0</v>
      </c>
      <c r="R769" s="182">
        <f>SUM('2.CAD NCCF'!R769,'3.USD NCCF'!R769,'4.EUR NCCF'!R769,'5.GBP NCCF'!R769,'6.Other(Incld) NCCF'!R769)</f>
        <v>0</v>
      </c>
      <c r="S769" s="182">
        <f>SUM('2.CAD NCCF'!S769,'3.USD NCCF'!S769,'4.EUR NCCF'!S769,'5.GBP NCCF'!S769,'6.Other(Incld) NCCF'!S769)</f>
        <v>0</v>
      </c>
      <c r="T769" s="182">
        <f>SUM('2.CAD NCCF'!T769,'3.USD NCCF'!T769,'4.EUR NCCF'!T769,'5.GBP NCCF'!T769,'6.Other(Incld) NCCF'!T769)</f>
        <v>0</v>
      </c>
      <c r="U769" s="178">
        <f>SUM('2.CAD NCCF'!U769,'3.USD NCCF'!U769,'4.EUR NCCF'!U769,'5.GBP NCCF'!U769,'6.Other(Incld) NCCF'!U769)</f>
        <v>0</v>
      </c>
      <c r="V769" s="183">
        <f>SUM('2.CAD NCCF'!V769,'3.USD NCCF'!V769,'4.EUR NCCF'!V769,'5.GBP NCCF'!V769,'6.Other(Incld) NCCF'!V769)</f>
        <v>0</v>
      </c>
      <c r="W769" s="243">
        <f>SUM('2.CAD NCCF'!W769,'3.USD NCCF'!W769,'4.EUR NCCF'!W769,'5.GBP NCCF'!W769,'6.Other(Incld) NCCF'!W769)</f>
        <v>0</v>
      </c>
      <c r="Y769" s="367"/>
    </row>
    <row r="770" spans="2:25" s="72" customFormat="1" x14ac:dyDescent="0.2">
      <c r="B770" s="25"/>
      <c r="C770" s="23"/>
      <c r="D770" s="23"/>
      <c r="E770" s="24" t="s">
        <v>174</v>
      </c>
      <c r="F770" s="24"/>
      <c r="G770" s="69">
        <f t="shared" ref="G770:W770" si="170">SUBTOTAL(9,G771:G772)</f>
        <v>0</v>
      </c>
      <c r="H770" s="70">
        <f t="shared" si="170"/>
        <v>0</v>
      </c>
      <c r="I770" s="66">
        <f t="shared" si="170"/>
        <v>0</v>
      </c>
      <c r="J770" s="66">
        <f t="shared" si="170"/>
        <v>0</v>
      </c>
      <c r="K770" s="67">
        <f t="shared" si="170"/>
        <v>0</v>
      </c>
      <c r="L770" s="34">
        <f t="shared" si="170"/>
        <v>0</v>
      </c>
      <c r="M770" s="34">
        <f t="shared" si="170"/>
        <v>0</v>
      </c>
      <c r="N770" s="34">
        <f t="shared" si="170"/>
        <v>0</v>
      </c>
      <c r="O770" s="34">
        <f t="shared" si="170"/>
        <v>0</v>
      </c>
      <c r="P770" s="34">
        <f t="shared" si="170"/>
        <v>0</v>
      </c>
      <c r="Q770" s="34">
        <f t="shared" si="170"/>
        <v>0</v>
      </c>
      <c r="R770" s="34">
        <f t="shared" si="170"/>
        <v>0</v>
      </c>
      <c r="S770" s="34">
        <f t="shared" si="170"/>
        <v>0</v>
      </c>
      <c r="T770" s="34">
        <f t="shared" si="170"/>
        <v>0</v>
      </c>
      <c r="U770" s="34">
        <f t="shared" si="170"/>
        <v>0</v>
      </c>
      <c r="V770" s="34">
        <f t="shared" si="170"/>
        <v>0</v>
      </c>
      <c r="W770" s="33">
        <f t="shared" si="170"/>
        <v>0</v>
      </c>
      <c r="Y770" s="370"/>
    </row>
    <row r="771" spans="2:25" s="72" customFormat="1" outlineLevel="1" x14ac:dyDescent="0.2">
      <c r="B771" s="25"/>
      <c r="C771" s="23"/>
      <c r="D771" s="23"/>
      <c r="E771" s="24"/>
      <c r="F771" s="176" t="s">
        <v>62</v>
      </c>
      <c r="G771" s="190">
        <f>SUM('2.CAD NCCF'!G771,'3.USD NCCF'!G771,'4.EUR NCCF'!G771,'5.GBP NCCF'!G771,'6.Other(Incld) NCCF'!G771)</f>
        <v>0</v>
      </c>
      <c r="H771" s="242">
        <f>SUM('2.CAD NCCF'!H771,'3.USD NCCF'!H771,'4.EUR NCCF'!H771,'5.GBP NCCF'!H771,'6.Other(Incld) NCCF'!H771)</f>
        <v>0</v>
      </c>
      <c r="I771" s="179">
        <f>SUM('2.CAD NCCF'!I771,'3.USD NCCF'!I771,'4.EUR NCCF'!I771,'5.GBP NCCF'!I771,'6.Other(Incld) NCCF'!I771)</f>
        <v>0</v>
      </c>
      <c r="J771" s="179">
        <f>SUM('2.CAD NCCF'!J771,'3.USD NCCF'!J771,'4.EUR NCCF'!J771,'5.GBP NCCF'!J771,'6.Other(Incld) NCCF'!J771)</f>
        <v>0</v>
      </c>
      <c r="K771" s="180">
        <f>SUM('2.CAD NCCF'!K771,'3.USD NCCF'!K771,'4.EUR NCCF'!K771,'5.GBP NCCF'!K771,'6.Other(Incld) NCCF'!K771)</f>
        <v>0</v>
      </c>
      <c r="L771" s="196">
        <f>SUM('2.CAD NCCF'!L771,'3.USD NCCF'!L771,'4.EUR NCCF'!L771,'5.GBP NCCF'!L771,'6.Other(Incld) NCCF'!L771)</f>
        <v>0</v>
      </c>
      <c r="M771" s="182">
        <f>SUM('2.CAD NCCF'!M771,'3.USD NCCF'!M771,'4.EUR NCCF'!M771,'5.GBP NCCF'!M771,'6.Other(Incld) NCCF'!M771)</f>
        <v>0</v>
      </c>
      <c r="N771" s="182">
        <f>SUM('2.CAD NCCF'!N771,'3.USD NCCF'!N771,'4.EUR NCCF'!N771,'5.GBP NCCF'!N771,'6.Other(Incld) NCCF'!N771)</f>
        <v>0</v>
      </c>
      <c r="O771" s="182">
        <f>SUM('2.CAD NCCF'!O771,'3.USD NCCF'!O771,'4.EUR NCCF'!O771,'5.GBP NCCF'!O771,'6.Other(Incld) NCCF'!O771)</f>
        <v>0</v>
      </c>
      <c r="P771" s="182">
        <f>SUM('2.CAD NCCF'!P771,'3.USD NCCF'!P771,'4.EUR NCCF'!P771,'5.GBP NCCF'!P771,'6.Other(Incld) NCCF'!P771)</f>
        <v>0</v>
      </c>
      <c r="Q771" s="182">
        <f>SUM('2.CAD NCCF'!Q771,'3.USD NCCF'!Q771,'4.EUR NCCF'!Q771,'5.GBP NCCF'!Q771,'6.Other(Incld) NCCF'!Q771)</f>
        <v>0</v>
      </c>
      <c r="R771" s="182">
        <f>SUM('2.CAD NCCF'!R771,'3.USD NCCF'!R771,'4.EUR NCCF'!R771,'5.GBP NCCF'!R771,'6.Other(Incld) NCCF'!R771)</f>
        <v>0</v>
      </c>
      <c r="S771" s="182">
        <f>SUM('2.CAD NCCF'!S771,'3.USD NCCF'!S771,'4.EUR NCCF'!S771,'5.GBP NCCF'!S771,'6.Other(Incld) NCCF'!S771)</f>
        <v>0</v>
      </c>
      <c r="T771" s="182">
        <f>SUM('2.CAD NCCF'!T771,'3.USD NCCF'!T771,'4.EUR NCCF'!T771,'5.GBP NCCF'!T771,'6.Other(Incld) NCCF'!T771)</f>
        <v>0</v>
      </c>
      <c r="U771" s="178">
        <f>SUM('2.CAD NCCF'!U771,'3.USD NCCF'!U771,'4.EUR NCCF'!U771,'5.GBP NCCF'!U771,'6.Other(Incld) NCCF'!U771)</f>
        <v>0</v>
      </c>
      <c r="V771" s="183">
        <f>SUM('2.CAD NCCF'!V771,'3.USD NCCF'!V771,'4.EUR NCCF'!V771,'5.GBP NCCF'!V771,'6.Other(Incld) NCCF'!V771)</f>
        <v>0</v>
      </c>
      <c r="W771" s="243">
        <f>SUM('2.CAD NCCF'!W771,'3.USD NCCF'!W771,'4.EUR NCCF'!W771,'5.GBP NCCF'!W771,'6.Other(Incld) NCCF'!W771)</f>
        <v>0</v>
      </c>
      <c r="Y771" s="367"/>
    </row>
    <row r="772" spans="2:25" s="72" customFormat="1" outlineLevel="1" x14ac:dyDescent="0.2">
      <c r="B772" s="25"/>
      <c r="C772" s="23"/>
      <c r="D772" s="23"/>
      <c r="E772" s="24"/>
      <c r="F772" s="176" t="s">
        <v>175</v>
      </c>
      <c r="G772" s="190">
        <f>SUM('2.CAD NCCF'!G772,'3.USD NCCF'!G772,'4.EUR NCCF'!G772,'5.GBP NCCF'!G772,'6.Other(Incld) NCCF'!G772)</f>
        <v>0</v>
      </c>
      <c r="H772" s="242">
        <f>SUM('2.CAD NCCF'!H772,'3.USD NCCF'!H772,'4.EUR NCCF'!H772,'5.GBP NCCF'!H772,'6.Other(Incld) NCCF'!H772)</f>
        <v>0</v>
      </c>
      <c r="I772" s="179">
        <f>SUM('2.CAD NCCF'!I772,'3.USD NCCF'!I772,'4.EUR NCCF'!I772,'5.GBP NCCF'!I772,'6.Other(Incld) NCCF'!I772)</f>
        <v>0</v>
      </c>
      <c r="J772" s="179">
        <f>SUM('2.CAD NCCF'!J772,'3.USD NCCF'!J772,'4.EUR NCCF'!J772,'5.GBP NCCF'!J772,'6.Other(Incld) NCCF'!J772)</f>
        <v>0</v>
      </c>
      <c r="K772" s="180">
        <f>SUM('2.CAD NCCF'!K772,'3.USD NCCF'!K772,'4.EUR NCCF'!K772,'5.GBP NCCF'!K772,'6.Other(Incld) NCCF'!K772)</f>
        <v>0</v>
      </c>
      <c r="L772" s="196">
        <f>SUM('2.CAD NCCF'!L772,'3.USD NCCF'!L772,'4.EUR NCCF'!L772,'5.GBP NCCF'!L772,'6.Other(Incld) NCCF'!L772)</f>
        <v>0</v>
      </c>
      <c r="M772" s="182">
        <f>SUM('2.CAD NCCF'!M772,'3.USD NCCF'!M772,'4.EUR NCCF'!M772,'5.GBP NCCF'!M772,'6.Other(Incld) NCCF'!M772)</f>
        <v>0</v>
      </c>
      <c r="N772" s="182">
        <f>SUM('2.CAD NCCF'!N772,'3.USD NCCF'!N772,'4.EUR NCCF'!N772,'5.GBP NCCF'!N772,'6.Other(Incld) NCCF'!N772)</f>
        <v>0</v>
      </c>
      <c r="O772" s="182">
        <f>SUM('2.CAD NCCF'!O772,'3.USD NCCF'!O772,'4.EUR NCCF'!O772,'5.GBP NCCF'!O772,'6.Other(Incld) NCCF'!O772)</f>
        <v>0</v>
      </c>
      <c r="P772" s="182">
        <f>SUM('2.CAD NCCF'!P772,'3.USD NCCF'!P772,'4.EUR NCCF'!P772,'5.GBP NCCF'!P772,'6.Other(Incld) NCCF'!P772)</f>
        <v>0</v>
      </c>
      <c r="Q772" s="182">
        <f>SUM('2.CAD NCCF'!Q772,'3.USD NCCF'!Q772,'4.EUR NCCF'!Q772,'5.GBP NCCF'!Q772,'6.Other(Incld) NCCF'!Q772)</f>
        <v>0</v>
      </c>
      <c r="R772" s="182">
        <f>SUM('2.CAD NCCF'!R772,'3.USD NCCF'!R772,'4.EUR NCCF'!R772,'5.GBP NCCF'!R772,'6.Other(Incld) NCCF'!R772)</f>
        <v>0</v>
      </c>
      <c r="S772" s="182">
        <f>SUM('2.CAD NCCF'!S772,'3.USD NCCF'!S772,'4.EUR NCCF'!S772,'5.GBP NCCF'!S772,'6.Other(Incld) NCCF'!S772)</f>
        <v>0</v>
      </c>
      <c r="T772" s="182">
        <f>SUM('2.CAD NCCF'!T772,'3.USD NCCF'!T772,'4.EUR NCCF'!T772,'5.GBP NCCF'!T772,'6.Other(Incld) NCCF'!T772)</f>
        <v>0</v>
      </c>
      <c r="U772" s="178">
        <f>SUM('2.CAD NCCF'!U772,'3.USD NCCF'!U772,'4.EUR NCCF'!U772,'5.GBP NCCF'!U772,'6.Other(Incld) NCCF'!U772)</f>
        <v>0</v>
      </c>
      <c r="V772" s="183">
        <f>SUM('2.CAD NCCF'!V772,'3.USD NCCF'!V772,'4.EUR NCCF'!V772,'5.GBP NCCF'!V772,'6.Other(Incld) NCCF'!V772)</f>
        <v>0</v>
      </c>
      <c r="W772" s="243">
        <f>SUM('2.CAD NCCF'!W772,'3.USD NCCF'!W772,'4.EUR NCCF'!W772,'5.GBP NCCF'!W772,'6.Other(Incld) NCCF'!W772)</f>
        <v>0</v>
      </c>
      <c r="Y772" s="367"/>
    </row>
    <row r="773" spans="2:25" s="72" customFormat="1" x14ac:dyDescent="0.2">
      <c r="B773" s="25"/>
      <c r="C773" s="23"/>
      <c r="D773" s="23"/>
      <c r="E773" s="24" t="s">
        <v>169</v>
      </c>
      <c r="F773" s="24"/>
      <c r="G773" s="69">
        <f t="shared" ref="G773:W773" si="171">SUBTOTAL(9,G774:G776)</f>
        <v>0</v>
      </c>
      <c r="H773" s="70">
        <f t="shared" si="171"/>
        <v>0</v>
      </c>
      <c r="I773" s="66">
        <f t="shared" si="171"/>
        <v>0</v>
      </c>
      <c r="J773" s="66">
        <f t="shared" si="171"/>
        <v>0</v>
      </c>
      <c r="K773" s="67">
        <f t="shared" si="171"/>
        <v>0</v>
      </c>
      <c r="L773" s="34">
        <f t="shared" si="171"/>
        <v>0</v>
      </c>
      <c r="M773" s="34">
        <f t="shared" si="171"/>
        <v>0</v>
      </c>
      <c r="N773" s="34">
        <f t="shared" si="171"/>
        <v>0</v>
      </c>
      <c r="O773" s="34">
        <f t="shared" si="171"/>
        <v>0</v>
      </c>
      <c r="P773" s="34">
        <f t="shared" si="171"/>
        <v>0</v>
      </c>
      <c r="Q773" s="34">
        <f t="shared" si="171"/>
        <v>0</v>
      </c>
      <c r="R773" s="34">
        <f t="shared" si="171"/>
        <v>0</v>
      </c>
      <c r="S773" s="34">
        <f t="shared" si="171"/>
        <v>0</v>
      </c>
      <c r="T773" s="34">
        <f t="shared" si="171"/>
        <v>0</v>
      </c>
      <c r="U773" s="34">
        <f t="shared" si="171"/>
        <v>0</v>
      </c>
      <c r="V773" s="34">
        <f t="shared" si="171"/>
        <v>0</v>
      </c>
      <c r="W773" s="33">
        <f t="shared" si="171"/>
        <v>0</v>
      </c>
      <c r="Y773" s="370"/>
    </row>
    <row r="774" spans="2:25" s="72" customFormat="1" outlineLevel="1" x14ac:dyDescent="0.2">
      <c r="B774" s="25"/>
      <c r="C774" s="23"/>
      <c r="D774" s="23"/>
      <c r="E774" s="24"/>
      <c r="F774" s="176" t="s">
        <v>60</v>
      </c>
      <c r="G774" s="190">
        <f>SUM('2.CAD NCCF'!G774,'3.USD NCCF'!G774,'4.EUR NCCF'!G774,'5.GBP NCCF'!G774,'6.Other(Incld) NCCF'!G774)</f>
        <v>0</v>
      </c>
      <c r="H774" s="242">
        <f>SUM('2.CAD NCCF'!H774,'3.USD NCCF'!H774,'4.EUR NCCF'!H774,'5.GBP NCCF'!H774,'6.Other(Incld) NCCF'!H774)</f>
        <v>0</v>
      </c>
      <c r="I774" s="179">
        <f>SUM('2.CAD NCCF'!I774,'3.USD NCCF'!I774,'4.EUR NCCF'!I774,'5.GBP NCCF'!I774,'6.Other(Incld) NCCF'!I774)</f>
        <v>0</v>
      </c>
      <c r="J774" s="179">
        <f>SUM('2.CAD NCCF'!J774,'3.USD NCCF'!J774,'4.EUR NCCF'!J774,'5.GBP NCCF'!J774,'6.Other(Incld) NCCF'!J774)</f>
        <v>0</v>
      </c>
      <c r="K774" s="180">
        <f>SUM('2.CAD NCCF'!K774,'3.USD NCCF'!K774,'4.EUR NCCF'!K774,'5.GBP NCCF'!K774,'6.Other(Incld) NCCF'!K774)</f>
        <v>0</v>
      </c>
      <c r="L774" s="196">
        <f>SUM('2.CAD NCCF'!L774,'3.USD NCCF'!L774,'4.EUR NCCF'!L774,'5.GBP NCCF'!L774,'6.Other(Incld) NCCF'!L774)</f>
        <v>0</v>
      </c>
      <c r="M774" s="182">
        <f>SUM('2.CAD NCCF'!M774,'3.USD NCCF'!M774,'4.EUR NCCF'!M774,'5.GBP NCCF'!M774,'6.Other(Incld) NCCF'!M774)</f>
        <v>0</v>
      </c>
      <c r="N774" s="182">
        <f>SUM('2.CAD NCCF'!N774,'3.USD NCCF'!N774,'4.EUR NCCF'!N774,'5.GBP NCCF'!N774,'6.Other(Incld) NCCF'!N774)</f>
        <v>0</v>
      </c>
      <c r="O774" s="182">
        <f>SUM('2.CAD NCCF'!O774,'3.USD NCCF'!O774,'4.EUR NCCF'!O774,'5.GBP NCCF'!O774,'6.Other(Incld) NCCF'!O774)</f>
        <v>0</v>
      </c>
      <c r="P774" s="182">
        <f>SUM('2.CAD NCCF'!P774,'3.USD NCCF'!P774,'4.EUR NCCF'!P774,'5.GBP NCCF'!P774,'6.Other(Incld) NCCF'!P774)</f>
        <v>0</v>
      </c>
      <c r="Q774" s="182">
        <f>SUM('2.CAD NCCF'!Q774,'3.USD NCCF'!Q774,'4.EUR NCCF'!Q774,'5.GBP NCCF'!Q774,'6.Other(Incld) NCCF'!Q774)</f>
        <v>0</v>
      </c>
      <c r="R774" s="182">
        <f>SUM('2.CAD NCCF'!R774,'3.USD NCCF'!R774,'4.EUR NCCF'!R774,'5.GBP NCCF'!R774,'6.Other(Incld) NCCF'!R774)</f>
        <v>0</v>
      </c>
      <c r="S774" s="182">
        <f>SUM('2.CAD NCCF'!S774,'3.USD NCCF'!S774,'4.EUR NCCF'!S774,'5.GBP NCCF'!S774,'6.Other(Incld) NCCF'!S774)</f>
        <v>0</v>
      </c>
      <c r="T774" s="182">
        <f>SUM('2.CAD NCCF'!T774,'3.USD NCCF'!T774,'4.EUR NCCF'!T774,'5.GBP NCCF'!T774,'6.Other(Incld) NCCF'!T774)</f>
        <v>0</v>
      </c>
      <c r="U774" s="178">
        <f>SUM('2.CAD NCCF'!U774,'3.USD NCCF'!U774,'4.EUR NCCF'!U774,'5.GBP NCCF'!U774,'6.Other(Incld) NCCF'!U774)</f>
        <v>0</v>
      </c>
      <c r="V774" s="183">
        <f>SUM('2.CAD NCCF'!V774,'3.USD NCCF'!V774,'4.EUR NCCF'!V774,'5.GBP NCCF'!V774,'6.Other(Incld) NCCF'!V774)</f>
        <v>0</v>
      </c>
      <c r="W774" s="243">
        <f>SUM('2.CAD NCCF'!W774,'3.USD NCCF'!W774,'4.EUR NCCF'!W774,'5.GBP NCCF'!W774,'6.Other(Incld) NCCF'!W774)</f>
        <v>0</v>
      </c>
      <c r="Y774" s="367"/>
    </row>
    <row r="775" spans="2:25" s="72" customFormat="1" outlineLevel="1" x14ac:dyDescent="0.2">
      <c r="B775" s="25"/>
      <c r="C775" s="23"/>
      <c r="D775" s="23"/>
      <c r="E775" s="24"/>
      <c r="F775" s="176" t="s">
        <v>170</v>
      </c>
      <c r="G775" s="190">
        <f>SUM('2.CAD NCCF'!G775,'3.USD NCCF'!G775,'4.EUR NCCF'!G775,'5.GBP NCCF'!G775,'6.Other(Incld) NCCF'!G775)</f>
        <v>0</v>
      </c>
      <c r="H775" s="242">
        <f>SUM('2.CAD NCCF'!H775,'3.USD NCCF'!H775,'4.EUR NCCF'!H775,'5.GBP NCCF'!H775,'6.Other(Incld) NCCF'!H775)</f>
        <v>0</v>
      </c>
      <c r="I775" s="179">
        <f>SUM('2.CAD NCCF'!I775,'3.USD NCCF'!I775,'4.EUR NCCF'!I775,'5.GBP NCCF'!I775,'6.Other(Incld) NCCF'!I775)</f>
        <v>0</v>
      </c>
      <c r="J775" s="179">
        <f>SUM('2.CAD NCCF'!J775,'3.USD NCCF'!J775,'4.EUR NCCF'!J775,'5.GBP NCCF'!J775,'6.Other(Incld) NCCF'!J775)</f>
        <v>0</v>
      </c>
      <c r="K775" s="180">
        <f>SUM('2.CAD NCCF'!K775,'3.USD NCCF'!K775,'4.EUR NCCF'!K775,'5.GBP NCCF'!K775,'6.Other(Incld) NCCF'!K775)</f>
        <v>0</v>
      </c>
      <c r="L775" s="196">
        <f>SUM('2.CAD NCCF'!L775,'3.USD NCCF'!L775,'4.EUR NCCF'!L775,'5.GBP NCCF'!L775,'6.Other(Incld) NCCF'!L775)</f>
        <v>0</v>
      </c>
      <c r="M775" s="182">
        <f>SUM('2.CAD NCCF'!M775,'3.USD NCCF'!M775,'4.EUR NCCF'!M775,'5.GBP NCCF'!M775,'6.Other(Incld) NCCF'!M775)</f>
        <v>0</v>
      </c>
      <c r="N775" s="182">
        <f>SUM('2.CAD NCCF'!N775,'3.USD NCCF'!N775,'4.EUR NCCF'!N775,'5.GBP NCCF'!N775,'6.Other(Incld) NCCF'!N775)</f>
        <v>0</v>
      </c>
      <c r="O775" s="182">
        <f>SUM('2.CAD NCCF'!O775,'3.USD NCCF'!O775,'4.EUR NCCF'!O775,'5.GBP NCCF'!O775,'6.Other(Incld) NCCF'!O775)</f>
        <v>0</v>
      </c>
      <c r="P775" s="182">
        <f>SUM('2.CAD NCCF'!P775,'3.USD NCCF'!P775,'4.EUR NCCF'!P775,'5.GBP NCCF'!P775,'6.Other(Incld) NCCF'!P775)</f>
        <v>0</v>
      </c>
      <c r="Q775" s="182">
        <f>SUM('2.CAD NCCF'!Q775,'3.USD NCCF'!Q775,'4.EUR NCCF'!Q775,'5.GBP NCCF'!Q775,'6.Other(Incld) NCCF'!Q775)</f>
        <v>0</v>
      </c>
      <c r="R775" s="182">
        <f>SUM('2.CAD NCCF'!R775,'3.USD NCCF'!R775,'4.EUR NCCF'!R775,'5.GBP NCCF'!R775,'6.Other(Incld) NCCF'!R775)</f>
        <v>0</v>
      </c>
      <c r="S775" s="182">
        <f>SUM('2.CAD NCCF'!S775,'3.USD NCCF'!S775,'4.EUR NCCF'!S775,'5.GBP NCCF'!S775,'6.Other(Incld) NCCF'!S775)</f>
        <v>0</v>
      </c>
      <c r="T775" s="182">
        <f>SUM('2.CAD NCCF'!T775,'3.USD NCCF'!T775,'4.EUR NCCF'!T775,'5.GBP NCCF'!T775,'6.Other(Incld) NCCF'!T775)</f>
        <v>0</v>
      </c>
      <c r="U775" s="178">
        <f>SUM('2.CAD NCCF'!U775,'3.USD NCCF'!U775,'4.EUR NCCF'!U775,'5.GBP NCCF'!U775,'6.Other(Incld) NCCF'!U775)</f>
        <v>0</v>
      </c>
      <c r="V775" s="183">
        <f>SUM('2.CAD NCCF'!V775,'3.USD NCCF'!V775,'4.EUR NCCF'!V775,'5.GBP NCCF'!V775,'6.Other(Incld) NCCF'!V775)</f>
        <v>0</v>
      </c>
      <c r="W775" s="243">
        <f>SUM('2.CAD NCCF'!W775,'3.USD NCCF'!W775,'4.EUR NCCF'!W775,'5.GBP NCCF'!W775,'6.Other(Incld) NCCF'!W775)</f>
        <v>0</v>
      </c>
      <c r="Y775" s="367"/>
    </row>
    <row r="776" spans="2:25" s="72" customFormat="1" outlineLevel="1" x14ac:dyDescent="0.2">
      <c r="B776" s="25"/>
      <c r="C776" s="23"/>
      <c r="D776" s="23"/>
      <c r="E776" s="24"/>
      <c r="F776" s="176" t="s">
        <v>171</v>
      </c>
      <c r="G776" s="190">
        <f>SUM('2.CAD NCCF'!G776,'3.USD NCCF'!G776,'4.EUR NCCF'!G776,'5.GBP NCCF'!G776,'6.Other(Incld) NCCF'!G776)</f>
        <v>0</v>
      </c>
      <c r="H776" s="242">
        <f>SUM('2.CAD NCCF'!H776,'3.USD NCCF'!H776,'4.EUR NCCF'!H776,'5.GBP NCCF'!H776,'6.Other(Incld) NCCF'!H776)</f>
        <v>0</v>
      </c>
      <c r="I776" s="179">
        <f>SUM('2.CAD NCCF'!I776,'3.USD NCCF'!I776,'4.EUR NCCF'!I776,'5.GBP NCCF'!I776,'6.Other(Incld) NCCF'!I776)</f>
        <v>0</v>
      </c>
      <c r="J776" s="179">
        <f>SUM('2.CAD NCCF'!J776,'3.USD NCCF'!J776,'4.EUR NCCF'!J776,'5.GBP NCCF'!J776,'6.Other(Incld) NCCF'!J776)</f>
        <v>0</v>
      </c>
      <c r="K776" s="180">
        <f>SUM('2.CAD NCCF'!K776,'3.USD NCCF'!K776,'4.EUR NCCF'!K776,'5.GBP NCCF'!K776,'6.Other(Incld) NCCF'!K776)</f>
        <v>0</v>
      </c>
      <c r="L776" s="196">
        <f>SUM('2.CAD NCCF'!L776,'3.USD NCCF'!L776,'4.EUR NCCF'!L776,'5.GBP NCCF'!L776,'6.Other(Incld) NCCF'!L776)</f>
        <v>0</v>
      </c>
      <c r="M776" s="182">
        <f>SUM('2.CAD NCCF'!M776,'3.USD NCCF'!M776,'4.EUR NCCF'!M776,'5.GBP NCCF'!M776,'6.Other(Incld) NCCF'!M776)</f>
        <v>0</v>
      </c>
      <c r="N776" s="182">
        <f>SUM('2.CAD NCCF'!N776,'3.USD NCCF'!N776,'4.EUR NCCF'!N776,'5.GBP NCCF'!N776,'6.Other(Incld) NCCF'!N776)</f>
        <v>0</v>
      </c>
      <c r="O776" s="182">
        <f>SUM('2.CAD NCCF'!O776,'3.USD NCCF'!O776,'4.EUR NCCF'!O776,'5.GBP NCCF'!O776,'6.Other(Incld) NCCF'!O776)</f>
        <v>0</v>
      </c>
      <c r="P776" s="182">
        <f>SUM('2.CAD NCCF'!P776,'3.USD NCCF'!P776,'4.EUR NCCF'!P776,'5.GBP NCCF'!P776,'6.Other(Incld) NCCF'!P776)</f>
        <v>0</v>
      </c>
      <c r="Q776" s="182">
        <f>SUM('2.CAD NCCF'!Q776,'3.USD NCCF'!Q776,'4.EUR NCCF'!Q776,'5.GBP NCCF'!Q776,'6.Other(Incld) NCCF'!Q776)</f>
        <v>0</v>
      </c>
      <c r="R776" s="182">
        <f>SUM('2.CAD NCCF'!R776,'3.USD NCCF'!R776,'4.EUR NCCF'!R776,'5.GBP NCCF'!R776,'6.Other(Incld) NCCF'!R776)</f>
        <v>0</v>
      </c>
      <c r="S776" s="182">
        <f>SUM('2.CAD NCCF'!S776,'3.USD NCCF'!S776,'4.EUR NCCF'!S776,'5.GBP NCCF'!S776,'6.Other(Incld) NCCF'!S776)</f>
        <v>0</v>
      </c>
      <c r="T776" s="182">
        <f>SUM('2.CAD NCCF'!T776,'3.USD NCCF'!T776,'4.EUR NCCF'!T776,'5.GBP NCCF'!T776,'6.Other(Incld) NCCF'!T776)</f>
        <v>0</v>
      </c>
      <c r="U776" s="178">
        <f>SUM('2.CAD NCCF'!U776,'3.USD NCCF'!U776,'4.EUR NCCF'!U776,'5.GBP NCCF'!U776,'6.Other(Incld) NCCF'!U776)</f>
        <v>0</v>
      </c>
      <c r="V776" s="183">
        <f>SUM('2.CAD NCCF'!V776,'3.USD NCCF'!V776,'4.EUR NCCF'!V776,'5.GBP NCCF'!V776,'6.Other(Incld) NCCF'!V776)</f>
        <v>0</v>
      </c>
      <c r="W776" s="243">
        <f>SUM('2.CAD NCCF'!W776,'3.USD NCCF'!W776,'4.EUR NCCF'!W776,'5.GBP NCCF'!W776,'6.Other(Incld) NCCF'!W776)</f>
        <v>0</v>
      </c>
      <c r="Y776" s="367"/>
    </row>
    <row r="777" spans="2:25" s="72" customFormat="1" x14ac:dyDescent="0.2">
      <c r="B777" s="25"/>
      <c r="C777" s="23"/>
      <c r="D777" s="23"/>
      <c r="E777" s="24" t="s">
        <v>334</v>
      </c>
      <c r="F777" s="24"/>
      <c r="G777" s="69">
        <f t="shared" ref="G777:W777" si="172">SUBTOTAL(9,G778:G779)</f>
        <v>0</v>
      </c>
      <c r="H777" s="70">
        <f t="shared" si="172"/>
        <v>0</v>
      </c>
      <c r="I777" s="66">
        <f t="shared" si="172"/>
        <v>0</v>
      </c>
      <c r="J777" s="66">
        <f t="shared" si="172"/>
        <v>0</v>
      </c>
      <c r="K777" s="67">
        <f t="shared" si="172"/>
        <v>0</v>
      </c>
      <c r="L777" s="34">
        <f t="shared" si="172"/>
        <v>0</v>
      </c>
      <c r="M777" s="34">
        <f t="shared" si="172"/>
        <v>0</v>
      </c>
      <c r="N777" s="34">
        <f t="shared" si="172"/>
        <v>0</v>
      </c>
      <c r="O777" s="34">
        <f t="shared" si="172"/>
        <v>0</v>
      </c>
      <c r="P777" s="34">
        <f t="shared" si="172"/>
        <v>0</v>
      </c>
      <c r="Q777" s="34">
        <f t="shared" si="172"/>
        <v>0</v>
      </c>
      <c r="R777" s="34">
        <f t="shared" si="172"/>
        <v>0</v>
      </c>
      <c r="S777" s="34">
        <f t="shared" si="172"/>
        <v>0</v>
      </c>
      <c r="T777" s="34">
        <f t="shared" si="172"/>
        <v>0</v>
      </c>
      <c r="U777" s="34">
        <f t="shared" si="172"/>
        <v>0</v>
      </c>
      <c r="V777" s="34">
        <f t="shared" si="172"/>
        <v>0</v>
      </c>
      <c r="W777" s="33">
        <f t="shared" si="172"/>
        <v>0</v>
      </c>
      <c r="Y777" s="370"/>
    </row>
    <row r="778" spans="2:25" s="72" customFormat="1" outlineLevel="1" x14ac:dyDescent="0.2">
      <c r="B778" s="25"/>
      <c r="C778" s="23"/>
      <c r="D778" s="23"/>
      <c r="E778" s="24"/>
      <c r="F778" s="176" t="s">
        <v>335</v>
      </c>
      <c r="G778" s="190">
        <f>SUM('2.CAD NCCF'!G778,'3.USD NCCF'!G778,'4.EUR NCCF'!G778,'5.GBP NCCF'!G778,'6.Other(Incld) NCCF'!G778)</f>
        <v>0</v>
      </c>
      <c r="H778" s="242">
        <f>SUM('2.CAD NCCF'!H778,'3.USD NCCF'!H778,'4.EUR NCCF'!H778,'5.GBP NCCF'!H778,'6.Other(Incld) NCCF'!H778)</f>
        <v>0</v>
      </c>
      <c r="I778" s="179">
        <f>SUM('2.CAD NCCF'!I778,'3.USD NCCF'!I778,'4.EUR NCCF'!I778,'5.GBP NCCF'!I778,'6.Other(Incld) NCCF'!I778)</f>
        <v>0</v>
      </c>
      <c r="J778" s="179">
        <f>SUM('2.CAD NCCF'!J778,'3.USD NCCF'!J778,'4.EUR NCCF'!J778,'5.GBP NCCF'!J778,'6.Other(Incld) NCCF'!J778)</f>
        <v>0</v>
      </c>
      <c r="K778" s="180">
        <f>SUM('2.CAD NCCF'!K778,'3.USD NCCF'!K778,'4.EUR NCCF'!K778,'5.GBP NCCF'!K778,'6.Other(Incld) NCCF'!K778)</f>
        <v>0</v>
      </c>
      <c r="L778" s="196">
        <f>SUM('2.CAD NCCF'!L778,'3.USD NCCF'!L778,'4.EUR NCCF'!L778,'5.GBP NCCF'!L778,'6.Other(Incld) NCCF'!L778)</f>
        <v>0</v>
      </c>
      <c r="M778" s="182">
        <f>SUM('2.CAD NCCF'!M778,'3.USD NCCF'!M778,'4.EUR NCCF'!M778,'5.GBP NCCF'!M778,'6.Other(Incld) NCCF'!M778)</f>
        <v>0</v>
      </c>
      <c r="N778" s="182">
        <f>SUM('2.CAD NCCF'!N778,'3.USD NCCF'!N778,'4.EUR NCCF'!N778,'5.GBP NCCF'!N778,'6.Other(Incld) NCCF'!N778)</f>
        <v>0</v>
      </c>
      <c r="O778" s="182">
        <f>SUM('2.CAD NCCF'!O778,'3.USD NCCF'!O778,'4.EUR NCCF'!O778,'5.GBP NCCF'!O778,'6.Other(Incld) NCCF'!O778)</f>
        <v>0</v>
      </c>
      <c r="P778" s="182">
        <f>SUM('2.CAD NCCF'!P778,'3.USD NCCF'!P778,'4.EUR NCCF'!P778,'5.GBP NCCF'!P778,'6.Other(Incld) NCCF'!P778)</f>
        <v>0</v>
      </c>
      <c r="Q778" s="182">
        <f>SUM('2.CAD NCCF'!Q778,'3.USD NCCF'!Q778,'4.EUR NCCF'!Q778,'5.GBP NCCF'!Q778,'6.Other(Incld) NCCF'!Q778)</f>
        <v>0</v>
      </c>
      <c r="R778" s="182">
        <f>SUM('2.CAD NCCF'!R778,'3.USD NCCF'!R778,'4.EUR NCCF'!R778,'5.GBP NCCF'!R778,'6.Other(Incld) NCCF'!R778)</f>
        <v>0</v>
      </c>
      <c r="S778" s="182">
        <f>SUM('2.CAD NCCF'!S778,'3.USD NCCF'!S778,'4.EUR NCCF'!S778,'5.GBP NCCF'!S778,'6.Other(Incld) NCCF'!S778)</f>
        <v>0</v>
      </c>
      <c r="T778" s="182">
        <f>SUM('2.CAD NCCF'!T778,'3.USD NCCF'!T778,'4.EUR NCCF'!T778,'5.GBP NCCF'!T778,'6.Other(Incld) NCCF'!T778)</f>
        <v>0</v>
      </c>
      <c r="U778" s="178">
        <f>SUM('2.CAD NCCF'!U778,'3.USD NCCF'!U778,'4.EUR NCCF'!U778,'5.GBP NCCF'!U778,'6.Other(Incld) NCCF'!U778)</f>
        <v>0</v>
      </c>
      <c r="V778" s="183">
        <f>SUM('2.CAD NCCF'!V778,'3.USD NCCF'!V778,'4.EUR NCCF'!V778,'5.GBP NCCF'!V778,'6.Other(Incld) NCCF'!V778)</f>
        <v>0</v>
      </c>
      <c r="W778" s="243">
        <f>SUM('2.CAD NCCF'!W778,'3.USD NCCF'!W778,'4.EUR NCCF'!W778,'5.GBP NCCF'!W778,'6.Other(Incld) NCCF'!W778)</f>
        <v>0</v>
      </c>
      <c r="Y778" s="367"/>
    </row>
    <row r="779" spans="2:25" s="72" customFormat="1" outlineLevel="1" x14ac:dyDescent="0.2">
      <c r="B779" s="25"/>
      <c r="C779" s="23"/>
      <c r="D779" s="23"/>
      <c r="E779" s="24"/>
      <c r="F779" s="176" t="s">
        <v>336</v>
      </c>
      <c r="G779" s="190">
        <f>SUM('2.CAD NCCF'!G779,'3.USD NCCF'!G779,'4.EUR NCCF'!G779,'5.GBP NCCF'!G779,'6.Other(Incld) NCCF'!G779)</f>
        <v>0</v>
      </c>
      <c r="H779" s="242">
        <f>SUM('2.CAD NCCF'!H779,'3.USD NCCF'!H779,'4.EUR NCCF'!H779,'5.GBP NCCF'!H779,'6.Other(Incld) NCCF'!H779)</f>
        <v>0</v>
      </c>
      <c r="I779" s="179">
        <f>SUM('2.CAD NCCF'!I779,'3.USD NCCF'!I779,'4.EUR NCCF'!I779,'5.GBP NCCF'!I779,'6.Other(Incld) NCCF'!I779)</f>
        <v>0</v>
      </c>
      <c r="J779" s="179">
        <f>SUM('2.CAD NCCF'!J779,'3.USD NCCF'!J779,'4.EUR NCCF'!J779,'5.GBP NCCF'!J779,'6.Other(Incld) NCCF'!J779)</f>
        <v>0</v>
      </c>
      <c r="K779" s="180">
        <f>SUM('2.CAD NCCF'!K779,'3.USD NCCF'!K779,'4.EUR NCCF'!K779,'5.GBP NCCF'!K779,'6.Other(Incld) NCCF'!K779)</f>
        <v>0</v>
      </c>
      <c r="L779" s="196">
        <f>SUM('2.CAD NCCF'!L779,'3.USD NCCF'!L779,'4.EUR NCCF'!L779,'5.GBP NCCF'!L779,'6.Other(Incld) NCCF'!L779)</f>
        <v>0</v>
      </c>
      <c r="M779" s="182">
        <f>SUM('2.CAD NCCF'!M779,'3.USD NCCF'!M779,'4.EUR NCCF'!M779,'5.GBP NCCF'!M779,'6.Other(Incld) NCCF'!M779)</f>
        <v>0</v>
      </c>
      <c r="N779" s="182">
        <f>SUM('2.CAD NCCF'!N779,'3.USD NCCF'!N779,'4.EUR NCCF'!N779,'5.GBP NCCF'!N779,'6.Other(Incld) NCCF'!N779)</f>
        <v>0</v>
      </c>
      <c r="O779" s="182">
        <f>SUM('2.CAD NCCF'!O779,'3.USD NCCF'!O779,'4.EUR NCCF'!O779,'5.GBP NCCF'!O779,'6.Other(Incld) NCCF'!O779)</f>
        <v>0</v>
      </c>
      <c r="P779" s="182">
        <f>SUM('2.CAD NCCF'!P779,'3.USD NCCF'!P779,'4.EUR NCCF'!P779,'5.GBP NCCF'!P779,'6.Other(Incld) NCCF'!P779)</f>
        <v>0</v>
      </c>
      <c r="Q779" s="182">
        <f>SUM('2.CAD NCCF'!Q779,'3.USD NCCF'!Q779,'4.EUR NCCF'!Q779,'5.GBP NCCF'!Q779,'6.Other(Incld) NCCF'!Q779)</f>
        <v>0</v>
      </c>
      <c r="R779" s="182">
        <f>SUM('2.CAD NCCF'!R779,'3.USD NCCF'!R779,'4.EUR NCCF'!R779,'5.GBP NCCF'!R779,'6.Other(Incld) NCCF'!R779)</f>
        <v>0</v>
      </c>
      <c r="S779" s="182">
        <f>SUM('2.CAD NCCF'!S779,'3.USD NCCF'!S779,'4.EUR NCCF'!S779,'5.GBP NCCF'!S779,'6.Other(Incld) NCCF'!S779)</f>
        <v>0</v>
      </c>
      <c r="T779" s="182">
        <f>SUM('2.CAD NCCF'!T779,'3.USD NCCF'!T779,'4.EUR NCCF'!T779,'5.GBP NCCF'!T779,'6.Other(Incld) NCCF'!T779)</f>
        <v>0</v>
      </c>
      <c r="U779" s="178">
        <f>SUM('2.CAD NCCF'!U779,'3.USD NCCF'!U779,'4.EUR NCCF'!U779,'5.GBP NCCF'!U779,'6.Other(Incld) NCCF'!U779)</f>
        <v>0</v>
      </c>
      <c r="V779" s="183">
        <f>SUM('2.CAD NCCF'!V779,'3.USD NCCF'!V779,'4.EUR NCCF'!V779,'5.GBP NCCF'!V779,'6.Other(Incld) NCCF'!V779)</f>
        <v>0</v>
      </c>
      <c r="W779" s="243">
        <f>SUM('2.CAD NCCF'!W779,'3.USD NCCF'!W779,'4.EUR NCCF'!W779,'5.GBP NCCF'!W779,'6.Other(Incld) NCCF'!W779)</f>
        <v>0</v>
      </c>
      <c r="Y779" s="367"/>
    </row>
    <row r="780" spans="2:25" s="72" customFormat="1" x14ac:dyDescent="0.2">
      <c r="B780" s="25"/>
      <c r="C780" s="23"/>
      <c r="D780" s="23"/>
      <c r="E780" s="24" t="s">
        <v>337</v>
      </c>
      <c r="F780" s="24"/>
      <c r="G780" s="69">
        <f t="shared" ref="G780:W780" si="173">SUBTOTAL(9,G781:G783)</f>
        <v>0</v>
      </c>
      <c r="H780" s="70">
        <f t="shared" si="173"/>
        <v>0</v>
      </c>
      <c r="I780" s="66">
        <f t="shared" si="173"/>
        <v>0</v>
      </c>
      <c r="J780" s="66">
        <f t="shared" si="173"/>
        <v>0</v>
      </c>
      <c r="K780" s="67">
        <f t="shared" si="173"/>
        <v>0</v>
      </c>
      <c r="L780" s="34">
        <f t="shared" si="173"/>
        <v>0</v>
      </c>
      <c r="M780" s="34">
        <f t="shared" si="173"/>
        <v>0</v>
      </c>
      <c r="N780" s="34">
        <f t="shared" si="173"/>
        <v>0</v>
      </c>
      <c r="O780" s="34">
        <f t="shared" si="173"/>
        <v>0</v>
      </c>
      <c r="P780" s="34">
        <f t="shared" si="173"/>
        <v>0</v>
      </c>
      <c r="Q780" s="34">
        <f t="shared" si="173"/>
        <v>0</v>
      </c>
      <c r="R780" s="34">
        <f t="shared" si="173"/>
        <v>0</v>
      </c>
      <c r="S780" s="34">
        <f t="shared" si="173"/>
        <v>0</v>
      </c>
      <c r="T780" s="34">
        <f t="shared" si="173"/>
        <v>0</v>
      </c>
      <c r="U780" s="34">
        <f t="shared" si="173"/>
        <v>0</v>
      </c>
      <c r="V780" s="34">
        <f t="shared" si="173"/>
        <v>0</v>
      </c>
      <c r="W780" s="33">
        <f t="shared" si="173"/>
        <v>0</v>
      </c>
      <c r="Y780" s="370"/>
    </row>
    <row r="781" spans="2:25" s="72" customFormat="1" outlineLevel="1" x14ac:dyDescent="0.2">
      <c r="B781" s="25"/>
      <c r="C781" s="23"/>
      <c r="D781" s="23"/>
      <c r="E781" s="24"/>
      <c r="F781" s="176" t="s">
        <v>338</v>
      </c>
      <c r="G781" s="190">
        <f>SUM('2.CAD NCCF'!G781,'3.USD NCCF'!G781,'4.EUR NCCF'!G781,'5.GBP NCCF'!G781,'6.Other(Incld) NCCF'!G781)</f>
        <v>0</v>
      </c>
      <c r="H781" s="242">
        <f>SUM('2.CAD NCCF'!H781,'3.USD NCCF'!H781,'4.EUR NCCF'!H781,'5.GBP NCCF'!H781,'6.Other(Incld) NCCF'!H781)</f>
        <v>0</v>
      </c>
      <c r="I781" s="179">
        <f>SUM('2.CAD NCCF'!I781,'3.USD NCCF'!I781,'4.EUR NCCF'!I781,'5.GBP NCCF'!I781,'6.Other(Incld) NCCF'!I781)</f>
        <v>0</v>
      </c>
      <c r="J781" s="179">
        <f>SUM('2.CAD NCCF'!J781,'3.USD NCCF'!J781,'4.EUR NCCF'!J781,'5.GBP NCCF'!J781,'6.Other(Incld) NCCF'!J781)</f>
        <v>0</v>
      </c>
      <c r="K781" s="180">
        <f>SUM('2.CAD NCCF'!K781,'3.USD NCCF'!K781,'4.EUR NCCF'!K781,'5.GBP NCCF'!K781,'6.Other(Incld) NCCF'!K781)</f>
        <v>0</v>
      </c>
      <c r="L781" s="196">
        <f>SUM('2.CAD NCCF'!L781,'3.USD NCCF'!L781,'4.EUR NCCF'!L781,'5.GBP NCCF'!L781,'6.Other(Incld) NCCF'!L781)</f>
        <v>0</v>
      </c>
      <c r="M781" s="182">
        <f>SUM('2.CAD NCCF'!M781,'3.USD NCCF'!M781,'4.EUR NCCF'!M781,'5.GBP NCCF'!M781,'6.Other(Incld) NCCF'!M781)</f>
        <v>0</v>
      </c>
      <c r="N781" s="182">
        <f>SUM('2.CAD NCCF'!N781,'3.USD NCCF'!N781,'4.EUR NCCF'!N781,'5.GBP NCCF'!N781,'6.Other(Incld) NCCF'!N781)</f>
        <v>0</v>
      </c>
      <c r="O781" s="182">
        <f>SUM('2.CAD NCCF'!O781,'3.USD NCCF'!O781,'4.EUR NCCF'!O781,'5.GBP NCCF'!O781,'6.Other(Incld) NCCF'!O781)</f>
        <v>0</v>
      </c>
      <c r="P781" s="182">
        <f>SUM('2.CAD NCCF'!P781,'3.USD NCCF'!P781,'4.EUR NCCF'!P781,'5.GBP NCCF'!P781,'6.Other(Incld) NCCF'!P781)</f>
        <v>0</v>
      </c>
      <c r="Q781" s="182">
        <f>SUM('2.CAD NCCF'!Q781,'3.USD NCCF'!Q781,'4.EUR NCCF'!Q781,'5.GBP NCCF'!Q781,'6.Other(Incld) NCCF'!Q781)</f>
        <v>0</v>
      </c>
      <c r="R781" s="182">
        <f>SUM('2.CAD NCCF'!R781,'3.USD NCCF'!R781,'4.EUR NCCF'!R781,'5.GBP NCCF'!R781,'6.Other(Incld) NCCF'!R781)</f>
        <v>0</v>
      </c>
      <c r="S781" s="182">
        <f>SUM('2.CAD NCCF'!S781,'3.USD NCCF'!S781,'4.EUR NCCF'!S781,'5.GBP NCCF'!S781,'6.Other(Incld) NCCF'!S781)</f>
        <v>0</v>
      </c>
      <c r="T781" s="182">
        <f>SUM('2.CAD NCCF'!T781,'3.USD NCCF'!T781,'4.EUR NCCF'!T781,'5.GBP NCCF'!T781,'6.Other(Incld) NCCF'!T781)</f>
        <v>0</v>
      </c>
      <c r="U781" s="178">
        <f>SUM('2.CAD NCCF'!U781,'3.USD NCCF'!U781,'4.EUR NCCF'!U781,'5.GBP NCCF'!U781,'6.Other(Incld) NCCF'!U781)</f>
        <v>0</v>
      </c>
      <c r="V781" s="183">
        <f>SUM('2.CAD NCCF'!V781,'3.USD NCCF'!V781,'4.EUR NCCF'!V781,'5.GBP NCCF'!V781,'6.Other(Incld) NCCF'!V781)</f>
        <v>0</v>
      </c>
      <c r="W781" s="243">
        <f>SUM('2.CAD NCCF'!W781,'3.USD NCCF'!W781,'4.EUR NCCF'!W781,'5.GBP NCCF'!W781,'6.Other(Incld) NCCF'!W781)</f>
        <v>0</v>
      </c>
      <c r="Y781" s="367"/>
    </row>
    <row r="782" spans="2:25" s="72" customFormat="1" outlineLevel="1" x14ac:dyDescent="0.2">
      <c r="B782" s="25"/>
      <c r="C782" s="23"/>
      <c r="D782" s="23"/>
      <c r="E782" s="24"/>
      <c r="F782" s="176" t="s">
        <v>339</v>
      </c>
      <c r="G782" s="190">
        <f>SUM('2.CAD NCCF'!G782,'3.USD NCCF'!G782,'4.EUR NCCF'!G782,'5.GBP NCCF'!G782,'6.Other(Incld) NCCF'!G782)</f>
        <v>0</v>
      </c>
      <c r="H782" s="242">
        <f>SUM('2.CAD NCCF'!H782,'3.USD NCCF'!H782,'4.EUR NCCF'!H782,'5.GBP NCCF'!H782,'6.Other(Incld) NCCF'!H782)</f>
        <v>0</v>
      </c>
      <c r="I782" s="179">
        <f>SUM('2.CAD NCCF'!I782,'3.USD NCCF'!I782,'4.EUR NCCF'!I782,'5.GBP NCCF'!I782,'6.Other(Incld) NCCF'!I782)</f>
        <v>0</v>
      </c>
      <c r="J782" s="179">
        <f>SUM('2.CAD NCCF'!J782,'3.USD NCCF'!J782,'4.EUR NCCF'!J782,'5.GBP NCCF'!J782,'6.Other(Incld) NCCF'!J782)</f>
        <v>0</v>
      </c>
      <c r="K782" s="180">
        <f>SUM('2.CAD NCCF'!K782,'3.USD NCCF'!K782,'4.EUR NCCF'!K782,'5.GBP NCCF'!K782,'6.Other(Incld) NCCF'!K782)</f>
        <v>0</v>
      </c>
      <c r="L782" s="196">
        <f>SUM('2.CAD NCCF'!L782,'3.USD NCCF'!L782,'4.EUR NCCF'!L782,'5.GBP NCCF'!L782,'6.Other(Incld) NCCF'!L782)</f>
        <v>0</v>
      </c>
      <c r="M782" s="182">
        <f>SUM('2.CAD NCCF'!M782,'3.USD NCCF'!M782,'4.EUR NCCF'!M782,'5.GBP NCCF'!M782,'6.Other(Incld) NCCF'!M782)</f>
        <v>0</v>
      </c>
      <c r="N782" s="182">
        <f>SUM('2.CAD NCCF'!N782,'3.USD NCCF'!N782,'4.EUR NCCF'!N782,'5.GBP NCCF'!N782,'6.Other(Incld) NCCF'!N782)</f>
        <v>0</v>
      </c>
      <c r="O782" s="182">
        <f>SUM('2.CAD NCCF'!O782,'3.USD NCCF'!O782,'4.EUR NCCF'!O782,'5.GBP NCCF'!O782,'6.Other(Incld) NCCF'!O782)</f>
        <v>0</v>
      </c>
      <c r="P782" s="182">
        <f>SUM('2.CAD NCCF'!P782,'3.USD NCCF'!P782,'4.EUR NCCF'!P782,'5.GBP NCCF'!P782,'6.Other(Incld) NCCF'!P782)</f>
        <v>0</v>
      </c>
      <c r="Q782" s="182">
        <f>SUM('2.CAD NCCF'!Q782,'3.USD NCCF'!Q782,'4.EUR NCCF'!Q782,'5.GBP NCCF'!Q782,'6.Other(Incld) NCCF'!Q782)</f>
        <v>0</v>
      </c>
      <c r="R782" s="182">
        <f>SUM('2.CAD NCCF'!R782,'3.USD NCCF'!R782,'4.EUR NCCF'!R782,'5.GBP NCCF'!R782,'6.Other(Incld) NCCF'!R782)</f>
        <v>0</v>
      </c>
      <c r="S782" s="182">
        <f>SUM('2.CAD NCCF'!S782,'3.USD NCCF'!S782,'4.EUR NCCF'!S782,'5.GBP NCCF'!S782,'6.Other(Incld) NCCF'!S782)</f>
        <v>0</v>
      </c>
      <c r="T782" s="182">
        <f>SUM('2.CAD NCCF'!T782,'3.USD NCCF'!T782,'4.EUR NCCF'!T782,'5.GBP NCCF'!T782,'6.Other(Incld) NCCF'!T782)</f>
        <v>0</v>
      </c>
      <c r="U782" s="178">
        <f>SUM('2.CAD NCCF'!U782,'3.USD NCCF'!U782,'4.EUR NCCF'!U782,'5.GBP NCCF'!U782,'6.Other(Incld) NCCF'!U782)</f>
        <v>0</v>
      </c>
      <c r="V782" s="183">
        <f>SUM('2.CAD NCCF'!V782,'3.USD NCCF'!V782,'4.EUR NCCF'!V782,'5.GBP NCCF'!V782,'6.Other(Incld) NCCF'!V782)</f>
        <v>0</v>
      </c>
      <c r="W782" s="243">
        <f>SUM('2.CAD NCCF'!W782,'3.USD NCCF'!W782,'4.EUR NCCF'!W782,'5.GBP NCCF'!W782,'6.Other(Incld) NCCF'!W782)</f>
        <v>0</v>
      </c>
      <c r="Y782" s="367"/>
    </row>
    <row r="783" spans="2:25" s="72" customFormat="1" outlineLevel="1" x14ac:dyDescent="0.2">
      <c r="B783" s="25"/>
      <c r="C783" s="23"/>
      <c r="D783" s="23"/>
      <c r="E783" s="24"/>
      <c r="F783" s="176" t="s">
        <v>340</v>
      </c>
      <c r="G783" s="190">
        <f>SUM('2.CAD NCCF'!G783,'3.USD NCCF'!G783,'4.EUR NCCF'!G783,'5.GBP NCCF'!G783,'6.Other(Incld) NCCF'!G783)</f>
        <v>0</v>
      </c>
      <c r="H783" s="242">
        <f>SUM('2.CAD NCCF'!H783,'3.USD NCCF'!H783,'4.EUR NCCF'!H783,'5.GBP NCCF'!H783,'6.Other(Incld) NCCF'!H783)</f>
        <v>0</v>
      </c>
      <c r="I783" s="179">
        <f>SUM('2.CAD NCCF'!I783,'3.USD NCCF'!I783,'4.EUR NCCF'!I783,'5.GBP NCCF'!I783,'6.Other(Incld) NCCF'!I783)</f>
        <v>0</v>
      </c>
      <c r="J783" s="179">
        <f>SUM('2.CAD NCCF'!J783,'3.USD NCCF'!J783,'4.EUR NCCF'!J783,'5.GBP NCCF'!J783,'6.Other(Incld) NCCF'!J783)</f>
        <v>0</v>
      </c>
      <c r="K783" s="180">
        <f>SUM('2.CAD NCCF'!K783,'3.USD NCCF'!K783,'4.EUR NCCF'!K783,'5.GBP NCCF'!K783,'6.Other(Incld) NCCF'!K783)</f>
        <v>0</v>
      </c>
      <c r="L783" s="196">
        <f>SUM('2.CAD NCCF'!L783,'3.USD NCCF'!L783,'4.EUR NCCF'!L783,'5.GBP NCCF'!L783,'6.Other(Incld) NCCF'!L783)</f>
        <v>0</v>
      </c>
      <c r="M783" s="182">
        <f>SUM('2.CAD NCCF'!M783,'3.USD NCCF'!M783,'4.EUR NCCF'!M783,'5.GBP NCCF'!M783,'6.Other(Incld) NCCF'!M783)</f>
        <v>0</v>
      </c>
      <c r="N783" s="182">
        <f>SUM('2.CAD NCCF'!N783,'3.USD NCCF'!N783,'4.EUR NCCF'!N783,'5.GBP NCCF'!N783,'6.Other(Incld) NCCF'!N783)</f>
        <v>0</v>
      </c>
      <c r="O783" s="182">
        <f>SUM('2.CAD NCCF'!O783,'3.USD NCCF'!O783,'4.EUR NCCF'!O783,'5.GBP NCCF'!O783,'6.Other(Incld) NCCF'!O783)</f>
        <v>0</v>
      </c>
      <c r="P783" s="182">
        <f>SUM('2.CAD NCCF'!P783,'3.USD NCCF'!P783,'4.EUR NCCF'!P783,'5.GBP NCCF'!P783,'6.Other(Incld) NCCF'!P783)</f>
        <v>0</v>
      </c>
      <c r="Q783" s="182">
        <f>SUM('2.CAD NCCF'!Q783,'3.USD NCCF'!Q783,'4.EUR NCCF'!Q783,'5.GBP NCCF'!Q783,'6.Other(Incld) NCCF'!Q783)</f>
        <v>0</v>
      </c>
      <c r="R783" s="182">
        <f>SUM('2.CAD NCCF'!R783,'3.USD NCCF'!R783,'4.EUR NCCF'!R783,'5.GBP NCCF'!R783,'6.Other(Incld) NCCF'!R783)</f>
        <v>0</v>
      </c>
      <c r="S783" s="182">
        <f>SUM('2.CAD NCCF'!S783,'3.USD NCCF'!S783,'4.EUR NCCF'!S783,'5.GBP NCCF'!S783,'6.Other(Incld) NCCF'!S783)</f>
        <v>0</v>
      </c>
      <c r="T783" s="182">
        <f>SUM('2.CAD NCCF'!T783,'3.USD NCCF'!T783,'4.EUR NCCF'!T783,'5.GBP NCCF'!T783,'6.Other(Incld) NCCF'!T783)</f>
        <v>0</v>
      </c>
      <c r="U783" s="178">
        <f>SUM('2.CAD NCCF'!U783,'3.USD NCCF'!U783,'4.EUR NCCF'!U783,'5.GBP NCCF'!U783,'6.Other(Incld) NCCF'!U783)</f>
        <v>0</v>
      </c>
      <c r="V783" s="183">
        <f>SUM('2.CAD NCCF'!V783,'3.USD NCCF'!V783,'4.EUR NCCF'!V783,'5.GBP NCCF'!V783,'6.Other(Incld) NCCF'!V783)</f>
        <v>0</v>
      </c>
      <c r="W783" s="243">
        <f>SUM('2.CAD NCCF'!W783,'3.USD NCCF'!W783,'4.EUR NCCF'!W783,'5.GBP NCCF'!W783,'6.Other(Incld) NCCF'!W783)</f>
        <v>0</v>
      </c>
      <c r="Y783" s="367"/>
    </row>
    <row r="784" spans="2:25" s="72" customFormat="1" x14ac:dyDescent="0.2">
      <c r="B784" s="25"/>
      <c r="C784" s="23"/>
      <c r="D784" s="23" t="s">
        <v>183</v>
      </c>
      <c r="E784" s="24"/>
      <c r="F784" s="24"/>
      <c r="G784" s="69"/>
      <c r="H784" s="70"/>
      <c r="I784" s="66"/>
      <c r="J784" s="66"/>
      <c r="K784" s="66"/>
      <c r="L784" s="51"/>
      <c r="M784" s="34"/>
      <c r="N784" s="34"/>
      <c r="O784" s="34"/>
      <c r="P784" s="34"/>
      <c r="Q784" s="34"/>
      <c r="R784" s="34"/>
      <c r="S784" s="34"/>
      <c r="T784" s="34"/>
      <c r="U784" s="34"/>
      <c r="V784" s="37"/>
      <c r="W784" s="37"/>
      <c r="Y784" s="584"/>
    </row>
    <row r="785" spans="2:25" s="72" customFormat="1" x14ac:dyDescent="0.2">
      <c r="B785" s="25"/>
      <c r="C785" s="23"/>
      <c r="D785" s="23"/>
      <c r="E785" s="24" t="s">
        <v>184</v>
      </c>
      <c r="F785" s="24"/>
      <c r="G785" s="69">
        <f t="shared" ref="G785:W785" si="174">SUBTOTAL(9,G786:G787)</f>
        <v>0</v>
      </c>
      <c r="H785" s="70">
        <f t="shared" si="174"/>
        <v>0</v>
      </c>
      <c r="I785" s="66">
        <f t="shared" si="174"/>
        <v>0</v>
      </c>
      <c r="J785" s="66">
        <f t="shared" si="174"/>
        <v>0</v>
      </c>
      <c r="K785" s="67">
        <f t="shared" si="174"/>
        <v>0</v>
      </c>
      <c r="L785" s="34">
        <f t="shared" si="174"/>
        <v>0</v>
      </c>
      <c r="M785" s="34">
        <f t="shared" si="174"/>
        <v>0</v>
      </c>
      <c r="N785" s="34">
        <f t="shared" si="174"/>
        <v>0</v>
      </c>
      <c r="O785" s="34">
        <f t="shared" si="174"/>
        <v>0</v>
      </c>
      <c r="P785" s="34">
        <f t="shared" si="174"/>
        <v>0</v>
      </c>
      <c r="Q785" s="34">
        <f t="shared" si="174"/>
        <v>0</v>
      </c>
      <c r="R785" s="34">
        <f t="shared" si="174"/>
        <v>0</v>
      </c>
      <c r="S785" s="34">
        <f t="shared" si="174"/>
        <v>0</v>
      </c>
      <c r="T785" s="34">
        <f t="shared" si="174"/>
        <v>0</v>
      </c>
      <c r="U785" s="34">
        <f t="shared" si="174"/>
        <v>0</v>
      </c>
      <c r="V785" s="34">
        <f t="shared" si="174"/>
        <v>0</v>
      </c>
      <c r="W785" s="33">
        <f t="shared" si="174"/>
        <v>0</v>
      </c>
      <c r="Y785" s="583"/>
    </row>
    <row r="786" spans="2:25" s="72" customFormat="1" outlineLevel="1" x14ac:dyDescent="0.2">
      <c r="B786" s="25"/>
      <c r="C786" s="23"/>
      <c r="D786" s="23"/>
      <c r="E786" s="24"/>
      <c r="F786" s="176" t="s">
        <v>176</v>
      </c>
      <c r="G786" s="190">
        <f>SUM('2.CAD NCCF'!G786,'3.USD NCCF'!G786,'4.EUR NCCF'!G786,'5.GBP NCCF'!G786,'6.Other(Incld) NCCF'!G786)</f>
        <v>0</v>
      </c>
      <c r="H786" s="242">
        <f>SUM('2.CAD NCCF'!H786,'3.USD NCCF'!H786,'4.EUR NCCF'!H786,'5.GBP NCCF'!H786,'6.Other(Incld) NCCF'!H786)</f>
        <v>0</v>
      </c>
      <c r="I786" s="179">
        <f>SUM('2.CAD NCCF'!I786,'3.USD NCCF'!I786,'4.EUR NCCF'!I786,'5.GBP NCCF'!I786,'6.Other(Incld) NCCF'!I786)</f>
        <v>0</v>
      </c>
      <c r="J786" s="179">
        <f>SUM('2.CAD NCCF'!J786,'3.USD NCCF'!J786,'4.EUR NCCF'!J786,'5.GBP NCCF'!J786,'6.Other(Incld) NCCF'!J786)</f>
        <v>0</v>
      </c>
      <c r="K786" s="180">
        <f>SUM('2.CAD NCCF'!K786,'3.USD NCCF'!K786,'4.EUR NCCF'!K786,'5.GBP NCCF'!K786,'6.Other(Incld) NCCF'!K786)</f>
        <v>0</v>
      </c>
      <c r="L786" s="196">
        <f>SUM('2.CAD NCCF'!L786,'3.USD NCCF'!L786,'4.EUR NCCF'!L786,'5.GBP NCCF'!L786,'6.Other(Incld) NCCF'!L786)</f>
        <v>0</v>
      </c>
      <c r="M786" s="182">
        <f>SUM('2.CAD NCCF'!M786,'3.USD NCCF'!M786,'4.EUR NCCF'!M786,'5.GBP NCCF'!M786,'6.Other(Incld) NCCF'!M786)</f>
        <v>0</v>
      </c>
      <c r="N786" s="182">
        <f>SUM('2.CAD NCCF'!N786,'3.USD NCCF'!N786,'4.EUR NCCF'!N786,'5.GBP NCCF'!N786,'6.Other(Incld) NCCF'!N786)</f>
        <v>0</v>
      </c>
      <c r="O786" s="182">
        <f>SUM('2.CAD NCCF'!O786,'3.USD NCCF'!O786,'4.EUR NCCF'!O786,'5.GBP NCCF'!O786,'6.Other(Incld) NCCF'!O786)</f>
        <v>0</v>
      </c>
      <c r="P786" s="182">
        <f>SUM('2.CAD NCCF'!P786,'3.USD NCCF'!P786,'4.EUR NCCF'!P786,'5.GBP NCCF'!P786,'6.Other(Incld) NCCF'!P786)</f>
        <v>0</v>
      </c>
      <c r="Q786" s="182">
        <f>SUM('2.CAD NCCF'!Q786,'3.USD NCCF'!Q786,'4.EUR NCCF'!Q786,'5.GBP NCCF'!Q786,'6.Other(Incld) NCCF'!Q786)</f>
        <v>0</v>
      </c>
      <c r="R786" s="182">
        <f>SUM('2.CAD NCCF'!R786,'3.USD NCCF'!R786,'4.EUR NCCF'!R786,'5.GBP NCCF'!R786,'6.Other(Incld) NCCF'!R786)</f>
        <v>0</v>
      </c>
      <c r="S786" s="182">
        <f>SUM('2.CAD NCCF'!S786,'3.USD NCCF'!S786,'4.EUR NCCF'!S786,'5.GBP NCCF'!S786,'6.Other(Incld) NCCF'!S786)</f>
        <v>0</v>
      </c>
      <c r="T786" s="182">
        <f>SUM('2.CAD NCCF'!T786,'3.USD NCCF'!T786,'4.EUR NCCF'!T786,'5.GBP NCCF'!T786,'6.Other(Incld) NCCF'!T786)</f>
        <v>0</v>
      </c>
      <c r="U786" s="178">
        <f>SUM('2.CAD NCCF'!U786,'3.USD NCCF'!U786,'4.EUR NCCF'!U786,'5.GBP NCCF'!U786,'6.Other(Incld) NCCF'!U786)</f>
        <v>0</v>
      </c>
      <c r="V786" s="183">
        <f>SUM('2.CAD NCCF'!V786,'3.USD NCCF'!V786,'4.EUR NCCF'!V786,'5.GBP NCCF'!V786,'6.Other(Incld) NCCF'!V786)</f>
        <v>0</v>
      </c>
      <c r="W786" s="243">
        <f>SUM('2.CAD NCCF'!W786,'3.USD NCCF'!W786,'4.EUR NCCF'!W786,'5.GBP NCCF'!W786,'6.Other(Incld) NCCF'!W786)</f>
        <v>0</v>
      </c>
      <c r="Y786" s="367"/>
    </row>
    <row r="787" spans="2:25" s="72" customFormat="1" outlineLevel="1" x14ac:dyDescent="0.2">
      <c r="B787" s="25"/>
      <c r="C787" s="23"/>
      <c r="D787" s="23"/>
      <c r="E787" s="24"/>
      <c r="F787" s="176" t="s">
        <v>180</v>
      </c>
      <c r="G787" s="190">
        <f>SUM('2.CAD NCCF'!G787,'3.USD NCCF'!G787,'4.EUR NCCF'!G787,'5.GBP NCCF'!G787,'6.Other(Incld) NCCF'!G787)</f>
        <v>0</v>
      </c>
      <c r="H787" s="242">
        <f>SUM('2.CAD NCCF'!H787,'3.USD NCCF'!H787,'4.EUR NCCF'!H787,'5.GBP NCCF'!H787,'6.Other(Incld) NCCF'!H787)</f>
        <v>0</v>
      </c>
      <c r="I787" s="179">
        <f>SUM('2.CAD NCCF'!I787,'3.USD NCCF'!I787,'4.EUR NCCF'!I787,'5.GBP NCCF'!I787,'6.Other(Incld) NCCF'!I787)</f>
        <v>0</v>
      </c>
      <c r="J787" s="179">
        <f>SUM('2.CAD NCCF'!J787,'3.USD NCCF'!J787,'4.EUR NCCF'!J787,'5.GBP NCCF'!J787,'6.Other(Incld) NCCF'!J787)</f>
        <v>0</v>
      </c>
      <c r="K787" s="180">
        <f>SUM('2.CAD NCCF'!K787,'3.USD NCCF'!K787,'4.EUR NCCF'!K787,'5.GBP NCCF'!K787,'6.Other(Incld) NCCF'!K787)</f>
        <v>0</v>
      </c>
      <c r="L787" s="196">
        <f>SUM('2.CAD NCCF'!L787,'3.USD NCCF'!L787,'4.EUR NCCF'!L787,'5.GBP NCCF'!L787,'6.Other(Incld) NCCF'!L787)</f>
        <v>0</v>
      </c>
      <c r="M787" s="182">
        <f>SUM('2.CAD NCCF'!M787,'3.USD NCCF'!M787,'4.EUR NCCF'!M787,'5.GBP NCCF'!M787,'6.Other(Incld) NCCF'!M787)</f>
        <v>0</v>
      </c>
      <c r="N787" s="182">
        <f>SUM('2.CAD NCCF'!N787,'3.USD NCCF'!N787,'4.EUR NCCF'!N787,'5.GBP NCCF'!N787,'6.Other(Incld) NCCF'!N787)</f>
        <v>0</v>
      </c>
      <c r="O787" s="182">
        <f>SUM('2.CAD NCCF'!O787,'3.USD NCCF'!O787,'4.EUR NCCF'!O787,'5.GBP NCCF'!O787,'6.Other(Incld) NCCF'!O787)</f>
        <v>0</v>
      </c>
      <c r="P787" s="182">
        <f>SUM('2.CAD NCCF'!P787,'3.USD NCCF'!P787,'4.EUR NCCF'!P787,'5.GBP NCCF'!P787,'6.Other(Incld) NCCF'!P787)</f>
        <v>0</v>
      </c>
      <c r="Q787" s="182">
        <f>SUM('2.CAD NCCF'!Q787,'3.USD NCCF'!Q787,'4.EUR NCCF'!Q787,'5.GBP NCCF'!Q787,'6.Other(Incld) NCCF'!Q787)</f>
        <v>0</v>
      </c>
      <c r="R787" s="182">
        <f>SUM('2.CAD NCCF'!R787,'3.USD NCCF'!R787,'4.EUR NCCF'!R787,'5.GBP NCCF'!R787,'6.Other(Incld) NCCF'!R787)</f>
        <v>0</v>
      </c>
      <c r="S787" s="182">
        <f>SUM('2.CAD NCCF'!S787,'3.USD NCCF'!S787,'4.EUR NCCF'!S787,'5.GBP NCCF'!S787,'6.Other(Incld) NCCF'!S787)</f>
        <v>0</v>
      </c>
      <c r="T787" s="182">
        <f>SUM('2.CAD NCCF'!T787,'3.USD NCCF'!T787,'4.EUR NCCF'!T787,'5.GBP NCCF'!T787,'6.Other(Incld) NCCF'!T787)</f>
        <v>0</v>
      </c>
      <c r="U787" s="178">
        <f>SUM('2.CAD NCCF'!U787,'3.USD NCCF'!U787,'4.EUR NCCF'!U787,'5.GBP NCCF'!U787,'6.Other(Incld) NCCF'!U787)</f>
        <v>0</v>
      </c>
      <c r="V787" s="183">
        <f>SUM('2.CAD NCCF'!V787,'3.USD NCCF'!V787,'4.EUR NCCF'!V787,'5.GBP NCCF'!V787,'6.Other(Incld) NCCF'!V787)</f>
        <v>0</v>
      </c>
      <c r="W787" s="243">
        <f>SUM('2.CAD NCCF'!W787,'3.USD NCCF'!W787,'4.EUR NCCF'!W787,'5.GBP NCCF'!W787,'6.Other(Incld) NCCF'!W787)</f>
        <v>0</v>
      </c>
      <c r="Y787" s="367"/>
    </row>
    <row r="788" spans="2:25" s="72" customFormat="1" x14ac:dyDescent="0.2">
      <c r="B788" s="25"/>
      <c r="C788" s="23"/>
      <c r="D788" s="23"/>
      <c r="E788" s="24" t="s">
        <v>185</v>
      </c>
      <c r="F788" s="24"/>
      <c r="G788" s="69">
        <f t="shared" ref="G788:W788" si="175">SUBTOTAL(9,G789:G790)</f>
        <v>0</v>
      </c>
      <c r="H788" s="70">
        <f t="shared" si="175"/>
        <v>0</v>
      </c>
      <c r="I788" s="66">
        <f t="shared" si="175"/>
        <v>0</v>
      </c>
      <c r="J788" s="66">
        <f t="shared" si="175"/>
        <v>0</v>
      </c>
      <c r="K788" s="67">
        <f t="shared" si="175"/>
        <v>0</v>
      </c>
      <c r="L788" s="34">
        <f t="shared" si="175"/>
        <v>0</v>
      </c>
      <c r="M788" s="34">
        <f t="shared" si="175"/>
        <v>0</v>
      </c>
      <c r="N788" s="34">
        <f t="shared" si="175"/>
        <v>0</v>
      </c>
      <c r="O788" s="34">
        <f t="shared" si="175"/>
        <v>0</v>
      </c>
      <c r="P788" s="34">
        <f t="shared" si="175"/>
        <v>0</v>
      </c>
      <c r="Q788" s="34">
        <f t="shared" si="175"/>
        <v>0</v>
      </c>
      <c r="R788" s="34">
        <f t="shared" si="175"/>
        <v>0</v>
      </c>
      <c r="S788" s="34">
        <f t="shared" si="175"/>
        <v>0</v>
      </c>
      <c r="T788" s="34">
        <f t="shared" si="175"/>
        <v>0</v>
      </c>
      <c r="U788" s="34">
        <f t="shared" si="175"/>
        <v>0</v>
      </c>
      <c r="V788" s="34">
        <f t="shared" si="175"/>
        <v>0</v>
      </c>
      <c r="W788" s="33">
        <f t="shared" si="175"/>
        <v>0</v>
      </c>
      <c r="Y788" s="370"/>
    </row>
    <row r="789" spans="2:25" s="72" customFormat="1" outlineLevel="1" x14ac:dyDescent="0.2">
      <c r="B789" s="25"/>
      <c r="C789" s="23"/>
      <c r="D789" s="23"/>
      <c r="E789" s="24"/>
      <c r="F789" s="176" t="s">
        <v>177</v>
      </c>
      <c r="G789" s="190">
        <f>SUM('2.CAD NCCF'!G789,'3.USD NCCF'!G789,'4.EUR NCCF'!G789,'5.GBP NCCF'!G789,'6.Other(Incld) NCCF'!G789)</f>
        <v>0</v>
      </c>
      <c r="H789" s="242">
        <f>SUM('2.CAD NCCF'!H789,'3.USD NCCF'!H789,'4.EUR NCCF'!H789,'5.GBP NCCF'!H789,'6.Other(Incld) NCCF'!H789)</f>
        <v>0</v>
      </c>
      <c r="I789" s="179">
        <f>SUM('2.CAD NCCF'!I789,'3.USD NCCF'!I789,'4.EUR NCCF'!I789,'5.GBP NCCF'!I789,'6.Other(Incld) NCCF'!I789)</f>
        <v>0</v>
      </c>
      <c r="J789" s="179">
        <f>SUM('2.CAD NCCF'!J789,'3.USD NCCF'!J789,'4.EUR NCCF'!J789,'5.GBP NCCF'!J789,'6.Other(Incld) NCCF'!J789)</f>
        <v>0</v>
      </c>
      <c r="K789" s="180">
        <f>SUM('2.CAD NCCF'!K789,'3.USD NCCF'!K789,'4.EUR NCCF'!K789,'5.GBP NCCF'!K789,'6.Other(Incld) NCCF'!K789)</f>
        <v>0</v>
      </c>
      <c r="L789" s="196">
        <f>SUM('2.CAD NCCF'!L789,'3.USD NCCF'!L789,'4.EUR NCCF'!L789,'5.GBP NCCF'!L789,'6.Other(Incld) NCCF'!L789)</f>
        <v>0</v>
      </c>
      <c r="M789" s="182">
        <f>SUM('2.CAD NCCF'!M789,'3.USD NCCF'!M789,'4.EUR NCCF'!M789,'5.GBP NCCF'!M789,'6.Other(Incld) NCCF'!M789)</f>
        <v>0</v>
      </c>
      <c r="N789" s="182">
        <f>SUM('2.CAD NCCF'!N789,'3.USD NCCF'!N789,'4.EUR NCCF'!N789,'5.GBP NCCF'!N789,'6.Other(Incld) NCCF'!N789)</f>
        <v>0</v>
      </c>
      <c r="O789" s="182">
        <f>SUM('2.CAD NCCF'!O789,'3.USD NCCF'!O789,'4.EUR NCCF'!O789,'5.GBP NCCF'!O789,'6.Other(Incld) NCCF'!O789)</f>
        <v>0</v>
      </c>
      <c r="P789" s="182">
        <f>SUM('2.CAD NCCF'!P789,'3.USD NCCF'!P789,'4.EUR NCCF'!P789,'5.GBP NCCF'!P789,'6.Other(Incld) NCCF'!P789)</f>
        <v>0</v>
      </c>
      <c r="Q789" s="182">
        <f>SUM('2.CAD NCCF'!Q789,'3.USD NCCF'!Q789,'4.EUR NCCF'!Q789,'5.GBP NCCF'!Q789,'6.Other(Incld) NCCF'!Q789)</f>
        <v>0</v>
      </c>
      <c r="R789" s="182">
        <f>SUM('2.CAD NCCF'!R789,'3.USD NCCF'!R789,'4.EUR NCCF'!R789,'5.GBP NCCF'!R789,'6.Other(Incld) NCCF'!R789)</f>
        <v>0</v>
      </c>
      <c r="S789" s="182">
        <f>SUM('2.CAD NCCF'!S789,'3.USD NCCF'!S789,'4.EUR NCCF'!S789,'5.GBP NCCF'!S789,'6.Other(Incld) NCCF'!S789)</f>
        <v>0</v>
      </c>
      <c r="T789" s="182">
        <f>SUM('2.CAD NCCF'!T789,'3.USD NCCF'!T789,'4.EUR NCCF'!T789,'5.GBP NCCF'!T789,'6.Other(Incld) NCCF'!T789)</f>
        <v>0</v>
      </c>
      <c r="U789" s="178">
        <f>SUM('2.CAD NCCF'!U789,'3.USD NCCF'!U789,'4.EUR NCCF'!U789,'5.GBP NCCF'!U789,'6.Other(Incld) NCCF'!U789)</f>
        <v>0</v>
      </c>
      <c r="V789" s="183">
        <f>SUM('2.CAD NCCF'!V789,'3.USD NCCF'!V789,'4.EUR NCCF'!V789,'5.GBP NCCF'!V789,'6.Other(Incld) NCCF'!V789)</f>
        <v>0</v>
      </c>
      <c r="W789" s="243">
        <f>SUM('2.CAD NCCF'!W789,'3.USD NCCF'!W789,'4.EUR NCCF'!W789,'5.GBP NCCF'!W789,'6.Other(Incld) NCCF'!W789)</f>
        <v>0</v>
      </c>
      <c r="Y789" s="367"/>
    </row>
    <row r="790" spans="2:25" s="72" customFormat="1" outlineLevel="1" x14ac:dyDescent="0.2">
      <c r="B790" s="25"/>
      <c r="C790" s="23"/>
      <c r="D790" s="23"/>
      <c r="E790" s="24"/>
      <c r="F790" s="176" t="s">
        <v>182</v>
      </c>
      <c r="G790" s="190">
        <f>SUM('2.CAD NCCF'!G790,'3.USD NCCF'!G790,'4.EUR NCCF'!G790,'5.GBP NCCF'!G790,'6.Other(Incld) NCCF'!G790)</f>
        <v>0</v>
      </c>
      <c r="H790" s="242">
        <f>SUM('2.CAD NCCF'!H790,'3.USD NCCF'!H790,'4.EUR NCCF'!H790,'5.GBP NCCF'!H790,'6.Other(Incld) NCCF'!H790)</f>
        <v>0</v>
      </c>
      <c r="I790" s="179">
        <f>SUM('2.CAD NCCF'!I790,'3.USD NCCF'!I790,'4.EUR NCCF'!I790,'5.GBP NCCF'!I790,'6.Other(Incld) NCCF'!I790)</f>
        <v>0</v>
      </c>
      <c r="J790" s="179">
        <f>SUM('2.CAD NCCF'!J790,'3.USD NCCF'!J790,'4.EUR NCCF'!J790,'5.GBP NCCF'!J790,'6.Other(Incld) NCCF'!J790)</f>
        <v>0</v>
      </c>
      <c r="K790" s="180">
        <f>SUM('2.CAD NCCF'!K790,'3.USD NCCF'!K790,'4.EUR NCCF'!K790,'5.GBP NCCF'!K790,'6.Other(Incld) NCCF'!K790)</f>
        <v>0</v>
      </c>
      <c r="L790" s="196">
        <f>SUM('2.CAD NCCF'!L790,'3.USD NCCF'!L790,'4.EUR NCCF'!L790,'5.GBP NCCF'!L790,'6.Other(Incld) NCCF'!L790)</f>
        <v>0</v>
      </c>
      <c r="M790" s="182">
        <f>SUM('2.CAD NCCF'!M790,'3.USD NCCF'!M790,'4.EUR NCCF'!M790,'5.GBP NCCF'!M790,'6.Other(Incld) NCCF'!M790)</f>
        <v>0</v>
      </c>
      <c r="N790" s="182">
        <f>SUM('2.CAD NCCF'!N790,'3.USD NCCF'!N790,'4.EUR NCCF'!N790,'5.GBP NCCF'!N790,'6.Other(Incld) NCCF'!N790)</f>
        <v>0</v>
      </c>
      <c r="O790" s="182">
        <f>SUM('2.CAD NCCF'!O790,'3.USD NCCF'!O790,'4.EUR NCCF'!O790,'5.GBP NCCF'!O790,'6.Other(Incld) NCCF'!O790)</f>
        <v>0</v>
      </c>
      <c r="P790" s="182">
        <f>SUM('2.CAD NCCF'!P790,'3.USD NCCF'!P790,'4.EUR NCCF'!P790,'5.GBP NCCF'!P790,'6.Other(Incld) NCCF'!P790)</f>
        <v>0</v>
      </c>
      <c r="Q790" s="182">
        <f>SUM('2.CAD NCCF'!Q790,'3.USD NCCF'!Q790,'4.EUR NCCF'!Q790,'5.GBP NCCF'!Q790,'6.Other(Incld) NCCF'!Q790)</f>
        <v>0</v>
      </c>
      <c r="R790" s="182">
        <f>SUM('2.CAD NCCF'!R790,'3.USD NCCF'!R790,'4.EUR NCCF'!R790,'5.GBP NCCF'!R790,'6.Other(Incld) NCCF'!R790)</f>
        <v>0</v>
      </c>
      <c r="S790" s="182">
        <f>SUM('2.CAD NCCF'!S790,'3.USD NCCF'!S790,'4.EUR NCCF'!S790,'5.GBP NCCF'!S790,'6.Other(Incld) NCCF'!S790)</f>
        <v>0</v>
      </c>
      <c r="T790" s="182">
        <f>SUM('2.CAD NCCF'!T790,'3.USD NCCF'!T790,'4.EUR NCCF'!T790,'5.GBP NCCF'!T790,'6.Other(Incld) NCCF'!T790)</f>
        <v>0</v>
      </c>
      <c r="U790" s="178">
        <f>SUM('2.CAD NCCF'!U790,'3.USD NCCF'!U790,'4.EUR NCCF'!U790,'5.GBP NCCF'!U790,'6.Other(Incld) NCCF'!U790)</f>
        <v>0</v>
      </c>
      <c r="V790" s="183">
        <f>SUM('2.CAD NCCF'!V790,'3.USD NCCF'!V790,'4.EUR NCCF'!V790,'5.GBP NCCF'!V790,'6.Other(Incld) NCCF'!V790)</f>
        <v>0</v>
      </c>
      <c r="W790" s="243">
        <f>SUM('2.CAD NCCF'!W790,'3.USD NCCF'!W790,'4.EUR NCCF'!W790,'5.GBP NCCF'!W790,'6.Other(Incld) NCCF'!W790)</f>
        <v>0</v>
      </c>
      <c r="Y790" s="367"/>
    </row>
    <row r="791" spans="2:25" s="72" customFormat="1" x14ac:dyDescent="0.2">
      <c r="B791" s="25"/>
      <c r="C791" s="23"/>
      <c r="D791" s="23"/>
      <c r="E791" s="24" t="s">
        <v>186</v>
      </c>
      <c r="F791" s="24"/>
      <c r="G791" s="69">
        <f t="shared" ref="G791:W791" si="176">SUBTOTAL(9,G792:G793)</f>
        <v>0</v>
      </c>
      <c r="H791" s="70">
        <f t="shared" si="176"/>
        <v>0</v>
      </c>
      <c r="I791" s="66">
        <f t="shared" si="176"/>
        <v>0</v>
      </c>
      <c r="J791" s="66">
        <f t="shared" si="176"/>
        <v>0</v>
      </c>
      <c r="K791" s="67">
        <f t="shared" si="176"/>
        <v>0</v>
      </c>
      <c r="L791" s="34">
        <f t="shared" si="176"/>
        <v>0</v>
      </c>
      <c r="M791" s="34">
        <f t="shared" si="176"/>
        <v>0</v>
      </c>
      <c r="N791" s="34">
        <f t="shared" si="176"/>
        <v>0</v>
      </c>
      <c r="O791" s="34">
        <f t="shared" si="176"/>
        <v>0</v>
      </c>
      <c r="P791" s="34">
        <f t="shared" si="176"/>
        <v>0</v>
      </c>
      <c r="Q791" s="34">
        <f t="shared" si="176"/>
        <v>0</v>
      </c>
      <c r="R791" s="34">
        <f t="shared" si="176"/>
        <v>0</v>
      </c>
      <c r="S791" s="34">
        <f t="shared" si="176"/>
        <v>0</v>
      </c>
      <c r="T791" s="34">
        <f t="shared" si="176"/>
        <v>0</v>
      </c>
      <c r="U791" s="34">
        <f t="shared" si="176"/>
        <v>0</v>
      </c>
      <c r="V791" s="34">
        <f t="shared" si="176"/>
        <v>0</v>
      </c>
      <c r="W791" s="33">
        <f t="shared" si="176"/>
        <v>0</v>
      </c>
      <c r="Y791" s="370"/>
    </row>
    <row r="792" spans="2:25" s="72" customFormat="1" outlineLevel="1" x14ac:dyDescent="0.2">
      <c r="B792" s="25"/>
      <c r="C792" s="23"/>
      <c r="D792" s="23"/>
      <c r="E792" s="24"/>
      <c r="F792" s="176" t="s">
        <v>178</v>
      </c>
      <c r="G792" s="190">
        <f>SUM('2.CAD NCCF'!G792,'3.USD NCCF'!G792,'4.EUR NCCF'!G792,'5.GBP NCCF'!G792,'6.Other(Incld) NCCF'!G792)</f>
        <v>0</v>
      </c>
      <c r="H792" s="242">
        <f>SUM('2.CAD NCCF'!H792,'3.USD NCCF'!H792,'4.EUR NCCF'!H792,'5.GBP NCCF'!H792,'6.Other(Incld) NCCF'!H792)</f>
        <v>0</v>
      </c>
      <c r="I792" s="179">
        <f>SUM('2.CAD NCCF'!I792,'3.USD NCCF'!I792,'4.EUR NCCF'!I792,'5.GBP NCCF'!I792,'6.Other(Incld) NCCF'!I792)</f>
        <v>0</v>
      </c>
      <c r="J792" s="179">
        <f>SUM('2.CAD NCCF'!J792,'3.USD NCCF'!J792,'4.EUR NCCF'!J792,'5.GBP NCCF'!J792,'6.Other(Incld) NCCF'!J792)</f>
        <v>0</v>
      </c>
      <c r="K792" s="180">
        <f>SUM('2.CAD NCCF'!K792,'3.USD NCCF'!K792,'4.EUR NCCF'!K792,'5.GBP NCCF'!K792,'6.Other(Incld) NCCF'!K792)</f>
        <v>0</v>
      </c>
      <c r="L792" s="196">
        <f>SUM('2.CAD NCCF'!L792,'3.USD NCCF'!L792,'4.EUR NCCF'!L792,'5.GBP NCCF'!L792,'6.Other(Incld) NCCF'!L792)</f>
        <v>0</v>
      </c>
      <c r="M792" s="182">
        <f>SUM('2.CAD NCCF'!M792,'3.USD NCCF'!M792,'4.EUR NCCF'!M792,'5.GBP NCCF'!M792,'6.Other(Incld) NCCF'!M792)</f>
        <v>0</v>
      </c>
      <c r="N792" s="182">
        <f>SUM('2.CAD NCCF'!N792,'3.USD NCCF'!N792,'4.EUR NCCF'!N792,'5.GBP NCCF'!N792,'6.Other(Incld) NCCF'!N792)</f>
        <v>0</v>
      </c>
      <c r="O792" s="182">
        <f>SUM('2.CAD NCCF'!O792,'3.USD NCCF'!O792,'4.EUR NCCF'!O792,'5.GBP NCCF'!O792,'6.Other(Incld) NCCF'!O792)</f>
        <v>0</v>
      </c>
      <c r="P792" s="182">
        <f>SUM('2.CAD NCCF'!P792,'3.USD NCCF'!P792,'4.EUR NCCF'!P792,'5.GBP NCCF'!P792,'6.Other(Incld) NCCF'!P792)</f>
        <v>0</v>
      </c>
      <c r="Q792" s="182">
        <f>SUM('2.CAD NCCF'!Q792,'3.USD NCCF'!Q792,'4.EUR NCCF'!Q792,'5.GBP NCCF'!Q792,'6.Other(Incld) NCCF'!Q792)</f>
        <v>0</v>
      </c>
      <c r="R792" s="182">
        <f>SUM('2.CAD NCCF'!R792,'3.USD NCCF'!R792,'4.EUR NCCF'!R792,'5.GBP NCCF'!R792,'6.Other(Incld) NCCF'!R792)</f>
        <v>0</v>
      </c>
      <c r="S792" s="182">
        <f>SUM('2.CAD NCCF'!S792,'3.USD NCCF'!S792,'4.EUR NCCF'!S792,'5.GBP NCCF'!S792,'6.Other(Incld) NCCF'!S792)</f>
        <v>0</v>
      </c>
      <c r="T792" s="182">
        <f>SUM('2.CAD NCCF'!T792,'3.USD NCCF'!T792,'4.EUR NCCF'!T792,'5.GBP NCCF'!T792,'6.Other(Incld) NCCF'!T792)</f>
        <v>0</v>
      </c>
      <c r="U792" s="178">
        <f>SUM('2.CAD NCCF'!U792,'3.USD NCCF'!U792,'4.EUR NCCF'!U792,'5.GBP NCCF'!U792,'6.Other(Incld) NCCF'!U792)</f>
        <v>0</v>
      </c>
      <c r="V792" s="183">
        <f>SUM('2.CAD NCCF'!V792,'3.USD NCCF'!V792,'4.EUR NCCF'!V792,'5.GBP NCCF'!V792,'6.Other(Incld) NCCF'!V792)</f>
        <v>0</v>
      </c>
      <c r="W792" s="243">
        <f>SUM('2.CAD NCCF'!W792,'3.USD NCCF'!W792,'4.EUR NCCF'!W792,'5.GBP NCCF'!W792,'6.Other(Incld) NCCF'!W792)</f>
        <v>0</v>
      </c>
      <c r="Y792" s="367"/>
    </row>
    <row r="793" spans="2:25" s="72" customFormat="1" outlineLevel="1" x14ac:dyDescent="0.2">
      <c r="B793" s="25"/>
      <c r="C793" s="23"/>
      <c r="D793" s="23"/>
      <c r="E793" s="24"/>
      <c r="F793" s="176" t="s">
        <v>181</v>
      </c>
      <c r="G793" s="190">
        <f>SUM('2.CAD NCCF'!G793,'3.USD NCCF'!G793,'4.EUR NCCF'!G793,'5.GBP NCCF'!G793,'6.Other(Incld) NCCF'!G793)</f>
        <v>0</v>
      </c>
      <c r="H793" s="242">
        <f>SUM('2.CAD NCCF'!H793,'3.USD NCCF'!H793,'4.EUR NCCF'!H793,'5.GBP NCCF'!H793,'6.Other(Incld) NCCF'!H793)</f>
        <v>0</v>
      </c>
      <c r="I793" s="179">
        <f>SUM('2.CAD NCCF'!I793,'3.USD NCCF'!I793,'4.EUR NCCF'!I793,'5.GBP NCCF'!I793,'6.Other(Incld) NCCF'!I793)</f>
        <v>0</v>
      </c>
      <c r="J793" s="179">
        <f>SUM('2.CAD NCCF'!J793,'3.USD NCCF'!J793,'4.EUR NCCF'!J793,'5.GBP NCCF'!J793,'6.Other(Incld) NCCF'!J793)</f>
        <v>0</v>
      </c>
      <c r="K793" s="180">
        <f>SUM('2.CAD NCCF'!K793,'3.USD NCCF'!K793,'4.EUR NCCF'!K793,'5.GBP NCCF'!K793,'6.Other(Incld) NCCF'!K793)</f>
        <v>0</v>
      </c>
      <c r="L793" s="196">
        <f>SUM('2.CAD NCCF'!L793,'3.USD NCCF'!L793,'4.EUR NCCF'!L793,'5.GBP NCCF'!L793,'6.Other(Incld) NCCF'!L793)</f>
        <v>0</v>
      </c>
      <c r="M793" s="182">
        <f>SUM('2.CAD NCCF'!M793,'3.USD NCCF'!M793,'4.EUR NCCF'!M793,'5.GBP NCCF'!M793,'6.Other(Incld) NCCF'!M793)</f>
        <v>0</v>
      </c>
      <c r="N793" s="182">
        <f>SUM('2.CAD NCCF'!N793,'3.USD NCCF'!N793,'4.EUR NCCF'!N793,'5.GBP NCCF'!N793,'6.Other(Incld) NCCF'!N793)</f>
        <v>0</v>
      </c>
      <c r="O793" s="182">
        <f>SUM('2.CAD NCCF'!O793,'3.USD NCCF'!O793,'4.EUR NCCF'!O793,'5.GBP NCCF'!O793,'6.Other(Incld) NCCF'!O793)</f>
        <v>0</v>
      </c>
      <c r="P793" s="182">
        <f>SUM('2.CAD NCCF'!P793,'3.USD NCCF'!P793,'4.EUR NCCF'!P793,'5.GBP NCCF'!P793,'6.Other(Incld) NCCF'!P793)</f>
        <v>0</v>
      </c>
      <c r="Q793" s="182">
        <f>SUM('2.CAD NCCF'!Q793,'3.USD NCCF'!Q793,'4.EUR NCCF'!Q793,'5.GBP NCCF'!Q793,'6.Other(Incld) NCCF'!Q793)</f>
        <v>0</v>
      </c>
      <c r="R793" s="182">
        <f>SUM('2.CAD NCCF'!R793,'3.USD NCCF'!R793,'4.EUR NCCF'!R793,'5.GBP NCCF'!R793,'6.Other(Incld) NCCF'!R793)</f>
        <v>0</v>
      </c>
      <c r="S793" s="182">
        <f>SUM('2.CAD NCCF'!S793,'3.USD NCCF'!S793,'4.EUR NCCF'!S793,'5.GBP NCCF'!S793,'6.Other(Incld) NCCF'!S793)</f>
        <v>0</v>
      </c>
      <c r="T793" s="182">
        <f>SUM('2.CAD NCCF'!T793,'3.USD NCCF'!T793,'4.EUR NCCF'!T793,'5.GBP NCCF'!T793,'6.Other(Incld) NCCF'!T793)</f>
        <v>0</v>
      </c>
      <c r="U793" s="178">
        <f>SUM('2.CAD NCCF'!U793,'3.USD NCCF'!U793,'4.EUR NCCF'!U793,'5.GBP NCCF'!U793,'6.Other(Incld) NCCF'!U793)</f>
        <v>0</v>
      </c>
      <c r="V793" s="183">
        <f>SUM('2.CAD NCCF'!V793,'3.USD NCCF'!V793,'4.EUR NCCF'!V793,'5.GBP NCCF'!V793,'6.Other(Incld) NCCF'!V793)</f>
        <v>0</v>
      </c>
      <c r="W793" s="243">
        <f>SUM('2.CAD NCCF'!W793,'3.USD NCCF'!W793,'4.EUR NCCF'!W793,'5.GBP NCCF'!W793,'6.Other(Incld) NCCF'!W793)</f>
        <v>0</v>
      </c>
      <c r="Y793" s="367"/>
    </row>
    <row r="794" spans="2:25" s="72" customFormat="1" x14ac:dyDescent="0.2">
      <c r="B794" s="25"/>
      <c r="C794" s="23"/>
      <c r="D794" s="23"/>
      <c r="E794" s="24" t="s">
        <v>187</v>
      </c>
      <c r="F794" s="24"/>
      <c r="G794" s="69">
        <f t="shared" ref="G794:W794" si="177">SUBTOTAL(9,G795:G796)</f>
        <v>0</v>
      </c>
      <c r="H794" s="70">
        <f t="shared" si="177"/>
        <v>0</v>
      </c>
      <c r="I794" s="66">
        <f t="shared" si="177"/>
        <v>0</v>
      </c>
      <c r="J794" s="66">
        <f t="shared" si="177"/>
        <v>0</v>
      </c>
      <c r="K794" s="67">
        <f t="shared" si="177"/>
        <v>0</v>
      </c>
      <c r="L794" s="34">
        <f t="shared" si="177"/>
        <v>0</v>
      </c>
      <c r="M794" s="34">
        <f t="shared" si="177"/>
        <v>0</v>
      </c>
      <c r="N794" s="34">
        <f t="shared" si="177"/>
        <v>0</v>
      </c>
      <c r="O794" s="34">
        <f t="shared" si="177"/>
        <v>0</v>
      </c>
      <c r="P794" s="34">
        <f t="shared" si="177"/>
        <v>0</v>
      </c>
      <c r="Q794" s="34">
        <f t="shared" si="177"/>
        <v>0</v>
      </c>
      <c r="R794" s="34">
        <f t="shared" si="177"/>
        <v>0</v>
      </c>
      <c r="S794" s="34">
        <f t="shared" si="177"/>
        <v>0</v>
      </c>
      <c r="T794" s="34">
        <f t="shared" si="177"/>
        <v>0</v>
      </c>
      <c r="U794" s="34">
        <f t="shared" si="177"/>
        <v>0</v>
      </c>
      <c r="V794" s="34">
        <f t="shared" si="177"/>
        <v>0</v>
      </c>
      <c r="W794" s="33">
        <f t="shared" si="177"/>
        <v>0</v>
      </c>
      <c r="Y794" s="370"/>
    </row>
    <row r="795" spans="2:25" s="72" customFormat="1" outlineLevel="1" x14ac:dyDescent="0.2">
      <c r="B795" s="25"/>
      <c r="C795" s="23"/>
      <c r="D795" s="23"/>
      <c r="E795" s="24"/>
      <c r="F795" s="176" t="s">
        <v>179</v>
      </c>
      <c r="G795" s="190">
        <f>SUM('2.CAD NCCF'!G795,'3.USD NCCF'!G795,'4.EUR NCCF'!G795,'5.GBP NCCF'!G795,'6.Other(Incld) NCCF'!G795)</f>
        <v>0</v>
      </c>
      <c r="H795" s="242">
        <f>SUM('2.CAD NCCF'!H795,'3.USD NCCF'!H795,'4.EUR NCCF'!H795,'5.GBP NCCF'!H795,'6.Other(Incld) NCCF'!H795)</f>
        <v>0</v>
      </c>
      <c r="I795" s="179">
        <f>SUM('2.CAD NCCF'!I795,'3.USD NCCF'!I795,'4.EUR NCCF'!I795,'5.GBP NCCF'!I795,'6.Other(Incld) NCCF'!I795)</f>
        <v>0</v>
      </c>
      <c r="J795" s="179">
        <f>SUM('2.CAD NCCF'!J795,'3.USD NCCF'!J795,'4.EUR NCCF'!J795,'5.GBP NCCF'!J795,'6.Other(Incld) NCCF'!J795)</f>
        <v>0</v>
      </c>
      <c r="K795" s="180">
        <f>SUM('2.CAD NCCF'!K795,'3.USD NCCF'!K795,'4.EUR NCCF'!K795,'5.GBP NCCF'!K795,'6.Other(Incld) NCCF'!K795)</f>
        <v>0</v>
      </c>
      <c r="L795" s="196">
        <f>SUM('2.CAD NCCF'!L795,'3.USD NCCF'!L795,'4.EUR NCCF'!L795,'5.GBP NCCF'!L795,'6.Other(Incld) NCCF'!L795)</f>
        <v>0</v>
      </c>
      <c r="M795" s="182">
        <f>SUM('2.CAD NCCF'!M795,'3.USD NCCF'!M795,'4.EUR NCCF'!M795,'5.GBP NCCF'!M795,'6.Other(Incld) NCCF'!M795)</f>
        <v>0</v>
      </c>
      <c r="N795" s="182">
        <f>SUM('2.CAD NCCF'!N795,'3.USD NCCF'!N795,'4.EUR NCCF'!N795,'5.GBP NCCF'!N795,'6.Other(Incld) NCCF'!N795)</f>
        <v>0</v>
      </c>
      <c r="O795" s="182">
        <f>SUM('2.CAD NCCF'!O795,'3.USD NCCF'!O795,'4.EUR NCCF'!O795,'5.GBP NCCF'!O795,'6.Other(Incld) NCCF'!O795)</f>
        <v>0</v>
      </c>
      <c r="P795" s="182">
        <f>SUM('2.CAD NCCF'!P795,'3.USD NCCF'!P795,'4.EUR NCCF'!P795,'5.GBP NCCF'!P795,'6.Other(Incld) NCCF'!P795)</f>
        <v>0</v>
      </c>
      <c r="Q795" s="182">
        <f>SUM('2.CAD NCCF'!Q795,'3.USD NCCF'!Q795,'4.EUR NCCF'!Q795,'5.GBP NCCF'!Q795,'6.Other(Incld) NCCF'!Q795)</f>
        <v>0</v>
      </c>
      <c r="R795" s="182">
        <f>SUM('2.CAD NCCF'!R795,'3.USD NCCF'!R795,'4.EUR NCCF'!R795,'5.GBP NCCF'!R795,'6.Other(Incld) NCCF'!R795)</f>
        <v>0</v>
      </c>
      <c r="S795" s="182">
        <f>SUM('2.CAD NCCF'!S795,'3.USD NCCF'!S795,'4.EUR NCCF'!S795,'5.GBP NCCF'!S795,'6.Other(Incld) NCCF'!S795)</f>
        <v>0</v>
      </c>
      <c r="T795" s="182">
        <f>SUM('2.CAD NCCF'!T795,'3.USD NCCF'!T795,'4.EUR NCCF'!T795,'5.GBP NCCF'!T795,'6.Other(Incld) NCCF'!T795)</f>
        <v>0</v>
      </c>
      <c r="U795" s="178">
        <f>SUM('2.CAD NCCF'!U795,'3.USD NCCF'!U795,'4.EUR NCCF'!U795,'5.GBP NCCF'!U795,'6.Other(Incld) NCCF'!U795)</f>
        <v>0</v>
      </c>
      <c r="V795" s="183">
        <f>SUM('2.CAD NCCF'!V795,'3.USD NCCF'!V795,'4.EUR NCCF'!V795,'5.GBP NCCF'!V795,'6.Other(Incld) NCCF'!V795)</f>
        <v>0</v>
      </c>
      <c r="W795" s="243">
        <f>SUM('2.CAD NCCF'!W795,'3.USD NCCF'!W795,'4.EUR NCCF'!W795,'5.GBP NCCF'!W795,'6.Other(Incld) NCCF'!W795)</f>
        <v>0</v>
      </c>
      <c r="Y795" s="367"/>
    </row>
    <row r="796" spans="2:25" s="72" customFormat="1" outlineLevel="1" x14ac:dyDescent="0.2">
      <c r="B796" s="25"/>
      <c r="C796" s="23"/>
      <c r="D796" s="23"/>
      <c r="E796" s="24"/>
      <c r="F796" s="176" t="s">
        <v>188</v>
      </c>
      <c r="G796" s="190">
        <f>SUM('2.CAD NCCF'!G796,'3.USD NCCF'!G796,'4.EUR NCCF'!G796,'5.GBP NCCF'!G796,'6.Other(Incld) NCCF'!G796)</f>
        <v>0</v>
      </c>
      <c r="H796" s="242">
        <f>SUM('2.CAD NCCF'!H796,'3.USD NCCF'!H796,'4.EUR NCCF'!H796,'5.GBP NCCF'!H796,'6.Other(Incld) NCCF'!H796)</f>
        <v>0</v>
      </c>
      <c r="I796" s="179">
        <f>SUM('2.CAD NCCF'!I796,'3.USD NCCF'!I796,'4.EUR NCCF'!I796,'5.GBP NCCF'!I796,'6.Other(Incld) NCCF'!I796)</f>
        <v>0</v>
      </c>
      <c r="J796" s="179">
        <f>SUM('2.CAD NCCF'!J796,'3.USD NCCF'!J796,'4.EUR NCCF'!J796,'5.GBP NCCF'!J796,'6.Other(Incld) NCCF'!J796)</f>
        <v>0</v>
      </c>
      <c r="K796" s="180">
        <f>SUM('2.CAD NCCF'!K796,'3.USD NCCF'!K796,'4.EUR NCCF'!K796,'5.GBP NCCF'!K796,'6.Other(Incld) NCCF'!K796)</f>
        <v>0</v>
      </c>
      <c r="L796" s="196">
        <f>SUM('2.CAD NCCF'!L796,'3.USD NCCF'!L796,'4.EUR NCCF'!L796,'5.GBP NCCF'!L796,'6.Other(Incld) NCCF'!L796)</f>
        <v>0</v>
      </c>
      <c r="M796" s="182">
        <f>SUM('2.CAD NCCF'!M796,'3.USD NCCF'!M796,'4.EUR NCCF'!M796,'5.GBP NCCF'!M796,'6.Other(Incld) NCCF'!M796)</f>
        <v>0</v>
      </c>
      <c r="N796" s="182">
        <f>SUM('2.CAD NCCF'!N796,'3.USD NCCF'!N796,'4.EUR NCCF'!N796,'5.GBP NCCF'!N796,'6.Other(Incld) NCCF'!N796)</f>
        <v>0</v>
      </c>
      <c r="O796" s="182">
        <f>SUM('2.CAD NCCF'!O796,'3.USD NCCF'!O796,'4.EUR NCCF'!O796,'5.GBP NCCF'!O796,'6.Other(Incld) NCCF'!O796)</f>
        <v>0</v>
      </c>
      <c r="P796" s="182">
        <f>SUM('2.CAD NCCF'!P796,'3.USD NCCF'!P796,'4.EUR NCCF'!P796,'5.GBP NCCF'!P796,'6.Other(Incld) NCCF'!P796)</f>
        <v>0</v>
      </c>
      <c r="Q796" s="182">
        <f>SUM('2.CAD NCCF'!Q796,'3.USD NCCF'!Q796,'4.EUR NCCF'!Q796,'5.GBP NCCF'!Q796,'6.Other(Incld) NCCF'!Q796)</f>
        <v>0</v>
      </c>
      <c r="R796" s="182">
        <f>SUM('2.CAD NCCF'!R796,'3.USD NCCF'!R796,'4.EUR NCCF'!R796,'5.GBP NCCF'!R796,'6.Other(Incld) NCCF'!R796)</f>
        <v>0</v>
      </c>
      <c r="S796" s="182">
        <f>SUM('2.CAD NCCF'!S796,'3.USD NCCF'!S796,'4.EUR NCCF'!S796,'5.GBP NCCF'!S796,'6.Other(Incld) NCCF'!S796)</f>
        <v>0</v>
      </c>
      <c r="T796" s="182">
        <f>SUM('2.CAD NCCF'!T796,'3.USD NCCF'!T796,'4.EUR NCCF'!T796,'5.GBP NCCF'!T796,'6.Other(Incld) NCCF'!T796)</f>
        <v>0</v>
      </c>
      <c r="U796" s="178">
        <f>SUM('2.CAD NCCF'!U796,'3.USD NCCF'!U796,'4.EUR NCCF'!U796,'5.GBP NCCF'!U796,'6.Other(Incld) NCCF'!U796)</f>
        <v>0</v>
      </c>
      <c r="V796" s="183">
        <f>SUM('2.CAD NCCF'!V796,'3.USD NCCF'!V796,'4.EUR NCCF'!V796,'5.GBP NCCF'!V796,'6.Other(Incld) NCCF'!V796)</f>
        <v>0</v>
      </c>
      <c r="W796" s="243">
        <f>SUM('2.CAD NCCF'!W796,'3.USD NCCF'!W796,'4.EUR NCCF'!W796,'5.GBP NCCF'!W796,'6.Other(Incld) NCCF'!W796)</f>
        <v>0</v>
      </c>
      <c r="Y796" s="367"/>
    </row>
    <row r="797" spans="2:25" s="72" customFormat="1" x14ac:dyDescent="0.2">
      <c r="B797" s="25"/>
      <c r="C797" s="23"/>
      <c r="D797" s="23"/>
      <c r="E797" s="24" t="s">
        <v>341</v>
      </c>
      <c r="F797" s="24"/>
      <c r="G797" s="69">
        <f t="shared" ref="G797:W797" si="178">SUBTOTAL(9,G798:G799)</f>
        <v>0</v>
      </c>
      <c r="H797" s="70">
        <f t="shared" si="178"/>
        <v>0</v>
      </c>
      <c r="I797" s="66">
        <f t="shared" si="178"/>
        <v>0</v>
      </c>
      <c r="J797" s="66">
        <f t="shared" si="178"/>
        <v>0</v>
      </c>
      <c r="K797" s="67">
        <f t="shared" si="178"/>
        <v>0</v>
      </c>
      <c r="L797" s="34">
        <f t="shared" si="178"/>
        <v>0</v>
      </c>
      <c r="M797" s="34">
        <f t="shared" si="178"/>
        <v>0</v>
      </c>
      <c r="N797" s="34">
        <f t="shared" si="178"/>
        <v>0</v>
      </c>
      <c r="O797" s="34">
        <f t="shared" si="178"/>
        <v>0</v>
      </c>
      <c r="P797" s="34">
        <f t="shared" si="178"/>
        <v>0</v>
      </c>
      <c r="Q797" s="34">
        <f t="shared" si="178"/>
        <v>0</v>
      </c>
      <c r="R797" s="34">
        <f t="shared" si="178"/>
        <v>0</v>
      </c>
      <c r="S797" s="34">
        <f t="shared" si="178"/>
        <v>0</v>
      </c>
      <c r="T797" s="34">
        <f t="shared" si="178"/>
        <v>0</v>
      </c>
      <c r="U797" s="34">
        <f t="shared" si="178"/>
        <v>0</v>
      </c>
      <c r="V797" s="34">
        <f t="shared" si="178"/>
        <v>0</v>
      </c>
      <c r="W797" s="33">
        <f t="shared" si="178"/>
        <v>0</v>
      </c>
      <c r="Y797" s="370"/>
    </row>
    <row r="798" spans="2:25" s="72" customFormat="1" outlineLevel="1" x14ac:dyDescent="0.2">
      <c r="B798" s="25"/>
      <c r="C798" s="23"/>
      <c r="D798" s="23"/>
      <c r="E798" s="24"/>
      <c r="F798" s="176" t="s">
        <v>342</v>
      </c>
      <c r="G798" s="190">
        <f>SUM('2.CAD NCCF'!G798,'3.USD NCCF'!G798,'4.EUR NCCF'!G798,'5.GBP NCCF'!G798,'6.Other(Incld) NCCF'!G798)</f>
        <v>0</v>
      </c>
      <c r="H798" s="242">
        <f>SUM('2.CAD NCCF'!H798,'3.USD NCCF'!H798,'4.EUR NCCF'!H798,'5.GBP NCCF'!H798,'6.Other(Incld) NCCF'!H798)</f>
        <v>0</v>
      </c>
      <c r="I798" s="179">
        <f>SUM('2.CAD NCCF'!I798,'3.USD NCCF'!I798,'4.EUR NCCF'!I798,'5.GBP NCCF'!I798,'6.Other(Incld) NCCF'!I798)</f>
        <v>0</v>
      </c>
      <c r="J798" s="179">
        <f>SUM('2.CAD NCCF'!J798,'3.USD NCCF'!J798,'4.EUR NCCF'!J798,'5.GBP NCCF'!J798,'6.Other(Incld) NCCF'!J798)</f>
        <v>0</v>
      </c>
      <c r="K798" s="180">
        <f>SUM('2.CAD NCCF'!K798,'3.USD NCCF'!K798,'4.EUR NCCF'!K798,'5.GBP NCCF'!K798,'6.Other(Incld) NCCF'!K798)</f>
        <v>0</v>
      </c>
      <c r="L798" s="196">
        <f>SUM('2.CAD NCCF'!L798,'3.USD NCCF'!L798,'4.EUR NCCF'!L798,'5.GBP NCCF'!L798,'6.Other(Incld) NCCF'!L798)</f>
        <v>0</v>
      </c>
      <c r="M798" s="182">
        <f>SUM('2.CAD NCCF'!M798,'3.USD NCCF'!M798,'4.EUR NCCF'!M798,'5.GBP NCCF'!M798,'6.Other(Incld) NCCF'!M798)</f>
        <v>0</v>
      </c>
      <c r="N798" s="182">
        <f>SUM('2.CAD NCCF'!N798,'3.USD NCCF'!N798,'4.EUR NCCF'!N798,'5.GBP NCCF'!N798,'6.Other(Incld) NCCF'!N798)</f>
        <v>0</v>
      </c>
      <c r="O798" s="182">
        <f>SUM('2.CAD NCCF'!O798,'3.USD NCCF'!O798,'4.EUR NCCF'!O798,'5.GBP NCCF'!O798,'6.Other(Incld) NCCF'!O798)</f>
        <v>0</v>
      </c>
      <c r="P798" s="182">
        <f>SUM('2.CAD NCCF'!P798,'3.USD NCCF'!P798,'4.EUR NCCF'!P798,'5.GBP NCCF'!P798,'6.Other(Incld) NCCF'!P798)</f>
        <v>0</v>
      </c>
      <c r="Q798" s="182">
        <f>SUM('2.CAD NCCF'!Q798,'3.USD NCCF'!Q798,'4.EUR NCCF'!Q798,'5.GBP NCCF'!Q798,'6.Other(Incld) NCCF'!Q798)</f>
        <v>0</v>
      </c>
      <c r="R798" s="182">
        <f>SUM('2.CAD NCCF'!R798,'3.USD NCCF'!R798,'4.EUR NCCF'!R798,'5.GBP NCCF'!R798,'6.Other(Incld) NCCF'!R798)</f>
        <v>0</v>
      </c>
      <c r="S798" s="182">
        <f>SUM('2.CAD NCCF'!S798,'3.USD NCCF'!S798,'4.EUR NCCF'!S798,'5.GBP NCCF'!S798,'6.Other(Incld) NCCF'!S798)</f>
        <v>0</v>
      </c>
      <c r="T798" s="182">
        <f>SUM('2.CAD NCCF'!T798,'3.USD NCCF'!T798,'4.EUR NCCF'!T798,'5.GBP NCCF'!T798,'6.Other(Incld) NCCF'!T798)</f>
        <v>0</v>
      </c>
      <c r="U798" s="178">
        <f>SUM('2.CAD NCCF'!U798,'3.USD NCCF'!U798,'4.EUR NCCF'!U798,'5.GBP NCCF'!U798,'6.Other(Incld) NCCF'!U798)</f>
        <v>0</v>
      </c>
      <c r="V798" s="183">
        <f>SUM('2.CAD NCCF'!V798,'3.USD NCCF'!V798,'4.EUR NCCF'!V798,'5.GBP NCCF'!V798,'6.Other(Incld) NCCF'!V798)</f>
        <v>0</v>
      </c>
      <c r="W798" s="243">
        <f>SUM('2.CAD NCCF'!W798,'3.USD NCCF'!W798,'4.EUR NCCF'!W798,'5.GBP NCCF'!W798,'6.Other(Incld) NCCF'!W798)</f>
        <v>0</v>
      </c>
      <c r="Y798" s="367"/>
    </row>
    <row r="799" spans="2:25" s="72" customFormat="1" outlineLevel="1" x14ac:dyDescent="0.2">
      <c r="B799" s="25"/>
      <c r="C799" s="23"/>
      <c r="D799" s="23"/>
      <c r="E799" s="24"/>
      <c r="F799" s="176" t="s">
        <v>343</v>
      </c>
      <c r="G799" s="190">
        <f>SUM('2.CAD NCCF'!G799,'3.USD NCCF'!G799,'4.EUR NCCF'!G799,'5.GBP NCCF'!G799,'6.Other(Incld) NCCF'!G799)</f>
        <v>0</v>
      </c>
      <c r="H799" s="242">
        <f>SUM('2.CAD NCCF'!H799,'3.USD NCCF'!H799,'4.EUR NCCF'!H799,'5.GBP NCCF'!H799,'6.Other(Incld) NCCF'!H799)</f>
        <v>0</v>
      </c>
      <c r="I799" s="179">
        <f>SUM('2.CAD NCCF'!I799,'3.USD NCCF'!I799,'4.EUR NCCF'!I799,'5.GBP NCCF'!I799,'6.Other(Incld) NCCF'!I799)</f>
        <v>0</v>
      </c>
      <c r="J799" s="179">
        <f>SUM('2.CAD NCCF'!J799,'3.USD NCCF'!J799,'4.EUR NCCF'!J799,'5.GBP NCCF'!J799,'6.Other(Incld) NCCF'!J799)</f>
        <v>0</v>
      </c>
      <c r="K799" s="180">
        <f>SUM('2.CAD NCCF'!K799,'3.USD NCCF'!K799,'4.EUR NCCF'!K799,'5.GBP NCCF'!K799,'6.Other(Incld) NCCF'!K799)</f>
        <v>0</v>
      </c>
      <c r="L799" s="196">
        <f>SUM('2.CAD NCCF'!L799,'3.USD NCCF'!L799,'4.EUR NCCF'!L799,'5.GBP NCCF'!L799,'6.Other(Incld) NCCF'!L799)</f>
        <v>0</v>
      </c>
      <c r="M799" s="182">
        <f>SUM('2.CAD NCCF'!M799,'3.USD NCCF'!M799,'4.EUR NCCF'!M799,'5.GBP NCCF'!M799,'6.Other(Incld) NCCF'!M799)</f>
        <v>0</v>
      </c>
      <c r="N799" s="182">
        <f>SUM('2.CAD NCCF'!N799,'3.USD NCCF'!N799,'4.EUR NCCF'!N799,'5.GBP NCCF'!N799,'6.Other(Incld) NCCF'!N799)</f>
        <v>0</v>
      </c>
      <c r="O799" s="182">
        <f>SUM('2.CAD NCCF'!O799,'3.USD NCCF'!O799,'4.EUR NCCF'!O799,'5.GBP NCCF'!O799,'6.Other(Incld) NCCF'!O799)</f>
        <v>0</v>
      </c>
      <c r="P799" s="182">
        <f>SUM('2.CAD NCCF'!P799,'3.USD NCCF'!P799,'4.EUR NCCF'!P799,'5.GBP NCCF'!P799,'6.Other(Incld) NCCF'!P799)</f>
        <v>0</v>
      </c>
      <c r="Q799" s="182">
        <f>SUM('2.CAD NCCF'!Q799,'3.USD NCCF'!Q799,'4.EUR NCCF'!Q799,'5.GBP NCCF'!Q799,'6.Other(Incld) NCCF'!Q799)</f>
        <v>0</v>
      </c>
      <c r="R799" s="182">
        <f>SUM('2.CAD NCCF'!R799,'3.USD NCCF'!R799,'4.EUR NCCF'!R799,'5.GBP NCCF'!R799,'6.Other(Incld) NCCF'!R799)</f>
        <v>0</v>
      </c>
      <c r="S799" s="182">
        <f>SUM('2.CAD NCCF'!S799,'3.USD NCCF'!S799,'4.EUR NCCF'!S799,'5.GBP NCCF'!S799,'6.Other(Incld) NCCF'!S799)</f>
        <v>0</v>
      </c>
      <c r="T799" s="182">
        <f>SUM('2.CAD NCCF'!T799,'3.USD NCCF'!T799,'4.EUR NCCF'!T799,'5.GBP NCCF'!T799,'6.Other(Incld) NCCF'!T799)</f>
        <v>0</v>
      </c>
      <c r="U799" s="178">
        <f>SUM('2.CAD NCCF'!U799,'3.USD NCCF'!U799,'4.EUR NCCF'!U799,'5.GBP NCCF'!U799,'6.Other(Incld) NCCF'!U799)</f>
        <v>0</v>
      </c>
      <c r="V799" s="183">
        <f>SUM('2.CAD NCCF'!V799,'3.USD NCCF'!V799,'4.EUR NCCF'!V799,'5.GBP NCCF'!V799,'6.Other(Incld) NCCF'!V799)</f>
        <v>0</v>
      </c>
      <c r="W799" s="243">
        <f>SUM('2.CAD NCCF'!W799,'3.USD NCCF'!W799,'4.EUR NCCF'!W799,'5.GBP NCCF'!W799,'6.Other(Incld) NCCF'!W799)</f>
        <v>0</v>
      </c>
      <c r="Y799" s="367"/>
    </row>
    <row r="800" spans="2:25" s="72" customFormat="1" x14ac:dyDescent="0.2">
      <c r="B800" s="25"/>
      <c r="C800" s="23"/>
      <c r="D800" s="23"/>
      <c r="E800" s="24" t="s">
        <v>344</v>
      </c>
      <c r="F800" s="24"/>
      <c r="G800" s="69">
        <f t="shared" ref="G800:W800" si="179">SUBTOTAL(9,G801:G802)</f>
        <v>0</v>
      </c>
      <c r="H800" s="70">
        <f t="shared" si="179"/>
        <v>0</v>
      </c>
      <c r="I800" s="66">
        <f t="shared" si="179"/>
        <v>0</v>
      </c>
      <c r="J800" s="66">
        <f t="shared" si="179"/>
        <v>0</v>
      </c>
      <c r="K800" s="67">
        <f t="shared" si="179"/>
        <v>0</v>
      </c>
      <c r="L800" s="34">
        <f t="shared" si="179"/>
        <v>0</v>
      </c>
      <c r="M800" s="34">
        <f t="shared" si="179"/>
        <v>0</v>
      </c>
      <c r="N800" s="34">
        <f t="shared" si="179"/>
        <v>0</v>
      </c>
      <c r="O800" s="34">
        <f t="shared" si="179"/>
        <v>0</v>
      </c>
      <c r="P800" s="34">
        <f t="shared" si="179"/>
        <v>0</v>
      </c>
      <c r="Q800" s="34">
        <f t="shared" si="179"/>
        <v>0</v>
      </c>
      <c r="R800" s="34">
        <f t="shared" si="179"/>
        <v>0</v>
      </c>
      <c r="S800" s="34">
        <f t="shared" si="179"/>
        <v>0</v>
      </c>
      <c r="T800" s="34">
        <f t="shared" si="179"/>
        <v>0</v>
      </c>
      <c r="U800" s="34">
        <f t="shared" si="179"/>
        <v>0</v>
      </c>
      <c r="V800" s="34">
        <f t="shared" si="179"/>
        <v>0</v>
      </c>
      <c r="W800" s="33">
        <f t="shared" si="179"/>
        <v>0</v>
      </c>
      <c r="Y800" s="370"/>
    </row>
    <row r="801" spans="2:25" s="72" customFormat="1" outlineLevel="1" x14ac:dyDescent="0.2">
      <c r="B801" s="25"/>
      <c r="C801" s="23"/>
      <c r="D801" s="23"/>
      <c r="E801" s="24"/>
      <c r="F801" s="176" t="s">
        <v>345</v>
      </c>
      <c r="G801" s="190">
        <f>SUM('2.CAD NCCF'!G801,'3.USD NCCF'!G801,'4.EUR NCCF'!G801,'5.GBP NCCF'!G801,'6.Other(Incld) NCCF'!G801)</f>
        <v>0</v>
      </c>
      <c r="H801" s="242">
        <f>SUM('2.CAD NCCF'!H801,'3.USD NCCF'!H801,'4.EUR NCCF'!H801,'5.GBP NCCF'!H801,'6.Other(Incld) NCCF'!H801)</f>
        <v>0</v>
      </c>
      <c r="I801" s="179">
        <f>SUM('2.CAD NCCF'!I801,'3.USD NCCF'!I801,'4.EUR NCCF'!I801,'5.GBP NCCF'!I801,'6.Other(Incld) NCCF'!I801)</f>
        <v>0</v>
      </c>
      <c r="J801" s="179">
        <f>SUM('2.CAD NCCF'!J801,'3.USD NCCF'!J801,'4.EUR NCCF'!J801,'5.GBP NCCF'!J801,'6.Other(Incld) NCCF'!J801)</f>
        <v>0</v>
      </c>
      <c r="K801" s="180">
        <f>SUM('2.CAD NCCF'!K801,'3.USD NCCF'!K801,'4.EUR NCCF'!K801,'5.GBP NCCF'!K801,'6.Other(Incld) NCCF'!K801)</f>
        <v>0</v>
      </c>
      <c r="L801" s="196">
        <f>SUM('2.CAD NCCF'!L801,'3.USD NCCF'!L801,'4.EUR NCCF'!L801,'5.GBP NCCF'!L801,'6.Other(Incld) NCCF'!L801)</f>
        <v>0</v>
      </c>
      <c r="M801" s="182">
        <f>SUM('2.CAD NCCF'!M801,'3.USD NCCF'!M801,'4.EUR NCCF'!M801,'5.GBP NCCF'!M801,'6.Other(Incld) NCCF'!M801)</f>
        <v>0</v>
      </c>
      <c r="N801" s="182">
        <f>SUM('2.CAD NCCF'!N801,'3.USD NCCF'!N801,'4.EUR NCCF'!N801,'5.GBP NCCF'!N801,'6.Other(Incld) NCCF'!N801)</f>
        <v>0</v>
      </c>
      <c r="O801" s="182">
        <f>SUM('2.CAD NCCF'!O801,'3.USD NCCF'!O801,'4.EUR NCCF'!O801,'5.GBP NCCF'!O801,'6.Other(Incld) NCCF'!O801)</f>
        <v>0</v>
      </c>
      <c r="P801" s="182">
        <f>SUM('2.CAD NCCF'!P801,'3.USD NCCF'!P801,'4.EUR NCCF'!P801,'5.GBP NCCF'!P801,'6.Other(Incld) NCCF'!P801)</f>
        <v>0</v>
      </c>
      <c r="Q801" s="182">
        <f>SUM('2.CAD NCCF'!Q801,'3.USD NCCF'!Q801,'4.EUR NCCF'!Q801,'5.GBP NCCF'!Q801,'6.Other(Incld) NCCF'!Q801)</f>
        <v>0</v>
      </c>
      <c r="R801" s="182">
        <f>SUM('2.CAD NCCF'!R801,'3.USD NCCF'!R801,'4.EUR NCCF'!R801,'5.GBP NCCF'!R801,'6.Other(Incld) NCCF'!R801)</f>
        <v>0</v>
      </c>
      <c r="S801" s="182">
        <f>SUM('2.CAD NCCF'!S801,'3.USD NCCF'!S801,'4.EUR NCCF'!S801,'5.GBP NCCF'!S801,'6.Other(Incld) NCCF'!S801)</f>
        <v>0</v>
      </c>
      <c r="T801" s="182">
        <f>SUM('2.CAD NCCF'!T801,'3.USD NCCF'!T801,'4.EUR NCCF'!T801,'5.GBP NCCF'!T801,'6.Other(Incld) NCCF'!T801)</f>
        <v>0</v>
      </c>
      <c r="U801" s="178">
        <f>SUM('2.CAD NCCF'!U801,'3.USD NCCF'!U801,'4.EUR NCCF'!U801,'5.GBP NCCF'!U801,'6.Other(Incld) NCCF'!U801)</f>
        <v>0</v>
      </c>
      <c r="V801" s="183">
        <f>SUM('2.CAD NCCF'!V801,'3.USD NCCF'!V801,'4.EUR NCCF'!V801,'5.GBP NCCF'!V801,'6.Other(Incld) NCCF'!V801)</f>
        <v>0</v>
      </c>
      <c r="W801" s="243">
        <f>SUM('2.CAD NCCF'!W801,'3.USD NCCF'!W801,'4.EUR NCCF'!W801,'5.GBP NCCF'!W801,'6.Other(Incld) NCCF'!W801)</f>
        <v>0</v>
      </c>
      <c r="Y801" s="367"/>
    </row>
    <row r="802" spans="2:25" s="72" customFormat="1" outlineLevel="1" x14ac:dyDescent="0.2">
      <c r="B802" s="25"/>
      <c r="C802" s="23"/>
      <c r="D802" s="23"/>
      <c r="E802" s="24"/>
      <c r="F802" s="176" t="s">
        <v>346</v>
      </c>
      <c r="G802" s="190">
        <f>SUM('2.CAD NCCF'!G802,'3.USD NCCF'!G802,'4.EUR NCCF'!G802,'5.GBP NCCF'!G802,'6.Other(Incld) NCCF'!G802)</f>
        <v>0</v>
      </c>
      <c r="H802" s="242">
        <f>SUM('2.CAD NCCF'!H802,'3.USD NCCF'!H802,'4.EUR NCCF'!H802,'5.GBP NCCF'!H802,'6.Other(Incld) NCCF'!H802)</f>
        <v>0</v>
      </c>
      <c r="I802" s="179">
        <f>SUM('2.CAD NCCF'!I802,'3.USD NCCF'!I802,'4.EUR NCCF'!I802,'5.GBP NCCF'!I802,'6.Other(Incld) NCCF'!I802)</f>
        <v>0</v>
      </c>
      <c r="J802" s="179">
        <f>SUM('2.CAD NCCF'!J802,'3.USD NCCF'!J802,'4.EUR NCCF'!J802,'5.GBP NCCF'!J802,'6.Other(Incld) NCCF'!J802)</f>
        <v>0</v>
      </c>
      <c r="K802" s="180">
        <f>SUM('2.CAD NCCF'!K802,'3.USD NCCF'!K802,'4.EUR NCCF'!K802,'5.GBP NCCF'!K802,'6.Other(Incld) NCCF'!K802)</f>
        <v>0</v>
      </c>
      <c r="L802" s="196">
        <f>SUM('2.CAD NCCF'!L802,'3.USD NCCF'!L802,'4.EUR NCCF'!L802,'5.GBP NCCF'!L802,'6.Other(Incld) NCCF'!L802)</f>
        <v>0</v>
      </c>
      <c r="M802" s="182">
        <f>SUM('2.CAD NCCF'!M802,'3.USD NCCF'!M802,'4.EUR NCCF'!M802,'5.GBP NCCF'!M802,'6.Other(Incld) NCCF'!M802)</f>
        <v>0</v>
      </c>
      <c r="N802" s="182">
        <f>SUM('2.CAD NCCF'!N802,'3.USD NCCF'!N802,'4.EUR NCCF'!N802,'5.GBP NCCF'!N802,'6.Other(Incld) NCCF'!N802)</f>
        <v>0</v>
      </c>
      <c r="O802" s="182">
        <f>SUM('2.CAD NCCF'!O802,'3.USD NCCF'!O802,'4.EUR NCCF'!O802,'5.GBP NCCF'!O802,'6.Other(Incld) NCCF'!O802)</f>
        <v>0</v>
      </c>
      <c r="P802" s="182">
        <f>SUM('2.CAD NCCF'!P802,'3.USD NCCF'!P802,'4.EUR NCCF'!P802,'5.GBP NCCF'!P802,'6.Other(Incld) NCCF'!P802)</f>
        <v>0</v>
      </c>
      <c r="Q802" s="182">
        <f>SUM('2.CAD NCCF'!Q802,'3.USD NCCF'!Q802,'4.EUR NCCF'!Q802,'5.GBP NCCF'!Q802,'6.Other(Incld) NCCF'!Q802)</f>
        <v>0</v>
      </c>
      <c r="R802" s="182">
        <f>SUM('2.CAD NCCF'!R802,'3.USD NCCF'!R802,'4.EUR NCCF'!R802,'5.GBP NCCF'!R802,'6.Other(Incld) NCCF'!R802)</f>
        <v>0</v>
      </c>
      <c r="S802" s="182">
        <f>SUM('2.CAD NCCF'!S802,'3.USD NCCF'!S802,'4.EUR NCCF'!S802,'5.GBP NCCF'!S802,'6.Other(Incld) NCCF'!S802)</f>
        <v>0</v>
      </c>
      <c r="T802" s="182">
        <f>SUM('2.CAD NCCF'!T802,'3.USD NCCF'!T802,'4.EUR NCCF'!T802,'5.GBP NCCF'!T802,'6.Other(Incld) NCCF'!T802)</f>
        <v>0</v>
      </c>
      <c r="U802" s="178">
        <f>SUM('2.CAD NCCF'!U802,'3.USD NCCF'!U802,'4.EUR NCCF'!U802,'5.GBP NCCF'!U802,'6.Other(Incld) NCCF'!U802)</f>
        <v>0</v>
      </c>
      <c r="V802" s="183">
        <f>SUM('2.CAD NCCF'!V802,'3.USD NCCF'!V802,'4.EUR NCCF'!V802,'5.GBP NCCF'!V802,'6.Other(Incld) NCCF'!V802)</f>
        <v>0</v>
      </c>
      <c r="W802" s="243">
        <f>SUM('2.CAD NCCF'!W802,'3.USD NCCF'!W802,'4.EUR NCCF'!W802,'5.GBP NCCF'!W802,'6.Other(Incld) NCCF'!W802)</f>
        <v>0</v>
      </c>
      <c r="Y802" s="367"/>
    </row>
    <row r="803" spans="2:25" s="72" customFormat="1" x14ac:dyDescent="0.2">
      <c r="B803" s="25"/>
      <c r="C803" s="23"/>
      <c r="D803" s="23" t="s">
        <v>63</v>
      </c>
      <c r="E803" s="24"/>
      <c r="F803" s="24"/>
      <c r="G803" s="69">
        <f t="shared" ref="G803:W803" si="180">SUBTOTAL(9,G804:G806)</f>
        <v>0</v>
      </c>
      <c r="H803" s="70">
        <f t="shared" si="180"/>
        <v>0</v>
      </c>
      <c r="I803" s="66">
        <f t="shared" si="180"/>
        <v>0</v>
      </c>
      <c r="J803" s="66">
        <f t="shared" si="180"/>
        <v>0</v>
      </c>
      <c r="K803" s="66">
        <f t="shared" si="180"/>
        <v>0</v>
      </c>
      <c r="L803" s="51">
        <f t="shared" si="180"/>
        <v>0</v>
      </c>
      <c r="M803" s="34">
        <f t="shared" si="180"/>
        <v>0</v>
      </c>
      <c r="N803" s="34">
        <f t="shared" si="180"/>
        <v>0</v>
      </c>
      <c r="O803" s="34">
        <f t="shared" si="180"/>
        <v>0</v>
      </c>
      <c r="P803" s="34">
        <f t="shared" si="180"/>
        <v>0</v>
      </c>
      <c r="Q803" s="34">
        <f t="shared" si="180"/>
        <v>0</v>
      </c>
      <c r="R803" s="34">
        <f t="shared" si="180"/>
        <v>0</v>
      </c>
      <c r="S803" s="34">
        <f t="shared" si="180"/>
        <v>0</v>
      </c>
      <c r="T803" s="34">
        <f t="shared" si="180"/>
        <v>0</v>
      </c>
      <c r="U803" s="34">
        <f t="shared" si="180"/>
        <v>0</v>
      </c>
      <c r="V803" s="37">
        <f t="shared" si="180"/>
        <v>0</v>
      </c>
      <c r="W803" s="37">
        <f t="shared" si="180"/>
        <v>0</v>
      </c>
      <c r="Y803" s="370"/>
    </row>
    <row r="804" spans="2:25" s="72" customFormat="1" outlineLevel="1" x14ac:dyDescent="0.2">
      <c r="B804" s="25"/>
      <c r="C804" s="23"/>
      <c r="D804" s="23"/>
      <c r="E804" s="24"/>
      <c r="F804" s="176" t="s">
        <v>190</v>
      </c>
      <c r="G804" s="190">
        <f>SUM('2.CAD NCCF'!G804,'3.USD NCCF'!G804,'4.EUR NCCF'!G804,'5.GBP NCCF'!G804,'6.Other(Incld) NCCF'!G804)</f>
        <v>0</v>
      </c>
      <c r="H804" s="242">
        <f>SUM('2.CAD NCCF'!H804,'3.USD NCCF'!H804,'4.EUR NCCF'!H804,'5.GBP NCCF'!H804,'6.Other(Incld) NCCF'!H804)</f>
        <v>0</v>
      </c>
      <c r="I804" s="179">
        <f>SUM('2.CAD NCCF'!I804,'3.USD NCCF'!I804,'4.EUR NCCF'!I804,'5.GBP NCCF'!I804,'6.Other(Incld) NCCF'!I804)</f>
        <v>0</v>
      </c>
      <c r="J804" s="179">
        <f>SUM('2.CAD NCCF'!J804,'3.USD NCCF'!J804,'4.EUR NCCF'!J804,'5.GBP NCCF'!J804,'6.Other(Incld) NCCF'!J804)</f>
        <v>0</v>
      </c>
      <c r="K804" s="180">
        <f>SUM('2.CAD NCCF'!K804,'3.USD NCCF'!K804,'4.EUR NCCF'!K804,'5.GBP NCCF'!K804,'6.Other(Incld) NCCF'!K804)</f>
        <v>0</v>
      </c>
      <c r="L804" s="196">
        <f>SUM('2.CAD NCCF'!L804,'3.USD NCCF'!L804,'4.EUR NCCF'!L804,'5.GBP NCCF'!L804,'6.Other(Incld) NCCF'!L804)</f>
        <v>0</v>
      </c>
      <c r="M804" s="182">
        <f>SUM('2.CAD NCCF'!M804,'3.USD NCCF'!M804,'4.EUR NCCF'!M804,'5.GBP NCCF'!M804,'6.Other(Incld) NCCF'!M804)</f>
        <v>0</v>
      </c>
      <c r="N804" s="182">
        <f>SUM('2.CAD NCCF'!N804,'3.USD NCCF'!N804,'4.EUR NCCF'!N804,'5.GBP NCCF'!N804,'6.Other(Incld) NCCF'!N804)</f>
        <v>0</v>
      </c>
      <c r="O804" s="182">
        <f>SUM('2.CAD NCCF'!O804,'3.USD NCCF'!O804,'4.EUR NCCF'!O804,'5.GBP NCCF'!O804,'6.Other(Incld) NCCF'!O804)</f>
        <v>0</v>
      </c>
      <c r="P804" s="182">
        <f>SUM('2.CAD NCCF'!P804,'3.USD NCCF'!P804,'4.EUR NCCF'!P804,'5.GBP NCCF'!P804,'6.Other(Incld) NCCF'!P804)</f>
        <v>0</v>
      </c>
      <c r="Q804" s="182">
        <f>SUM('2.CAD NCCF'!Q804,'3.USD NCCF'!Q804,'4.EUR NCCF'!Q804,'5.GBP NCCF'!Q804,'6.Other(Incld) NCCF'!Q804)</f>
        <v>0</v>
      </c>
      <c r="R804" s="182">
        <f>SUM('2.CAD NCCF'!R804,'3.USD NCCF'!R804,'4.EUR NCCF'!R804,'5.GBP NCCF'!R804,'6.Other(Incld) NCCF'!R804)</f>
        <v>0</v>
      </c>
      <c r="S804" s="182">
        <f>SUM('2.CAD NCCF'!S804,'3.USD NCCF'!S804,'4.EUR NCCF'!S804,'5.GBP NCCF'!S804,'6.Other(Incld) NCCF'!S804)</f>
        <v>0</v>
      </c>
      <c r="T804" s="182">
        <f>SUM('2.CAD NCCF'!T804,'3.USD NCCF'!T804,'4.EUR NCCF'!T804,'5.GBP NCCF'!T804,'6.Other(Incld) NCCF'!T804)</f>
        <v>0</v>
      </c>
      <c r="U804" s="178">
        <f>SUM('2.CAD NCCF'!U804,'3.USD NCCF'!U804,'4.EUR NCCF'!U804,'5.GBP NCCF'!U804,'6.Other(Incld) NCCF'!U804)</f>
        <v>0</v>
      </c>
      <c r="V804" s="183">
        <f>SUM('2.CAD NCCF'!V804,'3.USD NCCF'!V804,'4.EUR NCCF'!V804,'5.GBP NCCF'!V804,'6.Other(Incld) NCCF'!V804)</f>
        <v>0</v>
      </c>
      <c r="W804" s="243">
        <f>SUM('2.CAD NCCF'!W804,'3.USD NCCF'!W804,'4.EUR NCCF'!W804,'5.GBP NCCF'!W804,'6.Other(Incld) NCCF'!W804)</f>
        <v>0</v>
      </c>
      <c r="Y804" s="367"/>
    </row>
    <row r="805" spans="2:25" s="72" customFormat="1" outlineLevel="1" x14ac:dyDescent="0.2">
      <c r="B805" s="25"/>
      <c r="C805" s="23"/>
      <c r="D805" s="23"/>
      <c r="E805" s="24"/>
      <c r="F805" s="176" t="s">
        <v>191</v>
      </c>
      <c r="G805" s="190">
        <f>SUM('2.CAD NCCF'!G805,'3.USD NCCF'!G805,'4.EUR NCCF'!G805,'5.GBP NCCF'!G805,'6.Other(Incld) NCCF'!G805)</f>
        <v>0</v>
      </c>
      <c r="H805" s="242">
        <f>SUM('2.CAD NCCF'!H805,'3.USD NCCF'!H805,'4.EUR NCCF'!H805,'5.GBP NCCF'!H805,'6.Other(Incld) NCCF'!H805)</f>
        <v>0</v>
      </c>
      <c r="I805" s="179">
        <f>SUM('2.CAD NCCF'!I805,'3.USD NCCF'!I805,'4.EUR NCCF'!I805,'5.GBP NCCF'!I805,'6.Other(Incld) NCCF'!I805)</f>
        <v>0</v>
      </c>
      <c r="J805" s="179">
        <f>SUM('2.CAD NCCF'!J805,'3.USD NCCF'!J805,'4.EUR NCCF'!J805,'5.GBP NCCF'!J805,'6.Other(Incld) NCCF'!J805)</f>
        <v>0</v>
      </c>
      <c r="K805" s="180">
        <f>SUM('2.CAD NCCF'!K805,'3.USD NCCF'!K805,'4.EUR NCCF'!K805,'5.GBP NCCF'!K805,'6.Other(Incld) NCCF'!K805)</f>
        <v>0</v>
      </c>
      <c r="L805" s="181">
        <f>SUM('2.CAD NCCF'!L805,'3.USD NCCF'!L805,'4.EUR NCCF'!L805,'5.GBP NCCF'!L805,'6.Other(Incld) NCCF'!L805)</f>
        <v>0</v>
      </c>
      <c r="M805" s="200">
        <f>SUM('2.CAD NCCF'!M805,'3.USD NCCF'!M805,'4.EUR NCCF'!M805,'5.GBP NCCF'!M805,'6.Other(Incld) NCCF'!M805)</f>
        <v>0</v>
      </c>
      <c r="N805" s="200">
        <f>SUM('2.CAD NCCF'!N805,'3.USD NCCF'!N805,'4.EUR NCCF'!N805,'5.GBP NCCF'!N805,'6.Other(Incld) NCCF'!N805)</f>
        <v>0</v>
      </c>
      <c r="O805" s="200">
        <f>SUM('2.CAD NCCF'!O805,'3.USD NCCF'!O805,'4.EUR NCCF'!O805,'5.GBP NCCF'!O805,'6.Other(Incld) NCCF'!O805)</f>
        <v>0</v>
      </c>
      <c r="P805" s="200">
        <f>SUM('2.CAD NCCF'!P805,'3.USD NCCF'!P805,'4.EUR NCCF'!P805,'5.GBP NCCF'!P805,'6.Other(Incld) NCCF'!P805)</f>
        <v>0</v>
      </c>
      <c r="Q805" s="200">
        <f>SUM('2.CAD NCCF'!Q805,'3.USD NCCF'!Q805,'4.EUR NCCF'!Q805,'5.GBP NCCF'!Q805,'6.Other(Incld) NCCF'!Q805)</f>
        <v>0</v>
      </c>
      <c r="R805" s="200">
        <f>SUM('2.CAD NCCF'!R805,'3.USD NCCF'!R805,'4.EUR NCCF'!R805,'5.GBP NCCF'!R805,'6.Other(Incld) NCCF'!R805)</f>
        <v>0</v>
      </c>
      <c r="S805" s="200">
        <f>SUM('2.CAD NCCF'!S805,'3.USD NCCF'!S805,'4.EUR NCCF'!S805,'5.GBP NCCF'!S805,'6.Other(Incld) NCCF'!S805)</f>
        <v>0</v>
      </c>
      <c r="T805" s="200">
        <f>SUM('2.CAD NCCF'!T805,'3.USD NCCF'!T805,'4.EUR NCCF'!T805,'5.GBP NCCF'!T805,'6.Other(Incld) NCCF'!T805)</f>
        <v>0</v>
      </c>
      <c r="U805" s="182">
        <f>SUM('2.CAD NCCF'!U805,'3.USD NCCF'!U805,'4.EUR NCCF'!U805,'5.GBP NCCF'!U805,'6.Other(Incld) NCCF'!U805)</f>
        <v>0</v>
      </c>
      <c r="V805" s="183">
        <f>SUM('2.CAD NCCF'!V805,'3.USD NCCF'!V805,'4.EUR NCCF'!V805,'5.GBP NCCF'!V805,'6.Other(Incld) NCCF'!V805)</f>
        <v>0</v>
      </c>
      <c r="W805" s="243">
        <f>SUM('2.CAD NCCF'!W805,'3.USD NCCF'!W805,'4.EUR NCCF'!W805,'5.GBP NCCF'!W805,'6.Other(Incld) NCCF'!W805)</f>
        <v>0</v>
      </c>
      <c r="Y805" s="367"/>
    </row>
    <row r="806" spans="2:25" s="72" customFormat="1" outlineLevel="1" x14ac:dyDescent="0.2">
      <c r="B806" s="25"/>
      <c r="C806" s="23"/>
      <c r="D806" s="23"/>
      <c r="E806" s="24"/>
      <c r="F806" s="176" t="s">
        <v>189</v>
      </c>
      <c r="G806" s="190">
        <f>SUM('2.CAD NCCF'!G806,'3.USD NCCF'!G806,'4.EUR NCCF'!G806,'5.GBP NCCF'!G806,'6.Other(Incld) NCCF'!G806)</f>
        <v>0</v>
      </c>
      <c r="H806" s="242">
        <f>SUM('2.CAD NCCF'!H806,'3.USD NCCF'!H806,'4.EUR NCCF'!H806,'5.GBP NCCF'!H806,'6.Other(Incld) NCCF'!H806)</f>
        <v>0</v>
      </c>
      <c r="I806" s="179">
        <f>SUM('2.CAD NCCF'!I806,'3.USD NCCF'!I806,'4.EUR NCCF'!I806,'5.GBP NCCF'!I806,'6.Other(Incld) NCCF'!I806)</f>
        <v>0</v>
      </c>
      <c r="J806" s="179">
        <f>SUM('2.CAD NCCF'!J806,'3.USD NCCF'!J806,'4.EUR NCCF'!J806,'5.GBP NCCF'!J806,'6.Other(Incld) NCCF'!J806)</f>
        <v>0</v>
      </c>
      <c r="K806" s="180">
        <f>SUM('2.CAD NCCF'!K806,'3.USD NCCF'!K806,'4.EUR NCCF'!K806,'5.GBP NCCF'!K806,'6.Other(Incld) NCCF'!K806)</f>
        <v>0</v>
      </c>
      <c r="L806" s="181">
        <f>SUM('2.CAD NCCF'!L806,'3.USD NCCF'!L806,'4.EUR NCCF'!L806,'5.GBP NCCF'!L806,'6.Other(Incld) NCCF'!L806)</f>
        <v>0</v>
      </c>
      <c r="M806" s="182">
        <f>SUM('2.CAD NCCF'!M806,'3.USD NCCF'!M806,'4.EUR NCCF'!M806,'5.GBP NCCF'!M806,'6.Other(Incld) NCCF'!M806)</f>
        <v>0</v>
      </c>
      <c r="N806" s="182">
        <f>SUM('2.CAD NCCF'!N806,'3.USD NCCF'!N806,'4.EUR NCCF'!N806,'5.GBP NCCF'!N806,'6.Other(Incld) NCCF'!N806)</f>
        <v>0</v>
      </c>
      <c r="O806" s="182">
        <f>SUM('2.CAD NCCF'!O806,'3.USD NCCF'!O806,'4.EUR NCCF'!O806,'5.GBP NCCF'!O806,'6.Other(Incld) NCCF'!O806)</f>
        <v>0</v>
      </c>
      <c r="P806" s="182">
        <f>SUM('2.CAD NCCF'!P806,'3.USD NCCF'!P806,'4.EUR NCCF'!P806,'5.GBP NCCF'!P806,'6.Other(Incld) NCCF'!P806)</f>
        <v>0</v>
      </c>
      <c r="Q806" s="182">
        <f>SUM('2.CAD NCCF'!Q806,'3.USD NCCF'!Q806,'4.EUR NCCF'!Q806,'5.GBP NCCF'!Q806,'6.Other(Incld) NCCF'!Q806)</f>
        <v>0</v>
      </c>
      <c r="R806" s="182">
        <f>SUM('2.CAD NCCF'!R806,'3.USD NCCF'!R806,'4.EUR NCCF'!R806,'5.GBP NCCF'!R806,'6.Other(Incld) NCCF'!R806)</f>
        <v>0</v>
      </c>
      <c r="S806" s="182">
        <f>SUM('2.CAD NCCF'!S806,'3.USD NCCF'!S806,'4.EUR NCCF'!S806,'5.GBP NCCF'!S806,'6.Other(Incld) NCCF'!S806)</f>
        <v>0</v>
      </c>
      <c r="T806" s="182">
        <f>SUM('2.CAD NCCF'!T806,'3.USD NCCF'!T806,'4.EUR NCCF'!T806,'5.GBP NCCF'!T806,'6.Other(Incld) NCCF'!T806)</f>
        <v>0</v>
      </c>
      <c r="U806" s="182">
        <f>SUM('2.CAD NCCF'!U806,'3.USD NCCF'!U806,'4.EUR NCCF'!U806,'5.GBP NCCF'!U806,'6.Other(Incld) NCCF'!U806)</f>
        <v>0</v>
      </c>
      <c r="V806" s="183">
        <f>SUM('2.CAD NCCF'!V806,'3.USD NCCF'!V806,'4.EUR NCCF'!V806,'5.GBP NCCF'!V806,'6.Other(Incld) NCCF'!V806)</f>
        <v>0</v>
      </c>
      <c r="W806" s="243">
        <f>SUM('2.CAD NCCF'!W806,'3.USD NCCF'!W806,'4.EUR NCCF'!W806,'5.GBP NCCF'!W806,'6.Other(Incld) NCCF'!W806)</f>
        <v>0</v>
      </c>
      <c r="Y806" s="367"/>
    </row>
    <row r="807" spans="2:25" s="72" customFormat="1" x14ac:dyDescent="0.2">
      <c r="B807" s="25"/>
      <c r="C807" s="64"/>
      <c r="D807" s="23" t="s">
        <v>192</v>
      </c>
      <c r="E807" s="24"/>
      <c r="F807" s="24"/>
      <c r="G807" s="69">
        <f>SUBTOTAL(9,G808:G809)</f>
        <v>0</v>
      </c>
      <c r="H807" s="70"/>
      <c r="I807" s="66"/>
      <c r="J807" s="66"/>
      <c r="K807" s="66"/>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176" t="s">
        <v>193</v>
      </c>
      <c r="G808" s="190">
        <f>SUM('2.CAD NCCF'!G808,'3.USD NCCF'!G808,'4.EUR NCCF'!G808,'5.GBP NCCF'!G808,'6.Other(Incld) NCCF'!G808)</f>
        <v>0</v>
      </c>
      <c r="H808" s="70"/>
      <c r="I808" s="66"/>
      <c r="J808" s="66"/>
      <c r="K808" s="66"/>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176" t="s">
        <v>194</v>
      </c>
      <c r="G809" s="190">
        <f>SUM('2.CAD NCCF'!G809,'3.USD NCCF'!G809,'4.EUR NCCF'!G809,'5.GBP NCCF'!G809,'6.Other(Incld) NCCF'!G809)</f>
        <v>0</v>
      </c>
      <c r="H809" s="70"/>
      <c r="I809" s="66"/>
      <c r="J809" s="66"/>
      <c r="K809" s="66"/>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69"/>
      <c r="H810" s="70"/>
      <c r="I810" s="66"/>
      <c r="J810" s="66"/>
      <c r="K810" s="67"/>
      <c r="L810" s="34"/>
      <c r="M810" s="34"/>
      <c r="N810" s="34"/>
      <c r="O810" s="34"/>
      <c r="P810" s="34"/>
      <c r="Q810" s="34"/>
      <c r="R810" s="34"/>
      <c r="S810" s="34"/>
      <c r="T810" s="34"/>
      <c r="U810" s="34"/>
      <c r="V810" s="34"/>
      <c r="W810" s="33"/>
      <c r="Y810" s="584"/>
    </row>
    <row r="811" spans="2:25" s="72" customFormat="1" outlineLevel="1" x14ac:dyDescent="0.2">
      <c r="B811" s="25"/>
      <c r="C811" s="23" t="s">
        <v>479</v>
      </c>
      <c r="D811" s="23"/>
      <c r="E811" s="64"/>
      <c r="F811" s="24"/>
      <c r="G811" s="69">
        <f>SUBTOTAL(9,G812:G814)</f>
        <v>0</v>
      </c>
      <c r="H811" s="70">
        <f t="shared" ref="H811:W811" si="181">SUBTOTAL(9,H812:H814)</f>
        <v>0</v>
      </c>
      <c r="I811" s="66">
        <f t="shared" si="181"/>
        <v>0</v>
      </c>
      <c r="J811" s="66">
        <f t="shared" si="181"/>
        <v>0</v>
      </c>
      <c r="K811" s="67">
        <f t="shared" si="181"/>
        <v>0</v>
      </c>
      <c r="L811" s="34">
        <f t="shared" si="181"/>
        <v>0</v>
      </c>
      <c r="M811" s="34">
        <f t="shared" si="181"/>
        <v>0</v>
      </c>
      <c r="N811" s="34">
        <f t="shared" si="181"/>
        <v>0</v>
      </c>
      <c r="O811" s="34">
        <f t="shared" si="181"/>
        <v>0</v>
      </c>
      <c r="P811" s="34">
        <f t="shared" si="181"/>
        <v>0</v>
      </c>
      <c r="Q811" s="34">
        <f t="shared" si="181"/>
        <v>0</v>
      </c>
      <c r="R811" s="34">
        <f t="shared" si="181"/>
        <v>0</v>
      </c>
      <c r="S811" s="34">
        <f t="shared" si="181"/>
        <v>0</v>
      </c>
      <c r="T811" s="34">
        <f t="shared" si="181"/>
        <v>0</v>
      </c>
      <c r="U811" s="34">
        <f t="shared" si="181"/>
        <v>0</v>
      </c>
      <c r="V811" s="34">
        <f t="shared" si="181"/>
        <v>0</v>
      </c>
      <c r="W811" s="33">
        <f t="shared" si="181"/>
        <v>0</v>
      </c>
      <c r="Y811" s="583"/>
    </row>
    <row r="812" spans="2:25" s="72" customFormat="1" outlineLevel="1" x14ac:dyDescent="0.2">
      <c r="B812" s="25"/>
      <c r="C812" s="24"/>
      <c r="D812" s="23"/>
      <c r="E812" s="64"/>
      <c r="F812" s="433" t="s">
        <v>474</v>
      </c>
      <c r="G812" s="190">
        <f>SUM('2.CAD NCCF'!G812,'3.USD NCCF'!G812,'4.EUR NCCF'!G812,'5.GBP NCCF'!G812,'6.Other(Incld) NCCF'!G812)</f>
        <v>0</v>
      </c>
      <c r="H812" s="242">
        <f>SUM('2.CAD NCCF'!H812,'3.USD NCCF'!H812,'4.EUR NCCF'!H812,'5.GBP NCCF'!H812,'6.Other(Incld) NCCF'!H812)</f>
        <v>0</v>
      </c>
      <c r="I812" s="179">
        <f>SUM('2.CAD NCCF'!I812,'3.USD NCCF'!I812,'4.EUR NCCF'!I812,'5.GBP NCCF'!I812,'6.Other(Incld) NCCF'!I812)</f>
        <v>0</v>
      </c>
      <c r="J812" s="179">
        <f>SUM('2.CAD NCCF'!J812,'3.USD NCCF'!J812,'4.EUR NCCF'!J812,'5.GBP NCCF'!J812,'6.Other(Incld) NCCF'!J812)</f>
        <v>0</v>
      </c>
      <c r="K812" s="197">
        <f>SUM('2.CAD NCCF'!K812,'3.USD NCCF'!K812,'4.EUR NCCF'!K812,'5.GBP NCCF'!K812,'6.Other(Incld) NCCF'!K812)</f>
        <v>0</v>
      </c>
      <c r="L812" s="178">
        <f>SUM('2.CAD NCCF'!L812,'3.USD NCCF'!L812,'4.EUR NCCF'!L812,'5.GBP NCCF'!L812,'6.Other(Incld) NCCF'!L812)</f>
        <v>0</v>
      </c>
      <c r="M812" s="192">
        <f>SUM('2.CAD NCCF'!M812,'3.USD NCCF'!M812,'4.EUR NCCF'!M812,'5.GBP NCCF'!M812,'6.Other(Incld) NCCF'!M812)</f>
        <v>0</v>
      </c>
      <c r="N812" s="182">
        <f>SUM('2.CAD NCCF'!N812,'3.USD NCCF'!N812,'4.EUR NCCF'!N812,'5.GBP NCCF'!N812,'6.Other(Incld) NCCF'!N812)</f>
        <v>0</v>
      </c>
      <c r="O812" s="182">
        <f>SUM('2.CAD NCCF'!O812,'3.USD NCCF'!O812,'4.EUR NCCF'!O812,'5.GBP NCCF'!O812,'6.Other(Incld) NCCF'!O812)</f>
        <v>0</v>
      </c>
      <c r="P812" s="182">
        <f>SUM('2.CAD NCCF'!P812,'3.USD NCCF'!P812,'4.EUR NCCF'!P812,'5.GBP NCCF'!P812,'6.Other(Incld) NCCF'!P812)</f>
        <v>0</v>
      </c>
      <c r="Q812" s="182">
        <f>SUM('2.CAD NCCF'!Q812,'3.USD NCCF'!Q812,'4.EUR NCCF'!Q812,'5.GBP NCCF'!Q812,'6.Other(Incld) NCCF'!Q812)</f>
        <v>0</v>
      </c>
      <c r="R812" s="182">
        <f>SUM('2.CAD NCCF'!R812,'3.USD NCCF'!R812,'4.EUR NCCF'!R812,'5.GBP NCCF'!R812,'6.Other(Incld) NCCF'!R812)</f>
        <v>0</v>
      </c>
      <c r="S812" s="182">
        <f>SUM('2.CAD NCCF'!S812,'3.USD NCCF'!S812,'4.EUR NCCF'!S812,'5.GBP NCCF'!S812,'6.Other(Incld) NCCF'!S812)</f>
        <v>0</v>
      </c>
      <c r="T812" s="182">
        <f>SUM('2.CAD NCCF'!T812,'3.USD NCCF'!T812,'4.EUR NCCF'!T812,'5.GBP NCCF'!T812,'6.Other(Incld) NCCF'!T812)</f>
        <v>0</v>
      </c>
      <c r="U812" s="182">
        <f>SUM('2.CAD NCCF'!U812,'3.USD NCCF'!U812,'4.EUR NCCF'!U812,'5.GBP NCCF'!U812,'6.Other(Incld) NCCF'!U812)</f>
        <v>0</v>
      </c>
      <c r="V812" s="195">
        <f>SUM('2.CAD NCCF'!V812,'3.USD NCCF'!V812,'4.EUR NCCF'!V812,'5.GBP NCCF'!V812,'6.Other(Incld) NCCF'!V812)</f>
        <v>0</v>
      </c>
      <c r="W812" s="125">
        <f>SUM('2.CAD NCCF'!W812,'3.USD NCCF'!W812,'4.EUR NCCF'!W812,'5.GBP NCCF'!W812,'6.Other(Incld) NCCF'!W812)</f>
        <v>0</v>
      </c>
      <c r="Y812" s="367"/>
    </row>
    <row r="813" spans="2:25" s="72" customFormat="1" outlineLevel="1" x14ac:dyDescent="0.2">
      <c r="B813" s="25"/>
      <c r="C813" s="24"/>
      <c r="D813" s="23"/>
      <c r="E813" s="64"/>
      <c r="F813" s="433" t="s">
        <v>475</v>
      </c>
      <c r="G813" s="190">
        <f>SUM('2.CAD NCCF'!G813,'3.USD NCCF'!G813,'4.EUR NCCF'!G813,'5.GBP NCCF'!G813,'6.Other(Incld) NCCF'!G813)</f>
        <v>0</v>
      </c>
      <c r="H813" s="242">
        <f>SUM('2.CAD NCCF'!H813,'3.USD NCCF'!H813,'4.EUR NCCF'!H813,'5.GBP NCCF'!H813,'6.Other(Incld) NCCF'!H813)</f>
        <v>0</v>
      </c>
      <c r="I813" s="179">
        <f>SUM('2.CAD NCCF'!I813,'3.USD NCCF'!I813,'4.EUR NCCF'!I813,'5.GBP NCCF'!I813,'6.Other(Incld) NCCF'!I813)</f>
        <v>0</v>
      </c>
      <c r="J813" s="179">
        <f>SUM('2.CAD NCCF'!J813,'3.USD NCCF'!J813,'4.EUR NCCF'!J813,'5.GBP NCCF'!J813,'6.Other(Incld) NCCF'!J813)</f>
        <v>0</v>
      </c>
      <c r="K813" s="197">
        <f>SUM('2.CAD NCCF'!K813,'3.USD NCCF'!K813,'4.EUR NCCF'!K813,'5.GBP NCCF'!K813,'6.Other(Incld) NCCF'!K813)</f>
        <v>0</v>
      </c>
      <c r="L813" s="178">
        <f>SUM('2.CAD NCCF'!L813,'3.USD NCCF'!L813,'4.EUR NCCF'!L813,'5.GBP NCCF'!L813,'6.Other(Incld) NCCF'!L813)</f>
        <v>0</v>
      </c>
      <c r="M813" s="192">
        <f>SUM('2.CAD NCCF'!M813,'3.USD NCCF'!M813,'4.EUR NCCF'!M813,'5.GBP NCCF'!M813,'6.Other(Incld) NCCF'!M813)</f>
        <v>0</v>
      </c>
      <c r="N813" s="182">
        <f>SUM('2.CAD NCCF'!N813,'3.USD NCCF'!N813,'4.EUR NCCF'!N813,'5.GBP NCCF'!N813,'6.Other(Incld) NCCF'!N813)</f>
        <v>0</v>
      </c>
      <c r="O813" s="182">
        <f>SUM('2.CAD NCCF'!O813,'3.USD NCCF'!O813,'4.EUR NCCF'!O813,'5.GBP NCCF'!O813,'6.Other(Incld) NCCF'!O813)</f>
        <v>0</v>
      </c>
      <c r="P813" s="182">
        <f>SUM('2.CAD NCCF'!P813,'3.USD NCCF'!P813,'4.EUR NCCF'!P813,'5.GBP NCCF'!P813,'6.Other(Incld) NCCF'!P813)</f>
        <v>0</v>
      </c>
      <c r="Q813" s="182">
        <f>SUM('2.CAD NCCF'!Q813,'3.USD NCCF'!Q813,'4.EUR NCCF'!Q813,'5.GBP NCCF'!Q813,'6.Other(Incld) NCCF'!Q813)</f>
        <v>0</v>
      </c>
      <c r="R813" s="182">
        <f>SUM('2.CAD NCCF'!R813,'3.USD NCCF'!R813,'4.EUR NCCF'!R813,'5.GBP NCCF'!R813,'6.Other(Incld) NCCF'!R813)</f>
        <v>0</v>
      </c>
      <c r="S813" s="182">
        <f>SUM('2.CAD NCCF'!S813,'3.USD NCCF'!S813,'4.EUR NCCF'!S813,'5.GBP NCCF'!S813,'6.Other(Incld) NCCF'!S813)</f>
        <v>0</v>
      </c>
      <c r="T813" s="182">
        <f>SUM('2.CAD NCCF'!T813,'3.USD NCCF'!T813,'4.EUR NCCF'!T813,'5.GBP NCCF'!T813,'6.Other(Incld) NCCF'!T813)</f>
        <v>0</v>
      </c>
      <c r="U813" s="182">
        <f>SUM('2.CAD NCCF'!U813,'3.USD NCCF'!U813,'4.EUR NCCF'!U813,'5.GBP NCCF'!U813,'6.Other(Incld) NCCF'!U813)</f>
        <v>0</v>
      </c>
      <c r="V813" s="195">
        <f>SUM('2.CAD NCCF'!V813,'3.USD NCCF'!V813,'4.EUR NCCF'!V813,'5.GBP NCCF'!V813,'6.Other(Incld) NCCF'!V813)</f>
        <v>0</v>
      </c>
      <c r="W813" s="125">
        <f>SUM('2.CAD NCCF'!W813,'3.USD NCCF'!W813,'4.EUR NCCF'!W813,'5.GBP NCCF'!W813,'6.Other(Incld) NCCF'!W813)</f>
        <v>0</v>
      </c>
      <c r="Y813" s="367"/>
    </row>
    <row r="814" spans="2:25" s="72" customFormat="1" outlineLevel="1" x14ac:dyDescent="0.2">
      <c r="B814" s="25"/>
      <c r="C814" s="24"/>
      <c r="D814" s="23"/>
      <c r="E814" s="64"/>
      <c r="F814" s="433" t="s">
        <v>476</v>
      </c>
      <c r="G814" s="190">
        <f>SUM('2.CAD NCCF'!G814,'3.USD NCCF'!G814,'4.EUR NCCF'!G814,'5.GBP NCCF'!G814,'6.Other(Incld) NCCF'!G814)</f>
        <v>0</v>
      </c>
      <c r="H814" s="242">
        <f>SUM('2.CAD NCCF'!H814,'3.USD NCCF'!H814,'4.EUR NCCF'!H814,'5.GBP NCCF'!H814,'6.Other(Incld) NCCF'!H814)</f>
        <v>0</v>
      </c>
      <c r="I814" s="179">
        <f>SUM('2.CAD NCCF'!I814,'3.USD NCCF'!I814,'4.EUR NCCF'!I814,'5.GBP NCCF'!I814,'6.Other(Incld) NCCF'!I814)</f>
        <v>0</v>
      </c>
      <c r="J814" s="179">
        <f>SUM('2.CAD NCCF'!J814,'3.USD NCCF'!J814,'4.EUR NCCF'!J814,'5.GBP NCCF'!J814,'6.Other(Incld) NCCF'!J814)</f>
        <v>0</v>
      </c>
      <c r="K814" s="197">
        <f>SUM('2.CAD NCCF'!K814,'3.USD NCCF'!K814,'4.EUR NCCF'!K814,'5.GBP NCCF'!K814,'6.Other(Incld) NCCF'!K814)</f>
        <v>0</v>
      </c>
      <c r="L814" s="178">
        <f>SUM('2.CAD NCCF'!L814,'3.USD NCCF'!L814,'4.EUR NCCF'!L814,'5.GBP NCCF'!L814,'6.Other(Incld) NCCF'!L814)</f>
        <v>0</v>
      </c>
      <c r="M814" s="192">
        <f>SUM('2.CAD NCCF'!M814,'3.USD NCCF'!M814,'4.EUR NCCF'!M814,'5.GBP NCCF'!M814,'6.Other(Incld) NCCF'!M814)</f>
        <v>0</v>
      </c>
      <c r="N814" s="182">
        <f>SUM('2.CAD NCCF'!N814,'3.USD NCCF'!N814,'4.EUR NCCF'!N814,'5.GBP NCCF'!N814,'6.Other(Incld) NCCF'!N814)</f>
        <v>0</v>
      </c>
      <c r="O814" s="182">
        <f>SUM('2.CAD NCCF'!O814,'3.USD NCCF'!O814,'4.EUR NCCF'!O814,'5.GBP NCCF'!O814,'6.Other(Incld) NCCF'!O814)</f>
        <v>0</v>
      </c>
      <c r="P814" s="182">
        <f>SUM('2.CAD NCCF'!P814,'3.USD NCCF'!P814,'4.EUR NCCF'!P814,'5.GBP NCCF'!P814,'6.Other(Incld) NCCF'!P814)</f>
        <v>0</v>
      </c>
      <c r="Q814" s="182">
        <f>SUM('2.CAD NCCF'!Q814,'3.USD NCCF'!Q814,'4.EUR NCCF'!Q814,'5.GBP NCCF'!Q814,'6.Other(Incld) NCCF'!Q814)</f>
        <v>0</v>
      </c>
      <c r="R814" s="182">
        <f>SUM('2.CAD NCCF'!R814,'3.USD NCCF'!R814,'4.EUR NCCF'!R814,'5.GBP NCCF'!R814,'6.Other(Incld) NCCF'!R814)</f>
        <v>0</v>
      </c>
      <c r="S814" s="182">
        <f>SUM('2.CAD NCCF'!S814,'3.USD NCCF'!S814,'4.EUR NCCF'!S814,'5.GBP NCCF'!S814,'6.Other(Incld) NCCF'!S814)</f>
        <v>0</v>
      </c>
      <c r="T814" s="182">
        <f>SUM('2.CAD NCCF'!T814,'3.USD NCCF'!T814,'4.EUR NCCF'!T814,'5.GBP NCCF'!T814,'6.Other(Incld) NCCF'!T814)</f>
        <v>0</v>
      </c>
      <c r="U814" s="182">
        <f>SUM('2.CAD NCCF'!U814,'3.USD NCCF'!U814,'4.EUR NCCF'!U814,'5.GBP NCCF'!U814,'6.Other(Incld) NCCF'!U814)</f>
        <v>0</v>
      </c>
      <c r="V814" s="195">
        <f>SUM('2.CAD NCCF'!V814,'3.USD NCCF'!V814,'4.EUR NCCF'!V814,'5.GBP NCCF'!V814,'6.Other(Incld) NCCF'!V814)</f>
        <v>0</v>
      </c>
      <c r="W814" s="125">
        <f>SUM('2.CAD NCCF'!W814,'3.USD NCCF'!W814,'4.EUR NCCF'!W814,'5.GBP NCCF'!W814,'6.Other(Incld) NCCF'!W814)</f>
        <v>0</v>
      </c>
      <c r="Y814" s="367"/>
    </row>
    <row r="815" spans="2:25" s="72" customFormat="1" x14ac:dyDescent="0.2">
      <c r="B815" s="25"/>
      <c r="C815" s="23"/>
      <c r="D815" s="23"/>
      <c r="E815" s="24"/>
      <c r="F815" s="24"/>
      <c r="G815" s="69"/>
      <c r="H815" s="66"/>
      <c r="I815" s="66"/>
      <c r="J815" s="66"/>
      <c r="K815" s="66"/>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 t="shared" ref="G816:W816" si="182">SUBTOTAL(9,G576:G815)</f>
        <v>0</v>
      </c>
      <c r="H816" s="82">
        <f t="shared" si="182"/>
        <v>0</v>
      </c>
      <c r="I816" s="82">
        <f t="shared" si="182"/>
        <v>0</v>
      </c>
      <c r="J816" s="82">
        <f t="shared" si="182"/>
        <v>0</v>
      </c>
      <c r="K816" s="82">
        <f t="shared" si="182"/>
        <v>0</v>
      </c>
      <c r="L816" s="83">
        <f t="shared" si="182"/>
        <v>0</v>
      </c>
      <c r="M816" s="84">
        <f t="shared" si="182"/>
        <v>0</v>
      </c>
      <c r="N816" s="84">
        <f t="shared" si="182"/>
        <v>0</v>
      </c>
      <c r="O816" s="84">
        <f t="shared" si="182"/>
        <v>0</v>
      </c>
      <c r="P816" s="84">
        <f t="shared" si="182"/>
        <v>0</v>
      </c>
      <c r="Q816" s="84">
        <f t="shared" si="182"/>
        <v>0</v>
      </c>
      <c r="R816" s="84">
        <f t="shared" si="182"/>
        <v>0</v>
      </c>
      <c r="S816" s="84">
        <f t="shared" si="182"/>
        <v>0</v>
      </c>
      <c r="T816" s="84">
        <f t="shared" si="182"/>
        <v>0</v>
      </c>
      <c r="U816" s="84">
        <f t="shared" si="182"/>
        <v>0</v>
      </c>
      <c r="V816" s="85">
        <f t="shared" si="182"/>
        <v>0</v>
      </c>
      <c r="W816" s="85">
        <f t="shared" si="182"/>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5" thickBot="1" x14ac:dyDescent="0.25">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595"/>
      <c r="C819" s="596" t="s">
        <v>413</v>
      </c>
      <c r="D819" s="257"/>
      <c r="E819" s="257"/>
      <c r="F819" s="597"/>
      <c r="G819" s="657"/>
      <c r="H819" s="51">
        <f t="shared" ref="H819:V819" si="183">SUBTOTAL(9,H820:H821)</f>
        <v>0</v>
      </c>
      <c r="I819" s="34">
        <f t="shared" si="183"/>
        <v>0</v>
      </c>
      <c r="J819" s="34">
        <f t="shared" si="183"/>
        <v>0</v>
      </c>
      <c r="K819" s="34">
        <f t="shared" si="183"/>
        <v>0</v>
      </c>
      <c r="L819" s="51">
        <f t="shared" si="183"/>
        <v>0</v>
      </c>
      <c r="M819" s="36">
        <f t="shared" si="183"/>
        <v>0</v>
      </c>
      <c r="N819" s="34">
        <f t="shared" si="183"/>
        <v>0</v>
      </c>
      <c r="O819" s="34">
        <f t="shared" si="183"/>
        <v>0</v>
      </c>
      <c r="P819" s="34">
        <f t="shared" si="183"/>
        <v>0</v>
      </c>
      <c r="Q819" s="34">
        <f t="shared" si="183"/>
        <v>0</v>
      </c>
      <c r="R819" s="34">
        <f t="shared" si="183"/>
        <v>0</v>
      </c>
      <c r="S819" s="34">
        <f t="shared" si="183"/>
        <v>0</v>
      </c>
      <c r="T819" s="34">
        <f t="shared" si="183"/>
        <v>0</v>
      </c>
      <c r="U819" s="34">
        <f t="shared" si="183"/>
        <v>0</v>
      </c>
      <c r="V819" s="34">
        <f t="shared" si="183"/>
        <v>0</v>
      </c>
      <c r="W819" s="657"/>
      <c r="Y819" s="426"/>
    </row>
    <row r="820" spans="2:25" s="129" customFormat="1" ht="12.75" customHeight="1" x14ac:dyDescent="0.2">
      <c r="B820" s="256"/>
      <c r="C820" s="257"/>
      <c r="D820" s="257"/>
      <c r="E820" s="257"/>
      <c r="F820" s="433" t="s">
        <v>414</v>
      </c>
      <c r="G820" s="658"/>
      <c r="H820" s="191">
        <f>SUM('2.CAD NCCF'!H820,'3.USD NCCF'!H820,'4.EUR NCCF'!H820,'5.GBP NCCF'!H820,'6.Other(Incld) NCCF'!H820)</f>
        <v>0</v>
      </c>
      <c r="I820" s="179">
        <f>SUM('2.CAD NCCF'!I820,'3.USD NCCF'!I820,'4.EUR NCCF'!I820,'5.GBP NCCF'!I820,'6.Other(Incld) NCCF'!I820)</f>
        <v>0</v>
      </c>
      <c r="J820" s="179">
        <f>SUM('2.CAD NCCF'!J820,'3.USD NCCF'!J820,'4.EUR NCCF'!J820,'5.GBP NCCF'!J820,'6.Other(Incld) NCCF'!J820)</f>
        <v>0</v>
      </c>
      <c r="K820" s="197">
        <f>SUM('2.CAD NCCF'!K820,'3.USD NCCF'!K820,'4.EUR NCCF'!K820,'5.GBP NCCF'!K820,'6.Other(Incld) NCCF'!K820)</f>
        <v>0</v>
      </c>
      <c r="L820" s="178">
        <f>SUM('2.CAD NCCF'!L820,'3.USD NCCF'!L820,'4.EUR NCCF'!L820,'5.GBP NCCF'!L820,'6.Other(Incld) NCCF'!L820)</f>
        <v>0</v>
      </c>
      <c r="M820" s="192">
        <f>SUM('2.CAD NCCF'!M820,'3.USD NCCF'!M820,'4.EUR NCCF'!M820,'5.GBP NCCF'!M820,'6.Other(Incld) NCCF'!M820)</f>
        <v>0</v>
      </c>
      <c r="N820" s="182">
        <f>SUM('2.CAD NCCF'!N820,'3.USD NCCF'!N820,'4.EUR NCCF'!N820,'5.GBP NCCF'!N820,'6.Other(Incld) NCCF'!N820)</f>
        <v>0</v>
      </c>
      <c r="O820" s="182">
        <f>SUM('2.CAD NCCF'!O820,'3.USD NCCF'!O820,'4.EUR NCCF'!O820,'5.GBP NCCF'!O820,'6.Other(Incld) NCCF'!O820)</f>
        <v>0</v>
      </c>
      <c r="P820" s="182">
        <f>SUM('2.CAD NCCF'!P820,'3.USD NCCF'!P820,'4.EUR NCCF'!P820,'5.GBP NCCF'!P820,'6.Other(Incld) NCCF'!P820)</f>
        <v>0</v>
      </c>
      <c r="Q820" s="182">
        <f>SUM('2.CAD NCCF'!Q820,'3.USD NCCF'!Q820,'4.EUR NCCF'!Q820,'5.GBP NCCF'!Q820,'6.Other(Incld) NCCF'!Q820)</f>
        <v>0</v>
      </c>
      <c r="R820" s="182">
        <f>SUM('2.CAD NCCF'!R820,'3.USD NCCF'!R820,'4.EUR NCCF'!R820,'5.GBP NCCF'!R820,'6.Other(Incld) NCCF'!R820)</f>
        <v>0</v>
      </c>
      <c r="S820" s="182">
        <f>SUM('2.CAD NCCF'!S820,'3.USD NCCF'!S820,'4.EUR NCCF'!S820,'5.GBP NCCF'!S820,'6.Other(Incld) NCCF'!S820)</f>
        <v>0</v>
      </c>
      <c r="T820" s="182">
        <f>SUM('2.CAD NCCF'!T820,'3.USD NCCF'!T820,'4.EUR NCCF'!T820,'5.GBP NCCF'!T820,'6.Other(Incld) NCCF'!T820)</f>
        <v>0</v>
      </c>
      <c r="U820" s="182">
        <f>SUM('2.CAD NCCF'!U820,'3.USD NCCF'!U820,'4.EUR NCCF'!U820,'5.GBP NCCF'!U820,'6.Other(Incld) NCCF'!U820)</f>
        <v>0</v>
      </c>
      <c r="V820" s="195">
        <f>SUM('2.CAD NCCF'!V820,'3.USD NCCF'!V820,'4.EUR NCCF'!V820,'5.GBP NCCF'!V820,'6.Other(Incld) NCCF'!V820)</f>
        <v>0</v>
      </c>
      <c r="W820" s="658"/>
      <c r="X820" s="72"/>
      <c r="Y820" s="367"/>
    </row>
    <row r="821" spans="2:25" s="129" customFormat="1" ht="12.75" customHeight="1" x14ac:dyDescent="0.2">
      <c r="B821" s="256"/>
      <c r="C821" s="257"/>
      <c r="D821" s="257"/>
      <c r="E821" s="257"/>
      <c r="F821" s="433" t="s">
        <v>415</v>
      </c>
      <c r="G821" s="658"/>
      <c r="H821" s="191">
        <f>SUM('2.CAD NCCF'!H821,'3.USD NCCF'!H821,'4.EUR NCCF'!H821,'5.GBP NCCF'!H821,'6.Other(Incld) NCCF'!H821)</f>
        <v>0</v>
      </c>
      <c r="I821" s="179">
        <f>SUM('2.CAD NCCF'!I821,'3.USD NCCF'!I821,'4.EUR NCCF'!I821,'5.GBP NCCF'!I821,'6.Other(Incld) NCCF'!I821)</f>
        <v>0</v>
      </c>
      <c r="J821" s="179">
        <f>SUM('2.CAD NCCF'!J821,'3.USD NCCF'!J821,'4.EUR NCCF'!J821,'5.GBP NCCF'!J821,'6.Other(Incld) NCCF'!J821)</f>
        <v>0</v>
      </c>
      <c r="K821" s="197">
        <f>SUM('2.CAD NCCF'!K821,'3.USD NCCF'!K821,'4.EUR NCCF'!K821,'5.GBP NCCF'!K821,'6.Other(Incld) NCCF'!K821)</f>
        <v>0</v>
      </c>
      <c r="L821" s="178">
        <f>SUM('2.CAD NCCF'!L821,'3.USD NCCF'!L821,'4.EUR NCCF'!L821,'5.GBP NCCF'!L821,'6.Other(Incld) NCCF'!L821)</f>
        <v>0</v>
      </c>
      <c r="M821" s="192">
        <f>SUM('2.CAD NCCF'!M821,'3.USD NCCF'!M821,'4.EUR NCCF'!M821,'5.GBP NCCF'!M821,'6.Other(Incld) NCCF'!M821)</f>
        <v>0</v>
      </c>
      <c r="N821" s="182">
        <f>SUM('2.CAD NCCF'!N821,'3.USD NCCF'!N821,'4.EUR NCCF'!N821,'5.GBP NCCF'!N821,'6.Other(Incld) NCCF'!N821)</f>
        <v>0</v>
      </c>
      <c r="O821" s="182">
        <f>SUM('2.CAD NCCF'!O821,'3.USD NCCF'!O821,'4.EUR NCCF'!O821,'5.GBP NCCF'!O821,'6.Other(Incld) NCCF'!O821)</f>
        <v>0</v>
      </c>
      <c r="P821" s="182">
        <f>SUM('2.CAD NCCF'!P821,'3.USD NCCF'!P821,'4.EUR NCCF'!P821,'5.GBP NCCF'!P821,'6.Other(Incld) NCCF'!P821)</f>
        <v>0</v>
      </c>
      <c r="Q821" s="182">
        <f>SUM('2.CAD NCCF'!Q821,'3.USD NCCF'!Q821,'4.EUR NCCF'!Q821,'5.GBP NCCF'!Q821,'6.Other(Incld) NCCF'!Q821)</f>
        <v>0</v>
      </c>
      <c r="R821" s="182">
        <f>SUM('2.CAD NCCF'!R821,'3.USD NCCF'!R821,'4.EUR NCCF'!R821,'5.GBP NCCF'!R821,'6.Other(Incld) NCCF'!R821)</f>
        <v>0</v>
      </c>
      <c r="S821" s="182">
        <f>SUM('2.CAD NCCF'!S821,'3.USD NCCF'!S821,'4.EUR NCCF'!S821,'5.GBP NCCF'!S821,'6.Other(Incld) NCCF'!S821)</f>
        <v>0</v>
      </c>
      <c r="T821" s="182">
        <f>SUM('2.CAD NCCF'!T821,'3.USD NCCF'!T821,'4.EUR NCCF'!T821,'5.GBP NCCF'!T821,'6.Other(Incld) NCCF'!T821)</f>
        <v>0</v>
      </c>
      <c r="U821" s="182">
        <f>SUM('2.CAD NCCF'!U821,'3.USD NCCF'!U821,'4.EUR NCCF'!U821,'5.GBP NCCF'!U821,'6.Other(Incld) NCCF'!U821)</f>
        <v>0</v>
      </c>
      <c r="V821" s="195">
        <f>SUM('2.CAD NCCF'!V821,'3.USD NCCF'!V821,'4.EUR NCCF'!V821,'5.GBP NCCF'!V821,'6.Other(Incld) NCCF'!V821)</f>
        <v>0</v>
      </c>
      <c r="W821" s="658"/>
      <c r="X821" s="72"/>
      <c r="Y821" s="367"/>
    </row>
    <row r="822" spans="2:25" s="129" customFormat="1" ht="12.75" customHeight="1" x14ac:dyDescent="0.2">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
      <c r="B823" s="589"/>
      <c r="C823" s="598" t="s">
        <v>417</v>
      </c>
      <c r="D823" s="23"/>
      <c r="E823" s="64"/>
      <c r="F823" s="590"/>
      <c r="G823" s="658"/>
      <c r="H823" s="415"/>
      <c r="I823" s="394"/>
      <c r="J823" s="394"/>
      <c r="K823" s="394"/>
      <c r="L823" s="415"/>
      <c r="M823" s="395"/>
      <c r="N823" s="394"/>
      <c r="O823" s="394"/>
      <c r="P823" s="394"/>
      <c r="Q823" s="394"/>
      <c r="R823" s="394"/>
      <c r="S823" s="394"/>
      <c r="T823" s="394"/>
      <c r="U823" s="394"/>
      <c r="V823" s="394"/>
      <c r="W823" s="658"/>
      <c r="Y823" s="426"/>
    </row>
    <row r="824" spans="2:25" s="129" customFormat="1" ht="12.75" customHeight="1" x14ac:dyDescent="0.2">
      <c r="B824" s="256"/>
      <c r="C824" s="257"/>
      <c r="D824" s="23" t="s">
        <v>13</v>
      </c>
      <c r="E824" s="64"/>
      <c r="F824" s="590"/>
      <c r="G824" s="658"/>
      <c r="H824" s="51">
        <f t="shared" ref="H824:V824" si="184">SUBTOTAL(9,H825:H828)</f>
        <v>0</v>
      </c>
      <c r="I824" s="34">
        <f t="shared" si="184"/>
        <v>0</v>
      </c>
      <c r="J824" s="34">
        <f t="shared" si="184"/>
        <v>0</v>
      </c>
      <c r="K824" s="34">
        <f t="shared" si="184"/>
        <v>0</v>
      </c>
      <c r="L824" s="51">
        <f t="shared" si="184"/>
        <v>0</v>
      </c>
      <c r="M824" s="36">
        <f t="shared" si="184"/>
        <v>0</v>
      </c>
      <c r="N824" s="34">
        <f t="shared" si="184"/>
        <v>0</v>
      </c>
      <c r="O824" s="34">
        <f t="shared" si="184"/>
        <v>0</v>
      </c>
      <c r="P824" s="34">
        <f t="shared" si="184"/>
        <v>0</v>
      </c>
      <c r="Q824" s="34">
        <f t="shared" si="184"/>
        <v>0</v>
      </c>
      <c r="R824" s="34">
        <f t="shared" si="184"/>
        <v>0</v>
      </c>
      <c r="S824" s="34">
        <f t="shared" si="184"/>
        <v>0</v>
      </c>
      <c r="T824" s="34">
        <f t="shared" si="184"/>
        <v>0</v>
      </c>
      <c r="U824" s="34">
        <f t="shared" si="184"/>
        <v>0</v>
      </c>
      <c r="V824" s="34">
        <f t="shared" si="184"/>
        <v>0</v>
      </c>
      <c r="W824" s="658"/>
      <c r="Y824" s="426"/>
    </row>
    <row r="825" spans="2:25" s="129" customFormat="1" ht="12.75" customHeight="1" outlineLevel="1" x14ac:dyDescent="0.2">
      <c r="B825" s="256"/>
      <c r="C825" s="257"/>
      <c r="D825" s="23"/>
      <c r="E825" s="24"/>
      <c r="F825" s="433" t="s">
        <v>418</v>
      </c>
      <c r="G825" s="658"/>
      <c r="H825" s="242">
        <f>SUM('2.CAD NCCF'!H825,'3.USD NCCF'!H825,'4.EUR NCCF'!H825,'5.GBP NCCF'!H825,'6.Other(Incld) NCCF'!H825)</f>
        <v>0</v>
      </c>
      <c r="I825" s="179">
        <f>SUM('2.CAD NCCF'!I825,'3.USD NCCF'!I825,'4.EUR NCCF'!I825,'5.GBP NCCF'!I825,'6.Other(Incld) NCCF'!I825)</f>
        <v>0</v>
      </c>
      <c r="J825" s="179">
        <f>SUM('2.CAD NCCF'!J825,'3.USD NCCF'!J825,'4.EUR NCCF'!J825,'5.GBP NCCF'!J825,'6.Other(Incld) NCCF'!J825)</f>
        <v>0</v>
      </c>
      <c r="K825" s="180">
        <f>SUM('2.CAD NCCF'!K825,'3.USD NCCF'!K825,'4.EUR NCCF'!K825,'5.GBP NCCF'!K825,'6.Other(Incld) NCCF'!K825)</f>
        <v>0</v>
      </c>
      <c r="L825" s="181">
        <f>SUM('2.CAD NCCF'!L825,'3.USD NCCF'!L825,'4.EUR NCCF'!L825,'5.GBP NCCF'!L825,'6.Other(Incld) NCCF'!L825)</f>
        <v>0</v>
      </c>
      <c r="M825" s="192">
        <f>SUM('2.CAD NCCF'!M825,'3.USD NCCF'!M825,'4.EUR NCCF'!M825,'5.GBP NCCF'!M825,'6.Other(Incld) NCCF'!M825)</f>
        <v>0</v>
      </c>
      <c r="N825" s="182">
        <f>SUM('2.CAD NCCF'!N825,'3.USD NCCF'!N825,'4.EUR NCCF'!N825,'5.GBP NCCF'!N825,'6.Other(Incld) NCCF'!N825)</f>
        <v>0</v>
      </c>
      <c r="O825" s="182">
        <f>SUM('2.CAD NCCF'!O825,'3.USD NCCF'!O825,'4.EUR NCCF'!O825,'5.GBP NCCF'!O825,'6.Other(Incld) NCCF'!O825)</f>
        <v>0</v>
      </c>
      <c r="P825" s="182">
        <f>SUM('2.CAD NCCF'!P825,'3.USD NCCF'!P825,'4.EUR NCCF'!P825,'5.GBP NCCF'!P825,'6.Other(Incld) NCCF'!P825)</f>
        <v>0</v>
      </c>
      <c r="Q825" s="182">
        <f>SUM('2.CAD NCCF'!Q825,'3.USD NCCF'!Q825,'4.EUR NCCF'!Q825,'5.GBP NCCF'!Q825,'6.Other(Incld) NCCF'!Q825)</f>
        <v>0</v>
      </c>
      <c r="R825" s="182">
        <f>SUM('2.CAD NCCF'!R825,'3.USD NCCF'!R825,'4.EUR NCCF'!R825,'5.GBP NCCF'!R825,'6.Other(Incld) NCCF'!R825)</f>
        <v>0</v>
      </c>
      <c r="S825" s="182">
        <f>SUM('2.CAD NCCF'!S825,'3.USD NCCF'!S825,'4.EUR NCCF'!S825,'5.GBP NCCF'!S825,'6.Other(Incld) NCCF'!S825)</f>
        <v>0</v>
      </c>
      <c r="T825" s="182">
        <f>SUM('2.CAD NCCF'!T825,'3.USD NCCF'!T825,'4.EUR NCCF'!T825,'5.GBP NCCF'!T825,'6.Other(Incld) NCCF'!T825)</f>
        <v>0</v>
      </c>
      <c r="U825" s="182">
        <f>SUM('2.CAD NCCF'!U825,'3.USD NCCF'!U825,'4.EUR NCCF'!U825,'5.GBP NCCF'!U825,'6.Other(Incld) NCCF'!U825)</f>
        <v>0</v>
      </c>
      <c r="V825" s="195">
        <f>SUM('2.CAD NCCF'!V825,'3.USD NCCF'!V825,'4.EUR NCCF'!V825,'5.GBP NCCF'!V825,'6.Other(Incld) NCCF'!V825)</f>
        <v>0</v>
      </c>
      <c r="W825" s="658"/>
      <c r="X825" s="72"/>
      <c r="Y825" s="367"/>
    </row>
    <row r="826" spans="2:25" s="129" customFormat="1" ht="12.75" customHeight="1" outlineLevel="1" x14ac:dyDescent="0.2">
      <c r="B826" s="256"/>
      <c r="C826" s="257"/>
      <c r="D826" s="23"/>
      <c r="E826" s="24"/>
      <c r="F826" s="433" t="s">
        <v>419</v>
      </c>
      <c r="G826" s="658"/>
      <c r="H826" s="242">
        <f>SUM('2.CAD NCCF'!H826,'3.USD NCCF'!H826,'4.EUR NCCF'!H826,'5.GBP NCCF'!H826,'6.Other(Incld) NCCF'!H826)</f>
        <v>0</v>
      </c>
      <c r="I826" s="179">
        <f>SUM('2.CAD NCCF'!I826,'3.USD NCCF'!I826,'4.EUR NCCF'!I826,'5.GBP NCCF'!I826,'6.Other(Incld) NCCF'!I826)</f>
        <v>0</v>
      </c>
      <c r="J826" s="179">
        <f>SUM('2.CAD NCCF'!J826,'3.USD NCCF'!J826,'4.EUR NCCF'!J826,'5.GBP NCCF'!J826,'6.Other(Incld) NCCF'!J826)</f>
        <v>0</v>
      </c>
      <c r="K826" s="180">
        <f>SUM('2.CAD NCCF'!K826,'3.USD NCCF'!K826,'4.EUR NCCF'!K826,'5.GBP NCCF'!K826,'6.Other(Incld) NCCF'!K826)</f>
        <v>0</v>
      </c>
      <c r="L826" s="181">
        <f>SUM('2.CAD NCCF'!L826,'3.USD NCCF'!L826,'4.EUR NCCF'!L826,'5.GBP NCCF'!L826,'6.Other(Incld) NCCF'!L826)</f>
        <v>0</v>
      </c>
      <c r="M826" s="192">
        <f>SUM('2.CAD NCCF'!M826,'3.USD NCCF'!M826,'4.EUR NCCF'!M826,'5.GBP NCCF'!M826,'6.Other(Incld) NCCF'!M826)</f>
        <v>0</v>
      </c>
      <c r="N826" s="182">
        <f>SUM('2.CAD NCCF'!N826,'3.USD NCCF'!N826,'4.EUR NCCF'!N826,'5.GBP NCCF'!N826,'6.Other(Incld) NCCF'!N826)</f>
        <v>0</v>
      </c>
      <c r="O826" s="182">
        <f>SUM('2.CAD NCCF'!O826,'3.USD NCCF'!O826,'4.EUR NCCF'!O826,'5.GBP NCCF'!O826,'6.Other(Incld) NCCF'!O826)</f>
        <v>0</v>
      </c>
      <c r="P826" s="182">
        <f>SUM('2.CAD NCCF'!P826,'3.USD NCCF'!P826,'4.EUR NCCF'!P826,'5.GBP NCCF'!P826,'6.Other(Incld) NCCF'!P826)</f>
        <v>0</v>
      </c>
      <c r="Q826" s="182">
        <f>SUM('2.CAD NCCF'!Q826,'3.USD NCCF'!Q826,'4.EUR NCCF'!Q826,'5.GBP NCCF'!Q826,'6.Other(Incld) NCCF'!Q826)</f>
        <v>0</v>
      </c>
      <c r="R826" s="182">
        <f>SUM('2.CAD NCCF'!R826,'3.USD NCCF'!R826,'4.EUR NCCF'!R826,'5.GBP NCCF'!R826,'6.Other(Incld) NCCF'!R826)</f>
        <v>0</v>
      </c>
      <c r="S826" s="182">
        <f>SUM('2.CAD NCCF'!S826,'3.USD NCCF'!S826,'4.EUR NCCF'!S826,'5.GBP NCCF'!S826,'6.Other(Incld) NCCF'!S826)</f>
        <v>0</v>
      </c>
      <c r="T826" s="182">
        <f>SUM('2.CAD NCCF'!T826,'3.USD NCCF'!T826,'4.EUR NCCF'!T826,'5.GBP NCCF'!T826,'6.Other(Incld) NCCF'!T826)</f>
        <v>0</v>
      </c>
      <c r="U826" s="182">
        <f>SUM('2.CAD NCCF'!U826,'3.USD NCCF'!U826,'4.EUR NCCF'!U826,'5.GBP NCCF'!U826,'6.Other(Incld) NCCF'!U826)</f>
        <v>0</v>
      </c>
      <c r="V826" s="195">
        <f>SUM('2.CAD NCCF'!V826,'3.USD NCCF'!V826,'4.EUR NCCF'!V826,'5.GBP NCCF'!V826,'6.Other(Incld) NCCF'!V826)</f>
        <v>0</v>
      </c>
      <c r="W826" s="658"/>
      <c r="X826" s="72"/>
      <c r="Y826" s="367"/>
    </row>
    <row r="827" spans="2:25" s="129" customFormat="1" ht="12.75" customHeight="1" outlineLevel="1" x14ac:dyDescent="0.2">
      <c r="B827" s="256"/>
      <c r="C827" s="257"/>
      <c r="D827" s="23"/>
      <c r="E827" s="24"/>
      <c r="F827" s="433" t="s">
        <v>420</v>
      </c>
      <c r="G827" s="658"/>
      <c r="H827" s="242">
        <f>SUM('2.CAD NCCF'!H827,'3.USD NCCF'!H827,'4.EUR NCCF'!H827,'5.GBP NCCF'!H827,'6.Other(Incld) NCCF'!H827)</f>
        <v>0</v>
      </c>
      <c r="I827" s="179">
        <f>SUM('2.CAD NCCF'!I827,'3.USD NCCF'!I827,'4.EUR NCCF'!I827,'5.GBP NCCF'!I827,'6.Other(Incld) NCCF'!I827)</f>
        <v>0</v>
      </c>
      <c r="J827" s="179">
        <f>SUM('2.CAD NCCF'!J827,'3.USD NCCF'!J827,'4.EUR NCCF'!J827,'5.GBP NCCF'!J827,'6.Other(Incld) NCCF'!J827)</f>
        <v>0</v>
      </c>
      <c r="K827" s="180">
        <f>SUM('2.CAD NCCF'!K827,'3.USD NCCF'!K827,'4.EUR NCCF'!K827,'5.GBP NCCF'!K827,'6.Other(Incld) NCCF'!K827)</f>
        <v>0</v>
      </c>
      <c r="L827" s="181">
        <f>SUM('2.CAD NCCF'!L827,'3.USD NCCF'!L827,'4.EUR NCCF'!L827,'5.GBP NCCF'!L827,'6.Other(Incld) NCCF'!L827)</f>
        <v>0</v>
      </c>
      <c r="M827" s="192">
        <f>SUM('2.CAD NCCF'!M827,'3.USD NCCF'!M827,'4.EUR NCCF'!M827,'5.GBP NCCF'!M827,'6.Other(Incld) NCCF'!M827)</f>
        <v>0</v>
      </c>
      <c r="N827" s="182">
        <f>SUM('2.CAD NCCF'!N827,'3.USD NCCF'!N827,'4.EUR NCCF'!N827,'5.GBP NCCF'!N827,'6.Other(Incld) NCCF'!N827)</f>
        <v>0</v>
      </c>
      <c r="O827" s="182">
        <f>SUM('2.CAD NCCF'!O827,'3.USD NCCF'!O827,'4.EUR NCCF'!O827,'5.GBP NCCF'!O827,'6.Other(Incld) NCCF'!O827)</f>
        <v>0</v>
      </c>
      <c r="P827" s="182">
        <f>SUM('2.CAD NCCF'!P827,'3.USD NCCF'!P827,'4.EUR NCCF'!P827,'5.GBP NCCF'!P827,'6.Other(Incld) NCCF'!P827)</f>
        <v>0</v>
      </c>
      <c r="Q827" s="182">
        <f>SUM('2.CAD NCCF'!Q827,'3.USD NCCF'!Q827,'4.EUR NCCF'!Q827,'5.GBP NCCF'!Q827,'6.Other(Incld) NCCF'!Q827)</f>
        <v>0</v>
      </c>
      <c r="R827" s="182">
        <f>SUM('2.CAD NCCF'!R827,'3.USD NCCF'!R827,'4.EUR NCCF'!R827,'5.GBP NCCF'!R827,'6.Other(Incld) NCCF'!R827)</f>
        <v>0</v>
      </c>
      <c r="S827" s="182">
        <f>SUM('2.CAD NCCF'!S827,'3.USD NCCF'!S827,'4.EUR NCCF'!S827,'5.GBP NCCF'!S827,'6.Other(Incld) NCCF'!S827)</f>
        <v>0</v>
      </c>
      <c r="T827" s="182">
        <f>SUM('2.CAD NCCF'!T827,'3.USD NCCF'!T827,'4.EUR NCCF'!T827,'5.GBP NCCF'!T827,'6.Other(Incld) NCCF'!T827)</f>
        <v>0</v>
      </c>
      <c r="U827" s="182">
        <f>SUM('2.CAD NCCF'!U827,'3.USD NCCF'!U827,'4.EUR NCCF'!U827,'5.GBP NCCF'!U827,'6.Other(Incld) NCCF'!U827)</f>
        <v>0</v>
      </c>
      <c r="V827" s="195">
        <f>SUM('2.CAD NCCF'!V827,'3.USD NCCF'!V827,'4.EUR NCCF'!V827,'5.GBP NCCF'!V827,'6.Other(Incld) NCCF'!V827)</f>
        <v>0</v>
      </c>
      <c r="W827" s="658"/>
      <c r="X827" s="72"/>
      <c r="Y827" s="367"/>
    </row>
    <row r="828" spans="2:25" s="129" customFormat="1" ht="12.75" customHeight="1" outlineLevel="1" x14ac:dyDescent="0.2">
      <c r="B828" s="256"/>
      <c r="C828" s="257"/>
      <c r="D828" s="23"/>
      <c r="E828" s="24"/>
      <c r="F828" s="433" t="s">
        <v>421</v>
      </c>
      <c r="G828" s="658"/>
      <c r="H828" s="242">
        <f>SUM('2.CAD NCCF'!H828,'3.USD NCCF'!H828,'4.EUR NCCF'!H828,'5.GBP NCCF'!H828,'6.Other(Incld) NCCF'!H828)</f>
        <v>0</v>
      </c>
      <c r="I828" s="179">
        <f>SUM('2.CAD NCCF'!I828,'3.USD NCCF'!I828,'4.EUR NCCF'!I828,'5.GBP NCCF'!I828,'6.Other(Incld) NCCF'!I828)</f>
        <v>0</v>
      </c>
      <c r="J828" s="179">
        <f>SUM('2.CAD NCCF'!J828,'3.USD NCCF'!J828,'4.EUR NCCF'!J828,'5.GBP NCCF'!J828,'6.Other(Incld) NCCF'!J828)</f>
        <v>0</v>
      </c>
      <c r="K828" s="180">
        <f>SUM('2.CAD NCCF'!K828,'3.USD NCCF'!K828,'4.EUR NCCF'!K828,'5.GBP NCCF'!K828,'6.Other(Incld) NCCF'!K828)</f>
        <v>0</v>
      </c>
      <c r="L828" s="181">
        <f>SUM('2.CAD NCCF'!L828,'3.USD NCCF'!L828,'4.EUR NCCF'!L828,'5.GBP NCCF'!L828,'6.Other(Incld) NCCF'!L828)</f>
        <v>0</v>
      </c>
      <c r="M828" s="192">
        <f>SUM('2.CAD NCCF'!M828,'3.USD NCCF'!M828,'4.EUR NCCF'!M828,'5.GBP NCCF'!M828,'6.Other(Incld) NCCF'!M828)</f>
        <v>0</v>
      </c>
      <c r="N828" s="182">
        <f>SUM('2.CAD NCCF'!N828,'3.USD NCCF'!N828,'4.EUR NCCF'!N828,'5.GBP NCCF'!N828,'6.Other(Incld) NCCF'!N828)</f>
        <v>0</v>
      </c>
      <c r="O828" s="182">
        <f>SUM('2.CAD NCCF'!O828,'3.USD NCCF'!O828,'4.EUR NCCF'!O828,'5.GBP NCCF'!O828,'6.Other(Incld) NCCF'!O828)</f>
        <v>0</v>
      </c>
      <c r="P828" s="182">
        <f>SUM('2.CAD NCCF'!P828,'3.USD NCCF'!P828,'4.EUR NCCF'!P828,'5.GBP NCCF'!P828,'6.Other(Incld) NCCF'!P828)</f>
        <v>0</v>
      </c>
      <c r="Q828" s="182">
        <f>SUM('2.CAD NCCF'!Q828,'3.USD NCCF'!Q828,'4.EUR NCCF'!Q828,'5.GBP NCCF'!Q828,'6.Other(Incld) NCCF'!Q828)</f>
        <v>0</v>
      </c>
      <c r="R828" s="182">
        <f>SUM('2.CAD NCCF'!R828,'3.USD NCCF'!R828,'4.EUR NCCF'!R828,'5.GBP NCCF'!R828,'6.Other(Incld) NCCF'!R828)</f>
        <v>0</v>
      </c>
      <c r="S828" s="182">
        <f>SUM('2.CAD NCCF'!S828,'3.USD NCCF'!S828,'4.EUR NCCF'!S828,'5.GBP NCCF'!S828,'6.Other(Incld) NCCF'!S828)</f>
        <v>0</v>
      </c>
      <c r="T828" s="182">
        <f>SUM('2.CAD NCCF'!T828,'3.USD NCCF'!T828,'4.EUR NCCF'!T828,'5.GBP NCCF'!T828,'6.Other(Incld) NCCF'!T828)</f>
        <v>0</v>
      </c>
      <c r="U828" s="182">
        <f>SUM('2.CAD NCCF'!U828,'3.USD NCCF'!U828,'4.EUR NCCF'!U828,'5.GBP NCCF'!U828,'6.Other(Incld) NCCF'!U828)</f>
        <v>0</v>
      </c>
      <c r="V828" s="195">
        <f>SUM('2.CAD NCCF'!V828,'3.USD NCCF'!V828,'4.EUR NCCF'!V828,'5.GBP NCCF'!V828,'6.Other(Incld) NCCF'!V828)</f>
        <v>0</v>
      </c>
      <c r="W828" s="658"/>
      <c r="X828" s="72"/>
      <c r="Y828" s="367"/>
    </row>
    <row r="829" spans="2:25" s="129" customFormat="1" ht="12.75" customHeight="1" x14ac:dyDescent="0.2">
      <c r="B829" s="256"/>
      <c r="C829" s="257"/>
      <c r="D829" s="23" t="s">
        <v>25</v>
      </c>
      <c r="E829" s="64"/>
      <c r="F829" s="590"/>
      <c r="G829" s="658"/>
      <c r="H829" s="51">
        <f t="shared" ref="H829:V829" si="185">SUBTOTAL(9,H830:H833)</f>
        <v>0</v>
      </c>
      <c r="I829" s="34">
        <f t="shared" si="185"/>
        <v>0</v>
      </c>
      <c r="J829" s="34">
        <f t="shared" si="185"/>
        <v>0</v>
      </c>
      <c r="K829" s="34">
        <f t="shared" si="185"/>
        <v>0</v>
      </c>
      <c r="L829" s="51">
        <f t="shared" si="185"/>
        <v>0</v>
      </c>
      <c r="M829" s="36">
        <f t="shared" si="185"/>
        <v>0</v>
      </c>
      <c r="N829" s="34">
        <f t="shared" si="185"/>
        <v>0</v>
      </c>
      <c r="O829" s="34">
        <f t="shared" si="185"/>
        <v>0</v>
      </c>
      <c r="P829" s="34">
        <f t="shared" si="185"/>
        <v>0</v>
      </c>
      <c r="Q829" s="34">
        <f t="shared" si="185"/>
        <v>0</v>
      </c>
      <c r="R829" s="34">
        <f t="shared" si="185"/>
        <v>0</v>
      </c>
      <c r="S829" s="34">
        <f t="shared" si="185"/>
        <v>0</v>
      </c>
      <c r="T829" s="34">
        <f t="shared" si="185"/>
        <v>0</v>
      </c>
      <c r="U829" s="34">
        <f t="shared" si="185"/>
        <v>0</v>
      </c>
      <c r="V829" s="34">
        <f t="shared" si="185"/>
        <v>0</v>
      </c>
      <c r="W829" s="658"/>
      <c r="Y829" s="426"/>
    </row>
    <row r="830" spans="2:25" s="129" customFormat="1" ht="12.75" customHeight="1" outlineLevel="1" x14ac:dyDescent="0.2">
      <c r="B830" s="256"/>
      <c r="C830" s="257"/>
      <c r="D830" s="23"/>
      <c r="E830" s="64"/>
      <c r="F830" s="433" t="s">
        <v>418</v>
      </c>
      <c r="G830" s="658"/>
      <c r="H830" s="242">
        <f>SUM('2.CAD NCCF'!H830,'3.USD NCCF'!H830,'4.EUR NCCF'!H830,'5.GBP NCCF'!H830,'6.Other(Incld) NCCF'!H830)</f>
        <v>0</v>
      </c>
      <c r="I830" s="179">
        <f>SUM('2.CAD NCCF'!I830,'3.USD NCCF'!I830,'4.EUR NCCF'!I830,'5.GBP NCCF'!I830,'6.Other(Incld) NCCF'!I830)</f>
        <v>0</v>
      </c>
      <c r="J830" s="179">
        <f>SUM('2.CAD NCCF'!J830,'3.USD NCCF'!J830,'4.EUR NCCF'!J830,'5.GBP NCCF'!J830,'6.Other(Incld) NCCF'!J830)</f>
        <v>0</v>
      </c>
      <c r="K830" s="180">
        <f>SUM('2.CAD NCCF'!K830,'3.USD NCCF'!K830,'4.EUR NCCF'!K830,'5.GBP NCCF'!K830,'6.Other(Incld) NCCF'!K830)</f>
        <v>0</v>
      </c>
      <c r="L830" s="181">
        <f>SUM('2.CAD NCCF'!L830,'3.USD NCCF'!L830,'4.EUR NCCF'!L830,'5.GBP NCCF'!L830,'6.Other(Incld) NCCF'!L830)</f>
        <v>0</v>
      </c>
      <c r="M830" s="192">
        <f>SUM('2.CAD NCCF'!M830,'3.USD NCCF'!M830,'4.EUR NCCF'!M830,'5.GBP NCCF'!M830,'6.Other(Incld) NCCF'!M830)</f>
        <v>0</v>
      </c>
      <c r="N830" s="182">
        <f>SUM('2.CAD NCCF'!N830,'3.USD NCCF'!N830,'4.EUR NCCF'!N830,'5.GBP NCCF'!N830,'6.Other(Incld) NCCF'!N830)</f>
        <v>0</v>
      </c>
      <c r="O830" s="182">
        <f>SUM('2.CAD NCCF'!O830,'3.USD NCCF'!O830,'4.EUR NCCF'!O830,'5.GBP NCCF'!O830,'6.Other(Incld) NCCF'!O830)</f>
        <v>0</v>
      </c>
      <c r="P830" s="182">
        <f>SUM('2.CAD NCCF'!P830,'3.USD NCCF'!P830,'4.EUR NCCF'!P830,'5.GBP NCCF'!P830,'6.Other(Incld) NCCF'!P830)</f>
        <v>0</v>
      </c>
      <c r="Q830" s="182">
        <f>SUM('2.CAD NCCF'!Q830,'3.USD NCCF'!Q830,'4.EUR NCCF'!Q830,'5.GBP NCCF'!Q830,'6.Other(Incld) NCCF'!Q830)</f>
        <v>0</v>
      </c>
      <c r="R830" s="182">
        <f>SUM('2.CAD NCCF'!R830,'3.USD NCCF'!R830,'4.EUR NCCF'!R830,'5.GBP NCCF'!R830,'6.Other(Incld) NCCF'!R830)</f>
        <v>0</v>
      </c>
      <c r="S830" s="182">
        <f>SUM('2.CAD NCCF'!S830,'3.USD NCCF'!S830,'4.EUR NCCF'!S830,'5.GBP NCCF'!S830,'6.Other(Incld) NCCF'!S830)</f>
        <v>0</v>
      </c>
      <c r="T830" s="182">
        <f>SUM('2.CAD NCCF'!T830,'3.USD NCCF'!T830,'4.EUR NCCF'!T830,'5.GBP NCCF'!T830,'6.Other(Incld) NCCF'!T830)</f>
        <v>0</v>
      </c>
      <c r="U830" s="182">
        <f>SUM('2.CAD NCCF'!U830,'3.USD NCCF'!U830,'4.EUR NCCF'!U830,'5.GBP NCCF'!U830,'6.Other(Incld) NCCF'!U830)</f>
        <v>0</v>
      </c>
      <c r="V830" s="195">
        <f>SUM('2.CAD NCCF'!V830,'3.USD NCCF'!V830,'4.EUR NCCF'!V830,'5.GBP NCCF'!V830,'6.Other(Incld) NCCF'!V830)</f>
        <v>0</v>
      </c>
      <c r="W830" s="658"/>
      <c r="X830" s="72"/>
      <c r="Y830" s="367"/>
    </row>
    <row r="831" spans="2:25" s="129" customFormat="1" ht="12.75" customHeight="1" outlineLevel="1" x14ac:dyDescent="0.2">
      <c r="B831" s="256"/>
      <c r="C831" s="257"/>
      <c r="D831" s="23"/>
      <c r="E831" s="64"/>
      <c r="F831" s="433" t="s">
        <v>419</v>
      </c>
      <c r="G831" s="658"/>
      <c r="H831" s="242">
        <f>SUM('2.CAD NCCF'!H831,'3.USD NCCF'!H831,'4.EUR NCCF'!H831,'5.GBP NCCF'!H831,'6.Other(Incld) NCCF'!H831)</f>
        <v>0</v>
      </c>
      <c r="I831" s="179">
        <f>SUM('2.CAD NCCF'!I831,'3.USD NCCF'!I831,'4.EUR NCCF'!I831,'5.GBP NCCF'!I831,'6.Other(Incld) NCCF'!I831)</f>
        <v>0</v>
      </c>
      <c r="J831" s="179">
        <f>SUM('2.CAD NCCF'!J831,'3.USD NCCF'!J831,'4.EUR NCCF'!J831,'5.GBP NCCF'!J831,'6.Other(Incld) NCCF'!J831)</f>
        <v>0</v>
      </c>
      <c r="K831" s="180">
        <f>SUM('2.CAD NCCF'!K831,'3.USD NCCF'!K831,'4.EUR NCCF'!K831,'5.GBP NCCF'!K831,'6.Other(Incld) NCCF'!K831)</f>
        <v>0</v>
      </c>
      <c r="L831" s="181">
        <f>SUM('2.CAD NCCF'!L831,'3.USD NCCF'!L831,'4.EUR NCCF'!L831,'5.GBP NCCF'!L831,'6.Other(Incld) NCCF'!L831)</f>
        <v>0</v>
      </c>
      <c r="M831" s="192">
        <f>SUM('2.CAD NCCF'!M831,'3.USD NCCF'!M831,'4.EUR NCCF'!M831,'5.GBP NCCF'!M831,'6.Other(Incld) NCCF'!M831)</f>
        <v>0</v>
      </c>
      <c r="N831" s="182">
        <f>SUM('2.CAD NCCF'!N831,'3.USD NCCF'!N831,'4.EUR NCCF'!N831,'5.GBP NCCF'!N831,'6.Other(Incld) NCCF'!N831)</f>
        <v>0</v>
      </c>
      <c r="O831" s="182">
        <f>SUM('2.CAD NCCF'!O831,'3.USD NCCF'!O831,'4.EUR NCCF'!O831,'5.GBP NCCF'!O831,'6.Other(Incld) NCCF'!O831)</f>
        <v>0</v>
      </c>
      <c r="P831" s="182">
        <f>SUM('2.CAD NCCF'!P831,'3.USD NCCF'!P831,'4.EUR NCCF'!P831,'5.GBP NCCF'!P831,'6.Other(Incld) NCCF'!P831)</f>
        <v>0</v>
      </c>
      <c r="Q831" s="182">
        <f>SUM('2.CAD NCCF'!Q831,'3.USD NCCF'!Q831,'4.EUR NCCF'!Q831,'5.GBP NCCF'!Q831,'6.Other(Incld) NCCF'!Q831)</f>
        <v>0</v>
      </c>
      <c r="R831" s="182">
        <f>SUM('2.CAD NCCF'!R831,'3.USD NCCF'!R831,'4.EUR NCCF'!R831,'5.GBP NCCF'!R831,'6.Other(Incld) NCCF'!R831)</f>
        <v>0</v>
      </c>
      <c r="S831" s="182">
        <f>SUM('2.CAD NCCF'!S831,'3.USD NCCF'!S831,'4.EUR NCCF'!S831,'5.GBP NCCF'!S831,'6.Other(Incld) NCCF'!S831)</f>
        <v>0</v>
      </c>
      <c r="T831" s="182">
        <f>SUM('2.CAD NCCF'!T831,'3.USD NCCF'!T831,'4.EUR NCCF'!T831,'5.GBP NCCF'!T831,'6.Other(Incld) NCCF'!T831)</f>
        <v>0</v>
      </c>
      <c r="U831" s="182">
        <f>SUM('2.CAD NCCF'!U831,'3.USD NCCF'!U831,'4.EUR NCCF'!U831,'5.GBP NCCF'!U831,'6.Other(Incld) NCCF'!U831)</f>
        <v>0</v>
      </c>
      <c r="V831" s="195">
        <f>SUM('2.CAD NCCF'!V831,'3.USD NCCF'!V831,'4.EUR NCCF'!V831,'5.GBP NCCF'!V831,'6.Other(Incld) NCCF'!V831)</f>
        <v>0</v>
      </c>
      <c r="W831" s="658"/>
      <c r="X831" s="72"/>
      <c r="Y831" s="367"/>
    </row>
    <row r="832" spans="2:25" s="129" customFormat="1" ht="12.75" customHeight="1" outlineLevel="1" x14ac:dyDescent="0.2">
      <c r="B832" s="256"/>
      <c r="C832" s="257"/>
      <c r="D832" s="23"/>
      <c r="E832" s="64"/>
      <c r="F832" s="433" t="s">
        <v>420</v>
      </c>
      <c r="G832" s="658"/>
      <c r="H832" s="242">
        <f>SUM('2.CAD NCCF'!H832,'3.USD NCCF'!H832,'4.EUR NCCF'!H832,'5.GBP NCCF'!H832,'6.Other(Incld) NCCF'!H832)</f>
        <v>0</v>
      </c>
      <c r="I832" s="179">
        <f>SUM('2.CAD NCCF'!I832,'3.USD NCCF'!I832,'4.EUR NCCF'!I832,'5.GBP NCCF'!I832,'6.Other(Incld) NCCF'!I832)</f>
        <v>0</v>
      </c>
      <c r="J832" s="179">
        <f>SUM('2.CAD NCCF'!J832,'3.USD NCCF'!J832,'4.EUR NCCF'!J832,'5.GBP NCCF'!J832,'6.Other(Incld) NCCF'!J832)</f>
        <v>0</v>
      </c>
      <c r="K832" s="180">
        <f>SUM('2.CAD NCCF'!K832,'3.USD NCCF'!K832,'4.EUR NCCF'!K832,'5.GBP NCCF'!K832,'6.Other(Incld) NCCF'!K832)</f>
        <v>0</v>
      </c>
      <c r="L832" s="181">
        <f>SUM('2.CAD NCCF'!L832,'3.USD NCCF'!L832,'4.EUR NCCF'!L832,'5.GBP NCCF'!L832,'6.Other(Incld) NCCF'!L832)</f>
        <v>0</v>
      </c>
      <c r="M832" s="192">
        <f>SUM('2.CAD NCCF'!M832,'3.USD NCCF'!M832,'4.EUR NCCF'!M832,'5.GBP NCCF'!M832,'6.Other(Incld) NCCF'!M832)</f>
        <v>0</v>
      </c>
      <c r="N832" s="182">
        <f>SUM('2.CAD NCCF'!N832,'3.USD NCCF'!N832,'4.EUR NCCF'!N832,'5.GBP NCCF'!N832,'6.Other(Incld) NCCF'!N832)</f>
        <v>0</v>
      </c>
      <c r="O832" s="182">
        <f>SUM('2.CAD NCCF'!O832,'3.USD NCCF'!O832,'4.EUR NCCF'!O832,'5.GBP NCCF'!O832,'6.Other(Incld) NCCF'!O832)</f>
        <v>0</v>
      </c>
      <c r="P832" s="182">
        <f>SUM('2.CAD NCCF'!P832,'3.USD NCCF'!P832,'4.EUR NCCF'!P832,'5.GBP NCCF'!P832,'6.Other(Incld) NCCF'!P832)</f>
        <v>0</v>
      </c>
      <c r="Q832" s="182">
        <f>SUM('2.CAD NCCF'!Q832,'3.USD NCCF'!Q832,'4.EUR NCCF'!Q832,'5.GBP NCCF'!Q832,'6.Other(Incld) NCCF'!Q832)</f>
        <v>0</v>
      </c>
      <c r="R832" s="182">
        <f>SUM('2.CAD NCCF'!R832,'3.USD NCCF'!R832,'4.EUR NCCF'!R832,'5.GBP NCCF'!R832,'6.Other(Incld) NCCF'!R832)</f>
        <v>0</v>
      </c>
      <c r="S832" s="182">
        <f>SUM('2.CAD NCCF'!S832,'3.USD NCCF'!S832,'4.EUR NCCF'!S832,'5.GBP NCCF'!S832,'6.Other(Incld) NCCF'!S832)</f>
        <v>0</v>
      </c>
      <c r="T832" s="182">
        <f>SUM('2.CAD NCCF'!T832,'3.USD NCCF'!T832,'4.EUR NCCF'!T832,'5.GBP NCCF'!T832,'6.Other(Incld) NCCF'!T832)</f>
        <v>0</v>
      </c>
      <c r="U832" s="182">
        <f>SUM('2.CAD NCCF'!U832,'3.USD NCCF'!U832,'4.EUR NCCF'!U832,'5.GBP NCCF'!U832,'6.Other(Incld) NCCF'!U832)</f>
        <v>0</v>
      </c>
      <c r="V832" s="195">
        <f>SUM('2.CAD NCCF'!V832,'3.USD NCCF'!V832,'4.EUR NCCF'!V832,'5.GBP NCCF'!V832,'6.Other(Incld) NCCF'!V832)</f>
        <v>0</v>
      </c>
      <c r="W832" s="658"/>
      <c r="X832" s="72"/>
      <c r="Y832" s="367"/>
    </row>
    <row r="833" spans="2:25" s="129" customFormat="1" ht="12.75" customHeight="1" outlineLevel="1" x14ac:dyDescent="0.2">
      <c r="B833" s="256"/>
      <c r="C833" s="257"/>
      <c r="D833" s="23"/>
      <c r="E833" s="64"/>
      <c r="F833" s="433" t="s">
        <v>421</v>
      </c>
      <c r="G833" s="658"/>
      <c r="H833" s="242">
        <f>SUM('2.CAD NCCF'!H833,'3.USD NCCF'!H833,'4.EUR NCCF'!H833,'5.GBP NCCF'!H833,'6.Other(Incld) NCCF'!H833)</f>
        <v>0</v>
      </c>
      <c r="I833" s="179">
        <f>SUM('2.CAD NCCF'!I833,'3.USD NCCF'!I833,'4.EUR NCCF'!I833,'5.GBP NCCF'!I833,'6.Other(Incld) NCCF'!I833)</f>
        <v>0</v>
      </c>
      <c r="J833" s="179">
        <f>SUM('2.CAD NCCF'!J833,'3.USD NCCF'!J833,'4.EUR NCCF'!J833,'5.GBP NCCF'!J833,'6.Other(Incld) NCCF'!J833)</f>
        <v>0</v>
      </c>
      <c r="K833" s="180">
        <f>SUM('2.CAD NCCF'!K833,'3.USD NCCF'!K833,'4.EUR NCCF'!K833,'5.GBP NCCF'!K833,'6.Other(Incld) NCCF'!K833)</f>
        <v>0</v>
      </c>
      <c r="L833" s="181">
        <f>SUM('2.CAD NCCF'!L833,'3.USD NCCF'!L833,'4.EUR NCCF'!L833,'5.GBP NCCF'!L833,'6.Other(Incld) NCCF'!L833)</f>
        <v>0</v>
      </c>
      <c r="M833" s="192">
        <f>SUM('2.CAD NCCF'!M833,'3.USD NCCF'!M833,'4.EUR NCCF'!M833,'5.GBP NCCF'!M833,'6.Other(Incld) NCCF'!M833)</f>
        <v>0</v>
      </c>
      <c r="N833" s="182">
        <f>SUM('2.CAD NCCF'!N833,'3.USD NCCF'!N833,'4.EUR NCCF'!N833,'5.GBP NCCF'!N833,'6.Other(Incld) NCCF'!N833)</f>
        <v>0</v>
      </c>
      <c r="O833" s="182">
        <f>SUM('2.CAD NCCF'!O833,'3.USD NCCF'!O833,'4.EUR NCCF'!O833,'5.GBP NCCF'!O833,'6.Other(Incld) NCCF'!O833)</f>
        <v>0</v>
      </c>
      <c r="P833" s="182">
        <f>SUM('2.CAD NCCF'!P833,'3.USD NCCF'!P833,'4.EUR NCCF'!P833,'5.GBP NCCF'!P833,'6.Other(Incld) NCCF'!P833)</f>
        <v>0</v>
      </c>
      <c r="Q833" s="182">
        <f>SUM('2.CAD NCCF'!Q833,'3.USD NCCF'!Q833,'4.EUR NCCF'!Q833,'5.GBP NCCF'!Q833,'6.Other(Incld) NCCF'!Q833)</f>
        <v>0</v>
      </c>
      <c r="R833" s="182">
        <f>SUM('2.CAD NCCF'!R833,'3.USD NCCF'!R833,'4.EUR NCCF'!R833,'5.GBP NCCF'!R833,'6.Other(Incld) NCCF'!R833)</f>
        <v>0</v>
      </c>
      <c r="S833" s="182">
        <f>SUM('2.CAD NCCF'!S833,'3.USD NCCF'!S833,'4.EUR NCCF'!S833,'5.GBP NCCF'!S833,'6.Other(Incld) NCCF'!S833)</f>
        <v>0</v>
      </c>
      <c r="T833" s="182">
        <f>SUM('2.CAD NCCF'!T833,'3.USD NCCF'!T833,'4.EUR NCCF'!T833,'5.GBP NCCF'!T833,'6.Other(Incld) NCCF'!T833)</f>
        <v>0</v>
      </c>
      <c r="U833" s="182">
        <f>SUM('2.CAD NCCF'!U833,'3.USD NCCF'!U833,'4.EUR NCCF'!U833,'5.GBP NCCF'!U833,'6.Other(Incld) NCCF'!U833)</f>
        <v>0</v>
      </c>
      <c r="V833" s="195">
        <f>SUM('2.CAD NCCF'!V833,'3.USD NCCF'!V833,'4.EUR NCCF'!V833,'5.GBP NCCF'!V833,'6.Other(Incld) NCCF'!V833)</f>
        <v>0</v>
      </c>
      <c r="W833" s="658"/>
      <c r="X833" s="72"/>
      <c r="Y833" s="367"/>
    </row>
    <row r="834" spans="2:25" s="129" customFormat="1" ht="12.75" customHeight="1" x14ac:dyDescent="0.2">
      <c r="B834" s="256"/>
      <c r="C834" s="257"/>
      <c r="D834" s="23" t="s">
        <v>422</v>
      </c>
      <c r="E834" s="64"/>
      <c r="F834" s="590"/>
      <c r="G834" s="658"/>
      <c r="H834" s="51">
        <f t="shared" ref="H834:V834" si="186">SUBTOTAL(9,H835:H836)</f>
        <v>0</v>
      </c>
      <c r="I834" s="34">
        <f t="shared" si="186"/>
        <v>0</v>
      </c>
      <c r="J834" s="34">
        <f t="shared" si="186"/>
        <v>0</v>
      </c>
      <c r="K834" s="34">
        <f t="shared" si="186"/>
        <v>0</v>
      </c>
      <c r="L834" s="51">
        <f t="shared" si="186"/>
        <v>0</v>
      </c>
      <c r="M834" s="36">
        <f t="shared" si="186"/>
        <v>0</v>
      </c>
      <c r="N834" s="34">
        <f t="shared" si="186"/>
        <v>0</v>
      </c>
      <c r="O834" s="34">
        <f t="shared" si="186"/>
        <v>0</v>
      </c>
      <c r="P834" s="34">
        <f t="shared" si="186"/>
        <v>0</v>
      </c>
      <c r="Q834" s="34">
        <f t="shared" si="186"/>
        <v>0</v>
      </c>
      <c r="R834" s="34">
        <f t="shared" si="186"/>
        <v>0</v>
      </c>
      <c r="S834" s="34">
        <f t="shared" si="186"/>
        <v>0</v>
      </c>
      <c r="T834" s="34">
        <f t="shared" si="186"/>
        <v>0</v>
      </c>
      <c r="U834" s="34">
        <f t="shared" si="186"/>
        <v>0</v>
      </c>
      <c r="V834" s="34">
        <f t="shared" si="186"/>
        <v>0</v>
      </c>
      <c r="W834" s="658"/>
      <c r="Y834" s="426"/>
    </row>
    <row r="835" spans="2:25" s="129" customFormat="1" ht="12.75" customHeight="1" outlineLevel="1" x14ac:dyDescent="0.2">
      <c r="B835" s="256"/>
      <c r="C835" s="257"/>
      <c r="D835" s="23"/>
      <c r="E835" s="64"/>
      <c r="F835" s="433" t="s">
        <v>423</v>
      </c>
      <c r="G835" s="658"/>
      <c r="H835" s="242">
        <f>SUM('2.CAD NCCF'!H835,'3.USD NCCF'!H835,'4.EUR NCCF'!H835,'5.GBP NCCF'!H835,'6.Other(Incld) NCCF'!H835)</f>
        <v>0</v>
      </c>
      <c r="I835" s="179">
        <f>SUM('2.CAD NCCF'!I835,'3.USD NCCF'!I835,'4.EUR NCCF'!I835,'5.GBP NCCF'!I835,'6.Other(Incld) NCCF'!I835)</f>
        <v>0</v>
      </c>
      <c r="J835" s="179">
        <f>SUM('2.CAD NCCF'!J835,'3.USD NCCF'!J835,'4.EUR NCCF'!J835,'5.GBP NCCF'!J835,'6.Other(Incld) NCCF'!J835)</f>
        <v>0</v>
      </c>
      <c r="K835" s="180">
        <f>SUM('2.CAD NCCF'!K835,'3.USD NCCF'!K835,'4.EUR NCCF'!K835,'5.GBP NCCF'!K835,'6.Other(Incld) NCCF'!K835)</f>
        <v>0</v>
      </c>
      <c r="L835" s="181">
        <f>SUM('2.CAD NCCF'!L835,'3.USD NCCF'!L835,'4.EUR NCCF'!L835,'5.GBP NCCF'!L835,'6.Other(Incld) NCCF'!L835)</f>
        <v>0</v>
      </c>
      <c r="M835" s="192">
        <f>SUM('2.CAD NCCF'!M835,'3.USD NCCF'!M835,'4.EUR NCCF'!M835,'5.GBP NCCF'!M835,'6.Other(Incld) NCCF'!M835)</f>
        <v>0</v>
      </c>
      <c r="N835" s="182">
        <f>SUM('2.CAD NCCF'!N835,'3.USD NCCF'!N835,'4.EUR NCCF'!N835,'5.GBP NCCF'!N835,'6.Other(Incld) NCCF'!N835)</f>
        <v>0</v>
      </c>
      <c r="O835" s="182">
        <f>SUM('2.CAD NCCF'!O835,'3.USD NCCF'!O835,'4.EUR NCCF'!O835,'5.GBP NCCF'!O835,'6.Other(Incld) NCCF'!O835)</f>
        <v>0</v>
      </c>
      <c r="P835" s="182">
        <f>SUM('2.CAD NCCF'!P835,'3.USD NCCF'!P835,'4.EUR NCCF'!P835,'5.GBP NCCF'!P835,'6.Other(Incld) NCCF'!P835)</f>
        <v>0</v>
      </c>
      <c r="Q835" s="182">
        <f>SUM('2.CAD NCCF'!Q835,'3.USD NCCF'!Q835,'4.EUR NCCF'!Q835,'5.GBP NCCF'!Q835,'6.Other(Incld) NCCF'!Q835)</f>
        <v>0</v>
      </c>
      <c r="R835" s="182">
        <f>SUM('2.CAD NCCF'!R835,'3.USD NCCF'!R835,'4.EUR NCCF'!R835,'5.GBP NCCF'!R835,'6.Other(Incld) NCCF'!R835)</f>
        <v>0</v>
      </c>
      <c r="S835" s="182">
        <f>SUM('2.CAD NCCF'!S835,'3.USD NCCF'!S835,'4.EUR NCCF'!S835,'5.GBP NCCF'!S835,'6.Other(Incld) NCCF'!S835)</f>
        <v>0</v>
      </c>
      <c r="T835" s="182">
        <f>SUM('2.CAD NCCF'!T835,'3.USD NCCF'!T835,'4.EUR NCCF'!T835,'5.GBP NCCF'!T835,'6.Other(Incld) NCCF'!T835)</f>
        <v>0</v>
      </c>
      <c r="U835" s="182">
        <f>SUM('2.CAD NCCF'!U835,'3.USD NCCF'!U835,'4.EUR NCCF'!U835,'5.GBP NCCF'!U835,'6.Other(Incld) NCCF'!U835)</f>
        <v>0</v>
      </c>
      <c r="V835" s="195">
        <f>SUM('2.CAD NCCF'!V835,'3.USD NCCF'!V835,'4.EUR NCCF'!V835,'5.GBP NCCF'!V835,'6.Other(Incld) NCCF'!V835)</f>
        <v>0</v>
      </c>
      <c r="W835" s="658"/>
      <c r="X835" s="72"/>
      <c r="Y835" s="367"/>
    </row>
    <row r="836" spans="2:25" s="129" customFormat="1" ht="12.75" customHeight="1" outlineLevel="1" x14ac:dyDescent="0.2">
      <c r="B836" s="256"/>
      <c r="C836" s="257"/>
      <c r="D836" s="23"/>
      <c r="E836" s="64"/>
      <c r="F836" s="433" t="s">
        <v>424</v>
      </c>
      <c r="G836" s="658"/>
      <c r="H836" s="242">
        <f>SUM('2.CAD NCCF'!H836,'3.USD NCCF'!H836,'4.EUR NCCF'!H836,'5.GBP NCCF'!H836,'6.Other(Incld) NCCF'!H836)</f>
        <v>0</v>
      </c>
      <c r="I836" s="179">
        <f>SUM('2.CAD NCCF'!I836,'3.USD NCCF'!I836,'4.EUR NCCF'!I836,'5.GBP NCCF'!I836,'6.Other(Incld) NCCF'!I836)</f>
        <v>0</v>
      </c>
      <c r="J836" s="179">
        <f>SUM('2.CAD NCCF'!J836,'3.USD NCCF'!J836,'4.EUR NCCF'!J836,'5.GBP NCCF'!J836,'6.Other(Incld) NCCF'!J836)</f>
        <v>0</v>
      </c>
      <c r="K836" s="180">
        <f>SUM('2.CAD NCCF'!K836,'3.USD NCCF'!K836,'4.EUR NCCF'!K836,'5.GBP NCCF'!K836,'6.Other(Incld) NCCF'!K836)</f>
        <v>0</v>
      </c>
      <c r="L836" s="181">
        <f>SUM('2.CAD NCCF'!L836,'3.USD NCCF'!L836,'4.EUR NCCF'!L836,'5.GBP NCCF'!L836,'6.Other(Incld) NCCF'!L836)</f>
        <v>0</v>
      </c>
      <c r="M836" s="192">
        <f>SUM('2.CAD NCCF'!M836,'3.USD NCCF'!M836,'4.EUR NCCF'!M836,'5.GBP NCCF'!M836,'6.Other(Incld) NCCF'!M836)</f>
        <v>0</v>
      </c>
      <c r="N836" s="182">
        <f>SUM('2.CAD NCCF'!N836,'3.USD NCCF'!N836,'4.EUR NCCF'!N836,'5.GBP NCCF'!N836,'6.Other(Incld) NCCF'!N836)</f>
        <v>0</v>
      </c>
      <c r="O836" s="182">
        <f>SUM('2.CAD NCCF'!O836,'3.USD NCCF'!O836,'4.EUR NCCF'!O836,'5.GBP NCCF'!O836,'6.Other(Incld) NCCF'!O836)</f>
        <v>0</v>
      </c>
      <c r="P836" s="182">
        <f>SUM('2.CAD NCCF'!P836,'3.USD NCCF'!P836,'4.EUR NCCF'!P836,'5.GBP NCCF'!P836,'6.Other(Incld) NCCF'!P836)</f>
        <v>0</v>
      </c>
      <c r="Q836" s="182">
        <f>SUM('2.CAD NCCF'!Q836,'3.USD NCCF'!Q836,'4.EUR NCCF'!Q836,'5.GBP NCCF'!Q836,'6.Other(Incld) NCCF'!Q836)</f>
        <v>0</v>
      </c>
      <c r="R836" s="182">
        <f>SUM('2.CAD NCCF'!R836,'3.USD NCCF'!R836,'4.EUR NCCF'!R836,'5.GBP NCCF'!R836,'6.Other(Incld) NCCF'!R836)</f>
        <v>0</v>
      </c>
      <c r="S836" s="182">
        <f>SUM('2.CAD NCCF'!S836,'3.USD NCCF'!S836,'4.EUR NCCF'!S836,'5.GBP NCCF'!S836,'6.Other(Incld) NCCF'!S836)</f>
        <v>0</v>
      </c>
      <c r="T836" s="182">
        <f>SUM('2.CAD NCCF'!T836,'3.USD NCCF'!T836,'4.EUR NCCF'!T836,'5.GBP NCCF'!T836,'6.Other(Incld) NCCF'!T836)</f>
        <v>0</v>
      </c>
      <c r="U836" s="182">
        <f>SUM('2.CAD NCCF'!U836,'3.USD NCCF'!U836,'4.EUR NCCF'!U836,'5.GBP NCCF'!U836,'6.Other(Incld) NCCF'!U836)</f>
        <v>0</v>
      </c>
      <c r="V836" s="195">
        <f>SUM('2.CAD NCCF'!V836,'3.USD NCCF'!V836,'4.EUR NCCF'!V836,'5.GBP NCCF'!V836,'6.Other(Incld) NCCF'!V836)</f>
        <v>0</v>
      </c>
      <c r="W836" s="658"/>
      <c r="X836" s="72"/>
      <c r="Y836" s="367"/>
    </row>
    <row r="837" spans="2:25" s="129" customFormat="1" ht="12.75" customHeight="1" x14ac:dyDescent="0.2">
      <c r="B837" s="256"/>
      <c r="C837" s="257"/>
      <c r="D837" s="23" t="s">
        <v>425</v>
      </c>
      <c r="E837" s="24"/>
      <c r="F837" s="599"/>
      <c r="G837" s="658"/>
      <c r="H837" s="51">
        <f t="shared" ref="H837:V837" si="187">SUBTOTAL(9,H838:H842)</f>
        <v>0</v>
      </c>
      <c r="I837" s="34">
        <f t="shared" si="187"/>
        <v>0</v>
      </c>
      <c r="J837" s="34">
        <f t="shared" si="187"/>
        <v>0</v>
      </c>
      <c r="K837" s="34">
        <f t="shared" si="187"/>
        <v>0</v>
      </c>
      <c r="L837" s="51">
        <f t="shared" si="187"/>
        <v>0</v>
      </c>
      <c r="M837" s="36">
        <f t="shared" si="187"/>
        <v>0</v>
      </c>
      <c r="N837" s="34">
        <f t="shared" si="187"/>
        <v>0</v>
      </c>
      <c r="O837" s="34">
        <f t="shared" si="187"/>
        <v>0</v>
      </c>
      <c r="P837" s="34">
        <f t="shared" si="187"/>
        <v>0</v>
      </c>
      <c r="Q837" s="34">
        <f t="shared" si="187"/>
        <v>0</v>
      </c>
      <c r="R837" s="34">
        <f t="shared" si="187"/>
        <v>0</v>
      </c>
      <c r="S837" s="34">
        <f t="shared" si="187"/>
        <v>0</v>
      </c>
      <c r="T837" s="34">
        <f t="shared" si="187"/>
        <v>0</v>
      </c>
      <c r="U837" s="34">
        <f t="shared" si="187"/>
        <v>0</v>
      </c>
      <c r="V837" s="34">
        <f t="shared" si="187"/>
        <v>0</v>
      </c>
      <c r="W837" s="658"/>
      <c r="Y837" s="426"/>
    </row>
    <row r="838" spans="2:25" s="129" customFormat="1" ht="12.75" customHeight="1" outlineLevel="1" x14ac:dyDescent="0.2">
      <c r="B838" s="256"/>
      <c r="C838" s="257"/>
      <c r="D838" s="23"/>
      <c r="E838" s="64"/>
      <c r="F838" s="433" t="s">
        <v>426</v>
      </c>
      <c r="G838" s="658"/>
      <c r="H838" s="242">
        <f>SUM('2.CAD NCCF'!H838,'3.USD NCCF'!H838,'4.EUR NCCF'!H838,'5.GBP NCCF'!H838,'6.Other(Incld) NCCF'!H838)</f>
        <v>0</v>
      </c>
      <c r="I838" s="179">
        <f>SUM('2.CAD NCCF'!I838,'3.USD NCCF'!I838,'4.EUR NCCF'!I838,'5.GBP NCCF'!I838,'6.Other(Incld) NCCF'!I838)</f>
        <v>0</v>
      </c>
      <c r="J838" s="179">
        <f>SUM('2.CAD NCCF'!J838,'3.USD NCCF'!J838,'4.EUR NCCF'!J838,'5.GBP NCCF'!J838,'6.Other(Incld) NCCF'!J838)</f>
        <v>0</v>
      </c>
      <c r="K838" s="180">
        <f>SUM('2.CAD NCCF'!K838,'3.USD NCCF'!K838,'4.EUR NCCF'!K838,'5.GBP NCCF'!K838,'6.Other(Incld) NCCF'!K838)</f>
        <v>0</v>
      </c>
      <c r="L838" s="181">
        <f>SUM('2.CAD NCCF'!L838,'3.USD NCCF'!L838,'4.EUR NCCF'!L838,'5.GBP NCCF'!L838,'6.Other(Incld) NCCF'!L838)</f>
        <v>0</v>
      </c>
      <c r="M838" s="192">
        <f>SUM('2.CAD NCCF'!M838,'3.USD NCCF'!M838,'4.EUR NCCF'!M838,'5.GBP NCCF'!M838,'6.Other(Incld) NCCF'!M838)</f>
        <v>0</v>
      </c>
      <c r="N838" s="182">
        <f>SUM('2.CAD NCCF'!N838,'3.USD NCCF'!N838,'4.EUR NCCF'!N838,'5.GBP NCCF'!N838,'6.Other(Incld) NCCF'!N838)</f>
        <v>0</v>
      </c>
      <c r="O838" s="182">
        <f>SUM('2.CAD NCCF'!O838,'3.USD NCCF'!O838,'4.EUR NCCF'!O838,'5.GBP NCCF'!O838,'6.Other(Incld) NCCF'!O838)</f>
        <v>0</v>
      </c>
      <c r="P838" s="182">
        <f>SUM('2.CAD NCCF'!P838,'3.USD NCCF'!P838,'4.EUR NCCF'!P838,'5.GBP NCCF'!P838,'6.Other(Incld) NCCF'!P838)</f>
        <v>0</v>
      </c>
      <c r="Q838" s="182">
        <f>SUM('2.CAD NCCF'!Q838,'3.USD NCCF'!Q838,'4.EUR NCCF'!Q838,'5.GBP NCCF'!Q838,'6.Other(Incld) NCCF'!Q838)</f>
        <v>0</v>
      </c>
      <c r="R838" s="182">
        <f>SUM('2.CAD NCCF'!R838,'3.USD NCCF'!R838,'4.EUR NCCF'!R838,'5.GBP NCCF'!R838,'6.Other(Incld) NCCF'!R838)</f>
        <v>0</v>
      </c>
      <c r="S838" s="182">
        <f>SUM('2.CAD NCCF'!S838,'3.USD NCCF'!S838,'4.EUR NCCF'!S838,'5.GBP NCCF'!S838,'6.Other(Incld) NCCF'!S838)</f>
        <v>0</v>
      </c>
      <c r="T838" s="182">
        <f>SUM('2.CAD NCCF'!T838,'3.USD NCCF'!T838,'4.EUR NCCF'!T838,'5.GBP NCCF'!T838,'6.Other(Incld) NCCF'!T838)</f>
        <v>0</v>
      </c>
      <c r="U838" s="182">
        <f>SUM('2.CAD NCCF'!U838,'3.USD NCCF'!U838,'4.EUR NCCF'!U838,'5.GBP NCCF'!U838,'6.Other(Incld) NCCF'!U838)</f>
        <v>0</v>
      </c>
      <c r="V838" s="195">
        <f>SUM('2.CAD NCCF'!V838,'3.USD NCCF'!V838,'4.EUR NCCF'!V838,'5.GBP NCCF'!V838,'6.Other(Incld) NCCF'!V838)</f>
        <v>0</v>
      </c>
      <c r="W838" s="658"/>
      <c r="X838" s="72"/>
      <c r="Y838" s="367"/>
    </row>
    <row r="839" spans="2:25" s="129" customFormat="1" ht="12.75" customHeight="1" outlineLevel="1" x14ac:dyDescent="0.2">
      <c r="B839" s="256"/>
      <c r="C839" s="257"/>
      <c r="D839" s="23"/>
      <c r="E839" s="64"/>
      <c r="F839" s="433" t="s">
        <v>427</v>
      </c>
      <c r="G839" s="658"/>
      <c r="H839" s="242">
        <f>SUM('2.CAD NCCF'!H839,'3.USD NCCF'!H839,'4.EUR NCCF'!H839,'5.GBP NCCF'!H839,'6.Other(Incld) NCCF'!H839)</f>
        <v>0</v>
      </c>
      <c r="I839" s="179">
        <f>SUM('2.CAD NCCF'!I839,'3.USD NCCF'!I839,'4.EUR NCCF'!I839,'5.GBP NCCF'!I839,'6.Other(Incld) NCCF'!I839)</f>
        <v>0</v>
      </c>
      <c r="J839" s="179">
        <f>SUM('2.CAD NCCF'!J839,'3.USD NCCF'!J839,'4.EUR NCCF'!J839,'5.GBP NCCF'!J839,'6.Other(Incld) NCCF'!J839)</f>
        <v>0</v>
      </c>
      <c r="K839" s="180">
        <f>SUM('2.CAD NCCF'!K839,'3.USD NCCF'!K839,'4.EUR NCCF'!K839,'5.GBP NCCF'!K839,'6.Other(Incld) NCCF'!K839)</f>
        <v>0</v>
      </c>
      <c r="L839" s="181">
        <f>SUM('2.CAD NCCF'!L839,'3.USD NCCF'!L839,'4.EUR NCCF'!L839,'5.GBP NCCF'!L839,'6.Other(Incld) NCCF'!L839)</f>
        <v>0</v>
      </c>
      <c r="M839" s="192">
        <f>SUM('2.CAD NCCF'!M839,'3.USD NCCF'!M839,'4.EUR NCCF'!M839,'5.GBP NCCF'!M839,'6.Other(Incld) NCCF'!M839)</f>
        <v>0</v>
      </c>
      <c r="N839" s="182">
        <f>SUM('2.CAD NCCF'!N839,'3.USD NCCF'!N839,'4.EUR NCCF'!N839,'5.GBP NCCF'!N839,'6.Other(Incld) NCCF'!N839)</f>
        <v>0</v>
      </c>
      <c r="O839" s="182">
        <f>SUM('2.CAD NCCF'!O839,'3.USD NCCF'!O839,'4.EUR NCCF'!O839,'5.GBP NCCF'!O839,'6.Other(Incld) NCCF'!O839)</f>
        <v>0</v>
      </c>
      <c r="P839" s="182">
        <f>SUM('2.CAD NCCF'!P839,'3.USD NCCF'!P839,'4.EUR NCCF'!P839,'5.GBP NCCF'!P839,'6.Other(Incld) NCCF'!P839)</f>
        <v>0</v>
      </c>
      <c r="Q839" s="182">
        <f>SUM('2.CAD NCCF'!Q839,'3.USD NCCF'!Q839,'4.EUR NCCF'!Q839,'5.GBP NCCF'!Q839,'6.Other(Incld) NCCF'!Q839)</f>
        <v>0</v>
      </c>
      <c r="R839" s="182">
        <f>SUM('2.CAD NCCF'!R839,'3.USD NCCF'!R839,'4.EUR NCCF'!R839,'5.GBP NCCF'!R839,'6.Other(Incld) NCCF'!R839)</f>
        <v>0</v>
      </c>
      <c r="S839" s="182">
        <f>SUM('2.CAD NCCF'!S839,'3.USD NCCF'!S839,'4.EUR NCCF'!S839,'5.GBP NCCF'!S839,'6.Other(Incld) NCCF'!S839)</f>
        <v>0</v>
      </c>
      <c r="T839" s="182">
        <f>SUM('2.CAD NCCF'!T839,'3.USD NCCF'!T839,'4.EUR NCCF'!T839,'5.GBP NCCF'!T839,'6.Other(Incld) NCCF'!T839)</f>
        <v>0</v>
      </c>
      <c r="U839" s="182">
        <f>SUM('2.CAD NCCF'!U839,'3.USD NCCF'!U839,'4.EUR NCCF'!U839,'5.GBP NCCF'!U839,'6.Other(Incld) NCCF'!U839)</f>
        <v>0</v>
      </c>
      <c r="V839" s="195">
        <f>SUM('2.CAD NCCF'!V839,'3.USD NCCF'!V839,'4.EUR NCCF'!V839,'5.GBP NCCF'!V839,'6.Other(Incld) NCCF'!V839)</f>
        <v>0</v>
      </c>
      <c r="W839" s="658"/>
      <c r="X839" s="72"/>
      <c r="Y839" s="367"/>
    </row>
    <row r="840" spans="2:25" s="129" customFormat="1" ht="12.75" customHeight="1" outlineLevel="1" x14ac:dyDescent="0.2">
      <c r="B840" s="256"/>
      <c r="C840" s="257"/>
      <c r="D840" s="23"/>
      <c r="E840" s="64"/>
      <c r="F840" s="433" t="s">
        <v>428</v>
      </c>
      <c r="G840" s="658"/>
      <c r="H840" s="242">
        <f>SUM('2.CAD NCCF'!H840,'3.USD NCCF'!H840,'4.EUR NCCF'!H840,'5.GBP NCCF'!H840,'6.Other(Incld) NCCF'!H840)</f>
        <v>0</v>
      </c>
      <c r="I840" s="179">
        <f>SUM('2.CAD NCCF'!I840,'3.USD NCCF'!I840,'4.EUR NCCF'!I840,'5.GBP NCCF'!I840,'6.Other(Incld) NCCF'!I840)</f>
        <v>0</v>
      </c>
      <c r="J840" s="179">
        <f>SUM('2.CAD NCCF'!J840,'3.USD NCCF'!J840,'4.EUR NCCF'!J840,'5.GBP NCCF'!J840,'6.Other(Incld) NCCF'!J840)</f>
        <v>0</v>
      </c>
      <c r="K840" s="180">
        <f>SUM('2.CAD NCCF'!K840,'3.USD NCCF'!K840,'4.EUR NCCF'!K840,'5.GBP NCCF'!K840,'6.Other(Incld) NCCF'!K840)</f>
        <v>0</v>
      </c>
      <c r="L840" s="181">
        <f>SUM('2.CAD NCCF'!L840,'3.USD NCCF'!L840,'4.EUR NCCF'!L840,'5.GBP NCCF'!L840,'6.Other(Incld) NCCF'!L840)</f>
        <v>0</v>
      </c>
      <c r="M840" s="192">
        <f>SUM('2.CAD NCCF'!M840,'3.USD NCCF'!M840,'4.EUR NCCF'!M840,'5.GBP NCCF'!M840,'6.Other(Incld) NCCF'!M840)</f>
        <v>0</v>
      </c>
      <c r="N840" s="182">
        <f>SUM('2.CAD NCCF'!N840,'3.USD NCCF'!N840,'4.EUR NCCF'!N840,'5.GBP NCCF'!N840,'6.Other(Incld) NCCF'!N840)</f>
        <v>0</v>
      </c>
      <c r="O840" s="182">
        <f>SUM('2.CAD NCCF'!O840,'3.USD NCCF'!O840,'4.EUR NCCF'!O840,'5.GBP NCCF'!O840,'6.Other(Incld) NCCF'!O840)</f>
        <v>0</v>
      </c>
      <c r="P840" s="182">
        <f>SUM('2.CAD NCCF'!P840,'3.USD NCCF'!P840,'4.EUR NCCF'!P840,'5.GBP NCCF'!P840,'6.Other(Incld) NCCF'!P840)</f>
        <v>0</v>
      </c>
      <c r="Q840" s="182">
        <f>SUM('2.CAD NCCF'!Q840,'3.USD NCCF'!Q840,'4.EUR NCCF'!Q840,'5.GBP NCCF'!Q840,'6.Other(Incld) NCCF'!Q840)</f>
        <v>0</v>
      </c>
      <c r="R840" s="182">
        <f>SUM('2.CAD NCCF'!R840,'3.USD NCCF'!R840,'4.EUR NCCF'!R840,'5.GBP NCCF'!R840,'6.Other(Incld) NCCF'!R840)</f>
        <v>0</v>
      </c>
      <c r="S840" s="182">
        <f>SUM('2.CAD NCCF'!S840,'3.USD NCCF'!S840,'4.EUR NCCF'!S840,'5.GBP NCCF'!S840,'6.Other(Incld) NCCF'!S840)</f>
        <v>0</v>
      </c>
      <c r="T840" s="182">
        <f>SUM('2.CAD NCCF'!T840,'3.USD NCCF'!T840,'4.EUR NCCF'!T840,'5.GBP NCCF'!T840,'6.Other(Incld) NCCF'!T840)</f>
        <v>0</v>
      </c>
      <c r="U840" s="182">
        <f>SUM('2.CAD NCCF'!U840,'3.USD NCCF'!U840,'4.EUR NCCF'!U840,'5.GBP NCCF'!U840,'6.Other(Incld) NCCF'!U840)</f>
        <v>0</v>
      </c>
      <c r="V840" s="195">
        <f>SUM('2.CAD NCCF'!V840,'3.USD NCCF'!V840,'4.EUR NCCF'!V840,'5.GBP NCCF'!V840,'6.Other(Incld) NCCF'!V840)</f>
        <v>0</v>
      </c>
      <c r="W840" s="658"/>
      <c r="X840" s="72"/>
      <c r="Y840" s="367"/>
    </row>
    <row r="841" spans="2:25" s="129" customFormat="1" ht="12.75" customHeight="1" outlineLevel="1" x14ac:dyDescent="0.2">
      <c r="B841" s="256"/>
      <c r="C841" s="257"/>
      <c r="D841" s="23"/>
      <c r="E841" s="64"/>
      <c r="F841" s="433" t="s">
        <v>429</v>
      </c>
      <c r="G841" s="658"/>
      <c r="H841" s="242">
        <f>SUM('2.CAD NCCF'!H841,'3.USD NCCF'!H841,'4.EUR NCCF'!H841,'5.GBP NCCF'!H841,'6.Other(Incld) NCCF'!H841)</f>
        <v>0</v>
      </c>
      <c r="I841" s="179">
        <f>SUM('2.CAD NCCF'!I841,'3.USD NCCF'!I841,'4.EUR NCCF'!I841,'5.GBP NCCF'!I841,'6.Other(Incld) NCCF'!I841)</f>
        <v>0</v>
      </c>
      <c r="J841" s="179">
        <f>SUM('2.CAD NCCF'!J841,'3.USD NCCF'!J841,'4.EUR NCCF'!J841,'5.GBP NCCF'!J841,'6.Other(Incld) NCCF'!J841)</f>
        <v>0</v>
      </c>
      <c r="K841" s="180">
        <f>SUM('2.CAD NCCF'!K841,'3.USD NCCF'!K841,'4.EUR NCCF'!K841,'5.GBP NCCF'!K841,'6.Other(Incld) NCCF'!K841)</f>
        <v>0</v>
      </c>
      <c r="L841" s="181">
        <f>SUM('2.CAD NCCF'!L841,'3.USD NCCF'!L841,'4.EUR NCCF'!L841,'5.GBP NCCF'!L841,'6.Other(Incld) NCCF'!L841)</f>
        <v>0</v>
      </c>
      <c r="M841" s="192">
        <f>SUM('2.CAD NCCF'!M841,'3.USD NCCF'!M841,'4.EUR NCCF'!M841,'5.GBP NCCF'!M841,'6.Other(Incld) NCCF'!M841)</f>
        <v>0</v>
      </c>
      <c r="N841" s="182">
        <f>SUM('2.CAD NCCF'!N841,'3.USD NCCF'!N841,'4.EUR NCCF'!N841,'5.GBP NCCF'!N841,'6.Other(Incld) NCCF'!N841)</f>
        <v>0</v>
      </c>
      <c r="O841" s="182">
        <f>SUM('2.CAD NCCF'!O841,'3.USD NCCF'!O841,'4.EUR NCCF'!O841,'5.GBP NCCF'!O841,'6.Other(Incld) NCCF'!O841)</f>
        <v>0</v>
      </c>
      <c r="P841" s="182">
        <f>SUM('2.CAD NCCF'!P841,'3.USD NCCF'!P841,'4.EUR NCCF'!P841,'5.GBP NCCF'!P841,'6.Other(Incld) NCCF'!P841)</f>
        <v>0</v>
      </c>
      <c r="Q841" s="182">
        <f>SUM('2.CAD NCCF'!Q841,'3.USD NCCF'!Q841,'4.EUR NCCF'!Q841,'5.GBP NCCF'!Q841,'6.Other(Incld) NCCF'!Q841)</f>
        <v>0</v>
      </c>
      <c r="R841" s="182">
        <f>SUM('2.CAD NCCF'!R841,'3.USD NCCF'!R841,'4.EUR NCCF'!R841,'5.GBP NCCF'!R841,'6.Other(Incld) NCCF'!R841)</f>
        <v>0</v>
      </c>
      <c r="S841" s="182">
        <f>SUM('2.CAD NCCF'!S841,'3.USD NCCF'!S841,'4.EUR NCCF'!S841,'5.GBP NCCF'!S841,'6.Other(Incld) NCCF'!S841)</f>
        <v>0</v>
      </c>
      <c r="T841" s="182">
        <f>SUM('2.CAD NCCF'!T841,'3.USD NCCF'!T841,'4.EUR NCCF'!T841,'5.GBP NCCF'!T841,'6.Other(Incld) NCCF'!T841)</f>
        <v>0</v>
      </c>
      <c r="U841" s="182">
        <f>SUM('2.CAD NCCF'!U841,'3.USD NCCF'!U841,'4.EUR NCCF'!U841,'5.GBP NCCF'!U841,'6.Other(Incld) NCCF'!U841)</f>
        <v>0</v>
      </c>
      <c r="V841" s="195">
        <f>SUM('2.CAD NCCF'!V841,'3.USD NCCF'!V841,'4.EUR NCCF'!V841,'5.GBP NCCF'!V841,'6.Other(Incld) NCCF'!V841)</f>
        <v>0</v>
      </c>
      <c r="W841" s="658"/>
      <c r="X841" s="72"/>
      <c r="Y841" s="367"/>
    </row>
    <row r="842" spans="2:25" s="129" customFormat="1" ht="12.75" customHeight="1" outlineLevel="1" x14ac:dyDescent="0.2">
      <c r="B842" s="256"/>
      <c r="C842" s="257"/>
      <c r="D842" s="23"/>
      <c r="E842" s="64"/>
      <c r="F842" s="433" t="s">
        <v>430</v>
      </c>
      <c r="G842" s="658"/>
      <c r="H842" s="242">
        <f>SUM('2.CAD NCCF'!H842,'3.USD NCCF'!H842,'4.EUR NCCF'!H842,'5.GBP NCCF'!H842,'6.Other(Incld) NCCF'!H842)</f>
        <v>0</v>
      </c>
      <c r="I842" s="179">
        <f>SUM('2.CAD NCCF'!I842,'3.USD NCCF'!I842,'4.EUR NCCF'!I842,'5.GBP NCCF'!I842,'6.Other(Incld) NCCF'!I842)</f>
        <v>0</v>
      </c>
      <c r="J842" s="179">
        <f>SUM('2.CAD NCCF'!J842,'3.USD NCCF'!J842,'4.EUR NCCF'!J842,'5.GBP NCCF'!J842,'6.Other(Incld) NCCF'!J842)</f>
        <v>0</v>
      </c>
      <c r="K842" s="180">
        <f>SUM('2.CAD NCCF'!K842,'3.USD NCCF'!K842,'4.EUR NCCF'!K842,'5.GBP NCCF'!K842,'6.Other(Incld) NCCF'!K842)</f>
        <v>0</v>
      </c>
      <c r="L842" s="181">
        <f>SUM('2.CAD NCCF'!L842,'3.USD NCCF'!L842,'4.EUR NCCF'!L842,'5.GBP NCCF'!L842,'6.Other(Incld) NCCF'!L842)</f>
        <v>0</v>
      </c>
      <c r="M842" s="192">
        <f>SUM('2.CAD NCCF'!M842,'3.USD NCCF'!M842,'4.EUR NCCF'!M842,'5.GBP NCCF'!M842,'6.Other(Incld) NCCF'!M842)</f>
        <v>0</v>
      </c>
      <c r="N842" s="182">
        <f>SUM('2.CAD NCCF'!N842,'3.USD NCCF'!N842,'4.EUR NCCF'!N842,'5.GBP NCCF'!N842,'6.Other(Incld) NCCF'!N842)</f>
        <v>0</v>
      </c>
      <c r="O842" s="182">
        <f>SUM('2.CAD NCCF'!O842,'3.USD NCCF'!O842,'4.EUR NCCF'!O842,'5.GBP NCCF'!O842,'6.Other(Incld) NCCF'!O842)</f>
        <v>0</v>
      </c>
      <c r="P842" s="182">
        <f>SUM('2.CAD NCCF'!P842,'3.USD NCCF'!P842,'4.EUR NCCF'!P842,'5.GBP NCCF'!P842,'6.Other(Incld) NCCF'!P842)</f>
        <v>0</v>
      </c>
      <c r="Q842" s="182">
        <f>SUM('2.CAD NCCF'!Q842,'3.USD NCCF'!Q842,'4.EUR NCCF'!Q842,'5.GBP NCCF'!Q842,'6.Other(Incld) NCCF'!Q842)</f>
        <v>0</v>
      </c>
      <c r="R842" s="182">
        <f>SUM('2.CAD NCCF'!R842,'3.USD NCCF'!R842,'4.EUR NCCF'!R842,'5.GBP NCCF'!R842,'6.Other(Incld) NCCF'!R842)</f>
        <v>0</v>
      </c>
      <c r="S842" s="182">
        <f>SUM('2.CAD NCCF'!S842,'3.USD NCCF'!S842,'4.EUR NCCF'!S842,'5.GBP NCCF'!S842,'6.Other(Incld) NCCF'!S842)</f>
        <v>0</v>
      </c>
      <c r="T842" s="182">
        <f>SUM('2.CAD NCCF'!T842,'3.USD NCCF'!T842,'4.EUR NCCF'!T842,'5.GBP NCCF'!T842,'6.Other(Incld) NCCF'!T842)</f>
        <v>0</v>
      </c>
      <c r="U842" s="182">
        <f>SUM('2.CAD NCCF'!U842,'3.USD NCCF'!U842,'4.EUR NCCF'!U842,'5.GBP NCCF'!U842,'6.Other(Incld) NCCF'!U842)</f>
        <v>0</v>
      </c>
      <c r="V842" s="195">
        <f>SUM('2.CAD NCCF'!V842,'3.USD NCCF'!V842,'4.EUR NCCF'!V842,'5.GBP NCCF'!V842,'6.Other(Incld) NCCF'!V842)</f>
        <v>0</v>
      </c>
      <c r="W842" s="658"/>
      <c r="X842" s="72"/>
      <c r="Y842" s="367"/>
    </row>
    <row r="843" spans="2:25" s="129" customFormat="1" ht="12.75" customHeight="1" x14ac:dyDescent="0.2">
      <c r="B843" s="256"/>
      <c r="C843" s="257"/>
      <c r="D843" s="23" t="s">
        <v>431</v>
      </c>
      <c r="E843" s="23"/>
      <c r="F843" s="591"/>
      <c r="G843" s="658"/>
      <c r="H843" s="51">
        <f t="shared" ref="H843:V843" si="188">SUBTOTAL(9,H844:H848)</f>
        <v>0</v>
      </c>
      <c r="I843" s="34">
        <f t="shared" si="188"/>
        <v>0</v>
      </c>
      <c r="J843" s="34">
        <f t="shared" si="188"/>
        <v>0</v>
      </c>
      <c r="K843" s="34">
        <f t="shared" si="188"/>
        <v>0</v>
      </c>
      <c r="L843" s="51">
        <f t="shared" si="188"/>
        <v>0</v>
      </c>
      <c r="M843" s="36">
        <f t="shared" si="188"/>
        <v>0</v>
      </c>
      <c r="N843" s="34">
        <f t="shared" si="188"/>
        <v>0</v>
      </c>
      <c r="O843" s="34">
        <f t="shared" si="188"/>
        <v>0</v>
      </c>
      <c r="P843" s="34">
        <f t="shared" si="188"/>
        <v>0</v>
      </c>
      <c r="Q843" s="34">
        <f t="shared" si="188"/>
        <v>0</v>
      </c>
      <c r="R843" s="34">
        <f t="shared" si="188"/>
        <v>0</v>
      </c>
      <c r="S843" s="34">
        <f t="shared" si="188"/>
        <v>0</v>
      </c>
      <c r="T843" s="34">
        <f t="shared" si="188"/>
        <v>0</v>
      </c>
      <c r="U843" s="34">
        <f t="shared" si="188"/>
        <v>0</v>
      </c>
      <c r="V843" s="34">
        <f t="shared" si="188"/>
        <v>0</v>
      </c>
      <c r="W843" s="658"/>
      <c r="Y843" s="426"/>
    </row>
    <row r="844" spans="2:25" s="129" customFormat="1" ht="12.75" customHeight="1" outlineLevel="1" x14ac:dyDescent="0.2">
      <c r="B844" s="256"/>
      <c r="C844" s="257"/>
      <c r="D844" s="23"/>
      <c r="E844" s="64"/>
      <c r="F844" s="433" t="s">
        <v>432</v>
      </c>
      <c r="G844" s="658"/>
      <c r="H844" s="242">
        <f>SUM('2.CAD NCCF'!H844,'3.USD NCCF'!H844,'4.EUR NCCF'!H844,'5.GBP NCCF'!H844,'6.Other(Incld) NCCF'!H844)</f>
        <v>0</v>
      </c>
      <c r="I844" s="179">
        <f>SUM('2.CAD NCCF'!I844,'3.USD NCCF'!I844,'4.EUR NCCF'!I844,'5.GBP NCCF'!I844,'6.Other(Incld) NCCF'!I844)</f>
        <v>0</v>
      </c>
      <c r="J844" s="179">
        <f>SUM('2.CAD NCCF'!J844,'3.USD NCCF'!J844,'4.EUR NCCF'!J844,'5.GBP NCCF'!J844,'6.Other(Incld) NCCF'!J844)</f>
        <v>0</v>
      </c>
      <c r="K844" s="180">
        <f>SUM('2.CAD NCCF'!K844,'3.USD NCCF'!K844,'4.EUR NCCF'!K844,'5.GBP NCCF'!K844,'6.Other(Incld) NCCF'!K844)</f>
        <v>0</v>
      </c>
      <c r="L844" s="181">
        <f>SUM('2.CAD NCCF'!L844,'3.USD NCCF'!L844,'4.EUR NCCF'!L844,'5.GBP NCCF'!L844,'6.Other(Incld) NCCF'!L844)</f>
        <v>0</v>
      </c>
      <c r="M844" s="192">
        <f>SUM('2.CAD NCCF'!M844,'3.USD NCCF'!M844,'4.EUR NCCF'!M844,'5.GBP NCCF'!M844,'6.Other(Incld) NCCF'!M844)</f>
        <v>0</v>
      </c>
      <c r="N844" s="182">
        <f>SUM('2.CAD NCCF'!N844,'3.USD NCCF'!N844,'4.EUR NCCF'!N844,'5.GBP NCCF'!N844,'6.Other(Incld) NCCF'!N844)</f>
        <v>0</v>
      </c>
      <c r="O844" s="182">
        <f>SUM('2.CAD NCCF'!O844,'3.USD NCCF'!O844,'4.EUR NCCF'!O844,'5.GBP NCCF'!O844,'6.Other(Incld) NCCF'!O844)</f>
        <v>0</v>
      </c>
      <c r="P844" s="182">
        <f>SUM('2.CAD NCCF'!P844,'3.USD NCCF'!P844,'4.EUR NCCF'!P844,'5.GBP NCCF'!P844,'6.Other(Incld) NCCF'!P844)</f>
        <v>0</v>
      </c>
      <c r="Q844" s="182">
        <f>SUM('2.CAD NCCF'!Q844,'3.USD NCCF'!Q844,'4.EUR NCCF'!Q844,'5.GBP NCCF'!Q844,'6.Other(Incld) NCCF'!Q844)</f>
        <v>0</v>
      </c>
      <c r="R844" s="182">
        <f>SUM('2.CAD NCCF'!R844,'3.USD NCCF'!R844,'4.EUR NCCF'!R844,'5.GBP NCCF'!R844,'6.Other(Incld) NCCF'!R844)</f>
        <v>0</v>
      </c>
      <c r="S844" s="182">
        <f>SUM('2.CAD NCCF'!S844,'3.USD NCCF'!S844,'4.EUR NCCF'!S844,'5.GBP NCCF'!S844,'6.Other(Incld) NCCF'!S844)</f>
        <v>0</v>
      </c>
      <c r="T844" s="182">
        <f>SUM('2.CAD NCCF'!T844,'3.USD NCCF'!T844,'4.EUR NCCF'!T844,'5.GBP NCCF'!T844,'6.Other(Incld) NCCF'!T844)</f>
        <v>0</v>
      </c>
      <c r="U844" s="182">
        <f>SUM('2.CAD NCCF'!U844,'3.USD NCCF'!U844,'4.EUR NCCF'!U844,'5.GBP NCCF'!U844,'6.Other(Incld) NCCF'!U844)</f>
        <v>0</v>
      </c>
      <c r="V844" s="195">
        <f>SUM('2.CAD NCCF'!V844,'3.USD NCCF'!V844,'4.EUR NCCF'!V844,'5.GBP NCCF'!V844,'6.Other(Incld) NCCF'!V844)</f>
        <v>0</v>
      </c>
      <c r="W844" s="658"/>
      <c r="X844" s="72"/>
      <c r="Y844" s="367"/>
    </row>
    <row r="845" spans="2:25" s="129" customFormat="1" ht="12.75" customHeight="1" outlineLevel="1" x14ac:dyDescent="0.2">
      <c r="B845" s="672" t="s">
        <v>591</v>
      </c>
      <c r="C845" s="257"/>
      <c r="D845" s="23"/>
      <c r="E845" s="64"/>
      <c r="F845" s="667" t="s">
        <v>587</v>
      </c>
      <c r="G845" s="658"/>
      <c r="H845" s="242">
        <f>SUM('2.CAD NCCF'!H845,'3.USD NCCF'!H845,'4.EUR NCCF'!H845,'5.GBP NCCF'!H845,'6.Other(Incld) NCCF'!H845)</f>
        <v>0</v>
      </c>
      <c r="I845" s="179">
        <f>SUM('2.CAD NCCF'!I845,'3.USD NCCF'!I845,'4.EUR NCCF'!I845,'5.GBP NCCF'!I845,'6.Other(Incld) NCCF'!I845)</f>
        <v>0</v>
      </c>
      <c r="J845" s="179">
        <f>SUM('2.CAD NCCF'!J845,'3.USD NCCF'!J845,'4.EUR NCCF'!J845,'5.GBP NCCF'!J845,'6.Other(Incld) NCCF'!J845)</f>
        <v>0</v>
      </c>
      <c r="K845" s="180">
        <f>SUM('2.CAD NCCF'!K845,'3.USD NCCF'!K845,'4.EUR NCCF'!K845,'5.GBP NCCF'!K845,'6.Other(Incld) NCCF'!K845)</f>
        <v>0</v>
      </c>
      <c r="L845" s="181">
        <f>SUM('2.CAD NCCF'!L845,'3.USD NCCF'!L845,'4.EUR NCCF'!L845,'5.GBP NCCF'!L845,'6.Other(Incld) NCCF'!L845)</f>
        <v>0</v>
      </c>
      <c r="M845" s="192">
        <f>SUM('2.CAD NCCF'!M845,'3.USD NCCF'!M845,'4.EUR NCCF'!M845,'5.GBP NCCF'!M845,'6.Other(Incld) NCCF'!M845)</f>
        <v>0</v>
      </c>
      <c r="N845" s="182">
        <f>SUM('2.CAD NCCF'!N845,'3.USD NCCF'!N845,'4.EUR NCCF'!N845,'5.GBP NCCF'!N845,'6.Other(Incld) NCCF'!N845)</f>
        <v>0</v>
      </c>
      <c r="O845" s="182">
        <f>SUM('2.CAD NCCF'!O845,'3.USD NCCF'!O845,'4.EUR NCCF'!O845,'5.GBP NCCF'!O845,'6.Other(Incld) NCCF'!O845)</f>
        <v>0</v>
      </c>
      <c r="P845" s="182">
        <f>SUM('2.CAD NCCF'!P845,'3.USD NCCF'!P845,'4.EUR NCCF'!P845,'5.GBP NCCF'!P845,'6.Other(Incld) NCCF'!P845)</f>
        <v>0</v>
      </c>
      <c r="Q845" s="182">
        <f>SUM('2.CAD NCCF'!Q845,'3.USD NCCF'!Q845,'4.EUR NCCF'!Q845,'5.GBP NCCF'!Q845,'6.Other(Incld) NCCF'!Q845)</f>
        <v>0</v>
      </c>
      <c r="R845" s="182">
        <f>SUM('2.CAD NCCF'!R845,'3.USD NCCF'!R845,'4.EUR NCCF'!R845,'5.GBP NCCF'!R845,'6.Other(Incld) NCCF'!R845)</f>
        <v>0</v>
      </c>
      <c r="S845" s="182">
        <f>SUM('2.CAD NCCF'!S845,'3.USD NCCF'!S845,'4.EUR NCCF'!S845,'5.GBP NCCF'!S845,'6.Other(Incld) NCCF'!S845)</f>
        <v>0</v>
      </c>
      <c r="T845" s="182">
        <f>SUM('2.CAD NCCF'!T845,'3.USD NCCF'!T845,'4.EUR NCCF'!T845,'5.GBP NCCF'!T845,'6.Other(Incld) NCCF'!T845)</f>
        <v>0</v>
      </c>
      <c r="U845" s="182">
        <f>SUM('2.CAD NCCF'!U845,'3.USD NCCF'!U845,'4.EUR NCCF'!U845,'5.GBP NCCF'!U845,'6.Other(Incld) NCCF'!U845)</f>
        <v>0</v>
      </c>
      <c r="V845" s="195">
        <f>SUM('2.CAD NCCF'!V845,'3.USD NCCF'!V845,'4.EUR NCCF'!V845,'5.GBP NCCF'!V845,'6.Other(Incld) NCCF'!V845)</f>
        <v>0</v>
      </c>
      <c r="W845" s="658"/>
      <c r="X845" s="72"/>
      <c r="Y845" s="367"/>
    </row>
    <row r="846" spans="2:25" s="129" customFormat="1" ht="12.75" customHeight="1" outlineLevel="1" x14ac:dyDescent="0.2">
      <c r="B846" s="672" t="s">
        <v>592</v>
      </c>
      <c r="C846" s="257"/>
      <c r="D846" s="23"/>
      <c r="E846" s="64"/>
      <c r="F846" s="433" t="s">
        <v>433</v>
      </c>
      <c r="G846" s="658"/>
      <c r="H846" s="660"/>
      <c r="I846" s="661"/>
      <c r="J846" s="661"/>
      <c r="K846" s="661"/>
      <c r="L846" s="661"/>
      <c r="M846" s="661"/>
      <c r="N846" s="661"/>
      <c r="O846" s="661"/>
      <c r="P846" s="661"/>
      <c r="Q846" s="661"/>
      <c r="R846" s="661"/>
      <c r="S846" s="661"/>
      <c r="T846" s="661"/>
      <c r="U846" s="661"/>
      <c r="V846" s="662"/>
      <c r="W846" s="658"/>
      <c r="X846" s="72"/>
      <c r="Y846" s="367"/>
    </row>
    <row r="847" spans="2:25" s="129" customFormat="1" ht="12.75" customHeight="1" outlineLevel="1" x14ac:dyDescent="0.2">
      <c r="B847" s="672" t="s">
        <v>592</v>
      </c>
      <c r="C847" s="257"/>
      <c r="D847" s="23"/>
      <c r="E847" s="64"/>
      <c r="F847" s="433" t="s">
        <v>434</v>
      </c>
      <c r="G847" s="658"/>
      <c r="H847" s="663"/>
      <c r="I847" s="664"/>
      <c r="J847" s="664"/>
      <c r="K847" s="664"/>
      <c r="L847" s="664"/>
      <c r="M847" s="664"/>
      <c r="N847" s="664"/>
      <c r="O847" s="664"/>
      <c r="P847" s="664"/>
      <c r="Q847" s="664"/>
      <c r="R847" s="664"/>
      <c r="S847" s="664"/>
      <c r="T847" s="664"/>
      <c r="U847" s="664"/>
      <c r="V847" s="665"/>
      <c r="W847" s="658"/>
      <c r="X847" s="72"/>
      <c r="Y847" s="367"/>
    </row>
    <row r="848" spans="2:25" s="129" customFormat="1" ht="12.75" customHeight="1" outlineLevel="1" x14ac:dyDescent="0.2">
      <c r="B848" s="672" t="s">
        <v>591</v>
      </c>
      <c r="C848" s="257"/>
      <c r="D848" s="23"/>
      <c r="E848" s="64"/>
      <c r="F848" s="667" t="s">
        <v>588</v>
      </c>
      <c r="G848" s="658"/>
      <c r="H848" s="242">
        <f>SUM('2.CAD NCCF'!H848,'3.USD NCCF'!H848,'4.EUR NCCF'!H848,'5.GBP NCCF'!H848,'6.Other(Incld) NCCF'!H848)</f>
        <v>0</v>
      </c>
      <c r="I848" s="179">
        <f>SUM('2.CAD NCCF'!I848,'3.USD NCCF'!I848,'4.EUR NCCF'!I848,'5.GBP NCCF'!I848,'6.Other(Incld) NCCF'!I848)</f>
        <v>0</v>
      </c>
      <c r="J848" s="179">
        <f>SUM('2.CAD NCCF'!J848,'3.USD NCCF'!J848,'4.EUR NCCF'!J848,'5.GBP NCCF'!J848,'6.Other(Incld) NCCF'!J848)</f>
        <v>0</v>
      </c>
      <c r="K848" s="180">
        <f>SUM('2.CAD NCCF'!K848,'3.USD NCCF'!K848,'4.EUR NCCF'!K848,'5.GBP NCCF'!K848,'6.Other(Incld) NCCF'!K848)</f>
        <v>0</v>
      </c>
      <c r="L848" s="181">
        <f>SUM('2.CAD NCCF'!L848,'3.USD NCCF'!L848,'4.EUR NCCF'!L848,'5.GBP NCCF'!L848,'6.Other(Incld) NCCF'!L848)</f>
        <v>0</v>
      </c>
      <c r="M848" s="192">
        <f>SUM('2.CAD NCCF'!M848,'3.USD NCCF'!M848,'4.EUR NCCF'!M848,'5.GBP NCCF'!M848,'6.Other(Incld) NCCF'!M848)</f>
        <v>0</v>
      </c>
      <c r="N848" s="182">
        <f>SUM('2.CAD NCCF'!N848,'3.USD NCCF'!N848,'4.EUR NCCF'!N848,'5.GBP NCCF'!N848,'6.Other(Incld) NCCF'!N848)</f>
        <v>0</v>
      </c>
      <c r="O848" s="182">
        <f>SUM('2.CAD NCCF'!O848,'3.USD NCCF'!O848,'4.EUR NCCF'!O848,'5.GBP NCCF'!O848,'6.Other(Incld) NCCF'!O848)</f>
        <v>0</v>
      </c>
      <c r="P848" s="182">
        <f>SUM('2.CAD NCCF'!P848,'3.USD NCCF'!P848,'4.EUR NCCF'!P848,'5.GBP NCCF'!P848,'6.Other(Incld) NCCF'!P848)</f>
        <v>0</v>
      </c>
      <c r="Q848" s="182">
        <f>SUM('2.CAD NCCF'!Q848,'3.USD NCCF'!Q848,'4.EUR NCCF'!Q848,'5.GBP NCCF'!Q848,'6.Other(Incld) NCCF'!Q848)</f>
        <v>0</v>
      </c>
      <c r="R848" s="182">
        <f>SUM('2.CAD NCCF'!R848,'3.USD NCCF'!R848,'4.EUR NCCF'!R848,'5.GBP NCCF'!R848,'6.Other(Incld) NCCF'!R848)</f>
        <v>0</v>
      </c>
      <c r="S848" s="182">
        <f>SUM('2.CAD NCCF'!S848,'3.USD NCCF'!S848,'4.EUR NCCF'!S848,'5.GBP NCCF'!S848,'6.Other(Incld) NCCF'!S848)</f>
        <v>0</v>
      </c>
      <c r="T848" s="182">
        <f>SUM('2.CAD NCCF'!T848,'3.USD NCCF'!T848,'4.EUR NCCF'!T848,'5.GBP NCCF'!T848,'6.Other(Incld) NCCF'!T848)</f>
        <v>0</v>
      </c>
      <c r="U848" s="182">
        <f>SUM('2.CAD NCCF'!U848,'3.USD NCCF'!U848,'4.EUR NCCF'!U848,'5.GBP NCCF'!U848,'6.Other(Incld) NCCF'!U848)</f>
        <v>0</v>
      </c>
      <c r="V848" s="195">
        <f>SUM('2.CAD NCCF'!V848,'3.USD NCCF'!V848,'4.EUR NCCF'!V848,'5.GBP NCCF'!V848,'6.Other(Incld) NCCF'!V848)</f>
        <v>0</v>
      </c>
      <c r="W848" s="658"/>
      <c r="X848" s="72"/>
      <c r="Y848" s="367"/>
    </row>
    <row r="849" spans="1:40" s="72" customFormat="1" ht="15" outlineLevel="1" x14ac:dyDescent="0.2">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40" s="72" customFormat="1" ht="15" outlineLevel="1" x14ac:dyDescent="0.2">
      <c r="B850" s="25"/>
      <c r="C850" s="23" t="s">
        <v>482</v>
      </c>
      <c r="D850" s="23"/>
      <c r="E850" s="64"/>
      <c r="F850" s="24"/>
      <c r="G850" s="705">
        <f>SUBTOTAL(9,G851:G853)</f>
        <v>0</v>
      </c>
      <c r="H850" s="70">
        <f t="shared" ref="H850:W850" si="189">SUBTOTAL(9,H851:H853)</f>
        <v>0</v>
      </c>
      <c r="I850" s="66">
        <f t="shared" si="189"/>
        <v>0</v>
      </c>
      <c r="J850" s="66">
        <f t="shared" si="189"/>
        <v>0</v>
      </c>
      <c r="K850" s="67">
        <f t="shared" si="189"/>
        <v>0</v>
      </c>
      <c r="L850" s="34">
        <f t="shared" si="189"/>
        <v>0</v>
      </c>
      <c r="M850" s="34">
        <f t="shared" si="189"/>
        <v>0</v>
      </c>
      <c r="N850" s="34">
        <f t="shared" si="189"/>
        <v>0</v>
      </c>
      <c r="O850" s="34">
        <f t="shared" si="189"/>
        <v>0</v>
      </c>
      <c r="P850" s="34">
        <f t="shared" si="189"/>
        <v>0</v>
      </c>
      <c r="Q850" s="34">
        <f t="shared" si="189"/>
        <v>0</v>
      </c>
      <c r="R850" s="34">
        <f t="shared" si="189"/>
        <v>0</v>
      </c>
      <c r="S850" s="34">
        <f t="shared" si="189"/>
        <v>0</v>
      </c>
      <c r="T850" s="34">
        <f t="shared" si="189"/>
        <v>0</v>
      </c>
      <c r="U850" s="34">
        <f t="shared" si="189"/>
        <v>0</v>
      </c>
      <c r="V850" s="34">
        <f t="shared" si="189"/>
        <v>0</v>
      </c>
      <c r="W850" s="705">
        <f t="shared" si="189"/>
        <v>0</v>
      </c>
      <c r="Y850" s="426"/>
    </row>
    <row r="851" spans="1:40" s="72" customFormat="1" outlineLevel="1" x14ac:dyDescent="0.2">
      <c r="B851" s="25"/>
      <c r="C851" s="24"/>
      <c r="D851" s="23"/>
      <c r="E851" s="64"/>
      <c r="F851" s="433" t="s">
        <v>474</v>
      </c>
      <c r="G851" s="190">
        <f>SUM('2.CAD NCCF'!G851,'3.USD NCCF'!G851,'4.EUR NCCF'!G851,'5.GBP NCCF'!G851,'6.Other(Incld) NCCF'!G851)</f>
        <v>0</v>
      </c>
      <c r="H851" s="242">
        <f>SUM('2.CAD NCCF'!H851,'3.USD NCCF'!H851,'4.EUR NCCF'!H851,'5.GBP NCCF'!H851,'6.Other(Incld) NCCF'!H851)</f>
        <v>0</v>
      </c>
      <c r="I851" s="179">
        <f>SUM('2.CAD NCCF'!I851,'3.USD NCCF'!I851,'4.EUR NCCF'!I851,'5.GBP NCCF'!I851,'6.Other(Incld) NCCF'!I851)</f>
        <v>0</v>
      </c>
      <c r="J851" s="179">
        <f>SUM('2.CAD NCCF'!J851,'3.USD NCCF'!J851,'4.EUR NCCF'!J851,'5.GBP NCCF'!J851,'6.Other(Incld) NCCF'!J851)</f>
        <v>0</v>
      </c>
      <c r="K851" s="197">
        <f>SUM('2.CAD NCCF'!K851,'3.USD NCCF'!K851,'4.EUR NCCF'!K851,'5.GBP NCCF'!K851,'6.Other(Incld) NCCF'!K851)</f>
        <v>0</v>
      </c>
      <c r="L851" s="178">
        <f>SUM('2.CAD NCCF'!L851,'3.USD NCCF'!L851,'4.EUR NCCF'!L851,'5.GBP NCCF'!L851,'6.Other(Incld) NCCF'!L851)</f>
        <v>0</v>
      </c>
      <c r="M851" s="192">
        <f>SUM('2.CAD NCCF'!M851,'3.USD NCCF'!M851,'4.EUR NCCF'!M851,'5.GBP NCCF'!M851,'6.Other(Incld) NCCF'!M851)</f>
        <v>0</v>
      </c>
      <c r="N851" s="182">
        <f>SUM('2.CAD NCCF'!N851,'3.USD NCCF'!N851,'4.EUR NCCF'!N851,'5.GBP NCCF'!N851,'6.Other(Incld) NCCF'!N851)</f>
        <v>0</v>
      </c>
      <c r="O851" s="182">
        <f>SUM('2.CAD NCCF'!O851,'3.USD NCCF'!O851,'4.EUR NCCF'!O851,'5.GBP NCCF'!O851,'6.Other(Incld) NCCF'!O851)</f>
        <v>0</v>
      </c>
      <c r="P851" s="182">
        <f>SUM('2.CAD NCCF'!P851,'3.USD NCCF'!P851,'4.EUR NCCF'!P851,'5.GBP NCCF'!P851,'6.Other(Incld) NCCF'!P851)</f>
        <v>0</v>
      </c>
      <c r="Q851" s="182">
        <f>SUM('2.CAD NCCF'!Q851,'3.USD NCCF'!Q851,'4.EUR NCCF'!Q851,'5.GBP NCCF'!Q851,'6.Other(Incld) NCCF'!Q851)</f>
        <v>0</v>
      </c>
      <c r="R851" s="182">
        <f>SUM('2.CAD NCCF'!R851,'3.USD NCCF'!R851,'4.EUR NCCF'!R851,'5.GBP NCCF'!R851,'6.Other(Incld) NCCF'!R851)</f>
        <v>0</v>
      </c>
      <c r="S851" s="182">
        <f>SUM('2.CAD NCCF'!S851,'3.USD NCCF'!S851,'4.EUR NCCF'!S851,'5.GBP NCCF'!S851,'6.Other(Incld) NCCF'!S851)</f>
        <v>0</v>
      </c>
      <c r="T851" s="182">
        <f>SUM('2.CAD NCCF'!T851,'3.USD NCCF'!T851,'4.EUR NCCF'!T851,'5.GBP NCCF'!T851,'6.Other(Incld) NCCF'!T851)</f>
        <v>0</v>
      </c>
      <c r="U851" s="182">
        <f>SUM('2.CAD NCCF'!U851,'3.USD NCCF'!U851,'4.EUR NCCF'!U851,'5.GBP NCCF'!U851,'6.Other(Incld) NCCF'!U851)</f>
        <v>0</v>
      </c>
      <c r="V851" s="195">
        <f>SUM('2.CAD NCCF'!V851,'3.USD NCCF'!V851,'4.EUR NCCF'!V851,'5.GBP NCCF'!V851,'6.Other(Incld) NCCF'!V851)</f>
        <v>0</v>
      </c>
      <c r="W851" s="125">
        <f>SUM('2.CAD NCCF'!W851,'3.USD NCCF'!W851,'4.EUR NCCF'!W851,'5.GBP NCCF'!W851,'6.Other(Incld) NCCF'!W851)</f>
        <v>0</v>
      </c>
      <c r="Y851" s="367"/>
    </row>
    <row r="852" spans="1:40" s="72" customFormat="1" outlineLevel="1" x14ac:dyDescent="0.2">
      <c r="B852" s="25"/>
      <c r="C852" s="24"/>
      <c r="D852" s="23"/>
      <c r="E852" s="64"/>
      <c r="F852" s="433" t="s">
        <v>475</v>
      </c>
      <c r="G852" s="190">
        <f>SUM('2.CAD NCCF'!G852,'3.USD NCCF'!G852,'4.EUR NCCF'!G852,'5.GBP NCCF'!G852,'6.Other(Incld) NCCF'!G852)</f>
        <v>0</v>
      </c>
      <c r="H852" s="242">
        <f>SUM('2.CAD NCCF'!H852,'3.USD NCCF'!H852,'4.EUR NCCF'!H852,'5.GBP NCCF'!H852,'6.Other(Incld) NCCF'!H852)</f>
        <v>0</v>
      </c>
      <c r="I852" s="179">
        <f>SUM('2.CAD NCCF'!I852,'3.USD NCCF'!I852,'4.EUR NCCF'!I852,'5.GBP NCCF'!I852,'6.Other(Incld) NCCF'!I852)</f>
        <v>0</v>
      </c>
      <c r="J852" s="179">
        <f>SUM('2.CAD NCCF'!J852,'3.USD NCCF'!J852,'4.EUR NCCF'!J852,'5.GBP NCCF'!J852,'6.Other(Incld) NCCF'!J852)</f>
        <v>0</v>
      </c>
      <c r="K852" s="197">
        <f>SUM('2.CAD NCCF'!K852,'3.USD NCCF'!K852,'4.EUR NCCF'!K852,'5.GBP NCCF'!K852,'6.Other(Incld) NCCF'!K852)</f>
        <v>0</v>
      </c>
      <c r="L852" s="178">
        <f>SUM('2.CAD NCCF'!L852,'3.USD NCCF'!L852,'4.EUR NCCF'!L852,'5.GBP NCCF'!L852,'6.Other(Incld) NCCF'!L852)</f>
        <v>0</v>
      </c>
      <c r="M852" s="192">
        <f>SUM('2.CAD NCCF'!M852,'3.USD NCCF'!M852,'4.EUR NCCF'!M852,'5.GBP NCCF'!M852,'6.Other(Incld) NCCF'!M852)</f>
        <v>0</v>
      </c>
      <c r="N852" s="182">
        <f>SUM('2.CAD NCCF'!N852,'3.USD NCCF'!N852,'4.EUR NCCF'!N852,'5.GBP NCCF'!N852,'6.Other(Incld) NCCF'!N852)</f>
        <v>0</v>
      </c>
      <c r="O852" s="182">
        <f>SUM('2.CAD NCCF'!O852,'3.USD NCCF'!O852,'4.EUR NCCF'!O852,'5.GBP NCCF'!O852,'6.Other(Incld) NCCF'!O852)</f>
        <v>0</v>
      </c>
      <c r="P852" s="182">
        <f>SUM('2.CAD NCCF'!P852,'3.USD NCCF'!P852,'4.EUR NCCF'!P852,'5.GBP NCCF'!P852,'6.Other(Incld) NCCF'!P852)</f>
        <v>0</v>
      </c>
      <c r="Q852" s="182">
        <f>SUM('2.CAD NCCF'!Q852,'3.USD NCCF'!Q852,'4.EUR NCCF'!Q852,'5.GBP NCCF'!Q852,'6.Other(Incld) NCCF'!Q852)</f>
        <v>0</v>
      </c>
      <c r="R852" s="182">
        <f>SUM('2.CAD NCCF'!R852,'3.USD NCCF'!R852,'4.EUR NCCF'!R852,'5.GBP NCCF'!R852,'6.Other(Incld) NCCF'!R852)</f>
        <v>0</v>
      </c>
      <c r="S852" s="182">
        <f>SUM('2.CAD NCCF'!S852,'3.USD NCCF'!S852,'4.EUR NCCF'!S852,'5.GBP NCCF'!S852,'6.Other(Incld) NCCF'!S852)</f>
        <v>0</v>
      </c>
      <c r="T852" s="182">
        <f>SUM('2.CAD NCCF'!T852,'3.USD NCCF'!T852,'4.EUR NCCF'!T852,'5.GBP NCCF'!T852,'6.Other(Incld) NCCF'!T852)</f>
        <v>0</v>
      </c>
      <c r="U852" s="182">
        <f>SUM('2.CAD NCCF'!U852,'3.USD NCCF'!U852,'4.EUR NCCF'!U852,'5.GBP NCCF'!U852,'6.Other(Incld) NCCF'!U852)</f>
        <v>0</v>
      </c>
      <c r="V852" s="195">
        <f>SUM('2.CAD NCCF'!V852,'3.USD NCCF'!V852,'4.EUR NCCF'!V852,'5.GBP NCCF'!V852,'6.Other(Incld) NCCF'!V852)</f>
        <v>0</v>
      </c>
      <c r="W852" s="125">
        <f>SUM('2.CAD NCCF'!W852,'3.USD NCCF'!W852,'4.EUR NCCF'!W852,'5.GBP NCCF'!W852,'6.Other(Incld) NCCF'!W852)</f>
        <v>0</v>
      </c>
      <c r="Y852" s="367"/>
    </row>
    <row r="853" spans="1:40" s="72" customFormat="1" outlineLevel="1" x14ac:dyDescent="0.2">
      <c r="B853" s="25"/>
      <c r="C853" s="24"/>
      <c r="D853" s="23"/>
      <c r="E853" s="64"/>
      <c r="F853" s="433" t="s">
        <v>476</v>
      </c>
      <c r="G853" s="190">
        <f>SUM('2.CAD NCCF'!G853,'3.USD NCCF'!G853,'4.EUR NCCF'!G853,'5.GBP NCCF'!G853,'6.Other(Incld) NCCF'!G853)</f>
        <v>0</v>
      </c>
      <c r="H853" s="242">
        <f>SUM('2.CAD NCCF'!H853,'3.USD NCCF'!H853,'4.EUR NCCF'!H853,'5.GBP NCCF'!H853,'6.Other(Incld) NCCF'!H853)</f>
        <v>0</v>
      </c>
      <c r="I853" s="179">
        <f>SUM('2.CAD NCCF'!I853,'3.USD NCCF'!I853,'4.EUR NCCF'!I853,'5.GBP NCCF'!I853,'6.Other(Incld) NCCF'!I853)</f>
        <v>0</v>
      </c>
      <c r="J853" s="179">
        <f>SUM('2.CAD NCCF'!J853,'3.USD NCCF'!J853,'4.EUR NCCF'!J853,'5.GBP NCCF'!J853,'6.Other(Incld) NCCF'!J853)</f>
        <v>0</v>
      </c>
      <c r="K853" s="197">
        <f>SUM('2.CAD NCCF'!K853,'3.USD NCCF'!K853,'4.EUR NCCF'!K853,'5.GBP NCCF'!K853,'6.Other(Incld) NCCF'!K853)</f>
        <v>0</v>
      </c>
      <c r="L853" s="178">
        <f>SUM('2.CAD NCCF'!L853,'3.USD NCCF'!L853,'4.EUR NCCF'!L853,'5.GBP NCCF'!L853,'6.Other(Incld) NCCF'!L853)</f>
        <v>0</v>
      </c>
      <c r="M853" s="192">
        <f>SUM('2.CAD NCCF'!M853,'3.USD NCCF'!M853,'4.EUR NCCF'!M853,'5.GBP NCCF'!M853,'6.Other(Incld) NCCF'!M853)</f>
        <v>0</v>
      </c>
      <c r="N853" s="182">
        <f>SUM('2.CAD NCCF'!N853,'3.USD NCCF'!N853,'4.EUR NCCF'!N853,'5.GBP NCCF'!N853,'6.Other(Incld) NCCF'!N853)</f>
        <v>0</v>
      </c>
      <c r="O853" s="182">
        <f>SUM('2.CAD NCCF'!O853,'3.USD NCCF'!O853,'4.EUR NCCF'!O853,'5.GBP NCCF'!O853,'6.Other(Incld) NCCF'!O853)</f>
        <v>0</v>
      </c>
      <c r="P853" s="182">
        <f>SUM('2.CAD NCCF'!P853,'3.USD NCCF'!P853,'4.EUR NCCF'!P853,'5.GBP NCCF'!P853,'6.Other(Incld) NCCF'!P853)</f>
        <v>0</v>
      </c>
      <c r="Q853" s="182">
        <f>SUM('2.CAD NCCF'!Q853,'3.USD NCCF'!Q853,'4.EUR NCCF'!Q853,'5.GBP NCCF'!Q853,'6.Other(Incld) NCCF'!Q853)</f>
        <v>0</v>
      </c>
      <c r="R853" s="182">
        <f>SUM('2.CAD NCCF'!R853,'3.USD NCCF'!R853,'4.EUR NCCF'!R853,'5.GBP NCCF'!R853,'6.Other(Incld) NCCF'!R853)</f>
        <v>0</v>
      </c>
      <c r="S853" s="182">
        <f>SUM('2.CAD NCCF'!S853,'3.USD NCCF'!S853,'4.EUR NCCF'!S853,'5.GBP NCCF'!S853,'6.Other(Incld) NCCF'!S853)</f>
        <v>0</v>
      </c>
      <c r="T853" s="182">
        <f>SUM('2.CAD NCCF'!T853,'3.USD NCCF'!T853,'4.EUR NCCF'!T853,'5.GBP NCCF'!T853,'6.Other(Incld) NCCF'!T853)</f>
        <v>0</v>
      </c>
      <c r="U853" s="182">
        <f>SUM('2.CAD NCCF'!U853,'3.USD NCCF'!U853,'4.EUR NCCF'!U853,'5.GBP NCCF'!U853,'6.Other(Incld) NCCF'!U853)</f>
        <v>0</v>
      </c>
      <c r="V853" s="195">
        <f>SUM('2.CAD NCCF'!V853,'3.USD NCCF'!V853,'4.EUR NCCF'!V853,'5.GBP NCCF'!V853,'6.Other(Incld) NCCF'!V853)</f>
        <v>0</v>
      </c>
      <c r="W853" s="125">
        <f>SUM('2.CAD NCCF'!W853,'3.USD NCCF'!W853,'4.EUR NCCF'!W853,'5.GBP NCCF'!W853,'6.Other(Incld) NCCF'!W853)</f>
        <v>0</v>
      </c>
      <c r="Y853" s="367"/>
    </row>
    <row r="854" spans="1:40" s="72" customFormat="1" ht="15" outlineLevel="1" x14ac:dyDescent="0.2">
      <c r="B854" s="25"/>
      <c r="C854" s="24"/>
      <c r="D854" s="23"/>
      <c r="E854" s="64"/>
      <c r="F854" s="590"/>
      <c r="G854" s="658"/>
      <c r="H854" s="70"/>
      <c r="I854" s="66"/>
      <c r="J854" s="66"/>
      <c r="K854" s="66"/>
      <c r="L854" s="34"/>
      <c r="M854" s="34"/>
      <c r="N854" s="34"/>
      <c r="O854" s="34"/>
      <c r="P854" s="34"/>
      <c r="Q854" s="34"/>
      <c r="R854" s="34"/>
      <c r="S854" s="34"/>
      <c r="T854" s="34"/>
      <c r="U854" s="34"/>
      <c r="V854" s="34"/>
      <c r="W854" s="666"/>
      <c r="Y854" s="426"/>
    </row>
    <row r="855" spans="1:40" s="72" customFormat="1" ht="15" outlineLevel="1" x14ac:dyDescent="0.2">
      <c r="B855" s="672" t="s">
        <v>589</v>
      </c>
      <c r="C855" s="668" t="s">
        <v>584</v>
      </c>
      <c r="D855" s="669"/>
      <c r="E855" s="670"/>
      <c r="F855" s="671"/>
      <c r="G855" s="658"/>
      <c r="H855" s="679">
        <f>SUBTOTAL(9,H856:H857)</f>
        <v>0</v>
      </c>
      <c r="I855" s="679">
        <f t="shared" ref="I855:V855" si="190">SUBTOTAL(9,I856:I857)</f>
        <v>0</v>
      </c>
      <c r="J855" s="679">
        <f t="shared" si="190"/>
        <v>0</v>
      </c>
      <c r="K855" s="680">
        <f t="shared" si="190"/>
        <v>0</v>
      </c>
      <c r="L855" s="681">
        <f t="shared" si="190"/>
        <v>0</v>
      </c>
      <c r="M855" s="36">
        <f t="shared" si="190"/>
        <v>0</v>
      </c>
      <c r="N855" s="679">
        <f t="shared" si="190"/>
        <v>0</v>
      </c>
      <c r="O855" s="679">
        <f t="shared" si="190"/>
        <v>0</v>
      </c>
      <c r="P855" s="679">
        <f t="shared" si="190"/>
        <v>0</v>
      </c>
      <c r="Q855" s="679">
        <f t="shared" si="190"/>
        <v>0</v>
      </c>
      <c r="R855" s="679">
        <f t="shared" si="190"/>
        <v>0</v>
      </c>
      <c r="S855" s="679">
        <f t="shared" si="190"/>
        <v>0</v>
      </c>
      <c r="T855" s="679">
        <f t="shared" si="190"/>
        <v>0</v>
      </c>
      <c r="U855" s="679">
        <f t="shared" si="190"/>
        <v>0</v>
      </c>
      <c r="V855" s="679">
        <f t="shared" si="190"/>
        <v>0</v>
      </c>
      <c r="W855" s="658"/>
      <c r="Y855" s="426"/>
    </row>
    <row r="856" spans="1:40" s="72" customFormat="1" ht="15.75" outlineLevel="1" x14ac:dyDescent="0.2">
      <c r="B856" s="672" t="s">
        <v>589</v>
      </c>
      <c r="C856" s="637"/>
      <c r="D856" s="592"/>
      <c r="E856" s="633"/>
      <c r="F856" s="656" t="s">
        <v>585</v>
      </c>
      <c r="G856" s="658"/>
      <c r="H856" s="638">
        <f>SUM('2.CAD NCCF'!H856,'3.USD NCCF'!H856,'4.EUR NCCF'!H856,'5.GBP NCCF'!H856,'6.Other(Incld) NCCF'!H856)</f>
        <v>0</v>
      </c>
      <c r="I856" s="639">
        <f>SUM('2.CAD NCCF'!I856,'3.USD NCCF'!I856,'4.EUR NCCF'!I856,'5.GBP NCCF'!I856,'6.Other(Incld) NCCF'!I856)</f>
        <v>0</v>
      </c>
      <c r="J856" s="639">
        <f>SUM('2.CAD NCCF'!J856,'3.USD NCCF'!J856,'4.EUR NCCF'!J856,'5.GBP NCCF'!J856,'6.Other(Incld) NCCF'!J856)</f>
        <v>0</v>
      </c>
      <c r="K856" s="640">
        <f>SUM('2.CAD NCCF'!K856,'3.USD NCCF'!K856,'4.EUR NCCF'!K856,'5.GBP NCCF'!K856,'6.Other(Incld) NCCF'!K856)</f>
        <v>0</v>
      </c>
      <c r="L856" s="641">
        <f>SUM('2.CAD NCCF'!L856,'3.USD NCCF'!L856,'4.EUR NCCF'!L856,'5.GBP NCCF'!L856,'6.Other(Incld) NCCF'!L856)</f>
        <v>0</v>
      </c>
      <c r="M856" s="642">
        <f>SUM('2.CAD NCCF'!M856,'3.USD NCCF'!M856,'4.EUR NCCF'!M856,'5.GBP NCCF'!M856,'6.Other(Incld) NCCF'!M856)</f>
        <v>0</v>
      </c>
      <c r="N856" s="643">
        <f>SUM('2.CAD NCCF'!N856,'3.USD NCCF'!N856,'4.EUR NCCF'!N856,'5.GBP NCCF'!N856,'6.Other(Incld) NCCF'!N856)</f>
        <v>0</v>
      </c>
      <c r="O856" s="643">
        <f>SUM('2.CAD NCCF'!O856,'3.USD NCCF'!O856,'4.EUR NCCF'!O856,'5.GBP NCCF'!O856,'6.Other(Incld) NCCF'!O856)</f>
        <v>0</v>
      </c>
      <c r="P856" s="643">
        <f>SUM('2.CAD NCCF'!P856,'3.USD NCCF'!P856,'4.EUR NCCF'!P856,'5.GBP NCCF'!P856,'6.Other(Incld) NCCF'!P856)</f>
        <v>0</v>
      </c>
      <c r="Q856" s="643">
        <f>SUM('2.CAD NCCF'!Q856,'3.USD NCCF'!Q856,'4.EUR NCCF'!Q856,'5.GBP NCCF'!Q856,'6.Other(Incld) NCCF'!Q856)</f>
        <v>0</v>
      </c>
      <c r="R856" s="643">
        <f>SUM('2.CAD NCCF'!R856,'3.USD NCCF'!R856,'4.EUR NCCF'!R856,'5.GBP NCCF'!R856,'6.Other(Incld) NCCF'!R856)</f>
        <v>0</v>
      </c>
      <c r="S856" s="643">
        <f>SUM('2.CAD NCCF'!S856,'3.USD NCCF'!S856,'4.EUR NCCF'!S856,'5.GBP NCCF'!S856,'6.Other(Incld) NCCF'!S856)</f>
        <v>0</v>
      </c>
      <c r="T856" s="643">
        <f>SUM('2.CAD NCCF'!T856,'3.USD NCCF'!T856,'4.EUR NCCF'!T856,'5.GBP NCCF'!T856,'6.Other(Incld) NCCF'!T856)</f>
        <v>0</v>
      </c>
      <c r="U856" s="643">
        <f>SUM('2.CAD NCCF'!U856,'3.USD NCCF'!U856,'4.EUR NCCF'!U856,'5.GBP NCCF'!U856,'6.Other(Incld) NCCF'!U856)</f>
        <v>0</v>
      </c>
      <c r="V856" s="644">
        <f>SUM('2.CAD NCCF'!V856,'3.USD NCCF'!V856,'4.EUR NCCF'!V856,'5.GBP NCCF'!V856,'6.Other(Incld) NCCF'!V856)</f>
        <v>0</v>
      </c>
      <c r="W856" s="658"/>
      <c r="Y856" s="367"/>
    </row>
    <row r="857" spans="1:40" s="129" customFormat="1" ht="12.75" customHeight="1" x14ac:dyDescent="0.2">
      <c r="B857" s="672" t="s">
        <v>589</v>
      </c>
      <c r="C857" s="637"/>
      <c r="D857" s="592"/>
      <c r="E857" s="633"/>
      <c r="F857" s="656" t="s">
        <v>586</v>
      </c>
      <c r="G857" s="658"/>
      <c r="H857" s="638">
        <f>SUM('2.CAD NCCF'!H857,'3.USD NCCF'!H857,'4.EUR NCCF'!H857,'5.GBP NCCF'!H857,'6.Other(Incld) NCCF'!H857)</f>
        <v>0</v>
      </c>
      <c r="I857" s="639">
        <f>SUM('2.CAD NCCF'!I857,'3.USD NCCF'!I857,'4.EUR NCCF'!I857,'5.GBP NCCF'!I857,'6.Other(Incld) NCCF'!I857)</f>
        <v>0</v>
      </c>
      <c r="J857" s="639">
        <f>SUM('2.CAD NCCF'!J857,'3.USD NCCF'!J857,'4.EUR NCCF'!J857,'5.GBP NCCF'!J857,'6.Other(Incld) NCCF'!J857)</f>
        <v>0</v>
      </c>
      <c r="K857" s="640">
        <f>SUM('2.CAD NCCF'!K857,'3.USD NCCF'!K857,'4.EUR NCCF'!K857,'5.GBP NCCF'!K857,'6.Other(Incld) NCCF'!K857)</f>
        <v>0</v>
      </c>
      <c r="L857" s="641">
        <f>SUM('2.CAD NCCF'!L857,'3.USD NCCF'!L857,'4.EUR NCCF'!L857,'5.GBP NCCF'!L857,'6.Other(Incld) NCCF'!L857)</f>
        <v>0</v>
      </c>
      <c r="M857" s="642">
        <f>SUM('2.CAD NCCF'!M857,'3.USD NCCF'!M857,'4.EUR NCCF'!M857,'5.GBP NCCF'!M857,'6.Other(Incld) NCCF'!M857)</f>
        <v>0</v>
      </c>
      <c r="N857" s="643">
        <f>SUM('2.CAD NCCF'!N857,'3.USD NCCF'!N857,'4.EUR NCCF'!N857,'5.GBP NCCF'!N857,'6.Other(Incld) NCCF'!N857)</f>
        <v>0</v>
      </c>
      <c r="O857" s="643">
        <f>SUM('2.CAD NCCF'!O857,'3.USD NCCF'!O857,'4.EUR NCCF'!O857,'5.GBP NCCF'!O857,'6.Other(Incld) NCCF'!O857)</f>
        <v>0</v>
      </c>
      <c r="P857" s="643">
        <f>SUM('2.CAD NCCF'!P857,'3.USD NCCF'!P857,'4.EUR NCCF'!P857,'5.GBP NCCF'!P857,'6.Other(Incld) NCCF'!P857)</f>
        <v>0</v>
      </c>
      <c r="Q857" s="643">
        <f>SUM('2.CAD NCCF'!Q857,'3.USD NCCF'!Q857,'4.EUR NCCF'!Q857,'5.GBP NCCF'!Q857,'6.Other(Incld) NCCF'!Q857)</f>
        <v>0</v>
      </c>
      <c r="R857" s="643">
        <f>SUM('2.CAD NCCF'!R857,'3.USD NCCF'!R857,'4.EUR NCCF'!R857,'5.GBP NCCF'!R857,'6.Other(Incld) NCCF'!R857)</f>
        <v>0</v>
      </c>
      <c r="S857" s="643">
        <f>SUM('2.CAD NCCF'!S857,'3.USD NCCF'!S857,'4.EUR NCCF'!S857,'5.GBP NCCF'!S857,'6.Other(Incld) NCCF'!S857)</f>
        <v>0</v>
      </c>
      <c r="T857" s="643">
        <f>SUM('2.CAD NCCF'!T857,'3.USD NCCF'!T857,'4.EUR NCCF'!T857,'5.GBP NCCF'!T857,'6.Other(Incld) NCCF'!T857)</f>
        <v>0</v>
      </c>
      <c r="U857" s="643">
        <f>SUM('2.CAD NCCF'!U857,'3.USD NCCF'!U857,'4.EUR NCCF'!U857,'5.GBP NCCF'!U857,'6.Other(Incld) NCCF'!U857)</f>
        <v>0</v>
      </c>
      <c r="V857" s="644">
        <f>SUM('2.CAD NCCF'!V857,'3.USD NCCF'!V857,'4.EUR NCCF'!V857,'5.GBP NCCF'!V857,'6.Other(Incld) NCCF'!V857)</f>
        <v>0</v>
      </c>
      <c r="W857" s="658"/>
      <c r="Y857" s="367"/>
    </row>
    <row r="858" spans="1:40" s="129" customFormat="1" ht="12.75" customHeight="1" thickBot="1" x14ac:dyDescent="0.25">
      <c r="B858" s="647"/>
      <c r="C858" s="648"/>
      <c r="D858" s="649"/>
      <c r="E858" s="650"/>
      <c r="F858" s="651"/>
      <c r="G858" s="659"/>
      <c r="H858" s="652"/>
      <c r="I858" s="652"/>
      <c r="J858" s="652"/>
      <c r="K858" s="653"/>
      <c r="L858" s="654"/>
      <c r="M858" s="431"/>
      <c r="N858" s="652"/>
      <c r="O858" s="652"/>
      <c r="P858" s="652"/>
      <c r="Q858" s="652"/>
      <c r="R858" s="652"/>
      <c r="S858" s="652"/>
      <c r="T858" s="652"/>
      <c r="U858" s="652"/>
      <c r="V858" s="652"/>
      <c r="W858" s="659"/>
      <c r="X858" s="655"/>
      <c r="Y858" s="443"/>
    </row>
    <row r="859" spans="1:40" x14ac:dyDescent="0.2">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374"/>
      <c r="Z859" s="72"/>
      <c r="AA859" s="72"/>
      <c r="AB859" s="72"/>
      <c r="AC859" s="72"/>
      <c r="AD859" s="72"/>
      <c r="AE859" s="72"/>
      <c r="AF859" s="72"/>
      <c r="AG859" s="72"/>
      <c r="AH859" s="72"/>
      <c r="AI859" s="72"/>
      <c r="AJ859" s="72"/>
      <c r="AK859" s="72"/>
      <c r="AL859" s="72"/>
      <c r="AM859" s="72"/>
      <c r="AN859" s="72"/>
    </row>
    <row r="860" spans="1:40" ht="13.5" thickBot="1" x14ac:dyDescent="0.25">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374"/>
      <c r="Z860" s="72"/>
      <c r="AA860" s="72"/>
      <c r="AB860" s="72"/>
      <c r="AC860" s="72"/>
      <c r="AD860" s="72"/>
      <c r="AE860" s="72"/>
      <c r="AF860" s="72"/>
      <c r="AG860" s="72"/>
      <c r="AH860" s="72"/>
      <c r="AI860" s="72"/>
      <c r="AJ860" s="72"/>
      <c r="AK860" s="72"/>
      <c r="AL860" s="72"/>
      <c r="AM860" s="72"/>
      <c r="AN860" s="72"/>
    </row>
    <row r="861" spans="1:40" s="284" customFormat="1" ht="51" customHeight="1" thickBot="1" x14ac:dyDescent="0.75">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c r="Z861" s="283"/>
      <c r="AA861" s="283"/>
      <c r="AB861" s="283"/>
      <c r="AC861" s="283"/>
      <c r="AD861" s="283"/>
      <c r="AE861" s="283"/>
      <c r="AF861" s="283"/>
      <c r="AG861" s="283"/>
      <c r="AH861" s="283"/>
      <c r="AI861" s="283"/>
      <c r="AJ861" s="283"/>
      <c r="AK861" s="283"/>
      <c r="AL861" s="283"/>
      <c r="AM861" s="283"/>
      <c r="AN861" s="283"/>
    </row>
    <row r="862" spans="1:40" x14ac:dyDescent="0.2">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c r="Z862" s="72"/>
      <c r="AA862" s="72"/>
      <c r="AB862" s="72"/>
      <c r="AC862" s="72"/>
      <c r="AD862" s="72"/>
      <c r="AE862" s="72"/>
      <c r="AF862" s="72"/>
      <c r="AG862" s="72"/>
      <c r="AH862" s="72"/>
      <c r="AI862" s="72"/>
      <c r="AJ862" s="72"/>
      <c r="AK862" s="72"/>
      <c r="AL862" s="72"/>
      <c r="AM862" s="72"/>
      <c r="AN862" s="72"/>
    </row>
    <row r="863" spans="1:40" ht="16.5" thickBot="1" x14ac:dyDescent="0.25">
      <c r="A863" s="318"/>
      <c r="B863" s="98" t="s">
        <v>0</v>
      </c>
      <c r="C863" s="99"/>
      <c r="D863" s="99"/>
      <c r="E863" s="99"/>
      <c r="F863" s="98" t="str">
        <f>F3</f>
        <v>Combined</v>
      </c>
      <c r="G863" s="163"/>
      <c r="H863" s="15"/>
      <c r="I863" s="15"/>
      <c r="J863" s="164"/>
      <c r="K863" s="15"/>
      <c r="L863" s="15"/>
      <c r="M863" s="165"/>
      <c r="N863" s="15"/>
      <c r="O863" s="15"/>
      <c r="P863" s="15"/>
      <c r="Q863" s="15"/>
      <c r="R863" s="15"/>
      <c r="S863" s="15"/>
      <c r="T863" s="15"/>
      <c r="U863" s="15"/>
      <c r="V863" s="15"/>
      <c r="W863" s="15"/>
      <c r="X863" s="72"/>
      <c r="Y863"/>
      <c r="Z863" s="72"/>
      <c r="AA863" s="72"/>
      <c r="AB863" s="72"/>
      <c r="AC863" s="72"/>
      <c r="AD863" s="72"/>
      <c r="AE863" s="72"/>
      <c r="AF863" s="72"/>
      <c r="AG863" s="72"/>
      <c r="AH863" s="72"/>
      <c r="AI863" s="72"/>
      <c r="AJ863" s="72"/>
      <c r="AK863" s="72"/>
      <c r="AL863" s="72"/>
      <c r="AM863" s="72"/>
      <c r="AN863" s="72"/>
    </row>
    <row r="864" spans="1:40" s="150" customFormat="1" ht="15.75" customHeight="1" x14ac:dyDescent="0.25">
      <c r="A864" s="319"/>
      <c r="B864" s="98" t="s">
        <v>2</v>
      </c>
      <c r="C864" s="99"/>
      <c r="D864" s="99"/>
      <c r="E864" s="105"/>
      <c r="F864" s="98" t="str">
        <f>F4</f>
        <v>Bank Name</v>
      </c>
      <c r="G864" s="106"/>
      <c r="H864" s="166" t="s">
        <v>3</v>
      </c>
      <c r="I864" s="108"/>
      <c r="J864" s="108"/>
      <c r="K864" s="108"/>
      <c r="L864" s="167"/>
      <c r="M864" s="108"/>
      <c r="N864" s="108"/>
      <c r="O864" s="108"/>
      <c r="P864" s="108"/>
      <c r="Q864" s="108"/>
      <c r="R864" s="108"/>
      <c r="S864" s="108"/>
      <c r="T864" s="108"/>
      <c r="U864" s="108"/>
      <c r="V864" s="109"/>
      <c r="W864" s="110"/>
      <c r="X864" s="131"/>
      <c r="Y864"/>
      <c r="Z864" s="131"/>
      <c r="AA864" s="131"/>
      <c r="AB864" s="131"/>
      <c r="AC864" s="131"/>
      <c r="AD864" s="131"/>
      <c r="AE864" s="131"/>
      <c r="AF864" s="131"/>
      <c r="AG864" s="131"/>
      <c r="AH864" s="131"/>
      <c r="AI864" s="131"/>
      <c r="AJ864" s="131"/>
      <c r="AK864" s="131"/>
      <c r="AL864" s="131"/>
      <c r="AM864" s="131"/>
      <c r="AN864" s="131"/>
    </row>
    <row r="865" spans="1:40" s="131" customFormat="1" ht="16.5" thickBot="1" x14ac:dyDescent="0.25">
      <c r="A865" s="320"/>
      <c r="B865" s="98" t="s">
        <v>4</v>
      </c>
      <c r="C865" s="105"/>
      <c r="D865" s="105"/>
      <c r="E865" s="105"/>
      <c r="F865" s="111">
        <f>F5</f>
        <v>45046</v>
      </c>
      <c r="G865" s="112"/>
      <c r="H865" s="113">
        <f t="shared" ref="H865:V865" si="191">H5</f>
        <v>45053</v>
      </c>
      <c r="I865" s="114">
        <f t="shared" si="191"/>
        <v>45060</v>
      </c>
      <c r="J865" s="114">
        <f t="shared" si="191"/>
        <v>45067</v>
      </c>
      <c r="K865" s="115">
        <f t="shared" si="191"/>
        <v>45077</v>
      </c>
      <c r="L865" s="114">
        <f t="shared" si="191"/>
        <v>45107</v>
      </c>
      <c r="M865" s="114">
        <f t="shared" si="191"/>
        <v>45138</v>
      </c>
      <c r="N865" s="114">
        <f t="shared" si="191"/>
        <v>45169</v>
      </c>
      <c r="O865" s="114">
        <f t="shared" si="191"/>
        <v>45199</v>
      </c>
      <c r="P865" s="114">
        <f t="shared" si="191"/>
        <v>45230</v>
      </c>
      <c r="Q865" s="114">
        <f t="shared" si="191"/>
        <v>45260</v>
      </c>
      <c r="R865" s="114">
        <f t="shared" si="191"/>
        <v>45291</v>
      </c>
      <c r="S865" s="114">
        <f t="shared" si="191"/>
        <v>45322</v>
      </c>
      <c r="T865" s="114">
        <f t="shared" si="191"/>
        <v>45351</v>
      </c>
      <c r="U865" s="114">
        <f t="shared" si="191"/>
        <v>45382</v>
      </c>
      <c r="V865" s="114">
        <f t="shared" si="191"/>
        <v>45412</v>
      </c>
      <c r="W865" s="116"/>
      <c r="Y865"/>
    </row>
    <row r="866" spans="1:40" s="132" customFormat="1" ht="16.5" thickBot="1" x14ac:dyDescent="0.25">
      <c r="A866" s="321"/>
      <c r="B866" s="117" t="s">
        <v>5</v>
      </c>
      <c r="C866" s="118"/>
      <c r="D866" s="118"/>
      <c r="E866" s="118"/>
      <c r="F866" s="118"/>
      <c r="G866" s="169" t="s">
        <v>6</v>
      </c>
      <c r="H866" s="120" t="str">
        <f t="shared" ref="H866:V866" si="192">H6</f>
        <v>7 (Week 1)</v>
      </c>
      <c r="I866" s="120" t="str">
        <f t="shared" si="192"/>
        <v>14 (Week 2)</v>
      </c>
      <c r="J866" s="120" t="str">
        <f t="shared" si="192"/>
        <v>21 (Week 3)</v>
      </c>
      <c r="K866" s="120" t="str">
        <f t="shared" si="192"/>
        <v>31 (Week 4)</v>
      </c>
      <c r="L866" s="119" t="str">
        <f t="shared" si="192"/>
        <v>61 (Month 2)</v>
      </c>
      <c r="M866" s="120" t="str">
        <f t="shared" si="192"/>
        <v>92 (Month 3)</v>
      </c>
      <c r="N866" s="120" t="str">
        <f t="shared" si="192"/>
        <v>123 (Month 4)</v>
      </c>
      <c r="O866" s="120" t="str">
        <f t="shared" si="192"/>
        <v>153 (Month 5)</v>
      </c>
      <c r="P866" s="120" t="str">
        <f t="shared" si="192"/>
        <v>184 (Month 6)</v>
      </c>
      <c r="Q866" s="120" t="str">
        <f t="shared" si="192"/>
        <v>214 (Month 7)</v>
      </c>
      <c r="R866" s="120" t="str">
        <f t="shared" si="192"/>
        <v>245 (Month 8)</v>
      </c>
      <c r="S866" s="120" t="str">
        <f t="shared" si="192"/>
        <v>276 (Month 9)</v>
      </c>
      <c r="T866" s="120" t="str">
        <f t="shared" si="192"/>
        <v>305 (Month 10)</v>
      </c>
      <c r="U866" s="120" t="str">
        <f t="shared" si="192"/>
        <v>336 (Month 11)</v>
      </c>
      <c r="V866" s="121" t="str">
        <f t="shared" si="192"/>
        <v>366 (Month 12)</v>
      </c>
      <c r="W866" s="122" t="str">
        <f>W6</f>
        <v>&gt;365</v>
      </c>
      <c r="Y866"/>
    </row>
    <row r="867" spans="1:40" s="150" customFormat="1" ht="15.75" x14ac:dyDescent="0.2">
      <c r="A867" s="319"/>
      <c r="B867" s="325" t="s">
        <v>8</v>
      </c>
      <c r="C867" s="170"/>
      <c r="D867" s="170"/>
      <c r="E867" s="170"/>
      <c r="F867" s="170"/>
      <c r="G867" s="171"/>
      <c r="H867" s="172"/>
      <c r="I867" s="172"/>
      <c r="J867" s="172"/>
      <c r="K867" s="172"/>
      <c r="L867" s="173"/>
      <c r="M867" s="174"/>
      <c r="N867" s="172"/>
      <c r="O867" s="172"/>
      <c r="P867" s="172"/>
      <c r="Q867" s="172"/>
      <c r="R867" s="172"/>
      <c r="S867" s="172"/>
      <c r="T867" s="172"/>
      <c r="U867" s="172"/>
      <c r="V867" s="175"/>
      <c r="W867" s="171"/>
      <c r="X867" s="131"/>
      <c r="Y867"/>
      <c r="Z867" s="131"/>
      <c r="AA867" s="131"/>
      <c r="AB867" s="131"/>
      <c r="AC867" s="131"/>
      <c r="AD867" s="131"/>
      <c r="AE867" s="131"/>
      <c r="AF867" s="131"/>
      <c r="AG867" s="131"/>
      <c r="AH867" s="131"/>
      <c r="AI867" s="131"/>
      <c r="AJ867" s="131"/>
      <c r="AK867" s="131"/>
      <c r="AL867" s="131"/>
      <c r="AM867" s="131"/>
      <c r="AN867" s="131"/>
    </row>
    <row r="868" spans="1:40" x14ac:dyDescent="0.2">
      <c r="A868" s="318"/>
      <c r="B868" s="25"/>
      <c r="C868" s="23" t="s">
        <v>152</v>
      </c>
      <c r="D868" s="23"/>
      <c r="E868" s="24"/>
      <c r="F868" s="24"/>
      <c r="G868" s="50"/>
      <c r="H868" s="34"/>
      <c r="I868" s="34"/>
      <c r="J868" s="34"/>
      <c r="K868" s="34"/>
      <c r="L868" s="51"/>
      <c r="M868" s="36"/>
      <c r="N868" s="34"/>
      <c r="O868" s="34"/>
      <c r="P868" s="34"/>
      <c r="Q868" s="34"/>
      <c r="R868" s="34"/>
      <c r="S868" s="34"/>
      <c r="T868" s="34"/>
      <c r="U868" s="34"/>
      <c r="V868" s="37"/>
      <c r="W868" s="33"/>
      <c r="X868" s="72"/>
      <c r="Y868"/>
      <c r="Z868" s="72"/>
      <c r="AA868" s="72"/>
      <c r="AB868" s="72"/>
      <c r="AC868" s="72"/>
      <c r="AD868" s="72"/>
      <c r="AE868" s="72"/>
      <c r="AF868" s="72"/>
      <c r="AG868" s="72"/>
      <c r="AH868" s="72"/>
      <c r="AI868" s="72"/>
      <c r="AJ868" s="72"/>
      <c r="AK868" s="72"/>
      <c r="AL868" s="72"/>
      <c r="AM868" s="72"/>
      <c r="AN868" s="72"/>
    </row>
    <row r="869" spans="1:40" x14ac:dyDescent="0.2">
      <c r="A869" s="318"/>
      <c r="B869" s="25"/>
      <c r="C869" s="23"/>
      <c r="D869" s="23"/>
      <c r="E869" s="24"/>
      <c r="F869" s="187" t="s">
        <v>359</v>
      </c>
      <c r="G869" s="188">
        <f>SUM('2.CAD NCCF'!G869,'3.USD NCCF'!G869,'4.EUR NCCF'!G869,'5.GBP NCCF'!G869,'6.Other(Incld) NCCF'!G869)</f>
        <v>0</v>
      </c>
      <c r="H869" s="189">
        <f>SUM('2.CAD NCCF'!H869,'3.USD NCCF'!H869,'4.EUR NCCF'!H869,'5.GBP NCCF'!H869,'6.Other(Incld) NCCF'!H869)</f>
        <v>0</v>
      </c>
      <c r="I869" s="34"/>
      <c r="J869" s="34"/>
      <c r="K869" s="37"/>
      <c r="L869" s="34"/>
      <c r="M869" s="36"/>
      <c r="N869" s="34"/>
      <c r="O869" s="34"/>
      <c r="P869" s="34"/>
      <c r="Q869" s="34"/>
      <c r="R869" s="34"/>
      <c r="S869" s="34"/>
      <c r="T869" s="34"/>
      <c r="U869" s="34"/>
      <c r="V869" s="34"/>
      <c r="W869" s="33"/>
      <c r="X869" s="72"/>
      <c r="Y869"/>
      <c r="Z869" s="72"/>
      <c r="AA869" s="72"/>
      <c r="AB869" s="72"/>
      <c r="AC869" s="72"/>
      <c r="AD869" s="72"/>
      <c r="AE869" s="72"/>
      <c r="AF869" s="72"/>
      <c r="AG869" s="72"/>
      <c r="AH869" s="72"/>
      <c r="AI869" s="72"/>
      <c r="AJ869" s="72"/>
      <c r="AK869" s="72"/>
      <c r="AL869" s="72"/>
      <c r="AM869" s="72"/>
      <c r="AN869" s="72"/>
    </row>
    <row r="870" spans="1:40" x14ac:dyDescent="0.2">
      <c r="A870" s="318"/>
      <c r="B870" s="25"/>
      <c r="C870" s="23"/>
      <c r="D870" s="23" t="s">
        <v>9</v>
      </c>
      <c r="E870" s="24"/>
      <c r="F870" s="24"/>
      <c r="G870" s="50">
        <f t="shared" ref="G870:W870" si="193">SUBTOTAL(9,G871:G872)</f>
        <v>0</v>
      </c>
      <c r="H870" s="51">
        <f t="shared" si="193"/>
        <v>0</v>
      </c>
      <c r="I870" s="34">
        <f t="shared" si="193"/>
        <v>0</v>
      </c>
      <c r="J870" s="34">
        <f t="shared" si="193"/>
        <v>0</v>
      </c>
      <c r="K870" s="37">
        <f t="shared" si="193"/>
        <v>0</v>
      </c>
      <c r="L870" s="34">
        <f t="shared" si="193"/>
        <v>0</v>
      </c>
      <c r="M870" s="36">
        <f t="shared" si="193"/>
        <v>0</v>
      </c>
      <c r="N870" s="36">
        <f t="shared" si="193"/>
        <v>0</v>
      </c>
      <c r="O870" s="36">
        <f t="shared" si="193"/>
        <v>0</v>
      </c>
      <c r="P870" s="36">
        <f t="shared" si="193"/>
        <v>0</v>
      </c>
      <c r="Q870" s="36">
        <f t="shared" si="193"/>
        <v>0</v>
      </c>
      <c r="R870" s="36">
        <f t="shared" si="193"/>
        <v>0</v>
      </c>
      <c r="S870" s="36">
        <f t="shared" si="193"/>
        <v>0</v>
      </c>
      <c r="T870" s="36">
        <f t="shared" si="193"/>
        <v>0</v>
      </c>
      <c r="U870" s="36">
        <f t="shared" si="193"/>
        <v>0</v>
      </c>
      <c r="V870" s="34">
        <f t="shared" si="193"/>
        <v>0</v>
      </c>
      <c r="W870" s="33">
        <f t="shared" si="193"/>
        <v>0</v>
      </c>
      <c r="X870" s="72"/>
      <c r="Y870"/>
      <c r="Z870" s="72"/>
      <c r="AA870" s="72"/>
      <c r="AB870" s="72"/>
      <c r="AC870" s="72"/>
      <c r="AD870" s="72"/>
      <c r="AE870" s="72"/>
      <c r="AF870" s="72"/>
      <c r="AG870" s="72"/>
      <c r="AH870" s="72"/>
      <c r="AI870" s="72"/>
      <c r="AJ870" s="72"/>
      <c r="AK870" s="72"/>
      <c r="AL870" s="72"/>
      <c r="AM870" s="72"/>
      <c r="AN870" s="72"/>
    </row>
    <row r="871" spans="1:40" outlineLevel="1" x14ac:dyDescent="0.2">
      <c r="A871" s="318"/>
      <c r="B871" s="25"/>
      <c r="C871" s="24"/>
      <c r="D871" s="64"/>
      <c r="E871" s="65"/>
      <c r="F871" s="176" t="s">
        <v>10</v>
      </c>
      <c r="G871" s="177">
        <f>SUM('2.CAD NCCF'!G871,'3.USD NCCF'!G871,'4.EUR NCCF'!G871,'5.GBP NCCF'!G871,'6.Other(Incld) NCCF'!G871)</f>
        <v>0</v>
      </c>
      <c r="H871" s="178">
        <f>SUM('2.CAD NCCF'!H871,'3.USD NCCF'!H871,'4.EUR NCCF'!H871,'5.GBP NCCF'!H871,'6.Other(Incld) NCCF'!H871)</f>
        <v>0</v>
      </c>
      <c r="I871" s="179">
        <f>SUM('2.CAD NCCF'!I871,'3.USD NCCF'!I871,'4.EUR NCCF'!I871,'5.GBP NCCF'!I871,'6.Other(Incld) NCCF'!I871)</f>
        <v>0</v>
      </c>
      <c r="J871" s="179">
        <f>SUM('2.CAD NCCF'!J871,'3.USD NCCF'!J871,'4.EUR NCCF'!J871,'5.GBP NCCF'!J871,'6.Other(Incld) NCCF'!J871)</f>
        <v>0</v>
      </c>
      <c r="K871" s="180">
        <f>SUM('2.CAD NCCF'!K871,'3.USD NCCF'!K871,'4.EUR NCCF'!K871,'5.GBP NCCF'!K871,'6.Other(Incld) NCCF'!K871)</f>
        <v>0</v>
      </c>
      <c r="L871" s="181">
        <f>SUM('2.CAD NCCF'!L871,'3.USD NCCF'!L871,'4.EUR NCCF'!L871,'5.GBP NCCF'!L871,'6.Other(Incld) NCCF'!L871)</f>
        <v>0</v>
      </c>
      <c r="M871" s="182">
        <f>SUM('2.CAD NCCF'!M871,'3.USD NCCF'!M871,'4.EUR NCCF'!M871,'5.GBP NCCF'!M871,'6.Other(Incld) NCCF'!M871)</f>
        <v>0</v>
      </c>
      <c r="N871" s="182">
        <f>SUM('2.CAD NCCF'!N871,'3.USD NCCF'!N871,'4.EUR NCCF'!N871,'5.GBP NCCF'!N871,'6.Other(Incld) NCCF'!N871)</f>
        <v>0</v>
      </c>
      <c r="O871" s="182">
        <f>SUM('2.CAD NCCF'!O871,'3.USD NCCF'!O871,'4.EUR NCCF'!O871,'5.GBP NCCF'!O871,'6.Other(Incld) NCCF'!O871)</f>
        <v>0</v>
      </c>
      <c r="P871" s="182">
        <f>SUM('2.CAD NCCF'!P871,'3.USD NCCF'!P871,'4.EUR NCCF'!P871,'5.GBP NCCF'!P871,'6.Other(Incld) NCCF'!P871)</f>
        <v>0</v>
      </c>
      <c r="Q871" s="182">
        <f>SUM('2.CAD NCCF'!Q871,'3.USD NCCF'!Q871,'4.EUR NCCF'!Q871,'5.GBP NCCF'!Q871,'6.Other(Incld) NCCF'!Q871)</f>
        <v>0</v>
      </c>
      <c r="R871" s="182">
        <f>SUM('2.CAD NCCF'!R871,'3.USD NCCF'!R871,'4.EUR NCCF'!R871,'5.GBP NCCF'!R871,'6.Other(Incld) NCCF'!R871)</f>
        <v>0</v>
      </c>
      <c r="S871" s="182">
        <f>SUM('2.CAD NCCF'!S871,'3.USD NCCF'!S871,'4.EUR NCCF'!S871,'5.GBP NCCF'!S871,'6.Other(Incld) NCCF'!S871)</f>
        <v>0</v>
      </c>
      <c r="T871" s="182">
        <f>SUM('2.CAD NCCF'!T871,'3.USD NCCF'!T871,'4.EUR NCCF'!T871,'5.GBP NCCF'!T871,'6.Other(Incld) NCCF'!T871)</f>
        <v>0</v>
      </c>
      <c r="U871" s="182">
        <f>SUM('2.CAD NCCF'!U871,'3.USD NCCF'!U871,'4.EUR NCCF'!U871,'5.GBP NCCF'!U871,'6.Other(Incld) NCCF'!U871)</f>
        <v>0</v>
      </c>
      <c r="V871" s="183">
        <f>SUM('2.CAD NCCF'!V871,'3.USD NCCF'!V871,'4.EUR NCCF'!V871,'5.GBP NCCF'!V871,'6.Other(Incld) NCCF'!V871)</f>
        <v>0</v>
      </c>
      <c r="W871" s="46">
        <f>SUM('2.CAD NCCF'!W871,'3.USD NCCF'!W871,'4.EUR NCCF'!W871,'5.GBP NCCF'!W871,'6.Other(Incld) NCCF'!W871)</f>
        <v>0</v>
      </c>
      <c r="X871" s="72"/>
      <c r="Y871"/>
      <c r="Z871" s="72"/>
      <c r="AA871" s="72"/>
      <c r="AB871" s="72"/>
      <c r="AC871" s="72"/>
      <c r="AD871" s="72"/>
      <c r="AE871" s="72"/>
      <c r="AF871" s="72"/>
      <c r="AG871" s="72"/>
      <c r="AH871" s="72"/>
      <c r="AI871" s="72"/>
      <c r="AJ871" s="72"/>
      <c r="AK871" s="72"/>
      <c r="AL871" s="72"/>
      <c r="AM871" s="72"/>
      <c r="AN871" s="72"/>
    </row>
    <row r="872" spans="1:40" outlineLevel="1" x14ac:dyDescent="0.2">
      <c r="A872" s="318"/>
      <c r="B872" s="25"/>
      <c r="C872" s="64"/>
      <c r="D872" s="64"/>
      <c r="E872" s="64"/>
      <c r="F872" s="176" t="s">
        <v>11</v>
      </c>
      <c r="G872" s="188">
        <f>SUM('2.CAD NCCF'!G872,'3.USD NCCF'!G872,'4.EUR NCCF'!G872,'5.GBP NCCF'!G872,'6.Other(Incld) NCCF'!G872)</f>
        <v>0</v>
      </c>
      <c r="H872" s="189">
        <f>SUM('2.CAD NCCF'!H872,'3.USD NCCF'!H872,'4.EUR NCCF'!H872,'5.GBP NCCF'!H872,'6.Other(Incld) NCCF'!H872)</f>
        <v>0</v>
      </c>
      <c r="I872" s="42"/>
      <c r="J872" s="42"/>
      <c r="K872" s="185"/>
      <c r="L872" s="42"/>
      <c r="M872" s="42"/>
      <c r="N872" s="42"/>
      <c r="O872" s="42"/>
      <c r="P872" s="42"/>
      <c r="Q872" s="42"/>
      <c r="R872" s="42"/>
      <c r="S872" s="42"/>
      <c r="T872" s="42"/>
      <c r="U872" s="42"/>
      <c r="V872" s="185"/>
      <c r="W872" s="186"/>
      <c r="X872" s="72"/>
      <c r="Y872"/>
      <c r="Z872" s="72"/>
      <c r="AA872" s="72"/>
      <c r="AB872" s="72"/>
      <c r="AC872" s="72"/>
      <c r="AD872" s="72"/>
      <c r="AE872" s="72"/>
      <c r="AF872" s="72"/>
      <c r="AG872" s="72"/>
      <c r="AH872" s="72"/>
      <c r="AI872" s="72"/>
      <c r="AJ872" s="72"/>
      <c r="AK872" s="72"/>
      <c r="AL872" s="72"/>
      <c r="AM872" s="72"/>
      <c r="AN872" s="72"/>
    </row>
    <row r="873" spans="1:40" x14ac:dyDescent="0.2">
      <c r="A873" s="318"/>
      <c r="B873" s="25"/>
      <c r="C873" s="64"/>
      <c r="D873" s="65" t="s">
        <v>374</v>
      </c>
      <c r="E873" s="64"/>
      <c r="F873" s="24"/>
      <c r="G873" s="50">
        <f t="shared" ref="G873:W873" si="194">SUBTOTAL(9,G874:G875)</f>
        <v>0</v>
      </c>
      <c r="H873" s="124">
        <f t="shared" si="194"/>
        <v>0</v>
      </c>
      <c r="I873" s="42">
        <f t="shared" si="194"/>
        <v>0</v>
      </c>
      <c r="J873" s="42">
        <f t="shared" si="194"/>
        <v>0</v>
      </c>
      <c r="K873" s="42">
        <f t="shared" si="194"/>
        <v>0</v>
      </c>
      <c r="L873" s="43">
        <f t="shared" si="194"/>
        <v>0</v>
      </c>
      <c r="M873" s="42">
        <f t="shared" si="194"/>
        <v>0</v>
      </c>
      <c r="N873" s="42">
        <f t="shared" si="194"/>
        <v>0</v>
      </c>
      <c r="O873" s="42">
        <f t="shared" si="194"/>
        <v>0</v>
      </c>
      <c r="P873" s="42">
        <f t="shared" si="194"/>
        <v>0</v>
      </c>
      <c r="Q873" s="42">
        <f t="shared" si="194"/>
        <v>0</v>
      </c>
      <c r="R873" s="42">
        <f t="shared" si="194"/>
        <v>0</v>
      </c>
      <c r="S873" s="42">
        <f t="shared" si="194"/>
        <v>0</v>
      </c>
      <c r="T873" s="42">
        <f t="shared" si="194"/>
        <v>0</v>
      </c>
      <c r="U873" s="42">
        <f t="shared" si="194"/>
        <v>0</v>
      </c>
      <c r="V873" s="44">
        <f t="shared" si="194"/>
        <v>0</v>
      </c>
      <c r="W873" s="49">
        <f t="shared" si="194"/>
        <v>0</v>
      </c>
      <c r="X873" s="72"/>
      <c r="Y873"/>
      <c r="Z873" s="72"/>
      <c r="AA873" s="72"/>
      <c r="AB873" s="72"/>
      <c r="AC873" s="72"/>
      <c r="AD873" s="72"/>
      <c r="AE873" s="72"/>
      <c r="AF873" s="72"/>
      <c r="AG873" s="72"/>
      <c r="AH873" s="72"/>
      <c r="AI873" s="72"/>
      <c r="AJ873" s="72"/>
      <c r="AK873" s="72"/>
      <c r="AL873" s="72"/>
      <c r="AM873" s="72"/>
      <c r="AN873" s="72"/>
    </row>
    <row r="874" spans="1:40" outlineLevel="1" x14ac:dyDescent="0.2">
      <c r="A874" s="318"/>
      <c r="B874" s="25"/>
      <c r="C874" s="64"/>
      <c r="D874" s="64"/>
      <c r="E874" s="64"/>
      <c r="F874" s="176" t="s">
        <v>357</v>
      </c>
      <c r="G874" s="188">
        <f>SUM('2.CAD NCCF'!G874,'3.USD NCCF'!G874,'4.EUR NCCF'!G874,'5.GBP NCCF'!G874,'6.Other(Incld) NCCF'!G874)</f>
        <v>0</v>
      </c>
      <c r="H874" s="189">
        <f>SUM('2.CAD NCCF'!H874,'3.USD NCCF'!H874,'4.EUR NCCF'!H874,'5.GBP NCCF'!H874,'6.Other(Incld) NCCF'!H874)</f>
        <v>0</v>
      </c>
      <c r="I874" s="42"/>
      <c r="J874" s="42"/>
      <c r="K874" s="42"/>
      <c r="L874" s="43"/>
      <c r="M874" s="42"/>
      <c r="N874" s="42"/>
      <c r="O874" s="42"/>
      <c r="P874" s="42"/>
      <c r="Q874" s="42"/>
      <c r="R874" s="42"/>
      <c r="S874" s="42"/>
      <c r="T874" s="42"/>
      <c r="U874" s="42"/>
      <c r="V874" s="44"/>
      <c r="W874" s="46">
        <f>SUM('2.CAD NCCF'!W874,'3.USD NCCF'!W874,'4.EUR NCCF'!W874,'5.GBP NCCF'!W874,'6.Other(Incld) NCCF'!W874)</f>
        <v>0</v>
      </c>
      <c r="X874" s="72"/>
      <c r="Y874"/>
      <c r="Z874" s="72"/>
      <c r="AA874" s="72"/>
      <c r="AB874" s="72"/>
      <c r="AC874" s="72"/>
      <c r="AD874" s="72"/>
      <c r="AE874" s="72"/>
      <c r="AF874" s="72"/>
      <c r="AG874" s="72"/>
      <c r="AH874" s="72"/>
      <c r="AI874" s="72"/>
      <c r="AJ874" s="72"/>
      <c r="AK874" s="72"/>
      <c r="AL874" s="72"/>
      <c r="AM874" s="72"/>
      <c r="AN874" s="72"/>
    </row>
    <row r="875" spans="1:40" outlineLevel="1" x14ac:dyDescent="0.2">
      <c r="A875" s="318"/>
      <c r="B875" s="25"/>
      <c r="C875" s="64"/>
      <c r="D875" s="64"/>
      <c r="E875" s="64"/>
      <c r="F875" s="187" t="s">
        <v>358</v>
      </c>
      <c r="G875" s="188">
        <f>SUM('2.CAD NCCF'!G875,'3.USD NCCF'!G875,'4.EUR NCCF'!G875,'5.GBP NCCF'!G875,'6.Other(Incld) NCCF'!G875)</f>
        <v>0</v>
      </c>
      <c r="H875" s="178">
        <f>SUM('2.CAD NCCF'!H875,'3.USD NCCF'!H875,'4.EUR NCCF'!H875,'5.GBP NCCF'!H875,'6.Other(Incld) NCCF'!H875)</f>
        <v>0</v>
      </c>
      <c r="I875" s="179">
        <f>SUM('2.CAD NCCF'!I875,'3.USD NCCF'!I875,'4.EUR NCCF'!I875,'5.GBP NCCF'!I875,'6.Other(Incld) NCCF'!I875)</f>
        <v>0</v>
      </c>
      <c r="J875" s="179">
        <f>SUM('2.CAD NCCF'!J875,'3.USD NCCF'!J875,'4.EUR NCCF'!J875,'5.GBP NCCF'!J875,'6.Other(Incld) NCCF'!J875)</f>
        <v>0</v>
      </c>
      <c r="K875" s="180">
        <f>SUM('2.CAD NCCF'!K875,'3.USD NCCF'!K875,'4.EUR NCCF'!K875,'5.GBP NCCF'!K875,'6.Other(Incld) NCCF'!K875)</f>
        <v>0</v>
      </c>
      <c r="L875" s="181">
        <f>SUM('2.CAD NCCF'!L875,'3.USD NCCF'!L875,'4.EUR NCCF'!L875,'5.GBP NCCF'!L875,'6.Other(Incld) NCCF'!L875)</f>
        <v>0</v>
      </c>
      <c r="M875" s="182">
        <f>SUM('2.CAD NCCF'!M875,'3.USD NCCF'!M875,'4.EUR NCCF'!M875,'5.GBP NCCF'!M875,'6.Other(Incld) NCCF'!M875)</f>
        <v>0</v>
      </c>
      <c r="N875" s="182">
        <f>SUM('2.CAD NCCF'!N875,'3.USD NCCF'!N875,'4.EUR NCCF'!N875,'5.GBP NCCF'!N875,'6.Other(Incld) NCCF'!N875)</f>
        <v>0</v>
      </c>
      <c r="O875" s="182">
        <f>SUM('2.CAD NCCF'!O875,'3.USD NCCF'!O875,'4.EUR NCCF'!O875,'5.GBP NCCF'!O875,'6.Other(Incld) NCCF'!O875)</f>
        <v>0</v>
      </c>
      <c r="P875" s="182">
        <f>SUM('2.CAD NCCF'!P875,'3.USD NCCF'!P875,'4.EUR NCCF'!P875,'5.GBP NCCF'!P875,'6.Other(Incld) NCCF'!P875)</f>
        <v>0</v>
      </c>
      <c r="Q875" s="182">
        <f>SUM('2.CAD NCCF'!Q875,'3.USD NCCF'!Q875,'4.EUR NCCF'!Q875,'5.GBP NCCF'!Q875,'6.Other(Incld) NCCF'!Q875)</f>
        <v>0</v>
      </c>
      <c r="R875" s="182">
        <f>SUM('2.CAD NCCF'!R875,'3.USD NCCF'!R875,'4.EUR NCCF'!R875,'5.GBP NCCF'!R875,'6.Other(Incld) NCCF'!R875)</f>
        <v>0</v>
      </c>
      <c r="S875" s="182">
        <f>SUM('2.CAD NCCF'!S875,'3.USD NCCF'!S875,'4.EUR NCCF'!S875,'5.GBP NCCF'!S875,'6.Other(Incld) NCCF'!S875)</f>
        <v>0</v>
      </c>
      <c r="T875" s="182">
        <f>SUM('2.CAD NCCF'!T875,'3.USD NCCF'!T875,'4.EUR NCCF'!T875,'5.GBP NCCF'!T875,'6.Other(Incld) NCCF'!T875)</f>
        <v>0</v>
      </c>
      <c r="U875" s="182">
        <f>SUM('2.CAD NCCF'!U875,'3.USD NCCF'!U875,'4.EUR NCCF'!U875,'5.GBP NCCF'!U875,'6.Other(Incld) NCCF'!U875)</f>
        <v>0</v>
      </c>
      <c r="V875" s="183">
        <f>SUM('2.CAD NCCF'!V875,'3.USD NCCF'!V875,'4.EUR NCCF'!V875,'5.GBP NCCF'!V875,'6.Other(Incld) NCCF'!V875)</f>
        <v>0</v>
      </c>
      <c r="W875" s="46">
        <f>SUM('2.CAD NCCF'!W875,'3.USD NCCF'!W875,'4.EUR NCCF'!W875,'5.GBP NCCF'!W875,'6.Other(Incld) NCCF'!W875)</f>
        <v>0</v>
      </c>
      <c r="X875" s="72"/>
      <c r="Y875"/>
      <c r="Z875" s="72"/>
      <c r="AA875" s="72"/>
      <c r="AB875" s="72"/>
      <c r="AC875" s="72"/>
      <c r="AD875" s="72"/>
      <c r="AE875" s="72"/>
      <c r="AF875" s="72"/>
      <c r="AG875" s="72"/>
      <c r="AH875" s="72"/>
      <c r="AI875" s="72"/>
      <c r="AJ875" s="72"/>
      <c r="AK875" s="72"/>
      <c r="AL875" s="72"/>
      <c r="AM875" s="72"/>
      <c r="AN875" s="72"/>
    </row>
    <row r="876" spans="1:40" x14ac:dyDescent="0.2">
      <c r="A876" s="318"/>
      <c r="B876" s="25"/>
      <c r="C876" s="23" t="s">
        <v>51</v>
      </c>
      <c r="D876" s="23"/>
      <c r="E876" s="24"/>
      <c r="F876" s="24"/>
      <c r="G876" s="69"/>
      <c r="H876" s="66"/>
      <c r="I876" s="66"/>
      <c r="J876" s="66"/>
      <c r="K876" s="66"/>
      <c r="L876" s="51"/>
      <c r="M876" s="34"/>
      <c r="N876" s="34"/>
      <c r="O876" s="34"/>
      <c r="P876" s="34"/>
      <c r="Q876" s="34"/>
      <c r="R876" s="34"/>
      <c r="S876" s="34"/>
      <c r="T876" s="34"/>
      <c r="U876" s="34"/>
      <c r="V876" s="37"/>
      <c r="W876" s="33"/>
      <c r="X876" s="72"/>
      <c r="Y876"/>
      <c r="Z876" s="72"/>
      <c r="AA876" s="72"/>
      <c r="AB876" s="72"/>
      <c r="AC876" s="72"/>
      <c r="AD876" s="72"/>
      <c r="AE876" s="72"/>
      <c r="AF876" s="72"/>
      <c r="AG876" s="72"/>
      <c r="AH876" s="72"/>
      <c r="AI876" s="72"/>
      <c r="AJ876" s="72"/>
      <c r="AK876" s="72"/>
      <c r="AL876" s="72"/>
      <c r="AM876" s="72"/>
      <c r="AN876" s="72"/>
    </row>
    <row r="877" spans="1:40" x14ac:dyDescent="0.2">
      <c r="A877" s="318"/>
      <c r="B877" s="25"/>
      <c r="C877" s="23"/>
      <c r="D877" s="65" t="s">
        <v>52</v>
      </c>
      <c r="E877" s="24"/>
      <c r="F877" s="24"/>
      <c r="G877" s="69"/>
      <c r="H877" s="66"/>
      <c r="I877" s="66"/>
      <c r="J877" s="66"/>
      <c r="K877" s="66"/>
      <c r="L877" s="51"/>
      <c r="M877" s="34"/>
      <c r="N877" s="34"/>
      <c r="O877" s="34"/>
      <c r="P877" s="34"/>
      <c r="Q877" s="34"/>
      <c r="R877" s="34"/>
      <c r="S877" s="34"/>
      <c r="T877" s="34"/>
      <c r="U877" s="34"/>
      <c r="V877" s="37"/>
      <c r="W877" s="33"/>
      <c r="X877" s="72"/>
      <c r="Y877"/>
      <c r="Z877" s="72"/>
      <c r="AA877" s="72"/>
      <c r="AB877" s="72"/>
      <c r="AC877" s="72"/>
      <c r="AD877" s="72"/>
      <c r="AE877" s="72"/>
      <c r="AF877" s="72"/>
      <c r="AG877" s="72"/>
      <c r="AH877" s="72"/>
      <c r="AI877" s="72"/>
      <c r="AJ877" s="72"/>
      <c r="AK877" s="72"/>
      <c r="AL877" s="72"/>
      <c r="AM877" s="72"/>
      <c r="AN877" s="72"/>
    </row>
    <row r="878" spans="1:40" x14ac:dyDescent="0.2">
      <c r="A878" s="318"/>
      <c r="B878" s="25"/>
      <c r="C878" s="23"/>
      <c r="D878" s="23"/>
      <c r="E878" s="24" t="s">
        <v>153</v>
      </c>
      <c r="F878" s="24"/>
      <c r="G878" s="69">
        <f t="shared" ref="G878:W878" si="195">SUBTOTAL(9,G879:G882)</f>
        <v>0</v>
      </c>
      <c r="H878" s="70">
        <f t="shared" si="195"/>
        <v>0</v>
      </c>
      <c r="I878" s="66">
        <f t="shared" si="195"/>
        <v>0</v>
      </c>
      <c r="J878" s="66">
        <f t="shared" si="195"/>
        <v>0</v>
      </c>
      <c r="K878" s="67">
        <f t="shared" si="195"/>
        <v>0</v>
      </c>
      <c r="L878" s="34">
        <f t="shared" si="195"/>
        <v>0</v>
      </c>
      <c r="M878" s="34">
        <f t="shared" si="195"/>
        <v>0</v>
      </c>
      <c r="N878" s="34">
        <f t="shared" si="195"/>
        <v>0</v>
      </c>
      <c r="O878" s="34">
        <f t="shared" si="195"/>
        <v>0</v>
      </c>
      <c r="P878" s="34">
        <f t="shared" si="195"/>
        <v>0</v>
      </c>
      <c r="Q878" s="34">
        <f t="shared" si="195"/>
        <v>0</v>
      </c>
      <c r="R878" s="34">
        <f t="shared" si="195"/>
        <v>0</v>
      </c>
      <c r="S878" s="34">
        <f t="shared" si="195"/>
        <v>0</v>
      </c>
      <c r="T878" s="34">
        <f t="shared" si="195"/>
        <v>0</v>
      </c>
      <c r="U878" s="34">
        <f t="shared" si="195"/>
        <v>0</v>
      </c>
      <c r="V878" s="34">
        <f t="shared" si="195"/>
        <v>0</v>
      </c>
      <c r="W878" s="33">
        <f t="shared" si="195"/>
        <v>0</v>
      </c>
      <c r="X878" s="72"/>
      <c r="Y878"/>
      <c r="Z878" s="72"/>
      <c r="AA878" s="72"/>
      <c r="AB878" s="72"/>
      <c r="AC878" s="72"/>
      <c r="AD878" s="72"/>
      <c r="AE878" s="72"/>
      <c r="AF878" s="72"/>
      <c r="AG878" s="72"/>
      <c r="AH878" s="72"/>
      <c r="AI878" s="72"/>
      <c r="AJ878" s="72"/>
      <c r="AK878" s="72"/>
      <c r="AL878" s="72"/>
      <c r="AM878" s="72"/>
      <c r="AN878" s="72"/>
    </row>
    <row r="879" spans="1:40" outlineLevel="1" x14ac:dyDescent="0.2">
      <c r="A879" s="318"/>
      <c r="B879" s="25"/>
      <c r="C879" s="23"/>
      <c r="D879" s="23"/>
      <c r="E879" s="24"/>
      <c r="F879" s="176" t="s">
        <v>154</v>
      </c>
      <c r="G879" s="190">
        <f>SUM('2.CAD NCCF'!G879,'3.USD NCCF'!G879,'4.EUR NCCF'!G879,'5.GBP NCCF'!G879,'6.Other(Incld) NCCF'!G879)</f>
        <v>0</v>
      </c>
      <c r="H879" s="191">
        <f>SUM('2.CAD NCCF'!H879,'3.USD NCCF'!H879,'4.EUR NCCF'!H879,'5.GBP NCCF'!H879,'6.Other(Incld) NCCF'!H879)</f>
        <v>0</v>
      </c>
      <c r="I879" s="179">
        <f>SUM('2.CAD NCCF'!I879,'3.USD NCCF'!I879,'4.EUR NCCF'!I879,'5.GBP NCCF'!I879,'6.Other(Incld) NCCF'!I879)</f>
        <v>0</v>
      </c>
      <c r="J879" s="179">
        <f>SUM('2.CAD NCCF'!J879,'3.USD NCCF'!J879,'4.EUR NCCF'!J879,'5.GBP NCCF'!J879,'6.Other(Incld) NCCF'!J879)</f>
        <v>0</v>
      </c>
      <c r="K879" s="180">
        <f>SUM('2.CAD NCCF'!K879,'3.USD NCCF'!K879,'4.EUR NCCF'!K879,'5.GBP NCCF'!K879,'6.Other(Incld) NCCF'!K879)</f>
        <v>0</v>
      </c>
      <c r="L879" s="181">
        <f>SUM('2.CAD NCCF'!L879,'3.USD NCCF'!L879,'4.EUR NCCF'!L879,'5.GBP NCCF'!L879,'6.Other(Incld) NCCF'!L879)</f>
        <v>0</v>
      </c>
      <c r="M879" s="192">
        <f>SUM('2.CAD NCCF'!M879,'3.USD NCCF'!M879,'4.EUR NCCF'!M879,'5.GBP NCCF'!M879,'6.Other(Incld) NCCF'!M879)</f>
        <v>0</v>
      </c>
      <c r="N879" s="182">
        <f>SUM('2.CAD NCCF'!N879,'3.USD NCCF'!N879,'4.EUR NCCF'!N879,'5.GBP NCCF'!N879,'6.Other(Incld) NCCF'!N879)</f>
        <v>0</v>
      </c>
      <c r="O879" s="182">
        <f>SUM('2.CAD NCCF'!O879,'3.USD NCCF'!O879,'4.EUR NCCF'!O879,'5.GBP NCCF'!O879,'6.Other(Incld) NCCF'!O879)</f>
        <v>0</v>
      </c>
      <c r="P879" s="182">
        <f>SUM('2.CAD NCCF'!P879,'3.USD NCCF'!P879,'4.EUR NCCF'!P879,'5.GBP NCCF'!P879,'6.Other(Incld) NCCF'!P879)</f>
        <v>0</v>
      </c>
      <c r="Q879" s="182">
        <f>SUM('2.CAD NCCF'!Q879,'3.USD NCCF'!Q879,'4.EUR NCCF'!Q879,'5.GBP NCCF'!Q879,'6.Other(Incld) NCCF'!Q879)</f>
        <v>0</v>
      </c>
      <c r="R879" s="182">
        <f>SUM('2.CAD NCCF'!R879,'3.USD NCCF'!R879,'4.EUR NCCF'!R879,'5.GBP NCCF'!R879,'6.Other(Incld) NCCF'!R879)</f>
        <v>0</v>
      </c>
      <c r="S879" s="182">
        <f>SUM('2.CAD NCCF'!S879,'3.USD NCCF'!S879,'4.EUR NCCF'!S879,'5.GBP NCCF'!S879,'6.Other(Incld) NCCF'!S879)</f>
        <v>0</v>
      </c>
      <c r="T879" s="178">
        <f>SUM('2.CAD NCCF'!T879,'3.USD NCCF'!T879,'4.EUR NCCF'!T879,'5.GBP NCCF'!T879,'6.Other(Incld) NCCF'!T879)</f>
        <v>0</v>
      </c>
      <c r="U879" s="182">
        <f>SUM('2.CAD NCCF'!U879,'3.USD NCCF'!U879,'4.EUR NCCF'!U879,'5.GBP NCCF'!U879,'6.Other(Incld) NCCF'!U879)</f>
        <v>0</v>
      </c>
      <c r="V879" s="183">
        <f>SUM('2.CAD NCCF'!V879,'3.USD NCCF'!V879,'4.EUR NCCF'!V879,'5.GBP NCCF'!V879,'6.Other(Incld) NCCF'!V879)</f>
        <v>0</v>
      </c>
      <c r="W879" s="46">
        <f>SUM('2.CAD NCCF'!W879,'3.USD NCCF'!W879,'4.EUR NCCF'!W879,'5.GBP NCCF'!W879,'6.Other(Incld) NCCF'!W879)</f>
        <v>0</v>
      </c>
      <c r="X879" s="72"/>
      <c r="Y879"/>
      <c r="Z879" s="72"/>
      <c r="AA879" s="72"/>
      <c r="AB879" s="72"/>
      <c r="AC879" s="72"/>
      <c r="AD879" s="72"/>
      <c r="AE879" s="72"/>
      <c r="AF879" s="72"/>
      <c r="AG879" s="72"/>
      <c r="AH879" s="72"/>
      <c r="AI879" s="72"/>
      <c r="AJ879" s="72"/>
      <c r="AK879" s="72"/>
      <c r="AL879" s="72"/>
      <c r="AM879" s="72"/>
      <c r="AN879" s="72"/>
    </row>
    <row r="880" spans="1:40" outlineLevel="1" x14ac:dyDescent="0.2">
      <c r="A880" s="318"/>
      <c r="B880" s="25"/>
      <c r="C880" s="23"/>
      <c r="D880" s="23"/>
      <c r="E880" s="24"/>
      <c r="F880" s="176" t="s">
        <v>155</v>
      </c>
      <c r="G880" s="190">
        <f>SUM('2.CAD NCCF'!G880,'3.USD NCCF'!G880,'4.EUR NCCF'!G880,'5.GBP NCCF'!G880,'6.Other(Incld) NCCF'!G880)</f>
        <v>0</v>
      </c>
      <c r="H880" s="191">
        <f>SUM('2.CAD NCCF'!H880,'3.USD NCCF'!H880,'4.EUR NCCF'!H880,'5.GBP NCCF'!H880,'6.Other(Incld) NCCF'!H880)</f>
        <v>0</v>
      </c>
      <c r="I880" s="179">
        <f>SUM('2.CAD NCCF'!I880,'3.USD NCCF'!I880,'4.EUR NCCF'!I880,'5.GBP NCCF'!I880,'6.Other(Incld) NCCF'!I880)</f>
        <v>0</v>
      </c>
      <c r="J880" s="179">
        <f>SUM('2.CAD NCCF'!J880,'3.USD NCCF'!J880,'4.EUR NCCF'!J880,'5.GBP NCCF'!J880,'6.Other(Incld) NCCF'!J880)</f>
        <v>0</v>
      </c>
      <c r="K880" s="180">
        <f>SUM('2.CAD NCCF'!K880,'3.USD NCCF'!K880,'4.EUR NCCF'!K880,'5.GBP NCCF'!K880,'6.Other(Incld) NCCF'!K880)</f>
        <v>0</v>
      </c>
      <c r="L880" s="181">
        <f>SUM('2.CAD NCCF'!L880,'3.USD NCCF'!L880,'4.EUR NCCF'!L880,'5.GBP NCCF'!L880,'6.Other(Incld) NCCF'!L880)</f>
        <v>0</v>
      </c>
      <c r="M880" s="192">
        <f>SUM('2.CAD NCCF'!M880,'3.USD NCCF'!M880,'4.EUR NCCF'!M880,'5.GBP NCCF'!M880,'6.Other(Incld) NCCF'!M880)</f>
        <v>0</v>
      </c>
      <c r="N880" s="182">
        <f>SUM('2.CAD NCCF'!N880,'3.USD NCCF'!N880,'4.EUR NCCF'!N880,'5.GBP NCCF'!N880,'6.Other(Incld) NCCF'!N880)</f>
        <v>0</v>
      </c>
      <c r="O880" s="182">
        <f>SUM('2.CAD NCCF'!O880,'3.USD NCCF'!O880,'4.EUR NCCF'!O880,'5.GBP NCCF'!O880,'6.Other(Incld) NCCF'!O880)</f>
        <v>0</v>
      </c>
      <c r="P880" s="182">
        <f>SUM('2.CAD NCCF'!P880,'3.USD NCCF'!P880,'4.EUR NCCF'!P880,'5.GBP NCCF'!P880,'6.Other(Incld) NCCF'!P880)</f>
        <v>0</v>
      </c>
      <c r="Q880" s="182">
        <f>SUM('2.CAD NCCF'!Q880,'3.USD NCCF'!Q880,'4.EUR NCCF'!Q880,'5.GBP NCCF'!Q880,'6.Other(Incld) NCCF'!Q880)</f>
        <v>0</v>
      </c>
      <c r="R880" s="182">
        <f>SUM('2.CAD NCCF'!R880,'3.USD NCCF'!R880,'4.EUR NCCF'!R880,'5.GBP NCCF'!R880,'6.Other(Incld) NCCF'!R880)</f>
        <v>0</v>
      </c>
      <c r="S880" s="182">
        <f>SUM('2.CAD NCCF'!S880,'3.USD NCCF'!S880,'4.EUR NCCF'!S880,'5.GBP NCCF'!S880,'6.Other(Incld) NCCF'!S880)</f>
        <v>0</v>
      </c>
      <c r="T880" s="178">
        <f>SUM('2.CAD NCCF'!T880,'3.USD NCCF'!T880,'4.EUR NCCF'!T880,'5.GBP NCCF'!T880,'6.Other(Incld) NCCF'!T880)</f>
        <v>0</v>
      </c>
      <c r="U880" s="182">
        <f>SUM('2.CAD NCCF'!U880,'3.USD NCCF'!U880,'4.EUR NCCF'!U880,'5.GBP NCCF'!U880,'6.Other(Incld) NCCF'!U880)</f>
        <v>0</v>
      </c>
      <c r="V880" s="183">
        <f>SUM('2.CAD NCCF'!V880,'3.USD NCCF'!V880,'4.EUR NCCF'!V880,'5.GBP NCCF'!V880,'6.Other(Incld) NCCF'!V880)</f>
        <v>0</v>
      </c>
      <c r="W880" s="46">
        <f>SUM('2.CAD NCCF'!W880,'3.USD NCCF'!W880,'4.EUR NCCF'!W880,'5.GBP NCCF'!W880,'6.Other(Incld) NCCF'!W880)</f>
        <v>0</v>
      </c>
      <c r="X880" s="72"/>
      <c r="Y880"/>
      <c r="Z880" s="72"/>
      <c r="AA880" s="72"/>
      <c r="AB880" s="72"/>
      <c r="AC880" s="72"/>
      <c r="AD880" s="72"/>
      <c r="AE880" s="72"/>
      <c r="AF880" s="72"/>
      <c r="AG880" s="72"/>
      <c r="AH880" s="72"/>
      <c r="AI880" s="72"/>
      <c r="AJ880" s="72"/>
      <c r="AK880" s="72"/>
      <c r="AL880" s="72"/>
      <c r="AM880" s="72"/>
      <c r="AN880" s="72"/>
    </row>
    <row r="881" spans="1:40" outlineLevel="1" x14ac:dyDescent="0.2">
      <c r="A881" s="318"/>
      <c r="B881" s="25"/>
      <c r="C881" s="23"/>
      <c r="D881" s="23"/>
      <c r="E881" s="24"/>
      <c r="F881" s="176" t="s">
        <v>156</v>
      </c>
      <c r="G881" s="190">
        <f>SUM('2.CAD NCCF'!G881,'3.USD NCCF'!G881,'4.EUR NCCF'!G881,'5.GBP NCCF'!G881,'6.Other(Incld) NCCF'!G881)</f>
        <v>0</v>
      </c>
      <c r="H881" s="191">
        <f>SUM('2.CAD NCCF'!H881,'3.USD NCCF'!H881,'4.EUR NCCF'!H881,'5.GBP NCCF'!H881,'6.Other(Incld) NCCF'!H881)</f>
        <v>0</v>
      </c>
      <c r="I881" s="179">
        <f>SUM('2.CAD NCCF'!I881,'3.USD NCCF'!I881,'4.EUR NCCF'!I881,'5.GBP NCCF'!I881,'6.Other(Incld) NCCF'!I881)</f>
        <v>0</v>
      </c>
      <c r="J881" s="179">
        <f>SUM('2.CAD NCCF'!J881,'3.USD NCCF'!J881,'4.EUR NCCF'!J881,'5.GBP NCCF'!J881,'6.Other(Incld) NCCF'!J881)</f>
        <v>0</v>
      </c>
      <c r="K881" s="180">
        <f>SUM('2.CAD NCCF'!K881,'3.USD NCCF'!K881,'4.EUR NCCF'!K881,'5.GBP NCCF'!K881,'6.Other(Incld) NCCF'!K881)</f>
        <v>0</v>
      </c>
      <c r="L881" s="181">
        <f>SUM('2.CAD NCCF'!L881,'3.USD NCCF'!L881,'4.EUR NCCF'!L881,'5.GBP NCCF'!L881,'6.Other(Incld) NCCF'!L881)</f>
        <v>0</v>
      </c>
      <c r="M881" s="192">
        <f>SUM('2.CAD NCCF'!M881,'3.USD NCCF'!M881,'4.EUR NCCF'!M881,'5.GBP NCCF'!M881,'6.Other(Incld) NCCF'!M881)</f>
        <v>0</v>
      </c>
      <c r="N881" s="182">
        <f>SUM('2.CAD NCCF'!N881,'3.USD NCCF'!N881,'4.EUR NCCF'!N881,'5.GBP NCCF'!N881,'6.Other(Incld) NCCF'!N881)</f>
        <v>0</v>
      </c>
      <c r="O881" s="182">
        <f>SUM('2.CAD NCCF'!O881,'3.USD NCCF'!O881,'4.EUR NCCF'!O881,'5.GBP NCCF'!O881,'6.Other(Incld) NCCF'!O881)</f>
        <v>0</v>
      </c>
      <c r="P881" s="182">
        <f>SUM('2.CAD NCCF'!P881,'3.USD NCCF'!P881,'4.EUR NCCF'!P881,'5.GBP NCCF'!P881,'6.Other(Incld) NCCF'!P881)</f>
        <v>0</v>
      </c>
      <c r="Q881" s="182">
        <f>SUM('2.CAD NCCF'!Q881,'3.USD NCCF'!Q881,'4.EUR NCCF'!Q881,'5.GBP NCCF'!Q881,'6.Other(Incld) NCCF'!Q881)</f>
        <v>0</v>
      </c>
      <c r="R881" s="182">
        <f>SUM('2.CAD NCCF'!R881,'3.USD NCCF'!R881,'4.EUR NCCF'!R881,'5.GBP NCCF'!R881,'6.Other(Incld) NCCF'!R881)</f>
        <v>0</v>
      </c>
      <c r="S881" s="182">
        <f>SUM('2.CAD NCCF'!S881,'3.USD NCCF'!S881,'4.EUR NCCF'!S881,'5.GBP NCCF'!S881,'6.Other(Incld) NCCF'!S881)</f>
        <v>0</v>
      </c>
      <c r="T881" s="178">
        <f>SUM('2.CAD NCCF'!T881,'3.USD NCCF'!T881,'4.EUR NCCF'!T881,'5.GBP NCCF'!T881,'6.Other(Incld) NCCF'!T881)</f>
        <v>0</v>
      </c>
      <c r="U881" s="182">
        <f>SUM('2.CAD NCCF'!U881,'3.USD NCCF'!U881,'4.EUR NCCF'!U881,'5.GBP NCCF'!U881,'6.Other(Incld) NCCF'!U881)</f>
        <v>0</v>
      </c>
      <c r="V881" s="183">
        <f>SUM('2.CAD NCCF'!V881,'3.USD NCCF'!V881,'4.EUR NCCF'!V881,'5.GBP NCCF'!V881,'6.Other(Incld) NCCF'!V881)</f>
        <v>0</v>
      </c>
      <c r="W881" s="46">
        <f>SUM('2.CAD NCCF'!W881,'3.USD NCCF'!W881,'4.EUR NCCF'!W881,'5.GBP NCCF'!W881,'6.Other(Incld) NCCF'!W881)</f>
        <v>0</v>
      </c>
      <c r="X881" s="72"/>
      <c r="Y881"/>
      <c r="Z881" s="72"/>
      <c r="AA881" s="72"/>
      <c r="AB881" s="72"/>
      <c r="AC881" s="72"/>
      <c r="AD881" s="72"/>
      <c r="AE881" s="72"/>
      <c r="AF881" s="72"/>
      <c r="AG881" s="72"/>
      <c r="AH881" s="72"/>
      <c r="AI881" s="72"/>
      <c r="AJ881" s="72"/>
      <c r="AK881" s="72"/>
      <c r="AL881" s="72"/>
      <c r="AM881" s="72"/>
      <c r="AN881" s="72"/>
    </row>
    <row r="882" spans="1:40" outlineLevel="1" x14ac:dyDescent="0.2">
      <c r="A882" s="318"/>
      <c r="B882" s="25"/>
      <c r="C882" s="23"/>
      <c r="D882" s="23"/>
      <c r="E882" s="24"/>
      <c r="F882" s="176" t="s">
        <v>197</v>
      </c>
      <c r="G882" s="190">
        <f>SUM('2.CAD NCCF'!G882,'3.USD NCCF'!G882,'4.EUR NCCF'!G882,'5.GBP NCCF'!G882,'6.Other(Incld) NCCF'!G882)</f>
        <v>0</v>
      </c>
      <c r="H882" s="191">
        <f>SUM('2.CAD NCCF'!H882,'3.USD NCCF'!H882,'4.EUR NCCF'!H882,'5.GBP NCCF'!H882,'6.Other(Incld) NCCF'!H882)</f>
        <v>0</v>
      </c>
      <c r="I882" s="179">
        <f>SUM('2.CAD NCCF'!I882,'3.USD NCCF'!I882,'4.EUR NCCF'!I882,'5.GBP NCCF'!I882,'6.Other(Incld) NCCF'!I882)</f>
        <v>0</v>
      </c>
      <c r="J882" s="179">
        <f>SUM('2.CAD NCCF'!J882,'3.USD NCCF'!J882,'4.EUR NCCF'!J882,'5.GBP NCCF'!J882,'6.Other(Incld) NCCF'!J882)</f>
        <v>0</v>
      </c>
      <c r="K882" s="180">
        <f>SUM('2.CAD NCCF'!K882,'3.USD NCCF'!K882,'4.EUR NCCF'!K882,'5.GBP NCCF'!K882,'6.Other(Incld) NCCF'!K882)</f>
        <v>0</v>
      </c>
      <c r="L882" s="181">
        <f>SUM('2.CAD NCCF'!L882,'3.USD NCCF'!L882,'4.EUR NCCF'!L882,'5.GBP NCCF'!L882,'6.Other(Incld) NCCF'!L882)</f>
        <v>0</v>
      </c>
      <c r="M882" s="192">
        <f>SUM('2.CAD NCCF'!M882,'3.USD NCCF'!M882,'4.EUR NCCF'!M882,'5.GBP NCCF'!M882,'6.Other(Incld) NCCF'!M882)</f>
        <v>0</v>
      </c>
      <c r="N882" s="182">
        <f>SUM('2.CAD NCCF'!N882,'3.USD NCCF'!N882,'4.EUR NCCF'!N882,'5.GBP NCCF'!N882,'6.Other(Incld) NCCF'!N882)</f>
        <v>0</v>
      </c>
      <c r="O882" s="182">
        <f>SUM('2.CAD NCCF'!O882,'3.USD NCCF'!O882,'4.EUR NCCF'!O882,'5.GBP NCCF'!O882,'6.Other(Incld) NCCF'!O882)</f>
        <v>0</v>
      </c>
      <c r="P882" s="182">
        <f>SUM('2.CAD NCCF'!P882,'3.USD NCCF'!P882,'4.EUR NCCF'!P882,'5.GBP NCCF'!P882,'6.Other(Incld) NCCF'!P882)</f>
        <v>0</v>
      </c>
      <c r="Q882" s="182">
        <f>SUM('2.CAD NCCF'!Q882,'3.USD NCCF'!Q882,'4.EUR NCCF'!Q882,'5.GBP NCCF'!Q882,'6.Other(Incld) NCCF'!Q882)</f>
        <v>0</v>
      </c>
      <c r="R882" s="182">
        <f>SUM('2.CAD NCCF'!R882,'3.USD NCCF'!R882,'4.EUR NCCF'!R882,'5.GBP NCCF'!R882,'6.Other(Incld) NCCF'!R882)</f>
        <v>0</v>
      </c>
      <c r="S882" s="182">
        <f>SUM('2.CAD NCCF'!S882,'3.USD NCCF'!S882,'4.EUR NCCF'!S882,'5.GBP NCCF'!S882,'6.Other(Incld) NCCF'!S882)</f>
        <v>0</v>
      </c>
      <c r="T882" s="178">
        <f>SUM('2.CAD NCCF'!T882,'3.USD NCCF'!T882,'4.EUR NCCF'!T882,'5.GBP NCCF'!T882,'6.Other(Incld) NCCF'!T882)</f>
        <v>0</v>
      </c>
      <c r="U882" s="182">
        <f>SUM('2.CAD NCCF'!U882,'3.USD NCCF'!U882,'4.EUR NCCF'!U882,'5.GBP NCCF'!U882,'6.Other(Incld) NCCF'!U882)</f>
        <v>0</v>
      </c>
      <c r="V882" s="183">
        <f>SUM('2.CAD NCCF'!V882,'3.USD NCCF'!V882,'4.EUR NCCF'!V882,'5.GBP NCCF'!V882,'6.Other(Incld) NCCF'!V882)</f>
        <v>0</v>
      </c>
      <c r="W882" s="46">
        <f>SUM('2.CAD NCCF'!W882,'3.USD NCCF'!W882,'4.EUR NCCF'!W882,'5.GBP NCCF'!W882,'6.Other(Incld) NCCF'!W882)</f>
        <v>0</v>
      </c>
      <c r="X882" s="72"/>
      <c r="Y882"/>
      <c r="Z882" s="72"/>
      <c r="AA882" s="72"/>
      <c r="AB882" s="72"/>
      <c r="AC882" s="72"/>
      <c r="AD882" s="72"/>
      <c r="AE882" s="72"/>
      <c r="AF882" s="72"/>
      <c r="AG882" s="72"/>
      <c r="AH882" s="72"/>
      <c r="AI882" s="72"/>
      <c r="AJ882" s="72"/>
      <c r="AK882" s="72"/>
      <c r="AL882" s="72"/>
      <c r="AM882" s="72"/>
      <c r="AN882" s="72"/>
    </row>
    <row r="883" spans="1:40" x14ac:dyDescent="0.2">
      <c r="A883" s="318"/>
      <c r="B883" s="25"/>
      <c r="C883" s="23"/>
      <c r="D883" s="23"/>
      <c r="E883" s="24" t="s">
        <v>157</v>
      </c>
      <c r="F883" s="24"/>
      <c r="G883" s="69">
        <f t="shared" ref="G883:W883" si="196">SUBTOTAL(9,G884:G887)</f>
        <v>0</v>
      </c>
      <c r="H883" s="70">
        <f t="shared" si="196"/>
        <v>0</v>
      </c>
      <c r="I883" s="66">
        <f t="shared" si="196"/>
        <v>0</v>
      </c>
      <c r="J883" s="66">
        <f t="shared" si="196"/>
        <v>0</v>
      </c>
      <c r="K883" s="67">
        <f t="shared" si="196"/>
        <v>0</v>
      </c>
      <c r="L883" s="34">
        <f t="shared" si="196"/>
        <v>0</v>
      </c>
      <c r="M883" s="34">
        <f t="shared" si="196"/>
        <v>0</v>
      </c>
      <c r="N883" s="34">
        <f t="shared" si="196"/>
        <v>0</v>
      </c>
      <c r="O883" s="34">
        <f t="shared" si="196"/>
        <v>0</v>
      </c>
      <c r="P883" s="34">
        <f t="shared" si="196"/>
        <v>0</v>
      </c>
      <c r="Q883" s="34">
        <f t="shared" si="196"/>
        <v>0</v>
      </c>
      <c r="R883" s="34">
        <f t="shared" si="196"/>
        <v>0</v>
      </c>
      <c r="S883" s="34">
        <f t="shared" si="196"/>
        <v>0</v>
      </c>
      <c r="T883" s="34">
        <f t="shared" si="196"/>
        <v>0</v>
      </c>
      <c r="U883" s="34">
        <f t="shared" si="196"/>
        <v>0</v>
      </c>
      <c r="V883" s="34">
        <f t="shared" si="196"/>
        <v>0</v>
      </c>
      <c r="W883" s="33">
        <f t="shared" si="196"/>
        <v>0</v>
      </c>
      <c r="X883" s="72"/>
      <c r="Y883"/>
      <c r="Z883" s="72"/>
      <c r="AA883" s="72"/>
      <c r="AB883" s="72"/>
      <c r="AC883" s="72"/>
      <c r="AD883" s="72"/>
      <c r="AE883" s="72"/>
      <c r="AF883" s="72"/>
      <c r="AG883" s="72"/>
      <c r="AH883" s="72"/>
      <c r="AI883" s="72"/>
      <c r="AJ883" s="72"/>
      <c r="AK883" s="72"/>
      <c r="AL883" s="72"/>
      <c r="AM883" s="72"/>
      <c r="AN883" s="72"/>
    </row>
    <row r="884" spans="1:40" outlineLevel="1" x14ac:dyDescent="0.2">
      <c r="A884" s="318"/>
      <c r="B884" s="25"/>
      <c r="C884" s="23"/>
      <c r="D884" s="23"/>
      <c r="E884" s="24"/>
      <c r="F884" s="176" t="s">
        <v>158</v>
      </c>
      <c r="G884" s="190">
        <f>SUM('2.CAD NCCF'!G884,'3.USD NCCF'!G884,'4.EUR NCCF'!G884,'5.GBP NCCF'!G884,'6.Other(Incld) NCCF'!G884)</f>
        <v>0</v>
      </c>
      <c r="H884" s="191">
        <f>SUM('2.CAD NCCF'!H884,'3.USD NCCF'!H884,'4.EUR NCCF'!H884,'5.GBP NCCF'!H884,'6.Other(Incld) NCCF'!H884)</f>
        <v>0</v>
      </c>
      <c r="I884" s="179">
        <f>SUM('2.CAD NCCF'!I884,'3.USD NCCF'!I884,'4.EUR NCCF'!I884,'5.GBP NCCF'!I884,'6.Other(Incld) NCCF'!I884)</f>
        <v>0</v>
      </c>
      <c r="J884" s="179">
        <f>SUM('2.CAD NCCF'!J884,'3.USD NCCF'!J884,'4.EUR NCCF'!J884,'5.GBP NCCF'!J884,'6.Other(Incld) NCCF'!J884)</f>
        <v>0</v>
      </c>
      <c r="K884" s="180">
        <f>SUM('2.CAD NCCF'!K884,'3.USD NCCF'!K884,'4.EUR NCCF'!K884,'5.GBP NCCF'!K884,'6.Other(Incld) NCCF'!K884)</f>
        <v>0</v>
      </c>
      <c r="L884" s="181">
        <f>SUM('2.CAD NCCF'!L884,'3.USD NCCF'!L884,'4.EUR NCCF'!L884,'5.GBP NCCF'!L884,'6.Other(Incld) NCCF'!L884)</f>
        <v>0</v>
      </c>
      <c r="M884" s="192">
        <f>SUM('2.CAD NCCF'!M884,'3.USD NCCF'!M884,'4.EUR NCCF'!M884,'5.GBP NCCF'!M884,'6.Other(Incld) NCCF'!M884)</f>
        <v>0</v>
      </c>
      <c r="N884" s="182">
        <f>SUM('2.CAD NCCF'!N884,'3.USD NCCF'!N884,'4.EUR NCCF'!N884,'5.GBP NCCF'!N884,'6.Other(Incld) NCCF'!N884)</f>
        <v>0</v>
      </c>
      <c r="O884" s="182">
        <f>SUM('2.CAD NCCF'!O884,'3.USD NCCF'!O884,'4.EUR NCCF'!O884,'5.GBP NCCF'!O884,'6.Other(Incld) NCCF'!O884)</f>
        <v>0</v>
      </c>
      <c r="P884" s="182">
        <f>SUM('2.CAD NCCF'!P884,'3.USD NCCF'!P884,'4.EUR NCCF'!P884,'5.GBP NCCF'!P884,'6.Other(Incld) NCCF'!P884)</f>
        <v>0</v>
      </c>
      <c r="Q884" s="182">
        <f>SUM('2.CAD NCCF'!Q884,'3.USD NCCF'!Q884,'4.EUR NCCF'!Q884,'5.GBP NCCF'!Q884,'6.Other(Incld) NCCF'!Q884)</f>
        <v>0</v>
      </c>
      <c r="R884" s="182">
        <f>SUM('2.CAD NCCF'!R884,'3.USD NCCF'!R884,'4.EUR NCCF'!R884,'5.GBP NCCF'!R884,'6.Other(Incld) NCCF'!R884)</f>
        <v>0</v>
      </c>
      <c r="S884" s="182">
        <f>SUM('2.CAD NCCF'!S884,'3.USD NCCF'!S884,'4.EUR NCCF'!S884,'5.GBP NCCF'!S884,'6.Other(Incld) NCCF'!S884)</f>
        <v>0</v>
      </c>
      <c r="T884" s="178">
        <f>SUM('2.CAD NCCF'!T884,'3.USD NCCF'!T884,'4.EUR NCCF'!T884,'5.GBP NCCF'!T884,'6.Other(Incld) NCCF'!T884)</f>
        <v>0</v>
      </c>
      <c r="U884" s="182">
        <f>SUM('2.CAD NCCF'!U884,'3.USD NCCF'!U884,'4.EUR NCCF'!U884,'5.GBP NCCF'!U884,'6.Other(Incld) NCCF'!U884)</f>
        <v>0</v>
      </c>
      <c r="V884" s="183">
        <f>SUM('2.CAD NCCF'!V884,'3.USD NCCF'!V884,'4.EUR NCCF'!V884,'5.GBP NCCF'!V884,'6.Other(Incld) NCCF'!V884)</f>
        <v>0</v>
      </c>
      <c r="W884" s="46">
        <f>SUM('2.CAD NCCF'!W884,'3.USD NCCF'!W884,'4.EUR NCCF'!W884,'5.GBP NCCF'!W884,'6.Other(Incld) NCCF'!W884)</f>
        <v>0</v>
      </c>
      <c r="X884" s="72"/>
      <c r="Y884"/>
      <c r="Z884" s="72"/>
      <c r="AA884" s="72"/>
      <c r="AB884" s="72"/>
      <c r="AC884" s="72"/>
      <c r="AD884" s="72"/>
      <c r="AE884" s="72"/>
      <c r="AF884" s="72"/>
      <c r="AG884" s="72"/>
      <c r="AH884" s="72"/>
      <c r="AI884" s="72"/>
      <c r="AJ884" s="72"/>
      <c r="AK884" s="72"/>
      <c r="AL884" s="72"/>
      <c r="AM884" s="72"/>
      <c r="AN884" s="72"/>
    </row>
    <row r="885" spans="1:40" outlineLevel="1" x14ac:dyDescent="0.2">
      <c r="A885" s="318"/>
      <c r="B885" s="25"/>
      <c r="C885" s="23"/>
      <c r="D885" s="23"/>
      <c r="E885" s="24"/>
      <c r="F885" s="176" t="s">
        <v>159</v>
      </c>
      <c r="G885" s="190">
        <f>SUM('2.CAD NCCF'!G885,'3.USD NCCF'!G885,'4.EUR NCCF'!G885,'5.GBP NCCF'!G885,'6.Other(Incld) NCCF'!G885)</f>
        <v>0</v>
      </c>
      <c r="H885" s="191">
        <f>SUM('2.CAD NCCF'!H885,'3.USD NCCF'!H885,'4.EUR NCCF'!H885,'5.GBP NCCF'!H885,'6.Other(Incld) NCCF'!H885)</f>
        <v>0</v>
      </c>
      <c r="I885" s="179">
        <f>SUM('2.CAD NCCF'!I885,'3.USD NCCF'!I885,'4.EUR NCCF'!I885,'5.GBP NCCF'!I885,'6.Other(Incld) NCCF'!I885)</f>
        <v>0</v>
      </c>
      <c r="J885" s="179">
        <f>SUM('2.CAD NCCF'!J885,'3.USD NCCF'!J885,'4.EUR NCCF'!J885,'5.GBP NCCF'!J885,'6.Other(Incld) NCCF'!J885)</f>
        <v>0</v>
      </c>
      <c r="K885" s="180">
        <f>SUM('2.CAD NCCF'!K885,'3.USD NCCF'!K885,'4.EUR NCCF'!K885,'5.GBP NCCF'!K885,'6.Other(Incld) NCCF'!K885)</f>
        <v>0</v>
      </c>
      <c r="L885" s="181">
        <f>SUM('2.CAD NCCF'!L885,'3.USD NCCF'!L885,'4.EUR NCCF'!L885,'5.GBP NCCF'!L885,'6.Other(Incld) NCCF'!L885)</f>
        <v>0</v>
      </c>
      <c r="M885" s="192">
        <f>SUM('2.CAD NCCF'!M885,'3.USD NCCF'!M885,'4.EUR NCCF'!M885,'5.GBP NCCF'!M885,'6.Other(Incld) NCCF'!M885)</f>
        <v>0</v>
      </c>
      <c r="N885" s="182">
        <f>SUM('2.CAD NCCF'!N885,'3.USD NCCF'!N885,'4.EUR NCCF'!N885,'5.GBP NCCF'!N885,'6.Other(Incld) NCCF'!N885)</f>
        <v>0</v>
      </c>
      <c r="O885" s="182">
        <f>SUM('2.CAD NCCF'!O885,'3.USD NCCF'!O885,'4.EUR NCCF'!O885,'5.GBP NCCF'!O885,'6.Other(Incld) NCCF'!O885)</f>
        <v>0</v>
      </c>
      <c r="P885" s="182">
        <f>SUM('2.CAD NCCF'!P885,'3.USD NCCF'!P885,'4.EUR NCCF'!P885,'5.GBP NCCF'!P885,'6.Other(Incld) NCCF'!P885)</f>
        <v>0</v>
      </c>
      <c r="Q885" s="182">
        <f>SUM('2.CAD NCCF'!Q885,'3.USD NCCF'!Q885,'4.EUR NCCF'!Q885,'5.GBP NCCF'!Q885,'6.Other(Incld) NCCF'!Q885)</f>
        <v>0</v>
      </c>
      <c r="R885" s="182">
        <f>SUM('2.CAD NCCF'!R885,'3.USD NCCF'!R885,'4.EUR NCCF'!R885,'5.GBP NCCF'!R885,'6.Other(Incld) NCCF'!R885)</f>
        <v>0</v>
      </c>
      <c r="S885" s="182">
        <f>SUM('2.CAD NCCF'!S885,'3.USD NCCF'!S885,'4.EUR NCCF'!S885,'5.GBP NCCF'!S885,'6.Other(Incld) NCCF'!S885)</f>
        <v>0</v>
      </c>
      <c r="T885" s="178">
        <f>SUM('2.CAD NCCF'!T885,'3.USD NCCF'!T885,'4.EUR NCCF'!T885,'5.GBP NCCF'!T885,'6.Other(Incld) NCCF'!T885)</f>
        <v>0</v>
      </c>
      <c r="U885" s="182">
        <f>SUM('2.CAD NCCF'!U885,'3.USD NCCF'!U885,'4.EUR NCCF'!U885,'5.GBP NCCF'!U885,'6.Other(Incld) NCCF'!U885)</f>
        <v>0</v>
      </c>
      <c r="V885" s="183">
        <f>SUM('2.CAD NCCF'!V885,'3.USD NCCF'!V885,'4.EUR NCCF'!V885,'5.GBP NCCF'!V885,'6.Other(Incld) NCCF'!V885)</f>
        <v>0</v>
      </c>
      <c r="W885" s="46">
        <f>SUM('2.CAD NCCF'!W885,'3.USD NCCF'!W885,'4.EUR NCCF'!W885,'5.GBP NCCF'!W885,'6.Other(Incld) NCCF'!W885)</f>
        <v>0</v>
      </c>
      <c r="X885" s="72"/>
      <c r="Y885"/>
      <c r="Z885" s="72"/>
      <c r="AA885" s="72"/>
      <c r="AB885" s="72"/>
      <c r="AC885" s="72"/>
      <c r="AD885" s="72"/>
      <c r="AE885" s="72"/>
      <c r="AF885" s="72"/>
      <c r="AG885" s="72"/>
      <c r="AH885" s="72"/>
      <c r="AI885" s="72"/>
      <c r="AJ885" s="72"/>
      <c r="AK885" s="72"/>
      <c r="AL885" s="72"/>
      <c r="AM885" s="72"/>
      <c r="AN885" s="72"/>
    </row>
    <row r="886" spans="1:40" outlineLevel="1" x14ac:dyDescent="0.2">
      <c r="A886" s="318"/>
      <c r="B886" s="25"/>
      <c r="C886" s="23"/>
      <c r="D886" s="23"/>
      <c r="E886" s="24"/>
      <c r="F886" s="176" t="s">
        <v>160</v>
      </c>
      <c r="G886" s="190">
        <f>SUM('2.CAD NCCF'!G886,'3.USD NCCF'!G886,'4.EUR NCCF'!G886,'5.GBP NCCF'!G886,'6.Other(Incld) NCCF'!G886)</f>
        <v>0</v>
      </c>
      <c r="H886" s="191">
        <f>SUM('2.CAD NCCF'!H886,'3.USD NCCF'!H886,'4.EUR NCCF'!H886,'5.GBP NCCF'!H886,'6.Other(Incld) NCCF'!H886)</f>
        <v>0</v>
      </c>
      <c r="I886" s="179">
        <f>SUM('2.CAD NCCF'!I886,'3.USD NCCF'!I886,'4.EUR NCCF'!I886,'5.GBP NCCF'!I886,'6.Other(Incld) NCCF'!I886)</f>
        <v>0</v>
      </c>
      <c r="J886" s="179">
        <f>SUM('2.CAD NCCF'!J886,'3.USD NCCF'!J886,'4.EUR NCCF'!J886,'5.GBP NCCF'!J886,'6.Other(Incld) NCCF'!J886)</f>
        <v>0</v>
      </c>
      <c r="K886" s="180">
        <f>SUM('2.CAD NCCF'!K886,'3.USD NCCF'!K886,'4.EUR NCCF'!K886,'5.GBP NCCF'!K886,'6.Other(Incld) NCCF'!K886)</f>
        <v>0</v>
      </c>
      <c r="L886" s="181">
        <f>SUM('2.CAD NCCF'!L886,'3.USD NCCF'!L886,'4.EUR NCCF'!L886,'5.GBP NCCF'!L886,'6.Other(Incld) NCCF'!L886)</f>
        <v>0</v>
      </c>
      <c r="M886" s="192">
        <f>SUM('2.CAD NCCF'!M886,'3.USD NCCF'!M886,'4.EUR NCCF'!M886,'5.GBP NCCF'!M886,'6.Other(Incld) NCCF'!M886)</f>
        <v>0</v>
      </c>
      <c r="N886" s="182">
        <f>SUM('2.CAD NCCF'!N886,'3.USD NCCF'!N886,'4.EUR NCCF'!N886,'5.GBP NCCF'!N886,'6.Other(Incld) NCCF'!N886)</f>
        <v>0</v>
      </c>
      <c r="O886" s="182">
        <f>SUM('2.CAD NCCF'!O886,'3.USD NCCF'!O886,'4.EUR NCCF'!O886,'5.GBP NCCF'!O886,'6.Other(Incld) NCCF'!O886)</f>
        <v>0</v>
      </c>
      <c r="P886" s="182">
        <f>SUM('2.CAD NCCF'!P886,'3.USD NCCF'!P886,'4.EUR NCCF'!P886,'5.GBP NCCF'!P886,'6.Other(Incld) NCCF'!P886)</f>
        <v>0</v>
      </c>
      <c r="Q886" s="182">
        <f>SUM('2.CAD NCCF'!Q886,'3.USD NCCF'!Q886,'4.EUR NCCF'!Q886,'5.GBP NCCF'!Q886,'6.Other(Incld) NCCF'!Q886)</f>
        <v>0</v>
      </c>
      <c r="R886" s="182">
        <f>SUM('2.CAD NCCF'!R886,'3.USD NCCF'!R886,'4.EUR NCCF'!R886,'5.GBP NCCF'!R886,'6.Other(Incld) NCCF'!R886)</f>
        <v>0</v>
      </c>
      <c r="S886" s="182">
        <f>SUM('2.CAD NCCF'!S886,'3.USD NCCF'!S886,'4.EUR NCCF'!S886,'5.GBP NCCF'!S886,'6.Other(Incld) NCCF'!S886)</f>
        <v>0</v>
      </c>
      <c r="T886" s="178">
        <f>SUM('2.CAD NCCF'!T886,'3.USD NCCF'!T886,'4.EUR NCCF'!T886,'5.GBP NCCF'!T886,'6.Other(Incld) NCCF'!T886)</f>
        <v>0</v>
      </c>
      <c r="U886" s="182">
        <f>SUM('2.CAD NCCF'!U886,'3.USD NCCF'!U886,'4.EUR NCCF'!U886,'5.GBP NCCF'!U886,'6.Other(Incld) NCCF'!U886)</f>
        <v>0</v>
      </c>
      <c r="V886" s="183">
        <f>SUM('2.CAD NCCF'!V886,'3.USD NCCF'!V886,'4.EUR NCCF'!V886,'5.GBP NCCF'!V886,'6.Other(Incld) NCCF'!V886)</f>
        <v>0</v>
      </c>
      <c r="W886" s="46">
        <f>SUM('2.CAD NCCF'!W886,'3.USD NCCF'!W886,'4.EUR NCCF'!W886,'5.GBP NCCF'!W886,'6.Other(Incld) NCCF'!W886)</f>
        <v>0</v>
      </c>
      <c r="X886" s="72"/>
      <c r="Y886"/>
      <c r="Z886" s="72"/>
      <c r="AA886" s="72"/>
      <c r="AB886" s="72"/>
      <c r="AC886" s="72"/>
      <c r="AD886" s="72"/>
      <c r="AE886" s="72"/>
      <c r="AF886" s="72"/>
      <c r="AG886" s="72"/>
      <c r="AH886" s="72"/>
      <c r="AI886" s="72"/>
      <c r="AJ886" s="72"/>
      <c r="AK886" s="72"/>
      <c r="AL886" s="72"/>
      <c r="AM886" s="72"/>
      <c r="AN886" s="72"/>
    </row>
    <row r="887" spans="1:40" outlineLevel="1" x14ac:dyDescent="0.2">
      <c r="A887" s="318"/>
      <c r="B887" s="25"/>
      <c r="C887" s="23"/>
      <c r="D887" s="23"/>
      <c r="E887" s="24"/>
      <c r="F887" s="176" t="s">
        <v>198</v>
      </c>
      <c r="G887" s="190">
        <f>SUM('2.CAD NCCF'!G887,'3.USD NCCF'!G887,'4.EUR NCCF'!G887,'5.GBP NCCF'!G887,'6.Other(Incld) NCCF'!G887)</f>
        <v>0</v>
      </c>
      <c r="H887" s="193">
        <f>SUM('2.CAD NCCF'!H887,'3.USD NCCF'!H887,'4.EUR NCCF'!H887,'5.GBP NCCF'!H887,'6.Other(Incld) NCCF'!H887)</f>
        <v>0</v>
      </c>
      <c r="I887" s="191">
        <f>SUM('2.CAD NCCF'!I887,'3.USD NCCF'!I887,'4.EUR NCCF'!I887,'5.GBP NCCF'!I887,'6.Other(Incld) NCCF'!I887)</f>
        <v>0</v>
      </c>
      <c r="J887" s="179">
        <f>SUM('2.CAD NCCF'!J887,'3.USD NCCF'!J887,'4.EUR NCCF'!J887,'5.GBP NCCF'!J887,'6.Other(Incld) NCCF'!J887)</f>
        <v>0</v>
      </c>
      <c r="K887" s="180">
        <f>SUM('2.CAD NCCF'!K887,'3.USD NCCF'!K887,'4.EUR NCCF'!K887,'5.GBP NCCF'!K887,'6.Other(Incld) NCCF'!K887)</f>
        <v>0</v>
      </c>
      <c r="L887" s="181">
        <f>SUM('2.CAD NCCF'!L887,'3.USD NCCF'!L887,'4.EUR NCCF'!L887,'5.GBP NCCF'!L887,'6.Other(Incld) NCCF'!L887)</f>
        <v>0</v>
      </c>
      <c r="M887" s="192">
        <f>SUM('2.CAD NCCF'!M887,'3.USD NCCF'!M887,'4.EUR NCCF'!M887,'5.GBP NCCF'!M887,'6.Other(Incld) NCCF'!M887)</f>
        <v>0</v>
      </c>
      <c r="N887" s="182">
        <f>SUM('2.CAD NCCF'!N887,'3.USD NCCF'!N887,'4.EUR NCCF'!N887,'5.GBP NCCF'!N887,'6.Other(Incld) NCCF'!N887)</f>
        <v>0</v>
      </c>
      <c r="O887" s="182">
        <f>SUM('2.CAD NCCF'!O887,'3.USD NCCF'!O887,'4.EUR NCCF'!O887,'5.GBP NCCF'!O887,'6.Other(Incld) NCCF'!O887)</f>
        <v>0</v>
      </c>
      <c r="P887" s="182">
        <f>SUM('2.CAD NCCF'!P887,'3.USD NCCF'!P887,'4.EUR NCCF'!P887,'5.GBP NCCF'!P887,'6.Other(Incld) NCCF'!P887)</f>
        <v>0</v>
      </c>
      <c r="Q887" s="182">
        <f>SUM('2.CAD NCCF'!Q887,'3.USD NCCF'!Q887,'4.EUR NCCF'!Q887,'5.GBP NCCF'!Q887,'6.Other(Incld) NCCF'!Q887)</f>
        <v>0</v>
      </c>
      <c r="R887" s="182">
        <f>SUM('2.CAD NCCF'!R887,'3.USD NCCF'!R887,'4.EUR NCCF'!R887,'5.GBP NCCF'!R887,'6.Other(Incld) NCCF'!R887)</f>
        <v>0</v>
      </c>
      <c r="S887" s="182">
        <f>SUM('2.CAD NCCF'!S887,'3.USD NCCF'!S887,'4.EUR NCCF'!S887,'5.GBP NCCF'!S887,'6.Other(Incld) NCCF'!S887)</f>
        <v>0</v>
      </c>
      <c r="T887" s="178">
        <f>SUM('2.CAD NCCF'!T887,'3.USD NCCF'!T887,'4.EUR NCCF'!T887,'5.GBP NCCF'!T887,'6.Other(Incld) NCCF'!T887)</f>
        <v>0</v>
      </c>
      <c r="U887" s="182">
        <f>SUM('2.CAD NCCF'!U887,'3.USD NCCF'!U887,'4.EUR NCCF'!U887,'5.GBP NCCF'!U887,'6.Other(Incld) NCCF'!U887)</f>
        <v>0</v>
      </c>
      <c r="V887" s="183">
        <f>SUM('2.CAD NCCF'!V887,'3.USD NCCF'!V887,'4.EUR NCCF'!V887,'5.GBP NCCF'!V887,'6.Other(Incld) NCCF'!V887)</f>
        <v>0</v>
      </c>
      <c r="W887" s="46">
        <f>SUM('2.CAD NCCF'!W887,'3.USD NCCF'!W887,'4.EUR NCCF'!W887,'5.GBP NCCF'!W887,'6.Other(Incld) NCCF'!W887)</f>
        <v>0</v>
      </c>
      <c r="X887" s="72"/>
      <c r="Y887"/>
      <c r="Z887" s="72"/>
      <c r="AA887" s="72"/>
      <c r="AB887" s="72"/>
      <c r="AC887" s="72"/>
      <c r="AD887" s="72"/>
      <c r="AE887" s="72"/>
      <c r="AF887" s="72"/>
      <c r="AG887" s="72"/>
      <c r="AH887" s="72"/>
      <c r="AI887" s="72"/>
      <c r="AJ887" s="72"/>
      <c r="AK887" s="72"/>
      <c r="AL887" s="72"/>
      <c r="AM887" s="72"/>
      <c r="AN887" s="72"/>
    </row>
    <row r="888" spans="1:40" x14ac:dyDescent="0.2">
      <c r="A888" s="318"/>
      <c r="B888" s="25"/>
      <c r="C888" s="23"/>
      <c r="D888" s="23"/>
      <c r="E888" s="24" t="s">
        <v>347</v>
      </c>
      <c r="F888" s="24"/>
      <c r="G888" s="69">
        <f t="shared" ref="G888:W888" si="197">SUBTOTAL(9,G889:G892)</f>
        <v>0</v>
      </c>
      <c r="H888" s="70">
        <f t="shared" si="197"/>
        <v>0</v>
      </c>
      <c r="I888" s="66">
        <f t="shared" si="197"/>
        <v>0</v>
      </c>
      <c r="J888" s="66">
        <f t="shared" si="197"/>
        <v>0</v>
      </c>
      <c r="K888" s="67">
        <f t="shared" si="197"/>
        <v>0</v>
      </c>
      <c r="L888" s="34">
        <f t="shared" si="197"/>
        <v>0</v>
      </c>
      <c r="M888" s="34">
        <f t="shared" si="197"/>
        <v>0</v>
      </c>
      <c r="N888" s="34">
        <f t="shared" si="197"/>
        <v>0</v>
      </c>
      <c r="O888" s="34">
        <f t="shared" si="197"/>
        <v>0</v>
      </c>
      <c r="P888" s="34">
        <f t="shared" si="197"/>
        <v>0</v>
      </c>
      <c r="Q888" s="34">
        <f t="shared" si="197"/>
        <v>0</v>
      </c>
      <c r="R888" s="34">
        <f t="shared" si="197"/>
        <v>0</v>
      </c>
      <c r="S888" s="34">
        <f t="shared" si="197"/>
        <v>0</v>
      </c>
      <c r="T888" s="34">
        <f t="shared" si="197"/>
        <v>0</v>
      </c>
      <c r="U888" s="34">
        <f t="shared" si="197"/>
        <v>0</v>
      </c>
      <c r="V888" s="34">
        <f t="shared" si="197"/>
        <v>0</v>
      </c>
      <c r="W888" s="33">
        <f t="shared" si="197"/>
        <v>0</v>
      </c>
      <c r="X888" s="72"/>
      <c r="Y888"/>
      <c r="Z888" s="72"/>
      <c r="AA888" s="72"/>
      <c r="AB888" s="72"/>
      <c r="AC888" s="72"/>
      <c r="AD888" s="72"/>
      <c r="AE888" s="72"/>
      <c r="AF888" s="72"/>
      <c r="AG888" s="72"/>
      <c r="AH888" s="72"/>
      <c r="AI888" s="72"/>
      <c r="AJ888" s="72"/>
      <c r="AK888" s="72"/>
      <c r="AL888" s="72"/>
      <c r="AM888" s="72"/>
      <c r="AN888" s="72"/>
    </row>
    <row r="889" spans="1:40" outlineLevel="1" x14ac:dyDescent="0.2">
      <c r="A889" s="318"/>
      <c r="B889" s="25"/>
      <c r="C889" s="23"/>
      <c r="D889" s="23"/>
      <c r="E889" s="24"/>
      <c r="F889" s="176" t="s">
        <v>327</v>
      </c>
      <c r="G889" s="190">
        <f>SUM('2.CAD NCCF'!G889,'3.USD NCCF'!G889,'4.EUR NCCF'!G889,'5.GBP NCCF'!G889,'6.Other(Incld) NCCF'!G889)</f>
        <v>0</v>
      </c>
      <c r="H889" s="191">
        <f>SUM('2.CAD NCCF'!H889,'3.USD NCCF'!H889,'4.EUR NCCF'!H889,'5.GBP NCCF'!H889,'6.Other(Incld) NCCF'!H889)</f>
        <v>0</v>
      </c>
      <c r="I889" s="179">
        <f>SUM('2.CAD NCCF'!I889,'3.USD NCCF'!I889,'4.EUR NCCF'!I889,'5.GBP NCCF'!I889,'6.Other(Incld) NCCF'!I889)</f>
        <v>0</v>
      </c>
      <c r="J889" s="179">
        <f>SUM('2.CAD NCCF'!J889,'3.USD NCCF'!J889,'4.EUR NCCF'!J889,'5.GBP NCCF'!J889,'6.Other(Incld) NCCF'!J889)</f>
        <v>0</v>
      </c>
      <c r="K889" s="180">
        <f>SUM('2.CAD NCCF'!K889,'3.USD NCCF'!K889,'4.EUR NCCF'!K889,'5.GBP NCCF'!K889,'6.Other(Incld) NCCF'!K889)</f>
        <v>0</v>
      </c>
      <c r="L889" s="181">
        <f>SUM('2.CAD NCCF'!L889,'3.USD NCCF'!L889,'4.EUR NCCF'!L889,'5.GBP NCCF'!L889,'6.Other(Incld) NCCF'!L889)</f>
        <v>0</v>
      </c>
      <c r="M889" s="192">
        <f>SUM('2.CAD NCCF'!M889,'3.USD NCCF'!M889,'4.EUR NCCF'!M889,'5.GBP NCCF'!M889,'6.Other(Incld) NCCF'!M889)</f>
        <v>0</v>
      </c>
      <c r="N889" s="182">
        <f>SUM('2.CAD NCCF'!N889,'3.USD NCCF'!N889,'4.EUR NCCF'!N889,'5.GBP NCCF'!N889,'6.Other(Incld) NCCF'!N889)</f>
        <v>0</v>
      </c>
      <c r="O889" s="182">
        <f>SUM('2.CAD NCCF'!O889,'3.USD NCCF'!O889,'4.EUR NCCF'!O889,'5.GBP NCCF'!O889,'6.Other(Incld) NCCF'!O889)</f>
        <v>0</v>
      </c>
      <c r="P889" s="182">
        <f>SUM('2.CAD NCCF'!P889,'3.USD NCCF'!P889,'4.EUR NCCF'!P889,'5.GBP NCCF'!P889,'6.Other(Incld) NCCF'!P889)</f>
        <v>0</v>
      </c>
      <c r="Q889" s="182">
        <f>SUM('2.CAD NCCF'!Q889,'3.USD NCCF'!Q889,'4.EUR NCCF'!Q889,'5.GBP NCCF'!Q889,'6.Other(Incld) NCCF'!Q889)</f>
        <v>0</v>
      </c>
      <c r="R889" s="182">
        <f>SUM('2.CAD NCCF'!R889,'3.USD NCCF'!R889,'4.EUR NCCF'!R889,'5.GBP NCCF'!R889,'6.Other(Incld) NCCF'!R889)</f>
        <v>0</v>
      </c>
      <c r="S889" s="182">
        <f>SUM('2.CAD NCCF'!S889,'3.USD NCCF'!S889,'4.EUR NCCF'!S889,'5.GBP NCCF'!S889,'6.Other(Incld) NCCF'!S889)</f>
        <v>0</v>
      </c>
      <c r="T889" s="178">
        <f>SUM('2.CAD NCCF'!T889,'3.USD NCCF'!T889,'4.EUR NCCF'!T889,'5.GBP NCCF'!T889,'6.Other(Incld) NCCF'!T889)</f>
        <v>0</v>
      </c>
      <c r="U889" s="182">
        <f>SUM('2.CAD NCCF'!U889,'3.USD NCCF'!U889,'4.EUR NCCF'!U889,'5.GBP NCCF'!U889,'6.Other(Incld) NCCF'!U889)</f>
        <v>0</v>
      </c>
      <c r="V889" s="183">
        <f>SUM('2.CAD NCCF'!V889,'3.USD NCCF'!V889,'4.EUR NCCF'!V889,'5.GBP NCCF'!V889,'6.Other(Incld) NCCF'!V889)</f>
        <v>0</v>
      </c>
      <c r="W889" s="46">
        <f>SUM('2.CAD NCCF'!W889,'3.USD NCCF'!W889,'4.EUR NCCF'!W889,'5.GBP NCCF'!W889,'6.Other(Incld) NCCF'!W889)</f>
        <v>0</v>
      </c>
      <c r="X889" s="72"/>
      <c r="Y889"/>
      <c r="Z889" s="72"/>
      <c r="AA889" s="72"/>
      <c r="AB889" s="72"/>
      <c r="AC889" s="72"/>
      <c r="AD889" s="72"/>
      <c r="AE889" s="72"/>
      <c r="AF889" s="72"/>
      <c r="AG889" s="72"/>
      <c r="AH889" s="72"/>
      <c r="AI889" s="72"/>
      <c r="AJ889" s="72"/>
      <c r="AK889" s="72"/>
      <c r="AL889" s="72"/>
      <c r="AM889" s="72"/>
      <c r="AN889" s="72"/>
    </row>
    <row r="890" spans="1:40" outlineLevel="1" x14ac:dyDescent="0.2">
      <c r="A890" s="318"/>
      <c r="B890" s="25"/>
      <c r="C890" s="23"/>
      <c r="D890" s="23"/>
      <c r="E890" s="24"/>
      <c r="F890" s="176" t="s">
        <v>328</v>
      </c>
      <c r="G890" s="190">
        <f>SUM('2.CAD NCCF'!G890,'3.USD NCCF'!G890,'4.EUR NCCF'!G890,'5.GBP NCCF'!G890,'6.Other(Incld) NCCF'!G890)</f>
        <v>0</v>
      </c>
      <c r="H890" s="191">
        <f>SUM('2.CAD NCCF'!H890,'3.USD NCCF'!H890,'4.EUR NCCF'!H890,'5.GBP NCCF'!H890,'6.Other(Incld) NCCF'!H890)</f>
        <v>0</v>
      </c>
      <c r="I890" s="179">
        <f>SUM('2.CAD NCCF'!I890,'3.USD NCCF'!I890,'4.EUR NCCF'!I890,'5.GBP NCCF'!I890,'6.Other(Incld) NCCF'!I890)</f>
        <v>0</v>
      </c>
      <c r="J890" s="179">
        <f>SUM('2.CAD NCCF'!J890,'3.USD NCCF'!J890,'4.EUR NCCF'!J890,'5.GBP NCCF'!J890,'6.Other(Incld) NCCF'!J890)</f>
        <v>0</v>
      </c>
      <c r="K890" s="180">
        <f>SUM('2.CAD NCCF'!K890,'3.USD NCCF'!K890,'4.EUR NCCF'!K890,'5.GBP NCCF'!K890,'6.Other(Incld) NCCF'!K890)</f>
        <v>0</v>
      </c>
      <c r="L890" s="181">
        <f>SUM('2.CAD NCCF'!L890,'3.USD NCCF'!L890,'4.EUR NCCF'!L890,'5.GBP NCCF'!L890,'6.Other(Incld) NCCF'!L890)</f>
        <v>0</v>
      </c>
      <c r="M890" s="192">
        <f>SUM('2.CAD NCCF'!M890,'3.USD NCCF'!M890,'4.EUR NCCF'!M890,'5.GBP NCCF'!M890,'6.Other(Incld) NCCF'!M890)</f>
        <v>0</v>
      </c>
      <c r="N890" s="182">
        <f>SUM('2.CAD NCCF'!N890,'3.USD NCCF'!N890,'4.EUR NCCF'!N890,'5.GBP NCCF'!N890,'6.Other(Incld) NCCF'!N890)</f>
        <v>0</v>
      </c>
      <c r="O890" s="182">
        <f>SUM('2.CAD NCCF'!O890,'3.USD NCCF'!O890,'4.EUR NCCF'!O890,'5.GBP NCCF'!O890,'6.Other(Incld) NCCF'!O890)</f>
        <v>0</v>
      </c>
      <c r="P890" s="182">
        <f>SUM('2.CAD NCCF'!P890,'3.USD NCCF'!P890,'4.EUR NCCF'!P890,'5.GBP NCCF'!P890,'6.Other(Incld) NCCF'!P890)</f>
        <v>0</v>
      </c>
      <c r="Q890" s="182">
        <f>SUM('2.CAD NCCF'!Q890,'3.USD NCCF'!Q890,'4.EUR NCCF'!Q890,'5.GBP NCCF'!Q890,'6.Other(Incld) NCCF'!Q890)</f>
        <v>0</v>
      </c>
      <c r="R890" s="182">
        <f>SUM('2.CAD NCCF'!R890,'3.USD NCCF'!R890,'4.EUR NCCF'!R890,'5.GBP NCCF'!R890,'6.Other(Incld) NCCF'!R890)</f>
        <v>0</v>
      </c>
      <c r="S890" s="182">
        <f>SUM('2.CAD NCCF'!S890,'3.USD NCCF'!S890,'4.EUR NCCF'!S890,'5.GBP NCCF'!S890,'6.Other(Incld) NCCF'!S890)</f>
        <v>0</v>
      </c>
      <c r="T890" s="178">
        <f>SUM('2.CAD NCCF'!T890,'3.USD NCCF'!T890,'4.EUR NCCF'!T890,'5.GBP NCCF'!T890,'6.Other(Incld) NCCF'!T890)</f>
        <v>0</v>
      </c>
      <c r="U890" s="182">
        <f>SUM('2.CAD NCCF'!U890,'3.USD NCCF'!U890,'4.EUR NCCF'!U890,'5.GBP NCCF'!U890,'6.Other(Incld) NCCF'!U890)</f>
        <v>0</v>
      </c>
      <c r="V890" s="183">
        <f>SUM('2.CAD NCCF'!V890,'3.USD NCCF'!V890,'4.EUR NCCF'!V890,'5.GBP NCCF'!V890,'6.Other(Incld) NCCF'!V890)</f>
        <v>0</v>
      </c>
      <c r="W890" s="46">
        <f>SUM('2.CAD NCCF'!W890,'3.USD NCCF'!W890,'4.EUR NCCF'!W890,'5.GBP NCCF'!W890,'6.Other(Incld) NCCF'!W890)</f>
        <v>0</v>
      </c>
      <c r="X890" s="72"/>
      <c r="Y890"/>
      <c r="Z890" s="72"/>
      <c r="AA890" s="72"/>
      <c r="AB890" s="72"/>
      <c r="AC890" s="72"/>
      <c r="AD890" s="72"/>
      <c r="AE890" s="72"/>
      <c r="AF890" s="72"/>
      <c r="AG890" s="72"/>
      <c r="AH890" s="72"/>
      <c r="AI890" s="72"/>
      <c r="AJ890" s="72"/>
      <c r="AK890" s="72"/>
      <c r="AL890" s="72"/>
      <c r="AM890" s="72"/>
      <c r="AN890" s="72"/>
    </row>
    <row r="891" spans="1:40" outlineLevel="1" x14ac:dyDescent="0.2">
      <c r="A891" s="318"/>
      <c r="B891" s="25"/>
      <c r="C891" s="23"/>
      <c r="D891" s="23"/>
      <c r="E891" s="24"/>
      <c r="F891" s="176" t="s">
        <v>329</v>
      </c>
      <c r="G891" s="190">
        <f>SUM('2.CAD NCCF'!G891,'3.USD NCCF'!G891,'4.EUR NCCF'!G891,'5.GBP NCCF'!G891,'6.Other(Incld) NCCF'!G891)</f>
        <v>0</v>
      </c>
      <c r="H891" s="191">
        <f>SUM('2.CAD NCCF'!H891,'3.USD NCCF'!H891,'4.EUR NCCF'!H891,'5.GBP NCCF'!H891,'6.Other(Incld) NCCF'!H891)</f>
        <v>0</v>
      </c>
      <c r="I891" s="179">
        <f>SUM('2.CAD NCCF'!I891,'3.USD NCCF'!I891,'4.EUR NCCF'!I891,'5.GBP NCCF'!I891,'6.Other(Incld) NCCF'!I891)</f>
        <v>0</v>
      </c>
      <c r="J891" s="179">
        <f>SUM('2.CAD NCCF'!J891,'3.USD NCCF'!J891,'4.EUR NCCF'!J891,'5.GBP NCCF'!J891,'6.Other(Incld) NCCF'!J891)</f>
        <v>0</v>
      </c>
      <c r="K891" s="180">
        <f>SUM('2.CAD NCCF'!K891,'3.USD NCCF'!K891,'4.EUR NCCF'!K891,'5.GBP NCCF'!K891,'6.Other(Incld) NCCF'!K891)</f>
        <v>0</v>
      </c>
      <c r="L891" s="181">
        <f>SUM('2.CAD NCCF'!L891,'3.USD NCCF'!L891,'4.EUR NCCF'!L891,'5.GBP NCCF'!L891,'6.Other(Incld) NCCF'!L891)</f>
        <v>0</v>
      </c>
      <c r="M891" s="192">
        <f>SUM('2.CAD NCCF'!M891,'3.USD NCCF'!M891,'4.EUR NCCF'!M891,'5.GBP NCCF'!M891,'6.Other(Incld) NCCF'!M891)</f>
        <v>0</v>
      </c>
      <c r="N891" s="182">
        <f>SUM('2.CAD NCCF'!N891,'3.USD NCCF'!N891,'4.EUR NCCF'!N891,'5.GBP NCCF'!N891,'6.Other(Incld) NCCF'!N891)</f>
        <v>0</v>
      </c>
      <c r="O891" s="182">
        <f>SUM('2.CAD NCCF'!O891,'3.USD NCCF'!O891,'4.EUR NCCF'!O891,'5.GBP NCCF'!O891,'6.Other(Incld) NCCF'!O891)</f>
        <v>0</v>
      </c>
      <c r="P891" s="182">
        <f>SUM('2.CAD NCCF'!P891,'3.USD NCCF'!P891,'4.EUR NCCF'!P891,'5.GBP NCCF'!P891,'6.Other(Incld) NCCF'!P891)</f>
        <v>0</v>
      </c>
      <c r="Q891" s="182">
        <f>SUM('2.CAD NCCF'!Q891,'3.USD NCCF'!Q891,'4.EUR NCCF'!Q891,'5.GBP NCCF'!Q891,'6.Other(Incld) NCCF'!Q891)</f>
        <v>0</v>
      </c>
      <c r="R891" s="182">
        <f>SUM('2.CAD NCCF'!R891,'3.USD NCCF'!R891,'4.EUR NCCF'!R891,'5.GBP NCCF'!R891,'6.Other(Incld) NCCF'!R891)</f>
        <v>0</v>
      </c>
      <c r="S891" s="182">
        <f>SUM('2.CAD NCCF'!S891,'3.USD NCCF'!S891,'4.EUR NCCF'!S891,'5.GBP NCCF'!S891,'6.Other(Incld) NCCF'!S891)</f>
        <v>0</v>
      </c>
      <c r="T891" s="178">
        <f>SUM('2.CAD NCCF'!T891,'3.USD NCCF'!T891,'4.EUR NCCF'!T891,'5.GBP NCCF'!T891,'6.Other(Incld) NCCF'!T891)</f>
        <v>0</v>
      </c>
      <c r="U891" s="182">
        <f>SUM('2.CAD NCCF'!U891,'3.USD NCCF'!U891,'4.EUR NCCF'!U891,'5.GBP NCCF'!U891,'6.Other(Incld) NCCF'!U891)</f>
        <v>0</v>
      </c>
      <c r="V891" s="183">
        <f>SUM('2.CAD NCCF'!V891,'3.USD NCCF'!V891,'4.EUR NCCF'!V891,'5.GBP NCCF'!V891,'6.Other(Incld) NCCF'!V891)</f>
        <v>0</v>
      </c>
      <c r="W891" s="46">
        <f>SUM('2.CAD NCCF'!W891,'3.USD NCCF'!W891,'4.EUR NCCF'!W891,'5.GBP NCCF'!W891,'6.Other(Incld) NCCF'!W891)</f>
        <v>0</v>
      </c>
      <c r="X891" s="72"/>
      <c r="Y891"/>
      <c r="Z891" s="72"/>
      <c r="AA891" s="72"/>
      <c r="AB891" s="72"/>
      <c r="AC891" s="72"/>
      <c r="AD891" s="72"/>
      <c r="AE891" s="72"/>
      <c r="AF891" s="72"/>
      <c r="AG891" s="72"/>
      <c r="AH891" s="72"/>
      <c r="AI891" s="72"/>
      <c r="AJ891" s="72"/>
      <c r="AK891" s="72"/>
      <c r="AL891" s="72"/>
      <c r="AM891" s="72"/>
      <c r="AN891" s="72"/>
    </row>
    <row r="892" spans="1:40" outlineLevel="1" x14ac:dyDescent="0.2">
      <c r="A892" s="318"/>
      <c r="B892" s="25"/>
      <c r="C892" s="23"/>
      <c r="D892" s="23"/>
      <c r="E892" s="24"/>
      <c r="F892" s="176" t="s">
        <v>330</v>
      </c>
      <c r="G892" s="190">
        <f>SUM('2.CAD NCCF'!G892,'3.USD NCCF'!G892,'4.EUR NCCF'!G892,'5.GBP NCCF'!G892,'6.Other(Incld) NCCF'!G892)</f>
        <v>0</v>
      </c>
      <c r="H892" s="191">
        <f>SUM('2.CAD NCCF'!H892,'3.USD NCCF'!H892,'4.EUR NCCF'!H892,'5.GBP NCCF'!H892,'6.Other(Incld) NCCF'!H892)</f>
        <v>0</v>
      </c>
      <c r="I892" s="179">
        <f>SUM('2.CAD NCCF'!I892,'3.USD NCCF'!I892,'4.EUR NCCF'!I892,'5.GBP NCCF'!I892,'6.Other(Incld) NCCF'!I892)</f>
        <v>0</v>
      </c>
      <c r="J892" s="179">
        <f>SUM('2.CAD NCCF'!J892,'3.USD NCCF'!J892,'4.EUR NCCF'!J892,'5.GBP NCCF'!J892,'6.Other(Incld) NCCF'!J892)</f>
        <v>0</v>
      </c>
      <c r="K892" s="180">
        <f>SUM('2.CAD NCCF'!K892,'3.USD NCCF'!K892,'4.EUR NCCF'!K892,'5.GBP NCCF'!K892,'6.Other(Incld) NCCF'!K892)</f>
        <v>0</v>
      </c>
      <c r="L892" s="181">
        <f>SUM('2.CAD NCCF'!L892,'3.USD NCCF'!L892,'4.EUR NCCF'!L892,'5.GBP NCCF'!L892,'6.Other(Incld) NCCF'!L892)</f>
        <v>0</v>
      </c>
      <c r="M892" s="192">
        <f>SUM('2.CAD NCCF'!M892,'3.USD NCCF'!M892,'4.EUR NCCF'!M892,'5.GBP NCCF'!M892,'6.Other(Incld) NCCF'!M892)</f>
        <v>0</v>
      </c>
      <c r="N892" s="182">
        <f>SUM('2.CAD NCCF'!N892,'3.USD NCCF'!N892,'4.EUR NCCF'!N892,'5.GBP NCCF'!N892,'6.Other(Incld) NCCF'!N892)</f>
        <v>0</v>
      </c>
      <c r="O892" s="182">
        <f>SUM('2.CAD NCCF'!O892,'3.USD NCCF'!O892,'4.EUR NCCF'!O892,'5.GBP NCCF'!O892,'6.Other(Incld) NCCF'!O892)</f>
        <v>0</v>
      </c>
      <c r="P892" s="182">
        <f>SUM('2.CAD NCCF'!P892,'3.USD NCCF'!P892,'4.EUR NCCF'!P892,'5.GBP NCCF'!P892,'6.Other(Incld) NCCF'!P892)</f>
        <v>0</v>
      </c>
      <c r="Q892" s="182">
        <f>SUM('2.CAD NCCF'!Q892,'3.USD NCCF'!Q892,'4.EUR NCCF'!Q892,'5.GBP NCCF'!Q892,'6.Other(Incld) NCCF'!Q892)</f>
        <v>0</v>
      </c>
      <c r="R892" s="182">
        <f>SUM('2.CAD NCCF'!R892,'3.USD NCCF'!R892,'4.EUR NCCF'!R892,'5.GBP NCCF'!R892,'6.Other(Incld) NCCF'!R892)</f>
        <v>0</v>
      </c>
      <c r="S892" s="182">
        <f>SUM('2.CAD NCCF'!S892,'3.USD NCCF'!S892,'4.EUR NCCF'!S892,'5.GBP NCCF'!S892,'6.Other(Incld) NCCF'!S892)</f>
        <v>0</v>
      </c>
      <c r="T892" s="178">
        <f>SUM('2.CAD NCCF'!T892,'3.USD NCCF'!T892,'4.EUR NCCF'!T892,'5.GBP NCCF'!T892,'6.Other(Incld) NCCF'!T892)</f>
        <v>0</v>
      </c>
      <c r="U892" s="182">
        <f>SUM('2.CAD NCCF'!U892,'3.USD NCCF'!U892,'4.EUR NCCF'!U892,'5.GBP NCCF'!U892,'6.Other(Incld) NCCF'!U892)</f>
        <v>0</v>
      </c>
      <c r="V892" s="183">
        <f>SUM('2.CAD NCCF'!V892,'3.USD NCCF'!V892,'4.EUR NCCF'!V892,'5.GBP NCCF'!V892,'6.Other(Incld) NCCF'!V892)</f>
        <v>0</v>
      </c>
      <c r="W892" s="46">
        <f>SUM('2.CAD NCCF'!W892,'3.USD NCCF'!W892,'4.EUR NCCF'!W892,'5.GBP NCCF'!W892,'6.Other(Incld) NCCF'!W892)</f>
        <v>0</v>
      </c>
      <c r="X892" s="72"/>
      <c r="Y892"/>
      <c r="Z892" s="72"/>
      <c r="AA892" s="72"/>
      <c r="AB892" s="72"/>
      <c r="AC892" s="72"/>
      <c r="AD892" s="72"/>
      <c r="AE892" s="72"/>
      <c r="AF892" s="72"/>
      <c r="AG892" s="72"/>
      <c r="AH892" s="72"/>
      <c r="AI892" s="72"/>
      <c r="AJ892" s="72"/>
      <c r="AK892" s="72"/>
      <c r="AL892" s="72"/>
      <c r="AM892" s="72"/>
      <c r="AN892" s="72"/>
    </row>
    <row r="893" spans="1:40" x14ac:dyDescent="0.2">
      <c r="A893" s="318"/>
      <c r="B893" s="25"/>
      <c r="C893" s="23"/>
      <c r="D893" s="23" t="s">
        <v>53</v>
      </c>
      <c r="E893" s="24"/>
      <c r="F893" s="24"/>
      <c r="G893" s="69"/>
      <c r="H893" s="66"/>
      <c r="I893" s="66"/>
      <c r="J893" s="66"/>
      <c r="K893" s="66"/>
      <c r="L893" s="51"/>
      <c r="M893" s="34"/>
      <c r="N893" s="34"/>
      <c r="O893" s="34"/>
      <c r="P893" s="34"/>
      <c r="Q893" s="34"/>
      <c r="R893" s="34"/>
      <c r="S893" s="34"/>
      <c r="T893" s="34"/>
      <c r="U893" s="34"/>
      <c r="V893" s="37"/>
      <c r="W893" s="33"/>
      <c r="X893" s="72"/>
      <c r="Y893"/>
      <c r="Z893" s="72"/>
      <c r="AA893" s="72"/>
      <c r="AB893" s="72"/>
      <c r="AC893" s="72"/>
      <c r="AD893" s="72"/>
      <c r="AE893" s="72"/>
      <c r="AF893" s="72"/>
      <c r="AG893" s="72"/>
      <c r="AH893" s="72"/>
      <c r="AI893" s="72"/>
      <c r="AJ893" s="72"/>
      <c r="AK893" s="72"/>
      <c r="AL893" s="72"/>
      <c r="AM893" s="72"/>
      <c r="AN893" s="72"/>
    </row>
    <row r="894" spans="1:40" x14ac:dyDescent="0.2">
      <c r="A894" s="318"/>
      <c r="B894" s="25"/>
      <c r="C894" s="23"/>
      <c r="D894" s="23"/>
      <c r="E894" s="64" t="s">
        <v>54</v>
      </c>
      <c r="F894" s="24"/>
      <c r="G894" s="69">
        <f t="shared" ref="G894:W894" si="198">SUBTOTAL(9,G895:G897)</f>
        <v>0</v>
      </c>
      <c r="H894" s="70">
        <f t="shared" si="198"/>
        <v>0</v>
      </c>
      <c r="I894" s="66">
        <f t="shared" si="198"/>
        <v>0</v>
      </c>
      <c r="J894" s="66">
        <f t="shared" si="198"/>
        <v>0</v>
      </c>
      <c r="K894" s="67">
        <f t="shared" si="198"/>
        <v>0</v>
      </c>
      <c r="L894" s="34">
        <f t="shared" si="198"/>
        <v>0</v>
      </c>
      <c r="M894" s="34">
        <f t="shared" si="198"/>
        <v>0</v>
      </c>
      <c r="N894" s="34">
        <f t="shared" si="198"/>
        <v>0</v>
      </c>
      <c r="O894" s="34">
        <f t="shared" si="198"/>
        <v>0</v>
      </c>
      <c r="P894" s="34">
        <f t="shared" si="198"/>
        <v>0</v>
      </c>
      <c r="Q894" s="34">
        <f t="shared" si="198"/>
        <v>0</v>
      </c>
      <c r="R894" s="34">
        <f t="shared" si="198"/>
        <v>0</v>
      </c>
      <c r="S894" s="34">
        <f t="shared" si="198"/>
        <v>0</v>
      </c>
      <c r="T894" s="34">
        <f t="shared" si="198"/>
        <v>0</v>
      </c>
      <c r="U894" s="34">
        <f t="shared" si="198"/>
        <v>0</v>
      </c>
      <c r="V894" s="34">
        <f t="shared" si="198"/>
        <v>0</v>
      </c>
      <c r="W894" s="33">
        <f t="shared" si="198"/>
        <v>0</v>
      </c>
      <c r="X894" s="72"/>
      <c r="Y894"/>
      <c r="Z894" s="72"/>
      <c r="AA894" s="72"/>
      <c r="AB894" s="72"/>
      <c r="AC894" s="72"/>
      <c r="AD894" s="72"/>
      <c r="AE894" s="72"/>
      <c r="AF894" s="72"/>
      <c r="AG894" s="72"/>
      <c r="AH894" s="72"/>
      <c r="AI894" s="72"/>
      <c r="AJ894" s="72"/>
      <c r="AK894" s="72"/>
      <c r="AL894" s="72"/>
      <c r="AM894" s="72"/>
      <c r="AN894" s="72"/>
    </row>
    <row r="895" spans="1:40" outlineLevel="1" x14ac:dyDescent="0.2">
      <c r="A895" s="318"/>
      <c r="B895" s="25"/>
      <c r="C895" s="23"/>
      <c r="D895" s="23"/>
      <c r="E895" s="64"/>
      <c r="F895" s="176" t="s">
        <v>55</v>
      </c>
      <c r="G895" s="190">
        <f>SUM('2.CAD NCCF'!G895,'3.USD NCCF'!G895,'4.EUR NCCF'!G895,'5.GBP NCCF'!G895,'6.Other(Incld) NCCF'!G895)</f>
        <v>0</v>
      </c>
      <c r="H895" s="191">
        <f>SUM('2.CAD NCCF'!H895,'3.USD NCCF'!H895,'4.EUR NCCF'!H895,'5.GBP NCCF'!H895,'6.Other(Incld) NCCF'!H895)</f>
        <v>0</v>
      </c>
      <c r="I895" s="179">
        <f>SUM('2.CAD NCCF'!I895,'3.USD NCCF'!I895,'4.EUR NCCF'!I895,'5.GBP NCCF'!I895,'6.Other(Incld) NCCF'!I895)</f>
        <v>0</v>
      </c>
      <c r="J895" s="179">
        <f>SUM('2.CAD NCCF'!J895,'3.USD NCCF'!J895,'4.EUR NCCF'!J895,'5.GBP NCCF'!J895,'6.Other(Incld) NCCF'!J895)</f>
        <v>0</v>
      </c>
      <c r="K895" s="180">
        <f>SUM('2.CAD NCCF'!K895,'3.USD NCCF'!K895,'4.EUR NCCF'!K895,'5.GBP NCCF'!K895,'6.Other(Incld) NCCF'!K895)</f>
        <v>0</v>
      </c>
      <c r="L895" s="181">
        <f>SUM('2.CAD NCCF'!L895,'3.USD NCCF'!L895,'4.EUR NCCF'!L895,'5.GBP NCCF'!L895,'6.Other(Incld) NCCF'!L895)</f>
        <v>0</v>
      </c>
      <c r="M895" s="192">
        <f>SUM('2.CAD NCCF'!M895,'3.USD NCCF'!M895,'4.EUR NCCF'!M895,'5.GBP NCCF'!M895,'6.Other(Incld) NCCF'!M895)</f>
        <v>0</v>
      </c>
      <c r="N895" s="182">
        <f>SUM('2.CAD NCCF'!N895,'3.USD NCCF'!N895,'4.EUR NCCF'!N895,'5.GBP NCCF'!N895,'6.Other(Incld) NCCF'!N895)</f>
        <v>0</v>
      </c>
      <c r="O895" s="182">
        <f>SUM('2.CAD NCCF'!O895,'3.USD NCCF'!O895,'4.EUR NCCF'!O895,'5.GBP NCCF'!O895,'6.Other(Incld) NCCF'!O895)</f>
        <v>0</v>
      </c>
      <c r="P895" s="182">
        <f>SUM('2.CAD NCCF'!P895,'3.USD NCCF'!P895,'4.EUR NCCF'!P895,'5.GBP NCCF'!P895,'6.Other(Incld) NCCF'!P895)</f>
        <v>0</v>
      </c>
      <c r="Q895" s="182">
        <f>SUM('2.CAD NCCF'!Q895,'3.USD NCCF'!Q895,'4.EUR NCCF'!Q895,'5.GBP NCCF'!Q895,'6.Other(Incld) NCCF'!Q895)</f>
        <v>0</v>
      </c>
      <c r="R895" s="182">
        <f>SUM('2.CAD NCCF'!R895,'3.USD NCCF'!R895,'4.EUR NCCF'!R895,'5.GBP NCCF'!R895,'6.Other(Incld) NCCF'!R895)</f>
        <v>0</v>
      </c>
      <c r="S895" s="182">
        <f>SUM('2.CAD NCCF'!S895,'3.USD NCCF'!S895,'4.EUR NCCF'!S895,'5.GBP NCCF'!S895,'6.Other(Incld) NCCF'!S895)</f>
        <v>0</v>
      </c>
      <c r="T895" s="178">
        <f>SUM('2.CAD NCCF'!T895,'3.USD NCCF'!T895,'4.EUR NCCF'!T895,'5.GBP NCCF'!T895,'6.Other(Incld) NCCF'!T895)</f>
        <v>0</v>
      </c>
      <c r="U895" s="182">
        <f>SUM('2.CAD NCCF'!U895,'3.USD NCCF'!U895,'4.EUR NCCF'!U895,'5.GBP NCCF'!U895,'6.Other(Incld) NCCF'!U895)</f>
        <v>0</v>
      </c>
      <c r="V895" s="183">
        <f>SUM('2.CAD NCCF'!V895,'3.USD NCCF'!V895,'4.EUR NCCF'!V895,'5.GBP NCCF'!V895,'6.Other(Incld) NCCF'!V895)</f>
        <v>0</v>
      </c>
      <c r="W895" s="46">
        <f>SUM('2.CAD NCCF'!W895,'3.USD NCCF'!W895,'4.EUR NCCF'!W895,'5.GBP NCCF'!W895,'6.Other(Incld) NCCF'!W895)</f>
        <v>0</v>
      </c>
      <c r="Y895"/>
    </row>
    <row r="896" spans="1:40" outlineLevel="1" x14ac:dyDescent="0.2">
      <c r="A896" s="318"/>
      <c r="B896" s="25"/>
      <c r="C896" s="23"/>
      <c r="D896" s="23"/>
      <c r="E896" s="24"/>
      <c r="F896" s="176" t="s">
        <v>161</v>
      </c>
      <c r="G896" s="190">
        <f>SUM('2.CAD NCCF'!G896,'3.USD NCCF'!G896,'4.EUR NCCF'!G896,'5.GBP NCCF'!G896,'6.Other(Incld) NCCF'!G896)</f>
        <v>0</v>
      </c>
      <c r="H896" s="191">
        <f>SUM('2.CAD NCCF'!H896,'3.USD NCCF'!H896,'4.EUR NCCF'!H896,'5.GBP NCCF'!H896,'6.Other(Incld) NCCF'!H896)</f>
        <v>0</v>
      </c>
      <c r="I896" s="179">
        <f>SUM('2.CAD NCCF'!I896,'3.USD NCCF'!I896,'4.EUR NCCF'!I896,'5.GBP NCCF'!I896,'6.Other(Incld) NCCF'!I896)</f>
        <v>0</v>
      </c>
      <c r="J896" s="179">
        <f>SUM('2.CAD NCCF'!J896,'3.USD NCCF'!J896,'4.EUR NCCF'!J896,'5.GBP NCCF'!J896,'6.Other(Incld) NCCF'!J896)</f>
        <v>0</v>
      </c>
      <c r="K896" s="180">
        <f>SUM('2.CAD NCCF'!K896,'3.USD NCCF'!K896,'4.EUR NCCF'!K896,'5.GBP NCCF'!K896,'6.Other(Incld) NCCF'!K896)</f>
        <v>0</v>
      </c>
      <c r="L896" s="181">
        <f>SUM('2.CAD NCCF'!L896,'3.USD NCCF'!L896,'4.EUR NCCF'!L896,'5.GBP NCCF'!L896,'6.Other(Incld) NCCF'!L896)</f>
        <v>0</v>
      </c>
      <c r="M896" s="192">
        <f>SUM('2.CAD NCCF'!M896,'3.USD NCCF'!M896,'4.EUR NCCF'!M896,'5.GBP NCCF'!M896,'6.Other(Incld) NCCF'!M896)</f>
        <v>0</v>
      </c>
      <c r="N896" s="182">
        <f>SUM('2.CAD NCCF'!N896,'3.USD NCCF'!N896,'4.EUR NCCF'!N896,'5.GBP NCCF'!N896,'6.Other(Incld) NCCF'!N896)</f>
        <v>0</v>
      </c>
      <c r="O896" s="182">
        <f>SUM('2.CAD NCCF'!O896,'3.USD NCCF'!O896,'4.EUR NCCF'!O896,'5.GBP NCCF'!O896,'6.Other(Incld) NCCF'!O896)</f>
        <v>0</v>
      </c>
      <c r="P896" s="182">
        <f>SUM('2.CAD NCCF'!P896,'3.USD NCCF'!P896,'4.EUR NCCF'!P896,'5.GBP NCCF'!P896,'6.Other(Incld) NCCF'!P896)</f>
        <v>0</v>
      </c>
      <c r="Q896" s="182">
        <f>SUM('2.CAD NCCF'!Q896,'3.USD NCCF'!Q896,'4.EUR NCCF'!Q896,'5.GBP NCCF'!Q896,'6.Other(Incld) NCCF'!Q896)</f>
        <v>0</v>
      </c>
      <c r="R896" s="182">
        <f>SUM('2.CAD NCCF'!R896,'3.USD NCCF'!R896,'4.EUR NCCF'!R896,'5.GBP NCCF'!R896,'6.Other(Incld) NCCF'!R896)</f>
        <v>0</v>
      </c>
      <c r="S896" s="182">
        <f>SUM('2.CAD NCCF'!S896,'3.USD NCCF'!S896,'4.EUR NCCF'!S896,'5.GBP NCCF'!S896,'6.Other(Incld) NCCF'!S896)</f>
        <v>0</v>
      </c>
      <c r="T896" s="178">
        <f>SUM('2.CAD NCCF'!T896,'3.USD NCCF'!T896,'4.EUR NCCF'!T896,'5.GBP NCCF'!T896,'6.Other(Incld) NCCF'!T896)</f>
        <v>0</v>
      </c>
      <c r="U896" s="182">
        <f>SUM('2.CAD NCCF'!U896,'3.USD NCCF'!U896,'4.EUR NCCF'!U896,'5.GBP NCCF'!U896,'6.Other(Incld) NCCF'!U896)</f>
        <v>0</v>
      </c>
      <c r="V896" s="183">
        <f>SUM('2.CAD NCCF'!V896,'3.USD NCCF'!V896,'4.EUR NCCF'!V896,'5.GBP NCCF'!V896,'6.Other(Incld) NCCF'!V896)</f>
        <v>0</v>
      </c>
      <c r="W896" s="46">
        <f>SUM('2.CAD NCCF'!W896,'3.USD NCCF'!W896,'4.EUR NCCF'!W896,'5.GBP NCCF'!W896,'6.Other(Incld) NCCF'!W896)</f>
        <v>0</v>
      </c>
      <c r="Y896"/>
    </row>
    <row r="897" spans="1:25" outlineLevel="1" x14ac:dyDescent="0.2">
      <c r="A897" s="318"/>
      <c r="B897" s="25"/>
      <c r="C897" s="23"/>
      <c r="D897" s="23"/>
      <c r="E897" s="24"/>
      <c r="F897" s="176" t="s">
        <v>331</v>
      </c>
      <c r="G897" s="190">
        <f>SUM('2.CAD NCCF'!G897,'3.USD NCCF'!G897,'4.EUR NCCF'!G897,'5.GBP NCCF'!G897,'6.Other(Incld) NCCF'!G897)</f>
        <v>0</v>
      </c>
      <c r="H897" s="191">
        <f>SUM('2.CAD NCCF'!H897,'3.USD NCCF'!H897,'4.EUR NCCF'!H897,'5.GBP NCCF'!H897,'6.Other(Incld) NCCF'!H897)</f>
        <v>0</v>
      </c>
      <c r="I897" s="179">
        <f>SUM('2.CAD NCCF'!I897,'3.USD NCCF'!I897,'4.EUR NCCF'!I897,'5.GBP NCCF'!I897,'6.Other(Incld) NCCF'!I897)</f>
        <v>0</v>
      </c>
      <c r="J897" s="179">
        <f>SUM('2.CAD NCCF'!J897,'3.USD NCCF'!J897,'4.EUR NCCF'!J897,'5.GBP NCCF'!J897,'6.Other(Incld) NCCF'!J897)</f>
        <v>0</v>
      </c>
      <c r="K897" s="180">
        <f>SUM('2.CAD NCCF'!K897,'3.USD NCCF'!K897,'4.EUR NCCF'!K897,'5.GBP NCCF'!K897,'6.Other(Incld) NCCF'!K897)</f>
        <v>0</v>
      </c>
      <c r="L897" s="181">
        <f>SUM('2.CAD NCCF'!L897,'3.USD NCCF'!L897,'4.EUR NCCF'!L897,'5.GBP NCCF'!L897,'6.Other(Incld) NCCF'!L897)</f>
        <v>0</v>
      </c>
      <c r="M897" s="192">
        <f>SUM('2.CAD NCCF'!M897,'3.USD NCCF'!M897,'4.EUR NCCF'!M897,'5.GBP NCCF'!M897,'6.Other(Incld) NCCF'!M897)</f>
        <v>0</v>
      </c>
      <c r="N897" s="182">
        <f>SUM('2.CAD NCCF'!N897,'3.USD NCCF'!N897,'4.EUR NCCF'!N897,'5.GBP NCCF'!N897,'6.Other(Incld) NCCF'!N897)</f>
        <v>0</v>
      </c>
      <c r="O897" s="182">
        <f>SUM('2.CAD NCCF'!O897,'3.USD NCCF'!O897,'4.EUR NCCF'!O897,'5.GBP NCCF'!O897,'6.Other(Incld) NCCF'!O897)</f>
        <v>0</v>
      </c>
      <c r="P897" s="182">
        <f>SUM('2.CAD NCCF'!P897,'3.USD NCCF'!P897,'4.EUR NCCF'!P897,'5.GBP NCCF'!P897,'6.Other(Incld) NCCF'!P897)</f>
        <v>0</v>
      </c>
      <c r="Q897" s="182">
        <f>SUM('2.CAD NCCF'!Q897,'3.USD NCCF'!Q897,'4.EUR NCCF'!Q897,'5.GBP NCCF'!Q897,'6.Other(Incld) NCCF'!Q897)</f>
        <v>0</v>
      </c>
      <c r="R897" s="182">
        <f>SUM('2.CAD NCCF'!R897,'3.USD NCCF'!R897,'4.EUR NCCF'!R897,'5.GBP NCCF'!R897,'6.Other(Incld) NCCF'!R897)</f>
        <v>0</v>
      </c>
      <c r="S897" s="182">
        <f>SUM('2.CAD NCCF'!S897,'3.USD NCCF'!S897,'4.EUR NCCF'!S897,'5.GBP NCCF'!S897,'6.Other(Incld) NCCF'!S897)</f>
        <v>0</v>
      </c>
      <c r="T897" s="178">
        <f>SUM('2.CAD NCCF'!T897,'3.USD NCCF'!T897,'4.EUR NCCF'!T897,'5.GBP NCCF'!T897,'6.Other(Incld) NCCF'!T897)</f>
        <v>0</v>
      </c>
      <c r="U897" s="182">
        <f>SUM('2.CAD NCCF'!U897,'3.USD NCCF'!U897,'4.EUR NCCF'!U897,'5.GBP NCCF'!U897,'6.Other(Incld) NCCF'!U897)</f>
        <v>0</v>
      </c>
      <c r="V897" s="183">
        <f>SUM('2.CAD NCCF'!V897,'3.USD NCCF'!V897,'4.EUR NCCF'!V897,'5.GBP NCCF'!V897,'6.Other(Incld) NCCF'!V897)</f>
        <v>0</v>
      </c>
      <c r="W897" s="46">
        <f>SUM('2.CAD NCCF'!W897,'3.USD NCCF'!W897,'4.EUR NCCF'!W897,'5.GBP NCCF'!W897,'6.Other(Incld) NCCF'!W897)</f>
        <v>0</v>
      </c>
      <c r="Y897"/>
    </row>
    <row r="898" spans="1:25" x14ac:dyDescent="0.2">
      <c r="A898" s="318"/>
      <c r="B898" s="25"/>
      <c r="C898" s="23"/>
      <c r="D898" s="23"/>
      <c r="E898" s="24" t="s">
        <v>56</v>
      </c>
      <c r="F898" s="24"/>
      <c r="G898" s="69">
        <f t="shared" ref="G898:W898" si="199">SUBTOTAL(9,G899:G901)</f>
        <v>0</v>
      </c>
      <c r="H898" s="70">
        <f t="shared" si="199"/>
        <v>0</v>
      </c>
      <c r="I898" s="66">
        <f t="shared" si="199"/>
        <v>0</v>
      </c>
      <c r="J898" s="66">
        <f t="shared" si="199"/>
        <v>0</v>
      </c>
      <c r="K898" s="67">
        <f t="shared" si="199"/>
        <v>0</v>
      </c>
      <c r="L898" s="34">
        <f t="shared" si="199"/>
        <v>0</v>
      </c>
      <c r="M898" s="34">
        <f t="shared" si="199"/>
        <v>0</v>
      </c>
      <c r="N898" s="34">
        <f t="shared" si="199"/>
        <v>0</v>
      </c>
      <c r="O898" s="34">
        <f t="shared" si="199"/>
        <v>0</v>
      </c>
      <c r="P898" s="34">
        <f t="shared" si="199"/>
        <v>0</v>
      </c>
      <c r="Q898" s="34">
        <f t="shared" si="199"/>
        <v>0</v>
      </c>
      <c r="R898" s="34">
        <f t="shared" si="199"/>
        <v>0</v>
      </c>
      <c r="S898" s="34">
        <f t="shared" si="199"/>
        <v>0</v>
      </c>
      <c r="T898" s="34">
        <f t="shared" si="199"/>
        <v>0</v>
      </c>
      <c r="U898" s="34">
        <f t="shared" si="199"/>
        <v>0</v>
      </c>
      <c r="V898" s="34">
        <f t="shared" si="199"/>
        <v>0</v>
      </c>
      <c r="W898" s="33">
        <f t="shared" si="199"/>
        <v>0</v>
      </c>
      <c r="Y898"/>
    </row>
    <row r="899" spans="1:25" outlineLevel="1" x14ac:dyDescent="0.2">
      <c r="A899" s="318"/>
      <c r="B899" s="25"/>
      <c r="C899" s="23"/>
      <c r="D899" s="23"/>
      <c r="E899" s="24"/>
      <c r="F899" s="176" t="s">
        <v>162</v>
      </c>
      <c r="G899" s="190">
        <f>SUM('2.CAD NCCF'!G899,'3.USD NCCF'!G899,'4.EUR NCCF'!G899,'5.GBP NCCF'!G899,'6.Other(Incld) NCCF'!G899)</f>
        <v>0</v>
      </c>
      <c r="H899" s="191">
        <f>SUM('2.CAD NCCF'!H899,'3.USD NCCF'!H899,'4.EUR NCCF'!H899,'5.GBP NCCF'!H899,'6.Other(Incld) NCCF'!H899)</f>
        <v>0</v>
      </c>
      <c r="I899" s="179">
        <f>SUM('2.CAD NCCF'!I899,'3.USD NCCF'!I899,'4.EUR NCCF'!I899,'5.GBP NCCF'!I899,'6.Other(Incld) NCCF'!I899)</f>
        <v>0</v>
      </c>
      <c r="J899" s="179">
        <f>SUM('2.CAD NCCF'!J899,'3.USD NCCF'!J899,'4.EUR NCCF'!J899,'5.GBP NCCF'!J899,'6.Other(Incld) NCCF'!J899)</f>
        <v>0</v>
      </c>
      <c r="K899" s="180">
        <f>SUM('2.CAD NCCF'!K899,'3.USD NCCF'!K899,'4.EUR NCCF'!K899,'5.GBP NCCF'!K899,'6.Other(Incld) NCCF'!K899)</f>
        <v>0</v>
      </c>
      <c r="L899" s="181">
        <f>SUM('2.CAD NCCF'!L899,'3.USD NCCF'!L899,'4.EUR NCCF'!L899,'5.GBP NCCF'!L899,'6.Other(Incld) NCCF'!L899)</f>
        <v>0</v>
      </c>
      <c r="M899" s="192">
        <f>SUM('2.CAD NCCF'!M899,'3.USD NCCF'!M899,'4.EUR NCCF'!M899,'5.GBP NCCF'!M899,'6.Other(Incld) NCCF'!M899)</f>
        <v>0</v>
      </c>
      <c r="N899" s="182">
        <f>SUM('2.CAD NCCF'!N899,'3.USD NCCF'!N899,'4.EUR NCCF'!N899,'5.GBP NCCF'!N899,'6.Other(Incld) NCCF'!N899)</f>
        <v>0</v>
      </c>
      <c r="O899" s="182">
        <f>SUM('2.CAD NCCF'!O899,'3.USD NCCF'!O899,'4.EUR NCCF'!O899,'5.GBP NCCF'!O899,'6.Other(Incld) NCCF'!O899)</f>
        <v>0</v>
      </c>
      <c r="P899" s="182">
        <f>SUM('2.CAD NCCF'!P899,'3.USD NCCF'!P899,'4.EUR NCCF'!P899,'5.GBP NCCF'!P899,'6.Other(Incld) NCCF'!P899)</f>
        <v>0</v>
      </c>
      <c r="Q899" s="182">
        <f>SUM('2.CAD NCCF'!Q899,'3.USD NCCF'!Q899,'4.EUR NCCF'!Q899,'5.GBP NCCF'!Q899,'6.Other(Incld) NCCF'!Q899)</f>
        <v>0</v>
      </c>
      <c r="R899" s="182">
        <f>SUM('2.CAD NCCF'!R899,'3.USD NCCF'!R899,'4.EUR NCCF'!R899,'5.GBP NCCF'!R899,'6.Other(Incld) NCCF'!R899)</f>
        <v>0</v>
      </c>
      <c r="S899" s="182">
        <f>SUM('2.CAD NCCF'!S899,'3.USD NCCF'!S899,'4.EUR NCCF'!S899,'5.GBP NCCF'!S899,'6.Other(Incld) NCCF'!S899)</f>
        <v>0</v>
      </c>
      <c r="T899" s="178">
        <f>SUM('2.CAD NCCF'!T899,'3.USD NCCF'!T899,'4.EUR NCCF'!T899,'5.GBP NCCF'!T899,'6.Other(Incld) NCCF'!T899)</f>
        <v>0</v>
      </c>
      <c r="U899" s="182">
        <f>SUM('2.CAD NCCF'!U899,'3.USD NCCF'!U899,'4.EUR NCCF'!U899,'5.GBP NCCF'!U899,'6.Other(Incld) NCCF'!U899)</f>
        <v>0</v>
      </c>
      <c r="V899" s="183">
        <f>SUM('2.CAD NCCF'!V899,'3.USD NCCF'!V899,'4.EUR NCCF'!V899,'5.GBP NCCF'!V899,'6.Other(Incld) NCCF'!V899)</f>
        <v>0</v>
      </c>
      <c r="W899" s="46">
        <f>SUM('2.CAD NCCF'!W899,'3.USD NCCF'!W899,'4.EUR NCCF'!W899,'5.GBP NCCF'!W899,'6.Other(Incld) NCCF'!W899)</f>
        <v>0</v>
      </c>
      <c r="Y899"/>
    </row>
    <row r="900" spans="1:25" outlineLevel="1" x14ac:dyDescent="0.2">
      <c r="A900" s="318"/>
      <c r="B900" s="25"/>
      <c r="C900" s="23"/>
      <c r="D900" s="23"/>
      <c r="E900" s="24"/>
      <c r="F900" s="176" t="s">
        <v>163</v>
      </c>
      <c r="G900" s="190">
        <f>SUM('2.CAD NCCF'!G900,'3.USD NCCF'!G900,'4.EUR NCCF'!G900,'5.GBP NCCF'!G900,'6.Other(Incld) NCCF'!G900)</f>
        <v>0</v>
      </c>
      <c r="H900" s="191">
        <f>SUM('2.CAD NCCF'!H900,'3.USD NCCF'!H900,'4.EUR NCCF'!H900,'5.GBP NCCF'!H900,'6.Other(Incld) NCCF'!H900)</f>
        <v>0</v>
      </c>
      <c r="I900" s="179">
        <f>SUM('2.CAD NCCF'!I900,'3.USD NCCF'!I900,'4.EUR NCCF'!I900,'5.GBP NCCF'!I900,'6.Other(Incld) NCCF'!I900)</f>
        <v>0</v>
      </c>
      <c r="J900" s="179">
        <f>SUM('2.CAD NCCF'!J900,'3.USD NCCF'!J900,'4.EUR NCCF'!J900,'5.GBP NCCF'!J900,'6.Other(Incld) NCCF'!J900)</f>
        <v>0</v>
      </c>
      <c r="K900" s="180">
        <f>SUM('2.CAD NCCF'!K900,'3.USD NCCF'!K900,'4.EUR NCCF'!K900,'5.GBP NCCF'!K900,'6.Other(Incld) NCCF'!K900)</f>
        <v>0</v>
      </c>
      <c r="L900" s="181">
        <f>SUM('2.CAD NCCF'!L900,'3.USD NCCF'!L900,'4.EUR NCCF'!L900,'5.GBP NCCF'!L900,'6.Other(Incld) NCCF'!L900)</f>
        <v>0</v>
      </c>
      <c r="M900" s="192">
        <f>SUM('2.CAD NCCF'!M900,'3.USD NCCF'!M900,'4.EUR NCCF'!M900,'5.GBP NCCF'!M900,'6.Other(Incld) NCCF'!M900)</f>
        <v>0</v>
      </c>
      <c r="N900" s="182">
        <f>SUM('2.CAD NCCF'!N900,'3.USD NCCF'!N900,'4.EUR NCCF'!N900,'5.GBP NCCF'!N900,'6.Other(Incld) NCCF'!N900)</f>
        <v>0</v>
      </c>
      <c r="O900" s="182">
        <f>SUM('2.CAD NCCF'!O900,'3.USD NCCF'!O900,'4.EUR NCCF'!O900,'5.GBP NCCF'!O900,'6.Other(Incld) NCCF'!O900)</f>
        <v>0</v>
      </c>
      <c r="P900" s="182">
        <f>SUM('2.CAD NCCF'!P900,'3.USD NCCF'!P900,'4.EUR NCCF'!P900,'5.GBP NCCF'!P900,'6.Other(Incld) NCCF'!P900)</f>
        <v>0</v>
      </c>
      <c r="Q900" s="182">
        <f>SUM('2.CAD NCCF'!Q900,'3.USD NCCF'!Q900,'4.EUR NCCF'!Q900,'5.GBP NCCF'!Q900,'6.Other(Incld) NCCF'!Q900)</f>
        <v>0</v>
      </c>
      <c r="R900" s="182">
        <f>SUM('2.CAD NCCF'!R900,'3.USD NCCF'!R900,'4.EUR NCCF'!R900,'5.GBP NCCF'!R900,'6.Other(Incld) NCCF'!R900)</f>
        <v>0</v>
      </c>
      <c r="S900" s="182">
        <f>SUM('2.CAD NCCF'!S900,'3.USD NCCF'!S900,'4.EUR NCCF'!S900,'5.GBP NCCF'!S900,'6.Other(Incld) NCCF'!S900)</f>
        <v>0</v>
      </c>
      <c r="T900" s="178">
        <f>SUM('2.CAD NCCF'!T900,'3.USD NCCF'!T900,'4.EUR NCCF'!T900,'5.GBP NCCF'!T900,'6.Other(Incld) NCCF'!T900)</f>
        <v>0</v>
      </c>
      <c r="U900" s="182">
        <f>SUM('2.CAD NCCF'!U900,'3.USD NCCF'!U900,'4.EUR NCCF'!U900,'5.GBP NCCF'!U900,'6.Other(Incld) NCCF'!U900)</f>
        <v>0</v>
      </c>
      <c r="V900" s="183">
        <f>SUM('2.CAD NCCF'!V900,'3.USD NCCF'!V900,'4.EUR NCCF'!V900,'5.GBP NCCF'!V900,'6.Other(Incld) NCCF'!V900)</f>
        <v>0</v>
      </c>
      <c r="W900" s="46">
        <f>SUM('2.CAD NCCF'!W900,'3.USD NCCF'!W900,'4.EUR NCCF'!W900,'5.GBP NCCF'!W900,'6.Other(Incld) NCCF'!W900)</f>
        <v>0</v>
      </c>
      <c r="Y900"/>
    </row>
    <row r="901" spans="1:25" outlineLevel="1" x14ac:dyDescent="0.2">
      <c r="A901" s="318"/>
      <c r="B901" s="25"/>
      <c r="C901" s="23"/>
      <c r="D901" s="23"/>
      <c r="E901" s="24"/>
      <c r="F901" s="176" t="s">
        <v>332</v>
      </c>
      <c r="G901" s="190">
        <f>SUM('2.CAD NCCF'!G901,'3.USD NCCF'!G901,'4.EUR NCCF'!G901,'5.GBP NCCF'!G901,'6.Other(Incld) NCCF'!G901)</f>
        <v>0</v>
      </c>
      <c r="H901" s="191">
        <f>SUM('2.CAD NCCF'!H901,'3.USD NCCF'!H901,'4.EUR NCCF'!H901,'5.GBP NCCF'!H901,'6.Other(Incld) NCCF'!H901)</f>
        <v>0</v>
      </c>
      <c r="I901" s="179">
        <f>SUM('2.CAD NCCF'!I901,'3.USD NCCF'!I901,'4.EUR NCCF'!I901,'5.GBP NCCF'!I901,'6.Other(Incld) NCCF'!I901)</f>
        <v>0</v>
      </c>
      <c r="J901" s="179">
        <f>SUM('2.CAD NCCF'!J901,'3.USD NCCF'!J901,'4.EUR NCCF'!J901,'5.GBP NCCF'!J901,'6.Other(Incld) NCCF'!J901)</f>
        <v>0</v>
      </c>
      <c r="K901" s="180">
        <f>SUM('2.CAD NCCF'!K901,'3.USD NCCF'!K901,'4.EUR NCCF'!K901,'5.GBP NCCF'!K901,'6.Other(Incld) NCCF'!K901)</f>
        <v>0</v>
      </c>
      <c r="L901" s="181">
        <f>SUM('2.CAD NCCF'!L901,'3.USD NCCF'!L901,'4.EUR NCCF'!L901,'5.GBP NCCF'!L901,'6.Other(Incld) NCCF'!L901)</f>
        <v>0</v>
      </c>
      <c r="M901" s="192">
        <f>SUM('2.CAD NCCF'!M901,'3.USD NCCF'!M901,'4.EUR NCCF'!M901,'5.GBP NCCF'!M901,'6.Other(Incld) NCCF'!M901)</f>
        <v>0</v>
      </c>
      <c r="N901" s="182">
        <f>SUM('2.CAD NCCF'!N901,'3.USD NCCF'!N901,'4.EUR NCCF'!N901,'5.GBP NCCF'!N901,'6.Other(Incld) NCCF'!N901)</f>
        <v>0</v>
      </c>
      <c r="O901" s="182">
        <f>SUM('2.CAD NCCF'!O901,'3.USD NCCF'!O901,'4.EUR NCCF'!O901,'5.GBP NCCF'!O901,'6.Other(Incld) NCCF'!O901)</f>
        <v>0</v>
      </c>
      <c r="P901" s="182">
        <f>SUM('2.CAD NCCF'!P901,'3.USD NCCF'!P901,'4.EUR NCCF'!P901,'5.GBP NCCF'!P901,'6.Other(Incld) NCCF'!P901)</f>
        <v>0</v>
      </c>
      <c r="Q901" s="182">
        <f>SUM('2.CAD NCCF'!Q901,'3.USD NCCF'!Q901,'4.EUR NCCF'!Q901,'5.GBP NCCF'!Q901,'6.Other(Incld) NCCF'!Q901)</f>
        <v>0</v>
      </c>
      <c r="R901" s="182">
        <f>SUM('2.CAD NCCF'!R901,'3.USD NCCF'!R901,'4.EUR NCCF'!R901,'5.GBP NCCF'!R901,'6.Other(Incld) NCCF'!R901)</f>
        <v>0</v>
      </c>
      <c r="S901" s="182">
        <f>SUM('2.CAD NCCF'!S901,'3.USD NCCF'!S901,'4.EUR NCCF'!S901,'5.GBP NCCF'!S901,'6.Other(Incld) NCCF'!S901)</f>
        <v>0</v>
      </c>
      <c r="T901" s="178">
        <f>SUM('2.CAD NCCF'!T901,'3.USD NCCF'!T901,'4.EUR NCCF'!T901,'5.GBP NCCF'!T901,'6.Other(Incld) NCCF'!T901)</f>
        <v>0</v>
      </c>
      <c r="U901" s="182">
        <f>SUM('2.CAD NCCF'!U901,'3.USD NCCF'!U901,'4.EUR NCCF'!U901,'5.GBP NCCF'!U901,'6.Other(Incld) NCCF'!U901)</f>
        <v>0</v>
      </c>
      <c r="V901" s="183">
        <f>SUM('2.CAD NCCF'!V901,'3.USD NCCF'!V901,'4.EUR NCCF'!V901,'5.GBP NCCF'!V901,'6.Other(Incld) NCCF'!V901)</f>
        <v>0</v>
      </c>
      <c r="W901" s="46">
        <f>SUM('2.CAD NCCF'!W901,'3.USD NCCF'!W901,'4.EUR NCCF'!W901,'5.GBP NCCF'!W901,'6.Other(Incld) NCCF'!W901)</f>
        <v>0</v>
      </c>
      <c r="Y901"/>
    </row>
    <row r="902" spans="1:25" x14ac:dyDescent="0.2">
      <c r="A902" s="318"/>
      <c r="B902" s="25"/>
      <c r="C902" s="23"/>
      <c r="D902" s="23"/>
      <c r="E902" s="24" t="s">
        <v>57</v>
      </c>
      <c r="F902" s="24"/>
      <c r="G902" s="69">
        <f t="shared" ref="G902:W902" si="200">SUBTOTAL(9,G903:G905)</f>
        <v>0</v>
      </c>
      <c r="H902" s="70">
        <f t="shared" si="200"/>
        <v>0</v>
      </c>
      <c r="I902" s="66">
        <f t="shared" si="200"/>
        <v>0</v>
      </c>
      <c r="J902" s="66">
        <f t="shared" si="200"/>
        <v>0</v>
      </c>
      <c r="K902" s="67">
        <f t="shared" si="200"/>
        <v>0</v>
      </c>
      <c r="L902" s="34">
        <f t="shared" si="200"/>
        <v>0</v>
      </c>
      <c r="M902" s="34">
        <f t="shared" si="200"/>
        <v>0</v>
      </c>
      <c r="N902" s="34">
        <f t="shared" si="200"/>
        <v>0</v>
      </c>
      <c r="O902" s="34">
        <f t="shared" si="200"/>
        <v>0</v>
      </c>
      <c r="P902" s="34">
        <f t="shared" si="200"/>
        <v>0</v>
      </c>
      <c r="Q902" s="34">
        <f t="shared" si="200"/>
        <v>0</v>
      </c>
      <c r="R902" s="34">
        <f t="shared" si="200"/>
        <v>0</v>
      </c>
      <c r="S902" s="34">
        <f t="shared" si="200"/>
        <v>0</v>
      </c>
      <c r="T902" s="34">
        <f t="shared" si="200"/>
        <v>0</v>
      </c>
      <c r="U902" s="34">
        <f t="shared" si="200"/>
        <v>0</v>
      </c>
      <c r="V902" s="34">
        <f t="shared" si="200"/>
        <v>0</v>
      </c>
      <c r="W902" s="33">
        <f t="shared" si="200"/>
        <v>0</v>
      </c>
      <c r="Y902"/>
    </row>
    <row r="903" spans="1:25" outlineLevel="1" x14ac:dyDescent="0.2">
      <c r="A903" s="318"/>
      <c r="B903" s="25"/>
      <c r="C903" s="23"/>
      <c r="D903" s="23"/>
      <c r="E903" s="24"/>
      <c r="F903" s="176" t="s">
        <v>164</v>
      </c>
      <c r="G903" s="190">
        <f>SUM('2.CAD NCCF'!G903,'3.USD NCCF'!G903,'4.EUR NCCF'!G903,'5.GBP NCCF'!G903,'6.Other(Incld) NCCF'!G903)</f>
        <v>0</v>
      </c>
      <c r="H903" s="191">
        <f>SUM('2.CAD NCCF'!H903,'3.USD NCCF'!H903,'4.EUR NCCF'!H903,'5.GBP NCCF'!H903,'6.Other(Incld) NCCF'!H903)</f>
        <v>0</v>
      </c>
      <c r="I903" s="179">
        <f>SUM('2.CAD NCCF'!I903,'3.USD NCCF'!I903,'4.EUR NCCF'!I903,'5.GBP NCCF'!I903,'6.Other(Incld) NCCF'!I903)</f>
        <v>0</v>
      </c>
      <c r="J903" s="179">
        <f>SUM('2.CAD NCCF'!J903,'3.USD NCCF'!J903,'4.EUR NCCF'!J903,'5.GBP NCCF'!J903,'6.Other(Incld) NCCF'!J903)</f>
        <v>0</v>
      </c>
      <c r="K903" s="180">
        <f>SUM('2.CAD NCCF'!K903,'3.USD NCCF'!K903,'4.EUR NCCF'!K903,'5.GBP NCCF'!K903,'6.Other(Incld) NCCF'!K903)</f>
        <v>0</v>
      </c>
      <c r="L903" s="181">
        <f>SUM('2.CAD NCCF'!L903,'3.USD NCCF'!L903,'4.EUR NCCF'!L903,'5.GBP NCCF'!L903,'6.Other(Incld) NCCF'!L903)</f>
        <v>0</v>
      </c>
      <c r="M903" s="192">
        <f>SUM('2.CAD NCCF'!M903,'3.USD NCCF'!M903,'4.EUR NCCF'!M903,'5.GBP NCCF'!M903,'6.Other(Incld) NCCF'!M903)</f>
        <v>0</v>
      </c>
      <c r="N903" s="182">
        <f>SUM('2.CAD NCCF'!N903,'3.USD NCCF'!N903,'4.EUR NCCF'!N903,'5.GBP NCCF'!N903,'6.Other(Incld) NCCF'!N903)</f>
        <v>0</v>
      </c>
      <c r="O903" s="182">
        <f>SUM('2.CAD NCCF'!O903,'3.USD NCCF'!O903,'4.EUR NCCF'!O903,'5.GBP NCCF'!O903,'6.Other(Incld) NCCF'!O903)</f>
        <v>0</v>
      </c>
      <c r="P903" s="182">
        <f>SUM('2.CAD NCCF'!P903,'3.USD NCCF'!P903,'4.EUR NCCF'!P903,'5.GBP NCCF'!P903,'6.Other(Incld) NCCF'!P903)</f>
        <v>0</v>
      </c>
      <c r="Q903" s="182">
        <f>SUM('2.CAD NCCF'!Q903,'3.USD NCCF'!Q903,'4.EUR NCCF'!Q903,'5.GBP NCCF'!Q903,'6.Other(Incld) NCCF'!Q903)</f>
        <v>0</v>
      </c>
      <c r="R903" s="182">
        <f>SUM('2.CAD NCCF'!R903,'3.USD NCCF'!R903,'4.EUR NCCF'!R903,'5.GBP NCCF'!R903,'6.Other(Incld) NCCF'!R903)</f>
        <v>0</v>
      </c>
      <c r="S903" s="182">
        <f>SUM('2.CAD NCCF'!S903,'3.USD NCCF'!S903,'4.EUR NCCF'!S903,'5.GBP NCCF'!S903,'6.Other(Incld) NCCF'!S903)</f>
        <v>0</v>
      </c>
      <c r="T903" s="178">
        <f>SUM('2.CAD NCCF'!T903,'3.USD NCCF'!T903,'4.EUR NCCF'!T903,'5.GBP NCCF'!T903,'6.Other(Incld) NCCF'!T903)</f>
        <v>0</v>
      </c>
      <c r="U903" s="182">
        <f>SUM('2.CAD NCCF'!U903,'3.USD NCCF'!U903,'4.EUR NCCF'!U903,'5.GBP NCCF'!U903,'6.Other(Incld) NCCF'!U903)</f>
        <v>0</v>
      </c>
      <c r="V903" s="183">
        <f>SUM('2.CAD NCCF'!V903,'3.USD NCCF'!V903,'4.EUR NCCF'!V903,'5.GBP NCCF'!V903,'6.Other(Incld) NCCF'!V903)</f>
        <v>0</v>
      </c>
      <c r="W903" s="46">
        <f>SUM('2.CAD NCCF'!W903,'3.USD NCCF'!W903,'4.EUR NCCF'!W903,'5.GBP NCCF'!W903,'6.Other(Incld) NCCF'!W903)</f>
        <v>0</v>
      </c>
      <c r="Y903"/>
    </row>
    <row r="904" spans="1:25" outlineLevel="1" x14ac:dyDescent="0.2">
      <c r="A904" s="318"/>
      <c r="B904" s="25"/>
      <c r="C904" s="23"/>
      <c r="D904" s="23"/>
      <c r="E904" s="24"/>
      <c r="F904" s="176" t="s">
        <v>255</v>
      </c>
      <c r="G904" s="190">
        <f>SUM('2.CAD NCCF'!G904,'3.USD NCCF'!G904,'4.EUR NCCF'!G904,'5.GBP NCCF'!G904,'6.Other(Incld) NCCF'!G904)</f>
        <v>0</v>
      </c>
      <c r="H904" s="191">
        <f>SUM('2.CAD NCCF'!H904,'3.USD NCCF'!H904,'4.EUR NCCF'!H904,'5.GBP NCCF'!H904,'6.Other(Incld) NCCF'!H904)</f>
        <v>0</v>
      </c>
      <c r="I904" s="179">
        <f>SUM('2.CAD NCCF'!I904,'3.USD NCCF'!I904,'4.EUR NCCF'!I904,'5.GBP NCCF'!I904,'6.Other(Incld) NCCF'!I904)</f>
        <v>0</v>
      </c>
      <c r="J904" s="179">
        <f>SUM('2.CAD NCCF'!J904,'3.USD NCCF'!J904,'4.EUR NCCF'!J904,'5.GBP NCCF'!J904,'6.Other(Incld) NCCF'!J904)</f>
        <v>0</v>
      </c>
      <c r="K904" s="180">
        <f>SUM('2.CAD NCCF'!K904,'3.USD NCCF'!K904,'4.EUR NCCF'!K904,'5.GBP NCCF'!K904,'6.Other(Incld) NCCF'!K904)</f>
        <v>0</v>
      </c>
      <c r="L904" s="181">
        <f>SUM('2.CAD NCCF'!L904,'3.USD NCCF'!L904,'4.EUR NCCF'!L904,'5.GBP NCCF'!L904,'6.Other(Incld) NCCF'!L904)</f>
        <v>0</v>
      </c>
      <c r="M904" s="192">
        <f>SUM('2.CAD NCCF'!M904,'3.USD NCCF'!M904,'4.EUR NCCF'!M904,'5.GBP NCCF'!M904,'6.Other(Incld) NCCF'!M904)</f>
        <v>0</v>
      </c>
      <c r="N904" s="182">
        <f>SUM('2.CAD NCCF'!N904,'3.USD NCCF'!N904,'4.EUR NCCF'!N904,'5.GBP NCCF'!N904,'6.Other(Incld) NCCF'!N904)</f>
        <v>0</v>
      </c>
      <c r="O904" s="182">
        <f>SUM('2.CAD NCCF'!O904,'3.USD NCCF'!O904,'4.EUR NCCF'!O904,'5.GBP NCCF'!O904,'6.Other(Incld) NCCF'!O904)</f>
        <v>0</v>
      </c>
      <c r="P904" s="182">
        <f>SUM('2.CAD NCCF'!P904,'3.USD NCCF'!P904,'4.EUR NCCF'!P904,'5.GBP NCCF'!P904,'6.Other(Incld) NCCF'!P904)</f>
        <v>0</v>
      </c>
      <c r="Q904" s="182">
        <f>SUM('2.CAD NCCF'!Q904,'3.USD NCCF'!Q904,'4.EUR NCCF'!Q904,'5.GBP NCCF'!Q904,'6.Other(Incld) NCCF'!Q904)</f>
        <v>0</v>
      </c>
      <c r="R904" s="182">
        <f>SUM('2.CAD NCCF'!R904,'3.USD NCCF'!R904,'4.EUR NCCF'!R904,'5.GBP NCCF'!R904,'6.Other(Incld) NCCF'!R904)</f>
        <v>0</v>
      </c>
      <c r="S904" s="182">
        <f>SUM('2.CAD NCCF'!S904,'3.USD NCCF'!S904,'4.EUR NCCF'!S904,'5.GBP NCCF'!S904,'6.Other(Incld) NCCF'!S904)</f>
        <v>0</v>
      </c>
      <c r="T904" s="178">
        <f>SUM('2.CAD NCCF'!T904,'3.USD NCCF'!T904,'4.EUR NCCF'!T904,'5.GBP NCCF'!T904,'6.Other(Incld) NCCF'!T904)</f>
        <v>0</v>
      </c>
      <c r="U904" s="182">
        <f>SUM('2.CAD NCCF'!U904,'3.USD NCCF'!U904,'4.EUR NCCF'!U904,'5.GBP NCCF'!U904,'6.Other(Incld) NCCF'!U904)</f>
        <v>0</v>
      </c>
      <c r="V904" s="183">
        <f>SUM('2.CAD NCCF'!V904,'3.USD NCCF'!V904,'4.EUR NCCF'!V904,'5.GBP NCCF'!V904,'6.Other(Incld) NCCF'!V904)</f>
        <v>0</v>
      </c>
      <c r="W904" s="46">
        <f>SUM('2.CAD NCCF'!W904,'3.USD NCCF'!W904,'4.EUR NCCF'!W904,'5.GBP NCCF'!W904,'6.Other(Incld) NCCF'!W904)</f>
        <v>0</v>
      </c>
      <c r="Y904"/>
    </row>
    <row r="905" spans="1:25" outlineLevel="1" x14ac:dyDescent="0.2">
      <c r="A905" s="318"/>
      <c r="B905" s="25"/>
      <c r="C905" s="23"/>
      <c r="D905" s="23"/>
      <c r="E905" s="24"/>
      <c r="F905" s="176" t="s">
        <v>333</v>
      </c>
      <c r="G905" s="190">
        <f>SUM('2.CAD NCCF'!G905,'3.USD NCCF'!G905,'4.EUR NCCF'!G905,'5.GBP NCCF'!G905,'6.Other(Incld) NCCF'!G905)</f>
        <v>0</v>
      </c>
      <c r="H905" s="191">
        <f>SUM('2.CAD NCCF'!H905,'3.USD NCCF'!H905,'4.EUR NCCF'!H905,'5.GBP NCCF'!H905,'6.Other(Incld) NCCF'!H905)</f>
        <v>0</v>
      </c>
      <c r="I905" s="179">
        <f>SUM('2.CAD NCCF'!I905,'3.USD NCCF'!I905,'4.EUR NCCF'!I905,'5.GBP NCCF'!I905,'6.Other(Incld) NCCF'!I905)</f>
        <v>0</v>
      </c>
      <c r="J905" s="179">
        <f>SUM('2.CAD NCCF'!J905,'3.USD NCCF'!J905,'4.EUR NCCF'!J905,'5.GBP NCCF'!J905,'6.Other(Incld) NCCF'!J905)</f>
        <v>0</v>
      </c>
      <c r="K905" s="180">
        <f>SUM('2.CAD NCCF'!K905,'3.USD NCCF'!K905,'4.EUR NCCF'!K905,'5.GBP NCCF'!K905,'6.Other(Incld) NCCF'!K905)</f>
        <v>0</v>
      </c>
      <c r="L905" s="181">
        <f>SUM('2.CAD NCCF'!L905,'3.USD NCCF'!L905,'4.EUR NCCF'!L905,'5.GBP NCCF'!L905,'6.Other(Incld) NCCF'!L905)</f>
        <v>0</v>
      </c>
      <c r="M905" s="192">
        <f>SUM('2.CAD NCCF'!M905,'3.USD NCCF'!M905,'4.EUR NCCF'!M905,'5.GBP NCCF'!M905,'6.Other(Incld) NCCF'!M905)</f>
        <v>0</v>
      </c>
      <c r="N905" s="182">
        <f>SUM('2.CAD NCCF'!N905,'3.USD NCCF'!N905,'4.EUR NCCF'!N905,'5.GBP NCCF'!N905,'6.Other(Incld) NCCF'!N905)</f>
        <v>0</v>
      </c>
      <c r="O905" s="182">
        <f>SUM('2.CAD NCCF'!O905,'3.USD NCCF'!O905,'4.EUR NCCF'!O905,'5.GBP NCCF'!O905,'6.Other(Incld) NCCF'!O905)</f>
        <v>0</v>
      </c>
      <c r="P905" s="182">
        <f>SUM('2.CAD NCCF'!P905,'3.USD NCCF'!P905,'4.EUR NCCF'!P905,'5.GBP NCCF'!P905,'6.Other(Incld) NCCF'!P905)</f>
        <v>0</v>
      </c>
      <c r="Q905" s="182">
        <f>SUM('2.CAD NCCF'!Q905,'3.USD NCCF'!Q905,'4.EUR NCCF'!Q905,'5.GBP NCCF'!Q905,'6.Other(Incld) NCCF'!Q905)</f>
        <v>0</v>
      </c>
      <c r="R905" s="182">
        <f>SUM('2.CAD NCCF'!R905,'3.USD NCCF'!R905,'4.EUR NCCF'!R905,'5.GBP NCCF'!R905,'6.Other(Incld) NCCF'!R905)</f>
        <v>0</v>
      </c>
      <c r="S905" s="182">
        <f>SUM('2.CAD NCCF'!S905,'3.USD NCCF'!S905,'4.EUR NCCF'!S905,'5.GBP NCCF'!S905,'6.Other(Incld) NCCF'!S905)</f>
        <v>0</v>
      </c>
      <c r="T905" s="178">
        <f>SUM('2.CAD NCCF'!T905,'3.USD NCCF'!T905,'4.EUR NCCF'!T905,'5.GBP NCCF'!T905,'6.Other(Incld) NCCF'!T905)</f>
        <v>0</v>
      </c>
      <c r="U905" s="182">
        <f>SUM('2.CAD NCCF'!U905,'3.USD NCCF'!U905,'4.EUR NCCF'!U905,'5.GBP NCCF'!U905,'6.Other(Incld) NCCF'!U905)</f>
        <v>0</v>
      </c>
      <c r="V905" s="183">
        <f>SUM('2.CAD NCCF'!V905,'3.USD NCCF'!V905,'4.EUR NCCF'!V905,'5.GBP NCCF'!V905,'6.Other(Incld) NCCF'!V905)</f>
        <v>0</v>
      </c>
      <c r="W905" s="46">
        <f>SUM('2.CAD NCCF'!W905,'3.USD NCCF'!W905,'4.EUR NCCF'!W905,'5.GBP NCCF'!W905,'6.Other(Incld) NCCF'!W905)</f>
        <v>0</v>
      </c>
      <c r="Y905"/>
    </row>
    <row r="906" spans="1:25" x14ac:dyDescent="0.2">
      <c r="A906" s="318"/>
      <c r="B906" s="25"/>
      <c r="C906" s="23"/>
      <c r="D906" s="23" t="s">
        <v>58</v>
      </c>
      <c r="E906" s="24"/>
      <c r="F906" s="24"/>
      <c r="G906" s="69"/>
      <c r="H906" s="66"/>
      <c r="I906" s="66"/>
      <c r="J906" s="66"/>
      <c r="K906" s="66"/>
      <c r="L906" s="51"/>
      <c r="M906" s="34"/>
      <c r="N906" s="34"/>
      <c r="O906" s="34"/>
      <c r="P906" s="34"/>
      <c r="Q906" s="34"/>
      <c r="R906" s="34"/>
      <c r="S906" s="34"/>
      <c r="T906" s="34"/>
      <c r="U906" s="34"/>
      <c r="V906" s="37"/>
      <c r="W906" s="33"/>
      <c r="Y906"/>
    </row>
    <row r="907" spans="1:25" x14ac:dyDescent="0.2">
      <c r="A907" s="318"/>
      <c r="B907" s="25"/>
      <c r="C907" s="23"/>
      <c r="D907" s="23"/>
      <c r="E907" s="24" t="s">
        <v>172</v>
      </c>
      <c r="F907" s="24"/>
      <c r="G907" s="69">
        <f t="shared" ref="G907:W907" si="201">SUBTOTAL(9,G908:G909)</f>
        <v>0</v>
      </c>
      <c r="H907" s="70">
        <f t="shared" si="201"/>
        <v>0</v>
      </c>
      <c r="I907" s="66">
        <f t="shared" si="201"/>
        <v>0</v>
      </c>
      <c r="J907" s="66">
        <f t="shared" si="201"/>
        <v>0</v>
      </c>
      <c r="K907" s="67">
        <f t="shared" si="201"/>
        <v>0</v>
      </c>
      <c r="L907" s="34">
        <f t="shared" si="201"/>
        <v>0</v>
      </c>
      <c r="M907" s="34">
        <f t="shared" si="201"/>
        <v>0</v>
      </c>
      <c r="N907" s="34">
        <f t="shared" si="201"/>
        <v>0</v>
      </c>
      <c r="O907" s="34">
        <f t="shared" si="201"/>
        <v>0</v>
      </c>
      <c r="P907" s="34">
        <f t="shared" si="201"/>
        <v>0</v>
      </c>
      <c r="Q907" s="34">
        <f t="shared" si="201"/>
        <v>0</v>
      </c>
      <c r="R907" s="34">
        <f t="shared" si="201"/>
        <v>0</v>
      </c>
      <c r="S907" s="34">
        <f t="shared" si="201"/>
        <v>0</v>
      </c>
      <c r="T907" s="34">
        <f t="shared" si="201"/>
        <v>0</v>
      </c>
      <c r="U907" s="34">
        <f t="shared" si="201"/>
        <v>0</v>
      </c>
      <c r="V907" s="34">
        <f t="shared" si="201"/>
        <v>0</v>
      </c>
      <c r="W907" s="33">
        <f t="shared" si="201"/>
        <v>0</v>
      </c>
      <c r="Y907"/>
    </row>
    <row r="908" spans="1:25" outlineLevel="1" x14ac:dyDescent="0.2">
      <c r="A908" s="318"/>
      <c r="B908" s="25"/>
      <c r="C908" s="23"/>
      <c r="D908" s="23"/>
      <c r="E908" s="24"/>
      <c r="F908" s="176" t="s">
        <v>61</v>
      </c>
      <c r="G908" s="190">
        <f>SUM('2.CAD NCCF'!G908,'3.USD NCCF'!G908,'4.EUR NCCF'!G908,'5.GBP NCCF'!G908,'6.Other(Incld) NCCF'!G908)</f>
        <v>0</v>
      </c>
      <c r="H908" s="191">
        <f>SUM('2.CAD NCCF'!H908,'3.USD NCCF'!H908,'4.EUR NCCF'!H908,'5.GBP NCCF'!H908,'6.Other(Incld) NCCF'!H908)</f>
        <v>0</v>
      </c>
      <c r="I908" s="179">
        <f>SUM('2.CAD NCCF'!I908,'3.USD NCCF'!I908,'4.EUR NCCF'!I908,'5.GBP NCCF'!I908,'6.Other(Incld) NCCF'!I908)</f>
        <v>0</v>
      </c>
      <c r="J908" s="179">
        <f>SUM('2.CAD NCCF'!J908,'3.USD NCCF'!J908,'4.EUR NCCF'!J908,'5.GBP NCCF'!J908,'6.Other(Incld) NCCF'!J908)</f>
        <v>0</v>
      </c>
      <c r="K908" s="180">
        <f>SUM('2.CAD NCCF'!K908,'3.USD NCCF'!K908,'4.EUR NCCF'!K908,'5.GBP NCCF'!K908,'6.Other(Incld) NCCF'!K908)</f>
        <v>0</v>
      </c>
      <c r="L908" s="181">
        <f>SUM('2.CAD NCCF'!L908,'3.USD NCCF'!L908,'4.EUR NCCF'!L908,'5.GBP NCCF'!L908,'6.Other(Incld) NCCF'!L908)</f>
        <v>0</v>
      </c>
      <c r="M908" s="192">
        <f>SUM('2.CAD NCCF'!M908,'3.USD NCCF'!M908,'4.EUR NCCF'!M908,'5.GBP NCCF'!M908,'6.Other(Incld) NCCF'!M908)</f>
        <v>0</v>
      </c>
      <c r="N908" s="182">
        <f>SUM('2.CAD NCCF'!N908,'3.USD NCCF'!N908,'4.EUR NCCF'!N908,'5.GBP NCCF'!N908,'6.Other(Incld) NCCF'!N908)</f>
        <v>0</v>
      </c>
      <c r="O908" s="182">
        <f>SUM('2.CAD NCCF'!O908,'3.USD NCCF'!O908,'4.EUR NCCF'!O908,'5.GBP NCCF'!O908,'6.Other(Incld) NCCF'!O908)</f>
        <v>0</v>
      </c>
      <c r="P908" s="182">
        <f>SUM('2.CAD NCCF'!P908,'3.USD NCCF'!P908,'4.EUR NCCF'!P908,'5.GBP NCCF'!P908,'6.Other(Incld) NCCF'!P908)</f>
        <v>0</v>
      </c>
      <c r="Q908" s="182">
        <f>SUM('2.CAD NCCF'!Q908,'3.USD NCCF'!Q908,'4.EUR NCCF'!Q908,'5.GBP NCCF'!Q908,'6.Other(Incld) NCCF'!Q908)</f>
        <v>0</v>
      </c>
      <c r="R908" s="182">
        <f>SUM('2.CAD NCCF'!R908,'3.USD NCCF'!R908,'4.EUR NCCF'!R908,'5.GBP NCCF'!R908,'6.Other(Incld) NCCF'!R908)</f>
        <v>0</v>
      </c>
      <c r="S908" s="182">
        <f>SUM('2.CAD NCCF'!S908,'3.USD NCCF'!S908,'4.EUR NCCF'!S908,'5.GBP NCCF'!S908,'6.Other(Incld) NCCF'!S908)</f>
        <v>0</v>
      </c>
      <c r="T908" s="178">
        <f>SUM('2.CAD NCCF'!T908,'3.USD NCCF'!T908,'4.EUR NCCF'!T908,'5.GBP NCCF'!T908,'6.Other(Incld) NCCF'!T908)</f>
        <v>0</v>
      </c>
      <c r="U908" s="182">
        <f>SUM('2.CAD NCCF'!U908,'3.USD NCCF'!U908,'4.EUR NCCF'!U908,'5.GBP NCCF'!U908,'6.Other(Incld) NCCF'!U908)</f>
        <v>0</v>
      </c>
      <c r="V908" s="183">
        <f>SUM('2.CAD NCCF'!V908,'3.USD NCCF'!V908,'4.EUR NCCF'!V908,'5.GBP NCCF'!V908,'6.Other(Incld) NCCF'!V908)</f>
        <v>0</v>
      </c>
      <c r="W908" s="46">
        <f>SUM('2.CAD NCCF'!W908,'3.USD NCCF'!W908,'4.EUR NCCF'!W908,'5.GBP NCCF'!W908,'6.Other(Incld) NCCF'!W908)</f>
        <v>0</v>
      </c>
      <c r="Y908"/>
    </row>
    <row r="909" spans="1:25" outlineLevel="1" x14ac:dyDescent="0.2">
      <c r="A909" s="318"/>
      <c r="B909" s="25"/>
      <c r="C909" s="23"/>
      <c r="D909" s="23"/>
      <c r="E909" s="24"/>
      <c r="F909" s="176" t="s">
        <v>173</v>
      </c>
      <c r="G909" s="190">
        <f>SUM('2.CAD NCCF'!G909,'3.USD NCCF'!G909,'4.EUR NCCF'!G909,'5.GBP NCCF'!G909,'6.Other(Incld) NCCF'!G909)</f>
        <v>0</v>
      </c>
      <c r="H909" s="191">
        <f>SUM('2.CAD NCCF'!H909,'3.USD NCCF'!H909,'4.EUR NCCF'!H909,'5.GBP NCCF'!H909,'6.Other(Incld) NCCF'!H909)</f>
        <v>0</v>
      </c>
      <c r="I909" s="179">
        <f>SUM('2.CAD NCCF'!I909,'3.USD NCCF'!I909,'4.EUR NCCF'!I909,'5.GBP NCCF'!I909,'6.Other(Incld) NCCF'!I909)</f>
        <v>0</v>
      </c>
      <c r="J909" s="179">
        <f>SUM('2.CAD NCCF'!J909,'3.USD NCCF'!J909,'4.EUR NCCF'!J909,'5.GBP NCCF'!J909,'6.Other(Incld) NCCF'!J909)</f>
        <v>0</v>
      </c>
      <c r="K909" s="180">
        <f>SUM('2.CAD NCCF'!K909,'3.USD NCCF'!K909,'4.EUR NCCF'!K909,'5.GBP NCCF'!K909,'6.Other(Incld) NCCF'!K909)</f>
        <v>0</v>
      </c>
      <c r="L909" s="181">
        <f>SUM('2.CAD NCCF'!L909,'3.USD NCCF'!L909,'4.EUR NCCF'!L909,'5.GBP NCCF'!L909,'6.Other(Incld) NCCF'!L909)</f>
        <v>0</v>
      </c>
      <c r="M909" s="192">
        <f>SUM('2.CAD NCCF'!M909,'3.USD NCCF'!M909,'4.EUR NCCF'!M909,'5.GBP NCCF'!M909,'6.Other(Incld) NCCF'!M909)</f>
        <v>0</v>
      </c>
      <c r="N909" s="182">
        <f>SUM('2.CAD NCCF'!N909,'3.USD NCCF'!N909,'4.EUR NCCF'!N909,'5.GBP NCCF'!N909,'6.Other(Incld) NCCF'!N909)</f>
        <v>0</v>
      </c>
      <c r="O909" s="182">
        <f>SUM('2.CAD NCCF'!O909,'3.USD NCCF'!O909,'4.EUR NCCF'!O909,'5.GBP NCCF'!O909,'6.Other(Incld) NCCF'!O909)</f>
        <v>0</v>
      </c>
      <c r="P909" s="182">
        <f>SUM('2.CAD NCCF'!P909,'3.USD NCCF'!P909,'4.EUR NCCF'!P909,'5.GBP NCCF'!P909,'6.Other(Incld) NCCF'!P909)</f>
        <v>0</v>
      </c>
      <c r="Q909" s="182">
        <f>SUM('2.CAD NCCF'!Q909,'3.USD NCCF'!Q909,'4.EUR NCCF'!Q909,'5.GBP NCCF'!Q909,'6.Other(Incld) NCCF'!Q909)</f>
        <v>0</v>
      </c>
      <c r="R909" s="182">
        <f>SUM('2.CAD NCCF'!R909,'3.USD NCCF'!R909,'4.EUR NCCF'!R909,'5.GBP NCCF'!R909,'6.Other(Incld) NCCF'!R909)</f>
        <v>0</v>
      </c>
      <c r="S909" s="182">
        <f>SUM('2.CAD NCCF'!S909,'3.USD NCCF'!S909,'4.EUR NCCF'!S909,'5.GBP NCCF'!S909,'6.Other(Incld) NCCF'!S909)</f>
        <v>0</v>
      </c>
      <c r="T909" s="178">
        <f>SUM('2.CAD NCCF'!T909,'3.USD NCCF'!T909,'4.EUR NCCF'!T909,'5.GBP NCCF'!T909,'6.Other(Incld) NCCF'!T909)</f>
        <v>0</v>
      </c>
      <c r="U909" s="182">
        <f>SUM('2.CAD NCCF'!U909,'3.USD NCCF'!U909,'4.EUR NCCF'!U909,'5.GBP NCCF'!U909,'6.Other(Incld) NCCF'!U909)</f>
        <v>0</v>
      </c>
      <c r="V909" s="183">
        <f>SUM('2.CAD NCCF'!V909,'3.USD NCCF'!V909,'4.EUR NCCF'!V909,'5.GBP NCCF'!V909,'6.Other(Incld) NCCF'!V909)</f>
        <v>0</v>
      </c>
      <c r="W909" s="46">
        <f>SUM('2.CAD NCCF'!W909,'3.USD NCCF'!W909,'4.EUR NCCF'!W909,'5.GBP NCCF'!W909,'6.Other(Incld) NCCF'!W909)</f>
        <v>0</v>
      </c>
      <c r="Y909"/>
    </row>
    <row r="910" spans="1:25" x14ac:dyDescent="0.2">
      <c r="A910" s="318"/>
      <c r="B910" s="25"/>
      <c r="C910" s="23"/>
      <c r="D910" s="23"/>
      <c r="E910" s="24" t="s">
        <v>166</v>
      </c>
      <c r="F910" s="24"/>
      <c r="G910" s="69">
        <f t="shared" ref="G910:W910" si="202">SUBTOTAL(9,G911:G913)</f>
        <v>0</v>
      </c>
      <c r="H910" s="70">
        <f t="shared" si="202"/>
        <v>0</v>
      </c>
      <c r="I910" s="66">
        <f t="shared" si="202"/>
        <v>0</v>
      </c>
      <c r="J910" s="66">
        <f t="shared" si="202"/>
        <v>0</v>
      </c>
      <c r="K910" s="67">
        <f t="shared" si="202"/>
        <v>0</v>
      </c>
      <c r="L910" s="34">
        <f t="shared" si="202"/>
        <v>0</v>
      </c>
      <c r="M910" s="34">
        <f t="shared" si="202"/>
        <v>0</v>
      </c>
      <c r="N910" s="34">
        <f t="shared" si="202"/>
        <v>0</v>
      </c>
      <c r="O910" s="34">
        <f t="shared" si="202"/>
        <v>0</v>
      </c>
      <c r="P910" s="34">
        <f t="shared" si="202"/>
        <v>0</v>
      </c>
      <c r="Q910" s="34">
        <f t="shared" si="202"/>
        <v>0</v>
      </c>
      <c r="R910" s="34">
        <f t="shared" si="202"/>
        <v>0</v>
      </c>
      <c r="S910" s="34">
        <f t="shared" si="202"/>
        <v>0</v>
      </c>
      <c r="T910" s="34">
        <f t="shared" si="202"/>
        <v>0</v>
      </c>
      <c r="U910" s="34">
        <f t="shared" si="202"/>
        <v>0</v>
      </c>
      <c r="V910" s="34">
        <f t="shared" si="202"/>
        <v>0</v>
      </c>
      <c r="W910" s="33">
        <f t="shared" si="202"/>
        <v>0</v>
      </c>
      <c r="Y910"/>
    </row>
    <row r="911" spans="1:25" outlineLevel="1" x14ac:dyDescent="0.2">
      <c r="A911" s="318"/>
      <c r="B911" s="25"/>
      <c r="C911" s="23"/>
      <c r="D911" s="23"/>
      <c r="E911" s="24"/>
      <c r="F911" s="176" t="s">
        <v>59</v>
      </c>
      <c r="G911" s="190">
        <f>SUM('2.CAD NCCF'!G911,'3.USD NCCF'!G911,'4.EUR NCCF'!G911,'5.GBP NCCF'!G911,'6.Other(Incld) NCCF'!G911)</f>
        <v>0</v>
      </c>
      <c r="H911" s="191">
        <f>SUM('2.CAD NCCF'!H911,'3.USD NCCF'!H911,'4.EUR NCCF'!H911,'5.GBP NCCF'!H911,'6.Other(Incld) NCCF'!H911)</f>
        <v>0</v>
      </c>
      <c r="I911" s="179">
        <f>SUM('2.CAD NCCF'!I911,'3.USD NCCF'!I911,'4.EUR NCCF'!I911,'5.GBP NCCF'!I911,'6.Other(Incld) NCCF'!I911)</f>
        <v>0</v>
      </c>
      <c r="J911" s="179">
        <f>SUM('2.CAD NCCF'!J911,'3.USD NCCF'!J911,'4.EUR NCCF'!J911,'5.GBP NCCF'!J911,'6.Other(Incld) NCCF'!J911)</f>
        <v>0</v>
      </c>
      <c r="K911" s="180">
        <f>SUM('2.CAD NCCF'!K911,'3.USD NCCF'!K911,'4.EUR NCCF'!K911,'5.GBP NCCF'!K911,'6.Other(Incld) NCCF'!K911)</f>
        <v>0</v>
      </c>
      <c r="L911" s="194">
        <f>SUM('2.CAD NCCF'!L911,'3.USD NCCF'!L911,'4.EUR NCCF'!L911,'5.GBP NCCF'!L911,'6.Other(Incld) NCCF'!L911)</f>
        <v>0</v>
      </c>
      <c r="M911" s="192">
        <f>SUM('2.CAD NCCF'!M911,'3.USD NCCF'!M911,'4.EUR NCCF'!M911,'5.GBP NCCF'!M911,'6.Other(Incld) NCCF'!M911)</f>
        <v>0</v>
      </c>
      <c r="N911" s="182">
        <f>SUM('2.CAD NCCF'!N911,'3.USD NCCF'!N911,'4.EUR NCCF'!N911,'5.GBP NCCF'!N911,'6.Other(Incld) NCCF'!N911)</f>
        <v>0</v>
      </c>
      <c r="O911" s="182">
        <f>SUM('2.CAD NCCF'!O911,'3.USD NCCF'!O911,'4.EUR NCCF'!O911,'5.GBP NCCF'!O911,'6.Other(Incld) NCCF'!O911)</f>
        <v>0</v>
      </c>
      <c r="P911" s="182">
        <f>SUM('2.CAD NCCF'!P911,'3.USD NCCF'!P911,'4.EUR NCCF'!P911,'5.GBP NCCF'!P911,'6.Other(Incld) NCCF'!P911)</f>
        <v>0</v>
      </c>
      <c r="Q911" s="182">
        <f>SUM('2.CAD NCCF'!Q911,'3.USD NCCF'!Q911,'4.EUR NCCF'!Q911,'5.GBP NCCF'!Q911,'6.Other(Incld) NCCF'!Q911)</f>
        <v>0</v>
      </c>
      <c r="R911" s="182">
        <f>SUM('2.CAD NCCF'!R911,'3.USD NCCF'!R911,'4.EUR NCCF'!R911,'5.GBP NCCF'!R911,'6.Other(Incld) NCCF'!R911)</f>
        <v>0</v>
      </c>
      <c r="S911" s="182">
        <f>SUM('2.CAD NCCF'!S911,'3.USD NCCF'!S911,'4.EUR NCCF'!S911,'5.GBP NCCF'!S911,'6.Other(Incld) NCCF'!S911)</f>
        <v>0</v>
      </c>
      <c r="T911" s="178">
        <f>SUM('2.CAD NCCF'!T911,'3.USD NCCF'!T911,'4.EUR NCCF'!T911,'5.GBP NCCF'!T911,'6.Other(Incld) NCCF'!T911)</f>
        <v>0</v>
      </c>
      <c r="U911" s="182">
        <f>SUM('2.CAD NCCF'!U911,'3.USD NCCF'!U911,'4.EUR NCCF'!U911,'5.GBP NCCF'!U911,'6.Other(Incld) NCCF'!U911)</f>
        <v>0</v>
      </c>
      <c r="V911" s="183">
        <f>SUM('2.CAD NCCF'!V911,'3.USD NCCF'!V911,'4.EUR NCCF'!V911,'5.GBP NCCF'!V911,'6.Other(Incld) NCCF'!V911)</f>
        <v>0</v>
      </c>
      <c r="W911" s="46">
        <f>SUM('2.CAD NCCF'!W911,'3.USD NCCF'!W911,'4.EUR NCCF'!W911,'5.GBP NCCF'!W911,'6.Other(Incld) NCCF'!W911)</f>
        <v>0</v>
      </c>
      <c r="Y911"/>
    </row>
    <row r="912" spans="1:25" outlineLevel="1" x14ac:dyDescent="0.2">
      <c r="A912" s="318"/>
      <c r="B912" s="25"/>
      <c r="C912" s="23"/>
      <c r="D912" s="23"/>
      <c r="E912" s="24"/>
      <c r="F912" s="176" t="s">
        <v>167</v>
      </c>
      <c r="G912" s="190">
        <f>SUM('2.CAD NCCF'!G912,'3.USD NCCF'!G912,'4.EUR NCCF'!G912,'5.GBP NCCF'!G912,'6.Other(Incld) NCCF'!G912)</f>
        <v>0</v>
      </c>
      <c r="H912" s="191">
        <f>SUM('2.CAD NCCF'!H912,'3.USD NCCF'!H912,'4.EUR NCCF'!H912,'5.GBP NCCF'!H912,'6.Other(Incld) NCCF'!H912)</f>
        <v>0</v>
      </c>
      <c r="I912" s="179">
        <f>SUM('2.CAD NCCF'!I912,'3.USD NCCF'!I912,'4.EUR NCCF'!I912,'5.GBP NCCF'!I912,'6.Other(Incld) NCCF'!I912)</f>
        <v>0</v>
      </c>
      <c r="J912" s="179">
        <f>SUM('2.CAD NCCF'!J912,'3.USD NCCF'!J912,'4.EUR NCCF'!J912,'5.GBP NCCF'!J912,'6.Other(Incld) NCCF'!J912)</f>
        <v>0</v>
      </c>
      <c r="K912" s="180">
        <f>SUM('2.CAD NCCF'!K912,'3.USD NCCF'!K912,'4.EUR NCCF'!K912,'5.GBP NCCF'!K912,'6.Other(Incld) NCCF'!K912)</f>
        <v>0</v>
      </c>
      <c r="L912" s="181">
        <f>SUM('2.CAD NCCF'!L912,'3.USD NCCF'!L912,'4.EUR NCCF'!L912,'5.GBP NCCF'!L912,'6.Other(Incld) NCCF'!L912)</f>
        <v>0</v>
      </c>
      <c r="M912" s="195">
        <f>SUM('2.CAD NCCF'!M912,'3.USD NCCF'!M912,'4.EUR NCCF'!M912,'5.GBP NCCF'!M912,'6.Other(Incld) NCCF'!M912)</f>
        <v>0</v>
      </c>
      <c r="N912" s="182">
        <f>SUM('2.CAD NCCF'!N912,'3.USD NCCF'!N912,'4.EUR NCCF'!N912,'5.GBP NCCF'!N912,'6.Other(Incld) NCCF'!N912)</f>
        <v>0</v>
      </c>
      <c r="O912" s="182">
        <f>SUM('2.CAD NCCF'!O912,'3.USD NCCF'!O912,'4.EUR NCCF'!O912,'5.GBP NCCF'!O912,'6.Other(Incld) NCCF'!O912)</f>
        <v>0</v>
      </c>
      <c r="P912" s="182">
        <f>SUM('2.CAD NCCF'!P912,'3.USD NCCF'!P912,'4.EUR NCCF'!P912,'5.GBP NCCF'!P912,'6.Other(Incld) NCCF'!P912)</f>
        <v>0</v>
      </c>
      <c r="Q912" s="182">
        <f>SUM('2.CAD NCCF'!Q912,'3.USD NCCF'!Q912,'4.EUR NCCF'!Q912,'5.GBP NCCF'!Q912,'6.Other(Incld) NCCF'!Q912)</f>
        <v>0</v>
      </c>
      <c r="R912" s="182">
        <f>SUM('2.CAD NCCF'!R912,'3.USD NCCF'!R912,'4.EUR NCCF'!R912,'5.GBP NCCF'!R912,'6.Other(Incld) NCCF'!R912)</f>
        <v>0</v>
      </c>
      <c r="S912" s="182">
        <f>SUM('2.CAD NCCF'!S912,'3.USD NCCF'!S912,'4.EUR NCCF'!S912,'5.GBP NCCF'!S912,'6.Other(Incld) NCCF'!S912)</f>
        <v>0</v>
      </c>
      <c r="T912" s="178">
        <f>SUM('2.CAD NCCF'!T912,'3.USD NCCF'!T912,'4.EUR NCCF'!T912,'5.GBP NCCF'!T912,'6.Other(Incld) NCCF'!T912)</f>
        <v>0</v>
      </c>
      <c r="U912" s="182">
        <f>SUM('2.CAD NCCF'!U912,'3.USD NCCF'!U912,'4.EUR NCCF'!U912,'5.GBP NCCF'!U912,'6.Other(Incld) NCCF'!U912)</f>
        <v>0</v>
      </c>
      <c r="V912" s="183">
        <f>SUM('2.CAD NCCF'!V912,'3.USD NCCF'!V912,'4.EUR NCCF'!V912,'5.GBP NCCF'!V912,'6.Other(Incld) NCCF'!V912)</f>
        <v>0</v>
      </c>
      <c r="W912" s="46">
        <f>SUM('2.CAD NCCF'!W912,'3.USD NCCF'!W912,'4.EUR NCCF'!W912,'5.GBP NCCF'!W912,'6.Other(Incld) NCCF'!W912)</f>
        <v>0</v>
      </c>
      <c r="Y912"/>
    </row>
    <row r="913" spans="1:25" outlineLevel="1" x14ac:dyDescent="0.2">
      <c r="A913" s="318"/>
      <c r="B913" s="25"/>
      <c r="C913" s="23"/>
      <c r="D913" s="23"/>
      <c r="E913" s="24"/>
      <c r="F913" s="176" t="s">
        <v>168</v>
      </c>
      <c r="G913" s="190">
        <f>SUM('2.CAD NCCF'!G913,'3.USD NCCF'!G913,'4.EUR NCCF'!G913,'5.GBP NCCF'!G913,'6.Other(Incld) NCCF'!G913)</f>
        <v>0</v>
      </c>
      <c r="H913" s="191">
        <f>SUM('2.CAD NCCF'!H913,'3.USD NCCF'!H913,'4.EUR NCCF'!H913,'5.GBP NCCF'!H913,'6.Other(Incld) NCCF'!H913)</f>
        <v>0</v>
      </c>
      <c r="I913" s="179">
        <f>SUM('2.CAD NCCF'!I913,'3.USD NCCF'!I913,'4.EUR NCCF'!I913,'5.GBP NCCF'!I913,'6.Other(Incld) NCCF'!I913)</f>
        <v>0</v>
      </c>
      <c r="J913" s="179">
        <f>SUM('2.CAD NCCF'!J913,'3.USD NCCF'!J913,'4.EUR NCCF'!J913,'5.GBP NCCF'!J913,'6.Other(Incld) NCCF'!J913)</f>
        <v>0</v>
      </c>
      <c r="K913" s="180">
        <f>SUM('2.CAD NCCF'!K913,'3.USD NCCF'!K913,'4.EUR NCCF'!K913,'5.GBP NCCF'!K913,'6.Other(Incld) NCCF'!K913)</f>
        <v>0</v>
      </c>
      <c r="L913" s="196">
        <f>SUM('2.CAD NCCF'!L913,'3.USD NCCF'!L913,'4.EUR NCCF'!L913,'5.GBP NCCF'!L913,'6.Other(Incld) NCCF'!L913)</f>
        <v>0</v>
      </c>
      <c r="M913" s="178">
        <f>SUM('2.CAD NCCF'!M913,'3.USD NCCF'!M913,'4.EUR NCCF'!M913,'5.GBP NCCF'!M913,'6.Other(Incld) NCCF'!M913)</f>
        <v>0</v>
      </c>
      <c r="N913" s="182">
        <f>SUM('2.CAD NCCF'!N913,'3.USD NCCF'!N913,'4.EUR NCCF'!N913,'5.GBP NCCF'!N913,'6.Other(Incld) NCCF'!N913)</f>
        <v>0</v>
      </c>
      <c r="O913" s="182">
        <f>SUM('2.CAD NCCF'!O913,'3.USD NCCF'!O913,'4.EUR NCCF'!O913,'5.GBP NCCF'!O913,'6.Other(Incld) NCCF'!O913)</f>
        <v>0</v>
      </c>
      <c r="P913" s="182">
        <f>SUM('2.CAD NCCF'!P913,'3.USD NCCF'!P913,'4.EUR NCCF'!P913,'5.GBP NCCF'!P913,'6.Other(Incld) NCCF'!P913)</f>
        <v>0</v>
      </c>
      <c r="Q913" s="182">
        <f>SUM('2.CAD NCCF'!Q913,'3.USD NCCF'!Q913,'4.EUR NCCF'!Q913,'5.GBP NCCF'!Q913,'6.Other(Incld) NCCF'!Q913)</f>
        <v>0</v>
      </c>
      <c r="R913" s="182">
        <f>SUM('2.CAD NCCF'!R913,'3.USD NCCF'!R913,'4.EUR NCCF'!R913,'5.GBP NCCF'!R913,'6.Other(Incld) NCCF'!R913)</f>
        <v>0</v>
      </c>
      <c r="S913" s="182">
        <f>SUM('2.CAD NCCF'!S913,'3.USD NCCF'!S913,'4.EUR NCCF'!S913,'5.GBP NCCF'!S913,'6.Other(Incld) NCCF'!S913)</f>
        <v>0</v>
      </c>
      <c r="T913" s="182">
        <f>SUM('2.CAD NCCF'!T913,'3.USD NCCF'!T913,'4.EUR NCCF'!T913,'5.GBP NCCF'!T913,'6.Other(Incld) NCCF'!T913)</f>
        <v>0</v>
      </c>
      <c r="U913" s="182">
        <f>SUM('2.CAD NCCF'!U913,'3.USD NCCF'!U913,'4.EUR NCCF'!U913,'5.GBP NCCF'!U913,'6.Other(Incld) NCCF'!U913)</f>
        <v>0</v>
      </c>
      <c r="V913" s="183">
        <f>SUM('2.CAD NCCF'!V913,'3.USD NCCF'!V913,'4.EUR NCCF'!V913,'5.GBP NCCF'!V913,'6.Other(Incld) NCCF'!V913)</f>
        <v>0</v>
      </c>
      <c r="W913" s="46">
        <f>SUM('2.CAD NCCF'!W913,'3.USD NCCF'!W913,'4.EUR NCCF'!W913,'5.GBP NCCF'!W913,'6.Other(Incld) NCCF'!W913)</f>
        <v>0</v>
      </c>
      <c r="Y913"/>
    </row>
    <row r="914" spans="1:25" x14ac:dyDescent="0.2">
      <c r="A914" s="318"/>
      <c r="B914" s="25"/>
      <c r="C914" s="23"/>
      <c r="D914" s="23"/>
      <c r="E914" s="24" t="s">
        <v>174</v>
      </c>
      <c r="F914" s="24"/>
      <c r="G914" s="69">
        <f t="shared" ref="G914:W914" si="203">SUBTOTAL(9,G915:G916)</f>
        <v>0</v>
      </c>
      <c r="H914" s="70">
        <f t="shared" si="203"/>
        <v>0</v>
      </c>
      <c r="I914" s="66">
        <f t="shared" si="203"/>
        <v>0</v>
      </c>
      <c r="J914" s="66">
        <f t="shared" si="203"/>
        <v>0</v>
      </c>
      <c r="K914" s="67">
        <f t="shared" si="203"/>
        <v>0</v>
      </c>
      <c r="L914" s="34">
        <f t="shared" si="203"/>
        <v>0</v>
      </c>
      <c r="M914" s="34">
        <f t="shared" si="203"/>
        <v>0</v>
      </c>
      <c r="N914" s="34">
        <f t="shared" si="203"/>
        <v>0</v>
      </c>
      <c r="O914" s="34">
        <f t="shared" si="203"/>
        <v>0</v>
      </c>
      <c r="P914" s="34">
        <f t="shared" si="203"/>
        <v>0</v>
      </c>
      <c r="Q914" s="34">
        <f t="shared" si="203"/>
        <v>0</v>
      </c>
      <c r="R914" s="34">
        <f t="shared" si="203"/>
        <v>0</v>
      </c>
      <c r="S914" s="34">
        <f t="shared" si="203"/>
        <v>0</v>
      </c>
      <c r="T914" s="34">
        <f t="shared" si="203"/>
        <v>0</v>
      </c>
      <c r="U914" s="34">
        <f t="shared" si="203"/>
        <v>0</v>
      </c>
      <c r="V914" s="34">
        <f t="shared" si="203"/>
        <v>0</v>
      </c>
      <c r="W914" s="33">
        <f t="shared" si="203"/>
        <v>0</v>
      </c>
      <c r="Y914"/>
    </row>
    <row r="915" spans="1:25" outlineLevel="1" x14ac:dyDescent="0.2">
      <c r="A915" s="318"/>
      <c r="B915" s="25"/>
      <c r="C915" s="23"/>
      <c r="D915" s="23"/>
      <c r="E915" s="24"/>
      <c r="F915" s="176" t="s">
        <v>62</v>
      </c>
      <c r="G915" s="190">
        <f>SUM('2.CAD NCCF'!G915,'3.USD NCCF'!G915,'4.EUR NCCF'!G915,'5.GBP NCCF'!G915,'6.Other(Incld) NCCF'!G915)</f>
        <v>0</v>
      </c>
      <c r="H915" s="191">
        <f>SUM('2.CAD NCCF'!H915,'3.USD NCCF'!H915,'4.EUR NCCF'!H915,'5.GBP NCCF'!H915,'6.Other(Incld) NCCF'!H915)</f>
        <v>0</v>
      </c>
      <c r="I915" s="179">
        <f>SUM('2.CAD NCCF'!I915,'3.USD NCCF'!I915,'4.EUR NCCF'!I915,'5.GBP NCCF'!I915,'6.Other(Incld) NCCF'!I915)</f>
        <v>0</v>
      </c>
      <c r="J915" s="179">
        <f>SUM('2.CAD NCCF'!J915,'3.USD NCCF'!J915,'4.EUR NCCF'!J915,'5.GBP NCCF'!J915,'6.Other(Incld) NCCF'!J915)</f>
        <v>0</v>
      </c>
      <c r="K915" s="197">
        <f>SUM('2.CAD NCCF'!K915,'3.USD NCCF'!K915,'4.EUR NCCF'!K915,'5.GBP NCCF'!K915,'6.Other(Incld) NCCF'!K915)</f>
        <v>0</v>
      </c>
      <c r="L915" s="181">
        <f>SUM('2.CAD NCCF'!L915,'3.USD NCCF'!L915,'4.EUR NCCF'!L915,'5.GBP NCCF'!L915,'6.Other(Incld) NCCF'!L915)</f>
        <v>0</v>
      </c>
      <c r="M915" s="178">
        <f>SUM('2.CAD NCCF'!M915,'3.USD NCCF'!M915,'4.EUR NCCF'!M915,'5.GBP NCCF'!M915,'6.Other(Incld) NCCF'!M915)</f>
        <v>0</v>
      </c>
      <c r="N915" s="182">
        <f>SUM('2.CAD NCCF'!N915,'3.USD NCCF'!N915,'4.EUR NCCF'!N915,'5.GBP NCCF'!N915,'6.Other(Incld) NCCF'!N915)</f>
        <v>0</v>
      </c>
      <c r="O915" s="182">
        <f>SUM('2.CAD NCCF'!O915,'3.USD NCCF'!O915,'4.EUR NCCF'!O915,'5.GBP NCCF'!O915,'6.Other(Incld) NCCF'!O915)</f>
        <v>0</v>
      </c>
      <c r="P915" s="182">
        <f>SUM('2.CAD NCCF'!P915,'3.USD NCCF'!P915,'4.EUR NCCF'!P915,'5.GBP NCCF'!P915,'6.Other(Incld) NCCF'!P915)</f>
        <v>0</v>
      </c>
      <c r="Q915" s="182">
        <f>SUM('2.CAD NCCF'!Q915,'3.USD NCCF'!Q915,'4.EUR NCCF'!Q915,'5.GBP NCCF'!Q915,'6.Other(Incld) NCCF'!Q915)</f>
        <v>0</v>
      </c>
      <c r="R915" s="182">
        <f>SUM('2.CAD NCCF'!R915,'3.USD NCCF'!R915,'4.EUR NCCF'!R915,'5.GBP NCCF'!R915,'6.Other(Incld) NCCF'!R915)</f>
        <v>0</v>
      </c>
      <c r="S915" s="182">
        <f>SUM('2.CAD NCCF'!S915,'3.USD NCCF'!S915,'4.EUR NCCF'!S915,'5.GBP NCCF'!S915,'6.Other(Incld) NCCF'!S915)</f>
        <v>0</v>
      </c>
      <c r="T915" s="182">
        <f>SUM('2.CAD NCCF'!T915,'3.USD NCCF'!T915,'4.EUR NCCF'!T915,'5.GBP NCCF'!T915,'6.Other(Incld) NCCF'!T915)</f>
        <v>0</v>
      </c>
      <c r="U915" s="178">
        <f>SUM('2.CAD NCCF'!U915,'3.USD NCCF'!U915,'4.EUR NCCF'!U915,'5.GBP NCCF'!U915,'6.Other(Incld) NCCF'!U915)</f>
        <v>0</v>
      </c>
      <c r="V915" s="183">
        <f>SUM('2.CAD NCCF'!V915,'3.USD NCCF'!V915,'4.EUR NCCF'!V915,'5.GBP NCCF'!V915,'6.Other(Incld) NCCF'!V915)</f>
        <v>0</v>
      </c>
      <c r="W915" s="46">
        <f>SUM('2.CAD NCCF'!W915,'3.USD NCCF'!W915,'4.EUR NCCF'!W915,'5.GBP NCCF'!W915,'6.Other(Incld) NCCF'!W915)</f>
        <v>0</v>
      </c>
      <c r="Y915"/>
    </row>
    <row r="916" spans="1:25" outlineLevel="1" x14ac:dyDescent="0.2">
      <c r="A916" s="318"/>
      <c r="B916" s="25"/>
      <c r="C916" s="23"/>
      <c r="D916" s="23"/>
      <c r="E916" s="24"/>
      <c r="F916" s="176" t="s">
        <v>175</v>
      </c>
      <c r="G916" s="190">
        <f>SUM('2.CAD NCCF'!G916,'3.USD NCCF'!G916,'4.EUR NCCF'!G916,'5.GBP NCCF'!G916,'6.Other(Incld) NCCF'!G916)</f>
        <v>0</v>
      </c>
      <c r="H916" s="191">
        <f>SUM('2.CAD NCCF'!H916,'3.USD NCCF'!H916,'4.EUR NCCF'!H916,'5.GBP NCCF'!H916,'6.Other(Incld) NCCF'!H916)</f>
        <v>0</v>
      </c>
      <c r="I916" s="179">
        <f>SUM('2.CAD NCCF'!I916,'3.USD NCCF'!I916,'4.EUR NCCF'!I916,'5.GBP NCCF'!I916,'6.Other(Incld) NCCF'!I916)</f>
        <v>0</v>
      </c>
      <c r="J916" s="179">
        <f>SUM('2.CAD NCCF'!J916,'3.USD NCCF'!J916,'4.EUR NCCF'!J916,'5.GBP NCCF'!J916,'6.Other(Incld) NCCF'!J916)</f>
        <v>0</v>
      </c>
      <c r="K916" s="197">
        <f>SUM('2.CAD NCCF'!K916,'3.USD NCCF'!K916,'4.EUR NCCF'!K916,'5.GBP NCCF'!K916,'6.Other(Incld) NCCF'!K916)</f>
        <v>0</v>
      </c>
      <c r="L916" s="181">
        <f>SUM('2.CAD NCCF'!L916,'3.USD NCCF'!L916,'4.EUR NCCF'!L916,'5.GBP NCCF'!L916,'6.Other(Incld) NCCF'!L916)</f>
        <v>0</v>
      </c>
      <c r="M916" s="178">
        <f>SUM('2.CAD NCCF'!M916,'3.USD NCCF'!M916,'4.EUR NCCF'!M916,'5.GBP NCCF'!M916,'6.Other(Incld) NCCF'!M916)</f>
        <v>0</v>
      </c>
      <c r="N916" s="182">
        <f>SUM('2.CAD NCCF'!N916,'3.USD NCCF'!N916,'4.EUR NCCF'!N916,'5.GBP NCCF'!N916,'6.Other(Incld) NCCF'!N916)</f>
        <v>0</v>
      </c>
      <c r="O916" s="182">
        <f>SUM('2.CAD NCCF'!O916,'3.USD NCCF'!O916,'4.EUR NCCF'!O916,'5.GBP NCCF'!O916,'6.Other(Incld) NCCF'!O916)</f>
        <v>0</v>
      </c>
      <c r="P916" s="182">
        <f>SUM('2.CAD NCCF'!P916,'3.USD NCCF'!P916,'4.EUR NCCF'!P916,'5.GBP NCCF'!P916,'6.Other(Incld) NCCF'!P916)</f>
        <v>0</v>
      </c>
      <c r="Q916" s="182">
        <f>SUM('2.CAD NCCF'!Q916,'3.USD NCCF'!Q916,'4.EUR NCCF'!Q916,'5.GBP NCCF'!Q916,'6.Other(Incld) NCCF'!Q916)</f>
        <v>0</v>
      </c>
      <c r="R916" s="182">
        <f>SUM('2.CAD NCCF'!R916,'3.USD NCCF'!R916,'4.EUR NCCF'!R916,'5.GBP NCCF'!R916,'6.Other(Incld) NCCF'!R916)</f>
        <v>0</v>
      </c>
      <c r="S916" s="182">
        <f>SUM('2.CAD NCCF'!S916,'3.USD NCCF'!S916,'4.EUR NCCF'!S916,'5.GBP NCCF'!S916,'6.Other(Incld) NCCF'!S916)</f>
        <v>0</v>
      </c>
      <c r="T916" s="182">
        <f>SUM('2.CAD NCCF'!T916,'3.USD NCCF'!T916,'4.EUR NCCF'!T916,'5.GBP NCCF'!T916,'6.Other(Incld) NCCF'!T916)</f>
        <v>0</v>
      </c>
      <c r="U916" s="182">
        <f>SUM('2.CAD NCCF'!U916,'3.USD NCCF'!U916,'4.EUR NCCF'!U916,'5.GBP NCCF'!U916,'6.Other(Incld) NCCF'!U916)</f>
        <v>0</v>
      </c>
      <c r="V916" s="192">
        <f>SUM('2.CAD NCCF'!V916,'3.USD NCCF'!V916,'4.EUR NCCF'!V916,'5.GBP NCCF'!V916,'6.Other(Incld) NCCF'!V916)</f>
        <v>0</v>
      </c>
      <c r="W916" s="46">
        <f>SUM('2.CAD NCCF'!W916,'3.USD NCCF'!W916,'4.EUR NCCF'!W916,'5.GBP NCCF'!W916,'6.Other(Incld) NCCF'!W916)</f>
        <v>0</v>
      </c>
      <c r="Y916"/>
    </row>
    <row r="917" spans="1:25" x14ac:dyDescent="0.2">
      <c r="A917" s="318"/>
      <c r="B917" s="25"/>
      <c r="C917" s="23"/>
      <c r="D917" s="23"/>
      <c r="E917" s="24" t="s">
        <v>169</v>
      </c>
      <c r="F917" s="24"/>
      <c r="G917" s="69">
        <f t="shared" ref="G917:W917" si="204">SUBTOTAL(9,G918:G920)</f>
        <v>0</v>
      </c>
      <c r="H917" s="66">
        <f t="shared" si="204"/>
        <v>0</v>
      </c>
      <c r="I917" s="66">
        <f t="shared" si="204"/>
        <v>0</v>
      </c>
      <c r="J917" s="66">
        <f t="shared" si="204"/>
        <v>0</v>
      </c>
      <c r="K917" s="67">
        <f t="shared" si="204"/>
        <v>0</v>
      </c>
      <c r="L917" s="34">
        <f t="shared" si="204"/>
        <v>0</v>
      </c>
      <c r="M917" s="34">
        <f t="shared" si="204"/>
        <v>0</v>
      </c>
      <c r="N917" s="34">
        <f t="shared" si="204"/>
        <v>0</v>
      </c>
      <c r="O917" s="34">
        <f t="shared" si="204"/>
        <v>0</v>
      </c>
      <c r="P917" s="34">
        <f t="shared" si="204"/>
        <v>0</v>
      </c>
      <c r="Q917" s="34">
        <f t="shared" si="204"/>
        <v>0</v>
      </c>
      <c r="R917" s="34">
        <f t="shared" si="204"/>
        <v>0</v>
      </c>
      <c r="S917" s="34">
        <f t="shared" si="204"/>
        <v>0</v>
      </c>
      <c r="T917" s="34">
        <f t="shared" si="204"/>
        <v>0</v>
      </c>
      <c r="U917" s="34">
        <f t="shared" si="204"/>
        <v>0</v>
      </c>
      <c r="V917" s="34">
        <f t="shared" si="204"/>
        <v>0</v>
      </c>
      <c r="W917" s="33">
        <f t="shared" si="204"/>
        <v>0</v>
      </c>
      <c r="Y917"/>
    </row>
    <row r="918" spans="1:25" outlineLevel="1" x14ac:dyDescent="0.2">
      <c r="A918" s="318"/>
      <c r="B918" s="25"/>
      <c r="C918" s="23"/>
      <c r="D918" s="23"/>
      <c r="E918" s="24"/>
      <c r="F918" s="176" t="s">
        <v>60</v>
      </c>
      <c r="G918" s="190">
        <f>SUM('2.CAD NCCF'!G918,'3.USD NCCF'!G918,'4.EUR NCCF'!G918,'5.GBP NCCF'!G918,'6.Other(Incld) NCCF'!G918)</f>
        <v>0</v>
      </c>
      <c r="H918" s="191">
        <f>SUM('2.CAD NCCF'!H918,'3.USD NCCF'!H918,'4.EUR NCCF'!H918,'5.GBP NCCF'!H918,'6.Other(Incld) NCCF'!H918)</f>
        <v>0</v>
      </c>
      <c r="I918" s="179">
        <f>SUM('2.CAD NCCF'!I918,'3.USD NCCF'!I918,'4.EUR NCCF'!I918,'5.GBP NCCF'!I918,'6.Other(Incld) NCCF'!I918)</f>
        <v>0</v>
      </c>
      <c r="J918" s="179">
        <f>SUM('2.CAD NCCF'!J918,'3.USD NCCF'!J918,'4.EUR NCCF'!J918,'5.GBP NCCF'!J918,'6.Other(Incld) NCCF'!J918)</f>
        <v>0</v>
      </c>
      <c r="K918" s="197">
        <f>SUM('2.CAD NCCF'!K918,'3.USD NCCF'!K918,'4.EUR NCCF'!K918,'5.GBP NCCF'!K918,'6.Other(Incld) NCCF'!K918)</f>
        <v>0</v>
      </c>
      <c r="L918" s="178">
        <f>SUM('2.CAD NCCF'!L918,'3.USD NCCF'!L918,'4.EUR NCCF'!L918,'5.GBP NCCF'!L918,'6.Other(Incld) NCCF'!L918)</f>
        <v>0</v>
      </c>
      <c r="M918" s="182">
        <f>SUM('2.CAD NCCF'!M918,'3.USD NCCF'!M918,'4.EUR NCCF'!M918,'5.GBP NCCF'!M918,'6.Other(Incld) NCCF'!M918)</f>
        <v>0</v>
      </c>
      <c r="N918" s="182">
        <f>SUM('2.CAD NCCF'!N918,'3.USD NCCF'!N918,'4.EUR NCCF'!N918,'5.GBP NCCF'!N918,'6.Other(Incld) NCCF'!N918)</f>
        <v>0</v>
      </c>
      <c r="O918" s="182">
        <f>SUM('2.CAD NCCF'!O918,'3.USD NCCF'!O918,'4.EUR NCCF'!O918,'5.GBP NCCF'!O918,'6.Other(Incld) NCCF'!O918)</f>
        <v>0</v>
      </c>
      <c r="P918" s="182">
        <f>SUM('2.CAD NCCF'!P918,'3.USD NCCF'!P918,'4.EUR NCCF'!P918,'5.GBP NCCF'!P918,'6.Other(Incld) NCCF'!P918)</f>
        <v>0</v>
      </c>
      <c r="Q918" s="182">
        <f>SUM('2.CAD NCCF'!Q918,'3.USD NCCF'!Q918,'4.EUR NCCF'!Q918,'5.GBP NCCF'!Q918,'6.Other(Incld) NCCF'!Q918)</f>
        <v>0</v>
      </c>
      <c r="R918" s="182">
        <f>SUM('2.CAD NCCF'!R918,'3.USD NCCF'!R918,'4.EUR NCCF'!R918,'5.GBP NCCF'!R918,'6.Other(Incld) NCCF'!R918)</f>
        <v>0</v>
      </c>
      <c r="S918" s="182">
        <f>SUM('2.CAD NCCF'!S918,'3.USD NCCF'!S918,'4.EUR NCCF'!S918,'5.GBP NCCF'!S918,'6.Other(Incld) NCCF'!S918)</f>
        <v>0</v>
      </c>
      <c r="T918" s="182">
        <f>SUM('2.CAD NCCF'!T918,'3.USD NCCF'!T918,'4.EUR NCCF'!T918,'5.GBP NCCF'!T918,'6.Other(Incld) NCCF'!T918)</f>
        <v>0</v>
      </c>
      <c r="U918" s="182">
        <f>SUM('2.CAD NCCF'!U918,'3.USD NCCF'!U918,'4.EUR NCCF'!U918,'5.GBP NCCF'!U918,'6.Other(Incld) NCCF'!U918)</f>
        <v>0</v>
      </c>
      <c r="V918" s="192">
        <f>SUM('2.CAD NCCF'!V918,'3.USD NCCF'!V918,'4.EUR NCCF'!V918,'5.GBP NCCF'!V918,'6.Other(Incld) NCCF'!V918)</f>
        <v>0</v>
      </c>
      <c r="W918" s="46">
        <f>SUM('2.CAD NCCF'!W918,'3.USD NCCF'!W918,'4.EUR NCCF'!W918,'5.GBP NCCF'!W918,'6.Other(Incld) NCCF'!W918)</f>
        <v>0</v>
      </c>
      <c r="Y918"/>
    </row>
    <row r="919" spans="1:25" outlineLevel="1" x14ac:dyDescent="0.2">
      <c r="A919" s="318"/>
      <c r="B919" s="25"/>
      <c r="C919" s="23"/>
      <c r="D919" s="23"/>
      <c r="E919" s="24"/>
      <c r="F919" s="176" t="s">
        <v>170</v>
      </c>
      <c r="G919" s="190">
        <f>SUM('2.CAD NCCF'!G919,'3.USD NCCF'!G919,'4.EUR NCCF'!G919,'5.GBP NCCF'!G919,'6.Other(Incld) NCCF'!G919)</f>
        <v>0</v>
      </c>
      <c r="H919" s="191">
        <f>SUM('2.CAD NCCF'!H919,'3.USD NCCF'!H919,'4.EUR NCCF'!H919,'5.GBP NCCF'!H919,'6.Other(Incld) NCCF'!H919)</f>
        <v>0</v>
      </c>
      <c r="I919" s="179">
        <f>SUM('2.CAD NCCF'!I919,'3.USD NCCF'!I919,'4.EUR NCCF'!I919,'5.GBP NCCF'!I919,'6.Other(Incld) NCCF'!I919)</f>
        <v>0</v>
      </c>
      <c r="J919" s="179">
        <f>SUM('2.CAD NCCF'!J919,'3.USD NCCF'!J919,'4.EUR NCCF'!J919,'5.GBP NCCF'!J919,'6.Other(Incld) NCCF'!J919)</f>
        <v>0</v>
      </c>
      <c r="K919" s="197">
        <f>SUM('2.CAD NCCF'!K919,'3.USD NCCF'!K919,'4.EUR NCCF'!K919,'5.GBP NCCF'!K919,'6.Other(Incld) NCCF'!K919)</f>
        <v>0</v>
      </c>
      <c r="L919" s="178">
        <f>SUM('2.CAD NCCF'!L919,'3.USD NCCF'!L919,'4.EUR NCCF'!L919,'5.GBP NCCF'!L919,'6.Other(Incld) NCCF'!L919)</f>
        <v>0</v>
      </c>
      <c r="M919" s="182">
        <f>SUM('2.CAD NCCF'!M919,'3.USD NCCF'!M919,'4.EUR NCCF'!M919,'5.GBP NCCF'!M919,'6.Other(Incld) NCCF'!M919)</f>
        <v>0</v>
      </c>
      <c r="N919" s="182">
        <f>SUM('2.CAD NCCF'!N919,'3.USD NCCF'!N919,'4.EUR NCCF'!N919,'5.GBP NCCF'!N919,'6.Other(Incld) NCCF'!N919)</f>
        <v>0</v>
      </c>
      <c r="O919" s="182">
        <f>SUM('2.CAD NCCF'!O919,'3.USD NCCF'!O919,'4.EUR NCCF'!O919,'5.GBP NCCF'!O919,'6.Other(Incld) NCCF'!O919)</f>
        <v>0</v>
      </c>
      <c r="P919" s="182">
        <f>SUM('2.CAD NCCF'!P919,'3.USD NCCF'!P919,'4.EUR NCCF'!P919,'5.GBP NCCF'!P919,'6.Other(Incld) NCCF'!P919)</f>
        <v>0</v>
      </c>
      <c r="Q919" s="182">
        <f>SUM('2.CAD NCCF'!Q919,'3.USD NCCF'!Q919,'4.EUR NCCF'!Q919,'5.GBP NCCF'!Q919,'6.Other(Incld) NCCF'!Q919)</f>
        <v>0</v>
      </c>
      <c r="R919" s="182">
        <f>SUM('2.CAD NCCF'!R919,'3.USD NCCF'!R919,'4.EUR NCCF'!R919,'5.GBP NCCF'!R919,'6.Other(Incld) NCCF'!R919)</f>
        <v>0</v>
      </c>
      <c r="S919" s="182">
        <f>SUM('2.CAD NCCF'!S919,'3.USD NCCF'!S919,'4.EUR NCCF'!S919,'5.GBP NCCF'!S919,'6.Other(Incld) NCCF'!S919)</f>
        <v>0</v>
      </c>
      <c r="T919" s="182">
        <f>SUM('2.CAD NCCF'!T919,'3.USD NCCF'!T919,'4.EUR NCCF'!T919,'5.GBP NCCF'!T919,'6.Other(Incld) NCCF'!T919)</f>
        <v>0</v>
      </c>
      <c r="U919" s="178">
        <f>SUM('2.CAD NCCF'!U919,'3.USD NCCF'!U919,'4.EUR NCCF'!U919,'5.GBP NCCF'!U919,'6.Other(Incld) NCCF'!U919)</f>
        <v>0</v>
      </c>
      <c r="V919" s="183">
        <f>SUM('2.CAD NCCF'!V919,'3.USD NCCF'!V919,'4.EUR NCCF'!V919,'5.GBP NCCF'!V919,'6.Other(Incld) NCCF'!V919)</f>
        <v>0</v>
      </c>
      <c r="W919" s="46">
        <f>SUM('2.CAD NCCF'!W919,'3.USD NCCF'!W919,'4.EUR NCCF'!W919,'5.GBP NCCF'!W919,'6.Other(Incld) NCCF'!W919)</f>
        <v>0</v>
      </c>
      <c r="Y919"/>
    </row>
    <row r="920" spans="1:25" outlineLevel="1" x14ac:dyDescent="0.2">
      <c r="A920" s="318"/>
      <c r="B920" s="25"/>
      <c r="C920" s="23"/>
      <c r="D920" s="23"/>
      <c r="E920" s="24"/>
      <c r="F920" s="176" t="s">
        <v>171</v>
      </c>
      <c r="G920" s="190">
        <f>SUM('2.CAD NCCF'!G920,'3.USD NCCF'!G920,'4.EUR NCCF'!G920,'5.GBP NCCF'!G920,'6.Other(Incld) NCCF'!G920)</f>
        <v>0</v>
      </c>
      <c r="H920" s="191">
        <f>SUM('2.CAD NCCF'!H920,'3.USD NCCF'!H920,'4.EUR NCCF'!H920,'5.GBP NCCF'!H920,'6.Other(Incld) NCCF'!H920)</f>
        <v>0</v>
      </c>
      <c r="I920" s="179">
        <f>SUM('2.CAD NCCF'!I920,'3.USD NCCF'!I920,'4.EUR NCCF'!I920,'5.GBP NCCF'!I920,'6.Other(Incld) NCCF'!I920)</f>
        <v>0</v>
      </c>
      <c r="J920" s="179">
        <f>SUM('2.CAD NCCF'!J920,'3.USD NCCF'!J920,'4.EUR NCCF'!J920,'5.GBP NCCF'!J920,'6.Other(Incld) NCCF'!J920)</f>
        <v>0</v>
      </c>
      <c r="K920" s="197">
        <f>SUM('2.CAD NCCF'!K920,'3.USD NCCF'!K920,'4.EUR NCCF'!K920,'5.GBP NCCF'!K920,'6.Other(Incld) NCCF'!K920)</f>
        <v>0</v>
      </c>
      <c r="L920" s="178">
        <f>SUM('2.CAD NCCF'!L920,'3.USD NCCF'!L920,'4.EUR NCCF'!L920,'5.GBP NCCF'!L920,'6.Other(Incld) NCCF'!L920)</f>
        <v>0</v>
      </c>
      <c r="M920" s="182">
        <f>SUM('2.CAD NCCF'!M920,'3.USD NCCF'!M920,'4.EUR NCCF'!M920,'5.GBP NCCF'!M920,'6.Other(Incld) NCCF'!M920)</f>
        <v>0</v>
      </c>
      <c r="N920" s="182">
        <f>SUM('2.CAD NCCF'!N920,'3.USD NCCF'!N920,'4.EUR NCCF'!N920,'5.GBP NCCF'!N920,'6.Other(Incld) NCCF'!N920)</f>
        <v>0</v>
      </c>
      <c r="O920" s="182">
        <f>SUM('2.CAD NCCF'!O920,'3.USD NCCF'!O920,'4.EUR NCCF'!O920,'5.GBP NCCF'!O920,'6.Other(Incld) NCCF'!O920)</f>
        <v>0</v>
      </c>
      <c r="P920" s="182">
        <f>SUM('2.CAD NCCF'!P920,'3.USD NCCF'!P920,'4.EUR NCCF'!P920,'5.GBP NCCF'!P920,'6.Other(Incld) NCCF'!P920)</f>
        <v>0</v>
      </c>
      <c r="Q920" s="182">
        <f>SUM('2.CAD NCCF'!Q920,'3.USD NCCF'!Q920,'4.EUR NCCF'!Q920,'5.GBP NCCF'!Q920,'6.Other(Incld) NCCF'!Q920)</f>
        <v>0</v>
      </c>
      <c r="R920" s="182">
        <f>SUM('2.CAD NCCF'!R920,'3.USD NCCF'!R920,'4.EUR NCCF'!R920,'5.GBP NCCF'!R920,'6.Other(Incld) NCCF'!R920)</f>
        <v>0</v>
      </c>
      <c r="S920" s="182">
        <f>SUM('2.CAD NCCF'!S920,'3.USD NCCF'!S920,'4.EUR NCCF'!S920,'5.GBP NCCF'!S920,'6.Other(Incld) NCCF'!S920)</f>
        <v>0</v>
      </c>
      <c r="T920" s="182">
        <f>SUM('2.CAD NCCF'!T920,'3.USD NCCF'!T920,'4.EUR NCCF'!T920,'5.GBP NCCF'!T920,'6.Other(Incld) NCCF'!T920)</f>
        <v>0</v>
      </c>
      <c r="U920" s="178">
        <f>SUM('2.CAD NCCF'!U920,'3.USD NCCF'!U920,'4.EUR NCCF'!U920,'5.GBP NCCF'!U920,'6.Other(Incld) NCCF'!U920)</f>
        <v>0</v>
      </c>
      <c r="V920" s="183">
        <f>SUM('2.CAD NCCF'!V920,'3.USD NCCF'!V920,'4.EUR NCCF'!V920,'5.GBP NCCF'!V920,'6.Other(Incld) NCCF'!V920)</f>
        <v>0</v>
      </c>
      <c r="W920" s="46">
        <f>SUM('2.CAD NCCF'!W920,'3.USD NCCF'!W920,'4.EUR NCCF'!W920,'5.GBP NCCF'!W920,'6.Other(Incld) NCCF'!W920)</f>
        <v>0</v>
      </c>
      <c r="Y920"/>
    </row>
    <row r="921" spans="1:25" x14ac:dyDescent="0.2">
      <c r="A921" s="318"/>
      <c r="B921" s="25"/>
      <c r="C921" s="23"/>
      <c r="D921" s="23"/>
      <c r="E921" s="24" t="s">
        <v>334</v>
      </c>
      <c r="F921" s="24"/>
      <c r="G921" s="69">
        <f t="shared" ref="G921:W921" si="205">SUBTOTAL(9,G922:G923)</f>
        <v>0</v>
      </c>
      <c r="H921" s="70">
        <f t="shared" si="205"/>
        <v>0</v>
      </c>
      <c r="I921" s="66">
        <f t="shared" si="205"/>
        <v>0</v>
      </c>
      <c r="J921" s="66">
        <f t="shared" si="205"/>
        <v>0</v>
      </c>
      <c r="K921" s="67">
        <f t="shared" si="205"/>
        <v>0</v>
      </c>
      <c r="L921" s="34">
        <f t="shared" si="205"/>
        <v>0</v>
      </c>
      <c r="M921" s="34">
        <f t="shared" si="205"/>
        <v>0</v>
      </c>
      <c r="N921" s="34">
        <f t="shared" si="205"/>
        <v>0</v>
      </c>
      <c r="O921" s="34">
        <f t="shared" si="205"/>
        <v>0</v>
      </c>
      <c r="P921" s="34">
        <f t="shared" si="205"/>
        <v>0</v>
      </c>
      <c r="Q921" s="34">
        <f t="shared" si="205"/>
        <v>0</v>
      </c>
      <c r="R921" s="34">
        <f t="shared" si="205"/>
        <v>0</v>
      </c>
      <c r="S921" s="34">
        <f t="shared" si="205"/>
        <v>0</v>
      </c>
      <c r="T921" s="34">
        <f t="shared" si="205"/>
        <v>0</v>
      </c>
      <c r="U921" s="34">
        <f t="shared" si="205"/>
        <v>0</v>
      </c>
      <c r="V921" s="34">
        <f t="shared" si="205"/>
        <v>0</v>
      </c>
      <c r="W921" s="33">
        <f t="shared" si="205"/>
        <v>0</v>
      </c>
      <c r="Y921"/>
    </row>
    <row r="922" spans="1:25" outlineLevel="1" x14ac:dyDescent="0.2">
      <c r="A922" s="318"/>
      <c r="B922" s="25"/>
      <c r="C922" s="23"/>
      <c r="D922" s="23"/>
      <c r="E922" s="24"/>
      <c r="F922" s="176" t="s">
        <v>335</v>
      </c>
      <c r="G922" s="190">
        <f>SUM('2.CAD NCCF'!G922,'3.USD NCCF'!G922,'4.EUR NCCF'!G922,'5.GBP NCCF'!G922,'6.Other(Incld) NCCF'!G922)</f>
        <v>0</v>
      </c>
      <c r="H922" s="191">
        <f>SUM('2.CAD NCCF'!H922,'3.USD NCCF'!H922,'4.EUR NCCF'!H922,'5.GBP NCCF'!H922,'6.Other(Incld) NCCF'!H922)</f>
        <v>0</v>
      </c>
      <c r="I922" s="179">
        <f>SUM('2.CAD NCCF'!I922,'3.USD NCCF'!I922,'4.EUR NCCF'!I922,'5.GBP NCCF'!I922,'6.Other(Incld) NCCF'!I922)</f>
        <v>0</v>
      </c>
      <c r="J922" s="179">
        <f>SUM('2.CAD NCCF'!J922,'3.USD NCCF'!J922,'4.EUR NCCF'!J922,'5.GBP NCCF'!J922,'6.Other(Incld) NCCF'!J922)</f>
        <v>0</v>
      </c>
      <c r="K922" s="197">
        <f>SUM('2.CAD NCCF'!K922,'3.USD NCCF'!K922,'4.EUR NCCF'!K922,'5.GBP NCCF'!K922,'6.Other(Incld) NCCF'!K922)</f>
        <v>0</v>
      </c>
      <c r="L922" s="195">
        <f>SUM('2.CAD NCCF'!L922,'3.USD NCCF'!L922,'4.EUR NCCF'!L922,'5.GBP NCCF'!L922,'6.Other(Incld) NCCF'!L922)</f>
        <v>0</v>
      </c>
      <c r="M922" s="182">
        <f>SUM('2.CAD NCCF'!M922,'3.USD NCCF'!M922,'4.EUR NCCF'!M922,'5.GBP NCCF'!M922,'6.Other(Incld) NCCF'!M922)</f>
        <v>0</v>
      </c>
      <c r="N922" s="182">
        <f>SUM('2.CAD NCCF'!N922,'3.USD NCCF'!N922,'4.EUR NCCF'!N922,'5.GBP NCCF'!N922,'6.Other(Incld) NCCF'!N922)</f>
        <v>0</v>
      </c>
      <c r="O922" s="182">
        <f>SUM('2.CAD NCCF'!O922,'3.USD NCCF'!O922,'4.EUR NCCF'!O922,'5.GBP NCCF'!O922,'6.Other(Incld) NCCF'!O922)</f>
        <v>0</v>
      </c>
      <c r="P922" s="182">
        <f>SUM('2.CAD NCCF'!P922,'3.USD NCCF'!P922,'4.EUR NCCF'!P922,'5.GBP NCCF'!P922,'6.Other(Incld) NCCF'!P922)</f>
        <v>0</v>
      </c>
      <c r="Q922" s="182">
        <f>SUM('2.CAD NCCF'!Q922,'3.USD NCCF'!Q922,'4.EUR NCCF'!Q922,'5.GBP NCCF'!Q922,'6.Other(Incld) NCCF'!Q922)</f>
        <v>0</v>
      </c>
      <c r="R922" s="182">
        <f>SUM('2.CAD NCCF'!R922,'3.USD NCCF'!R922,'4.EUR NCCF'!R922,'5.GBP NCCF'!R922,'6.Other(Incld) NCCF'!R922)</f>
        <v>0</v>
      </c>
      <c r="S922" s="182">
        <f>SUM('2.CAD NCCF'!S922,'3.USD NCCF'!S922,'4.EUR NCCF'!S922,'5.GBP NCCF'!S922,'6.Other(Incld) NCCF'!S922)</f>
        <v>0</v>
      </c>
      <c r="T922" s="182">
        <f>SUM('2.CAD NCCF'!T922,'3.USD NCCF'!T922,'4.EUR NCCF'!T922,'5.GBP NCCF'!T922,'6.Other(Incld) NCCF'!T922)</f>
        <v>0</v>
      </c>
      <c r="U922" s="178">
        <f>SUM('2.CAD NCCF'!U922,'3.USD NCCF'!U922,'4.EUR NCCF'!U922,'5.GBP NCCF'!U922,'6.Other(Incld) NCCF'!U922)</f>
        <v>0</v>
      </c>
      <c r="V922" s="183">
        <f>SUM('2.CAD NCCF'!V922,'3.USD NCCF'!V922,'4.EUR NCCF'!V922,'5.GBP NCCF'!V922,'6.Other(Incld) NCCF'!V922)</f>
        <v>0</v>
      </c>
      <c r="W922" s="46">
        <f>SUM('2.CAD NCCF'!W922,'3.USD NCCF'!W922,'4.EUR NCCF'!W922,'5.GBP NCCF'!W922,'6.Other(Incld) NCCF'!W922)</f>
        <v>0</v>
      </c>
      <c r="Y922"/>
    </row>
    <row r="923" spans="1:25" outlineLevel="1" x14ac:dyDescent="0.2">
      <c r="A923" s="318"/>
      <c r="B923" s="25"/>
      <c r="C923" s="23"/>
      <c r="D923" s="23"/>
      <c r="E923" s="24"/>
      <c r="F923" s="176" t="s">
        <v>336</v>
      </c>
      <c r="G923" s="190">
        <f>SUM('2.CAD NCCF'!G923,'3.USD NCCF'!G923,'4.EUR NCCF'!G923,'5.GBP NCCF'!G923,'6.Other(Incld) NCCF'!G923)</f>
        <v>0</v>
      </c>
      <c r="H923" s="191">
        <f>SUM('2.CAD NCCF'!H923,'3.USD NCCF'!H923,'4.EUR NCCF'!H923,'5.GBP NCCF'!H923,'6.Other(Incld) NCCF'!H923)</f>
        <v>0</v>
      </c>
      <c r="I923" s="179">
        <f>SUM('2.CAD NCCF'!I923,'3.USD NCCF'!I923,'4.EUR NCCF'!I923,'5.GBP NCCF'!I923,'6.Other(Incld) NCCF'!I923)</f>
        <v>0</v>
      </c>
      <c r="J923" s="179">
        <f>SUM('2.CAD NCCF'!J923,'3.USD NCCF'!J923,'4.EUR NCCF'!J923,'5.GBP NCCF'!J923,'6.Other(Incld) NCCF'!J923)</f>
        <v>0</v>
      </c>
      <c r="K923" s="197">
        <f>SUM('2.CAD NCCF'!K923,'3.USD NCCF'!K923,'4.EUR NCCF'!K923,'5.GBP NCCF'!K923,'6.Other(Incld) NCCF'!K923)</f>
        <v>0</v>
      </c>
      <c r="L923" s="195">
        <f>SUM('2.CAD NCCF'!L923,'3.USD NCCF'!L923,'4.EUR NCCF'!L923,'5.GBP NCCF'!L923,'6.Other(Incld) NCCF'!L923)</f>
        <v>0</v>
      </c>
      <c r="M923" s="182">
        <f>SUM('2.CAD NCCF'!M923,'3.USD NCCF'!M923,'4.EUR NCCF'!M923,'5.GBP NCCF'!M923,'6.Other(Incld) NCCF'!M923)</f>
        <v>0</v>
      </c>
      <c r="N923" s="182">
        <f>SUM('2.CAD NCCF'!N923,'3.USD NCCF'!N923,'4.EUR NCCF'!N923,'5.GBP NCCF'!N923,'6.Other(Incld) NCCF'!N923)</f>
        <v>0</v>
      </c>
      <c r="O923" s="182">
        <f>SUM('2.CAD NCCF'!O923,'3.USD NCCF'!O923,'4.EUR NCCF'!O923,'5.GBP NCCF'!O923,'6.Other(Incld) NCCF'!O923)</f>
        <v>0</v>
      </c>
      <c r="P923" s="182">
        <f>SUM('2.CAD NCCF'!P923,'3.USD NCCF'!P923,'4.EUR NCCF'!P923,'5.GBP NCCF'!P923,'6.Other(Incld) NCCF'!P923)</f>
        <v>0</v>
      </c>
      <c r="Q923" s="182">
        <f>SUM('2.CAD NCCF'!Q923,'3.USD NCCF'!Q923,'4.EUR NCCF'!Q923,'5.GBP NCCF'!Q923,'6.Other(Incld) NCCF'!Q923)</f>
        <v>0</v>
      </c>
      <c r="R923" s="182">
        <f>SUM('2.CAD NCCF'!R923,'3.USD NCCF'!R923,'4.EUR NCCF'!R923,'5.GBP NCCF'!R923,'6.Other(Incld) NCCF'!R923)</f>
        <v>0</v>
      </c>
      <c r="S923" s="182">
        <f>SUM('2.CAD NCCF'!S923,'3.USD NCCF'!S923,'4.EUR NCCF'!S923,'5.GBP NCCF'!S923,'6.Other(Incld) NCCF'!S923)</f>
        <v>0</v>
      </c>
      <c r="T923" s="182">
        <f>SUM('2.CAD NCCF'!T923,'3.USD NCCF'!T923,'4.EUR NCCF'!T923,'5.GBP NCCF'!T923,'6.Other(Incld) NCCF'!T923)</f>
        <v>0</v>
      </c>
      <c r="U923" s="178">
        <f>SUM('2.CAD NCCF'!U923,'3.USD NCCF'!U923,'4.EUR NCCF'!U923,'5.GBP NCCF'!U923,'6.Other(Incld) NCCF'!U923)</f>
        <v>0</v>
      </c>
      <c r="V923" s="183">
        <f>SUM('2.CAD NCCF'!V923,'3.USD NCCF'!V923,'4.EUR NCCF'!V923,'5.GBP NCCF'!V923,'6.Other(Incld) NCCF'!V923)</f>
        <v>0</v>
      </c>
      <c r="W923" s="46">
        <f>SUM('2.CAD NCCF'!W923,'3.USD NCCF'!W923,'4.EUR NCCF'!W923,'5.GBP NCCF'!W923,'6.Other(Incld) NCCF'!W923)</f>
        <v>0</v>
      </c>
      <c r="Y923"/>
    </row>
    <row r="924" spans="1:25" x14ac:dyDescent="0.2">
      <c r="A924" s="318"/>
      <c r="B924" s="25"/>
      <c r="C924" s="23"/>
      <c r="D924" s="23"/>
      <c r="E924" s="24" t="s">
        <v>337</v>
      </c>
      <c r="F924" s="24"/>
      <c r="G924" s="69">
        <f t="shared" ref="G924:W924" si="206">SUBTOTAL(9,G925:G927)</f>
        <v>0</v>
      </c>
      <c r="H924" s="70">
        <f t="shared" si="206"/>
        <v>0</v>
      </c>
      <c r="I924" s="66">
        <f t="shared" si="206"/>
        <v>0</v>
      </c>
      <c r="J924" s="66">
        <f t="shared" si="206"/>
        <v>0</v>
      </c>
      <c r="K924" s="67">
        <f t="shared" si="206"/>
        <v>0</v>
      </c>
      <c r="L924" s="34">
        <f t="shared" si="206"/>
        <v>0</v>
      </c>
      <c r="M924" s="34">
        <f t="shared" si="206"/>
        <v>0</v>
      </c>
      <c r="N924" s="34">
        <f t="shared" si="206"/>
        <v>0</v>
      </c>
      <c r="O924" s="34">
        <f t="shared" si="206"/>
        <v>0</v>
      </c>
      <c r="P924" s="34">
        <f t="shared" si="206"/>
        <v>0</v>
      </c>
      <c r="Q924" s="34">
        <f t="shared" si="206"/>
        <v>0</v>
      </c>
      <c r="R924" s="34">
        <f t="shared" si="206"/>
        <v>0</v>
      </c>
      <c r="S924" s="34">
        <f t="shared" si="206"/>
        <v>0</v>
      </c>
      <c r="T924" s="34">
        <f t="shared" si="206"/>
        <v>0</v>
      </c>
      <c r="U924" s="34">
        <f t="shared" si="206"/>
        <v>0</v>
      </c>
      <c r="V924" s="34">
        <f t="shared" si="206"/>
        <v>0</v>
      </c>
      <c r="W924" s="33">
        <f t="shared" si="206"/>
        <v>0</v>
      </c>
      <c r="Y924"/>
    </row>
    <row r="925" spans="1:25" outlineLevel="1" x14ac:dyDescent="0.2">
      <c r="A925" s="318"/>
      <c r="B925" s="25"/>
      <c r="C925" s="23"/>
      <c r="D925" s="23"/>
      <c r="E925" s="24"/>
      <c r="F925" s="176" t="s">
        <v>338</v>
      </c>
      <c r="G925" s="190">
        <f>SUM('2.CAD NCCF'!G925,'3.USD NCCF'!G925,'4.EUR NCCF'!G925,'5.GBP NCCF'!G925,'6.Other(Incld) NCCF'!G925)</f>
        <v>0</v>
      </c>
      <c r="H925" s="191">
        <f>SUM('2.CAD NCCF'!H925,'3.USD NCCF'!H925,'4.EUR NCCF'!H925,'5.GBP NCCF'!H925,'6.Other(Incld) NCCF'!H925)</f>
        <v>0</v>
      </c>
      <c r="I925" s="179">
        <f>SUM('2.CAD NCCF'!I925,'3.USD NCCF'!I925,'4.EUR NCCF'!I925,'5.GBP NCCF'!I925,'6.Other(Incld) NCCF'!I925)</f>
        <v>0</v>
      </c>
      <c r="J925" s="179">
        <f>SUM('2.CAD NCCF'!J925,'3.USD NCCF'!J925,'4.EUR NCCF'!J925,'5.GBP NCCF'!J925,'6.Other(Incld) NCCF'!J925)</f>
        <v>0</v>
      </c>
      <c r="K925" s="180">
        <f>SUM('2.CAD NCCF'!K925,'3.USD NCCF'!K925,'4.EUR NCCF'!K925,'5.GBP NCCF'!K925,'6.Other(Incld) NCCF'!K925)</f>
        <v>0</v>
      </c>
      <c r="L925" s="196">
        <f>SUM('2.CAD NCCF'!L925,'3.USD NCCF'!L925,'4.EUR NCCF'!L925,'5.GBP NCCF'!L925,'6.Other(Incld) NCCF'!L925)</f>
        <v>0</v>
      </c>
      <c r="M925" s="182">
        <f>SUM('2.CAD NCCF'!M925,'3.USD NCCF'!M925,'4.EUR NCCF'!M925,'5.GBP NCCF'!M925,'6.Other(Incld) NCCF'!M925)</f>
        <v>0</v>
      </c>
      <c r="N925" s="182">
        <f>SUM('2.CAD NCCF'!N925,'3.USD NCCF'!N925,'4.EUR NCCF'!N925,'5.GBP NCCF'!N925,'6.Other(Incld) NCCF'!N925)</f>
        <v>0</v>
      </c>
      <c r="O925" s="182">
        <f>SUM('2.CAD NCCF'!O925,'3.USD NCCF'!O925,'4.EUR NCCF'!O925,'5.GBP NCCF'!O925,'6.Other(Incld) NCCF'!O925)</f>
        <v>0</v>
      </c>
      <c r="P925" s="182">
        <f>SUM('2.CAD NCCF'!P925,'3.USD NCCF'!P925,'4.EUR NCCF'!P925,'5.GBP NCCF'!P925,'6.Other(Incld) NCCF'!P925)</f>
        <v>0</v>
      </c>
      <c r="Q925" s="182">
        <f>SUM('2.CAD NCCF'!Q925,'3.USD NCCF'!Q925,'4.EUR NCCF'!Q925,'5.GBP NCCF'!Q925,'6.Other(Incld) NCCF'!Q925)</f>
        <v>0</v>
      </c>
      <c r="R925" s="182">
        <f>SUM('2.CAD NCCF'!R925,'3.USD NCCF'!R925,'4.EUR NCCF'!R925,'5.GBP NCCF'!R925,'6.Other(Incld) NCCF'!R925)</f>
        <v>0</v>
      </c>
      <c r="S925" s="182">
        <f>SUM('2.CAD NCCF'!S925,'3.USD NCCF'!S925,'4.EUR NCCF'!S925,'5.GBP NCCF'!S925,'6.Other(Incld) NCCF'!S925)</f>
        <v>0</v>
      </c>
      <c r="T925" s="182">
        <f>SUM('2.CAD NCCF'!T925,'3.USD NCCF'!T925,'4.EUR NCCF'!T925,'5.GBP NCCF'!T925,'6.Other(Incld) NCCF'!T925)</f>
        <v>0</v>
      </c>
      <c r="U925" s="178">
        <f>SUM('2.CAD NCCF'!U925,'3.USD NCCF'!U925,'4.EUR NCCF'!U925,'5.GBP NCCF'!U925,'6.Other(Incld) NCCF'!U925)</f>
        <v>0</v>
      </c>
      <c r="V925" s="183">
        <f>SUM('2.CAD NCCF'!V925,'3.USD NCCF'!V925,'4.EUR NCCF'!V925,'5.GBP NCCF'!V925,'6.Other(Incld) NCCF'!V925)</f>
        <v>0</v>
      </c>
      <c r="W925" s="46">
        <f>SUM('2.CAD NCCF'!W925,'3.USD NCCF'!W925,'4.EUR NCCF'!W925,'5.GBP NCCF'!W925,'6.Other(Incld) NCCF'!W925)</f>
        <v>0</v>
      </c>
      <c r="Y925"/>
    </row>
    <row r="926" spans="1:25" outlineLevel="1" x14ac:dyDescent="0.2">
      <c r="A926" s="318"/>
      <c r="B926" s="25"/>
      <c r="C926" s="23"/>
      <c r="D926" s="23"/>
      <c r="E926" s="24"/>
      <c r="F926" s="176" t="s">
        <v>339</v>
      </c>
      <c r="G926" s="190">
        <f>SUM('2.CAD NCCF'!G926,'3.USD NCCF'!G926,'4.EUR NCCF'!G926,'5.GBP NCCF'!G926,'6.Other(Incld) NCCF'!G926)</f>
        <v>0</v>
      </c>
      <c r="H926" s="191">
        <f>SUM('2.CAD NCCF'!H926,'3.USD NCCF'!H926,'4.EUR NCCF'!H926,'5.GBP NCCF'!H926,'6.Other(Incld) NCCF'!H926)</f>
        <v>0</v>
      </c>
      <c r="I926" s="179">
        <f>SUM('2.CAD NCCF'!I926,'3.USD NCCF'!I926,'4.EUR NCCF'!I926,'5.GBP NCCF'!I926,'6.Other(Incld) NCCF'!I926)</f>
        <v>0</v>
      </c>
      <c r="J926" s="179">
        <f>SUM('2.CAD NCCF'!J926,'3.USD NCCF'!J926,'4.EUR NCCF'!J926,'5.GBP NCCF'!J926,'6.Other(Incld) NCCF'!J926)</f>
        <v>0</v>
      </c>
      <c r="K926" s="180">
        <f>SUM('2.CAD NCCF'!K926,'3.USD NCCF'!K926,'4.EUR NCCF'!K926,'5.GBP NCCF'!K926,'6.Other(Incld) NCCF'!K926)</f>
        <v>0</v>
      </c>
      <c r="L926" s="196">
        <f>SUM('2.CAD NCCF'!L926,'3.USD NCCF'!L926,'4.EUR NCCF'!L926,'5.GBP NCCF'!L926,'6.Other(Incld) NCCF'!L926)</f>
        <v>0</v>
      </c>
      <c r="M926" s="182">
        <f>SUM('2.CAD NCCF'!M926,'3.USD NCCF'!M926,'4.EUR NCCF'!M926,'5.GBP NCCF'!M926,'6.Other(Incld) NCCF'!M926)</f>
        <v>0</v>
      </c>
      <c r="N926" s="182">
        <f>SUM('2.CAD NCCF'!N926,'3.USD NCCF'!N926,'4.EUR NCCF'!N926,'5.GBP NCCF'!N926,'6.Other(Incld) NCCF'!N926)</f>
        <v>0</v>
      </c>
      <c r="O926" s="182">
        <f>SUM('2.CAD NCCF'!O926,'3.USD NCCF'!O926,'4.EUR NCCF'!O926,'5.GBP NCCF'!O926,'6.Other(Incld) NCCF'!O926)</f>
        <v>0</v>
      </c>
      <c r="P926" s="182">
        <f>SUM('2.CAD NCCF'!P926,'3.USD NCCF'!P926,'4.EUR NCCF'!P926,'5.GBP NCCF'!P926,'6.Other(Incld) NCCF'!P926)</f>
        <v>0</v>
      </c>
      <c r="Q926" s="182">
        <f>SUM('2.CAD NCCF'!Q926,'3.USD NCCF'!Q926,'4.EUR NCCF'!Q926,'5.GBP NCCF'!Q926,'6.Other(Incld) NCCF'!Q926)</f>
        <v>0</v>
      </c>
      <c r="R926" s="182">
        <f>SUM('2.CAD NCCF'!R926,'3.USD NCCF'!R926,'4.EUR NCCF'!R926,'5.GBP NCCF'!R926,'6.Other(Incld) NCCF'!R926)</f>
        <v>0</v>
      </c>
      <c r="S926" s="182">
        <f>SUM('2.CAD NCCF'!S926,'3.USD NCCF'!S926,'4.EUR NCCF'!S926,'5.GBP NCCF'!S926,'6.Other(Incld) NCCF'!S926)</f>
        <v>0</v>
      </c>
      <c r="T926" s="182">
        <f>SUM('2.CAD NCCF'!T926,'3.USD NCCF'!T926,'4.EUR NCCF'!T926,'5.GBP NCCF'!T926,'6.Other(Incld) NCCF'!T926)</f>
        <v>0</v>
      </c>
      <c r="U926" s="178">
        <f>SUM('2.CAD NCCF'!U926,'3.USD NCCF'!U926,'4.EUR NCCF'!U926,'5.GBP NCCF'!U926,'6.Other(Incld) NCCF'!U926)</f>
        <v>0</v>
      </c>
      <c r="V926" s="183">
        <f>SUM('2.CAD NCCF'!V926,'3.USD NCCF'!V926,'4.EUR NCCF'!V926,'5.GBP NCCF'!V926,'6.Other(Incld) NCCF'!V926)</f>
        <v>0</v>
      </c>
      <c r="W926" s="46">
        <f>SUM('2.CAD NCCF'!W926,'3.USD NCCF'!W926,'4.EUR NCCF'!W926,'5.GBP NCCF'!W926,'6.Other(Incld) NCCF'!W926)</f>
        <v>0</v>
      </c>
      <c r="Y926"/>
    </row>
    <row r="927" spans="1:25" outlineLevel="1" x14ac:dyDescent="0.2">
      <c r="A927" s="318"/>
      <c r="B927" s="25"/>
      <c r="C927" s="23"/>
      <c r="D927" s="23"/>
      <c r="E927" s="24"/>
      <c r="F927" s="176" t="s">
        <v>340</v>
      </c>
      <c r="G927" s="190">
        <f>SUM('2.CAD NCCF'!G927,'3.USD NCCF'!G927,'4.EUR NCCF'!G927,'5.GBP NCCF'!G927,'6.Other(Incld) NCCF'!G927)</f>
        <v>0</v>
      </c>
      <c r="H927" s="191">
        <f>SUM('2.CAD NCCF'!H927,'3.USD NCCF'!H927,'4.EUR NCCF'!H927,'5.GBP NCCF'!H927,'6.Other(Incld) NCCF'!H927)</f>
        <v>0</v>
      </c>
      <c r="I927" s="179">
        <f>SUM('2.CAD NCCF'!I927,'3.USD NCCF'!I927,'4.EUR NCCF'!I927,'5.GBP NCCF'!I927,'6.Other(Incld) NCCF'!I927)</f>
        <v>0</v>
      </c>
      <c r="J927" s="179">
        <f>SUM('2.CAD NCCF'!J927,'3.USD NCCF'!J927,'4.EUR NCCF'!J927,'5.GBP NCCF'!J927,'6.Other(Incld) NCCF'!J927)</f>
        <v>0</v>
      </c>
      <c r="K927" s="180">
        <f>SUM('2.CAD NCCF'!K927,'3.USD NCCF'!K927,'4.EUR NCCF'!K927,'5.GBP NCCF'!K927,'6.Other(Incld) NCCF'!K927)</f>
        <v>0</v>
      </c>
      <c r="L927" s="196">
        <f>SUM('2.CAD NCCF'!L927,'3.USD NCCF'!L927,'4.EUR NCCF'!L927,'5.GBP NCCF'!L927,'6.Other(Incld) NCCF'!L927)</f>
        <v>0</v>
      </c>
      <c r="M927" s="182">
        <f>SUM('2.CAD NCCF'!M927,'3.USD NCCF'!M927,'4.EUR NCCF'!M927,'5.GBP NCCF'!M927,'6.Other(Incld) NCCF'!M927)</f>
        <v>0</v>
      </c>
      <c r="N927" s="182">
        <f>SUM('2.CAD NCCF'!N927,'3.USD NCCF'!N927,'4.EUR NCCF'!N927,'5.GBP NCCF'!N927,'6.Other(Incld) NCCF'!N927)</f>
        <v>0</v>
      </c>
      <c r="O927" s="182">
        <f>SUM('2.CAD NCCF'!O927,'3.USD NCCF'!O927,'4.EUR NCCF'!O927,'5.GBP NCCF'!O927,'6.Other(Incld) NCCF'!O927)</f>
        <v>0</v>
      </c>
      <c r="P927" s="182">
        <f>SUM('2.CAD NCCF'!P927,'3.USD NCCF'!P927,'4.EUR NCCF'!P927,'5.GBP NCCF'!P927,'6.Other(Incld) NCCF'!P927)</f>
        <v>0</v>
      </c>
      <c r="Q927" s="182">
        <f>SUM('2.CAD NCCF'!Q927,'3.USD NCCF'!Q927,'4.EUR NCCF'!Q927,'5.GBP NCCF'!Q927,'6.Other(Incld) NCCF'!Q927)</f>
        <v>0</v>
      </c>
      <c r="R927" s="182">
        <f>SUM('2.CAD NCCF'!R927,'3.USD NCCF'!R927,'4.EUR NCCF'!R927,'5.GBP NCCF'!R927,'6.Other(Incld) NCCF'!R927)</f>
        <v>0</v>
      </c>
      <c r="S927" s="182">
        <f>SUM('2.CAD NCCF'!S927,'3.USD NCCF'!S927,'4.EUR NCCF'!S927,'5.GBP NCCF'!S927,'6.Other(Incld) NCCF'!S927)</f>
        <v>0</v>
      </c>
      <c r="T927" s="182">
        <f>SUM('2.CAD NCCF'!T927,'3.USD NCCF'!T927,'4.EUR NCCF'!T927,'5.GBP NCCF'!T927,'6.Other(Incld) NCCF'!T927)</f>
        <v>0</v>
      </c>
      <c r="U927" s="178">
        <f>SUM('2.CAD NCCF'!U927,'3.USD NCCF'!U927,'4.EUR NCCF'!U927,'5.GBP NCCF'!U927,'6.Other(Incld) NCCF'!U927)</f>
        <v>0</v>
      </c>
      <c r="V927" s="183">
        <f>SUM('2.CAD NCCF'!V927,'3.USD NCCF'!V927,'4.EUR NCCF'!V927,'5.GBP NCCF'!V927,'6.Other(Incld) NCCF'!V927)</f>
        <v>0</v>
      </c>
      <c r="W927" s="46">
        <f>SUM('2.CAD NCCF'!W927,'3.USD NCCF'!W927,'4.EUR NCCF'!W927,'5.GBP NCCF'!W927,'6.Other(Incld) NCCF'!W927)</f>
        <v>0</v>
      </c>
      <c r="Y927"/>
    </row>
    <row r="928" spans="1:25" x14ac:dyDescent="0.2">
      <c r="A928" s="318"/>
      <c r="B928" s="25"/>
      <c r="C928" s="23"/>
      <c r="D928" s="23" t="s">
        <v>183</v>
      </c>
      <c r="E928" s="24"/>
      <c r="F928" s="24"/>
      <c r="G928" s="69"/>
      <c r="H928" s="66"/>
      <c r="I928" s="66"/>
      <c r="J928" s="66"/>
      <c r="K928" s="66"/>
      <c r="L928" s="51"/>
      <c r="M928" s="34"/>
      <c r="N928" s="34"/>
      <c r="O928" s="34"/>
      <c r="P928" s="34"/>
      <c r="Q928" s="34"/>
      <c r="R928" s="34"/>
      <c r="S928" s="34"/>
      <c r="T928" s="34"/>
      <c r="U928" s="34"/>
      <c r="V928" s="37"/>
      <c r="W928" s="33"/>
      <c r="Y928"/>
    </row>
    <row r="929" spans="1:25" x14ac:dyDescent="0.2">
      <c r="A929" s="318"/>
      <c r="B929" s="25"/>
      <c r="C929" s="23"/>
      <c r="D929" s="23"/>
      <c r="E929" s="24" t="s">
        <v>184</v>
      </c>
      <c r="F929" s="24"/>
      <c r="G929" s="69">
        <f t="shared" ref="G929:W929" si="207">SUBTOTAL(9,G930:G931)</f>
        <v>0</v>
      </c>
      <c r="H929" s="70">
        <f t="shared" si="207"/>
        <v>0</v>
      </c>
      <c r="I929" s="66">
        <f t="shared" si="207"/>
        <v>0</v>
      </c>
      <c r="J929" s="66">
        <f t="shared" si="207"/>
        <v>0</v>
      </c>
      <c r="K929" s="67">
        <f t="shared" si="207"/>
        <v>0</v>
      </c>
      <c r="L929" s="34">
        <f t="shared" si="207"/>
        <v>0</v>
      </c>
      <c r="M929" s="34">
        <f t="shared" si="207"/>
        <v>0</v>
      </c>
      <c r="N929" s="34">
        <f t="shared" si="207"/>
        <v>0</v>
      </c>
      <c r="O929" s="34">
        <f t="shared" si="207"/>
        <v>0</v>
      </c>
      <c r="P929" s="34">
        <f t="shared" si="207"/>
        <v>0</v>
      </c>
      <c r="Q929" s="34">
        <f t="shared" si="207"/>
        <v>0</v>
      </c>
      <c r="R929" s="34">
        <f t="shared" si="207"/>
        <v>0</v>
      </c>
      <c r="S929" s="34">
        <f t="shared" si="207"/>
        <v>0</v>
      </c>
      <c r="T929" s="34">
        <f t="shared" si="207"/>
        <v>0</v>
      </c>
      <c r="U929" s="34">
        <f t="shared" si="207"/>
        <v>0</v>
      </c>
      <c r="V929" s="34">
        <f t="shared" si="207"/>
        <v>0</v>
      </c>
      <c r="W929" s="33">
        <f t="shared" si="207"/>
        <v>0</v>
      </c>
      <c r="Y929"/>
    </row>
    <row r="930" spans="1:25" outlineLevel="1" x14ac:dyDescent="0.2">
      <c r="A930" s="318"/>
      <c r="B930" s="25"/>
      <c r="C930" s="23"/>
      <c r="D930" s="23"/>
      <c r="E930" s="24"/>
      <c r="F930" s="176" t="s">
        <v>176</v>
      </c>
      <c r="G930" s="190">
        <f>SUM('2.CAD NCCF'!G930,'3.USD NCCF'!G930,'4.EUR NCCF'!G930,'5.GBP NCCF'!G930,'6.Other(Incld) NCCF'!G930)</f>
        <v>0</v>
      </c>
      <c r="H930" s="191">
        <f>SUM('2.CAD NCCF'!H930,'3.USD NCCF'!H930,'4.EUR NCCF'!H930,'5.GBP NCCF'!H930,'6.Other(Incld) NCCF'!H930)</f>
        <v>0</v>
      </c>
      <c r="I930" s="179">
        <f>SUM('2.CAD NCCF'!I930,'3.USD NCCF'!I930,'4.EUR NCCF'!I930,'5.GBP NCCF'!I930,'6.Other(Incld) NCCF'!I930)</f>
        <v>0</v>
      </c>
      <c r="J930" s="179">
        <f>SUM('2.CAD NCCF'!J930,'3.USD NCCF'!J930,'4.EUR NCCF'!J930,'5.GBP NCCF'!J930,'6.Other(Incld) NCCF'!J930)</f>
        <v>0</v>
      </c>
      <c r="K930" s="180">
        <f>SUM('2.CAD NCCF'!K930,'3.USD NCCF'!K930,'4.EUR NCCF'!K930,'5.GBP NCCF'!K930,'6.Other(Incld) NCCF'!K930)</f>
        <v>0</v>
      </c>
      <c r="L930" s="196">
        <f>SUM('2.CAD NCCF'!L930,'3.USD NCCF'!L930,'4.EUR NCCF'!L930,'5.GBP NCCF'!L930,'6.Other(Incld) NCCF'!L930)</f>
        <v>0</v>
      </c>
      <c r="M930" s="182">
        <f>SUM('2.CAD NCCF'!M930,'3.USD NCCF'!M930,'4.EUR NCCF'!M930,'5.GBP NCCF'!M930,'6.Other(Incld) NCCF'!M930)</f>
        <v>0</v>
      </c>
      <c r="N930" s="182">
        <f>SUM('2.CAD NCCF'!N930,'3.USD NCCF'!N930,'4.EUR NCCF'!N930,'5.GBP NCCF'!N930,'6.Other(Incld) NCCF'!N930)</f>
        <v>0</v>
      </c>
      <c r="O930" s="182">
        <f>SUM('2.CAD NCCF'!O930,'3.USD NCCF'!O930,'4.EUR NCCF'!O930,'5.GBP NCCF'!O930,'6.Other(Incld) NCCF'!O930)</f>
        <v>0</v>
      </c>
      <c r="P930" s="182">
        <f>SUM('2.CAD NCCF'!P930,'3.USD NCCF'!P930,'4.EUR NCCF'!P930,'5.GBP NCCF'!P930,'6.Other(Incld) NCCF'!P930)</f>
        <v>0</v>
      </c>
      <c r="Q930" s="182">
        <f>SUM('2.CAD NCCF'!Q930,'3.USD NCCF'!Q930,'4.EUR NCCF'!Q930,'5.GBP NCCF'!Q930,'6.Other(Incld) NCCF'!Q930)</f>
        <v>0</v>
      </c>
      <c r="R930" s="182">
        <f>SUM('2.CAD NCCF'!R930,'3.USD NCCF'!R930,'4.EUR NCCF'!R930,'5.GBP NCCF'!R930,'6.Other(Incld) NCCF'!R930)</f>
        <v>0</v>
      </c>
      <c r="S930" s="182">
        <f>SUM('2.CAD NCCF'!S930,'3.USD NCCF'!S930,'4.EUR NCCF'!S930,'5.GBP NCCF'!S930,'6.Other(Incld) NCCF'!S930)</f>
        <v>0</v>
      </c>
      <c r="T930" s="178">
        <f>SUM('2.CAD NCCF'!T930,'3.USD NCCF'!T930,'4.EUR NCCF'!T930,'5.GBP NCCF'!T930,'6.Other(Incld) NCCF'!T930)</f>
        <v>0</v>
      </c>
      <c r="U930" s="182">
        <f>SUM('2.CAD NCCF'!U930,'3.USD NCCF'!U930,'4.EUR NCCF'!U930,'5.GBP NCCF'!U930,'6.Other(Incld) NCCF'!U930)</f>
        <v>0</v>
      </c>
      <c r="V930" s="183">
        <f>SUM('2.CAD NCCF'!V930,'3.USD NCCF'!V930,'4.EUR NCCF'!V930,'5.GBP NCCF'!V930,'6.Other(Incld) NCCF'!V930)</f>
        <v>0</v>
      </c>
      <c r="W930" s="46">
        <f>SUM('2.CAD NCCF'!W930,'3.USD NCCF'!W930,'4.EUR NCCF'!W930,'5.GBP NCCF'!W930,'6.Other(Incld) NCCF'!W930)</f>
        <v>0</v>
      </c>
      <c r="Y930"/>
    </row>
    <row r="931" spans="1:25" outlineLevel="1" x14ac:dyDescent="0.2">
      <c r="A931" s="318"/>
      <c r="B931" s="25"/>
      <c r="C931" s="23"/>
      <c r="D931" s="23"/>
      <c r="E931" s="24"/>
      <c r="F931" s="176" t="s">
        <v>180</v>
      </c>
      <c r="G931" s="190">
        <f>SUM('2.CAD NCCF'!G931,'3.USD NCCF'!G931,'4.EUR NCCF'!G931,'5.GBP NCCF'!G931,'6.Other(Incld) NCCF'!G931)</f>
        <v>0</v>
      </c>
      <c r="H931" s="191">
        <f>SUM('2.CAD NCCF'!H931,'3.USD NCCF'!H931,'4.EUR NCCF'!H931,'5.GBP NCCF'!H931,'6.Other(Incld) NCCF'!H931)</f>
        <v>0</v>
      </c>
      <c r="I931" s="179">
        <f>SUM('2.CAD NCCF'!I931,'3.USD NCCF'!I931,'4.EUR NCCF'!I931,'5.GBP NCCF'!I931,'6.Other(Incld) NCCF'!I931)</f>
        <v>0</v>
      </c>
      <c r="J931" s="179">
        <f>SUM('2.CAD NCCF'!J931,'3.USD NCCF'!J931,'4.EUR NCCF'!J931,'5.GBP NCCF'!J931,'6.Other(Incld) NCCF'!J931)</f>
        <v>0</v>
      </c>
      <c r="K931" s="180">
        <f>SUM('2.CAD NCCF'!K931,'3.USD NCCF'!K931,'4.EUR NCCF'!K931,'5.GBP NCCF'!K931,'6.Other(Incld) NCCF'!K931)</f>
        <v>0</v>
      </c>
      <c r="L931" s="196">
        <f>SUM('2.CAD NCCF'!L931,'3.USD NCCF'!L931,'4.EUR NCCF'!L931,'5.GBP NCCF'!L931,'6.Other(Incld) NCCF'!L931)</f>
        <v>0</v>
      </c>
      <c r="M931" s="182">
        <f>SUM('2.CAD NCCF'!M931,'3.USD NCCF'!M931,'4.EUR NCCF'!M931,'5.GBP NCCF'!M931,'6.Other(Incld) NCCF'!M931)</f>
        <v>0</v>
      </c>
      <c r="N931" s="182">
        <f>SUM('2.CAD NCCF'!N931,'3.USD NCCF'!N931,'4.EUR NCCF'!N931,'5.GBP NCCF'!N931,'6.Other(Incld) NCCF'!N931)</f>
        <v>0</v>
      </c>
      <c r="O931" s="182">
        <f>SUM('2.CAD NCCF'!O931,'3.USD NCCF'!O931,'4.EUR NCCF'!O931,'5.GBP NCCF'!O931,'6.Other(Incld) NCCF'!O931)</f>
        <v>0</v>
      </c>
      <c r="P931" s="182">
        <f>SUM('2.CAD NCCF'!P931,'3.USD NCCF'!P931,'4.EUR NCCF'!P931,'5.GBP NCCF'!P931,'6.Other(Incld) NCCF'!P931)</f>
        <v>0</v>
      </c>
      <c r="Q931" s="182">
        <f>SUM('2.CAD NCCF'!Q931,'3.USD NCCF'!Q931,'4.EUR NCCF'!Q931,'5.GBP NCCF'!Q931,'6.Other(Incld) NCCF'!Q931)</f>
        <v>0</v>
      </c>
      <c r="R931" s="182">
        <f>SUM('2.CAD NCCF'!R931,'3.USD NCCF'!R931,'4.EUR NCCF'!R931,'5.GBP NCCF'!R931,'6.Other(Incld) NCCF'!R931)</f>
        <v>0</v>
      </c>
      <c r="S931" s="182">
        <f>SUM('2.CAD NCCF'!S931,'3.USD NCCF'!S931,'4.EUR NCCF'!S931,'5.GBP NCCF'!S931,'6.Other(Incld) NCCF'!S931)</f>
        <v>0</v>
      </c>
      <c r="T931" s="178">
        <f>SUM('2.CAD NCCF'!T931,'3.USD NCCF'!T931,'4.EUR NCCF'!T931,'5.GBP NCCF'!T931,'6.Other(Incld) NCCF'!T931)</f>
        <v>0</v>
      </c>
      <c r="U931" s="182">
        <f>SUM('2.CAD NCCF'!U931,'3.USD NCCF'!U931,'4.EUR NCCF'!U931,'5.GBP NCCF'!U931,'6.Other(Incld) NCCF'!U931)</f>
        <v>0</v>
      </c>
      <c r="V931" s="183">
        <f>SUM('2.CAD NCCF'!V931,'3.USD NCCF'!V931,'4.EUR NCCF'!V931,'5.GBP NCCF'!V931,'6.Other(Incld) NCCF'!V931)</f>
        <v>0</v>
      </c>
      <c r="W931" s="46">
        <f>SUM('2.CAD NCCF'!W931,'3.USD NCCF'!W931,'4.EUR NCCF'!W931,'5.GBP NCCF'!W931,'6.Other(Incld) NCCF'!W931)</f>
        <v>0</v>
      </c>
      <c r="Y931"/>
    </row>
    <row r="932" spans="1:25" x14ac:dyDescent="0.2">
      <c r="A932" s="318"/>
      <c r="B932" s="25"/>
      <c r="C932" s="23"/>
      <c r="D932" s="23"/>
      <c r="E932" s="24" t="s">
        <v>185</v>
      </c>
      <c r="F932" s="24"/>
      <c r="G932" s="69">
        <f t="shared" ref="G932:W932" si="208">SUBTOTAL(9,G933:G934)</f>
        <v>0</v>
      </c>
      <c r="H932" s="70">
        <f t="shared" si="208"/>
        <v>0</v>
      </c>
      <c r="I932" s="66">
        <f t="shared" si="208"/>
        <v>0</v>
      </c>
      <c r="J932" s="66">
        <f t="shared" si="208"/>
        <v>0</v>
      </c>
      <c r="K932" s="67">
        <f t="shared" si="208"/>
        <v>0</v>
      </c>
      <c r="L932" s="34">
        <f t="shared" si="208"/>
        <v>0</v>
      </c>
      <c r="M932" s="34">
        <f t="shared" si="208"/>
        <v>0</v>
      </c>
      <c r="N932" s="34">
        <f t="shared" si="208"/>
        <v>0</v>
      </c>
      <c r="O932" s="34">
        <f t="shared" si="208"/>
        <v>0</v>
      </c>
      <c r="P932" s="34">
        <f t="shared" si="208"/>
        <v>0</v>
      </c>
      <c r="Q932" s="34">
        <f t="shared" si="208"/>
        <v>0</v>
      </c>
      <c r="R932" s="34">
        <f t="shared" si="208"/>
        <v>0</v>
      </c>
      <c r="S932" s="34">
        <f t="shared" si="208"/>
        <v>0</v>
      </c>
      <c r="T932" s="34">
        <f t="shared" si="208"/>
        <v>0</v>
      </c>
      <c r="U932" s="34">
        <f t="shared" si="208"/>
        <v>0</v>
      </c>
      <c r="V932" s="34">
        <f t="shared" si="208"/>
        <v>0</v>
      </c>
      <c r="W932" s="33">
        <f t="shared" si="208"/>
        <v>0</v>
      </c>
      <c r="Y932"/>
    </row>
    <row r="933" spans="1:25" outlineLevel="1" x14ac:dyDescent="0.2">
      <c r="A933" s="318"/>
      <c r="B933" s="25"/>
      <c r="C933" s="23"/>
      <c r="D933" s="23"/>
      <c r="E933" s="24"/>
      <c r="F933" s="176" t="s">
        <v>177</v>
      </c>
      <c r="G933" s="190">
        <f>SUM('2.CAD NCCF'!G933,'3.USD NCCF'!G933,'4.EUR NCCF'!G933,'5.GBP NCCF'!G933,'6.Other(Incld) NCCF'!G933)</f>
        <v>0</v>
      </c>
      <c r="H933" s="191">
        <f>SUM('2.CAD NCCF'!H933,'3.USD NCCF'!H933,'4.EUR NCCF'!H933,'5.GBP NCCF'!H933,'6.Other(Incld) NCCF'!H933)</f>
        <v>0</v>
      </c>
      <c r="I933" s="179">
        <f>SUM('2.CAD NCCF'!I933,'3.USD NCCF'!I933,'4.EUR NCCF'!I933,'5.GBP NCCF'!I933,'6.Other(Incld) NCCF'!I933)</f>
        <v>0</v>
      </c>
      <c r="J933" s="179">
        <f>SUM('2.CAD NCCF'!J933,'3.USD NCCF'!J933,'4.EUR NCCF'!J933,'5.GBP NCCF'!J933,'6.Other(Incld) NCCF'!J933)</f>
        <v>0</v>
      </c>
      <c r="K933" s="180">
        <f>SUM('2.CAD NCCF'!K933,'3.USD NCCF'!K933,'4.EUR NCCF'!K933,'5.GBP NCCF'!K933,'6.Other(Incld) NCCF'!K933)</f>
        <v>0</v>
      </c>
      <c r="L933" s="196">
        <f>SUM('2.CAD NCCF'!L933,'3.USD NCCF'!L933,'4.EUR NCCF'!L933,'5.GBP NCCF'!L933,'6.Other(Incld) NCCF'!L933)</f>
        <v>0</v>
      </c>
      <c r="M933" s="182">
        <f>SUM('2.CAD NCCF'!M933,'3.USD NCCF'!M933,'4.EUR NCCF'!M933,'5.GBP NCCF'!M933,'6.Other(Incld) NCCF'!M933)</f>
        <v>0</v>
      </c>
      <c r="N933" s="182">
        <f>SUM('2.CAD NCCF'!N933,'3.USD NCCF'!N933,'4.EUR NCCF'!N933,'5.GBP NCCF'!N933,'6.Other(Incld) NCCF'!N933)</f>
        <v>0</v>
      </c>
      <c r="O933" s="182">
        <f>SUM('2.CAD NCCF'!O933,'3.USD NCCF'!O933,'4.EUR NCCF'!O933,'5.GBP NCCF'!O933,'6.Other(Incld) NCCF'!O933)</f>
        <v>0</v>
      </c>
      <c r="P933" s="182">
        <f>SUM('2.CAD NCCF'!P933,'3.USD NCCF'!P933,'4.EUR NCCF'!P933,'5.GBP NCCF'!P933,'6.Other(Incld) NCCF'!P933)</f>
        <v>0</v>
      </c>
      <c r="Q933" s="182">
        <f>SUM('2.CAD NCCF'!Q933,'3.USD NCCF'!Q933,'4.EUR NCCF'!Q933,'5.GBP NCCF'!Q933,'6.Other(Incld) NCCF'!Q933)</f>
        <v>0</v>
      </c>
      <c r="R933" s="182">
        <f>SUM('2.CAD NCCF'!R933,'3.USD NCCF'!R933,'4.EUR NCCF'!R933,'5.GBP NCCF'!R933,'6.Other(Incld) NCCF'!R933)</f>
        <v>0</v>
      </c>
      <c r="S933" s="182">
        <f>SUM('2.CAD NCCF'!S933,'3.USD NCCF'!S933,'4.EUR NCCF'!S933,'5.GBP NCCF'!S933,'6.Other(Incld) NCCF'!S933)</f>
        <v>0</v>
      </c>
      <c r="T933" s="182">
        <f>SUM('2.CAD NCCF'!T933,'3.USD NCCF'!T933,'4.EUR NCCF'!T933,'5.GBP NCCF'!T933,'6.Other(Incld) NCCF'!T933)</f>
        <v>0</v>
      </c>
      <c r="U933" s="178">
        <f>SUM('2.CAD NCCF'!U933,'3.USD NCCF'!U933,'4.EUR NCCF'!U933,'5.GBP NCCF'!U933,'6.Other(Incld) NCCF'!U933)</f>
        <v>0</v>
      </c>
      <c r="V933" s="183">
        <f>SUM('2.CAD NCCF'!V933,'3.USD NCCF'!V933,'4.EUR NCCF'!V933,'5.GBP NCCF'!V933,'6.Other(Incld) NCCF'!V933)</f>
        <v>0</v>
      </c>
      <c r="W933" s="46">
        <f>SUM('2.CAD NCCF'!W933,'3.USD NCCF'!W933,'4.EUR NCCF'!W933,'5.GBP NCCF'!W933,'6.Other(Incld) NCCF'!W933)</f>
        <v>0</v>
      </c>
      <c r="Y933"/>
    </row>
    <row r="934" spans="1:25" outlineLevel="1" x14ac:dyDescent="0.2">
      <c r="A934" s="318"/>
      <c r="B934" s="25"/>
      <c r="C934" s="23"/>
      <c r="D934" s="23"/>
      <c r="E934" s="24"/>
      <c r="F934" s="176" t="s">
        <v>182</v>
      </c>
      <c r="G934" s="190">
        <f>SUM('2.CAD NCCF'!G934,'3.USD NCCF'!G934,'4.EUR NCCF'!G934,'5.GBP NCCF'!G934,'6.Other(Incld) NCCF'!G934)</f>
        <v>0</v>
      </c>
      <c r="H934" s="191">
        <f>SUM('2.CAD NCCF'!H934,'3.USD NCCF'!H934,'4.EUR NCCF'!H934,'5.GBP NCCF'!H934,'6.Other(Incld) NCCF'!H934)</f>
        <v>0</v>
      </c>
      <c r="I934" s="179">
        <f>SUM('2.CAD NCCF'!I934,'3.USD NCCF'!I934,'4.EUR NCCF'!I934,'5.GBP NCCF'!I934,'6.Other(Incld) NCCF'!I934)</f>
        <v>0</v>
      </c>
      <c r="J934" s="179">
        <f>SUM('2.CAD NCCF'!J934,'3.USD NCCF'!J934,'4.EUR NCCF'!J934,'5.GBP NCCF'!J934,'6.Other(Incld) NCCF'!J934)</f>
        <v>0</v>
      </c>
      <c r="K934" s="180">
        <f>SUM('2.CAD NCCF'!K934,'3.USD NCCF'!K934,'4.EUR NCCF'!K934,'5.GBP NCCF'!K934,'6.Other(Incld) NCCF'!K934)</f>
        <v>0</v>
      </c>
      <c r="L934" s="196">
        <f>SUM('2.CAD NCCF'!L934,'3.USD NCCF'!L934,'4.EUR NCCF'!L934,'5.GBP NCCF'!L934,'6.Other(Incld) NCCF'!L934)</f>
        <v>0</v>
      </c>
      <c r="M934" s="182">
        <f>SUM('2.CAD NCCF'!M934,'3.USD NCCF'!M934,'4.EUR NCCF'!M934,'5.GBP NCCF'!M934,'6.Other(Incld) NCCF'!M934)</f>
        <v>0</v>
      </c>
      <c r="N934" s="182">
        <f>SUM('2.CAD NCCF'!N934,'3.USD NCCF'!N934,'4.EUR NCCF'!N934,'5.GBP NCCF'!N934,'6.Other(Incld) NCCF'!N934)</f>
        <v>0</v>
      </c>
      <c r="O934" s="182">
        <f>SUM('2.CAD NCCF'!O934,'3.USD NCCF'!O934,'4.EUR NCCF'!O934,'5.GBP NCCF'!O934,'6.Other(Incld) NCCF'!O934)</f>
        <v>0</v>
      </c>
      <c r="P934" s="182">
        <f>SUM('2.CAD NCCF'!P934,'3.USD NCCF'!P934,'4.EUR NCCF'!P934,'5.GBP NCCF'!P934,'6.Other(Incld) NCCF'!P934)</f>
        <v>0</v>
      </c>
      <c r="Q934" s="182">
        <f>SUM('2.CAD NCCF'!Q934,'3.USD NCCF'!Q934,'4.EUR NCCF'!Q934,'5.GBP NCCF'!Q934,'6.Other(Incld) NCCF'!Q934)</f>
        <v>0</v>
      </c>
      <c r="R934" s="182">
        <f>SUM('2.CAD NCCF'!R934,'3.USD NCCF'!R934,'4.EUR NCCF'!R934,'5.GBP NCCF'!R934,'6.Other(Incld) NCCF'!R934)</f>
        <v>0</v>
      </c>
      <c r="S934" s="182">
        <f>SUM('2.CAD NCCF'!S934,'3.USD NCCF'!S934,'4.EUR NCCF'!S934,'5.GBP NCCF'!S934,'6.Other(Incld) NCCF'!S934)</f>
        <v>0</v>
      </c>
      <c r="T934" s="182">
        <f>SUM('2.CAD NCCF'!T934,'3.USD NCCF'!T934,'4.EUR NCCF'!T934,'5.GBP NCCF'!T934,'6.Other(Incld) NCCF'!T934)</f>
        <v>0</v>
      </c>
      <c r="U934" s="178">
        <f>SUM('2.CAD NCCF'!U934,'3.USD NCCF'!U934,'4.EUR NCCF'!U934,'5.GBP NCCF'!U934,'6.Other(Incld) NCCF'!U934)</f>
        <v>0</v>
      </c>
      <c r="V934" s="183">
        <f>SUM('2.CAD NCCF'!V934,'3.USD NCCF'!V934,'4.EUR NCCF'!V934,'5.GBP NCCF'!V934,'6.Other(Incld) NCCF'!V934)</f>
        <v>0</v>
      </c>
      <c r="W934" s="46">
        <f>SUM('2.CAD NCCF'!W934,'3.USD NCCF'!W934,'4.EUR NCCF'!W934,'5.GBP NCCF'!W934,'6.Other(Incld) NCCF'!W934)</f>
        <v>0</v>
      </c>
      <c r="Y934"/>
    </row>
    <row r="935" spans="1:25" x14ac:dyDescent="0.2">
      <c r="A935" s="318"/>
      <c r="B935" s="25"/>
      <c r="C935" s="23"/>
      <c r="D935" s="23"/>
      <c r="E935" s="24" t="s">
        <v>186</v>
      </c>
      <c r="F935" s="24"/>
      <c r="G935" s="69">
        <f t="shared" ref="G935:W935" si="209">SUBTOTAL(9,G936:G937)</f>
        <v>0</v>
      </c>
      <c r="H935" s="70">
        <f t="shared" si="209"/>
        <v>0</v>
      </c>
      <c r="I935" s="66">
        <f t="shared" si="209"/>
        <v>0</v>
      </c>
      <c r="J935" s="66">
        <f t="shared" si="209"/>
        <v>0</v>
      </c>
      <c r="K935" s="67">
        <f t="shared" si="209"/>
        <v>0</v>
      </c>
      <c r="L935" s="34">
        <f t="shared" si="209"/>
        <v>0</v>
      </c>
      <c r="M935" s="34">
        <f t="shared" si="209"/>
        <v>0</v>
      </c>
      <c r="N935" s="34">
        <f t="shared" si="209"/>
        <v>0</v>
      </c>
      <c r="O935" s="34">
        <f t="shared" si="209"/>
        <v>0</v>
      </c>
      <c r="P935" s="34">
        <f t="shared" si="209"/>
        <v>0</v>
      </c>
      <c r="Q935" s="34">
        <f t="shared" si="209"/>
        <v>0</v>
      </c>
      <c r="R935" s="34">
        <f t="shared" si="209"/>
        <v>0</v>
      </c>
      <c r="S935" s="34">
        <f t="shared" si="209"/>
        <v>0</v>
      </c>
      <c r="T935" s="34">
        <f t="shared" si="209"/>
        <v>0</v>
      </c>
      <c r="U935" s="34">
        <f t="shared" si="209"/>
        <v>0</v>
      </c>
      <c r="V935" s="34">
        <f t="shared" si="209"/>
        <v>0</v>
      </c>
      <c r="W935" s="33">
        <f t="shared" si="209"/>
        <v>0</v>
      </c>
      <c r="Y935"/>
    </row>
    <row r="936" spans="1:25" outlineLevel="1" x14ac:dyDescent="0.2">
      <c r="A936" s="318"/>
      <c r="B936" s="25"/>
      <c r="C936" s="23"/>
      <c r="D936" s="23"/>
      <c r="E936" s="24"/>
      <c r="F936" s="176" t="s">
        <v>178</v>
      </c>
      <c r="G936" s="190">
        <f>SUM('2.CAD NCCF'!G936,'3.USD NCCF'!G936,'4.EUR NCCF'!G936,'5.GBP NCCF'!G936,'6.Other(Incld) NCCF'!G936)</f>
        <v>0</v>
      </c>
      <c r="H936" s="191">
        <f>SUM('2.CAD NCCF'!H936,'3.USD NCCF'!H936,'4.EUR NCCF'!H936,'5.GBP NCCF'!H936,'6.Other(Incld) NCCF'!H936)</f>
        <v>0</v>
      </c>
      <c r="I936" s="179">
        <f>SUM('2.CAD NCCF'!I936,'3.USD NCCF'!I936,'4.EUR NCCF'!I936,'5.GBP NCCF'!I936,'6.Other(Incld) NCCF'!I936)</f>
        <v>0</v>
      </c>
      <c r="J936" s="179">
        <f>SUM('2.CAD NCCF'!J936,'3.USD NCCF'!J936,'4.EUR NCCF'!J936,'5.GBP NCCF'!J936,'6.Other(Incld) NCCF'!J936)</f>
        <v>0</v>
      </c>
      <c r="K936" s="180">
        <f>SUM('2.CAD NCCF'!K936,'3.USD NCCF'!K936,'4.EUR NCCF'!K936,'5.GBP NCCF'!K936,'6.Other(Incld) NCCF'!K936)</f>
        <v>0</v>
      </c>
      <c r="L936" s="196">
        <f>SUM('2.CAD NCCF'!L936,'3.USD NCCF'!L936,'4.EUR NCCF'!L936,'5.GBP NCCF'!L936,'6.Other(Incld) NCCF'!L936)</f>
        <v>0</v>
      </c>
      <c r="M936" s="182">
        <f>SUM('2.CAD NCCF'!M936,'3.USD NCCF'!M936,'4.EUR NCCF'!M936,'5.GBP NCCF'!M936,'6.Other(Incld) NCCF'!M936)</f>
        <v>0</v>
      </c>
      <c r="N936" s="182">
        <f>SUM('2.CAD NCCF'!N936,'3.USD NCCF'!N936,'4.EUR NCCF'!N936,'5.GBP NCCF'!N936,'6.Other(Incld) NCCF'!N936)</f>
        <v>0</v>
      </c>
      <c r="O936" s="182">
        <f>SUM('2.CAD NCCF'!O936,'3.USD NCCF'!O936,'4.EUR NCCF'!O936,'5.GBP NCCF'!O936,'6.Other(Incld) NCCF'!O936)</f>
        <v>0</v>
      </c>
      <c r="P936" s="182">
        <f>SUM('2.CAD NCCF'!P936,'3.USD NCCF'!P936,'4.EUR NCCF'!P936,'5.GBP NCCF'!P936,'6.Other(Incld) NCCF'!P936)</f>
        <v>0</v>
      </c>
      <c r="Q936" s="182">
        <f>SUM('2.CAD NCCF'!Q936,'3.USD NCCF'!Q936,'4.EUR NCCF'!Q936,'5.GBP NCCF'!Q936,'6.Other(Incld) NCCF'!Q936)</f>
        <v>0</v>
      </c>
      <c r="R936" s="182">
        <f>SUM('2.CAD NCCF'!R936,'3.USD NCCF'!R936,'4.EUR NCCF'!R936,'5.GBP NCCF'!R936,'6.Other(Incld) NCCF'!R936)</f>
        <v>0</v>
      </c>
      <c r="S936" s="182">
        <f>SUM('2.CAD NCCF'!S936,'3.USD NCCF'!S936,'4.EUR NCCF'!S936,'5.GBP NCCF'!S936,'6.Other(Incld) NCCF'!S936)</f>
        <v>0</v>
      </c>
      <c r="T936" s="178">
        <f>SUM('2.CAD NCCF'!T936,'3.USD NCCF'!T936,'4.EUR NCCF'!T936,'5.GBP NCCF'!T936,'6.Other(Incld) NCCF'!T936)</f>
        <v>0</v>
      </c>
      <c r="U936" s="182">
        <f>SUM('2.CAD NCCF'!U936,'3.USD NCCF'!U936,'4.EUR NCCF'!U936,'5.GBP NCCF'!U936,'6.Other(Incld) NCCF'!U936)</f>
        <v>0</v>
      </c>
      <c r="V936" s="183">
        <f>SUM('2.CAD NCCF'!V936,'3.USD NCCF'!V936,'4.EUR NCCF'!V936,'5.GBP NCCF'!V936,'6.Other(Incld) NCCF'!V936)</f>
        <v>0</v>
      </c>
      <c r="W936" s="46">
        <f>SUM('2.CAD NCCF'!W936,'3.USD NCCF'!W936,'4.EUR NCCF'!W936,'5.GBP NCCF'!W936,'6.Other(Incld) NCCF'!W936)</f>
        <v>0</v>
      </c>
      <c r="Y936"/>
    </row>
    <row r="937" spans="1:25" outlineLevel="1" x14ac:dyDescent="0.2">
      <c r="A937" s="318"/>
      <c r="B937" s="25"/>
      <c r="C937" s="23"/>
      <c r="D937" s="23"/>
      <c r="E937" s="24"/>
      <c r="F937" s="176" t="s">
        <v>181</v>
      </c>
      <c r="G937" s="190">
        <f>SUM('2.CAD NCCF'!G937,'3.USD NCCF'!G937,'4.EUR NCCF'!G937,'5.GBP NCCF'!G937,'6.Other(Incld) NCCF'!G937)</f>
        <v>0</v>
      </c>
      <c r="H937" s="191">
        <f>SUM('2.CAD NCCF'!H937,'3.USD NCCF'!H937,'4.EUR NCCF'!H937,'5.GBP NCCF'!H937,'6.Other(Incld) NCCF'!H937)</f>
        <v>0</v>
      </c>
      <c r="I937" s="179">
        <f>SUM('2.CAD NCCF'!I937,'3.USD NCCF'!I937,'4.EUR NCCF'!I937,'5.GBP NCCF'!I937,'6.Other(Incld) NCCF'!I937)</f>
        <v>0</v>
      </c>
      <c r="J937" s="179">
        <f>SUM('2.CAD NCCF'!J937,'3.USD NCCF'!J937,'4.EUR NCCF'!J937,'5.GBP NCCF'!J937,'6.Other(Incld) NCCF'!J937)</f>
        <v>0</v>
      </c>
      <c r="K937" s="180">
        <f>SUM('2.CAD NCCF'!K937,'3.USD NCCF'!K937,'4.EUR NCCF'!K937,'5.GBP NCCF'!K937,'6.Other(Incld) NCCF'!K937)</f>
        <v>0</v>
      </c>
      <c r="L937" s="196">
        <f>SUM('2.CAD NCCF'!L937,'3.USD NCCF'!L937,'4.EUR NCCF'!L937,'5.GBP NCCF'!L937,'6.Other(Incld) NCCF'!L937)</f>
        <v>0</v>
      </c>
      <c r="M937" s="182">
        <f>SUM('2.CAD NCCF'!M937,'3.USD NCCF'!M937,'4.EUR NCCF'!M937,'5.GBP NCCF'!M937,'6.Other(Incld) NCCF'!M937)</f>
        <v>0</v>
      </c>
      <c r="N937" s="182">
        <f>SUM('2.CAD NCCF'!N937,'3.USD NCCF'!N937,'4.EUR NCCF'!N937,'5.GBP NCCF'!N937,'6.Other(Incld) NCCF'!N937)</f>
        <v>0</v>
      </c>
      <c r="O937" s="182">
        <f>SUM('2.CAD NCCF'!O937,'3.USD NCCF'!O937,'4.EUR NCCF'!O937,'5.GBP NCCF'!O937,'6.Other(Incld) NCCF'!O937)</f>
        <v>0</v>
      </c>
      <c r="P937" s="182">
        <f>SUM('2.CAD NCCF'!P937,'3.USD NCCF'!P937,'4.EUR NCCF'!P937,'5.GBP NCCF'!P937,'6.Other(Incld) NCCF'!P937)</f>
        <v>0</v>
      </c>
      <c r="Q937" s="182">
        <f>SUM('2.CAD NCCF'!Q937,'3.USD NCCF'!Q937,'4.EUR NCCF'!Q937,'5.GBP NCCF'!Q937,'6.Other(Incld) NCCF'!Q937)</f>
        <v>0</v>
      </c>
      <c r="R937" s="182">
        <f>SUM('2.CAD NCCF'!R937,'3.USD NCCF'!R937,'4.EUR NCCF'!R937,'5.GBP NCCF'!R937,'6.Other(Incld) NCCF'!R937)</f>
        <v>0</v>
      </c>
      <c r="S937" s="182">
        <f>SUM('2.CAD NCCF'!S937,'3.USD NCCF'!S937,'4.EUR NCCF'!S937,'5.GBP NCCF'!S937,'6.Other(Incld) NCCF'!S937)</f>
        <v>0</v>
      </c>
      <c r="T937" s="178">
        <f>SUM('2.CAD NCCF'!T937,'3.USD NCCF'!T937,'4.EUR NCCF'!T937,'5.GBP NCCF'!T937,'6.Other(Incld) NCCF'!T937)</f>
        <v>0</v>
      </c>
      <c r="U937" s="182">
        <f>SUM('2.CAD NCCF'!U937,'3.USD NCCF'!U937,'4.EUR NCCF'!U937,'5.GBP NCCF'!U937,'6.Other(Incld) NCCF'!U937)</f>
        <v>0</v>
      </c>
      <c r="V937" s="183">
        <f>SUM('2.CAD NCCF'!V937,'3.USD NCCF'!V937,'4.EUR NCCF'!V937,'5.GBP NCCF'!V937,'6.Other(Incld) NCCF'!V937)</f>
        <v>0</v>
      </c>
      <c r="W937" s="46">
        <f>SUM('2.CAD NCCF'!W937,'3.USD NCCF'!W937,'4.EUR NCCF'!W937,'5.GBP NCCF'!W937,'6.Other(Incld) NCCF'!W937)</f>
        <v>0</v>
      </c>
      <c r="Y937"/>
    </row>
    <row r="938" spans="1:25" x14ac:dyDescent="0.2">
      <c r="A938" s="318"/>
      <c r="B938" s="25"/>
      <c r="C938" s="23"/>
      <c r="D938" s="23"/>
      <c r="E938" s="24" t="s">
        <v>187</v>
      </c>
      <c r="F938" s="24"/>
      <c r="G938" s="69">
        <f t="shared" ref="G938:W938" si="210">SUBTOTAL(9,G939:G940)</f>
        <v>0</v>
      </c>
      <c r="H938" s="70">
        <f t="shared" si="210"/>
        <v>0</v>
      </c>
      <c r="I938" s="66">
        <f t="shared" si="210"/>
        <v>0</v>
      </c>
      <c r="J938" s="66">
        <f t="shared" si="210"/>
        <v>0</v>
      </c>
      <c r="K938" s="67">
        <f t="shared" si="210"/>
        <v>0</v>
      </c>
      <c r="L938" s="34">
        <f t="shared" si="210"/>
        <v>0</v>
      </c>
      <c r="M938" s="34">
        <f t="shared" si="210"/>
        <v>0</v>
      </c>
      <c r="N938" s="34">
        <f t="shared" si="210"/>
        <v>0</v>
      </c>
      <c r="O938" s="34">
        <f t="shared" si="210"/>
        <v>0</v>
      </c>
      <c r="P938" s="34">
        <f t="shared" si="210"/>
        <v>0</v>
      </c>
      <c r="Q938" s="34">
        <f t="shared" si="210"/>
        <v>0</v>
      </c>
      <c r="R938" s="34">
        <f t="shared" si="210"/>
        <v>0</v>
      </c>
      <c r="S938" s="34">
        <f t="shared" si="210"/>
        <v>0</v>
      </c>
      <c r="T938" s="34">
        <f t="shared" si="210"/>
        <v>0</v>
      </c>
      <c r="U938" s="34">
        <f t="shared" si="210"/>
        <v>0</v>
      </c>
      <c r="V938" s="34">
        <f t="shared" si="210"/>
        <v>0</v>
      </c>
      <c r="W938" s="33">
        <f t="shared" si="210"/>
        <v>0</v>
      </c>
      <c r="Y938"/>
    </row>
    <row r="939" spans="1:25" outlineLevel="1" x14ac:dyDescent="0.2">
      <c r="A939" s="318"/>
      <c r="B939" s="25"/>
      <c r="C939" s="23"/>
      <c r="D939" s="23"/>
      <c r="E939" s="24"/>
      <c r="F939" s="176" t="s">
        <v>179</v>
      </c>
      <c r="G939" s="190">
        <f>SUM('2.CAD NCCF'!G939,'3.USD NCCF'!G939,'4.EUR NCCF'!G939,'5.GBP NCCF'!G939,'6.Other(Incld) NCCF'!G939)</f>
        <v>0</v>
      </c>
      <c r="H939" s="191">
        <f>SUM('2.CAD NCCF'!H939,'3.USD NCCF'!H939,'4.EUR NCCF'!H939,'5.GBP NCCF'!H939,'6.Other(Incld) NCCF'!H939)</f>
        <v>0</v>
      </c>
      <c r="I939" s="179">
        <f>SUM('2.CAD NCCF'!I939,'3.USD NCCF'!I939,'4.EUR NCCF'!I939,'5.GBP NCCF'!I939,'6.Other(Incld) NCCF'!I939)</f>
        <v>0</v>
      </c>
      <c r="J939" s="179">
        <f>SUM('2.CAD NCCF'!J939,'3.USD NCCF'!J939,'4.EUR NCCF'!J939,'5.GBP NCCF'!J939,'6.Other(Incld) NCCF'!J939)</f>
        <v>0</v>
      </c>
      <c r="K939" s="180">
        <f>SUM('2.CAD NCCF'!K939,'3.USD NCCF'!K939,'4.EUR NCCF'!K939,'5.GBP NCCF'!K939,'6.Other(Incld) NCCF'!K939)</f>
        <v>0</v>
      </c>
      <c r="L939" s="196">
        <f>SUM('2.CAD NCCF'!L939,'3.USD NCCF'!L939,'4.EUR NCCF'!L939,'5.GBP NCCF'!L939,'6.Other(Incld) NCCF'!L939)</f>
        <v>0</v>
      </c>
      <c r="M939" s="182">
        <f>SUM('2.CAD NCCF'!M939,'3.USD NCCF'!M939,'4.EUR NCCF'!M939,'5.GBP NCCF'!M939,'6.Other(Incld) NCCF'!M939)</f>
        <v>0</v>
      </c>
      <c r="N939" s="182">
        <f>SUM('2.CAD NCCF'!N939,'3.USD NCCF'!N939,'4.EUR NCCF'!N939,'5.GBP NCCF'!N939,'6.Other(Incld) NCCF'!N939)</f>
        <v>0</v>
      </c>
      <c r="O939" s="182">
        <f>SUM('2.CAD NCCF'!O939,'3.USD NCCF'!O939,'4.EUR NCCF'!O939,'5.GBP NCCF'!O939,'6.Other(Incld) NCCF'!O939)</f>
        <v>0</v>
      </c>
      <c r="P939" s="182">
        <f>SUM('2.CAD NCCF'!P939,'3.USD NCCF'!P939,'4.EUR NCCF'!P939,'5.GBP NCCF'!P939,'6.Other(Incld) NCCF'!P939)</f>
        <v>0</v>
      </c>
      <c r="Q939" s="182">
        <f>SUM('2.CAD NCCF'!Q939,'3.USD NCCF'!Q939,'4.EUR NCCF'!Q939,'5.GBP NCCF'!Q939,'6.Other(Incld) NCCF'!Q939)</f>
        <v>0</v>
      </c>
      <c r="R939" s="182">
        <f>SUM('2.CAD NCCF'!R939,'3.USD NCCF'!R939,'4.EUR NCCF'!R939,'5.GBP NCCF'!R939,'6.Other(Incld) NCCF'!R939)</f>
        <v>0</v>
      </c>
      <c r="S939" s="182">
        <f>SUM('2.CAD NCCF'!S939,'3.USD NCCF'!S939,'4.EUR NCCF'!S939,'5.GBP NCCF'!S939,'6.Other(Incld) NCCF'!S939)</f>
        <v>0</v>
      </c>
      <c r="T939" s="178">
        <f>SUM('2.CAD NCCF'!T939,'3.USD NCCF'!T939,'4.EUR NCCF'!T939,'5.GBP NCCF'!T939,'6.Other(Incld) NCCF'!T939)</f>
        <v>0</v>
      </c>
      <c r="U939" s="182">
        <f>SUM('2.CAD NCCF'!U939,'3.USD NCCF'!U939,'4.EUR NCCF'!U939,'5.GBP NCCF'!U939,'6.Other(Incld) NCCF'!U939)</f>
        <v>0</v>
      </c>
      <c r="V939" s="183">
        <f>SUM('2.CAD NCCF'!V939,'3.USD NCCF'!V939,'4.EUR NCCF'!V939,'5.GBP NCCF'!V939,'6.Other(Incld) NCCF'!V939)</f>
        <v>0</v>
      </c>
      <c r="W939" s="46">
        <f>SUM('2.CAD NCCF'!W939,'3.USD NCCF'!W939,'4.EUR NCCF'!W939,'5.GBP NCCF'!W939,'6.Other(Incld) NCCF'!W939)</f>
        <v>0</v>
      </c>
      <c r="Y939"/>
    </row>
    <row r="940" spans="1:25" outlineLevel="1" x14ac:dyDescent="0.2">
      <c r="A940" s="318"/>
      <c r="B940" s="25"/>
      <c r="C940" s="23"/>
      <c r="D940" s="23"/>
      <c r="E940" s="24"/>
      <c r="F940" s="176" t="s">
        <v>188</v>
      </c>
      <c r="G940" s="190">
        <f>SUM('2.CAD NCCF'!G940,'3.USD NCCF'!G940,'4.EUR NCCF'!G940,'5.GBP NCCF'!G940,'6.Other(Incld) NCCF'!G940)</f>
        <v>0</v>
      </c>
      <c r="H940" s="191">
        <f>SUM('2.CAD NCCF'!H940,'3.USD NCCF'!H940,'4.EUR NCCF'!H940,'5.GBP NCCF'!H940,'6.Other(Incld) NCCF'!H940)</f>
        <v>0</v>
      </c>
      <c r="I940" s="179">
        <f>SUM('2.CAD NCCF'!I940,'3.USD NCCF'!I940,'4.EUR NCCF'!I940,'5.GBP NCCF'!I940,'6.Other(Incld) NCCF'!I940)</f>
        <v>0</v>
      </c>
      <c r="J940" s="179">
        <f>SUM('2.CAD NCCF'!J940,'3.USD NCCF'!J940,'4.EUR NCCF'!J940,'5.GBP NCCF'!J940,'6.Other(Incld) NCCF'!J940)</f>
        <v>0</v>
      </c>
      <c r="K940" s="180">
        <f>SUM('2.CAD NCCF'!K940,'3.USD NCCF'!K940,'4.EUR NCCF'!K940,'5.GBP NCCF'!K940,'6.Other(Incld) NCCF'!K940)</f>
        <v>0</v>
      </c>
      <c r="L940" s="196">
        <f>SUM('2.CAD NCCF'!L940,'3.USD NCCF'!L940,'4.EUR NCCF'!L940,'5.GBP NCCF'!L940,'6.Other(Incld) NCCF'!L940)</f>
        <v>0</v>
      </c>
      <c r="M940" s="182">
        <f>SUM('2.CAD NCCF'!M940,'3.USD NCCF'!M940,'4.EUR NCCF'!M940,'5.GBP NCCF'!M940,'6.Other(Incld) NCCF'!M940)</f>
        <v>0</v>
      </c>
      <c r="N940" s="182">
        <f>SUM('2.CAD NCCF'!N940,'3.USD NCCF'!N940,'4.EUR NCCF'!N940,'5.GBP NCCF'!N940,'6.Other(Incld) NCCF'!N940)</f>
        <v>0</v>
      </c>
      <c r="O940" s="182">
        <f>SUM('2.CAD NCCF'!O940,'3.USD NCCF'!O940,'4.EUR NCCF'!O940,'5.GBP NCCF'!O940,'6.Other(Incld) NCCF'!O940)</f>
        <v>0</v>
      </c>
      <c r="P940" s="182">
        <f>SUM('2.CAD NCCF'!P940,'3.USD NCCF'!P940,'4.EUR NCCF'!P940,'5.GBP NCCF'!P940,'6.Other(Incld) NCCF'!P940)</f>
        <v>0</v>
      </c>
      <c r="Q940" s="182">
        <f>SUM('2.CAD NCCF'!Q940,'3.USD NCCF'!Q940,'4.EUR NCCF'!Q940,'5.GBP NCCF'!Q940,'6.Other(Incld) NCCF'!Q940)</f>
        <v>0</v>
      </c>
      <c r="R940" s="182">
        <f>SUM('2.CAD NCCF'!R940,'3.USD NCCF'!R940,'4.EUR NCCF'!R940,'5.GBP NCCF'!R940,'6.Other(Incld) NCCF'!R940)</f>
        <v>0</v>
      </c>
      <c r="S940" s="182">
        <f>SUM('2.CAD NCCF'!S940,'3.USD NCCF'!S940,'4.EUR NCCF'!S940,'5.GBP NCCF'!S940,'6.Other(Incld) NCCF'!S940)</f>
        <v>0</v>
      </c>
      <c r="T940" s="178">
        <f>SUM('2.CAD NCCF'!T940,'3.USD NCCF'!T940,'4.EUR NCCF'!T940,'5.GBP NCCF'!T940,'6.Other(Incld) NCCF'!T940)</f>
        <v>0</v>
      </c>
      <c r="U940" s="182">
        <f>SUM('2.CAD NCCF'!U940,'3.USD NCCF'!U940,'4.EUR NCCF'!U940,'5.GBP NCCF'!U940,'6.Other(Incld) NCCF'!U940)</f>
        <v>0</v>
      </c>
      <c r="V940" s="183">
        <f>SUM('2.CAD NCCF'!V940,'3.USD NCCF'!V940,'4.EUR NCCF'!V940,'5.GBP NCCF'!V940,'6.Other(Incld) NCCF'!V940)</f>
        <v>0</v>
      </c>
      <c r="W940" s="46">
        <f>SUM('2.CAD NCCF'!W940,'3.USD NCCF'!W940,'4.EUR NCCF'!W940,'5.GBP NCCF'!W940,'6.Other(Incld) NCCF'!W940)</f>
        <v>0</v>
      </c>
      <c r="Y940"/>
    </row>
    <row r="941" spans="1:25" x14ac:dyDescent="0.2">
      <c r="A941" s="318"/>
      <c r="B941" s="25"/>
      <c r="C941" s="23"/>
      <c r="D941" s="23"/>
      <c r="E941" s="24" t="s">
        <v>341</v>
      </c>
      <c r="F941" s="24"/>
      <c r="G941" s="69">
        <f t="shared" ref="G941:W941" si="211">SUBTOTAL(9,G942:G943)</f>
        <v>0</v>
      </c>
      <c r="H941" s="70">
        <f t="shared" si="211"/>
        <v>0</v>
      </c>
      <c r="I941" s="66">
        <f t="shared" si="211"/>
        <v>0</v>
      </c>
      <c r="J941" s="66">
        <f t="shared" si="211"/>
        <v>0</v>
      </c>
      <c r="K941" s="67">
        <f t="shared" si="211"/>
        <v>0</v>
      </c>
      <c r="L941" s="34">
        <f t="shared" si="211"/>
        <v>0</v>
      </c>
      <c r="M941" s="34">
        <f t="shared" si="211"/>
        <v>0</v>
      </c>
      <c r="N941" s="34">
        <f t="shared" si="211"/>
        <v>0</v>
      </c>
      <c r="O941" s="34">
        <f t="shared" si="211"/>
        <v>0</v>
      </c>
      <c r="P941" s="34">
        <f t="shared" si="211"/>
        <v>0</v>
      </c>
      <c r="Q941" s="34">
        <f t="shared" si="211"/>
        <v>0</v>
      </c>
      <c r="R941" s="34">
        <f t="shared" si="211"/>
        <v>0</v>
      </c>
      <c r="S941" s="34">
        <f t="shared" si="211"/>
        <v>0</v>
      </c>
      <c r="T941" s="34">
        <f t="shared" si="211"/>
        <v>0</v>
      </c>
      <c r="U941" s="34">
        <f t="shared" si="211"/>
        <v>0</v>
      </c>
      <c r="V941" s="34">
        <f t="shared" si="211"/>
        <v>0</v>
      </c>
      <c r="W941" s="33">
        <f t="shared" si="211"/>
        <v>0</v>
      </c>
      <c r="Y941"/>
    </row>
    <row r="942" spans="1:25" outlineLevel="1" x14ac:dyDescent="0.2">
      <c r="A942" s="318"/>
      <c r="B942" s="25"/>
      <c r="C942" s="23"/>
      <c r="D942" s="23"/>
      <c r="E942" s="24"/>
      <c r="F942" s="176" t="s">
        <v>342</v>
      </c>
      <c r="G942" s="190">
        <f>SUM('2.CAD NCCF'!G942,'3.USD NCCF'!G942,'4.EUR NCCF'!G942,'5.GBP NCCF'!G942,'6.Other(Incld) NCCF'!G942)</f>
        <v>0</v>
      </c>
      <c r="H942" s="191">
        <f>SUM('2.CAD NCCF'!H942,'3.USD NCCF'!H942,'4.EUR NCCF'!H942,'5.GBP NCCF'!H942,'6.Other(Incld) NCCF'!H942)</f>
        <v>0</v>
      </c>
      <c r="I942" s="179">
        <f>SUM('2.CAD NCCF'!I942,'3.USD NCCF'!I942,'4.EUR NCCF'!I942,'5.GBP NCCF'!I942,'6.Other(Incld) NCCF'!I942)</f>
        <v>0</v>
      </c>
      <c r="J942" s="179">
        <f>SUM('2.CAD NCCF'!J942,'3.USD NCCF'!J942,'4.EUR NCCF'!J942,'5.GBP NCCF'!J942,'6.Other(Incld) NCCF'!J942)</f>
        <v>0</v>
      </c>
      <c r="K942" s="180">
        <f>SUM('2.CAD NCCF'!K942,'3.USD NCCF'!K942,'4.EUR NCCF'!K942,'5.GBP NCCF'!K942,'6.Other(Incld) NCCF'!K942)</f>
        <v>0</v>
      </c>
      <c r="L942" s="196">
        <f>SUM('2.CAD NCCF'!L942,'3.USD NCCF'!L942,'4.EUR NCCF'!L942,'5.GBP NCCF'!L942,'6.Other(Incld) NCCF'!L942)</f>
        <v>0</v>
      </c>
      <c r="M942" s="182">
        <f>SUM('2.CAD NCCF'!M942,'3.USD NCCF'!M942,'4.EUR NCCF'!M942,'5.GBP NCCF'!M942,'6.Other(Incld) NCCF'!M942)</f>
        <v>0</v>
      </c>
      <c r="N942" s="182">
        <f>SUM('2.CAD NCCF'!N942,'3.USD NCCF'!N942,'4.EUR NCCF'!N942,'5.GBP NCCF'!N942,'6.Other(Incld) NCCF'!N942)</f>
        <v>0</v>
      </c>
      <c r="O942" s="182">
        <f>SUM('2.CAD NCCF'!O942,'3.USD NCCF'!O942,'4.EUR NCCF'!O942,'5.GBP NCCF'!O942,'6.Other(Incld) NCCF'!O942)</f>
        <v>0</v>
      </c>
      <c r="P942" s="182">
        <f>SUM('2.CAD NCCF'!P942,'3.USD NCCF'!P942,'4.EUR NCCF'!P942,'5.GBP NCCF'!P942,'6.Other(Incld) NCCF'!P942)</f>
        <v>0</v>
      </c>
      <c r="Q942" s="182">
        <f>SUM('2.CAD NCCF'!Q942,'3.USD NCCF'!Q942,'4.EUR NCCF'!Q942,'5.GBP NCCF'!Q942,'6.Other(Incld) NCCF'!Q942)</f>
        <v>0</v>
      </c>
      <c r="R942" s="182">
        <f>SUM('2.CAD NCCF'!R942,'3.USD NCCF'!R942,'4.EUR NCCF'!R942,'5.GBP NCCF'!R942,'6.Other(Incld) NCCF'!R942)</f>
        <v>0</v>
      </c>
      <c r="S942" s="182">
        <f>SUM('2.CAD NCCF'!S942,'3.USD NCCF'!S942,'4.EUR NCCF'!S942,'5.GBP NCCF'!S942,'6.Other(Incld) NCCF'!S942)</f>
        <v>0</v>
      </c>
      <c r="T942" s="178">
        <f>SUM('2.CAD NCCF'!T942,'3.USD NCCF'!T942,'4.EUR NCCF'!T942,'5.GBP NCCF'!T942,'6.Other(Incld) NCCF'!T942)</f>
        <v>0</v>
      </c>
      <c r="U942" s="182">
        <f>SUM('2.CAD NCCF'!U942,'3.USD NCCF'!U942,'4.EUR NCCF'!U942,'5.GBP NCCF'!U942,'6.Other(Incld) NCCF'!U942)</f>
        <v>0</v>
      </c>
      <c r="V942" s="183">
        <f>SUM('2.CAD NCCF'!V942,'3.USD NCCF'!V942,'4.EUR NCCF'!V942,'5.GBP NCCF'!V942,'6.Other(Incld) NCCF'!V942)</f>
        <v>0</v>
      </c>
      <c r="W942" s="46">
        <f>SUM('2.CAD NCCF'!W942,'3.USD NCCF'!W942,'4.EUR NCCF'!W942,'5.GBP NCCF'!W942,'6.Other(Incld) NCCF'!W942)</f>
        <v>0</v>
      </c>
      <c r="Y942"/>
    </row>
    <row r="943" spans="1:25" outlineLevel="1" x14ac:dyDescent="0.2">
      <c r="A943" s="318"/>
      <c r="B943" s="25"/>
      <c r="C943" s="23"/>
      <c r="D943" s="23"/>
      <c r="E943" s="24"/>
      <c r="F943" s="176" t="s">
        <v>343</v>
      </c>
      <c r="G943" s="190">
        <f>SUM('2.CAD NCCF'!G943,'3.USD NCCF'!G943,'4.EUR NCCF'!G943,'5.GBP NCCF'!G943,'6.Other(Incld) NCCF'!G943)</f>
        <v>0</v>
      </c>
      <c r="H943" s="191">
        <f>SUM('2.CAD NCCF'!H943,'3.USD NCCF'!H943,'4.EUR NCCF'!H943,'5.GBP NCCF'!H943,'6.Other(Incld) NCCF'!H943)</f>
        <v>0</v>
      </c>
      <c r="I943" s="179">
        <f>SUM('2.CAD NCCF'!I943,'3.USD NCCF'!I943,'4.EUR NCCF'!I943,'5.GBP NCCF'!I943,'6.Other(Incld) NCCF'!I943)</f>
        <v>0</v>
      </c>
      <c r="J943" s="179">
        <f>SUM('2.CAD NCCF'!J943,'3.USD NCCF'!J943,'4.EUR NCCF'!J943,'5.GBP NCCF'!J943,'6.Other(Incld) NCCF'!J943)</f>
        <v>0</v>
      </c>
      <c r="K943" s="180">
        <f>SUM('2.CAD NCCF'!K943,'3.USD NCCF'!K943,'4.EUR NCCF'!K943,'5.GBP NCCF'!K943,'6.Other(Incld) NCCF'!K943)</f>
        <v>0</v>
      </c>
      <c r="L943" s="196">
        <f>SUM('2.CAD NCCF'!L943,'3.USD NCCF'!L943,'4.EUR NCCF'!L943,'5.GBP NCCF'!L943,'6.Other(Incld) NCCF'!L943)</f>
        <v>0</v>
      </c>
      <c r="M943" s="182">
        <f>SUM('2.CAD NCCF'!M943,'3.USD NCCF'!M943,'4.EUR NCCF'!M943,'5.GBP NCCF'!M943,'6.Other(Incld) NCCF'!M943)</f>
        <v>0</v>
      </c>
      <c r="N943" s="182">
        <f>SUM('2.CAD NCCF'!N943,'3.USD NCCF'!N943,'4.EUR NCCF'!N943,'5.GBP NCCF'!N943,'6.Other(Incld) NCCF'!N943)</f>
        <v>0</v>
      </c>
      <c r="O943" s="182">
        <f>SUM('2.CAD NCCF'!O943,'3.USD NCCF'!O943,'4.EUR NCCF'!O943,'5.GBP NCCF'!O943,'6.Other(Incld) NCCF'!O943)</f>
        <v>0</v>
      </c>
      <c r="P943" s="182">
        <f>SUM('2.CAD NCCF'!P943,'3.USD NCCF'!P943,'4.EUR NCCF'!P943,'5.GBP NCCF'!P943,'6.Other(Incld) NCCF'!P943)</f>
        <v>0</v>
      </c>
      <c r="Q943" s="182">
        <f>SUM('2.CAD NCCF'!Q943,'3.USD NCCF'!Q943,'4.EUR NCCF'!Q943,'5.GBP NCCF'!Q943,'6.Other(Incld) NCCF'!Q943)</f>
        <v>0</v>
      </c>
      <c r="R943" s="182">
        <f>SUM('2.CAD NCCF'!R943,'3.USD NCCF'!R943,'4.EUR NCCF'!R943,'5.GBP NCCF'!R943,'6.Other(Incld) NCCF'!R943)</f>
        <v>0</v>
      </c>
      <c r="S943" s="182">
        <f>SUM('2.CAD NCCF'!S943,'3.USD NCCF'!S943,'4.EUR NCCF'!S943,'5.GBP NCCF'!S943,'6.Other(Incld) NCCF'!S943)</f>
        <v>0</v>
      </c>
      <c r="T943" s="178">
        <f>SUM('2.CAD NCCF'!T943,'3.USD NCCF'!T943,'4.EUR NCCF'!T943,'5.GBP NCCF'!T943,'6.Other(Incld) NCCF'!T943)</f>
        <v>0</v>
      </c>
      <c r="U943" s="182">
        <f>SUM('2.CAD NCCF'!U943,'3.USD NCCF'!U943,'4.EUR NCCF'!U943,'5.GBP NCCF'!U943,'6.Other(Incld) NCCF'!U943)</f>
        <v>0</v>
      </c>
      <c r="V943" s="183">
        <f>SUM('2.CAD NCCF'!V943,'3.USD NCCF'!V943,'4.EUR NCCF'!V943,'5.GBP NCCF'!V943,'6.Other(Incld) NCCF'!V943)</f>
        <v>0</v>
      </c>
      <c r="W943" s="46">
        <f>SUM('2.CAD NCCF'!W943,'3.USD NCCF'!W943,'4.EUR NCCF'!W943,'5.GBP NCCF'!W943,'6.Other(Incld) NCCF'!W943)</f>
        <v>0</v>
      </c>
      <c r="Y943"/>
    </row>
    <row r="944" spans="1:25" x14ac:dyDescent="0.2">
      <c r="A944" s="318"/>
      <c r="B944" s="25"/>
      <c r="C944" s="23"/>
      <c r="D944" s="23"/>
      <c r="E944" s="24" t="s">
        <v>344</v>
      </c>
      <c r="F944" s="24"/>
      <c r="G944" s="69">
        <f t="shared" ref="G944:W944" si="212">SUBTOTAL(9,G945:G946)</f>
        <v>0</v>
      </c>
      <c r="H944" s="70">
        <f t="shared" si="212"/>
        <v>0</v>
      </c>
      <c r="I944" s="66">
        <f t="shared" si="212"/>
        <v>0</v>
      </c>
      <c r="J944" s="66">
        <f t="shared" si="212"/>
        <v>0</v>
      </c>
      <c r="K944" s="67">
        <f t="shared" si="212"/>
        <v>0</v>
      </c>
      <c r="L944" s="34">
        <f t="shared" si="212"/>
        <v>0</v>
      </c>
      <c r="M944" s="34">
        <f t="shared" si="212"/>
        <v>0</v>
      </c>
      <c r="N944" s="34">
        <f t="shared" si="212"/>
        <v>0</v>
      </c>
      <c r="O944" s="34">
        <f t="shared" si="212"/>
        <v>0</v>
      </c>
      <c r="P944" s="34">
        <f t="shared" si="212"/>
        <v>0</v>
      </c>
      <c r="Q944" s="34">
        <f t="shared" si="212"/>
        <v>0</v>
      </c>
      <c r="R944" s="34">
        <f t="shared" si="212"/>
        <v>0</v>
      </c>
      <c r="S944" s="34">
        <f t="shared" si="212"/>
        <v>0</v>
      </c>
      <c r="T944" s="34">
        <f t="shared" si="212"/>
        <v>0</v>
      </c>
      <c r="U944" s="34">
        <f t="shared" si="212"/>
        <v>0</v>
      </c>
      <c r="V944" s="34">
        <f t="shared" si="212"/>
        <v>0</v>
      </c>
      <c r="W944" s="33">
        <f t="shared" si="212"/>
        <v>0</v>
      </c>
      <c r="Y944"/>
    </row>
    <row r="945" spans="1:25" outlineLevel="1" x14ac:dyDescent="0.2">
      <c r="A945" s="318"/>
      <c r="B945" s="25"/>
      <c r="C945" s="23"/>
      <c r="D945" s="23"/>
      <c r="E945" s="24"/>
      <c r="F945" s="176" t="s">
        <v>345</v>
      </c>
      <c r="G945" s="190">
        <f>SUM('2.CAD NCCF'!G945,'3.USD NCCF'!G945,'4.EUR NCCF'!G945,'5.GBP NCCF'!G945,'6.Other(Incld) NCCF'!G945)</f>
        <v>0</v>
      </c>
      <c r="H945" s="191">
        <f>SUM('2.CAD NCCF'!H945,'3.USD NCCF'!H945,'4.EUR NCCF'!H945,'5.GBP NCCF'!H945,'6.Other(Incld) NCCF'!H945)</f>
        <v>0</v>
      </c>
      <c r="I945" s="179">
        <f>SUM('2.CAD NCCF'!I945,'3.USD NCCF'!I945,'4.EUR NCCF'!I945,'5.GBP NCCF'!I945,'6.Other(Incld) NCCF'!I945)</f>
        <v>0</v>
      </c>
      <c r="J945" s="179">
        <f>SUM('2.CAD NCCF'!J945,'3.USD NCCF'!J945,'4.EUR NCCF'!J945,'5.GBP NCCF'!J945,'6.Other(Incld) NCCF'!J945)</f>
        <v>0</v>
      </c>
      <c r="K945" s="180">
        <f>SUM('2.CAD NCCF'!K945,'3.USD NCCF'!K945,'4.EUR NCCF'!K945,'5.GBP NCCF'!K945,'6.Other(Incld) NCCF'!K945)</f>
        <v>0</v>
      </c>
      <c r="L945" s="196">
        <f>SUM('2.CAD NCCF'!L945,'3.USD NCCF'!L945,'4.EUR NCCF'!L945,'5.GBP NCCF'!L945,'6.Other(Incld) NCCF'!L945)</f>
        <v>0</v>
      </c>
      <c r="M945" s="182">
        <f>SUM('2.CAD NCCF'!M945,'3.USD NCCF'!M945,'4.EUR NCCF'!M945,'5.GBP NCCF'!M945,'6.Other(Incld) NCCF'!M945)</f>
        <v>0</v>
      </c>
      <c r="N945" s="182">
        <f>SUM('2.CAD NCCF'!N945,'3.USD NCCF'!N945,'4.EUR NCCF'!N945,'5.GBP NCCF'!N945,'6.Other(Incld) NCCF'!N945)</f>
        <v>0</v>
      </c>
      <c r="O945" s="182">
        <f>SUM('2.CAD NCCF'!O945,'3.USD NCCF'!O945,'4.EUR NCCF'!O945,'5.GBP NCCF'!O945,'6.Other(Incld) NCCF'!O945)</f>
        <v>0</v>
      </c>
      <c r="P945" s="182">
        <f>SUM('2.CAD NCCF'!P945,'3.USD NCCF'!P945,'4.EUR NCCF'!P945,'5.GBP NCCF'!P945,'6.Other(Incld) NCCF'!P945)</f>
        <v>0</v>
      </c>
      <c r="Q945" s="182">
        <f>SUM('2.CAD NCCF'!Q945,'3.USD NCCF'!Q945,'4.EUR NCCF'!Q945,'5.GBP NCCF'!Q945,'6.Other(Incld) NCCF'!Q945)</f>
        <v>0</v>
      </c>
      <c r="R945" s="182">
        <f>SUM('2.CAD NCCF'!R945,'3.USD NCCF'!R945,'4.EUR NCCF'!R945,'5.GBP NCCF'!R945,'6.Other(Incld) NCCF'!R945)</f>
        <v>0</v>
      </c>
      <c r="S945" s="182">
        <f>SUM('2.CAD NCCF'!S945,'3.USD NCCF'!S945,'4.EUR NCCF'!S945,'5.GBP NCCF'!S945,'6.Other(Incld) NCCF'!S945)</f>
        <v>0</v>
      </c>
      <c r="T945" s="178">
        <f>SUM('2.CAD NCCF'!T945,'3.USD NCCF'!T945,'4.EUR NCCF'!T945,'5.GBP NCCF'!T945,'6.Other(Incld) NCCF'!T945)</f>
        <v>0</v>
      </c>
      <c r="U945" s="182">
        <f>SUM('2.CAD NCCF'!U945,'3.USD NCCF'!U945,'4.EUR NCCF'!U945,'5.GBP NCCF'!U945,'6.Other(Incld) NCCF'!U945)</f>
        <v>0</v>
      </c>
      <c r="V945" s="183">
        <f>SUM('2.CAD NCCF'!V945,'3.USD NCCF'!V945,'4.EUR NCCF'!V945,'5.GBP NCCF'!V945,'6.Other(Incld) NCCF'!V945)</f>
        <v>0</v>
      </c>
      <c r="W945" s="46">
        <f>SUM('2.CAD NCCF'!W945,'3.USD NCCF'!W945,'4.EUR NCCF'!W945,'5.GBP NCCF'!W945,'6.Other(Incld) NCCF'!W945)</f>
        <v>0</v>
      </c>
      <c r="Y945"/>
    </row>
    <row r="946" spans="1:25" outlineLevel="1" x14ac:dyDescent="0.2">
      <c r="A946" s="318"/>
      <c r="B946" s="25"/>
      <c r="C946" s="23"/>
      <c r="D946" s="23"/>
      <c r="E946" s="24"/>
      <c r="F946" s="176" t="s">
        <v>346</v>
      </c>
      <c r="G946" s="190">
        <f>SUM('2.CAD NCCF'!G946,'3.USD NCCF'!G946,'4.EUR NCCF'!G946,'5.GBP NCCF'!G946,'6.Other(Incld) NCCF'!G946)</f>
        <v>0</v>
      </c>
      <c r="H946" s="191">
        <f>SUM('2.CAD NCCF'!H946,'3.USD NCCF'!H946,'4.EUR NCCF'!H946,'5.GBP NCCF'!H946,'6.Other(Incld) NCCF'!H946)</f>
        <v>0</v>
      </c>
      <c r="I946" s="179">
        <f>SUM('2.CAD NCCF'!I946,'3.USD NCCF'!I946,'4.EUR NCCF'!I946,'5.GBP NCCF'!I946,'6.Other(Incld) NCCF'!I946)</f>
        <v>0</v>
      </c>
      <c r="J946" s="179">
        <f>SUM('2.CAD NCCF'!J946,'3.USD NCCF'!J946,'4.EUR NCCF'!J946,'5.GBP NCCF'!J946,'6.Other(Incld) NCCF'!J946)</f>
        <v>0</v>
      </c>
      <c r="K946" s="180">
        <f>SUM('2.CAD NCCF'!K946,'3.USD NCCF'!K946,'4.EUR NCCF'!K946,'5.GBP NCCF'!K946,'6.Other(Incld) NCCF'!K946)</f>
        <v>0</v>
      </c>
      <c r="L946" s="196">
        <f>SUM('2.CAD NCCF'!L946,'3.USD NCCF'!L946,'4.EUR NCCF'!L946,'5.GBP NCCF'!L946,'6.Other(Incld) NCCF'!L946)</f>
        <v>0</v>
      </c>
      <c r="M946" s="182">
        <f>SUM('2.CAD NCCF'!M946,'3.USD NCCF'!M946,'4.EUR NCCF'!M946,'5.GBP NCCF'!M946,'6.Other(Incld) NCCF'!M946)</f>
        <v>0</v>
      </c>
      <c r="N946" s="182">
        <f>SUM('2.CAD NCCF'!N946,'3.USD NCCF'!N946,'4.EUR NCCF'!N946,'5.GBP NCCF'!N946,'6.Other(Incld) NCCF'!N946)</f>
        <v>0</v>
      </c>
      <c r="O946" s="182">
        <f>SUM('2.CAD NCCF'!O946,'3.USD NCCF'!O946,'4.EUR NCCF'!O946,'5.GBP NCCF'!O946,'6.Other(Incld) NCCF'!O946)</f>
        <v>0</v>
      </c>
      <c r="P946" s="182">
        <f>SUM('2.CAD NCCF'!P946,'3.USD NCCF'!P946,'4.EUR NCCF'!P946,'5.GBP NCCF'!P946,'6.Other(Incld) NCCF'!P946)</f>
        <v>0</v>
      </c>
      <c r="Q946" s="182">
        <f>SUM('2.CAD NCCF'!Q946,'3.USD NCCF'!Q946,'4.EUR NCCF'!Q946,'5.GBP NCCF'!Q946,'6.Other(Incld) NCCF'!Q946)</f>
        <v>0</v>
      </c>
      <c r="R946" s="182">
        <f>SUM('2.CAD NCCF'!R946,'3.USD NCCF'!R946,'4.EUR NCCF'!R946,'5.GBP NCCF'!R946,'6.Other(Incld) NCCF'!R946)</f>
        <v>0</v>
      </c>
      <c r="S946" s="182">
        <f>SUM('2.CAD NCCF'!S946,'3.USD NCCF'!S946,'4.EUR NCCF'!S946,'5.GBP NCCF'!S946,'6.Other(Incld) NCCF'!S946)</f>
        <v>0</v>
      </c>
      <c r="T946" s="178">
        <f>SUM('2.CAD NCCF'!T946,'3.USD NCCF'!T946,'4.EUR NCCF'!T946,'5.GBP NCCF'!T946,'6.Other(Incld) NCCF'!T946)</f>
        <v>0</v>
      </c>
      <c r="U946" s="182">
        <f>SUM('2.CAD NCCF'!U946,'3.USD NCCF'!U946,'4.EUR NCCF'!U946,'5.GBP NCCF'!U946,'6.Other(Incld) NCCF'!U946)</f>
        <v>0</v>
      </c>
      <c r="V946" s="183">
        <f>SUM('2.CAD NCCF'!V946,'3.USD NCCF'!V946,'4.EUR NCCF'!V946,'5.GBP NCCF'!V946,'6.Other(Incld) NCCF'!V946)</f>
        <v>0</v>
      </c>
      <c r="W946" s="46">
        <f>SUM('2.CAD NCCF'!W946,'3.USD NCCF'!W946,'4.EUR NCCF'!W946,'5.GBP NCCF'!W946,'6.Other(Incld) NCCF'!W946)</f>
        <v>0</v>
      </c>
      <c r="Y946"/>
    </row>
    <row r="947" spans="1:25" x14ac:dyDescent="0.2">
      <c r="A947" s="318"/>
      <c r="B947" s="25"/>
      <c r="C947" s="23"/>
      <c r="D947" s="23" t="s">
        <v>63</v>
      </c>
      <c r="E947" s="24"/>
      <c r="F947" s="24"/>
      <c r="G947" s="69">
        <f>SUBTOTAL(9,G948:G950)</f>
        <v>0</v>
      </c>
      <c r="H947" s="66"/>
      <c r="I947" s="66"/>
      <c r="J947" s="66"/>
      <c r="K947" s="66">
        <f>SUBTOTAL(9,K948:K950)</f>
        <v>0</v>
      </c>
      <c r="L947" s="51">
        <f>SUBTOTAL(9,L948:L950)</f>
        <v>0</v>
      </c>
      <c r="M947" s="34">
        <f>SUBTOTAL(9,M948:M950)</f>
        <v>0</v>
      </c>
      <c r="N947" s="34">
        <f>SUBTOTAL(9,N948:N950)</f>
        <v>0</v>
      </c>
      <c r="O947" s="34"/>
      <c r="P947" s="34"/>
      <c r="Q947" s="34"/>
      <c r="R947" s="34"/>
      <c r="S947" s="34"/>
      <c r="T947" s="34"/>
      <c r="U947" s="34"/>
      <c r="V947" s="37"/>
      <c r="W947" s="33">
        <f>SUBTOTAL(9,W948:W950)</f>
        <v>0</v>
      </c>
      <c r="Y947"/>
    </row>
    <row r="948" spans="1:25" outlineLevel="1" x14ac:dyDescent="0.2">
      <c r="A948" s="318"/>
      <c r="B948" s="25"/>
      <c r="C948" s="23"/>
      <c r="D948" s="23"/>
      <c r="E948" s="24"/>
      <c r="F948" s="176" t="s">
        <v>190</v>
      </c>
      <c r="G948" s="190">
        <f>SUM('2.CAD NCCF'!G948,'3.USD NCCF'!G948,'4.EUR NCCF'!G948,'5.GBP NCCF'!G948,'6.Other(Incld) NCCF'!G948)</f>
        <v>0</v>
      </c>
      <c r="H948" s="66"/>
      <c r="I948" s="66"/>
      <c r="J948" s="66"/>
      <c r="K948" s="180">
        <f>SUM('2.CAD NCCF'!K948,'3.USD NCCF'!K948,'4.EUR NCCF'!K948,'5.GBP NCCF'!K948,'6.Other(Incld) NCCF'!K948)</f>
        <v>0</v>
      </c>
      <c r="L948" s="51"/>
      <c r="M948" s="34"/>
      <c r="N948" s="34"/>
      <c r="O948" s="34"/>
      <c r="P948" s="34"/>
      <c r="Q948" s="34"/>
      <c r="R948" s="34"/>
      <c r="S948" s="34"/>
      <c r="T948" s="34"/>
      <c r="U948" s="34"/>
      <c r="V948" s="37"/>
      <c r="W948" s="46">
        <f>SUM('2.CAD NCCF'!W948,'3.USD NCCF'!W948,'4.EUR NCCF'!W948,'5.GBP NCCF'!W948,'6.Other(Incld) NCCF'!W948)</f>
        <v>0</v>
      </c>
      <c r="Y948"/>
    </row>
    <row r="949" spans="1:25" outlineLevel="1" x14ac:dyDescent="0.2">
      <c r="A949" s="318"/>
      <c r="B949" s="25"/>
      <c r="C949" s="23"/>
      <c r="D949" s="23"/>
      <c r="E949" s="24"/>
      <c r="F949" s="176" t="s">
        <v>191</v>
      </c>
      <c r="G949" s="190">
        <f>SUM('2.CAD NCCF'!G949,'3.USD NCCF'!G949,'4.EUR NCCF'!G949,'5.GBP NCCF'!G949,'6.Other(Incld) NCCF'!G949)</f>
        <v>0</v>
      </c>
      <c r="H949" s="66"/>
      <c r="I949" s="66"/>
      <c r="J949" s="66"/>
      <c r="K949" s="66"/>
      <c r="L949" s="181">
        <f>SUM('2.CAD NCCF'!L949,'3.USD NCCF'!L949,'4.EUR NCCF'!L949,'5.GBP NCCF'!L949,'6.Other(Incld) NCCF'!L949)</f>
        <v>0</v>
      </c>
      <c r="M949" s="182">
        <f>SUM('2.CAD NCCF'!M949,'3.USD NCCF'!M949,'4.EUR NCCF'!M949,'5.GBP NCCF'!M949,'6.Other(Incld) NCCF'!M949)</f>
        <v>0</v>
      </c>
      <c r="N949" s="182">
        <f>SUM('2.CAD NCCF'!N949,'3.USD NCCF'!N949,'4.EUR NCCF'!N949,'5.GBP NCCF'!N949,'6.Other(Incld) NCCF'!N949)</f>
        <v>0</v>
      </c>
      <c r="O949" s="34"/>
      <c r="P949" s="34"/>
      <c r="Q949" s="34"/>
      <c r="R949" s="34"/>
      <c r="S949" s="34"/>
      <c r="T949" s="34"/>
      <c r="U949" s="34"/>
      <c r="V949" s="37"/>
      <c r="W949" s="46">
        <f>SUM('2.CAD NCCF'!W949,'3.USD NCCF'!W949,'4.EUR NCCF'!W949,'5.GBP NCCF'!W949,'6.Other(Incld) NCCF'!W949)</f>
        <v>0</v>
      </c>
      <c r="Y949"/>
    </row>
    <row r="950" spans="1:25" outlineLevel="1" x14ac:dyDescent="0.2">
      <c r="A950" s="318"/>
      <c r="B950" s="25"/>
      <c r="C950" s="23"/>
      <c r="D950" s="23"/>
      <c r="E950" s="24"/>
      <c r="F950" s="176" t="s">
        <v>189</v>
      </c>
      <c r="G950" s="190">
        <f>SUM('2.CAD NCCF'!G950,'3.USD NCCF'!G950,'4.EUR NCCF'!G950,'5.GBP NCCF'!G950,'6.Other(Incld) NCCF'!G950)</f>
        <v>0</v>
      </c>
      <c r="H950" s="66"/>
      <c r="I950" s="66"/>
      <c r="J950" s="66"/>
      <c r="K950" s="66"/>
      <c r="L950" s="51"/>
      <c r="M950" s="34"/>
      <c r="N950" s="34"/>
      <c r="O950" s="34"/>
      <c r="P950" s="34"/>
      <c r="Q950" s="34"/>
      <c r="R950" s="34"/>
      <c r="S950" s="34"/>
      <c r="T950" s="34"/>
      <c r="U950" s="34"/>
      <c r="V950" s="37"/>
      <c r="W950" s="46">
        <f>SUM('2.CAD NCCF'!W950,'3.USD NCCF'!W950,'4.EUR NCCF'!W950,'5.GBP NCCF'!W950,'6.Other(Incld) NCCF'!W950)</f>
        <v>0</v>
      </c>
      <c r="Y950"/>
    </row>
    <row r="951" spans="1:25" x14ac:dyDescent="0.2">
      <c r="A951" s="318"/>
      <c r="B951" s="25"/>
      <c r="C951" s="64"/>
      <c r="D951" s="23" t="s">
        <v>192</v>
      </c>
      <c r="E951" s="24"/>
      <c r="F951" s="24"/>
      <c r="G951" s="69">
        <f t="shared" ref="G951:W951" si="213">SUBTOTAL(9,G952:G953)</f>
        <v>0</v>
      </c>
      <c r="H951" s="70">
        <f t="shared" si="213"/>
        <v>0</v>
      </c>
      <c r="I951" s="66">
        <f t="shared" si="213"/>
        <v>0</v>
      </c>
      <c r="J951" s="66">
        <f t="shared" si="213"/>
        <v>0</v>
      </c>
      <c r="K951" s="67">
        <f t="shared" si="213"/>
        <v>0</v>
      </c>
      <c r="L951" s="34">
        <f t="shared" si="213"/>
        <v>0</v>
      </c>
      <c r="M951" s="34">
        <f t="shared" si="213"/>
        <v>0</v>
      </c>
      <c r="N951" s="34">
        <f t="shared" si="213"/>
        <v>0</v>
      </c>
      <c r="O951" s="34">
        <f t="shared" si="213"/>
        <v>0</v>
      </c>
      <c r="P951" s="34">
        <f t="shared" si="213"/>
        <v>0</v>
      </c>
      <c r="Q951" s="34">
        <f t="shared" si="213"/>
        <v>0</v>
      </c>
      <c r="R951" s="34">
        <f t="shared" si="213"/>
        <v>0</v>
      </c>
      <c r="S951" s="34">
        <f t="shared" si="213"/>
        <v>0</v>
      </c>
      <c r="T951" s="34">
        <f t="shared" si="213"/>
        <v>0</v>
      </c>
      <c r="U951" s="34">
        <f t="shared" si="213"/>
        <v>0</v>
      </c>
      <c r="V951" s="34">
        <f t="shared" si="213"/>
        <v>0</v>
      </c>
      <c r="W951" s="33">
        <f t="shared" si="213"/>
        <v>0</v>
      </c>
      <c r="Y951"/>
    </row>
    <row r="952" spans="1:25" outlineLevel="1" x14ac:dyDescent="0.2">
      <c r="A952" s="318"/>
      <c r="B952" s="25"/>
      <c r="C952" s="23"/>
      <c r="D952" s="23"/>
      <c r="E952" s="24"/>
      <c r="F952" s="176" t="s">
        <v>193</v>
      </c>
      <c r="G952" s="190">
        <f>SUM('2.CAD NCCF'!G952,'3.USD NCCF'!G952,'4.EUR NCCF'!G952,'5.GBP NCCF'!G952,'6.Other(Incld) NCCF'!G952)</f>
        <v>0</v>
      </c>
      <c r="H952" s="191">
        <f>SUM('2.CAD NCCF'!H952,'3.USD NCCF'!H952,'4.EUR NCCF'!H952,'5.GBP NCCF'!H952,'6.Other(Incld) NCCF'!H952)</f>
        <v>0</v>
      </c>
      <c r="I952" s="179">
        <f>SUM('2.CAD NCCF'!I952,'3.USD NCCF'!I952,'4.EUR NCCF'!I952,'5.GBP NCCF'!I952,'6.Other(Incld) NCCF'!I952)</f>
        <v>0</v>
      </c>
      <c r="J952" s="179">
        <f>SUM('2.CAD NCCF'!J952,'3.USD NCCF'!J952,'4.EUR NCCF'!J952,'5.GBP NCCF'!J952,'6.Other(Incld) NCCF'!J952)</f>
        <v>0</v>
      </c>
      <c r="K952" s="180">
        <f>SUM('2.CAD NCCF'!K952,'3.USD NCCF'!K952,'4.EUR NCCF'!K952,'5.GBP NCCF'!K952,'6.Other(Incld) NCCF'!K952)</f>
        <v>0</v>
      </c>
      <c r="L952" s="181">
        <f>SUM('2.CAD NCCF'!L952,'3.USD NCCF'!L952,'4.EUR NCCF'!L952,'5.GBP NCCF'!L952,'6.Other(Incld) NCCF'!L952)</f>
        <v>0</v>
      </c>
      <c r="M952" s="192">
        <f>SUM('2.CAD NCCF'!M952,'3.USD NCCF'!M952,'4.EUR NCCF'!M952,'5.GBP NCCF'!M952,'6.Other(Incld) NCCF'!M952)</f>
        <v>0</v>
      </c>
      <c r="N952" s="182">
        <f>SUM('2.CAD NCCF'!N952,'3.USD NCCF'!N952,'4.EUR NCCF'!N952,'5.GBP NCCF'!N952,'6.Other(Incld) NCCF'!N952)</f>
        <v>0</v>
      </c>
      <c r="O952" s="182">
        <f>SUM('2.CAD NCCF'!O952,'3.USD NCCF'!O952,'4.EUR NCCF'!O952,'5.GBP NCCF'!O952,'6.Other(Incld) NCCF'!O952)</f>
        <v>0</v>
      </c>
      <c r="P952" s="182">
        <f>SUM('2.CAD NCCF'!P952,'3.USD NCCF'!P952,'4.EUR NCCF'!P952,'5.GBP NCCF'!P952,'6.Other(Incld) NCCF'!P952)</f>
        <v>0</v>
      </c>
      <c r="Q952" s="182">
        <f>SUM('2.CAD NCCF'!Q952,'3.USD NCCF'!Q952,'4.EUR NCCF'!Q952,'5.GBP NCCF'!Q952,'6.Other(Incld) NCCF'!Q952)</f>
        <v>0</v>
      </c>
      <c r="R952" s="182">
        <f>SUM('2.CAD NCCF'!R952,'3.USD NCCF'!R952,'4.EUR NCCF'!R952,'5.GBP NCCF'!R952,'6.Other(Incld) NCCF'!R952)</f>
        <v>0</v>
      </c>
      <c r="S952" s="182">
        <f>SUM('2.CAD NCCF'!S952,'3.USD NCCF'!S952,'4.EUR NCCF'!S952,'5.GBP NCCF'!S952,'6.Other(Incld) NCCF'!S952)</f>
        <v>0</v>
      </c>
      <c r="T952" s="178">
        <f>SUM('2.CAD NCCF'!T952,'3.USD NCCF'!T952,'4.EUR NCCF'!T952,'5.GBP NCCF'!T952,'6.Other(Incld) NCCF'!T952)</f>
        <v>0</v>
      </c>
      <c r="U952" s="182">
        <f>SUM('2.CAD NCCF'!U952,'3.USD NCCF'!U952,'4.EUR NCCF'!U952,'5.GBP NCCF'!U952,'6.Other(Incld) NCCF'!U952)</f>
        <v>0</v>
      </c>
      <c r="V952" s="183">
        <f>SUM('2.CAD NCCF'!V952,'3.USD NCCF'!V952,'4.EUR NCCF'!V952,'5.GBP NCCF'!V952,'6.Other(Incld) NCCF'!V952)</f>
        <v>0</v>
      </c>
      <c r="W952" s="46">
        <f>SUM('2.CAD NCCF'!W952,'3.USD NCCF'!W952,'4.EUR NCCF'!W952,'5.GBP NCCF'!W952,'6.Other(Incld) NCCF'!W952)</f>
        <v>0</v>
      </c>
      <c r="Y952"/>
    </row>
    <row r="953" spans="1:25" outlineLevel="1" x14ac:dyDescent="0.2">
      <c r="A953" s="318"/>
      <c r="B953" s="25"/>
      <c r="C953" s="23"/>
      <c r="D953" s="23"/>
      <c r="E953" s="24"/>
      <c r="F953" s="176" t="s">
        <v>194</v>
      </c>
      <c r="G953" s="190">
        <f>SUM('2.CAD NCCF'!G953,'3.USD NCCF'!G953,'4.EUR NCCF'!G953,'5.GBP NCCF'!G953,'6.Other(Incld) NCCF'!G953)</f>
        <v>0</v>
      </c>
      <c r="H953" s="191">
        <f>SUM('2.CAD NCCF'!H953,'3.USD NCCF'!H953,'4.EUR NCCF'!H953,'5.GBP NCCF'!H953,'6.Other(Incld) NCCF'!H953)</f>
        <v>0</v>
      </c>
      <c r="I953" s="179">
        <f>SUM('2.CAD NCCF'!I953,'3.USD NCCF'!I953,'4.EUR NCCF'!I953,'5.GBP NCCF'!I953,'6.Other(Incld) NCCF'!I953)</f>
        <v>0</v>
      </c>
      <c r="J953" s="179">
        <f>SUM('2.CAD NCCF'!J953,'3.USD NCCF'!J953,'4.EUR NCCF'!J953,'5.GBP NCCF'!J953,'6.Other(Incld) NCCF'!J953)</f>
        <v>0</v>
      </c>
      <c r="K953" s="180">
        <f>SUM('2.CAD NCCF'!K953,'3.USD NCCF'!K953,'4.EUR NCCF'!K953,'5.GBP NCCF'!K953,'6.Other(Incld) NCCF'!K953)</f>
        <v>0</v>
      </c>
      <c r="L953" s="181">
        <f>SUM('2.CAD NCCF'!L953,'3.USD NCCF'!L953,'4.EUR NCCF'!L953,'5.GBP NCCF'!L953,'6.Other(Incld) NCCF'!L953)</f>
        <v>0</v>
      </c>
      <c r="M953" s="192">
        <f>SUM('2.CAD NCCF'!M953,'3.USD NCCF'!M953,'4.EUR NCCF'!M953,'5.GBP NCCF'!M953,'6.Other(Incld) NCCF'!M953)</f>
        <v>0</v>
      </c>
      <c r="N953" s="182">
        <f>SUM('2.CAD NCCF'!N953,'3.USD NCCF'!N953,'4.EUR NCCF'!N953,'5.GBP NCCF'!N953,'6.Other(Incld) NCCF'!N953)</f>
        <v>0</v>
      </c>
      <c r="O953" s="182">
        <f>SUM('2.CAD NCCF'!O953,'3.USD NCCF'!O953,'4.EUR NCCF'!O953,'5.GBP NCCF'!O953,'6.Other(Incld) NCCF'!O953)</f>
        <v>0</v>
      </c>
      <c r="P953" s="182">
        <f>SUM('2.CAD NCCF'!P953,'3.USD NCCF'!P953,'4.EUR NCCF'!P953,'5.GBP NCCF'!P953,'6.Other(Incld) NCCF'!P953)</f>
        <v>0</v>
      </c>
      <c r="Q953" s="182">
        <f>SUM('2.CAD NCCF'!Q953,'3.USD NCCF'!Q953,'4.EUR NCCF'!Q953,'5.GBP NCCF'!Q953,'6.Other(Incld) NCCF'!Q953)</f>
        <v>0</v>
      </c>
      <c r="R953" s="182">
        <f>SUM('2.CAD NCCF'!R953,'3.USD NCCF'!R953,'4.EUR NCCF'!R953,'5.GBP NCCF'!R953,'6.Other(Incld) NCCF'!R953)</f>
        <v>0</v>
      </c>
      <c r="S953" s="182">
        <f>SUM('2.CAD NCCF'!S953,'3.USD NCCF'!S953,'4.EUR NCCF'!S953,'5.GBP NCCF'!S953,'6.Other(Incld) NCCF'!S953)</f>
        <v>0</v>
      </c>
      <c r="T953" s="178">
        <f>SUM('2.CAD NCCF'!T953,'3.USD NCCF'!T953,'4.EUR NCCF'!T953,'5.GBP NCCF'!T953,'6.Other(Incld) NCCF'!T953)</f>
        <v>0</v>
      </c>
      <c r="U953" s="182">
        <f>SUM('2.CAD NCCF'!U953,'3.USD NCCF'!U953,'4.EUR NCCF'!U953,'5.GBP NCCF'!U953,'6.Other(Incld) NCCF'!U953)</f>
        <v>0</v>
      </c>
      <c r="V953" s="183">
        <f>SUM('2.CAD NCCF'!V953,'3.USD NCCF'!V953,'4.EUR NCCF'!V953,'5.GBP NCCF'!V953,'6.Other(Incld) NCCF'!V953)</f>
        <v>0</v>
      </c>
      <c r="W953" s="46">
        <f>SUM('2.CAD NCCF'!W953,'3.USD NCCF'!W953,'4.EUR NCCF'!W953,'5.GBP NCCF'!W953,'6.Other(Incld) NCCF'!W953)</f>
        <v>0</v>
      </c>
      <c r="Y953"/>
    </row>
    <row r="954" spans="1:25" x14ac:dyDescent="0.2">
      <c r="A954" s="318"/>
      <c r="B954" s="25"/>
      <c r="C954" s="23" t="s">
        <v>12</v>
      </c>
      <c r="D954" s="23"/>
      <c r="E954" s="24"/>
      <c r="F954" s="24"/>
      <c r="G954" s="69"/>
      <c r="H954" s="66"/>
      <c r="I954" s="66"/>
      <c r="J954" s="66"/>
      <c r="K954" s="66"/>
      <c r="L954" s="51"/>
      <c r="M954" s="34"/>
      <c r="N954" s="34"/>
      <c r="O954" s="34"/>
      <c r="P954" s="34"/>
      <c r="Q954" s="34"/>
      <c r="R954" s="34"/>
      <c r="S954" s="34"/>
      <c r="T954" s="34"/>
      <c r="U954" s="34"/>
      <c r="V954" s="37"/>
      <c r="W954" s="33"/>
      <c r="Y954"/>
    </row>
    <row r="955" spans="1:25" x14ac:dyDescent="0.2">
      <c r="A955" s="318"/>
      <c r="B955" s="25"/>
      <c r="C955" s="23"/>
      <c r="D955" s="23" t="s">
        <v>13</v>
      </c>
      <c r="E955" s="64"/>
      <c r="F955" s="24"/>
      <c r="G955" s="69"/>
      <c r="H955" s="66"/>
      <c r="I955" s="66"/>
      <c r="J955" s="66"/>
      <c r="K955" s="66"/>
      <c r="L955" s="51"/>
      <c r="M955" s="34"/>
      <c r="N955" s="34"/>
      <c r="O955" s="34"/>
      <c r="P955" s="34"/>
      <c r="Q955" s="34"/>
      <c r="R955" s="34"/>
      <c r="S955" s="34"/>
      <c r="T955" s="34"/>
      <c r="U955" s="34"/>
      <c r="V955" s="37"/>
      <c r="W955" s="33"/>
      <c r="Y955"/>
    </row>
    <row r="956" spans="1:25" x14ac:dyDescent="0.2">
      <c r="A956" s="318"/>
      <c r="B956" s="25"/>
      <c r="C956" s="23"/>
      <c r="D956" s="23"/>
      <c r="E956" s="24" t="s">
        <v>14</v>
      </c>
      <c r="F956" s="24"/>
      <c r="G956" s="69">
        <f t="shared" ref="G956:W956" si="214">SUBTOTAL(9,G957:G960)</f>
        <v>0</v>
      </c>
      <c r="H956" s="70">
        <f t="shared" si="214"/>
        <v>0</v>
      </c>
      <c r="I956" s="66">
        <f t="shared" si="214"/>
        <v>0</v>
      </c>
      <c r="J956" s="66">
        <f t="shared" si="214"/>
        <v>0</v>
      </c>
      <c r="K956" s="67">
        <f t="shared" si="214"/>
        <v>0</v>
      </c>
      <c r="L956" s="34">
        <f t="shared" si="214"/>
        <v>0</v>
      </c>
      <c r="M956" s="34">
        <f t="shared" si="214"/>
        <v>0</v>
      </c>
      <c r="N956" s="34">
        <f t="shared" si="214"/>
        <v>0</v>
      </c>
      <c r="O956" s="34">
        <f t="shared" si="214"/>
        <v>0</v>
      </c>
      <c r="P956" s="34">
        <f t="shared" si="214"/>
        <v>0</v>
      </c>
      <c r="Q956" s="34">
        <f t="shared" si="214"/>
        <v>0</v>
      </c>
      <c r="R956" s="34">
        <f t="shared" si="214"/>
        <v>0</v>
      </c>
      <c r="S956" s="34">
        <f t="shared" si="214"/>
        <v>0</v>
      </c>
      <c r="T956" s="34">
        <f t="shared" si="214"/>
        <v>0</v>
      </c>
      <c r="U956" s="34">
        <f t="shared" si="214"/>
        <v>0</v>
      </c>
      <c r="V956" s="34">
        <f t="shared" si="214"/>
        <v>0</v>
      </c>
      <c r="W956" s="33">
        <f t="shared" si="214"/>
        <v>0</v>
      </c>
      <c r="Y956"/>
    </row>
    <row r="957" spans="1:25" outlineLevel="1" x14ac:dyDescent="0.2">
      <c r="A957" s="318"/>
      <c r="B957" s="25"/>
      <c r="C957" s="24"/>
      <c r="D957" s="64"/>
      <c r="E957" s="64"/>
      <c r="F957" s="176" t="s">
        <v>15</v>
      </c>
      <c r="G957" s="190">
        <f>SUM('2.CAD NCCF'!G957,'3.USD NCCF'!G957,'4.EUR NCCF'!G957,'5.GBP NCCF'!G957,'6.Other(Incld) NCCF'!G957)</f>
        <v>0</v>
      </c>
      <c r="H957" s="191">
        <f>SUM('2.CAD NCCF'!H957,'3.USD NCCF'!H957,'4.EUR NCCF'!H957,'5.GBP NCCF'!H957,'6.Other(Incld) NCCF'!H957)</f>
        <v>0</v>
      </c>
      <c r="I957" s="42"/>
      <c r="J957" s="42"/>
      <c r="K957" s="42"/>
      <c r="L957" s="43"/>
      <c r="M957" s="42"/>
      <c r="N957" s="42"/>
      <c r="O957" s="42"/>
      <c r="P957" s="42"/>
      <c r="Q957" s="42"/>
      <c r="R957" s="42"/>
      <c r="S957" s="42"/>
      <c r="T957" s="42"/>
      <c r="U957" s="42"/>
      <c r="V957" s="44"/>
      <c r="W957" s="46">
        <f>SUM('2.CAD NCCF'!W957,'3.USD NCCF'!W957,'4.EUR NCCF'!W957,'5.GBP NCCF'!W957,'6.Other(Incld) NCCF'!W957)</f>
        <v>0</v>
      </c>
      <c r="Y957"/>
    </row>
    <row r="958" spans="1:25" outlineLevel="1" x14ac:dyDescent="0.2">
      <c r="A958" s="318"/>
      <c r="B958" s="25"/>
      <c r="C958" s="24"/>
      <c r="D958" s="64"/>
      <c r="E958" s="64"/>
      <c r="F958" s="176" t="s">
        <v>16</v>
      </c>
      <c r="G958" s="190">
        <f>SUM('2.CAD NCCF'!G958,'3.USD NCCF'!G958,'4.EUR NCCF'!G958,'5.GBP NCCF'!G958,'6.Other(Incld) NCCF'!G958)</f>
        <v>0</v>
      </c>
      <c r="H958" s="191">
        <f>SUM('2.CAD NCCF'!H958,'3.USD NCCF'!H958,'4.EUR NCCF'!H958,'5.GBP NCCF'!H958,'6.Other(Incld) NCCF'!H958)</f>
        <v>0</v>
      </c>
      <c r="I958" s="42"/>
      <c r="J958" s="42"/>
      <c r="K958" s="42"/>
      <c r="L958" s="43"/>
      <c r="M958" s="42"/>
      <c r="N958" s="42"/>
      <c r="O958" s="42"/>
      <c r="P958" s="42"/>
      <c r="Q958" s="42"/>
      <c r="R958" s="42"/>
      <c r="S958" s="42"/>
      <c r="T958" s="42"/>
      <c r="U958" s="42"/>
      <c r="V958" s="44"/>
      <c r="W958" s="46">
        <f>SUM('2.CAD NCCF'!W958,'3.USD NCCF'!W958,'4.EUR NCCF'!W958,'5.GBP NCCF'!W958,'6.Other(Incld) NCCF'!W958)</f>
        <v>0</v>
      </c>
      <c r="Y958"/>
    </row>
    <row r="959" spans="1:25" outlineLevel="1" x14ac:dyDescent="0.2">
      <c r="A959" s="318"/>
      <c r="B959" s="25"/>
      <c r="C959" s="24"/>
      <c r="D959" s="64"/>
      <c r="E959" s="64"/>
      <c r="F959" s="176" t="s">
        <v>17</v>
      </c>
      <c r="G959" s="190">
        <f>SUM('2.CAD NCCF'!G959,'3.USD NCCF'!G959,'4.EUR NCCF'!G959,'5.GBP NCCF'!G959,'6.Other(Incld) NCCF'!G959)</f>
        <v>0</v>
      </c>
      <c r="H959" s="191">
        <f>SUM('2.CAD NCCF'!H959,'3.USD NCCF'!H959,'4.EUR NCCF'!H959,'5.GBP NCCF'!H959,'6.Other(Incld) NCCF'!H959)</f>
        <v>0</v>
      </c>
      <c r="I959" s="179">
        <f>SUM('2.CAD NCCF'!I959,'3.USD NCCF'!I959,'4.EUR NCCF'!I959,'5.GBP NCCF'!I959,'6.Other(Incld) NCCF'!I959)</f>
        <v>0</v>
      </c>
      <c r="J959" s="179">
        <f>SUM('2.CAD NCCF'!J959,'3.USD NCCF'!J959,'4.EUR NCCF'!J959,'5.GBP NCCF'!J959,'6.Other(Incld) NCCF'!J959)</f>
        <v>0</v>
      </c>
      <c r="K959" s="180">
        <f>SUM('2.CAD NCCF'!K959,'3.USD NCCF'!K959,'4.EUR NCCF'!K959,'5.GBP NCCF'!K959,'6.Other(Incld) NCCF'!K959)</f>
        <v>0</v>
      </c>
      <c r="L959" s="181">
        <f>SUM('2.CAD NCCF'!L959,'3.USD NCCF'!L959,'4.EUR NCCF'!L959,'5.GBP NCCF'!L959,'6.Other(Incld) NCCF'!L959)</f>
        <v>0</v>
      </c>
      <c r="M959" s="192">
        <f>SUM('2.CAD NCCF'!M959,'3.USD NCCF'!M959,'4.EUR NCCF'!M959,'5.GBP NCCF'!M959,'6.Other(Incld) NCCF'!M959)</f>
        <v>0</v>
      </c>
      <c r="N959" s="182">
        <f>SUM('2.CAD NCCF'!N959,'3.USD NCCF'!N959,'4.EUR NCCF'!N959,'5.GBP NCCF'!N959,'6.Other(Incld) NCCF'!N959)</f>
        <v>0</v>
      </c>
      <c r="O959" s="182">
        <f>SUM('2.CAD NCCF'!O959,'3.USD NCCF'!O959,'4.EUR NCCF'!O959,'5.GBP NCCF'!O959,'6.Other(Incld) NCCF'!O959)</f>
        <v>0</v>
      </c>
      <c r="P959" s="182">
        <f>SUM('2.CAD NCCF'!P959,'3.USD NCCF'!P959,'4.EUR NCCF'!P959,'5.GBP NCCF'!P959,'6.Other(Incld) NCCF'!P959)</f>
        <v>0</v>
      </c>
      <c r="Q959" s="182">
        <f>SUM('2.CAD NCCF'!Q959,'3.USD NCCF'!Q959,'4.EUR NCCF'!Q959,'5.GBP NCCF'!Q959,'6.Other(Incld) NCCF'!Q959)</f>
        <v>0</v>
      </c>
      <c r="R959" s="182">
        <f>SUM('2.CAD NCCF'!R959,'3.USD NCCF'!R959,'4.EUR NCCF'!R959,'5.GBP NCCF'!R959,'6.Other(Incld) NCCF'!R959)</f>
        <v>0</v>
      </c>
      <c r="S959" s="182">
        <f>SUM('2.CAD NCCF'!S959,'3.USD NCCF'!S959,'4.EUR NCCF'!S959,'5.GBP NCCF'!S959,'6.Other(Incld) NCCF'!S959)</f>
        <v>0</v>
      </c>
      <c r="T959" s="178">
        <f>SUM('2.CAD NCCF'!T959,'3.USD NCCF'!T959,'4.EUR NCCF'!T959,'5.GBP NCCF'!T959,'6.Other(Incld) NCCF'!T959)</f>
        <v>0</v>
      </c>
      <c r="U959" s="182">
        <f>SUM('2.CAD NCCF'!U959,'3.USD NCCF'!U959,'4.EUR NCCF'!U959,'5.GBP NCCF'!U959,'6.Other(Incld) NCCF'!U959)</f>
        <v>0</v>
      </c>
      <c r="V959" s="183">
        <f>SUM('2.CAD NCCF'!V959,'3.USD NCCF'!V959,'4.EUR NCCF'!V959,'5.GBP NCCF'!V959,'6.Other(Incld) NCCF'!V959)</f>
        <v>0</v>
      </c>
      <c r="W959" s="46">
        <f>SUM('2.CAD NCCF'!W959,'3.USD NCCF'!W959,'4.EUR NCCF'!W959,'5.GBP NCCF'!W959,'6.Other(Incld) NCCF'!W959)</f>
        <v>0</v>
      </c>
      <c r="Y959"/>
    </row>
    <row r="960" spans="1:25" outlineLevel="1" x14ac:dyDescent="0.2">
      <c r="A960" s="318"/>
      <c r="B960" s="25"/>
      <c r="C960" s="24"/>
      <c r="D960" s="64"/>
      <c r="E960" s="64"/>
      <c r="F960" s="176" t="s">
        <v>18</v>
      </c>
      <c r="G960" s="190">
        <f>SUM('2.CAD NCCF'!G960,'3.USD NCCF'!G960,'4.EUR NCCF'!G960,'5.GBP NCCF'!G960,'6.Other(Incld) NCCF'!G960)</f>
        <v>0</v>
      </c>
      <c r="H960" s="191">
        <f>SUM('2.CAD NCCF'!H960,'3.USD NCCF'!H960,'4.EUR NCCF'!H960,'5.GBP NCCF'!H960,'6.Other(Incld) NCCF'!H960)</f>
        <v>0</v>
      </c>
      <c r="I960" s="179">
        <f>SUM('2.CAD NCCF'!I960,'3.USD NCCF'!I960,'4.EUR NCCF'!I960,'5.GBP NCCF'!I960,'6.Other(Incld) NCCF'!I960)</f>
        <v>0</v>
      </c>
      <c r="J960" s="179">
        <f>SUM('2.CAD NCCF'!J960,'3.USD NCCF'!J960,'4.EUR NCCF'!J960,'5.GBP NCCF'!J960,'6.Other(Incld) NCCF'!J960)</f>
        <v>0</v>
      </c>
      <c r="K960" s="180">
        <f>SUM('2.CAD NCCF'!K960,'3.USD NCCF'!K960,'4.EUR NCCF'!K960,'5.GBP NCCF'!K960,'6.Other(Incld) NCCF'!K960)</f>
        <v>0</v>
      </c>
      <c r="L960" s="181">
        <f>SUM('2.CAD NCCF'!L960,'3.USD NCCF'!L960,'4.EUR NCCF'!L960,'5.GBP NCCF'!L960,'6.Other(Incld) NCCF'!L960)</f>
        <v>0</v>
      </c>
      <c r="M960" s="192">
        <f>SUM('2.CAD NCCF'!M960,'3.USD NCCF'!M960,'4.EUR NCCF'!M960,'5.GBP NCCF'!M960,'6.Other(Incld) NCCF'!M960)</f>
        <v>0</v>
      </c>
      <c r="N960" s="182">
        <f>SUM('2.CAD NCCF'!N960,'3.USD NCCF'!N960,'4.EUR NCCF'!N960,'5.GBP NCCF'!N960,'6.Other(Incld) NCCF'!N960)</f>
        <v>0</v>
      </c>
      <c r="O960" s="182">
        <f>SUM('2.CAD NCCF'!O960,'3.USD NCCF'!O960,'4.EUR NCCF'!O960,'5.GBP NCCF'!O960,'6.Other(Incld) NCCF'!O960)</f>
        <v>0</v>
      </c>
      <c r="P960" s="182">
        <f>SUM('2.CAD NCCF'!P960,'3.USD NCCF'!P960,'4.EUR NCCF'!P960,'5.GBP NCCF'!P960,'6.Other(Incld) NCCF'!P960)</f>
        <v>0</v>
      </c>
      <c r="Q960" s="182">
        <f>SUM('2.CAD NCCF'!Q960,'3.USD NCCF'!Q960,'4.EUR NCCF'!Q960,'5.GBP NCCF'!Q960,'6.Other(Incld) NCCF'!Q960)</f>
        <v>0</v>
      </c>
      <c r="R960" s="182">
        <f>SUM('2.CAD NCCF'!R960,'3.USD NCCF'!R960,'4.EUR NCCF'!R960,'5.GBP NCCF'!R960,'6.Other(Incld) NCCF'!R960)</f>
        <v>0</v>
      </c>
      <c r="S960" s="182">
        <f>SUM('2.CAD NCCF'!S960,'3.USD NCCF'!S960,'4.EUR NCCF'!S960,'5.GBP NCCF'!S960,'6.Other(Incld) NCCF'!S960)</f>
        <v>0</v>
      </c>
      <c r="T960" s="178">
        <f>SUM('2.CAD NCCF'!T960,'3.USD NCCF'!T960,'4.EUR NCCF'!T960,'5.GBP NCCF'!T960,'6.Other(Incld) NCCF'!T960)</f>
        <v>0</v>
      </c>
      <c r="U960" s="182">
        <f>SUM('2.CAD NCCF'!U960,'3.USD NCCF'!U960,'4.EUR NCCF'!U960,'5.GBP NCCF'!U960,'6.Other(Incld) NCCF'!U960)</f>
        <v>0</v>
      </c>
      <c r="V960" s="183">
        <f>SUM('2.CAD NCCF'!V960,'3.USD NCCF'!V960,'4.EUR NCCF'!V960,'5.GBP NCCF'!V960,'6.Other(Incld) NCCF'!V960)</f>
        <v>0</v>
      </c>
      <c r="W960" s="46">
        <f>SUM('2.CAD NCCF'!W960,'3.USD NCCF'!W960,'4.EUR NCCF'!W960,'5.GBP NCCF'!W960,'6.Other(Incld) NCCF'!W960)</f>
        <v>0</v>
      </c>
      <c r="Y960"/>
    </row>
    <row r="961" spans="1:25" x14ac:dyDescent="0.2">
      <c r="A961" s="318"/>
      <c r="B961" s="25"/>
      <c r="C961" s="24"/>
      <c r="D961" s="64"/>
      <c r="E961" s="24" t="s">
        <v>19</v>
      </c>
      <c r="F961" s="24"/>
      <c r="G961" s="69">
        <f t="shared" ref="G961:W961" si="215">SUBTOTAL(9,G962:G963)</f>
        <v>0</v>
      </c>
      <c r="H961" s="70">
        <f t="shared" si="215"/>
        <v>0</v>
      </c>
      <c r="I961" s="66">
        <f t="shared" si="215"/>
        <v>0</v>
      </c>
      <c r="J961" s="66">
        <f t="shared" si="215"/>
        <v>0</v>
      </c>
      <c r="K961" s="67">
        <f t="shared" si="215"/>
        <v>0</v>
      </c>
      <c r="L961" s="34">
        <f t="shared" si="215"/>
        <v>0</v>
      </c>
      <c r="M961" s="34">
        <f t="shared" si="215"/>
        <v>0</v>
      </c>
      <c r="N961" s="34">
        <f t="shared" si="215"/>
        <v>0</v>
      </c>
      <c r="O961" s="34">
        <f t="shared" si="215"/>
        <v>0</v>
      </c>
      <c r="P961" s="34">
        <f t="shared" si="215"/>
        <v>0</v>
      </c>
      <c r="Q961" s="34">
        <f t="shared" si="215"/>
        <v>0</v>
      </c>
      <c r="R961" s="34">
        <f t="shared" si="215"/>
        <v>0</v>
      </c>
      <c r="S961" s="34">
        <f t="shared" si="215"/>
        <v>0</v>
      </c>
      <c r="T961" s="34">
        <f t="shared" si="215"/>
        <v>0</v>
      </c>
      <c r="U961" s="34">
        <f t="shared" si="215"/>
        <v>0</v>
      </c>
      <c r="V961" s="34">
        <f t="shared" si="215"/>
        <v>0</v>
      </c>
      <c r="W961" s="33">
        <f t="shared" si="215"/>
        <v>0</v>
      </c>
      <c r="Y961"/>
    </row>
    <row r="962" spans="1:25" outlineLevel="1" x14ac:dyDescent="0.2">
      <c r="A962" s="318"/>
      <c r="B962" s="25"/>
      <c r="C962" s="24"/>
      <c r="D962" s="64"/>
      <c r="E962" s="64"/>
      <c r="F962" s="176" t="s">
        <v>20</v>
      </c>
      <c r="G962" s="190">
        <f>SUM('2.CAD NCCF'!G962,'3.USD NCCF'!G962,'4.EUR NCCF'!G962,'5.GBP NCCF'!G962,'6.Other(Incld) NCCF'!G962)</f>
        <v>0</v>
      </c>
      <c r="H962" s="66"/>
      <c r="I962" s="66"/>
      <c r="J962" s="66"/>
      <c r="K962" s="198"/>
      <c r="L962" s="34"/>
      <c r="M962" s="34"/>
      <c r="N962" s="34"/>
      <c r="O962" s="34"/>
      <c r="P962" s="34"/>
      <c r="Q962" s="34"/>
      <c r="R962" s="34"/>
      <c r="S962" s="34"/>
      <c r="T962" s="34"/>
      <c r="U962" s="34"/>
      <c r="V962" s="34"/>
      <c r="W962" s="46">
        <f>SUM('2.CAD NCCF'!W962,'3.USD NCCF'!W962,'4.EUR NCCF'!W962,'5.GBP NCCF'!W962,'6.Other(Incld) NCCF'!W962)</f>
        <v>0</v>
      </c>
      <c r="Y962"/>
    </row>
    <row r="963" spans="1:25" outlineLevel="1" x14ac:dyDescent="0.2">
      <c r="A963" s="318"/>
      <c r="B963" s="25"/>
      <c r="C963" s="24"/>
      <c r="D963" s="64"/>
      <c r="E963" s="64"/>
      <c r="F963" s="176" t="s">
        <v>21</v>
      </c>
      <c r="G963" s="190">
        <f>SUM('2.CAD NCCF'!G963,'3.USD NCCF'!G963,'4.EUR NCCF'!G963,'5.GBP NCCF'!G963,'6.Other(Incld) NCCF'!G963)</f>
        <v>0</v>
      </c>
      <c r="H963" s="191">
        <f>SUM('2.CAD NCCF'!H963,'3.USD NCCF'!H963,'4.EUR NCCF'!H963,'5.GBP NCCF'!H963,'6.Other(Incld) NCCF'!H963)</f>
        <v>0</v>
      </c>
      <c r="I963" s="179">
        <f>SUM('2.CAD NCCF'!I963,'3.USD NCCF'!I963,'4.EUR NCCF'!I963,'5.GBP NCCF'!I963,'6.Other(Incld) NCCF'!I963)</f>
        <v>0</v>
      </c>
      <c r="J963" s="179">
        <f>SUM('2.CAD NCCF'!J963,'3.USD NCCF'!J963,'4.EUR NCCF'!J963,'5.GBP NCCF'!J963,'6.Other(Incld) NCCF'!J963)</f>
        <v>0</v>
      </c>
      <c r="K963" s="180">
        <f>SUM('2.CAD NCCF'!K963,'3.USD NCCF'!K963,'4.EUR NCCF'!K963,'5.GBP NCCF'!K963,'6.Other(Incld) NCCF'!K963)</f>
        <v>0</v>
      </c>
      <c r="L963" s="181">
        <f>SUM('2.CAD NCCF'!L963,'3.USD NCCF'!L963,'4.EUR NCCF'!L963,'5.GBP NCCF'!L963,'6.Other(Incld) NCCF'!L963)</f>
        <v>0</v>
      </c>
      <c r="M963" s="192">
        <f>SUM('2.CAD NCCF'!M963,'3.USD NCCF'!M963,'4.EUR NCCF'!M963,'5.GBP NCCF'!M963,'6.Other(Incld) NCCF'!M963)</f>
        <v>0</v>
      </c>
      <c r="N963" s="182">
        <f>SUM('2.CAD NCCF'!N963,'3.USD NCCF'!N963,'4.EUR NCCF'!N963,'5.GBP NCCF'!N963,'6.Other(Incld) NCCF'!N963)</f>
        <v>0</v>
      </c>
      <c r="O963" s="182">
        <f>SUM('2.CAD NCCF'!O963,'3.USD NCCF'!O963,'4.EUR NCCF'!O963,'5.GBP NCCF'!O963,'6.Other(Incld) NCCF'!O963)</f>
        <v>0</v>
      </c>
      <c r="P963" s="182">
        <f>SUM('2.CAD NCCF'!P963,'3.USD NCCF'!P963,'4.EUR NCCF'!P963,'5.GBP NCCF'!P963,'6.Other(Incld) NCCF'!P963)</f>
        <v>0</v>
      </c>
      <c r="Q963" s="182">
        <f>SUM('2.CAD NCCF'!Q963,'3.USD NCCF'!Q963,'4.EUR NCCF'!Q963,'5.GBP NCCF'!Q963,'6.Other(Incld) NCCF'!Q963)</f>
        <v>0</v>
      </c>
      <c r="R963" s="182">
        <f>SUM('2.CAD NCCF'!R963,'3.USD NCCF'!R963,'4.EUR NCCF'!R963,'5.GBP NCCF'!R963,'6.Other(Incld) NCCF'!R963)</f>
        <v>0</v>
      </c>
      <c r="S963" s="182">
        <f>SUM('2.CAD NCCF'!S963,'3.USD NCCF'!S963,'4.EUR NCCF'!S963,'5.GBP NCCF'!S963,'6.Other(Incld) NCCF'!S963)</f>
        <v>0</v>
      </c>
      <c r="T963" s="178">
        <f>SUM('2.CAD NCCF'!T963,'3.USD NCCF'!T963,'4.EUR NCCF'!T963,'5.GBP NCCF'!T963,'6.Other(Incld) NCCF'!T963)</f>
        <v>0</v>
      </c>
      <c r="U963" s="182">
        <f>SUM('2.CAD NCCF'!U963,'3.USD NCCF'!U963,'4.EUR NCCF'!U963,'5.GBP NCCF'!U963,'6.Other(Incld) NCCF'!U963)</f>
        <v>0</v>
      </c>
      <c r="V963" s="183">
        <f>SUM('2.CAD NCCF'!V963,'3.USD NCCF'!V963,'4.EUR NCCF'!V963,'5.GBP NCCF'!V963,'6.Other(Incld) NCCF'!V963)</f>
        <v>0</v>
      </c>
      <c r="W963" s="46">
        <f>SUM('2.CAD NCCF'!W963,'3.USD NCCF'!W963,'4.EUR NCCF'!W963,'5.GBP NCCF'!W963,'6.Other(Incld) NCCF'!W963)</f>
        <v>0</v>
      </c>
      <c r="Y963"/>
    </row>
    <row r="964" spans="1:25" x14ac:dyDescent="0.2">
      <c r="A964" s="318"/>
      <c r="B964" s="25"/>
      <c r="C964" s="24"/>
      <c r="D964" s="64"/>
      <c r="E964" s="24" t="s">
        <v>22</v>
      </c>
      <c r="F964" s="24"/>
      <c r="G964" s="69">
        <f t="shared" ref="G964:W964" si="216">SUBTOTAL(9,G965:G966)</f>
        <v>0</v>
      </c>
      <c r="H964" s="70">
        <f t="shared" si="216"/>
        <v>0</v>
      </c>
      <c r="I964" s="66">
        <f t="shared" si="216"/>
        <v>0</v>
      </c>
      <c r="J964" s="66">
        <f t="shared" si="216"/>
        <v>0</v>
      </c>
      <c r="K964" s="67">
        <f t="shared" si="216"/>
        <v>0</v>
      </c>
      <c r="L964" s="34">
        <f t="shared" si="216"/>
        <v>0</v>
      </c>
      <c r="M964" s="34">
        <f t="shared" si="216"/>
        <v>0</v>
      </c>
      <c r="N964" s="34">
        <f t="shared" si="216"/>
        <v>0</v>
      </c>
      <c r="O964" s="34">
        <f t="shared" si="216"/>
        <v>0</v>
      </c>
      <c r="P964" s="34">
        <f t="shared" si="216"/>
        <v>0</v>
      </c>
      <c r="Q964" s="34">
        <f t="shared" si="216"/>
        <v>0</v>
      </c>
      <c r="R964" s="34">
        <f t="shared" si="216"/>
        <v>0</v>
      </c>
      <c r="S964" s="34">
        <f t="shared" si="216"/>
        <v>0</v>
      </c>
      <c r="T964" s="34">
        <f t="shared" si="216"/>
        <v>0</v>
      </c>
      <c r="U964" s="34">
        <f t="shared" si="216"/>
        <v>0</v>
      </c>
      <c r="V964" s="34">
        <f t="shared" si="216"/>
        <v>0</v>
      </c>
      <c r="W964" s="33">
        <f t="shared" si="216"/>
        <v>0</v>
      </c>
      <c r="Y964"/>
    </row>
    <row r="965" spans="1:25" outlineLevel="1" x14ac:dyDescent="0.2">
      <c r="A965" s="318"/>
      <c r="B965" s="25"/>
      <c r="C965" s="24"/>
      <c r="D965" s="64"/>
      <c r="E965" s="64"/>
      <c r="F965" s="176" t="s">
        <v>23</v>
      </c>
      <c r="G965" s="190">
        <f>SUM('2.CAD NCCF'!G965,'3.USD NCCF'!G965,'4.EUR NCCF'!G965,'5.GBP NCCF'!G965,'6.Other(Incld) NCCF'!G965)</f>
        <v>0</v>
      </c>
      <c r="H965" s="66"/>
      <c r="I965" s="66"/>
      <c r="J965" s="66"/>
      <c r="K965" s="198"/>
      <c r="L965" s="34"/>
      <c r="M965" s="34"/>
      <c r="N965" s="34"/>
      <c r="O965" s="34"/>
      <c r="P965" s="34"/>
      <c r="Q965" s="34"/>
      <c r="R965" s="34"/>
      <c r="S965" s="34"/>
      <c r="T965" s="34"/>
      <c r="U965" s="34"/>
      <c r="V965" s="34"/>
      <c r="W965" s="46">
        <f>SUM('2.CAD NCCF'!W965,'3.USD NCCF'!W965,'4.EUR NCCF'!W965,'5.GBP NCCF'!W965,'6.Other(Incld) NCCF'!W965)</f>
        <v>0</v>
      </c>
      <c r="Y965"/>
    </row>
    <row r="966" spans="1:25" outlineLevel="1" x14ac:dyDescent="0.2">
      <c r="A966" s="318"/>
      <c r="B966" s="25"/>
      <c r="C966" s="24"/>
      <c r="D966" s="64"/>
      <c r="E966" s="64"/>
      <c r="F966" s="176" t="s">
        <v>24</v>
      </c>
      <c r="G966" s="190">
        <f>SUM('2.CAD NCCF'!G966,'3.USD NCCF'!G966,'4.EUR NCCF'!G966,'5.GBP NCCF'!G966,'6.Other(Incld) NCCF'!G966)</f>
        <v>0</v>
      </c>
      <c r="H966" s="191">
        <f>SUM('2.CAD NCCF'!H966,'3.USD NCCF'!H966,'4.EUR NCCF'!H966,'5.GBP NCCF'!H966,'6.Other(Incld) NCCF'!H966)</f>
        <v>0</v>
      </c>
      <c r="I966" s="179">
        <f>SUM('2.CAD NCCF'!I966,'3.USD NCCF'!I966,'4.EUR NCCF'!I966,'5.GBP NCCF'!I966,'6.Other(Incld) NCCF'!I966)</f>
        <v>0</v>
      </c>
      <c r="J966" s="179">
        <f>SUM('2.CAD NCCF'!J966,'3.USD NCCF'!J966,'4.EUR NCCF'!J966,'5.GBP NCCF'!J966,'6.Other(Incld) NCCF'!J966)</f>
        <v>0</v>
      </c>
      <c r="K966" s="180">
        <f>SUM('2.CAD NCCF'!K966,'3.USD NCCF'!K966,'4.EUR NCCF'!K966,'5.GBP NCCF'!K966,'6.Other(Incld) NCCF'!K966)</f>
        <v>0</v>
      </c>
      <c r="L966" s="196">
        <f>SUM('2.CAD NCCF'!L966,'3.USD NCCF'!L966,'4.EUR NCCF'!L966,'5.GBP NCCF'!L966,'6.Other(Incld) NCCF'!L966)</f>
        <v>0</v>
      </c>
      <c r="M966" s="182">
        <f>SUM('2.CAD NCCF'!M966,'3.USD NCCF'!M966,'4.EUR NCCF'!M966,'5.GBP NCCF'!M966,'6.Other(Incld) NCCF'!M966)</f>
        <v>0</v>
      </c>
      <c r="N966" s="182">
        <f>SUM('2.CAD NCCF'!N966,'3.USD NCCF'!N966,'4.EUR NCCF'!N966,'5.GBP NCCF'!N966,'6.Other(Incld) NCCF'!N966)</f>
        <v>0</v>
      </c>
      <c r="O966" s="182">
        <f>SUM('2.CAD NCCF'!O966,'3.USD NCCF'!O966,'4.EUR NCCF'!O966,'5.GBP NCCF'!O966,'6.Other(Incld) NCCF'!O966)</f>
        <v>0</v>
      </c>
      <c r="P966" s="182">
        <f>SUM('2.CAD NCCF'!P966,'3.USD NCCF'!P966,'4.EUR NCCF'!P966,'5.GBP NCCF'!P966,'6.Other(Incld) NCCF'!P966)</f>
        <v>0</v>
      </c>
      <c r="Q966" s="182">
        <f>SUM('2.CAD NCCF'!Q966,'3.USD NCCF'!Q966,'4.EUR NCCF'!Q966,'5.GBP NCCF'!Q966,'6.Other(Incld) NCCF'!Q966)</f>
        <v>0</v>
      </c>
      <c r="R966" s="182">
        <f>SUM('2.CAD NCCF'!R966,'3.USD NCCF'!R966,'4.EUR NCCF'!R966,'5.GBP NCCF'!R966,'6.Other(Incld) NCCF'!R966)</f>
        <v>0</v>
      </c>
      <c r="S966" s="182">
        <f>SUM('2.CAD NCCF'!S966,'3.USD NCCF'!S966,'4.EUR NCCF'!S966,'5.GBP NCCF'!S966,'6.Other(Incld) NCCF'!S966)</f>
        <v>0</v>
      </c>
      <c r="T966" s="178">
        <f>SUM('2.CAD NCCF'!T966,'3.USD NCCF'!T966,'4.EUR NCCF'!T966,'5.GBP NCCF'!T966,'6.Other(Incld) NCCF'!T966)</f>
        <v>0</v>
      </c>
      <c r="U966" s="182">
        <f>SUM('2.CAD NCCF'!U966,'3.USD NCCF'!U966,'4.EUR NCCF'!U966,'5.GBP NCCF'!U966,'6.Other(Incld) NCCF'!U966)</f>
        <v>0</v>
      </c>
      <c r="V966" s="183">
        <f>SUM('2.CAD NCCF'!V966,'3.USD NCCF'!V966,'4.EUR NCCF'!V966,'5.GBP NCCF'!V966,'6.Other(Incld) NCCF'!V966)</f>
        <v>0</v>
      </c>
      <c r="W966" s="46">
        <f>SUM('2.CAD NCCF'!W966,'3.USD NCCF'!W966,'4.EUR NCCF'!W966,'5.GBP NCCF'!W966,'6.Other(Incld) NCCF'!W966)</f>
        <v>0</v>
      </c>
      <c r="Y966"/>
    </row>
    <row r="967" spans="1:25" x14ac:dyDescent="0.2">
      <c r="A967" s="318"/>
      <c r="B967" s="25"/>
      <c r="C967" s="23"/>
      <c r="D967" s="23" t="s">
        <v>25</v>
      </c>
      <c r="E967" s="64"/>
      <c r="F967" s="24"/>
      <c r="G967" s="69"/>
      <c r="H967" s="66"/>
      <c r="I967" s="66"/>
      <c r="J967" s="66"/>
      <c r="K967" s="66"/>
      <c r="L967" s="51"/>
      <c r="M967" s="34"/>
      <c r="N967" s="34"/>
      <c r="O967" s="34"/>
      <c r="P967" s="34"/>
      <c r="Q967" s="34"/>
      <c r="R967" s="34"/>
      <c r="S967" s="34"/>
      <c r="T967" s="34"/>
      <c r="U967" s="34"/>
      <c r="V967" s="37"/>
      <c r="W967" s="33"/>
      <c r="Y967"/>
    </row>
    <row r="968" spans="1:25" x14ac:dyDescent="0.2">
      <c r="A968" s="318"/>
      <c r="B968" s="25"/>
      <c r="C968" s="23"/>
      <c r="D968" s="23"/>
      <c r="E968" s="24" t="s">
        <v>26</v>
      </c>
      <c r="F968" s="24"/>
      <c r="G968" s="69">
        <f t="shared" ref="G968:W968" si="217">SUBTOTAL(9,G969:G972)</f>
        <v>0</v>
      </c>
      <c r="H968" s="70">
        <f t="shared" si="217"/>
        <v>0</v>
      </c>
      <c r="I968" s="66">
        <f t="shared" si="217"/>
        <v>0</v>
      </c>
      <c r="J968" s="66">
        <f t="shared" si="217"/>
        <v>0</v>
      </c>
      <c r="K968" s="67">
        <f t="shared" si="217"/>
        <v>0</v>
      </c>
      <c r="L968" s="34">
        <f t="shared" si="217"/>
        <v>0</v>
      </c>
      <c r="M968" s="34">
        <f t="shared" si="217"/>
        <v>0</v>
      </c>
      <c r="N968" s="34">
        <f t="shared" si="217"/>
        <v>0</v>
      </c>
      <c r="O968" s="34">
        <f t="shared" si="217"/>
        <v>0</v>
      </c>
      <c r="P968" s="34">
        <f t="shared" si="217"/>
        <v>0</v>
      </c>
      <c r="Q968" s="34">
        <f t="shared" si="217"/>
        <v>0</v>
      </c>
      <c r="R968" s="34">
        <f t="shared" si="217"/>
        <v>0</v>
      </c>
      <c r="S968" s="34">
        <f t="shared" si="217"/>
        <v>0</v>
      </c>
      <c r="T968" s="34">
        <f t="shared" si="217"/>
        <v>0</v>
      </c>
      <c r="U968" s="34">
        <f t="shared" si="217"/>
        <v>0</v>
      </c>
      <c r="V968" s="34">
        <f t="shared" si="217"/>
        <v>0</v>
      </c>
      <c r="W968" s="33">
        <f t="shared" si="217"/>
        <v>0</v>
      </c>
      <c r="Y968"/>
    </row>
    <row r="969" spans="1:25" outlineLevel="1" x14ac:dyDescent="0.2">
      <c r="A969" s="318"/>
      <c r="B969" s="25"/>
      <c r="C969" s="24"/>
      <c r="D969" s="64"/>
      <c r="E969" s="64"/>
      <c r="F969" s="176" t="s">
        <v>27</v>
      </c>
      <c r="G969" s="190">
        <f>SUM('2.CAD NCCF'!G969,'3.USD NCCF'!G969,'4.EUR NCCF'!G969,'5.GBP NCCF'!G969,'6.Other(Incld) NCCF'!G969)</f>
        <v>0</v>
      </c>
      <c r="H969" s="191">
        <f>SUM('2.CAD NCCF'!H969,'3.USD NCCF'!H969,'4.EUR NCCF'!H969,'5.GBP NCCF'!H969,'6.Other(Incld) NCCF'!H969)</f>
        <v>0</v>
      </c>
      <c r="I969" s="42"/>
      <c r="J969" s="42"/>
      <c r="K969" s="42"/>
      <c r="L969" s="43"/>
      <c r="M969" s="42"/>
      <c r="N969" s="42"/>
      <c r="O969" s="42"/>
      <c r="P969" s="42"/>
      <c r="Q969" s="42"/>
      <c r="R969" s="42"/>
      <c r="S969" s="42"/>
      <c r="T969" s="42"/>
      <c r="U969" s="42"/>
      <c r="V969" s="44"/>
      <c r="W969" s="46">
        <f>SUM('2.CAD NCCF'!W969,'3.USD NCCF'!W969,'4.EUR NCCF'!W969,'5.GBP NCCF'!W969,'6.Other(Incld) NCCF'!W969)</f>
        <v>0</v>
      </c>
      <c r="Y969"/>
    </row>
    <row r="970" spans="1:25" outlineLevel="1" x14ac:dyDescent="0.2">
      <c r="A970" s="318"/>
      <c r="B970" s="25"/>
      <c r="C970" s="24"/>
      <c r="D970" s="64"/>
      <c r="E970" s="64"/>
      <c r="F970" s="176" t="s">
        <v>28</v>
      </c>
      <c r="G970" s="190">
        <f>SUM('2.CAD NCCF'!G970,'3.USD NCCF'!G970,'4.EUR NCCF'!G970,'5.GBP NCCF'!G970,'6.Other(Incld) NCCF'!G970)</f>
        <v>0</v>
      </c>
      <c r="H970" s="191">
        <f>SUM('2.CAD NCCF'!H970,'3.USD NCCF'!H970,'4.EUR NCCF'!H970,'5.GBP NCCF'!H970,'6.Other(Incld) NCCF'!H970)</f>
        <v>0</v>
      </c>
      <c r="I970" s="42"/>
      <c r="J970" s="42"/>
      <c r="K970" s="42"/>
      <c r="L970" s="43"/>
      <c r="M970" s="42"/>
      <c r="N970" s="42"/>
      <c r="O970" s="42"/>
      <c r="P970" s="42"/>
      <c r="Q970" s="42"/>
      <c r="R970" s="42"/>
      <c r="S970" s="42"/>
      <c r="T970" s="42"/>
      <c r="U970" s="42"/>
      <c r="V970" s="44"/>
      <c r="W970" s="46">
        <f>SUM('2.CAD NCCF'!W970,'3.USD NCCF'!W970,'4.EUR NCCF'!W970,'5.GBP NCCF'!W970,'6.Other(Incld) NCCF'!W970)</f>
        <v>0</v>
      </c>
      <c r="Y970"/>
    </row>
    <row r="971" spans="1:25" outlineLevel="1" x14ac:dyDescent="0.2">
      <c r="A971" s="318"/>
      <c r="B971" s="25"/>
      <c r="C971" s="24"/>
      <c r="D971" s="64"/>
      <c r="E971" s="64"/>
      <c r="F971" s="176" t="s">
        <v>29</v>
      </c>
      <c r="G971" s="190">
        <f>SUM('2.CAD NCCF'!G971,'3.USD NCCF'!G971,'4.EUR NCCF'!G971,'5.GBP NCCF'!G971,'6.Other(Incld) NCCF'!G971)</f>
        <v>0</v>
      </c>
      <c r="H971" s="191">
        <f>SUM('2.CAD NCCF'!H971,'3.USD NCCF'!H971,'4.EUR NCCF'!H971,'5.GBP NCCF'!H971,'6.Other(Incld) NCCF'!H971)</f>
        <v>0</v>
      </c>
      <c r="I971" s="179">
        <f>SUM('2.CAD NCCF'!I971,'3.USD NCCF'!I971,'4.EUR NCCF'!I971,'5.GBP NCCF'!I971,'6.Other(Incld) NCCF'!I971)</f>
        <v>0</v>
      </c>
      <c r="J971" s="179">
        <f>SUM('2.CAD NCCF'!J971,'3.USD NCCF'!J971,'4.EUR NCCF'!J971,'5.GBP NCCF'!J971,'6.Other(Incld) NCCF'!J971)</f>
        <v>0</v>
      </c>
      <c r="K971" s="180">
        <f>SUM('2.CAD NCCF'!K971,'3.USD NCCF'!K971,'4.EUR NCCF'!K971,'5.GBP NCCF'!K971,'6.Other(Incld) NCCF'!K971)</f>
        <v>0</v>
      </c>
      <c r="L971" s="181">
        <f>SUM('2.CAD NCCF'!L971,'3.USD NCCF'!L971,'4.EUR NCCF'!L971,'5.GBP NCCF'!L971,'6.Other(Incld) NCCF'!L971)</f>
        <v>0</v>
      </c>
      <c r="M971" s="192">
        <f>SUM('2.CAD NCCF'!M971,'3.USD NCCF'!M971,'4.EUR NCCF'!M971,'5.GBP NCCF'!M971,'6.Other(Incld) NCCF'!M971)</f>
        <v>0</v>
      </c>
      <c r="N971" s="182">
        <f>SUM('2.CAD NCCF'!N971,'3.USD NCCF'!N971,'4.EUR NCCF'!N971,'5.GBP NCCF'!N971,'6.Other(Incld) NCCF'!N971)</f>
        <v>0</v>
      </c>
      <c r="O971" s="182">
        <f>SUM('2.CAD NCCF'!O971,'3.USD NCCF'!O971,'4.EUR NCCF'!O971,'5.GBP NCCF'!O971,'6.Other(Incld) NCCF'!O971)</f>
        <v>0</v>
      </c>
      <c r="P971" s="182">
        <f>SUM('2.CAD NCCF'!P971,'3.USD NCCF'!P971,'4.EUR NCCF'!P971,'5.GBP NCCF'!P971,'6.Other(Incld) NCCF'!P971)</f>
        <v>0</v>
      </c>
      <c r="Q971" s="182">
        <f>SUM('2.CAD NCCF'!Q971,'3.USD NCCF'!Q971,'4.EUR NCCF'!Q971,'5.GBP NCCF'!Q971,'6.Other(Incld) NCCF'!Q971)</f>
        <v>0</v>
      </c>
      <c r="R971" s="182">
        <f>SUM('2.CAD NCCF'!R971,'3.USD NCCF'!R971,'4.EUR NCCF'!R971,'5.GBP NCCF'!R971,'6.Other(Incld) NCCF'!R971)</f>
        <v>0</v>
      </c>
      <c r="S971" s="182">
        <f>SUM('2.CAD NCCF'!S971,'3.USD NCCF'!S971,'4.EUR NCCF'!S971,'5.GBP NCCF'!S971,'6.Other(Incld) NCCF'!S971)</f>
        <v>0</v>
      </c>
      <c r="T971" s="178">
        <f>SUM('2.CAD NCCF'!T971,'3.USD NCCF'!T971,'4.EUR NCCF'!T971,'5.GBP NCCF'!T971,'6.Other(Incld) NCCF'!T971)</f>
        <v>0</v>
      </c>
      <c r="U971" s="182">
        <f>SUM('2.CAD NCCF'!U971,'3.USD NCCF'!U971,'4.EUR NCCF'!U971,'5.GBP NCCF'!U971,'6.Other(Incld) NCCF'!U971)</f>
        <v>0</v>
      </c>
      <c r="V971" s="183">
        <f>SUM('2.CAD NCCF'!V971,'3.USD NCCF'!V971,'4.EUR NCCF'!V971,'5.GBP NCCF'!V971,'6.Other(Incld) NCCF'!V971)</f>
        <v>0</v>
      </c>
      <c r="W971" s="46">
        <f>SUM('2.CAD NCCF'!W971,'3.USD NCCF'!W971,'4.EUR NCCF'!W971,'5.GBP NCCF'!W971,'6.Other(Incld) NCCF'!W971)</f>
        <v>0</v>
      </c>
      <c r="Y971"/>
    </row>
    <row r="972" spans="1:25" outlineLevel="1" x14ac:dyDescent="0.2">
      <c r="A972" s="318"/>
      <c r="B972" s="25"/>
      <c r="C972" s="24"/>
      <c r="D972" s="64"/>
      <c r="E972" s="64"/>
      <c r="F972" s="176" t="s">
        <v>30</v>
      </c>
      <c r="G972" s="190">
        <f>SUM('2.CAD NCCF'!G972,'3.USD NCCF'!G972,'4.EUR NCCF'!G972,'5.GBP NCCF'!G972,'6.Other(Incld) NCCF'!G972)</f>
        <v>0</v>
      </c>
      <c r="H972" s="191">
        <f>SUM('2.CAD NCCF'!H972,'3.USD NCCF'!H972,'4.EUR NCCF'!H972,'5.GBP NCCF'!H972,'6.Other(Incld) NCCF'!H972)</f>
        <v>0</v>
      </c>
      <c r="I972" s="179">
        <f>SUM('2.CAD NCCF'!I972,'3.USD NCCF'!I972,'4.EUR NCCF'!I972,'5.GBP NCCF'!I972,'6.Other(Incld) NCCF'!I972)</f>
        <v>0</v>
      </c>
      <c r="J972" s="179">
        <f>SUM('2.CAD NCCF'!J972,'3.USD NCCF'!J972,'4.EUR NCCF'!J972,'5.GBP NCCF'!J972,'6.Other(Incld) NCCF'!J972)</f>
        <v>0</v>
      </c>
      <c r="K972" s="180">
        <f>SUM('2.CAD NCCF'!K972,'3.USD NCCF'!K972,'4.EUR NCCF'!K972,'5.GBP NCCF'!K972,'6.Other(Incld) NCCF'!K972)</f>
        <v>0</v>
      </c>
      <c r="L972" s="181">
        <f>SUM('2.CAD NCCF'!L972,'3.USD NCCF'!L972,'4.EUR NCCF'!L972,'5.GBP NCCF'!L972,'6.Other(Incld) NCCF'!L972)</f>
        <v>0</v>
      </c>
      <c r="M972" s="192">
        <f>SUM('2.CAD NCCF'!M972,'3.USD NCCF'!M972,'4.EUR NCCF'!M972,'5.GBP NCCF'!M972,'6.Other(Incld) NCCF'!M972)</f>
        <v>0</v>
      </c>
      <c r="N972" s="182">
        <f>SUM('2.CAD NCCF'!N972,'3.USD NCCF'!N972,'4.EUR NCCF'!N972,'5.GBP NCCF'!N972,'6.Other(Incld) NCCF'!N972)</f>
        <v>0</v>
      </c>
      <c r="O972" s="182">
        <f>SUM('2.CAD NCCF'!O972,'3.USD NCCF'!O972,'4.EUR NCCF'!O972,'5.GBP NCCF'!O972,'6.Other(Incld) NCCF'!O972)</f>
        <v>0</v>
      </c>
      <c r="P972" s="182">
        <f>SUM('2.CAD NCCF'!P972,'3.USD NCCF'!P972,'4.EUR NCCF'!P972,'5.GBP NCCF'!P972,'6.Other(Incld) NCCF'!P972)</f>
        <v>0</v>
      </c>
      <c r="Q972" s="182">
        <f>SUM('2.CAD NCCF'!Q972,'3.USD NCCF'!Q972,'4.EUR NCCF'!Q972,'5.GBP NCCF'!Q972,'6.Other(Incld) NCCF'!Q972)</f>
        <v>0</v>
      </c>
      <c r="R972" s="182">
        <f>SUM('2.CAD NCCF'!R972,'3.USD NCCF'!R972,'4.EUR NCCF'!R972,'5.GBP NCCF'!R972,'6.Other(Incld) NCCF'!R972)</f>
        <v>0</v>
      </c>
      <c r="S972" s="182">
        <f>SUM('2.CAD NCCF'!S972,'3.USD NCCF'!S972,'4.EUR NCCF'!S972,'5.GBP NCCF'!S972,'6.Other(Incld) NCCF'!S972)</f>
        <v>0</v>
      </c>
      <c r="T972" s="178">
        <f>SUM('2.CAD NCCF'!T972,'3.USD NCCF'!T972,'4.EUR NCCF'!T972,'5.GBP NCCF'!T972,'6.Other(Incld) NCCF'!T972)</f>
        <v>0</v>
      </c>
      <c r="U972" s="182">
        <f>SUM('2.CAD NCCF'!U972,'3.USD NCCF'!U972,'4.EUR NCCF'!U972,'5.GBP NCCF'!U972,'6.Other(Incld) NCCF'!U972)</f>
        <v>0</v>
      </c>
      <c r="V972" s="183">
        <f>SUM('2.CAD NCCF'!V972,'3.USD NCCF'!V972,'4.EUR NCCF'!V972,'5.GBP NCCF'!V972,'6.Other(Incld) NCCF'!V972)</f>
        <v>0</v>
      </c>
      <c r="W972" s="46">
        <f>SUM('2.CAD NCCF'!W972,'3.USD NCCF'!W972,'4.EUR NCCF'!W972,'5.GBP NCCF'!W972,'6.Other(Incld) NCCF'!W972)</f>
        <v>0</v>
      </c>
      <c r="Y972"/>
    </row>
    <row r="973" spans="1:25" x14ac:dyDescent="0.2">
      <c r="A973" s="318"/>
      <c r="B973" s="25"/>
      <c r="C973" s="24"/>
      <c r="D973" s="64"/>
      <c r="E973" s="24" t="s">
        <v>31</v>
      </c>
      <c r="F973" s="24"/>
      <c r="G973" s="69">
        <f t="shared" ref="G973:W973" si="218">SUBTOTAL(9,G974:G975)</f>
        <v>0</v>
      </c>
      <c r="H973" s="70">
        <f t="shared" si="218"/>
        <v>0</v>
      </c>
      <c r="I973" s="66">
        <f t="shared" si="218"/>
        <v>0</v>
      </c>
      <c r="J973" s="66">
        <f t="shared" si="218"/>
        <v>0</v>
      </c>
      <c r="K973" s="67">
        <f t="shared" si="218"/>
        <v>0</v>
      </c>
      <c r="L973" s="34">
        <f t="shared" si="218"/>
        <v>0</v>
      </c>
      <c r="M973" s="34">
        <f t="shared" si="218"/>
        <v>0</v>
      </c>
      <c r="N973" s="34">
        <f t="shared" si="218"/>
        <v>0</v>
      </c>
      <c r="O973" s="34">
        <f t="shared" si="218"/>
        <v>0</v>
      </c>
      <c r="P973" s="34">
        <f t="shared" si="218"/>
        <v>0</v>
      </c>
      <c r="Q973" s="34">
        <f t="shared" si="218"/>
        <v>0</v>
      </c>
      <c r="R973" s="34">
        <f t="shared" si="218"/>
        <v>0</v>
      </c>
      <c r="S973" s="34">
        <f t="shared" si="218"/>
        <v>0</v>
      </c>
      <c r="T973" s="34">
        <f t="shared" si="218"/>
        <v>0</v>
      </c>
      <c r="U973" s="34">
        <f t="shared" si="218"/>
        <v>0</v>
      </c>
      <c r="V973" s="34">
        <f t="shared" si="218"/>
        <v>0</v>
      </c>
      <c r="W973" s="33">
        <f t="shared" si="218"/>
        <v>0</v>
      </c>
      <c r="Y973"/>
    </row>
    <row r="974" spans="1:25" outlineLevel="1" x14ac:dyDescent="0.2">
      <c r="A974" s="318"/>
      <c r="B974" s="25"/>
      <c r="C974" s="24"/>
      <c r="D974" s="64"/>
      <c r="E974" s="64"/>
      <c r="F974" s="176" t="s">
        <v>32</v>
      </c>
      <c r="G974" s="190">
        <f>SUM('2.CAD NCCF'!G974,'3.USD NCCF'!G974,'4.EUR NCCF'!G974,'5.GBP NCCF'!G974,'6.Other(Incld) NCCF'!G974)</f>
        <v>0</v>
      </c>
      <c r="H974" s="66"/>
      <c r="I974" s="66"/>
      <c r="J974" s="66"/>
      <c r="K974" s="198"/>
      <c r="L974" s="34"/>
      <c r="M974" s="34"/>
      <c r="N974" s="34"/>
      <c r="O974" s="34"/>
      <c r="P974" s="34"/>
      <c r="Q974" s="34"/>
      <c r="R974" s="34"/>
      <c r="S974" s="34"/>
      <c r="T974" s="34"/>
      <c r="U974" s="34"/>
      <c r="V974" s="34"/>
      <c r="W974" s="46">
        <f>SUM('2.CAD NCCF'!W974,'3.USD NCCF'!W974,'4.EUR NCCF'!W974,'5.GBP NCCF'!W974,'6.Other(Incld) NCCF'!W974)</f>
        <v>0</v>
      </c>
      <c r="Y974"/>
    </row>
    <row r="975" spans="1:25" outlineLevel="1" x14ac:dyDescent="0.2">
      <c r="A975" s="318"/>
      <c r="B975" s="25"/>
      <c r="C975" s="24"/>
      <c r="D975" s="64"/>
      <c r="E975" s="64"/>
      <c r="F975" s="176" t="s">
        <v>33</v>
      </c>
      <c r="G975" s="190">
        <f>SUM('2.CAD NCCF'!G975,'3.USD NCCF'!G975,'4.EUR NCCF'!G975,'5.GBP NCCF'!G975,'6.Other(Incld) NCCF'!G975)</f>
        <v>0</v>
      </c>
      <c r="H975" s="191">
        <f>SUM('2.CAD NCCF'!H975,'3.USD NCCF'!H975,'4.EUR NCCF'!H975,'5.GBP NCCF'!H975,'6.Other(Incld) NCCF'!H975)</f>
        <v>0</v>
      </c>
      <c r="I975" s="179">
        <f>SUM('2.CAD NCCF'!I975,'3.USD NCCF'!I975,'4.EUR NCCF'!I975,'5.GBP NCCF'!I975,'6.Other(Incld) NCCF'!I975)</f>
        <v>0</v>
      </c>
      <c r="J975" s="179">
        <f>SUM('2.CAD NCCF'!J975,'3.USD NCCF'!J975,'4.EUR NCCF'!J975,'5.GBP NCCF'!J975,'6.Other(Incld) NCCF'!J975)</f>
        <v>0</v>
      </c>
      <c r="K975" s="180">
        <f>SUM('2.CAD NCCF'!K975,'3.USD NCCF'!K975,'4.EUR NCCF'!K975,'5.GBP NCCF'!K975,'6.Other(Incld) NCCF'!K975)</f>
        <v>0</v>
      </c>
      <c r="L975" s="181">
        <f>SUM('2.CAD NCCF'!L975,'3.USD NCCF'!L975,'4.EUR NCCF'!L975,'5.GBP NCCF'!L975,'6.Other(Incld) NCCF'!L975)</f>
        <v>0</v>
      </c>
      <c r="M975" s="192">
        <f>SUM('2.CAD NCCF'!M975,'3.USD NCCF'!M975,'4.EUR NCCF'!M975,'5.GBP NCCF'!M975,'6.Other(Incld) NCCF'!M975)</f>
        <v>0</v>
      </c>
      <c r="N975" s="182">
        <f>SUM('2.CAD NCCF'!N975,'3.USD NCCF'!N975,'4.EUR NCCF'!N975,'5.GBP NCCF'!N975,'6.Other(Incld) NCCF'!N975)</f>
        <v>0</v>
      </c>
      <c r="O975" s="182">
        <f>SUM('2.CAD NCCF'!O975,'3.USD NCCF'!O975,'4.EUR NCCF'!O975,'5.GBP NCCF'!O975,'6.Other(Incld) NCCF'!O975)</f>
        <v>0</v>
      </c>
      <c r="P975" s="182">
        <f>SUM('2.CAD NCCF'!P975,'3.USD NCCF'!P975,'4.EUR NCCF'!P975,'5.GBP NCCF'!P975,'6.Other(Incld) NCCF'!P975)</f>
        <v>0</v>
      </c>
      <c r="Q975" s="182">
        <f>SUM('2.CAD NCCF'!Q975,'3.USD NCCF'!Q975,'4.EUR NCCF'!Q975,'5.GBP NCCF'!Q975,'6.Other(Incld) NCCF'!Q975)</f>
        <v>0</v>
      </c>
      <c r="R975" s="182">
        <f>SUM('2.CAD NCCF'!R975,'3.USD NCCF'!R975,'4.EUR NCCF'!R975,'5.GBP NCCF'!R975,'6.Other(Incld) NCCF'!R975)</f>
        <v>0</v>
      </c>
      <c r="S975" s="182">
        <f>SUM('2.CAD NCCF'!S975,'3.USD NCCF'!S975,'4.EUR NCCF'!S975,'5.GBP NCCF'!S975,'6.Other(Incld) NCCF'!S975)</f>
        <v>0</v>
      </c>
      <c r="T975" s="178">
        <f>SUM('2.CAD NCCF'!T975,'3.USD NCCF'!T975,'4.EUR NCCF'!T975,'5.GBP NCCF'!T975,'6.Other(Incld) NCCF'!T975)</f>
        <v>0</v>
      </c>
      <c r="U975" s="182">
        <f>SUM('2.CAD NCCF'!U975,'3.USD NCCF'!U975,'4.EUR NCCF'!U975,'5.GBP NCCF'!U975,'6.Other(Incld) NCCF'!U975)</f>
        <v>0</v>
      </c>
      <c r="V975" s="183">
        <f>SUM('2.CAD NCCF'!V975,'3.USD NCCF'!V975,'4.EUR NCCF'!V975,'5.GBP NCCF'!V975,'6.Other(Incld) NCCF'!V975)</f>
        <v>0</v>
      </c>
      <c r="W975" s="46">
        <f>SUM('2.CAD NCCF'!W975,'3.USD NCCF'!W975,'4.EUR NCCF'!W975,'5.GBP NCCF'!W975,'6.Other(Incld) NCCF'!W975)</f>
        <v>0</v>
      </c>
      <c r="Y975"/>
    </row>
    <row r="976" spans="1:25" x14ac:dyDescent="0.2">
      <c r="A976" s="318"/>
      <c r="B976" s="25"/>
      <c r="C976" s="24"/>
      <c r="D976" s="64"/>
      <c r="E976" s="24" t="s">
        <v>34</v>
      </c>
      <c r="F976" s="24"/>
      <c r="G976" s="69">
        <f t="shared" ref="G976:W976" si="219">SUBTOTAL(9,G977:G978)</f>
        <v>0</v>
      </c>
      <c r="H976" s="70">
        <f t="shared" si="219"/>
        <v>0</v>
      </c>
      <c r="I976" s="66">
        <f t="shared" si="219"/>
        <v>0</v>
      </c>
      <c r="J976" s="66">
        <f t="shared" si="219"/>
        <v>0</v>
      </c>
      <c r="K976" s="67">
        <f t="shared" si="219"/>
        <v>0</v>
      </c>
      <c r="L976" s="34">
        <f t="shared" si="219"/>
        <v>0</v>
      </c>
      <c r="M976" s="34">
        <f t="shared" si="219"/>
        <v>0</v>
      </c>
      <c r="N976" s="34">
        <f t="shared" si="219"/>
        <v>0</v>
      </c>
      <c r="O976" s="34">
        <f t="shared" si="219"/>
        <v>0</v>
      </c>
      <c r="P976" s="34">
        <f t="shared" si="219"/>
        <v>0</v>
      </c>
      <c r="Q976" s="34">
        <f t="shared" si="219"/>
        <v>0</v>
      </c>
      <c r="R976" s="34">
        <f t="shared" si="219"/>
        <v>0</v>
      </c>
      <c r="S976" s="34">
        <f t="shared" si="219"/>
        <v>0</v>
      </c>
      <c r="T976" s="34">
        <f t="shared" si="219"/>
        <v>0</v>
      </c>
      <c r="U976" s="34">
        <f t="shared" si="219"/>
        <v>0</v>
      </c>
      <c r="V976" s="34">
        <f t="shared" si="219"/>
        <v>0</v>
      </c>
      <c r="W976" s="33">
        <f t="shared" si="219"/>
        <v>0</v>
      </c>
      <c r="Y976"/>
    </row>
    <row r="977" spans="1:25" outlineLevel="1" x14ac:dyDescent="0.2">
      <c r="A977" s="318"/>
      <c r="B977" s="25"/>
      <c r="C977" s="24"/>
      <c r="D977" s="64"/>
      <c r="E977" s="64"/>
      <c r="F977" s="176" t="s">
        <v>35</v>
      </c>
      <c r="G977" s="190">
        <f>SUM('2.CAD NCCF'!G977,'3.USD NCCF'!G977,'4.EUR NCCF'!G977,'5.GBP NCCF'!G977,'6.Other(Incld) NCCF'!G977)</f>
        <v>0</v>
      </c>
      <c r="H977" s="66"/>
      <c r="I977" s="66"/>
      <c r="J977" s="66"/>
      <c r="K977" s="198"/>
      <c r="L977" s="34"/>
      <c r="M977" s="34"/>
      <c r="N977" s="34"/>
      <c r="O977" s="34"/>
      <c r="P977" s="34"/>
      <c r="Q977" s="34"/>
      <c r="R977" s="34"/>
      <c r="S977" s="34"/>
      <c r="T977" s="34"/>
      <c r="U977" s="34"/>
      <c r="V977" s="34"/>
      <c r="W977" s="46">
        <f>SUM('2.CAD NCCF'!W977,'3.USD NCCF'!W977,'4.EUR NCCF'!W977,'5.GBP NCCF'!W977,'6.Other(Incld) NCCF'!W977)</f>
        <v>0</v>
      </c>
      <c r="Y977"/>
    </row>
    <row r="978" spans="1:25" outlineLevel="1" x14ac:dyDescent="0.2">
      <c r="A978" s="318"/>
      <c r="B978" s="25"/>
      <c r="C978" s="24"/>
      <c r="D978" s="64"/>
      <c r="E978" s="64"/>
      <c r="F978" s="176" t="s">
        <v>36</v>
      </c>
      <c r="G978" s="190">
        <f>SUM('2.CAD NCCF'!G978,'3.USD NCCF'!G978,'4.EUR NCCF'!G978,'5.GBP NCCF'!G978,'6.Other(Incld) NCCF'!G978)</f>
        <v>0</v>
      </c>
      <c r="H978" s="191">
        <f>SUM('2.CAD NCCF'!H978,'3.USD NCCF'!H978,'4.EUR NCCF'!H978,'5.GBP NCCF'!H978,'6.Other(Incld) NCCF'!H978)</f>
        <v>0</v>
      </c>
      <c r="I978" s="179">
        <f>SUM('2.CAD NCCF'!I978,'3.USD NCCF'!I978,'4.EUR NCCF'!I978,'5.GBP NCCF'!I978,'6.Other(Incld) NCCF'!I978)</f>
        <v>0</v>
      </c>
      <c r="J978" s="179">
        <f>SUM('2.CAD NCCF'!J978,'3.USD NCCF'!J978,'4.EUR NCCF'!J978,'5.GBP NCCF'!J978,'6.Other(Incld) NCCF'!J978)</f>
        <v>0</v>
      </c>
      <c r="K978" s="180">
        <f>SUM('2.CAD NCCF'!K978,'3.USD NCCF'!K978,'4.EUR NCCF'!K978,'5.GBP NCCF'!K978,'6.Other(Incld) NCCF'!K978)</f>
        <v>0</v>
      </c>
      <c r="L978" s="181">
        <f>SUM('2.CAD NCCF'!L978,'3.USD NCCF'!L978,'4.EUR NCCF'!L978,'5.GBP NCCF'!L978,'6.Other(Incld) NCCF'!L978)</f>
        <v>0</v>
      </c>
      <c r="M978" s="192">
        <f>SUM('2.CAD NCCF'!M978,'3.USD NCCF'!M978,'4.EUR NCCF'!M978,'5.GBP NCCF'!M978,'6.Other(Incld) NCCF'!M978)</f>
        <v>0</v>
      </c>
      <c r="N978" s="182">
        <f>SUM('2.CAD NCCF'!N978,'3.USD NCCF'!N978,'4.EUR NCCF'!N978,'5.GBP NCCF'!N978,'6.Other(Incld) NCCF'!N978)</f>
        <v>0</v>
      </c>
      <c r="O978" s="182">
        <f>SUM('2.CAD NCCF'!O978,'3.USD NCCF'!O978,'4.EUR NCCF'!O978,'5.GBP NCCF'!O978,'6.Other(Incld) NCCF'!O978)</f>
        <v>0</v>
      </c>
      <c r="P978" s="182">
        <f>SUM('2.CAD NCCF'!P978,'3.USD NCCF'!P978,'4.EUR NCCF'!P978,'5.GBP NCCF'!P978,'6.Other(Incld) NCCF'!P978)</f>
        <v>0</v>
      </c>
      <c r="Q978" s="182">
        <f>SUM('2.CAD NCCF'!Q978,'3.USD NCCF'!Q978,'4.EUR NCCF'!Q978,'5.GBP NCCF'!Q978,'6.Other(Incld) NCCF'!Q978)</f>
        <v>0</v>
      </c>
      <c r="R978" s="182">
        <f>SUM('2.CAD NCCF'!R978,'3.USD NCCF'!R978,'4.EUR NCCF'!R978,'5.GBP NCCF'!R978,'6.Other(Incld) NCCF'!R978)</f>
        <v>0</v>
      </c>
      <c r="S978" s="182">
        <f>SUM('2.CAD NCCF'!S978,'3.USD NCCF'!S978,'4.EUR NCCF'!S978,'5.GBP NCCF'!S978,'6.Other(Incld) NCCF'!S978)</f>
        <v>0</v>
      </c>
      <c r="T978" s="178">
        <f>SUM('2.CAD NCCF'!T978,'3.USD NCCF'!T978,'4.EUR NCCF'!T978,'5.GBP NCCF'!T978,'6.Other(Incld) NCCF'!T978)</f>
        <v>0</v>
      </c>
      <c r="U978" s="182">
        <f>SUM('2.CAD NCCF'!U978,'3.USD NCCF'!U978,'4.EUR NCCF'!U978,'5.GBP NCCF'!U978,'6.Other(Incld) NCCF'!U978)</f>
        <v>0</v>
      </c>
      <c r="V978" s="183">
        <f>SUM('2.CAD NCCF'!V978,'3.USD NCCF'!V978,'4.EUR NCCF'!V978,'5.GBP NCCF'!V978,'6.Other(Incld) NCCF'!V978)</f>
        <v>0</v>
      </c>
      <c r="W978" s="46">
        <f>SUM('2.CAD NCCF'!W978,'3.USD NCCF'!W978,'4.EUR NCCF'!W978,'5.GBP NCCF'!W978,'6.Other(Incld) NCCF'!W978)</f>
        <v>0</v>
      </c>
      <c r="Y978"/>
    </row>
    <row r="979" spans="1:25" x14ac:dyDescent="0.2">
      <c r="A979" s="318"/>
      <c r="B979" s="25"/>
      <c r="C979" s="24"/>
      <c r="D979" s="65" t="s">
        <v>37</v>
      </c>
      <c r="E979" s="64"/>
      <c r="F979" s="24"/>
      <c r="G979" s="69">
        <f t="shared" ref="G979:W979" si="220">SUBTOTAL(9,G980:G982)</f>
        <v>0</v>
      </c>
      <c r="H979" s="70">
        <f t="shared" si="220"/>
        <v>0</v>
      </c>
      <c r="I979" s="66">
        <f t="shared" si="220"/>
        <v>0</v>
      </c>
      <c r="J979" s="66">
        <f t="shared" si="220"/>
        <v>0</v>
      </c>
      <c r="K979" s="67">
        <f t="shared" si="220"/>
        <v>0</v>
      </c>
      <c r="L979" s="34">
        <f t="shared" si="220"/>
        <v>0</v>
      </c>
      <c r="M979" s="34">
        <f t="shared" si="220"/>
        <v>0</v>
      </c>
      <c r="N979" s="34">
        <f t="shared" si="220"/>
        <v>0</v>
      </c>
      <c r="O979" s="34">
        <f t="shared" si="220"/>
        <v>0</v>
      </c>
      <c r="P979" s="34">
        <f t="shared" si="220"/>
        <v>0</v>
      </c>
      <c r="Q979" s="34">
        <f t="shared" si="220"/>
        <v>0</v>
      </c>
      <c r="R979" s="34">
        <f t="shared" si="220"/>
        <v>0</v>
      </c>
      <c r="S979" s="34">
        <f t="shared" si="220"/>
        <v>0</v>
      </c>
      <c r="T979" s="34">
        <f t="shared" si="220"/>
        <v>0</v>
      </c>
      <c r="U979" s="34">
        <f t="shared" si="220"/>
        <v>0</v>
      </c>
      <c r="V979" s="34">
        <f t="shared" si="220"/>
        <v>0</v>
      </c>
      <c r="W979" s="33">
        <f t="shared" si="220"/>
        <v>0</v>
      </c>
      <c r="Y979"/>
    </row>
    <row r="980" spans="1:25" outlineLevel="1" x14ac:dyDescent="0.2">
      <c r="A980" s="318"/>
      <c r="B980" s="25"/>
      <c r="C980" s="24"/>
      <c r="D980" s="64"/>
      <c r="E980" s="64"/>
      <c r="F980" s="176" t="s">
        <v>38</v>
      </c>
      <c r="G980" s="190">
        <f>SUM('2.CAD NCCF'!G980,'3.USD NCCF'!G980,'4.EUR NCCF'!G980,'5.GBP NCCF'!G980,'6.Other(Incld) NCCF'!G980)</f>
        <v>0</v>
      </c>
      <c r="H980" s="191">
        <f>SUM('2.CAD NCCF'!H980,'3.USD NCCF'!H980,'4.EUR NCCF'!H980,'5.GBP NCCF'!H980,'6.Other(Incld) NCCF'!H980)</f>
        <v>0</v>
      </c>
      <c r="I980" s="179">
        <f>SUM('2.CAD NCCF'!I980,'3.USD NCCF'!I980,'4.EUR NCCF'!I980,'5.GBP NCCF'!I980,'6.Other(Incld) NCCF'!I980)</f>
        <v>0</v>
      </c>
      <c r="J980" s="179">
        <f>SUM('2.CAD NCCF'!J980,'3.USD NCCF'!J980,'4.EUR NCCF'!J980,'5.GBP NCCF'!J980,'6.Other(Incld) NCCF'!J980)</f>
        <v>0</v>
      </c>
      <c r="K980" s="180">
        <f>SUM('2.CAD NCCF'!K980,'3.USD NCCF'!K980,'4.EUR NCCF'!K980,'5.GBP NCCF'!K980,'6.Other(Incld) NCCF'!K980)</f>
        <v>0</v>
      </c>
      <c r="L980" s="181">
        <f>SUM('2.CAD NCCF'!L980,'3.USD NCCF'!L980,'4.EUR NCCF'!L980,'5.GBP NCCF'!L980,'6.Other(Incld) NCCF'!L980)</f>
        <v>0</v>
      </c>
      <c r="M980" s="192">
        <f>SUM('2.CAD NCCF'!M980,'3.USD NCCF'!M980,'4.EUR NCCF'!M980,'5.GBP NCCF'!M980,'6.Other(Incld) NCCF'!M980)</f>
        <v>0</v>
      </c>
      <c r="N980" s="182">
        <f>SUM('2.CAD NCCF'!N980,'3.USD NCCF'!N980,'4.EUR NCCF'!N980,'5.GBP NCCF'!N980,'6.Other(Incld) NCCF'!N980)</f>
        <v>0</v>
      </c>
      <c r="O980" s="182">
        <f>SUM('2.CAD NCCF'!O980,'3.USD NCCF'!O980,'4.EUR NCCF'!O980,'5.GBP NCCF'!O980,'6.Other(Incld) NCCF'!O980)</f>
        <v>0</v>
      </c>
      <c r="P980" s="182">
        <f>SUM('2.CAD NCCF'!P980,'3.USD NCCF'!P980,'4.EUR NCCF'!P980,'5.GBP NCCF'!P980,'6.Other(Incld) NCCF'!P980)</f>
        <v>0</v>
      </c>
      <c r="Q980" s="182">
        <f>SUM('2.CAD NCCF'!Q980,'3.USD NCCF'!Q980,'4.EUR NCCF'!Q980,'5.GBP NCCF'!Q980,'6.Other(Incld) NCCF'!Q980)</f>
        <v>0</v>
      </c>
      <c r="R980" s="182">
        <f>SUM('2.CAD NCCF'!R980,'3.USD NCCF'!R980,'4.EUR NCCF'!R980,'5.GBP NCCF'!R980,'6.Other(Incld) NCCF'!R980)</f>
        <v>0</v>
      </c>
      <c r="S980" s="182">
        <f>SUM('2.CAD NCCF'!S980,'3.USD NCCF'!S980,'4.EUR NCCF'!S980,'5.GBP NCCF'!S980,'6.Other(Incld) NCCF'!S980)</f>
        <v>0</v>
      </c>
      <c r="T980" s="178">
        <f>SUM('2.CAD NCCF'!T980,'3.USD NCCF'!T980,'4.EUR NCCF'!T980,'5.GBP NCCF'!T980,'6.Other(Incld) NCCF'!T980)</f>
        <v>0</v>
      </c>
      <c r="U980" s="182">
        <f>SUM('2.CAD NCCF'!U980,'3.USD NCCF'!U980,'4.EUR NCCF'!U980,'5.GBP NCCF'!U980,'6.Other(Incld) NCCF'!U980)</f>
        <v>0</v>
      </c>
      <c r="V980" s="183">
        <f>SUM('2.CAD NCCF'!V980,'3.USD NCCF'!V980,'4.EUR NCCF'!V980,'5.GBP NCCF'!V980,'6.Other(Incld) NCCF'!V980)</f>
        <v>0</v>
      </c>
      <c r="W980" s="46">
        <f>SUM('2.CAD NCCF'!W980,'3.USD NCCF'!W980,'4.EUR NCCF'!W980,'5.GBP NCCF'!W980,'6.Other(Incld) NCCF'!W980)</f>
        <v>0</v>
      </c>
      <c r="Y980"/>
    </row>
    <row r="981" spans="1:25" outlineLevel="1" x14ac:dyDescent="0.2">
      <c r="A981" s="318"/>
      <c r="B981" s="25"/>
      <c r="C981" s="24"/>
      <c r="D981" s="64"/>
      <c r="E981" s="64"/>
      <c r="F981" s="176" t="s">
        <v>39</v>
      </c>
      <c r="G981" s="190">
        <f>SUM('2.CAD NCCF'!G981,'3.USD NCCF'!G981,'4.EUR NCCF'!G981,'5.GBP NCCF'!G981,'6.Other(Incld) NCCF'!G981)</f>
        <v>0</v>
      </c>
      <c r="H981" s="191">
        <f>SUM('2.CAD NCCF'!H981,'3.USD NCCF'!H981,'4.EUR NCCF'!H981,'5.GBP NCCF'!H981,'6.Other(Incld) NCCF'!H981)</f>
        <v>0</v>
      </c>
      <c r="I981" s="179">
        <f>SUM('2.CAD NCCF'!I981,'3.USD NCCF'!I981,'4.EUR NCCF'!I981,'5.GBP NCCF'!I981,'6.Other(Incld) NCCF'!I981)</f>
        <v>0</v>
      </c>
      <c r="J981" s="179">
        <f>SUM('2.CAD NCCF'!J981,'3.USD NCCF'!J981,'4.EUR NCCF'!J981,'5.GBP NCCF'!J981,'6.Other(Incld) NCCF'!J981)</f>
        <v>0</v>
      </c>
      <c r="K981" s="180">
        <f>SUM('2.CAD NCCF'!K981,'3.USD NCCF'!K981,'4.EUR NCCF'!K981,'5.GBP NCCF'!K981,'6.Other(Incld) NCCF'!K981)</f>
        <v>0</v>
      </c>
      <c r="L981" s="181">
        <f>SUM('2.CAD NCCF'!L981,'3.USD NCCF'!L981,'4.EUR NCCF'!L981,'5.GBP NCCF'!L981,'6.Other(Incld) NCCF'!L981)</f>
        <v>0</v>
      </c>
      <c r="M981" s="192">
        <f>SUM('2.CAD NCCF'!M981,'3.USD NCCF'!M981,'4.EUR NCCF'!M981,'5.GBP NCCF'!M981,'6.Other(Incld) NCCF'!M981)</f>
        <v>0</v>
      </c>
      <c r="N981" s="182">
        <f>SUM('2.CAD NCCF'!N981,'3.USD NCCF'!N981,'4.EUR NCCF'!N981,'5.GBP NCCF'!N981,'6.Other(Incld) NCCF'!N981)</f>
        <v>0</v>
      </c>
      <c r="O981" s="182">
        <f>SUM('2.CAD NCCF'!O981,'3.USD NCCF'!O981,'4.EUR NCCF'!O981,'5.GBP NCCF'!O981,'6.Other(Incld) NCCF'!O981)</f>
        <v>0</v>
      </c>
      <c r="P981" s="182">
        <f>SUM('2.CAD NCCF'!P981,'3.USD NCCF'!P981,'4.EUR NCCF'!P981,'5.GBP NCCF'!P981,'6.Other(Incld) NCCF'!P981)</f>
        <v>0</v>
      </c>
      <c r="Q981" s="182">
        <f>SUM('2.CAD NCCF'!Q981,'3.USD NCCF'!Q981,'4.EUR NCCF'!Q981,'5.GBP NCCF'!Q981,'6.Other(Incld) NCCF'!Q981)</f>
        <v>0</v>
      </c>
      <c r="R981" s="182">
        <f>SUM('2.CAD NCCF'!R981,'3.USD NCCF'!R981,'4.EUR NCCF'!R981,'5.GBP NCCF'!R981,'6.Other(Incld) NCCF'!R981)</f>
        <v>0</v>
      </c>
      <c r="S981" s="182">
        <f>SUM('2.CAD NCCF'!S981,'3.USD NCCF'!S981,'4.EUR NCCF'!S981,'5.GBP NCCF'!S981,'6.Other(Incld) NCCF'!S981)</f>
        <v>0</v>
      </c>
      <c r="T981" s="178">
        <f>SUM('2.CAD NCCF'!T981,'3.USD NCCF'!T981,'4.EUR NCCF'!T981,'5.GBP NCCF'!T981,'6.Other(Incld) NCCF'!T981)</f>
        <v>0</v>
      </c>
      <c r="U981" s="182">
        <f>SUM('2.CAD NCCF'!U981,'3.USD NCCF'!U981,'4.EUR NCCF'!U981,'5.GBP NCCF'!U981,'6.Other(Incld) NCCF'!U981)</f>
        <v>0</v>
      </c>
      <c r="V981" s="183">
        <f>SUM('2.CAD NCCF'!V981,'3.USD NCCF'!V981,'4.EUR NCCF'!V981,'5.GBP NCCF'!V981,'6.Other(Incld) NCCF'!V981)</f>
        <v>0</v>
      </c>
      <c r="W981" s="46">
        <f>SUM('2.CAD NCCF'!W981,'3.USD NCCF'!W981,'4.EUR NCCF'!W981,'5.GBP NCCF'!W981,'6.Other(Incld) NCCF'!W981)</f>
        <v>0</v>
      </c>
      <c r="Y981"/>
    </row>
    <row r="982" spans="1:25" outlineLevel="1" x14ac:dyDescent="0.2">
      <c r="A982" s="318"/>
      <c r="B982" s="25"/>
      <c r="C982" s="24"/>
      <c r="D982" s="64"/>
      <c r="E982" s="64"/>
      <c r="F982" s="176" t="s">
        <v>40</v>
      </c>
      <c r="G982" s="190">
        <f>SUM('2.CAD NCCF'!G982,'3.USD NCCF'!G982,'4.EUR NCCF'!G982,'5.GBP NCCF'!G982,'6.Other(Incld) NCCF'!G982)</f>
        <v>0</v>
      </c>
      <c r="H982" s="42"/>
      <c r="I982" s="42"/>
      <c r="J982" s="42"/>
      <c r="K982" s="42"/>
      <c r="L982" s="43"/>
      <c r="M982" s="42"/>
      <c r="N982" s="42"/>
      <c r="O982" s="42"/>
      <c r="P982" s="42"/>
      <c r="Q982" s="42"/>
      <c r="R982" s="42"/>
      <c r="S982" s="42"/>
      <c r="T982" s="42"/>
      <c r="U982" s="42"/>
      <c r="V982" s="44"/>
      <c r="W982" s="46">
        <f>SUM('2.CAD NCCF'!W982,'3.USD NCCF'!W982,'4.EUR NCCF'!W982,'5.GBP NCCF'!W982,'6.Other(Incld) NCCF'!W982)</f>
        <v>0</v>
      </c>
      <c r="Y982"/>
    </row>
    <row r="983" spans="1:25" x14ac:dyDescent="0.2">
      <c r="A983" s="318"/>
      <c r="B983" s="25"/>
      <c r="C983" s="24"/>
      <c r="D983" s="23" t="s">
        <v>41</v>
      </c>
      <c r="E983" s="64"/>
      <c r="F983" s="24"/>
      <c r="G983" s="69">
        <f t="shared" ref="G983:W983" si="221">SUBTOTAL(9,G984:G986)</f>
        <v>0</v>
      </c>
      <c r="H983" s="70">
        <f t="shared" si="221"/>
        <v>0</v>
      </c>
      <c r="I983" s="66">
        <f t="shared" si="221"/>
        <v>0</v>
      </c>
      <c r="J983" s="66">
        <f t="shared" si="221"/>
        <v>0</v>
      </c>
      <c r="K983" s="67">
        <f t="shared" si="221"/>
        <v>0</v>
      </c>
      <c r="L983" s="34">
        <f t="shared" si="221"/>
        <v>0</v>
      </c>
      <c r="M983" s="34">
        <f t="shared" si="221"/>
        <v>0</v>
      </c>
      <c r="N983" s="34">
        <f t="shared" si="221"/>
        <v>0</v>
      </c>
      <c r="O983" s="34">
        <f t="shared" si="221"/>
        <v>0</v>
      </c>
      <c r="P983" s="34">
        <f t="shared" si="221"/>
        <v>0</v>
      </c>
      <c r="Q983" s="34">
        <f t="shared" si="221"/>
        <v>0</v>
      </c>
      <c r="R983" s="34">
        <f t="shared" si="221"/>
        <v>0</v>
      </c>
      <c r="S983" s="34">
        <f t="shared" si="221"/>
        <v>0</v>
      </c>
      <c r="T983" s="34">
        <f t="shared" si="221"/>
        <v>0</v>
      </c>
      <c r="U983" s="34">
        <f t="shared" si="221"/>
        <v>0</v>
      </c>
      <c r="V983" s="34">
        <f t="shared" si="221"/>
        <v>0</v>
      </c>
      <c r="W983" s="33">
        <f t="shared" si="221"/>
        <v>0</v>
      </c>
      <c r="Y983"/>
    </row>
    <row r="984" spans="1:25" outlineLevel="1" x14ac:dyDescent="0.2">
      <c r="A984" s="318"/>
      <c r="B984" s="25"/>
      <c r="C984" s="24"/>
      <c r="D984" s="24"/>
      <c r="E984" s="64"/>
      <c r="F984" s="176" t="s">
        <v>42</v>
      </c>
      <c r="G984" s="190">
        <f>SUM('2.CAD NCCF'!G984,'3.USD NCCF'!G984,'4.EUR NCCF'!G984,'5.GBP NCCF'!G984,'6.Other(Incld) NCCF'!G984)</f>
        <v>0</v>
      </c>
      <c r="H984" s="191">
        <f>SUM('2.CAD NCCF'!H984,'3.USD NCCF'!H984,'4.EUR NCCF'!H984,'5.GBP NCCF'!H984,'6.Other(Incld) NCCF'!H984)</f>
        <v>0</v>
      </c>
      <c r="I984" s="179">
        <f>SUM('2.CAD NCCF'!I984,'3.USD NCCF'!I984,'4.EUR NCCF'!I984,'5.GBP NCCF'!I984,'6.Other(Incld) NCCF'!I984)</f>
        <v>0</v>
      </c>
      <c r="J984" s="179">
        <f>SUM('2.CAD NCCF'!J984,'3.USD NCCF'!J984,'4.EUR NCCF'!J984,'5.GBP NCCF'!J984,'6.Other(Incld) NCCF'!J984)</f>
        <v>0</v>
      </c>
      <c r="K984" s="180">
        <f>SUM('2.CAD NCCF'!K984,'3.USD NCCF'!K984,'4.EUR NCCF'!K984,'5.GBP NCCF'!K984,'6.Other(Incld) NCCF'!K984)</f>
        <v>0</v>
      </c>
      <c r="L984" s="181">
        <f>SUM('2.CAD NCCF'!L984,'3.USD NCCF'!L984,'4.EUR NCCF'!L984,'5.GBP NCCF'!L984,'6.Other(Incld) NCCF'!L984)</f>
        <v>0</v>
      </c>
      <c r="M984" s="192">
        <f>SUM('2.CAD NCCF'!M984,'3.USD NCCF'!M984,'4.EUR NCCF'!M984,'5.GBP NCCF'!M984,'6.Other(Incld) NCCF'!M984)</f>
        <v>0</v>
      </c>
      <c r="N984" s="182">
        <f>SUM('2.CAD NCCF'!N984,'3.USD NCCF'!N984,'4.EUR NCCF'!N984,'5.GBP NCCF'!N984,'6.Other(Incld) NCCF'!N984)</f>
        <v>0</v>
      </c>
      <c r="O984" s="182">
        <f>SUM('2.CAD NCCF'!O984,'3.USD NCCF'!O984,'4.EUR NCCF'!O984,'5.GBP NCCF'!O984,'6.Other(Incld) NCCF'!O984)</f>
        <v>0</v>
      </c>
      <c r="P984" s="182">
        <f>SUM('2.CAD NCCF'!P984,'3.USD NCCF'!P984,'4.EUR NCCF'!P984,'5.GBP NCCF'!P984,'6.Other(Incld) NCCF'!P984)</f>
        <v>0</v>
      </c>
      <c r="Q984" s="182">
        <f>SUM('2.CAD NCCF'!Q984,'3.USD NCCF'!Q984,'4.EUR NCCF'!Q984,'5.GBP NCCF'!Q984,'6.Other(Incld) NCCF'!Q984)</f>
        <v>0</v>
      </c>
      <c r="R984" s="182">
        <f>SUM('2.CAD NCCF'!R984,'3.USD NCCF'!R984,'4.EUR NCCF'!R984,'5.GBP NCCF'!R984,'6.Other(Incld) NCCF'!R984)</f>
        <v>0</v>
      </c>
      <c r="S984" s="182">
        <f>SUM('2.CAD NCCF'!S984,'3.USD NCCF'!S984,'4.EUR NCCF'!S984,'5.GBP NCCF'!S984,'6.Other(Incld) NCCF'!S984)</f>
        <v>0</v>
      </c>
      <c r="T984" s="178">
        <f>SUM('2.CAD NCCF'!T984,'3.USD NCCF'!T984,'4.EUR NCCF'!T984,'5.GBP NCCF'!T984,'6.Other(Incld) NCCF'!T984)</f>
        <v>0</v>
      </c>
      <c r="U984" s="182">
        <f>SUM('2.CAD NCCF'!U984,'3.USD NCCF'!U984,'4.EUR NCCF'!U984,'5.GBP NCCF'!U984,'6.Other(Incld) NCCF'!U984)</f>
        <v>0</v>
      </c>
      <c r="V984" s="183">
        <f>SUM('2.CAD NCCF'!V984,'3.USD NCCF'!V984,'4.EUR NCCF'!V984,'5.GBP NCCF'!V984,'6.Other(Incld) NCCF'!V984)</f>
        <v>0</v>
      </c>
      <c r="W984" s="46">
        <f>SUM('2.CAD NCCF'!W984,'3.USD NCCF'!W984,'4.EUR NCCF'!W984,'5.GBP NCCF'!W984,'6.Other(Incld) NCCF'!W984)</f>
        <v>0</v>
      </c>
      <c r="Y984"/>
    </row>
    <row r="985" spans="1:25" outlineLevel="1" x14ac:dyDescent="0.2">
      <c r="A985" s="318"/>
      <c r="B985" s="25"/>
      <c r="C985" s="24"/>
      <c r="D985" s="64"/>
      <c r="E985" s="64"/>
      <c r="F985" s="176" t="s">
        <v>43</v>
      </c>
      <c r="G985" s="190">
        <f>SUM('2.CAD NCCF'!G985,'3.USD NCCF'!G985,'4.EUR NCCF'!G985,'5.GBP NCCF'!G985,'6.Other(Incld) NCCF'!G985)</f>
        <v>0</v>
      </c>
      <c r="H985" s="191">
        <f>SUM('2.CAD NCCF'!H985,'3.USD NCCF'!H985,'4.EUR NCCF'!H985,'5.GBP NCCF'!H985,'6.Other(Incld) NCCF'!H985)</f>
        <v>0</v>
      </c>
      <c r="I985" s="179">
        <f>SUM('2.CAD NCCF'!I985,'3.USD NCCF'!I985,'4.EUR NCCF'!I985,'5.GBP NCCF'!I985,'6.Other(Incld) NCCF'!I985)</f>
        <v>0</v>
      </c>
      <c r="J985" s="179">
        <f>SUM('2.CAD NCCF'!J985,'3.USD NCCF'!J985,'4.EUR NCCF'!J985,'5.GBP NCCF'!J985,'6.Other(Incld) NCCF'!J985)</f>
        <v>0</v>
      </c>
      <c r="K985" s="180">
        <f>SUM('2.CAD NCCF'!K985,'3.USD NCCF'!K985,'4.EUR NCCF'!K985,'5.GBP NCCF'!K985,'6.Other(Incld) NCCF'!K985)</f>
        <v>0</v>
      </c>
      <c r="L985" s="181">
        <f>SUM('2.CAD NCCF'!L985,'3.USD NCCF'!L985,'4.EUR NCCF'!L985,'5.GBP NCCF'!L985,'6.Other(Incld) NCCF'!L985)</f>
        <v>0</v>
      </c>
      <c r="M985" s="192">
        <f>SUM('2.CAD NCCF'!M985,'3.USD NCCF'!M985,'4.EUR NCCF'!M985,'5.GBP NCCF'!M985,'6.Other(Incld) NCCF'!M985)</f>
        <v>0</v>
      </c>
      <c r="N985" s="182">
        <f>SUM('2.CAD NCCF'!N985,'3.USD NCCF'!N985,'4.EUR NCCF'!N985,'5.GBP NCCF'!N985,'6.Other(Incld) NCCF'!N985)</f>
        <v>0</v>
      </c>
      <c r="O985" s="182">
        <f>SUM('2.CAD NCCF'!O985,'3.USD NCCF'!O985,'4.EUR NCCF'!O985,'5.GBP NCCF'!O985,'6.Other(Incld) NCCF'!O985)</f>
        <v>0</v>
      </c>
      <c r="P985" s="182">
        <f>SUM('2.CAD NCCF'!P985,'3.USD NCCF'!P985,'4.EUR NCCF'!P985,'5.GBP NCCF'!P985,'6.Other(Incld) NCCF'!P985)</f>
        <v>0</v>
      </c>
      <c r="Q985" s="182">
        <f>SUM('2.CAD NCCF'!Q985,'3.USD NCCF'!Q985,'4.EUR NCCF'!Q985,'5.GBP NCCF'!Q985,'6.Other(Incld) NCCF'!Q985)</f>
        <v>0</v>
      </c>
      <c r="R985" s="182">
        <f>SUM('2.CAD NCCF'!R985,'3.USD NCCF'!R985,'4.EUR NCCF'!R985,'5.GBP NCCF'!R985,'6.Other(Incld) NCCF'!R985)</f>
        <v>0</v>
      </c>
      <c r="S985" s="182">
        <f>SUM('2.CAD NCCF'!S985,'3.USD NCCF'!S985,'4.EUR NCCF'!S985,'5.GBP NCCF'!S985,'6.Other(Incld) NCCF'!S985)</f>
        <v>0</v>
      </c>
      <c r="T985" s="178">
        <f>SUM('2.CAD NCCF'!T985,'3.USD NCCF'!T985,'4.EUR NCCF'!T985,'5.GBP NCCF'!T985,'6.Other(Incld) NCCF'!T985)</f>
        <v>0</v>
      </c>
      <c r="U985" s="182">
        <f>SUM('2.CAD NCCF'!U985,'3.USD NCCF'!U985,'4.EUR NCCF'!U985,'5.GBP NCCF'!U985,'6.Other(Incld) NCCF'!U985)</f>
        <v>0</v>
      </c>
      <c r="V985" s="183">
        <f>SUM('2.CAD NCCF'!V985,'3.USD NCCF'!V985,'4.EUR NCCF'!V985,'5.GBP NCCF'!V985,'6.Other(Incld) NCCF'!V985)</f>
        <v>0</v>
      </c>
      <c r="W985" s="46">
        <f>SUM('2.CAD NCCF'!W985,'3.USD NCCF'!W985,'4.EUR NCCF'!W985,'5.GBP NCCF'!W985,'6.Other(Incld) NCCF'!W985)</f>
        <v>0</v>
      </c>
      <c r="Y985"/>
    </row>
    <row r="986" spans="1:25" outlineLevel="1" x14ac:dyDescent="0.2">
      <c r="A986" s="318"/>
      <c r="B986" s="25"/>
      <c r="C986" s="24"/>
      <c r="D986" s="23"/>
      <c r="E986" s="64"/>
      <c r="F986" s="176" t="s">
        <v>44</v>
      </c>
      <c r="G986" s="190">
        <f>SUM('2.CAD NCCF'!G986,'3.USD NCCF'!G986,'4.EUR NCCF'!G986,'5.GBP NCCF'!G986,'6.Other(Incld) NCCF'!G986)</f>
        <v>0</v>
      </c>
      <c r="H986" s="77"/>
      <c r="I986" s="77"/>
      <c r="J986" s="77"/>
      <c r="K986" s="77"/>
      <c r="L986" s="43"/>
      <c r="M986" s="42"/>
      <c r="N986" s="42"/>
      <c r="O986" s="42"/>
      <c r="P986" s="42"/>
      <c r="Q986" s="42"/>
      <c r="R986" s="42"/>
      <c r="S986" s="42"/>
      <c r="T986" s="42"/>
      <c r="U986" s="42"/>
      <c r="V986" s="44"/>
      <c r="W986" s="46">
        <f>SUM('2.CAD NCCF'!W986,'3.USD NCCF'!W986,'4.EUR NCCF'!W986,'5.GBP NCCF'!W986,'6.Other(Incld) NCCF'!W986)</f>
        <v>0</v>
      </c>
      <c r="Y986"/>
    </row>
    <row r="987" spans="1:25" x14ac:dyDescent="0.2">
      <c r="A987" s="318"/>
      <c r="B987" s="25"/>
      <c r="C987" s="24"/>
      <c r="D987" s="23" t="s">
        <v>45</v>
      </c>
      <c r="E987" s="64"/>
      <c r="F987" s="64"/>
      <c r="G987" s="69">
        <f t="shared" ref="G987:W987" si="222">SUBTOTAL(9,G988:G989)</f>
        <v>0</v>
      </c>
      <c r="H987" s="70">
        <f t="shared" si="222"/>
        <v>0</v>
      </c>
      <c r="I987" s="66">
        <f t="shared" si="222"/>
        <v>0</v>
      </c>
      <c r="J987" s="66">
        <f t="shared" si="222"/>
        <v>0</v>
      </c>
      <c r="K987" s="67">
        <f t="shared" si="222"/>
        <v>0</v>
      </c>
      <c r="L987" s="34">
        <f t="shared" si="222"/>
        <v>0</v>
      </c>
      <c r="M987" s="34">
        <f t="shared" si="222"/>
        <v>0</v>
      </c>
      <c r="N987" s="34">
        <f t="shared" si="222"/>
        <v>0</v>
      </c>
      <c r="O987" s="34">
        <f t="shared" si="222"/>
        <v>0</v>
      </c>
      <c r="P987" s="34">
        <f t="shared" si="222"/>
        <v>0</v>
      </c>
      <c r="Q987" s="34">
        <f t="shared" si="222"/>
        <v>0</v>
      </c>
      <c r="R987" s="34">
        <f t="shared" si="222"/>
        <v>0</v>
      </c>
      <c r="S987" s="34">
        <f t="shared" si="222"/>
        <v>0</v>
      </c>
      <c r="T987" s="34">
        <f t="shared" si="222"/>
        <v>0</v>
      </c>
      <c r="U987" s="34">
        <f t="shared" si="222"/>
        <v>0</v>
      </c>
      <c r="V987" s="34">
        <f t="shared" si="222"/>
        <v>0</v>
      </c>
      <c r="W987" s="33">
        <f t="shared" si="222"/>
        <v>0</v>
      </c>
      <c r="Y987"/>
    </row>
    <row r="988" spans="1:25" outlineLevel="1" x14ac:dyDescent="0.2">
      <c r="A988" s="318"/>
      <c r="B988" s="25"/>
      <c r="C988" s="24"/>
      <c r="D988" s="24"/>
      <c r="E988" s="64"/>
      <c r="F988" s="176" t="s">
        <v>46</v>
      </c>
      <c r="G988" s="190">
        <f>SUM('2.CAD NCCF'!G988,'3.USD NCCF'!G988,'4.EUR NCCF'!G988,'5.GBP NCCF'!G988,'6.Other(Incld) NCCF'!G988)</f>
        <v>0</v>
      </c>
      <c r="H988" s="191">
        <f>SUM('2.CAD NCCF'!H988,'3.USD NCCF'!H988,'4.EUR NCCF'!H988,'5.GBP NCCF'!H988,'6.Other(Incld) NCCF'!H988)</f>
        <v>0</v>
      </c>
      <c r="I988" s="179">
        <f>SUM('2.CAD NCCF'!I988,'3.USD NCCF'!I988,'4.EUR NCCF'!I988,'5.GBP NCCF'!I988,'6.Other(Incld) NCCF'!I988)</f>
        <v>0</v>
      </c>
      <c r="J988" s="179">
        <f>SUM('2.CAD NCCF'!J988,'3.USD NCCF'!J988,'4.EUR NCCF'!J988,'5.GBP NCCF'!J988,'6.Other(Incld) NCCF'!J988)</f>
        <v>0</v>
      </c>
      <c r="K988" s="180">
        <f>SUM('2.CAD NCCF'!K988,'3.USD NCCF'!K988,'4.EUR NCCF'!K988,'5.GBP NCCF'!K988,'6.Other(Incld) NCCF'!K988)</f>
        <v>0</v>
      </c>
      <c r="L988" s="181">
        <f>SUM('2.CAD NCCF'!L988,'3.USD NCCF'!L988,'4.EUR NCCF'!L988,'5.GBP NCCF'!L988,'6.Other(Incld) NCCF'!L988)</f>
        <v>0</v>
      </c>
      <c r="M988" s="192">
        <f>SUM('2.CAD NCCF'!M988,'3.USD NCCF'!M988,'4.EUR NCCF'!M988,'5.GBP NCCF'!M988,'6.Other(Incld) NCCF'!M988)</f>
        <v>0</v>
      </c>
      <c r="N988" s="182">
        <f>SUM('2.CAD NCCF'!N988,'3.USD NCCF'!N988,'4.EUR NCCF'!N988,'5.GBP NCCF'!N988,'6.Other(Incld) NCCF'!N988)</f>
        <v>0</v>
      </c>
      <c r="O988" s="182">
        <f>SUM('2.CAD NCCF'!O988,'3.USD NCCF'!O988,'4.EUR NCCF'!O988,'5.GBP NCCF'!O988,'6.Other(Incld) NCCF'!O988)</f>
        <v>0</v>
      </c>
      <c r="P988" s="182">
        <f>SUM('2.CAD NCCF'!P988,'3.USD NCCF'!P988,'4.EUR NCCF'!P988,'5.GBP NCCF'!P988,'6.Other(Incld) NCCF'!P988)</f>
        <v>0</v>
      </c>
      <c r="Q988" s="182">
        <f>SUM('2.CAD NCCF'!Q988,'3.USD NCCF'!Q988,'4.EUR NCCF'!Q988,'5.GBP NCCF'!Q988,'6.Other(Incld) NCCF'!Q988)</f>
        <v>0</v>
      </c>
      <c r="R988" s="182">
        <f>SUM('2.CAD NCCF'!R988,'3.USD NCCF'!R988,'4.EUR NCCF'!R988,'5.GBP NCCF'!R988,'6.Other(Incld) NCCF'!R988)</f>
        <v>0</v>
      </c>
      <c r="S988" s="182">
        <f>SUM('2.CAD NCCF'!S988,'3.USD NCCF'!S988,'4.EUR NCCF'!S988,'5.GBP NCCF'!S988,'6.Other(Incld) NCCF'!S988)</f>
        <v>0</v>
      </c>
      <c r="T988" s="178">
        <f>SUM('2.CAD NCCF'!T988,'3.USD NCCF'!T988,'4.EUR NCCF'!T988,'5.GBP NCCF'!T988,'6.Other(Incld) NCCF'!T988)</f>
        <v>0</v>
      </c>
      <c r="U988" s="182">
        <f>SUM('2.CAD NCCF'!U988,'3.USD NCCF'!U988,'4.EUR NCCF'!U988,'5.GBP NCCF'!U988,'6.Other(Incld) NCCF'!U988)</f>
        <v>0</v>
      </c>
      <c r="V988" s="183">
        <f>SUM('2.CAD NCCF'!V988,'3.USD NCCF'!V988,'4.EUR NCCF'!V988,'5.GBP NCCF'!V988,'6.Other(Incld) NCCF'!V988)</f>
        <v>0</v>
      </c>
      <c r="W988" s="46">
        <f>SUM('2.CAD NCCF'!W988,'3.USD NCCF'!W988,'4.EUR NCCF'!W988,'5.GBP NCCF'!W988,'6.Other(Incld) NCCF'!W988)</f>
        <v>0</v>
      </c>
      <c r="Y988"/>
    </row>
    <row r="989" spans="1:25" outlineLevel="1" x14ac:dyDescent="0.2">
      <c r="A989" s="318"/>
      <c r="B989" s="25"/>
      <c r="C989" s="24"/>
      <c r="D989" s="24"/>
      <c r="E989" s="64"/>
      <c r="F989" s="176" t="s">
        <v>47</v>
      </c>
      <c r="G989" s="190">
        <f>SUM('2.CAD NCCF'!G989,'3.USD NCCF'!G989,'4.EUR NCCF'!G989,'5.GBP NCCF'!G989,'6.Other(Incld) NCCF'!G989)</f>
        <v>0</v>
      </c>
      <c r="H989" s="66"/>
      <c r="I989" s="66"/>
      <c r="J989" s="66"/>
      <c r="K989" s="66"/>
      <c r="L989" s="51"/>
      <c r="M989" s="34"/>
      <c r="N989" s="34"/>
      <c r="O989" s="34"/>
      <c r="P989" s="34"/>
      <c r="Q989" s="34"/>
      <c r="R989" s="34"/>
      <c r="S989" s="34"/>
      <c r="T989" s="34"/>
      <c r="U989" s="34"/>
      <c r="V989" s="37"/>
      <c r="W989" s="46">
        <f>SUM('2.CAD NCCF'!W989,'3.USD NCCF'!W989,'4.EUR NCCF'!W989,'5.GBP NCCF'!W989,'6.Other(Incld) NCCF'!W989)</f>
        <v>0</v>
      </c>
      <c r="Y989"/>
    </row>
    <row r="990" spans="1:25" x14ac:dyDescent="0.2">
      <c r="A990" s="318"/>
      <c r="B990" s="25"/>
      <c r="C990" s="24"/>
      <c r="D990" s="23" t="s">
        <v>48</v>
      </c>
      <c r="E990" s="64"/>
      <c r="F990" s="24"/>
      <c r="G990" s="69">
        <f t="shared" ref="G990:W990" si="223">SUBTOTAL(9,G991:G994)</f>
        <v>0</v>
      </c>
      <c r="H990" s="70">
        <f t="shared" si="223"/>
        <v>0</v>
      </c>
      <c r="I990" s="66">
        <f t="shared" si="223"/>
        <v>0</v>
      </c>
      <c r="J990" s="66">
        <f t="shared" si="223"/>
        <v>0</v>
      </c>
      <c r="K990" s="67">
        <f t="shared" si="223"/>
        <v>0</v>
      </c>
      <c r="L990" s="34">
        <f t="shared" si="223"/>
        <v>0</v>
      </c>
      <c r="M990" s="34">
        <f t="shared" si="223"/>
        <v>0</v>
      </c>
      <c r="N990" s="34">
        <f t="shared" si="223"/>
        <v>0</v>
      </c>
      <c r="O990" s="34">
        <f t="shared" si="223"/>
        <v>0</v>
      </c>
      <c r="P990" s="34">
        <f t="shared" si="223"/>
        <v>0</v>
      </c>
      <c r="Q990" s="34">
        <f t="shared" si="223"/>
        <v>0</v>
      </c>
      <c r="R990" s="34">
        <f t="shared" si="223"/>
        <v>0</v>
      </c>
      <c r="S990" s="34">
        <f t="shared" si="223"/>
        <v>0</v>
      </c>
      <c r="T990" s="34">
        <f t="shared" si="223"/>
        <v>0</v>
      </c>
      <c r="U990" s="34">
        <f t="shared" si="223"/>
        <v>0</v>
      </c>
      <c r="V990" s="34">
        <f t="shared" si="223"/>
        <v>0</v>
      </c>
      <c r="W990" s="33">
        <f t="shared" si="223"/>
        <v>0</v>
      </c>
      <c r="Y990"/>
    </row>
    <row r="991" spans="1:25" outlineLevel="1" x14ac:dyDescent="0.2">
      <c r="A991" s="318"/>
      <c r="B991" s="25"/>
      <c r="C991" s="24"/>
      <c r="D991" s="24"/>
      <c r="E991" s="64"/>
      <c r="F991" s="176" t="s">
        <v>49</v>
      </c>
      <c r="G991" s="190">
        <f>SUM('2.CAD NCCF'!G991,'3.USD NCCF'!G991,'4.EUR NCCF'!G991,'5.GBP NCCF'!G991,'6.Other(Incld) NCCF'!G991)</f>
        <v>0</v>
      </c>
      <c r="H991" s="191">
        <f>SUM('2.CAD NCCF'!H991,'3.USD NCCF'!H991,'4.EUR NCCF'!H991,'5.GBP NCCF'!H991,'6.Other(Incld) NCCF'!H991)</f>
        <v>0</v>
      </c>
      <c r="I991" s="179">
        <f>SUM('2.CAD NCCF'!I991,'3.USD NCCF'!I991,'4.EUR NCCF'!I991,'5.GBP NCCF'!I991,'6.Other(Incld) NCCF'!I991)</f>
        <v>0</v>
      </c>
      <c r="J991" s="179">
        <f>SUM('2.CAD NCCF'!J991,'3.USD NCCF'!J991,'4.EUR NCCF'!J991,'5.GBP NCCF'!J991,'6.Other(Incld) NCCF'!J991)</f>
        <v>0</v>
      </c>
      <c r="K991" s="180">
        <f>SUM('2.CAD NCCF'!K991,'3.USD NCCF'!K991,'4.EUR NCCF'!K991,'5.GBP NCCF'!K991,'6.Other(Incld) NCCF'!K991)</f>
        <v>0</v>
      </c>
      <c r="L991" s="181">
        <f>SUM('2.CAD NCCF'!L991,'3.USD NCCF'!L991,'4.EUR NCCF'!L991,'5.GBP NCCF'!L991,'6.Other(Incld) NCCF'!L991)</f>
        <v>0</v>
      </c>
      <c r="M991" s="192">
        <f>SUM('2.CAD NCCF'!M991,'3.USD NCCF'!M991,'4.EUR NCCF'!M991,'5.GBP NCCF'!M991,'6.Other(Incld) NCCF'!M991)</f>
        <v>0</v>
      </c>
      <c r="N991" s="182">
        <f>SUM('2.CAD NCCF'!N991,'3.USD NCCF'!N991,'4.EUR NCCF'!N991,'5.GBP NCCF'!N991,'6.Other(Incld) NCCF'!N991)</f>
        <v>0</v>
      </c>
      <c r="O991" s="182">
        <f>SUM('2.CAD NCCF'!O991,'3.USD NCCF'!O991,'4.EUR NCCF'!O991,'5.GBP NCCF'!O991,'6.Other(Incld) NCCF'!O991)</f>
        <v>0</v>
      </c>
      <c r="P991" s="182">
        <f>SUM('2.CAD NCCF'!P991,'3.USD NCCF'!P991,'4.EUR NCCF'!P991,'5.GBP NCCF'!P991,'6.Other(Incld) NCCF'!P991)</f>
        <v>0</v>
      </c>
      <c r="Q991" s="182">
        <f>SUM('2.CAD NCCF'!Q991,'3.USD NCCF'!Q991,'4.EUR NCCF'!Q991,'5.GBP NCCF'!Q991,'6.Other(Incld) NCCF'!Q991)</f>
        <v>0</v>
      </c>
      <c r="R991" s="182">
        <f>SUM('2.CAD NCCF'!R991,'3.USD NCCF'!R991,'4.EUR NCCF'!R991,'5.GBP NCCF'!R991,'6.Other(Incld) NCCF'!R991)</f>
        <v>0</v>
      </c>
      <c r="S991" s="182">
        <f>SUM('2.CAD NCCF'!S991,'3.USD NCCF'!S991,'4.EUR NCCF'!S991,'5.GBP NCCF'!S991,'6.Other(Incld) NCCF'!S991)</f>
        <v>0</v>
      </c>
      <c r="T991" s="178">
        <f>SUM('2.CAD NCCF'!T991,'3.USD NCCF'!T991,'4.EUR NCCF'!T991,'5.GBP NCCF'!T991,'6.Other(Incld) NCCF'!T991)</f>
        <v>0</v>
      </c>
      <c r="U991" s="182">
        <f>SUM('2.CAD NCCF'!U991,'3.USD NCCF'!U991,'4.EUR NCCF'!U991,'5.GBP NCCF'!U991,'6.Other(Incld) NCCF'!U991)</f>
        <v>0</v>
      </c>
      <c r="V991" s="183">
        <f>SUM('2.CAD NCCF'!V991,'3.USD NCCF'!V991,'4.EUR NCCF'!V991,'5.GBP NCCF'!V991,'6.Other(Incld) NCCF'!V991)</f>
        <v>0</v>
      </c>
      <c r="W991" s="46">
        <f>SUM('2.CAD NCCF'!W991,'3.USD NCCF'!W991,'4.EUR NCCF'!W991,'5.GBP NCCF'!W991,'6.Other(Incld) NCCF'!W991)</f>
        <v>0</v>
      </c>
      <c r="Y991"/>
    </row>
    <row r="992" spans="1:25" outlineLevel="1" x14ac:dyDescent="0.2">
      <c r="A992" s="318"/>
      <c r="B992" s="25"/>
      <c r="C992" s="64"/>
      <c r="D992" s="64"/>
      <c r="E992" s="64"/>
      <c r="F992" s="176" t="s">
        <v>200</v>
      </c>
      <c r="G992" s="190">
        <f>SUM('2.CAD NCCF'!G992,'3.USD NCCF'!G992,'4.EUR NCCF'!G992,'5.GBP NCCF'!G992,'6.Other(Incld) NCCF'!G992)</f>
        <v>0</v>
      </c>
      <c r="H992" s="191">
        <f>SUM('2.CAD NCCF'!H992,'3.USD NCCF'!H992,'4.EUR NCCF'!H992,'5.GBP NCCF'!H992,'6.Other(Incld) NCCF'!H992)</f>
        <v>0</v>
      </c>
      <c r="I992" s="179">
        <f>SUM('2.CAD NCCF'!I992,'3.USD NCCF'!I992,'4.EUR NCCF'!I992,'5.GBP NCCF'!I992,'6.Other(Incld) NCCF'!I992)</f>
        <v>0</v>
      </c>
      <c r="J992" s="179">
        <f>SUM('2.CAD NCCF'!J992,'3.USD NCCF'!J992,'4.EUR NCCF'!J992,'5.GBP NCCF'!J992,'6.Other(Incld) NCCF'!J992)</f>
        <v>0</v>
      </c>
      <c r="K992" s="180">
        <f>SUM('2.CAD NCCF'!K992,'3.USD NCCF'!K992,'4.EUR NCCF'!K992,'5.GBP NCCF'!K992,'6.Other(Incld) NCCF'!K992)</f>
        <v>0</v>
      </c>
      <c r="L992" s="181">
        <f>SUM('2.CAD NCCF'!L992,'3.USD NCCF'!L992,'4.EUR NCCF'!L992,'5.GBP NCCF'!L992,'6.Other(Incld) NCCF'!L992)</f>
        <v>0</v>
      </c>
      <c r="M992" s="192">
        <f>SUM('2.CAD NCCF'!M992,'3.USD NCCF'!M992,'4.EUR NCCF'!M992,'5.GBP NCCF'!M992,'6.Other(Incld) NCCF'!M992)</f>
        <v>0</v>
      </c>
      <c r="N992" s="182">
        <f>SUM('2.CAD NCCF'!N992,'3.USD NCCF'!N992,'4.EUR NCCF'!N992,'5.GBP NCCF'!N992,'6.Other(Incld) NCCF'!N992)</f>
        <v>0</v>
      </c>
      <c r="O992" s="182">
        <f>SUM('2.CAD NCCF'!O992,'3.USD NCCF'!O992,'4.EUR NCCF'!O992,'5.GBP NCCF'!O992,'6.Other(Incld) NCCF'!O992)</f>
        <v>0</v>
      </c>
      <c r="P992" s="182">
        <f>SUM('2.CAD NCCF'!P992,'3.USD NCCF'!P992,'4.EUR NCCF'!P992,'5.GBP NCCF'!P992,'6.Other(Incld) NCCF'!P992)</f>
        <v>0</v>
      </c>
      <c r="Q992" s="182">
        <f>SUM('2.CAD NCCF'!Q992,'3.USD NCCF'!Q992,'4.EUR NCCF'!Q992,'5.GBP NCCF'!Q992,'6.Other(Incld) NCCF'!Q992)</f>
        <v>0</v>
      </c>
      <c r="R992" s="182">
        <f>SUM('2.CAD NCCF'!R992,'3.USD NCCF'!R992,'4.EUR NCCF'!R992,'5.GBP NCCF'!R992,'6.Other(Incld) NCCF'!R992)</f>
        <v>0</v>
      </c>
      <c r="S992" s="182">
        <f>SUM('2.CAD NCCF'!S992,'3.USD NCCF'!S992,'4.EUR NCCF'!S992,'5.GBP NCCF'!S992,'6.Other(Incld) NCCF'!S992)</f>
        <v>0</v>
      </c>
      <c r="T992" s="178">
        <f>SUM('2.CAD NCCF'!T992,'3.USD NCCF'!T992,'4.EUR NCCF'!T992,'5.GBP NCCF'!T992,'6.Other(Incld) NCCF'!T992)</f>
        <v>0</v>
      </c>
      <c r="U992" s="182">
        <f>SUM('2.CAD NCCF'!U992,'3.USD NCCF'!U992,'4.EUR NCCF'!U992,'5.GBP NCCF'!U992,'6.Other(Incld) NCCF'!U992)</f>
        <v>0</v>
      </c>
      <c r="V992" s="183">
        <f>SUM('2.CAD NCCF'!V992,'3.USD NCCF'!V992,'4.EUR NCCF'!V992,'5.GBP NCCF'!V992,'6.Other(Incld) NCCF'!V992)</f>
        <v>0</v>
      </c>
      <c r="W992" s="46">
        <f>SUM('2.CAD NCCF'!W992,'3.USD NCCF'!W992,'4.EUR NCCF'!W992,'5.GBP NCCF'!W992,'6.Other(Incld) NCCF'!W992)</f>
        <v>0</v>
      </c>
      <c r="Y992"/>
    </row>
    <row r="993" spans="1:25" outlineLevel="1" x14ac:dyDescent="0.2">
      <c r="A993" s="318"/>
      <c r="B993" s="25"/>
      <c r="C993" s="64"/>
      <c r="D993" s="64"/>
      <c r="E993" s="64"/>
      <c r="F993" s="176" t="s">
        <v>317</v>
      </c>
      <c r="G993" s="190">
        <f>SUM('2.CAD NCCF'!G993,'3.USD NCCF'!G993,'4.EUR NCCF'!G993,'5.GBP NCCF'!G993,'6.Other(Incld) NCCF'!G993)</f>
        <v>0</v>
      </c>
      <c r="H993" s="191">
        <f>SUM('2.CAD NCCF'!H993,'3.USD NCCF'!H993,'4.EUR NCCF'!H993,'5.GBP NCCF'!H993,'6.Other(Incld) NCCF'!H993)</f>
        <v>0</v>
      </c>
      <c r="I993" s="179">
        <f>SUM('2.CAD NCCF'!I993,'3.USD NCCF'!I993,'4.EUR NCCF'!I993,'5.GBP NCCF'!I993,'6.Other(Incld) NCCF'!I993)</f>
        <v>0</v>
      </c>
      <c r="J993" s="179">
        <f>SUM('2.CAD NCCF'!J993,'3.USD NCCF'!J993,'4.EUR NCCF'!J993,'5.GBP NCCF'!J993,'6.Other(Incld) NCCF'!J993)</f>
        <v>0</v>
      </c>
      <c r="K993" s="180">
        <f>SUM('2.CAD NCCF'!K993,'3.USD NCCF'!K993,'4.EUR NCCF'!K993,'5.GBP NCCF'!K993,'6.Other(Incld) NCCF'!K993)</f>
        <v>0</v>
      </c>
      <c r="L993" s="181">
        <f>SUM('2.CAD NCCF'!L993,'3.USD NCCF'!L993,'4.EUR NCCF'!L993,'5.GBP NCCF'!L993,'6.Other(Incld) NCCF'!L993)</f>
        <v>0</v>
      </c>
      <c r="M993" s="192">
        <f>SUM('2.CAD NCCF'!M993,'3.USD NCCF'!M993,'4.EUR NCCF'!M993,'5.GBP NCCF'!M993,'6.Other(Incld) NCCF'!M993)</f>
        <v>0</v>
      </c>
      <c r="N993" s="182">
        <f>SUM('2.CAD NCCF'!N993,'3.USD NCCF'!N993,'4.EUR NCCF'!N993,'5.GBP NCCF'!N993,'6.Other(Incld) NCCF'!N993)</f>
        <v>0</v>
      </c>
      <c r="O993" s="182">
        <f>SUM('2.CAD NCCF'!O993,'3.USD NCCF'!O993,'4.EUR NCCF'!O993,'5.GBP NCCF'!O993,'6.Other(Incld) NCCF'!O993)</f>
        <v>0</v>
      </c>
      <c r="P993" s="182">
        <f>SUM('2.CAD NCCF'!P993,'3.USD NCCF'!P993,'4.EUR NCCF'!P993,'5.GBP NCCF'!P993,'6.Other(Incld) NCCF'!P993)</f>
        <v>0</v>
      </c>
      <c r="Q993" s="182">
        <f>SUM('2.CAD NCCF'!Q993,'3.USD NCCF'!Q993,'4.EUR NCCF'!Q993,'5.GBP NCCF'!Q993,'6.Other(Incld) NCCF'!Q993)</f>
        <v>0</v>
      </c>
      <c r="R993" s="182">
        <f>SUM('2.CAD NCCF'!R993,'3.USD NCCF'!R993,'4.EUR NCCF'!R993,'5.GBP NCCF'!R993,'6.Other(Incld) NCCF'!R993)</f>
        <v>0</v>
      </c>
      <c r="S993" s="182">
        <f>SUM('2.CAD NCCF'!S993,'3.USD NCCF'!S993,'4.EUR NCCF'!S993,'5.GBP NCCF'!S993,'6.Other(Incld) NCCF'!S993)</f>
        <v>0</v>
      </c>
      <c r="T993" s="178">
        <f>SUM('2.CAD NCCF'!T993,'3.USD NCCF'!T993,'4.EUR NCCF'!T993,'5.GBP NCCF'!T993,'6.Other(Incld) NCCF'!T993)</f>
        <v>0</v>
      </c>
      <c r="U993" s="182">
        <f>SUM('2.CAD NCCF'!U993,'3.USD NCCF'!U993,'4.EUR NCCF'!U993,'5.GBP NCCF'!U993,'6.Other(Incld) NCCF'!U993)</f>
        <v>0</v>
      </c>
      <c r="V993" s="183">
        <f>SUM('2.CAD NCCF'!V993,'3.USD NCCF'!V993,'4.EUR NCCF'!V993,'5.GBP NCCF'!V993,'6.Other(Incld) NCCF'!V993)</f>
        <v>0</v>
      </c>
      <c r="W993" s="46">
        <f>SUM('2.CAD NCCF'!W993,'3.USD NCCF'!W993,'4.EUR NCCF'!W993,'5.GBP NCCF'!W993,'6.Other(Incld) NCCF'!W993)</f>
        <v>0</v>
      </c>
      <c r="Y993"/>
    </row>
    <row r="994" spans="1:25" outlineLevel="1" x14ac:dyDescent="0.2">
      <c r="A994" s="318"/>
      <c r="B994" s="25"/>
      <c r="C994" s="64"/>
      <c r="D994" s="64"/>
      <c r="E994" s="64"/>
      <c r="F994" s="176" t="s">
        <v>50</v>
      </c>
      <c r="G994" s="190">
        <f>SUM('2.CAD NCCF'!G994,'3.USD NCCF'!G994,'4.EUR NCCF'!G994,'5.GBP NCCF'!G994,'6.Other(Incld) NCCF'!G994)</f>
        <v>0</v>
      </c>
      <c r="H994" s="191">
        <f>SUM('2.CAD NCCF'!H994,'3.USD NCCF'!H994,'4.EUR NCCF'!H994,'5.GBP NCCF'!H994,'6.Other(Incld) NCCF'!H994)</f>
        <v>0</v>
      </c>
      <c r="I994" s="179">
        <f>SUM('2.CAD NCCF'!I994,'3.USD NCCF'!I994,'4.EUR NCCF'!I994,'5.GBP NCCF'!I994,'6.Other(Incld) NCCF'!I994)</f>
        <v>0</v>
      </c>
      <c r="J994" s="179">
        <f>SUM('2.CAD NCCF'!J994,'3.USD NCCF'!J994,'4.EUR NCCF'!J994,'5.GBP NCCF'!J994,'6.Other(Incld) NCCF'!J994)</f>
        <v>0</v>
      </c>
      <c r="K994" s="180">
        <f>SUM('2.CAD NCCF'!K994,'3.USD NCCF'!K994,'4.EUR NCCF'!K994,'5.GBP NCCF'!K994,'6.Other(Incld) NCCF'!K994)</f>
        <v>0</v>
      </c>
      <c r="L994" s="181">
        <f>SUM('2.CAD NCCF'!L994,'3.USD NCCF'!L994,'4.EUR NCCF'!L994,'5.GBP NCCF'!L994,'6.Other(Incld) NCCF'!L994)</f>
        <v>0</v>
      </c>
      <c r="M994" s="192">
        <f>SUM('2.CAD NCCF'!M994,'3.USD NCCF'!M994,'4.EUR NCCF'!M994,'5.GBP NCCF'!M994,'6.Other(Incld) NCCF'!M994)</f>
        <v>0</v>
      </c>
      <c r="N994" s="182">
        <f>SUM('2.CAD NCCF'!N994,'3.USD NCCF'!N994,'4.EUR NCCF'!N994,'5.GBP NCCF'!N994,'6.Other(Incld) NCCF'!N994)</f>
        <v>0</v>
      </c>
      <c r="O994" s="182">
        <f>SUM('2.CAD NCCF'!O994,'3.USD NCCF'!O994,'4.EUR NCCF'!O994,'5.GBP NCCF'!O994,'6.Other(Incld) NCCF'!O994)</f>
        <v>0</v>
      </c>
      <c r="P994" s="182">
        <f>SUM('2.CAD NCCF'!P994,'3.USD NCCF'!P994,'4.EUR NCCF'!P994,'5.GBP NCCF'!P994,'6.Other(Incld) NCCF'!P994)</f>
        <v>0</v>
      </c>
      <c r="Q994" s="182">
        <f>SUM('2.CAD NCCF'!Q994,'3.USD NCCF'!Q994,'4.EUR NCCF'!Q994,'5.GBP NCCF'!Q994,'6.Other(Incld) NCCF'!Q994)</f>
        <v>0</v>
      </c>
      <c r="R994" s="182">
        <f>SUM('2.CAD NCCF'!R994,'3.USD NCCF'!R994,'4.EUR NCCF'!R994,'5.GBP NCCF'!R994,'6.Other(Incld) NCCF'!R994)</f>
        <v>0</v>
      </c>
      <c r="S994" s="182">
        <f>SUM('2.CAD NCCF'!S994,'3.USD NCCF'!S994,'4.EUR NCCF'!S994,'5.GBP NCCF'!S994,'6.Other(Incld) NCCF'!S994)</f>
        <v>0</v>
      </c>
      <c r="T994" s="178">
        <f>SUM('2.CAD NCCF'!T994,'3.USD NCCF'!T994,'4.EUR NCCF'!T994,'5.GBP NCCF'!T994,'6.Other(Incld) NCCF'!T994)</f>
        <v>0</v>
      </c>
      <c r="U994" s="182">
        <f>SUM('2.CAD NCCF'!U994,'3.USD NCCF'!U994,'4.EUR NCCF'!U994,'5.GBP NCCF'!U994,'6.Other(Incld) NCCF'!U994)</f>
        <v>0</v>
      </c>
      <c r="V994" s="183">
        <f>SUM('2.CAD NCCF'!V994,'3.USD NCCF'!V994,'4.EUR NCCF'!V994,'5.GBP NCCF'!V994,'6.Other(Incld) NCCF'!V994)</f>
        <v>0</v>
      </c>
      <c r="W994" s="46">
        <f>SUM('2.CAD NCCF'!W994,'3.USD NCCF'!W994,'4.EUR NCCF'!W994,'5.GBP NCCF'!W994,'6.Other(Incld) NCCF'!W994)</f>
        <v>0</v>
      </c>
      <c r="Y994"/>
    </row>
    <row r="995" spans="1:25" x14ac:dyDescent="0.2">
      <c r="A995" s="318"/>
      <c r="B995" s="25"/>
      <c r="C995" s="23" t="s">
        <v>64</v>
      </c>
      <c r="D995" s="64"/>
      <c r="E995" s="64"/>
      <c r="F995" s="24"/>
      <c r="G995" s="69"/>
      <c r="H995" s="66"/>
      <c r="I995" s="66"/>
      <c r="J995" s="66"/>
      <c r="K995" s="66"/>
      <c r="L995" s="51"/>
      <c r="M995" s="34"/>
      <c r="N995" s="34"/>
      <c r="O995" s="34"/>
      <c r="P995" s="34"/>
      <c r="Q995" s="34"/>
      <c r="R995" s="34"/>
      <c r="S995" s="34"/>
      <c r="T995" s="34"/>
      <c r="U995" s="34"/>
      <c r="V995" s="37"/>
      <c r="W995" s="33"/>
      <c r="Y995"/>
    </row>
    <row r="996" spans="1:25" s="72" customFormat="1" x14ac:dyDescent="0.2">
      <c r="A996" s="322"/>
      <c r="B996" s="25"/>
      <c r="C996" s="23"/>
      <c r="D996" s="65" t="s">
        <v>52</v>
      </c>
      <c r="E996" s="24"/>
      <c r="F996" s="24"/>
      <c r="G996" s="69"/>
      <c r="H996" s="66"/>
      <c r="I996" s="66"/>
      <c r="J996" s="66"/>
      <c r="K996" s="66"/>
      <c r="L996" s="51"/>
      <c r="M996" s="34"/>
      <c r="N996" s="34"/>
      <c r="O996" s="34"/>
      <c r="P996" s="34"/>
      <c r="Q996" s="34"/>
      <c r="R996" s="34"/>
      <c r="S996" s="34"/>
      <c r="T996" s="34"/>
      <c r="U996" s="34"/>
      <c r="V996" s="37"/>
      <c r="W996" s="33"/>
      <c r="Y996"/>
    </row>
    <row r="997" spans="1:25" s="72" customFormat="1" x14ac:dyDescent="0.2">
      <c r="A997" s="322"/>
      <c r="B997" s="25"/>
      <c r="C997" s="23"/>
      <c r="D997" s="23"/>
      <c r="E997" s="24" t="s">
        <v>153</v>
      </c>
      <c r="F997" s="24"/>
      <c r="G997" s="69">
        <f t="shared" ref="G997:W997" si="224">SUBTOTAL(9,G998:G1001)</f>
        <v>0</v>
      </c>
      <c r="H997" s="66">
        <f t="shared" si="224"/>
        <v>0</v>
      </c>
      <c r="I997" s="66">
        <f t="shared" si="224"/>
        <v>0</v>
      </c>
      <c r="J997" s="66">
        <f t="shared" si="224"/>
        <v>0</v>
      </c>
      <c r="K997" s="66">
        <f t="shared" si="224"/>
        <v>0</v>
      </c>
      <c r="L997" s="51">
        <f t="shared" si="224"/>
        <v>0</v>
      </c>
      <c r="M997" s="34">
        <f t="shared" si="224"/>
        <v>0</v>
      </c>
      <c r="N997" s="34">
        <f t="shared" si="224"/>
        <v>0</v>
      </c>
      <c r="O997" s="34">
        <f t="shared" si="224"/>
        <v>0</v>
      </c>
      <c r="P997" s="34">
        <f t="shared" si="224"/>
        <v>0</v>
      </c>
      <c r="Q997" s="34">
        <f t="shared" si="224"/>
        <v>0</v>
      </c>
      <c r="R997" s="34">
        <f t="shared" si="224"/>
        <v>0</v>
      </c>
      <c r="S997" s="34">
        <f t="shared" si="224"/>
        <v>0</v>
      </c>
      <c r="T997" s="34">
        <f t="shared" si="224"/>
        <v>0</v>
      </c>
      <c r="U997" s="34">
        <f t="shared" si="224"/>
        <v>0</v>
      </c>
      <c r="V997" s="37">
        <f t="shared" si="224"/>
        <v>0</v>
      </c>
      <c r="W997" s="33">
        <f t="shared" si="224"/>
        <v>0</v>
      </c>
      <c r="Y997"/>
    </row>
    <row r="998" spans="1:25" s="72" customFormat="1" outlineLevel="1" x14ac:dyDescent="0.2">
      <c r="A998" s="322"/>
      <c r="B998" s="25"/>
      <c r="C998" s="23"/>
      <c r="D998" s="23"/>
      <c r="E998" s="24"/>
      <c r="F998" s="176" t="s">
        <v>154</v>
      </c>
      <c r="G998" s="190">
        <f>SUM('2.CAD NCCF'!G998,'3.USD NCCF'!G998,'4.EUR NCCF'!G998,'5.GBP NCCF'!G998,'6.Other(Incld) NCCF'!G998)</f>
        <v>0</v>
      </c>
      <c r="H998" s="191">
        <f>SUM('2.CAD NCCF'!H998,'3.USD NCCF'!H998,'4.EUR NCCF'!H998,'5.GBP NCCF'!H998,'6.Other(Incld) NCCF'!H998)</f>
        <v>0</v>
      </c>
      <c r="I998" s="179">
        <f>SUM('2.CAD NCCF'!I998,'3.USD NCCF'!I998,'4.EUR NCCF'!I998,'5.GBP NCCF'!I998,'6.Other(Incld) NCCF'!I998)</f>
        <v>0</v>
      </c>
      <c r="J998" s="179">
        <f>SUM('2.CAD NCCF'!J998,'3.USD NCCF'!J998,'4.EUR NCCF'!J998,'5.GBP NCCF'!J998,'6.Other(Incld) NCCF'!J998)</f>
        <v>0</v>
      </c>
      <c r="K998" s="180">
        <f>SUM('2.CAD NCCF'!K998,'3.USD NCCF'!K998,'4.EUR NCCF'!K998,'5.GBP NCCF'!K998,'6.Other(Incld) NCCF'!K998)</f>
        <v>0</v>
      </c>
      <c r="L998" s="181">
        <f>SUM('2.CAD NCCF'!L998,'3.USD NCCF'!L998,'4.EUR NCCF'!L998,'5.GBP NCCF'!L998,'6.Other(Incld) NCCF'!L998)</f>
        <v>0</v>
      </c>
      <c r="M998" s="192">
        <f>SUM('2.CAD NCCF'!M998,'3.USD NCCF'!M998,'4.EUR NCCF'!M998,'5.GBP NCCF'!M998,'6.Other(Incld) NCCF'!M998)</f>
        <v>0</v>
      </c>
      <c r="N998" s="182">
        <f>SUM('2.CAD NCCF'!N998,'3.USD NCCF'!N998,'4.EUR NCCF'!N998,'5.GBP NCCF'!N998,'6.Other(Incld) NCCF'!N998)</f>
        <v>0</v>
      </c>
      <c r="O998" s="182">
        <f>SUM('2.CAD NCCF'!O998,'3.USD NCCF'!O998,'4.EUR NCCF'!O998,'5.GBP NCCF'!O998,'6.Other(Incld) NCCF'!O998)</f>
        <v>0</v>
      </c>
      <c r="P998" s="182">
        <f>SUM('2.CAD NCCF'!P998,'3.USD NCCF'!P998,'4.EUR NCCF'!P998,'5.GBP NCCF'!P998,'6.Other(Incld) NCCF'!P998)</f>
        <v>0</v>
      </c>
      <c r="Q998" s="182">
        <f>SUM('2.CAD NCCF'!Q998,'3.USD NCCF'!Q998,'4.EUR NCCF'!Q998,'5.GBP NCCF'!Q998,'6.Other(Incld) NCCF'!Q998)</f>
        <v>0</v>
      </c>
      <c r="R998" s="182">
        <f>SUM('2.CAD NCCF'!R998,'3.USD NCCF'!R998,'4.EUR NCCF'!R998,'5.GBP NCCF'!R998,'6.Other(Incld) NCCF'!R998)</f>
        <v>0</v>
      </c>
      <c r="S998" s="182">
        <f>SUM('2.CAD NCCF'!S998,'3.USD NCCF'!S998,'4.EUR NCCF'!S998,'5.GBP NCCF'!S998,'6.Other(Incld) NCCF'!S998)</f>
        <v>0</v>
      </c>
      <c r="T998" s="178">
        <f>SUM('2.CAD NCCF'!T998,'3.USD NCCF'!T998,'4.EUR NCCF'!T998,'5.GBP NCCF'!T998,'6.Other(Incld) NCCF'!T998)</f>
        <v>0</v>
      </c>
      <c r="U998" s="182">
        <f>SUM('2.CAD NCCF'!U998,'3.USD NCCF'!U998,'4.EUR NCCF'!U998,'5.GBP NCCF'!U998,'6.Other(Incld) NCCF'!U998)</f>
        <v>0</v>
      </c>
      <c r="V998" s="183">
        <f>SUM('2.CAD NCCF'!V998,'3.USD NCCF'!V998,'4.EUR NCCF'!V998,'5.GBP NCCF'!V998,'6.Other(Incld) NCCF'!V998)</f>
        <v>0</v>
      </c>
      <c r="W998" s="46">
        <f>SUM('2.CAD NCCF'!W998,'3.USD NCCF'!W998,'4.EUR NCCF'!W998,'5.GBP NCCF'!W998,'6.Other(Incld) NCCF'!W998)</f>
        <v>0</v>
      </c>
      <c r="Y998"/>
    </row>
    <row r="999" spans="1:25" s="72" customFormat="1" outlineLevel="1" x14ac:dyDescent="0.2">
      <c r="A999" s="322"/>
      <c r="B999" s="25"/>
      <c r="C999" s="23"/>
      <c r="D999" s="23"/>
      <c r="E999" s="24"/>
      <c r="F999" s="176" t="s">
        <v>155</v>
      </c>
      <c r="G999" s="190">
        <f>SUM('2.CAD NCCF'!G999,'3.USD NCCF'!G999,'4.EUR NCCF'!G999,'5.GBP NCCF'!G999,'6.Other(Incld) NCCF'!G999)</f>
        <v>0</v>
      </c>
      <c r="H999" s="191">
        <f>SUM('2.CAD NCCF'!H999,'3.USD NCCF'!H999,'4.EUR NCCF'!H999,'5.GBP NCCF'!H999,'6.Other(Incld) NCCF'!H999)</f>
        <v>0</v>
      </c>
      <c r="I999" s="179">
        <f>SUM('2.CAD NCCF'!I999,'3.USD NCCF'!I999,'4.EUR NCCF'!I999,'5.GBP NCCF'!I999,'6.Other(Incld) NCCF'!I999)</f>
        <v>0</v>
      </c>
      <c r="J999" s="179">
        <f>SUM('2.CAD NCCF'!J999,'3.USD NCCF'!J999,'4.EUR NCCF'!J999,'5.GBP NCCF'!J999,'6.Other(Incld) NCCF'!J999)</f>
        <v>0</v>
      </c>
      <c r="K999" s="180">
        <f>SUM('2.CAD NCCF'!K999,'3.USD NCCF'!K999,'4.EUR NCCF'!K999,'5.GBP NCCF'!K999,'6.Other(Incld) NCCF'!K999)</f>
        <v>0</v>
      </c>
      <c r="L999" s="181">
        <f>SUM('2.CAD NCCF'!L999,'3.USD NCCF'!L999,'4.EUR NCCF'!L999,'5.GBP NCCF'!L999,'6.Other(Incld) NCCF'!L999)</f>
        <v>0</v>
      </c>
      <c r="M999" s="192">
        <f>SUM('2.CAD NCCF'!M999,'3.USD NCCF'!M999,'4.EUR NCCF'!M999,'5.GBP NCCF'!M999,'6.Other(Incld) NCCF'!M999)</f>
        <v>0</v>
      </c>
      <c r="N999" s="182">
        <f>SUM('2.CAD NCCF'!N999,'3.USD NCCF'!N999,'4.EUR NCCF'!N999,'5.GBP NCCF'!N999,'6.Other(Incld) NCCF'!N999)</f>
        <v>0</v>
      </c>
      <c r="O999" s="182">
        <f>SUM('2.CAD NCCF'!O999,'3.USD NCCF'!O999,'4.EUR NCCF'!O999,'5.GBP NCCF'!O999,'6.Other(Incld) NCCF'!O999)</f>
        <v>0</v>
      </c>
      <c r="P999" s="182">
        <f>SUM('2.CAD NCCF'!P999,'3.USD NCCF'!P999,'4.EUR NCCF'!P999,'5.GBP NCCF'!P999,'6.Other(Incld) NCCF'!P999)</f>
        <v>0</v>
      </c>
      <c r="Q999" s="182">
        <f>SUM('2.CAD NCCF'!Q999,'3.USD NCCF'!Q999,'4.EUR NCCF'!Q999,'5.GBP NCCF'!Q999,'6.Other(Incld) NCCF'!Q999)</f>
        <v>0</v>
      </c>
      <c r="R999" s="182">
        <f>SUM('2.CAD NCCF'!R999,'3.USD NCCF'!R999,'4.EUR NCCF'!R999,'5.GBP NCCF'!R999,'6.Other(Incld) NCCF'!R999)</f>
        <v>0</v>
      </c>
      <c r="S999" s="182">
        <f>SUM('2.CAD NCCF'!S999,'3.USD NCCF'!S999,'4.EUR NCCF'!S999,'5.GBP NCCF'!S999,'6.Other(Incld) NCCF'!S999)</f>
        <v>0</v>
      </c>
      <c r="T999" s="178">
        <f>SUM('2.CAD NCCF'!T999,'3.USD NCCF'!T999,'4.EUR NCCF'!T999,'5.GBP NCCF'!T999,'6.Other(Incld) NCCF'!T999)</f>
        <v>0</v>
      </c>
      <c r="U999" s="182">
        <f>SUM('2.CAD NCCF'!U999,'3.USD NCCF'!U999,'4.EUR NCCF'!U999,'5.GBP NCCF'!U999,'6.Other(Incld) NCCF'!U999)</f>
        <v>0</v>
      </c>
      <c r="V999" s="183">
        <f>SUM('2.CAD NCCF'!V999,'3.USD NCCF'!V999,'4.EUR NCCF'!V999,'5.GBP NCCF'!V999,'6.Other(Incld) NCCF'!V999)</f>
        <v>0</v>
      </c>
      <c r="W999" s="46">
        <f>SUM('2.CAD NCCF'!W999,'3.USD NCCF'!W999,'4.EUR NCCF'!W999,'5.GBP NCCF'!W999,'6.Other(Incld) NCCF'!W999)</f>
        <v>0</v>
      </c>
      <c r="Y999"/>
    </row>
    <row r="1000" spans="1:25" s="72" customFormat="1" outlineLevel="1" x14ac:dyDescent="0.2">
      <c r="A1000" s="322"/>
      <c r="B1000" s="25"/>
      <c r="C1000" s="23"/>
      <c r="D1000" s="23"/>
      <c r="E1000" s="24"/>
      <c r="F1000" s="176" t="s">
        <v>156</v>
      </c>
      <c r="G1000" s="190">
        <f>SUM('2.CAD NCCF'!G1000,'3.USD NCCF'!G1000,'4.EUR NCCF'!G1000,'5.GBP NCCF'!G1000,'6.Other(Incld) NCCF'!G1000)</f>
        <v>0</v>
      </c>
      <c r="H1000" s="191">
        <f>SUM('2.CAD NCCF'!H1000,'3.USD NCCF'!H1000,'4.EUR NCCF'!H1000,'5.GBP NCCF'!H1000,'6.Other(Incld) NCCF'!H1000)</f>
        <v>0</v>
      </c>
      <c r="I1000" s="179">
        <f>SUM('2.CAD NCCF'!I1000,'3.USD NCCF'!I1000,'4.EUR NCCF'!I1000,'5.GBP NCCF'!I1000,'6.Other(Incld) NCCF'!I1000)</f>
        <v>0</v>
      </c>
      <c r="J1000" s="179">
        <f>SUM('2.CAD NCCF'!J1000,'3.USD NCCF'!J1000,'4.EUR NCCF'!J1000,'5.GBP NCCF'!J1000,'6.Other(Incld) NCCF'!J1000)</f>
        <v>0</v>
      </c>
      <c r="K1000" s="180">
        <f>SUM('2.CAD NCCF'!K1000,'3.USD NCCF'!K1000,'4.EUR NCCF'!K1000,'5.GBP NCCF'!K1000,'6.Other(Incld) NCCF'!K1000)</f>
        <v>0</v>
      </c>
      <c r="L1000" s="181">
        <f>SUM('2.CAD NCCF'!L1000,'3.USD NCCF'!L1000,'4.EUR NCCF'!L1000,'5.GBP NCCF'!L1000,'6.Other(Incld) NCCF'!L1000)</f>
        <v>0</v>
      </c>
      <c r="M1000" s="192">
        <f>SUM('2.CAD NCCF'!M1000,'3.USD NCCF'!M1000,'4.EUR NCCF'!M1000,'5.GBP NCCF'!M1000,'6.Other(Incld) NCCF'!M1000)</f>
        <v>0</v>
      </c>
      <c r="N1000" s="182">
        <f>SUM('2.CAD NCCF'!N1000,'3.USD NCCF'!N1000,'4.EUR NCCF'!N1000,'5.GBP NCCF'!N1000,'6.Other(Incld) NCCF'!N1000)</f>
        <v>0</v>
      </c>
      <c r="O1000" s="182">
        <f>SUM('2.CAD NCCF'!O1000,'3.USD NCCF'!O1000,'4.EUR NCCF'!O1000,'5.GBP NCCF'!O1000,'6.Other(Incld) NCCF'!O1000)</f>
        <v>0</v>
      </c>
      <c r="P1000" s="182">
        <f>SUM('2.CAD NCCF'!P1000,'3.USD NCCF'!P1000,'4.EUR NCCF'!P1000,'5.GBP NCCF'!P1000,'6.Other(Incld) NCCF'!P1000)</f>
        <v>0</v>
      </c>
      <c r="Q1000" s="182">
        <f>SUM('2.CAD NCCF'!Q1000,'3.USD NCCF'!Q1000,'4.EUR NCCF'!Q1000,'5.GBP NCCF'!Q1000,'6.Other(Incld) NCCF'!Q1000)</f>
        <v>0</v>
      </c>
      <c r="R1000" s="182">
        <f>SUM('2.CAD NCCF'!R1000,'3.USD NCCF'!R1000,'4.EUR NCCF'!R1000,'5.GBP NCCF'!R1000,'6.Other(Incld) NCCF'!R1000)</f>
        <v>0</v>
      </c>
      <c r="S1000" s="182">
        <f>SUM('2.CAD NCCF'!S1000,'3.USD NCCF'!S1000,'4.EUR NCCF'!S1000,'5.GBP NCCF'!S1000,'6.Other(Incld) NCCF'!S1000)</f>
        <v>0</v>
      </c>
      <c r="T1000" s="178">
        <f>SUM('2.CAD NCCF'!T1000,'3.USD NCCF'!T1000,'4.EUR NCCF'!T1000,'5.GBP NCCF'!T1000,'6.Other(Incld) NCCF'!T1000)</f>
        <v>0</v>
      </c>
      <c r="U1000" s="182">
        <f>SUM('2.CAD NCCF'!U1000,'3.USD NCCF'!U1000,'4.EUR NCCF'!U1000,'5.GBP NCCF'!U1000,'6.Other(Incld) NCCF'!U1000)</f>
        <v>0</v>
      </c>
      <c r="V1000" s="183">
        <f>SUM('2.CAD NCCF'!V1000,'3.USD NCCF'!V1000,'4.EUR NCCF'!V1000,'5.GBP NCCF'!V1000,'6.Other(Incld) NCCF'!V1000)</f>
        <v>0</v>
      </c>
      <c r="W1000" s="46">
        <f>SUM('2.CAD NCCF'!W1000,'3.USD NCCF'!W1000,'4.EUR NCCF'!W1000,'5.GBP NCCF'!W1000,'6.Other(Incld) NCCF'!W1000)</f>
        <v>0</v>
      </c>
      <c r="Y1000"/>
    </row>
    <row r="1001" spans="1:25" s="72" customFormat="1" outlineLevel="1" x14ac:dyDescent="0.2">
      <c r="A1001" s="322"/>
      <c r="B1001" s="25"/>
      <c r="C1001" s="23"/>
      <c r="D1001" s="23"/>
      <c r="E1001" s="24"/>
      <c r="F1001" s="176" t="s">
        <v>197</v>
      </c>
      <c r="G1001" s="190">
        <f>SUM('2.CAD NCCF'!G1001,'3.USD NCCF'!G1001,'4.EUR NCCF'!G1001,'5.GBP NCCF'!G1001,'6.Other(Incld) NCCF'!G1001)</f>
        <v>0</v>
      </c>
      <c r="H1001" s="191">
        <f>SUM('2.CAD NCCF'!H1001,'3.USD NCCF'!H1001,'4.EUR NCCF'!H1001,'5.GBP NCCF'!H1001,'6.Other(Incld) NCCF'!H1001)</f>
        <v>0</v>
      </c>
      <c r="I1001" s="179">
        <f>SUM('2.CAD NCCF'!I1001,'3.USD NCCF'!I1001,'4.EUR NCCF'!I1001,'5.GBP NCCF'!I1001,'6.Other(Incld) NCCF'!I1001)</f>
        <v>0</v>
      </c>
      <c r="J1001" s="179">
        <f>SUM('2.CAD NCCF'!J1001,'3.USD NCCF'!J1001,'4.EUR NCCF'!J1001,'5.GBP NCCF'!J1001,'6.Other(Incld) NCCF'!J1001)</f>
        <v>0</v>
      </c>
      <c r="K1001" s="180">
        <f>SUM('2.CAD NCCF'!K1001,'3.USD NCCF'!K1001,'4.EUR NCCF'!K1001,'5.GBP NCCF'!K1001,'6.Other(Incld) NCCF'!K1001)</f>
        <v>0</v>
      </c>
      <c r="L1001" s="181">
        <f>SUM('2.CAD NCCF'!L1001,'3.USD NCCF'!L1001,'4.EUR NCCF'!L1001,'5.GBP NCCF'!L1001,'6.Other(Incld) NCCF'!L1001)</f>
        <v>0</v>
      </c>
      <c r="M1001" s="192">
        <f>SUM('2.CAD NCCF'!M1001,'3.USD NCCF'!M1001,'4.EUR NCCF'!M1001,'5.GBP NCCF'!M1001,'6.Other(Incld) NCCF'!M1001)</f>
        <v>0</v>
      </c>
      <c r="N1001" s="182">
        <f>SUM('2.CAD NCCF'!N1001,'3.USD NCCF'!N1001,'4.EUR NCCF'!N1001,'5.GBP NCCF'!N1001,'6.Other(Incld) NCCF'!N1001)</f>
        <v>0</v>
      </c>
      <c r="O1001" s="182">
        <f>SUM('2.CAD NCCF'!O1001,'3.USD NCCF'!O1001,'4.EUR NCCF'!O1001,'5.GBP NCCF'!O1001,'6.Other(Incld) NCCF'!O1001)</f>
        <v>0</v>
      </c>
      <c r="P1001" s="182">
        <f>SUM('2.CAD NCCF'!P1001,'3.USD NCCF'!P1001,'4.EUR NCCF'!P1001,'5.GBP NCCF'!P1001,'6.Other(Incld) NCCF'!P1001)</f>
        <v>0</v>
      </c>
      <c r="Q1001" s="182">
        <f>SUM('2.CAD NCCF'!Q1001,'3.USD NCCF'!Q1001,'4.EUR NCCF'!Q1001,'5.GBP NCCF'!Q1001,'6.Other(Incld) NCCF'!Q1001)</f>
        <v>0</v>
      </c>
      <c r="R1001" s="182">
        <f>SUM('2.CAD NCCF'!R1001,'3.USD NCCF'!R1001,'4.EUR NCCF'!R1001,'5.GBP NCCF'!R1001,'6.Other(Incld) NCCF'!R1001)</f>
        <v>0</v>
      </c>
      <c r="S1001" s="182">
        <f>SUM('2.CAD NCCF'!S1001,'3.USD NCCF'!S1001,'4.EUR NCCF'!S1001,'5.GBP NCCF'!S1001,'6.Other(Incld) NCCF'!S1001)</f>
        <v>0</v>
      </c>
      <c r="T1001" s="178">
        <f>SUM('2.CAD NCCF'!T1001,'3.USD NCCF'!T1001,'4.EUR NCCF'!T1001,'5.GBP NCCF'!T1001,'6.Other(Incld) NCCF'!T1001)</f>
        <v>0</v>
      </c>
      <c r="U1001" s="182">
        <f>SUM('2.CAD NCCF'!U1001,'3.USD NCCF'!U1001,'4.EUR NCCF'!U1001,'5.GBP NCCF'!U1001,'6.Other(Incld) NCCF'!U1001)</f>
        <v>0</v>
      </c>
      <c r="V1001" s="183">
        <f>SUM('2.CAD NCCF'!V1001,'3.USD NCCF'!V1001,'4.EUR NCCF'!V1001,'5.GBP NCCF'!V1001,'6.Other(Incld) NCCF'!V1001)</f>
        <v>0</v>
      </c>
      <c r="W1001" s="46">
        <f>SUM('2.CAD NCCF'!W1001,'3.USD NCCF'!W1001,'4.EUR NCCF'!W1001,'5.GBP NCCF'!W1001,'6.Other(Incld) NCCF'!W1001)</f>
        <v>0</v>
      </c>
      <c r="Y1001"/>
    </row>
    <row r="1002" spans="1:25" s="72" customFormat="1" x14ac:dyDescent="0.2">
      <c r="A1002" s="322"/>
      <c r="B1002" s="25"/>
      <c r="C1002" s="23"/>
      <c r="D1002" s="23"/>
      <c r="E1002" s="24" t="s">
        <v>157</v>
      </c>
      <c r="F1002" s="24"/>
      <c r="G1002" s="69">
        <f t="shared" ref="G1002:W1002" si="225">SUBTOTAL(9,G1003:G1006)</f>
        <v>0</v>
      </c>
      <c r="H1002" s="70">
        <f t="shared" si="225"/>
        <v>0</v>
      </c>
      <c r="I1002" s="66">
        <f t="shared" si="225"/>
        <v>0</v>
      </c>
      <c r="J1002" s="66">
        <f t="shared" si="225"/>
        <v>0</v>
      </c>
      <c r="K1002" s="67">
        <f t="shared" si="225"/>
        <v>0</v>
      </c>
      <c r="L1002" s="34">
        <f t="shared" si="225"/>
        <v>0</v>
      </c>
      <c r="M1002" s="34">
        <f t="shared" si="225"/>
        <v>0</v>
      </c>
      <c r="N1002" s="34">
        <f t="shared" si="225"/>
        <v>0</v>
      </c>
      <c r="O1002" s="34">
        <f t="shared" si="225"/>
        <v>0</v>
      </c>
      <c r="P1002" s="34">
        <f t="shared" si="225"/>
        <v>0</v>
      </c>
      <c r="Q1002" s="34">
        <f t="shared" si="225"/>
        <v>0</v>
      </c>
      <c r="R1002" s="34">
        <f t="shared" si="225"/>
        <v>0</v>
      </c>
      <c r="S1002" s="34">
        <f t="shared" si="225"/>
        <v>0</v>
      </c>
      <c r="T1002" s="34">
        <f t="shared" si="225"/>
        <v>0</v>
      </c>
      <c r="U1002" s="34">
        <f t="shared" si="225"/>
        <v>0</v>
      </c>
      <c r="V1002" s="34">
        <f t="shared" si="225"/>
        <v>0</v>
      </c>
      <c r="W1002" s="33">
        <f t="shared" si="225"/>
        <v>0</v>
      </c>
      <c r="Y1002"/>
    </row>
    <row r="1003" spans="1:25" s="72" customFormat="1" ht="12" customHeight="1" outlineLevel="1" x14ac:dyDescent="0.2">
      <c r="A1003" s="322"/>
      <c r="B1003" s="25"/>
      <c r="C1003" s="23"/>
      <c r="D1003" s="23"/>
      <c r="E1003" s="24"/>
      <c r="F1003" s="176" t="s">
        <v>158</v>
      </c>
      <c r="G1003" s="190">
        <f>SUM('2.CAD NCCF'!G1003,'3.USD NCCF'!G1003,'4.EUR NCCF'!G1003,'5.GBP NCCF'!G1003,'6.Other(Incld) NCCF'!G1003)</f>
        <v>0</v>
      </c>
      <c r="H1003" s="191">
        <f>SUM('2.CAD NCCF'!H1003,'3.USD NCCF'!H1003,'4.EUR NCCF'!H1003,'5.GBP NCCF'!H1003,'6.Other(Incld) NCCF'!H1003)</f>
        <v>0</v>
      </c>
      <c r="I1003" s="179">
        <f>SUM('2.CAD NCCF'!I1003,'3.USD NCCF'!I1003,'4.EUR NCCF'!I1003,'5.GBP NCCF'!I1003,'6.Other(Incld) NCCF'!I1003)</f>
        <v>0</v>
      </c>
      <c r="J1003" s="179">
        <f>SUM('2.CAD NCCF'!J1003,'3.USD NCCF'!J1003,'4.EUR NCCF'!J1003,'5.GBP NCCF'!J1003,'6.Other(Incld) NCCF'!J1003)</f>
        <v>0</v>
      </c>
      <c r="K1003" s="180">
        <f>SUM('2.CAD NCCF'!K1003,'3.USD NCCF'!K1003,'4.EUR NCCF'!K1003,'5.GBP NCCF'!K1003,'6.Other(Incld) NCCF'!K1003)</f>
        <v>0</v>
      </c>
      <c r="L1003" s="181">
        <f>SUM('2.CAD NCCF'!L1003,'3.USD NCCF'!L1003,'4.EUR NCCF'!L1003,'5.GBP NCCF'!L1003,'6.Other(Incld) NCCF'!L1003)</f>
        <v>0</v>
      </c>
      <c r="M1003" s="192">
        <f>SUM('2.CAD NCCF'!M1003,'3.USD NCCF'!M1003,'4.EUR NCCF'!M1003,'5.GBP NCCF'!M1003,'6.Other(Incld) NCCF'!M1003)</f>
        <v>0</v>
      </c>
      <c r="N1003" s="182">
        <f>SUM('2.CAD NCCF'!N1003,'3.USD NCCF'!N1003,'4.EUR NCCF'!N1003,'5.GBP NCCF'!N1003,'6.Other(Incld) NCCF'!N1003)</f>
        <v>0</v>
      </c>
      <c r="O1003" s="182">
        <f>SUM('2.CAD NCCF'!O1003,'3.USD NCCF'!O1003,'4.EUR NCCF'!O1003,'5.GBP NCCF'!O1003,'6.Other(Incld) NCCF'!O1003)</f>
        <v>0</v>
      </c>
      <c r="P1003" s="182">
        <f>SUM('2.CAD NCCF'!P1003,'3.USD NCCF'!P1003,'4.EUR NCCF'!P1003,'5.GBP NCCF'!P1003,'6.Other(Incld) NCCF'!P1003)</f>
        <v>0</v>
      </c>
      <c r="Q1003" s="182">
        <f>SUM('2.CAD NCCF'!Q1003,'3.USD NCCF'!Q1003,'4.EUR NCCF'!Q1003,'5.GBP NCCF'!Q1003,'6.Other(Incld) NCCF'!Q1003)</f>
        <v>0</v>
      </c>
      <c r="R1003" s="182">
        <f>SUM('2.CAD NCCF'!R1003,'3.USD NCCF'!R1003,'4.EUR NCCF'!R1003,'5.GBP NCCF'!R1003,'6.Other(Incld) NCCF'!R1003)</f>
        <v>0</v>
      </c>
      <c r="S1003" s="182">
        <f>SUM('2.CAD NCCF'!S1003,'3.USD NCCF'!S1003,'4.EUR NCCF'!S1003,'5.GBP NCCF'!S1003,'6.Other(Incld) NCCF'!S1003)</f>
        <v>0</v>
      </c>
      <c r="T1003" s="178">
        <f>SUM('2.CAD NCCF'!T1003,'3.USD NCCF'!T1003,'4.EUR NCCF'!T1003,'5.GBP NCCF'!T1003,'6.Other(Incld) NCCF'!T1003)</f>
        <v>0</v>
      </c>
      <c r="U1003" s="182">
        <f>SUM('2.CAD NCCF'!U1003,'3.USD NCCF'!U1003,'4.EUR NCCF'!U1003,'5.GBP NCCF'!U1003,'6.Other(Incld) NCCF'!U1003)</f>
        <v>0</v>
      </c>
      <c r="V1003" s="183">
        <f>SUM('2.CAD NCCF'!V1003,'3.USD NCCF'!V1003,'4.EUR NCCF'!V1003,'5.GBP NCCF'!V1003,'6.Other(Incld) NCCF'!V1003)</f>
        <v>0</v>
      </c>
      <c r="W1003" s="46">
        <f>SUM('2.CAD NCCF'!W1003,'3.USD NCCF'!W1003,'4.EUR NCCF'!W1003,'5.GBP NCCF'!W1003,'6.Other(Incld) NCCF'!W1003)</f>
        <v>0</v>
      </c>
      <c r="Y1003"/>
    </row>
    <row r="1004" spans="1:25" s="72" customFormat="1" outlineLevel="1" x14ac:dyDescent="0.2">
      <c r="A1004" s="322"/>
      <c r="B1004" s="25"/>
      <c r="C1004" s="23"/>
      <c r="D1004" s="23"/>
      <c r="E1004" s="24"/>
      <c r="F1004" s="176" t="s">
        <v>159</v>
      </c>
      <c r="G1004" s="190">
        <f>SUM('2.CAD NCCF'!G1004,'3.USD NCCF'!G1004,'4.EUR NCCF'!G1004,'5.GBP NCCF'!G1004,'6.Other(Incld) NCCF'!G1004)</f>
        <v>0</v>
      </c>
      <c r="H1004" s="191">
        <f>SUM('2.CAD NCCF'!H1004,'3.USD NCCF'!H1004,'4.EUR NCCF'!H1004,'5.GBP NCCF'!H1004,'6.Other(Incld) NCCF'!H1004)</f>
        <v>0</v>
      </c>
      <c r="I1004" s="179">
        <f>SUM('2.CAD NCCF'!I1004,'3.USD NCCF'!I1004,'4.EUR NCCF'!I1004,'5.GBP NCCF'!I1004,'6.Other(Incld) NCCF'!I1004)</f>
        <v>0</v>
      </c>
      <c r="J1004" s="179">
        <f>SUM('2.CAD NCCF'!J1004,'3.USD NCCF'!J1004,'4.EUR NCCF'!J1004,'5.GBP NCCF'!J1004,'6.Other(Incld) NCCF'!J1004)</f>
        <v>0</v>
      </c>
      <c r="K1004" s="180">
        <f>SUM('2.CAD NCCF'!K1004,'3.USD NCCF'!K1004,'4.EUR NCCF'!K1004,'5.GBP NCCF'!K1004,'6.Other(Incld) NCCF'!K1004)</f>
        <v>0</v>
      </c>
      <c r="L1004" s="181">
        <f>SUM('2.CAD NCCF'!L1004,'3.USD NCCF'!L1004,'4.EUR NCCF'!L1004,'5.GBP NCCF'!L1004,'6.Other(Incld) NCCF'!L1004)</f>
        <v>0</v>
      </c>
      <c r="M1004" s="192">
        <f>SUM('2.CAD NCCF'!M1004,'3.USD NCCF'!M1004,'4.EUR NCCF'!M1004,'5.GBP NCCF'!M1004,'6.Other(Incld) NCCF'!M1004)</f>
        <v>0</v>
      </c>
      <c r="N1004" s="182">
        <f>SUM('2.CAD NCCF'!N1004,'3.USD NCCF'!N1004,'4.EUR NCCF'!N1004,'5.GBP NCCF'!N1004,'6.Other(Incld) NCCF'!N1004)</f>
        <v>0</v>
      </c>
      <c r="O1004" s="182">
        <f>SUM('2.CAD NCCF'!O1004,'3.USD NCCF'!O1004,'4.EUR NCCF'!O1004,'5.GBP NCCF'!O1004,'6.Other(Incld) NCCF'!O1004)</f>
        <v>0</v>
      </c>
      <c r="P1004" s="182">
        <f>SUM('2.CAD NCCF'!P1004,'3.USD NCCF'!P1004,'4.EUR NCCF'!P1004,'5.GBP NCCF'!P1004,'6.Other(Incld) NCCF'!P1004)</f>
        <v>0</v>
      </c>
      <c r="Q1004" s="182">
        <f>SUM('2.CAD NCCF'!Q1004,'3.USD NCCF'!Q1004,'4.EUR NCCF'!Q1004,'5.GBP NCCF'!Q1004,'6.Other(Incld) NCCF'!Q1004)</f>
        <v>0</v>
      </c>
      <c r="R1004" s="182">
        <f>SUM('2.CAD NCCF'!R1004,'3.USD NCCF'!R1004,'4.EUR NCCF'!R1004,'5.GBP NCCF'!R1004,'6.Other(Incld) NCCF'!R1004)</f>
        <v>0</v>
      </c>
      <c r="S1004" s="182">
        <f>SUM('2.CAD NCCF'!S1004,'3.USD NCCF'!S1004,'4.EUR NCCF'!S1004,'5.GBP NCCF'!S1004,'6.Other(Incld) NCCF'!S1004)</f>
        <v>0</v>
      </c>
      <c r="T1004" s="178">
        <f>SUM('2.CAD NCCF'!T1004,'3.USD NCCF'!T1004,'4.EUR NCCF'!T1004,'5.GBP NCCF'!T1004,'6.Other(Incld) NCCF'!T1004)</f>
        <v>0</v>
      </c>
      <c r="U1004" s="182">
        <f>SUM('2.CAD NCCF'!U1004,'3.USD NCCF'!U1004,'4.EUR NCCF'!U1004,'5.GBP NCCF'!U1004,'6.Other(Incld) NCCF'!U1004)</f>
        <v>0</v>
      </c>
      <c r="V1004" s="183">
        <f>SUM('2.CAD NCCF'!V1004,'3.USD NCCF'!V1004,'4.EUR NCCF'!V1004,'5.GBP NCCF'!V1004,'6.Other(Incld) NCCF'!V1004)</f>
        <v>0</v>
      </c>
      <c r="W1004" s="46">
        <f>SUM('2.CAD NCCF'!W1004,'3.USD NCCF'!W1004,'4.EUR NCCF'!W1004,'5.GBP NCCF'!W1004,'6.Other(Incld) NCCF'!W1004)</f>
        <v>0</v>
      </c>
      <c r="Y1004"/>
    </row>
    <row r="1005" spans="1:25" s="72" customFormat="1" outlineLevel="1" x14ac:dyDescent="0.2">
      <c r="A1005" s="322"/>
      <c r="B1005" s="25"/>
      <c r="C1005" s="23"/>
      <c r="D1005" s="23"/>
      <c r="E1005" s="24"/>
      <c r="F1005" s="176" t="s">
        <v>160</v>
      </c>
      <c r="G1005" s="190">
        <f>SUM('2.CAD NCCF'!G1005,'3.USD NCCF'!G1005,'4.EUR NCCF'!G1005,'5.GBP NCCF'!G1005,'6.Other(Incld) NCCF'!G1005)</f>
        <v>0</v>
      </c>
      <c r="H1005" s="191">
        <f>SUM('2.CAD NCCF'!H1005,'3.USD NCCF'!H1005,'4.EUR NCCF'!H1005,'5.GBP NCCF'!H1005,'6.Other(Incld) NCCF'!H1005)</f>
        <v>0</v>
      </c>
      <c r="I1005" s="179">
        <f>SUM('2.CAD NCCF'!I1005,'3.USD NCCF'!I1005,'4.EUR NCCF'!I1005,'5.GBP NCCF'!I1005,'6.Other(Incld) NCCF'!I1005)</f>
        <v>0</v>
      </c>
      <c r="J1005" s="179">
        <f>SUM('2.CAD NCCF'!J1005,'3.USD NCCF'!J1005,'4.EUR NCCF'!J1005,'5.GBP NCCF'!J1005,'6.Other(Incld) NCCF'!J1005)</f>
        <v>0</v>
      </c>
      <c r="K1005" s="180">
        <f>SUM('2.CAD NCCF'!K1005,'3.USD NCCF'!K1005,'4.EUR NCCF'!K1005,'5.GBP NCCF'!K1005,'6.Other(Incld) NCCF'!K1005)</f>
        <v>0</v>
      </c>
      <c r="L1005" s="181">
        <f>SUM('2.CAD NCCF'!L1005,'3.USD NCCF'!L1005,'4.EUR NCCF'!L1005,'5.GBP NCCF'!L1005,'6.Other(Incld) NCCF'!L1005)</f>
        <v>0</v>
      </c>
      <c r="M1005" s="192">
        <f>SUM('2.CAD NCCF'!M1005,'3.USD NCCF'!M1005,'4.EUR NCCF'!M1005,'5.GBP NCCF'!M1005,'6.Other(Incld) NCCF'!M1005)</f>
        <v>0</v>
      </c>
      <c r="N1005" s="182">
        <f>SUM('2.CAD NCCF'!N1005,'3.USD NCCF'!N1005,'4.EUR NCCF'!N1005,'5.GBP NCCF'!N1005,'6.Other(Incld) NCCF'!N1005)</f>
        <v>0</v>
      </c>
      <c r="O1005" s="182">
        <f>SUM('2.CAD NCCF'!O1005,'3.USD NCCF'!O1005,'4.EUR NCCF'!O1005,'5.GBP NCCF'!O1005,'6.Other(Incld) NCCF'!O1005)</f>
        <v>0</v>
      </c>
      <c r="P1005" s="182">
        <f>SUM('2.CAD NCCF'!P1005,'3.USD NCCF'!P1005,'4.EUR NCCF'!P1005,'5.GBP NCCF'!P1005,'6.Other(Incld) NCCF'!P1005)</f>
        <v>0</v>
      </c>
      <c r="Q1005" s="182">
        <f>SUM('2.CAD NCCF'!Q1005,'3.USD NCCF'!Q1005,'4.EUR NCCF'!Q1005,'5.GBP NCCF'!Q1005,'6.Other(Incld) NCCF'!Q1005)</f>
        <v>0</v>
      </c>
      <c r="R1005" s="182">
        <f>SUM('2.CAD NCCF'!R1005,'3.USD NCCF'!R1005,'4.EUR NCCF'!R1005,'5.GBP NCCF'!R1005,'6.Other(Incld) NCCF'!R1005)</f>
        <v>0</v>
      </c>
      <c r="S1005" s="182">
        <f>SUM('2.CAD NCCF'!S1005,'3.USD NCCF'!S1005,'4.EUR NCCF'!S1005,'5.GBP NCCF'!S1005,'6.Other(Incld) NCCF'!S1005)</f>
        <v>0</v>
      </c>
      <c r="T1005" s="178">
        <f>SUM('2.CAD NCCF'!T1005,'3.USD NCCF'!T1005,'4.EUR NCCF'!T1005,'5.GBP NCCF'!T1005,'6.Other(Incld) NCCF'!T1005)</f>
        <v>0</v>
      </c>
      <c r="U1005" s="182">
        <f>SUM('2.CAD NCCF'!U1005,'3.USD NCCF'!U1005,'4.EUR NCCF'!U1005,'5.GBP NCCF'!U1005,'6.Other(Incld) NCCF'!U1005)</f>
        <v>0</v>
      </c>
      <c r="V1005" s="183">
        <f>SUM('2.CAD NCCF'!V1005,'3.USD NCCF'!V1005,'4.EUR NCCF'!V1005,'5.GBP NCCF'!V1005,'6.Other(Incld) NCCF'!V1005)</f>
        <v>0</v>
      </c>
      <c r="W1005" s="46">
        <f>SUM('2.CAD NCCF'!W1005,'3.USD NCCF'!W1005,'4.EUR NCCF'!W1005,'5.GBP NCCF'!W1005,'6.Other(Incld) NCCF'!W1005)</f>
        <v>0</v>
      </c>
      <c r="Y1005"/>
    </row>
    <row r="1006" spans="1:25" s="72" customFormat="1" outlineLevel="1" x14ac:dyDescent="0.2">
      <c r="A1006" s="322"/>
      <c r="B1006" s="25"/>
      <c r="C1006" s="23"/>
      <c r="D1006" s="23"/>
      <c r="E1006" s="24"/>
      <c r="F1006" s="176" t="s">
        <v>198</v>
      </c>
      <c r="G1006" s="190">
        <f>SUM('2.CAD NCCF'!G1006,'3.USD NCCF'!G1006,'4.EUR NCCF'!G1006,'5.GBP NCCF'!G1006,'6.Other(Incld) NCCF'!G1006)</f>
        <v>0</v>
      </c>
      <c r="H1006" s="191">
        <f>SUM('2.CAD NCCF'!H1006,'3.USD NCCF'!H1006,'4.EUR NCCF'!H1006,'5.GBP NCCF'!H1006,'6.Other(Incld) NCCF'!H1006)</f>
        <v>0</v>
      </c>
      <c r="I1006" s="179">
        <f>SUM('2.CAD NCCF'!I1006,'3.USD NCCF'!I1006,'4.EUR NCCF'!I1006,'5.GBP NCCF'!I1006,'6.Other(Incld) NCCF'!I1006)</f>
        <v>0</v>
      </c>
      <c r="J1006" s="179">
        <f>SUM('2.CAD NCCF'!J1006,'3.USD NCCF'!J1006,'4.EUR NCCF'!J1006,'5.GBP NCCF'!J1006,'6.Other(Incld) NCCF'!J1006)</f>
        <v>0</v>
      </c>
      <c r="K1006" s="180">
        <f>SUM('2.CAD NCCF'!K1006,'3.USD NCCF'!K1006,'4.EUR NCCF'!K1006,'5.GBP NCCF'!K1006,'6.Other(Incld) NCCF'!K1006)</f>
        <v>0</v>
      </c>
      <c r="L1006" s="181">
        <f>SUM('2.CAD NCCF'!L1006,'3.USD NCCF'!L1006,'4.EUR NCCF'!L1006,'5.GBP NCCF'!L1006,'6.Other(Incld) NCCF'!L1006)</f>
        <v>0</v>
      </c>
      <c r="M1006" s="192">
        <f>SUM('2.CAD NCCF'!M1006,'3.USD NCCF'!M1006,'4.EUR NCCF'!M1006,'5.GBP NCCF'!M1006,'6.Other(Incld) NCCF'!M1006)</f>
        <v>0</v>
      </c>
      <c r="N1006" s="182">
        <f>SUM('2.CAD NCCF'!N1006,'3.USD NCCF'!N1006,'4.EUR NCCF'!N1006,'5.GBP NCCF'!N1006,'6.Other(Incld) NCCF'!N1006)</f>
        <v>0</v>
      </c>
      <c r="O1006" s="182">
        <f>SUM('2.CAD NCCF'!O1006,'3.USD NCCF'!O1006,'4.EUR NCCF'!O1006,'5.GBP NCCF'!O1006,'6.Other(Incld) NCCF'!O1006)</f>
        <v>0</v>
      </c>
      <c r="P1006" s="182">
        <f>SUM('2.CAD NCCF'!P1006,'3.USD NCCF'!P1006,'4.EUR NCCF'!P1006,'5.GBP NCCF'!P1006,'6.Other(Incld) NCCF'!P1006)</f>
        <v>0</v>
      </c>
      <c r="Q1006" s="182">
        <f>SUM('2.CAD NCCF'!Q1006,'3.USD NCCF'!Q1006,'4.EUR NCCF'!Q1006,'5.GBP NCCF'!Q1006,'6.Other(Incld) NCCF'!Q1006)</f>
        <v>0</v>
      </c>
      <c r="R1006" s="182">
        <f>SUM('2.CAD NCCF'!R1006,'3.USD NCCF'!R1006,'4.EUR NCCF'!R1006,'5.GBP NCCF'!R1006,'6.Other(Incld) NCCF'!R1006)</f>
        <v>0</v>
      </c>
      <c r="S1006" s="182">
        <f>SUM('2.CAD NCCF'!S1006,'3.USD NCCF'!S1006,'4.EUR NCCF'!S1006,'5.GBP NCCF'!S1006,'6.Other(Incld) NCCF'!S1006)</f>
        <v>0</v>
      </c>
      <c r="T1006" s="178">
        <f>SUM('2.CAD NCCF'!T1006,'3.USD NCCF'!T1006,'4.EUR NCCF'!T1006,'5.GBP NCCF'!T1006,'6.Other(Incld) NCCF'!T1006)</f>
        <v>0</v>
      </c>
      <c r="U1006" s="182">
        <f>SUM('2.CAD NCCF'!U1006,'3.USD NCCF'!U1006,'4.EUR NCCF'!U1006,'5.GBP NCCF'!U1006,'6.Other(Incld) NCCF'!U1006)</f>
        <v>0</v>
      </c>
      <c r="V1006" s="183">
        <f>SUM('2.CAD NCCF'!V1006,'3.USD NCCF'!V1006,'4.EUR NCCF'!V1006,'5.GBP NCCF'!V1006,'6.Other(Incld) NCCF'!V1006)</f>
        <v>0</v>
      </c>
      <c r="W1006" s="46">
        <f>SUM('2.CAD NCCF'!W1006,'3.USD NCCF'!W1006,'4.EUR NCCF'!W1006,'5.GBP NCCF'!W1006,'6.Other(Incld) NCCF'!W1006)</f>
        <v>0</v>
      </c>
      <c r="Y1006"/>
    </row>
    <row r="1007" spans="1:25" s="72" customFormat="1" x14ac:dyDescent="0.2">
      <c r="A1007" s="322"/>
      <c r="B1007" s="25"/>
      <c r="C1007" s="23"/>
      <c r="D1007" s="23"/>
      <c r="E1007" s="24" t="s">
        <v>347</v>
      </c>
      <c r="F1007" s="24"/>
      <c r="G1007" s="69">
        <f t="shared" ref="G1007:W1007" si="226">SUBTOTAL(9,G1008:G1011)</f>
        <v>0</v>
      </c>
      <c r="H1007" s="70">
        <f t="shared" si="226"/>
        <v>0</v>
      </c>
      <c r="I1007" s="66">
        <f t="shared" si="226"/>
        <v>0</v>
      </c>
      <c r="J1007" s="66">
        <f t="shared" si="226"/>
        <v>0</v>
      </c>
      <c r="K1007" s="67">
        <f t="shared" si="226"/>
        <v>0</v>
      </c>
      <c r="L1007" s="34">
        <f t="shared" si="226"/>
        <v>0</v>
      </c>
      <c r="M1007" s="34">
        <f t="shared" si="226"/>
        <v>0</v>
      </c>
      <c r="N1007" s="34">
        <f t="shared" si="226"/>
        <v>0</v>
      </c>
      <c r="O1007" s="34">
        <f t="shared" si="226"/>
        <v>0</v>
      </c>
      <c r="P1007" s="34">
        <f t="shared" si="226"/>
        <v>0</v>
      </c>
      <c r="Q1007" s="34">
        <f t="shared" si="226"/>
        <v>0</v>
      </c>
      <c r="R1007" s="34">
        <f t="shared" si="226"/>
        <v>0</v>
      </c>
      <c r="S1007" s="34">
        <f t="shared" si="226"/>
        <v>0</v>
      </c>
      <c r="T1007" s="34">
        <f t="shared" si="226"/>
        <v>0</v>
      </c>
      <c r="U1007" s="34">
        <f t="shared" si="226"/>
        <v>0</v>
      </c>
      <c r="V1007" s="34">
        <f t="shared" si="226"/>
        <v>0</v>
      </c>
      <c r="W1007" s="33">
        <f t="shared" si="226"/>
        <v>0</v>
      </c>
      <c r="Y1007"/>
    </row>
    <row r="1008" spans="1:25" s="72" customFormat="1" outlineLevel="1" x14ac:dyDescent="0.2">
      <c r="A1008" s="322"/>
      <c r="B1008" s="25"/>
      <c r="C1008" s="23"/>
      <c r="D1008" s="23"/>
      <c r="E1008" s="24"/>
      <c r="F1008" s="176" t="s">
        <v>327</v>
      </c>
      <c r="G1008" s="190">
        <f>SUM('2.CAD NCCF'!G1008,'3.USD NCCF'!G1008,'4.EUR NCCF'!G1008,'5.GBP NCCF'!G1008,'6.Other(Incld) NCCF'!G1008)</f>
        <v>0</v>
      </c>
      <c r="H1008" s="191">
        <f>SUM('2.CAD NCCF'!H1008,'3.USD NCCF'!H1008,'4.EUR NCCF'!H1008,'5.GBP NCCF'!H1008,'6.Other(Incld) NCCF'!H1008)</f>
        <v>0</v>
      </c>
      <c r="I1008" s="179">
        <f>SUM('2.CAD NCCF'!I1008,'3.USD NCCF'!I1008,'4.EUR NCCF'!I1008,'5.GBP NCCF'!I1008,'6.Other(Incld) NCCF'!I1008)</f>
        <v>0</v>
      </c>
      <c r="J1008" s="179">
        <f>SUM('2.CAD NCCF'!J1008,'3.USD NCCF'!J1008,'4.EUR NCCF'!J1008,'5.GBP NCCF'!J1008,'6.Other(Incld) NCCF'!J1008)</f>
        <v>0</v>
      </c>
      <c r="K1008" s="180">
        <f>SUM('2.CAD NCCF'!K1008,'3.USD NCCF'!K1008,'4.EUR NCCF'!K1008,'5.GBP NCCF'!K1008,'6.Other(Incld) NCCF'!K1008)</f>
        <v>0</v>
      </c>
      <c r="L1008" s="181">
        <f>SUM('2.CAD NCCF'!L1008,'3.USD NCCF'!L1008,'4.EUR NCCF'!L1008,'5.GBP NCCF'!L1008,'6.Other(Incld) NCCF'!L1008)</f>
        <v>0</v>
      </c>
      <c r="M1008" s="192">
        <f>SUM('2.CAD NCCF'!M1008,'3.USD NCCF'!M1008,'4.EUR NCCF'!M1008,'5.GBP NCCF'!M1008,'6.Other(Incld) NCCF'!M1008)</f>
        <v>0</v>
      </c>
      <c r="N1008" s="182">
        <f>SUM('2.CAD NCCF'!N1008,'3.USD NCCF'!N1008,'4.EUR NCCF'!N1008,'5.GBP NCCF'!N1008,'6.Other(Incld) NCCF'!N1008)</f>
        <v>0</v>
      </c>
      <c r="O1008" s="182">
        <f>SUM('2.CAD NCCF'!O1008,'3.USD NCCF'!O1008,'4.EUR NCCF'!O1008,'5.GBP NCCF'!O1008,'6.Other(Incld) NCCF'!O1008)</f>
        <v>0</v>
      </c>
      <c r="P1008" s="182">
        <f>SUM('2.CAD NCCF'!P1008,'3.USD NCCF'!P1008,'4.EUR NCCF'!P1008,'5.GBP NCCF'!P1008,'6.Other(Incld) NCCF'!P1008)</f>
        <v>0</v>
      </c>
      <c r="Q1008" s="182">
        <f>SUM('2.CAD NCCF'!Q1008,'3.USD NCCF'!Q1008,'4.EUR NCCF'!Q1008,'5.GBP NCCF'!Q1008,'6.Other(Incld) NCCF'!Q1008)</f>
        <v>0</v>
      </c>
      <c r="R1008" s="182">
        <f>SUM('2.CAD NCCF'!R1008,'3.USD NCCF'!R1008,'4.EUR NCCF'!R1008,'5.GBP NCCF'!R1008,'6.Other(Incld) NCCF'!R1008)</f>
        <v>0</v>
      </c>
      <c r="S1008" s="182">
        <f>SUM('2.CAD NCCF'!S1008,'3.USD NCCF'!S1008,'4.EUR NCCF'!S1008,'5.GBP NCCF'!S1008,'6.Other(Incld) NCCF'!S1008)</f>
        <v>0</v>
      </c>
      <c r="T1008" s="178">
        <f>SUM('2.CAD NCCF'!T1008,'3.USD NCCF'!T1008,'4.EUR NCCF'!T1008,'5.GBP NCCF'!T1008,'6.Other(Incld) NCCF'!T1008)</f>
        <v>0</v>
      </c>
      <c r="U1008" s="182">
        <f>SUM('2.CAD NCCF'!U1008,'3.USD NCCF'!U1008,'4.EUR NCCF'!U1008,'5.GBP NCCF'!U1008,'6.Other(Incld) NCCF'!U1008)</f>
        <v>0</v>
      </c>
      <c r="V1008" s="183">
        <f>SUM('2.CAD NCCF'!V1008,'3.USD NCCF'!V1008,'4.EUR NCCF'!V1008,'5.GBP NCCF'!V1008,'6.Other(Incld) NCCF'!V1008)</f>
        <v>0</v>
      </c>
      <c r="W1008" s="46">
        <f>SUM('2.CAD NCCF'!W1008,'3.USD NCCF'!W1008,'4.EUR NCCF'!W1008,'5.GBP NCCF'!W1008,'6.Other(Incld) NCCF'!W1008)</f>
        <v>0</v>
      </c>
      <c r="Y1008"/>
    </row>
    <row r="1009" spans="1:25" s="72" customFormat="1" outlineLevel="1" x14ac:dyDescent="0.2">
      <c r="A1009" s="322"/>
      <c r="B1009" s="25"/>
      <c r="C1009" s="23"/>
      <c r="D1009" s="23"/>
      <c r="E1009" s="24"/>
      <c r="F1009" s="176" t="s">
        <v>328</v>
      </c>
      <c r="G1009" s="190">
        <f>SUM('2.CAD NCCF'!G1009,'3.USD NCCF'!G1009,'4.EUR NCCF'!G1009,'5.GBP NCCF'!G1009,'6.Other(Incld) NCCF'!G1009)</f>
        <v>0</v>
      </c>
      <c r="H1009" s="191">
        <f>SUM('2.CAD NCCF'!H1009,'3.USD NCCF'!H1009,'4.EUR NCCF'!H1009,'5.GBP NCCF'!H1009,'6.Other(Incld) NCCF'!H1009)</f>
        <v>0</v>
      </c>
      <c r="I1009" s="179">
        <f>SUM('2.CAD NCCF'!I1009,'3.USD NCCF'!I1009,'4.EUR NCCF'!I1009,'5.GBP NCCF'!I1009,'6.Other(Incld) NCCF'!I1009)</f>
        <v>0</v>
      </c>
      <c r="J1009" s="179">
        <f>SUM('2.CAD NCCF'!J1009,'3.USD NCCF'!J1009,'4.EUR NCCF'!J1009,'5.GBP NCCF'!J1009,'6.Other(Incld) NCCF'!J1009)</f>
        <v>0</v>
      </c>
      <c r="K1009" s="180">
        <f>SUM('2.CAD NCCF'!K1009,'3.USD NCCF'!K1009,'4.EUR NCCF'!K1009,'5.GBP NCCF'!K1009,'6.Other(Incld) NCCF'!K1009)</f>
        <v>0</v>
      </c>
      <c r="L1009" s="181">
        <f>SUM('2.CAD NCCF'!L1009,'3.USD NCCF'!L1009,'4.EUR NCCF'!L1009,'5.GBP NCCF'!L1009,'6.Other(Incld) NCCF'!L1009)</f>
        <v>0</v>
      </c>
      <c r="M1009" s="192">
        <f>SUM('2.CAD NCCF'!M1009,'3.USD NCCF'!M1009,'4.EUR NCCF'!M1009,'5.GBP NCCF'!M1009,'6.Other(Incld) NCCF'!M1009)</f>
        <v>0</v>
      </c>
      <c r="N1009" s="182">
        <f>SUM('2.CAD NCCF'!N1009,'3.USD NCCF'!N1009,'4.EUR NCCF'!N1009,'5.GBP NCCF'!N1009,'6.Other(Incld) NCCF'!N1009)</f>
        <v>0</v>
      </c>
      <c r="O1009" s="182">
        <f>SUM('2.CAD NCCF'!O1009,'3.USD NCCF'!O1009,'4.EUR NCCF'!O1009,'5.GBP NCCF'!O1009,'6.Other(Incld) NCCF'!O1009)</f>
        <v>0</v>
      </c>
      <c r="P1009" s="182">
        <f>SUM('2.CAD NCCF'!P1009,'3.USD NCCF'!P1009,'4.EUR NCCF'!P1009,'5.GBP NCCF'!P1009,'6.Other(Incld) NCCF'!P1009)</f>
        <v>0</v>
      </c>
      <c r="Q1009" s="182">
        <f>SUM('2.CAD NCCF'!Q1009,'3.USD NCCF'!Q1009,'4.EUR NCCF'!Q1009,'5.GBP NCCF'!Q1009,'6.Other(Incld) NCCF'!Q1009)</f>
        <v>0</v>
      </c>
      <c r="R1009" s="182">
        <f>SUM('2.CAD NCCF'!R1009,'3.USD NCCF'!R1009,'4.EUR NCCF'!R1009,'5.GBP NCCF'!R1009,'6.Other(Incld) NCCF'!R1009)</f>
        <v>0</v>
      </c>
      <c r="S1009" s="182">
        <f>SUM('2.CAD NCCF'!S1009,'3.USD NCCF'!S1009,'4.EUR NCCF'!S1009,'5.GBP NCCF'!S1009,'6.Other(Incld) NCCF'!S1009)</f>
        <v>0</v>
      </c>
      <c r="T1009" s="178">
        <f>SUM('2.CAD NCCF'!T1009,'3.USD NCCF'!T1009,'4.EUR NCCF'!T1009,'5.GBP NCCF'!T1009,'6.Other(Incld) NCCF'!T1009)</f>
        <v>0</v>
      </c>
      <c r="U1009" s="182">
        <f>SUM('2.CAD NCCF'!U1009,'3.USD NCCF'!U1009,'4.EUR NCCF'!U1009,'5.GBP NCCF'!U1009,'6.Other(Incld) NCCF'!U1009)</f>
        <v>0</v>
      </c>
      <c r="V1009" s="183">
        <f>SUM('2.CAD NCCF'!V1009,'3.USD NCCF'!V1009,'4.EUR NCCF'!V1009,'5.GBP NCCF'!V1009,'6.Other(Incld) NCCF'!V1009)</f>
        <v>0</v>
      </c>
      <c r="W1009" s="46">
        <f>SUM('2.CAD NCCF'!W1009,'3.USD NCCF'!W1009,'4.EUR NCCF'!W1009,'5.GBP NCCF'!W1009,'6.Other(Incld) NCCF'!W1009)</f>
        <v>0</v>
      </c>
      <c r="Y1009"/>
    </row>
    <row r="1010" spans="1:25" s="72" customFormat="1" outlineLevel="1" x14ac:dyDescent="0.2">
      <c r="A1010" s="322"/>
      <c r="B1010" s="25"/>
      <c r="C1010" s="23"/>
      <c r="D1010" s="23"/>
      <c r="E1010" s="24"/>
      <c r="F1010" s="176" t="s">
        <v>329</v>
      </c>
      <c r="G1010" s="190">
        <f>SUM('2.CAD NCCF'!G1010,'3.USD NCCF'!G1010,'4.EUR NCCF'!G1010,'5.GBP NCCF'!G1010,'6.Other(Incld) NCCF'!G1010)</f>
        <v>0</v>
      </c>
      <c r="H1010" s="191">
        <f>SUM('2.CAD NCCF'!H1010,'3.USD NCCF'!H1010,'4.EUR NCCF'!H1010,'5.GBP NCCF'!H1010,'6.Other(Incld) NCCF'!H1010)</f>
        <v>0</v>
      </c>
      <c r="I1010" s="179">
        <f>SUM('2.CAD NCCF'!I1010,'3.USD NCCF'!I1010,'4.EUR NCCF'!I1010,'5.GBP NCCF'!I1010,'6.Other(Incld) NCCF'!I1010)</f>
        <v>0</v>
      </c>
      <c r="J1010" s="179">
        <f>SUM('2.CAD NCCF'!J1010,'3.USD NCCF'!J1010,'4.EUR NCCF'!J1010,'5.GBP NCCF'!J1010,'6.Other(Incld) NCCF'!J1010)</f>
        <v>0</v>
      </c>
      <c r="K1010" s="180">
        <f>SUM('2.CAD NCCF'!K1010,'3.USD NCCF'!K1010,'4.EUR NCCF'!K1010,'5.GBP NCCF'!K1010,'6.Other(Incld) NCCF'!K1010)</f>
        <v>0</v>
      </c>
      <c r="L1010" s="181">
        <f>SUM('2.CAD NCCF'!L1010,'3.USD NCCF'!L1010,'4.EUR NCCF'!L1010,'5.GBP NCCF'!L1010,'6.Other(Incld) NCCF'!L1010)</f>
        <v>0</v>
      </c>
      <c r="M1010" s="192">
        <f>SUM('2.CAD NCCF'!M1010,'3.USD NCCF'!M1010,'4.EUR NCCF'!M1010,'5.GBP NCCF'!M1010,'6.Other(Incld) NCCF'!M1010)</f>
        <v>0</v>
      </c>
      <c r="N1010" s="182">
        <f>SUM('2.CAD NCCF'!N1010,'3.USD NCCF'!N1010,'4.EUR NCCF'!N1010,'5.GBP NCCF'!N1010,'6.Other(Incld) NCCF'!N1010)</f>
        <v>0</v>
      </c>
      <c r="O1010" s="182">
        <f>SUM('2.CAD NCCF'!O1010,'3.USD NCCF'!O1010,'4.EUR NCCF'!O1010,'5.GBP NCCF'!O1010,'6.Other(Incld) NCCF'!O1010)</f>
        <v>0</v>
      </c>
      <c r="P1010" s="182">
        <f>SUM('2.CAD NCCF'!P1010,'3.USD NCCF'!P1010,'4.EUR NCCF'!P1010,'5.GBP NCCF'!P1010,'6.Other(Incld) NCCF'!P1010)</f>
        <v>0</v>
      </c>
      <c r="Q1010" s="182">
        <f>SUM('2.CAD NCCF'!Q1010,'3.USD NCCF'!Q1010,'4.EUR NCCF'!Q1010,'5.GBP NCCF'!Q1010,'6.Other(Incld) NCCF'!Q1010)</f>
        <v>0</v>
      </c>
      <c r="R1010" s="182">
        <f>SUM('2.CAD NCCF'!R1010,'3.USD NCCF'!R1010,'4.EUR NCCF'!R1010,'5.GBP NCCF'!R1010,'6.Other(Incld) NCCF'!R1010)</f>
        <v>0</v>
      </c>
      <c r="S1010" s="182">
        <f>SUM('2.CAD NCCF'!S1010,'3.USD NCCF'!S1010,'4.EUR NCCF'!S1010,'5.GBP NCCF'!S1010,'6.Other(Incld) NCCF'!S1010)</f>
        <v>0</v>
      </c>
      <c r="T1010" s="178">
        <f>SUM('2.CAD NCCF'!T1010,'3.USD NCCF'!T1010,'4.EUR NCCF'!T1010,'5.GBP NCCF'!T1010,'6.Other(Incld) NCCF'!T1010)</f>
        <v>0</v>
      </c>
      <c r="U1010" s="182">
        <f>SUM('2.CAD NCCF'!U1010,'3.USD NCCF'!U1010,'4.EUR NCCF'!U1010,'5.GBP NCCF'!U1010,'6.Other(Incld) NCCF'!U1010)</f>
        <v>0</v>
      </c>
      <c r="V1010" s="183">
        <f>SUM('2.CAD NCCF'!V1010,'3.USD NCCF'!V1010,'4.EUR NCCF'!V1010,'5.GBP NCCF'!V1010,'6.Other(Incld) NCCF'!V1010)</f>
        <v>0</v>
      </c>
      <c r="W1010" s="46">
        <f>SUM('2.CAD NCCF'!W1010,'3.USD NCCF'!W1010,'4.EUR NCCF'!W1010,'5.GBP NCCF'!W1010,'6.Other(Incld) NCCF'!W1010)</f>
        <v>0</v>
      </c>
      <c r="Y1010"/>
    </row>
    <row r="1011" spans="1:25" s="72" customFormat="1" outlineLevel="1" x14ac:dyDescent="0.2">
      <c r="A1011" s="322"/>
      <c r="B1011" s="25"/>
      <c r="C1011" s="23"/>
      <c r="D1011" s="23"/>
      <c r="E1011" s="24"/>
      <c r="F1011" s="176" t="s">
        <v>330</v>
      </c>
      <c r="G1011" s="190">
        <f>SUM('2.CAD NCCF'!G1011,'3.USD NCCF'!G1011,'4.EUR NCCF'!G1011,'5.GBP NCCF'!G1011,'6.Other(Incld) NCCF'!G1011)</f>
        <v>0</v>
      </c>
      <c r="H1011" s="191">
        <f>SUM('2.CAD NCCF'!H1011,'3.USD NCCF'!H1011,'4.EUR NCCF'!H1011,'5.GBP NCCF'!H1011,'6.Other(Incld) NCCF'!H1011)</f>
        <v>0</v>
      </c>
      <c r="I1011" s="179">
        <f>SUM('2.CAD NCCF'!I1011,'3.USD NCCF'!I1011,'4.EUR NCCF'!I1011,'5.GBP NCCF'!I1011,'6.Other(Incld) NCCF'!I1011)</f>
        <v>0</v>
      </c>
      <c r="J1011" s="179">
        <f>SUM('2.CAD NCCF'!J1011,'3.USD NCCF'!J1011,'4.EUR NCCF'!J1011,'5.GBP NCCF'!J1011,'6.Other(Incld) NCCF'!J1011)</f>
        <v>0</v>
      </c>
      <c r="K1011" s="180">
        <f>SUM('2.CAD NCCF'!K1011,'3.USD NCCF'!K1011,'4.EUR NCCF'!K1011,'5.GBP NCCF'!K1011,'6.Other(Incld) NCCF'!K1011)</f>
        <v>0</v>
      </c>
      <c r="L1011" s="181">
        <f>SUM('2.CAD NCCF'!L1011,'3.USD NCCF'!L1011,'4.EUR NCCF'!L1011,'5.GBP NCCF'!L1011,'6.Other(Incld) NCCF'!L1011)</f>
        <v>0</v>
      </c>
      <c r="M1011" s="192">
        <f>SUM('2.CAD NCCF'!M1011,'3.USD NCCF'!M1011,'4.EUR NCCF'!M1011,'5.GBP NCCF'!M1011,'6.Other(Incld) NCCF'!M1011)</f>
        <v>0</v>
      </c>
      <c r="N1011" s="182">
        <f>SUM('2.CAD NCCF'!N1011,'3.USD NCCF'!N1011,'4.EUR NCCF'!N1011,'5.GBP NCCF'!N1011,'6.Other(Incld) NCCF'!N1011)</f>
        <v>0</v>
      </c>
      <c r="O1011" s="182">
        <f>SUM('2.CAD NCCF'!O1011,'3.USD NCCF'!O1011,'4.EUR NCCF'!O1011,'5.GBP NCCF'!O1011,'6.Other(Incld) NCCF'!O1011)</f>
        <v>0</v>
      </c>
      <c r="P1011" s="182">
        <f>SUM('2.CAD NCCF'!P1011,'3.USD NCCF'!P1011,'4.EUR NCCF'!P1011,'5.GBP NCCF'!P1011,'6.Other(Incld) NCCF'!P1011)</f>
        <v>0</v>
      </c>
      <c r="Q1011" s="182">
        <f>SUM('2.CAD NCCF'!Q1011,'3.USD NCCF'!Q1011,'4.EUR NCCF'!Q1011,'5.GBP NCCF'!Q1011,'6.Other(Incld) NCCF'!Q1011)</f>
        <v>0</v>
      </c>
      <c r="R1011" s="182">
        <f>SUM('2.CAD NCCF'!R1011,'3.USD NCCF'!R1011,'4.EUR NCCF'!R1011,'5.GBP NCCF'!R1011,'6.Other(Incld) NCCF'!R1011)</f>
        <v>0</v>
      </c>
      <c r="S1011" s="182">
        <f>SUM('2.CAD NCCF'!S1011,'3.USD NCCF'!S1011,'4.EUR NCCF'!S1011,'5.GBP NCCF'!S1011,'6.Other(Incld) NCCF'!S1011)</f>
        <v>0</v>
      </c>
      <c r="T1011" s="178">
        <f>SUM('2.CAD NCCF'!T1011,'3.USD NCCF'!T1011,'4.EUR NCCF'!T1011,'5.GBP NCCF'!T1011,'6.Other(Incld) NCCF'!T1011)</f>
        <v>0</v>
      </c>
      <c r="U1011" s="182">
        <f>SUM('2.CAD NCCF'!U1011,'3.USD NCCF'!U1011,'4.EUR NCCF'!U1011,'5.GBP NCCF'!U1011,'6.Other(Incld) NCCF'!U1011)</f>
        <v>0</v>
      </c>
      <c r="V1011" s="183">
        <f>SUM('2.CAD NCCF'!V1011,'3.USD NCCF'!V1011,'4.EUR NCCF'!V1011,'5.GBP NCCF'!V1011,'6.Other(Incld) NCCF'!V1011)</f>
        <v>0</v>
      </c>
      <c r="W1011" s="46">
        <f>SUM('2.CAD NCCF'!W1011,'3.USD NCCF'!W1011,'4.EUR NCCF'!W1011,'5.GBP NCCF'!W1011,'6.Other(Incld) NCCF'!W1011)</f>
        <v>0</v>
      </c>
      <c r="Y1011"/>
    </row>
    <row r="1012" spans="1:25" s="72" customFormat="1" x14ac:dyDescent="0.2">
      <c r="A1012" s="322"/>
      <c r="B1012" s="25"/>
      <c r="C1012" s="23"/>
      <c r="D1012" s="23" t="s">
        <v>53</v>
      </c>
      <c r="E1012" s="24"/>
      <c r="F1012" s="24"/>
      <c r="G1012" s="69"/>
      <c r="H1012" s="66"/>
      <c r="I1012" s="66"/>
      <c r="J1012" s="66"/>
      <c r="K1012" s="66"/>
      <c r="L1012" s="51"/>
      <c r="M1012" s="34"/>
      <c r="N1012" s="34"/>
      <c r="O1012" s="34"/>
      <c r="P1012" s="34"/>
      <c r="Q1012" s="34"/>
      <c r="R1012" s="34"/>
      <c r="S1012" s="34"/>
      <c r="T1012" s="34"/>
      <c r="U1012" s="34"/>
      <c r="V1012" s="37"/>
      <c r="W1012" s="33"/>
      <c r="Y1012"/>
    </row>
    <row r="1013" spans="1:25" s="72" customFormat="1" x14ac:dyDescent="0.2">
      <c r="A1013" s="322"/>
      <c r="B1013" s="25"/>
      <c r="C1013" s="23"/>
      <c r="D1013" s="23"/>
      <c r="E1013" s="64" t="s">
        <v>54</v>
      </c>
      <c r="F1013" s="24"/>
      <c r="G1013" s="69">
        <f t="shared" ref="G1013:W1013" si="227">SUBTOTAL(9,G1014:G1016)</f>
        <v>0</v>
      </c>
      <c r="H1013" s="70">
        <f t="shared" si="227"/>
        <v>0</v>
      </c>
      <c r="I1013" s="66">
        <f t="shared" si="227"/>
        <v>0</v>
      </c>
      <c r="J1013" s="66">
        <f t="shared" si="227"/>
        <v>0</v>
      </c>
      <c r="K1013" s="67">
        <f t="shared" si="227"/>
        <v>0</v>
      </c>
      <c r="L1013" s="34">
        <f t="shared" si="227"/>
        <v>0</v>
      </c>
      <c r="M1013" s="34">
        <f t="shared" si="227"/>
        <v>0</v>
      </c>
      <c r="N1013" s="34">
        <f t="shared" si="227"/>
        <v>0</v>
      </c>
      <c r="O1013" s="34">
        <f t="shared" si="227"/>
        <v>0</v>
      </c>
      <c r="P1013" s="34">
        <f t="shared" si="227"/>
        <v>0</v>
      </c>
      <c r="Q1013" s="34">
        <f t="shared" si="227"/>
        <v>0</v>
      </c>
      <c r="R1013" s="34">
        <f t="shared" si="227"/>
        <v>0</v>
      </c>
      <c r="S1013" s="34">
        <f t="shared" si="227"/>
        <v>0</v>
      </c>
      <c r="T1013" s="34">
        <f t="shared" si="227"/>
        <v>0</v>
      </c>
      <c r="U1013" s="34">
        <f t="shared" si="227"/>
        <v>0</v>
      </c>
      <c r="V1013" s="34">
        <f t="shared" si="227"/>
        <v>0</v>
      </c>
      <c r="W1013" s="33">
        <f t="shared" si="227"/>
        <v>0</v>
      </c>
      <c r="Y1013"/>
    </row>
    <row r="1014" spans="1:25" s="72" customFormat="1" outlineLevel="1" x14ac:dyDescent="0.2">
      <c r="A1014" s="322"/>
      <c r="B1014" s="25"/>
      <c r="C1014" s="23"/>
      <c r="D1014" s="23"/>
      <c r="E1014" s="64"/>
      <c r="F1014" s="176" t="s">
        <v>55</v>
      </c>
      <c r="G1014" s="190">
        <f>SUM('2.CAD NCCF'!G1014,'3.USD NCCF'!G1014,'4.EUR NCCF'!G1014,'5.GBP NCCF'!G1014,'6.Other(Incld) NCCF'!G1014)</f>
        <v>0</v>
      </c>
      <c r="H1014" s="191">
        <f>SUM('2.CAD NCCF'!H1014,'3.USD NCCF'!H1014,'4.EUR NCCF'!H1014,'5.GBP NCCF'!H1014,'6.Other(Incld) NCCF'!H1014)</f>
        <v>0</v>
      </c>
      <c r="I1014" s="179">
        <f>SUM('2.CAD NCCF'!I1014,'3.USD NCCF'!I1014,'4.EUR NCCF'!I1014,'5.GBP NCCF'!I1014,'6.Other(Incld) NCCF'!I1014)</f>
        <v>0</v>
      </c>
      <c r="J1014" s="179">
        <f>SUM('2.CAD NCCF'!J1014,'3.USD NCCF'!J1014,'4.EUR NCCF'!J1014,'5.GBP NCCF'!J1014,'6.Other(Incld) NCCF'!J1014)</f>
        <v>0</v>
      </c>
      <c r="K1014" s="180">
        <f>SUM('2.CAD NCCF'!K1014,'3.USD NCCF'!K1014,'4.EUR NCCF'!K1014,'5.GBP NCCF'!K1014,'6.Other(Incld) NCCF'!K1014)</f>
        <v>0</v>
      </c>
      <c r="L1014" s="181">
        <f>SUM('2.CAD NCCF'!L1014,'3.USD NCCF'!L1014,'4.EUR NCCF'!L1014,'5.GBP NCCF'!L1014,'6.Other(Incld) NCCF'!L1014)</f>
        <v>0</v>
      </c>
      <c r="M1014" s="192">
        <f>SUM('2.CAD NCCF'!M1014,'3.USD NCCF'!M1014,'4.EUR NCCF'!M1014,'5.GBP NCCF'!M1014,'6.Other(Incld) NCCF'!M1014)</f>
        <v>0</v>
      </c>
      <c r="N1014" s="182">
        <f>SUM('2.CAD NCCF'!N1014,'3.USD NCCF'!N1014,'4.EUR NCCF'!N1014,'5.GBP NCCF'!N1014,'6.Other(Incld) NCCF'!N1014)</f>
        <v>0</v>
      </c>
      <c r="O1014" s="182">
        <f>SUM('2.CAD NCCF'!O1014,'3.USD NCCF'!O1014,'4.EUR NCCF'!O1014,'5.GBP NCCF'!O1014,'6.Other(Incld) NCCF'!O1014)</f>
        <v>0</v>
      </c>
      <c r="P1014" s="182">
        <f>SUM('2.CAD NCCF'!P1014,'3.USD NCCF'!P1014,'4.EUR NCCF'!P1014,'5.GBP NCCF'!P1014,'6.Other(Incld) NCCF'!P1014)</f>
        <v>0</v>
      </c>
      <c r="Q1014" s="182">
        <f>SUM('2.CAD NCCF'!Q1014,'3.USD NCCF'!Q1014,'4.EUR NCCF'!Q1014,'5.GBP NCCF'!Q1014,'6.Other(Incld) NCCF'!Q1014)</f>
        <v>0</v>
      </c>
      <c r="R1014" s="182">
        <f>SUM('2.CAD NCCF'!R1014,'3.USD NCCF'!R1014,'4.EUR NCCF'!R1014,'5.GBP NCCF'!R1014,'6.Other(Incld) NCCF'!R1014)</f>
        <v>0</v>
      </c>
      <c r="S1014" s="182">
        <f>SUM('2.CAD NCCF'!S1014,'3.USD NCCF'!S1014,'4.EUR NCCF'!S1014,'5.GBP NCCF'!S1014,'6.Other(Incld) NCCF'!S1014)</f>
        <v>0</v>
      </c>
      <c r="T1014" s="178">
        <f>SUM('2.CAD NCCF'!T1014,'3.USD NCCF'!T1014,'4.EUR NCCF'!T1014,'5.GBP NCCF'!T1014,'6.Other(Incld) NCCF'!T1014)</f>
        <v>0</v>
      </c>
      <c r="U1014" s="182">
        <f>SUM('2.CAD NCCF'!U1014,'3.USD NCCF'!U1014,'4.EUR NCCF'!U1014,'5.GBP NCCF'!U1014,'6.Other(Incld) NCCF'!U1014)</f>
        <v>0</v>
      </c>
      <c r="V1014" s="183">
        <f>SUM('2.CAD NCCF'!V1014,'3.USD NCCF'!V1014,'4.EUR NCCF'!V1014,'5.GBP NCCF'!V1014,'6.Other(Incld) NCCF'!V1014)</f>
        <v>0</v>
      </c>
      <c r="W1014" s="46">
        <f>SUM('2.CAD NCCF'!W1014,'3.USD NCCF'!W1014,'4.EUR NCCF'!W1014,'5.GBP NCCF'!W1014,'6.Other(Incld) NCCF'!W1014)</f>
        <v>0</v>
      </c>
      <c r="Y1014"/>
    </row>
    <row r="1015" spans="1:25" s="72" customFormat="1" outlineLevel="1" x14ac:dyDescent="0.2">
      <c r="A1015" s="322"/>
      <c r="B1015" s="25"/>
      <c r="C1015" s="23"/>
      <c r="D1015" s="23"/>
      <c r="E1015" s="24"/>
      <c r="F1015" s="176" t="s">
        <v>161</v>
      </c>
      <c r="G1015" s="190">
        <f>SUM('2.CAD NCCF'!G1015,'3.USD NCCF'!G1015,'4.EUR NCCF'!G1015,'5.GBP NCCF'!G1015,'6.Other(Incld) NCCF'!G1015)</f>
        <v>0</v>
      </c>
      <c r="H1015" s="191">
        <f>SUM('2.CAD NCCF'!H1015,'3.USD NCCF'!H1015,'4.EUR NCCF'!H1015,'5.GBP NCCF'!H1015,'6.Other(Incld) NCCF'!H1015)</f>
        <v>0</v>
      </c>
      <c r="I1015" s="179">
        <f>SUM('2.CAD NCCF'!I1015,'3.USD NCCF'!I1015,'4.EUR NCCF'!I1015,'5.GBP NCCF'!I1015,'6.Other(Incld) NCCF'!I1015)</f>
        <v>0</v>
      </c>
      <c r="J1015" s="179">
        <f>SUM('2.CAD NCCF'!J1015,'3.USD NCCF'!J1015,'4.EUR NCCF'!J1015,'5.GBP NCCF'!J1015,'6.Other(Incld) NCCF'!J1015)</f>
        <v>0</v>
      </c>
      <c r="K1015" s="180">
        <f>SUM('2.CAD NCCF'!K1015,'3.USD NCCF'!K1015,'4.EUR NCCF'!K1015,'5.GBP NCCF'!K1015,'6.Other(Incld) NCCF'!K1015)</f>
        <v>0</v>
      </c>
      <c r="L1015" s="181">
        <f>SUM('2.CAD NCCF'!L1015,'3.USD NCCF'!L1015,'4.EUR NCCF'!L1015,'5.GBP NCCF'!L1015,'6.Other(Incld) NCCF'!L1015)</f>
        <v>0</v>
      </c>
      <c r="M1015" s="192">
        <f>SUM('2.CAD NCCF'!M1015,'3.USD NCCF'!M1015,'4.EUR NCCF'!M1015,'5.GBP NCCF'!M1015,'6.Other(Incld) NCCF'!M1015)</f>
        <v>0</v>
      </c>
      <c r="N1015" s="182">
        <f>SUM('2.CAD NCCF'!N1015,'3.USD NCCF'!N1015,'4.EUR NCCF'!N1015,'5.GBP NCCF'!N1015,'6.Other(Incld) NCCF'!N1015)</f>
        <v>0</v>
      </c>
      <c r="O1015" s="182">
        <f>SUM('2.CAD NCCF'!O1015,'3.USD NCCF'!O1015,'4.EUR NCCF'!O1015,'5.GBP NCCF'!O1015,'6.Other(Incld) NCCF'!O1015)</f>
        <v>0</v>
      </c>
      <c r="P1015" s="182">
        <f>SUM('2.CAD NCCF'!P1015,'3.USD NCCF'!P1015,'4.EUR NCCF'!P1015,'5.GBP NCCF'!P1015,'6.Other(Incld) NCCF'!P1015)</f>
        <v>0</v>
      </c>
      <c r="Q1015" s="182">
        <f>SUM('2.CAD NCCF'!Q1015,'3.USD NCCF'!Q1015,'4.EUR NCCF'!Q1015,'5.GBP NCCF'!Q1015,'6.Other(Incld) NCCF'!Q1015)</f>
        <v>0</v>
      </c>
      <c r="R1015" s="182">
        <f>SUM('2.CAD NCCF'!R1015,'3.USD NCCF'!R1015,'4.EUR NCCF'!R1015,'5.GBP NCCF'!R1015,'6.Other(Incld) NCCF'!R1015)</f>
        <v>0</v>
      </c>
      <c r="S1015" s="182">
        <f>SUM('2.CAD NCCF'!S1015,'3.USD NCCF'!S1015,'4.EUR NCCF'!S1015,'5.GBP NCCF'!S1015,'6.Other(Incld) NCCF'!S1015)</f>
        <v>0</v>
      </c>
      <c r="T1015" s="178">
        <f>SUM('2.CAD NCCF'!T1015,'3.USD NCCF'!T1015,'4.EUR NCCF'!T1015,'5.GBP NCCF'!T1015,'6.Other(Incld) NCCF'!T1015)</f>
        <v>0</v>
      </c>
      <c r="U1015" s="182">
        <f>SUM('2.CAD NCCF'!U1015,'3.USD NCCF'!U1015,'4.EUR NCCF'!U1015,'5.GBP NCCF'!U1015,'6.Other(Incld) NCCF'!U1015)</f>
        <v>0</v>
      </c>
      <c r="V1015" s="183">
        <f>SUM('2.CAD NCCF'!V1015,'3.USD NCCF'!V1015,'4.EUR NCCF'!V1015,'5.GBP NCCF'!V1015,'6.Other(Incld) NCCF'!V1015)</f>
        <v>0</v>
      </c>
      <c r="W1015" s="46">
        <f>SUM('2.CAD NCCF'!W1015,'3.USD NCCF'!W1015,'4.EUR NCCF'!W1015,'5.GBP NCCF'!W1015,'6.Other(Incld) NCCF'!W1015)</f>
        <v>0</v>
      </c>
      <c r="Y1015"/>
    </row>
    <row r="1016" spans="1:25" s="72" customFormat="1" outlineLevel="1" x14ac:dyDescent="0.2">
      <c r="A1016" s="322"/>
      <c r="B1016" s="25"/>
      <c r="C1016" s="23"/>
      <c r="D1016" s="23"/>
      <c r="E1016" s="24"/>
      <c r="F1016" s="176" t="s">
        <v>331</v>
      </c>
      <c r="G1016" s="190">
        <f>SUM('2.CAD NCCF'!G1016,'3.USD NCCF'!G1016,'4.EUR NCCF'!G1016,'5.GBP NCCF'!G1016,'6.Other(Incld) NCCF'!G1016)</f>
        <v>0</v>
      </c>
      <c r="H1016" s="191">
        <f>SUM('2.CAD NCCF'!H1016,'3.USD NCCF'!H1016,'4.EUR NCCF'!H1016,'5.GBP NCCF'!H1016,'6.Other(Incld) NCCF'!H1016)</f>
        <v>0</v>
      </c>
      <c r="I1016" s="179">
        <f>SUM('2.CAD NCCF'!I1016,'3.USD NCCF'!I1016,'4.EUR NCCF'!I1016,'5.GBP NCCF'!I1016,'6.Other(Incld) NCCF'!I1016)</f>
        <v>0</v>
      </c>
      <c r="J1016" s="179">
        <f>SUM('2.CAD NCCF'!J1016,'3.USD NCCF'!J1016,'4.EUR NCCF'!J1016,'5.GBP NCCF'!J1016,'6.Other(Incld) NCCF'!J1016)</f>
        <v>0</v>
      </c>
      <c r="K1016" s="180">
        <f>SUM('2.CAD NCCF'!K1016,'3.USD NCCF'!K1016,'4.EUR NCCF'!K1016,'5.GBP NCCF'!K1016,'6.Other(Incld) NCCF'!K1016)</f>
        <v>0</v>
      </c>
      <c r="L1016" s="181">
        <f>SUM('2.CAD NCCF'!L1016,'3.USD NCCF'!L1016,'4.EUR NCCF'!L1016,'5.GBP NCCF'!L1016,'6.Other(Incld) NCCF'!L1016)</f>
        <v>0</v>
      </c>
      <c r="M1016" s="192">
        <f>SUM('2.CAD NCCF'!M1016,'3.USD NCCF'!M1016,'4.EUR NCCF'!M1016,'5.GBP NCCF'!M1016,'6.Other(Incld) NCCF'!M1016)</f>
        <v>0</v>
      </c>
      <c r="N1016" s="182">
        <f>SUM('2.CAD NCCF'!N1016,'3.USD NCCF'!N1016,'4.EUR NCCF'!N1016,'5.GBP NCCF'!N1016,'6.Other(Incld) NCCF'!N1016)</f>
        <v>0</v>
      </c>
      <c r="O1016" s="182">
        <f>SUM('2.CAD NCCF'!O1016,'3.USD NCCF'!O1016,'4.EUR NCCF'!O1016,'5.GBP NCCF'!O1016,'6.Other(Incld) NCCF'!O1016)</f>
        <v>0</v>
      </c>
      <c r="P1016" s="182">
        <f>SUM('2.CAD NCCF'!P1016,'3.USD NCCF'!P1016,'4.EUR NCCF'!P1016,'5.GBP NCCF'!P1016,'6.Other(Incld) NCCF'!P1016)</f>
        <v>0</v>
      </c>
      <c r="Q1016" s="182">
        <f>SUM('2.CAD NCCF'!Q1016,'3.USD NCCF'!Q1016,'4.EUR NCCF'!Q1016,'5.GBP NCCF'!Q1016,'6.Other(Incld) NCCF'!Q1016)</f>
        <v>0</v>
      </c>
      <c r="R1016" s="182">
        <f>SUM('2.CAD NCCF'!R1016,'3.USD NCCF'!R1016,'4.EUR NCCF'!R1016,'5.GBP NCCF'!R1016,'6.Other(Incld) NCCF'!R1016)</f>
        <v>0</v>
      </c>
      <c r="S1016" s="182">
        <f>SUM('2.CAD NCCF'!S1016,'3.USD NCCF'!S1016,'4.EUR NCCF'!S1016,'5.GBP NCCF'!S1016,'6.Other(Incld) NCCF'!S1016)</f>
        <v>0</v>
      </c>
      <c r="T1016" s="182">
        <f>SUM('2.CAD NCCF'!T1016,'3.USD NCCF'!T1016,'4.EUR NCCF'!T1016,'5.GBP NCCF'!T1016,'6.Other(Incld) NCCF'!T1016)</f>
        <v>0</v>
      </c>
      <c r="U1016" s="182">
        <f>SUM('2.CAD NCCF'!U1016,'3.USD NCCF'!U1016,'4.EUR NCCF'!U1016,'5.GBP NCCF'!U1016,'6.Other(Incld) NCCF'!U1016)</f>
        <v>0</v>
      </c>
      <c r="V1016" s="183">
        <f>SUM('2.CAD NCCF'!V1016,'3.USD NCCF'!V1016,'4.EUR NCCF'!V1016,'5.GBP NCCF'!V1016,'6.Other(Incld) NCCF'!V1016)</f>
        <v>0</v>
      </c>
      <c r="W1016" s="46">
        <f>SUM('2.CAD NCCF'!W1016,'3.USD NCCF'!W1016,'4.EUR NCCF'!W1016,'5.GBP NCCF'!W1016,'6.Other(Incld) NCCF'!W1016)</f>
        <v>0</v>
      </c>
      <c r="Y1016"/>
    </row>
    <row r="1017" spans="1:25" s="72" customFormat="1" x14ac:dyDescent="0.2">
      <c r="A1017" s="322"/>
      <c r="B1017" s="25"/>
      <c r="C1017" s="23"/>
      <c r="D1017" s="23"/>
      <c r="E1017" s="24" t="s">
        <v>56</v>
      </c>
      <c r="F1017" s="24"/>
      <c r="G1017" s="69">
        <f t="shared" ref="G1017:W1017" si="228">SUBTOTAL(9,G1018:G1020)</f>
        <v>0</v>
      </c>
      <c r="H1017" s="70">
        <f t="shared" si="228"/>
        <v>0</v>
      </c>
      <c r="I1017" s="66">
        <f t="shared" si="228"/>
        <v>0</v>
      </c>
      <c r="J1017" s="66">
        <f t="shared" si="228"/>
        <v>0</v>
      </c>
      <c r="K1017" s="67">
        <f t="shared" si="228"/>
        <v>0</v>
      </c>
      <c r="L1017" s="34">
        <f t="shared" si="228"/>
        <v>0</v>
      </c>
      <c r="M1017" s="34">
        <f t="shared" si="228"/>
        <v>0</v>
      </c>
      <c r="N1017" s="34">
        <f t="shared" si="228"/>
        <v>0</v>
      </c>
      <c r="O1017" s="34">
        <f t="shared" si="228"/>
        <v>0</v>
      </c>
      <c r="P1017" s="34">
        <f t="shared" si="228"/>
        <v>0</v>
      </c>
      <c r="Q1017" s="34">
        <f t="shared" si="228"/>
        <v>0</v>
      </c>
      <c r="R1017" s="34">
        <f t="shared" si="228"/>
        <v>0</v>
      </c>
      <c r="S1017" s="34">
        <f t="shared" si="228"/>
        <v>0</v>
      </c>
      <c r="T1017" s="34">
        <f t="shared" si="228"/>
        <v>0</v>
      </c>
      <c r="U1017" s="34">
        <f t="shared" si="228"/>
        <v>0</v>
      </c>
      <c r="V1017" s="34">
        <f t="shared" si="228"/>
        <v>0</v>
      </c>
      <c r="W1017" s="33">
        <f t="shared" si="228"/>
        <v>0</v>
      </c>
      <c r="Y1017"/>
    </row>
    <row r="1018" spans="1:25" s="72" customFormat="1" outlineLevel="1" x14ac:dyDescent="0.2">
      <c r="A1018" s="322"/>
      <c r="B1018" s="25"/>
      <c r="C1018" s="23"/>
      <c r="D1018" s="23"/>
      <c r="E1018" s="24"/>
      <c r="F1018" s="176" t="s">
        <v>162</v>
      </c>
      <c r="G1018" s="190">
        <f>SUM('2.CAD NCCF'!G1018,'3.USD NCCF'!G1018,'4.EUR NCCF'!G1018,'5.GBP NCCF'!G1018,'6.Other(Incld) NCCF'!G1018)</f>
        <v>0</v>
      </c>
      <c r="H1018" s="191">
        <f>SUM('2.CAD NCCF'!H1018,'3.USD NCCF'!H1018,'4.EUR NCCF'!H1018,'5.GBP NCCF'!H1018,'6.Other(Incld) NCCF'!H1018)</f>
        <v>0</v>
      </c>
      <c r="I1018" s="179">
        <f>SUM('2.CAD NCCF'!I1018,'3.USD NCCF'!I1018,'4.EUR NCCF'!I1018,'5.GBP NCCF'!I1018,'6.Other(Incld) NCCF'!I1018)</f>
        <v>0</v>
      </c>
      <c r="J1018" s="179">
        <f>SUM('2.CAD NCCF'!J1018,'3.USD NCCF'!J1018,'4.EUR NCCF'!J1018,'5.GBP NCCF'!J1018,'6.Other(Incld) NCCF'!J1018)</f>
        <v>0</v>
      </c>
      <c r="K1018" s="180">
        <f>SUM('2.CAD NCCF'!K1018,'3.USD NCCF'!K1018,'4.EUR NCCF'!K1018,'5.GBP NCCF'!K1018,'6.Other(Incld) NCCF'!K1018)</f>
        <v>0</v>
      </c>
      <c r="L1018" s="181">
        <f>SUM('2.CAD NCCF'!L1018,'3.USD NCCF'!L1018,'4.EUR NCCF'!L1018,'5.GBP NCCF'!L1018,'6.Other(Incld) NCCF'!L1018)</f>
        <v>0</v>
      </c>
      <c r="M1018" s="192">
        <f>SUM('2.CAD NCCF'!M1018,'3.USD NCCF'!M1018,'4.EUR NCCF'!M1018,'5.GBP NCCF'!M1018,'6.Other(Incld) NCCF'!M1018)</f>
        <v>0</v>
      </c>
      <c r="N1018" s="182">
        <f>SUM('2.CAD NCCF'!N1018,'3.USD NCCF'!N1018,'4.EUR NCCF'!N1018,'5.GBP NCCF'!N1018,'6.Other(Incld) NCCF'!N1018)</f>
        <v>0</v>
      </c>
      <c r="O1018" s="182">
        <f>SUM('2.CAD NCCF'!O1018,'3.USD NCCF'!O1018,'4.EUR NCCF'!O1018,'5.GBP NCCF'!O1018,'6.Other(Incld) NCCF'!O1018)</f>
        <v>0</v>
      </c>
      <c r="P1018" s="182">
        <f>SUM('2.CAD NCCF'!P1018,'3.USD NCCF'!P1018,'4.EUR NCCF'!P1018,'5.GBP NCCF'!P1018,'6.Other(Incld) NCCF'!P1018)</f>
        <v>0</v>
      </c>
      <c r="Q1018" s="182">
        <f>SUM('2.CAD NCCF'!Q1018,'3.USD NCCF'!Q1018,'4.EUR NCCF'!Q1018,'5.GBP NCCF'!Q1018,'6.Other(Incld) NCCF'!Q1018)</f>
        <v>0</v>
      </c>
      <c r="R1018" s="182">
        <f>SUM('2.CAD NCCF'!R1018,'3.USD NCCF'!R1018,'4.EUR NCCF'!R1018,'5.GBP NCCF'!R1018,'6.Other(Incld) NCCF'!R1018)</f>
        <v>0</v>
      </c>
      <c r="S1018" s="182">
        <f>SUM('2.CAD NCCF'!S1018,'3.USD NCCF'!S1018,'4.EUR NCCF'!S1018,'5.GBP NCCF'!S1018,'6.Other(Incld) NCCF'!S1018)</f>
        <v>0</v>
      </c>
      <c r="T1018" s="178">
        <f>SUM('2.CAD NCCF'!T1018,'3.USD NCCF'!T1018,'4.EUR NCCF'!T1018,'5.GBP NCCF'!T1018,'6.Other(Incld) NCCF'!T1018)</f>
        <v>0</v>
      </c>
      <c r="U1018" s="182">
        <f>SUM('2.CAD NCCF'!U1018,'3.USD NCCF'!U1018,'4.EUR NCCF'!U1018,'5.GBP NCCF'!U1018,'6.Other(Incld) NCCF'!U1018)</f>
        <v>0</v>
      </c>
      <c r="V1018" s="183">
        <f>SUM('2.CAD NCCF'!V1018,'3.USD NCCF'!V1018,'4.EUR NCCF'!V1018,'5.GBP NCCF'!V1018,'6.Other(Incld) NCCF'!V1018)</f>
        <v>0</v>
      </c>
      <c r="W1018" s="46">
        <f>SUM('2.CAD NCCF'!W1018,'3.USD NCCF'!W1018,'4.EUR NCCF'!W1018,'5.GBP NCCF'!W1018,'6.Other(Incld) NCCF'!W1018)</f>
        <v>0</v>
      </c>
      <c r="Y1018"/>
    </row>
    <row r="1019" spans="1:25" s="72" customFormat="1" outlineLevel="1" x14ac:dyDescent="0.2">
      <c r="A1019" s="322"/>
      <c r="B1019" s="25"/>
      <c r="C1019" s="23"/>
      <c r="D1019" s="23"/>
      <c r="E1019" s="24"/>
      <c r="F1019" s="176" t="s">
        <v>163</v>
      </c>
      <c r="G1019" s="190">
        <f>SUM('2.CAD NCCF'!G1019,'3.USD NCCF'!G1019,'4.EUR NCCF'!G1019,'5.GBP NCCF'!G1019,'6.Other(Incld) NCCF'!G1019)</f>
        <v>0</v>
      </c>
      <c r="H1019" s="191">
        <f>SUM('2.CAD NCCF'!H1019,'3.USD NCCF'!H1019,'4.EUR NCCF'!H1019,'5.GBP NCCF'!H1019,'6.Other(Incld) NCCF'!H1019)</f>
        <v>0</v>
      </c>
      <c r="I1019" s="179">
        <f>SUM('2.CAD NCCF'!I1019,'3.USD NCCF'!I1019,'4.EUR NCCF'!I1019,'5.GBP NCCF'!I1019,'6.Other(Incld) NCCF'!I1019)</f>
        <v>0</v>
      </c>
      <c r="J1019" s="179">
        <f>SUM('2.CAD NCCF'!J1019,'3.USD NCCF'!J1019,'4.EUR NCCF'!J1019,'5.GBP NCCF'!J1019,'6.Other(Incld) NCCF'!J1019)</f>
        <v>0</v>
      </c>
      <c r="K1019" s="180">
        <f>SUM('2.CAD NCCF'!K1019,'3.USD NCCF'!K1019,'4.EUR NCCF'!K1019,'5.GBP NCCF'!K1019,'6.Other(Incld) NCCF'!K1019)</f>
        <v>0</v>
      </c>
      <c r="L1019" s="181">
        <f>SUM('2.CAD NCCF'!L1019,'3.USD NCCF'!L1019,'4.EUR NCCF'!L1019,'5.GBP NCCF'!L1019,'6.Other(Incld) NCCF'!L1019)</f>
        <v>0</v>
      </c>
      <c r="M1019" s="192">
        <f>SUM('2.CAD NCCF'!M1019,'3.USD NCCF'!M1019,'4.EUR NCCF'!M1019,'5.GBP NCCF'!M1019,'6.Other(Incld) NCCF'!M1019)</f>
        <v>0</v>
      </c>
      <c r="N1019" s="182">
        <f>SUM('2.CAD NCCF'!N1019,'3.USD NCCF'!N1019,'4.EUR NCCF'!N1019,'5.GBP NCCF'!N1019,'6.Other(Incld) NCCF'!N1019)</f>
        <v>0</v>
      </c>
      <c r="O1019" s="182">
        <f>SUM('2.CAD NCCF'!O1019,'3.USD NCCF'!O1019,'4.EUR NCCF'!O1019,'5.GBP NCCF'!O1019,'6.Other(Incld) NCCF'!O1019)</f>
        <v>0</v>
      </c>
      <c r="P1019" s="182">
        <f>SUM('2.CAD NCCF'!P1019,'3.USD NCCF'!P1019,'4.EUR NCCF'!P1019,'5.GBP NCCF'!P1019,'6.Other(Incld) NCCF'!P1019)</f>
        <v>0</v>
      </c>
      <c r="Q1019" s="182">
        <f>SUM('2.CAD NCCF'!Q1019,'3.USD NCCF'!Q1019,'4.EUR NCCF'!Q1019,'5.GBP NCCF'!Q1019,'6.Other(Incld) NCCF'!Q1019)</f>
        <v>0</v>
      </c>
      <c r="R1019" s="182">
        <f>SUM('2.CAD NCCF'!R1019,'3.USD NCCF'!R1019,'4.EUR NCCF'!R1019,'5.GBP NCCF'!R1019,'6.Other(Incld) NCCF'!R1019)</f>
        <v>0</v>
      </c>
      <c r="S1019" s="182">
        <f>SUM('2.CAD NCCF'!S1019,'3.USD NCCF'!S1019,'4.EUR NCCF'!S1019,'5.GBP NCCF'!S1019,'6.Other(Incld) NCCF'!S1019)</f>
        <v>0</v>
      </c>
      <c r="T1019" s="178">
        <f>SUM('2.CAD NCCF'!T1019,'3.USD NCCF'!T1019,'4.EUR NCCF'!T1019,'5.GBP NCCF'!T1019,'6.Other(Incld) NCCF'!T1019)</f>
        <v>0</v>
      </c>
      <c r="U1019" s="182">
        <f>SUM('2.CAD NCCF'!U1019,'3.USD NCCF'!U1019,'4.EUR NCCF'!U1019,'5.GBP NCCF'!U1019,'6.Other(Incld) NCCF'!U1019)</f>
        <v>0</v>
      </c>
      <c r="V1019" s="183">
        <f>SUM('2.CAD NCCF'!V1019,'3.USD NCCF'!V1019,'4.EUR NCCF'!V1019,'5.GBP NCCF'!V1019,'6.Other(Incld) NCCF'!V1019)</f>
        <v>0</v>
      </c>
      <c r="W1019" s="46">
        <f>SUM('2.CAD NCCF'!W1019,'3.USD NCCF'!W1019,'4.EUR NCCF'!W1019,'5.GBP NCCF'!W1019,'6.Other(Incld) NCCF'!W1019)</f>
        <v>0</v>
      </c>
      <c r="Y1019"/>
    </row>
    <row r="1020" spans="1:25" s="72" customFormat="1" outlineLevel="1" x14ac:dyDescent="0.2">
      <c r="A1020" s="322"/>
      <c r="B1020" s="25"/>
      <c r="C1020" s="23"/>
      <c r="D1020" s="23"/>
      <c r="E1020" s="24"/>
      <c r="F1020" s="176" t="s">
        <v>332</v>
      </c>
      <c r="G1020" s="190">
        <f>SUM('2.CAD NCCF'!G1020,'3.USD NCCF'!G1020,'4.EUR NCCF'!G1020,'5.GBP NCCF'!G1020,'6.Other(Incld) NCCF'!G1020)</f>
        <v>0</v>
      </c>
      <c r="H1020" s="191">
        <f>SUM('2.CAD NCCF'!H1020,'3.USD NCCF'!H1020,'4.EUR NCCF'!H1020,'5.GBP NCCF'!H1020,'6.Other(Incld) NCCF'!H1020)</f>
        <v>0</v>
      </c>
      <c r="I1020" s="179">
        <f>SUM('2.CAD NCCF'!I1020,'3.USD NCCF'!I1020,'4.EUR NCCF'!I1020,'5.GBP NCCF'!I1020,'6.Other(Incld) NCCF'!I1020)</f>
        <v>0</v>
      </c>
      <c r="J1020" s="179">
        <f>SUM('2.CAD NCCF'!J1020,'3.USD NCCF'!J1020,'4.EUR NCCF'!J1020,'5.GBP NCCF'!J1020,'6.Other(Incld) NCCF'!J1020)</f>
        <v>0</v>
      </c>
      <c r="K1020" s="180">
        <f>SUM('2.CAD NCCF'!K1020,'3.USD NCCF'!K1020,'4.EUR NCCF'!K1020,'5.GBP NCCF'!K1020,'6.Other(Incld) NCCF'!K1020)</f>
        <v>0</v>
      </c>
      <c r="L1020" s="181">
        <f>SUM('2.CAD NCCF'!L1020,'3.USD NCCF'!L1020,'4.EUR NCCF'!L1020,'5.GBP NCCF'!L1020,'6.Other(Incld) NCCF'!L1020)</f>
        <v>0</v>
      </c>
      <c r="M1020" s="192">
        <f>SUM('2.CAD NCCF'!M1020,'3.USD NCCF'!M1020,'4.EUR NCCF'!M1020,'5.GBP NCCF'!M1020,'6.Other(Incld) NCCF'!M1020)</f>
        <v>0</v>
      </c>
      <c r="N1020" s="182">
        <f>SUM('2.CAD NCCF'!N1020,'3.USD NCCF'!N1020,'4.EUR NCCF'!N1020,'5.GBP NCCF'!N1020,'6.Other(Incld) NCCF'!N1020)</f>
        <v>0</v>
      </c>
      <c r="O1020" s="182">
        <f>SUM('2.CAD NCCF'!O1020,'3.USD NCCF'!O1020,'4.EUR NCCF'!O1020,'5.GBP NCCF'!O1020,'6.Other(Incld) NCCF'!O1020)</f>
        <v>0</v>
      </c>
      <c r="P1020" s="182">
        <f>SUM('2.CAD NCCF'!P1020,'3.USD NCCF'!P1020,'4.EUR NCCF'!P1020,'5.GBP NCCF'!P1020,'6.Other(Incld) NCCF'!P1020)</f>
        <v>0</v>
      </c>
      <c r="Q1020" s="182">
        <f>SUM('2.CAD NCCF'!Q1020,'3.USD NCCF'!Q1020,'4.EUR NCCF'!Q1020,'5.GBP NCCF'!Q1020,'6.Other(Incld) NCCF'!Q1020)</f>
        <v>0</v>
      </c>
      <c r="R1020" s="182">
        <f>SUM('2.CAD NCCF'!R1020,'3.USD NCCF'!R1020,'4.EUR NCCF'!R1020,'5.GBP NCCF'!R1020,'6.Other(Incld) NCCF'!R1020)</f>
        <v>0</v>
      </c>
      <c r="S1020" s="182">
        <f>SUM('2.CAD NCCF'!S1020,'3.USD NCCF'!S1020,'4.EUR NCCF'!S1020,'5.GBP NCCF'!S1020,'6.Other(Incld) NCCF'!S1020)</f>
        <v>0</v>
      </c>
      <c r="T1020" s="178">
        <f>SUM('2.CAD NCCF'!T1020,'3.USD NCCF'!T1020,'4.EUR NCCF'!T1020,'5.GBP NCCF'!T1020,'6.Other(Incld) NCCF'!T1020)</f>
        <v>0</v>
      </c>
      <c r="U1020" s="182">
        <f>SUM('2.CAD NCCF'!U1020,'3.USD NCCF'!U1020,'4.EUR NCCF'!U1020,'5.GBP NCCF'!U1020,'6.Other(Incld) NCCF'!U1020)</f>
        <v>0</v>
      </c>
      <c r="V1020" s="183">
        <f>SUM('2.CAD NCCF'!V1020,'3.USD NCCF'!V1020,'4.EUR NCCF'!V1020,'5.GBP NCCF'!V1020,'6.Other(Incld) NCCF'!V1020)</f>
        <v>0</v>
      </c>
      <c r="W1020" s="46">
        <f>SUM('2.CAD NCCF'!W1020,'3.USD NCCF'!W1020,'4.EUR NCCF'!W1020,'5.GBP NCCF'!W1020,'6.Other(Incld) NCCF'!W1020)</f>
        <v>0</v>
      </c>
      <c r="Y1020"/>
    </row>
    <row r="1021" spans="1:25" s="72" customFormat="1" x14ac:dyDescent="0.2">
      <c r="A1021" s="322"/>
      <c r="B1021" s="25"/>
      <c r="C1021" s="23"/>
      <c r="D1021" s="23"/>
      <c r="E1021" s="24" t="s">
        <v>57</v>
      </c>
      <c r="F1021" s="24"/>
      <c r="G1021" s="69">
        <f t="shared" ref="G1021:W1021" si="229">SUBTOTAL(9,G1022:G1024)</f>
        <v>0</v>
      </c>
      <c r="H1021" s="70">
        <f t="shared" si="229"/>
        <v>0</v>
      </c>
      <c r="I1021" s="66">
        <f t="shared" si="229"/>
        <v>0</v>
      </c>
      <c r="J1021" s="66">
        <f t="shared" si="229"/>
        <v>0</v>
      </c>
      <c r="K1021" s="67">
        <f t="shared" si="229"/>
        <v>0</v>
      </c>
      <c r="L1021" s="34">
        <f t="shared" si="229"/>
        <v>0</v>
      </c>
      <c r="M1021" s="34">
        <f t="shared" si="229"/>
        <v>0</v>
      </c>
      <c r="N1021" s="34">
        <f t="shared" si="229"/>
        <v>0</v>
      </c>
      <c r="O1021" s="34">
        <f t="shared" si="229"/>
        <v>0</v>
      </c>
      <c r="P1021" s="34">
        <f t="shared" si="229"/>
        <v>0</v>
      </c>
      <c r="Q1021" s="34">
        <f t="shared" si="229"/>
        <v>0</v>
      </c>
      <c r="R1021" s="34">
        <f t="shared" si="229"/>
        <v>0</v>
      </c>
      <c r="S1021" s="34">
        <f t="shared" si="229"/>
        <v>0</v>
      </c>
      <c r="T1021" s="34">
        <f t="shared" si="229"/>
        <v>0</v>
      </c>
      <c r="U1021" s="34">
        <f t="shared" si="229"/>
        <v>0</v>
      </c>
      <c r="V1021" s="34">
        <f t="shared" si="229"/>
        <v>0</v>
      </c>
      <c r="W1021" s="33">
        <f t="shared" si="229"/>
        <v>0</v>
      </c>
      <c r="Y1021"/>
    </row>
    <row r="1022" spans="1:25" s="72" customFormat="1" outlineLevel="1" x14ac:dyDescent="0.2">
      <c r="A1022" s="322"/>
      <c r="B1022" s="25"/>
      <c r="C1022" s="23"/>
      <c r="D1022" s="23"/>
      <c r="E1022" s="24"/>
      <c r="F1022" s="176" t="s">
        <v>164</v>
      </c>
      <c r="G1022" s="190">
        <f>SUM('2.CAD NCCF'!G1022,'3.USD NCCF'!G1022,'4.EUR NCCF'!G1022,'5.GBP NCCF'!G1022,'6.Other(Incld) NCCF'!G1022)</f>
        <v>0</v>
      </c>
      <c r="H1022" s="191">
        <f>SUM('2.CAD NCCF'!H1022,'3.USD NCCF'!H1022,'4.EUR NCCF'!H1022,'5.GBP NCCF'!H1022,'6.Other(Incld) NCCF'!H1022)</f>
        <v>0</v>
      </c>
      <c r="I1022" s="179">
        <f>SUM('2.CAD NCCF'!I1022,'3.USD NCCF'!I1022,'4.EUR NCCF'!I1022,'5.GBP NCCF'!I1022,'6.Other(Incld) NCCF'!I1022)</f>
        <v>0</v>
      </c>
      <c r="J1022" s="179">
        <f>SUM('2.CAD NCCF'!J1022,'3.USD NCCF'!J1022,'4.EUR NCCF'!J1022,'5.GBP NCCF'!J1022,'6.Other(Incld) NCCF'!J1022)</f>
        <v>0</v>
      </c>
      <c r="K1022" s="180">
        <f>SUM('2.CAD NCCF'!K1022,'3.USD NCCF'!K1022,'4.EUR NCCF'!K1022,'5.GBP NCCF'!K1022,'6.Other(Incld) NCCF'!K1022)</f>
        <v>0</v>
      </c>
      <c r="L1022" s="181">
        <f>SUM('2.CAD NCCF'!L1022,'3.USD NCCF'!L1022,'4.EUR NCCF'!L1022,'5.GBP NCCF'!L1022,'6.Other(Incld) NCCF'!L1022)</f>
        <v>0</v>
      </c>
      <c r="M1022" s="192">
        <f>SUM('2.CAD NCCF'!M1022,'3.USD NCCF'!M1022,'4.EUR NCCF'!M1022,'5.GBP NCCF'!M1022,'6.Other(Incld) NCCF'!M1022)</f>
        <v>0</v>
      </c>
      <c r="N1022" s="182">
        <f>SUM('2.CAD NCCF'!N1022,'3.USD NCCF'!N1022,'4.EUR NCCF'!N1022,'5.GBP NCCF'!N1022,'6.Other(Incld) NCCF'!N1022)</f>
        <v>0</v>
      </c>
      <c r="O1022" s="182">
        <f>SUM('2.CAD NCCF'!O1022,'3.USD NCCF'!O1022,'4.EUR NCCF'!O1022,'5.GBP NCCF'!O1022,'6.Other(Incld) NCCF'!O1022)</f>
        <v>0</v>
      </c>
      <c r="P1022" s="182">
        <f>SUM('2.CAD NCCF'!P1022,'3.USD NCCF'!P1022,'4.EUR NCCF'!P1022,'5.GBP NCCF'!P1022,'6.Other(Incld) NCCF'!P1022)</f>
        <v>0</v>
      </c>
      <c r="Q1022" s="182">
        <f>SUM('2.CAD NCCF'!Q1022,'3.USD NCCF'!Q1022,'4.EUR NCCF'!Q1022,'5.GBP NCCF'!Q1022,'6.Other(Incld) NCCF'!Q1022)</f>
        <v>0</v>
      </c>
      <c r="R1022" s="182">
        <f>SUM('2.CAD NCCF'!R1022,'3.USD NCCF'!R1022,'4.EUR NCCF'!R1022,'5.GBP NCCF'!R1022,'6.Other(Incld) NCCF'!R1022)</f>
        <v>0</v>
      </c>
      <c r="S1022" s="182">
        <f>SUM('2.CAD NCCF'!S1022,'3.USD NCCF'!S1022,'4.EUR NCCF'!S1022,'5.GBP NCCF'!S1022,'6.Other(Incld) NCCF'!S1022)</f>
        <v>0</v>
      </c>
      <c r="T1022" s="178">
        <f>SUM('2.CAD NCCF'!T1022,'3.USD NCCF'!T1022,'4.EUR NCCF'!T1022,'5.GBP NCCF'!T1022,'6.Other(Incld) NCCF'!T1022)</f>
        <v>0</v>
      </c>
      <c r="U1022" s="182">
        <f>SUM('2.CAD NCCF'!U1022,'3.USD NCCF'!U1022,'4.EUR NCCF'!U1022,'5.GBP NCCF'!U1022,'6.Other(Incld) NCCF'!U1022)</f>
        <v>0</v>
      </c>
      <c r="V1022" s="183">
        <f>SUM('2.CAD NCCF'!V1022,'3.USD NCCF'!V1022,'4.EUR NCCF'!V1022,'5.GBP NCCF'!V1022,'6.Other(Incld) NCCF'!V1022)</f>
        <v>0</v>
      </c>
      <c r="W1022" s="46">
        <f>SUM('2.CAD NCCF'!W1022,'3.USD NCCF'!W1022,'4.EUR NCCF'!W1022,'5.GBP NCCF'!W1022,'6.Other(Incld) NCCF'!W1022)</f>
        <v>0</v>
      </c>
      <c r="Y1022"/>
    </row>
    <row r="1023" spans="1:25" s="72" customFormat="1" outlineLevel="1" x14ac:dyDescent="0.2">
      <c r="A1023" s="322"/>
      <c r="B1023" s="25"/>
      <c r="C1023" s="23"/>
      <c r="D1023" s="23"/>
      <c r="E1023" s="24"/>
      <c r="F1023" s="176" t="s">
        <v>255</v>
      </c>
      <c r="G1023" s="190">
        <f>SUM('2.CAD NCCF'!G1023,'3.USD NCCF'!G1023,'4.EUR NCCF'!G1023,'5.GBP NCCF'!G1023,'6.Other(Incld) NCCF'!G1023)</f>
        <v>0</v>
      </c>
      <c r="H1023" s="191">
        <f>SUM('2.CAD NCCF'!H1023,'3.USD NCCF'!H1023,'4.EUR NCCF'!H1023,'5.GBP NCCF'!H1023,'6.Other(Incld) NCCF'!H1023)</f>
        <v>0</v>
      </c>
      <c r="I1023" s="179">
        <f>SUM('2.CAD NCCF'!I1023,'3.USD NCCF'!I1023,'4.EUR NCCF'!I1023,'5.GBP NCCF'!I1023,'6.Other(Incld) NCCF'!I1023)</f>
        <v>0</v>
      </c>
      <c r="J1023" s="179">
        <f>SUM('2.CAD NCCF'!J1023,'3.USD NCCF'!J1023,'4.EUR NCCF'!J1023,'5.GBP NCCF'!J1023,'6.Other(Incld) NCCF'!J1023)</f>
        <v>0</v>
      </c>
      <c r="K1023" s="180">
        <f>SUM('2.CAD NCCF'!K1023,'3.USD NCCF'!K1023,'4.EUR NCCF'!K1023,'5.GBP NCCF'!K1023,'6.Other(Incld) NCCF'!K1023)</f>
        <v>0</v>
      </c>
      <c r="L1023" s="181">
        <f>SUM('2.CAD NCCF'!L1023,'3.USD NCCF'!L1023,'4.EUR NCCF'!L1023,'5.GBP NCCF'!L1023,'6.Other(Incld) NCCF'!L1023)</f>
        <v>0</v>
      </c>
      <c r="M1023" s="192">
        <f>SUM('2.CAD NCCF'!M1023,'3.USD NCCF'!M1023,'4.EUR NCCF'!M1023,'5.GBP NCCF'!M1023,'6.Other(Incld) NCCF'!M1023)</f>
        <v>0</v>
      </c>
      <c r="N1023" s="182">
        <f>SUM('2.CAD NCCF'!N1023,'3.USD NCCF'!N1023,'4.EUR NCCF'!N1023,'5.GBP NCCF'!N1023,'6.Other(Incld) NCCF'!N1023)</f>
        <v>0</v>
      </c>
      <c r="O1023" s="182">
        <f>SUM('2.CAD NCCF'!O1023,'3.USD NCCF'!O1023,'4.EUR NCCF'!O1023,'5.GBP NCCF'!O1023,'6.Other(Incld) NCCF'!O1023)</f>
        <v>0</v>
      </c>
      <c r="P1023" s="182">
        <f>SUM('2.CAD NCCF'!P1023,'3.USD NCCF'!P1023,'4.EUR NCCF'!P1023,'5.GBP NCCF'!P1023,'6.Other(Incld) NCCF'!P1023)</f>
        <v>0</v>
      </c>
      <c r="Q1023" s="182">
        <f>SUM('2.CAD NCCF'!Q1023,'3.USD NCCF'!Q1023,'4.EUR NCCF'!Q1023,'5.GBP NCCF'!Q1023,'6.Other(Incld) NCCF'!Q1023)</f>
        <v>0</v>
      </c>
      <c r="R1023" s="182">
        <f>SUM('2.CAD NCCF'!R1023,'3.USD NCCF'!R1023,'4.EUR NCCF'!R1023,'5.GBP NCCF'!R1023,'6.Other(Incld) NCCF'!R1023)</f>
        <v>0</v>
      </c>
      <c r="S1023" s="182">
        <f>SUM('2.CAD NCCF'!S1023,'3.USD NCCF'!S1023,'4.EUR NCCF'!S1023,'5.GBP NCCF'!S1023,'6.Other(Incld) NCCF'!S1023)</f>
        <v>0</v>
      </c>
      <c r="T1023" s="178">
        <f>SUM('2.CAD NCCF'!T1023,'3.USD NCCF'!T1023,'4.EUR NCCF'!T1023,'5.GBP NCCF'!T1023,'6.Other(Incld) NCCF'!T1023)</f>
        <v>0</v>
      </c>
      <c r="U1023" s="182">
        <f>SUM('2.CAD NCCF'!U1023,'3.USD NCCF'!U1023,'4.EUR NCCF'!U1023,'5.GBP NCCF'!U1023,'6.Other(Incld) NCCF'!U1023)</f>
        <v>0</v>
      </c>
      <c r="V1023" s="183">
        <f>SUM('2.CAD NCCF'!V1023,'3.USD NCCF'!V1023,'4.EUR NCCF'!V1023,'5.GBP NCCF'!V1023,'6.Other(Incld) NCCF'!V1023)</f>
        <v>0</v>
      </c>
      <c r="W1023" s="46">
        <f>SUM('2.CAD NCCF'!W1023,'3.USD NCCF'!W1023,'4.EUR NCCF'!W1023,'5.GBP NCCF'!W1023,'6.Other(Incld) NCCF'!W1023)</f>
        <v>0</v>
      </c>
      <c r="Y1023"/>
    </row>
    <row r="1024" spans="1:25" s="72" customFormat="1" outlineLevel="1" x14ac:dyDescent="0.2">
      <c r="A1024" s="322"/>
      <c r="B1024" s="25"/>
      <c r="C1024" s="23"/>
      <c r="D1024" s="23"/>
      <c r="E1024" s="24"/>
      <c r="F1024" s="176" t="s">
        <v>333</v>
      </c>
      <c r="G1024" s="190">
        <f>SUM('2.CAD NCCF'!G1024,'3.USD NCCF'!G1024,'4.EUR NCCF'!G1024,'5.GBP NCCF'!G1024,'6.Other(Incld) NCCF'!G1024)</f>
        <v>0</v>
      </c>
      <c r="H1024" s="191">
        <f>SUM('2.CAD NCCF'!H1024,'3.USD NCCF'!H1024,'4.EUR NCCF'!H1024,'5.GBP NCCF'!H1024,'6.Other(Incld) NCCF'!H1024)</f>
        <v>0</v>
      </c>
      <c r="I1024" s="179">
        <f>SUM('2.CAD NCCF'!I1024,'3.USD NCCF'!I1024,'4.EUR NCCF'!I1024,'5.GBP NCCF'!I1024,'6.Other(Incld) NCCF'!I1024)</f>
        <v>0</v>
      </c>
      <c r="J1024" s="179">
        <f>SUM('2.CAD NCCF'!J1024,'3.USD NCCF'!J1024,'4.EUR NCCF'!J1024,'5.GBP NCCF'!J1024,'6.Other(Incld) NCCF'!J1024)</f>
        <v>0</v>
      </c>
      <c r="K1024" s="180">
        <f>SUM('2.CAD NCCF'!K1024,'3.USD NCCF'!K1024,'4.EUR NCCF'!K1024,'5.GBP NCCF'!K1024,'6.Other(Incld) NCCF'!K1024)</f>
        <v>0</v>
      </c>
      <c r="L1024" s="181">
        <f>SUM('2.CAD NCCF'!L1024,'3.USD NCCF'!L1024,'4.EUR NCCF'!L1024,'5.GBP NCCF'!L1024,'6.Other(Incld) NCCF'!L1024)</f>
        <v>0</v>
      </c>
      <c r="M1024" s="192">
        <f>SUM('2.CAD NCCF'!M1024,'3.USD NCCF'!M1024,'4.EUR NCCF'!M1024,'5.GBP NCCF'!M1024,'6.Other(Incld) NCCF'!M1024)</f>
        <v>0</v>
      </c>
      <c r="N1024" s="182">
        <f>SUM('2.CAD NCCF'!N1024,'3.USD NCCF'!N1024,'4.EUR NCCF'!N1024,'5.GBP NCCF'!N1024,'6.Other(Incld) NCCF'!N1024)</f>
        <v>0</v>
      </c>
      <c r="O1024" s="182">
        <f>SUM('2.CAD NCCF'!O1024,'3.USD NCCF'!O1024,'4.EUR NCCF'!O1024,'5.GBP NCCF'!O1024,'6.Other(Incld) NCCF'!O1024)</f>
        <v>0</v>
      </c>
      <c r="P1024" s="182">
        <f>SUM('2.CAD NCCF'!P1024,'3.USD NCCF'!P1024,'4.EUR NCCF'!P1024,'5.GBP NCCF'!P1024,'6.Other(Incld) NCCF'!P1024)</f>
        <v>0</v>
      </c>
      <c r="Q1024" s="182">
        <f>SUM('2.CAD NCCF'!Q1024,'3.USD NCCF'!Q1024,'4.EUR NCCF'!Q1024,'5.GBP NCCF'!Q1024,'6.Other(Incld) NCCF'!Q1024)</f>
        <v>0</v>
      </c>
      <c r="R1024" s="182">
        <f>SUM('2.CAD NCCF'!R1024,'3.USD NCCF'!R1024,'4.EUR NCCF'!R1024,'5.GBP NCCF'!R1024,'6.Other(Incld) NCCF'!R1024)</f>
        <v>0</v>
      </c>
      <c r="S1024" s="182">
        <f>SUM('2.CAD NCCF'!S1024,'3.USD NCCF'!S1024,'4.EUR NCCF'!S1024,'5.GBP NCCF'!S1024,'6.Other(Incld) NCCF'!S1024)</f>
        <v>0</v>
      </c>
      <c r="T1024" s="178">
        <f>SUM('2.CAD NCCF'!T1024,'3.USD NCCF'!T1024,'4.EUR NCCF'!T1024,'5.GBP NCCF'!T1024,'6.Other(Incld) NCCF'!T1024)</f>
        <v>0</v>
      </c>
      <c r="U1024" s="182">
        <f>SUM('2.CAD NCCF'!U1024,'3.USD NCCF'!U1024,'4.EUR NCCF'!U1024,'5.GBP NCCF'!U1024,'6.Other(Incld) NCCF'!U1024)</f>
        <v>0</v>
      </c>
      <c r="V1024" s="183">
        <f>SUM('2.CAD NCCF'!V1024,'3.USD NCCF'!V1024,'4.EUR NCCF'!V1024,'5.GBP NCCF'!V1024,'6.Other(Incld) NCCF'!V1024)</f>
        <v>0</v>
      </c>
      <c r="W1024" s="46">
        <f>SUM('2.CAD NCCF'!W1024,'3.USD NCCF'!W1024,'4.EUR NCCF'!W1024,'5.GBP NCCF'!W1024,'6.Other(Incld) NCCF'!W1024)</f>
        <v>0</v>
      </c>
      <c r="Y1024"/>
    </row>
    <row r="1025" spans="1:25" s="72" customFormat="1" x14ac:dyDescent="0.2">
      <c r="A1025" s="322"/>
      <c r="B1025" s="25"/>
      <c r="C1025" s="23"/>
      <c r="D1025" s="23" t="s">
        <v>58</v>
      </c>
      <c r="E1025" s="24"/>
      <c r="F1025" s="24"/>
      <c r="G1025" s="69"/>
      <c r="H1025" s="66"/>
      <c r="I1025" s="66"/>
      <c r="J1025" s="66"/>
      <c r="K1025" s="66"/>
      <c r="L1025" s="51"/>
      <c r="M1025" s="34"/>
      <c r="N1025" s="34"/>
      <c r="O1025" s="34"/>
      <c r="P1025" s="34"/>
      <c r="Q1025" s="34"/>
      <c r="R1025" s="34"/>
      <c r="S1025" s="34"/>
      <c r="T1025" s="34"/>
      <c r="U1025" s="34"/>
      <c r="V1025" s="37"/>
      <c r="W1025" s="33"/>
      <c r="Y1025"/>
    </row>
    <row r="1026" spans="1:25" s="72" customFormat="1" x14ac:dyDescent="0.2">
      <c r="A1026" s="322"/>
      <c r="B1026" s="25"/>
      <c r="C1026" s="23"/>
      <c r="D1026" s="23"/>
      <c r="E1026" s="24" t="s">
        <v>172</v>
      </c>
      <c r="F1026" s="24"/>
      <c r="G1026" s="69">
        <f t="shared" ref="G1026:W1026" si="230">SUBTOTAL(9,G1027:G1028)</f>
        <v>0</v>
      </c>
      <c r="H1026" s="70">
        <f t="shared" si="230"/>
        <v>0</v>
      </c>
      <c r="I1026" s="66">
        <f t="shared" si="230"/>
        <v>0</v>
      </c>
      <c r="J1026" s="66">
        <f t="shared" si="230"/>
        <v>0</v>
      </c>
      <c r="K1026" s="67">
        <f t="shared" si="230"/>
        <v>0</v>
      </c>
      <c r="L1026" s="34">
        <f t="shared" si="230"/>
        <v>0</v>
      </c>
      <c r="M1026" s="34">
        <f t="shared" si="230"/>
        <v>0</v>
      </c>
      <c r="N1026" s="34">
        <f t="shared" si="230"/>
        <v>0</v>
      </c>
      <c r="O1026" s="34">
        <f t="shared" si="230"/>
        <v>0</v>
      </c>
      <c r="P1026" s="34">
        <f t="shared" si="230"/>
        <v>0</v>
      </c>
      <c r="Q1026" s="34">
        <f t="shared" si="230"/>
        <v>0</v>
      </c>
      <c r="R1026" s="34">
        <f t="shared" si="230"/>
        <v>0</v>
      </c>
      <c r="S1026" s="34">
        <f t="shared" si="230"/>
        <v>0</v>
      </c>
      <c r="T1026" s="34">
        <f t="shared" si="230"/>
        <v>0</v>
      </c>
      <c r="U1026" s="34">
        <f t="shared" si="230"/>
        <v>0</v>
      </c>
      <c r="V1026" s="34">
        <f t="shared" si="230"/>
        <v>0</v>
      </c>
      <c r="W1026" s="33">
        <f t="shared" si="230"/>
        <v>0</v>
      </c>
      <c r="Y1026"/>
    </row>
    <row r="1027" spans="1:25" s="72" customFormat="1" outlineLevel="1" x14ac:dyDescent="0.2">
      <c r="A1027" s="322"/>
      <c r="B1027" s="25"/>
      <c r="C1027" s="23"/>
      <c r="D1027" s="23"/>
      <c r="E1027" s="24"/>
      <c r="F1027" s="176" t="s">
        <v>61</v>
      </c>
      <c r="G1027" s="190">
        <f>SUM('2.CAD NCCF'!G1027,'3.USD NCCF'!G1027,'4.EUR NCCF'!G1027,'5.GBP NCCF'!G1027,'6.Other(Incld) NCCF'!G1027)</f>
        <v>0</v>
      </c>
      <c r="H1027" s="191">
        <f>SUM('2.CAD NCCF'!H1027,'3.USD NCCF'!H1027,'4.EUR NCCF'!H1027,'5.GBP NCCF'!H1027,'6.Other(Incld) NCCF'!H1027)</f>
        <v>0</v>
      </c>
      <c r="I1027" s="179">
        <f>SUM('2.CAD NCCF'!I1027,'3.USD NCCF'!I1027,'4.EUR NCCF'!I1027,'5.GBP NCCF'!I1027,'6.Other(Incld) NCCF'!I1027)</f>
        <v>0</v>
      </c>
      <c r="J1027" s="179">
        <f>SUM('2.CAD NCCF'!J1027,'3.USD NCCF'!J1027,'4.EUR NCCF'!J1027,'5.GBP NCCF'!J1027,'6.Other(Incld) NCCF'!J1027)</f>
        <v>0</v>
      </c>
      <c r="K1027" s="180">
        <f>SUM('2.CAD NCCF'!K1027,'3.USD NCCF'!K1027,'4.EUR NCCF'!K1027,'5.GBP NCCF'!K1027,'6.Other(Incld) NCCF'!K1027)</f>
        <v>0</v>
      </c>
      <c r="L1027" s="181">
        <f>SUM('2.CAD NCCF'!L1027,'3.USD NCCF'!L1027,'4.EUR NCCF'!L1027,'5.GBP NCCF'!L1027,'6.Other(Incld) NCCF'!L1027)</f>
        <v>0</v>
      </c>
      <c r="M1027" s="192">
        <f>SUM('2.CAD NCCF'!M1027,'3.USD NCCF'!M1027,'4.EUR NCCF'!M1027,'5.GBP NCCF'!M1027,'6.Other(Incld) NCCF'!M1027)</f>
        <v>0</v>
      </c>
      <c r="N1027" s="182">
        <f>SUM('2.CAD NCCF'!N1027,'3.USD NCCF'!N1027,'4.EUR NCCF'!N1027,'5.GBP NCCF'!N1027,'6.Other(Incld) NCCF'!N1027)</f>
        <v>0</v>
      </c>
      <c r="O1027" s="182">
        <f>SUM('2.CAD NCCF'!O1027,'3.USD NCCF'!O1027,'4.EUR NCCF'!O1027,'5.GBP NCCF'!O1027,'6.Other(Incld) NCCF'!O1027)</f>
        <v>0</v>
      </c>
      <c r="P1027" s="182">
        <f>SUM('2.CAD NCCF'!P1027,'3.USD NCCF'!P1027,'4.EUR NCCF'!P1027,'5.GBP NCCF'!P1027,'6.Other(Incld) NCCF'!P1027)</f>
        <v>0</v>
      </c>
      <c r="Q1027" s="182">
        <f>SUM('2.CAD NCCF'!Q1027,'3.USD NCCF'!Q1027,'4.EUR NCCF'!Q1027,'5.GBP NCCF'!Q1027,'6.Other(Incld) NCCF'!Q1027)</f>
        <v>0</v>
      </c>
      <c r="R1027" s="182">
        <f>SUM('2.CAD NCCF'!R1027,'3.USD NCCF'!R1027,'4.EUR NCCF'!R1027,'5.GBP NCCF'!R1027,'6.Other(Incld) NCCF'!R1027)</f>
        <v>0</v>
      </c>
      <c r="S1027" s="182">
        <f>SUM('2.CAD NCCF'!S1027,'3.USD NCCF'!S1027,'4.EUR NCCF'!S1027,'5.GBP NCCF'!S1027,'6.Other(Incld) NCCF'!S1027)</f>
        <v>0</v>
      </c>
      <c r="T1027" s="178">
        <f>SUM('2.CAD NCCF'!T1027,'3.USD NCCF'!T1027,'4.EUR NCCF'!T1027,'5.GBP NCCF'!T1027,'6.Other(Incld) NCCF'!T1027)</f>
        <v>0</v>
      </c>
      <c r="U1027" s="182">
        <f>SUM('2.CAD NCCF'!U1027,'3.USD NCCF'!U1027,'4.EUR NCCF'!U1027,'5.GBP NCCF'!U1027,'6.Other(Incld) NCCF'!U1027)</f>
        <v>0</v>
      </c>
      <c r="V1027" s="183">
        <f>SUM('2.CAD NCCF'!V1027,'3.USD NCCF'!V1027,'4.EUR NCCF'!V1027,'5.GBP NCCF'!V1027,'6.Other(Incld) NCCF'!V1027)</f>
        <v>0</v>
      </c>
      <c r="W1027" s="46">
        <f>SUM('2.CAD NCCF'!W1027,'3.USD NCCF'!W1027,'4.EUR NCCF'!W1027,'5.GBP NCCF'!W1027,'6.Other(Incld) NCCF'!W1027)</f>
        <v>0</v>
      </c>
      <c r="Y1027"/>
    </row>
    <row r="1028" spans="1:25" s="72" customFormat="1" outlineLevel="1" x14ac:dyDescent="0.2">
      <c r="A1028" s="322"/>
      <c r="B1028" s="25"/>
      <c r="C1028" s="23"/>
      <c r="D1028" s="23"/>
      <c r="E1028" s="24"/>
      <c r="F1028" s="176" t="s">
        <v>173</v>
      </c>
      <c r="G1028" s="190">
        <f>SUM('2.CAD NCCF'!G1028,'3.USD NCCF'!G1028,'4.EUR NCCF'!G1028,'5.GBP NCCF'!G1028,'6.Other(Incld) NCCF'!G1028)</f>
        <v>0</v>
      </c>
      <c r="H1028" s="191">
        <f>SUM('2.CAD NCCF'!H1028,'3.USD NCCF'!H1028,'4.EUR NCCF'!H1028,'5.GBP NCCF'!H1028,'6.Other(Incld) NCCF'!H1028)</f>
        <v>0</v>
      </c>
      <c r="I1028" s="179">
        <f>SUM('2.CAD NCCF'!I1028,'3.USD NCCF'!I1028,'4.EUR NCCF'!I1028,'5.GBP NCCF'!I1028,'6.Other(Incld) NCCF'!I1028)</f>
        <v>0</v>
      </c>
      <c r="J1028" s="179">
        <f>SUM('2.CAD NCCF'!J1028,'3.USD NCCF'!J1028,'4.EUR NCCF'!J1028,'5.GBP NCCF'!J1028,'6.Other(Incld) NCCF'!J1028)</f>
        <v>0</v>
      </c>
      <c r="K1028" s="180">
        <f>SUM('2.CAD NCCF'!K1028,'3.USD NCCF'!K1028,'4.EUR NCCF'!K1028,'5.GBP NCCF'!K1028,'6.Other(Incld) NCCF'!K1028)</f>
        <v>0</v>
      </c>
      <c r="L1028" s="181">
        <f>SUM('2.CAD NCCF'!L1028,'3.USD NCCF'!L1028,'4.EUR NCCF'!L1028,'5.GBP NCCF'!L1028,'6.Other(Incld) NCCF'!L1028)</f>
        <v>0</v>
      </c>
      <c r="M1028" s="192">
        <f>SUM('2.CAD NCCF'!M1028,'3.USD NCCF'!M1028,'4.EUR NCCF'!M1028,'5.GBP NCCF'!M1028,'6.Other(Incld) NCCF'!M1028)</f>
        <v>0</v>
      </c>
      <c r="N1028" s="182">
        <f>SUM('2.CAD NCCF'!N1028,'3.USD NCCF'!N1028,'4.EUR NCCF'!N1028,'5.GBP NCCF'!N1028,'6.Other(Incld) NCCF'!N1028)</f>
        <v>0</v>
      </c>
      <c r="O1028" s="182">
        <f>SUM('2.CAD NCCF'!O1028,'3.USD NCCF'!O1028,'4.EUR NCCF'!O1028,'5.GBP NCCF'!O1028,'6.Other(Incld) NCCF'!O1028)</f>
        <v>0</v>
      </c>
      <c r="P1028" s="182">
        <f>SUM('2.CAD NCCF'!P1028,'3.USD NCCF'!P1028,'4.EUR NCCF'!P1028,'5.GBP NCCF'!P1028,'6.Other(Incld) NCCF'!P1028)</f>
        <v>0</v>
      </c>
      <c r="Q1028" s="182">
        <f>SUM('2.CAD NCCF'!Q1028,'3.USD NCCF'!Q1028,'4.EUR NCCF'!Q1028,'5.GBP NCCF'!Q1028,'6.Other(Incld) NCCF'!Q1028)</f>
        <v>0</v>
      </c>
      <c r="R1028" s="182">
        <f>SUM('2.CAD NCCF'!R1028,'3.USD NCCF'!R1028,'4.EUR NCCF'!R1028,'5.GBP NCCF'!R1028,'6.Other(Incld) NCCF'!R1028)</f>
        <v>0</v>
      </c>
      <c r="S1028" s="182">
        <f>SUM('2.CAD NCCF'!S1028,'3.USD NCCF'!S1028,'4.EUR NCCF'!S1028,'5.GBP NCCF'!S1028,'6.Other(Incld) NCCF'!S1028)</f>
        <v>0</v>
      </c>
      <c r="T1028" s="178">
        <f>SUM('2.CAD NCCF'!T1028,'3.USD NCCF'!T1028,'4.EUR NCCF'!T1028,'5.GBP NCCF'!T1028,'6.Other(Incld) NCCF'!T1028)</f>
        <v>0</v>
      </c>
      <c r="U1028" s="182">
        <f>SUM('2.CAD NCCF'!U1028,'3.USD NCCF'!U1028,'4.EUR NCCF'!U1028,'5.GBP NCCF'!U1028,'6.Other(Incld) NCCF'!U1028)</f>
        <v>0</v>
      </c>
      <c r="V1028" s="183">
        <f>SUM('2.CAD NCCF'!V1028,'3.USD NCCF'!V1028,'4.EUR NCCF'!V1028,'5.GBP NCCF'!V1028,'6.Other(Incld) NCCF'!V1028)</f>
        <v>0</v>
      </c>
      <c r="W1028" s="46">
        <f>SUM('2.CAD NCCF'!W1028,'3.USD NCCF'!W1028,'4.EUR NCCF'!W1028,'5.GBP NCCF'!W1028,'6.Other(Incld) NCCF'!W1028)</f>
        <v>0</v>
      </c>
      <c r="Y1028"/>
    </row>
    <row r="1029" spans="1:25" s="72" customFormat="1" x14ac:dyDescent="0.2">
      <c r="A1029" s="322"/>
      <c r="B1029" s="25"/>
      <c r="C1029" s="23"/>
      <c r="D1029" s="23"/>
      <c r="E1029" s="24" t="s">
        <v>166</v>
      </c>
      <c r="F1029" s="24"/>
      <c r="G1029" s="69">
        <f t="shared" ref="G1029:W1029" si="231">SUBTOTAL(9,G1030:G1032)</f>
        <v>0</v>
      </c>
      <c r="H1029" s="70">
        <f t="shared" si="231"/>
        <v>0</v>
      </c>
      <c r="I1029" s="66">
        <f t="shared" si="231"/>
        <v>0</v>
      </c>
      <c r="J1029" s="66">
        <f t="shared" si="231"/>
        <v>0</v>
      </c>
      <c r="K1029" s="67">
        <f t="shared" si="231"/>
        <v>0</v>
      </c>
      <c r="L1029" s="34">
        <f t="shared" si="231"/>
        <v>0</v>
      </c>
      <c r="M1029" s="34">
        <f t="shared" si="231"/>
        <v>0</v>
      </c>
      <c r="N1029" s="34">
        <f t="shared" si="231"/>
        <v>0</v>
      </c>
      <c r="O1029" s="34">
        <f t="shared" si="231"/>
        <v>0</v>
      </c>
      <c r="P1029" s="34">
        <f t="shared" si="231"/>
        <v>0</v>
      </c>
      <c r="Q1029" s="34">
        <f t="shared" si="231"/>
        <v>0</v>
      </c>
      <c r="R1029" s="34">
        <f t="shared" si="231"/>
        <v>0</v>
      </c>
      <c r="S1029" s="34">
        <f t="shared" si="231"/>
        <v>0</v>
      </c>
      <c r="T1029" s="34">
        <f t="shared" si="231"/>
        <v>0</v>
      </c>
      <c r="U1029" s="34">
        <f t="shared" si="231"/>
        <v>0</v>
      </c>
      <c r="V1029" s="34">
        <f t="shared" si="231"/>
        <v>0</v>
      </c>
      <c r="W1029" s="33">
        <f t="shared" si="231"/>
        <v>0</v>
      </c>
      <c r="Y1029"/>
    </row>
    <row r="1030" spans="1:25" s="72" customFormat="1" outlineLevel="1" x14ac:dyDescent="0.2">
      <c r="A1030" s="322"/>
      <c r="B1030" s="25"/>
      <c r="C1030" s="23"/>
      <c r="D1030" s="23"/>
      <c r="E1030" s="24"/>
      <c r="F1030" s="176" t="s">
        <v>59</v>
      </c>
      <c r="G1030" s="190">
        <f>SUM('2.CAD NCCF'!G1030,'3.USD NCCF'!G1030,'4.EUR NCCF'!G1030,'5.GBP NCCF'!G1030,'6.Other(Incld) NCCF'!G1030)</f>
        <v>0</v>
      </c>
      <c r="H1030" s="191">
        <f>SUM('2.CAD NCCF'!H1030,'3.USD NCCF'!H1030,'4.EUR NCCF'!H1030,'5.GBP NCCF'!H1030,'6.Other(Incld) NCCF'!H1030)</f>
        <v>0</v>
      </c>
      <c r="I1030" s="179">
        <f>SUM('2.CAD NCCF'!I1030,'3.USD NCCF'!I1030,'4.EUR NCCF'!I1030,'5.GBP NCCF'!I1030,'6.Other(Incld) NCCF'!I1030)</f>
        <v>0</v>
      </c>
      <c r="J1030" s="179">
        <f>SUM('2.CAD NCCF'!J1030,'3.USD NCCF'!J1030,'4.EUR NCCF'!J1030,'5.GBP NCCF'!J1030,'6.Other(Incld) NCCF'!J1030)</f>
        <v>0</v>
      </c>
      <c r="K1030" s="180">
        <f>SUM('2.CAD NCCF'!K1030,'3.USD NCCF'!K1030,'4.EUR NCCF'!K1030,'5.GBP NCCF'!K1030,'6.Other(Incld) NCCF'!K1030)</f>
        <v>0</v>
      </c>
      <c r="L1030" s="181">
        <f>SUM('2.CAD NCCF'!L1030,'3.USD NCCF'!L1030,'4.EUR NCCF'!L1030,'5.GBP NCCF'!L1030,'6.Other(Incld) NCCF'!L1030)</f>
        <v>0</v>
      </c>
      <c r="M1030" s="192">
        <f>SUM('2.CAD NCCF'!M1030,'3.USD NCCF'!M1030,'4.EUR NCCF'!M1030,'5.GBP NCCF'!M1030,'6.Other(Incld) NCCF'!M1030)</f>
        <v>0</v>
      </c>
      <c r="N1030" s="182">
        <f>SUM('2.CAD NCCF'!N1030,'3.USD NCCF'!N1030,'4.EUR NCCF'!N1030,'5.GBP NCCF'!N1030,'6.Other(Incld) NCCF'!N1030)</f>
        <v>0</v>
      </c>
      <c r="O1030" s="182">
        <f>SUM('2.CAD NCCF'!O1030,'3.USD NCCF'!O1030,'4.EUR NCCF'!O1030,'5.GBP NCCF'!O1030,'6.Other(Incld) NCCF'!O1030)</f>
        <v>0</v>
      </c>
      <c r="P1030" s="182">
        <f>SUM('2.CAD NCCF'!P1030,'3.USD NCCF'!P1030,'4.EUR NCCF'!P1030,'5.GBP NCCF'!P1030,'6.Other(Incld) NCCF'!P1030)</f>
        <v>0</v>
      </c>
      <c r="Q1030" s="182">
        <f>SUM('2.CAD NCCF'!Q1030,'3.USD NCCF'!Q1030,'4.EUR NCCF'!Q1030,'5.GBP NCCF'!Q1030,'6.Other(Incld) NCCF'!Q1030)</f>
        <v>0</v>
      </c>
      <c r="R1030" s="182">
        <f>SUM('2.CAD NCCF'!R1030,'3.USD NCCF'!R1030,'4.EUR NCCF'!R1030,'5.GBP NCCF'!R1030,'6.Other(Incld) NCCF'!R1030)</f>
        <v>0</v>
      </c>
      <c r="S1030" s="182">
        <f>SUM('2.CAD NCCF'!S1030,'3.USD NCCF'!S1030,'4.EUR NCCF'!S1030,'5.GBP NCCF'!S1030,'6.Other(Incld) NCCF'!S1030)</f>
        <v>0</v>
      </c>
      <c r="T1030" s="178">
        <f>SUM('2.CAD NCCF'!T1030,'3.USD NCCF'!T1030,'4.EUR NCCF'!T1030,'5.GBP NCCF'!T1030,'6.Other(Incld) NCCF'!T1030)</f>
        <v>0</v>
      </c>
      <c r="U1030" s="182">
        <f>SUM('2.CAD NCCF'!U1030,'3.USD NCCF'!U1030,'4.EUR NCCF'!U1030,'5.GBP NCCF'!U1030,'6.Other(Incld) NCCF'!U1030)</f>
        <v>0</v>
      </c>
      <c r="V1030" s="183">
        <f>SUM('2.CAD NCCF'!V1030,'3.USD NCCF'!V1030,'4.EUR NCCF'!V1030,'5.GBP NCCF'!V1030,'6.Other(Incld) NCCF'!V1030)</f>
        <v>0</v>
      </c>
      <c r="W1030" s="46">
        <f>SUM('2.CAD NCCF'!W1030,'3.USD NCCF'!W1030,'4.EUR NCCF'!W1030,'5.GBP NCCF'!W1030,'6.Other(Incld) NCCF'!W1030)</f>
        <v>0</v>
      </c>
      <c r="Y1030"/>
    </row>
    <row r="1031" spans="1:25" s="72" customFormat="1" outlineLevel="1" x14ac:dyDescent="0.2">
      <c r="A1031" s="322"/>
      <c r="B1031" s="25"/>
      <c r="C1031" s="23"/>
      <c r="D1031" s="23"/>
      <c r="E1031" s="24"/>
      <c r="F1031" s="176" t="s">
        <v>167</v>
      </c>
      <c r="G1031" s="190">
        <f>SUM('2.CAD NCCF'!G1031,'3.USD NCCF'!G1031,'4.EUR NCCF'!G1031,'5.GBP NCCF'!G1031,'6.Other(Incld) NCCF'!G1031)</f>
        <v>0</v>
      </c>
      <c r="H1031" s="191">
        <f>SUM('2.CAD NCCF'!H1031,'3.USD NCCF'!H1031,'4.EUR NCCF'!H1031,'5.GBP NCCF'!H1031,'6.Other(Incld) NCCF'!H1031)</f>
        <v>0</v>
      </c>
      <c r="I1031" s="179">
        <f>SUM('2.CAD NCCF'!I1031,'3.USD NCCF'!I1031,'4.EUR NCCF'!I1031,'5.GBP NCCF'!I1031,'6.Other(Incld) NCCF'!I1031)</f>
        <v>0</v>
      </c>
      <c r="J1031" s="179">
        <f>SUM('2.CAD NCCF'!J1031,'3.USD NCCF'!J1031,'4.EUR NCCF'!J1031,'5.GBP NCCF'!J1031,'6.Other(Incld) NCCF'!J1031)</f>
        <v>0</v>
      </c>
      <c r="K1031" s="180">
        <f>SUM('2.CAD NCCF'!K1031,'3.USD NCCF'!K1031,'4.EUR NCCF'!K1031,'5.GBP NCCF'!K1031,'6.Other(Incld) NCCF'!K1031)</f>
        <v>0</v>
      </c>
      <c r="L1031" s="181">
        <f>SUM('2.CAD NCCF'!L1031,'3.USD NCCF'!L1031,'4.EUR NCCF'!L1031,'5.GBP NCCF'!L1031,'6.Other(Incld) NCCF'!L1031)</f>
        <v>0</v>
      </c>
      <c r="M1031" s="192">
        <f>SUM('2.CAD NCCF'!M1031,'3.USD NCCF'!M1031,'4.EUR NCCF'!M1031,'5.GBP NCCF'!M1031,'6.Other(Incld) NCCF'!M1031)</f>
        <v>0</v>
      </c>
      <c r="N1031" s="182">
        <f>SUM('2.CAD NCCF'!N1031,'3.USD NCCF'!N1031,'4.EUR NCCF'!N1031,'5.GBP NCCF'!N1031,'6.Other(Incld) NCCF'!N1031)</f>
        <v>0</v>
      </c>
      <c r="O1031" s="182">
        <f>SUM('2.CAD NCCF'!O1031,'3.USD NCCF'!O1031,'4.EUR NCCF'!O1031,'5.GBP NCCF'!O1031,'6.Other(Incld) NCCF'!O1031)</f>
        <v>0</v>
      </c>
      <c r="P1031" s="182">
        <f>SUM('2.CAD NCCF'!P1031,'3.USD NCCF'!P1031,'4.EUR NCCF'!P1031,'5.GBP NCCF'!P1031,'6.Other(Incld) NCCF'!P1031)</f>
        <v>0</v>
      </c>
      <c r="Q1031" s="182">
        <f>SUM('2.CAD NCCF'!Q1031,'3.USD NCCF'!Q1031,'4.EUR NCCF'!Q1031,'5.GBP NCCF'!Q1031,'6.Other(Incld) NCCF'!Q1031)</f>
        <v>0</v>
      </c>
      <c r="R1031" s="182">
        <f>SUM('2.CAD NCCF'!R1031,'3.USD NCCF'!R1031,'4.EUR NCCF'!R1031,'5.GBP NCCF'!R1031,'6.Other(Incld) NCCF'!R1031)</f>
        <v>0</v>
      </c>
      <c r="S1031" s="182">
        <f>SUM('2.CAD NCCF'!S1031,'3.USD NCCF'!S1031,'4.EUR NCCF'!S1031,'5.GBP NCCF'!S1031,'6.Other(Incld) NCCF'!S1031)</f>
        <v>0</v>
      </c>
      <c r="T1031" s="178">
        <f>SUM('2.CAD NCCF'!T1031,'3.USD NCCF'!T1031,'4.EUR NCCF'!T1031,'5.GBP NCCF'!T1031,'6.Other(Incld) NCCF'!T1031)</f>
        <v>0</v>
      </c>
      <c r="U1031" s="182">
        <f>SUM('2.CAD NCCF'!U1031,'3.USD NCCF'!U1031,'4.EUR NCCF'!U1031,'5.GBP NCCF'!U1031,'6.Other(Incld) NCCF'!U1031)</f>
        <v>0</v>
      </c>
      <c r="V1031" s="183">
        <f>SUM('2.CAD NCCF'!V1031,'3.USD NCCF'!V1031,'4.EUR NCCF'!V1031,'5.GBP NCCF'!V1031,'6.Other(Incld) NCCF'!V1031)</f>
        <v>0</v>
      </c>
      <c r="W1031" s="46">
        <f>SUM('2.CAD NCCF'!W1031,'3.USD NCCF'!W1031,'4.EUR NCCF'!W1031,'5.GBP NCCF'!W1031,'6.Other(Incld) NCCF'!W1031)</f>
        <v>0</v>
      </c>
      <c r="Y1031"/>
    </row>
    <row r="1032" spans="1:25" s="72" customFormat="1" outlineLevel="1" x14ac:dyDescent="0.2">
      <c r="A1032" s="322"/>
      <c r="B1032" s="25"/>
      <c r="C1032" s="23"/>
      <c r="D1032" s="23"/>
      <c r="E1032" s="24"/>
      <c r="F1032" s="176" t="s">
        <v>168</v>
      </c>
      <c r="G1032" s="190">
        <f>SUM('2.CAD NCCF'!G1032,'3.USD NCCF'!G1032,'4.EUR NCCF'!G1032,'5.GBP NCCF'!G1032,'6.Other(Incld) NCCF'!G1032)</f>
        <v>0</v>
      </c>
      <c r="H1032" s="191">
        <f>SUM('2.CAD NCCF'!H1032,'3.USD NCCF'!H1032,'4.EUR NCCF'!H1032,'5.GBP NCCF'!H1032,'6.Other(Incld) NCCF'!H1032)</f>
        <v>0</v>
      </c>
      <c r="I1032" s="179">
        <f>SUM('2.CAD NCCF'!I1032,'3.USD NCCF'!I1032,'4.EUR NCCF'!I1032,'5.GBP NCCF'!I1032,'6.Other(Incld) NCCF'!I1032)</f>
        <v>0</v>
      </c>
      <c r="J1032" s="179">
        <f>SUM('2.CAD NCCF'!J1032,'3.USD NCCF'!J1032,'4.EUR NCCF'!J1032,'5.GBP NCCF'!J1032,'6.Other(Incld) NCCF'!J1032)</f>
        <v>0</v>
      </c>
      <c r="K1032" s="180">
        <f>SUM('2.CAD NCCF'!K1032,'3.USD NCCF'!K1032,'4.EUR NCCF'!K1032,'5.GBP NCCF'!K1032,'6.Other(Incld) NCCF'!K1032)</f>
        <v>0</v>
      </c>
      <c r="L1032" s="181">
        <f>SUM('2.CAD NCCF'!L1032,'3.USD NCCF'!L1032,'4.EUR NCCF'!L1032,'5.GBP NCCF'!L1032,'6.Other(Incld) NCCF'!L1032)</f>
        <v>0</v>
      </c>
      <c r="M1032" s="192">
        <f>SUM('2.CAD NCCF'!M1032,'3.USD NCCF'!M1032,'4.EUR NCCF'!M1032,'5.GBP NCCF'!M1032,'6.Other(Incld) NCCF'!M1032)</f>
        <v>0</v>
      </c>
      <c r="N1032" s="182">
        <f>SUM('2.CAD NCCF'!N1032,'3.USD NCCF'!N1032,'4.EUR NCCF'!N1032,'5.GBP NCCF'!N1032,'6.Other(Incld) NCCF'!N1032)</f>
        <v>0</v>
      </c>
      <c r="O1032" s="182">
        <f>SUM('2.CAD NCCF'!O1032,'3.USD NCCF'!O1032,'4.EUR NCCF'!O1032,'5.GBP NCCF'!O1032,'6.Other(Incld) NCCF'!O1032)</f>
        <v>0</v>
      </c>
      <c r="P1032" s="182">
        <f>SUM('2.CAD NCCF'!P1032,'3.USD NCCF'!P1032,'4.EUR NCCF'!P1032,'5.GBP NCCF'!P1032,'6.Other(Incld) NCCF'!P1032)</f>
        <v>0</v>
      </c>
      <c r="Q1032" s="182">
        <f>SUM('2.CAD NCCF'!Q1032,'3.USD NCCF'!Q1032,'4.EUR NCCF'!Q1032,'5.GBP NCCF'!Q1032,'6.Other(Incld) NCCF'!Q1032)</f>
        <v>0</v>
      </c>
      <c r="R1032" s="182">
        <f>SUM('2.CAD NCCF'!R1032,'3.USD NCCF'!R1032,'4.EUR NCCF'!R1032,'5.GBP NCCF'!R1032,'6.Other(Incld) NCCF'!R1032)</f>
        <v>0</v>
      </c>
      <c r="S1032" s="182">
        <f>SUM('2.CAD NCCF'!S1032,'3.USD NCCF'!S1032,'4.EUR NCCF'!S1032,'5.GBP NCCF'!S1032,'6.Other(Incld) NCCF'!S1032)</f>
        <v>0</v>
      </c>
      <c r="T1032" s="178">
        <f>SUM('2.CAD NCCF'!T1032,'3.USD NCCF'!T1032,'4.EUR NCCF'!T1032,'5.GBP NCCF'!T1032,'6.Other(Incld) NCCF'!T1032)</f>
        <v>0</v>
      </c>
      <c r="U1032" s="182">
        <f>SUM('2.CAD NCCF'!U1032,'3.USD NCCF'!U1032,'4.EUR NCCF'!U1032,'5.GBP NCCF'!U1032,'6.Other(Incld) NCCF'!U1032)</f>
        <v>0</v>
      </c>
      <c r="V1032" s="183">
        <f>SUM('2.CAD NCCF'!V1032,'3.USD NCCF'!V1032,'4.EUR NCCF'!V1032,'5.GBP NCCF'!V1032,'6.Other(Incld) NCCF'!V1032)</f>
        <v>0</v>
      </c>
      <c r="W1032" s="46">
        <f>SUM('2.CAD NCCF'!W1032,'3.USD NCCF'!W1032,'4.EUR NCCF'!W1032,'5.GBP NCCF'!W1032,'6.Other(Incld) NCCF'!W1032)</f>
        <v>0</v>
      </c>
      <c r="Y1032"/>
    </row>
    <row r="1033" spans="1:25" s="72" customFormat="1" x14ac:dyDescent="0.2">
      <c r="A1033" s="322"/>
      <c r="B1033" s="25"/>
      <c r="C1033" s="23"/>
      <c r="D1033" s="23"/>
      <c r="E1033" s="24" t="s">
        <v>174</v>
      </c>
      <c r="F1033" s="24"/>
      <c r="G1033" s="69">
        <f t="shared" ref="G1033:W1033" si="232">SUBTOTAL(9,G1034:G1035)</f>
        <v>0</v>
      </c>
      <c r="H1033" s="70">
        <f t="shared" si="232"/>
        <v>0</v>
      </c>
      <c r="I1033" s="66">
        <f t="shared" si="232"/>
        <v>0</v>
      </c>
      <c r="J1033" s="66">
        <f t="shared" si="232"/>
        <v>0</v>
      </c>
      <c r="K1033" s="67">
        <f t="shared" si="232"/>
        <v>0</v>
      </c>
      <c r="L1033" s="34">
        <f t="shared" si="232"/>
        <v>0</v>
      </c>
      <c r="M1033" s="34">
        <f t="shared" si="232"/>
        <v>0</v>
      </c>
      <c r="N1033" s="34">
        <f t="shared" si="232"/>
        <v>0</v>
      </c>
      <c r="O1033" s="34">
        <f t="shared" si="232"/>
        <v>0</v>
      </c>
      <c r="P1033" s="34">
        <f t="shared" si="232"/>
        <v>0</v>
      </c>
      <c r="Q1033" s="34">
        <f t="shared" si="232"/>
        <v>0</v>
      </c>
      <c r="R1033" s="34">
        <f t="shared" si="232"/>
        <v>0</v>
      </c>
      <c r="S1033" s="34">
        <f t="shared" si="232"/>
        <v>0</v>
      </c>
      <c r="T1033" s="34">
        <f t="shared" si="232"/>
        <v>0</v>
      </c>
      <c r="U1033" s="34">
        <f t="shared" si="232"/>
        <v>0</v>
      </c>
      <c r="V1033" s="34">
        <f t="shared" si="232"/>
        <v>0</v>
      </c>
      <c r="W1033" s="33">
        <f t="shared" si="232"/>
        <v>0</v>
      </c>
      <c r="Y1033"/>
    </row>
    <row r="1034" spans="1:25" s="72" customFormat="1" outlineLevel="1" x14ac:dyDescent="0.2">
      <c r="A1034" s="322"/>
      <c r="B1034" s="25"/>
      <c r="C1034" s="23"/>
      <c r="D1034" s="23"/>
      <c r="E1034" s="24"/>
      <c r="F1034" s="176" t="s">
        <v>62</v>
      </c>
      <c r="G1034" s="190">
        <f>SUM('2.CAD NCCF'!G1034,'3.USD NCCF'!G1034,'4.EUR NCCF'!G1034,'5.GBP NCCF'!G1034,'6.Other(Incld) NCCF'!G1034)</f>
        <v>0</v>
      </c>
      <c r="H1034" s="191">
        <f>SUM('2.CAD NCCF'!H1034,'3.USD NCCF'!H1034,'4.EUR NCCF'!H1034,'5.GBP NCCF'!H1034,'6.Other(Incld) NCCF'!H1034)</f>
        <v>0</v>
      </c>
      <c r="I1034" s="179">
        <f>SUM('2.CAD NCCF'!I1034,'3.USD NCCF'!I1034,'4.EUR NCCF'!I1034,'5.GBP NCCF'!I1034,'6.Other(Incld) NCCF'!I1034)</f>
        <v>0</v>
      </c>
      <c r="J1034" s="179">
        <f>SUM('2.CAD NCCF'!J1034,'3.USD NCCF'!J1034,'4.EUR NCCF'!J1034,'5.GBP NCCF'!J1034,'6.Other(Incld) NCCF'!J1034)</f>
        <v>0</v>
      </c>
      <c r="K1034" s="180">
        <f>SUM('2.CAD NCCF'!K1034,'3.USD NCCF'!K1034,'4.EUR NCCF'!K1034,'5.GBP NCCF'!K1034,'6.Other(Incld) NCCF'!K1034)</f>
        <v>0</v>
      </c>
      <c r="L1034" s="181">
        <f>SUM('2.CAD NCCF'!L1034,'3.USD NCCF'!L1034,'4.EUR NCCF'!L1034,'5.GBP NCCF'!L1034,'6.Other(Incld) NCCF'!L1034)</f>
        <v>0</v>
      </c>
      <c r="M1034" s="192">
        <f>SUM('2.CAD NCCF'!M1034,'3.USD NCCF'!M1034,'4.EUR NCCF'!M1034,'5.GBP NCCF'!M1034,'6.Other(Incld) NCCF'!M1034)</f>
        <v>0</v>
      </c>
      <c r="N1034" s="182">
        <f>SUM('2.CAD NCCF'!N1034,'3.USD NCCF'!N1034,'4.EUR NCCF'!N1034,'5.GBP NCCF'!N1034,'6.Other(Incld) NCCF'!N1034)</f>
        <v>0</v>
      </c>
      <c r="O1034" s="182">
        <f>SUM('2.CAD NCCF'!O1034,'3.USD NCCF'!O1034,'4.EUR NCCF'!O1034,'5.GBP NCCF'!O1034,'6.Other(Incld) NCCF'!O1034)</f>
        <v>0</v>
      </c>
      <c r="P1034" s="182">
        <f>SUM('2.CAD NCCF'!P1034,'3.USD NCCF'!P1034,'4.EUR NCCF'!P1034,'5.GBP NCCF'!P1034,'6.Other(Incld) NCCF'!P1034)</f>
        <v>0</v>
      </c>
      <c r="Q1034" s="182">
        <f>SUM('2.CAD NCCF'!Q1034,'3.USD NCCF'!Q1034,'4.EUR NCCF'!Q1034,'5.GBP NCCF'!Q1034,'6.Other(Incld) NCCF'!Q1034)</f>
        <v>0</v>
      </c>
      <c r="R1034" s="182">
        <f>SUM('2.CAD NCCF'!R1034,'3.USD NCCF'!R1034,'4.EUR NCCF'!R1034,'5.GBP NCCF'!R1034,'6.Other(Incld) NCCF'!R1034)</f>
        <v>0</v>
      </c>
      <c r="S1034" s="182">
        <f>SUM('2.CAD NCCF'!S1034,'3.USD NCCF'!S1034,'4.EUR NCCF'!S1034,'5.GBP NCCF'!S1034,'6.Other(Incld) NCCF'!S1034)</f>
        <v>0</v>
      </c>
      <c r="T1034" s="182">
        <f>SUM('2.CAD NCCF'!T1034,'3.USD NCCF'!T1034,'4.EUR NCCF'!T1034,'5.GBP NCCF'!T1034,'6.Other(Incld) NCCF'!T1034)</f>
        <v>0</v>
      </c>
      <c r="U1034" s="178">
        <f>SUM('2.CAD NCCF'!U1034,'3.USD NCCF'!U1034,'4.EUR NCCF'!U1034,'5.GBP NCCF'!U1034,'6.Other(Incld) NCCF'!U1034)</f>
        <v>0</v>
      </c>
      <c r="V1034" s="183">
        <f>SUM('2.CAD NCCF'!V1034,'3.USD NCCF'!V1034,'4.EUR NCCF'!V1034,'5.GBP NCCF'!V1034,'6.Other(Incld) NCCF'!V1034)</f>
        <v>0</v>
      </c>
      <c r="W1034" s="46">
        <f>SUM('2.CAD NCCF'!W1034,'3.USD NCCF'!W1034,'4.EUR NCCF'!W1034,'5.GBP NCCF'!W1034,'6.Other(Incld) NCCF'!W1034)</f>
        <v>0</v>
      </c>
      <c r="Y1034"/>
    </row>
    <row r="1035" spans="1:25" s="72" customFormat="1" outlineLevel="1" x14ac:dyDescent="0.2">
      <c r="A1035" s="322"/>
      <c r="B1035" s="25"/>
      <c r="C1035" s="23"/>
      <c r="D1035" s="23"/>
      <c r="E1035" s="24"/>
      <c r="F1035" s="176" t="s">
        <v>175</v>
      </c>
      <c r="G1035" s="190">
        <f>SUM('2.CAD NCCF'!G1035,'3.USD NCCF'!G1035,'4.EUR NCCF'!G1035,'5.GBP NCCF'!G1035,'6.Other(Incld) NCCF'!G1035)</f>
        <v>0</v>
      </c>
      <c r="H1035" s="191">
        <f>SUM('2.CAD NCCF'!H1035,'3.USD NCCF'!H1035,'4.EUR NCCF'!H1035,'5.GBP NCCF'!H1035,'6.Other(Incld) NCCF'!H1035)</f>
        <v>0</v>
      </c>
      <c r="I1035" s="179">
        <f>SUM('2.CAD NCCF'!I1035,'3.USD NCCF'!I1035,'4.EUR NCCF'!I1035,'5.GBP NCCF'!I1035,'6.Other(Incld) NCCF'!I1035)</f>
        <v>0</v>
      </c>
      <c r="J1035" s="179">
        <f>SUM('2.CAD NCCF'!J1035,'3.USD NCCF'!J1035,'4.EUR NCCF'!J1035,'5.GBP NCCF'!J1035,'6.Other(Incld) NCCF'!J1035)</f>
        <v>0</v>
      </c>
      <c r="K1035" s="180">
        <f>SUM('2.CAD NCCF'!K1035,'3.USD NCCF'!K1035,'4.EUR NCCF'!K1035,'5.GBP NCCF'!K1035,'6.Other(Incld) NCCF'!K1035)</f>
        <v>0</v>
      </c>
      <c r="L1035" s="181">
        <f>SUM('2.CAD NCCF'!L1035,'3.USD NCCF'!L1035,'4.EUR NCCF'!L1035,'5.GBP NCCF'!L1035,'6.Other(Incld) NCCF'!L1035)</f>
        <v>0</v>
      </c>
      <c r="M1035" s="192">
        <f>SUM('2.CAD NCCF'!M1035,'3.USD NCCF'!M1035,'4.EUR NCCF'!M1035,'5.GBP NCCF'!M1035,'6.Other(Incld) NCCF'!M1035)</f>
        <v>0</v>
      </c>
      <c r="N1035" s="182">
        <f>SUM('2.CAD NCCF'!N1035,'3.USD NCCF'!N1035,'4.EUR NCCF'!N1035,'5.GBP NCCF'!N1035,'6.Other(Incld) NCCF'!N1035)</f>
        <v>0</v>
      </c>
      <c r="O1035" s="182">
        <f>SUM('2.CAD NCCF'!O1035,'3.USD NCCF'!O1035,'4.EUR NCCF'!O1035,'5.GBP NCCF'!O1035,'6.Other(Incld) NCCF'!O1035)</f>
        <v>0</v>
      </c>
      <c r="P1035" s="182">
        <f>SUM('2.CAD NCCF'!P1035,'3.USD NCCF'!P1035,'4.EUR NCCF'!P1035,'5.GBP NCCF'!P1035,'6.Other(Incld) NCCF'!P1035)</f>
        <v>0</v>
      </c>
      <c r="Q1035" s="182">
        <f>SUM('2.CAD NCCF'!Q1035,'3.USD NCCF'!Q1035,'4.EUR NCCF'!Q1035,'5.GBP NCCF'!Q1035,'6.Other(Incld) NCCF'!Q1035)</f>
        <v>0</v>
      </c>
      <c r="R1035" s="182">
        <f>SUM('2.CAD NCCF'!R1035,'3.USD NCCF'!R1035,'4.EUR NCCF'!R1035,'5.GBP NCCF'!R1035,'6.Other(Incld) NCCF'!R1035)</f>
        <v>0</v>
      </c>
      <c r="S1035" s="182">
        <f>SUM('2.CAD NCCF'!S1035,'3.USD NCCF'!S1035,'4.EUR NCCF'!S1035,'5.GBP NCCF'!S1035,'6.Other(Incld) NCCF'!S1035)</f>
        <v>0</v>
      </c>
      <c r="T1035" s="182">
        <f>SUM('2.CAD NCCF'!T1035,'3.USD NCCF'!T1035,'4.EUR NCCF'!T1035,'5.GBP NCCF'!T1035,'6.Other(Incld) NCCF'!T1035)</f>
        <v>0</v>
      </c>
      <c r="U1035" s="178">
        <f>SUM('2.CAD NCCF'!U1035,'3.USD NCCF'!U1035,'4.EUR NCCF'!U1035,'5.GBP NCCF'!U1035,'6.Other(Incld) NCCF'!U1035)</f>
        <v>0</v>
      </c>
      <c r="V1035" s="183">
        <f>SUM('2.CAD NCCF'!V1035,'3.USD NCCF'!V1035,'4.EUR NCCF'!V1035,'5.GBP NCCF'!V1035,'6.Other(Incld) NCCF'!V1035)</f>
        <v>0</v>
      </c>
      <c r="W1035" s="46">
        <f>SUM('2.CAD NCCF'!W1035,'3.USD NCCF'!W1035,'4.EUR NCCF'!W1035,'5.GBP NCCF'!W1035,'6.Other(Incld) NCCF'!W1035)</f>
        <v>0</v>
      </c>
      <c r="Y1035"/>
    </row>
    <row r="1036" spans="1:25" s="72" customFormat="1" x14ac:dyDescent="0.2">
      <c r="A1036" s="322"/>
      <c r="B1036" s="25"/>
      <c r="C1036" s="23"/>
      <c r="D1036" s="23"/>
      <c r="E1036" s="24" t="s">
        <v>169</v>
      </c>
      <c r="F1036" s="24"/>
      <c r="G1036" s="69">
        <f t="shared" ref="G1036:W1036" si="233">SUBTOTAL(9,G1037:G1039)</f>
        <v>0</v>
      </c>
      <c r="H1036" s="70">
        <f t="shared" si="233"/>
        <v>0</v>
      </c>
      <c r="I1036" s="66">
        <f t="shared" si="233"/>
        <v>0</v>
      </c>
      <c r="J1036" s="66">
        <f t="shared" si="233"/>
        <v>0</v>
      </c>
      <c r="K1036" s="67">
        <f t="shared" si="233"/>
        <v>0</v>
      </c>
      <c r="L1036" s="34">
        <f t="shared" si="233"/>
        <v>0</v>
      </c>
      <c r="M1036" s="34">
        <f t="shared" si="233"/>
        <v>0</v>
      </c>
      <c r="N1036" s="34">
        <f t="shared" si="233"/>
        <v>0</v>
      </c>
      <c r="O1036" s="34">
        <f t="shared" si="233"/>
        <v>0</v>
      </c>
      <c r="P1036" s="34">
        <f t="shared" si="233"/>
        <v>0</v>
      </c>
      <c r="Q1036" s="34">
        <f t="shared" si="233"/>
        <v>0</v>
      </c>
      <c r="R1036" s="34">
        <f t="shared" si="233"/>
        <v>0</v>
      </c>
      <c r="S1036" s="34">
        <f t="shared" si="233"/>
        <v>0</v>
      </c>
      <c r="T1036" s="34">
        <f t="shared" si="233"/>
        <v>0</v>
      </c>
      <c r="U1036" s="34">
        <f t="shared" si="233"/>
        <v>0</v>
      </c>
      <c r="V1036" s="34">
        <f t="shared" si="233"/>
        <v>0</v>
      </c>
      <c r="W1036" s="33">
        <f t="shared" si="233"/>
        <v>0</v>
      </c>
      <c r="Y1036"/>
    </row>
    <row r="1037" spans="1:25" s="72" customFormat="1" outlineLevel="1" x14ac:dyDescent="0.2">
      <c r="A1037" s="322"/>
      <c r="B1037" s="25"/>
      <c r="C1037" s="23"/>
      <c r="D1037" s="23"/>
      <c r="E1037" s="24"/>
      <c r="F1037" s="176" t="s">
        <v>60</v>
      </c>
      <c r="G1037" s="190">
        <f>SUM('2.CAD NCCF'!G1037,'3.USD NCCF'!G1037,'4.EUR NCCF'!G1037,'5.GBP NCCF'!G1037,'6.Other(Incld) NCCF'!G1037)</f>
        <v>0</v>
      </c>
      <c r="H1037" s="191">
        <f>SUM('2.CAD NCCF'!H1037,'3.USD NCCF'!H1037,'4.EUR NCCF'!H1037,'5.GBP NCCF'!H1037,'6.Other(Incld) NCCF'!H1037)</f>
        <v>0</v>
      </c>
      <c r="I1037" s="179">
        <f>SUM('2.CAD NCCF'!I1037,'3.USD NCCF'!I1037,'4.EUR NCCF'!I1037,'5.GBP NCCF'!I1037,'6.Other(Incld) NCCF'!I1037)</f>
        <v>0</v>
      </c>
      <c r="J1037" s="179">
        <f>SUM('2.CAD NCCF'!J1037,'3.USD NCCF'!J1037,'4.EUR NCCF'!J1037,'5.GBP NCCF'!J1037,'6.Other(Incld) NCCF'!J1037)</f>
        <v>0</v>
      </c>
      <c r="K1037" s="180">
        <f>SUM('2.CAD NCCF'!K1037,'3.USD NCCF'!K1037,'4.EUR NCCF'!K1037,'5.GBP NCCF'!K1037,'6.Other(Incld) NCCF'!K1037)</f>
        <v>0</v>
      </c>
      <c r="L1037" s="181">
        <f>SUM('2.CAD NCCF'!L1037,'3.USD NCCF'!L1037,'4.EUR NCCF'!L1037,'5.GBP NCCF'!L1037,'6.Other(Incld) NCCF'!L1037)</f>
        <v>0</v>
      </c>
      <c r="M1037" s="192">
        <f>SUM('2.CAD NCCF'!M1037,'3.USD NCCF'!M1037,'4.EUR NCCF'!M1037,'5.GBP NCCF'!M1037,'6.Other(Incld) NCCF'!M1037)</f>
        <v>0</v>
      </c>
      <c r="N1037" s="182">
        <f>SUM('2.CAD NCCF'!N1037,'3.USD NCCF'!N1037,'4.EUR NCCF'!N1037,'5.GBP NCCF'!N1037,'6.Other(Incld) NCCF'!N1037)</f>
        <v>0</v>
      </c>
      <c r="O1037" s="182">
        <f>SUM('2.CAD NCCF'!O1037,'3.USD NCCF'!O1037,'4.EUR NCCF'!O1037,'5.GBP NCCF'!O1037,'6.Other(Incld) NCCF'!O1037)</f>
        <v>0</v>
      </c>
      <c r="P1037" s="182">
        <f>SUM('2.CAD NCCF'!P1037,'3.USD NCCF'!P1037,'4.EUR NCCF'!P1037,'5.GBP NCCF'!P1037,'6.Other(Incld) NCCF'!P1037)</f>
        <v>0</v>
      </c>
      <c r="Q1037" s="182">
        <f>SUM('2.CAD NCCF'!Q1037,'3.USD NCCF'!Q1037,'4.EUR NCCF'!Q1037,'5.GBP NCCF'!Q1037,'6.Other(Incld) NCCF'!Q1037)</f>
        <v>0</v>
      </c>
      <c r="R1037" s="182">
        <f>SUM('2.CAD NCCF'!R1037,'3.USD NCCF'!R1037,'4.EUR NCCF'!R1037,'5.GBP NCCF'!R1037,'6.Other(Incld) NCCF'!R1037)</f>
        <v>0</v>
      </c>
      <c r="S1037" s="182">
        <f>SUM('2.CAD NCCF'!S1037,'3.USD NCCF'!S1037,'4.EUR NCCF'!S1037,'5.GBP NCCF'!S1037,'6.Other(Incld) NCCF'!S1037)</f>
        <v>0</v>
      </c>
      <c r="T1037" s="178">
        <f>SUM('2.CAD NCCF'!T1037,'3.USD NCCF'!T1037,'4.EUR NCCF'!T1037,'5.GBP NCCF'!T1037,'6.Other(Incld) NCCF'!T1037)</f>
        <v>0</v>
      </c>
      <c r="U1037" s="182">
        <f>SUM('2.CAD NCCF'!U1037,'3.USD NCCF'!U1037,'4.EUR NCCF'!U1037,'5.GBP NCCF'!U1037,'6.Other(Incld) NCCF'!U1037)</f>
        <v>0</v>
      </c>
      <c r="V1037" s="183">
        <f>SUM('2.CAD NCCF'!V1037,'3.USD NCCF'!V1037,'4.EUR NCCF'!V1037,'5.GBP NCCF'!V1037,'6.Other(Incld) NCCF'!V1037)</f>
        <v>0</v>
      </c>
      <c r="W1037" s="46">
        <f>SUM('2.CAD NCCF'!W1037,'3.USD NCCF'!W1037,'4.EUR NCCF'!W1037,'5.GBP NCCF'!W1037,'6.Other(Incld) NCCF'!W1037)</f>
        <v>0</v>
      </c>
      <c r="Y1037"/>
    </row>
    <row r="1038" spans="1:25" s="72" customFormat="1" outlineLevel="1" x14ac:dyDescent="0.2">
      <c r="A1038" s="322"/>
      <c r="B1038" s="25"/>
      <c r="C1038" s="23"/>
      <c r="D1038" s="23"/>
      <c r="E1038" s="24"/>
      <c r="F1038" s="176" t="s">
        <v>170</v>
      </c>
      <c r="G1038" s="190">
        <f>SUM('2.CAD NCCF'!G1038,'3.USD NCCF'!G1038,'4.EUR NCCF'!G1038,'5.GBP NCCF'!G1038,'6.Other(Incld) NCCF'!G1038)</f>
        <v>0</v>
      </c>
      <c r="H1038" s="191">
        <f>SUM('2.CAD NCCF'!H1038,'3.USD NCCF'!H1038,'4.EUR NCCF'!H1038,'5.GBP NCCF'!H1038,'6.Other(Incld) NCCF'!H1038)</f>
        <v>0</v>
      </c>
      <c r="I1038" s="179">
        <f>SUM('2.CAD NCCF'!I1038,'3.USD NCCF'!I1038,'4.EUR NCCF'!I1038,'5.GBP NCCF'!I1038,'6.Other(Incld) NCCF'!I1038)</f>
        <v>0</v>
      </c>
      <c r="J1038" s="179">
        <f>SUM('2.CAD NCCF'!J1038,'3.USD NCCF'!J1038,'4.EUR NCCF'!J1038,'5.GBP NCCF'!J1038,'6.Other(Incld) NCCF'!J1038)</f>
        <v>0</v>
      </c>
      <c r="K1038" s="180">
        <f>SUM('2.CAD NCCF'!K1038,'3.USD NCCF'!K1038,'4.EUR NCCF'!K1038,'5.GBP NCCF'!K1038,'6.Other(Incld) NCCF'!K1038)</f>
        <v>0</v>
      </c>
      <c r="L1038" s="181">
        <f>SUM('2.CAD NCCF'!L1038,'3.USD NCCF'!L1038,'4.EUR NCCF'!L1038,'5.GBP NCCF'!L1038,'6.Other(Incld) NCCF'!L1038)</f>
        <v>0</v>
      </c>
      <c r="M1038" s="192">
        <f>SUM('2.CAD NCCF'!M1038,'3.USD NCCF'!M1038,'4.EUR NCCF'!M1038,'5.GBP NCCF'!M1038,'6.Other(Incld) NCCF'!M1038)</f>
        <v>0</v>
      </c>
      <c r="N1038" s="182">
        <f>SUM('2.CAD NCCF'!N1038,'3.USD NCCF'!N1038,'4.EUR NCCF'!N1038,'5.GBP NCCF'!N1038,'6.Other(Incld) NCCF'!N1038)</f>
        <v>0</v>
      </c>
      <c r="O1038" s="182">
        <f>SUM('2.CAD NCCF'!O1038,'3.USD NCCF'!O1038,'4.EUR NCCF'!O1038,'5.GBP NCCF'!O1038,'6.Other(Incld) NCCF'!O1038)</f>
        <v>0</v>
      </c>
      <c r="P1038" s="182">
        <f>SUM('2.CAD NCCF'!P1038,'3.USD NCCF'!P1038,'4.EUR NCCF'!P1038,'5.GBP NCCF'!P1038,'6.Other(Incld) NCCF'!P1038)</f>
        <v>0</v>
      </c>
      <c r="Q1038" s="182">
        <f>SUM('2.CAD NCCF'!Q1038,'3.USD NCCF'!Q1038,'4.EUR NCCF'!Q1038,'5.GBP NCCF'!Q1038,'6.Other(Incld) NCCF'!Q1038)</f>
        <v>0</v>
      </c>
      <c r="R1038" s="182">
        <f>SUM('2.CAD NCCF'!R1038,'3.USD NCCF'!R1038,'4.EUR NCCF'!R1038,'5.GBP NCCF'!R1038,'6.Other(Incld) NCCF'!R1038)</f>
        <v>0</v>
      </c>
      <c r="S1038" s="182">
        <f>SUM('2.CAD NCCF'!S1038,'3.USD NCCF'!S1038,'4.EUR NCCF'!S1038,'5.GBP NCCF'!S1038,'6.Other(Incld) NCCF'!S1038)</f>
        <v>0</v>
      </c>
      <c r="T1038" s="178">
        <f>SUM('2.CAD NCCF'!T1038,'3.USD NCCF'!T1038,'4.EUR NCCF'!T1038,'5.GBP NCCF'!T1038,'6.Other(Incld) NCCF'!T1038)</f>
        <v>0</v>
      </c>
      <c r="U1038" s="182">
        <f>SUM('2.CAD NCCF'!U1038,'3.USD NCCF'!U1038,'4.EUR NCCF'!U1038,'5.GBP NCCF'!U1038,'6.Other(Incld) NCCF'!U1038)</f>
        <v>0</v>
      </c>
      <c r="V1038" s="183">
        <f>SUM('2.CAD NCCF'!V1038,'3.USD NCCF'!V1038,'4.EUR NCCF'!V1038,'5.GBP NCCF'!V1038,'6.Other(Incld) NCCF'!V1038)</f>
        <v>0</v>
      </c>
      <c r="W1038" s="46">
        <f>SUM('2.CAD NCCF'!W1038,'3.USD NCCF'!W1038,'4.EUR NCCF'!W1038,'5.GBP NCCF'!W1038,'6.Other(Incld) NCCF'!W1038)</f>
        <v>0</v>
      </c>
      <c r="Y1038"/>
    </row>
    <row r="1039" spans="1:25" s="72" customFormat="1" outlineLevel="1" x14ac:dyDescent="0.2">
      <c r="A1039" s="322"/>
      <c r="B1039" s="25"/>
      <c r="C1039" s="23"/>
      <c r="D1039" s="23"/>
      <c r="E1039" s="24"/>
      <c r="F1039" s="176" t="s">
        <v>171</v>
      </c>
      <c r="G1039" s="190">
        <f>SUM('2.CAD NCCF'!G1039,'3.USD NCCF'!G1039,'4.EUR NCCF'!G1039,'5.GBP NCCF'!G1039,'6.Other(Incld) NCCF'!G1039)</f>
        <v>0</v>
      </c>
      <c r="H1039" s="191">
        <f>SUM('2.CAD NCCF'!H1039,'3.USD NCCF'!H1039,'4.EUR NCCF'!H1039,'5.GBP NCCF'!H1039,'6.Other(Incld) NCCF'!H1039)</f>
        <v>0</v>
      </c>
      <c r="I1039" s="179">
        <f>SUM('2.CAD NCCF'!I1039,'3.USD NCCF'!I1039,'4.EUR NCCF'!I1039,'5.GBP NCCF'!I1039,'6.Other(Incld) NCCF'!I1039)</f>
        <v>0</v>
      </c>
      <c r="J1039" s="179">
        <f>SUM('2.CAD NCCF'!J1039,'3.USD NCCF'!J1039,'4.EUR NCCF'!J1039,'5.GBP NCCF'!J1039,'6.Other(Incld) NCCF'!J1039)</f>
        <v>0</v>
      </c>
      <c r="K1039" s="180">
        <f>SUM('2.CAD NCCF'!K1039,'3.USD NCCF'!K1039,'4.EUR NCCF'!K1039,'5.GBP NCCF'!K1039,'6.Other(Incld) NCCF'!K1039)</f>
        <v>0</v>
      </c>
      <c r="L1039" s="181">
        <f>SUM('2.CAD NCCF'!L1039,'3.USD NCCF'!L1039,'4.EUR NCCF'!L1039,'5.GBP NCCF'!L1039,'6.Other(Incld) NCCF'!L1039)</f>
        <v>0</v>
      </c>
      <c r="M1039" s="192">
        <f>SUM('2.CAD NCCF'!M1039,'3.USD NCCF'!M1039,'4.EUR NCCF'!M1039,'5.GBP NCCF'!M1039,'6.Other(Incld) NCCF'!M1039)</f>
        <v>0</v>
      </c>
      <c r="N1039" s="182">
        <f>SUM('2.CAD NCCF'!N1039,'3.USD NCCF'!N1039,'4.EUR NCCF'!N1039,'5.GBP NCCF'!N1039,'6.Other(Incld) NCCF'!N1039)</f>
        <v>0</v>
      </c>
      <c r="O1039" s="182">
        <f>SUM('2.CAD NCCF'!O1039,'3.USD NCCF'!O1039,'4.EUR NCCF'!O1039,'5.GBP NCCF'!O1039,'6.Other(Incld) NCCF'!O1039)</f>
        <v>0</v>
      </c>
      <c r="P1039" s="182">
        <f>SUM('2.CAD NCCF'!P1039,'3.USD NCCF'!P1039,'4.EUR NCCF'!P1039,'5.GBP NCCF'!P1039,'6.Other(Incld) NCCF'!P1039)</f>
        <v>0</v>
      </c>
      <c r="Q1039" s="182">
        <f>SUM('2.CAD NCCF'!Q1039,'3.USD NCCF'!Q1039,'4.EUR NCCF'!Q1039,'5.GBP NCCF'!Q1039,'6.Other(Incld) NCCF'!Q1039)</f>
        <v>0</v>
      </c>
      <c r="R1039" s="182">
        <f>SUM('2.CAD NCCF'!R1039,'3.USD NCCF'!R1039,'4.EUR NCCF'!R1039,'5.GBP NCCF'!R1039,'6.Other(Incld) NCCF'!R1039)</f>
        <v>0</v>
      </c>
      <c r="S1039" s="182">
        <f>SUM('2.CAD NCCF'!S1039,'3.USD NCCF'!S1039,'4.EUR NCCF'!S1039,'5.GBP NCCF'!S1039,'6.Other(Incld) NCCF'!S1039)</f>
        <v>0</v>
      </c>
      <c r="T1039" s="178">
        <f>SUM('2.CAD NCCF'!T1039,'3.USD NCCF'!T1039,'4.EUR NCCF'!T1039,'5.GBP NCCF'!T1039,'6.Other(Incld) NCCF'!T1039)</f>
        <v>0</v>
      </c>
      <c r="U1039" s="182">
        <f>SUM('2.CAD NCCF'!U1039,'3.USD NCCF'!U1039,'4.EUR NCCF'!U1039,'5.GBP NCCF'!U1039,'6.Other(Incld) NCCF'!U1039)</f>
        <v>0</v>
      </c>
      <c r="V1039" s="183">
        <f>SUM('2.CAD NCCF'!V1039,'3.USD NCCF'!V1039,'4.EUR NCCF'!V1039,'5.GBP NCCF'!V1039,'6.Other(Incld) NCCF'!V1039)</f>
        <v>0</v>
      </c>
      <c r="W1039" s="46">
        <f>SUM('2.CAD NCCF'!W1039,'3.USD NCCF'!W1039,'4.EUR NCCF'!W1039,'5.GBP NCCF'!W1039,'6.Other(Incld) NCCF'!W1039)</f>
        <v>0</v>
      </c>
      <c r="Y1039"/>
    </row>
    <row r="1040" spans="1:25" s="72" customFormat="1" x14ac:dyDescent="0.2">
      <c r="A1040" s="322"/>
      <c r="B1040" s="25"/>
      <c r="C1040" s="23"/>
      <c r="D1040" s="23"/>
      <c r="E1040" s="24" t="s">
        <v>334</v>
      </c>
      <c r="F1040" s="24"/>
      <c r="G1040" s="69">
        <f t="shared" ref="G1040:W1040" si="234">SUBTOTAL(9,G1041:G1042)</f>
        <v>0</v>
      </c>
      <c r="H1040" s="70">
        <f t="shared" si="234"/>
        <v>0</v>
      </c>
      <c r="I1040" s="66">
        <f t="shared" si="234"/>
        <v>0</v>
      </c>
      <c r="J1040" s="66">
        <f t="shared" si="234"/>
        <v>0</v>
      </c>
      <c r="K1040" s="67">
        <f t="shared" si="234"/>
        <v>0</v>
      </c>
      <c r="L1040" s="34">
        <f t="shared" si="234"/>
        <v>0</v>
      </c>
      <c r="M1040" s="34">
        <f t="shared" si="234"/>
        <v>0</v>
      </c>
      <c r="N1040" s="34">
        <f t="shared" si="234"/>
        <v>0</v>
      </c>
      <c r="O1040" s="34">
        <f t="shared" si="234"/>
        <v>0</v>
      </c>
      <c r="P1040" s="34">
        <f t="shared" si="234"/>
        <v>0</v>
      </c>
      <c r="Q1040" s="34">
        <f t="shared" si="234"/>
        <v>0</v>
      </c>
      <c r="R1040" s="34">
        <f t="shared" si="234"/>
        <v>0</v>
      </c>
      <c r="S1040" s="34">
        <f t="shared" si="234"/>
        <v>0</v>
      </c>
      <c r="T1040" s="34">
        <f t="shared" si="234"/>
        <v>0</v>
      </c>
      <c r="U1040" s="34">
        <f t="shared" si="234"/>
        <v>0</v>
      </c>
      <c r="V1040" s="34">
        <f t="shared" si="234"/>
        <v>0</v>
      </c>
      <c r="W1040" s="33">
        <f t="shared" si="234"/>
        <v>0</v>
      </c>
      <c r="Y1040"/>
    </row>
    <row r="1041" spans="1:25" s="72" customFormat="1" outlineLevel="1" x14ac:dyDescent="0.2">
      <c r="A1041" s="322"/>
      <c r="B1041" s="25"/>
      <c r="C1041" s="23"/>
      <c r="D1041" s="23"/>
      <c r="E1041" s="24"/>
      <c r="F1041" s="176" t="s">
        <v>335</v>
      </c>
      <c r="G1041" s="190">
        <f>SUM('2.CAD NCCF'!G1041,'3.USD NCCF'!G1041,'4.EUR NCCF'!G1041,'5.GBP NCCF'!G1041,'6.Other(Incld) NCCF'!G1041)</f>
        <v>0</v>
      </c>
      <c r="H1041" s="191">
        <f>SUM('2.CAD NCCF'!H1041,'3.USD NCCF'!H1041,'4.EUR NCCF'!H1041,'5.GBP NCCF'!H1041,'6.Other(Incld) NCCF'!H1041)</f>
        <v>0</v>
      </c>
      <c r="I1041" s="179">
        <f>SUM('2.CAD NCCF'!I1041,'3.USD NCCF'!I1041,'4.EUR NCCF'!I1041,'5.GBP NCCF'!I1041,'6.Other(Incld) NCCF'!I1041)</f>
        <v>0</v>
      </c>
      <c r="J1041" s="179">
        <f>SUM('2.CAD NCCF'!J1041,'3.USD NCCF'!J1041,'4.EUR NCCF'!J1041,'5.GBP NCCF'!J1041,'6.Other(Incld) NCCF'!J1041)</f>
        <v>0</v>
      </c>
      <c r="K1041" s="180">
        <f>SUM('2.CAD NCCF'!K1041,'3.USD NCCF'!K1041,'4.EUR NCCF'!K1041,'5.GBP NCCF'!K1041,'6.Other(Incld) NCCF'!K1041)</f>
        <v>0</v>
      </c>
      <c r="L1041" s="181">
        <f>SUM('2.CAD NCCF'!L1041,'3.USD NCCF'!L1041,'4.EUR NCCF'!L1041,'5.GBP NCCF'!L1041,'6.Other(Incld) NCCF'!L1041)</f>
        <v>0</v>
      </c>
      <c r="M1041" s="192">
        <f>SUM('2.CAD NCCF'!M1041,'3.USD NCCF'!M1041,'4.EUR NCCF'!M1041,'5.GBP NCCF'!M1041,'6.Other(Incld) NCCF'!M1041)</f>
        <v>0</v>
      </c>
      <c r="N1041" s="182">
        <f>SUM('2.CAD NCCF'!N1041,'3.USD NCCF'!N1041,'4.EUR NCCF'!N1041,'5.GBP NCCF'!N1041,'6.Other(Incld) NCCF'!N1041)</f>
        <v>0</v>
      </c>
      <c r="O1041" s="182">
        <f>SUM('2.CAD NCCF'!O1041,'3.USD NCCF'!O1041,'4.EUR NCCF'!O1041,'5.GBP NCCF'!O1041,'6.Other(Incld) NCCF'!O1041)</f>
        <v>0</v>
      </c>
      <c r="P1041" s="182">
        <f>SUM('2.CAD NCCF'!P1041,'3.USD NCCF'!P1041,'4.EUR NCCF'!P1041,'5.GBP NCCF'!P1041,'6.Other(Incld) NCCF'!P1041)</f>
        <v>0</v>
      </c>
      <c r="Q1041" s="182">
        <f>SUM('2.CAD NCCF'!Q1041,'3.USD NCCF'!Q1041,'4.EUR NCCF'!Q1041,'5.GBP NCCF'!Q1041,'6.Other(Incld) NCCF'!Q1041)</f>
        <v>0</v>
      </c>
      <c r="R1041" s="182">
        <f>SUM('2.CAD NCCF'!R1041,'3.USD NCCF'!R1041,'4.EUR NCCF'!R1041,'5.GBP NCCF'!R1041,'6.Other(Incld) NCCF'!R1041)</f>
        <v>0</v>
      </c>
      <c r="S1041" s="182">
        <f>SUM('2.CAD NCCF'!S1041,'3.USD NCCF'!S1041,'4.EUR NCCF'!S1041,'5.GBP NCCF'!S1041,'6.Other(Incld) NCCF'!S1041)</f>
        <v>0</v>
      </c>
      <c r="T1041" s="178">
        <f>SUM('2.CAD NCCF'!T1041,'3.USD NCCF'!T1041,'4.EUR NCCF'!T1041,'5.GBP NCCF'!T1041,'6.Other(Incld) NCCF'!T1041)</f>
        <v>0</v>
      </c>
      <c r="U1041" s="182">
        <f>SUM('2.CAD NCCF'!U1041,'3.USD NCCF'!U1041,'4.EUR NCCF'!U1041,'5.GBP NCCF'!U1041,'6.Other(Incld) NCCF'!U1041)</f>
        <v>0</v>
      </c>
      <c r="V1041" s="183">
        <f>SUM('2.CAD NCCF'!V1041,'3.USD NCCF'!V1041,'4.EUR NCCF'!V1041,'5.GBP NCCF'!V1041,'6.Other(Incld) NCCF'!V1041)</f>
        <v>0</v>
      </c>
      <c r="W1041" s="46">
        <f>SUM('2.CAD NCCF'!W1041,'3.USD NCCF'!W1041,'4.EUR NCCF'!W1041,'5.GBP NCCF'!W1041,'6.Other(Incld) NCCF'!W1041)</f>
        <v>0</v>
      </c>
      <c r="Y1041"/>
    </row>
    <row r="1042" spans="1:25" s="72" customFormat="1" outlineLevel="1" x14ac:dyDescent="0.2">
      <c r="A1042" s="322"/>
      <c r="B1042" s="25"/>
      <c r="C1042" s="23"/>
      <c r="D1042" s="23"/>
      <c r="E1042" s="24"/>
      <c r="F1042" s="176" t="s">
        <v>336</v>
      </c>
      <c r="G1042" s="190">
        <f>SUM('2.CAD NCCF'!G1042,'3.USD NCCF'!G1042,'4.EUR NCCF'!G1042,'5.GBP NCCF'!G1042,'6.Other(Incld) NCCF'!G1042)</f>
        <v>0</v>
      </c>
      <c r="H1042" s="191">
        <f>SUM('2.CAD NCCF'!H1042,'3.USD NCCF'!H1042,'4.EUR NCCF'!H1042,'5.GBP NCCF'!H1042,'6.Other(Incld) NCCF'!H1042)</f>
        <v>0</v>
      </c>
      <c r="I1042" s="179">
        <f>SUM('2.CAD NCCF'!I1042,'3.USD NCCF'!I1042,'4.EUR NCCF'!I1042,'5.GBP NCCF'!I1042,'6.Other(Incld) NCCF'!I1042)</f>
        <v>0</v>
      </c>
      <c r="J1042" s="179">
        <f>SUM('2.CAD NCCF'!J1042,'3.USD NCCF'!J1042,'4.EUR NCCF'!J1042,'5.GBP NCCF'!J1042,'6.Other(Incld) NCCF'!J1042)</f>
        <v>0</v>
      </c>
      <c r="K1042" s="180">
        <f>SUM('2.CAD NCCF'!K1042,'3.USD NCCF'!K1042,'4.EUR NCCF'!K1042,'5.GBP NCCF'!K1042,'6.Other(Incld) NCCF'!K1042)</f>
        <v>0</v>
      </c>
      <c r="L1042" s="181">
        <f>SUM('2.CAD NCCF'!L1042,'3.USD NCCF'!L1042,'4.EUR NCCF'!L1042,'5.GBP NCCF'!L1042,'6.Other(Incld) NCCF'!L1042)</f>
        <v>0</v>
      </c>
      <c r="M1042" s="192">
        <f>SUM('2.CAD NCCF'!M1042,'3.USD NCCF'!M1042,'4.EUR NCCF'!M1042,'5.GBP NCCF'!M1042,'6.Other(Incld) NCCF'!M1042)</f>
        <v>0</v>
      </c>
      <c r="N1042" s="182">
        <f>SUM('2.CAD NCCF'!N1042,'3.USD NCCF'!N1042,'4.EUR NCCF'!N1042,'5.GBP NCCF'!N1042,'6.Other(Incld) NCCF'!N1042)</f>
        <v>0</v>
      </c>
      <c r="O1042" s="182">
        <f>SUM('2.CAD NCCF'!O1042,'3.USD NCCF'!O1042,'4.EUR NCCF'!O1042,'5.GBP NCCF'!O1042,'6.Other(Incld) NCCF'!O1042)</f>
        <v>0</v>
      </c>
      <c r="P1042" s="182">
        <f>SUM('2.CAD NCCF'!P1042,'3.USD NCCF'!P1042,'4.EUR NCCF'!P1042,'5.GBP NCCF'!P1042,'6.Other(Incld) NCCF'!P1042)</f>
        <v>0</v>
      </c>
      <c r="Q1042" s="182">
        <f>SUM('2.CAD NCCF'!Q1042,'3.USD NCCF'!Q1042,'4.EUR NCCF'!Q1042,'5.GBP NCCF'!Q1042,'6.Other(Incld) NCCF'!Q1042)</f>
        <v>0</v>
      </c>
      <c r="R1042" s="182">
        <f>SUM('2.CAD NCCF'!R1042,'3.USD NCCF'!R1042,'4.EUR NCCF'!R1042,'5.GBP NCCF'!R1042,'6.Other(Incld) NCCF'!R1042)</f>
        <v>0</v>
      </c>
      <c r="S1042" s="182">
        <f>SUM('2.CAD NCCF'!S1042,'3.USD NCCF'!S1042,'4.EUR NCCF'!S1042,'5.GBP NCCF'!S1042,'6.Other(Incld) NCCF'!S1042)</f>
        <v>0</v>
      </c>
      <c r="T1042" s="178">
        <f>SUM('2.CAD NCCF'!T1042,'3.USD NCCF'!T1042,'4.EUR NCCF'!T1042,'5.GBP NCCF'!T1042,'6.Other(Incld) NCCF'!T1042)</f>
        <v>0</v>
      </c>
      <c r="U1042" s="182">
        <f>SUM('2.CAD NCCF'!U1042,'3.USD NCCF'!U1042,'4.EUR NCCF'!U1042,'5.GBP NCCF'!U1042,'6.Other(Incld) NCCF'!U1042)</f>
        <v>0</v>
      </c>
      <c r="V1042" s="183">
        <f>SUM('2.CAD NCCF'!V1042,'3.USD NCCF'!V1042,'4.EUR NCCF'!V1042,'5.GBP NCCF'!V1042,'6.Other(Incld) NCCF'!V1042)</f>
        <v>0</v>
      </c>
      <c r="W1042" s="46">
        <f>SUM('2.CAD NCCF'!W1042,'3.USD NCCF'!W1042,'4.EUR NCCF'!W1042,'5.GBP NCCF'!W1042,'6.Other(Incld) NCCF'!W1042)</f>
        <v>0</v>
      </c>
      <c r="Y1042"/>
    </row>
    <row r="1043" spans="1:25" s="72" customFormat="1" x14ac:dyDescent="0.2">
      <c r="A1043" s="322"/>
      <c r="B1043" s="25"/>
      <c r="C1043" s="23"/>
      <c r="D1043" s="23"/>
      <c r="E1043" s="24" t="s">
        <v>337</v>
      </c>
      <c r="F1043" s="24"/>
      <c r="G1043" s="69">
        <f t="shared" ref="G1043:W1043" si="235">SUBTOTAL(9,G1044:G1046)</f>
        <v>0</v>
      </c>
      <c r="H1043" s="70">
        <f t="shared" si="235"/>
        <v>0</v>
      </c>
      <c r="I1043" s="66">
        <f t="shared" si="235"/>
        <v>0</v>
      </c>
      <c r="J1043" s="66">
        <f t="shared" si="235"/>
        <v>0</v>
      </c>
      <c r="K1043" s="67">
        <f t="shared" si="235"/>
        <v>0</v>
      </c>
      <c r="L1043" s="34">
        <f t="shared" si="235"/>
        <v>0</v>
      </c>
      <c r="M1043" s="34">
        <f t="shared" si="235"/>
        <v>0</v>
      </c>
      <c r="N1043" s="34">
        <f t="shared" si="235"/>
        <v>0</v>
      </c>
      <c r="O1043" s="34">
        <f t="shared" si="235"/>
        <v>0</v>
      </c>
      <c r="P1043" s="34">
        <f t="shared" si="235"/>
        <v>0</v>
      </c>
      <c r="Q1043" s="34">
        <f t="shared" si="235"/>
        <v>0</v>
      </c>
      <c r="R1043" s="34">
        <f t="shared" si="235"/>
        <v>0</v>
      </c>
      <c r="S1043" s="34">
        <f t="shared" si="235"/>
        <v>0</v>
      </c>
      <c r="T1043" s="34">
        <f t="shared" si="235"/>
        <v>0</v>
      </c>
      <c r="U1043" s="34">
        <f t="shared" si="235"/>
        <v>0</v>
      </c>
      <c r="V1043" s="34">
        <f t="shared" si="235"/>
        <v>0</v>
      </c>
      <c r="W1043" s="33">
        <f t="shared" si="235"/>
        <v>0</v>
      </c>
      <c r="Y1043"/>
    </row>
    <row r="1044" spans="1:25" s="72" customFormat="1" outlineLevel="1" x14ac:dyDescent="0.2">
      <c r="A1044" s="322"/>
      <c r="B1044" s="25"/>
      <c r="C1044" s="23"/>
      <c r="D1044" s="23"/>
      <c r="E1044" s="24"/>
      <c r="F1044" s="176" t="s">
        <v>338</v>
      </c>
      <c r="G1044" s="190">
        <f>SUM('2.CAD NCCF'!G1044,'3.USD NCCF'!G1044,'4.EUR NCCF'!G1044,'5.GBP NCCF'!G1044,'6.Other(Incld) NCCF'!G1044)</f>
        <v>0</v>
      </c>
      <c r="H1044" s="191">
        <f>SUM('2.CAD NCCF'!H1044,'3.USD NCCF'!H1044,'4.EUR NCCF'!H1044,'5.GBP NCCF'!H1044,'6.Other(Incld) NCCF'!H1044)</f>
        <v>0</v>
      </c>
      <c r="I1044" s="179">
        <f>SUM('2.CAD NCCF'!I1044,'3.USD NCCF'!I1044,'4.EUR NCCF'!I1044,'5.GBP NCCF'!I1044,'6.Other(Incld) NCCF'!I1044)</f>
        <v>0</v>
      </c>
      <c r="J1044" s="179">
        <f>SUM('2.CAD NCCF'!J1044,'3.USD NCCF'!J1044,'4.EUR NCCF'!J1044,'5.GBP NCCF'!J1044,'6.Other(Incld) NCCF'!J1044)</f>
        <v>0</v>
      </c>
      <c r="K1044" s="180">
        <f>SUM('2.CAD NCCF'!K1044,'3.USD NCCF'!K1044,'4.EUR NCCF'!K1044,'5.GBP NCCF'!K1044,'6.Other(Incld) NCCF'!K1044)</f>
        <v>0</v>
      </c>
      <c r="L1044" s="181">
        <f>SUM('2.CAD NCCF'!L1044,'3.USD NCCF'!L1044,'4.EUR NCCF'!L1044,'5.GBP NCCF'!L1044,'6.Other(Incld) NCCF'!L1044)</f>
        <v>0</v>
      </c>
      <c r="M1044" s="192">
        <f>SUM('2.CAD NCCF'!M1044,'3.USD NCCF'!M1044,'4.EUR NCCF'!M1044,'5.GBP NCCF'!M1044,'6.Other(Incld) NCCF'!M1044)</f>
        <v>0</v>
      </c>
      <c r="N1044" s="182">
        <f>SUM('2.CAD NCCF'!N1044,'3.USD NCCF'!N1044,'4.EUR NCCF'!N1044,'5.GBP NCCF'!N1044,'6.Other(Incld) NCCF'!N1044)</f>
        <v>0</v>
      </c>
      <c r="O1044" s="182">
        <f>SUM('2.CAD NCCF'!O1044,'3.USD NCCF'!O1044,'4.EUR NCCF'!O1044,'5.GBP NCCF'!O1044,'6.Other(Incld) NCCF'!O1044)</f>
        <v>0</v>
      </c>
      <c r="P1044" s="182">
        <f>SUM('2.CAD NCCF'!P1044,'3.USD NCCF'!P1044,'4.EUR NCCF'!P1044,'5.GBP NCCF'!P1044,'6.Other(Incld) NCCF'!P1044)</f>
        <v>0</v>
      </c>
      <c r="Q1044" s="182">
        <f>SUM('2.CAD NCCF'!Q1044,'3.USD NCCF'!Q1044,'4.EUR NCCF'!Q1044,'5.GBP NCCF'!Q1044,'6.Other(Incld) NCCF'!Q1044)</f>
        <v>0</v>
      </c>
      <c r="R1044" s="182">
        <f>SUM('2.CAD NCCF'!R1044,'3.USD NCCF'!R1044,'4.EUR NCCF'!R1044,'5.GBP NCCF'!R1044,'6.Other(Incld) NCCF'!R1044)</f>
        <v>0</v>
      </c>
      <c r="S1044" s="182">
        <f>SUM('2.CAD NCCF'!S1044,'3.USD NCCF'!S1044,'4.EUR NCCF'!S1044,'5.GBP NCCF'!S1044,'6.Other(Incld) NCCF'!S1044)</f>
        <v>0</v>
      </c>
      <c r="T1044" s="178">
        <f>SUM('2.CAD NCCF'!T1044,'3.USD NCCF'!T1044,'4.EUR NCCF'!T1044,'5.GBP NCCF'!T1044,'6.Other(Incld) NCCF'!T1044)</f>
        <v>0</v>
      </c>
      <c r="U1044" s="182">
        <f>SUM('2.CAD NCCF'!U1044,'3.USD NCCF'!U1044,'4.EUR NCCF'!U1044,'5.GBP NCCF'!U1044,'6.Other(Incld) NCCF'!U1044)</f>
        <v>0</v>
      </c>
      <c r="V1044" s="183">
        <f>SUM('2.CAD NCCF'!V1044,'3.USD NCCF'!V1044,'4.EUR NCCF'!V1044,'5.GBP NCCF'!V1044,'6.Other(Incld) NCCF'!V1044)</f>
        <v>0</v>
      </c>
      <c r="W1044" s="46">
        <f>SUM('2.CAD NCCF'!W1044,'3.USD NCCF'!W1044,'4.EUR NCCF'!W1044,'5.GBP NCCF'!W1044,'6.Other(Incld) NCCF'!W1044)</f>
        <v>0</v>
      </c>
      <c r="Y1044"/>
    </row>
    <row r="1045" spans="1:25" s="72" customFormat="1" outlineLevel="1" x14ac:dyDescent="0.2">
      <c r="A1045" s="322"/>
      <c r="B1045" s="25"/>
      <c r="C1045" s="23"/>
      <c r="D1045" s="23"/>
      <c r="E1045" s="24"/>
      <c r="F1045" s="176" t="s">
        <v>339</v>
      </c>
      <c r="G1045" s="190">
        <f>SUM('2.CAD NCCF'!G1045,'3.USD NCCF'!G1045,'4.EUR NCCF'!G1045,'5.GBP NCCF'!G1045,'6.Other(Incld) NCCF'!G1045)</f>
        <v>0</v>
      </c>
      <c r="H1045" s="191">
        <f>SUM('2.CAD NCCF'!H1045,'3.USD NCCF'!H1045,'4.EUR NCCF'!H1045,'5.GBP NCCF'!H1045,'6.Other(Incld) NCCF'!H1045)</f>
        <v>0</v>
      </c>
      <c r="I1045" s="179">
        <f>SUM('2.CAD NCCF'!I1045,'3.USD NCCF'!I1045,'4.EUR NCCF'!I1045,'5.GBP NCCF'!I1045,'6.Other(Incld) NCCF'!I1045)</f>
        <v>0</v>
      </c>
      <c r="J1045" s="179">
        <f>SUM('2.CAD NCCF'!J1045,'3.USD NCCF'!J1045,'4.EUR NCCF'!J1045,'5.GBP NCCF'!J1045,'6.Other(Incld) NCCF'!J1045)</f>
        <v>0</v>
      </c>
      <c r="K1045" s="180">
        <f>SUM('2.CAD NCCF'!K1045,'3.USD NCCF'!K1045,'4.EUR NCCF'!K1045,'5.GBP NCCF'!K1045,'6.Other(Incld) NCCF'!K1045)</f>
        <v>0</v>
      </c>
      <c r="L1045" s="181">
        <f>SUM('2.CAD NCCF'!L1045,'3.USD NCCF'!L1045,'4.EUR NCCF'!L1045,'5.GBP NCCF'!L1045,'6.Other(Incld) NCCF'!L1045)</f>
        <v>0</v>
      </c>
      <c r="M1045" s="192">
        <f>SUM('2.CAD NCCF'!M1045,'3.USD NCCF'!M1045,'4.EUR NCCF'!M1045,'5.GBP NCCF'!M1045,'6.Other(Incld) NCCF'!M1045)</f>
        <v>0</v>
      </c>
      <c r="N1045" s="182">
        <f>SUM('2.CAD NCCF'!N1045,'3.USD NCCF'!N1045,'4.EUR NCCF'!N1045,'5.GBP NCCF'!N1045,'6.Other(Incld) NCCF'!N1045)</f>
        <v>0</v>
      </c>
      <c r="O1045" s="182">
        <f>SUM('2.CAD NCCF'!O1045,'3.USD NCCF'!O1045,'4.EUR NCCF'!O1045,'5.GBP NCCF'!O1045,'6.Other(Incld) NCCF'!O1045)</f>
        <v>0</v>
      </c>
      <c r="P1045" s="182">
        <f>SUM('2.CAD NCCF'!P1045,'3.USD NCCF'!P1045,'4.EUR NCCF'!P1045,'5.GBP NCCF'!P1045,'6.Other(Incld) NCCF'!P1045)</f>
        <v>0</v>
      </c>
      <c r="Q1045" s="182">
        <f>SUM('2.CAD NCCF'!Q1045,'3.USD NCCF'!Q1045,'4.EUR NCCF'!Q1045,'5.GBP NCCF'!Q1045,'6.Other(Incld) NCCF'!Q1045)</f>
        <v>0</v>
      </c>
      <c r="R1045" s="182">
        <f>SUM('2.CAD NCCF'!R1045,'3.USD NCCF'!R1045,'4.EUR NCCF'!R1045,'5.GBP NCCF'!R1045,'6.Other(Incld) NCCF'!R1045)</f>
        <v>0</v>
      </c>
      <c r="S1045" s="182">
        <f>SUM('2.CAD NCCF'!S1045,'3.USD NCCF'!S1045,'4.EUR NCCF'!S1045,'5.GBP NCCF'!S1045,'6.Other(Incld) NCCF'!S1045)</f>
        <v>0</v>
      </c>
      <c r="T1045" s="178">
        <f>SUM('2.CAD NCCF'!T1045,'3.USD NCCF'!T1045,'4.EUR NCCF'!T1045,'5.GBP NCCF'!T1045,'6.Other(Incld) NCCF'!T1045)</f>
        <v>0</v>
      </c>
      <c r="U1045" s="182">
        <f>SUM('2.CAD NCCF'!U1045,'3.USD NCCF'!U1045,'4.EUR NCCF'!U1045,'5.GBP NCCF'!U1045,'6.Other(Incld) NCCF'!U1045)</f>
        <v>0</v>
      </c>
      <c r="V1045" s="183">
        <f>SUM('2.CAD NCCF'!V1045,'3.USD NCCF'!V1045,'4.EUR NCCF'!V1045,'5.GBP NCCF'!V1045,'6.Other(Incld) NCCF'!V1045)</f>
        <v>0</v>
      </c>
      <c r="W1045" s="46">
        <f>SUM('2.CAD NCCF'!W1045,'3.USD NCCF'!W1045,'4.EUR NCCF'!W1045,'5.GBP NCCF'!W1045,'6.Other(Incld) NCCF'!W1045)</f>
        <v>0</v>
      </c>
      <c r="Y1045"/>
    </row>
    <row r="1046" spans="1:25" s="72" customFormat="1" outlineLevel="1" x14ac:dyDescent="0.2">
      <c r="A1046" s="322"/>
      <c r="B1046" s="25"/>
      <c r="C1046" s="23"/>
      <c r="D1046" s="23"/>
      <c r="E1046" s="24"/>
      <c r="F1046" s="176" t="s">
        <v>340</v>
      </c>
      <c r="G1046" s="190">
        <f>SUM('2.CAD NCCF'!G1046,'3.USD NCCF'!G1046,'4.EUR NCCF'!G1046,'5.GBP NCCF'!G1046,'6.Other(Incld) NCCF'!G1046)</f>
        <v>0</v>
      </c>
      <c r="H1046" s="191">
        <f>SUM('2.CAD NCCF'!H1046,'3.USD NCCF'!H1046,'4.EUR NCCF'!H1046,'5.GBP NCCF'!H1046,'6.Other(Incld) NCCF'!H1046)</f>
        <v>0</v>
      </c>
      <c r="I1046" s="179">
        <f>SUM('2.CAD NCCF'!I1046,'3.USD NCCF'!I1046,'4.EUR NCCF'!I1046,'5.GBP NCCF'!I1046,'6.Other(Incld) NCCF'!I1046)</f>
        <v>0</v>
      </c>
      <c r="J1046" s="179">
        <f>SUM('2.CAD NCCF'!J1046,'3.USD NCCF'!J1046,'4.EUR NCCF'!J1046,'5.GBP NCCF'!J1046,'6.Other(Incld) NCCF'!J1046)</f>
        <v>0</v>
      </c>
      <c r="K1046" s="180">
        <f>SUM('2.CAD NCCF'!K1046,'3.USD NCCF'!K1046,'4.EUR NCCF'!K1046,'5.GBP NCCF'!K1046,'6.Other(Incld) NCCF'!K1046)</f>
        <v>0</v>
      </c>
      <c r="L1046" s="181">
        <f>SUM('2.CAD NCCF'!L1046,'3.USD NCCF'!L1046,'4.EUR NCCF'!L1046,'5.GBP NCCF'!L1046,'6.Other(Incld) NCCF'!L1046)</f>
        <v>0</v>
      </c>
      <c r="M1046" s="192">
        <f>SUM('2.CAD NCCF'!M1046,'3.USD NCCF'!M1046,'4.EUR NCCF'!M1046,'5.GBP NCCF'!M1046,'6.Other(Incld) NCCF'!M1046)</f>
        <v>0</v>
      </c>
      <c r="N1046" s="182">
        <f>SUM('2.CAD NCCF'!N1046,'3.USD NCCF'!N1046,'4.EUR NCCF'!N1046,'5.GBP NCCF'!N1046,'6.Other(Incld) NCCF'!N1046)</f>
        <v>0</v>
      </c>
      <c r="O1046" s="182">
        <f>SUM('2.CAD NCCF'!O1046,'3.USD NCCF'!O1046,'4.EUR NCCF'!O1046,'5.GBP NCCF'!O1046,'6.Other(Incld) NCCF'!O1046)</f>
        <v>0</v>
      </c>
      <c r="P1046" s="182">
        <f>SUM('2.CAD NCCF'!P1046,'3.USD NCCF'!P1046,'4.EUR NCCF'!P1046,'5.GBP NCCF'!P1046,'6.Other(Incld) NCCF'!P1046)</f>
        <v>0</v>
      </c>
      <c r="Q1046" s="182">
        <f>SUM('2.CAD NCCF'!Q1046,'3.USD NCCF'!Q1046,'4.EUR NCCF'!Q1046,'5.GBP NCCF'!Q1046,'6.Other(Incld) NCCF'!Q1046)</f>
        <v>0</v>
      </c>
      <c r="R1046" s="182">
        <f>SUM('2.CAD NCCF'!R1046,'3.USD NCCF'!R1046,'4.EUR NCCF'!R1046,'5.GBP NCCF'!R1046,'6.Other(Incld) NCCF'!R1046)</f>
        <v>0</v>
      </c>
      <c r="S1046" s="182">
        <f>SUM('2.CAD NCCF'!S1046,'3.USD NCCF'!S1046,'4.EUR NCCF'!S1046,'5.GBP NCCF'!S1046,'6.Other(Incld) NCCF'!S1046)</f>
        <v>0</v>
      </c>
      <c r="T1046" s="178">
        <f>SUM('2.CAD NCCF'!T1046,'3.USD NCCF'!T1046,'4.EUR NCCF'!T1046,'5.GBP NCCF'!T1046,'6.Other(Incld) NCCF'!T1046)</f>
        <v>0</v>
      </c>
      <c r="U1046" s="182">
        <f>SUM('2.CAD NCCF'!U1046,'3.USD NCCF'!U1046,'4.EUR NCCF'!U1046,'5.GBP NCCF'!U1046,'6.Other(Incld) NCCF'!U1046)</f>
        <v>0</v>
      </c>
      <c r="V1046" s="183">
        <f>SUM('2.CAD NCCF'!V1046,'3.USD NCCF'!V1046,'4.EUR NCCF'!V1046,'5.GBP NCCF'!V1046,'6.Other(Incld) NCCF'!V1046)</f>
        <v>0</v>
      </c>
      <c r="W1046" s="46">
        <f>SUM('2.CAD NCCF'!W1046,'3.USD NCCF'!W1046,'4.EUR NCCF'!W1046,'5.GBP NCCF'!W1046,'6.Other(Incld) NCCF'!W1046)</f>
        <v>0</v>
      </c>
      <c r="Y1046"/>
    </row>
    <row r="1047" spans="1:25" s="72" customFormat="1" x14ac:dyDescent="0.2">
      <c r="A1047" s="322"/>
      <c r="B1047" s="25"/>
      <c r="C1047" s="23"/>
      <c r="D1047" s="23" t="s">
        <v>183</v>
      </c>
      <c r="E1047" s="24"/>
      <c r="F1047" s="24"/>
      <c r="G1047" s="69"/>
      <c r="H1047" s="66"/>
      <c r="I1047" s="66"/>
      <c r="J1047" s="66"/>
      <c r="K1047" s="66"/>
      <c r="L1047" s="51"/>
      <c r="M1047" s="34"/>
      <c r="N1047" s="34"/>
      <c r="O1047" s="34"/>
      <c r="P1047" s="34"/>
      <c r="Q1047" s="34"/>
      <c r="R1047" s="34"/>
      <c r="S1047" s="34"/>
      <c r="T1047" s="34"/>
      <c r="U1047" s="34"/>
      <c r="V1047" s="37"/>
      <c r="W1047" s="33"/>
      <c r="Y1047"/>
    </row>
    <row r="1048" spans="1:25" s="72" customFormat="1" x14ac:dyDescent="0.2">
      <c r="A1048" s="322"/>
      <c r="B1048" s="25"/>
      <c r="C1048" s="23"/>
      <c r="D1048" s="23"/>
      <c r="E1048" s="24" t="s">
        <v>184</v>
      </c>
      <c r="F1048" s="24"/>
      <c r="G1048" s="69">
        <f t="shared" ref="G1048:W1048" si="236">SUBTOTAL(9,G1049:G1050)</f>
        <v>0</v>
      </c>
      <c r="H1048" s="70">
        <f t="shared" si="236"/>
        <v>0</v>
      </c>
      <c r="I1048" s="66">
        <f t="shared" si="236"/>
        <v>0</v>
      </c>
      <c r="J1048" s="66">
        <f t="shared" si="236"/>
        <v>0</v>
      </c>
      <c r="K1048" s="67">
        <f t="shared" si="236"/>
        <v>0</v>
      </c>
      <c r="L1048" s="34">
        <f t="shared" si="236"/>
        <v>0</v>
      </c>
      <c r="M1048" s="34">
        <f t="shared" si="236"/>
        <v>0</v>
      </c>
      <c r="N1048" s="34">
        <f t="shared" si="236"/>
        <v>0</v>
      </c>
      <c r="O1048" s="34">
        <f t="shared" si="236"/>
        <v>0</v>
      </c>
      <c r="P1048" s="34">
        <f t="shared" si="236"/>
        <v>0</v>
      </c>
      <c r="Q1048" s="34">
        <f t="shared" si="236"/>
        <v>0</v>
      </c>
      <c r="R1048" s="34">
        <f t="shared" si="236"/>
        <v>0</v>
      </c>
      <c r="S1048" s="34">
        <f t="shared" si="236"/>
        <v>0</v>
      </c>
      <c r="T1048" s="34">
        <f t="shared" si="236"/>
        <v>0</v>
      </c>
      <c r="U1048" s="34">
        <f t="shared" si="236"/>
        <v>0</v>
      </c>
      <c r="V1048" s="34">
        <f t="shared" si="236"/>
        <v>0</v>
      </c>
      <c r="W1048" s="33">
        <f t="shared" si="236"/>
        <v>0</v>
      </c>
      <c r="Y1048"/>
    </row>
    <row r="1049" spans="1:25" s="72" customFormat="1" outlineLevel="1" x14ac:dyDescent="0.2">
      <c r="A1049" s="322"/>
      <c r="B1049" s="25"/>
      <c r="C1049" s="23"/>
      <c r="D1049" s="23"/>
      <c r="E1049" s="24"/>
      <c r="F1049" s="176" t="s">
        <v>176</v>
      </c>
      <c r="G1049" s="190">
        <f>SUM('2.CAD NCCF'!G1049,'3.USD NCCF'!G1049,'4.EUR NCCF'!G1049,'5.GBP NCCF'!G1049,'6.Other(Incld) NCCF'!G1049)</f>
        <v>0</v>
      </c>
      <c r="H1049" s="191">
        <f>SUM('2.CAD NCCF'!H1049,'3.USD NCCF'!H1049,'4.EUR NCCF'!H1049,'5.GBP NCCF'!H1049,'6.Other(Incld) NCCF'!H1049)</f>
        <v>0</v>
      </c>
      <c r="I1049" s="179">
        <f>SUM('2.CAD NCCF'!I1049,'3.USD NCCF'!I1049,'4.EUR NCCF'!I1049,'5.GBP NCCF'!I1049,'6.Other(Incld) NCCF'!I1049)</f>
        <v>0</v>
      </c>
      <c r="J1049" s="179">
        <f>SUM('2.CAD NCCF'!J1049,'3.USD NCCF'!J1049,'4.EUR NCCF'!J1049,'5.GBP NCCF'!J1049,'6.Other(Incld) NCCF'!J1049)</f>
        <v>0</v>
      </c>
      <c r="K1049" s="180">
        <f>SUM('2.CAD NCCF'!K1049,'3.USD NCCF'!K1049,'4.EUR NCCF'!K1049,'5.GBP NCCF'!K1049,'6.Other(Incld) NCCF'!K1049)</f>
        <v>0</v>
      </c>
      <c r="L1049" s="181">
        <f>SUM('2.CAD NCCF'!L1049,'3.USD NCCF'!L1049,'4.EUR NCCF'!L1049,'5.GBP NCCF'!L1049,'6.Other(Incld) NCCF'!L1049)</f>
        <v>0</v>
      </c>
      <c r="M1049" s="192">
        <f>SUM('2.CAD NCCF'!M1049,'3.USD NCCF'!M1049,'4.EUR NCCF'!M1049,'5.GBP NCCF'!M1049,'6.Other(Incld) NCCF'!M1049)</f>
        <v>0</v>
      </c>
      <c r="N1049" s="182">
        <f>SUM('2.CAD NCCF'!N1049,'3.USD NCCF'!N1049,'4.EUR NCCF'!N1049,'5.GBP NCCF'!N1049,'6.Other(Incld) NCCF'!N1049)</f>
        <v>0</v>
      </c>
      <c r="O1049" s="182">
        <f>SUM('2.CAD NCCF'!O1049,'3.USD NCCF'!O1049,'4.EUR NCCF'!O1049,'5.GBP NCCF'!O1049,'6.Other(Incld) NCCF'!O1049)</f>
        <v>0</v>
      </c>
      <c r="P1049" s="182">
        <f>SUM('2.CAD NCCF'!P1049,'3.USD NCCF'!P1049,'4.EUR NCCF'!P1049,'5.GBP NCCF'!P1049,'6.Other(Incld) NCCF'!P1049)</f>
        <v>0</v>
      </c>
      <c r="Q1049" s="182">
        <f>SUM('2.CAD NCCF'!Q1049,'3.USD NCCF'!Q1049,'4.EUR NCCF'!Q1049,'5.GBP NCCF'!Q1049,'6.Other(Incld) NCCF'!Q1049)</f>
        <v>0</v>
      </c>
      <c r="R1049" s="182">
        <f>SUM('2.CAD NCCF'!R1049,'3.USD NCCF'!R1049,'4.EUR NCCF'!R1049,'5.GBP NCCF'!R1049,'6.Other(Incld) NCCF'!R1049)</f>
        <v>0</v>
      </c>
      <c r="S1049" s="182">
        <f>SUM('2.CAD NCCF'!S1049,'3.USD NCCF'!S1049,'4.EUR NCCF'!S1049,'5.GBP NCCF'!S1049,'6.Other(Incld) NCCF'!S1049)</f>
        <v>0</v>
      </c>
      <c r="T1049" s="178">
        <f>SUM('2.CAD NCCF'!T1049,'3.USD NCCF'!T1049,'4.EUR NCCF'!T1049,'5.GBP NCCF'!T1049,'6.Other(Incld) NCCF'!T1049)</f>
        <v>0</v>
      </c>
      <c r="U1049" s="182">
        <f>SUM('2.CAD NCCF'!U1049,'3.USD NCCF'!U1049,'4.EUR NCCF'!U1049,'5.GBP NCCF'!U1049,'6.Other(Incld) NCCF'!U1049)</f>
        <v>0</v>
      </c>
      <c r="V1049" s="183">
        <f>SUM('2.CAD NCCF'!V1049,'3.USD NCCF'!V1049,'4.EUR NCCF'!V1049,'5.GBP NCCF'!V1049,'6.Other(Incld) NCCF'!V1049)</f>
        <v>0</v>
      </c>
      <c r="W1049" s="46">
        <f>SUM('2.CAD NCCF'!W1049,'3.USD NCCF'!W1049,'4.EUR NCCF'!W1049,'5.GBP NCCF'!W1049,'6.Other(Incld) NCCF'!W1049)</f>
        <v>0</v>
      </c>
      <c r="Y1049"/>
    </row>
    <row r="1050" spans="1:25" s="72" customFormat="1" outlineLevel="1" x14ac:dyDescent="0.2">
      <c r="A1050" s="322"/>
      <c r="B1050" s="25"/>
      <c r="C1050" s="23"/>
      <c r="D1050" s="23"/>
      <c r="E1050" s="24"/>
      <c r="F1050" s="176" t="s">
        <v>180</v>
      </c>
      <c r="G1050" s="190">
        <f>SUM('2.CAD NCCF'!G1050,'3.USD NCCF'!G1050,'4.EUR NCCF'!G1050,'5.GBP NCCF'!G1050,'6.Other(Incld) NCCF'!G1050)</f>
        <v>0</v>
      </c>
      <c r="H1050" s="191">
        <f>SUM('2.CAD NCCF'!H1050,'3.USD NCCF'!H1050,'4.EUR NCCF'!H1050,'5.GBP NCCF'!H1050,'6.Other(Incld) NCCF'!H1050)</f>
        <v>0</v>
      </c>
      <c r="I1050" s="179">
        <f>SUM('2.CAD NCCF'!I1050,'3.USD NCCF'!I1050,'4.EUR NCCF'!I1050,'5.GBP NCCF'!I1050,'6.Other(Incld) NCCF'!I1050)</f>
        <v>0</v>
      </c>
      <c r="J1050" s="179">
        <f>SUM('2.CAD NCCF'!J1050,'3.USD NCCF'!J1050,'4.EUR NCCF'!J1050,'5.GBP NCCF'!J1050,'6.Other(Incld) NCCF'!J1050)</f>
        <v>0</v>
      </c>
      <c r="K1050" s="180">
        <f>SUM('2.CAD NCCF'!K1050,'3.USD NCCF'!K1050,'4.EUR NCCF'!K1050,'5.GBP NCCF'!K1050,'6.Other(Incld) NCCF'!K1050)</f>
        <v>0</v>
      </c>
      <c r="L1050" s="181">
        <f>SUM('2.CAD NCCF'!L1050,'3.USD NCCF'!L1050,'4.EUR NCCF'!L1050,'5.GBP NCCF'!L1050,'6.Other(Incld) NCCF'!L1050)</f>
        <v>0</v>
      </c>
      <c r="M1050" s="192">
        <f>SUM('2.CAD NCCF'!M1050,'3.USD NCCF'!M1050,'4.EUR NCCF'!M1050,'5.GBP NCCF'!M1050,'6.Other(Incld) NCCF'!M1050)</f>
        <v>0</v>
      </c>
      <c r="N1050" s="182">
        <f>SUM('2.CAD NCCF'!N1050,'3.USD NCCF'!N1050,'4.EUR NCCF'!N1050,'5.GBP NCCF'!N1050,'6.Other(Incld) NCCF'!N1050)</f>
        <v>0</v>
      </c>
      <c r="O1050" s="182">
        <f>SUM('2.CAD NCCF'!O1050,'3.USD NCCF'!O1050,'4.EUR NCCF'!O1050,'5.GBP NCCF'!O1050,'6.Other(Incld) NCCF'!O1050)</f>
        <v>0</v>
      </c>
      <c r="P1050" s="182">
        <f>SUM('2.CAD NCCF'!P1050,'3.USD NCCF'!P1050,'4.EUR NCCF'!P1050,'5.GBP NCCF'!P1050,'6.Other(Incld) NCCF'!P1050)</f>
        <v>0</v>
      </c>
      <c r="Q1050" s="182">
        <f>SUM('2.CAD NCCF'!Q1050,'3.USD NCCF'!Q1050,'4.EUR NCCF'!Q1050,'5.GBP NCCF'!Q1050,'6.Other(Incld) NCCF'!Q1050)</f>
        <v>0</v>
      </c>
      <c r="R1050" s="182">
        <f>SUM('2.CAD NCCF'!R1050,'3.USD NCCF'!R1050,'4.EUR NCCF'!R1050,'5.GBP NCCF'!R1050,'6.Other(Incld) NCCF'!R1050)</f>
        <v>0</v>
      </c>
      <c r="S1050" s="182">
        <f>SUM('2.CAD NCCF'!S1050,'3.USD NCCF'!S1050,'4.EUR NCCF'!S1050,'5.GBP NCCF'!S1050,'6.Other(Incld) NCCF'!S1050)</f>
        <v>0</v>
      </c>
      <c r="T1050" s="178">
        <f>SUM('2.CAD NCCF'!T1050,'3.USD NCCF'!T1050,'4.EUR NCCF'!T1050,'5.GBP NCCF'!T1050,'6.Other(Incld) NCCF'!T1050)</f>
        <v>0</v>
      </c>
      <c r="U1050" s="182">
        <f>SUM('2.CAD NCCF'!U1050,'3.USD NCCF'!U1050,'4.EUR NCCF'!U1050,'5.GBP NCCF'!U1050,'6.Other(Incld) NCCF'!U1050)</f>
        <v>0</v>
      </c>
      <c r="V1050" s="183">
        <f>SUM('2.CAD NCCF'!V1050,'3.USD NCCF'!V1050,'4.EUR NCCF'!V1050,'5.GBP NCCF'!V1050,'6.Other(Incld) NCCF'!V1050)</f>
        <v>0</v>
      </c>
      <c r="W1050" s="46">
        <f>SUM('2.CAD NCCF'!W1050,'3.USD NCCF'!W1050,'4.EUR NCCF'!W1050,'5.GBP NCCF'!W1050,'6.Other(Incld) NCCF'!W1050)</f>
        <v>0</v>
      </c>
      <c r="Y1050"/>
    </row>
    <row r="1051" spans="1:25" s="72" customFormat="1" x14ac:dyDescent="0.2">
      <c r="A1051" s="322"/>
      <c r="B1051" s="25"/>
      <c r="C1051" s="23"/>
      <c r="D1051" s="23"/>
      <c r="E1051" s="24" t="s">
        <v>185</v>
      </c>
      <c r="F1051" s="24"/>
      <c r="G1051" s="69">
        <f t="shared" ref="G1051:W1051" si="237">SUBTOTAL(9,G1052:G1053)</f>
        <v>0</v>
      </c>
      <c r="H1051" s="70">
        <f t="shared" si="237"/>
        <v>0</v>
      </c>
      <c r="I1051" s="66">
        <f t="shared" si="237"/>
        <v>0</v>
      </c>
      <c r="J1051" s="66">
        <f t="shared" si="237"/>
        <v>0</v>
      </c>
      <c r="K1051" s="67">
        <f t="shared" si="237"/>
        <v>0</v>
      </c>
      <c r="L1051" s="34">
        <f t="shared" si="237"/>
        <v>0</v>
      </c>
      <c r="M1051" s="34">
        <f t="shared" si="237"/>
        <v>0</v>
      </c>
      <c r="N1051" s="34">
        <f t="shared" si="237"/>
        <v>0</v>
      </c>
      <c r="O1051" s="34">
        <f t="shared" si="237"/>
        <v>0</v>
      </c>
      <c r="P1051" s="34">
        <f t="shared" si="237"/>
        <v>0</v>
      </c>
      <c r="Q1051" s="34">
        <f t="shared" si="237"/>
        <v>0</v>
      </c>
      <c r="R1051" s="34">
        <f t="shared" si="237"/>
        <v>0</v>
      </c>
      <c r="S1051" s="34">
        <f t="shared" si="237"/>
        <v>0</v>
      </c>
      <c r="T1051" s="34">
        <f t="shared" si="237"/>
        <v>0</v>
      </c>
      <c r="U1051" s="34">
        <f t="shared" si="237"/>
        <v>0</v>
      </c>
      <c r="V1051" s="34">
        <f t="shared" si="237"/>
        <v>0</v>
      </c>
      <c r="W1051" s="33">
        <f t="shared" si="237"/>
        <v>0</v>
      </c>
      <c r="Y1051"/>
    </row>
    <row r="1052" spans="1:25" s="72" customFormat="1" outlineLevel="1" x14ac:dyDescent="0.2">
      <c r="A1052" s="322"/>
      <c r="B1052" s="25"/>
      <c r="C1052" s="23"/>
      <c r="D1052" s="23"/>
      <c r="E1052" s="24"/>
      <c r="F1052" s="176" t="s">
        <v>177</v>
      </c>
      <c r="G1052" s="190">
        <f>SUM('2.CAD NCCF'!G1052,'3.USD NCCF'!G1052,'4.EUR NCCF'!G1052,'5.GBP NCCF'!G1052,'6.Other(Incld) NCCF'!G1052)</f>
        <v>0</v>
      </c>
      <c r="H1052" s="191">
        <f>SUM('2.CAD NCCF'!H1052,'3.USD NCCF'!H1052,'4.EUR NCCF'!H1052,'5.GBP NCCF'!H1052,'6.Other(Incld) NCCF'!H1052)</f>
        <v>0</v>
      </c>
      <c r="I1052" s="179">
        <f>SUM('2.CAD NCCF'!I1052,'3.USD NCCF'!I1052,'4.EUR NCCF'!I1052,'5.GBP NCCF'!I1052,'6.Other(Incld) NCCF'!I1052)</f>
        <v>0</v>
      </c>
      <c r="J1052" s="179">
        <f>SUM('2.CAD NCCF'!J1052,'3.USD NCCF'!J1052,'4.EUR NCCF'!J1052,'5.GBP NCCF'!J1052,'6.Other(Incld) NCCF'!J1052)</f>
        <v>0</v>
      </c>
      <c r="K1052" s="180">
        <f>SUM('2.CAD NCCF'!K1052,'3.USD NCCF'!K1052,'4.EUR NCCF'!K1052,'5.GBP NCCF'!K1052,'6.Other(Incld) NCCF'!K1052)</f>
        <v>0</v>
      </c>
      <c r="L1052" s="181">
        <f>SUM('2.CAD NCCF'!L1052,'3.USD NCCF'!L1052,'4.EUR NCCF'!L1052,'5.GBP NCCF'!L1052,'6.Other(Incld) NCCF'!L1052)</f>
        <v>0</v>
      </c>
      <c r="M1052" s="192">
        <f>SUM('2.CAD NCCF'!M1052,'3.USD NCCF'!M1052,'4.EUR NCCF'!M1052,'5.GBP NCCF'!M1052,'6.Other(Incld) NCCF'!M1052)</f>
        <v>0</v>
      </c>
      <c r="N1052" s="182">
        <f>SUM('2.CAD NCCF'!N1052,'3.USD NCCF'!N1052,'4.EUR NCCF'!N1052,'5.GBP NCCF'!N1052,'6.Other(Incld) NCCF'!N1052)</f>
        <v>0</v>
      </c>
      <c r="O1052" s="182">
        <f>SUM('2.CAD NCCF'!O1052,'3.USD NCCF'!O1052,'4.EUR NCCF'!O1052,'5.GBP NCCF'!O1052,'6.Other(Incld) NCCF'!O1052)</f>
        <v>0</v>
      </c>
      <c r="P1052" s="182">
        <f>SUM('2.CAD NCCF'!P1052,'3.USD NCCF'!P1052,'4.EUR NCCF'!P1052,'5.GBP NCCF'!P1052,'6.Other(Incld) NCCF'!P1052)</f>
        <v>0</v>
      </c>
      <c r="Q1052" s="182">
        <f>SUM('2.CAD NCCF'!Q1052,'3.USD NCCF'!Q1052,'4.EUR NCCF'!Q1052,'5.GBP NCCF'!Q1052,'6.Other(Incld) NCCF'!Q1052)</f>
        <v>0</v>
      </c>
      <c r="R1052" s="182">
        <f>SUM('2.CAD NCCF'!R1052,'3.USD NCCF'!R1052,'4.EUR NCCF'!R1052,'5.GBP NCCF'!R1052,'6.Other(Incld) NCCF'!R1052)</f>
        <v>0</v>
      </c>
      <c r="S1052" s="182">
        <f>SUM('2.CAD NCCF'!S1052,'3.USD NCCF'!S1052,'4.EUR NCCF'!S1052,'5.GBP NCCF'!S1052,'6.Other(Incld) NCCF'!S1052)</f>
        <v>0</v>
      </c>
      <c r="T1052" s="178">
        <f>SUM('2.CAD NCCF'!T1052,'3.USD NCCF'!T1052,'4.EUR NCCF'!T1052,'5.GBP NCCF'!T1052,'6.Other(Incld) NCCF'!T1052)</f>
        <v>0</v>
      </c>
      <c r="U1052" s="182">
        <f>SUM('2.CAD NCCF'!U1052,'3.USD NCCF'!U1052,'4.EUR NCCF'!U1052,'5.GBP NCCF'!U1052,'6.Other(Incld) NCCF'!U1052)</f>
        <v>0</v>
      </c>
      <c r="V1052" s="183">
        <f>SUM('2.CAD NCCF'!V1052,'3.USD NCCF'!V1052,'4.EUR NCCF'!V1052,'5.GBP NCCF'!V1052,'6.Other(Incld) NCCF'!V1052)</f>
        <v>0</v>
      </c>
      <c r="W1052" s="46">
        <f>SUM('2.CAD NCCF'!W1052,'3.USD NCCF'!W1052,'4.EUR NCCF'!W1052,'5.GBP NCCF'!W1052,'6.Other(Incld) NCCF'!W1052)</f>
        <v>0</v>
      </c>
      <c r="Y1052"/>
    </row>
    <row r="1053" spans="1:25" s="72" customFormat="1" outlineLevel="1" x14ac:dyDescent="0.2">
      <c r="A1053" s="322"/>
      <c r="B1053" s="25"/>
      <c r="C1053" s="23"/>
      <c r="D1053" s="23"/>
      <c r="E1053" s="24"/>
      <c r="F1053" s="176" t="s">
        <v>182</v>
      </c>
      <c r="G1053" s="190">
        <f>SUM('2.CAD NCCF'!G1053,'3.USD NCCF'!G1053,'4.EUR NCCF'!G1053,'5.GBP NCCF'!G1053,'6.Other(Incld) NCCF'!G1053)</f>
        <v>0</v>
      </c>
      <c r="H1053" s="191">
        <f>SUM('2.CAD NCCF'!H1053,'3.USD NCCF'!H1053,'4.EUR NCCF'!H1053,'5.GBP NCCF'!H1053,'6.Other(Incld) NCCF'!H1053)</f>
        <v>0</v>
      </c>
      <c r="I1053" s="179">
        <f>SUM('2.CAD NCCF'!I1053,'3.USD NCCF'!I1053,'4.EUR NCCF'!I1053,'5.GBP NCCF'!I1053,'6.Other(Incld) NCCF'!I1053)</f>
        <v>0</v>
      </c>
      <c r="J1053" s="179">
        <f>SUM('2.CAD NCCF'!J1053,'3.USD NCCF'!J1053,'4.EUR NCCF'!J1053,'5.GBP NCCF'!J1053,'6.Other(Incld) NCCF'!J1053)</f>
        <v>0</v>
      </c>
      <c r="K1053" s="180">
        <f>SUM('2.CAD NCCF'!K1053,'3.USD NCCF'!K1053,'4.EUR NCCF'!K1053,'5.GBP NCCF'!K1053,'6.Other(Incld) NCCF'!K1053)</f>
        <v>0</v>
      </c>
      <c r="L1053" s="181">
        <f>SUM('2.CAD NCCF'!L1053,'3.USD NCCF'!L1053,'4.EUR NCCF'!L1053,'5.GBP NCCF'!L1053,'6.Other(Incld) NCCF'!L1053)</f>
        <v>0</v>
      </c>
      <c r="M1053" s="192">
        <f>SUM('2.CAD NCCF'!M1053,'3.USD NCCF'!M1053,'4.EUR NCCF'!M1053,'5.GBP NCCF'!M1053,'6.Other(Incld) NCCF'!M1053)</f>
        <v>0</v>
      </c>
      <c r="N1053" s="182">
        <f>SUM('2.CAD NCCF'!N1053,'3.USD NCCF'!N1053,'4.EUR NCCF'!N1053,'5.GBP NCCF'!N1053,'6.Other(Incld) NCCF'!N1053)</f>
        <v>0</v>
      </c>
      <c r="O1053" s="182">
        <f>SUM('2.CAD NCCF'!O1053,'3.USD NCCF'!O1053,'4.EUR NCCF'!O1053,'5.GBP NCCF'!O1053,'6.Other(Incld) NCCF'!O1053)</f>
        <v>0</v>
      </c>
      <c r="P1053" s="182">
        <f>SUM('2.CAD NCCF'!P1053,'3.USD NCCF'!P1053,'4.EUR NCCF'!P1053,'5.GBP NCCF'!P1053,'6.Other(Incld) NCCF'!P1053)</f>
        <v>0</v>
      </c>
      <c r="Q1053" s="182">
        <f>SUM('2.CAD NCCF'!Q1053,'3.USD NCCF'!Q1053,'4.EUR NCCF'!Q1053,'5.GBP NCCF'!Q1053,'6.Other(Incld) NCCF'!Q1053)</f>
        <v>0</v>
      </c>
      <c r="R1053" s="182">
        <f>SUM('2.CAD NCCF'!R1053,'3.USD NCCF'!R1053,'4.EUR NCCF'!R1053,'5.GBP NCCF'!R1053,'6.Other(Incld) NCCF'!R1053)</f>
        <v>0</v>
      </c>
      <c r="S1053" s="182">
        <f>SUM('2.CAD NCCF'!S1053,'3.USD NCCF'!S1053,'4.EUR NCCF'!S1053,'5.GBP NCCF'!S1053,'6.Other(Incld) NCCF'!S1053)</f>
        <v>0</v>
      </c>
      <c r="T1053" s="178">
        <f>SUM('2.CAD NCCF'!T1053,'3.USD NCCF'!T1053,'4.EUR NCCF'!T1053,'5.GBP NCCF'!T1053,'6.Other(Incld) NCCF'!T1053)</f>
        <v>0</v>
      </c>
      <c r="U1053" s="182">
        <f>SUM('2.CAD NCCF'!U1053,'3.USD NCCF'!U1053,'4.EUR NCCF'!U1053,'5.GBP NCCF'!U1053,'6.Other(Incld) NCCF'!U1053)</f>
        <v>0</v>
      </c>
      <c r="V1053" s="183">
        <f>SUM('2.CAD NCCF'!V1053,'3.USD NCCF'!V1053,'4.EUR NCCF'!V1053,'5.GBP NCCF'!V1053,'6.Other(Incld) NCCF'!V1053)</f>
        <v>0</v>
      </c>
      <c r="W1053" s="46">
        <f>SUM('2.CAD NCCF'!W1053,'3.USD NCCF'!W1053,'4.EUR NCCF'!W1053,'5.GBP NCCF'!W1053,'6.Other(Incld) NCCF'!W1053)</f>
        <v>0</v>
      </c>
      <c r="Y1053"/>
    </row>
    <row r="1054" spans="1:25" s="72" customFormat="1" x14ac:dyDescent="0.2">
      <c r="A1054" s="322"/>
      <c r="B1054" s="25"/>
      <c r="C1054" s="23"/>
      <c r="D1054" s="23"/>
      <c r="E1054" s="24" t="s">
        <v>186</v>
      </c>
      <c r="F1054" s="24"/>
      <c r="G1054" s="69">
        <f t="shared" ref="G1054:W1054" si="238">SUBTOTAL(9,G1055:G1056)</f>
        <v>0</v>
      </c>
      <c r="H1054" s="70">
        <f t="shared" si="238"/>
        <v>0</v>
      </c>
      <c r="I1054" s="66">
        <f t="shared" si="238"/>
        <v>0</v>
      </c>
      <c r="J1054" s="66">
        <f t="shared" si="238"/>
        <v>0</v>
      </c>
      <c r="K1054" s="67">
        <f t="shared" si="238"/>
        <v>0</v>
      </c>
      <c r="L1054" s="34">
        <f t="shared" si="238"/>
        <v>0</v>
      </c>
      <c r="M1054" s="34">
        <f t="shared" si="238"/>
        <v>0</v>
      </c>
      <c r="N1054" s="34">
        <f t="shared" si="238"/>
        <v>0</v>
      </c>
      <c r="O1054" s="34">
        <f t="shared" si="238"/>
        <v>0</v>
      </c>
      <c r="P1054" s="34">
        <f t="shared" si="238"/>
        <v>0</v>
      </c>
      <c r="Q1054" s="34">
        <f t="shared" si="238"/>
        <v>0</v>
      </c>
      <c r="R1054" s="34">
        <f t="shared" si="238"/>
        <v>0</v>
      </c>
      <c r="S1054" s="34">
        <f t="shared" si="238"/>
        <v>0</v>
      </c>
      <c r="T1054" s="34">
        <f t="shared" si="238"/>
        <v>0</v>
      </c>
      <c r="U1054" s="34">
        <f t="shared" si="238"/>
        <v>0</v>
      </c>
      <c r="V1054" s="34">
        <f t="shared" si="238"/>
        <v>0</v>
      </c>
      <c r="W1054" s="33">
        <f t="shared" si="238"/>
        <v>0</v>
      </c>
      <c r="Y1054"/>
    </row>
    <row r="1055" spans="1:25" s="72" customFormat="1" outlineLevel="1" x14ac:dyDescent="0.2">
      <c r="A1055" s="322"/>
      <c r="B1055" s="25"/>
      <c r="C1055" s="23"/>
      <c r="D1055" s="23"/>
      <c r="E1055" s="24"/>
      <c r="F1055" s="176" t="s">
        <v>178</v>
      </c>
      <c r="G1055" s="190">
        <f>SUM('2.CAD NCCF'!G1055,'3.USD NCCF'!G1055,'4.EUR NCCF'!G1055,'5.GBP NCCF'!G1055,'6.Other(Incld) NCCF'!G1055)</f>
        <v>0</v>
      </c>
      <c r="H1055" s="191">
        <f>SUM('2.CAD NCCF'!H1055,'3.USD NCCF'!H1055,'4.EUR NCCF'!H1055,'5.GBP NCCF'!H1055,'6.Other(Incld) NCCF'!H1055)</f>
        <v>0</v>
      </c>
      <c r="I1055" s="179">
        <f>SUM('2.CAD NCCF'!I1055,'3.USD NCCF'!I1055,'4.EUR NCCF'!I1055,'5.GBP NCCF'!I1055,'6.Other(Incld) NCCF'!I1055)</f>
        <v>0</v>
      </c>
      <c r="J1055" s="179">
        <f>SUM('2.CAD NCCF'!J1055,'3.USD NCCF'!J1055,'4.EUR NCCF'!J1055,'5.GBP NCCF'!J1055,'6.Other(Incld) NCCF'!J1055)</f>
        <v>0</v>
      </c>
      <c r="K1055" s="180">
        <f>SUM('2.CAD NCCF'!K1055,'3.USD NCCF'!K1055,'4.EUR NCCF'!K1055,'5.GBP NCCF'!K1055,'6.Other(Incld) NCCF'!K1055)</f>
        <v>0</v>
      </c>
      <c r="L1055" s="181">
        <f>SUM('2.CAD NCCF'!L1055,'3.USD NCCF'!L1055,'4.EUR NCCF'!L1055,'5.GBP NCCF'!L1055,'6.Other(Incld) NCCF'!L1055)</f>
        <v>0</v>
      </c>
      <c r="M1055" s="192">
        <f>SUM('2.CAD NCCF'!M1055,'3.USD NCCF'!M1055,'4.EUR NCCF'!M1055,'5.GBP NCCF'!M1055,'6.Other(Incld) NCCF'!M1055)</f>
        <v>0</v>
      </c>
      <c r="N1055" s="182">
        <f>SUM('2.CAD NCCF'!N1055,'3.USD NCCF'!N1055,'4.EUR NCCF'!N1055,'5.GBP NCCF'!N1055,'6.Other(Incld) NCCF'!N1055)</f>
        <v>0</v>
      </c>
      <c r="O1055" s="182">
        <f>SUM('2.CAD NCCF'!O1055,'3.USD NCCF'!O1055,'4.EUR NCCF'!O1055,'5.GBP NCCF'!O1055,'6.Other(Incld) NCCF'!O1055)</f>
        <v>0</v>
      </c>
      <c r="P1055" s="182">
        <f>SUM('2.CAD NCCF'!P1055,'3.USD NCCF'!P1055,'4.EUR NCCF'!P1055,'5.GBP NCCF'!P1055,'6.Other(Incld) NCCF'!P1055)</f>
        <v>0</v>
      </c>
      <c r="Q1055" s="182">
        <f>SUM('2.CAD NCCF'!Q1055,'3.USD NCCF'!Q1055,'4.EUR NCCF'!Q1055,'5.GBP NCCF'!Q1055,'6.Other(Incld) NCCF'!Q1055)</f>
        <v>0</v>
      </c>
      <c r="R1055" s="182">
        <f>SUM('2.CAD NCCF'!R1055,'3.USD NCCF'!R1055,'4.EUR NCCF'!R1055,'5.GBP NCCF'!R1055,'6.Other(Incld) NCCF'!R1055)</f>
        <v>0</v>
      </c>
      <c r="S1055" s="182">
        <f>SUM('2.CAD NCCF'!S1055,'3.USD NCCF'!S1055,'4.EUR NCCF'!S1055,'5.GBP NCCF'!S1055,'6.Other(Incld) NCCF'!S1055)</f>
        <v>0</v>
      </c>
      <c r="T1055" s="178">
        <f>SUM('2.CAD NCCF'!T1055,'3.USD NCCF'!T1055,'4.EUR NCCF'!T1055,'5.GBP NCCF'!T1055,'6.Other(Incld) NCCF'!T1055)</f>
        <v>0</v>
      </c>
      <c r="U1055" s="182">
        <f>SUM('2.CAD NCCF'!U1055,'3.USD NCCF'!U1055,'4.EUR NCCF'!U1055,'5.GBP NCCF'!U1055,'6.Other(Incld) NCCF'!U1055)</f>
        <v>0</v>
      </c>
      <c r="V1055" s="183">
        <f>SUM('2.CAD NCCF'!V1055,'3.USD NCCF'!V1055,'4.EUR NCCF'!V1055,'5.GBP NCCF'!V1055,'6.Other(Incld) NCCF'!V1055)</f>
        <v>0</v>
      </c>
      <c r="W1055" s="46">
        <f>SUM('2.CAD NCCF'!W1055,'3.USD NCCF'!W1055,'4.EUR NCCF'!W1055,'5.GBP NCCF'!W1055,'6.Other(Incld) NCCF'!W1055)</f>
        <v>0</v>
      </c>
      <c r="Y1055"/>
    </row>
    <row r="1056" spans="1:25" s="72" customFormat="1" outlineLevel="1" x14ac:dyDescent="0.2">
      <c r="A1056" s="322"/>
      <c r="B1056" s="25"/>
      <c r="C1056" s="23"/>
      <c r="D1056" s="23"/>
      <c r="E1056" s="24"/>
      <c r="F1056" s="176" t="s">
        <v>181</v>
      </c>
      <c r="G1056" s="190">
        <f>SUM('2.CAD NCCF'!G1056,'3.USD NCCF'!G1056,'4.EUR NCCF'!G1056,'5.GBP NCCF'!G1056,'6.Other(Incld) NCCF'!G1056)</f>
        <v>0</v>
      </c>
      <c r="H1056" s="191">
        <f>SUM('2.CAD NCCF'!H1056,'3.USD NCCF'!H1056,'4.EUR NCCF'!H1056,'5.GBP NCCF'!H1056,'6.Other(Incld) NCCF'!H1056)</f>
        <v>0</v>
      </c>
      <c r="I1056" s="179">
        <f>SUM('2.CAD NCCF'!I1056,'3.USD NCCF'!I1056,'4.EUR NCCF'!I1056,'5.GBP NCCF'!I1056,'6.Other(Incld) NCCF'!I1056)</f>
        <v>0</v>
      </c>
      <c r="J1056" s="179">
        <f>SUM('2.CAD NCCF'!J1056,'3.USD NCCF'!J1056,'4.EUR NCCF'!J1056,'5.GBP NCCF'!J1056,'6.Other(Incld) NCCF'!J1056)</f>
        <v>0</v>
      </c>
      <c r="K1056" s="180">
        <f>SUM('2.CAD NCCF'!K1056,'3.USD NCCF'!K1056,'4.EUR NCCF'!K1056,'5.GBP NCCF'!K1056,'6.Other(Incld) NCCF'!K1056)</f>
        <v>0</v>
      </c>
      <c r="L1056" s="181">
        <f>SUM('2.CAD NCCF'!L1056,'3.USD NCCF'!L1056,'4.EUR NCCF'!L1056,'5.GBP NCCF'!L1056,'6.Other(Incld) NCCF'!L1056)</f>
        <v>0</v>
      </c>
      <c r="M1056" s="192">
        <f>SUM('2.CAD NCCF'!M1056,'3.USD NCCF'!M1056,'4.EUR NCCF'!M1056,'5.GBP NCCF'!M1056,'6.Other(Incld) NCCF'!M1056)</f>
        <v>0</v>
      </c>
      <c r="N1056" s="182">
        <f>SUM('2.CAD NCCF'!N1056,'3.USD NCCF'!N1056,'4.EUR NCCF'!N1056,'5.GBP NCCF'!N1056,'6.Other(Incld) NCCF'!N1056)</f>
        <v>0</v>
      </c>
      <c r="O1056" s="182">
        <f>SUM('2.CAD NCCF'!O1056,'3.USD NCCF'!O1056,'4.EUR NCCF'!O1056,'5.GBP NCCF'!O1056,'6.Other(Incld) NCCF'!O1056)</f>
        <v>0</v>
      </c>
      <c r="P1056" s="182">
        <f>SUM('2.CAD NCCF'!P1056,'3.USD NCCF'!P1056,'4.EUR NCCF'!P1056,'5.GBP NCCF'!P1056,'6.Other(Incld) NCCF'!P1056)</f>
        <v>0</v>
      </c>
      <c r="Q1056" s="182">
        <f>SUM('2.CAD NCCF'!Q1056,'3.USD NCCF'!Q1056,'4.EUR NCCF'!Q1056,'5.GBP NCCF'!Q1056,'6.Other(Incld) NCCF'!Q1056)</f>
        <v>0</v>
      </c>
      <c r="R1056" s="182">
        <f>SUM('2.CAD NCCF'!R1056,'3.USD NCCF'!R1056,'4.EUR NCCF'!R1056,'5.GBP NCCF'!R1056,'6.Other(Incld) NCCF'!R1056)</f>
        <v>0</v>
      </c>
      <c r="S1056" s="182">
        <f>SUM('2.CAD NCCF'!S1056,'3.USD NCCF'!S1056,'4.EUR NCCF'!S1056,'5.GBP NCCF'!S1056,'6.Other(Incld) NCCF'!S1056)</f>
        <v>0</v>
      </c>
      <c r="T1056" s="178">
        <f>SUM('2.CAD NCCF'!T1056,'3.USD NCCF'!T1056,'4.EUR NCCF'!T1056,'5.GBP NCCF'!T1056,'6.Other(Incld) NCCF'!T1056)</f>
        <v>0</v>
      </c>
      <c r="U1056" s="182">
        <f>SUM('2.CAD NCCF'!U1056,'3.USD NCCF'!U1056,'4.EUR NCCF'!U1056,'5.GBP NCCF'!U1056,'6.Other(Incld) NCCF'!U1056)</f>
        <v>0</v>
      </c>
      <c r="V1056" s="183">
        <f>SUM('2.CAD NCCF'!V1056,'3.USD NCCF'!V1056,'4.EUR NCCF'!V1056,'5.GBP NCCF'!V1056,'6.Other(Incld) NCCF'!V1056)</f>
        <v>0</v>
      </c>
      <c r="W1056" s="46">
        <f>SUM('2.CAD NCCF'!W1056,'3.USD NCCF'!W1056,'4.EUR NCCF'!W1056,'5.GBP NCCF'!W1056,'6.Other(Incld) NCCF'!W1056)</f>
        <v>0</v>
      </c>
      <c r="Y1056"/>
    </row>
    <row r="1057" spans="1:25" s="72" customFormat="1" x14ac:dyDescent="0.2">
      <c r="A1057" s="322"/>
      <c r="B1057" s="25"/>
      <c r="C1057" s="23"/>
      <c r="D1057" s="23"/>
      <c r="E1057" s="24" t="s">
        <v>187</v>
      </c>
      <c r="F1057" s="24"/>
      <c r="G1057" s="69">
        <f t="shared" ref="G1057:W1057" si="239">SUBTOTAL(9,G1058:G1059)</f>
        <v>0</v>
      </c>
      <c r="H1057" s="70">
        <f t="shared" si="239"/>
        <v>0</v>
      </c>
      <c r="I1057" s="66">
        <f t="shared" si="239"/>
        <v>0</v>
      </c>
      <c r="J1057" s="66">
        <f t="shared" si="239"/>
        <v>0</v>
      </c>
      <c r="K1057" s="67">
        <f t="shared" si="239"/>
        <v>0</v>
      </c>
      <c r="L1057" s="34">
        <f t="shared" si="239"/>
        <v>0</v>
      </c>
      <c r="M1057" s="34">
        <f t="shared" si="239"/>
        <v>0</v>
      </c>
      <c r="N1057" s="34">
        <f t="shared" si="239"/>
        <v>0</v>
      </c>
      <c r="O1057" s="34">
        <f t="shared" si="239"/>
        <v>0</v>
      </c>
      <c r="P1057" s="34">
        <f t="shared" si="239"/>
        <v>0</v>
      </c>
      <c r="Q1057" s="34">
        <f t="shared" si="239"/>
        <v>0</v>
      </c>
      <c r="R1057" s="34">
        <f t="shared" si="239"/>
        <v>0</v>
      </c>
      <c r="S1057" s="34">
        <f t="shared" si="239"/>
        <v>0</v>
      </c>
      <c r="T1057" s="34">
        <f t="shared" si="239"/>
        <v>0</v>
      </c>
      <c r="U1057" s="34">
        <f t="shared" si="239"/>
        <v>0</v>
      </c>
      <c r="V1057" s="34">
        <f t="shared" si="239"/>
        <v>0</v>
      </c>
      <c r="W1057" s="33">
        <f t="shared" si="239"/>
        <v>0</v>
      </c>
      <c r="Y1057"/>
    </row>
    <row r="1058" spans="1:25" s="72" customFormat="1" outlineLevel="1" x14ac:dyDescent="0.2">
      <c r="A1058" s="322"/>
      <c r="B1058" s="25"/>
      <c r="C1058" s="23"/>
      <c r="D1058" s="23"/>
      <c r="E1058" s="24"/>
      <c r="F1058" s="176" t="s">
        <v>179</v>
      </c>
      <c r="G1058" s="190">
        <f>SUM('2.CAD NCCF'!G1058,'3.USD NCCF'!G1058,'4.EUR NCCF'!G1058,'5.GBP NCCF'!G1058,'6.Other(Incld) NCCF'!G1058)</f>
        <v>0</v>
      </c>
      <c r="H1058" s="191">
        <f>SUM('2.CAD NCCF'!H1058,'3.USD NCCF'!H1058,'4.EUR NCCF'!H1058,'5.GBP NCCF'!H1058,'6.Other(Incld) NCCF'!H1058)</f>
        <v>0</v>
      </c>
      <c r="I1058" s="179">
        <f>SUM('2.CAD NCCF'!I1058,'3.USD NCCF'!I1058,'4.EUR NCCF'!I1058,'5.GBP NCCF'!I1058,'6.Other(Incld) NCCF'!I1058)</f>
        <v>0</v>
      </c>
      <c r="J1058" s="179">
        <f>SUM('2.CAD NCCF'!J1058,'3.USD NCCF'!J1058,'4.EUR NCCF'!J1058,'5.GBP NCCF'!J1058,'6.Other(Incld) NCCF'!J1058)</f>
        <v>0</v>
      </c>
      <c r="K1058" s="180">
        <f>SUM('2.CAD NCCF'!K1058,'3.USD NCCF'!K1058,'4.EUR NCCF'!K1058,'5.GBP NCCF'!K1058,'6.Other(Incld) NCCF'!K1058)</f>
        <v>0</v>
      </c>
      <c r="L1058" s="181">
        <f>SUM('2.CAD NCCF'!L1058,'3.USD NCCF'!L1058,'4.EUR NCCF'!L1058,'5.GBP NCCF'!L1058,'6.Other(Incld) NCCF'!L1058)</f>
        <v>0</v>
      </c>
      <c r="M1058" s="192">
        <f>SUM('2.CAD NCCF'!M1058,'3.USD NCCF'!M1058,'4.EUR NCCF'!M1058,'5.GBP NCCF'!M1058,'6.Other(Incld) NCCF'!M1058)</f>
        <v>0</v>
      </c>
      <c r="N1058" s="182">
        <f>SUM('2.CAD NCCF'!N1058,'3.USD NCCF'!N1058,'4.EUR NCCF'!N1058,'5.GBP NCCF'!N1058,'6.Other(Incld) NCCF'!N1058)</f>
        <v>0</v>
      </c>
      <c r="O1058" s="182">
        <f>SUM('2.CAD NCCF'!O1058,'3.USD NCCF'!O1058,'4.EUR NCCF'!O1058,'5.GBP NCCF'!O1058,'6.Other(Incld) NCCF'!O1058)</f>
        <v>0</v>
      </c>
      <c r="P1058" s="182">
        <f>SUM('2.CAD NCCF'!P1058,'3.USD NCCF'!P1058,'4.EUR NCCF'!P1058,'5.GBP NCCF'!P1058,'6.Other(Incld) NCCF'!P1058)</f>
        <v>0</v>
      </c>
      <c r="Q1058" s="182">
        <f>SUM('2.CAD NCCF'!Q1058,'3.USD NCCF'!Q1058,'4.EUR NCCF'!Q1058,'5.GBP NCCF'!Q1058,'6.Other(Incld) NCCF'!Q1058)</f>
        <v>0</v>
      </c>
      <c r="R1058" s="182">
        <f>SUM('2.CAD NCCF'!R1058,'3.USD NCCF'!R1058,'4.EUR NCCF'!R1058,'5.GBP NCCF'!R1058,'6.Other(Incld) NCCF'!R1058)</f>
        <v>0</v>
      </c>
      <c r="S1058" s="182">
        <f>SUM('2.CAD NCCF'!S1058,'3.USD NCCF'!S1058,'4.EUR NCCF'!S1058,'5.GBP NCCF'!S1058,'6.Other(Incld) NCCF'!S1058)</f>
        <v>0</v>
      </c>
      <c r="T1058" s="178">
        <f>SUM('2.CAD NCCF'!T1058,'3.USD NCCF'!T1058,'4.EUR NCCF'!T1058,'5.GBP NCCF'!T1058,'6.Other(Incld) NCCF'!T1058)</f>
        <v>0</v>
      </c>
      <c r="U1058" s="182">
        <f>SUM('2.CAD NCCF'!U1058,'3.USD NCCF'!U1058,'4.EUR NCCF'!U1058,'5.GBP NCCF'!U1058,'6.Other(Incld) NCCF'!U1058)</f>
        <v>0</v>
      </c>
      <c r="V1058" s="183">
        <f>SUM('2.CAD NCCF'!V1058,'3.USD NCCF'!V1058,'4.EUR NCCF'!V1058,'5.GBP NCCF'!V1058,'6.Other(Incld) NCCF'!V1058)</f>
        <v>0</v>
      </c>
      <c r="W1058" s="46">
        <f>SUM('2.CAD NCCF'!W1058,'3.USD NCCF'!W1058,'4.EUR NCCF'!W1058,'5.GBP NCCF'!W1058,'6.Other(Incld) NCCF'!W1058)</f>
        <v>0</v>
      </c>
      <c r="Y1058"/>
    </row>
    <row r="1059" spans="1:25" s="72" customFormat="1" outlineLevel="1" x14ac:dyDescent="0.2">
      <c r="A1059" s="322"/>
      <c r="B1059" s="25"/>
      <c r="C1059" s="23"/>
      <c r="D1059" s="23"/>
      <c r="E1059" s="24"/>
      <c r="F1059" s="176" t="s">
        <v>188</v>
      </c>
      <c r="G1059" s="190">
        <f>SUM('2.CAD NCCF'!G1059,'3.USD NCCF'!G1059,'4.EUR NCCF'!G1059,'5.GBP NCCF'!G1059,'6.Other(Incld) NCCF'!G1059)</f>
        <v>0</v>
      </c>
      <c r="H1059" s="191">
        <f>SUM('2.CAD NCCF'!H1059,'3.USD NCCF'!H1059,'4.EUR NCCF'!H1059,'5.GBP NCCF'!H1059,'6.Other(Incld) NCCF'!H1059)</f>
        <v>0</v>
      </c>
      <c r="I1059" s="179">
        <f>SUM('2.CAD NCCF'!I1059,'3.USD NCCF'!I1059,'4.EUR NCCF'!I1059,'5.GBP NCCF'!I1059,'6.Other(Incld) NCCF'!I1059)</f>
        <v>0</v>
      </c>
      <c r="J1059" s="179">
        <f>SUM('2.CAD NCCF'!J1059,'3.USD NCCF'!J1059,'4.EUR NCCF'!J1059,'5.GBP NCCF'!J1059,'6.Other(Incld) NCCF'!J1059)</f>
        <v>0</v>
      </c>
      <c r="K1059" s="180">
        <f>SUM('2.CAD NCCF'!K1059,'3.USD NCCF'!K1059,'4.EUR NCCF'!K1059,'5.GBP NCCF'!K1059,'6.Other(Incld) NCCF'!K1059)</f>
        <v>0</v>
      </c>
      <c r="L1059" s="181">
        <f>SUM('2.CAD NCCF'!L1059,'3.USD NCCF'!L1059,'4.EUR NCCF'!L1059,'5.GBP NCCF'!L1059,'6.Other(Incld) NCCF'!L1059)</f>
        <v>0</v>
      </c>
      <c r="M1059" s="192">
        <f>SUM('2.CAD NCCF'!M1059,'3.USD NCCF'!M1059,'4.EUR NCCF'!M1059,'5.GBP NCCF'!M1059,'6.Other(Incld) NCCF'!M1059)</f>
        <v>0</v>
      </c>
      <c r="N1059" s="182">
        <f>SUM('2.CAD NCCF'!N1059,'3.USD NCCF'!N1059,'4.EUR NCCF'!N1059,'5.GBP NCCF'!N1059,'6.Other(Incld) NCCF'!N1059)</f>
        <v>0</v>
      </c>
      <c r="O1059" s="182">
        <f>SUM('2.CAD NCCF'!O1059,'3.USD NCCF'!O1059,'4.EUR NCCF'!O1059,'5.GBP NCCF'!O1059,'6.Other(Incld) NCCF'!O1059)</f>
        <v>0</v>
      </c>
      <c r="P1059" s="182">
        <f>SUM('2.CAD NCCF'!P1059,'3.USD NCCF'!P1059,'4.EUR NCCF'!P1059,'5.GBP NCCF'!P1059,'6.Other(Incld) NCCF'!P1059)</f>
        <v>0</v>
      </c>
      <c r="Q1059" s="182">
        <f>SUM('2.CAD NCCF'!Q1059,'3.USD NCCF'!Q1059,'4.EUR NCCF'!Q1059,'5.GBP NCCF'!Q1059,'6.Other(Incld) NCCF'!Q1059)</f>
        <v>0</v>
      </c>
      <c r="R1059" s="182">
        <f>SUM('2.CAD NCCF'!R1059,'3.USD NCCF'!R1059,'4.EUR NCCF'!R1059,'5.GBP NCCF'!R1059,'6.Other(Incld) NCCF'!R1059)</f>
        <v>0</v>
      </c>
      <c r="S1059" s="182">
        <f>SUM('2.CAD NCCF'!S1059,'3.USD NCCF'!S1059,'4.EUR NCCF'!S1059,'5.GBP NCCF'!S1059,'6.Other(Incld) NCCF'!S1059)</f>
        <v>0</v>
      </c>
      <c r="T1059" s="178">
        <f>SUM('2.CAD NCCF'!T1059,'3.USD NCCF'!T1059,'4.EUR NCCF'!T1059,'5.GBP NCCF'!T1059,'6.Other(Incld) NCCF'!T1059)</f>
        <v>0</v>
      </c>
      <c r="U1059" s="182">
        <f>SUM('2.CAD NCCF'!U1059,'3.USD NCCF'!U1059,'4.EUR NCCF'!U1059,'5.GBP NCCF'!U1059,'6.Other(Incld) NCCF'!U1059)</f>
        <v>0</v>
      </c>
      <c r="V1059" s="183">
        <f>SUM('2.CAD NCCF'!V1059,'3.USD NCCF'!V1059,'4.EUR NCCF'!V1059,'5.GBP NCCF'!V1059,'6.Other(Incld) NCCF'!V1059)</f>
        <v>0</v>
      </c>
      <c r="W1059" s="46">
        <f>SUM('2.CAD NCCF'!W1059,'3.USD NCCF'!W1059,'4.EUR NCCF'!W1059,'5.GBP NCCF'!W1059,'6.Other(Incld) NCCF'!W1059)</f>
        <v>0</v>
      </c>
      <c r="Y1059"/>
    </row>
    <row r="1060" spans="1:25" s="72" customFormat="1" x14ac:dyDescent="0.2">
      <c r="A1060" s="322"/>
      <c r="B1060" s="25"/>
      <c r="C1060" s="23"/>
      <c r="D1060" s="23"/>
      <c r="E1060" s="24" t="s">
        <v>341</v>
      </c>
      <c r="F1060" s="24"/>
      <c r="G1060" s="69">
        <f t="shared" ref="G1060:W1060" si="240">SUBTOTAL(9,G1061:G1062)</f>
        <v>0</v>
      </c>
      <c r="H1060" s="70">
        <f t="shared" si="240"/>
        <v>0</v>
      </c>
      <c r="I1060" s="66">
        <f t="shared" si="240"/>
        <v>0</v>
      </c>
      <c r="J1060" s="66">
        <f t="shared" si="240"/>
        <v>0</v>
      </c>
      <c r="K1060" s="67">
        <f t="shared" si="240"/>
        <v>0</v>
      </c>
      <c r="L1060" s="34">
        <f t="shared" si="240"/>
        <v>0</v>
      </c>
      <c r="M1060" s="34">
        <f t="shared" si="240"/>
        <v>0</v>
      </c>
      <c r="N1060" s="34">
        <f t="shared" si="240"/>
        <v>0</v>
      </c>
      <c r="O1060" s="34">
        <f t="shared" si="240"/>
        <v>0</v>
      </c>
      <c r="P1060" s="34">
        <f t="shared" si="240"/>
        <v>0</v>
      </c>
      <c r="Q1060" s="34">
        <f t="shared" si="240"/>
        <v>0</v>
      </c>
      <c r="R1060" s="34">
        <f t="shared" si="240"/>
        <v>0</v>
      </c>
      <c r="S1060" s="34">
        <f t="shared" si="240"/>
        <v>0</v>
      </c>
      <c r="T1060" s="34">
        <f t="shared" si="240"/>
        <v>0</v>
      </c>
      <c r="U1060" s="34">
        <f t="shared" si="240"/>
        <v>0</v>
      </c>
      <c r="V1060" s="34">
        <f t="shared" si="240"/>
        <v>0</v>
      </c>
      <c r="W1060" s="33">
        <f t="shared" si="240"/>
        <v>0</v>
      </c>
      <c r="Y1060"/>
    </row>
    <row r="1061" spans="1:25" s="72" customFormat="1" outlineLevel="1" x14ac:dyDescent="0.2">
      <c r="A1061" s="322"/>
      <c r="B1061" s="25"/>
      <c r="C1061" s="23"/>
      <c r="D1061" s="23"/>
      <c r="E1061" s="24"/>
      <c r="F1061" s="176" t="s">
        <v>342</v>
      </c>
      <c r="G1061" s="190">
        <f>SUM('2.CAD NCCF'!G1061,'3.USD NCCF'!G1061,'4.EUR NCCF'!G1061,'5.GBP NCCF'!G1061,'6.Other(Incld) NCCF'!G1061)</f>
        <v>0</v>
      </c>
      <c r="H1061" s="191">
        <f>SUM('2.CAD NCCF'!H1061,'3.USD NCCF'!H1061,'4.EUR NCCF'!H1061,'5.GBP NCCF'!H1061,'6.Other(Incld) NCCF'!H1061)</f>
        <v>0</v>
      </c>
      <c r="I1061" s="179">
        <f>SUM('2.CAD NCCF'!I1061,'3.USD NCCF'!I1061,'4.EUR NCCF'!I1061,'5.GBP NCCF'!I1061,'6.Other(Incld) NCCF'!I1061)</f>
        <v>0</v>
      </c>
      <c r="J1061" s="179">
        <f>SUM('2.CAD NCCF'!J1061,'3.USD NCCF'!J1061,'4.EUR NCCF'!J1061,'5.GBP NCCF'!J1061,'6.Other(Incld) NCCF'!J1061)</f>
        <v>0</v>
      </c>
      <c r="K1061" s="180">
        <f>SUM('2.CAD NCCF'!K1061,'3.USD NCCF'!K1061,'4.EUR NCCF'!K1061,'5.GBP NCCF'!K1061,'6.Other(Incld) NCCF'!K1061)</f>
        <v>0</v>
      </c>
      <c r="L1061" s="181">
        <f>SUM('2.CAD NCCF'!L1061,'3.USD NCCF'!L1061,'4.EUR NCCF'!L1061,'5.GBP NCCF'!L1061,'6.Other(Incld) NCCF'!L1061)</f>
        <v>0</v>
      </c>
      <c r="M1061" s="192">
        <f>SUM('2.CAD NCCF'!M1061,'3.USD NCCF'!M1061,'4.EUR NCCF'!M1061,'5.GBP NCCF'!M1061,'6.Other(Incld) NCCF'!M1061)</f>
        <v>0</v>
      </c>
      <c r="N1061" s="182">
        <f>SUM('2.CAD NCCF'!N1061,'3.USD NCCF'!N1061,'4.EUR NCCF'!N1061,'5.GBP NCCF'!N1061,'6.Other(Incld) NCCF'!N1061)</f>
        <v>0</v>
      </c>
      <c r="O1061" s="182">
        <f>SUM('2.CAD NCCF'!O1061,'3.USD NCCF'!O1061,'4.EUR NCCF'!O1061,'5.GBP NCCF'!O1061,'6.Other(Incld) NCCF'!O1061)</f>
        <v>0</v>
      </c>
      <c r="P1061" s="182">
        <f>SUM('2.CAD NCCF'!P1061,'3.USD NCCF'!P1061,'4.EUR NCCF'!P1061,'5.GBP NCCF'!P1061,'6.Other(Incld) NCCF'!P1061)</f>
        <v>0</v>
      </c>
      <c r="Q1061" s="182">
        <f>SUM('2.CAD NCCF'!Q1061,'3.USD NCCF'!Q1061,'4.EUR NCCF'!Q1061,'5.GBP NCCF'!Q1061,'6.Other(Incld) NCCF'!Q1061)</f>
        <v>0</v>
      </c>
      <c r="R1061" s="182">
        <f>SUM('2.CAD NCCF'!R1061,'3.USD NCCF'!R1061,'4.EUR NCCF'!R1061,'5.GBP NCCF'!R1061,'6.Other(Incld) NCCF'!R1061)</f>
        <v>0</v>
      </c>
      <c r="S1061" s="182">
        <f>SUM('2.CAD NCCF'!S1061,'3.USD NCCF'!S1061,'4.EUR NCCF'!S1061,'5.GBP NCCF'!S1061,'6.Other(Incld) NCCF'!S1061)</f>
        <v>0</v>
      </c>
      <c r="T1061" s="178">
        <f>SUM('2.CAD NCCF'!T1061,'3.USD NCCF'!T1061,'4.EUR NCCF'!T1061,'5.GBP NCCF'!T1061,'6.Other(Incld) NCCF'!T1061)</f>
        <v>0</v>
      </c>
      <c r="U1061" s="182">
        <f>SUM('2.CAD NCCF'!U1061,'3.USD NCCF'!U1061,'4.EUR NCCF'!U1061,'5.GBP NCCF'!U1061,'6.Other(Incld) NCCF'!U1061)</f>
        <v>0</v>
      </c>
      <c r="V1061" s="183">
        <f>SUM('2.CAD NCCF'!V1061,'3.USD NCCF'!V1061,'4.EUR NCCF'!V1061,'5.GBP NCCF'!V1061,'6.Other(Incld) NCCF'!V1061)</f>
        <v>0</v>
      </c>
      <c r="W1061" s="46">
        <f>SUM('2.CAD NCCF'!W1061,'3.USD NCCF'!W1061,'4.EUR NCCF'!W1061,'5.GBP NCCF'!W1061,'6.Other(Incld) NCCF'!W1061)</f>
        <v>0</v>
      </c>
      <c r="Y1061"/>
    </row>
    <row r="1062" spans="1:25" s="72" customFormat="1" outlineLevel="1" x14ac:dyDescent="0.2">
      <c r="A1062" s="322"/>
      <c r="B1062" s="25"/>
      <c r="C1062" s="23"/>
      <c r="D1062" s="23"/>
      <c r="E1062" s="24"/>
      <c r="F1062" s="176" t="s">
        <v>343</v>
      </c>
      <c r="G1062" s="190">
        <f>SUM('2.CAD NCCF'!G1062,'3.USD NCCF'!G1062,'4.EUR NCCF'!G1062,'5.GBP NCCF'!G1062,'6.Other(Incld) NCCF'!G1062)</f>
        <v>0</v>
      </c>
      <c r="H1062" s="191">
        <f>SUM('2.CAD NCCF'!H1062,'3.USD NCCF'!H1062,'4.EUR NCCF'!H1062,'5.GBP NCCF'!H1062,'6.Other(Incld) NCCF'!H1062)</f>
        <v>0</v>
      </c>
      <c r="I1062" s="179">
        <f>SUM('2.CAD NCCF'!I1062,'3.USD NCCF'!I1062,'4.EUR NCCF'!I1062,'5.GBP NCCF'!I1062,'6.Other(Incld) NCCF'!I1062)</f>
        <v>0</v>
      </c>
      <c r="J1062" s="179">
        <f>SUM('2.CAD NCCF'!J1062,'3.USD NCCF'!J1062,'4.EUR NCCF'!J1062,'5.GBP NCCF'!J1062,'6.Other(Incld) NCCF'!J1062)</f>
        <v>0</v>
      </c>
      <c r="K1062" s="180">
        <f>SUM('2.CAD NCCF'!K1062,'3.USD NCCF'!K1062,'4.EUR NCCF'!K1062,'5.GBP NCCF'!K1062,'6.Other(Incld) NCCF'!K1062)</f>
        <v>0</v>
      </c>
      <c r="L1062" s="181">
        <f>SUM('2.CAD NCCF'!L1062,'3.USD NCCF'!L1062,'4.EUR NCCF'!L1062,'5.GBP NCCF'!L1062,'6.Other(Incld) NCCF'!L1062)</f>
        <v>0</v>
      </c>
      <c r="M1062" s="192">
        <f>SUM('2.CAD NCCF'!M1062,'3.USD NCCF'!M1062,'4.EUR NCCF'!M1062,'5.GBP NCCF'!M1062,'6.Other(Incld) NCCF'!M1062)</f>
        <v>0</v>
      </c>
      <c r="N1062" s="182">
        <f>SUM('2.CAD NCCF'!N1062,'3.USD NCCF'!N1062,'4.EUR NCCF'!N1062,'5.GBP NCCF'!N1062,'6.Other(Incld) NCCF'!N1062)</f>
        <v>0</v>
      </c>
      <c r="O1062" s="182">
        <f>SUM('2.CAD NCCF'!O1062,'3.USD NCCF'!O1062,'4.EUR NCCF'!O1062,'5.GBP NCCF'!O1062,'6.Other(Incld) NCCF'!O1062)</f>
        <v>0</v>
      </c>
      <c r="P1062" s="182">
        <f>SUM('2.CAD NCCF'!P1062,'3.USD NCCF'!P1062,'4.EUR NCCF'!P1062,'5.GBP NCCF'!P1062,'6.Other(Incld) NCCF'!P1062)</f>
        <v>0</v>
      </c>
      <c r="Q1062" s="182">
        <f>SUM('2.CAD NCCF'!Q1062,'3.USD NCCF'!Q1062,'4.EUR NCCF'!Q1062,'5.GBP NCCF'!Q1062,'6.Other(Incld) NCCF'!Q1062)</f>
        <v>0</v>
      </c>
      <c r="R1062" s="182">
        <f>SUM('2.CAD NCCF'!R1062,'3.USD NCCF'!R1062,'4.EUR NCCF'!R1062,'5.GBP NCCF'!R1062,'6.Other(Incld) NCCF'!R1062)</f>
        <v>0</v>
      </c>
      <c r="S1062" s="182">
        <f>SUM('2.CAD NCCF'!S1062,'3.USD NCCF'!S1062,'4.EUR NCCF'!S1062,'5.GBP NCCF'!S1062,'6.Other(Incld) NCCF'!S1062)</f>
        <v>0</v>
      </c>
      <c r="T1062" s="178">
        <f>SUM('2.CAD NCCF'!T1062,'3.USD NCCF'!T1062,'4.EUR NCCF'!T1062,'5.GBP NCCF'!T1062,'6.Other(Incld) NCCF'!T1062)</f>
        <v>0</v>
      </c>
      <c r="U1062" s="182">
        <f>SUM('2.CAD NCCF'!U1062,'3.USD NCCF'!U1062,'4.EUR NCCF'!U1062,'5.GBP NCCF'!U1062,'6.Other(Incld) NCCF'!U1062)</f>
        <v>0</v>
      </c>
      <c r="V1062" s="183">
        <f>SUM('2.CAD NCCF'!V1062,'3.USD NCCF'!V1062,'4.EUR NCCF'!V1062,'5.GBP NCCF'!V1062,'6.Other(Incld) NCCF'!V1062)</f>
        <v>0</v>
      </c>
      <c r="W1062" s="46">
        <f>SUM('2.CAD NCCF'!W1062,'3.USD NCCF'!W1062,'4.EUR NCCF'!W1062,'5.GBP NCCF'!W1062,'6.Other(Incld) NCCF'!W1062)</f>
        <v>0</v>
      </c>
      <c r="Y1062"/>
    </row>
    <row r="1063" spans="1:25" s="72" customFormat="1" x14ac:dyDescent="0.2">
      <c r="A1063" s="322"/>
      <c r="B1063" s="25"/>
      <c r="C1063" s="23"/>
      <c r="D1063" s="23"/>
      <c r="E1063" s="24" t="s">
        <v>344</v>
      </c>
      <c r="F1063" s="24"/>
      <c r="G1063" s="69">
        <f t="shared" ref="G1063:W1063" si="241">SUBTOTAL(9,G1064:G1065)</f>
        <v>0</v>
      </c>
      <c r="H1063" s="70">
        <f t="shared" si="241"/>
        <v>0</v>
      </c>
      <c r="I1063" s="66">
        <f t="shared" si="241"/>
        <v>0</v>
      </c>
      <c r="J1063" s="66">
        <f t="shared" si="241"/>
        <v>0</v>
      </c>
      <c r="K1063" s="67">
        <f t="shared" si="241"/>
        <v>0</v>
      </c>
      <c r="L1063" s="34">
        <f t="shared" si="241"/>
        <v>0</v>
      </c>
      <c r="M1063" s="34">
        <f t="shared" si="241"/>
        <v>0</v>
      </c>
      <c r="N1063" s="34">
        <f t="shared" si="241"/>
        <v>0</v>
      </c>
      <c r="O1063" s="34">
        <f t="shared" si="241"/>
        <v>0</v>
      </c>
      <c r="P1063" s="34">
        <f t="shared" si="241"/>
        <v>0</v>
      </c>
      <c r="Q1063" s="34">
        <f t="shared" si="241"/>
        <v>0</v>
      </c>
      <c r="R1063" s="34">
        <f t="shared" si="241"/>
        <v>0</v>
      </c>
      <c r="S1063" s="34">
        <f t="shared" si="241"/>
        <v>0</v>
      </c>
      <c r="T1063" s="34">
        <f t="shared" si="241"/>
        <v>0</v>
      </c>
      <c r="U1063" s="34">
        <f t="shared" si="241"/>
        <v>0</v>
      </c>
      <c r="V1063" s="34">
        <f t="shared" si="241"/>
        <v>0</v>
      </c>
      <c r="W1063" s="33">
        <f t="shared" si="241"/>
        <v>0</v>
      </c>
      <c r="Y1063"/>
    </row>
    <row r="1064" spans="1:25" s="72" customFormat="1" outlineLevel="1" x14ac:dyDescent="0.2">
      <c r="A1064" s="322"/>
      <c r="B1064" s="25"/>
      <c r="C1064" s="23"/>
      <c r="D1064" s="23"/>
      <c r="E1064" s="24"/>
      <c r="F1064" s="176" t="s">
        <v>345</v>
      </c>
      <c r="G1064" s="190">
        <f>SUM('2.CAD NCCF'!G1064,'3.USD NCCF'!G1064,'4.EUR NCCF'!G1064,'5.GBP NCCF'!G1064,'6.Other(Incld) NCCF'!G1064)</f>
        <v>0</v>
      </c>
      <c r="H1064" s="191">
        <f>SUM('2.CAD NCCF'!H1064,'3.USD NCCF'!H1064,'4.EUR NCCF'!H1064,'5.GBP NCCF'!H1064,'6.Other(Incld) NCCF'!H1064)</f>
        <v>0</v>
      </c>
      <c r="I1064" s="179">
        <f>SUM('2.CAD NCCF'!I1064,'3.USD NCCF'!I1064,'4.EUR NCCF'!I1064,'5.GBP NCCF'!I1064,'6.Other(Incld) NCCF'!I1064)</f>
        <v>0</v>
      </c>
      <c r="J1064" s="179">
        <f>SUM('2.CAD NCCF'!J1064,'3.USD NCCF'!J1064,'4.EUR NCCF'!J1064,'5.GBP NCCF'!J1064,'6.Other(Incld) NCCF'!J1064)</f>
        <v>0</v>
      </c>
      <c r="K1064" s="180">
        <f>SUM('2.CAD NCCF'!K1064,'3.USD NCCF'!K1064,'4.EUR NCCF'!K1064,'5.GBP NCCF'!K1064,'6.Other(Incld) NCCF'!K1064)</f>
        <v>0</v>
      </c>
      <c r="L1064" s="181">
        <f>SUM('2.CAD NCCF'!L1064,'3.USD NCCF'!L1064,'4.EUR NCCF'!L1064,'5.GBP NCCF'!L1064,'6.Other(Incld) NCCF'!L1064)</f>
        <v>0</v>
      </c>
      <c r="M1064" s="192">
        <f>SUM('2.CAD NCCF'!M1064,'3.USD NCCF'!M1064,'4.EUR NCCF'!M1064,'5.GBP NCCF'!M1064,'6.Other(Incld) NCCF'!M1064)</f>
        <v>0</v>
      </c>
      <c r="N1064" s="182">
        <f>SUM('2.CAD NCCF'!N1064,'3.USD NCCF'!N1064,'4.EUR NCCF'!N1064,'5.GBP NCCF'!N1064,'6.Other(Incld) NCCF'!N1064)</f>
        <v>0</v>
      </c>
      <c r="O1064" s="182">
        <f>SUM('2.CAD NCCF'!O1064,'3.USD NCCF'!O1064,'4.EUR NCCF'!O1064,'5.GBP NCCF'!O1064,'6.Other(Incld) NCCF'!O1064)</f>
        <v>0</v>
      </c>
      <c r="P1064" s="182">
        <f>SUM('2.CAD NCCF'!P1064,'3.USD NCCF'!P1064,'4.EUR NCCF'!P1064,'5.GBP NCCF'!P1064,'6.Other(Incld) NCCF'!P1064)</f>
        <v>0</v>
      </c>
      <c r="Q1064" s="182">
        <f>SUM('2.CAD NCCF'!Q1064,'3.USD NCCF'!Q1064,'4.EUR NCCF'!Q1064,'5.GBP NCCF'!Q1064,'6.Other(Incld) NCCF'!Q1064)</f>
        <v>0</v>
      </c>
      <c r="R1064" s="182">
        <f>SUM('2.CAD NCCF'!R1064,'3.USD NCCF'!R1064,'4.EUR NCCF'!R1064,'5.GBP NCCF'!R1064,'6.Other(Incld) NCCF'!R1064)</f>
        <v>0</v>
      </c>
      <c r="S1064" s="182">
        <f>SUM('2.CAD NCCF'!S1064,'3.USD NCCF'!S1064,'4.EUR NCCF'!S1064,'5.GBP NCCF'!S1064,'6.Other(Incld) NCCF'!S1064)</f>
        <v>0</v>
      </c>
      <c r="T1064" s="178">
        <f>SUM('2.CAD NCCF'!T1064,'3.USD NCCF'!T1064,'4.EUR NCCF'!T1064,'5.GBP NCCF'!T1064,'6.Other(Incld) NCCF'!T1064)</f>
        <v>0</v>
      </c>
      <c r="U1064" s="182">
        <f>SUM('2.CAD NCCF'!U1064,'3.USD NCCF'!U1064,'4.EUR NCCF'!U1064,'5.GBP NCCF'!U1064,'6.Other(Incld) NCCF'!U1064)</f>
        <v>0</v>
      </c>
      <c r="V1064" s="183">
        <f>SUM('2.CAD NCCF'!V1064,'3.USD NCCF'!V1064,'4.EUR NCCF'!V1064,'5.GBP NCCF'!V1064,'6.Other(Incld) NCCF'!V1064)</f>
        <v>0</v>
      </c>
      <c r="W1064" s="46">
        <f>SUM('2.CAD NCCF'!W1064,'3.USD NCCF'!W1064,'4.EUR NCCF'!W1064,'5.GBP NCCF'!W1064,'6.Other(Incld) NCCF'!W1064)</f>
        <v>0</v>
      </c>
      <c r="Y1064"/>
    </row>
    <row r="1065" spans="1:25" s="72" customFormat="1" outlineLevel="1" x14ac:dyDescent="0.2">
      <c r="A1065" s="322"/>
      <c r="B1065" s="25"/>
      <c r="C1065" s="23"/>
      <c r="D1065" s="23"/>
      <c r="E1065" s="24"/>
      <c r="F1065" s="176" t="s">
        <v>346</v>
      </c>
      <c r="G1065" s="190">
        <f>SUM('2.CAD NCCF'!G1065,'3.USD NCCF'!G1065,'4.EUR NCCF'!G1065,'5.GBP NCCF'!G1065,'6.Other(Incld) NCCF'!G1065)</f>
        <v>0</v>
      </c>
      <c r="H1065" s="191">
        <f>SUM('2.CAD NCCF'!H1065,'3.USD NCCF'!H1065,'4.EUR NCCF'!H1065,'5.GBP NCCF'!H1065,'6.Other(Incld) NCCF'!H1065)</f>
        <v>0</v>
      </c>
      <c r="I1065" s="179">
        <f>SUM('2.CAD NCCF'!I1065,'3.USD NCCF'!I1065,'4.EUR NCCF'!I1065,'5.GBP NCCF'!I1065,'6.Other(Incld) NCCF'!I1065)</f>
        <v>0</v>
      </c>
      <c r="J1065" s="179">
        <f>SUM('2.CAD NCCF'!J1065,'3.USD NCCF'!J1065,'4.EUR NCCF'!J1065,'5.GBP NCCF'!J1065,'6.Other(Incld) NCCF'!J1065)</f>
        <v>0</v>
      </c>
      <c r="K1065" s="180">
        <f>SUM('2.CAD NCCF'!K1065,'3.USD NCCF'!K1065,'4.EUR NCCF'!K1065,'5.GBP NCCF'!K1065,'6.Other(Incld) NCCF'!K1065)</f>
        <v>0</v>
      </c>
      <c r="L1065" s="181">
        <f>SUM('2.CAD NCCF'!L1065,'3.USD NCCF'!L1065,'4.EUR NCCF'!L1065,'5.GBP NCCF'!L1065,'6.Other(Incld) NCCF'!L1065)</f>
        <v>0</v>
      </c>
      <c r="M1065" s="192">
        <f>SUM('2.CAD NCCF'!M1065,'3.USD NCCF'!M1065,'4.EUR NCCF'!M1065,'5.GBP NCCF'!M1065,'6.Other(Incld) NCCF'!M1065)</f>
        <v>0</v>
      </c>
      <c r="N1065" s="182">
        <f>SUM('2.CAD NCCF'!N1065,'3.USD NCCF'!N1065,'4.EUR NCCF'!N1065,'5.GBP NCCF'!N1065,'6.Other(Incld) NCCF'!N1065)</f>
        <v>0</v>
      </c>
      <c r="O1065" s="182">
        <f>SUM('2.CAD NCCF'!O1065,'3.USD NCCF'!O1065,'4.EUR NCCF'!O1065,'5.GBP NCCF'!O1065,'6.Other(Incld) NCCF'!O1065)</f>
        <v>0</v>
      </c>
      <c r="P1065" s="182">
        <f>SUM('2.CAD NCCF'!P1065,'3.USD NCCF'!P1065,'4.EUR NCCF'!P1065,'5.GBP NCCF'!P1065,'6.Other(Incld) NCCF'!P1065)</f>
        <v>0</v>
      </c>
      <c r="Q1065" s="182">
        <f>SUM('2.CAD NCCF'!Q1065,'3.USD NCCF'!Q1065,'4.EUR NCCF'!Q1065,'5.GBP NCCF'!Q1065,'6.Other(Incld) NCCF'!Q1065)</f>
        <v>0</v>
      </c>
      <c r="R1065" s="182">
        <f>SUM('2.CAD NCCF'!R1065,'3.USD NCCF'!R1065,'4.EUR NCCF'!R1065,'5.GBP NCCF'!R1065,'6.Other(Incld) NCCF'!R1065)</f>
        <v>0</v>
      </c>
      <c r="S1065" s="182">
        <f>SUM('2.CAD NCCF'!S1065,'3.USD NCCF'!S1065,'4.EUR NCCF'!S1065,'5.GBP NCCF'!S1065,'6.Other(Incld) NCCF'!S1065)</f>
        <v>0</v>
      </c>
      <c r="T1065" s="178">
        <f>SUM('2.CAD NCCF'!T1065,'3.USD NCCF'!T1065,'4.EUR NCCF'!T1065,'5.GBP NCCF'!T1065,'6.Other(Incld) NCCF'!T1065)</f>
        <v>0</v>
      </c>
      <c r="U1065" s="182">
        <f>SUM('2.CAD NCCF'!U1065,'3.USD NCCF'!U1065,'4.EUR NCCF'!U1065,'5.GBP NCCF'!U1065,'6.Other(Incld) NCCF'!U1065)</f>
        <v>0</v>
      </c>
      <c r="V1065" s="183">
        <f>SUM('2.CAD NCCF'!V1065,'3.USD NCCF'!V1065,'4.EUR NCCF'!V1065,'5.GBP NCCF'!V1065,'6.Other(Incld) NCCF'!V1065)</f>
        <v>0</v>
      </c>
      <c r="W1065" s="46">
        <f>SUM('2.CAD NCCF'!W1065,'3.USD NCCF'!W1065,'4.EUR NCCF'!W1065,'5.GBP NCCF'!W1065,'6.Other(Incld) NCCF'!W1065)</f>
        <v>0</v>
      </c>
      <c r="Y1065"/>
    </row>
    <row r="1066" spans="1:25" s="72" customFormat="1" x14ac:dyDescent="0.2">
      <c r="A1066" s="322"/>
      <c r="B1066" s="25"/>
      <c r="C1066" s="23"/>
      <c r="D1066" s="23" t="s">
        <v>63</v>
      </c>
      <c r="E1066" s="24"/>
      <c r="F1066" s="24"/>
      <c r="G1066" s="69">
        <f t="shared" ref="G1066:W1066" si="242">SUBTOTAL(9,G1067:G1069)</f>
        <v>0</v>
      </c>
      <c r="H1066" s="70">
        <f t="shared" si="242"/>
        <v>0</v>
      </c>
      <c r="I1066" s="66">
        <f t="shared" si="242"/>
        <v>0</v>
      </c>
      <c r="J1066" s="66">
        <f t="shared" si="242"/>
        <v>0</v>
      </c>
      <c r="K1066" s="67">
        <f t="shared" si="242"/>
        <v>0</v>
      </c>
      <c r="L1066" s="34">
        <f t="shared" si="242"/>
        <v>0</v>
      </c>
      <c r="M1066" s="34">
        <f t="shared" si="242"/>
        <v>0</v>
      </c>
      <c r="N1066" s="34">
        <f t="shared" si="242"/>
        <v>0</v>
      </c>
      <c r="O1066" s="34">
        <f t="shared" si="242"/>
        <v>0</v>
      </c>
      <c r="P1066" s="34">
        <f t="shared" si="242"/>
        <v>0</v>
      </c>
      <c r="Q1066" s="34">
        <f t="shared" si="242"/>
        <v>0</v>
      </c>
      <c r="R1066" s="34">
        <f t="shared" si="242"/>
        <v>0</v>
      </c>
      <c r="S1066" s="34">
        <f t="shared" si="242"/>
        <v>0</v>
      </c>
      <c r="T1066" s="34">
        <f t="shared" si="242"/>
        <v>0</v>
      </c>
      <c r="U1066" s="34">
        <f t="shared" si="242"/>
        <v>0</v>
      </c>
      <c r="V1066" s="34">
        <f t="shared" si="242"/>
        <v>0</v>
      </c>
      <c r="W1066" s="33">
        <f t="shared" si="242"/>
        <v>0</v>
      </c>
      <c r="Y1066"/>
    </row>
    <row r="1067" spans="1:25" s="72" customFormat="1" outlineLevel="1" x14ac:dyDescent="0.2">
      <c r="A1067" s="322"/>
      <c r="B1067" s="25"/>
      <c r="C1067" s="23"/>
      <c r="D1067" s="23"/>
      <c r="E1067" s="24"/>
      <c r="F1067" s="176" t="s">
        <v>190</v>
      </c>
      <c r="G1067" s="190">
        <f>SUM('2.CAD NCCF'!G1067,'3.USD NCCF'!G1067,'4.EUR NCCF'!G1067,'5.GBP NCCF'!G1067,'6.Other(Incld) NCCF'!G1067)</f>
        <v>0</v>
      </c>
      <c r="H1067" s="191">
        <f>SUM('2.CAD NCCF'!H1067,'3.USD NCCF'!H1067,'4.EUR NCCF'!H1067,'5.GBP NCCF'!H1067,'6.Other(Incld) NCCF'!H1067)</f>
        <v>0</v>
      </c>
      <c r="I1067" s="179">
        <f>SUM('2.CAD NCCF'!I1067,'3.USD NCCF'!I1067,'4.EUR NCCF'!I1067,'5.GBP NCCF'!I1067,'6.Other(Incld) NCCF'!I1067)</f>
        <v>0</v>
      </c>
      <c r="J1067" s="179">
        <f>SUM('2.CAD NCCF'!J1067,'3.USD NCCF'!J1067,'4.EUR NCCF'!J1067,'5.GBP NCCF'!J1067,'6.Other(Incld) NCCF'!J1067)</f>
        <v>0</v>
      </c>
      <c r="K1067" s="197">
        <f>SUM('2.CAD NCCF'!K1067,'3.USD NCCF'!K1067,'4.EUR NCCF'!K1067,'5.GBP NCCF'!K1067,'6.Other(Incld) NCCF'!K1067)</f>
        <v>0</v>
      </c>
      <c r="L1067" s="178">
        <f>SUM('2.CAD NCCF'!L1067,'3.USD NCCF'!L1067,'4.EUR NCCF'!L1067,'5.GBP NCCF'!L1067,'6.Other(Incld) NCCF'!L1067)</f>
        <v>0</v>
      </c>
      <c r="M1067" s="192">
        <f>SUM('2.CAD NCCF'!M1067,'3.USD NCCF'!M1067,'4.EUR NCCF'!M1067,'5.GBP NCCF'!M1067,'6.Other(Incld) NCCF'!M1067)</f>
        <v>0</v>
      </c>
      <c r="N1067" s="182">
        <f>SUM('2.CAD NCCF'!N1067,'3.USD NCCF'!N1067,'4.EUR NCCF'!N1067,'5.GBP NCCF'!N1067,'6.Other(Incld) NCCF'!N1067)</f>
        <v>0</v>
      </c>
      <c r="O1067" s="182">
        <f>SUM('2.CAD NCCF'!O1067,'3.USD NCCF'!O1067,'4.EUR NCCF'!O1067,'5.GBP NCCF'!O1067,'6.Other(Incld) NCCF'!O1067)</f>
        <v>0</v>
      </c>
      <c r="P1067" s="182">
        <f>SUM('2.CAD NCCF'!P1067,'3.USD NCCF'!P1067,'4.EUR NCCF'!P1067,'5.GBP NCCF'!P1067,'6.Other(Incld) NCCF'!P1067)</f>
        <v>0</v>
      </c>
      <c r="Q1067" s="182">
        <f>SUM('2.CAD NCCF'!Q1067,'3.USD NCCF'!Q1067,'4.EUR NCCF'!Q1067,'5.GBP NCCF'!Q1067,'6.Other(Incld) NCCF'!Q1067)</f>
        <v>0</v>
      </c>
      <c r="R1067" s="182">
        <f>SUM('2.CAD NCCF'!R1067,'3.USD NCCF'!R1067,'4.EUR NCCF'!R1067,'5.GBP NCCF'!R1067,'6.Other(Incld) NCCF'!R1067)</f>
        <v>0</v>
      </c>
      <c r="S1067" s="182">
        <f>SUM('2.CAD NCCF'!S1067,'3.USD NCCF'!S1067,'4.EUR NCCF'!S1067,'5.GBP NCCF'!S1067,'6.Other(Incld) NCCF'!S1067)</f>
        <v>0</v>
      </c>
      <c r="T1067" s="178">
        <f>SUM('2.CAD NCCF'!T1067,'3.USD NCCF'!T1067,'4.EUR NCCF'!T1067,'5.GBP NCCF'!T1067,'6.Other(Incld) NCCF'!T1067)</f>
        <v>0</v>
      </c>
      <c r="U1067" s="182">
        <f>SUM('2.CAD NCCF'!U1067,'3.USD NCCF'!U1067,'4.EUR NCCF'!U1067,'5.GBP NCCF'!U1067,'6.Other(Incld) NCCF'!U1067)</f>
        <v>0</v>
      </c>
      <c r="V1067" s="183">
        <f>SUM('2.CAD NCCF'!V1067,'3.USD NCCF'!V1067,'4.EUR NCCF'!V1067,'5.GBP NCCF'!V1067,'6.Other(Incld) NCCF'!V1067)</f>
        <v>0</v>
      </c>
      <c r="W1067" s="46">
        <f>SUM('2.CAD NCCF'!W1067,'3.USD NCCF'!W1067,'4.EUR NCCF'!W1067,'5.GBP NCCF'!W1067,'6.Other(Incld) NCCF'!W1067)</f>
        <v>0</v>
      </c>
      <c r="Y1067"/>
    </row>
    <row r="1068" spans="1:25" s="72" customFormat="1" outlineLevel="1" x14ac:dyDescent="0.2">
      <c r="A1068" s="322"/>
      <c r="B1068" s="25"/>
      <c r="C1068" s="23"/>
      <c r="D1068" s="23"/>
      <c r="E1068" s="24"/>
      <c r="F1068" s="176" t="s">
        <v>191</v>
      </c>
      <c r="G1068" s="190">
        <f>SUM('2.CAD NCCF'!G1068,'3.USD NCCF'!G1068,'4.EUR NCCF'!G1068,'5.GBP NCCF'!G1068,'6.Other(Incld) NCCF'!G1068)</f>
        <v>0</v>
      </c>
      <c r="H1068" s="191">
        <f>SUM('2.CAD NCCF'!H1068,'3.USD NCCF'!H1068,'4.EUR NCCF'!H1068,'5.GBP NCCF'!H1068,'6.Other(Incld) NCCF'!H1068)</f>
        <v>0</v>
      </c>
      <c r="I1068" s="179">
        <f>SUM('2.CAD NCCF'!I1068,'3.USD NCCF'!I1068,'4.EUR NCCF'!I1068,'5.GBP NCCF'!I1068,'6.Other(Incld) NCCF'!I1068)</f>
        <v>0</v>
      </c>
      <c r="J1068" s="179">
        <f>SUM('2.CAD NCCF'!J1068,'3.USD NCCF'!J1068,'4.EUR NCCF'!J1068,'5.GBP NCCF'!J1068,'6.Other(Incld) NCCF'!J1068)</f>
        <v>0</v>
      </c>
      <c r="K1068" s="197">
        <f>SUM('2.CAD NCCF'!K1068,'3.USD NCCF'!K1068,'4.EUR NCCF'!K1068,'5.GBP NCCF'!K1068,'6.Other(Incld) NCCF'!K1068)</f>
        <v>0</v>
      </c>
      <c r="L1068" s="178">
        <f>SUM('2.CAD NCCF'!L1068,'3.USD NCCF'!L1068,'4.EUR NCCF'!L1068,'5.GBP NCCF'!L1068,'6.Other(Incld) NCCF'!L1068)</f>
        <v>0</v>
      </c>
      <c r="M1068" s="192">
        <f>SUM('2.CAD NCCF'!M1068,'3.USD NCCF'!M1068,'4.EUR NCCF'!M1068,'5.GBP NCCF'!M1068,'6.Other(Incld) NCCF'!M1068)</f>
        <v>0</v>
      </c>
      <c r="N1068" s="182">
        <f>SUM('2.CAD NCCF'!N1068,'3.USD NCCF'!N1068,'4.EUR NCCF'!N1068,'5.GBP NCCF'!N1068,'6.Other(Incld) NCCF'!N1068)</f>
        <v>0</v>
      </c>
      <c r="O1068" s="182">
        <f>SUM('2.CAD NCCF'!O1068,'3.USD NCCF'!O1068,'4.EUR NCCF'!O1068,'5.GBP NCCF'!O1068,'6.Other(Incld) NCCF'!O1068)</f>
        <v>0</v>
      </c>
      <c r="P1068" s="182">
        <f>SUM('2.CAD NCCF'!P1068,'3.USD NCCF'!P1068,'4.EUR NCCF'!P1068,'5.GBP NCCF'!P1068,'6.Other(Incld) NCCF'!P1068)</f>
        <v>0</v>
      </c>
      <c r="Q1068" s="182">
        <f>SUM('2.CAD NCCF'!Q1068,'3.USD NCCF'!Q1068,'4.EUR NCCF'!Q1068,'5.GBP NCCF'!Q1068,'6.Other(Incld) NCCF'!Q1068)</f>
        <v>0</v>
      </c>
      <c r="R1068" s="182">
        <f>SUM('2.CAD NCCF'!R1068,'3.USD NCCF'!R1068,'4.EUR NCCF'!R1068,'5.GBP NCCF'!R1068,'6.Other(Incld) NCCF'!R1068)</f>
        <v>0</v>
      </c>
      <c r="S1068" s="182">
        <f>SUM('2.CAD NCCF'!S1068,'3.USD NCCF'!S1068,'4.EUR NCCF'!S1068,'5.GBP NCCF'!S1068,'6.Other(Incld) NCCF'!S1068)</f>
        <v>0</v>
      </c>
      <c r="T1068" s="201">
        <f>SUM('2.CAD NCCF'!T1068,'3.USD NCCF'!T1068,'4.EUR NCCF'!T1068,'5.GBP NCCF'!T1068,'6.Other(Incld) NCCF'!T1068)</f>
        <v>0</v>
      </c>
      <c r="U1068" s="182">
        <f>SUM('2.CAD NCCF'!U1068,'3.USD NCCF'!U1068,'4.EUR NCCF'!U1068,'5.GBP NCCF'!U1068,'6.Other(Incld) NCCF'!U1068)</f>
        <v>0</v>
      </c>
      <c r="V1068" s="183">
        <f>SUM('2.CAD NCCF'!V1068,'3.USD NCCF'!V1068,'4.EUR NCCF'!V1068,'5.GBP NCCF'!V1068,'6.Other(Incld) NCCF'!V1068)</f>
        <v>0</v>
      </c>
      <c r="W1068" s="46">
        <f>SUM('2.CAD NCCF'!W1068,'3.USD NCCF'!W1068,'4.EUR NCCF'!W1068,'5.GBP NCCF'!W1068,'6.Other(Incld) NCCF'!W1068)</f>
        <v>0</v>
      </c>
      <c r="Y1068"/>
    </row>
    <row r="1069" spans="1:25" s="72" customFormat="1" outlineLevel="1" x14ac:dyDescent="0.2">
      <c r="A1069" s="322"/>
      <c r="B1069" s="25"/>
      <c r="C1069" s="23"/>
      <c r="D1069" s="23"/>
      <c r="E1069" s="24"/>
      <c r="F1069" s="176" t="s">
        <v>189</v>
      </c>
      <c r="G1069" s="190">
        <f>SUM('2.CAD NCCF'!G1069,'3.USD NCCF'!G1069,'4.EUR NCCF'!G1069,'5.GBP NCCF'!G1069,'6.Other(Incld) NCCF'!G1069)</f>
        <v>0</v>
      </c>
      <c r="H1069" s="191">
        <f>SUM('2.CAD NCCF'!H1069,'3.USD NCCF'!H1069,'4.EUR NCCF'!H1069,'5.GBP NCCF'!H1069,'6.Other(Incld) NCCF'!H1069)</f>
        <v>0</v>
      </c>
      <c r="I1069" s="179">
        <f>SUM('2.CAD NCCF'!I1069,'3.USD NCCF'!I1069,'4.EUR NCCF'!I1069,'5.GBP NCCF'!I1069,'6.Other(Incld) NCCF'!I1069)</f>
        <v>0</v>
      </c>
      <c r="J1069" s="179">
        <f>SUM('2.CAD NCCF'!J1069,'3.USD NCCF'!J1069,'4.EUR NCCF'!J1069,'5.GBP NCCF'!J1069,'6.Other(Incld) NCCF'!J1069)</f>
        <v>0</v>
      </c>
      <c r="K1069" s="197">
        <f>SUM('2.CAD NCCF'!K1069,'3.USD NCCF'!K1069,'4.EUR NCCF'!K1069,'5.GBP NCCF'!K1069,'6.Other(Incld) NCCF'!K1069)</f>
        <v>0</v>
      </c>
      <c r="L1069" s="178">
        <f>SUM('2.CAD NCCF'!L1069,'3.USD NCCF'!L1069,'4.EUR NCCF'!L1069,'5.GBP NCCF'!L1069,'6.Other(Incld) NCCF'!L1069)</f>
        <v>0</v>
      </c>
      <c r="M1069" s="192">
        <f>SUM('2.CAD NCCF'!M1069,'3.USD NCCF'!M1069,'4.EUR NCCF'!M1069,'5.GBP NCCF'!M1069,'6.Other(Incld) NCCF'!M1069)</f>
        <v>0</v>
      </c>
      <c r="N1069" s="182">
        <f>SUM('2.CAD NCCF'!N1069,'3.USD NCCF'!N1069,'4.EUR NCCF'!N1069,'5.GBP NCCF'!N1069,'6.Other(Incld) NCCF'!N1069)</f>
        <v>0</v>
      </c>
      <c r="O1069" s="182">
        <f>SUM('2.CAD NCCF'!O1069,'3.USD NCCF'!O1069,'4.EUR NCCF'!O1069,'5.GBP NCCF'!O1069,'6.Other(Incld) NCCF'!O1069)</f>
        <v>0</v>
      </c>
      <c r="P1069" s="182">
        <f>SUM('2.CAD NCCF'!P1069,'3.USD NCCF'!P1069,'4.EUR NCCF'!P1069,'5.GBP NCCF'!P1069,'6.Other(Incld) NCCF'!P1069)</f>
        <v>0</v>
      </c>
      <c r="Q1069" s="182">
        <f>SUM('2.CAD NCCF'!Q1069,'3.USD NCCF'!Q1069,'4.EUR NCCF'!Q1069,'5.GBP NCCF'!Q1069,'6.Other(Incld) NCCF'!Q1069)</f>
        <v>0</v>
      </c>
      <c r="R1069" s="182">
        <f>SUM('2.CAD NCCF'!R1069,'3.USD NCCF'!R1069,'4.EUR NCCF'!R1069,'5.GBP NCCF'!R1069,'6.Other(Incld) NCCF'!R1069)</f>
        <v>0</v>
      </c>
      <c r="S1069" s="182">
        <f>SUM('2.CAD NCCF'!S1069,'3.USD NCCF'!S1069,'4.EUR NCCF'!S1069,'5.GBP NCCF'!S1069,'6.Other(Incld) NCCF'!S1069)</f>
        <v>0</v>
      </c>
      <c r="T1069" s="182">
        <f>SUM('2.CAD NCCF'!T1069,'3.USD NCCF'!T1069,'4.EUR NCCF'!T1069,'5.GBP NCCF'!T1069,'6.Other(Incld) NCCF'!T1069)</f>
        <v>0</v>
      </c>
      <c r="U1069" s="178">
        <f>SUM('2.CAD NCCF'!U1069,'3.USD NCCF'!U1069,'4.EUR NCCF'!U1069,'5.GBP NCCF'!U1069,'6.Other(Incld) NCCF'!U1069)</f>
        <v>0</v>
      </c>
      <c r="V1069" s="183">
        <f>SUM('2.CAD NCCF'!V1069,'3.USD NCCF'!V1069,'4.EUR NCCF'!V1069,'5.GBP NCCF'!V1069,'6.Other(Incld) NCCF'!V1069)</f>
        <v>0</v>
      </c>
      <c r="W1069" s="46">
        <f>SUM('2.CAD NCCF'!W1069,'3.USD NCCF'!W1069,'4.EUR NCCF'!W1069,'5.GBP NCCF'!W1069,'6.Other(Incld) NCCF'!W1069)</f>
        <v>0</v>
      </c>
      <c r="Y1069"/>
    </row>
    <row r="1070" spans="1:25" s="72" customFormat="1" x14ac:dyDescent="0.2">
      <c r="A1070" s="322"/>
      <c r="B1070" s="25"/>
      <c r="C1070" s="64"/>
      <c r="D1070" s="23" t="s">
        <v>192</v>
      </c>
      <c r="E1070" s="24"/>
      <c r="F1070" s="24"/>
      <c r="G1070" s="69">
        <f t="shared" ref="G1070:W1070" si="243">SUBTOTAL(9,G1071:G1072)</f>
        <v>0</v>
      </c>
      <c r="H1070" s="70">
        <f t="shared" si="243"/>
        <v>0</v>
      </c>
      <c r="I1070" s="66">
        <f t="shared" si="243"/>
        <v>0</v>
      </c>
      <c r="J1070" s="66">
        <f t="shared" si="243"/>
        <v>0</v>
      </c>
      <c r="K1070" s="67">
        <f t="shared" si="243"/>
        <v>0</v>
      </c>
      <c r="L1070" s="34">
        <f t="shared" si="243"/>
        <v>0</v>
      </c>
      <c r="M1070" s="34">
        <f t="shared" si="243"/>
        <v>0</v>
      </c>
      <c r="N1070" s="34">
        <f t="shared" si="243"/>
        <v>0</v>
      </c>
      <c r="O1070" s="34">
        <f t="shared" si="243"/>
        <v>0</v>
      </c>
      <c r="P1070" s="34">
        <f t="shared" si="243"/>
        <v>0</v>
      </c>
      <c r="Q1070" s="34">
        <f t="shared" si="243"/>
        <v>0</v>
      </c>
      <c r="R1070" s="34">
        <f t="shared" si="243"/>
        <v>0</v>
      </c>
      <c r="S1070" s="34">
        <f t="shared" si="243"/>
        <v>0</v>
      </c>
      <c r="T1070" s="34">
        <f t="shared" si="243"/>
        <v>0</v>
      </c>
      <c r="U1070" s="34">
        <f t="shared" si="243"/>
        <v>0</v>
      </c>
      <c r="V1070" s="34">
        <f t="shared" si="243"/>
        <v>0</v>
      </c>
      <c r="W1070" s="33">
        <f t="shared" si="243"/>
        <v>0</v>
      </c>
      <c r="Y1070"/>
    </row>
    <row r="1071" spans="1:25" s="72" customFormat="1" outlineLevel="1" x14ac:dyDescent="0.2">
      <c r="A1071" s="322"/>
      <c r="B1071" s="25"/>
      <c r="C1071" s="23"/>
      <c r="D1071" s="23"/>
      <c r="E1071" s="24"/>
      <c r="F1071" s="176" t="s">
        <v>193</v>
      </c>
      <c r="G1071" s="190">
        <f>SUM('2.CAD NCCF'!G1071,'3.USD NCCF'!G1071,'4.EUR NCCF'!G1071,'5.GBP NCCF'!G1071,'6.Other(Incld) NCCF'!G1071)</f>
        <v>0</v>
      </c>
      <c r="H1071" s="191">
        <f>SUM('2.CAD NCCF'!H1071,'3.USD NCCF'!H1071,'4.EUR NCCF'!H1071,'5.GBP NCCF'!H1071,'6.Other(Incld) NCCF'!H1071)</f>
        <v>0</v>
      </c>
      <c r="I1071" s="179">
        <f>SUM('2.CAD NCCF'!I1071,'3.USD NCCF'!I1071,'4.EUR NCCF'!I1071,'5.GBP NCCF'!I1071,'6.Other(Incld) NCCF'!I1071)</f>
        <v>0</v>
      </c>
      <c r="J1071" s="179">
        <f>SUM('2.CAD NCCF'!J1071,'3.USD NCCF'!J1071,'4.EUR NCCF'!J1071,'5.GBP NCCF'!J1071,'6.Other(Incld) NCCF'!J1071)</f>
        <v>0</v>
      </c>
      <c r="K1071" s="197">
        <f>SUM('2.CAD NCCF'!K1071,'3.USD NCCF'!K1071,'4.EUR NCCF'!K1071,'5.GBP NCCF'!K1071,'6.Other(Incld) NCCF'!K1071)</f>
        <v>0</v>
      </c>
      <c r="L1071" s="178">
        <f>SUM('2.CAD NCCF'!L1071,'3.USD NCCF'!L1071,'4.EUR NCCF'!L1071,'5.GBP NCCF'!L1071,'6.Other(Incld) NCCF'!L1071)</f>
        <v>0</v>
      </c>
      <c r="M1071" s="192">
        <f>SUM('2.CAD NCCF'!M1071,'3.USD NCCF'!M1071,'4.EUR NCCF'!M1071,'5.GBP NCCF'!M1071,'6.Other(Incld) NCCF'!M1071)</f>
        <v>0</v>
      </c>
      <c r="N1071" s="182">
        <f>SUM('2.CAD NCCF'!N1071,'3.USD NCCF'!N1071,'4.EUR NCCF'!N1071,'5.GBP NCCF'!N1071,'6.Other(Incld) NCCF'!N1071)</f>
        <v>0</v>
      </c>
      <c r="O1071" s="182">
        <f>SUM('2.CAD NCCF'!O1071,'3.USD NCCF'!O1071,'4.EUR NCCF'!O1071,'5.GBP NCCF'!O1071,'6.Other(Incld) NCCF'!O1071)</f>
        <v>0</v>
      </c>
      <c r="P1071" s="182">
        <f>SUM('2.CAD NCCF'!P1071,'3.USD NCCF'!P1071,'4.EUR NCCF'!P1071,'5.GBP NCCF'!P1071,'6.Other(Incld) NCCF'!P1071)</f>
        <v>0</v>
      </c>
      <c r="Q1071" s="182">
        <f>SUM('2.CAD NCCF'!Q1071,'3.USD NCCF'!Q1071,'4.EUR NCCF'!Q1071,'5.GBP NCCF'!Q1071,'6.Other(Incld) NCCF'!Q1071)</f>
        <v>0</v>
      </c>
      <c r="R1071" s="182">
        <f>SUM('2.CAD NCCF'!R1071,'3.USD NCCF'!R1071,'4.EUR NCCF'!R1071,'5.GBP NCCF'!R1071,'6.Other(Incld) NCCF'!R1071)</f>
        <v>0</v>
      </c>
      <c r="S1071" s="182">
        <f>SUM('2.CAD NCCF'!S1071,'3.USD NCCF'!S1071,'4.EUR NCCF'!S1071,'5.GBP NCCF'!S1071,'6.Other(Incld) NCCF'!S1071)</f>
        <v>0</v>
      </c>
      <c r="T1071" s="182">
        <f>SUM('2.CAD NCCF'!T1071,'3.USD NCCF'!T1071,'4.EUR NCCF'!T1071,'5.GBP NCCF'!T1071,'6.Other(Incld) NCCF'!T1071)</f>
        <v>0</v>
      </c>
      <c r="U1071" s="178">
        <f>SUM('2.CAD NCCF'!U1071,'3.USD NCCF'!U1071,'4.EUR NCCF'!U1071,'5.GBP NCCF'!U1071,'6.Other(Incld) NCCF'!U1071)</f>
        <v>0</v>
      </c>
      <c r="V1071" s="183">
        <f>SUM('2.CAD NCCF'!V1071,'3.USD NCCF'!V1071,'4.EUR NCCF'!V1071,'5.GBP NCCF'!V1071,'6.Other(Incld) NCCF'!V1071)</f>
        <v>0</v>
      </c>
      <c r="W1071" s="46">
        <f>SUM('2.CAD NCCF'!W1071,'3.USD NCCF'!W1071,'4.EUR NCCF'!W1071,'5.GBP NCCF'!W1071,'6.Other(Incld) NCCF'!W1071)</f>
        <v>0</v>
      </c>
      <c r="Y1071"/>
    </row>
    <row r="1072" spans="1:25" s="72" customFormat="1" outlineLevel="1" x14ac:dyDescent="0.2">
      <c r="A1072" s="322"/>
      <c r="B1072" s="25"/>
      <c r="C1072" s="23"/>
      <c r="D1072" s="23"/>
      <c r="E1072" s="24"/>
      <c r="F1072" s="176" t="s">
        <v>194</v>
      </c>
      <c r="G1072" s="190">
        <f>SUM('2.CAD NCCF'!G1072,'3.USD NCCF'!G1072,'4.EUR NCCF'!G1072,'5.GBP NCCF'!G1072,'6.Other(Incld) NCCF'!G1072)</f>
        <v>0</v>
      </c>
      <c r="H1072" s="191">
        <f>SUM('2.CAD NCCF'!H1072,'3.USD NCCF'!H1072,'4.EUR NCCF'!H1072,'5.GBP NCCF'!H1072,'6.Other(Incld) NCCF'!H1072)</f>
        <v>0</v>
      </c>
      <c r="I1072" s="179">
        <f>SUM('2.CAD NCCF'!I1072,'3.USD NCCF'!I1072,'4.EUR NCCF'!I1072,'5.GBP NCCF'!I1072,'6.Other(Incld) NCCF'!I1072)</f>
        <v>0</v>
      </c>
      <c r="J1072" s="179">
        <f>SUM('2.CAD NCCF'!J1072,'3.USD NCCF'!J1072,'4.EUR NCCF'!J1072,'5.GBP NCCF'!J1072,'6.Other(Incld) NCCF'!J1072)</f>
        <v>0</v>
      </c>
      <c r="K1072" s="197">
        <f>SUM('2.CAD NCCF'!K1072,'3.USD NCCF'!K1072,'4.EUR NCCF'!K1072,'5.GBP NCCF'!K1072,'6.Other(Incld) NCCF'!K1072)</f>
        <v>0</v>
      </c>
      <c r="L1072" s="178">
        <f>SUM('2.CAD NCCF'!L1072,'3.USD NCCF'!L1072,'4.EUR NCCF'!L1072,'5.GBP NCCF'!L1072,'6.Other(Incld) NCCF'!L1072)</f>
        <v>0</v>
      </c>
      <c r="M1072" s="192">
        <f>SUM('2.CAD NCCF'!M1072,'3.USD NCCF'!M1072,'4.EUR NCCF'!M1072,'5.GBP NCCF'!M1072,'6.Other(Incld) NCCF'!M1072)</f>
        <v>0</v>
      </c>
      <c r="N1072" s="182">
        <f>SUM('2.CAD NCCF'!N1072,'3.USD NCCF'!N1072,'4.EUR NCCF'!N1072,'5.GBP NCCF'!N1072,'6.Other(Incld) NCCF'!N1072)</f>
        <v>0</v>
      </c>
      <c r="O1072" s="182">
        <f>SUM('2.CAD NCCF'!O1072,'3.USD NCCF'!O1072,'4.EUR NCCF'!O1072,'5.GBP NCCF'!O1072,'6.Other(Incld) NCCF'!O1072)</f>
        <v>0</v>
      </c>
      <c r="P1072" s="182">
        <f>SUM('2.CAD NCCF'!P1072,'3.USD NCCF'!P1072,'4.EUR NCCF'!P1072,'5.GBP NCCF'!P1072,'6.Other(Incld) NCCF'!P1072)</f>
        <v>0</v>
      </c>
      <c r="Q1072" s="182">
        <f>SUM('2.CAD NCCF'!Q1072,'3.USD NCCF'!Q1072,'4.EUR NCCF'!Q1072,'5.GBP NCCF'!Q1072,'6.Other(Incld) NCCF'!Q1072)</f>
        <v>0</v>
      </c>
      <c r="R1072" s="182">
        <f>SUM('2.CAD NCCF'!R1072,'3.USD NCCF'!R1072,'4.EUR NCCF'!R1072,'5.GBP NCCF'!R1072,'6.Other(Incld) NCCF'!R1072)</f>
        <v>0</v>
      </c>
      <c r="S1072" s="182">
        <f>SUM('2.CAD NCCF'!S1072,'3.USD NCCF'!S1072,'4.EUR NCCF'!S1072,'5.GBP NCCF'!S1072,'6.Other(Incld) NCCF'!S1072)</f>
        <v>0</v>
      </c>
      <c r="T1072" s="182">
        <f>SUM('2.CAD NCCF'!T1072,'3.USD NCCF'!T1072,'4.EUR NCCF'!T1072,'5.GBP NCCF'!T1072,'6.Other(Incld) NCCF'!T1072)</f>
        <v>0</v>
      </c>
      <c r="U1072" s="178">
        <f>SUM('2.CAD NCCF'!U1072,'3.USD NCCF'!U1072,'4.EUR NCCF'!U1072,'5.GBP NCCF'!U1072,'6.Other(Incld) NCCF'!U1072)</f>
        <v>0</v>
      </c>
      <c r="V1072" s="183">
        <f>SUM('2.CAD NCCF'!V1072,'3.USD NCCF'!V1072,'4.EUR NCCF'!V1072,'5.GBP NCCF'!V1072,'6.Other(Incld) NCCF'!V1072)</f>
        <v>0</v>
      </c>
      <c r="W1072" s="46">
        <f>SUM('2.CAD NCCF'!W1072,'3.USD NCCF'!W1072,'4.EUR NCCF'!W1072,'5.GBP NCCF'!W1072,'6.Other(Incld) NCCF'!W1072)</f>
        <v>0</v>
      </c>
      <c r="Y1072"/>
    </row>
    <row r="1073" spans="1:25" x14ac:dyDescent="0.2">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c r="Y1073"/>
    </row>
    <row r="1074" spans="1:25" x14ac:dyDescent="0.2">
      <c r="A1074" s="318"/>
      <c r="B1074" s="25"/>
      <c r="C1074" s="23"/>
      <c r="D1074" s="23" t="s">
        <v>66</v>
      </c>
      <c r="E1074" s="24"/>
      <c r="F1074" s="64"/>
      <c r="G1074" s="69">
        <f t="shared" ref="G1074:W1074" si="244">SUBTOTAL(9,G1075:G1076)</f>
        <v>0</v>
      </c>
      <c r="H1074" s="70">
        <f t="shared" si="244"/>
        <v>0</v>
      </c>
      <c r="I1074" s="66">
        <f t="shared" si="244"/>
        <v>0</v>
      </c>
      <c r="J1074" s="66">
        <f t="shared" si="244"/>
        <v>0</v>
      </c>
      <c r="K1074" s="67">
        <f t="shared" si="244"/>
        <v>0</v>
      </c>
      <c r="L1074" s="34">
        <f t="shared" si="244"/>
        <v>0</v>
      </c>
      <c r="M1074" s="34">
        <f t="shared" si="244"/>
        <v>0</v>
      </c>
      <c r="N1074" s="34">
        <f t="shared" si="244"/>
        <v>0</v>
      </c>
      <c r="O1074" s="34">
        <f t="shared" si="244"/>
        <v>0</v>
      </c>
      <c r="P1074" s="34">
        <f t="shared" si="244"/>
        <v>0</v>
      </c>
      <c r="Q1074" s="34">
        <f t="shared" si="244"/>
        <v>0</v>
      </c>
      <c r="R1074" s="34">
        <f t="shared" si="244"/>
        <v>0</v>
      </c>
      <c r="S1074" s="34">
        <f t="shared" si="244"/>
        <v>0</v>
      </c>
      <c r="T1074" s="34">
        <f t="shared" si="244"/>
        <v>0</v>
      </c>
      <c r="U1074" s="34">
        <f t="shared" si="244"/>
        <v>0</v>
      </c>
      <c r="V1074" s="34">
        <f t="shared" si="244"/>
        <v>0</v>
      </c>
      <c r="W1074" s="33">
        <f t="shared" si="244"/>
        <v>0</v>
      </c>
      <c r="Y1074"/>
    </row>
    <row r="1075" spans="1:25" outlineLevel="1" x14ac:dyDescent="0.2">
      <c r="A1075" s="318"/>
      <c r="B1075" s="25"/>
      <c r="C1075" s="24"/>
      <c r="D1075" s="24"/>
      <c r="E1075" s="24"/>
      <c r="F1075" s="202" t="s">
        <v>67</v>
      </c>
      <c r="G1075" s="203">
        <f>SUM('2.CAD NCCF'!G1075,'3.USD NCCF'!G1075,'4.EUR NCCF'!G1075,'5.GBP NCCF'!G1075,'6.Other(Incld) NCCF'!G1075)</f>
        <v>0</v>
      </c>
      <c r="H1075" s="191">
        <f>SUM('2.CAD NCCF'!H1075,'3.USD NCCF'!H1075,'4.EUR NCCF'!H1075,'5.GBP NCCF'!H1075,'6.Other(Incld) NCCF'!H1075)</f>
        <v>0</v>
      </c>
      <c r="I1075" s="66"/>
      <c r="J1075" s="66"/>
      <c r="K1075" s="66"/>
      <c r="L1075" s="51"/>
      <c r="M1075" s="34"/>
      <c r="N1075" s="34"/>
      <c r="O1075" s="34"/>
      <c r="P1075" s="34"/>
      <c r="Q1075" s="34"/>
      <c r="R1075" s="34"/>
      <c r="S1075" s="34"/>
      <c r="T1075" s="34"/>
      <c r="U1075" s="34"/>
      <c r="V1075" s="37"/>
      <c r="W1075" s="46">
        <f>SUM('2.CAD NCCF'!W1075,'3.USD NCCF'!W1075,'4.EUR NCCF'!W1075,'5.GBP NCCF'!W1075,'6.Other(Incld) NCCF'!W1075)</f>
        <v>0</v>
      </c>
      <c r="Y1075"/>
    </row>
    <row r="1076" spans="1:25" outlineLevel="1" x14ac:dyDescent="0.2">
      <c r="A1076" s="318"/>
      <c r="B1076" s="71"/>
      <c r="C1076" s="24"/>
      <c r="D1076" s="24"/>
      <c r="E1076" s="24"/>
      <c r="F1076" s="176" t="s">
        <v>68</v>
      </c>
      <c r="G1076" s="190">
        <f>SUM('2.CAD NCCF'!G1076,'3.USD NCCF'!G1076,'4.EUR NCCF'!G1076,'5.GBP NCCF'!G1076,'6.Other(Incld) NCCF'!G1076)</f>
        <v>0</v>
      </c>
      <c r="H1076" s="191">
        <f>SUM('2.CAD NCCF'!H1076,'3.USD NCCF'!H1076,'4.EUR NCCF'!H1076,'5.GBP NCCF'!H1076,'6.Other(Incld) NCCF'!H1076)</f>
        <v>0</v>
      </c>
      <c r="I1076" s="179">
        <f>SUM('2.CAD NCCF'!I1076,'3.USD NCCF'!I1076,'4.EUR NCCF'!I1076,'5.GBP NCCF'!I1076,'6.Other(Incld) NCCF'!I1076)</f>
        <v>0</v>
      </c>
      <c r="J1076" s="179">
        <f>SUM('2.CAD NCCF'!J1076,'3.USD NCCF'!J1076,'4.EUR NCCF'!J1076,'5.GBP NCCF'!J1076,'6.Other(Incld) NCCF'!J1076)</f>
        <v>0</v>
      </c>
      <c r="K1076" s="180">
        <f>SUM('2.CAD NCCF'!K1076,'3.USD NCCF'!K1076,'4.EUR NCCF'!K1076,'5.GBP NCCF'!K1076,'6.Other(Incld) NCCF'!K1076)</f>
        <v>0</v>
      </c>
      <c r="L1076" s="181">
        <f>SUM('2.CAD NCCF'!L1076,'3.USD NCCF'!L1076,'4.EUR NCCF'!L1076,'5.GBP NCCF'!L1076,'6.Other(Incld) NCCF'!L1076)</f>
        <v>0</v>
      </c>
      <c r="M1076" s="192">
        <f>SUM('2.CAD NCCF'!M1076,'3.USD NCCF'!M1076,'4.EUR NCCF'!M1076,'5.GBP NCCF'!M1076,'6.Other(Incld) NCCF'!M1076)</f>
        <v>0</v>
      </c>
      <c r="N1076" s="182">
        <f>SUM('2.CAD NCCF'!N1076,'3.USD NCCF'!N1076,'4.EUR NCCF'!N1076,'5.GBP NCCF'!N1076,'6.Other(Incld) NCCF'!N1076)</f>
        <v>0</v>
      </c>
      <c r="O1076" s="182">
        <f>SUM('2.CAD NCCF'!O1076,'3.USD NCCF'!O1076,'4.EUR NCCF'!O1076,'5.GBP NCCF'!O1076,'6.Other(Incld) NCCF'!O1076)</f>
        <v>0</v>
      </c>
      <c r="P1076" s="182">
        <f>SUM('2.CAD NCCF'!P1076,'3.USD NCCF'!P1076,'4.EUR NCCF'!P1076,'5.GBP NCCF'!P1076,'6.Other(Incld) NCCF'!P1076)</f>
        <v>0</v>
      </c>
      <c r="Q1076" s="182">
        <f>SUM('2.CAD NCCF'!Q1076,'3.USD NCCF'!Q1076,'4.EUR NCCF'!Q1076,'5.GBP NCCF'!Q1076,'6.Other(Incld) NCCF'!Q1076)</f>
        <v>0</v>
      </c>
      <c r="R1076" s="182">
        <f>SUM('2.CAD NCCF'!R1076,'3.USD NCCF'!R1076,'4.EUR NCCF'!R1076,'5.GBP NCCF'!R1076,'6.Other(Incld) NCCF'!R1076)</f>
        <v>0</v>
      </c>
      <c r="S1076" s="182">
        <f>SUM('2.CAD NCCF'!S1076,'3.USD NCCF'!S1076,'4.EUR NCCF'!S1076,'5.GBP NCCF'!S1076,'6.Other(Incld) NCCF'!S1076)</f>
        <v>0</v>
      </c>
      <c r="T1076" s="182">
        <f>SUM('2.CAD NCCF'!T1076,'3.USD NCCF'!T1076,'4.EUR NCCF'!T1076,'5.GBP NCCF'!T1076,'6.Other(Incld) NCCF'!T1076)</f>
        <v>0</v>
      </c>
      <c r="U1076" s="178">
        <f>SUM('2.CAD NCCF'!U1076,'3.USD NCCF'!U1076,'4.EUR NCCF'!U1076,'5.GBP NCCF'!U1076,'6.Other(Incld) NCCF'!U1076)</f>
        <v>0</v>
      </c>
      <c r="V1076" s="183">
        <f>SUM('2.CAD NCCF'!V1076,'3.USD NCCF'!V1076,'4.EUR NCCF'!V1076,'5.GBP NCCF'!V1076,'6.Other(Incld) NCCF'!V1076)</f>
        <v>0</v>
      </c>
      <c r="W1076" s="46">
        <f>SUM('2.CAD NCCF'!W1076,'3.USD NCCF'!W1076,'4.EUR NCCF'!W1076,'5.GBP NCCF'!W1076,'6.Other(Incld) NCCF'!W1076)</f>
        <v>0</v>
      </c>
      <c r="Y1076"/>
    </row>
    <row r="1077" spans="1:25" x14ac:dyDescent="0.2">
      <c r="A1077" s="318"/>
      <c r="B1077" s="71"/>
      <c r="C1077" s="24"/>
      <c r="D1077" s="23" t="s">
        <v>202</v>
      </c>
      <c r="E1077" s="24"/>
      <c r="F1077" s="24"/>
      <c r="G1077" s="69">
        <f t="shared" ref="G1077:W1077" si="245">SUBTOTAL(9,G1078:G1080)</f>
        <v>0</v>
      </c>
      <c r="H1077" s="70">
        <f t="shared" si="245"/>
        <v>0</v>
      </c>
      <c r="I1077" s="66">
        <f t="shared" si="245"/>
        <v>0</v>
      </c>
      <c r="J1077" s="66">
        <f t="shared" si="245"/>
        <v>0</v>
      </c>
      <c r="K1077" s="67">
        <f t="shared" si="245"/>
        <v>0</v>
      </c>
      <c r="L1077" s="34">
        <f t="shared" si="245"/>
        <v>0</v>
      </c>
      <c r="M1077" s="34">
        <f t="shared" si="245"/>
        <v>0</v>
      </c>
      <c r="N1077" s="34">
        <f t="shared" si="245"/>
        <v>0</v>
      </c>
      <c r="O1077" s="34">
        <f t="shared" si="245"/>
        <v>0</v>
      </c>
      <c r="P1077" s="34">
        <f t="shared" si="245"/>
        <v>0</v>
      </c>
      <c r="Q1077" s="34">
        <f t="shared" si="245"/>
        <v>0</v>
      </c>
      <c r="R1077" s="34">
        <f t="shared" si="245"/>
        <v>0</v>
      </c>
      <c r="S1077" s="34">
        <f t="shared" si="245"/>
        <v>0</v>
      </c>
      <c r="T1077" s="34">
        <f t="shared" si="245"/>
        <v>0</v>
      </c>
      <c r="U1077" s="34">
        <f t="shared" si="245"/>
        <v>0</v>
      </c>
      <c r="V1077" s="34">
        <f t="shared" si="245"/>
        <v>0</v>
      </c>
      <c r="W1077" s="33">
        <f t="shared" si="245"/>
        <v>0</v>
      </c>
      <c r="Y1077"/>
    </row>
    <row r="1078" spans="1:25" ht="18.75" customHeight="1" outlineLevel="1" x14ac:dyDescent="0.2">
      <c r="A1078" s="318"/>
      <c r="B1078" s="25"/>
      <c r="C1078" s="24"/>
      <c r="D1078" s="24"/>
      <c r="E1078" s="64"/>
      <c r="F1078" s="176" t="s">
        <v>251</v>
      </c>
      <c r="G1078" s="190">
        <f>SUM('2.CAD NCCF'!G1078,'3.USD NCCF'!G1078,'4.EUR NCCF'!G1078,'5.GBP NCCF'!G1078,'6.Other(Incld) NCCF'!G1078)</f>
        <v>0</v>
      </c>
      <c r="H1078" s="191">
        <f>SUM('2.CAD NCCF'!H1078,'3.USD NCCF'!H1078,'4.EUR NCCF'!H1078,'5.GBP NCCF'!H1078,'6.Other(Incld) NCCF'!H1078)</f>
        <v>0</v>
      </c>
      <c r="I1078" s="179">
        <f>SUM('2.CAD NCCF'!I1078,'3.USD NCCF'!I1078,'4.EUR NCCF'!I1078,'5.GBP NCCF'!I1078,'6.Other(Incld) NCCF'!I1078)</f>
        <v>0</v>
      </c>
      <c r="J1078" s="179">
        <f>SUM('2.CAD NCCF'!J1078,'3.USD NCCF'!J1078,'4.EUR NCCF'!J1078,'5.GBP NCCF'!J1078,'6.Other(Incld) NCCF'!J1078)</f>
        <v>0</v>
      </c>
      <c r="K1078" s="180">
        <f>SUM('2.CAD NCCF'!K1078,'3.USD NCCF'!K1078,'4.EUR NCCF'!K1078,'5.GBP NCCF'!K1078,'6.Other(Incld) NCCF'!K1078)</f>
        <v>0</v>
      </c>
      <c r="L1078" s="181">
        <f>SUM('2.CAD NCCF'!L1078,'3.USD NCCF'!L1078,'4.EUR NCCF'!L1078,'5.GBP NCCF'!L1078,'6.Other(Incld) NCCF'!L1078)</f>
        <v>0</v>
      </c>
      <c r="M1078" s="192">
        <f>SUM('2.CAD NCCF'!M1078,'3.USD NCCF'!M1078,'4.EUR NCCF'!M1078,'5.GBP NCCF'!M1078,'6.Other(Incld) NCCF'!M1078)</f>
        <v>0</v>
      </c>
      <c r="N1078" s="182">
        <f>SUM('2.CAD NCCF'!N1078,'3.USD NCCF'!N1078,'4.EUR NCCF'!N1078,'5.GBP NCCF'!N1078,'6.Other(Incld) NCCF'!N1078)</f>
        <v>0</v>
      </c>
      <c r="O1078" s="182">
        <f>SUM('2.CAD NCCF'!O1078,'3.USD NCCF'!O1078,'4.EUR NCCF'!O1078,'5.GBP NCCF'!O1078,'6.Other(Incld) NCCF'!O1078)</f>
        <v>0</v>
      </c>
      <c r="P1078" s="182">
        <f>SUM('2.CAD NCCF'!P1078,'3.USD NCCF'!P1078,'4.EUR NCCF'!P1078,'5.GBP NCCF'!P1078,'6.Other(Incld) NCCF'!P1078)</f>
        <v>0</v>
      </c>
      <c r="Q1078" s="182">
        <f>SUM('2.CAD NCCF'!Q1078,'3.USD NCCF'!Q1078,'4.EUR NCCF'!Q1078,'5.GBP NCCF'!Q1078,'6.Other(Incld) NCCF'!Q1078)</f>
        <v>0</v>
      </c>
      <c r="R1078" s="182">
        <f>SUM('2.CAD NCCF'!R1078,'3.USD NCCF'!R1078,'4.EUR NCCF'!R1078,'5.GBP NCCF'!R1078,'6.Other(Incld) NCCF'!R1078)</f>
        <v>0</v>
      </c>
      <c r="S1078" s="182">
        <f>SUM('2.CAD NCCF'!S1078,'3.USD NCCF'!S1078,'4.EUR NCCF'!S1078,'5.GBP NCCF'!S1078,'6.Other(Incld) NCCF'!S1078)</f>
        <v>0</v>
      </c>
      <c r="T1078" s="178">
        <f>SUM('2.CAD NCCF'!T1078,'3.USD NCCF'!T1078,'4.EUR NCCF'!T1078,'5.GBP NCCF'!T1078,'6.Other(Incld) NCCF'!T1078)</f>
        <v>0</v>
      </c>
      <c r="U1078" s="182">
        <f>SUM('2.CAD NCCF'!U1078,'3.USD NCCF'!U1078,'4.EUR NCCF'!U1078,'5.GBP NCCF'!U1078,'6.Other(Incld) NCCF'!U1078)</f>
        <v>0</v>
      </c>
      <c r="V1078" s="183">
        <f>SUM('2.CAD NCCF'!V1078,'3.USD NCCF'!V1078,'4.EUR NCCF'!V1078,'5.GBP NCCF'!V1078,'6.Other(Incld) NCCF'!V1078)</f>
        <v>0</v>
      </c>
      <c r="W1078" s="46">
        <f>SUM('2.CAD NCCF'!W1078,'3.USD NCCF'!W1078,'4.EUR NCCF'!W1078,'5.GBP NCCF'!W1078,'6.Other(Incld) NCCF'!W1078)</f>
        <v>0</v>
      </c>
      <c r="Y1078"/>
    </row>
    <row r="1079" spans="1:25" ht="17.25" customHeight="1" outlineLevel="1" x14ac:dyDescent="0.2">
      <c r="A1079" s="318"/>
      <c r="B1079" s="25"/>
      <c r="C1079" s="24"/>
      <c r="D1079" s="24"/>
      <c r="E1079" s="64"/>
      <c r="F1079" s="176" t="s">
        <v>252</v>
      </c>
      <c r="G1079" s="190">
        <f>SUM('2.CAD NCCF'!G1079,'3.USD NCCF'!G1079,'4.EUR NCCF'!G1079,'5.GBP NCCF'!G1079,'6.Other(Incld) NCCF'!G1079)</f>
        <v>0</v>
      </c>
      <c r="H1079" s="191">
        <f>SUM('2.CAD NCCF'!H1079,'3.USD NCCF'!H1079,'4.EUR NCCF'!H1079,'5.GBP NCCF'!H1079,'6.Other(Incld) NCCF'!H1079)</f>
        <v>0</v>
      </c>
      <c r="I1079" s="179">
        <f>SUM('2.CAD NCCF'!I1079,'3.USD NCCF'!I1079,'4.EUR NCCF'!I1079,'5.GBP NCCF'!I1079,'6.Other(Incld) NCCF'!I1079)</f>
        <v>0</v>
      </c>
      <c r="J1079" s="179">
        <f>SUM('2.CAD NCCF'!J1079,'3.USD NCCF'!J1079,'4.EUR NCCF'!J1079,'5.GBP NCCF'!J1079,'6.Other(Incld) NCCF'!J1079)</f>
        <v>0</v>
      </c>
      <c r="K1079" s="180">
        <f>SUM('2.CAD NCCF'!K1079,'3.USD NCCF'!K1079,'4.EUR NCCF'!K1079,'5.GBP NCCF'!K1079,'6.Other(Incld) NCCF'!K1079)</f>
        <v>0</v>
      </c>
      <c r="L1079" s="181">
        <f>SUM('2.CAD NCCF'!L1079,'3.USD NCCF'!L1079,'4.EUR NCCF'!L1079,'5.GBP NCCF'!L1079,'6.Other(Incld) NCCF'!L1079)</f>
        <v>0</v>
      </c>
      <c r="M1079" s="192">
        <f>SUM('2.CAD NCCF'!M1079,'3.USD NCCF'!M1079,'4.EUR NCCF'!M1079,'5.GBP NCCF'!M1079,'6.Other(Incld) NCCF'!M1079)</f>
        <v>0</v>
      </c>
      <c r="N1079" s="182">
        <f>SUM('2.CAD NCCF'!N1079,'3.USD NCCF'!N1079,'4.EUR NCCF'!N1079,'5.GBP NCCF'!N1079,'6.Other(Incld) NCCF'!N1079)</f>
        <v>0</v>
      </c>
      <c r="O1079" s="182">
        <f>SUM('2.CAD NCCF'!O1079,'3.USD NCCF'!O1079,'4.EUR NCCF'!O1079,'5.GBP NCCF'!O1079,'6.Other(Incld) NCCF'!O1079)</f>
        <v>0</v>
      </c>
      <c r="P1079" s="182">
        <f>SUM('2.CAD NCCF'!P1079,'3.USD NCCF'!P1079,'4.EUR NCCF'!P1079,'5.GBP NCCF'!P1079,'6.Other(Incld) NCCF'!P1079)</f>
        <v>0</v>
      </c>
      <c r="Q1079" s="182">
        <f>SUM('2.CAD NCCF'!Q1079,'3.USD NCCF'!Q1079,'4.EUR NCCF'!Q1079,'5.GBP NCCF'!Q1079,'6.Other(Incld) NCCF'!Q1079)</f>
        <v>0</v>
      </c>
      <c r="R1079" s="182">
        <f>SUM('2.CAD NCCF'!R1079,'3.USD NCCF'!R1079,'4.EUR NCCF'!R1079,'5.GBP NCCF'!R1079,'6.Other(Incld) NCCF'!R1079)</f>
        <v>0</v>
      </c>
      <c r="S1079" s="182">
        <f>SUM('2.CAD NCCF'!S1079,'3.USD NCCF'!S1079,'4.EUR NCCF'!S1079,'5.GBP NCCF'!S1079,'6.Other(Incld) NCCF'!S1079)</f>
        <v>0</v>
      </c>
      <c r="T1079" s="178">
        <f>SUM('2.CAD NCCF'!T1079,'3.USD NCCF'!T1079,'4.EUR NCCF'!T1079,'5.GBP NCCF'!T1079,'6.Other(Incld) NCCF'!T1079)</f>
        <v>0</v>
      </c>
      <c r="U1079" s="182">
        <f>SUM('2.CAD NCCF'!U1079,'3.USD NCCF'!U1079,'4.EUR NCCF'!U1079,'5.GBP NCCF'!U1079,'6.Other(Incld) NCCF'!U1079)</f>
        <v>0</v>
      </c>
      <c r="V1079" s="183">
        <f>SUM('2.CAD NCCF'!V1079,'3.USD NCCF'!V1079,'4.EUR NCCF'!V1079,'5.GBP NCCF'!V1079,'6.Other(Incld) NCCF'!V1079)</f>
        <v>0</v>
      </c>
      <c r="W1079" s="46">
        <f>SUM('2.CAD NCCF'!W1079,'3.USD NCCF'!W1079,'4.EUR NCCF'!W1079,'5.GBP NCCF'!W1079,'6.Other(Incld) NCCF'!W1079)</f>
        <v>0</v>
      </c>
      <c r="Y1079"/>
    </row>
    <row r="1080" spans="1:25" ht="17.25" customHeight="1" outlineLevel="1" x14ac:dyDescent="0.2">
      <c r="A1080" s="318"/>
      <c r="B1080" s="25"/>
      <c r="C1080" s="24"/>
      <c r="D1080" s="24"/>
      <c r="E1080" s="64"/>
      <c r="F1080" s="176" t="s">
        <v>363</v>
      </c>
      <c r="G1080" s="190">
        <f>SUM('2.CAD NCCF'!G1080,'3.USD NCCF'!G1080,'4.EUR NCCF'!G1080,'5.GBP NCCF'!G1080,'6.Other(Incld) NCCF'!G1080)</f>
        <v>0</v>
      </c>
      <c r="H1080" s="66"/>
      <c r="I1080" s="66"/>
      <c r="J1080" s="66"/>
      <c r="K1080" s="66"/>
      <c r="L1080" s="51"/>
      <c r="M1080" s="34"/>
      <c r="N1080" s="34"/>
      <c r="O1080" s="34"/>
      <c r="P1080" s="34"/>
      <c r="Q1080" s="34"/>
      <c r="R1080" s="34"/>
      <c r="S1080" s="34"/>
      <c r="T1080" s="34"/>
      <c r="U1080" s="34"/>
      <c r="V1080" s="37"/>
      <c r="W1080" s="49"/>
      <c r="Y1080"/>
    </row>
    <row r="1081" spans="1:25" ht="15" customHeight="1" x14ac:dyDescent="0.2">
      <c r="A1081" s="318"/>
      <c r="B1081" s="25"/>
      <c r="C1081" s="24"/>
      <c r="D1081" s="23" t="s">
        <v>70</v>
      </c>
      <c r="E1081" s="64"/>
      <c r="F1081" s="24"/>
      <c r="G1081" s="69">
        <f>SUBTOTAL(9,G1082:G1084)</f>
        <v>0</v>
      </c>
      <c r="H1081" s="66"/>
      <c r="I1081" s="66"/>
      <c r="J1081" s="66"/>
      <c r="K1081" s="66"/>
      <c r="L1081" s="51"/>
      <c r="M1081" s="34"/>
      <c r="N1081" s="34"/>
      <c r="O1081" s="34"/>
      <c r="P1081" s="34"/>
      <c r="Q1081" s="34"/>
      <c r="R1081" s="34"/>
      <c r="S1081" s="34"/>
      <c r="T1081" s="34"/>
      <c r="U1081" s="34"/>
      <c r="V1081" s="37"/>
      <c r="W1081" s="33">
        <f>SUBTOTAL(9,W1082:W1084)</f>
        <v>0</v>
      </c>
      <c r="Y1081"/>
    </row>
    <row r="1082" spans="1:25" ht="15" customHeight="1" outlineLevel="1" x14ac:dyDescent="0.2">
      <c r="A1082" s="318"/>
      <c r="B1082" s="25"/>
      <c r="C1082" s="24"/>
      <c r="D1082" s="24"/>
      <c r="E1082" s="64"/>
      <c r="F1082" s="176" t="s">
        <v>71</v>
      </c>
      <c r="G1082" s="190">
        <f>SUM('2.CAD NCCF'!G1082,'3.USD NCCF'!G1082,'4.EUR NCCF'!G1082,'5.GBP NCCF'!G1082,'6.Other(Incld) NCCF'!G1082)</f>
        <v>0</v>
      </c>
      <c r="H1082" s="66"/>
      <c r="I1082" s="66"/>
      <c r="J1082" s="66"/>
      <c r="K1082" s="66"/>
      <c r="L1082" s="51"/>
      <c r="M1082" s="34"/>
      <c r="N1082" s="34"/>
      <c r="O1082" s="34"/>
      <c r="P1082" s="34"/>
      <c r="Q1082" s="34"/>
      <c r="R1082" s="34"/>
      <c r="S1082" s="34"/>
      <c r="T1082" s="34"/>
      <c r="U1082" s="34"/>
      <c r="V1082" s="37"/>
      <c r="W1082" s="46">
        <f>SUM('2.CAD NCCF'!W1082,'3.USD NCCF'!W1082,'4.EUR NCCF'!W1082,'5.GBP NCCF'!W1082,'6.Other(Incld) NCCF'!W1082)</f>
        <v>0</v>
      </c>
      <c r="Y1082"/>
    </row>
    <row r="1083" spans="1:25" ht="15" customHeight="1" outlineLevel="1" x14ac:dyDescent="0.2">
      <c r="A1083" s="318"/>
      <c r="B1083" s="25"/>
      <c r="C1083" s="24"/>
      <c r="D1083" s="24"/>
      <c r="E1083" s="64"/>
      <c r="F1083" s="176" t="s">
        <v>72</v>
      </c>
      <c r="G1083" s="190">
        <f>SUM('2.CAD NCCF'!G1083,'3.USD NCCF'!G1083,'4.EUR NCCF'!G1083,'5.GBP NCCF'!G1083,'6.Other(Incld) NCCF'!G1083)</f>
        <v>0</v>
      </c>
      <c r="H1083" s="66"/>
      <c r="I1083" s="66"/>
      <c r="J1083" s="66"/>
      <c r="K1083" s="66"/>
      <c r="L1083" s="51"/>
      <c r="M1083" s="34"/>
      <c r="N1083" s="34"/>
      <c r="O1083" s="34"/>
      <c r="P1083" s="34"/>
      <c r="Q1083" s="34"/>
      <c r="R1083" s="34"/>
      <c r="S1083" s="34"/>
      <c r="T1083" s="34"/>
      <c r="U1083" s="34"/>
      <c r="V1083" s="37"/>
      <c r="W1083" s="46">
        <f>SUM('2.CAD NCCF'!W1083,'3.USD NCCF'!W1083,'4.EUR NCCF'!W1083,'5.GBP NCCF'!W1083,'6.Other(Incld) NCCF'!W1083)</f>
        <v>0</v>
      </c>
      <c r="Y1083"/>
    </row>
    <row r="1084" spans="1:25" ht="13.5" customHeight="1" outlineLevel="1" x14ac:dyDescent="0.2">
      <c r="A1084" s="318"/>
      <c r="B1084" s="25"/>
      <c r="C1084" s="24"/>
      <c r="D1084" s="24"/>
      <c r="E1084" s="64"/>
      <c r="F1084" s="176" t="s">
        <v>73</v>
      </c>
      <c r="G1084" s="190">
        <f>SUM('2.CAD NCCF'!G1084,'3.USD NCCF'!G1084,'4.EUR NCCF'!G1084,'5.GBP NCCF'!G1084,'6.Other(Incld) NCCF'!G1084)</f>
        <v>0</v>
      </c>
      <c r="H1084" s="66"/>
      <c r="I1084" s="66"/>
      <c r="J1084" s="66"/>
      <c r="K1084" s="66"/>
      <c r="L1084" s="51"/>
      <c r="M1084" s="34"/>
      <c r="N1084" s="34"/>
      <c r="O1084" s="34"/>
      <c r="P1084" s="34"/>
      <c r="Q1084" s="34"/>
      <c r="R1084" s="34"/>
      <c r="S1084" s="34"/>
      <c r="T1084" s="34"/>
      <c r="U1084" s="34"/>
      <c r="V1084" s="37"/>
      <c r="W1084" s="46">
        <f>SUM('2.CAD NCCF'!W1084,'3.USD NCCF'!W1084,'4.EUR NCCF'!W1084,'5.GBP NCCF'!W1084,'6.Other(Incld) NCCF'!W1084)</f>
        <v>0</v>
      </c>
      <c r="Y1084"/>
    </row>
    <row r="1085" spans="1:25" ht="15.75" customHeight="1" x14ac:dyDescent="0.2">
      <c r="A1085" s="318"/>
      <c r="B1085" s="25"/>
      <c r="C1085" s="24"/>
      <c r="D1085" s="23" t="s">
        <v>65</v>
      </c>
      <c r="E1085" s="64"/>
      <c r="F1085" s="24"/>
      <c r="G1085" s="69">
        <f>SUBTOTAL(9,G1086)</f>
        <v>0</v>
      </c>
      <c r="H1085" s="66"/>
      <c r="I1085" s="66"/>
      <c r="J1085" s="66"/>
      <c r="K1085" s="66"/>
      <c r="L1085" s="51"/>
      <c r="M1085" s="34"/>
      <c r="N1085" s="34"/>
      <c r="O1085" s="34"/>
      <c r="P1085" s="34"/>
      <c r="Q1085" s="34"/>
      <c r="R1085" s="34"/>
      <c r="S1085" s="34"/>
      <c r="T1085" s="34"/>
      <c r="U1085" s="34"/>
      <c r="V1085" s="37"/>
      <c r="W1085" s="33">
        <f>SUBTOTAL(9,W1086)</f>
        <v>0</v>
      </c>
      <c r="Y1085"/>
    </row>
    <row r="1086" spans="1:25" ht="13.5" customHeight="1" outlineLevel="1" x14ac:dyDescent="0.2">
      <c r="A1086" s="318"/>
      <c r="B1086" s="25"/>
      <c r="C1086" s="24"/>
      <c r="D1086" s="23"/>
      <c r="E1086" s="64"/>
      <c r="F1086" s="176" t="s">
        <v>65</v>
      </c>
      <c r="G1086" s="190">
        <f>SUM('2.CAD NCCF'!G1086,'3.USD NCCF'!G1086,'4.EUR NCCF'!G1086,'5.GBP NCCF'!G1086,'6.Other(Incld) NCCF'!G1086)</f>
        <v>0</v>
      </c>
      <c r="H1086" s="66"/>
      <c r="I1086" s="66"/>
      <c r="J1086" s="66"/>
      <c r="K1086" s="66"/>
      <c r="L1086" s="51"/>
      <c r="M1086" s="34"/>
      <c r="N1086" s="34"/>
      <c r="O1086" s="34"/>
      <c r="P1086" s="34"/>
      <c r="Q1086" s="34"/>
      <c r="R1086" s="34"/>
      <c r="S1086" s="34"/>
      <c r="T1086" s="34"/>
      <c r="U1086" s="34"/>
      <c r="V1086" s="37"/>
      <c r="W1086" s="46">
        <f>SUM('2.CAD NCCF'!W1086,'3.USD NCCF'!W1086,'4.EUR NCCF'!W1086,'5.GBP NCCF'!W1086,'6.Other(Incld) NCCF'!W1086)</f>
        <v>0</v>
      </c>
      <c r="Y1086"/>
    </row>
    <row r="1087" spans="1:25" s="72" customFormat="1" ht="18.75" customHeight="1" outlineLevel="1" x14ac:dyDescent="0.2">
      <c r="A1087" s="318"/>
      <c r="B1087" s="25"/>
      <c r="C1087" s="24"/>
      <c r="D1087" s="23"/>
      <c r="E1087" s="64"/>
      <c r="F1087" s="24"/>
      <c r="G1087" s="69"/>
      <c r="H1087" s="70"/>
      <c r="I1087" s="66"/>
      <c r="J1087" s="66"/>
      <c r="K1087" s="67"/>
      <c r="L1087" s="34"/>
      <c r="M1087" s="34"/>
      <c r="N1087" s="34"/>
      <c r="O1087" s="34"/>
      <c r="P1087" s="34"/>
      <c r="Q1087" s="34"/>
      <c r="R1087" s="34"/>
      <c r="S1087" s="34"/>
      <c r="T1087" s="34"/>
      <c r="U1087" s="34"/>
      <c r="V1087" s="34"/>
      <c r="W1087" s="33"/>
      <c r="Y1087"/>
    </row>
    <row r="1088" spans="1:25" s="72" customFormat="1" outlineLevel="1" x14ac:dyDescent="0.2">
      <c r="A1088" s="318"/>
      <c r="B1088" s="25"/>
      <c r="C1088" s="23" t="s">
        <v>477</v>
      </c>
      <c r="D1088" s="23"/>
      <c r="E1088" s="64"/>
      <c r="F1088" s="24"/>
      <c r="G1088" s="69">
        <f>SUBTOTAL(9,G1089:G1091)</f>
        <v>0</v>
      </c>
      <c r="H1088" s="70">
        <f t="shared" ref="H1088:W1088" si="246">SUBTOTAL(9,H1089:H1091)</f>
        <v>0</v>
      </c>
      <c r="I1088" s="66">
        <f t="shared" si="246"/>
        <v>0</v>
      </c>
      <c r="J1088" s="66">
        <f t="shared" si="246"/>
        <v>0</v>
      </c>
      <c r="K1088" s="67">
        <f t="shared" si="246"/>
        <v>0</v>
      </c>
      <c r="L1088" s="34">
        <f t="shared" si="246"/>
        <v>0</v>
      </c>
      <c r="M1088" s="34">
        <f t="shared" si="246"/>
        <v>0</v>
      </c>
      <c r="N1088" s="34">
        <f t="shared" si="246"/>
        <v>0</v>
      </c>
      <c r="O1088" s="34">
        <f t="shared" si="246"/>
        <v>0</v>
      </c>
      <c r="P1088" s="34">
        <f t="shared" si="246"/>
        <v>0</v>
      </c>
      <c r="Q1088" s="34">
        <f t="shared" si="246"/>
        <v>0</v>
      </c>
      <c r="R1088" s="34">
        <f t="shared" si="246"/>
        <v>0</v>
      </c>
      <c r="S1088" s="34">
        <f t="shared" si="246"/>
        <v>0</v>
      </c>
      <c r="T1088" s="34">
        <f t="shared" si="246"/>
        <v>0</v>
      </c>
      <c r="U1088" s="34">
        <f t="shared" si="246"/>
        <v>0</v>
      </c>
      <c r="V1088" s="34">
        <f t="shared" si="246"/>
        <v>0</v>
      </c>
      <c r="W1088" s="33">
        <f t="shared" si="246"/>
        <v>0</v>
      </c>
      <c r="Y1088"/>
    </row>
    <row r="1089" spans="1:25" s="72" customFormat="1" outlineLevel="1" x14ac:dyDescent="0.2">
      <c r="A1089" s="318"/>
      <c r="B1089" s="25"/>
      <c r="C1089" s="24"/>
      <c r="D1089" s="23"/>
      <c r="E1089" s="64"/>
      <c r="F1089" s="433" t="s">
        <v>474</v>
      </c>
      <c r="G1089" s="190">
        <f>SUM('2.CAD NCCF'!G1089,'3.USD NCCF'!G1089,'4.EUR NCCF'!G1089,'5.GBP NCCF'!G1089,'6.Other(Incld) NCCF'!G1089)</f>
        <v>0</v>
      </c>
      <c r="H1089" s="242">
        <f>SUM('2.CAD NCCF'!H1089,'3.USD NCCF'!H1089,'4.EUR NCCF'!H1089,'5.GBP NCCF'!H1089,'6.Other(Incld) NCCF'!H1089)</f>
        <v>0</v>
      </c>
      <c r="I1089" s="179">
        <f>SUM('2.CAD NCCF'!I1089,'3.USD NCCF'!I1089,'4.EUR NCCF'!I1089,'5.GBP NCCF'!I1089,'6.Other(Incld) NCCF'!I1089)</f>
        <v>0</v>
      </c>
      <c r="J1089" s="179">
        <f>SUM('2.CAD NCCF'!J1089,'3.USD NCCF'!J1089,'4.EUR NCCF'!J1089,'5.GBP NCCF'!J1089,'6.Other(Incld) NCCF'!J1089)</f>
        <v>0</v>
      </c>
      <c r="K1089" s="197">
        <f>SUM('2.CAD NCCF'!K1089,'3.USD NCCF'!K1089,'4.EUR NCCF'!K1089,'5.GBP NCCF'!K1089,'6.Other(Incld) NCCF'!K1089)</f>
        <v>0</v>
      </c>
      <c r="L1089" s="178">
        <f>SUM('2.CAD NCCF'!L1089,'3.USD NCCF'!L1089,'4.EUR NCCF'!L1089,'5.GBP NCCF'!L1089,'6.Other(Incld) NCCF'!L1089)</f>
        <v>0</v>
      </c>
      <c r="M1089" s="192">
        <f>SUM('2.CAD NCCF'!M1089,'3.USD NCCF'!M1089,'4.EUR NCCF'!M1089,'5.GBP NCCF'!M1089,'6.Other(Incld) NCCF'!M1089)</f>
        <v>0</v>
      </c>
      <c r="N1089" s="182">
        <f>SUM('2.CAD NCCF'!N1089,'3.USD NCCF'!N1089,'4.EUR NCCF'!N1089,'5.GBP NCCF'!N1089,'6.Other(Incld) NCCF'!N1089)</f>
        <v>0</v>
      </c>
      <c r="O1089" s="182">
        <f>SUM('2.CAD NCCF'!O1089,'3.USD NCCF'!O1089,'4.EUR NCCF'!O1089,'5.GBP NCCF'!O1089,'6.Other(Incld) NCCF'!O1089)</f>
        <v>0</v>
      </c>
      <c r="P1089" s="182">
        <f>SUM('2.CAD NCCF'!P1089,'3.USD NCCF'!P1089,'4.EUR NCCF'!P1089,'5.GBP NCCF'!P1089,'6.Other(Incld) NCCF'!P1089)</f>
        <v>0</v>
      </c>
      <c r="Q1089" s="182">
        <f>SUM('2.CAD NCCF'!Q1089,'3.USD NCCF'!Q1089,'4.EUR NCCF'!Q1089,'5.GBP NCCF'!Q1089,'6.Other(Incld) NCCF'!Q1089)</f>
        <v>0</v>
      </c>
      <c r="R1089" s="182">
        <f>SUM('2.CAD NCCF'!R1089,'3.USD NCCF'!R1089,'4.EUR NCCF'!R1089,'5.GBP NCCF'!R1089,'6.Other(Incld) NCCF'!R1089)</f>
        <v>0</v>
      </c>
      <c r="S1089" s="182">
        <f>SUM('2.CAD NCCF'!S1089,'3.USD NCCF'!S1089,'4.EUR NCCF'!S1089,'5.GBP NCCF'!S1089,'6.Other(Incld) NCCF'!S1089)</f>
        <v>0</v>
      </c>
      <c r="T1089" s="182">
        <f>SUM('2.CAD NCCF'!T1089,'3.USD NCCF'!T1089,'4.EUR NCCF'!T1089,'5.GBP NCCF'!T1089,'6.Other(Incld) NCCF'!T1089)</f>
        <v>0</v>
      </c>
      <c r="U1089" s="182">
        <f>SUM('2.CAD NCCF'!U1089,'3.USD NCCF'!U1089,'4.EUR NCCF'!U1089,'5.GBP NCCF'!U1089,'6.Other(Incld) NCCF'!U1089)</f>
        <v>0</v>
      </c>
      <c r="V1089" s="195">
        <f>SUM('2.CAD NCCF'!V1089,'3.USD NCCF'!V1089,'4.EUR NCCF'!V1089,'5.GBP NCCF'!V1089,'6.Other(Incld) NCCF'!V1089)</f>
        <v>0</v>
      </c>
      <c r="W1089" s="125">
        <f>SUM('2.CAD NCCF'!W1089,'3.USD NCCF'!W1089,'4.EUR NCCF'!W1089,'5.GBP NCCF'!W1089,'6.Other(Incld) NCCF'!W1089)</f>
        <v>0</v>
      </c>
      <c r="Y1089"/>
    </row>
    <row r="1090" spans="1:25" s="72" customFormat="1" outlineLevel="1" x14ac:dyDescent="0.2">
      <c r="A1090" s="318"/>
      <c r="B1090" s="25"/>
      <c r="C1090" s="24"/>
      <c r="D1090" s="23"/>
      <c r="E1090" s="64"/>
      <c r="F1090" s="433" t="s">
        <v>475</v>
      </c>
      <c r="G1090" s="190">
        <f>SUM('2.CAD NCCF'!G1090,'3.USD NCCF'!G1090,'4.EUR NCCF'!G1090,'5.GBP NCCF'!G1090,'6.Other(Incld) NCCF'!G1090)</f>
        <v>0</v>
      </c>
      <c r="H1090" s="242">
        <f>SUM('2.CAD NCCF'!H1090,'3.USD NCCF'!H1090,'4.EUR NCCF'!H1090,'5.GBP NCCF'!H1090,'6.Other(Incld) NCCF'!H1090)</f>
        <v>0</v>
      </c>
      <c r="I1090" s="179">
        <f>SUM('2.CAD NCCF'!I1090,'3.USD NCCF'!I1090,'4.EUR NCCF'!I1090,'5.GBP NCCF'!I1090,'6.Other(Incld) NCCF'!I1090)</f>
        <v>0</v>
      </c>
      <c r="J1090" s="179">
        <f>SUM('2.CAD NCCF'!J1090,'3.USD NCCF'!J1090,'4.EUR NCCF'!J1090,'5.GBP NCCF'!J1090,'6.Other(Incld) NCCF'!J1090)</f>
        <v>0</v>
      </c>
      <c r="K1090" s="197">
        <f>SUM('2.CAD NCCF'!K1090,'3.USD NCCF'!K1090,'4.EUR NCCF'!K1090,'5.GBP NCCF'!K1090,'6.Other(Incld) NCCF'!K1090)</f>
        <v>0</v>
      </c>
      <c r="L1090" s="178">
        <f>SUM('2.CAD NCCF'!L1090,'3.USD NCCF'!L1090,'4.EUR NCCF'!L1090,'5.GBP NCCF'!L1090,'6.Other(Incld) NCCF'!L1090)</f>
        <v>0</v>
      </c>
      <c r="M1090" s="192">
        <f>SUM('2.CAD NCCF'!M1090,'3.USD NCCF'!M1090,'4.EUR NCCF'!M1090,'5.GBP NCCF'!M1090,'6.Other(Incld) NCCF'!M1090)</f>
        <v>0</v>
      </c>
      <c r="N1090" s="182">
        <f>SUM('2.CAD NCCF'!N1090,'3.USD NCCF'!N1090,'4.EUR NCCF'!N1090,'5.GBP NCCF'!N1090,'6.Other(Incld) NCCF'!N1090)</f>
        <v>0</v>
      </c>
      <c r="O1090" s="182">
        <f>SUM('2.CAD NCCF'!O1090,'3.USD NCCF'!O1090,'4.EUR NCCF'!O1090,'5.GBP NCCF'!O1090,'6.Other(Incld) NCCF'!O1090)</f>
        <v>0</v>
      </c>
      <c r="P1090" s="182">
        <f>SUM('2.CAD NCCF'!P1090,'3.USD NCCF'!P1090,'4.EUR NCCF'!P1090,'5.GBP NCCF'!P1090,'6.Other(Incld) NCCF'!P1090)</f>
        <v>0</v>
      </c>
      <c r="Q1090" s="182">
        <f>SUM('2.CAD NCCF'!Q1090,'3.USD NCCF'!Q1090,'4.EUR NCCF'!Q1090,'5.GBP NCCF'!Q1090,'6.Other(Incld) NCCF'!Q1090)</f>
        <v>0</v>
      </c>
      <c r="R1090" s="182">
        <f>SUM('2.CAD NCCF'!R1090,'3.USD NCCF'!R1090,'4.EUR NCCF'!R1090,'5.GBP NCCF'!R1090,'6.Other(Incld) NCCF'!R1090)</f>
        <v>0</v>
      </c>
      <c r="S1090" s="182">
        <f>SUM('2.CAD NCCF'!S1090,'3.USD NCCF'!S1090,'4.EUR NCCF'!S1090,'5.GBP NCCF'!S1090,'6.Other(Incld) NCCF'!S1090)</f>
        <v>0</v>
      </c>
      <c r="T1090" s="182">
        <f>SUM('2.CAD NCCF'!T1090,'3.USD NCCF'!T1090,'4.EUR NCCF'!T1090,'5.GBP NCCF'!T1090,'6.Other(Incld) NCCF'!T1090)</f>
        <v>0</v>
      </c>
      <c r="U1090" s="182">
        <f>SUM('2.CAD NCCF'!U1090,'3.USD NCCF'!U1090,'4.EUR NCCF'!U1090,'5.GBP NCCF'!U1090,'6.Other(Incld) NCCF'!U1090)</f>
        <v>0</v>
      </c>
      <c r="V1090" s="195">
        <f>SUM('2.CAD NCCF'!V1090,'3.USD NCCF'!V1090,'4.EUR NCCF'!V1090,'5.GBP NCCF'!V1090,'6.Other(Incld) NCCF'!V1090)</f>
        <v>0</v>
      </c>
      <c r="W1090" s="125">
        <f>SUM('2.CAD NCCF'!W1090,'3.USD NCCF'!W1090,'4.EUR NCCF'!W1090,'5.GBP NCCF'!W1090,'6.Other(Incld) NCCF'!W1090)</f>
        <v>0</v>
      </c>
      <c r="Y1090"/>
    </row>
    <row r="1091" spans="1:25" s="72" customFormat="1" outlineLevel="1" x14ac:dyDescent="0.2">
      <c r="A1091" s="318"/>
      <c r="B1091" s="25"/>
      <c r="C1091" s="24"/>
      <c r="D1091" s="23"/>
      <c r="E1091" s="64"/>
      <c r="F1091" s="433" t="s">
        <v>476</v>
      </c>
      <c r="G1091" s="190">
        <f>SUM('2.CAD NCCF'!G1091,'3.USD NCCF'!G1091,'4.EUR NCCF'!G1091,'5.GBP NCCF'!G1091,'6.Other(Incld) NCCF'!G1091)</f>
        <v>0</v>
      </c>
      <c r="H1091" s="242">
        <f>SUM('2.CAD NCCF'!H1091,'3.USD NCCF'!H1091,'4.EUR NCCF'!H1091,'5.GBP NCCF'!H1091,'6.Other(Incld) NCCF'!H1091)</f>
        <v>0</v>
      </c>
      <c r="I1091" s="179">
        <f>SUM('2.CAD NCCF'!I1091,'3.USD NCCF'!I1091,'4.EUR NCCF'!I1091,'5.GBP NCCF'!I1091,'6.Other(Incld) NCCF'!I1091)</f>
        <v>0</v>
      </c>
      <c r="J1091" s="179">
        <f>SUM('2.CAD NCCF'!J1091,'3.USD NCCF'!J1091,'4.EUR NCCF'!J1091,'5.GBP NCCF'!J1091,'6.Other(Incld) NCCF'!J1091)</f>
        <v>0</v>
      </c>
      <c r="K1091" s="197">
        <f>SUM('2.CAD NCCF'!K1091,'3.USD NCCF'!K1091,'4.EUR NCCF'!K1091,'5.GBP NCCF'!K1091,'6.Other(Incld) NCCF'!K1091)</f>
        <v>0</v>
      </c>
      <c r="L1091" s="178">
        <f>SUM('2.CAD NCCF'!L1091,'3.USD NCCF'!L1091,'4.EUR NCCF'!L1091,'5.GBP NCCF'!L1091,'6.Other(Incld) NCCF'!L1091)</f>
        <v>0</v>
      </c>
      <c r="M1091" s="192">
        <f>SUM('2.CAD NCCF'!M1091,'3.USD NCCF'!M1091,'4.EUR NCCF'!M1091,'5.GBP NCCF'!M1091,'6.Other(Incld) NCCF'!M1091)</f>
        <v>0</v>
      </c>
      <c r="N1091" s="182">
        <f>SUM('2.CAD NCCF'!N1091,'3.USD NCCF'!N1091,'4.EUR NCCF'!N1091,'5.GBP NCCF'!N1091,'6.Other(Incld) NCCF'!N1091)</f>
        <v>0</v>
      </c>
      <c r="O1091" s="182">
        <f>SUM('2.CAD NCCF'!O1091,'3.USD NCCF'!O1091,'4.EUR NCCF'!O1091,'5.GBP NCCF'!O1091,'6.Other(Incld) NCCF'!O1091)</f>
        <v>0</v>
      </c>
      <c r="P1091" s="182">
        <f>SUM('2.CAD NCCF'!P1091,'3.USD NCCF'!P1091,'4.EUR NCCF'!P1091,'5.GBP NCCF'!P1091,'6.Other(Incld) NCCF'!P1091)</f>
        <v>0</v>
      </c>
      <c r="Q1091" s="182">
        <f>SUM('2.CAD NCCF'!Q1091,'3.USD NCCF'!Q1091,'4.EUR NCCF'!Q1091,'5.GBP NCCF'!Q1091,'6.Other(Incld) NCCF'!Q1091)</f>
        <v>0</v>
      </c>
      <c r="R1091" s="182">
        <f>SUM('2.CAD NCCF'!R1091,'3.USD NCCF'!R1091,'4.EUR NCCF'!R1091,'5.GBP NCCF'!R1091,'6.Other(Incld) NCCF'!R1091)</f>
        <v>0</v>
      </c>
      <c r="S1091" s="182">
        <f>SUM('2.CAD NCCF'!S1091,'3.USD NCCF'!S1091,'4.EUR NCCF'!S1091,'5.GBP NCCF'!S1091,'6.Other(Incld) NCCF'!S1091)</f>
        <v>0</v>
      </c>
      <c r="T1091" s="182">
        <f>SUM('2.CAD NCCF'!T1091,'3.USD NCCF'!T1091,'4.EUR NCCF'!T1091,'5.GBP NCCF'!T1091,'6.Other(Incld) NCCF'!T1091)</f>
        <v>0</v>
      </c>
      <c r="U1091" s="182">
        <f>SUM('2.CAD NCCF'!U1091,'3.USD NCCF'!U1091,'4.EUR NCCF'!U1091,'5.GBP NCCF'!U1091,'6.Other(Incld) NCCF'!U1091)</f>
        <v>0</v>
      </c>
      <c r="V1091" s="195">
        <f>SUM('2.CAD NCCF'!V1091,'3.USD NCCF'!V1091,'4.EUR NCCF'!V1091,'5.GBP NCCF'!V1091,'6.Other(Incld) NCCF'!V1091)</f>
        <v>0</v>
      </c>
      <c r="W1091" s="125">
        <f>SUM('2.CAD NCCF'!W1091,'3.USD NCCF'!W1091,'4.EUR NCCF'!W1091,'5.GBP NCCF'!W1091,'6.Other(Incld) NCCF'!W1091)</f>
        <v>0</v>
      </c>
      <c r="Y1091"/>
    </row>
    <row r="1092" spans="1:25" x14ac:dyDescent="0.2">
      <c r="A1092" s="318"/>
      <c r="B1092" s="25"/>
      <c r="C1092" s="24"/>
      <c r="D1092" s="23"/>
      <c r="E1092" s="64"/>
      <c r="F1092" s="24"/>
      <c r="G1092" s="69"/>
      <c r="H1092" s="66"/>
      <c r="I1092" s="66"/>
      <c r="J1092" s="66"/>
      <c r="K1092" s="66"/>
      <c r="L1092" s="51"/>
      <c r="M1092" s="34"/>
      <c r="N1092" s="34"/>
      <c r="O1092" s="34"/>
      <c r="P1092" s="34"/>
      <c r="Q1092" s="34"/>
      <c r="R1092" s="34"/>
      <c r="S1092" s="34"/>
      <c r="T1092" s="34"/>
      <c r="U1092" s="34"/>
      <c r="V1092" s="37"/>
      <c r="W1092" s="33"/>
      <c r="Y1092"/>
    </row>
    <row r="1093" spans="1:25" s="150" customFormat="1" ht="16.5" thickBot="1" x14ac:dyDescent="0.25">
      <c r="A1093" s="319"/>
      <c r="B1093" s="79" t="s">
        <v>309</v>
      </c>
      <c r="C1093" s="204"/>
      <c r="D1093" s="204"/>
      <c r="E1093" s="204"/>
      <c r="F1093" s="204"/>
      <c r="G1093" s="205">
        <f t="shared" ref="G1093:W1093" si="247">SUBTOTAL(9,G868:G1092)</f>
        <v>0</v>
      </c>
      <c r="H1093" s="206">
        <f t="shared" si="247"/>
        <v>0</v>
      </c>
      <c r="I1093" s="207">
        <f t="shared" si="247"/>
        <v>0</v>
      </c>
      <c r="J1093" s="207">
        <f t="shared" si="247"/>
        <v>0</v>
      </c>
      <c r="K1093" s="208">
        <f t="shared" si="247"/>
        <v>0</v>
      </c>
      <c r="L1093" s="209">
        <f t="shared" si="247"/>
        <v>0</v>
      </c>
      <c r="M1093" s="210">
        <f t="shared" si="247"/>
        <v>0</v>
      </c>
      <c r="N1093" s="210">
        <f t="shared" si="247"/>
        <v>0</v>
      </c>
      <c r="O1093" s="210">
        <f t="shared" si="247"/>
        <v>0</v>
      </c>
      <c r="P1093" s="210">
        <f t="shared" si="247"/>
        <v>0</v>
      </c>
      <c r="Q1093" s="210">
        <f t="shared" si="247"/>
        <v>0</v>
      </c>
      <c r="R1093" s="210">
        <f t="shared" si="247"/>
        <v>0</v>
      </c>
      <c r="S1093" s="210">
        <f t="shared" si="247"/>
        <v>0</v>
      </c>
      <c r="T1093" s="210">
        <f t="shared" si="247"/>
        <v>0</v>
      </c>
      <c r="U1093" s="210">
        <f t="shared" si="247"/>
        <v>0</v>
      </c>
      <c r="V1093" s="211">
        <f t="shared" si="247"/>
        <v>0</v>
      </c>
      <c r="W1093" s="205">
        <f t="shared" si="247"/>
        <v>0</v>
      </c>
      <c r="Y1093"/>
    </row>
    <row r="1094" spans="1:25" ht="13.5" thickBot="1" x14ac:dyDescent="0.25">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c r="Y1094"/>
    </row>
    <row r="1095" spans="1:25" s="150" customFormat="1" ht="15.75" x14ac:dyDescent="0.2">
      <c r="A1095" s="319"/>
      <c r="B1095" s="324" t="s">
        <v>75</v>
      </c>
      <c r="C1095" s="143"/>
      <c r="D1095" s="143"/>
      <c r="E1095" s="143"/>
      <c r="F1095" s="143"/>
      <c r="G1095" s="87"/>
      <c r="H1095" s="88"/>
      <c r="I1095" s="88"/>
      <c r="J1095" s="88"/>
      <c r="K1095" s="88"/>
      <c r="L1095" s="89"/>
      <c r="M1095" s="90"/>
      <c r="N1095" s="88"/>
      <c r="O1095" s="88"/>
      <c r="P1095" s="88"/>
      <c r="Q1095" s="88"/>
      <c r="R1095" s="88"/>
      <c r="S1095" s="88"/>
      <c r="T1095" s="88"/>
      <c r="U1095" s="88"/>
      <c r="V1095" s="91"/>
      <c r="W1095" s="87"/>
      <c r="Y1095"/>
    </row>
    <row r="1096" spans="1:25" x14ac:dyDescent="0.2">
      <c r="A1096" s="318"/>
      <c r="B1096" s="71"/>
      <c r="C1096" s="23" t="s">
        <v>76</v>
      </c>
      <c r="D1096" s="23"/>
      <c r="E1096" s="64"/>
      <c r="F1096" s="64"/>
      <c r="G1096" s="33"/>
      <c r="H1096" s="34"/>
      <c r="I1096" s="34"/>
      <c r="J1096" s="34"/>
      <c r="K1096" s="34"/>
      <c r="L1096" s="35"/>
      <c r="M1096" s="36"/>
      <c r="N1096" s="34"/>
      <c r="O1096" s="34"/>
      <c r="P1096" s="34"/>
      <c r="Q1096" s="34"/>
      <c r="R1096" s="34"/>
      <c r="S1096" s="34"/>
      <c r="T1096" s="34"/>
      <c r="U1096" s="34"/>
      <c r="V1096" s="37"/>
      <c r="W1096" s="33"/>
      <c r="Y1096"/>
    </row>
    <row r="1097" spans="1:25" x14ac:dyDescent="0.2">
      <c r="A1097" s="318"/>
      <c r="B1097" s="71"/>
      <c r="C1097" s="64"/>
      <c r="D1097" s="23" t="s">
        <v>77</v>
      </c>
      <c r="E1097" s="64"/>
      <c r="F1097" s="64"/>
      <c r="G1097" s="69">
        <f t="shared" ref="G1097:W1097" si="248">SUBTOTAL(9,G1098:G1104)</f>
        <v>0</v>
      </c>
      <c r="H1097" s="34">
        <f t="shared" si="248"/>
        <v>0</v>
      </c>
      <c r="I1097" s="34">
        <f t="shared" si="248"/>
        <v>0</v>
      </c>
      <c r="J1097" s="34">
        <f t="shared" si="248"/>
        <v>0</v>
      </c>
      <c r="K1097" s="34">
        <f t="shared" si="248"/>
        <v>0</v>
      </c>
      <c r="L1097" s="35">
        <f t="shared" si="248"/>
        <v>0</v>
      </c>
      <c r="M1097" s="36">
        <f t="shared" si="248"/>
        <v>0</v>
      </c>
      <c r="N1097" s="36">
        <f t="shared" si="248"/>
        <v>0</v>
      </c>
      <c r="O1097" s="36">
        <f t="shared" si="248"/>
        <v>0</v>
      </c>
      <c r="P1097" s="36">
        <f t="shared" si="248"/>
        <v>0</v>
      </c>
      <c r="Q1097" s="36">
        <f t="shared" si="248"/>
        <v>0</v>
      </c>
      <c r="R1097" s="36">
        <f t="shared" si="248"/>
        <v>0</v>
      </c>
      <c r="S1097" s="36">
        <f t="shared" si="248"/>
        <v>0</v>
      </c>
      <c r="T1097" s="36">
        <f t="shared" si="248"/>
        <v>0</v>
      </c>
      <c r="U1097" s="36">
        <f t="shared" si="248"/>
        <v>0</v>
      </c>
      <c r="V1097" s="37">
        <f t="shared" si="248"/>
        <v>0</v>
      </c>
      <c r="W1097" s="37">
        <f t="shared" si="248"/>
        <v>0</v>
      </c>
      <c r="Y1097"/>
    </row>
    <row r="1098" spans="1:25" outlineLevel="1" x14ac:dyDescent="0.2">
      <c r="A1098" s="318"/>
      <c r="B1098" s="29"/>
      <c r="C1098" s="73"/>
      <c r="D1098" s="73"/>
      <c r="E1098" s="73"/>
      <c r="F1098" s="212" t="s">
        <v>78</v>
      </c>
      <c r="G1098" s="188">
        <f>SUM('2.CAD NCCF'!G1098,'3.USD NCCF'!G1098,'4.EUR NCCF'!G1098,'5.GBP NCCF'!G1098,'6.Other(Incld) NCCF'!G1098)</f>
        <v>0</v>
      </c>
      <c r="H1098" s="189">
        <f>SUM('2.CAD NCCF'!H1098,'3.USD NCCF'!H1098,'4.EUR NCCF'!H1098,'5.GBP NCCF'!H1098,'6.Other(Incld) NCCF'!H1098)</f>
        <v>0</v>
      </c>
      <c r="I1098" s="184">
        <f>SUM('2.CAD NCCF'!I1098,'3.USD NCCF'!I1098,'4.EUR NCCF'!I1098,'5.GBP NCCF'!I1098,'6.Other(Incld) NCCF'!I1098)</f>
        <v>0</v>
      </c>
      <c r="J1098" s="184">
        <f>SUM('2.CAD NCCF'!J1098,'3.USD NCCF'!J1098,'4.EUR NCCF'!J1098,'5.GBP NCCF'!J1098,'6.Other(Incld) NCCF'!J1098)</f>
        <v>0</v>
      </c>
      <c r="K1098" s="213">
        <f>SUM('2.CAD NCCF'!K1098,'3.USD NCCF'!K1098,'4.EUR NCCF'!K1098,'5.GBP NCCF'!K1098,'6.Other(Incld) NCCF'!K1098)</f>
        <v>0</v>
      </c>
      <c r="L1098" s="214">
        <f>SUM('2.CAD NCCF'!L1098,'3.USD NCCF'!L1098,'4.EUR NCCF'!L1098,'5.GBP NCCF'!L1098,'6.Other(Incld) NCCF'!L1098)</f>
        <v>0</v>
      </c>
      <c r="M1098" s="184">
        <f>SUM('2.CAD NCCF'!M1098,'3.USD NCCF'!M1098,'4.EUR NCCF'!M1098,'5.GBP NCCF'!M1098,'6.Other(Incld) NCCF'!M1098)</f>
        <v>0</v>
      </c>
      <c r="N1098" s="184">
        <f>SUM('2.CAD NCCF'!N1098,'3.USD NCCF'!N1098,'4.EUR NCCF'!N1098,'5.GBP NCCF'!N1098,'6.Other(Incld) NCCF'!N1098)</f>
        <v>0</v>
      </c>
      <c r="O1098" s="184">
        <f>SUM('2.CAD NCCF'!O1098,'3.USD NCCF'!O1098,'4.EUR NCCF'!O1098,'5.GBP NCCF'!O1098,'6.Other(Incld) NCCF'!O1098)</f>
        <v>0</v>
      </c>
      <c r="P1098" s="184">
        <f>SUM('2.CAD NCCF'!P1098,'3.USD NCCF'!P1098,'4.EUR NCCF'!P1098,'5.GBP NCCF'!P1098,'6.Other(Incld) NCCF'!P1098)</f>
        <v>0</v>
      </c>
      <c r="Q1098" s="184">
        <f>SUM('2.CAD NCCF'!Q1098,'3.USD NCCF'!Q1098,'4.EUR NCCF'!Q1098,'5.GBP NCCF'!Q1098,'6.Other(Incld) NCCF'!Q1098)</f>
        <v>0</v>
      </c>
      <c r="R1098" s="184">
        <f>SUM('2.CAD NCCF'!R1098,'3.USD NCCF'!R1098,'4.EUR NCCF'!R1098,'5.GBP NCCF'!R1098,'6.Other(Incld) NCCF'!R1098)</f>
        <v>0</v>
      </c>
      <c r="S1098" s="184">
        <f>SUM('2.CAD NCCF'!S1098,'3.USD NCCF'!S1098,'4.EUR NCCF'!S1098,'5.GBP NCCF'!S1098,'6.Other(Incld) NCCF'!S1098)</f>
        <v>0</v>
      </c>
      <c r="T1098" s="184">
        <f>SUM('2.CAD NCCF'!T1098,'3.USD NCCF'!T1098,'4.EUR NCCF'!T1098,'5.GBP NCCF'!T1098,'6.Other(Incld) NCCF'!T1098)</f>
        <v>0</v>
      </c>
      <c r="U1098" s="184">
        <f>SUM('2.CAD NCCF'!U1098,'3.USD NCCF'!U1098,'4.EUR NCCF'!U1098,'5.GBP NCCF'!U1098,'6.Other(Incld) NCCF'!U1098)</f>
        <v>0</v>
      </c>
      <c r="V1098" s="215">
        <f>SUM('2.CAD NCCF'!V1098,'3.USD NCCF'!V1098,'4.EUR NCCF'!V1098,'5.GBP NCCF'!V1098,'6.Other(Incld) NCCF'!V1098)</f>
        <v>0</v>
      </c>
      <c r="W1098" s="46">
        <f>SUM('2.CAD NCCF'!W1098,'3.USD NCCF'!W1098,'4.EUR NCCF'!W1098,'5.GBP NCCF'!W1098,'6.Other(Incld) NCCF'!W1098)</f>
        <v>0</v>
      </c>
      <c r="Y1098"/>
    </row>
    <row r="1099" spans="1:25" outlineLevel="1" x14ac:dyDescent="0.2">
      <c r="A1099" s="318"/>
      <c r="B1099" s="25"/>
      <c r="C1099" s="64"/>
      <c r="D1099" s="64"/>
      <c r="E1099" s="64"/>
      <c r="F1099" s="212" t="s">
        <v>79</v>
      </c>
      <c r="G1099" s="188">
        <f>SUM('2.CAD NCCF'!G1099,'3.USD NCCF'!G1099,'4.EUR NCCF'!G1099,'5.GBP NCCF'!G1099,'6.Other(Incld) NCCF'!G1099)</f>
        <v>0</v>
      </c>
      <c r="H1099" s="189">
        <f>SUM('2.CAD NCCF'!H1099,'3.USD NCCF'!H1099,'4.EUR NCCF'!H1099,'5.GBP NCCF'!H1099,'6.Other(Incld) NCCF'!H1099)</f>
        <v>0</v>
      </c>
      <c r="I1099" s="184">
        <f>SUM('2.CAD NCCF'!I1099,'3.USD NCCF'!I1099,'4.EUR NCCF'!I1099,'5.GBP NCCF'!I1099,'6.Other(Incld) NCCF'!I1099)</f>
        <v>0</v>
      </c>
      <c r="J1099" s="184">
        <f>SUM('2.CAD NCCF'!J1099,'3.USD NCCF'!J1099,'4.EUR NCCF'!J1099,'5.GBP NCCF'!J1099,'6.Other(Incld) NCCF'!J1099)</f>
        <v>0</v>
      </c>
      <c r="K1099" s="213">
        <f>SUM('2.CAD NCCF'!K1099,'3.USD NCCF'!K1099,'4.EUR NCCF'!K1099,'5.GBP NCCF'!K1099,'6.Other(Incld) NCCF'!K1099)</f>
        <v>0</v>
      </c>
      <c r="L1099" s="214">
        <f>SUM('2.CAD NCCF'!L1099,'3.USD NCCF'!L1099,'4.EUR NCCF'!L1099,'5.GBP NCCF'!L1099,'6.Other(Incld) NCCF'!L1099)</f>
        <v>0</v>
      </c>
      <c r="M1099" s="184">
        <f>SUM('2.CAD NCCF'!M1099,'3.USD NCCF'!M1099,'4.EUR NCCF'!M1099,'5.GBP NCCF'!M1099,'6.Other(Incld) NCCF'!M1099)</f>
        <v>0</v>
      </c>
      <c r="N1099" s="184">
        <f>SUM('2.CAD NCCF'!N1099,'3.USD NCCF'!N1099,'4.EUR NCCF'!N1099,'5.GBP NCCF'!N1099,'6.Other(Incld) NCCF'!N1099)</f>
        <v>0</v>
      </c>
      <c r="O1099" s="184">
        <f>SUM('2.CAD NCCF'!O1099,'3.USD NCCF'!O1099,'4.EUR NCCF'!O1099,'5.GBP NCCF'!O1099,'6.Other(Incld) NCCF'!O1099)</f>
        <v>0</v>
      </c>
      <c r="P1099" s="184">
        <f>SUM('2.CAD NCCF'!P1099,'3.USD NCCF'!P1099,'4.EUR NCCF'!P1099,'5.GBP NCCF'!P1099,'6.Other(Incld) NCCF'!P1099)</f>
        <v>0</v>
      </c>
      <c r="Q1099" s="184">
        <f>SUM('2.CAD NCCF'!Q1099,'3.USD NCCF'!Q1099,'4.EUR NCCF'!Q1099,'5.GBP NCCF'!Q1099,'6.Other(Incld) NCCF'!Q1099)</f>
        <v>0</v>
      </c>
      <c r="R1099" s="184">
        <f>SUM('2.CAD NCCF'!R1099,'3.USD NCCF'!R1099,'4.EUR NCCF'!R1099,'5.GBP NCCF'!R1099,'6.Other(Incld) NCCF'!R1099)</f>
        <v>0</v>
      </c>
      <c r="S1099" s="184">
        <f>SUM('2.CAD NCCF'!S1099,'3.USD NCCF'!S1099,'4.EUR NCCF'!S1099,'5.GBP NCCF'!S1099,'6.Other(Incld) NCCF'!S1099)</f>
        <v>0</v>
      </c>
      <c r="T1099" s="184">
        <f>SUM('2.CAD NCCF'!T1099,'3.USD NCCF'!T1099,'4.EUR NCCF'!T1099,'5.GBP NCCF'!T1099,'6.Other(Incld) NCCF'!T1099)</f>
        <v>0</v>
      </c>
      <c r="U1099" s="184">
        <f>SUM('2.CAD NCCF'!U1099,'3.USD NCCF'!U1099,'4.EUR NCCF'!U1099,'5.GBP NCCF'!U1099,'6.Other(Incld) NCCF'!U1099)</f>
        <v>0</v>
      </c>
      <c r="V1099" s="215">
        <f>SUM('2.CAD NCCF'!V1099,'3.USD NCCF'!V1099,'4.EUR NCCF'!V1099,'5.GBP NCCF'!V1099,'6.Other(Incld) NCCF'!V1099)</f>
        <v>0</v>
      </c>
      <c r="W1099" s="46">
        <f>SUM('2.CAD NCCF'!W1099,'3.USD NCCF'!W1099,'4.EUR NCCF'!W1099,'5.GBP NCCF'!W1099,'6.Other(Incld) NCCF'!W1099)</f>
        <v>0</v>
      </c>
      <c r="Y1099"/>
    </row>
    <row r="1100" spans="1:25" outlineLevel="1" x14ac:dyDescent="0.2">
      <c r="A1100" s="318"/>
      <c r="B1100" s="25"/>
      <c r="C1100" s="64"/>
      <c r="D1100" s="64"/>
      <c r="E1100" s="64"/>
      <c r="F1100" s="187" t="s">
        <v>80</v>
      </c>
      <c r="G1100" s="188">
        <f>SUM('2.CAD NCCF'!G1100,'3.USD NCCF'!G1100,'4.EUR NCCF'!G1100,'5.GBP NCCF'!G1100,'6.Other(Incld) NCCF'!G1100)</f>
        <v>0</v>
      </c>
      <c r="H1100" s="189">
        <f>SUM('2.CAD NCCF'!H1100,'3.USD NCCF'!H1100,'4.EUR NCCF'!H1100,'5.GBP NCCF'!H1100,'6.Other(Incld) NCCF'!H1100)</f>
        <v>0</v>
      </c>
      <c r="I1100" s="184">
        <f>SUM('2.CAD NCCF'!I1100,'3.USD NCCF'!I1100,'4.EUR NCCF'!I1100,'5.GBP NCCF'!I1100,'6.Other(Incld) NCCF'!I1100)</f>
        <v>0</v>
      </c>
      <c r="J1100" s="184">
        <f>SUM('2.CAD NCCF'!J1100,'3.USD NCCF'!J1100,'4.EUR NCCF'!J1100,'5.GBP NCCF'!J1100,'6.Other(Incld) NCCF'!J1100)</f>
        <v>0</v>
      </c>
      <c r="K1100" s="213">
        <f>SUM('2.CAD NCCF'!K1100,'3.USD NCCF'!K1100,'4.EUR NCCF'!K1100,'5.GBP NCCF'!K1100,'6.Other(Incld) NCCF'!K1100)</f>
        <v>0</v>
      </c>
      <c r="L1100" s="214">
        <f>SUM('2.CAD NCCF'!L1100,'3.USD NCCF'!L1100,'4.EUR NCCF'!L1100,'5.GBP NCCF'!L1100,'6.Other(Incld) NCCF'!L1100)</f>
        <v>0</v>
      </c>
      <c r="M1100" s="184">
        <f>SUM('2.CAD NCCF'!M1100,'3.USD NCCF'!M1100,'4.EUR NCCF'!M1100,'5.GBP NCCF'!M1100,'6.Other(Incld) NCCF'!M1100)</f>
        <v>0</v>
      </c>
      <c r="N1100" s="184">
        <f>SUM('2.CAD NCCF'!N1100,'3.USD NCCF'!N1100,'4.EUR NCCF'!N1100,'5.GBP NCCF'!N1100,'6.Other(Incld) NCCF'!N1100)</f>
        <v>0</v>
      </c>
      <c r="O1100" s="184">
        <f>SUM('2.CAD NCCF'!O1100,'3.USD NCCF'!O1100,'4.EUR NCCF'!O1100,'5.GBP NCCF'!O1100,'6.Other(Incld) NCCF'!O1100)</f>
        <v>0</v>
      </c>
      <c r="P1100" s="184">
        <f>SUM('2.CAD NCCF'!P1100,'3.USD NCCF'!P1100,'4.EUR NCCF'!P1100,'5.GBP NCCF'!P1100,'6.Other(Incld) NCCF'!P1100)</f>
        <v>0</v>
      </c>
      <c r="Q1100" s="184">
        <f>SUM('2.CAD NCCF'!Q1100,'3.USD NCCF'!Q1100,'4.EUR NCCF'!Q1100,'5.GBP NCCF'!Q1100,'6.Other(Incld) NCCF'!Q1100)</f>
        <v>0</v>
      </c>
      <c r="R1100" s="184">
        <f>SUM('2.CAD NCCF'!R1100,'3.USD NCCF'!R1100,'4.EUR NCCF'!R1100,'5.GBP NCCF'!R1100,'6.Other(Incld) NCCF'!R1100)</f>
        <v>0</v>
      </c>
      <c r="S1100" s="184">
        <f>SUM('2.CAD NCCF'!S1100,'3.USD NCCF'!S1100,'4.EUR NCCF'!S1100,'5.GBP NCCF'!S1100,'6.Other(Incld) NCCF'!S1100)</f>
        <v>0</v>
      </c>
      <c r="T1100" s="184">
        <f>SUM('2.CAD NCCF'!T1100,'3.USD NCCF'!T1100,'4.EUR NCCF'!T1100,'5.GBP NCCF'!T1100,'6.Other(Incld) NCCF'!T1100)</f>
        <v>0</v>
      </c>
      <c r="U1100" s="184">
        <f>SUM('2.CAD NCCF'!U1100,'3.USD NCCF'!U1100,'4.EUR NCCF'!U1100,'5.GBP NCCF'!U1100,'6.Other(Incld) NCCF'!U1100)</f>
        <v>0</v>
      </c>
      <c r="V1100" s="215">
        <f>SUM('2.CAD NCCF'!V1100,'3.USD NCCF'!V1100,'4.EUR NCCF'!V1100,'5.GBP NCCF'!V1100,'6.Other(Incld) NCCF'!V1100)</f>
        <v>0</v>
      </c>
      <c r="W1100" s="46">
        <f>SUM('2.CAD NCCF'!W1100,'3.USD NCCF'!W1100,'4.EUR NCCF'!W1100,'5.GBP NCCF'!W1100,'6.Other(Incld) NCCF'!W1100)</f>
        <v>0</v>
      </c>
      <c r="Y1100"/>
    </row>
    <row r="1101" spans="1:25" outlineLevel="1" x14ac:dyDescent="0.2">
      <c r="A1101" s="318"/>
      <c r="B1101" s="25"/>
      <c r="C1101" s="64"/>
      <c r="D1101" s="64"/>
      <c r="E1101" s="64"/>
      <c r="F1101" s="187" t="s">
        <v>405</v>
      </c>
      <c r="G1101" s="188">
        <f>SUM('2.CAD NCCF'!G1101,'3.USD NCCF'!G1101,'4.EUR NCCF'!G1101,'5.GBP NCCF'!G1101,'6.Other(Incld) NCCF'!G1101)</f>
        <v>0</v>
      </c>
      <c r="H1101" s="189">
        <f>SUM('2.CAD NCCF'!H1101,'3.USD NCCF'!H1101,'4.EUR NCCF'!H1101,'5.GBP NCCF'!H1101,'6.Other(Incld) NCCF'!H1101)</f>
        <v>0</v>
      </c>
      <c r="I1101" s="184">
        <f>SUM('2.CAD NCCF'!I1101,'3.USD NCCF'!I1101,'4.EUR NCCF'!I1101,'5.GBP NCCF'!I1101,'6.Other(Incld) NCCF'!I1101)</f>
        <v>0</v>
      </c>
      <c r="J1101" s="184">
        <f>SUM('2.CAD NCCF'!J1101,'3.USD NCCF'!J1101,'4.EUR NCCF'!J1101,'5.GBP NCCF'!J1101,'6.Other(Incld) NCCF'!J1101)</f>
        <v>0</v>
      </c>
      <c r="K1101" s="213">
        <f>SUM('2.CAD NCCF'!K1101,'3.USD NCCF'!K1101,'4.EUR NCCF'!K1101,'5.GBP NCCF'!K1101,'6.Other(Incld) NCCF'!K1101)</f>
        <v>0</v>
      </c>
      <c r="L1101" s="214">
        <f>SUM('2.CAD NCCF'!L1101,'3.USD NCCF'!L1101,'4.EUR NCCF'!L1101,'5.GBP NCCF'!L1101,'6.Other(Incld) NCCF'!L1101)</f>
        <v>0</v>
      </c>
      <c r="M1101" s="184">
        <f>SUM('2.CAD NCCF'!M1101,'3.USD NCCF'!M1101,'4.EUR NCCF'!M1101,'5.GBP NCCF'!M1101,'6.Other(Incld) NCCF'!M1101)</f>
        <v>0</v>
      </c>
      <c r="N1101" s="184">
        <f>SUM('2.CAD NCCF'!N1101,'3.USD NCCF'!N1101,'4.EUR NCCF'!N1101,'5.GBP NCCF'!N1101,'6.Other(Incld) NCCF'!N1101)</f>
        <v>0</v>
      </c>
      <c r="O1101" s="184">
        <f>SUM('2.CAD NCCF'!O1101,'3.USD NCCF'!O1101,'4.EUR NCCF'!O1101,'5.GBP NCCF'!O1101,'6.Other(Incld) NCCF'!O1101)</f>
        <v>0</v>
      </c>
      <c r="P1101" s="184">
        <f>SUM('2.CAD NCCF'!P1101,'3.USD NCCF'!P1101,'4.EUR NCCF'!P1101,'5.GBP NCCF'!P1101,'6.Other(Incld) NCCF'!P1101)</f>
        <v>0</v>
      </c>
      <c r="Q1101" s="184">
        <f>SUM('2.CAD NCCF'!Q1101,'3.USD NCCF'!Q1101,'4.EUR NCCF'!Q1101,'5.GBP NCCF'!Q1101,'6.Other(Incld) NCCF'!Q1101)</f>
        <v>0</v>
      </c>
      <c r="R1101" s="184">
        <f>SUM('2.CAD NCCF'!R1101,'3.USD NCCF'!R1101,'4.EUR NCCF'!R1101,'5.GBP NCCF'!R1101,'6.Other(Incld) NCCF'!R1101)</f>
        <v>0</v>
      </c>
      <c r="S1101" s="184">
        <f>SUM('2.CAD NCCF'!S1101,'3.USD NCCF'!S1101,'4.EUR NCCF'!S1101,'5.GBP NCCF'!S1101,'6.Other(Incld) NCCF'!S1101)</f>
        <v>0</v>
      </c>
      <c r="T1101" s="184">
        <f>SUM('2.CAD NCCF'!T1101,'3.USD NCCF'!T1101,'4.EUR NCCF'!T1101,'5.GBP NCCF'!T1101,'6.Other(Incld) NCCF'!T1101)</f>
        <v>0</v>
      </c>
      <c r="U1101" s="184">
        <f>SUM('2.CAD NCCF'!U1101,'3.USD NCCF'!U1101,'4.EUR NCCF'!U1101,'5.GBP NCCF'!U1101,'6.Other(Incld) NCCF'!U1101)</f>
        <v>0</v>
      </c>
      <c r="V1101" s="215">
        <f>SUM('2.CAD NCCF'!V1101,'3.USD NCCF'!V1101,'4.EUR NCCF'!V1101,'5.GBP NCCF'!V1101,'6.Other(Incld) NCCF'!V1101)</f>
        <v>0</v>
      </c>
      <c r="W1101" s="46">
        <f>SUM('2.CAD NCCF'!W1101,'3.USD NCCF'!W1101,'4.EUR NCCF'!W1101,'5.GBP NCCF'!W1101,'6.Other(Incld) NCCF'!W1101)</f>
        <v>0</v>
      </c>
      <c r="Y1101"/>
    </row>
    <row r="1102" spans="1:25" outlineLevel="1" x14ac:dyDescent="0.2">
      <c r="A1102" s="318"/>
      <c r="B1102" s="25"/>
      <c r="C1102" s="64"/>
      <c r="D1102" s="64"/>
      <c r="E1102" s="64"/>
      <c r="F1102" s="187" t="s">
        <v>81</v>
      </c>
      <c r="G1102" s="188">
        <f>SUM('2.CAD NCCF'!G1102,'3.USD NCCF'!G1102,'4.EUR NCCF'!G1102,'5.GBP NCCF'!G1102,'6.Other(Incld) NCCF'!G1102)</f>
        <v>0</v>
      </c>
      <c r="H1102" s="189">
        <f>SUM('2.CAD NCCF'!H1102,'3.USD NCCF'!H1102,'4.EUR NCCF'!H1102,'5.GBP NCCF'!H1102,'6.Other(Incld) NCCF'!H1102)</f>
        <v>0</v>
      </c>
      <c r="I1102" s="184">
        <f>SUM('2.CAD NCCF'!I1102,'3.USD NCCF'!I1102,'4.EUR NCCF'!I1102,'5.GBP NCCF'!I1102,'6.Other(Incld) NCCF'!I1102)</f>
        <v>0</v>
      </c>
      <c r="J1102" s="184">
        <f>SUM('2.CAD NCCF'!J1102,'3.USD NCCF'!J1102,'4.EUR NCCF'!J1102,'5.GBP NCCF'!J1102,'6.Other(Incld) NCCF'!J1102)</f>
        <v>0</v>
      </c>
      <c r="K1102" s="213">
        <f>SUM('2.CAD NCCF'!K1102,'3.USD NCCF'!K1102,'4.EUR NCCF'!K1102,'5.GBP NCCF'!K1102,'6.Other(Incld) NCCF'!K1102)</f>
        <v>0</v>
      </c>
      <c r="L1102" s="214">
        <f>SUM('2.CAD NCCF'!L1102,'3.USD NCCF'!L1102,'4.EUR NCCF'!L1102,'5.GBP NCCF'!L1102,'6.Other(Incld) NCCF'!L1102)</f>
        <v>0</v>
      </c>
      <c r="M1102" s="184">
        <f>SUM('2.CAD NCCF'!M1102,'3.USD NCCF'!M1102,'4.EUR NCCF'!M1102,'5.GBP NCCF'!M1102,'6.Other(Incld) NCCF'!M1102)</f>
        <v>0</v>
      </c>
      <c r="N1102" s="184">
        <f>SUM('2.CAD NCCF'!N1102,'3.USD NCCF'!N1102,'4.EUR NCCF'!N1102,'5.GBP NCCF'!N1102,'6.Other(Incld) NCCF'!N1102)</f>
        <v>0</v>
      </c>
      <c r="O1102" s="184">
        <f>SUM('2.CAD NCCF'!O1102,'3.USD NCCF'!O1102,'4.EUR NCCF'!O1102,'5.GBP NCCF'!O1102,'6.Other(Incld) NCCF'!O1102)</f>
        <v>0</v>
      </c>
      <c r="P1102" s="184">
        <f>SUM('2.CAD NCCF'!P1102,'3.USD NCCF'!P1102,'4.EUR NCCF'!P1102,'5.GBP NCCF'!P1102,'6.Other(Incld) NCCF'!P1102)</f>
        <v>0</v>
      </c>
      <c r="Q1102" s="184">
        <f>SUM('2.CAD NCCF'!Q1102,'3.USD NCCF'!Q1102,'4.EUR NCCF'!Q1102,'5.GBP NCCF'!Q1102,'6.Other(Incld) NCCF'!Q1102)</f>
        <v>0</v>
      </c>
      <c r="R1102" s="184">
        <f>SUM('2.CAD NCCF'!R1102,'3.USD NCCF'!R1102,'4.EUR NCCF'!R1102,'5.GBP NCCF'!R1102,'6.Other(Incld) NCCF'!R1102)</f>
        <v>0</v>
      </c>
      <c r="S1102" s="184">
        <f>SUM('2.CAD NCCF'!S1102,'3.USD NCCF'!S1102,'4.EUR NCCF'!S1102,'5.GBP NCCF'!S1102,'6.Other(Incld) NCCF'!S1102)</f>
        <v>0</v>
      </c>
      <c r="T1102" s="184">
        <f>SUM('2.CAD NCCF'!T1102,'3.USD NCCF'!T1102,'4.EUR NCCF'!T1102,'5.GBP NCCF'!T1102,'6.Other(Incld) NCCF'!T1102)</f>
        <v>0</v>
      </c>
      <c r="U1102" s="184">
        <f>SUM('2.CAD NCCF'!U1102,'3.USD NCCF'!U1102,'4.EUR NCCF'!U1102,'5.GBP NCCF'!U1102,'6.Other(Incld) NCCF'!U1102)</f>
        <v>0</v>
      </c>
      <c r="V1102" s="215">
        <f>SUM('2.CAD NCCF'!V1102,'3.USD NCCF'!V1102,'4.EUR NCCF'!V1102,'5.GBP NCCF'!V1102,'6.Other(Incld) NCCF'!V1102)</f>
        <v>0</v>
      </c>
      <c r="W1102" s="46">
        <f>SUM('2.CAD NCCF'!W1102,'3.USD NCCF'!W1102,'4.EUR NCCF'!W1102,'5.GBP NCCF'!W1102,'6.Other(Incld) NCCF'!W1102)</f>
        <v>0</v>
      </c>
      <c r="Y1102"/>
    </row>
    <row r="1103" spans="1:25" outlineLevel="1" x14ac:dyDescent="0.2">
      <c r="A1103" s="318"/>
      <c r="B1103" s="25"/>
      <c r="C1103" s="64"/>
      <c r="D1103" s="64"/>
      <c r="E1103" s="64"/>
      <c r="F1103" s="176" t="s">
        <v>402</v>
      </c>
      <c r="G1103" s="188">
        <f>SUM('2.CAD NCCF'!G1103,'3.USD NCCF'!G1103,'4.EUR NCCF'!G1103,'5.GBP NCCF'!G1103,'6.Other(Incld) NCCF'!G1103)</f>
        <v>0</v>
      </c>
      <c r="H1103" s="189">
        <f>SUM('2.CAD NCCF'!H1103,'3.USD NCCF'!H1103,'4.EUR NCCF'!H1103,'5.GBP NCCF'!H1103,'6.Other(Incld) NCCF'!H1103)</f>
        <v>0</v>
      </c>
      <c r="I1103" s="184">
        <f>SUM('2.CAD NCCF'!I1103,'3.USD NCCF'!I1103,'4.EUR NCCF'!I1103,'5.GBP NCCF'!I1103,'6.Other(Incld) NCCF'!I1103)</f>
        <v>0</v>
      </c>
      <c r="J1103" s="184">
        <f>SUM('2.CAD NCCF'!J1103,'3.USD NCCF'!J1103,'4.EUR NCCF'!J1103,'5.GBP NCCF'!J1103,'6.Other(Incld) NCCF'!J1103)</f>
        <v>0</v>
      </c>
      <c r="K1103" s="213">
        <f>SUM('2.CAD NCCF'!K1103,'3.USD NCCF'!K1103,'4.EUR NCCF'!K1103,'5.GBP NCCF'!K1103,'6.Other(Incld) NCCF'!K1103)</f>
        <v>0</v>
      </c>
      <c r="L1103" s="214">
        <f>SUM('2.CAD NCCF'!L1103,'3.USD NCCF'!L1103,'4.EUR NCCF'!L1103,'5.GBP NCCF'!L1103,'6.Other(Incld) NCCF'!L1103)</f>
        <v>0</v>
      </c>
      <c r="M1103" s="184">
        <f>SUM('2.CAD NCCF'!M1103,'3.USD NCCF'!M1103,'4.EUR NCCF'!M1103,'5.GBP NCCF'!M1103,'6.Other(Incld) NCCF'!M1103)</f>
        <v>0</v>
      </c>
      <c r="N1103" s="184">
        <f>SUM('2.CAD NCCF'!N1103,'3.USD NCCF'!N1103,'4.EUR NCCF'!N1103,'5.GBP NCCF'!N1103,'6.Other(Incld) NCCF'!N1103)</f>
        <v>0</v>
      </c>
      <c r="O1103" s="184">
        <f>SUM('2.CAD NCCF'!O1103,'3.USD NCCF'!O1103,'4.EUR NCCF'!O1103,'5.GBP NCCF'!O1103,'6.Other(Incld) NCCF'!O1103)</f>
        <v>0</v>
      </c>
      <c r="P1103" s="184">
        <f>SUM('2.CAD NCCF'!P1103,'3.USD NCCF'!P1103,'4.EUR NCCF'!P1103,'5.GBP NCCF'!P1103,'6.Other(Incld) NCCF'!P1103)</f>
        <v>0</v>
      </c>
      <c r="Q1103" s="184">
        <f>SUM('2.CAD NCCF'!Q1103,'3.USD NCCF'!Q1103,'4.EUR NCCF'!Q1103,'5.GBP NCCF'!Q1103,'6.Other(Incld) NCCF'!Q1103)</f>
        <v>0</v>
      </c>
      <c r="R1103" s="184">
        <f>SUM('2.CAD NCCF'!R1103,'3.USD NCCF'!R1103,'4.EUR NCCF'!R1103,'5.GBP NCCF'!R1103,'6.Other(Incld) NCCF'!R1103)</f>
        <v>0</v>
      </c>
      <c r="S1103" s="184">
        <f>SUM('2.CAD NCCF'!S1103,'3.USD NCCF'!S1103,'4.EUR NCCF'!S1103,'5.GBP NCCF'!S1103,'6.Other(Incld) NCCF'!S1103)</f>
        <v>0</v>
      </c>
      <c r="T1103" s="184">
        <f>SUM('2.CAD NCCF'!T1103,'3.USD NCCF'!T1103,'4.EUR NCCF'!T1103,'5.GBP NCCF'!T1103,'6.Other(Incld) NCCF'!T1103)</f>
        <v>0</v>
      </c>
      <c r="U1103" s="184">
        <f>SUM('2.CAD NCCF'!U1103,'3.USD NCCF'!U1103,'4.EUR NCCF'!U1103,'5.GBP NCCF'!U1103,'6.Other(Incld) NCCF'!U1103)</f>
        <v>0</v>
      </c>
      <c r="V1103" s="215">
        <f>SUM('2.CAD NCCF'!V1103,'3.USD NCCF'!V1103,'4.EUR NCCF'!V1103,'5.GBP NCCF'!V1103,'6.Other(Incld) NCCF'!V1103)</f>
        <v>0</v>
      </c>
      <c r="W1103" s="46">
        <f>SUM('2.CAD NCCF'!W1103,'3.USD NCCF'!W1103,'4.EUR NCCF'!W1103,'5.GBP NCCF'!W1103,'6.Other(Incld) NCCF'!W1103)</f>
        <v>0</v>
      </c>
      <c r="Y1103"/>
    </row>
    <row r="1104" spans="1:25" outlineLevel="1" x14ac:dyDescent="0.2">
      <c r="A1104" s="318"/>
      <c r="B1104" s="25"/>
      <c r="C1104" s="64"/>
      <c r="D1104" s="64"/>
      <c r="E1104" s="64"/>
      <c r="F1104" s="176" t="s">
        <v>403</v>
      </c>
      <c r="G1104" s="188">
        <f>SUM('2.CAD NCCF'!G1104,'3.USD NCCF'!G1104,'4.EUR NCCF'!G1104,'5.GBP NCCF'!G1104,'6.Other(Incld) NCCF'!G1104)</f>
        <v>0</v>
      </c>
      <c r="H1104" s="189">
        <f>SUM('2.CAD NCCF'!H1104,'3.USD NCCF'!H1104,'4.EUR NCCF'!H1104,'5.GBP NCCF'!H1104,'6.Other(Incld) NCCF'!H1104)</f>
        <v>0</v>
      </c>
      <c r="I1104" s="184">
        <f>SUM('2.CAD NCCF'!I1104,'3.USD NCCF'!I1104,'4.EUR NCCF'!I1104,'5.GBP NCCF'!I1104,'6.Other(Incld) NCCF'!I1104)</f>
        <v>0</v>
      </c>
      <c r="J1104" s="184">
        <f>SUM('2.CAD NCCF'!J1104,'3.USD NCCF'!J1104,'4.EUR NCCF'!J1104,'5.GBP NCCF'!J1104,'6.Other(Incld) NCCF'!J1104)</f>
        <v>0</v>
      </c>
      <c r="K1104" s="213">
        <f>SUM('2.CAD NCCF'!K1104,'3.USD NCCF'!K1104,'4.EUR NCCF'!K1104,'5.GBP NCCF'!K1104,'6.Other(Incld) NCCF'!K1104)</f>
        <v>0</v>
      </c>
      <c r="L1104" s="214">
        <f>SUM('2.CAD NCCF'!L1104,'3.USD NCCF'!L1104,'4.EUR NCCF'!L1104,'5.GBP NCCF'!L1104,'6.Other(Incld) NCCF'!L1104)</f>
        <v>0</v>
      </c>
      <c r="M1104" s="184">
        <f>SUM('2.CAD NCCF'!M1104,'3.USD NCCF'!M1104,'4.EUR NCCF'!M1104,'5.GBP NCCF'!M1104,'6.Other(Incld) NCCF'!M1104)</f>
        <v>0</v>
      </c>
      <c r="N1104" s="184">
        <f>SUM('2.CAD NCCF'!N1104,'3.USD NCCF'!N1104,'4.EUR NCCF'!N1104,'5.GBP NCCF'!N1104,'6.Other(Incld) NCCF'!N1104)</f>
        <v>0</v>
      </c>
      <c r="O1104" s="184">
        <f>SUM('2.CAD NCCF'!O1104,'3.USD NCCF'!O1104,'4.EUR NCCF'!O1104,'5.GBP NCCF'!O1104,'6.Other(Incld) NCCF'!O1104)</f>
        <v>0</v>
      </c>
      <c r="P1104" s="184">
        <f>SUM('2.CAD NCCF'!P1104,'3.USD NCCF'!P1104,'4.EUR NCCF'!P1104,'5.GBP NCCF'!P1104,'6.Other(Incld) NCCF'!P1104)</f>
        <v>0</v>
      </c>
      <c r="Q1104" s="184">
        <f>SUM('2.CAD NCCF'!Q1104,'3.USD NCCF'!Q1104,'4.EUR NCCF'!Q1104,'5.GBP NCCF'!Q1104,'6.Other(Incld) NCCF'!Q1104)</f>
        <v>0</v>
      </c>
      <c r="R1104" s="184">
        <f>SUM('2.CAD NCCF'!R1104,'3.USD NCCF'!R1104,'4.EUR NCCF'!R1104,'5.GBP NCCF'!R1104,'6.Other(Incld) NCCF'!R1104)</f>
        <v>0</v>
      </c>
      <c r="S1104" s="184">
        <f>SUM('2.CAD NCCF'!S1104,'3.USD NCCF'!S1104,'4.EUR NCCF'!S1104,'5.GBP NCCF'!S1104,'6.Other(Incld) NCCF'!S1104)</f>
        <v>0</v>
      </c>
      <c r="T1104" s="184">
        <f>SUM('2.CAD NCCF'!T1104,'3.USD NCCF'!T1104,'4.EUR NCCF'!T1104,'5.GBP NCCF'!T1104,'6.Other(Incld) NCCF'!T1104)</f>
        <v>0</v>
      </c>
      <c r="U1104" s="184">
        <f>SUM('2.CAD NCCF'!U1104,'3.USD NCCF'!U1104,'4.EUR NCCF'!U1104,'5.GBP NCCF'!U1104,'6.Other(Incld) NCCF'!U1104)</f>
        <v>0</v>
      </c>
      <c r="V1104" s="215">
        <f>SUM('2.CAD NCCF'!V1104,'3.USD NCCF'!V1104,'4.EUR NCCF'!V1104,'5.GBP NCCF'!V1104,'6.Other(Incld) NCCF'!V1104)</f>
        <v>0</v>
      </c>
      <c r="W1104" s="46">
        <f>SUM('2.CAD NCCF'!W1104,'3.USD NCCF'!W1104,'4.EUR NCCF'!W1104,'5.GBP NCCF'!W1104,'6.Other(Incld) NCCF'!W1104)</f>
        <v>0</v>
      </c>
      <c r="Y1104"/>
    </row>
    <row r="1105" spans="1:25" x14ac:dyDescent="0.2">
      <c r="A1105" s="318"/>
      <c r="B1105" s="71"/>
      <c r="C1105" s="64"/>
      <c r="D1105" s="65" t="s">
        <v>82</v>
      </c>
      <c r="E1105" s="64"/>
      <c r="F1105" s="64"/>
      <c r="G1105" s="75"/>
      <c r="H1105" s="34"/>
      <c r="I1105" s="34"/>
      <c r="J1105" s="34"/>
      <c r="K1105" s="34"/>
      <c r="L1105" s="35"/>
      <c r="M1105" s="36"/>
      <c r="N1105" s="34"/>
      <c r="O1105" s="34"/>
      <c r="P1105" s="34"/>
      <c r="Q1105" s="34"/>
      <c r="R1105" s="34"/>
      <c r="S1105" s="34"/>
      <c r="T1105" s="34"/>
      <c r="U1105" s="34"/>
      <c r="V1105" s="37"/>
      <c r="W1105" s="33"/>
      <c r="Y1105"/>
    </row>
    <row r="1106" spans="1:25" x14ac:dyDescent="0.2">
      <c r="A1106" s="318"/>
      <c r="B1106" s="71"/>
      <c r="C1106" s="64"/>
      <c r="D1106" s="65"/>
      <c r="E1106" s="64" t="s">
        <v>83</v>
      </c>
      <c r="F1106" s="64"/>
      <c r="G1106" s="69">
        <f t="shared" ref="G1106:W1106" si="249">SUBTOTAL(9,G1107:G1112)</f>
        <v>0</v>
      </c>
      <c r="H1106" s="34">
        <f t="shared" si="249"/>
        <v>0</v>
      </c>
      <c r="I1106" s="34">
        <f t="shared" si="249"/>
        <v>0</v>
      </c>
      <c r="J1106" s="34">
        <f t="shared" si="249"/>
        <v>0</v>
      </c>
      <c r="K1106" s="34">
        <f t="shared" si="249"/>
        <v>0</v>
      </c>
      <c r="L1106" s="35">
        <f t="shared" si="249"/>
        <v>0</v>
      </c>
      <c r="M1106" s="36">
        <f t="shared" si="249"/>
        <v>0</v>
      </c>
      <c r="N1106" s="36">
        <f t="shared" si="249"/>
        <v>0</v>
      </c>
      <c r="O1106" s="36">
        <f t="shared" si="249"/>
        <v>0</v>
      </c>
      <c r="P1106" s="36">
        <f t="shared" si="249"/>
        <v>0</v>
      </c>
      <c r="Q1106" s="36">
        <f t="shared" si="249"/>
        <v>0</v>
      </c>
      <c r="R1106" s="36">
        <f t="shared" si="249"/>
        <v>0</v>
      </c>
      <c r="S1106" s="36">
        <f t="shared" si="249"/>
        <v>0</v>
      </c>
      <c r="T1106" s="36">
        <f t="shared" si="249"/>
        <v>0</v>
      </c>
      <c r="U1106" s="36">
        <f t="shared" si="249"/>
        <v>0</v>
      </c>
      <c r="V1106" s="37">
        <f t="shared" si="249"/>
        <v>0</v>
      </c>
      <c r="W1106" s="37">
        <f t="shared" si="249"/>
        <v>0</v>
      </c>
      <c r="Y1106"/>
    </row>
    <row r="1107" spans="1:25" outlineLevel="1" x14ac:dyDescent="0.2">
      <c r="A1107" s="318"/>
      <c r="B1107" s="25"/>
      <c r="C1107" s="64"/>
      <c r="D1107" s="64"/>
      <c r="E1107" s="24"/>
      <c r="F1107" s="187" t="s">
        <v>84</v>
      </c>
      <c r="G1107" s="188">
        <f>SUM('2.CAD NCCF'!G1107,'3.USD NCCF'!G1107,'4.EUR NCCF'!G1107,'5.GBP NCCF'!G1107,'6.Other(Incld) NCCF'!G1107)</f>
        <v>0</v>
      </c>
      <c r="H1107" s="178">
        <f>SUM('2.CAD NCCF'!H1107,'3.USD NCCF'!H1107,'4.EUR NCCF'!H1107,'5.GBP NCCF'!H1107,'6.Other(Incld) NCCF'!H1107)</f>
        <v>0</v>
      </c>
      <c r="I1107" s="182">
        <f>SUM('2.CAD NCCF'!I1107,'3.USD NCCF'!I1107,'4.EUR NCCF'!I1107,'5.GBP NCCF'!I1107,'6.Other(Incld) NCCF'!I1107)</f>
        <v>0</v>
      </c>
      <c r="J1107" s="182">
        <f>SUM('2.CAD NCCF'!J1107,'3.USD NCCF'!J1107,'4.EUR NCCF'!J1107,'5.GBP NCCF'!J1107,'6.Other(Incld) NCCF'!J1107)</f>
        <v>0</v>
      </c>
      <c r="K1107" s="192">
        <f>SUM('2.CAD NCCF'!K1107,'3.USD NCCF'!K1107,'4.EUR NCCF'!K1107,'5.GBP NCCF'!K1107,'6.Other(Incld) NCCF'!K1107)</f>
        <v>0</v>
      </c>
      <c r="L1107" s="216">
        <f>SUM('2.CAD NCCF'!L1107,'3.USD NCCF'!L1107,'4.EUR NCCF'!L1107,'5.GBP NCCF'!L1107,'6.Other(Incld) NCCF'!L1107)</f>
        <v>0</v>
      </c>
      <c r="M1107" s="217">
        <f>SUM('2.CAD NCCF'!M1107,'3.USD NCCF'!M1107,'4.EUR NCCF'!M1107,'5.GBP NCCF'!M1107,'6.Other(Incld) NCCF'!M1107)</f>
        <v>0</v>
      </c>
      <c r="N1107" s="182">
        <f>SUM('2.CAD NCCF'!N1107,'3.USD NCCF'!N1107,'4.EUR NCCF'!N1107,'5.GBP NCCF'!N1107,'6.Other(Incld) NCCF'!N1107)</f>
        <v>0</v>
      </c>
      <c r="O1107" s="182">
        <f>SUM('2.CAD NCCF'!O1107,'3.USD NCCF'!O1107,'4.EUR NCCF'!O1107,'5.GBP NCCF'!O1107,'6.Other(Incld) NCCF'!O1107)</f>
        <v>0</v>
      </c>
      <c r="P1107" s="182">
        <f>SUM('2.CAD NCCF'!P1107,'3.USD NCCF'!P1107,'4.EUR NCCF'!P1107,'5.GBP NCCF'!P1107,'6.Other(Incld) NCCF'!P1107)</f>
        <v>0</v>
      </c>
      <c r="Q1107" s="182">
        <f>SUM('2.CAD NCCF'!Q1107,'3.USD NCCF'!Q1107,'4.EUR NCCF'!Q1107,'5.GBP NCCF'!Q1107,'6.Other(Incld) NCCF'!Q1107)</f>
        <v>0</v>
      </c>
      <c r="R1107" s="182">
        <f>SUM('2.CAD NCCF'!R1107,'3.USD NCCF'!R1107,'4.EUR NCCF'!R1107,'5.GBP NCCF'!R1107,'6.Other(Incld) NCCF'!R1107)</f>
        <v>0</v>
      </c>
      <c r="S1107" s="182">
        <f>SUM('2.CAD NCCF'!S1107,'3.USD NCCF'!S1107,'4.EUR NCCF'!S1107,'5.GBP NCCF'!S1107,'6.Other(Incld) NCCF'!S1107)</f>
        <v>0</v>
      </c>
      <c r="T1107" s="182">
        <f>SUM('2.CAD NCCF'!T1107,'3.USD NCCF'!T1107,'4.EUR NCCF'!T1107,'5.GBP NCCF'!T1107,'6.Other(Incld) NCCF'!T1107)</f>
        <v>0</v>
      </c>
      <c r="U1107" s="182">
        <f>SUM('2.CAD NCCF'!U1107,'3.USD NCCF'!U1107,'4.EUR NCCF'!U1107,'5.GBP NCCF'!U1107,'6.Other(Incld) NCCF'!U1107)</f>
        <v>0</v>
      </c>
      <c r="V1107" s="183">
        <f>SUM('2.CAD NCCF'!V1107,'3.USD NCCF'!V1107,'4.EUR NCCF'!V1107,'5.GBP NCCF'!V1107,'6.Other(Incld) NCCF'!V1107)</f>
        <v>0</v>
      </c>
      <c r="W1107" s="125">
        <f>SUM('2.CAD NCCF'!W1107,'3.USD NCCF'!W1107,'4.EUR NCCF'!W1107,'5.GBP NCCF'!W1107,'6.Other(Incld) NCCF'!W1107)</f>
        <v>0</v>
      </c>
      <c r="Y1107"/>
    </row>
    <row r="1108" spans="1:25" outlineLevel="1" x14ac:dyDescent="0.2">
      <c r="A1108" s="318"/>
      <c r="B1108" s="25"/>
      <c r="C1108" s="64"/>
      <c r="D1108" s="64"/>
      <c r="E1108" s="24"/>
      <c r="F1108" s="187" t="s">
        <v>85</v>
      </c>
      <c r="G1108" s="188">
        <f>SUM('2.CAD NCCF'!G1108,'3.USD NCCF'!G1108,'4.EUR NCCF'!G1108,'5.GBP NCCF'!G1108,'6.Other(Incld) NCCF'!G1108)</f>
        <v>0</v>
      </c>
      <c r="H1108" s="178">
        <f>SUM('2.CAD NCCF'!H1108,'3.USD NCCF'!H1108,'4.EUR NCCF'!H1108,'5.GBP NCCF'!H1108,'6.Other(Incld) NCCF'!H1108)</f>
        <v>0</v>
      </c>
      <c r="I1108" s="182">
        <f>SUM('2.CAD NCCF'!I1108,'3.USD NCCF'!I1108,'4.EUR NCCF'!I1108,'5.GBP NCCF'!I1108,'6.Other(Incld) NCCF'!I1108)</f>
        <v>0</v>
      </c>
      <c r="J1108" s="182">
        <f>SUM('2.CAD NCCF'!J1108,'3.USD NCCF'!J1108,'4.EUR NCCF'!J1108,'5.GBP NCCF'!J1108,'6.Other(Incld) NCCF'!J1108)</f>
        <v>0</v>
      </c>
      <c r="K1108" s="192">
        <f>SUM('2.CAD NCCF'!K1108,'3.USD NCCF'!K1108,'4.EUR NCCF'!K1108,'5.GBP NCCF'!K1108,'6.Other(Incld) NCCF'!K1108)</f>
        <v>0</v>
      </c>
      <c r="L1108" s="216">
        <f>SUM('2.CAD NCCF'!L1108,'3.USD NCCF'!L1108,'4.EUR NCCF'!L1108,'5.GBP NCCF'!L1108,'6.Other(Incld) NCCF'!L1108)</f>
        <v>0</v>
      </c>
      <c r="M1108" s="217">
        <f>SUM('2.CAD NCCF'!M1108,'3.USD NCCF'!M1108,'4.EUR NCCF'!M1108,'5.GBP NCCF'!M1108,'6.Other(Incld) NCCF'!M1108)</f>
        <v>0</v>
      </c>
      <c r="N1108" s="182">
        <f>SUM('2.CAD NCCF'!N1108,'3.USD NCCF'!N1108,'4.EUR NCCF'!N1108,'5.GBP NCCF'!N1108,'6.Other(Incld) NCCF'!N1108)</f>
        <v>0</v>
      </c>
      <c r="O1108" s="182">
        <f>SUM('2.CAD NCCF'!O1108,'3.USD NCCF'!O1108,'4.EUR NCCF'!O1108,'5.GBP NCCF'!O1108,'6.Other(Incld) NCCF'!O1108)</f>
        <v>0</v>
      </c>
      <c r="P1108" s="182">
        <f>SUM('2.CAD NCCF'!P1108,'3.USD NCCF'!P1108,'4.EUR NCCF'!P1108,'5.GBP NCCF'!P1108,'6.Other(Incld) NCCF'!P1108)</f>
        <v>0</v>
      </c>
      <c r="Q1108" s="182">
        <f>SUM('2.CAD NCCF'!Q1108,'3.USD NCCF'!Q1108,'4.EUR NCCF'!Q1108,'5.GBP NCCF'!Q1108,'6.Other(Incld) NCCF'!Q1108)</f>
        <v>0</v>
      </c>
      <c r="R1108" s="182">
        <f>SUM('2.CAD NCCF'!R1108,'3.USD NCCF'!R1108,'4.EUR NCCF'!R1108,'5.GBP NCCF'!R1108,'6.Other(Incld) NCCF'!R1108)</f>
        <v>0</v>
      </c>
      <c r="S1108" s="182">
        <f>SUM('2.CAD NCCF'!S1108,'3.USD NCCF'!S1108,'4.EUR NCCF'!S1108,'5.GBP NCCF'!S1108,'6.Other(Incld) NCCF'!S1108)</f>
        <v>0</v>
      </c>
      <c r="T1108" s="182">
        <f>SUM('2.CAD NCCF'!T1108,'3.USD NCCF'!T1108,'4.EUR NCCF'!T1108,'5.GBP NCCF'!T1108,'6.Other(Incld) NCCF'!T1108)</f>
        <v>0</v>
      </c>
      <c r="U1108" s="182">
        <f>SUM('2.CAD NCCF'!U1108,'3.USD NCCF'!U1108,'4.EUR NCCF'!U1108,'5.GBP NCCF'!U1108,'6.Other(Incld) NCCF'!U1108)</f>
        <v>0</v>
      </c>
      <c r="V1108" s="183">
        <f>SUM('2.CAD NCCF'!V1108,'3.USD NCCF'!V1108,'4.EUR NCCF'!V1108,'5.GBP NCCF'!V1108,'6.Other(Incld) NCCF'!V1108)</f>
        <v>0</v>
      </c>
      <c r="W1108" s="125">
        <f>SUM('2.CAD NCCF'!W1108,'3.USD NCCF'!W1108,'4.EUR NCCF'!W1108,'5.GBP NCCF'!W1108,'6.Other(Incld) NCCF'!W1108)</f>
        <v>0</v>
      </c>
      <c r="Y1108"/>
    </row>
    <row r="1109" spans="1:25" outlineLevel="1" x14ac:dyDescent="0.2">
      <c r="A1109" s="318"/>
      <c r="B1109" s="25"/>
      <c r="C1109" s="64"/>
      <c r="D1109" s="64"/>
      <c r="E1109" s="24"/>
      <c r="F1109" s="187" t="s">
        <v>86</v>
      </c>
      <c r="G1109" s="188">
        <f>SUM('2.CAD NCCF'!G1109,'3.USD NCCF'!G1109,'4.EUR NCCF'!G1109,'5.GBP NCCF'!G1109,'6.Other(Incld) NCCF'!G1109)</f>
        <v>0</v>
      </c>
      <c r="H1109" s="178">
        <f>SUM('2.CAD NCCF'!H1109,'3.USD NCCF'!H1109,'4.EUR NCCF'!H1109,'5.GBP NCCF'!H1109,'6.Other(Incld) NCCF'!H1109)</f>
        <v>0</v>
      </c>
      <c r="I1109" s="182">
        <f>SUM('2.CAD NCCF'!I1109,'3.USD NCCF'!I1109,'4.EUR NCCF'!I1109,'5.GBP NCCF'!I1109,'6.Other(Incld) NCCF'!I1109)</f>
        <v>0</v>
      </c>
      <c r="J1109" s="182">
        <f>SUM('2.CAD NCCF'!J1109,'3.USD NCCF'!J1109,'4.EUR NCCF'!J1109,'5.GBP NCCF'!J1109,'6.Other(Incld) NCCF'!J1109)</f>
        <v>0</v>
      </c>
      <c r="K1109" s="192">
        <f>SUM('2.CAD NCCF'!K1109,'3.USD NCCF'!K1109,'4.EUR NCCF'!K1109,'5.GBP NCCF'!K1109,'6.Other(Incld) NCCF'!K1109)</f>
        <v>0</v>
      </c>
      <c r="L1109" s="216">
        <f>SUM('2.CAD NCCF'!L1109,'3.USD NCCF'!L1109,'4.EUR NCCF'!L1109,'5.GBP NCCF'!L1109,'6.Other(Incld) NCCF'!L1109)</f>
        <v>0</v>
      </c>
      <c r="M1109" s="217">
        <f>SUM('2.CAD NCCF'!M1109,'3.USD NCCF'!M1109,'4.EUR NCCF'!M1109,'5.GBP NCCF'!M1109,'6.Other(Incld) NCCF'!M1109)</f>
        <v>0</v>
      </c>
      <c r="N1109" s="182">
        <f>SUM('2.CAD NCCF'!N1109,'3.USD NCCF'!N1109,'4.EUR NCCF'!N1109,'5.GBP NCCF'!N1109,'6.Other(Incld) NCCF'!N1109)</f>
        <v>0</v>
      </c>
      <c r="O1109" s="182">
        <f>SUM('2.CAD NCCF'!O1109,'3.USD NCCF'!O1109,'4.EUR NCCF'!O1109,'5.GBP NCCF'!O1109,'6.Other(Incld) NCCF'!O1109)</f>
        <v>0</v>
      </c>
      <c r="P1109" s="182">
        <f>SUM('2.CAD NCCF'!P1109,'3.USD NCCF'!P1109,'4.EUR NCCF'!P1109,'5.GBP NCCF'!P1109,'6.Other(Incld) NCCF'!P1109)</f>
        <v>0</v>
      </c>
      <c r="Q1109" s="182">
        <f>SUM('2.CAD NCCF'!Q1109,'3.USD NCCF'!Q1109,'4.EUR NCCF'!Q1109,'5.GBP NCCF'!Q1109,'6.Other(Incld) NCCF'!Q1109)</f>
        <v>0</v>
      </c>
      <c r="R1109" s="182">
        <f>SUM('2.CAD NCCF'!R1109,'3.USD NCCF'!R1109,'4.EUR NCCF'!R1109,'5.GBP NCCF'!R1109,'6.Other(Incld) NCCF'!R1109)</f>
        <v>0</v>
      </c>
      <c r="S1109" s="182">
        <f>SUM('2.CAD NCCF'!S1109,'3.USD NCCF'!S1109,'4.EUR NCCF'!S1109,'5.GBP NCCF'!S1109,'6.Other(Incld) NCCF'!S1109)</f>
        <v>0</v>
      </c>
      <c r="T1109" s="182">
        <f>SUM('2.CAD NCCF'!T1109,'3.USD NCCF'!T1109,'4.EUR NCCF'!T1109,'5.GBP NCCF'!T1109,'6.Other(Incld) NCCF'!T1109)</f>
        <v>0</v>
      </c>
      <c r="U1109" s="182">
        <f>SUM('2.CAD NCCF'!U1109,'3.USD NCCF'!U1109,'4.EUR NCCF'!U1109,'5.GBP NCCF'!U1109,'6.Other(Incld) NCCF'!U1109)</f>
        <v>0</v>
      </c>
      <c r="V1109" s="183">
        <f>SUM('2.CAD NCCF'!V1109,'3.USD NCCF'!V1109,'4.EUR NCCF'!V1109,'5.GBP NCCF'!V1109,'6.Other(Incld) NCCF'!V1109)</f>
        <v>0</v>
      </c>
      <c r="W1109" s="125">
        <f>SUM('2.CAD NCCF'!W1109,'3.USD NCCF'!W1109,'4.EUR NCCF'!W1109,'5.GBP NCCF'!W1109,'6.Other(Incld) NCCF'!W1109)</f>
        <v>0</v>
      </c>
      <c r="Y1109"/>
    </row>
    <row r="1110" spans="1:25" outlineLevel="1" x14ac:dyDescent="0.2">
      <c r="A1110" s="318"/>
      <c r="B1110" s="25"/>
      <c r="C1110" s="24"/>
      <c r="D1110" s="24"/>
      <c r="E1110" s="24"/>
      <c r="F1110" s="187" t="s">
        <v>87</v>
      </c>
      <c r="G1110" s="188">
        <f>SUM('2.CAD NCCF'!G1110,'3.USD NCCF'!G1110,'4.EUR NCCF'!G1110,'5.GBP NCCF'!G1110,'6.Other(Incld) NCCF'!G1110)</f>
        <v>0</v>
      </c>
      <c r="H1110" s="178">
        <f>SUM('2.CAD NCCF'!H1110,'3.USD NCCF'!H1110,'4.EUR NCCF'!H1110,'5.GBP NCCF'!H1110,'6.Other(Incld) NCCF'!H1110)</f>
        <v>0</v>
      </c>
      <c r="I1110" s="182">
        <f>SUM('2.CAD NCCF'!I1110,'3.USD NCCF'!I1110,'4.EUR NCCF'!I1110,'5.GBP NCCF'!I1110,'6.Other(Incld) NCCF'!I1110)</f>
        <v>0</v>
      </c>
      <c r="J1110" s="182">
        <f>SUM('2.CAD NCCF'!J1110,'3.USD NCCF'!J1110,'4.EUR NCCF'!J1110,'5.GBP NCCF'!J1110,'6.Other(Incld) NCCF'!J1110)</f>
        <v>0</v>
      </c>
      <c r="K1110" s="192">
        <f>SUM('2.CAD NCCF'!K1110,'3.USD NCCF'!K1110,'4.EUR NCCF'!K1110,'5.GBP NCCF'!K1110,'6.Other(Incld) NCCF'!K1110)</f>
        <v>0</v>
      </c>
      <c r="L1110" s="216">
        <f>SUM('2.CAD NCCF'!L1110,'3.USD NCCF'!L1110,'4.EUR NCCF'!L1110,'5.GBP NCCF'!L1110,'6.Other(Incld) NCCF'!L1110)</f>
        <v>0</v>
      </c>
      <c r="M1110" s="217">
        <f>SUM('2.CAD NCCF'!M1110,'3.USD NCCF'!M1110,'4.EUR NCCF'!M1110,'5.GBP NCCF'!M1110,'6.Other(Incld) NCCF'!M1110)</f>
        <v>0</v>
      </c>
      <c r="N1110" s="182">
        <f>SUM('2.CAD NCCF'!N1110,'3.USD NCCF'!N1110,'4.EUR NCCF'!N1110,'5.GBP NCCF'!N1110,'6.Other(Incld) NCCF'!N1110)</f>
        <v>0</v>
      </c>
      <c r="O1110" s="182">
        <f>SUM('2.CAD NCCF'!O1110,'3.USD NCCF'!O1110,'4.EUR NCCF'!O1110,'5.GBP NCCF'!O1110,'6.Other(Incld) NCCF'!O1110)</f>
        <v>0</v>
      </c>
      <c r="P1110" s="182">
        <f>SUM('2.CAD NCCF'!P1110,'3.USD NCCF'!P1110,'4.EUR NCCF'!P1110,'5.GBP NCCF'!P1110,'6.Other(Incld) NCCF'!P1110)</f>
        <v>0</v>
      </c>
      <c r="Q1110" s="182">
        <f>SUM('2.CAD NCCF'!Q1110,'3.USD NCCF'!Q1110,'4.EUR NCCF'!Q1110,'5.GBP NCCF'!Q1110,'6.Other(Incld) NCCF'!Q1110)</f>
        <v>0</v>
      </c>
      <c r="R1110" s="182">
        <f>SUM('2.CAD NCCF'!R1110,'3.USD NCCF'!R1110,'4.EUR NCCF'!R1110,'5.GBP NCCF'!R1110,'6.Other(Incld) NCCF'!R1110)</f>
        <v>0</v>
      </c>
      <c r="S1110" s="182">
        <f>SUM('2.CAD NCCF'!S1110,'3.USD NCCF'!S1110,'4.EUR NCCF'!S1110,'5.GBP NCCF'!S1110,'6.Other(Incld) NCCF'!S1110)</f>
        <v>0</v>
      </c>
      <c r="T1110" s="182">
        <f>SUM('2.CAD NCCF'!T1110,'3.USD NCCF'!T1110,'4.EUR NCCF'!T1110,'5.GBP NCCF'!T1110,'6.Other(Incld) NCCF'!T1110)</f>
        <v>0</v>
      </c>
      <c r="U1110" s="182">
        <f>SUM('2.CAD NCCF'!U1110,'3.USD NCCF'!U1110,'4.EUR NCCF'!U1110,'5.GBP NCCF'!U1110,'6.Other(Incld) NCCF'!U1110)</f>
        <v>0</v>
      </c>
      <c r="V1110" s="183">
        <f>SUM('2.CAD NCCF'!V1110,'3.USD NCCF'!V1110,'4.EUR NCCF'!V1110,'5.GBP NCCF'!V1110,'6.Other(Incld) NCCF'!V1110)</f>
        <v>0</v>
      </c>
      <c r="W1110" s="125">
        <f>SUM('2.CAD NCCF'!W1110,'3.USD NCCF'!W1110,'4.EUR NCCF'!W1110,'5.GBP NCCF'!W1110,'6.Other(Incld) NCCF'!W1110)</f>
        <v>0</v>
      </c>
      <c r="Y1110"/>
    </row>
    <row r="1111" spans="1:25" outlineLevel="1" x14ac:dyDescent="0.2">
      <c r="A1111" s="318"/>
      <c r="B1111" s="25"/>
      <c r="C1111" s="24"/>
      <c r="D1111" s="24"/>
      <c r="E1111" s="24"/>
      <c r="F1111" s="176" t="s">
        <v>88</v>
      </c>
      <c r="G1111" s="188">
        <f>SUM('2.CAD NCCF'!G1111,'3.USD NCCF'!G1111,'4.EUR NCCF'!G1111,'5.GBP NCCF'!G1111,'6.Other(Incld) NCCF'!G1111)</f>
        <v>0</v>
      </c>
      <c r="H1111" s="178">
        <f>SUM('2.CAD NCCF'!H1111,'3.USD NCCF'!H1111,'4.EUR NCCF'!H1111,'5.GBP NCCF'!H1111,'6.Other(Incld) NCCF'!H1111)</f>
        <v>0</v>
      </c>
      <c r="I1111" s="182">
        <f>SUM('2.CAD NCCF'!I1111,'3.USD NCCF'!I1111,'4.EUR NCCF'!I1111,'5.GBP NCCF'!I1111,'6.Other(Incld) NCCF'!I1111)</f>
        <v>0</v>
      </c>
      <c r="J1111" s="182">
        <f>SUM('2.CAD NCCF'!J1111,'3.USD NCCF'!J1111,'4.EUR NCCF'!J1111,'5.GBP NCCF'!J1111,'6.Other(Incld) NCCF'!J1111)</f>
        <v>0</v>
      </c>
      <c r="K1111" s="192">
        <f>SUM('2.CAD NCCF'!K1111,'3.USD NCCF'!K1111,'4.EUR NCCF'!K1111,'5.GBP NCCF'!K1111,'6.Other(Incld) NCCF'!K1111)</f>
        <v>0</v>
      </c>
      <c r="L1111" s="216">
        <f>SUM('2.CAD NCCF'!L1111,'3.USD NCCF'!L1111,'4.EUR NCCF'!L1111,'5.GBP NCCF'!L1111,'6.Other(Incld) NCCF'!L1111)</f>
        <v>0</v>
      </c>
      <c r="M1111" s="217">
        <f>SUM('2.CAD NCCF'!M1111,'3.USD NCCF'!M1111,'4.EUR NCCF'!M1111,'5.GBP NCCF'!M1111,'6.Other(Incld) NCCF'!M1111)</f>
        <v>0</v>
      </c>
      <c r="N1111" s="182">
        <f>SUM('2.CAD NCCF'!N1111,'3.USD NCCF'!N1111,'4.EUR NCCF'!N1111,'5.GBP NCCF'!N1111,'6.Other(Incld) NCCF'!N1111)</f>
        <v>0</v>
      </c>
      <c r="O1111" s="182">
        <f>SUM('2.CAD NCCF'!O1111,'3.USD NCCF'!O1111,'4.EUR NCCF'!O1111,'5.GBP NCCF'!O1111,'6.Other(Incld) NCCF'!O1111)</f>
        <v>0</v>
      </c>
      <c r="P1111" s="182">
        <f>SUM('2.CAD NCCF'!P1111,'3.USD NCCF'!P1111,'4.EUR NCCF'!P1111,'5.GBP NCCF'!P1111,'6.Other(Incld) NCCF'!P1111)</f>
        <v>0</v>
      </c>
      <c r="Q1111" s="182">
        <f>SUM('2.CAD NCCF'!Q1111,'3.USD NCCF'!Q1111,'4.EUR NCCF'!Q1111,'5.GBP NCCF'!Q1111,'6.Other(Incld) NCCF'!Q1111)</f>
        <v>0</v>
      </c>
      <c r="R1111" s="182">
        <f>SUM('2.CAD NCCF'!R1111,'3.USD NCCF'!R1111,'4.EUR NCCF'!R1111,'5.GBP NCCF'!R1111,'6.Other(Incld) NCCF'!R1111)</f>
        <v>0</v>
      </c>
      <c r="S1111" s="182">
        <f>SUM('2.CAD NCCF'!S1111,'3.USD NCCF'!S1111,'4.EUR NCCF'!S1111,'5.GBP NCCF'!S1111,'6.Other(Incld) NCCF'!S1111)</f>
        <v>0</v>
      </c>
      <c r="T1111" s="182">
        <f>SUM('2.CAD NCCF'!T1111,'3.USD NCCF'!T1111,'4.EUR NCCF'!T1111,'5.GBP NCCF'!T1111,'6.Other(Incld) NCCF'!T1111)</f>
        <v>0</v>
      </c>
      <c r="U1111" s="182">
        <f>SUM('2.CAD NCCF'!U1111,'3.USD NCCF'!U1111,'4.EUR NCCF'!U1111,'5.GBP NCCF'!U1111,'6.Other(Incld) NCCF'!U1111)</f>
        <v>0</v>
      </c>
      <c r="V1111" s="183">
        <f>SUM('2.CAD NCCF'!V1111,'3.USD NCCF'!V1111,'4.EUR NCCF'!V1111,'5.GBP NCCF'!V1111,'6.Other(Incld) NCCF'!V1111)</f>
        <v>0</v>
      </c>
      <c r="W1111" s="125">
        <f>SUM('2.CAD NCCF'!W1111,'3.USD NCCF'!W1111,'4.EUR NCCF'!W1111,'5.GBP NCCF'!W1111,'6.Other(Incld) NCCF'!W1111)</f>
        <v>0</v>
      </c>
      <c r="Y1111"/>
    </row>
    <row r="1112" spans="1:25" outlineLevel="1" x14ac:dyDescent="0.2">
      <c r="A1112" s="318"/>
      <c r="B1112" s="25"/>
      <c r="C1112" s="24"/>
      <c r="D1112" s="24"/>
      <c r="E1112" s="24"/>
      <c r="F1112" s="176" t="s">
        <v>406</v>
      </c>
      <c r="G1112" s="188">
        <f>SUM('2.CAD NCCF'!G1112,'3.USD NCCF'!G1112,'4.EUR NCCF'!G1112,'5.GBP NCCF'!G1112,'6.Other(Incld) NCCF'!G1112)</f>
        <v>0</v>
      </c>
      <c r="H1112" s="178">
        <f>SUM('2.CAD NCCF'!H1112,'3.USD NCCF'!H1112,'4.EUR NCCF'!H1112,'5.GBP NCCF'!H1112,'6.Other(Incld) NCCF'!H1112)</f>
        <v>0</v>
      </c>
      <c r="I1112" s="182">
        <f>SUM('2.CAD NCCF'!I1112,'3.USD NCCF'!I1112,'4.EUR NCCF'!I1112,'5.GBP NCCF'!I1112,'6.Other(Incld) NCCF'!I1112)</f>
        <v>0</v>
      </c>
      <c r="J1112" s="182">
        <f>SUM('2.CAD NCCF'!J1112,'3.USD NCCF'!J1112,'4.EUR NCCF'!J1112,'5.GBP NCCF'!J1112,'6.Other(Incld) NCCF'!J1112)</f>
        <v>0</v>
      </c>
      <c r="K1112" s="192">
        <f>SUM('2.CAD NCCF'!K1112,'3.USD NCCF'!K1112,'4.EUR NCCF'!K1112,'5.GBP NCCF'!K1112,'6.Other(Incld) NCCF'!K1112)</f>
        <v>0</v>
      </c>
      <c r="L1112" s="216">
        <f>SUM('2.CAD NCCF'!L1112,'3.USD NCCF'!L1112,'4.EUR NCCF'!L1112,'5.GBP NCCF'!L1112,'6.Other(Incld) NCCF'!L1112)</f>
        <v>0</v>
      </c>
      <c r="M1112" s="217">
        <f>SUM('2.CAD NCCF'!M1112,'3.USD NCCF'!M1112,'4.EUR NCCF'!M1112,'5.GBP NCCF'!M1112,'6.Other(Incld) NCCF'!M1112)</f>
        <v>0</v>
      </c>
      <c r="N1112" s="182">
        <f>SUM('2.CAD NCCF'!N1112,'3.USD NCCF'!N1112,'4.EUR NCCF'!N1112,'5.GBP NCCF'!N1112,'6.Other(Incld) NCCF'!N1112)</f>
        <v>0</v>
      </c>
      <c r="O1112" s="182">
        <f>SUM('2.CAD NCCF'!O1112,'3.USD NCCF'!O1112,'4.EUR NCCF'!O1112,'5.GBP NCCF'!O1112,'6.Other(Incld) NCCF'!O1112)</f>
        <v>0</v>
      </c>
      <c r="P1112" s="182">
        <f>SUM('2.CAD NCCF'!P1112,'3.USD NCCF'!P1112,'4.EUR NCCF'!P1112,'5.GBP NCCF'!P1112,'6.Other(Incld) NCCF'!P1112)</f>
        <v>0</v>
      </c>
      <c r="Q1112" s="182">
        <f>SUM('2.CAD NCCF'!Q1112,'3.USD NCCF'!Q1112,'4.EUR NCCF'!Q1112,'5.GBP NCCF'!Q1112,'6.Other(Incld) NCCF'!Q1112)</f>
        <v>0</v>
      </c>
      <c r="R1112" s="182">
        <f>SUM('2.CAD NCCF'!R1112,'3.USD NCCF'!R1112,'4.EUR NCCF'!R1112,'5.GBP NCCF'!R1112,'6.Other(Incld) NCCF'!R1112)</f>
        <v>0</v>
      </c>
      <c r="S1112" s="182">
        <f>SUM('2.CAD NCCF'!S1112,'3.USD NCCF'!S1112,'4.EUR NCCF'!S1112,'5.GBP NCCF'!S1112,'6.Other(Incld) NCCF'!S1112)</f>
        <v>0</v>
      </c>
      <c r="T1112" s="182">
        <f>SUM('2.CAD NCCF'!T1112,'3.USD NCCF'!T1112,'4.EUR NCCF'!T1112,'5.GBP NCCF'!T1112,'6.Other(Incld) NCCF'!T1112)</f>
        <v>0</v>
      </c>
      <c r="U1112" s="182">
        <f>SUM('2.CAD NCCF'!U1112,'3.USD NCCF'!U1112,'4.EUR NCCF'!U1112,'5.GBP NCCF'!U1112,'6.Other(Incld) NCCF'!U1112)</f>
        <v>0</v>
      </c>
      <c r="V1112" s="183">
        <f>SUM('2.CAD NCCF'!V1112,'3.USD NCCF'!V1112,'4.EUR NCCF'!V1112,'5.GBP NCCF'!V1112,'6.Other(Incld) NCCF'!V1112)</f>
        <v>0</v>
      </c>
      <c r="W1112" s="125">
        <f>SUM('2.CAD NCCF'!W1112,'3.USD NCCF'!W1112,'4.EUR NCCF'!W1112,'5.GBP NCCF'!W1112,'6.Other(Incld) NCCF'!W1112)</f>
        <v>0</v>
      </c>
      <c r="Y1112"/>
    </row>
    <row r="1113" spans="1:25" x14ac:dyDescent="0.2">
      <c r="A1113" s="318"/>
      <c r="B1113" s="25"/>
      <c r="C1113" s="24"/>
      <c r="D1113" s="24"/>
      <c r="E1113" s="24" t="s">
        <v>89</v>
      </c>
      <c r="F1113" s="64"/>
      <c r="G1113" s="69">
        <f t="shared" ref="G1113:W1113" si="250">SUBTOTAL(9,G1114:G1119)</f>
        <v>0</v>
      </c>
      <c r="H1113" s="34">
        <f t="shared" si="250"/>
        <v>0</v>
      </c>
      <c r="I1113" s="34">
        <f t="shared" si="250"/>
        <v>0</v>
      </c>
      <c r="J1113" s="34">
        <f t="shared" si="250"/>
        <v>0</v>
      </c>
      <c r="K1113" s="34">
        <f t="shared" si="250"/>
        <v>0</v>
      </c>
      <c r="L1113" s="35">
        <f t="shared" si="250"/>
        <v>0</v>
      </c>
      <c r="M1113" s="36">
        <f t="shared" si="250"/>
        <v>0</v>
      </c>
      <c r="N1113" s="36">
        <f t="shared" si="250"/>
        <v>0</v>
      </c>
      <c r="O1113" s="36">
        <f t="shared" si="250"/>
        <v>0</v>
      </c>
      <c r="P1113" s="36">
        <f t="shared" si="250"/>
        <v>0</v>
      </c>
      <c r="Q1113" s="36">
        <f t="shared" si="250"/>
        <v>0</v>
      </c>
      <c r="R1113" s="36">
        <f t="shared" si="250"/>
        <v>0</v>
      </c>
      <c r="S1113" s="36">
        <f t="shared" si="250"/>
        <v>0</v>
      </c>
      <c r="T1113" s="36">
        <f t="shared" si="250"/>
        <v>0</v>
      </c>
      <c r="U1113" s="36">
        <f t="shared" si="250"/>
        <v>0</v>
      </c>
      <c r="V1113" s="37">
        <f t="shared" si="250"/>
        <v>0</v>
      </c>
      <c r="W1113" s="37">
        <f t="shared" si="250"/>
        <v>0</v>
      </c>
      <c r="Y1113"/>
    </row>
    <row r="1114" spans="1:25" outlineLevel="1" x14ac:dyDescent="0.2">
      <c r="A1114" s="318"/>
      <c r="B1114" s="25"/>
      <c r="C1114" s="24"/>
      <c r="D1114" s="24"/>
      <c r="E1114" s="24"/>
      <c r="F1114" s="176" t="s">
        <v>90</v>
      </c>
      <c r="G1114" s="188">
        <f>SUM('2.CAD NCCF'!G1114,'3.USD NCCF'!G1114,'4.EUR NCCF'!G1114,'5.GBP NCCF'!G1114,'6.Other(Incld) NCCF'!G1114)</f>
        <v>0</v>
      </c>
      <c r="H1114" s="178">
        <f>SUM('2.CAD NCCF'!H1114,'3.USD NCCF'!H1114,'4.EUR NCCF'!H1114,'5.GBP NCCF'!H1114,'6.Other(Incld) NCCF'!H1114)</f>
        <v>0</v>
      </c>
      <c r="I1114" s="182">
        <f>SUM('2.CAD NCCF'!I1114,'3.USD NCCF'!I1114,'4.EUR NCCF'!I1114,'5.GBP NCCF'!I1114,'6.Other(Incld) NCCF'!I1114)</f>
        <v>0</v>
      </c>
      <c r="J1114" s="182">
        <f>SUM('2.CAD NCCF'!J1114,'3.USD NCCF'!J1114,'4.EUR NCCF'!J1114,'5.GBP NCCF'!J1114,'6.Other(Incld) NCCF'!J1114)</f>
        <v>0</v>
      </c>
      <c r="K1114" s="192">
        <f>SUM('2.CAD NCCF'!K1114,'3.USD NCCF'!K1114,'4.EUR NCCF'!K1114,'5.GBP NCCF'!K1114,'6.Other(Incld) NCCF'!K1114)</f>
        <v>0</v>
      </c>
      <c r="L1114" s="214">
        <f>SUM('2.CAD NCCF'!L1114,'3.USD NCCF'!L1114,'4.EUR NCCF'!L1114,'5.GBP NCCF'!L1114,'6.Other(Incld) NCCF'!L1114)</f>
        <v>0</v>
      </c>
      <c r="M1114" s="184">
        <f>SUM('2.CAD NCCF'!M1114,'3.USD NCCF'!M1114,'4.EUR NCCF'!M1114,'5.GBP NCCF'!M1114,'6.Other(Incld) NCCF'!M1114)</f>
        <v>0</v>
      </c>
      <c r="N1114" s="184">
        <f>SUM('2.CAD NCCF'!N1114,'3.USD NCCF'!N1114,'4.EUR NCCF'!N1114,'5.GBP NCCF'!N1114,'6.Other(Incld) NCCF'!N1114)</f>
        <v>0</v>
      </c>
      <c r="O1114" s="184">
        <f>SUM('2.CAD NCCF'!O1114,'3.USD NCCF'!O1114,'4.EUR NCCF'!O1114,'5.GBP NCCF'!O1114,'6.Other(Incld) NCCF'!O1114)</f>
        <v>0</v>
      </c>
      <c r="P1114" s="184">
        <f>SUM('2.CAD NCCF'!P1114,'3.USD NCCF'!P1114,'4.EUR NCCF'!P1114,'5.GBP NCCF'!P1114,'6.Other(Incld) NCCF'!P1114)</f>
        <v>0</v>
      </c>
      <c r="Q1114" s="184">
        <f>SUM('2.CAD NCCF'!Q1114,'3.USD NCCF'!Q1114,'4.EUR NCCF'!Q1114,'5.GBP NCCF'!Q1114,'6.Other(Incld) NCCF'!Q1114)</f>
        <v>0</v>
      </c>
      <c r="R1114" s="184">
        <f>SUM('2.CAD NCCF'!R1114,'3.USD NCCF'!R1114,'4.EUR NCCF'!R1114,'5.GBP NCCF'!R1114,'6.Other(Incld) NCCF'!R1114)</f>
        <v>0</v>
      </c>
      <c r="S1114" s="184">
        <f>SUM('2.CAD NCCF'!S1114,'3.USD NCCF'!S1114,'4.EUR NCCF'!S1114,'5.GBP NCCF'!S1114,'6.Other(Incld) NCCF'!S1114)</f>
        <v>0</v>
      </c>
      <c r="T1114" s="184">
        <f>SUM('2.CAD NCCF'!T1114,'3.USD NCCF'!T1114,'4.EUR NCCF'!T1114,'5.GBP NCCF'!T1114,'6.Other(Incld) NCCF'!T1114)</f>
        <v>0</v>
      </c>
      <c r="U1114" s="184">
        <f>SUM('2.CAD NCCF'!U1114,'3.USD NCCF'!U1114,'4.EUR NCCF'!U1114,'5.GBP NCCF'!U1114,'6.Other(Incld) NCCF'!U1114)</f>
        <v>0</v>
      </c>
      <c r="V1114" s="215">
        <f>SUM('2.CAD NCCF'!V1114,'3.USD NCCF'!V1114,'4.EUR NCCF'!V1114,'5.GBP NCCF'!V1114,'6.Other(Incld) NCCF'!V1114)</f>
        <v>0</v>
      </c>
      <c r="W1114" s="46">
        <f>SUM('2.CAD NCCF'!W1114,'3.USD NCCF'!W1114,'4.EUR NCCF'!W1114,'5.GBP NCCF'!W1114,'6.Other(Incld) NCCF'!W1114)</f>
        <v>0</v>
      </c>
      <c r="Y1114"/>
    </row>
    <row r="1115" spans="1:25" outlineLevel="1" x14ac:dyDescent="0.2">
      <c r="A1115" s="318"/>
      <c r="B1115" s="25"/>
      <c r="C1115" s="24"/>
      <c r="D1115" s="24"/>
      <c r="E1115" s="24"/>
      <c r="F1115" s="176" t="s">
        <v>91</v>
      </c>
      <c r="G1115" s="188">
        <f>SUM('2.CAD NCCF'!G1115,'3.USD NCCF'!G1115,'4.EUR NCCF'!G1115,'5.GBP NCCF'!G1115,'6.Other(Incld) NCCF'!G1115)</f>
        <v>0</v>
      </c>
      <c r="H1115" s="178">
        <f>SUM('2.CAD NCCF'!H1115,'3.USD NCCF'!H1115,'4.EUR NCCF'!H1115,'5.GBP NCCF'!H1115,'6.Other(Incld) NCCF'!H1115)</f>
        <v>0</v>
      </c>
      <c r="I1115" s="182">
        <f>SUM('2.CAD NCCF'!I1115,'3.USD NCCF'!I1115,'4.EUR NCCF'!I1115,'5.GBP NCCF'!I1115,'6.Other(Incld) NCCF'!I1115)</f>
        <v>0</v>
      </c>
      <c r="J1115" s="182">
        <f>SUM('2.CAD NCCF'!J1115,'3.USD NCCF'!J1115,'4.EUR NCCF'!J1115,'5.GBP NCCF'!J1115,'6.Other(Incld) NCCF'!J1115)</f>
        <v>0</v>
      </c>
      <c r="K1115" s="192">
        <f>SUM('2.CAD NCCF'!K1115,'3.USD NCCF'!K1115,'4.EUR NCCF'!K1115,'5.GBP NCCF'!K1115,'6.Other(Incld) NCCF'!K1115)</f>
        <v>0</v>
      </c>
      <c r="L1115" s="181">
        <f>SUM('2.CAD NCCF'!L1115,'3.USD NCCF'!L1115,'4.EUR NCCF'!L1115,'5.GBP NCCF'!L1115,'6.Other(Incld) NCCF'!L1115)</f>
        <v>0</v>
      </c>
      <c r="M1115" s="184">
        <f>SUM('2.CAD NCCF'!M1115,'3.USD NCCF'!M1115,'4.EUR NCCF'!M1115,'5.GBP NCCF'!M1115,'6.Other(Incld) NCCF'!M1115)</f>
        <v>0</v>
      </c>
      <c r="N1115" s="184">
        <f>SUM('2.CAD NCCF'!N1115,'3.USD NCCF'!N1115,'4.EUR NCCF'!N1115,'5.GBP NCCF'!N1115,'6.Other(Incld) NCCF'!N1115)</f>
        <v>0</v>
      </c>
      <c r="O1115" s="184">
        <f>SUM('2.CAD NCCF'!O1115,'3.USD NCCF'!O1115,'4.EUR NCCF'!O1115,'5.GBP NCCF'!O1115,'6.Other(Incld) NCCF'!O1115)</f>
        <v>0</v>
      </c>
      <c r="P1115" s="184">
        <f>SUM('2.CAD NCCF'!P1115,'3.USD NCCF'!P1115,'4.EUR NCCF'!P1115,'5.GBP NCCF'!P1115,'6.Other(Incld) NCCF'!P1115)</f>
        <v>0</v>
      </c>
      <c r="Q1115" s="184">
        <f>SUM('2.CAD NCCF'!Q1115,'3.USD NCCF'!Q1115,'4.EUR NCCF'!Q1115,'5.GBP NCCF'!Q1115,'6.Other(Incld) NCCF'!Q1115)</f>
        <v>0</v>
      </c>
      <c r="R1115" s="184">
        <f>SUM('2.CAD NCCF'!R1115,'3.USD NCCF'!R1115,'4.EUR NCCF'!R1115,'5.GBP NCCF'!R1115,'6.Other(Incld) NCCF'!R1115)</f>
        <v>0</v>
      </c>
      <c r="S1115" s="184">
        <f>SUM('2.CAD NCCF'!S1115,'3.USD NCCF'!S1115,'4.EUR NCCF'!S1115,'5.GBP NCCF'!S1115,'6.Other(Incld) NCCF'!S1115)</f>
        <v>0</v>
      </c>
      <c r="T1115" s="184">
        <f>SUM('2.CAD NCCF'!T1115,'3.USD NCCF'!T1115,'4.EUR NCCF'!T1115,'5.GBP NCCF'!T1115,'6.Other(Incld) NCCF'!T1115)</f>
        <v>0</v>
      </c>
      <c r="U1115" s="184">
        <f>SUM('2.CAD NCCF'!U1115,'3.USD NCCF'!U1115,'4.EUR NCCF'!U1115,'5.GBP NCCF'!U1115,'6.Other(Incld) NCCF'!U1115)</f>
        <v>0</v>
      </c>
      <c r="V1115" s="215">
        <f>SUM('2.CAD NCCF'!V1115,'3.USD NCCF'!V1115,'4.EUR NCCF'!V1115,'5.GBP NCCF'!V1115,'6.Other(Incld) NCCF'!V1115)</f>
        <v>0</v>
      </c>
      <c r="W1115" s="46">
        <f>SUM('2.CAD NCCF'!W1115,'3.USD NCCF'!W1115,'4.EUR NCCF'!W1115,'5.GBP NCCF'!W1115,'6.Other(Incld) NCCF'!W1115)</f>
        <v>0</v>
      </c>
      <c r="Y1115"/>
    </row>
    <row r="1116" spans="1:25" outlineLevel="1" x14ac:dyDescent="0.2">
      <c r="A1116" s="318"/>
      <c r="B1116" s="25"/>
      <c r="C1116" s="24"/>
      <c r="D1116" s="24"/>
      <c r="E1116" s="24"/>
      <c r="F1116" s="176" t="s">
        <v>92</v>
      </c>
      <c r="G1116" s="188">
        <f>SUM('2.CAD NCCF'!G1116,'3.USD NCCF'!G1116,'4.EUR NCCF'!G1116,'5.GBP NCCF'!G1116,'6.Other(Incld) NCCF'!G1116)</f>
        <v>0</v>
      </c>
      <c r="H1116" s="178">
        <f>SUM('2.CAD NCCF'!H1116,'3.USD NCCF'!H1116,'4.EUR NCCF'!H1116,'5.GBP NCCF'!H1116,'6.Other(Incld) NCCF'!H1116)</f>
        <v>0</v>
      </c>
      <c r="I1116" s="182">
        <f>SUM('2.CAD NCCF'!I1116,'3.USD NCCF'!I1116,'4.EUR NCCF'!I1116,'5.GBP NCCF'!I1116,'6.Other(Incld) NCCF'!I1116)</f>
        <v>0</v>
      </c>
      <c r="J1116" s="182">
        <f>SUM('2.CAD NCCF'!J1116,'3.USD NCCF'!J1116,'4.EUR NCCF'!J1116,'5.GBP NCCF'!J1116,'6.Other(Incld) NCCF'!J1116)</f>
        <v>0</v>
      </c>
      <c r="K1116" s="192">
        <f>SUM('2.CAD NCCF'!K1116,'3.USD NCCF'!K1116,'4.EUR NCCF'!K1116,'5.GBP NCCF'!K1116,'6.Other(Incld) NCCF'!K1116)</f>
        <v>0</v>
      </c>
      <c r="L1116" s="181">
        <f>SUM('2.CAD NCCF'!L1116,'3.USD NCCF'!L1116,'4.EUR NCCF'!L1116,'5.GBP NCCF'!L1116,'6.Other(Incld) NCCF'!L1116)</f>
        <v>0</v>
      </c>
      <c r="M1116" s="184">
        <f>SUM('2.CAD NCCF'!M1116,'3.USD NCCF'!M1116,'4.EUR NCCF'!M1116,'5.GBP NCCF'!M1116,'6.Other(Incld) NCCF'!M1116)</f>
        <v>0</v>
      </c>
      <c r="N1116" s="184">
        <f>SUM('2.CAD NCCF'!N1116,'3.USD NCCF'!N1116,'4.EUR NCCF'!N1116,'5.GBP NCCF'!N1116,'6.Other(Incld) NCCF'!N1116)</f>
        <v>0</v>
      </c>
      <c r="O1116" s="184">
        <f>SUM('2.CAD NCCF'!O1116,'3.USD NCCF'!O1116,'4.EUR NCCF'!O1116,'5.GBP NCCF'!O1116,'6.Other(Incld) NCCF'!O1116)</f>
        <v>0</v>
      </c>
      <c r="P1116" s="184">
        <f>SUM('2.CAD NCCF'!P1116,'3.USD NCCF'!P1116,'4.EUR NCCF'!P1116,'5.GBP NCCF'!P1116,'6.Other(Incld) NCCF'!P1116)</f>
        <v>0</v>
      </c>
      <c r="Q1116" s="184">
        <f>SUM('2.CAD NCCF'!Q1116,'3.USD NCCF'!Q1116,'4.EUR NCCF'!Q1116,'5.GBP NCCF'!Q1116,'6.Other(Incld) NCCF'!Q1116)</f>
        <v>0</v>
      </c>
      <c r="R1116" s="184">
        <f>SUM('2.CAD NCCF'!R1116,'3.USD NCCF'!R1116,'4.EUR NCCF'!R1116,'5.GBP NCCF'!R1116,'6.Other(Incld) NCCF'!R1116)</f>
        <v>0</v>
      </c>
      <c r="S1116" s="184">
        <f>SUM('2.CAD NCCF'!S1116,'3.USD NCCF'!S1116,'4.EUR NCCF'!S1116,'5.GBP NCCF'!S1116,'6.Other(Incld) NCCF'!S1116)</f>
        <v>0</v>
      </c>
      <c r="T1116" s="184">
        <f>SUM('2.CAD NCCF'!T1116,'3.USD NCCF'!T1116,'4.EUR NCCF'!T1116,'5.GBP NCCF'!T1116,'6.Other(Incld) NCCF'!T1116)</f>
        <v>0</v>
      </c>
      <c r="U1116" s="184">
        <f>SUM('2.CAD NCCF'!U1116,'3.USD NCCF'!U1116,'4.EUR NCCF'!U1116,'5.GBP NCCF'!U1116,'6.Other(Incld) NCCF'!U1116)</f>
        <v>0</v>
      </c>
      <c r="V1116" s="215">
        <f>SUM('2.CAD NCCF'!V1116,'3.USD NCCF'!V1116,'4.EUR NCCF'!V1116,'5.GBP NCCF'!V1116,'6.Other(Incld) NCCF'!V1116)</f>
        <v>0</v>
      </c>
      <c r="W1116" s="46">
        <f>SUM('2.CAD NCCF'!W1116,'3.USD NCCF'!W1116,'4.EUR NCCF'!W1116,'5.GBP NCCF'!W1116,'6.Other(Incld) NCCF'!W1116)</f>
        <v>0</v>
      </c>
      <c r="Y1116"/>
    </row>
    <row r="1117" spans="1:25" outlineLevel="1" x14ac:dyDescent="0.2">
      <c r="A1117" s="318"/>
      <c r="B1117" s="25"/>
      <c r="C1117" s="24"/>
      <c r="D1117" s="24"/>
      <c r="E1117" s="24"/>
      <c r="F1117" s="176" t="s">
        <v>93</v>
      </c>
      <c r="G1117" s="188">
        <f>SUM('2.CAD NCCF'!G1117,'3.USD NCCF'!G1117,'4.EUR NCCF'!G1117,'5.GBP NCCF'!G1117,'6.Other(Incld) NCCF'!G1117)</f>
        <v>0</v>
      </c>
      <c r="H1117" s="178">
        <f>SUM('2.CAD NCCF'!H1117,'3.USD NCCF'!H1117,'4.EUR NCCF'!H1117,'5.GBP NCCF'!H1117,'6.Other(Incld) NCCF'!H1117)</f>
        <v>0</v>
      </c>
      <c r="I1117" s="182">
        <f>SUM('2.CAD NCCF'!I1117,'3.USD NCCF'!I1117,'4.EUR NCCF'!I1117,'5.GBP NCCF'!I1117,'6.Other(Incld) NCCF'!I1117)</f>
        <v>0</v>
      </c>
      <c r="J1117" s="182">
        <f>SUM('2.CAD NCCF'!J1117,'3.USD NCCF'!J1117,'4.EUR NCCF'!J1117,'5.GBP NCCF'!J1117,'6.Other(Incld) NCCF'!J1117)</f>
        <v>0</v>
      </c>
      <c r="K1117" s="192">
        <f>SUM('2.CAD NCCF'!K1117,'3.USD NCCF'!K1117,'4.EUR NCCF'!K1117,'5.GBP NCCF'!K1117,'6.Other(Incld) NCCF'!K1117)</f>
        <v>0</v>
      </c>
      <c r="L1117" s="181">
        <f>SUM('2.CAD NCCF'!L1117,'3.USD NCCF'!L1117,'4.EUR NCCF'!L1117,'5.GBP NCCF'!L1117,'6.Other(Incld) NCCF'!L1117)</f>
        <v>0</v>
      </c>
      <c r="M1117" s="184">
        <f>SUM('2.CAD NCCF'!M1117,'3.USD NCCF'!M1117,'4.EUR NCCF'!M1117,'5.GBP NCCF'!M1117,'6.Other(Incld) NCCF'!M1117)</f>
        <v>0</v>
      </c>
      <c r="N1117" s="184">
        <f>SUM('2.CAD NCCF'!N1117,'3.USD NCCF'!N1117,'4.EUR NCCF'!N1117,'5.GBP NCCF'!N1117,'6.Other(Incld) NCCF'!N1117)</f>
        <v>0</v>
      </c>
      <c r="O1117" s="184">
        <f>SUM('2.CAD NCCF'!O1117,'3.USD NCCF'!O1117,'4.EUR NCCF'!O1117,'5.GBP NCCF'!O1117,'6.Other(Incld) NCCF'!O1117)</f>
        <v>0</v>
      </c>
      <c r="P1117" s="184">
        <f>SUM('2.CAD NCCF'!P1117,'3.USD NCCF'!P1117,'4.EUR NCCF'!P1117,'5.GBP NCCF'!P1117,'6.Other(Incld) NCCF'!P1117)</f>
        <v>0</v>
      </c>
      <c r="Q1117" s="184">
        <f>SUM('2.CAD NCCF'!Q1117,'3.USD NCCF'!Q1117,'4.EUR NCCF'!Q1117,'5.GBP NCCF'!Q1117,'6.Other(Incld) NCCF'!Q1117)</f>
        <v>0</v>
      </c>
      <c r="R1117" s="184">
        <f>SUM('2.CAD NCCF'!R1117,'3.USD NCCF'!R1117,'4.EUR NCCF'!R1117,'5.GBP NCCF'!R1117,'6.Other(Incld) NCCF'!R1117)</f>
        <v>0</v>
      </c>
      <c r="S1117" s="184">
        <f>SUM('2.CAD NCCF'!S1117,'3.USD NCCF'!S1117,'4.EUR NCCF'!S1117,'5.GBP NCCF'!S1117,'6.Other(Incld) NCCF'!S1117)</f>
        <v>0</v>
      </c>
      <c r="T1117" s="184">
        <f>SUM('2.CAD NCCF'!T1117,'3.USD NCCF'!T1117,'4.EUR NCCF'!T1117,'5.GBP NCCF'!T1117,'6.Other(Incld) NCCF'!T1117)</f>
        <v>0</v>
      </c>
      <c r="U1117" s="184">
        <f>SUM('2.CAD NCCF'!U1117,'3.USD NCCF'!U1117,'4.EUR NCCF'!U1117,'5.GBP NCCF'!U1117,'6.Other(Incld) NCCF'!U1117)</f>
        <v>0</v>
      </c>
      <c r="V1117" s="215">
        <f>SUM('2.CAD NCCF'!V1117,'3.USD NCCF'!V1117,'4.EUR NCCF'!V1117,'5.GBP NCCF'!V1117,'6.Other(Incld) NCCF'!V1117)</f>
        <v>0</v>
      </c>
      <c r="W1117" s="46">
        <f>SUM('2.CAD NCCF'!W1117,'3.USD NCCF'!W1117,'4.EUR NCCF'!W1117,'5.GBP NCCF'!W1117,'6.Other(Incld) NCCF'!W1117)</f>
        <v>0</v>
      </c>
      <c r="Y1117"/>
    </row>
    <row r="1118" spans="1:25" outlineLevel="1" x14ac:dyDescent="0.2">
      <c r="A1118" s="318"/>
      <c r="B1118" s="25"/>
      <c r="C1118" s="24"/>
      <c r="D1118" s="24"/>
      <c r="E1118" s="24"/>
      <c r="F1118" s="176" t="s">
        <v>94</v>
      </c>
      <c r="G1118" s="188">
        <f>SUM('2.CAD NCCF'!G1118,'3.USD NCCF'!G1118,'4.EUR NCCF'!G1118,'5.GBP NCCF'!G1118,'6.Other(Incld) NCCF'!G1118)</f>
        <v>0</v>
      </c>
      <c r="H1118" s="178">
        <f>SUM('2.CAD NCCF'!H1118,'3.USD NCCF'!H1118,'4.EUR NCCF'!H1118,'5.GBP NCCF'!H1118,'6.Other(Incld) NCCF'!H1118)</f>
        <v>0</v>
      </c>
      <c r="I1118" s="182">
        <f>SUM('2.CAD NCCF'!I1118,'3.USD NCCF'!I1118,'4.EUR NCCF'!I1118,'5.GBP NCCF'!I1118,'6.Other(Incld) NCCF'!I1118)</f>
        <v>0</v>
      </c>
      <c r="J1118" s="182">
        <f>SUM('2.CAD NCCF'!J1118,'3.USD NCCF'!J1118,'4.EUR NCCF'!J1118,'5.GBP NCCF'!J1118,'6.Other(Incld) NCCF'!J1118)</f>
        <v>0</v>
      </c>
      <c r="K1118" s="192">
        <f>SUM('2.CAD NCCF'!K1118,'3.USD NCCF'!K1118,'4.EUR NCCF'!K1118,'5.GBP NCCF'!K1118,'6.Other(Incld) NCCF'!K1118)</f>
        <v>0</v>
      </c>
      <c r="L1118" s="181">
        <f>SUM('2.CAD NCCF'!L1118,'3.USD NCCF'!L1118,'4.EUR NCCF'!L1118,'5.GBP NCCF'!L1118,'6.Other(Incld) NCCF'!L1118)</f>
        <v>0</v>
      </c>
      <c r="M1118" s="184">
        <f>SUM('2.CAD NCCF'!M1118,'3.USD NCCF'!M1118,'4.EUR NCCF'!M1118,'5.GBP NCCF'!M1118,'6.Other(Incld) NCCF'!M1118)</f>
        <v>0</v>
      </c>
      <c r="N1118" s="184">
        <f>SUM('2.CAD NCCF'!N1118,'3.USD NCCF'!N1118,'4.EUR NCCF'!N1118,'5.GBP NCCF'!N1118,'6.Other(Incld) NCCF'!N1118)</f>
        <v>0</v>
      </c>
      <c r="O1118" s="184">
        <f>SUM('2.CAD NCCF'!O1118,'3.USD NCCF'!O1118,'4.EUR NCCF'!O1118,'5.GBP NCCF'!O1118,'6.Other(Incld) NCCF'!O1118)</f>
        <v>0</v>
      </c>
      <c r="P1118" s="184">
        <f>SUM('2.CAD NCCF'!P1118,'3.USD NCCF'!P1118,'4.EUR NCCF'!P1118,'5.GBP NCCF'!P1118,'6.Other(Incld) NCCF'!P1118)</f>
        <v>0</v>
      </c>
      <c r="Q1118" s="184">
        <f>SUM('2.CAD NCCF'!Q1118,'3.USD NCCF'!Q1118,'4.EUR NCCF'!Q1118,'5.GBP NCCF'!Q1118,'6.Other(Incld) NCCF'!Q1118)</f>
        <v>0</v>
      </c>
      <c r="R1118" s="184">
        <f>SUM('2.CAD NCCF'!R1118,'3.USD NCCF'!R1118,'4.EUR NCCF'!R1118,'5.GBP NCCF'!R1118,'6.Other(Incld) NCCF'!R1118)</f>
        <v>0</v>
      </c>
      <c r="S1118" s="184">
        <f>SUM('2.CAD NCCF'!S1118,'3.USD NCCF'!S1118,'4.EUR NCCF'!S1118,'5.GBP NCCF'!S1118,'6.Other(Incld) NCCF'!S1118)</f>
        <v>0</v>
      </c>
      <c r="T1118" s="184">
        <f>SUM('2.CAD NCCF'!T1118,'3.USD NCCF'!T1118,'4.EUR NCCF'!T1118,'5.GBP NCCF'!T1118,'6.Other(Incld) NCCF'!T1118)</f>
        <v>0</v>
      </c>
      <c r="U1118" s="184">
        <f>SUM('2.CAD NCCF'!U1118,'3.USD NCCF'!U1118,'4.EUR NCCF'!U1118,'5.GBP NCCF'!U1118,'6.Other(Incld) NCCF'!U1118)</f>
        <v>0</v>
      </c>
      <c r="V1118" s="215">
        <f>SUM('2.CAD NCCF'!V1118,'3.USD NCCF'!V1118,'4.EUR NCCF'!V1118,'5.GBP NCCF'!V1118,'6.Other(Incld) NCCF'!V1118)</f>
        <v>0</v>
      </c>
      <c r="W1118" s="46">
        <f>SUM('2.CAD NCCF'!W1118,'3.USD NCCF'!W1118,'4.EUR NCCF'!W1118,'5.GBP NCCF'!W1118,'6.Other(Incld) NCCF'!W1118)</f>
        <v>0</v>
      </c>
      <c r="Y1118"/>
    </row>
    <row r="1119" spans="1:25" outlineLevel="1" x14ac:dyDescent="0.2">
      <c r="A1119" s="318"/>
      <c r="B1119" s="25"/>
      <c r="C1119" s="24"/>
      <c r="D1119" s="24"/>
      <c r="E1119" s="24"/>
      <c r="F1119" s="176" t="s">
        <v>95</v>
      </c>
      <c r="G1119" s="188">
        <f>SUM('2.CAD NCCF'!G1119,'3.USD NCCF'!G1119,'4.EUR NCCF'!G1119,'5.GBP NCCF'!G1119,'6.Other(Incld) NCCF'!G1119)</f>
        <v>0</v>
      </c>
      <c r="H1119" s="178">
        <f>SUM('2.CAD NCCF'!H1119,'3.USD NCCF'!H1119,'4.EUR NCCF'!H1119,'5.GBP NCCF'!H1119,'6.Other(Incld) NCCF'!H1119)</f>
        <v>0</v>
      </c>
      <c r="I1119" s="182">
        <f>SUM('2.CAD NCCF'!I1119,'3.USD NCCF'!I1119,'4.EUR NCCF'!I1119,'5.GBP NCCF'!I1119,'6.Other(Incld) NCCF'!I1119)</f>
        <v>0</v>
      </c>
      <c r="J1119" s="182">
        <f>SUM('2.CAD NCCF'!J1119,'3.USD NCCF'!J1119,'4.EUR NCCF'!J1119,'5.GBP NCCF'!J1119,'6.Other(Incld) NCCF'!J1119)</f>
        <v>0</v>
      </c>
      <c r="K1119" s="192">
        <f>SUM('2.CAD NCCF'!K1119,'3.USD NCCF'!K1119,'4.EUR NCCF'!K1119,'5.GBP NCCF'!K1119,'6.Other(Incld) NCCF'!K1119)</f>
        <v>0</v>
      </c>
      <c r="L1119" s="214">
        <f>SUM('2.CAD NCCF'!L1119,'3.USD NCCF'!L1119,'4.EUR NCCF'!L1119,'5.GBP NCCF'!L1119,'6.Other(Incld) NCCF'!L1119)</f>
        <v>0</v>
      </c>
      <c r="M1119" s="182">
        <f>SUM('2.CAD NCCF'!M1119,'3.USD NCCF'!M1119,'4.EUR NCCF'!M1119,'5.GBP NCCF'!M1119,'6.Other(Incld) NCCF'!M1119)</f>
        <v>0</v>
      </c>
      <c r="N1119" s="184">
        <f>SUM('2.CAD NCCF'!N1119,'3.USD NCCF'!N1119,'4.EUR NCCF'!N1119,'5.GBP NCCF'!N1119,'6.Other(Incld) NCCF'!N1119)</f>
        <v>0</v>
      </c>
      <c r="O1119" s="184">
        <f>SUM('2.CAD NCCF'!O1119,'3.USD NCCF'!O1119,'4.EUR NCCF'!O1119,'5.GBP NCCF'!O1119,'6.Other(Incld) NCCF'!O1119)</f>
        <v>0</v>
      </c>
      <c r="P1119" s="184">
        <f>SUM('2.CAD NCCF'!P1119,'3.USD NCCF'!P1119,'4.EUR NCCF'!P1119,'5.GBP NCCF'!P1119,'6.Other(Incld) NCCF'!P1119)</f>
        <v>0</v>
      </c>
      <c r="Q1119" s="184">
        <f>SUM('2.CAD NCCF'!Q1119,'3.USD NCCF'!Q1119,'4.EUR NCCF'!Q1119,'5.GBP NCCF'!Q1119,'6.Other(Incld) NCCF'!Q1119)</f>
        <v>0</v>
      </c>
      <c r="R1119" s="184">
        <f>SUM('2.CAD NCCF'!R1119,'3.USD NCCF'!R1119,'4.EUR NCCF'!R1119,'5.GBP NCCF'!R1119,'6.Other(Incld) NCCF'!R1119)</f>
        <v>0</v>
      </c>
      <c r="S1119" s="184">
        <f>SUM('2.CAD NCCF'!S1119,'3.USD NCCF'!S1119,'4.EUR NCCF'!S1119,'5.GBP NCCF'!S1119,'6.Other(Incld) NCCF'!S1119)</f>
        <v>0</v>
      </c>
      <c r="T1119" s="184">
        <f>SUM('2.CAD NCCF'!T1119,'3.USD NCCF'!T1119,'4.EUR NCCF'!T1119,'5.GBP NCCF'!T1119,'6.Other(Incld) NCCF'!T1119)</f>
        <v>0</v>
      </c>
      <c r="U1119" s="184">
        <f>SUM('2.CAD NCCF'!U1119,'3.USD NCCF'!U1119,'4.EUR NCCF'!U1119,'5.GBP NCCF'!U1119,'6.Other(Incld) NCCF'!U1119)</f>
        <v>0</v>
      </c>
      <c r="V1119" s="215">
        <f>SUM('2.CAD NCCF'!V1119,'3.USD NCCF'!V1119,'4.EUR NCCF'!V1119,'5.GBP NCCF'!V1119,'6.Other(Incld) NCCF'!V1119)</f>
        <v>0</v>
      </c>
      <c r="W1119" s="46">
        <f>SUM('2.CAD NCCF'!W1119,'3.USD NCCF'!W1119,'4.EUR NCCF'!W1119,'5.GBP NCCF'!W1119,'6.Other(Incld) NCCF'!W1119)</f>
        <v>0</v>
      </c>
      <c r="Y1119"/>
    </row>
    <row r="1120" spans="1:25" x14ac:dyDescent="0.2">
      <c r="A1120" s="318"/>
      <c r="B1120" s="25"/>
      <c r="C1120" s="24"/>
      <c r="D1120" s="24"/>
      <c r="E1120" s="24" t="s">
        <v>96</v>
      </c>
      <c r="F1120" s="64"/>
      <c r="G1120" s="69">
        <f t="shared" ref="G1120:W1120" si="251">SUBTOTAL(9,G1121:G1126)</f>
        <v>0</v>
      </c>
      <c r="H1120" s="34">
        <f t="shared" si="251"/>
        <v>0</v>
      </c>
      <c r="I1120" s="34">
        <f t="shared" si="251"/>
        <v>0</v>
      </c>
      <c r="J1120" s="34">
        <f t="shared" si="251"/>
        <v>0</v>
      </c>
      <c r="K1120" s="34">
        <f t="shared" si="251"/>
        <v>0</v>
      </c>
      <c r="L1120" s="35">
        <f t="shared" si="251"/>
        <v>0</v>
      </c>
      <c r="M1120" s="36">
        <f t="shared" si="251"/>
        <v>0</v>
      </c>
      <c r="N1120" s="36">
        <f t="shared" si="251"/>
        <v>0</v>
      </c>
      <c r="O1120" s="36">
        <f t="shared" si="251"/>
        <v>0</v>
      </c>
      <c r="P1120" s="36">
        <f t="shared" si="251"/>
        <v>0</v>
      </c>
      <c r="Q1120" s="36">
        <f t="shared" si="251"/>
        <v>0</v>
      </c>
      <c r="R1120" s="36">
        <f t="shared" si="251"/>
        <v>0</v>
      </c>
      <c r="S1120" s="36">
        <f t="shared" si="251"/>
        <v>0</v>
      </c>
      <c r="T1120" s="36">
        <f t="shared" si="251"/>
        <v>0</v>
      </c>
      <c r="U1120" s="36">
        <f t="shared" si="251"/>
        <v>0</v>
      </c>
      <c r="V1120" s="37">
        <f t="shared" si="251"/>
        <v>0</v>
      </c>
      <c r="W1120" s="37">
        <f t="shared" si="251"/>
        <v>0</v>
      </c>
      <c r="Y1120"/>
    </row>
    <row r="1121" spans="1:25" outlineLevel="1" x14ac:dyDescent="0.2">
      <c r="A1121" s="318"/>
      <c r="B1121" s="25"/>
      <c r="C1121" s="24"/>
      <c r="D1121" s="24"/>
      <c r="E1121" s="24"/>
      <c r="F1121" s="176" t="s">
        <v>97</v>
      </c>
      <c r="G1121" s="188">
        <f>SUM('2.CAD NCCF'!G1121,'3.USD NCCF'!G1121,'4.EUR NCCF'!G1121,'5.GBP NCCF'!G1121,'6.Other(Incld) NCCF'!G1121)</f>
        <v>0</v>
      </c>
      <c r="H1121" s="178">
        <f>SUM('2.CAD NCCF'!H1121,'3.USD NCCF'!H1121,'4.EUR NCCF'!H1121,'5.GBP NCCF'!H1121,'6.Other(Incld) NCCF'!H1121)</f>
        <v>0</v>
      </c>
      <c r="I1121" s="182">
        <f>SUM('2.CAD NCCF'!I1121,'3.USD NCCF'!I1121,'4.EUR NCCF'!I1121,'5.GBP NCCF'!I1121,'6.Other(Incld) NCCF'!I1121)</f>
        <v>0</v>
      </c>
      <c r="J1121" s="182">
        <f>SUM('2.CAD NCCF'!J1121,'3.USD NCCF'!J1121,'4.EUR NCCF'!J1121,'5.GBP NCCF'!J1121,'6.Other(Incld) NCCF'!J1121)</f>
        <v>0</v>
      </c>
      <c r="K1121" s="192">
        <f>SUM('2.CAD NCCF'!K1121,'3.USD NCCF'!K1121,'4.EUR NCCF'!K1121,'5.GBP NCCF'!K1121,'6.Other(Incld) NCCF'!K1121)</f>
        <v>0</v>
      </c>
      <c r="L1121" s="214">
        <f>SUM('2.CAD NCCF'!L1121,'3.USD NCCF'!L1121,'4.EUR NCCF'!L1121,'5.GBP NCCF'!L1121,'6.Other(Incld) NCCF'!L1121)</f>
        <v>0</v>
      </c>
      <c r="M1121" s="184">
        <f>SUM('2.CAD NCCF'!M1121,'3.USD NCCF'!M1121,'4.EUR NCCF'!M1121,'5.GBP NCCF'!M1121,'6.Other(Incld) NCCF'!M1121)</f>
        <v>0</v>
      </c>
      <c r="N1121" s="184">
        <f>SUM('2.CAD NCCF'!N1121,'3.USD NCCF'!N1121,'4.EUR NCCF'!N1121,'5.GBP NCCF'!N1121,'6.Other(Incld) NCCF'!N1121)</f>
        <v>0</v>
      </c>
      <c r="O1121" s="184">
        <f>SUM('2.CAD NCCF'!O1121,'3.USD NCCF'!O1121,'4.EUR NCCF'!O1121,'5.GBP NCCF'!O1121,'6.Other(Incld) NCCF'!O1121)</f>
        <v>0</v>
      </c>
      <c r="P1121" s="184">
        <f>SUM('2.CAD NCCF'!P1121,'3.USD NCCF'!P1121,'4.EUR NCCF'!P1121,'5.GBP NCCF'!P1121,'6.Other(Incld) NCCF'!P1121)</f>
        <v>0</v>
      </c>
      <c r="Q1121" s="184">
        <f>SUM('2.CAD NCCF'!Q1121,'3.USD NCCF'!Q1121,'4.EUR NCCF'!Q1121,'5.GBP NCCF'!Q1121,'6.Other(Incld) NCCF'!Q1121)</f>
        <v>0</v>
      </c>
      <c r="R1121" s="184">
        <f>SUM('2.CAD NCCF'!R1121,'3.USD NCCF'!R1121,'4.EUR NCCF'!R1121,'5.GBP NCCF'!R1121,'6.Other(Incld) NCCF'!R1121)</f>
        <v>0</v>
      </c>
      <c r="S1121" s="184">
        <f>SUM('2.CAD NCCF'!S1121,'3.USD NCCF'!S1121,'4.EUR NCCF'!S1121,'5.GBP NCCF'!S1121,'6.Other(Incld) NCCF'!S1121)</f>
        <v>0</v>
      </c>
      <c r="T1121" s="184">
        <f>SUM('2.CAD NCCF'!T1121,'3.USD NCCF'!T1121,'4.EUR NCCF'!T1121,'5.GBP NCCF'!T1121,'6.Other(Incld) NCCF'!T1121)</f>
        <v>0</v>
      </c>
      <c r="U1121" s="184">
        <f>SUM('2.CAD NCCF'!U1121,'3.USD NCCF'!U1121,'4.EUR NCCF'!U1121,'5.GBP NCCF'!U1121,'6.Other(Incld) NCCF'!U1121)</f>
        <v>0</v>
      </c>
      <c r="V1121" s="215">
        <f>SUM('2.CAD NCCF'!V1121,'3.USD NCCF'!V1121,'4.EUR NCCF'!V1121,'5.GBP NCCF'!V1121,'6.Other(Incld) NCCF'!V1121)</f>
        <v>0</v>
      </c>
      <c r="W1121" s="46">
        <f>SUM('2.CAD NCCF'!W1121,'3.USD NCCF'!W1121,'4.EUR NCCF'!W1121,'5.GBP NCCF'!W1121,'6.Other(Incld) NCCF'!W1121)</f>
        <v>0</v>
      </c>
      <c r="Y1121"/>
    </row>
    <row r="1122" spans="1:25" outlineLevel="1" x14ac:dyDescent="0.2">
      <c r="A1122" s="318"/>
      <c r="B1122" s="25"/>
      <c r="C1122" s="24"/>
      <c r="D1122" s="24"/>
      <c r="E1122" s="24"/>
      <c r="F1122" s="176" t="s">
        <v>98</v>
      </c>
      <c r="G1122" s="188">
        <f>SUM('2.CAD NCCF'!G1122,'3.USD NCCF'!G1122,'4.EUR NCCF'!G1122,'5.GBP NCCF'!G1122,'6.Other(Incld) NCCF'!G1122)</f>
        <v>0</v>
      </c>
      <c r="H1122" s="178">
        <f>SUM('2.CAD NCCF'!H1122,'3.USD NCCF'!H1122,'4.EUR NCCF'!H1122,'5.GBP NCCF'!H1122,'6.Other(Incld) NCCF'!H1122)</f>
        <v>0</v>
      </c>
      <c r="I1122" s="182">
        <f>SUM('2.CAD NCCF'!I1122,'3.USD NCCF'!I1122,'4.EUR NCCF'!I1122,'5.GBP NCCF'!I1122,'6.Other(Incld) NCCF'!I1122)</f>
        <v>0</v>
      </c>
      <c r="J1122" s="182">
        <f>SUM('2.CAD NCCF'!J1122,'3.USD NCCF'!J1122,'4.EUR NCCF'!J1122,'5.GBP NCCF'!J1122,'6.Other(Incld) NCCF'!J1122)</f>
        <v>0</v>
      </c>
      <c r="K1122" s="192">
        <f>SUM('2.CAD NCCF'!K1122,'3.USD NCCF'!K1122,'4.EUR NCCF'!K1122,'5.GBP NCCF'!K1122,'6.Other(Incld) NCCF'!K1122)</f>
        <v>0</v>
      </c>
      <c r="L1122" s="214">
        <f>SUM('2.CAD NCCF'!L1122,'3.USD NCCF'!L1122,'4.EUR NCCF'!L1122,'5.GBP NCCF'!L1122,'6.Other(Incld) NCCF'!L1122)</f>
        <v>0</v>
      </c>
      <c r="M1122" s="184">
        <f>SUM('2.CAD NCCF'!M1122,'3.USD NCCF'!M1122,'4.EUR NCCF'!M1122,'5.GBP NCCF'!M1122,'6.Other(Incld) NCCF'!M1122)</f>
        <v>0</v>
      </c>
      <c r="N1122" s="184">
        <f>SUM('2.CAD NCCF'!N1122,'3.USD NCCF'!N1122,'4.EUR NCCF'!N1122,'5.GBP NCCF'!N1122,'6.Other(Incld) NCCF'!N1122)</f>
        <v>0</v>
      </c>
      <c r="O1122" s="184">
        <f>SUM('2.CAD NCCF'!O1122,'3.USD NCCF'!O1122,'4.EUR NCCF'!O1122,'5.GBP NCCF'!O1122,'6.Other(Incld) NCCF'!O1122)</f>
        <v>0</v>
      </c>
      <c r="P1122" s="184">
        <f>SUM('2.CAD NCCF'!P1122,'3.USD NCCF'!P1122,'4.EUR NCCF'!P1122,'5.GBP NCCF'!P1122,'6.Other(Incld) NCCF'!P1122)</f>
        <v>0</v>
      </c>
      <c r="Q1122" s="184">
        <f>SUM('2.CAD NCCF'!Q1122,'3.USD NCCF'!Q1122,'4.EUR NCCF'!Q1122,'5.GBP NCCF'!Q1122,'6.Other(Incld) NCCF'!Q1122)</f>
        <v>0</v>
      </c>
      <c r="R1122" s="184">
        <f>SUM('2.CAD NCCF'!R1122,'3.USD NCCF'!R1122,'4.EUR NCCF'!R1122,'5.GBP NCCF'!R1122,'6.Other(Incld) NCCF'!R1122)</f>
        <v>0</v>
      </c>
      <c r="S1122" s="184">
        <f>SUM('2.CAD NCCF'!S1122,'3.USD NCCF'!S1122,'4.EUR NCCF'!S1122,'5.GBP NCCF'!S1122,'6.Other(Incld) NCCF'!S1122)</f>
        <v>0</v>
      </c>
      <c r="T1122" s="184">
        <f>SUM('2.CAD NCCF'!T1122,'3.USD NCCF'!T1122,'4.EUR NCCF'!T1122,'5.GBP NCCF'!T1122,'6.Other(Incld) NCCF'!T1122)</f>
        <v>0</v>
      </c>
      <c r="U1122" s="184">
        <f>SUM('2.CAD NCCF'!U1122,'3.USD NCCF'!U1122,'4.EUR NCCF'!U1122,'5.GBP NCCF'!U1122,'6.Other(Incld) NCCF'!U1122)</f>
        <v>0</v>
      </c>
      <c r="V1122" s="215">
        <f>SUM('2.CAD NCCF'!V1122,'3.USD NCCF'!V1122,'4.EUR NCCF'!V1122,'5.GBP NCCF'!V1122,'6.Other(Incld) NCCF'!V1122)</f>
        <v>0</v>
      </c>
      <c r="W1122" s="46">
        <f>SUM('2.CAD NCCF'!W1122,'3.USD NCCF'!W1122,'4.EUR NCCF'!W1122,'5.GBP NCCF'!W1122,'6.Other(Incld) NCCF'!W1122)</f>
        <v>0</v>
      </c>
      <c r="Y1122"/>
    </row>
    <row r="1123" spans="1:25" outlineLevel="1" x14ac:dyDescent="0.2">
      <c r="A1123" s="318"/>
      <c r="B1123" s="25"/>
      <c r="C1123" s="24"/>
      <c r="D1123" s="24"/>
      <c r="E1123" s="24"/>
      <c r="F1123" s="176" t="s">
        <v>99</v>
      </c>
      <c r="G1123" s="188">
        <f>SUM('2.CAD NCCF'!G1123,'3.USD NCCF'!G1123,'4.EUR NCCF'!G1123,'5.GBP NCCF'!G1123,'6.Other(Incld) NCCF'!G1123)</f>
        <v>0</v>
      </c>
      <c r="H1123" s="178">
        <f>SUM('2.CAD NCCF'!H1123,'3.USD NCCF'!H1123,'4.EUR NCCF'!H1123,'5.GBP NCCF'!H1123,'6.Other(Incld) NCCF'!H1123)</f>
        <v>0</v>
      </c>
      <c r="I1123" s="182">
        <f>SUM('2.CAD NCCF'!I1123,'3.USD NCCF'!I1123,'4.EUR NCCF'!I1123,'5.GBP NCCF'!I1123,'6.Other(Incld) NCCF'!I1123)</f>
        <v>0</v>
      </c>
      <c r="J1123" s="182">
        <f>SUM('2.CAD NCCF'!J1123,'3.USD NCCF'!J1123,'4.EUR NCCF'!J1123,'5.GBP NCCF'!J1123,'6.Other(Incld) NCCF'!J1123)</f>
        <v>0</v>
      </c>
      <c r="K1123" s="192">
        <f>SUM('2.CAD NCCF'!K1123,'3.USD NCCF'!K1123,'4.EUR NCCF'!K1123,'5.GBP NCCF'!K1123,'6.Other(Incld) NCCF'!K1123)</f>
        <v>0</v>
      </c>
      <c r="L1123" s="181">
        <f>SUM('2.CAD NCCF'!L1123,'3.USD NCCF'!L1123,'4.EUR NCCF'!L1123,'5.GBP NCCF'!L1123,'6.Other(Incld) NCCF'!L1123)</f>
        <v>0</v>
      </c>
      <c r="M1123" s="182">
        <f>SUM('2.CAD NCCF'!M1123,'3.USD NCCF'!M1123,'4.EUR NCCF'!M1123,'5.GBP NCCF'!M1123,'6.Other(Incld) NCCF'!M1123)</f>
        <v>0</v>
      </c>
      <c r="N1123" s="184">
        <f>SUM('2.CAD NCCF'!N1123,'3.USD NCCF'!N1123,'4.EUR NCCF'!N1123,'5.GBP NCCF'!N1123,'6.Other(Incld) NCCF'!N1123)</f>
        <v>0</v>
      </c>
      <c r="O1123" s="184">
        <f>SUM('2.CAD NCCF'!O1123,'3.USD NCCF'!O1123,'4.EUR NCCF'!O1123,'5.GBP NCCF'!O1123,'6.Other(Incld) NCCF'!O1123)</f>
        <v>0</v>
      </c>
      <c r="P1123" s="184">
        <f>SUM('2.CAD NCCF'!P1123,'3.USD NCCF'!P1123,'4.EUR NCCF'!P1123,'5.GBP NCCF'!P1123,'6.Other(Incld) NCCF'!P1123)</f>
        <v>0</v>
      </c>
      <c r="Q1123" s="184">
        <f>SUM('2.CAD NCCF'!Q1123,'3.USD NCCF'!Q1123,'4.EUR NCCF'!Q1123,'5.GBP NCCF'!Q1123,'6.Other(Incld) NCCF'!Q1123)</f>
        <v>0</v>
      </c>
      <c r="R1123" s="184">
        <f>SUM('2.CAD NCCF'!R1123,'3.USD NCCF'!R1123,'4.EUR NCCF'!R1123,'5.GBP NCCF'!R1123,'6.Other(Incld) NCCF'!R1123)</f>
        <v>0</v>
      </c>
      <c r="S1123" s="184">
        <f>SUM('2.CAD NCCF'!S1123,'3.USD NCCF'!S1123,'4.EUR NCCF'!S1123,'5.GBP NCCF'!S1123,'6.Other(Incld) NCCF'!S1123)</f>
        <v>0</v>
      </c>
      <c r="T1123" s="184">
        <f>SUM('2.CAD NCCF'!T1123,'3.USD NCCF'!T1123,'4.EUR NCCF'!T1123,'5.GBP NCCF'!T1123,'6.Other(Incld) NCCF'!T1123)</f>
        <v>0</v>
      </c>
      <c r="U1123" s="184">
        <f>SUM('2.CAD NCCF'!U1123,'3.USD NCCF'!U1123,'4.EUR NCCF'!U1123,'5.GBP NCCF'!U1123,'6.Other(Incld) NCCF'!U1123)</f>
        <v>0</v>
      </c>
      <c r="V1123" s="215">
        <f>SUM('2.CAD NCCF'!V1123,'3.USD NCCF'!V1123,'4.EUR NCCF'!V1123,'5.GBP NCCF'!V1123,'6.Other(Incld) NCCF'!V1123)</f>
        <v>0</v>
      </c>
      <c r="W1123" s="46">
        <f>SUM('2.CAD NCCF'!W1123,'3.USD NCCF'!W1123,'4.EUR NCCF'!W1123,'5.GBP NCCF'!W1123,'6.Other(Incld) NCCF'!W1123)</f>
        <v>0</v>
      </c>
      <c r="Y1123"/>
    </row>
    <row r="1124" spans="1:25" outlineLevel="1" x14ac:dyDescent="0.2">
      <c r="A1124" s="318"/>
      <c r="B1124" s="25"/>
      <c r="C1124" s="24"/>
      <c r="D1124" s="24"/>
      <c r="E1124" s="24"/>
      <c r="F1124" s="176" t="s">
        <v>100</v>
      </c>
      <c r="G1124" s="188">
        <f>SUM('2.CAD NCCF'!G1124,'3.USD NCCF'!G1124,'4.EUR NCCF'!G1124,'5.GBP NCCF'!G1124,'6.Other(Incld) NCCF'!G1124)</f>
        <v>0</v>
      </c>
      <c r="H1124" s="178">
        <f>SUM('2.CAD NCCF'!H1124,'3.USD NCCF'!H1124,'4.EUR NCCF'!H1124,'5.GBP NCCF'!H1124,'6.Other(Incld) NCCF'!H1124)</f>
        <v>0</v>
      </c>
      <c r="I1124" s="182">
        <f>SUM('2.CAD NCCF'!I1124,'3.USD NCCF'!I1124,'4.EUR NCCF'!I1124,'5.GBP NCCF'!I1124,'6.Other(Incld) NCCF'!I1124)</f>
        <v>0</v>
      </c>
      <c r="J1124" s="182">
        <f>SUM('2.CAD NCCF'!J1124,'3.USD NCCF'!J1124,'4.EUR NCCF'!J1124,'5.GBP NCCF'!J1124,'6.Other(Incld) NCCF'!J1124)</f>
        <v>0</v>
      </c>
      <c r="K1124" s="192">
        <f>SUM('2.CAD NCCF'!K1124,'3.USD NCCF'!K1124,'4.EUR NCCF'!K1124,'5.GBP NCCF'!K1124,'6.Other(Incld) NCCF'!K1124)</f>
        <v>0</v>
      </c>
      <c r="L1124" s="181">
        <f>SUM('2.CAD NCCF'!L1124,'3.USD NCCF'!L1124,'4.EUR NCCF'!L1124,'5.GBP NCCF'!L1124,'6.Other(Incld) NCCF'!L1124)</f>
        <v>0</v>
      </c>
      <c r="M1124" s="182">
        <f>SUM('2.CAD NCCF'!M1124,'3.USD NCCF'!M1124,'4.EUR NCCF'!M1124,'5.GBP NCCF'!M1124,'6.Other(Incld) NCCF'!M1124)</f>
        <v>0</v>
      </c>
      <c r="N1124" s="182">
        <f>SUM('2.CAD NCCF'!N1124,'3.USD NCCF'!N1124,'4.EUR NCCF'!N1124,'5.GBP NCCF'!N1124,'6.Other(Incld) NCCF'!N1124)</f>
        <v>0</v>
      </c>
      <c r="O1124" s="184">
        <f>SUM('2.CAD NCCF'!O1124,'3.USD NCCF'!O1124,'4.EUR NCCF'!O1124,'5.GBP NCCF'!O1124,'6.Other(Incld) NCCF'!O1124)</f>
        <v>0</v>
      </c>
      <c r="P1124" s="184">
        <f>SUM('2.CAD NCCF'!P1124,'3.USD NCCF'!P1124,'4.EUR NCCF'!P1124,'5.GBP NCCF'!P1124,'6.Other(Incld) NCCF'!P1124)</f>
        <v>0</v>
      </c>
      <c r="Q1124" s="184">
        <f>SUM('2.CAD NCCF'!Q1124,'3.USD NCCF'!Q1124,'4.EUR NCCF'!Q1124,'5.GBP NCCF'!Q1124,'6.Other(Incld) NCCF'!Q1124)</f>
        <v>0</v>
      </c>
      <c r="R1124" s="184">
        <f>SUM('2.CAD NCCF'!R1124,'3.USD NCCF'!R1124,'4.EUR NCCF'!R1124,'5.GBP NCCF'!R1124,'6.Other(Incld) NCCF'!R1124)</f>
        <v>0</v>
      </c>
      <c r="S1124" s="184">
        <f>SUM('2.CAD NCCF'!S1124,'3.USD NCCF'!S1124,'4.EUR NCCF'!S1124,'5.GBP NCCF'!S1124,'6.Other(Incld) NCCF'!S1124)</f>
        <v>0</v>
      </c>
      <c r="T1124" s="184">
        <f>SUM('2.CAD NCCF'!T1124,'3.USD NCCF'!T1124,'4.EUR NCCF'!T1124,'5.GBP NCCF'!T1124,'6.Other(Incld) NCCF'!T1124)</f>
        <v>0</v>
      </c>
      <c r="U1124" s="184">
        <f>SUM('2.CAD NCCF'!U1124,'3.USD NCCF'!U1124,'4.EUR NCCF'!U1124,'5.GBP NCCF'!U1124,'6.Other(Incld) NCCF'!U1124)</f>
        <v>0</v>
      </c>
      <c r="V1124" s="215">
        <f>SUM('2.CAD NCCF'!V1124,'3.USD NCCF'!V1124,'4.EUR NCCF'!V1124,'5.GBP NCCF'!V1124,'6.Other(Incld) NCCF'!V1124)</f>
        <v>0</v>
      </c>
      <c r="W1124" s="46">
        <f>SUM('2.CAD NCCF'!W1124,'3.USD NCCF'!W1124,'4.EUR NCCF'!W1124,'5.GBP NCCF'!W1124,'6.Other(Incld) NCCF'!W1124)</f>
        <v>0</v>
      </c>
      <c r="Y1124"/>
    </row>
    <row r="1125" spans="1:25" outlineLevel="1" x14ac:dyDescent="0.2">
      <c r="A1125" s="318"/>
      <c r="B1125" s="25"/>
      <c r="C1125" s="24"/>
      <c r="D1125" s="24"/>
      <c r="E1125" s="24"/>
      <c r="F1125" s="176" t="s">
        <v>101</v>
      </c>
      <c r="G1125" s="188">
        <f>SUM('2.CAD NCCF'!G1125,'3.USD NCCF'!G1125,'4.EUR NCCF'!G1125,'5.GBP NCCF'!G1125,'6.Other(Incld) NCCF'!G1125)</f>
        <v>0</v>
      </c>
      <c r="H1125" s="178">
        <f>SUM('2.CAD NCCF'!H1125,'3.USD NCCF'!H1125,'4.EUR NCCF'!H1125,'5.GBP NCCF'!H1125,'6.Other(Incld) NCCF'!H1125)</f>
        <v>0</v>
      </c>
      <c r="I1125" s="182">
        <f>SUM('2.CAD NCCF'!I1125,'3.USD NCCF'!I1125,'4.EUR NCCF'!I1125,'5.GBP NCCF'!I1125,'6.Other(Incld) NCCF'!I1125)</f>
        <v>0</v>
      </c>
      <c r="J1125" s="182">
        <f>SUM('2.CAD NCCF'!J1125,'3.USD NCCF'!J1125,'4.EUR NCCF'!J1125,'5.GBP NCCF'!J1125,'6.Other(Incld) NCCF'!J1125)</f>
        <v>0</v>
      </c>
      <c r="K1125" s="192">
        <f>SUM('2.CAD NCCF'!K1125,'3.USD NCCF'!K1125,'4.EUR NCCF'!K1125,'5.GBP NCCF'!K1125,'6.Other(Incld) NCCF'!K1125)</f>
        <v>0</v>
      </c>
      <c r="L1125" s="181">
        <f>SUM('2.CAD NCCF'!L1125,'3.USD NCCF'!L1125,'4.EUR NCCF'!L1125,'5.GBP NCCF'!L1125,'6.Other(Incld) NCCF'!L1125)</f>
        <v>0</v>
      </c>
      <c r="M1125" s="182">
        <f>SUM('2.CAD NCCF'!M1125,'3.USD NCCF'!M1125,'4.EUR NCCF'!M1125,'5.GBP NCCF'!M1125,'6.Other(Incld) NCCF'!M1125)</f>
        <v>0</v>
      </c>
      <c r="N1125" s="182">
        <f>SUM('2.CAD NCCF'!N1125,'3.USD NCCF'!N1125,'4.EUR NCCF'!N1125,'5.GBP NCCF'!N1125,'6.Other(Incld) NCCF'!N1125)</f>
        <v>0</v>
      </c>
      <c r="O1125" s="184">
        <f>SUM('2.CAD NCCF'!O1125,'3.USD NCCF'!O1125,'4.EUR NCCF'!O1125,'5.GBP NCCF'!O1125,'6.Other(Incld) NCCF'!O1125)</f>
        <v>0</v>
      </c>
      <c r="P1125" s="184">
        <f>SUM('2.CAD NCCF'!P1125,'3.USD NCCF'!P1125,'4.EUR NCCF'!P1125,'5.GBP NCCF'!P1125,'6.Other(Incld) NCCF'!P1125)</f>
        <v>0</v>
      </c>
      <c r="Q1125" s="184">
        <f>SUM('2.CAD NCCF'!Q1125,'3.USD NCCF'!Q1125,'4.EUR NCCF'!Q1125,'5.GBP NCCF'!Q1125,'6.Other(Incld) NCCF'!Q1125)</f>
        <v>0</v>
      </c>
      <c r="R1125" s="184">
        <f>SUM('2.CAD NCCF'!R1125,'3.USD NCCF'!R1125,'4.EUR NCCF'!R1125,'5.GBP NCCF'!R1125,'6.Other(Incld) NCCF'!R1125)</f>
        <v>0</v>
      </c>
      <c r="S1125" s="184">
        <f>SUM('2.CAD NCCF'!S1125,'3.USD NCCF'!S1125,'4.EUR NCCF'!S1125,'5.GBP NCCF'!S1125,'6.Other(Incld) NCCF'!S1125)</f>
        <v>0</v>
      </c>
      <c r="T1125" s="184">
        <f>SUM('2.CAD NCCF'!T1125,'3.USD NCCF'!T1125,'4.EUR NCCF'!T1125,'5.GBP NCCF'!T1125,'6.Other(Incld) NCCF'!T1125)</f>
        <v>0</v>
      </c>
      <c r="U1125" s="184">
        <f>SUM('2.CAD NCCF'!U1125,'3.USD NCCF'!U1125,'4.EUR NCCF'!U1125,'5.GBP NCCF'!U1125,'6.Other(Incld) NCCF'!U1125)</f>
        <v>0</v>
      </c>
      <c r="V1125" s="215">
        <f>SUM('2.CAD NCCF'!V1125,'3.USD NCCF'!V1125,'4.EUR NCCF'!V1125,'5.GBP NCCF'!V1125,'6.Other(Incld) NCCF'!V1125)</f>
        <v>0</v>
      </c>
      <c r="W1125" s="46">
        <f>SUM('2.CAD NCCF'!W1125,'3.USD NCCF'!W1125,'4.EUR NCCF'!W1125,'5.GBP NCCF'!W1125,'6.Other(Incld) NCCF'!W1125)</f>
        <v>0</v>
      </c>
      <c r="Y1125"/>
    </row>
    <row r="1126" spans="1:25" outlineLevel="1" x14ac:dyDescent="0.2">
      <c r="A1126" s="318"/>
      <c r="B1126" s="25"/>
      <c r="C1126" s="24"/>
      <c r="D1126" s="24"/>
      <c r="E1126" s="24"/>
      <c r="F1126" s="176" t="s">
        <v>102</v>
      </c>
      <c r="G1126" s="188">
        <f>SUM('2.CAD NCCF'!G1126,'3.USD NCCF'!G1126,'4.EUR NCCF'!G1126,'5.GBP NCCF'!G1126,'6.Other(Incld) NCCF'!G1126)</f>
        <v>0</v>
      </c>
      <c r="H1126" s="178">
        <f>SUM('2.CAD NCCF'!H1126,'3.USD NCCF'!H1126,'4.EUR NCCF'!H1126,'5.GBP NCCF'!H1126,'6.Other(Incld) NCCF'!H1126)</f>
        <v>0</v>
      </c>
      <c r="I1126" s="182">
        <f>SUM('2.CAD NCCF'!I1126,'3.USD NCCF'!I1126,'4.EUR NCCF'!I1126,'5.GBP NCCF'!I1126,'6.Other(Incld) NCCF'!I1126)</f>
        <v>0</v>
      </c>
      <c r="J1126" s="182">
        <f>SUM('2.CAD NCCF'!J1126,'3.USD NCCF'!J1126,'4.EUR NCCF'!J1126,'5.GBP NCCF'!J1126,'6.Other(Incld) NCCF'!J1126)</f>
        <v>0</v>
      </c>
      <c r="K1126" s="192">
        <f>SUM('2.CAD NCCF'!K1126,'3.USD NCCF'!K1126,'4.EUR NCCF'!K1126,'5.GBP NCCF'!K1126,'6.Other(Incld) NCCF'!K1126)</f>
        <v>0</v>
      </c>
      <c r="L1126" s="214">
        <f>SUM('2.CAD NCCF'!L1126,'3.USD NCCF'!L1126,'4.EUR NCCF'!L1126,'5.GBP NCCF'!L1126,'6.Other(Incld) NCCF'!L1126)</f>
        <v>0</v>
      </c>
      <c r="M1126" s="182">
        <f>SUM('2.CAD NCCF'!M1126,'3.USD NCCF'!M1126,'4.EUR NCCF'!M1126,'5.GBP NCCF'!M1126,'6.Other(Incld) NCCF'!M1126)</f>
        <v>0</v>
      </c>
      <c r="N1126" s="184">
        <f>SUM('2.CAD NCCF'!N1126,'3.USD NCCF'!N1126,'4.EUR NCCF'!N1126,'5.GBP NCCF'!N1126,'6.Other(Incld) NCCF'!N1126)</f>
        <v>0</v>
      </c>
      <c r="O1126" s="184">
        <f>SUM('2.CAD NCCF'!O1126,'3.USD NCCF'!O1126,'4.EUR NCCF'!O1126,'5.GBP NCCF'!O1126,'6.Other(Incld) NCCF'!O1126)</f>
        <v>0</v>
      </c>
      <c r="P1126" s="184">
        <f>SUM('2.CAD NCCF'!P1126,'3.USD NCCF'!P1126,'4.EUR NCCF'!P1126,'5.GBP NCCF'!P1126,'6.Other(Incld) NCCF'!P1126)</f>
        <v>0</v>
      </c>
      <c r="Q1126" s="184">
        <f>SUM('2.CAD NCCF'!Q1126,'3.USD NCCF'!Q1126,'4.EUR NCCF'!Q1126,'5.GBP NCCF'!Q1126,'6.Other(Incld) NCCF'!Q1126)</f>
        <v>0</v>
      </c>
      <c r="R1126" s="184">
        <f>SUM('2.CAD NCCF'!R1126,'3.USD NCCF'!R1126,'4.EUR NCCF'!R1126,'5.GBP NCCF'!R1126,'6.Other(Incld) NCCF'!R1126)</f>
        <v>0</v>
      </c>
      <c r="S1126" s="184">
        <f>SUM('2.CAD NCCF'!S1126,'3.USD NCCF'!S1126,'4.EUR NCCF'!S1126,'5.GBP NCCF'!S1126,'6.Other(Incld) NCCF'!S1126)</f>
        <v>0</v>
      </c>
      <c r="T1126" s="184">
        <f>SUM('2.CAD NCCF'!T1126,'3.USD NCCF'!T1126,'4.EUR NCCF'!T1126,'5.GBP NCCF'!T1126,'6.Other(Incld) NCCF'!T1126)</f>
        <v>0</v>
      </c>
      <c r="U1126" s="184">
        <f>SUM('2.CAD NCCF'!U1126,'3.USD NCCF'!U1126,'4.EUR NCCF'!U1126,'5.GBP NCCF'!U1126,'6.Other(Incld) NCCF'!U1126)</f>
        <v>0</v>
      </c>
      <c r="V1126" s="215">
        <f>SUM('2.CAD NCCF'!V1126,'3.USD NCCF'!V1126,'4.EUR NCCF'!V1126,'5.GBP NCCF'!V1126,'6.Other(Incld) NCCF'!V1126)</f>
        <v>0</v>
      </c>
      <c r="W1126" s="46">
        <f>SUM('2.CAD NCCF'!W1126,'3.USD NCCF'!W1126,'4.EUR NCCF'!W1126,'5.GBP NCCF'!W1126,'6.Other(Incld) NCCF'!W1126)</f>
        <v>0</v>
      </c>
      <c r="Y1126"/>
    </row>
    <row r="1127" spans="1:25" x14ac:dyDescent="0.2">
      <c r="A1127" s="318"/>
      <c r="B1127" s="25"/>
      <c r="C1127" s="24"/>
      <c r="D1127" s="24"/>
      <c r="E1127" s="24" t="s">
        <v>103</v>
      </c>
      <c r="F1127" s="64"/>
      <c r="G1127" s="69">
        <f t="shared" ref="G1127:W1127" si="252">SUBTOTAL(9,G1128:G1133)</f>
        <v>0</v>
      </c>
      <c r="H1127" s="34">
        <f t="shared" si="252"/>
        <v>0</v>
      </c>
      <c r="I1127" s="34">
        <f t="shared" si="252"/>
        <v>0</v>
      </c>
      <c r="J1127" s="34">
        <f t="shared" si="252"/>
        <v>0</v>
      </c>
      <c r="K1127" s="34">
        <f t="shared" si="252"/>
        <v>0</v>
      </c>
      <c r="L1127" s="35">
        <f t="shared" si="252"/>
        <v>0</v>
      </c>
      <c r="M1127" s="36">
        <f t="shared" si="252"/>
        <v>0</v>
      </c>
      <c r="N1127" s="36">
        <f t="shared" si="252"/>
        <v>0</v>
      </c>
      <c r="O1127" s="36">
        <f t="shared" si="252"/>
        <v>0</v>
      </c>
      <c r="P1127" s="36">
        <f t="shared" si="252"/>
        <v>0</v>
      </c>
      <c r="Q1127" s="36">
        <f t="shared" si="252"/>
        <v>0</v>
      </c>
      <c r="R1127" s="36">
        <f t="shared" si="252"/>
        <v>0</v>
      </c>
      <c r="S1127" s="36">
        <f t="shared" si="252"/>
        <v>0</v>
      </c>
      <c r="T1127" s="36">
        <f t="shared" si="252"/>
        <v>0</v>
      </c>
      <c r="U1127" s="36">
        <f t="shared" si="252"/>
        <v>0</v>
      </c>
      <c r="V1127" s="37">
        <f t="shared" si="252"/>
        <v>0</v>
      </c>
      <c r="W1127" s="37">
        <f t="shared" si="252"/>
        <v>0</v>
      </c>
      <c r="Y1127"/>
    </row>
    <row r="1128" spans="1:25" outlineLevel="1" x14ac:dyDescent="0.2">
      <c r="A1128" s="318"/>
      <c r="B1128" s="25"/>
      <c r="C1128" s="24"/>
      <c r="D1128" s="24"/>
      <c r="E1128" s="24"/>
      <c r="F1128" s="176" t="s">
        <v>104</v>
      </c>
      <c r="G1128" s="188">
        <f>SUM('2.CAD NCCF'!G1128,'3.USD NCCF'!G1128,'4.EUR NCCF'!G1128,'5.GBP NCCF'!G1128,'6.Other(Incld) NCCF'!G1128)</f>
        <v>0</v>
      </c>
      <c r="H1128" s="178">
        <f>SUM('2.CAD NCCF'!H1128,'3.USD NCCF'!H1128,'4.EUR NCCF'!H1128,'5.GBP NCCF'!H1128,'6.Other(Incld) NCCF'!H1128)</f>
        <v>0</v>
      </c>
      <c r="I1128" s="182">
        <f>SUM('2.CAD NCCF'!I1128,'3.USD NCCF'!I1128,'4.EUR NCCF'!I1128,'5.GBP NCCF'!I1128,'6.Other(Incld) NCCF'!I1128)</f>
        <v>0</v>
      </c>
      <c r="J1128" s="182">
        <f>SUM('2.CAD NCCF'!J1128,'3.USD NCCF'!J1128,'4.EUR NCCF'!J1128,'5.GBP NCCF'!J1128,'6.Other(Incld) NCCF'!J1128)</f>
        <v>0</v>
      </c>
      <c r="K1128" s="192">
        <f>SUM('2.CAD NCCF'!K1128,'3.USD NCCF'!K1128,'4.EUR NCCF'!K1128,'5.GBP NCCF'!K1128,'6.Other(Incld) NCCF'!K1128)</f>
        <v>0</v>
      </c>
      <c r="L1128" s="214">
        <f>SUM('2.CAD NCCF'!L1128,'3.USD NCCF'!L1128,'4.EUR NCCF'!L1128,'5.GBP NCCF'!L1128,'6.Other(Incld) NCCF'!L1128)</f>
        <v>0</v>
      </c>
      <c r="M1128" s="184">
        <f>SUM('2.CAD NCCF'!M1128,'3.USD NCCF'!M1128,'4.EUR NCCF'!M1128,'5.GBP NCCF'!M1128,'6.Other(Incld) NCCF'!M1128)</f>
        <v>0</v>
      </c>
      <c r="N1128" s="184">
        <f>SUM('2.CAD NCCF'!N1128,'3.USD NCCF'!N1128,'4.EUR NCCF'!N1128,'5.GBP NCCF'!N1128,'6.Other(Incld) NCCF'!N1128)</f>
        <v>0</v>
      </c>
      <c r="O1128" s="184">
        <f>SUM('2.CAD NCCF'!O1128,'3.USD NCCF'!O1128,'4.EUR NCCF'!O1128,'5.GBP NCCF'!O1128,'6.Other(Incld) NCCF'!O1128)</f>
        <v>0</v>
      </c>
      <c r="P1128" s="184">
        <f>SUM('2.CAD NCCF'!P1128,'3.USD NCCF'!P1128,'4.EUR NCCF'!P1128,'5.GBP NCCF'!P1128,'6.Other(Incld) NCCF'!P1128)</f>
        <v>0</v>
      </c>
      <c r="Q1128" s="184">
        <f>SUM('2.CAD NCCF'!Q1128,'3.USD NCCF'!Q1128,'4.EUR NCCF'!Q1128,'5.GBP NCCF'!Q1128,'6.Other(Incld) NCCF'!Q1128)</f>
        <v>0</v>
      </c>
      <c r="R1128" s="184">
        <f>SUM('2.CAD NCCF'!R1128,'3.USD NCCF'!R1128,'4.EUR NCCF'!R1128,'5.GBP NCCF'!R1128,'6.Other(Incld) NCCF'!R1128)</f>
        <v>0</v>
      </c>
      <c r="S1128" s="184">
        <f>SUM('2.CAD NCCF'!S1128,'3.USD NCCF'!S1128,'4.EUR NCCF'!S1128,'5.GBP NCCF'!S1128,'6.Other(Incld) NCCF'!S1128)</f>
        <v>0</v>
      </c>
      <c r="T1128" s="184">
        <f>SUM('2.CAD NCCF'!T1128,'3.USD NCCF'!T1128,'4.EUR NCCF'!T1128,'5.GBP NCCF'!T1128,'6.Other(Incld) NCCF'!T1128)</f>
        <v>0</v>
      </c>
      <c r="U1128" s="184">
        <f>SUM('2.CAD NCCF'!U1128,'3.USD NCCF'!U1128,'4.EUR NCCF'!U1128,'5.GBP NCCF'!U1128,'6.Other(Incld) NCCF'!U1128)</f>
        <v>0</v>
      </c>
      <c r="V1128" s="215">
        <f>SUM('2.CAD NCCF'!V1128,'3.USD NCCF'!V1128,'4.EUR NCCF'!V1128,'5.GBP NCCF'!V1128,'6.Other(Incld) NCCF'!V1128)</f>
        <v>0</v>
      </c>
      <c r="W1128" s="46">
        <f>SUM('2.CAD NCCF'!W1128,'3.USD NCCF'!W1128,'4.EUR NCCF'!W1128,'5.GBP NCCF'!W1128,'6.Other(Incld) NCCF'!W1128)</f>
        <v>0</v>
      </c>
      <c r="Y1128"/>
    </row>
    <row r="1129" spans="1:25" outlineLevel="1" x14ac:dyDescent="0.2">
      <c r="A1129" s="318"/>
      <c r="B1129" s="25"/>
      <c r="C1129" s="24"/>
      <c r="D1129" s="24"/>
      <c r="E1129" s="24"/>
      <c r="F1129" s="176" t="s">
        <v>105</v>
      </c>
      <c r="G1129" s="188">
        <f>SUM('2.CAD NCCF'!G1129,'3.USD NCCF'!G1129,'4.EUR NCCF'!G1129,'5.GBP NCCF'!G1129,'6.Other(Incld) NCCF'!G1129)</f>
        <v>0</v>
      </c>
      <c r="H1129" s="178">
        <f>SUM('2.CAD NCCF'!H1129,'3.USD NCCF'!H1129,'4.EUR NCCF'!H1129,'5.GBP NCCF'!H1129,'6.Other(Incld) NCCF'!H1129)</f>
        <v>0</v>
      </c>
      <c r="I1129" s="182">
        <f>SUM('2.CAD NCCF'!I1129,'3.USD NCCF'!I1129,'4.EUR NCCF'!I1129,'5.GBP NCCF'!I1129,'6.Other(Incld) NCCF'!I1129)</f>
        <v>0</v>
      </c>
      <c r="J1129" s="182">
        <f>SUM('2.CAD NCCF'!J1129,'3.USD NCCF'!J1129,'4.EUR NCCF'!J1129,'5.GBP NCCF'!J1129,'6.Other(Incld) NCCF'!J1129)</f>
        <v>0</v>
      </c>
      <c r="K1129" s="192">
        <f>SUM('2.CAD NCCF'!K1129,'3.USD NCCF'!K1129,'4.EUR NCCF'!K1129,'5.GBP NCCF'!K1129,'6.Other(Incld) NCCF'!K1129)</f>
        <v>0</v>
      </c>
      <c r="L1129" s="181">
        <f>SUM('2.CAD NCCF'!L1129,'3.USD NCCF'!L1129,'4.EUR NCCF'!L1129,'5.GBP NCCF'!L1129,'6.Other(Incld) NCCF'!L1129)</f>
        <v>0</v>
      </c>
      <c r="M1129" s="184">
        <f>SUM('2.CAD NCCF'!M1129,'3.USD NCCF'!M1129,'4.EUR NCCF'!M1129,'5.GBP NCCF'!M1129,'6.Other(Incld) NCCF'!M1129)</f>
        <v>0</v>
      </c>
      <c r="N1129" s="184">
        <f>SUM('2.CAD NCCF'!N1129,'3.USD NCCF'!N1129,'4.EUR NCCF'!N1129,'5.GBP NCCF'!N1129,'6.Other(Incld) NCCF'!N1129)</f>
        <v>0</v>
      </c>
      <c r="O1129" s="184">
        <f>SUM('2.CAD NCCF'!O1129,'3.USD NCCF'!O1129,'4.EUR NCCF'!O1129,'5.GBP NCCF'!O1129,'6.Other(Incld) NCCF'!O1129)</f>
        <v>0</v>
      </c>
      <c r="P1129" s="184">
        <f>SUM('2.CAD NCCF'!P1129,'3.USD NCCF'!P1129,'4.EUR NCCF'!P1129,'5.GBP NCCF'!P1129,'6.Other(Incld) NCCF'!P1129)</f>
        <v>0</v>
      </c>
      <c r="Q1129" s="184">
        <f>SUM('2.CAD NCCF'!Q1129,'3.USD NCCF'!Q1129,'4.EUR NCCF'!Q1129,'5.GBP NCCF'!Q1129,'6.Other(Incld) NCCF'!Q1129)</f>
        <v>0</v>
      </c>
      <c r="R1129" s="184">
        <f>SUM('2.CAD NCCF'!R1129,'3.USD NCCF'!R1129,'4.EUR NCCF'!R1129,'5.GBP NCCF'!R1129,'6.Other(Incld) NCCF'!R1129)</f>
        <v>0</v>
      </c>
      <c r="S1129" s="184">
        <f>SUM('2.CAD NCCF'!S1129,'3.USD NCCF'!S1129,'4.EUR NCCF'!S1129,'5.GBP NCCF'!S1129,'6.Other(Incld) NCCF'!S1129)</f>
        <v>0</v>
      </c>
      <c r="T1129" s="184">
        <f>SUM('2.CAD NCCF'!T1129,'3.USD NCCF'!T1129,'4.EUR NCCF'!T1129,'5.GBP NCCF'!T1129,'6.Other(Incld) NCCF'!T1129)</f>
        <v>0</v>
      </c>
      <c r="U1129" s="184">
        <f>SUM('2.CAD NCCF'!U1129,'3.USD NCCF'!U1129,'4.EUR NCCF'!U1129,'5.GBP NCCF'!U1129,'6.Other(Incld) NCCF'!U1129)</f>
        <v>0</v>
      </c>
      <c r="V1129" s="215">
        <f>SUM('2.CAD NCCF'!V1129,'3.USD NCCF'!V1129,'4.EUR NCCF'!V1129,'5.GBP NCCF'!V1129,'6.Other(Incld) NCCF'!V1129)</f>
        <v>0</v>
      </c>
      <c r="W1129" s="46">
        <f>SUM('2.CAD NCCF'!W1129,'3.USD NCCF'!W1129,'4.EUR NCCF'!W1129,'5.GBP NCCF'!W1129,'6.Other(Incld) NCCF'!W1129)</f>
        <v>0</v>
      </c>
      <c r="Y1129"/>
    </row>
    <row r="1130" spans="1:25" outlineLevel="1" x14ac:dyDescent="0.2">
      <c r="A1130" s="318"/>
      <c r="B1130" s="25"/>
      <c r="C1130" s="24"/>
      <c r="D1130" s="24"/>
      <c r="E1130" s="24"/>
      <c r="F1130" s="176" t="s">
        <v>106</v>
      </c>
      <c r="G1130" s="188">
        <f>SUM('2.CAD NCCF'!G1130,'3.USD NCCF'!G1130,'4.EUR NCCF'!G1130,'5.GBP NCCF'!G1130,'6.Other(Incld) NCCF'!G1130)</f>
        <v>0</v>
      </c>
      <c r="H1130" s="178">
        <f>SUM('2.CAD NCCF'!H1130,'3.USD NCCF'!H1130,'4.EUR NCCF'!H1130,'5.GBP NCCF'!H1130,'6.Other(Incld) NCCF'!H1130)</f>
        <v>0</v>
      </c>
      <c r="I1130" s="182">
        <f>SUM('2.CAD NCCF'!I1130,'3.USD NCCF'!I1130,'4.EUR NCCF'!I1130,'5.GBP NCCF'!I1130,'6.Other(Incld) NCCF'!I1130)</f>
        <v>0</v>
      </c>
      <c r="J1130" s="182">
        <f>SUM('2.CAD NCCF'!J1130,'3.USD NCCF'!J1130,'4.EUR NCCF'!J1130,'5.GBP NCCF'!J1130,'6.Other(Incld) NCCF'!J1130)</f>
        <v>0</v>
      </c>
      <c r="K1130" s="192">
        <f>SUM('2.CAD NCCF'!K1130,'3.USD NCCF'!K1130,'4.EUR NCCF'!K1130,'5.GBP NCCF'!K1130,'6.Other(Incld) NCCF'!K1130)</f>
        <v>0</v>
      </c>
      <c r="L1130" s="181">
        <f>SUM('2.CAD NCCF'!L1130,'3.USD NCCF'!L1130,'4.EUR NCCF'!L1130,'5.GBP NCCF'!L1130,'6.Other(Incld) NCCF'!L1130)</f>
        <v>0</v>
      </c>
      <c r="M1130" s="182">
        <f>SUM('2.CAD NCCF'!M1130,'3.USD NCCF'!M1130,'4.EUR NCCF'!M1130,'5.GBP NCCF'!M1130,'6.Other(Incld) NCCF'!M1130)</f>
        <v>0</v>
      </c>
      <c r="N1130" s="184">
        <f>SUM('2.CAD NCCF'!N1130,'3.USD NCCF'!N1130,'4.EUR NCCF'!N1130,'5.GBP NCCF'!N1130,'6.Other(Incld) NCCF'!N1130)</f>
        <v>0</v>
      </c>
      <c r="O1130" s="184">
        <f>SUM('2.CAD NCCF'!O1130,'3.USD NCCF'!O1130,'4.EUR NCCF'!O1130,'5.GBP NCCF'!O1130,'6.Other(Incld) NCCF'!O1130)</f>
        <v>0</v>
      </c>
      <c r="P1130" s="184">
        <f>SUM('2.CAD NCCF'!P1130,'3.USD NCCF'!P1130,'4.EUR NCCF'!P1130,'5.GBP NCCF'!P1130,'6.Other(Incld) NCCF'!P1130)</f>
        <v>0</v>
      </c>
      <c r="Q1130" s="184">
        <f>SUM('2.CAD NCCF'!Q1130,'3.USD NCCF'!Q1130,'4.EUR NCCF'!Q1130,'5.GBP NCCF'!Q1130,'6.Other(Incld) NCCF'!Q1130)</f>
        <v>0</v>
      </c>
      <c r="R1130" s="184">
        <f>SUM('2.CAD NCCF'!R1130,'3.USD NCCF'!R1130,'4.EUR NCCF'!R1130,'5.GBP NCCF'!R1130,'6.Other(Incld) NCCF'!R1130)</f>
        <v>0</v>
      </c>
      <c r="S1130" s="184">
        <f>SUM('2.CAD NCCF'!S1130,'3.USD NCCF'!S1130,'4.EUR NCCF'!S1130,'5.GBP NCCF'!S1130,'6.Other(Incld) NCCF'!S1130)</f>
        <v>0</v>
      </c>
      <c r="T1130" s="184">
        <f>SUM('2.CAD NCCF'!T1130,'3.USD NCCF'!T1130,'4.EUR NCCF'!T1130,'5.GBP NCCF'!T1130,'6.Other(Incld) NCCF'!T1130)</f>
        <v>0</v>
      </c>
      <c r="U1130" s="184">
        <f>SUM('2.CAD NCCF'!U1130,'3.USD NCCF'!U1130,'4.EUR NCCF'!U1130,'5.GBP NCCF'!U1130,'6.Other(Incld) NCCF'!U1130)</f>
        <v>0</v>
      </c>
      <c r="V1130" s="215">
        <f>SUM('2.CAD NCCF'!V1130,'3.USD NCCF'!V1130,'4.EUR NCCF'!V1130,'5.GBP NCCF'!V1130,'6.Other(Incld) NCCF'!V1130)</f>
        <v>0</v>
      </c>
      <c r="W1130" s="46">
        <f>SUM('2.CAD NCCF'!W1130,'3.USD NCCF'!W1130,'4.EUR NCCF'!W1130,'5.GBP NCCF'!W1130,'6.Other(Incld) NCCF'!W1130)</f>
        <v>0</v>
      </c>
      <c r="Y1130"/>
    </row>
    <row r="1131" spans="1:25" outlineLevel="1" x14ac:dyDescent="0.2">
      <c r="A1131" s="318"/>
      <c r="B1131" s="25"/>
      <c r="C1131" s="24"/>
      <c r="D1131" s="24"/>
      <c r="E1131" s="24"/>
      <c r="F1131" s="176" t="s">
        <v>107</v>
      </c>
      <c r="G1131" s="188">
        <f>SUM('2.CAD NCCF'!G1131,'3.USD NCCF'!G1131,'4.EUR NCCF'!G1131,'5.GBP NCCF'!G1131,'6.Other(Incld) NCCF'!G1131)</f>
        <v>0</v>
      </c>
      <c r="H1131" s="178">
        <f>SUM('2.CAD NCCF'!H1131,'3.USD NCCF'!H1131,'4.EUR NCCF'!H1131,'5.GBP NCCF'!H1131,'6.Other(Incld) NCCF'!H1131)</f>
        <v>0</v>
      </c>
      <c r="I1131" s="182">
        <f>SUM('2.CAD NCCF'!I1131,'3.USD NCCF'!I1131,'4.EUR NCCF'!I1131,'5.GBP NCCF'!I1131,'6.Other(Incld) NCCF'!I1131)</f>
        <v>0</v>
      </c>
      <c r="J1131" s="182">
        <f>SUM('2.CAD NCCF'!J1131,'3.USD NCCF'!J1131,'4.EUR NCCF'!J1131,'5.GBP NCCF'!J1131,'6.Other(Incld) NCCF'!J1131)</f>
        <v>0</v>
      </c>
      <c r="K1131" s="192">
        <f>SUM('2.CAD NCCF'!K1131,'3.USD NCCF'!K1131,'4.EUR NCCF'!K1131,'5.GBP NCCF'!K1131,'6.Other(Incld) NCCF'!K1131)</f>
        <v>0</v>
      </c>
      <c r="L1131" s="181">
        <f>SUM('2.CAD NCCF'!L1131,'3.USD NCCF'!L1131,'4.EUR NCCF'!L1131,'5.GBP NCCF'!L1131,'6.Other(Incld) NCCF'!L1131)</f>
        <v>0</v>
      </c>
      <c r="M1131" s="182">
        <f>SUM('2.CAD NCCF'!M1131,'3.USD NCCF'!M1131,'4.EUR NCCF'!M1131,'5.GBP NCCF'!M1131,'6.Other(Incld) NCCF'!M1131)</f>
        <v>0</v>
      </c>
      <c r="N1131" s="182">
        <f>SUM('2.CAD NCCF'!N1131,'3.USD NCCF'!N1131,'4.EUR NCCF'!N1131,'5.GBP NCCF'!N1131,'6.Other(Incld) NCCF'!N1131)</f>
        <v>0</v>
      </c>
      <c r="O1131" s="184">
        <f>SUM('2.CAD NCCF'!O1131,'3.USD NCCF'!O1131,'4.EUR NCCF'!O1131,'5.GBP NCCF'!O1131,'6.Other(Incld) NCCF'!O1131)</f>
        <v>0</v>
      </c>
      <c r="P1131" s="184">
        <f>SUM('2.CAD NCCF'!P1131,'3.USD NCCF'!P1131,'4.EUR NCCF'!P1131,'5.GBP NCCF'!P1131,'6.Other(Incld) NCCF'!P1131)</f>
        <v>0</v>
      </c>
      <c r="Q1131" s="184">
        <f>SUM('2.CAD NCCF'!Q1131,'3.USD NCCF'!Q1131,'4.EUR NCCF'!Q1131,'5.GBP NCCF'!Q1131,'6.Other(Incld) NCCF'!Q1131)</f>
        <v>0</v>
      </c>
      <c r="R1131" s="184">
        <f>SUM('2.CAD NCCF'!R1131,'3.USD NCCF'!R1131,'4.EUR NCCF'!R1131,'5.GBP NCCF'!R1131,'6.Other(Incld) NCCF'!R1131)</f>
        <v>0</v>
      </c>
      <c r="S1131" s="184">
        <f>SUM('2.CAD NCCF'!S1131,'3.USD NCCF'!S1131,'4.EUR NCCF'!S1131,'5.GBP NCCF'!S1131,'6.Other(Incld) NCCF'!S1131)</f>
        <v>0</v>
      </c>
      <c r="T1131" s="184">
        <f>SUM('2.CAD NCCF'!T1131,'3.USD NCCF'!T1131,'4.EUR NCCF'!T1131,'5.GBP NCCF'!T1131,'6.Other(Incld) NCCF'!T1131)</f>
        <v>0</v>
      </c>
      <c r="U1131" s="184">
        <f>SUM('2.CAD NCCF'!U1131,'3.USD NCCF'!U1131,'4.EUR NCCF'!U1131,'5.GBP NCCF'!U1131,'6.Other(Incld) NCCF'!U1131)</f>
        <v>0</v>
      </c>
      <c r="V1131" s="215">
        <f>SUM('2.CAD NCCF'!V1131,'3.USD NCCF'!V1131,'4.EUR NCCF'!V1131,'5.GBP NCCF'!V1131,'6.Other(Incld) NCCF'!V1131)</f>
        <v>0</v>
      </c>
      <c r="W1131" s="46">
        <f>SUM('2.CAD NCCF'!W1131,'3.USD NCCF'!W1131,'4.EUR NCCF'!W1131,'5.GBP NCCF'!W1131,'6.Other(Incld) NCCF'!W1131)</f>
        <v>0</v>
      </c>
      <c r="Y1131"/>
    </row>
    <row r="1132" spans="1:25" outlineLevel="1" x14ac:dyDescent="0.2">
      <c r="A1132" s="318"/>
      <c r="B1132" s="25"/>
      <c r="C1132" s="24"/>
      <c r="D1132" s="24"/>
      <c r="E1132" s="24"/>
      <c r="F1132" s="176" t="s">
        <v>108</v>
      </c>
      <c r="G1132" s="188">
        <f>SUM('2.CAD NCCF'!G1132,'3.USD NCCF'!G1132,'4.EUR NCCF'!G1132,'5.GBP NCCF'!G1132,'6.Other(Incld) NCCF'!G1132)</f>
        <v>0</v>
      </c>
      <c r="H1132" s="178">
        <f>SUM('2.CAD NCCF'!H1132,'3.USD NCCF'!H1132,'4.EUR NCCF'!H1132,'5.GBP NCCF'!H1132,'6.Other(Incld) NCCF'!H1132)</f>
        <v>0</v>
      </c>
      <c r="I1132" s="182">
        <f>SUM('2.CAD NCCF'!I1132,'3.USD NCCF'!I1132,'4.EUR NCCF'!I1132,'5.GBP NCCF'!I1132,'6.Other(Incld) NCCF'!I1132)</f>
        <v>0</v>
      </c>
      <c r="J1132" s="182">
        <f>SUM('2.CAD NCCF'!J1132,'3.USD NCCF'!J1132,'4.EUR NCCF'!J1132,'5.GBP NCCF'!J1132,'6.Other(Incld) NCCF'!J1132)</f>
        <v>0</v>
      </c>
      <c r="K1132" s="192">
        <f>SUM('2.CAD NCCF'!K1132,'3.USD NCCF'!K1132,'4.EUR NCCF'!K1132,'5.GBP NCCF'!K1132,'6.Other(Incld) NCCF'!K1132)</f>
        <v>0</v>
      </c>
      <c r="L1132" s="181">
        <f>SUM('2.CAD NCCF'!L1132,'3.USD NCCF'!L1132,'4.EUR NCCF'!L1132,'5.GBP NCCF'!L1132,'6.Other(Incld) NCCF'!L1132)</f>
        <v>0</v>
      </c>
      <c r="M1132" s="182">
        <f>SUM('2.CAD NCCF'!M1132,'3.USD NCCF'!M1132,'4.EUR NCCF'!M1132,'5.GBP NCCF'!M1132,'6.Other(Incld) NCCF'!M1132)</f>
        <v>0</v>
      </c>
      <c r="N1132" s="182">
        <f>SUM('2.CAD NCCF'!N1132,'3.USD NCCF'!N1132,'4.EUR NCCF'!N1132,'5.GBP NCCF'!N1132,'6.Other(Incld) NCCF'!N1132)</f>
        <v>0</v>
      </c>
      <c r="O1132" s="184">
        <f>SUM('2.CAD NCCF'!O1132,'3.USD NCCF'!O1132,'4.EUR NCCF'!O1132,'5.GBP NCCF'!O1132,'6.Other(Incld) NCCF'!O1132)</f>
        <v>0</v>
      </c>
      <c r="P1132" s="184">
        <f>SUM('2.CAD NCCF'!P1132,'3.USD NCCF'!P1132,'4.EUR NCCF'!P1132,'5.GBP NCCF'!P1132,'6.Other(Incld) NCCF'!P1132)</f>
        <v>0</v>
      </c>
      <c r="Q1132" s="184">
        <f>SUM('2.CAD NCCF'!Q1132,'3.USD NCCF'!Q1132,'4.EUR NCCF'!Q1132,'5.GBP NCCF'!Q1132,'6.Other(Incld) NCCF'!Q1132)</f>
        <v>0</v>
      </c>
      <c r="R1132" s="184">
        <f>SUM('2.CAD NCCF'!R1132,'3.USD NCCF'!R1132,'4.EUR NCCF'!R1132,'5.GBP NCCF'!R1132,'6.Other(Incld) NCCF'!R1132)</f>
        <v>0</v>
      </c>
      <c r="S1132" s="184">
        <f>SUM('2.CAD NCCF'!S1132,'3.USD NCCF'!S1132,'4.EUR NCCF'!S1132,'5.GBP NCCF'!S1132,'6.Other(Incld) NCCF'!S1132)</f>
        <v>0</v>
      </c>
      <c r="T1132" s="184">
        <f>SUM('2.CAD NCCF'!T1132,'3.USD NCCF'!T1132,'4.EUR NCCF'!T1132,'5.GBP NCCF'!T1132,'6.Other(Incld) NCCF'!T1132)</f>
        <v>0</v>
      </c>
      <c r="U1132" s="184">
        <f>SUM('2.CAD NCCF'!U1132,'3.USD NCCF'!U1132,'4.EUR NCCF'!U1132,'5.GBP NCCF'!U1132,'6.Other(Incld) NCCF'!U1132)</f>
        <v>0</v>
      </c>
      <c r="V1132" s="215">
        <f>SUM('2.CAD NCCF'!V1132,'3.USD NCCF'!V1132,'4.EUR NCCF'!V1132,'5.GBP NCCF'!V1132,'6.Other(Incld) NCCF'!V1132)</f>
        <v>0</v>
      </c>
      <c r="W1132" s="46">
        <f>SUM('2.CAD NCCF'!W1132,'3.USD NCCF'!W1132,'4.EUR NCCF'!W1132,'5.GBP NCCF'!W1132,'6.Other(Incld) NCCF'!W1132)</f>
        <v>0</v>
      </c>
      <c r="Y1132"/>
    </row>
    <row r="1133" spans="1:25" outlineLevel="1" x14ac:dyDescent="0.2">
      <c r="A1133" s="318"/>
      <c r="B1133" s="25"/>
      <c r="C1133" s="24"/>
      <c r="D1133" s="24"/>
      <c r="E1133" s="24"/>
      <c r="F1133" s="176" t="s">
        <v>109</v>
      </c>
      <c r="G1133" s="188">
        <f>SUM('2.CAD NCCF'!G1133,'3.USD NCCF'!G1133,'4.EUR NCCF'!G1133,'5.GBP NCCF'!G1133,'6.Other(Incld) NCCF'!G1133)</f>
        <v>0</v>
      </c>
      <c r="H1133" s="178">
        <f>SUM('2.CAD NCCF'!H1133,'3.USD NCCF'!H1133,'4.EUR NCCF'!H1133,'5.GBP NCCF'!H1133,'6.Other(Incld) NCCF'!H1133)</f>
        <v>0</v>
      </c>
      <c r="I1133" s="182">
        <f>SUM('2.CAD NCCF'!I1133,'3.USD NCCF'!I1133,'4.EUR NCCF'!I1133,'5.GBP NCCF'!I1133,'6.Other(Incld) NCCF'!I1133)</f>
        <v>0</v>
      </c>
      <c r="J1133" s="182">
        <f>SUM('2.CAD NCCF'!J1133,'3.USD NCCF'!J1133,'4.EUR NCCF'!J1133,'5.GBP NCCF'!J1133,'6.Other(Incld) NCCF'!J1133)</f>
        <v>0</v>
      </c>
      <c r="K1133" s="192">
        <f>SUM('2.CAD NCCF'!K1133,'3.USD NCCF'!K1133,'4.EUR NCCF'!K1133,'5.GBP NCCF'!K1133,'6.Other(Incld) NCCF'!K1133)</f>
        <v>0</v>
      </c>
      <c r="L1133" s="214">
        <f>SUM('2.CAD NCCF'!L1133,'3.USD NCCF'!L1133,'4.EUR NCCF'!L1133,'5.GBP NCCF'!L1133,'6.Other(Incld) NCCF'!L1133)</f>
        <v>0</v>
      </c>
      <c r="M1133" s="182">
        <f>SUM('2.CAD NCCF'!M1133,'3.USD NCCF'!M1133,'4.EUR NCCF'!M1133,'5.GBP NCCF'!M1133,'6.Other(Incld) NCCF'!M1133)</f>
        <v>0</v>
      </c>
      <c r="N1133" s="184">
        <f>SUM('2.CAD NCCF'!N1133,'3.USD NCCF'!N1133,'4.EUR NCCF'!N1133,'5.GBP NCCF'!N1133,'6.Other(Incld) NCCF'!N1133)</f>
        <v>0</v>
      </c>
      <c r="O1133" s="184">
        <f>SUM('2.CAD NCCF'!O1133,'3.USD NCCF'!O1133,'4.EUR NCCF'!O1133,'5.GBP NCCF'!O1133,'6.Other(Incld) NCCF'!O1133)</f>
        <v>0</v>
      </c>
      <c r="P1133" s="184">
        <f>SUM('2.CAD NCCF'!P1133,'3.USD NCCF'!P1133,'4.EUR NCCF'!P1133,'5.GBP NCCF'!P1133,'6.Other(Incld) NCCF'!P1133)</f>
        <v>0</v>
      </c>
      <c r="Q1133" s="184">
        <f>SUM('2.CAD NCCF'!Q1133,'3.USD NCCF'!Q1133,'4.EUR NCCF'!Q1133,'5.GBP NCCF'!Q1133,'6.Other(Incld) NCCF'!Q1133)</f>
        <v>0</v>
      </c>
      <c r="R1133" s="184">
        <f>SUM('2.CAD NCCF'!R1133,'3.USD NCCF'!R1133,'4.EUR NCCF'!R1133,'5.GBP NCCF'!R1133,'6.Other(Incld) NCCF'!R1133)</f>
        <v>0</v>
      </c>
      <c r="S1133" s="184">
        <f>SUM('2.CAD NCCF'!S1133,'3.USD NCCF'!S1133,'4.EUR NCCF'!S1133,'5.GBP NCCF'!S1133,'6.Other(Incld) NCCF'!S1133)</f>
        <v>0</v>
      </c>
      <c r="T1133" s="184">
        <f>SUM('2.CAD NCCF'!T1133,'3.USD NCCF'!T1133,'4.EUR NCCF'!T1133,'5.GBP NCCF'!T1133,'6.Other(Incld) NCCF'!T1133)</f>
        <v>0</v>
      </c>
      <c r="U1133" s="184">
        <f>SUM('2.CAD NCCF'!U1133,'3.USD NCCF'!U1133,'4.EUR NCCF'!U1133,'5.GBP NCCF'!U1133,'6.Other(Incld) NCCF'!U1133)</f>
        <v>0</v>
      </c>
      <c r="V1133" s="215">
        <f>SUM('2.CAD NCCF'!V1133,'3.USD NCCF'!V1133,'4.EUR NCCF'!V1133,'5.GBP NCCF'!V1133,'6.Other(Incld) NCCF'!V1133)</f>
        <v>0</v>
      </c>
      <c r="W1133" s="46">
        <f>SUM('2.CAD NCCF'!W1133,'3.USD NCCF'!W1133,'4.EUR NCCF'!W1133,'5.GBP NCCF'!W1133,'6.Other(Incld) NCCF'!W1133)</f>
        <v>0</v>
      </c>
      <c r="Y1133"/>
    </row>
    <row r="1134" spans="1:25" x14ac:dyDescent="0.2">
      <c r="A1134" s="318"/>
      <c r="B1134" s="25"/>
      <c r="C1134" s="24"/>
      <c r="D1134" s="24"/>
      <c r="E1134" s="24" t="s">
        <v>110</v>
      </c>
      <c r="F1134" s="64"/>
      <c r="G1134" s="69">
        <f t="shared" ref="G1134:W1134" si="253">SUBTOTAL(9,G1135:G1140)</f>
        <v>0</v>
      </c>
      <c r="H1134" s="34">
        <f t="shared" si="253"/>
        <v>0</v>
      </c>
      <c r="I1134" s="34">
        <f t="shared" si="253"/>
        <v>0</v>
      </c>
      <c r="J1134" s="34">
        <f t="shared" si="253"/>
        <v>0</v>
      </c>
      <c r="K1134" s="34">
        <f t="shared" si="253"/>
        <v>0</v>
      </c>
      <c r="L1134" s="35">
        <f t="shared" si="253"/>
        <v>0</v>
      </c>
      <c r="M1134" s="36">
        <f t="shared" si="253"/>
        <v>0</v>
      </c>
      <c r="N1134" s="36">
        <f t="shared" si="253"/>
        <v>0</v>
      </c>
      <c r="O1134" s="36">
        <f t="shared" si="253"/>
        <v>0</v>
      </c>
      <c r="P1134" s="36">
        <f t="shared" si="253"/>
        <v>0</v>
      </c>
      <c r="Q1134" s="36">
        <f t="shared" si="253"/>
        <v>0</v>
      </c>
      <c r="R1134" s="36">
        <f t="shared" si="253"/>
        <v>0</v>
      </c>
      <c r="S1134" s="36">
        <f t="shared" si="253"/>
        <v>0</v>
      </c>
      <c r="T1134" s="36">
        <f t="shared" si="253"/>
        <v>0</v>
      </c>
      <c r="U1134" s="36">
        <f t="shared" si="253"/>
        <v>0</v>
      </c>
      <c r="V1134" s="37">
        <f t="shared" si="253"/>
        <v>0</v>
      </c>
      <c r="W1134" s="37">
        <f t="shared" si="253"/>
        <v>0</v>
      </c>
      <c r="Y1134"/>
    </row>
    <row r="1135" spans="1:25" outlineLevel="1" x14ac:dyDescent="0.2">
      <c r="A1135" s="318"/>
      <c r="B1135" s="25"/>
      <c r="C1135" s="24"/>
      <c r="D1135" s="24"/>
      <c r="E1135" s="24"/>
      <c r="F1135" s="176" t="s">
        <v>111</v>
      </c>
      <c r="G1135" s="188">
        <f>SUM('2.CAD NCCF'!G1135,'3.USD NCCF'!G1135,'4.EUR NCCF'!G1135,'5.GBP NCCF'!G1135,'6.Other(Incld) NCCF'!G1135)</f>
        <v>0</v>
      </c>
      <c r="H1135" s="178">
        <f>SUM('2.CAD NCCF'!H1135,'3.USD NCCF'!H1135,'4.EUR NCCF'!H1135,'5.GBP NCCF'!H1135,'6.Other(Incld) NCCF'!H1135)</f>
        <v>0</v>
      </c>
      <c r="I1135" s="182">
        <f>SUM('2.CAD NCCF'!I1135,'3.USD NCCF'!I1135,'4.EUR NCCF'!I1135,'5.GBP NCCF'!I1135,'6.Other(Incld) NCCF'!I1135)</f>
        <v>0</v>
      </c>
      <c r="J1135" s="182">
        <f>SUM('2.CAD NCCF'!J1135,'3.USD NCCF'!J1135,'4.EUR NCCF'!J1135,'5.GBP NCCF'!J1135,'6.Other(Incld) NCCF'!J1135)</f>
        <v>0</v>
      </c>
      <c r="K1135" s="192">
        <f>SUM('2.CAD NCCF'!K1135,'3.USD NCCF'!K1135,'4.EUR NCCF'!K1135,'5.GBP NCCF'!K1135,'6.Other(Incld) NCCF'!K1135)</f>
        <v>0</v>
      </c>
      <c r="L1135" s="214">
        <f>SUM('2.CAD NCCF'!L1135,'3.USD NCCF'!L1135,'4.EUR NCCF'!L1135,'5.GBP NCCF'!L1135,'6.Other(Incld) NCCF'!L1135)</f>
        <v>0</v>
      </c>
      <c r="M1135" s="184">
        <f>SUM('2.CAD NCCF'!M1135,'3.USD NCCF'!M1135,'4.EUR NCCF'!M1135,'5.GBP NCCF'!M1135,'6.Other(Incld) NCCF'!M1135)</f>
        <v>0</v>
      </c>
      <c r="N1135" s="184">
        <f>SUM('2.CAD NCCF'!N1135,'3.USD NCCF'!N1135,'4.EUR NCCF'!N1135,'5.GBP NCCF'!N1135,'6.Other(Incld) NCCF'!N1135)</f>
        <v>0</v>
      </c>
      <c r="O1135" s="184">
        <f>SUM('2.CAD NCCF'!O1135,'3.USD NCCF'!O1135,'4.EUR NCCF'!O1135,'5.GBP NCCF'!O1135,'6.Other(Incld) NCCF'!O1135)</f>
        <v>0</v>
      </c>
      <c r="P1135" s="184">
        <f>SUM('2.CAD NCCF'!P1135,'3.USD NCCF'!P1135,'4.EUR NCCF'!P1135,'5.GBP NCCF'!P1135,'6.Other(Incld) NCCF'!P1135)</f>
        <v>0</v>
      </c>
      <c r="Q1135" s="184">
        <f>SUM('2.CAD NCCF'!Q1135,'3.USD NCCF'!Q1135,'4.EUR NCCF'!Q1135,'5.GBP NCCF'!Q1135,'6.Other(Incld) NCCF'!Q1135)</f>
        <v>0</v>
      </c>
      <c r="R1135" s="184">
        <f>SUM('2.CAD NCCF'!R1135,'3.USD NCCF'!R1135,'4.EUR NCCF'!R1135,'5.GBP NCCF'!R1135,'6.Other(Incld) NCCF'!R1135)</f>
        <v>0</v>
      </c>
      <c r="S1135" s="184">
        <f>SUM('2.CAD NCCF'!S1135,'3.USD NCCF'!S1135,'4.EUR NCCF'!S1135,'5.GBP NCCF'!S1135,'6.Other(Incld) NCCF'!S1135)</f>
        <v>0</v>
      </c>
      <c r="T1135" s="184">
        <f>SUM('2.CAD NCCF'!T1135,'3.USD NCCF'!T1135,'4.EUR NCCF'!T1135,'5.GBP NCCF'!T1135,'6.Other(Incld) NCCF'!T1135)</f>
        <v>0</v>
      </c>
      <c r="U1135" s="184">
        <f>SUM('2.CAD NCCF'!U1135,'3.USD NCCF'!U1135,'4.EUR NCCF'!U1135,'5.GBP NCCF'!U1135,'6.Other(Incld) NCCF'!U1135)</f>
        <v>0</v>
      </c>
      <c r="V1135" s="215">
        <f>SUM('2.CAD NCCF'!V1135,'3.USD NCCF'!V1135,'4.EUR NCCF'!V1135,'5.GBP NCCF'!V1135,'6.Other(Incld) NCCF'!V1135)</f>
        <v>0</v>
      </c>
      <c r="W1135" s="46">
        <f>SUM('2.CAD NCCF'!W1135,'3.USD NCCF'!W1135,'4.EUR NCCF'!W1135,'5.GBP NCCF'!W1135,'6.Other(Incld) NCCF'!W1135)</f>
        <v>0</v>
      </c>
      <c r="Y1135"/>
    </row>
    <row r="1136" spans="1:25" outlineLevel="1" x14ac:dyDescent="0.2">
      <c r="A1136" s="318"/>
      <c r="B1136" s="25"/>
      <c r="C1136" s="24"/>
      <c r="D1136" s="24"/>
      <c r="E1136" s="24"/>
      <c r="F1136" s="176" t="s">
        <v>112</v>
      </c>
      <c r="G1136" s="188">
        <f>SUM('2.CAD NCCF'!G1136,'3.USD NCCF'!G1136,'4.EUR NCCF'!G1136,'5.GBP NCCF'!G1136,'6.Other(Incld) NCCF'!G1136)</f>
        <v>0</v>
      </c>
      <c r="H1136" s="178">
        <f>SUM('2.CAD NCCF'!H1136,'3.USD NCCF'!H1136,'4.EUR NCCF'!H1136,'5.GBP NCCF'!H1136,'6.Other(Incld) NCCF'!H1136)</f>
        <v>0</v>
      </c>
      <c r="I1136" s="182">
        <f>SUM('2.CAD NCCF'!I1136,'3.USD NCCF'!I1136,'4.EUR NCCF'!I1136,'5.GBP NCCF'!I1136,'6.Other(Incld) NCCF'!I1136)</f>
        <v>0</v>
      </c>
      <c r="J1136" s="182">
        <f>SUM('2.CAD NCCF'!J1136,'3.USD NCCF'!J1136,'4.EUR NCCF'!J1136,'5.GBP NCCF'!J1136,'6.Other(Incld) NCCF'!J1136)</f>
        <v>0</v>
      </c>
      <c r="K1136" s="192">
        <f>SUM('2.CAD NCCF'!K1136,'3.USD NCCF'!K1136,'4.EUR NCCF'!K1136,'5.GBP NCCF'!K1136,'6.Other(Incld) NCCF'!K1136)</f>
        <v>0</v>
      </c>
      <c r="L1136" s="181">
        <f>SUM('2.CAD NCCF'!L1136,'3.USD NCCF'!L1136,'4.EUR NCCF'!L1136,'5.GBP NCCF'!L1136,'6.Other(Incld) NCCF'!L1136)</f>
        <v>0</v>
      </c>
      <c r="M1136" s="184">
        <f>SUM('2.CAD NCCF'!M1136,'3.USD NCCF'!M1136,'4.EUR NCCF'!M1136,'5.GBP NCCF'!M1136,'6.Other(Incld) NCCF'!M1136)</f>
        <v>0</v>
      </c>
      <c r="N1136" s="184">
        <f>SUM('2.CAD NCCF'!N1136,'3.USD NCCF'!N1136,'4.EUR NCCF'!N1136,'5.GBP NCCF'!N1136,'6.Other(Incld) NCCF'!N1136)</f>
        <v>0</v>
      </c>
      <c r="O1136" s="184">
        <f>SUM('2.CAD NCCF'!O1136,'3.USD NCCF'!O1136,'4.EUR NCCF'!O1136,'5.GBP NCCF'!O1136,'6.Other(Incld) NCCF'!O1136)</f>
        <v>0</v>
      </c>
      <c r="P1136" s="184">
        <f>SUM('2.CAD NCCF'!P1136,'3.USD NCCF'!P1136,'4.EUR NCCF'!P1136,'5.GBP NCCF'!P1136,'6.Other(Incld) NCCF'!P1136)</f>
        <v>0</v>
      </c>
      <c r="Q1136" s="184">
        <f>SUM('2.CAD NCCF'!Q1136,'3.USD NCCF'!Q1136,'4.EUR NCCF'!Q1136,'5.GBP NCCF'!Q1136,'6.Other(Incld) NCCF'!Q1136)</f>
        <v>0</v>
      </c>
      <c r="R1136" s="184">
        <f>SUM('2.CAD NCCF'!R1136,'3.USD NCCF'!R1136,'4.EUR NCCF'!R1136,'5.GBP NCCF'!R1136,'6.Other(Incld) NCCF'!R1136)</f>
        <v>0</v>
      </c>
      <c r="S1136" s="184">
        <f>SUM('2.CAD NCCF'!S1136,'3.USD NCCF'!S1136,'4.EUR NCCF'!S1136,'5.GBP NCCF'!S1136,'6.Other(Incld) NCCF'!S1136)</f>
        <v>0</v>
      </c>
      <c r="T1136" s="184">
        <f>SUM('2.CAD NCCF'!T1136,'3.USD NCCF'!T1136,'4.EUR NCCF'!T1136,'5.GBP NCCF'!T1136,'6.Other(Incld) NCCF'!T1136)</f>
        <v>0</v>
      </c>
      <c r="U1136" s="184">
        <f>SUM('2.CAD NCCF'!U1136,'3.USD NCCF'!U1136,'4.EUR NCCF'!U1136,'5.GBP NCCF'!U1136,'6.Other(Incld) NCCF'!U1136)</f>
        <v>0</v>
      </c>
      <c r="V1136" s="215">
        <f>SUM('2.CAD NCCF'!V1136,'3.USD NCCF'!V1136,'4.EUR NCCF'!V1136,'5.GBP NCCF'!V1136,'6.Other(Incld) NCCF'!V1136)</f>
        <v>0</v>
      </c>
      <c r="W1136" s="46">
        <f>SUM('2.CAD NCCF'!W1136,'3.USD NCCF'!W1136,'4.EUR NCCF'!W1136,'5.GBP NCCF'!W1136,'6.Other(Incld) NCCF'!W1136)</f>
        <v>0</v>
      </c>
      <c r="Y1136"/>
    </row>
    <row r="1137" spans="1:25" outlineLevel="1" x14ac:dyDescent="0.2">
      <c r="A1137" s="318"/>
      <c r="B1137" s="25"/>
      <c r="C1137" s="24"/>
      <c r="D1137" s="24"/>
      <c r="E1137" s="24"/>
      <c r="F1137" s="176" t="s">
        <v>113</v>
      </c>
      <c r="G1137" s="188">
        <f>SUM('2.CAD NCCF'!G1137,'3.USD NCCF'!G1137,'4.EUR NCCF'!G1137,'5.GBP NCCF'!G1137,'6.Other(Incld) NCCF'!G1137)</f>
        <v>0</v>
      </c>
      <c r="H1137" s="178">
        <f>SUM('2.CAD NCCF'!H1137,'3.USD NCCF'!H1137,'4.EUR NCCF'!H1137,'5.GBP NCCF'!H1137,'6.Other(Incld) NCCF'!H1137)</f>
        <v>0</v>
      </c>
      <c r="I1137" s="182">
        <f>SUM('2.CAD NCCF'!I1137,'3.USD NCCF'!I1137,'4.EUR NCCF'!I1137,'5.GBP NCCF'!I1137,'6.Other(Incld) NCCF'!I1137)</f>
        <v>0</v>
      </c>
      <c r="J1137" s="182">
        <f>SUM('2.CAD NCCF'!J1137,'3.USD NCCF'!J1137,'4.EUR NCCF'!J1137,'5.GBP NCCF'!J1137,'6.Other(Incld) NCCF'!J1137)</f>
        <v>0</v>
      </c>
      <c r="K1137" s="192">
        <f>SUM('2.CAD NCCF'!K1137,'3.USD NCCF'!K1137,'4.EUR NCCF'!K1137,'5.GBP NCCF'!K1137,'6.Other(Incld) NCCF'!K1137)</f>
        <v>0</v>
      </c>
      <c r="L1137" s="181">
        <f>SUM('2.CAD NCCF'!L1137,'3.USD NCCF'!L1137,'4.EUR NCCF'!L1137,'5.GBP NCCF'!L1137,'6.Other(Incld) NCCF'!L1137)</f>
        <v>0</v>
      </c>
      <c r="M1137" s="182">
        <f>SUM('2.CAD NCCF'!M1137,'3.USD NCCF'!M1137,'4.EUR NCCF'!M1137,'5.GBP NCCF'!M1137,'6.Other(Incld) NCCF'!M1137)</f>
        <v>0</v>
      </c>
      <c r="N1137" s="184">
        <f>SUM('2.CAD NCCF'!N1137,'3.USD NCCF'!N1137,'4.EUR NCCF'!N1137,'5.GBP NCCF'!N1137,'6.Other(Incld) NCCF'!N1137)</f>
        <v>0</v>
      </c>
      <c r="O1137" s="184">
        <f>SUM('2.CAD NCCF'!O1137,'3.USD NCCF'!O1137,'4.EUR NCCF'!O1137,'5.GBP NCCF'!O1137,'6.Other(Incld) NCCF'!O1137)</f>
        <v>0</v>
      </c>
      <c r="P1137" s="184">
        <f>SUM('2.CAD NCCF'!P1137,'3.USD NCCF'!P1137,'4.EUR NCCF'!P1137,'5.GBP NCCF'!P1137,'6.Other(Incld) NCCF'!P1137)</f>
        <v>0</v>
      </c>
      <c r="Q1137" s="184">
        <f>SUM('2.CAD NCCF'!Q1137,'3.USD NCCF'!Q1137,'4.EUR NCCF'!Q1137,'5.GBP NCCF'!Q1137,'6.Other(Incld) NCCF'!Q1137)</f>
        <v>0</v>
      </c>
      <c r="R1137" s="184">
        <f>SUM('2.CAD NCCF'!R1137,'3.USD NCCF'!R1137,'4.EUR NCCF'!R1137,'5.GBP NCCF'!R1137,'6.Other(Incld) NCCF'!R1137)</f>
        <v>0</v>
      </c>
      <c r="S1137" s="184">
        <f>SUM('2.CAD NCCF'!S1137,'3.USD NCCF'!S1137,'4.EUR NCCF'!S1137,'5.GBP NCCF'!S1137,'6.Other(Incld) NCCF'!S1137)</f>
        <v>0</v>
      </c>
      <c r="T1137" s="184">
        <f>SUM('2.CAD NCCF'!T1137,'3.USD NCCF'!T1137,'4.EUR NCCF'!T1137,'5.GBP NCCF'!T1137,'6.Other(Incld) NCCF'!T1137)</f>
        <v>0</v>
      </c>
      <c r="U1137" s="184">
        <f>SUM('2.CAD NCCF'!U1137,'3.USD NCCF'!U1137,'4.EUR NCCF'!U1137,'5.GBP NCCF'!U1137,'6.Other(Incld) NCCF'!U1137)</f>
        <v>0</v>
      </c>
      <c r="V1137" s="215">
        <f>SUM('2.CAD NCCF'!V1137,'3.USD NCCF'!V1137,'4.EUR NCCF'!V1137,'5.GBP NCCF'!V1137,'6.Other(Incld) NCCF'!V1137)</f>
        <v>0</v>
      </c>
      <c r="W1137" s="46">
        <f>SUM('2.CAD NCCF'!W1137,'3.USD NCCF'!W1137,'4.EUR NCCF'!W1137,'5.GBP NCCF'!W1137,'6.Other(Incld) NCCF'!W1137)</f>
        <v>0</v>
      </c>
      <c r="Y1137"/>
    </row>
    <row r="1138" spans="1:25" outlineLevel="1" x14ac:dyDescent="0.2">
      <c r="A1138" s="318"/>
      <c r="B1138" s="25"/>
      <c r="C1138" s="24"/>
      <c r="D1138" s="24"/>
      <c r="E1138" s="24"/>
      <c r="F1138" s="176" t="s">
        <v>114</v>
      </c>
      <c r="G1138" s="188">
        <f>SUM('2.CAD NCCF'!G1138,'3.USD NCCF'!G1138,'4.EUR NCCF'!G1138,'5.GBP NCCF'!G1138,'6.Other(Incld) NCCF'!G1138)</f>
        <v>0</v>
      </c>
      <c r="H1138" s="178">
        <f>SUM('2.CAD NCCF'!H1138,'3.USD NCCF'!H1138,'4.EUR NCCF'!H1138,'5.GBP NCCF'!H1138,'6.Other(Incld) NCCF'!H1138)</f>
        <v>0</v>
      </c>
      <c r="I1138" s="182">
        <f>SUM('2.CAD NCCF'!I1138,'3.USD NCCF'!I1138,'4.EUR NCCF'!I1138,'5.GBP NCCF'!I1138,'6.Other(Incld) NCCF'!I1138)</f>
        <v>0</v>
      </c>
      <c r="J1138" s="182">
        <f>SUM('2.CAD NCCF'!J1138,'3.USD NCCF'!J1138,'4.EUR NCCF'!J1138,'5.GBP NCCF'!J1138,'6.Other(Incld) NCCF'!J1138)</f>
        <v>0</v>
      </c>
      <c r="K1138" s="192">
        <f>SUM('2.CAD NCCF'!K1138,'3.USD NCCF'!K1138,'4.EUR NCCF'!K1138,'5.GBP NCCF'!K1138,'6.Other(Incld) NCCF'!K1138)</f>
        <v>0</v>
      </c>
      <c r="L1138" s="181">
        <f>SUM('2.CAD NCCF'!L1138,'3.USD NCCF'!L1138,'4.EUR NCCF'!L1138,'5.GBP NCCF'!L1138,'6.Other(Incld) NCCF'!L1138)</f>
        <v>0</v>
      </c>
      <c r="M1138" s="182">
        <f>SUM('2.CAD NCCF'!M1138,'3.USD NCCF'!M1138,'4.EUR NCCF'!M1138,'5.GBP NCCF'!M1138,'6.Other(Incld) NCCF'!M1138)</f>
        <v>0</v>
      </c>
      <c r="N1138" s="182">
        <f>SUM('2.CAD NCCF'!N1138,'3.USD NCCF'!N1138,'4.EUR NCCF'!N1138,'5.GBP NCCF'!N1138,'6.Other(Incld) NCCF'!N1138)</f>
        <v>0</v>
      </c>
      <c r="O1138" s="184">
        <f>SUM('2.CAD NCCF'!O1138,'3.USD NCCF'!O1138,'4.EUR NCCF'!O1138,'5.GBP NCCF'!O1138,'6.Other(Incld) NCCF'!O1138)</f>
        <v>0</v>
      </c>
      <c r="P1138" s="184">
        <f>SUM('2.CAD NCCF'!P1138,'3.USD NCCF'!P1138,'4.EUR NCCF'!P1138,'5.GBP NCCF'!P1138,'6.Other(Incld) NCCF'!P1138)</f>
        <v>0</v>
      </c>
      <c r="Q1138" s="184">
        <f>SUM('2.CAD NCCF'!Q1138,'3.USD NCCF'!Q1138,'4.EUR NCCF'!Q1138,'5.GBP NCCF'!Q1138,'6.Other(Incld) NCCF'!Q1138)</f>
        <v>0</v>
      </c>
      <c r="R1138" s="184">
        <f>SUM('2.CAD NCCF'!R1138,'3.USD NCCF'!R1138,'4.EUR NCCF'!R1138,'5.GBP NCCF'!R1138,'6.Other(Incld) NCCF'!R1138)</f>
        <v>0</v>
      </c>
      <c r="S1138" s="184">
        <f>SUM('2.CAD NCCF'!S1138,'3.USD NCCF'!S1138,'4.EUR NCCF'!S1138,'5.GBP NCCF'!S1138,'6.Other(Incld) NCCF'!S1138)</f>
        <v>0</v>
      </c>
      <c r="T1138" s="184">
        <f>SUM('2.CAD NCCF'!T1138,'3.USD NCCF'!T1138,'4.EUR NCCF'!T1138,'5.GBP NCCF'!T1138,'6.Other(Incld) NCCF'!T1138)</f>
        <v>0</v>
      </c>
      <c r="U1138" s="184">
        <f>SUM('2.CAD NCCF'!U1138,'3.USD NCCF'!U1138,'4.EUR NCCF'!U1138,'5.GBP NCCF'!U1138,'6.Other(Incld) NCCF'!U1138)</f>
        <v>0</v>
      </c>
      <c r="V1138" s="215">
        <f>SUM('2.CAD NCCF'!V1138,'3.USD NCCF'!V1138,'4.EUR NCCF'!V1138,'5.GBP NCCF'!V1138,'6.Other(Incld) NCCF'!V1138)</f>
        <v>0</v>
      </c>
      <c r="W1138" s="46">
        <f>SUM('2.CAD NCCF'!W1138,'3.USD NCCF'!W1138,'4.EUR NCCF'!W1138,'5.GBP NCCF'!W1138,'6.Other(Incld) NCCF'!W1138)</f>
        <v>0</v>
      </c>
      <c r="Y1138"/>
    </row>
    <row r="1139" spans="1:25" outlineLevel="1" x14ac:dyDescent="0.2">
      <c r="A1139" s="318"/>
      <c r="B1139" s="25"/>
      <c r="C1139" s="24"/>
      <c r="D1139" s="24"/>
      <c r="E1139" s="24"/>
      <c r="F1139" s="176" t="s">
        <v>115</v>
      </c>
      <c r="G1139" s="188">
        <f>SUM('2.CAD NCCF'!G1139,'3.USD NCCF'!G1139,'4.EUR NCCF'!G1139,'5.GBP NCCF'!G1139,'6.Other(Incld) NCCF'!G1139)</f>
        <v>0</v>
      </c>
      <c r="H1139" s="178">
        <f>SUM('2.CAD NCCF'!H1139,'3.USD NCCF'!H1139,'4.EUR NCCF'!H1139,'5.GBP NCCF'!H1139,'6.Other(Incld) NCCF'!H1139)</f>
        <v>0</v>
      </c>
      <c r="I1139" s="182">
        <f>SUM('2.CAD NCCF'!I1139,'3.USD NCCF'!I1139,'4.EUR NCCF'!I1139,'5.GBP NCCF'!I1139,'6.Other(Incld) NCCF'!I1139)</f>
        <v>0</v>
      </c>
      <c r="J1139" s="182">
        <f>SUM('2.CAD NCCF'!J1139,'3.USD NCCF'!J1139,'4.EUR NCCF'!J1139,'5.GBP NCCF'!J1139,'6.Other(Incld) NCCF'!J1139)</f>
        <v>0</v>
      </c>
      <c r="K1139" s="192">
        <f>SUM('2.CAD NCCF'!K1139,'3.USD NCCF'!K1139,'4.EUR NCCF'!K1139,'5.GBP NCCF'!K1139,'6.Other(Incld) NCCF'!K1139)</f>
        <v>0</v>
      </c>
      <c r="L1139" s="181">
        <f>SUM('2.CAD NCCF'!L1139,'3.USD NCCF'!L1139,'4.EUR NCCF'!L1139,'5.GBP NCCF'!L1139,'6.Other(Incld) NCCF'!L1139)</f>
        <v>0</v>
      </c>
      <c r="M1139" s="182">
        <f>SUM('2.CAD NCCF'!M1139,'3.USD NCCF'!M1139,'4.EUR NCCF'!M1139,'5.GBP NCCF'!M1139,'6.Other(Incld) NCCF'!M1139)</f>
        <v>0</v>
      </c>
      <c r="N1139" s="182">
        <f>SUM('2.CAD NCCF'!N1139,'3.USD NCCF'!N1139,'4.EUR NCCF'!N1139,'5.GBP NCCF'!N1139,'6.Other(Incld) NCCF'!N1139)</f>
        <v>0</v>
      </c>
      <c r="O1139" s="184">
        <f>SUM('2.CAD NCCF'!O1139,'3.USD NCCF'!O1139,'4.EUR NCCF'!O1139,'5.GBP NCCF'!O1139,'6.Other(Incld) NCCF'!O1139)</f>
        <v>0</v>
      </c>
      <c r="P1139" s="184">
        <f>SUM('2.CAD NCCF'!P1139,'3.USD NCCF'!P1139,'4.EUR NCCF'!P1139,'5.GBP NCCF'!P1139,'6.Other(Incld) NCCF'!P1139)</f>
        <v>0</v>
      </c>
      <c r="Q1139" s="184">
        <f>SUM('2.CAD NCCF'!Q1139,'3.USD NCCF'!Q1139,'4.EUR NCCF'!Q1139,'5.GBP NCCF'!Q1139,'6.Other(Incld) NCCF'!Q1139)</f>
        <v>0</v>
      </c>
      <c r="R1139" s="184">
        <f>SUM('2.CAD NCCF'!R1139,'3.USD NCCF'!R1139,'4.EUR NCCF'!R1139,'5.GBP NCCF'!R1139,'6.Other(Incld) NCCF'!R1139)</f>
        <v>0</v>
      </c>
      <c r="S1139" s="184">
        <f>SUM('2.CAD NCCF'!S1139,'3.USD NCCF'!S1139,'4.EUR NCCF'!S1139,'5.GBP NCCF'!S1139,'6.Other(Incld) NCCF'!S1139)</f>
        <v>0</v>
      </c>
      <c r="T1139" s="184">
        <f>SUM('2.CAD NCCF'!T1139,'3.USD NCCF'!T1139,'4.EUR NCCF'!T1139,'5.GBP NCCF'!T1139,'6.Other(Incld) NCCF'!T1139)</f>
        <v>0</v>
      </c>
      <c r="U1139" s="184">
        <f>SUM('2.CAD NCCF'!U1139,'3.USD NCCF'!U1139,'4.EUR NCCF'!U1139,'5.GBP NCCF'!U1139,'6.Other(Incld) NCCF'!U1139)</f>
        <v>0</v>
      </c>
      <c r="V1139" s="215">
        <f>SUM('2.CAD NCCF'!V1139,'3.USD NCCF'!V1139,'4.EUR NCCF'!V1139,'5.GBP NCCF'!V1139,'6.Other(Incld) NCCF'!V1139)</f>
        <v>0</v>
      </c>
      <c r="W1139" s="46">
        <f>SUM('2.CAD NCCF'!W1139,'3.USD NCCF'!W1139,'4.EUR NCCF'!W1139,'5.GBP NCCF'!W1139,'6.Other(Incld) NCCF'!W1139)</f>
        <v>0</v>
      </c>
      <c r="Y1139"/>
    </row>
    <row r="1140" spans="1:25" outlineLevel="1" x14ac:dyDescent="0.2">
      <c r="A1140" s="318"/>
      <c r="B1140" s="25"/>
      <c r="C1140" s="24"/>
      <c r="D1140" s="24"/>
      <c r="E1140" s="24"/>
      <c r="F1140" s="176" t="s">
        <v>116</v>
      </c>
      <c r="G1140" s="188">
        <f>SUM('2.CAD NCCF'!G1140,'3.USD NCCF'!G1140,'4.EUR NCCF'!G1140,'5.GBP NCCF'!G1140,'6.Other(Incld) NCCF'!G1140)</f>
        <v>0</v>
      </c>
      <c r="H1140" s="178">
        <f>SUM('2.CAD NCCF'!H1140,'3.USD NCCF'!H1140,'4.EUR NCCF'!H1140,'5.GBP NCCF'!H1140,'6.Other(Incld) NCCF'!H1140)</f>
        <v>0</v>
      </c>
      <c r="I1140" s="182">
        <f>SUM('2.CAD NCCF'!I1140,'3.USD NCCF'!I1140,'4.EUR NCCF'!I1140,'5.GBP NCCF'!I1140,'6.Other(Incld) NCCF'!I1140)</f>
        <v>0</v>
      </c>
      <c r="J1140" s="182">
        <f>SUM('2.CAD NCCF'!J1140,'3.USD NCCF'!J1140,'4.EUR NCCF'!J1140,'5.GBP NCCF'!J1140,'6.Other(Incld) NCCF'!J1140)</f>
        <v>0</v>
      </c>
      <c r="K1140" s="192">
        <f>SUM('2.CAD NCCF'!K1140,'3.USD NCCF'!K1140,'4.EUR NCCF'!K1140,'5.GBP NCCF'!K1140,'6.Other(Incld) NCCF'!K1140)</f>
        <v>0</v>
      </c>
      <c r="L1140" s="214">
        <f>SUM('2.CAD NCCF'!L1140,'3.USD NCCF'!L1140,'4.EUR NCCF'!L1140,'5.GBP NCCF'!L1140,'6.Other(Incld) NCCF'!L1140)</f>
        <v>0</v>
      </c>
      <c r="M1140" s="182">
        <f>SUM('2.CAD NCCF'!M1140,'3.USD NCCF'!M1140,'4.EUR NCCF'!M1140,'5.GBP NCCF'!M1140,'6.Other(Incld) NCCF'!M1140)</f>
        <v>0</v>
      </c>
      <c r="N1140" s="184">
        <f>SUM('2.CAD NCCF'!N1140,'3.USD NCCF'!N1140,'4.EUR NCCF'!N1140,'5.GBP NCCF'!N1140,'6.Other(Incld) NCCF'!N1140)</f>
        <v>0</v>
      </c>
      <c r="O1140" s="184">
        <f>SUM('2.CAD NCCF'!O1140,'3.USD NCCF'!O1140,'4.EUR NCCF'!O1140,'5.GBP NCCF'!O1140,'6.Other(Incld) NCCF'!O1140)</f>
        <v>0</v>
      </c>
      <c r="P1140" s="184">
        <f>SUM('2.CAD NCCF'!P1140,'3.USD NCCF'!P1140,'4.EUR NCCF'!P1140,'5.GBP NCCF'!P1140,'6.Other(Incld) NCCF'!P1140)</f>
        <v>0</v>
      </c>
      <c r="Q1140" s="184">
        <f>SUM('2.CAD NCCF'!Q1140,'3.USD NCCF'!Q1140,'4.EUR NCCF'!Q1140,'5.GBP NCCF'!Q1140,'6.Other(Incld) NCCF'!Q1140)</f>
        <v>0</v>
      </c>
      <c r="R1140" s="184">
        <f>SUM('2.CAD NCCF'!R1140,'3.USD NCCF'!R1140,'4.EUR NCCF'!R1140,'5.GBP NCCF'!R1140,'6.Other(Incld) NCCF'!R1140)</f>
        <v>0</v>
      </c>
      <c r="S1140" s="184">
        <f>SUM('2.CAD NCCF'!S1140,'3.USD NCCF'!S1140,'4.EUR NCCF'!S1140,'5.GBP NCCF'!S1140,'6.Other(Incld) NCCF'!S1140)</f>
        <v>0</v>
      </c>
      <c r="T1140" s="184">
        <f>SUM('2.CAD NCCF'!T1140,'3.USD NCCF'!T1140,'4.EUR NCCF'!T1140,'5.GBP NCCF'!T1140,'6.Other(Incld) NCCF'!T1140)</f>
        <v>0</v>
      </c>
      <c r="U1140" s="184">
        <f>SUM('2.CAD NCCF'!U1140,'3.USD NCCF'!U1140,'4.EUR NCCF'!U1140,'5.GBP NCCF'!U1140,'6.Other(Incld) NCCF'!U1140)</f>
        <v>0</v>
      </c>
      <c r="V1140" s="215">
        <f>SUM('2.CAD NCCF'!V1140,'3.USD NCCF'!V1140,'4.EUR NCCF'!V1140,'5.GBP NCCF'!V1140,'6.Other(Incld) NCCF'!V1140)</f>
        <v>0</v>
      </c>
      <c r="W1140" s="46">
        <f>SUM('2.CAD NCCF'!W1140,'3.USD NCCF'!W1140,'4.EUR NCCF'!W1140,'5.GBP NCCF'!W1140,'6.Other(Incld) NCCF'!W1140)</f>
        <v>0</v>
      </c>
      <c r="Y1140"/>
    </row>
    <row r="1141" spans="1:25" x14ac:dyDescent="0.2">
      <c r="A1141" s="318"/>
      <c r="B1141" s="25"/>
      <c r="C1141" s="24"/>
      <c r="D1141" s="24"/>
      <c r="E1141" s="24" t="s">
        <v>117</v>
      </c>
      <c r="F1141" s="64"/>
      <c r="G1141" s="69">
        <f t="shared" ref="G1141:W1141" si="254">SUBTOTAL(9,G1142:G1147)</f>
        <v>0</v>
      </c>
      <c r="H1141" s="34">
        <f t="shared" si="254"/>
        <v>0</v>
      </c>
      <c r="I1141" s="34">
        <f t="shared" si="254"/>
        <v>0</v>
      </c>
      <c r="J1141" s="34">
        <f t="shared" si="254"/>
        <v>0</v>
      </c>
      <c r="K1141" s="34">
        <f t="shared" si="254"/>
        <v>0</v>
      </c>
      <c r="L1141" s="35">
        <f t="shared" si="254"/>
        <v>0</v>
      </c>
      <c r="M1141" s="36">
        <f t="shared" si="254"/>
        <v>0</v>
      </c>
      <c r="N1141" s="36">
        <f t="shared" si="254"/>
        <v>0</v>
      </c>
      <c r="O1141" s="36">
        <f t="shared" si="254"/>
        <v>0</v>
      </c>
      <c r="P1141" s="36">
        <f t="shared" si="254"/>
        <v>0</v>
      </c>
      <c r="Q1141" s="36">
        <f t="shared" si="254"/>
        <v>0</v>
      </c>
      <c r="R1141" s="36">
        <f t="shared" si="254"/>
        <v>0</v>
      </c>
      <c r="S1141" s="36">
        <f t="shared" si="254"/>
        <v>0</v>
      </c>
      <c r="T1141" s="36">
        <f t="shared" si="254"/>
        <v>0</v>
      </c>
      <c r="U1141" s="36">
        <f t="shared" si="254"/>
        <v>0</v>
      </c>
      <c r="V1141" s="37">
        <f t="shared" si="254"/>
        <v>0</v>
      </c>
      <c r="W1141" s="37">
        <f t="shared" si="254"/>
        <v>0</v>
      </c>
      <c r="Y1141"/>
    </row>
    <row r="1142" spans="1:25" outlineLevel="1" x14ac:dyDescent="0.2">
      <c r="A1142" s="318"/>
      <c r="B1142" s="25"/>
      <c r="C1142" s="24"/>
      <c r="D1142" s="24"/>
      <c r="E1142" s="24"/>
      <c r="F1142" s="176" t="s">
        <v>118</v>
      </c>
      <c r="G1142" s="188">
        <f>SUM('2.CAD NCCF'!G1142,'3.USD NCCF'!G1142,'4.EUR NCCF'!G1142,'5.GBP NCCF'!G1142,'6.Other(Incld) NCCF'!G1142)</f>
        <v>0</v>
      </c>
      <c r="H1142" s="178">
        <f>SUM('2.CAD NCCF'!H1142,'3.USD NCCF'!H1142,'4.EUR NCCF'!H1142,'5.GBP NCCF'!H1142,'6.Other(Incld) NCCF'!H1142)</f>
        <v>0</v>
      </c>
      <c r="I1142" s="182">
        <f>SUM('2.CAD NCCF'!I1142,'3.USD NCCF'!I1142,'4.EUR NCCF'!I1142,'5.GBP NCCF'!I1142,'6.Other(Incld) NCCF'!I1142)</f>
        <v>0</v>
      </c>
      <c r="J1142" s="182">
        <f>SUM('2.CAD NCCF'!J1142,'3.USD NCCF'!J1142,'4.EUR NCCF'!J1142,'5.GBP NCCF'!J1142,'6.Other(Incld) NCCF'!J1142)</f>
        <v>0</v>
      </c>
      <c r="K1142" s="192">
        <f>SUM('2.CAD NCCF'!K1142,'3.USD NCCF'!K1142,'4.EUR NCCF'!K1142,'5.GBP NCCF'!K1142,'6.Other(Incld) NCCF'!K1142)</f>
        <v>0</v>
      </c>
      <c r="L1142" s="214">
        <f>SUM('2.CAD NCCF'!L1142,'3.USD NCCF'!L1142,'4.EUR NCCF'!L1142,'5.GBP NCCF'!L1142,'6.Other(Incld) NCCF'!L1142)</f>
        <v>0</v>
      </c>
      <c r="M1142" s="184">
        <f>SUM('2.CAD NCCF'!M1142,'3.USD NCCF'!M1142,'4.EUR NCCF'!M1142,'5.GBP NCCF'!M1142,'6.Other(Incld) NCCF'!M1142)</f>
        <v>0</v>
      </c>
      <c r="N1142" s="184">
        <f>SUM('2.CAD NCCF'!N1142,'3.USD NCCF'!N1142,'4.EUR NCCF'!N1142,'5.GBP NCCF'!N1142,'6.Other(Incld) NCCF'!N1142)</f>
        <v>0</v>
      </c>
      <c r="O1142" s="184">
        <f>SUM('2.CAD NCCF'!O1142,'3.USD NCCF'!O1142,'4.EUR NCCF'!O1142,'5.GBP NCCF'!O1142,'6.Other(Incld) NCCF'!O1142)</f>
        <v>0</v>
      </c>
      <c r="P1142" s="184">
        <f>SUM('2.CAD NCCF'!P1142,'3.USD NCCF'!P1142,'4.EUR NCCF'!P1142,'5.GBP NCCF'!P1142,'6.Other(Incld) NCCF'!P1142)</f>
        <v>0</v>
      </c>
      <c r="Q1142" s="184">
        <f>SUM('2.CAD NCCF'!Q1142,'3.USD NCCF'!Q1142,'4.EUR NCCF'!Q1142,'5.GBP NCCF'!Q1142,'6.Other(Incld) NCCF'!Q1142)</f>
        <v>0</v>
      </c>
      <c r="R1142" s="184">
        <f>SUM('2.CAD NCCF'!R1142,'3.USD NCCF'!R1142,'4.EUR NCCF'!R1142,'5.GBP NCCF'!R1142,'6.Other(Incld) NCCF'!R1142)</f>
        <v>0</v>
      </c>
      <c r="S1142" s="184">
        <f>SUM('2.CAD NCCF'!S1142,'3.USD NCCF'!S1142,'4.EUR NCCF'!S1142,'5.GBP NCCF'!S1142,'6.Other(Incld) NCCF'!S1142)</f>
        <v>0</v>
      </c>
      <c r="T1142" s="184">
        <f>SUM('2.CAD NCCF'!T1142,'3.USD NCCF'!T1142,'4.EUR NCCF'!T1142,'5.GBP NCCF'!T1142,'6.Other(Incld) NCCF'!T1142)</f>
        <v>0</v>
      </c>
      <c r="U1142" s="184">
        <f>SUM('2.CAD NCCF'!U1142,'3.USD NCCF'!U1142,'4.EUR NCCF'!U1142,'5.GBP NCCF'!U1142,'6.Other(Incld) NCCF'!U1142)</f>
        <v>0</v>
      </c>
      <c r="V1142" s="215">
        <f>SUM('2.CAD NCCF'!V1142,'3.USD NCCF'!V1142,'4.EUR NCCF'!V1142,'5.GBP NCCF'!V1142,'6.Other(Incld) NCCF'!V1142)</f>
        <v>0</v>
      </c>
      <c r="W1142" s="46">
        <f>SUM('2.CAD NCCF'!W1142,'3.USD NCCF'!W1142,'4.EUR NCCF'!W1142,'5.GBP NCCF'!W1142,'6.Other(Incld) NCCF'!W1142)</f>
        <v>0</v>
      </c>
      <c r="Y1142"/>
    </row>
    <row r="1143" spans="1:25" outlineLevel="1" x14ac:dyDescent="0.2">
      <c r="A1143" s="318"/>
      <c r="B1143" s="25"/>
      <c r="C1143" s="24"/>
      <c r="D1143" s="24"/>
      <c r="E1143" s="24"/>
      <c r="F1143" s="176" t="s">
        <v>119</v>
      </c>
      <c r="G1143" s="188">
        <f>SUM('2.CAD NCCF'!G1143,'3.USD NCCF'!G1143,'4.EUR NCCF'!G1143,'5.GBP NCCF'!G1143,'6.Other(Incld) NCCF'!G1143)</f>
        <v>0</v>
      </c>
      <c r="H1143" s="178">
        <f>SUM('2.CAD NCCF'!H1143,'3.USD NCCF'!H1143,'4.EUR NCCF'!H1143,'5.GBP NCCF'!H1143,'6.Other(Incld) NCCF'!H1143)</f>
        <v>0</v>
      </c>
      <c r="I1143" s="182">
        <f>SUM('2.CAD NCCF'!I1143,'3.USD NCCF'!I1143,'4.EUR NCCF'!I1143,'5.GBP NCCF'!I1143,'6.Other(Incld) NCCF'!I1143)</f>
        <v>0</v>
      </c>
      <c r="J1143" s="182">
        <f>SUM('2.CAD NCCF'!J1143,'3.USD NCCF'!J1143,'4.EUR NCCF'!J1143,'5.GBP NCCF'!J1143,'6.Other(Incld) NCCF'!J1143)</f>
        <v>0</v>
      </c>
      <c r="K1143" s="192">
        <f>SUM('2.CAD NCCF'!K1143,'3.USD NCCF'!K1143,'4.EUR NCCF'!K1143,'5.GBP NCCF'!K1143,'6.Other(Incld) NCCF'!K1143)</f>
        <v>0</v>
      </c>
      <c r="L1143" s="181">
        <f>SUM('2.CAD NCCF'!L1143,'3.USD NCCF'!L1143,'4.EUR NCCF'!L1143,'5.GBP NCCF'!L1143,'6.Other(Incld) NCCF'!L1143)</f>
        <v>0</v>
      </c>
      <c r="M1143" s="184">
        <f>SUM('2.CAD NCCF'!M1143,'3.USD NCCF'!M1143,'4.EUR NCCF'!M1143,'5.GBP NCCF'!M1143,'6.Other(Incld) NCCF'!M1143)</f>
        <v>0</v>
      </c>
      <c r="N1143" s="184">
        <f>SUM('2.CAD NCCF'!N1143,'3.USD NCCF'!N1143,'4.EUR NCCF'!N1143,'5.GBP NCCF'!N1143,'6.Other(Incld) NCCF'!N1143)</f>
        <v>0</v>
      </c>
      <c r="O1143" s="184">
        <f>SUM('2.CAD NCCF'!O1143,'3.USD NCCF'!O1143,'4.EUR NCCF'!O1143,'5.GBP NCCF'!O1143,'6.Other(Incld) NCCF'!O1143)</f>
        <v>0</v>
      </c>
      <c r="P1143" s="184">
        <f>SUM('2.CAD NCCF'!P1143,'3.USD NCCF'!P1143,'4.EUR NCCF'!P1143,'5.GBP NCCF'!P1143,'6.Other(Incld) NCCF'!P1143)</f>
        <v>0</v>
      </c>
      <c r="Q1143" s="184">
        <f>SUM('2.CAD NCCF'!Q1143,'3.USD NCCF'!Q1143,'4.EUR NCCF'!Q1143,'5.GBP NCCF'!Q1143,'6.Other(Incld) NCCF'!Q1143)</f>
        <v>0</v>
      </c>
      <c r="R1143" s="184">
        <f>SUM('2.CAD NCCF'!R1143,'3.USD NCCF'!R1143,'4.EUR NCCF'!R1143,'5.GBP NCCF'!R1143,'6.Other(Incld) NCCF'!R1143)</f>
        <v>0</v>
      </c>
      <c r="S1143" s="184">
        <f>SUM('2.CAD NCCF'!S1143,'3.USD NCCF'!S1143,'4.EUR NCCF'!S1143,'5.GBP NCCF'!S1143,'6.Other(Incld) NCCF'!S1143)</f>
        <v>0</v>
      </c>
      <c r="T1143" s="184">
        <f>SUM('2.CAD NCCF'!T1143,'3.USD NCCF'!T1143,'4.EUR NCCF'!T1143,'5.GBP NCCF'!T1143,'6.Other(Incld) NCCF'!T1143)</f>
        <v>0</v>
      </c>
      <c r="U1143" s="184">
        <f>SUM('2.CAD NCCF'!U1143,'3.USD NCCF'!U1143,'4.EUR NCCF'!U1143,'5.GBP NCCF'!U1143,'6.Other(Incld) NCCF'!U1143)</f>
        <v>0</v>
      </c>
      <c r="V1143" s="215">
        <f>SUM('2.CAD NCCF'!V1143,'3.USD NCCF'!V1143,'4.EUR NCCF'!V1143,'5.GBP NCCF'!V1143,'6.Other(Incld) NCCF'!V1143)</f>
        <v>0</v>
      </c>
      <c r="W1143" s="46">
        <f>SUM('2.CAD NCCF'!W1143,'3.USD NCCF'!W1143,'4.EUR NCCF'!W1143,'5.GBP NCCF'!W1143,'6.Other(Incld) NCCF'!W1143)</f>
        <v>0</v>
      </c>
      <c r="Y1143"/>
    </row>
    <row r="1144" spans="1:25" outlineLevel="1" x14ac:dyDescent="0.2">
      <c r="A1144" s="318"/>
      <c r="B1144" s="25"/>
      <c r="C1144" s="24"/>
      <c r="D1144" s="24"/>
      <c r="E1144" s="24"/>
      <c r="F1144" s="176" t="s">
        <v>120</v>
      </c>
      <c r="G1144" s="188">
        <f>SUM('2.CAD NCCF'!G1144,'3.USD NCCF'!G1144,'4.EUR NCCF'!G1144,'5.GBP NCCF'!G1144,'6.Other(Incld) NCCF'!G1144)</f>
        <v>0</v>
      </c>
      <c r="H1144" s="178">
        <f>SUM('2.CAD NCCF'!H1144,'3.USD NCCF'!H1144,'4.EUR NCCF'!H1144,'5.GBP NCCF'!H1144,'6.Other(Incld) NCCF'!H1144)</f>
        <v>0</v>
      </c>
      <c r="I1144" s="182">
        <f>SUM('2.CAD NCCF'!I1144,'3.USD NCCF'!I1144,'4.EUR NCCF'!I1144,'5.GBP NCCF'!I1144,'6.Other(Incld) NCCF'!I1144)</f>
        <v>0</v>
      </c>
      <c r="J1144" s="182">
        <f>SUM('2.CAD NCCF'!J1144,'3.USD NCCF'!J1144,'4.EUR NCCF'!J1144,'5.GBP NCCF'!J1144,'6.Other(Incld) NCCF'!J1144)</f>
        <v>0</v>
      </c>
      <c r="K1144" s="192">
        <f>SUM('2.CAD NCCF'!K1144,'3.USD NCCF'!K1144,'4.EUR NCCF'!K1144,'5.GBP NCCF'!K1144,'6.Other(Incld) NCCF'!K1144)</f>
        <v>0</v>
      </c>
      <c r="L1144" s="181">
        <f>SUM('2.CAD NCCF'!L1144,'3.USD NCCF'!L1144,'4.EUR NCCF'!L1144,'5.GBP NCCF'!L1144,'6.Other(Incld) NCCF'!L1144)</f>
        <v>0</v>
      </c>
      <c r="M1144" s="182">
        <f>SUM('2.CAD NCCF'!M1144,'3.USD NCCF'!M1144,'4.EUR NCCF'!M1144,'5.GBP NCCF'!M1144,'6.Other(Incld) NCCF'!M1144)</f>
        <v>0</v>
      </c>
      <c r="N1144" s="184">
        <f>SUM('2.CAD NCCF'!N1144,'3.USD NCCF'!N1144,'4.EUR NCCF'!N1144,'5.GBP NCCF'!N1144,'6.Other(Incld) NCCF'!N1144)</f>
        <v>0</v>
      </c>
      <c r="O1144" s="184">
        <f>SUM('2.CAD NCCF'!O1144,'3.USD NCCF'!O1144,'4.EUR NCCF'!O1144,'5.GBP NCCF'!O1144,'6.Other(Incld) NCCF'!O1144)</f>
        <v>0</v>
      </c>
      <c r="P1144" s="184">
        <f>SUM('2.CAD NCCF'!P1144,'3.USD NCCF'!P1144,'4.EUR NCCF'!P1144,'5.GBP NCCF'!P1144,'6.Other(Incld) NCCF'!P1144)</f>
        <v>0</v>
      </c>
      <c r="Q1144" s="184">
        <f>SUM('2.CAD NCCF'!Q1144,'3.USD NCCF'!Q1144,'4.EUR NCCF'!Q1144,'5.GBP NCCF'!Q1144,'6.Other(Incld) NCCF'!Q1144)</f>
        <v>0</v>
      </c>
      <c r="R1144" s="184">
        <f>SUM('2.CAD NCCF'!R1144,'3.USD NCCF'!R1144,'4.EUR NCCF'!R1144,'5.GBP NCCF'!R1144,'6.Other(Incld) NCCF'!R1144)</f>
        <v>0</v>
      </c>
      <c r="S1144" s="184">
        <f>SUM('2.CAD NCCF'!S1144,'3.USD NCCF'!S1144,'4.EUR NCCF'!S1144,'5.GBP NCCF'!S1144,'6.Other(Incld) NCCF'!S1144)</f>
        <v>0</v>
      </c>
      <c r="T1144" s="184">
        <f>SUM('2.CAD NCCF'!T1144,'3.USD NCCF'!T1144,'4.EUR NCCF'!T1144,'5.GBP NCCF'!T1144,'6.Other(Incld) NCCF'!T1144)</f>
        <v>0</v>
      </c>
      <c r="U1144" s="184">
        <f>SUM('2.CAD NCCF'!U1144,'3.USD NCCF'!U1144,'4.EUR NCCF'!U1144,'5.GBP NCCF'!U1144,'6.Other(Incld) NCCF'!U1144)</f>
        <v>0</v>
      </c>
      <c r="V1144" s="215">
        <f>SUM('2.CAD NCCF'!V1144,'3.USD NCCF'!V1144,'4.EUR NCCF'!V1144,'5.GBP NCCF'!V1144,'6.Other(Incld) NCCF'!V1144)</f>
        <v>0</v>
      </c>
      <c r="W1144" s="46">
        <f>SUM('2.CAD NCCF'!W1144,'3.USD NCCF'!W1144,'4.EUR NCCF'!W1144,'5.GBP NCCF'!W1144,'6.Other(Incld) NCCF'!W1144)</f>
        <v>0</v>
      </c>
      <c r="Y1144"/>
    </row>
    <row r="1145" spans="1:25" outlineLevel="1" x14ac:dyDescent="0.2">
      <c r="A1145" s="318"/>
      <c r="B1145" s="25"/>
      <c r="C1145" s="24"/>
      <c r="D1145" s="24"/>
      <c r="E1145" s="24"/>
      <c r="F1145" s="176" t="s">
        <v>121</v>
      </c>
      <c r="G1145" s="188">
        <f>SUM('2.CAD NCCF'!G1145,'3.USD NCCF'!G1145,'4.EUR NCCF'!G1145,'5.GBP NCCF'!G1145,'6.Other(Incld) NCCF'!G1145)</f>
        <v>0</v>
      </c>
      <c r="H1145" s="178">
        <f>SUM('2.CAD NCCF'!H1145,'3.USD NCCF'!H1145,'4.EUR NCCF'!H1145,'5.GBP NCCF'!H1145,'6.Other(Incld) NCCF'!H1145)</f>
        <v>0</v>
      </c>
      <c r="I1145" s="182">
        <f>SUM('2.CAD NCCF'!I1145,'3.USD NCCF'!I1145,'4.EUR NCCF'!I1145,'5.GBP NCCF'!I1145,'6.Other(Incld) NCCF'!I1145)</f>
        <v>0</v>
      </c>
      <c r="J1145" s="182">
        <f>SUM('2.CAD NCCF'!J1145,'3.USD NCCF'!J1145,'4.EUR NCCF'!J1145,'5.GBP NCCF'!J1145,'6.Other(Incld) NCCF'!J1145)</f>
        <v>0</v>
      </c>
      <c r="K1145" s="192">
        <f>SUM('2.CAD NCCF'!K1145,'3.USD NCCF'!K1145,'4.EUR NCCF'!K1145,'5.GBP NCCF'!K1145,'6.Other(Incld) NCCF'!K1145)</f>
        <v>0</v>
      </c>
      <c r="L1145" s="181">
        <f>SUM('2.CAD NCCF'!L1145,'3.USD NCCF'!L1145,'4.EUR NCCF'!L1145,'5.GBP NCCF'!L1145,'6.Other(Incld) NCCF'!L1145)</f>
        <v>0</v>
      </c>
      <c r="M1145" s="182">
        <f>SUM('2.CAD NCCF'!M1145,'3.USD NCCF'!M1145,'4.EUR NCCF'!M1145,'5.GBP NCCF'!M1145,'6.Other(Incld) NCCF'!M1145)</f>
        <v>0</v>
      </c>
      <c r="N1145" s="182">
        <f>SUM('2.CAD NCCF'!N1145,'3.USD NCCF'!N1145,'4.EUR NCCF'!N1145,'5.GBP NCCF'!N1145,'6.Other(Incld) NCCF'!N1145)</f>
        <v>0</v>
      </c>
      <c r="O1145" s="184">
        <f>SUM('2.CAD NCCF'!O1145,'3.USD NCCF'!O1145,'4.EUR NCCF'!O1145,'5.GBP NCCF'!O1145,'6.Other(Incld) NCCF'!O1145)</f>
        <v>0</v>
      </c>
      <c r="P1145" s="184">
        <f>SUM('2.CAD NCCF'!P1145,'3.USD NCCF'!P1145,'4.EUR NCCF'!P1145,'5.GBP NCCF'!P1145,'6.Other(Incld) NCCF'!P1145)</f>
        <v>0</v>
      </c>
      <c r="Q1145" s="184">
        <f>SUM('2.CAD NCCF'!Q1145,'3.USD NCCF'!Q1145,'4.EUR NCCF'!Q1145,'5.GBP NCCF'!Q1145,'6.Other(Incld) NCCF'!Q1145)</f>
        <v>0</v>
      </c>
      <c r="R1145" s="184">
        <f>SUM('2.CAD NCCF'!R1145,'3.USD NCCF'!R1145,'4.EUR NCCF'!R1145,'5.GBP NCCF'!R1145,'6.Other(Incld) NCCF'!R1145)</f>
        <v>0</v>
      </c>
      <c r="S1145" s="184">
        <f>SUM('2.CAD NCCF'!S1145,'3.USD NCCF'!S1145,'4.EUR NCCF'!S1145,'5.GBP NCCF'!S1145,'6.Other(Incld) NCCF'!S1145)</f>
        <v>0</v>
      </c>
      <c r="T1145" s="184">
        <f>SUM('2.CAD NCCF'!T1145,'3.USD NCCF'!T1145,'4.EUR NCCF'!T1145,'5.GBP NCCF'!T1145,'6.Other(Incld) NCCF'!T1145)</f>
        <v>0</v>
      </c>
      <c r="U1145" s="184">
        <f>SUM('2.CAD NCCF'!U1145,'3.USD NCCF'!U1145,'4.EUR NCCF'!U1145,'5.GBP NCCF'!U1145,'6.Other(Incld) NCCF'!U1145)</f>
        <v>0</v>
      </c>
      <c r="V1145" s="215">
        <f>SUM('2.CAD NCCF'!V1145,'3.USD NCCF'!V1145,'4.EUR NCCF'!V1145,'5.GBP NCCF'!V1145,'6.Other(Incld) NCCF'!V1145)</f>
        <v>0</v>
      </c>
      <c r="W1145" s="46">
        <f>SUM('2.CAD NCCF'!W1145,'3.USD NCCF'!W1145,'4.EUR NCCF'!W1145,'5.GBP NCCF'!W1145,'6.Other(Incld) NCCF'!W1145)</f>
        <v>0</v>
      </c>
      <c r="Y1145"/>
    </row>
    <row r="1146" spans="1:25" outlineLevel="1" x14ac:dyDescent="0.2">
      <c r="A1146" s="318"/>
      <c r="B1146" s="25"/>
      <c r="C1146" s="24"/>
      <c r="D1146" s="24"/>
      <c r="E1146" s="24"/>
      <c r="F1146" s="176" t="s">
        <v>122</v>
      </c>
      <c r="G1146" s="188">
        <f>SUM('2.CAD NCCF'!G1146,'3.USD NCCF'!G1146,'4.EUR NCCF'!G1146,'5.GBP NCCF'!G1146,'6.Other(Incld) NCCF'!G1146)</f>
        <v>0</v>
      </c>
      <c r="H1146" s="178">
        <f>SUM('2.CAD NCCF'!H1146,'3.USD NCCF'!H1146,'4.EUR NCCF'!H1146,'5.GBP NCCF'!H1146,'6.Other(Incld) NCCF'!H1146)</f>
        <v>0</v>
      </c>
      <c r="I1146" s="182">
        <f>SUM('2.CAD NCCF'!I1146,'3.USD NCCF'!I1146,'4.EUR NCCF'!I1146,'5.GBP NCCF'!I1146,'6.Other(Incld) NCCF'!I1146)</f>
        <v>0</v>
      </c>
      <c r="J1146" s="182">
        <f>SUM('2.CAD NCCF'!J1146,'3.USD NCCF'!J1146,'4.EUR NCCF'!J1146,'5.GBP NCCF'!J1146,'6.Other(Incld) NCCF'!J1146)</f>
        <v>0</v>
      </c>
      <c r="K1146" s="192">
        <f>SUM('2.CAD NCCF'!K1146,'3.USD NCCF'!K1146,'4.EUR NCCF'!K1146,'5.GBP NCCF'!K1146,'6.Other(Incld) NCCF'!K1146)</f>
        <v>0</v>
      </c>
      <c r="L1146" s="181">
        <f>SUM('2.CAD NCCF'!L1146,'3.USD NCCF'!L1146,'4.EUR NCCF'!L1146,'5.GBP NCCF'!L1146,'6.Other(Incld) NCCF'!L1146)</f>
        <v>0</v>
      </c>
      <c r="M1146" s="182">
        <f>SUM('2.CAD NCCF'!M1146,'3.USD NCCF'!M1146,'4.EUR NCCF'!M1146,'5.GBP NCCF'!M1146,'6.Other(Incld) NCCF'!M1146)</f>
        <v>0</v>
      </c>
      <c r="N1146" s="182">
        <f>SUM('2.CAD NCCF'!N1146,'3.USD NCCF'!N1146,'4.EUR NCCF'!N1146,'5.GBP NCCF'!N1146,'6.Other(Incld) NCCF'!N1146)</f>
        <v>0</v>
      </c>
      <c r="O1146" s="184">
        <f>SUM('2.CAD NCCF'!O1146,'3.USD NCCF'!O1146,'4.EUR NCCF'!O1146,'5.GBP NCCF'!O1146,'6.Other(Incld) NCCF'!O1146)</f>
        <v>0</v>
      </c>
      <c r="P1146" s="184">
        <f>SUM('2.CAD NCCF'!P1146,'3.USD NCCF'!P1146,'4.EUR NCCF'!P1146,'5.GBP NCCF'!P1146,'6.Other(Incld) NCCF'!P1146)</f>
        <v>0</v>
      </c>
      <c r="Q1146" s="184">
        <f>SUM('2.CAD NCCF'!Q1146,'3.USD NCCF'!Q1146,'4.EUR NCCF'!Q1146,'5.GBP NCCF'!Q1146,'6.Other(Incld) NCCF'!Q1146)</f>
        <v>0</v>
      </c>
      <c r="R1146" s="184">
        <f>SUM('2.CAD NCCF'!R1146,'3.USD NCCF'!R1146,'4.EUR NCCF'!R1146,'5.GBP NCCF'!R1146,'6.Other(Incld) NCCF'!R1146)</f>
        <v>0</v>
      </c>
      <c r="S1146" s="184">
        <f>SUM('2.CAD NCCF'!S1146,'3.USD NCCF'!S1146,'4.EUR NCCF'!S1146,'5.GBP NCCF'!S1146,'6.Other(Incld) NCCF'!S1146)</f>
        <v>0</v>
      </c>
      <c r="T1146" s="184">
        <f>SUM('2.CAD NCCF'!T1146,'3.USD NCCF'!T1146,'4.EUR NCCF'!T1146,'5.GBP NCCF'!T1146,'6.Other(Incld) NCCF'!T1146)</f>
        <v>0</v>
      </c>
      <c r="U1146" s="184">
        <f>SUM('2.CAD NCCF'!U1146,'3.USD NCCF'!U1146,'4.EUR NCCF'!U1146,'5.GBP NCCF'!U1146,'6.Other(Incld) NCCF'!U1146)</f>
        <v>0</v>
      </c>
      <c r="V1146" s="215">
        <f>SUM('2.CAD NCCF'!V1146,'3.USD NCCF'!V1146,'4.EUR NCCF'!V1146,'5.GBP NCCF'!V1146,'6.Other(Incld) NCCF'!V1146)</f>
        <v>0</v>
      </c>
      <c r="W1146" s="46">
        <f>SUM('2.CAD NCCF'!W1146,'3.USD NCCF'!W1146,'4.EUR NCCF'!W1146,'5.GBP NCCF'!W1146,'6.Other(Incld) NCCF'!W1146)</f>
        <v>0</v>
      </c>
      <c r="Y1146"/>
    </row>
    <row r="1147" spans="1:25" outlineLevel="1" x14ac:dyDescent="0.2">
      <c r="A1147" s="318"/>
      <c r="B1147" s="25"/>
      <c r="C1147" s="24"/>
      <c r="D1147" s="24"/>
      <c r="E1147" s="24"/>
      <c r="F1147" s="176" t="s">
        <v>123</v>
      </c>
      <c r="G1147" s="188">
        <f>SUM('2.CAD NCCF'!G1147,'3.USD NCCF'!G1147,'4.EUR NCCF'!G1147,'5.GBP NCCF'!G1147,'6.Other(Incld) NCCF'!G1147)</f>
        <v>0</v>
      </c>
      <c r="H1147" s="178">
        <f>SUM('2.CAD NCCF'!H1147,'3.USD NCCF'!H1147,'4.EUR NCCF'!H1147,'5.GBP NCCF'!H1147,'6.Other(Incld) NCCF'!H1147)</f>
        <v>0</v>
      </c>
      <c r="I1147" s="182">
        <f>SUM('2.CAD NCCF'!I1147,'3.USD NCCF'!I1147,'4.EUR NCCF'!I1147,'5.GBP NCCF'!I1147,'6.Other(Incld) NCCF'!I1147)</f>
        <v>0</v>
      </c>
      <c r="J1147" s="182">
        <f>SUM('2.CAD NCCF'!J1147,'3.USD NCCF'!J1147,'4.EUR NCCF'!J1147,'5.GBP NCCF'!J1147,'6.Other(Incld) NCCF'!J1147)</f>
        <v>0</v>
      </c>
      <c r="K1147" s="192">
        <f>SUM('2.CAD NCCF'!K1147,'3.USD NCCF'!K1147,'4.EUR NCCF'!K1147,'5.GBP NCCF'!K1147,'6.Other(Incld) NCCF'!K1147)</f>
        <v>0</v>
      </c>
      <c r="L1147" s="214">
        <f>SUM('2.CAD NCCF'!L1147,'3.USD NCCF'!L1147,'4.EUR NCCF'!L1147,'5.GBP NCCF'!L1147,'6.Other(Incld) NCCF'!L1147)</f>
        <v>0</v>
      </c>
      <c r="M1147" s="182">
        <f>SUM('2.CAD NCCF'!M1147,'3.USD NCCF'!M1147,'4.EUR NCCF'!M1147,'5.GBP NCCF'!M1147,'6.Other(Incld) NCCF'!M1147)</f>
        <v>0</v>
      </c>
      <c r="N1147" s="184">
        <f>SUM('2.CAD NCCF'!N1147,'3.USD NCCF'!N1147,'4.EUR NCCF'!N1147,'5.GBP NCCF'!N1147,'6.Other(Incld) NCCF'!N1147)</f>
        <v>0</v>
      </c>
      <c r="O1147" s="184">
        <f>SUM('2.CAD NCCF'!O1147,'3.USD NCCF'!O1147,'4.EUR NCCF'!O1147,'5.GBP NCCF'!O1147,'6.Other(Incld) NCCF'!O1147)</f>
        <v>0</v>
      </c>
      <c r="P1147" s="184">
        <f>SUM('2.CAD NCCF'!P1147,'3.USD NCCF'!P1147,'4.EUR NCCF'!P1147,'5.GBP NCCF'!P1147,'6.Other(Incld) NCCF'!P1147)</f>
        <v>0</v>
      </c>
      <c r="Q1147" s="184">
        <f>SUM('2.CAD NCCF'!Q1147,'3.USD NCCF'!Q1147,'4.EUR NCCF'!Q1147,'5.GBP NCCF'!Q1147,'6.Other(Incld) NCCF'!Q1147)</f>
        <v>0</v>
      </c>
      <c r="R1147" s="184">
        <f>SUM('2.CAD NCCF'!R1147,'3.USD NCCF'!R1147,'4.EUR NCCF'!R1147,'5.GBP NCCF'!R1147,'6.Other(Incld) NCCF'!R1147)</f>
        <v>0</v>
      </c>
      <c r="S1147" s="184">
        <f>SUM('2.CAD NCCF'!S1147,'3.USD NCCF'!S1147,'4.EUR NCCF'!S1147,'5.GBP NCCF'!S1147,'6.Other(Incld) NCCF'!S1147)</f>
        <v>0</v>
      </c>
      <c r="T1147" s="184">
        <f>SUM('2.CAD NCCF'!T1147,'3.USD NCCF'!T1147,'4.EUR NCCF'!T1147,'5.GBP NCCF'!T1147,'6.Other(Incld) NCCF'!T1147)</f>
        <v>0</v>
      </c>
      <c r="U1147" s="184">
        <f>SUM('2.CAD NCCF'!U1147,'3.USD NCCF'!U1147,'4.EUR NCCF'!U1147,'5.GBP NCCF'!U1147,'6.Other(Incld) NCCF'!U1147)</f>
        <v>0</v>
      </c>
      <c r="V1147" s="215">
        <f>SUM('2.CAD NCCF'!V1147,'3.USD NCCF'!V1147,'4.EUR NCCF'!V1147,'5.GBP NCCF'!V1147,'6.Other(Incld) NCCF'!V1147)</f>
        <v>0</v>
      </c>
      <c r="W1147" s="46">
        <f>SUM('2.CAD NCCF'!W1147,'3.USD NCCF'!W1147,'4.EUR NCCF'!W1147,'5.GBP NCCF'!W1147,'6.Other(Incld) NCCF'!W1147)</f>
        <v>0</v>
      </c>
      <c r="Y1147"/>
    </row>
    <row r="1148" spans="1:25" x14ac:dyDescent="0.2">
      <c r="A1148" s="318"/>
      <c r="B1148" s="25"/>
      <c r="C1148" s="24"/>
      <c r="D1148" s="24"/>
      <c r="E1148" s="24" t="s">
        <v>395</v>
      </c>
      <c r="F1148" s="64"/>
      <c r="G1148" s="69">
        <f t="shared" ref="G1148:W1148" si="255">SUBTOTAL(9,G1149:G1154)</f>
        <v>0</v>
      </c>
      <c r="H1148" s="34">
        <f t="shared" si="255"/>
        <v>0</v>
      </c>
      <c r="I1148" s="34">
        <f t="shared" si="255"/>
        <v>0</v>
      </c>
      <c r="J1148" s="34">
        <f t="shared" si="255"/>
        <v>0</v>
      </c>
      <c r="K1148" s="34">
        <f t="shared" si="255"/>
        <v>0</v>
      </c>
      <c r="L1148" s="35">
        <f t="shared" si="255"/>
        <v>0</v>
      </c>
      <c r="M1148" s="36">
        <f t="shared" si="255"/>
        <v>0</v>
      </c>
      <c r="N1148" s="36">
        <f t="shared" si="255"/>
        <v>0</v>
      </c>
      <c r="O1148" s="36">
        <f t="shared" si="255"/>
        <v>0</v>
      </c>
      <c r="P1148" s="36">
        <f t="shared" si="255"/>
        <v>0</v>
      </c>
      <c r="Q1148" s="36">
        <f t="shared" si="255"/>
        <v>0</v>
      </c>
      <c r="R1148" s="36">
        <f t="shared" si="255"/>
        <v>0</v>
      </c>
      <c r="S1148" s="36">
        <f t="shared" si="255"/>
        <v>0</v>
      </c>
      <c r="T1148" s="36">
        <f t="shared" si="255"/>
        <v>0</v>
      </c>
      <c r="U1148" s="36">
        <f t="shared" si="255"/>
        <v>0</v>
      </c>
      <c r="V1148" s="37">
        <f t="shared" si="255"/>
        <v>0</v>
      </c>
      <c r="W1148" s="37">
        <f t="shared" si="255"/>
        <v>0</v>
      </c>
      <c r="Y1148"/>
    </row>
    <row r="1149" spans="1:25" outlineLevel="1" x14ac:dyDescent="0.2">
      <c r="A1149" s="318"/>
      <c r="B1149" s="25"/>
      <c r="C1149" s="24"/>
      <c r="D1149" s="24"/>
      <c r="E1149" s="23"/>
      <c r="F1149" s="176" t="s">
        <v>396</v>
      </c>
      <c r="G1149" s="188">
        <f>SUM('2.CAD NCCF'!G1149,'3.USD NCCF'!G1149,'4.EUR NCCF'!G1149,'5.GBP NCCF'!G1149,'6.Other(Incld) NCCF'!G1149)</f>
        <v>0</v>
      </c>
      <c r="H1149" s="178">
        <f>SUM('2.CAD NCCF'!H1149,'3.USD NCCF'!H1149,'4.EUR NCCF'!H1149,'5.GBP NCCF'!H1149,'6.Other(Incld) NCCF'!H1149)</f>
        <v>0</v>
      </c>
      <c r="I1149" s="182">
        <f>SUM('2.CAD NCCF'!I1149,'3.USD NCCF'!I1149,'4.EUR NCCF'!I1149,'5.GBP NCCF'!I1149,'6.Other(Incld) NCCF'!I1149)</f>
        <v>0</v>
      </c>
      <c r="J1149" s="182">
        <f>SUM('2.CAD NCCF'!J1149,'3.USD NCCF'!J1149,'4.EUR NCCF'!J1149,'5.GBP NCCF'!J1149,'6.Other(Incld) NCCF'!J1149)</f>
        <v>0</v>
      </c>
      <c r="K1149" s="192">
        <f>SUM('2.CAD NCCF'!K1149,'3.USD NCCF'!K1149,'4.EUR NCCF'!K1149,'5.GBP NCCF'!K1149,'6.Other(Incld) NCCF'!K1149)</f>
        <v>0</v>
      </c>
      <c r="L1149" s="214">
        <f>SUM('2.CAD NCCF'!L1149,'3.USD NCCF'!L1149,'4.EUR NCCF'!L1149,'5.GBP NCCF'!L1149,'6.Other(Incld) NCCF'!L1149)</f>
        <v>0</v>
      </c>
      <c r="M1149" s="184">
        <f>SUM('2.CAD NCCF'!M1149,'3.USD NCCF'!M1149,'4.EUR NCCF'!M1149,'5.GBP NCCF'!M1149,'6.Other(Incld) NCCF'!M1149)</f>
        <v>0</v>
      </c>
      <c r="N1149" s="184">
        <f>SUM('2.CAD NCCF'!N1149,'3.USD NCCF'!N1149,'4.EUR NCCF'!N1149,'5.GBP NCCF'!N1149,'6.Other(Incld) NCCF'!N1149)</f>
        <v>0</v>
      </c>
      <c r="O1149" s="184">
        <f>SUM('2.CAD NCCF'!O1149,'3.USD NCCF'!O1149,'4.EUR NCCF'!O1149,'5.GBP NCCF'!O1149,'6.Other(Incld) NCCF'!O1149)</f>
        <v>0</v>
      </c>
      <c r="P1149" s="184">
        <f>SUM('2.CAD NCCF'!P1149,'3.USD NCCF'!P1149,'4.EUR NCCF'!P1149,'5.GBP NCCF'!P1149,'6.Other(Incld) NCCF'!P1149)</f>
        <v>0</v>
      </c>
      <c r="Q1149" s="184">
        <f>SUM('2.CAD NCCF'!Q1149,'3.USD NCCF'!Q1149,'4.EUR NCCF'!Q1149,'5.GBP NCCF'!Q1149,'6.Other(Incld) NCCF'!Q1149)</f>
        <v>0</v>
      </c>
      <c r="R1149" s="184">
        <f>SUM('2.CAD NCCF'!R1149,'3.USD NCCF'!R1149,'4.EUR NCCF'!R1149,'5.GBP NCCF'!R1149,'6.Other(Incld) NCCF'!R1149)</f>
        <v>0</v>
      </c>
      <c r="S1149" s="184">
        <f>SUM('2.CAD NCCF'!S1149,'3.USD NCCF'!S1149,'4.EUR NCCF'!S1149,'5.GBP NCCF'!S1149,'6.Other(Incld) NCCF'!S1149)</f>
        <v>0</v>
      </c>
      <c r="T1149" s="184">
        <f>SUM('2.CAD NCCF'!T1149,'3.USD NCCF'!T1149,'4.EUR NCCF'!T1149,'5.GBP NCCF'!T1149,'6.Other(Incld) NCCF'!T1149)</f>
        <v>0</v>
      </c>
      <c r="U1149" s="184">
        <f>SUM('2.CAD NCCF'!U1149,'3.USD NCCF'!U1149,'4.EUR NCCF'!U1149,'5.GBP NCCF'!U1149,'6.Other(Incld) NCCF'!U1149)</f>
        <v>0</v>
      </c>
      <c r="V1149" s="215">
        <f>SUM('2.CAD NCCF'!V1149,'3.USD NCCF'!V1149,'4.EUR NCCF'!V1149,'5.GBP NCCF'!V1149,'6.Other(Incld) NCCF'!V1149)</f>
        <v>0</v>
      </c>
      <c r="W1149" s="46">
        <f>SUM('2.CAD NCCF'!W1149,'3.USD NCCF'!W1149,'4.EUR NCCF'!W1149,'5.GBP NCCF'!W1149,'6.Other(Incld) NCCF'!W1149)</f>
        <v>0</v>
      </c>
      <c r="Y1149"/>
    </row>
    <row r="1150" spans="1:25" outlineLevel="1" x14ac:dyDescent="0.2">
      <c r="A1150" s="318"/>
      <c r="B1150" s="25"/>
      <c r="C1150" s="24"/>
      <c r="D1150" s="24"/>
      <c r="E1150" s="23"/>
      <c r="F1150" s="176" t="s">
        <v>397</v>
      </c>
      <c r="G1150" s="188">
        <f>SUM('2.CAD NCCF'!G1150,'3.USD NCCF'!G1150,'4.EUR NCCF'!G1150,'5.GBP NCCF'!G1150,'6.Other(Incld) NCCF'!G1150)</f>
        <v>0</v>
      </c>
      <c r="H1150" s="178">
        <f>SUM('2.CAD NCCF'!H1150,'3.USD NCCF'!H1150,'4.EUR NCCF'!H1150,'5.GBP NCCF'!H1150,'6.Other(Incld) NCCF'!H1150)</f>
        <v>0</v>
      </c>
      <c r="I1150" s="182">
        <f>SUM('2.CAD NCCF'!I1150,'3.USD NCCF'!I1150,'4.EUR NCCF'!I1150,'5.GBP NCCF'!I1150,'6.Other(Incld) NCCF'!I1150)</f>
        <v>0</v>
      </c>
      <c r="J1150" s="182">
        <f>SUM('2.CAD NCCF'!J1150,'3.USD NCCF'!J1150,'4.EUR NCCF'!J1150,'5.GBP NCCF'!J1150,'6.Other(Incld) NCCF'!J1150)</f>
        <v>0</v>
      </c>
      <c r="K1150" s="192">
        <f>SUM('2.CAD NCCF'!K1150,'3.USD NCCF'!K1150,'4.EUR NCCF'!K1150,'5.GBP NCCF'!K1150,'6.Other(Incld) NCCF'!K1150)</f>
        <v>0</v>
      </c>
      <c r="L1150" s="181">
        <f>SUM('2.CAD NCCF'!L1150,'3.USD NCCF'!L1150,'4.EUR NCCF'!L1150,'5.GBP NCCF'!L1150,'6.Other(Incld) NCCF'!L1150)</f>
        <v>0</v>
      </c>
      <c r="M1150" s="184">
        <f>SUM('2.CAD NCCF'!M1150,'3.USD NCCF'!M1150,'4.EUR NCCF'!M1150,'5.GBP NCCF'!M1150,'6.Other(Incld) NCCF'!M1150)</f>
        <v>0</v>
      </c>
      <c r="N1150" s="184">
        <f>SUM('2.CAD NCCF'!N1150,'3.USD NCCF'!N1150,'4.EUR NCCF'!N1150,'5.GBP NCCF'!N1150,'6.Other(Incld) NCCF'!N1150)</f>
        <v>0</v>
      </c>
      <c r="O1150" s="184">
        <f>SUM('2.CAD NCCF'!O1150,'3.USD NCCF'!O1150,'4.EUR NCCF'!O1150,'5.GBP NCCF'!O1150,'6.Other(Incld) NCCF'!O1150)</f>
        <v>0</v>
      </c>
      <c r="P1150" s="184">
        <f>SUM('2.CAD NCCF'!P1150,'3.USD NCCF'!P1150,'4.EUR NCCF'!P1150,'5.GBP NCCF'!P1150,'6.Other(Incld) NCCF'!P1150)</f>
        <v>0</v>
      </c>
      <c r="Q1150" s="184">
        <f>SUM('2.CAD NCCF'!Q1150,'3.USD NCCF'!Q1150,'4.EUR NCCF'!Q1150,'5.GBP NCCF'!Q1150,'6.Other(Incld) NCCF'!Q1150)</f>
        <v>0</v>
      </c>
      <c r="R1150" s="184">
        <f>SUM('2.CAD NCCF'!R1150,'3.USD NCCF'!R1150,'4.EUR NCCF'!R1150,'5.GBP NCCF'!R1150,'6.Other(Incld) NCCF'!R1150)</f>
        <v>0</v>
      </c>
      <c r="S1150" s="184">
        <f>SUM('2.CAD NCCF'!S1150,'3.USD NCCF'!S1150,'4.EUR NCCF'!S1150,'5.GBP NCCF'!S1150,'6.Other(Incld) NCCF'!S1150)</f>
        <v>0</v>
      </c>
      <c r="T1150" s="184">
        <f>SUM('2.CAD NCCF'!T1150,'3.USD NCCF'!T1150,'4.EUR NCCF'!T1150,'5.GBP NCCF'!T1150,'6.Other(Incld) NCCF'!T1150)</f>
        <v>0</v>
      </c>
      <c r="U1150" s="184">
        <f>SUM('2.CAD NCCF'!U1150,'3.USD NCCF'!U1150,'4.EUR NCCF'!U1150,'5.GBP NCCF'!U1150,'6.Other(Incld) NCCF'!U1150)</f>
        <v>0</v>
      </c>
      <c r="V1150" s="215">
        <f>SUM('2.CAD NCCF'!V1150,'3.USD NCCF'!V1150,'4.EUR NCCF'!V1150,'5.GBP NCCF'!V1150,'6.Other(Incld) NCCF'!V1150)</f>
        <v>0</v>
      </c>
      <c r="W1150" s="46">
        <f>SUM('2.CAD NCCF'!W1150,'3.USD NCCF'!W1150,'4.EUR NCCF'!W1150,'5.GBP NCCF'!W1150,'6.Other(Incld) NCCF'!W1150)</f>
        <v>0</v>
      </c>
      <c r="Y1150"/>
    </row>
    <row r="1151" spans="1:25" outlineLevel="1" x14ac:dyDescent="0.2">
      <c r="A1151" s="318"/>
      <c r="B1151" s="25"/>
      <c r="C1151" s="24"/>
      <c r="D1151" s="24"/>
      <c r="E1151" s="23"/>
      <c r="F1151" s="176" t="s">
        <v>398</v>
      </c>
      <c r="G1151" s="188">
        <f>SUM('2.CAD NCCF'!G1151,'3.USD NCCF'!G1151,'4.EUR NCCF'!G1151,'5.GBP NCCF'!G1151,'6.Other(Incld) NCCF'!G1151)</f>
        <v>0</v>
      </c>
      <c r="H1151" s="178">
        <f>SUM('2.CAD NCCF'!H1151,'3.USD NCCF'!H1151,'4.EUR NCCF'!H1151,'5.GBP NCCF'!H1151,'6.Other(Incld) NCCF'!H1151)</f>
        <v>0</v>
      </c>
      <c r="I1151" s="182">
        <f>SUM('2.CAD NCCF'!I1151,'3.USD NCCF'!I1151,'4.EUR NCCF'!I1151,'5.GBP NCCF'!I1151,'6.Other(Incld) NCCF'!I1151)</f>
        <v>0</v>
      </c>
      <c r="J1151" s="182">
        <f>SUM('2.CAD NCCF'!J1151,'3.USD NCCF'!J1151,'4.EUR NCCF'!J1151,'5.GBP NCCF'!J1151,'6.Other(Incld) NCCF'!J1151)</f>
        <v>0</v>
      </c>
      <c r="K1151" s="192">
        <f>SUM('2.CAD NCCF'!K1151,'3.USD NCCF'!K1151,'4.EUR NCCF'!K1151,'5.GBP NCCF'!K1151,'6.Other(Incld) NCCF'!K1151)</f>
        <v>0</v>
      </c>
      <c r="L1151" s="181">
        <f>SUM('2.CAD NCCF'!L1151,'3.USD NCCF'!L1151,'4.EUR NCCF'!L1151,'5.GBP NCCF'!L1151,'6.Other(Incld) NCCF'!L1151)</f>
        <v>0</v>
      </c>
      <c r="M1151" s="182">
        <f>SUM('2.CAD NCCF'!M1151,'3.USD NCCF'!M1151,'4.EUR NCCF'!M1151,'5.GBP NCCF'!M1151,'6.Other(Incld) NCCF'!M1151)</f>
        <v>0</v>
      </c>
      <c r="N1151" s="184">
        <f>SUM('2.CAD NCCF'!N1151,'3.USD NCCF'!N1151,'4.EUR NCCF'!N1151,'5.GBP NCCF'!N1151,'6.Other(Incld) NCCF'!N1151)</f>
        <v>0</v>
      </c>
      <c r="O1151" s="184">
        <f>SUM('2.CAD NCCF'!O1151,'3.USD NCCF'!O1151,'4.EUR NCCF'!O1151,'5.GBP NCCF'!O1151,'6.Other(Incld) NCCF'!O1151)</f>
        <v>0</v>
      </c>
      <c r="P1151" s="184">
        <f>SUM('2.CAD NCCF'!P1151,'3.USD NCCF'!P1151,'4.EUR NCCF'!P1151,'5.GBP NCCF'!P1151,'6.Other(Incld) NCCF'!P1151)</f>
        <v>0</v>
      </c>
      <c r="Q1151" s="184">
        <f>SUM('2.CAD NCCF'!Q1151,'3.USD NCCF'!Q1151,'4.EUR NCCF'!Q1151,'5.GBP NCCF'!Q1151,'6.Other(Incld) NCCF'!Q1151)</f>
        <v>0</v>
      </c>
      <c r="R1151" s="184">
        <f>SUM('2.CAD NCCF'!R1151,'3.USD NCCF'!R1151,'4.EUR NCCF'!R1151,'5.GBP NCCF'!R1151,'6.Other(Incld) NCCF'!R1151)</f>
        <v>0</v>
      </c>
      <c r="S1151" s="184">
        <f>SUM('2.CAD NCCF'!S1151,'3.USD NCCF'!S1151,'4.EUR NCCF'!S1151,'5.GBP NCCF'!S1151,'6.Other(Incld) NCCF'!S1151)</f>
        <v>0</v>
      </c>
      <c r="T1151" s="184">
        <f>SUM('2.CAD NCCF'!T1151,'3.USD NCCF'!T1151,'4.EUR NCCF'!T1151,'5.GBP NCCF'!T1151,'6.Other(Incld) NCCF'!T1151)</f>
        <v>0</v>
      </c>
      <c r="U1151" s="184">
        <f>SUM('2.CAD NCCF'!U1151,'3.USD NCCF'!U1151,'4.EUR NCCF'!U1151,'5.GBP NCCF'!U1151,'6.Other(Incld) NCCF'!U1151)</f>
        <v>0</v>
      </c>
      <c r="V1151" s="215">
        <f>SUM('2.CAD NCCF'!V1151,'3.USD NCCF'!V1151,'4.EUR NCCF'!V1151,'5.GBP NCCF'!V1151,'6.Other(Incld) NCCF'!V1151)</f>
        <v>0</v>
      </c>
      <c r="W1151" s="46">
        <f>SUM('2.CAD NCCF'!W1151,'3.USD NCCF'!W1151,'4.EUR NCCF'!W1151,'5.GBP NCCF'!W1151,'6.Other(Incld) NCCF'!W1151)</f>
        <v>0</v>
      </c>
      <c r="Y1151"/>
    </row>
    <row r="1152" spans="1:25" outlineLevel="1" x14ac:dyDescent="0.2">
      <c r="A1152" s="318"/>
      <c r="B1152" s="25"/>
      <c r="C1152" s="24"/>
      <c r="D1152" s="24"/>
      <c r="E1152" s="23"/>
      <c r="F1152" s="176" t="s">
        <v>401</v>
      </c>
      <c r="G1152" s="188">
        <f>SUM('2.CAD NCCF'!G1152,'3.USD NCCF'!G1152,'4.EUR NCCF'!G1152,'5.GBP NCCF'!G1152,'6.Other(Incld) NCCF'!G1152)</f>
        <v>0</v>
      </c>
      <c r="H1152" s="178">
        <f>SUM('2.CAD NCCF'!H1152,'3.USD NCCF'!H1152,'4.EUR NCCF'!H1152,'5.GBP NCCF'!H1152,'6.Other(Incld) NCCF'!H1152)</f>
        <v>0</v>
      </c>
      <c r="I1152" s="182">
        <f>SUM('2.CAD NCCF'!I1152,'3.USD NCCF'!I1152,'4.EUR NCCF'!I1152,'5.GBP NCCF'!I1152,'6.Other(Incld) NCCF'!I1152)</f>
        <v>0</v>
      </c>
      <c r="J1152" s="182">
        <f>SUM('2.CAD NCCF'!J1152,'3.USD NCCF'!J1152,'4.EUR NCCF'!J1152,'5.GBP NCCF'!J1152,'6.Other(Incld) NCCF'!J1152)</f>
        <v>0</v>
      </c>
      <c r="K1152" s="192">
        <f>SUM('2.CAD NCCF'!K1152,'3.USD NCCF'!K1152,'4.EUR NCCF'!K1152,'5.GBP NCCF'!K1152,'6.Other(Incld) NCCF'!K1152)</f>
        <v>0</v>
      </c>
      <c r="L1152" s="181">
        <f>SUM('2.CAD NCCF'!L1152,'3.USD NCCF'!L1152,'4.EUR NCCF'!L1152,'5.GBP NCCF'!L1152,'6.Other(Incld) NCCF'!L1152)</f>
        <v>0</v>
      </c>
      <c r="M1152" s="182">
        <f>SUM('2.CAD NCCF'!M1152,'3.USD NCCF'!M1152,'4.EUR NCCF'!M1152,'5.GBP NCCF'!M1152,'6.Other(Incld) NCCF'!M1152)</f>
        <v>0</v>
      </c>
      <c r="N1152" s="182">
        <f>SUM('2.CAD NCCF'!N1152,'3.USD NCCF'!N1152,'4.EUR NCCF'!N1152,'5.GBP NCCF'!N1152,'6.Other(Incld) NCCF'!N1152)</f>
        <v>0</v>
      </c>
      <c r="O1152" s="184">
        <f>SUM('2.CAD NCCF'!O1152,'3.USD NCCF'!O1152,'4.EUR NCCF'!O1152,'5.GBP NCCF'!O1152,'6.Other(Incld) NCCF'!O1152)</f>
        <v>0</v>
      </c>
      <c r="P1152" s="184">
        <f>SUM('2.CAD NCCF'!P1152,'3.USD NCCF'!P1152,'4.EUR NCCF'!P1152,'5.GBP NCCF'!P1152,'6.Other(Incld) NCCF'!P1152)</f>
        <v>0</v>
      </c>
      <c r="Q1152" s="184">
        <f>SUM('2.CAD NCCF'!Q1152,'3.USD NCCF'!Q1152,'4.EUR NCCF'!Q1152,'5.GBP NCCF'!Q1152,'6.Other(Incld) NCCF'!Q1152)</f>
        <v>0</v>
      </c>
      <c r="R1152" s="184">
        <f>SUM('2.CAD NCCF'!R1152,'3.USD NCCF'!R1152,'4.EUR NCCF'!R1152,'5.GBP NCCF'!R1152,'6.Other(Incld) NCCF'!R1152)</f>
        <v>0</v>
      </c>
      <c r="S1152" s="184">
        <f>SUM('2.CAD NCCF'!S1152,'3.USD NCCF'!S1152,'4.EUR NCCF'!S1152,'5.GBP NCCF'!S1152,'6.Other(Incld) NCCF'!S1152)</f>
        <v>0</v>
      </c>
      <c r="T1152" s="184">
        <f>SUM('2.CAD NCCF'!T1152,'3.USD NCCF'!T1152,'4.EUR NCCF'!T1152,'5.GBP NCCF'!T1152,'6.Other(Incld) NCCF'!T1152)</f>
        <v>0</v>
      </c>
      <c r="U1152" s="184">
        <f>SUM('2.CAD NCCF'!U1152,'3.USD NCCF'!U1152,'4.EUR NCCF'!U1152,'5.GBP NCCF'!U1152,'6.Other(Incld) NCCF'!U1152)</f>
        <v>0</v>
      </c>
      <c r="V1152" s="215">
        <f>SUM('2.CAD NCCF'!V1152,'3.USD NCCF'!V1152,'4.EUR NCCF'!V1152,'5.GBP NCCF'!V1152,'6.Other(Incld) NCCF'!V1152)</f>
        <v>0</v>
      </c>
      <c r="W1152" s="46">
        <f>SUM('2.CAD NCCF'!W1152,'3.USD NCCF'!W1152,'4.EUR NCCF'!W1152,'5.GBP NCCF'!W1152,'6.Other(Incld) NCCF'!W1152)</f>
        <v>0</v>
      </c>
      <c r="Y1152"/>
    </row>
    <row r="1153" spans="1:25" outlineLevel="1" x14ac:dyDescent="0.2">
      <c r="A1153" s="318"/>
      <c r="B1153" s="25"/>
      <c r="C1153" s="24"/>
      <c r="D1153" s="24"/>
      <c r="E1153" s="23"/>
      <c r="F1153" s="176" t="s">
        <v>399</v>
      </c>
      <c r="G1153" s="188">
        <f>SUM('2.CAD NCCF'!G1153,'3.USD NCCF'!G1153,'4.EUR NCCF'!G1153,'5.GBP NCCF'!G1153,'6.Other(Incld) NCCF'!G1153)</f>
        <v>0</v>
      </c>
      <c r="H1153" s="178">
        <f>SUM('2.CAD NCCF'!H1153,'3.USD NCCF'!H1153,'4.EUR NCCF'!H1153,'5.GBP NCCF'!H1153,'6.Other(Incld) NCCF'!H1153)</f>
        <v>0</v>
      </c>
      <c r="I1153" s="182">
        <f>SUM('2.CAD NCCF'!I1153,'3.USD NCCF'!I1153,'4.EUR NCCF'!I1153,'5.GBP NCCF'!I1153,'6.Other(Incld) NCCF'!I1153)</f>
        <v>0</v>
      </c>
      <c r="J1153" s="182">
        <f>SUM('2.CAD NCCF'!J1153,'3.USD NCCF'!J1153,'4.EUR NCCF'!J1153,'5.GBP NCCF'!J1153,'6.Other(Incld) NCCF'!J1153)</f>
        <v>0</v>
      </c>
      <c r="K1153" s="183">
        <f>SUM('2.CAD NCCF'!K1153,'3.USD NCCF'!K1153,'4.EUR NCCF'!K1153,'5.GBP NCCF'!K1153,'6.Other(Incld) NCCF'!K1153)</f>
        <v>0</v>
      </c>
      <c r="L1153" s="178">
        <f>SUM('2.CAD NCCF'!L1153,'3.USD NCCF'!L1153,'4.EUR NCCF'!L1153,'5.GBP NCCF'!L1153,'6.Other(Incld) NCCF'!L1153)</f>
        <v>0</v>
      </c>
      <c r="M1153" s="182">
        <f>SUM('2.CAD NCCF'!M1153,'3.USD NCCF'!M1153,'4.EUR NCCF'!M1153,'5.GBP NCCF'!M1153,'6.Other(Incld) NCCF'!M1153)</f>
        <v>0</v>
      </c>
      <c r="N1153" s="182">
        <f>SUM('2.CAD NCCF'!N1153,'3.USD NCCF'!N1153,'4.EUR NCCF'!N1153,'5.GBP NCCF'!N1153,'6.Other(Incld) NCCF'!N1153)</f>
        <v>0</v>
      </c>
      <c r="O1153" s="184">
        <f>SUM('2.CAD NCCF'!O1153,'3.USD NCCF'!O1153,'4.EUR NCCF'!O1153,'5.GBP NCCF'!O1153,'6.Other(Incld) NCCF'!O1153)</f>
        <v>0</v>
      </c>
      <c r="P1153" s="184">
        <f>SUM('2.CAD NCCF'!P1153,'3.USD NCCF'!P1153,'4.EUR NCCF'!P1153,'5.GBP NCCF'!P1153,'6.Other(Incld) NCCF'!P1153)</f>
        <v>0</v>
      </c>
      <c r="Q1153" s="184">
        <f>SUM('2.CAD NCCF'!Q1153,'3.USD NCCF'!Q1153,'4.EUR NCCF'!Q1153,'5.GBP NCCF'!Q1153,'6.Other(Incld) NCCF'!Q1153)</f>
        <v>0</v>
      </c>
      <c r="R1153" s="184">
        <f>SUM('2.CAD NCCF'!R1153,'3.USD NCCF'!R1153,'4.EUR NCCF'!R1153,'5.GBP NCCF'!R1153,'6.Other(Incld) NCCF'!R1153)</f>
        <v>0</v>
      </c>
      <c r="S1153" s="184">
        <f>SUM('2.CAD NCCF'!S1153,'3.USD NCCF'!S1153,'4.EUR NCCF'!S1153,'5.GBP NCCF'!S1153,'6.Other(Incld) NCCF'!S1153)</f>
        <v>0</v>
      </c>
      <c r="T1153" s="184">
        <f>SUM('2.CAD NCCF'!T1153,'3.USD NCCF'!T1153,'4.EUR NCCF'!T1153,'5.GBP NCCF'!T1153,'6.Other(Incld) NCCF'!T1153)</f>
        <v>0</v>
      </c>
      <c r="U1153" s="184">
        <f>SUM('2.CAD NCCF'!U1153,'3.USD NCCF'!U1153,'4.EUR NCCF'!U1153,'5.GBP NCCF'!U1153,'6.Other(Incld) NCCF'!U1153)</f>
        <v>0</v>
      </c>
      <c r="V1153" s="215">
        <f>SUM('2.CAD NCCF'!V1153,'3.USD NCCF'!V1153,'4.EUR NCCF'!V1153,'5.GBP NCCF'!V1153,'6.Other(Incld) NCCF'!V1153)</f>
        <v>0</v>
      </c>
      <c r="W1153" s="186">
        <f>SUM('2.CAD NCCF'!W1153,'3.USD NCCF'!W1153,'4.EUR NCCF'!W1153,'5.GBP NCCF'!W1153,'6.Other(Incld) NCCF'!W1153)</f>
        <v>0</v>
      </c>
      <c r="Y1153"/>
    </row>
    <row r="1154" spans="1:25" outlineLevel="1" x14ac:dyDescent="0.2">
      <c r="A1154" s="318"/>
      <c r="B1154" s="25"/>
      <c r="C1154" s="24"/>
      <c r="D1154" s="24"/>
      <c r="E1154" s="23"/>
      <c r="F1154" s="176" t="s">
        <v>400</v>
      </c>
      <c r="G1154" s="188">
        <f>SUM('2.CAD NCCF'!G1154,'3.USD NCCF'!G1154,'4.EUR NCCF'!G1154,'5.GBP NCCF'!G1154,'6.Other(Incld) NCCF'!G1154)</f>
        <v>0</v>
      </c>
      <c r="H1154" s="178">
        <f>SUM('2.CAD NCCF'!H1154,'3.USD NCCF'!H1154,'4.EUR NCCF'!H1154,'5.GBP NCCF'!H1154,'6.Other(Incld) NCCF'!H1154)</f>
        <v>0</v>
      </c>
      <c r="I1154" s="182">
        <f>SUM('2.CAD NCCF'!I1154,'3.USD NCCF'!I1154,'4.EUR NCCF'!I1154,'5.GBP NCCF'!I1154,'6.Other(Incld) NCCF'!I1154)</f>
        <v>0</v>
      </c>
      <c r="J1154" s="182">
        <f>SUM('2.CAD NCCF'!J1154,'3.USD NCCF'!J1154,'4.EUR NCCF'!J1154,'5.GBP NCCF'!J1154,'6.Other(Incld) NCCF'!J1154)</f>
        <v>0</v>
      </c>
      <c r="K1154" s="183">
        <f>SUM('2.CAD NCCF'!K1154,'3.USD NCCF'!K1154,'4.EUR NCCF'!K1154,'5.GBP NCCF'!K1154,'6.Other(Incld) NCCF'!K1154)</f>
        <v>0</v>
      </c>
      <c r="L1154" s="189">
        <f>SUM('2.CAD NCCF'!L1154,'3.USD NCCF'!L1154,'4.EUR NCCF'!L1154,'5.GBP NCCF'!L1154,'6.Other(Incld) NCCF'!L1154)</f>
        <v>0</v>
      </c>
      <c r="M1154" s="182">
        <f>SUM('2.CAD NCCF'!M1154,'3.USD NCCF'!M1154,'4.EUR NCCF'!M1154,'5.GBP NCCF'!M1154,'6.Other(Incld) NCCF'!M1154)</f>
        <v>0</v>
      </c>
      <c r="N1154" s="184">
        <f>SUM('2.CAD NCCF'!N1154,'3.USD NCCF'!N1154,'4.EUR NCCF'!N1154,'5.GBP NCCF'!N1154,'6.Other(Incld) NCCF'!N1154)</f>
        <v>0</v>
      </c>
      <c r="O1154" s="184">
        <f>SUM('2.CAD NCCF'!O1154,'3.USD NCCF'!O1154,'4.EUR NCCF'!O1154,'5.GBP NCCF'!O1154,'6.Other(Incld) NCCF'!O1154)</f>
        <v>0</v>
      </c>
      <c r="P1154" s="184">
        <f>SUM('2.CAD NCCF'!P1154,'3.USD NCCF'!P1154,'4.EUR NCCF'!P1154,'5.GBP NCCF'!P1154,'6.Other(Incld) NCCF'!P1154)</f>
        <v>0</v>
      </c>
      <c r="Q1154" s="184">
        <f>SUM('2.CAD NCCF'!Q1154,'3.USD NCCF'!Q1154,'4.EUR NCCF'!Q1154,'5.GBP NCCF'!Q1154,'6.Other(Incld) NCCF'!Q1154)</f>
        <v>0</v>
      </c>
      <c r="R1154" s="184">
        <f>SUM('2.CAD NCCF'!R1154,'3.USD NCCF'!R1154,'4.EUR NCCF'!R1154,'5.GBP NCCF'!R1154,'6.Other(Incld) NCCF'!R1154)</f>
        <v>0</v>
      </c>
      <c r="S1154" s="184">
        <f>SUM('2.CAD NCCF'!S1154,'3.USD NCCF'!S1154,'4.EUR NCCF'!S1154,'5.GBP NCCF'!S1154,'6.Other(Incld) NCCF'!S1154)</f>
        <v>0</v>
      </c>
      <c r="T1154" s="184">
        <f>SUM('2.CAD NCCF'!T1154,'3.USD NCCF'!T1154,'4.EUR NCCF'!T1154,'5.GBP NCCF'!T1154,'6.Other(Incld) NCCF'!T1154)</f>
        <v>0</v>
      </c>
      <c r="U1154" s="184">
        <f>SUM('2.CAD NCCF'!U1154,'3.USD NCCF'!U1154,'4.EUR NCCF'!U1154,'5.GBP NCCF'!U1154,'6.Other(Incld) NCCF'!U1154)</f>
        <v>0</v>
      </c>
      <c r="V1154" s="213">
        <f>SUM('2.CAD NCCF'!V1154,'3.USD NCCF'!V1154,'4.EUR NCCF'!V1154,'5.GBP NCCF'!V1154,'6.Other(Incld) NCCF'!V1154)</f>
        <v>0</v>
      </c>
      <c r="W1154" s="46">
        <f>SUM('2.CAD NCCF'!W1154,'3.USD NCCF'!W1154,'4.EUR NCCF'!W1154,'5.GBP NCCF'!W1154,'6.Other(Incld) NCCF'!W1154)</f>
        <v>0</v>
      </c>
      <c r="Y1154"/>
    </row>
    <row r="1155" spans="1:25" x14ac:dyDescent="0.2">
      <c r="A1155" s="318"/>
      <c r="B1155" s="71"/>
      <c r="C1155" s="64"/>
      <c r="D1155" s="65" t="s">
        <v>124</v>
      </c>
      <c r="E1155" s="24"/>
      <c r="F1155" s="24"/>
      <c r="G1155" s="69">
        <f t="shared" ref="G1155:W1155" si="256">SUBTOTAL(9,G1156:G1157)</f>
        <v>0</v>
      </c>
      <c r="H1155" s="70">
        <f t="shared" si="256"/>
        <v>0</v>
      </c>
      <c r="I1155" s="66">
        <f t="shared" si="256"/>
        <v>0</v>
      </c>
      <c r="J1155" s="66">
        <f t="shared" si="256"/>
        <v>0</v>
      </c>
      <c r="K1155" s="67">
        <f t="shared" si="256"/>
        <v>0</v>
      </c>
      <c r="L1155" s="34">
        <f t="shared" si="256"/>
        <v>0</v>
      </c>
      <c r="M1155" s="34">
        <f t="shared" si="256"/>
        <v>0</v>
      </c>
      <c r="N1155" s="34">
        <f t="shared" si="256"/>
        <v>0</v>
      </c>
      <c r="O1155" s="34">
        <f t="shared" si="256"/>
        <v>0</v>
      </c>
      <c r="P1155" s="34">
        <f t="shared" si="256"/>
        <v>0</v>
      </c>
      <c r="Q1155" s="34">
        <f t="shared" si="256"/>
        <v>0</v>
      </c>
      <c r="R1155" s="34">
        <f t="shared" si="256"/>
        <v>0</v>
      </c>
      <c r="S1155" s="34">
        <f t="shared" si="256"/>
        <v>0</v>
      </c>
      <c r="T1155" s="34">
        <f t="shared" si="256"/>
        <v>0</v>
      </c>
      <c r="U1155" s="34">
        <f t="shared" si="256"/>
        <v>0</v>
      </c>
      <c r="V1155" s="34">
        <f t="shared" si="256"/>
        <v>0</v>
      </c>
      <c r="W1155" s="49">
        <f t="shared" si="256"/>
        <v>0</v>
      </c>
      <c r="Y1155"/>
    </row>
    <row r="1156" spans="1:25" outlineLevel="1" x14ac:dyDescent="0.2">
      <c r="A1156" s="318"/>
      <c r="B1156" s="71"/>
      <c r="C1156" s="64"/>
      <c r="D1156" s="65"/>
      <c r="E1156" s="24"/>
      <c r="F1156" s="176" t="s">
        <v>253</v>
      </c>
      <c r="G1156" s="188">
        <f>SUM('2.CAD NCCF'!G1156,'3.USD NCCF'!G1156,'4.EUR NCCF'!G1156,'5.GBP NCCF'!G1156,'6.Other(Incld) NCCF'!G1156)</f>
        <v>0</v>
      </c>
      <c r="H1156" s="178">
        <f>SUM('2.CAD NCCF'!H1156,'3.USD NCCF'!H1156,'4.EUR NCCF'!H1156,'5.GBP NCCF'!H1156,'6.Other(Incld) NCCF'!H1156)</f>
        <v>0</v>
      </c>
      <c r="I1156" s="182">
        <f>SUM('2.CAD NCCF'!I1156,'3.USD NCCF'!I1156,'4.EUR NCCF'!I1156,'5.GBP NCCF'!I1156,'6.Other(Incld) NCCF'!I1156)</f>
        <v>0</v>
      </c>
      <c r="J1156" s="182">
        <f>SUM('2.CAD NCCF'!J1156,'3.USD NCCF'!J1156,'4.EUR NCCF'!J1156,'5.GBP NCCF'!J1156,'6.Other(Incld) NCCF'!J1156)</f>
        <v>0</v>
      </c>
      <c r="K1156" s="183">
        <f>SUM('2.CAD NCCF'!K1156,'3.USD NCCF'!K1156,'4.EUR NCCF'!K1156,'5.GBP NCCF'!K1156,'6.Other(Incld) NCCF'!K1156)</f>
        <v>0</v>
      </c>
      <c r="L1156" s="189">
        <f>SUM('2.CAD NCCF'!L1156,'3.USD NCCF'!L1156,'4.EUR NCCF'!L1156,'5.GBP NCCF'!L1156,'6.Other(Incld) NCCF'!L1156)</f>
        <v>0</v>
      </c>
      <c r="M1156" s="213">
        <f>SUM('2.CAD NCCF'!M1156,'3.USD NCCF'!M1156,'4.EUR NCCF'!M1156,'5.GBP NCCF'!M1156,'6.Other(Incld) NCCF'!M1156)</f>
        <v>0</v>
      </c>
      <c r="N1156" s="184">
        <f>SUM('2.CAD NCCF'!N1156,'3.USD NCCF'!N1156,'4.EUR NCCF'!N1156,'5.GBP NCCF'!N1156,'6.Other(Incld) NCCF'!N1156)</f>
        <v>0</v>
      </c>
      <c r="O1156" s="184">
        <f>SUM('2.CAD NCCF'!O1156,'3.USD NCCF'!O1156,'4.EUR NCCF'!O1156,'5.GBP NCCF'!O1156,'6.Other(Incld) NCCF'!O1156)</f>
        <v>0</v>
      </c>
      <c r="P1156" s="184">
        <f>SUM('2.CAD NCCF'!P1156,'3.USD NCCF'!P1156,'4.EUR NCCF'!P1156,'5.GBP NCCF'!P1156,'6.Other(Incld) NCCF'!P1156)</f>
        <v>0</v>
      </c>
      <c r="Q1156" s="184">
        <f>SUM('2.CAD NCCF'!Q1156,'3.USD NCCF'!Q1156,'4.EUR NCCF'!Q1156,'5.GBP NCCF'!Q1156,'6.Other(Incld) NCCF'!Q1156)</f>
        <v>0</v>
      </c>
      <c r="R1156" s="184">
        <f>SUM('2.CAD NCCF'!R1156,'3.USD NCCF'!R1156,'4.EUR NCCF'!R1156,'5.GBP NCCF'!R1156,'6.Other(Incld) NCCF'!R1156)</f>
        <v>0</v>
      </c>
      <c r="S1156" s="184">
        <f>SUM('2.CAD NCCF'!S1156,'3.USD NCCF'!S1156,'4.EUR NCCF'!S1156,'5.GBP NCCF'!S1156,'6.Other(Incld) NCCF'!S1156)</f>
        <v>0</v>
      </c>
      <c r="T1156" s="184">
        <f>SUM('2.CAD NCCF'!T1156,'3.USD NCCF'!T1156,'4.EUR NCCF'!T1156,'5.GBP NCCF'!T1156,'6.Other(Incld) NCCF'!T1156)</f>
        <v>0</v>
      </c>
      <c r="U1156" s="184">
        <f>SUM('2.CAD NCCF'!U1156,'3.USD NCCF'!U1156,'4.EUR NCCF'!U1156,'5.GBP NCCF'!U1156,'6.Other(Incld) NCCF'!U1156)</f>
        <v>0</v>
      </c>
      <c r="V1156" s="213">
        <f>SUM('2.CAD NCCF'!V1156,'3.USD NCCF'!V1156,'4.EUR NCCF'!V1156,'5.GBP NCCF'!V1156,'6.Other(Incld) NCCF'!V1156)</f>
        <v>0</v>
      </c>
      <c r="W1156" s="46">
        <f>SUM('2.CAD NCCF'!W1156,'3.USD NCCF'!W1156,'4.EUR NCCF'!W1156,'5.GBP NCCF'!W1156,'6.Other(Incld) NCCF'!W1156)</f>
        <v>0</v>
      </c>
      <c r="Y1156"/>
    </row>
    <row r="1157" spans="1:25" outlineLevel="1" x14ac:dyDescent="0.2">
      <c r="A1157" s="318"/>
      <c r="B1157" s="71"/>
      <c r="C1157" s="64"/>
      <c r="D1157" s="65"/>
      <c r="E1157" s="24"/>
      <c r="F1157" s="176" t="s">
        <v>254</v>
      </c>
      <c r="G1157" s="188">
        <f>SUM('2.CAD NCCF'!G1157,'3.USD NCCF'!G1157,'4.EUR NCCF'!G1157,'5.GBP NCCF'!G1157,'6.Other(Incld) NCCF'!G1157)</f>
        <v>0</v>
      </c>
      <c r="H1157" s="218">
        <f>SUM('2.CAD NCCF'!H1157,'3.USD NCCF'!H1157,'4.EUR NCCF'!H1157,'5.GBP NCCF'!H1157,'6.Other(Incld) NCCF'!H1157)</f>
        <v>0</v>
      </c>
      <c r="I1157" s="219">
        <f>SUM('2.CAD NCCF'!I1157,'3.USD NCCF'!I1157,'4.EUR NCCF'!I1157,'5.GBP NCCF'!I1157,'6.Other(Incld) NCCF'!I1157)</f>
        <v>0</v>
      </c>
      <c r="J1157" s="219">
        <f>SUM('2.CAD NCCF'!J1157,'3.USD NCCF'!J1157,'4.EUR NCCF'!J1157,'5.GBP NCCF'!J1157,'6.Other(Incld) NCCF'!J1157)</f>
        <v>0</v>
      </c>
      <c r="K1157" s="220">
        <f>SUM('2.CAD NCCF'!K1157,'3.USD NCCF'!K1157,'4.EUR NCCF'!K1157,'5.GBP NCCF'!K1157,'6.Other(Incld) NCCF'!K1157)</f>
        <v>0</v>
      </c>
      <c r="L1157" s="189">
        <f>SUM('2.CAD NCCF'!L1157,'3.USD NCCF'!L1157,'4.EUR NCCF'!L1157,'5.GBP NCCF'!L1157,'6.Other(Incld) NCCF'!L1157)</f>
        <v>0</v>
      </c>
      <c r="M1157" s="213">
        <f>SUM('2.CAD NCCF'!M1157,'3.USD NCCF'!M1157,'4.EUR NCCF'!M1157,'5.GBP NCCF'!M1157,'6.Other(Incld) NCCF'!M1157)</f>
        <v>0</v>
      </c>
      <c r="N1157" s="184">
        <f>SUM('2.CAD NCCF'!N1157,'3.USD NCCF'!N1157,'4.EUR NCCF'!N1157,'5.GBP NCCF'!N1157,'6.Other(Incld) NCCF'!N1157)</f>
        <v>0</v>
      </c>
      <c r="O1157" s="184">
        <f>SUM('2.CAD NCCF'!O1157,'3.USD NCCF'!O1157,'4.EUR NCCF'!O1157,'5.GBP NCCF'!O1157,'6.Other(Incld) NCCF'!O1157)</f>
        <v>0</v>
      </c>
      <c r="P1157" s="184">
        <f>SUM('2.CAD NCCF'!P1157,'3.USD NCCF'!P1157,'4.EUR NCCF'!P1157,'5.GBP NCCF'!P1157,'6.Other(Incld) NCCF'!P1157)</f>
        <v>0</v>
      </c>
      <c r="Q1157" s="184">
        <f>SUM('2.CAD NCCF'!Q1157,'3.USD NCCF'!Q1157,'4.EUR NCCF'!Q1157,'5.GBP NCCF'!Q1157,'6.Other(Incld) NCCF'!Q1157)</f>
        <v>0</v>
      </c>
      <c r="R1157" s="184">
        <f>SUM('2.CAD NCCF'!R1157,'3.USD NCCF'!R1157,'4.EUR NCCF'!R1157,'5.GBP NCCF'!R1157,'6.Other(Incld) NCCF'!R1157)</f>
        <v>0</v>
      </c>
      <c r="S1157" s="184">
        <f>SUM('2.CAD NCCF'!S1157,'3.USD NCCF'!S1157,'4.EUR NCCF'!S1157,'5.GBP NCCF'!S1157,'6.Other(Incld) NCCF'!S1157)</f>
        <v>0</v>
      </c>
      <c r="T1157" s="184">
        <f>SUM('2.CAD NCCF'!T1157,'3.USD NCCF'!T1157,'4.EUR NCCF'!T1157,'5.GBP NCCF'!T1157,'6.Other(Incld) NCCF'!T1157)</f>
        <v>0</v>
      </c>
      <c r="U1157" s="184">
        <f>SUM('2.CAD NCCF'!U1157,'3.USD NCCF'!U1157,'4.EUR NCCF'!U1157,'5.GBP NCCF'!U1157,'6.Other(Incld) NCCF'!U1157)</f>
        <v>0</v>
      </c>
      <c r="V1157" s="213">
        <f>SUM('2.CAD NCCF'!V1157,'3.USD NCCF'!V1157,'4.EUR NCCF'!V1157,'5.GBP NCCF'!V1157,'6.Other(Incld) NCCF'!V1157)</f>
        <v>0</v>
      </c>
      <c r="W1157" s="221">
        <f>SUM('2.CAD NCCF'!W1157,'3.USD NCCF'!W1157,'4.EUR NCCF'!W1157,'5.GBP NCCF'!W1157,'6.Other(Incld) NCCF'!W1157)</f>
        <v>0</v>
      </c>
      <c r="Y1157"/>
    </row>
    <row r="1158" spans="1:25" x14ac:dyDescent="0.2">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c r="Y1158"/>
    </row>
    <row r="1159" spans="1:25" x14ac:dyDescent="0.2">
      <c r="A1159" s="318"/>
      <c r="B1159" s="71"/>
      <c r="C1159" s="64"/>
      <c r="D1159" s="65"/>
      <c r="E1159" s="64" t="s">
        <v>499</v>
      </c>
      <c r="F1159" s="24"/>
      <c r="G1159" s="69">
        <f t="shared" ref="G1159:W1159" si="257">SUBTOTAL(9,G1160:G1162)</f>
        <v>0</v>
      </c>
      <c r="H1159" s="70">
        <f t="shared" si="257"/>
        <v>0</v>
      </c>
      <c r="I1159" s="66">
        <f t="shared" si="257"/>
        <v>0</v>
      </c>
      <c r="J1159" s="66">
        <f t="shared" si="257"/>
        <v>0</v>
      </c>
      <c r="K1159" s="67">
        <f t="shared" si="257"/>
        <v>0</v>
      </c>
      <c r="L1159" s="34">
        <f t="shared" si="257"/>
        <v>0</v>
      </c>
      <c r="M1159" s="34">
        <f t="shared" si="257"/>
        <v>0</v>
      </c>
      <c r="N1159" s="34">
        <f t="shared" si="257"/>
        <v>0</v>
      </c>
      <c r="O1159" s="34">
        <f t="shared" si="257"/>
        <v>0</v>
      </c>
      <c r="P1159" s="34">
        <f t="shared" si="257"/>
        <v>0</v>
      </c>
      <c r="Q1159" s="34">
        <f t="shared" si="257"/>
        <v>0</v>
      </c>
      <c r="R1159" s="34">
        <f t="shared" si="257"/>
        <v>0</v>
      </c>
      <c r="S1159" s="34">
        <f t="shared" si="257"/>
        <v>0</v>
      </c>
      <c r="T1159" s="34">
        <f t="shared" si="257"/>
        <v>0</v>
      </c>
      <c r="U1159" s="34">
        <f t="shared" si="257"/>
        <v>0</v>
      </c>
      <c r="V1159" s="34">
        <f t="shared" si="257"/>
        <v>0</v>
      </c>
      <c r="W1159" s="49">
        <f t="shared" si="257"/>
        <v>0</v>
      </c>
      <c r="Y1159"/>
    </row>
    <row r="1160" spans="1:25" outlineLevel="1" x14ac:dyDescent="0.2">
      <c r="A1160" s="318"/>
      <c r="B1160" s="71"/>
      <c r="C1160" s="64"/>
      <c r="D1160" s="64"/>
      <c r="E1160" s="64"/>
      <c r="F1160" s="176" t="s">
        <v>379</v>
      </c>
      <c r="G1160" s="188">
        <f>SUM('2.CAD NCCF'!G1160,'3.USD NCCF'!G1160,'4.EUR NCCF'!G1160,'5.GBP NCCF'!G1160,'6.Other(Incld) NCCF'!G1160)</f>
        <v>0</v>
      </c>
      <c r="H1160" s="189">
        <f>SUM('2.CAD NCCF'!H1160,'3.USD NCCF'!H1160,'4.EUR NCCF'!H1160,'5.GBP NCCF'!H1160,'6.Other(Incld) NCCF'!H1160)</f>
        <v>0</v>
      </c>
      <c r="I1160" s="184">
        <f>SUM('2.CAD NCCF'!I1160,'3.USD NCCF'!I1160,'4.EUR NCCF'!I1160,'5.GBP NCCF'!I1160,'6.Other(Incld) NCCF'!I1160)</f>
        <v>0</v>
      </c>
      <c r="J1160" s="213">
        <f>SUM('2.CAD NCCF'!J1160,'3.USD NCCF'!J1160,'4.EUR NCCF'!J1160,'5.GBP NCCF'!J1160,'6.Other(Incld) NCCF'!J1160)</f>
        <v>0</v>
      </c>
      <c r="K1160" s="213">
        <f>SUM('2.CAD NCCF'!K1160,'3.USD NCCF'!K1160,'4.EUR NCCF'!K1160,'5.GBP NCCF'!K1160,'6.Other(Incld) NCCF'!K1160)</f>
        <v>0</v>
      </c>
      <c r="L1160" s="214">
        <f>SUM('2.CAD NCCF'!L1160,'3.USD NCCF'!L1160,'4.EUR NCCF'!L1160,'5.GBP NCCF'!L1160,'6.Other(Incld) NCCF'!L1160)</f>
        <v>0</v>
      </c>
      <c r="M1160" s="184">
        <f>SUM('2.CAD NCCF'!M1160,'3.USD NCCF'!M1160,'4.EUR NCCF'!M1160,'5.GBP NCCF'!M1160,'6.Other(Incld) NCCF'!M1160)</f>
        <v>0</v>
      </c>
      <c r="N1160" s="184">
        <f>SUM('2.CAD NCCF'!N1160,'3.USD NCCF'!N1160,'4.EUR NCCF'!N1160,'5.GBP NCCF'!N1160,'6.Other(Incld) NCCF'!N1160)</f>
        <v>0</v>
      </c>
      <c r="O1160" s="184">
        <f>SUM('2.CAD NCCF'!O1160,'3.USD NCCF'!O1160,'4.EUR NCCF'!O1160,'5.GBP NCCF'!O1160,'6.Other(Incld) NCCF'!O1160)</f>
        <v>0</v>
      </c>
      <c r="P1160" s="184">
        <f>SUM('2.CAD NCCF'!P1160,'3.USD NCCF'!P1160,'4.EUR NCCF'!P1160,'5.GBP NCCF'!P1160,'6.Other(Incld) NCCF'!P1160)</f>
        <v>0</v>
      </c>
      <c r="Q1160" s="184">
        <f>SUM('2.CAD NCCF'!Q1160,'3.USD NCCF'!Q1160,'4.EUR NCCF'!Q1160,'5.GBP NCCF'!Q1160,'6.Other(Incld) NCCF'!Q1160)</f>
        <v>0</v>
      </c>
      <c r="R1160" s="184">
        <f>SUM('2.CAD NCCF'!R1160,'3.USD NCCF'!R1160,'4.EUR NCCF'!R1160,'5.GBP NCCF'!R1160,'6.Other(Incld) NCCF'!R1160)</f>
        <v>0</v>
      </c>
      <c r="S1160" s="184">
        <f>SUM('2.CAD NCCF'!S1160,'3.USD NCCF'!S1160,'4.EUR NCCF'!S1160,'5.GBP NCCF'!S1160,'6.Other(Incld) NCCF'!S1160)</f>
        <v>0</v>
      </c>
      <c r="T1160" s="184">
        <f>SUM('2.CAD NCCF'!T1160,'3.USD NCCF'!T1160,'4.EUR NCCF'!T1160,'5.GBP NCCF'!T1160,'6.Other(Incld) NCCF'!T1160)</f>
        <v>0</v>
      </c>
      <c r="U1160" s="184">
        <f>SUM('2.CAD NCCF'!U1160,'3.USD NCCF'!U1160,'4.EUR NCCF'!U1160,'5.GBP NCCF'!U1160,'6.Other(Incld) NCCF'!U1160)</f>
        <v>0</v>
      </c>
      <c r="V1160" s="213">
        <f>SUM('2.CAD NCCF'!V1160,'3.USD NCCF'!V1160,'4.EUR NCCF'!V1160,'5.GBP NCCF'!V1160,'6.Other(Incld) NCCF'!V1160)</f>
        <v>0</v>
      </c>
      <c r="W1160" s="46">
        <f>SUM('2.CAD NCCF'!W1160,'3.USD NCCF'!W1160,'4.EUR NCCF'!W1160,'5.GBP NCCF'!W1160,'6.Other(Incld) NCCF'!W1160)</f>
        <v>0</v>
      </c>
      <c r="Y1160"/>
    </row>
    <row r="1161" spans="1:25" outlineLevel="1" x14ac:dyDescent="0.2">
      <c r="A1161" s="318"/>
      <c r="B1161" s="71"/>
      <c r="C1161" s="64"/>
      <c r="D1161" s="64"/>
      <c r="E1161" s="64"/>
      <c r="F1161" s="176" t="s">
        <v>380</v>
      </c>
      <c r="G1161" s="188">
        <f>SUM('2.CAD NCCF'!G1161,'3.USD NCCF'!G1161,'4.EUR NCCF'!G1161,'5.GBP NCCF'!G1161,'6.Other(Incld) NCCF'!G1161)</f>
        <v>0</v>
      </c>
      <c r="H1161" s="189">
        <f>SUM('2.CAD NCCF'!H1161,'3.USD NCCF'!H1161,'4.EUR NCCF'!H1161,'5.GBP NCCF'!H1161,'6.Other(Incld) NCCF'!H1161)</f>
        <v>0</v>
      </c>
      <c r="I1161" s="184">
        <f>SUM('2.CAD NCCF'!I1161,'3.USD NCCF'!I1161,'4.EUR NCCF'!I1161,'5.GBP NCCF'!I1161,'6.Other(Incld) NCCF'!I1161)</f>
        <v>0</v>
      </c>
      <c r="J1161" s="213">
        <f>SUM('2.CAD NCCF'!J1161,'3.USD NCCF'!J1161,'4.EUR NCCF'!J1161,'5.GBP NCCF'!J1161,'6.Other(Incld) NCCF'!J1161)</f>
        <v>0</v>
      </c>
      <c r="K1161" s="213">
        <f>SUM('2.CAD NCCF'!K1161,'3.USD NCCF'!K1161,'4.EUR NCCF'!K1161,'5.GBP NCCF'!K1161,'6.Other(Incld) NCCF'!K1161)</f>
        <v>0</v>
      </c>
      <c r="L1161" s="214">
        <f>SUM('2.CAD NCCF'!L1161,'3.USD NCCF'!L1161,'4.EUR NCCF'!L1161,'5.GBP NCCF'!L1161,'6.Other(Incld) NCCF'!L1161)</f>
        <v>0</v>
      </c>
      <c r="M1161" s="184">
        <f>SUM('2.CAD NCCF'!M1161,'3.USD NCCF'!M1161,'4.EUR NCCF'!M1161,'5.GBP NCCF'!M1161,'6.Other(Incld) NCCF'!M1161)</f>
        <v>0</v>
      </c>
      <c r="N1161" s="184">
        <f>SUM('2.CAD NCCF'!N1161,'3.USD NCCF'!N1161,'4.EUR NCCF'!N1161,'5.GBP NCCF'!N1161,'6.Other(Incld) NCCF'!N1161)</f>
        <v>0</v>
      </c>
      <c r="O1161" s="184">
        <f>SUM('2.CAD NCCF'!O1161,'3.USD NCCF'!O1161,'4.EUR NCCF'!O1161,'5.GBP NCCF'!O1161,'6.Other(Incld) NCCF'!O1161)</f>
        <v>0</v>
      </c>
      <c r="P1161" s="184">
        <f>SUM('2.CAD NCCF'!P1161,'3.USD NCCF'!P1161,'4.EUR NCCF'!P1161,'5.GBP NCCF'!P1161,'6.Other(Incld) NCCF'!P1161)</f>
        <v>0</v>
      </c>
      <c r="Q1161" s="184">
        <f>SUM('2.CAD NCCF'!Q1161,'3.USD NCCF'!Q1161,'4.EUR NCCF'!Q1161,'5.GBP NCCF'!Q1161,'6.Other(Incld) NCCF'!Q1161)</f>
        <v>0</v>
      </c>
      <c r="R1161" s="184">
        <f>SUM('2.CAD NCCF'!R1161,'3.USD NCCF'!R1161,'4.EUR NCCF'!R1161,'5.GBP NCCF'!R1161,'6.Other(Incld) NCCF'!R1161)</f>
        <v>0</v>
      </c>
      <c r="S1161" s="184">
        <f>SUM('2.CAD NCCF'!S1161,'3.USD NCCF'!S1161,'4.EUR NCCF'!S1161,'5.GBP NCCF'!S1161,'6.Other(Incld) NCCF'!S1161)</f>
        <v>0</v>
      </c>
      <c r="T1161" s="184">
        <f>SUM('2.CAD NCCF'!T1161,'3.USD NCCF'!T1161,'4.EUR NCCF'!T1161,'5.GBP NCCF'!T1161,'6.Other(Incld) NCCF'!T1161)</f>
        <v>0</v>
      </c>
      <c r="U1161" s="184">
        <f>SUM('2.CAD NCCF'!U1161,'3.USD NCCF'!U1161,'4.EUR NCCF'!U1161,'5.GBP NCCF'!U1161,'6.Other(Incld) NCCF'!U1161)</f>
        <v>0</v>
      </c>
      <c r="V1161" s="213">
        <f>SUM('2.CAD NCCF'!V1161,'3.USD NCCF'!V1161,'4.EUR NCCF'!V1161,'5.GBP NCCF'!V1161,'6.Other(Incld) NCCF'!V1161)</f>
        <v>0</v>
      </c>
      <c r="W1161" s="46">
        <f>SUM('2.CAD NCCF'!W1161,'3.USD NCCF'!W1161,'4.EUR NCCF'!W1161,'5.GBP NCCF'!W1161,'6.Other(Incld) NCCF'!W1161)</f>
        <v>0</v>
      </c>
      <c r="Y1161"/>
    </row>
    <row r="1162" spans="1:25" outlineLevel="1" x14ac:dyDescent="0.2">
      <c r="A1162" s="318"/>
      <c r="B1162" s="71"/>
      <c r="C1162" s="64"/>
      <c r="D1162" s="64"/>
      <c r="E1162" s="64"/>
      <c r="F1162" s="176" t="s">
        <v>381</v>
      </c>
      <c r="G1162" s="188">
        <f>SUM('2.CAD NCCF'!G1162,'3.USD NCCF'!G1162,'4.EUR NCCF'!G1162,'5.GBP NCCF'!G1162,'6.Other(Incld) NCCF'!G1162)</f>
        <v>0</v>
      </c>
      <c r="H1162" s="189">
        <f>SUM('2.CAD NCCF'!H1162,'3.USD NCCF'!H1162,'4.EUR NCCF'!H1162,'5.GBP NCCF'!H1162,'6.Other(Incld) NCCF'!H1162)</f>
        <v>0</v>
      </c>
      <c r="I1162" s="184">
        <f>SUM('2.CAD NCCF'!I1162,'3.USD NCCF'!I1162,'4.EUR NCCF'!I1162,'5.GBP NCCF'!I1162,'6.Other(Incld) NCCF'!I1162)</f>
        <v>0</v>
      </c>
      <c r="J1162" s="213">
        <f>SUM('2.CAD NCCF'!J1162,'3.USD NCCF'!J1162,'4.EUR NCCF'!J1162,'5.GBP NCCF'!J1162,'6.Other(Incld) NCCF'!J1162)</f>
        <v>0</v>
      </c>
      <c r="K1162" s="213">
        <f>SUM('2.CAD NCCF'!K1162,'3.USD NCCF'!K1162,'4.EUR NCCF'!K1162,'5.GBP NCCF'!K1162,'6.Other(Incld) NCCF'!K1162)</f>
        <v>0</v>
      </c>
      <c r="L1162" s="214">
        <f>SUM('2.CAD NCCF'!L1162,'3.USD NCCF'!L1162,'4.EUR NCCF'!L1162,'5.GBP NCCF'!L1162,'6.Other(Incld) NCCF'!L1162)</f>
        <v>0</v>
      </c>
      <c r="M1162" s="184">
        <f>SUM('2.CAD NCCF'!M1162,'3.USD NCCF'!M1162,'4.EUR NCCF'!M1162,'5.GBP NCCF'!M1162,'6.Other(Incld) NCCF'!M1162)</f>
        <v>0</v>
      </c>
      <c r="N1162" s="184">
        <f>SUM('2.CAD NCCF'!N1162,'3.USD NCCF'!N1162,'4.EUR NCCF'!N1162,'5.GBP NCCF'!N1162,'6.Other(Incld) NCCF'!N1162)</f>
        <v>0</v>
      </c>
      <c r="O1162" s="184">
        <f>SUM('2.CAD NCCF'!O1162,'3.USD NCCF'!O1162,'4.EUR NCCF'!O1162,'5.GBP NCCF'!O1162,'6.Other(Incld) NCCF'!O1162)</f>
        <v>0</v>
      </c>
      <c r="P1162" s="184">
        <f>SUM('2.CAD NCCF'!P1162,'3.USD NCCF'!P1162,'4.EUR NCCF'!P1162,'5.GBP NCCF'!P1162,'6.Other(Incld) NCCF'!P1162)</f>
        <v>0</v>
      </c>
      <c r="Q1162" s="184">
        <f>SUM('2.CAD NCCF'!Q1162,'3.USD NCCF'!Q1162,'4.EUR NCCF'!Q1162,'5.GBP NCCF'!Q1162,'6.Other(Incld) NCCF'!Q1162)</f>
        <v>0</v>
      </c>
      <c r="R1162" s="184">
        <f>SUM('2.CAD NCCF'!R1162,'3.USD NCCF'!R1162,'4.EUR NCCF'!R1162,'5.GBP NCCF'!R1162,'6.Other(Incld) NCCF'!R1162)</f>
        <v>0</v>
      </c>
      <c r="S1162" s="184">
        <f>SUM('2.CAD NCCF'!S1162,'3.USD NCCF'!S1162,'4.EUR NCCF'!S1162,'5.GBP NCCF'!S1162,'6.Other(Incld) NCCF'!S1162)</f>
        <v>0</v>
      </c>
      <c r="T1162" s="184">
        <f>SUM('2.CAD NCCF'!T1162,'3.USD NCCF'!T1162,'4.EUR NCCF'!T1162,'5.GBP NCCF'!T1162,'6.Other(Incld) NCCF'!T1162)</f>
        <v>0</v>
      </c>
      <c r="U1162" s="184">
        <f>SUM('2.CAD NCCF'!U1162,'3.USD NCCF'!U1162,'4.EUR NCCF'!U1162,'5.GBP NCCF'!U1162,'6.Other(Incld) NCCF'!U1162)</f>
        <v>0</v>
      </c>
      <c r="V1162" s="213">
        <f>SUM('2.CAD NCCF'!V1162,'3.USD NCCF'!V1162,'4.EUR NCCF'!V1162,'5.GBP NCCF'!V1162,'6.Other(Incld) NCCF'!V1162)</f>
        <v>0</v>
      </c>
      <c r="W1162" s="46">
        <f>SUM('2.CAD NCCF'!W1162,'3.USD NCCF'!W1162,'4.EUR NCCF'!W1162,'5.GBP NCCF'!W1162,'6.Other(Incld) NCCF'!W1162)</f>
        <v>0</v>
      </c>
      <c r="Y1162"/>
    </row>
    <row r="1163" spans="1:25" x14ac:dyDescent="0.2">
      <c r="A1163" s="318"/>
      <c r="B1163" s="71"/>
      <c r="C1163" s="64"/>
      <c r="D1163" s="65"/>
      <c r="E1163" s="64" t="s">
        <v>497</v>
      </c>
      <c r="F1163" s="24"/>
      <c r="G1163" s="69">
        <f t="shared" ref="G1163:W1163" si="258">SUBTOTAL(9,G1164:G1167)</f>
        <v>0</v>
      </c>
      <c r="H1163" s="70">
        <f t="shared" si="258"/>
        <v>0</v>
      </c>
      <c r="I1163" s="66">
        <f t="shared" si="258"/>
        <v>0</v>
      </c>
      <c r="J1163" s="66">
        <f t="shared" si="258"/>
        <v>0</v>
      </c>
      <c r="K1163" s="67">
        <f t="shared" si="258"/>
        <v>0</v>
      </c>
      <c r="L1163" s="34">
        <f t="shared" si="258"/>
        <v>0</v>
      </c>
      <c r="M1163" s="34">
        <f t="shared" si="258"/>
        <v>0</v>
      </c>
      <c r="N1163" s="34">
        <f t="shared" si="258"/>
        <v>0</v>
      </c>
      <c r="O1163" s="34">
        <f t="shared" si="258"/>
        <v>0</v>
      </c>
      <c r="P1163" s="34">
        <f t="shared" si="258"/>
        <v>0</v>
      </c>
      <c r="Q1163" s="34">
        <f t="shared" si="258"/>
        <v>0</v>
      </c>
      <c r="R1163" s="34">
        <f t="shared" si="258"/>
        <v>0</v>
      </c>
      <c r="S1163" s="34">
        <f t="shared" si="258"/>
        <v>0</v>
      </c>
      <c r="T1163" s="34">
        <f t="shared" si="258"/>
        <v>0</v>
      </c>
      <c r="U1163" s="34">
        <f t="shared" si="258"/>
        <v>0</v>
      </c>
      <c r="V1163" s="34">
        <f t="shared" si="258"/>
        <v>0</v>
      </c>
      <c r="W1163" s="49">
        <f t="shared" si="258"/>
        <v>0</v>
      </c>
      <c r="Y1163"/>
    </row>
    <row r="1164" spans="1:25" outlineLevel="1" x14ac:dyDescent="0.2">
      <c r="A1164" s="318"/>
      <c r="B1164" s="71"/>
      <c r="C1164" s="64"/>
      <c r="D1164" s="64"/>
      <c r="E1164" s="64"/>
      <c r="F1164" s="176" t="s">
        <v>378</v>
      </c>
      <c r="G1164" s="188">
        <f>SUM('2.CAD NCCF'!G1164,'3.USD NCCF'!G1164,'4.EUR NCCF'!G1164,'5.GBP NCCF'!G1164,'6.Other(Incld) NCCF'!G1164)</f>
        <v>0</v>
      </c>
      <c r="H1164" s="189">
        <f>SUM('2.CAD NCCF'!H1164,'3.USD NCCF'!H1164,'4.EUR NCCF'!H1164,'5.GBP NCCF'!H1164,'6.Other(Incld) NCCF'!H1164)</f>
        <v>0</v>
      </c>
      <c r="I1164" s="184">
        <f>SUM('2.CAD NCCF'!I1164,'3.USD NCCF'!I1164,'4.EUR NCCF'!I1164,'5.GBP NCCF'!I1164,'6.Other(Incld) NCCF'!I1164)</f>
        <v>0</v>
      </c>
      <c r="J1164" s="213">
        <f>SUM('2.CAD NCCF'!J1164,'3.USD NCCF'!J1164,'4.EUR NCCF'!J1164,'5.GBP NCCF'!J1164,'6.Other(Incld) NCCF'!J1164)</f>
        <v>0</v>
      </c>
      <c r="K1164" s="215">
        <f>SUM('2.CAD NCCF'!K1164,'3.USD NCCF'!K1164,'4.EUR NCCF'!K1164,'5.GBP NCCF'!K1164,'6.Other(Incld) NCCF'!K1164)</f>
        <v>0</v>
      </c>
      <c r="L1164" s="42"/>
      <c r="M1164" s="42"/>
      <c r="N1164" s="42"/>
      <c r="O1164" s="42"/>
      <c r="P1164" s="42"/>
      <c r="Q1164" s="42"/>
      <c r="R1164" s="42"/>
      <c r="S1164" s="42"/>
      <c r="T1164" s="42"/>
      <c r="U1164" s="42"/>
      <c r="V1164" s="42"/>
      <c r="W1164" s="46">
        <f>SUM('2.CAD NCCF'!W1164,'3.USD NCCF'!W1164,'4.EUR NCCF'!W1164,'5.GBP NCCF'!W1164,'6.Other(Incld) NCCF'!W1164)</f>
        <v>0</v>
      </c>
      <c r="Y1164"/>
    </row>
    <row r="1165" spans="1:25" outlineLevel="1" x14ac:dyDescent="0.2">
      <c r="A1165" s="318"/>
      <c r="B1165" s="25"/>
      <c r="C1165" s="24"/>
      <c r="D1165" s="24"/>
      <c r="E1165" s="64"/>
      <c r="F1165" s="176" t="s">
        <v>377</v>
      </c>
      <c r="G1165" s="188">
        <f>SUM('2.CAD NCCF'!G1165,'3.USD NCCF'!G1165,'4.EUR NCCF'!G1165,'5.GBP NCCF'!G1165,'6.Other(Incld) NCCF'!G1165)</f>
        <v>0</v>
      </c>
      <c r="H1165" s="189">
        <f>SUM('2.CAD NCCF'!H1165,'3.USD NCCF'!H1165,'4.EUR NCCF'!H1165,'5.GBP NCCF'!H1165,'6.Other(Incld) NCCF'!H1165)</f>
        <v>0</v>
      </c>
      <c r="I1165" s="184">
        <f>SUM('2.CAD NCCF'!I1165,'3.USD NCCF'!I1165,'4.EUR NCCF'!I1165,'5.GBP NCCF'!I1165,'6.Other(Incld) NCCF'!I1165)</f>
        <v>0</v>
      </c>
      <c r="J1165" s="184">
        <f>SUM('2.CAD NCCF'!J1165,'3.USD NCCF'!J1165,'4.EUR NCCF'!J1165,'5.GBP NCCF'!J1165,'6.Other(Incld) NCCF'!J1165)</f>
        <v>0</v>
      </c>
      <c r="K1165" s="222">
        <f>SUM('2.CAD NCCF'!K1165,'3.USD NCCF'!K1165,'4.EUR NCCF'!K1165,'5.GBP NCCF'!K1165,'6.Other(Incld) NCCF'!K1165)</f>
        <v>0</v>
      </c>
      <c r="L1165" s="42"/>
      <c r="M1165" s="42"/>
      <c r="N1165" s="42"/>
      <c r="O1165" s="42"/>
      <c r="P1165" s="42"/>
      <c r="Q1165" s="42"/>
      <c r="R1165" s="42"/>
      <c r="S1165" s="42"/>
      <c r="T1165" s="42"/>
      <c r="U1165" s="42"/>
      <c r="V1165" s="42"/>
      <c r="W1165" s="46">
        <f>SUM('2.CAD NCCF'!W1165,'3.USD NCCF'!W1165,'4.EUR NCCF'!W1165,'5.GBP NCCF'!W1165,'6.Other(Incld) NCCF'!W1165)</f>
        <v>0</v>
      </c>
      <c r="Y1165"/>
    </row>
    <row r="1166" spans="1:25" outlineLevel="1" x14ac:dyDescent="0.2">
      <c r="A1166" s="318"/>
      <c r="B1166" s="25"/>
      <c r="C1166" s="24"/>
      <c r="D1166" s="24"/>
      <c r="E1166" s="64"/>
      <c r="F1166" s="176" t="s">
        <v>376</v>
      </c>
      <c r="G1166" s="188">
        <f>SUM('2.CAD NCCF'!G1166,'3.USD NCCF'!G1166,'4.EUR NCCF'!G1166,'5.GBP NCCF'!G1166,'6.Other(Incld) NCCF'!G1166)</f>
        <v>0</v>
      </c>
      <c r="H1166" s="189">
        <f>SUM('2.CAD NCCF'!H1166,'3.USD NCCF'!H1166,'4.EUR NCCF'!H1166,'5.GBP NCCF'!H1166,'6.Other(Incld) NCCF'!H1166)</f>
        <v>0</v>
      </c>
      <c r="I1166" s="184">
        <f>SUM('2.CAD NCCF'!I1166,'3.USD NCCF'!I1166,'4.EUR NCCF'!I1166,'5.GBP NCCF'!I1166,'6.Other(Incld) NCCF'!I1166)</f>
        <v>0</v>
      </c>
      <c r="J1166" s="184">
        <f>SUM('2.CAD NCCF'!J1166,'3.USD NCCF'!J1166,'4.EUR NCCF'!J1166,'5.GBP NCCF'!J1166,'6.Other(Incld) NCCF'!J1166)</f>
        <v>0</v>
      </c>
      <c r="K1166" s="215">
        <f>SUM('2.CAD NCCF'!K1166,'3.USD NCCF'!K1166,'4.EUR NCCF'!K1166,'5.GBP NCCF'!K1166,'6.Other(Incld) NCCF'!K1166)</f>
        <v>0</v>
      </c>
      <c r="L1166" s="189">
        <f>SUM('2.CAD NCCF'!L1166,'3.USD NCCF'!L1166,'4.EUR NCCF'!L1166,'5.GBP NCCF'!L1166,'6.Other(Incld) NCCF'!L1166)</f>
        <v>0</v>
      </c>
      <c r="M1166" s="184">
        <f>SUM('2.CAD NCCF'!M1166,'3.USD NCCF'!M1166,'4.EUR NCCF'!M1166,'5.GBP NCCF'!M1166,'6.Other(Incld) NCCF'!M1166)</f>
        <v>0</v>
      </c>
      <c r="N1166" s="184">
        <f>SUM('2.CAD NCCF'!N1166,'3.USD NCCF'!N1166,'4.EUR NCCF'!N1166,'5.GBP NCCF'!N1166,'6.Other(Incld) NCCF'!N1166)</f>
        <v>0</v>
      </c>
      <c r="O1166" s="184">
        <f>SUM('2.CAD NCCF'!O1166,'3.USD NCCF'!O1166,'4.EUR NCCF'!O1166,'5.GBP NCCF'!O1166,'6.Other(Incld) NCCF'!O1166)</f>
        <v>0</v>
      </c>
      <c r="P1166" s="184">
        <f>SUM('2.CAD NCCF'!P1166,'3.USD NCCF'!P1166,'4.EUR NCCF'!P1166,'5.GBP NCCF'!P1166,'6.Other(Incld) NCCF'!P1166)</f>
        <v>0</v>
      </c>
      <c r="Q1166" s="184">
        <f>SUM('2.CAD NCCF'!Q1166,'3.USD NCCF'!Q1166,'4.EUR NCCF'!Q1166,'5.GBP NCCF'!Q1166,'6.Other(Incld) NCCF'!Q1166)</f>
        <v>0</v>
      </c>
      <c r="R1166" s="184">
        <f>SUM('2.CAD NCCF'!R1166,'3.USD NCCF'!R1166,'4.EUR NCCF'!R1166,'5.GBP NCCF'!R1166,'6.Other(Incld) NCCF'!R1166)</f>
        <v>0</v>
      </c>
      <c r="S1166" s="184">
        <f>SUM('2.CAD NCCF'!S1166,'3.USD NCCF'!S1166,'4.EUR NCCF'!S1166,'5.GBP NCCF'!S1166,'6.Other(Incld) NCCF'!S1166)</f>
        <v>0</v>
      </c>
      <c r="T1166" s="184">
        <f>SUM('2.CAD NCCF'!T1166,'3.USD NCCF'!T1166,'4.EUR NCCF'!T1166,'5.GBP NCCF'!T1166,'6.Other(Incld) NCCF'!T1166)</f>
        <v>0</v>
      </c>
      <c r="U1166" s="184">
        <f>SUM('2.CAD NCCF'!U1166,'3.USD NCCF'!U1166,'4.EUR NCCF'!U1166,'5.GBP NCCF'!U1166,'6.Other(Incld) NCCF'!U1166)</f>
        <v>0</v>
      </c>
      <c r="V1166" s="213">
        <f>SUM('2.CAD NCCF'!V1166,'3.USD NCCF'!V1166,'4.EUR NCCF'!V1166,'5.GBP NCCF'!V1166,'6.Other(Incld) NCCF'!V1166)</f>
        <v>0</v>
      </c>
      <c r="W1166" s="186">
        <f>SUM('2.CAD NCCF'!W1166,'3.USD NCCF'!W1166,'4.EUR NCCF'!W1166,'5.GBP NCCF'!W1166,'6.Other(Incld) NCCF'!W1166)</f>
        <v>0</v>
      </c>
      <c r="Y1166"/>
    </row>
    <row r="1167" spans="1:25" outlineLevel="1" x14ac:dyDescent="0.2">
      <c r="A1167" s="318"/>
      <c r="B1167" s="25"/>
      <c r="C1167" s="24"/>
      <c r="D1167" s="24"/>
      <c r="E1167" s="64"/>
      <c r="F1167" s="176" t="s">
        <v>375</v>
      </c>
      <c r="G1167" s="188">
        <f>SUM('2.CAD NCCF'!G1167,'3.USD NCCF'!G1167,'4.EUR NCCF'!G1167,'5.GBP NCCF'!G1167,'6.Other(Incld) NCCF'!G1167)</f>
        <v>0</v>
      </c>
      <c r="H1167" s="189">
        <f>SUM('2.CAD NCCF'!H1167,'3.USD NCCF'!H1167,'4.EUR NCCF'!H1167,'5.GBP NCCF'!H1167,'6.Other(Incld) NCCF'!H1167)</f>
        <v>0</v>
      </c>
      <c r="I1167" s="184">
        <f>SUM('2.CAD NCCF'!I1167,'3.USD NCCF'!I1167,'4.EUR NCCF'!I1167,'5.GBP NCCF'!I1167,'6.Other(Incld) NCCF'!I1167)</f>
        <v>0</v>
      </c>
      <c r="J1167" s="184">
        <f>SUM('2.CAD NCCF'!J1167,'3.USD NCCF'!J1167,'4.EUR NCCF'!J1167,'5.GBP NCCF'!J1167,'6.Other(Incld) NCCF'!J1167)</f>
        <v>0</v>
      </c>
      <c r="K1167" s="215">
        <f>SUM('2.CAD NCCF'!K1167,'3.USD NCCF'!K1167,'4.EUR NCCF'!K1167,'5.GBP NCCF'!K1167,'6.Other(Incld) NCCF'!K1167)</f>
        <v>0</v>
      </c>
      <c r="L1167" s="189">
        <f>SUM('2.CAD NCCF'!L1167,'3.USD NCCF'!L1167,'4.EUR NCCF'!L1167,'5.GBP NCCF'!L1167,'6.Other(Incld) NCCF'!L1167)</f>
        <v>0</v>
      </c>
      <c r="M1167" s="184">
        <f>SUM('2.CAD NCCF'!M1167,'3.USD NCCF'!M1167,'4.EUR NCCF'!M1167,'5.GBP NCCF'!M1167,'6.Other(Incld) NCCF'!M1167)</f>
        <v>0</v>
      </c>
      <c r="N1167" s="184">
        <f>SUM('2.CAD NCCF'!N1167,'3.USD NCCF'!N1167,'4.EUR NCCF'!N1167,'5.GBP NCCF'!N1167,'6.Other(Incld) NCCF'!N1167)</f>
        <v>0</v>
      </c>
      <c r="O1167" s="184">
        <f>SUM('2.CAD NCCF'!O1167,'3.USD NCCF'!O1167,'4.EUR NCCF'!O1167,'5.GBP NCCF'!O1167,'6.Other(Incld) NCCF'!O1167)</f>
        <v>0</v>
      </c>
      <c r="P1167" s="184">
        <f>SUM('2.CAD NCCF'!P1167,'3.USD NCCF'!P1167,'4.EUR NCCF'!P1167,'5.GBP NCCF'!P1167,'6.Other(Incld) NCCF'!P1167)</f>
        <v>0</v>
      </c>
      <c r="Q1167" s="184">
        <f>SUM('2.CAD NCCF'!Q1167,'3.USD NCCF'!Q1167,'4.EUR NCCF'!Q1167,'5.GBP NCCF'!Q1167,'6.Other(Incld) NCCF'!Q1167)</f>
        <v>0</v>
      </c>
      <c r="R1167" s="184">
        <f>SUM('2.CAD NCCF'!R1167,'3.USD NCCF'!R1167,'4.EUR NCCF'!R1167,'5.GBP NCCF'!R1167,'6.Other(Incld) NCCF'!R1167)</f>
        <v>0</v>
      </c>
      <c r="S1167" s="184">
        <f>SUM('2.CAD NCCF'!S1167,'3.USD NCCF'!S1167,'4.EUR NCCF'!S1167,'5.GBP NCCF'!S1167,'6.Other(Incld) NCCF'!S1167)</f>
        <v>0</v>
      </c>
      <c r="T1167" s="184">
        <f>SUM('2.CAD NCCF'!T1167,'3.USD NCCF'!T1167,'4.EUR NCCF'!T1167,'5.GBP NCCF'!T1167,'6.Other(Incld) NCCF'!T1167)</f>
        <v>0</v>
      </c>
      <c r="U1167" s="184">
        <f>SUM('2.CAD NCCF'!U1167,'3.USD NCCF'!U1167,'4.EUR NCCF'!U1167,'5.GBP NCCF'!U1167,'6.Other(Incld) NCCF'!U1167)</f>
        <v>0</v>
      </c>
      <c r="V1167" s="213">
        <f>SUM('2.CAD NCCF'!V1167,'3.USD NCCF'!V1167,'4.EUR NCCF'!V1167,'5.GBP NCCF'!V1167,'6.Other(Incld) NCCF'!V1167)</f>
        <v>0</v>
      </c>
      <c r="W1167" s="186">
        <f>SUM('2.CAD NCCF'!W1167,'3.USD NCCF'!W1167,'4.EUR NCCF'!W1167,'5.GBP NCCF'!W1167,'6.Other(Incld) NCCF'!W1167)</f>
        <v>0</v>
      </c>
      <c r="Y1167"/>
    </row>
    <row r="1168" spans="1:25" x14ac:dyDescent="0.2">
      <c r="A1168" s="318"/>
      <c r="B1168" s="25"/>
      <c r="C1168" s="24"/>
      <c r="D1168" s="24"/>
      <c r="E1168" s="64" t="s">
        <v>496</v>
      </c>
      <c r="F1168" s="24"/>
      <c r="G1168" s="69">
        <f>SUBTOTAL(9,G1169)</f>
        <v>0</v>
      </c>
      <c r="H1168" s="66">
        <f t="shared" ref="H1168:W1168" si="259">SUBTOTAL(9,H1169)</f>
        <v>0</v>
      </c>
      <c r="I1168" s="66">
        <f t="shared" si="259"/>
        <v>0</v>
      </c>
      <c r="J1168" s="66">
        <f t="shared" si="259"/>
        <v>0</v>
      </c>
      <c r="K1168" s="67">
        <f t="shared" si="259"/>
        <v>0</v>
      </c>
      <c r="L1168" s="34">
        <f t="shared" si="259"/>
        <v>0</v>
      </c>
      <c r="M1168" s="34">
        <f t="shared" si="259"/>
        <v>0</v>
      </c>
      <c r="N1168" s="34">
        <f t="shared" si="259"/>
        <v>0</v>
      </c>
      <c r="O1168" s="34">
        <f t="shared" si="259"/>
        <v>0</v>
      </c>
      <c r="P1168" s="34">
        <f t="shared" si="259"/>
        <v>0</v>
      </c>
      <c r="Q1168" s="34">
        <f t="shared" si="259"/>
        <v>0</v>
      </c>
      <c r="R1168" s="34">
        <f t="shared" si="259"/>
        <v>0</v>
      </c>
      <c r="S1168" s="34">
        <f t="shared" si="259"/>
        <v>0</v>
      </c>
      <c r="T1168" s="34">
        <f t="shared" si="259"/>
        <v>0</v>
      </c>
      <c r="U1168" s="34">
        <f t="shared" si="259"/>
        <v>0</v>
      </c>
      <c r="V1168" s="34">
        <f t="shared" si="259"/>
        <v>0</v>
      </c>
      <c r="W1168" s="49">
        <f t="shared" si="259"/>
        <v>0</v>
      </c>
      <c r="Y1168"/>
    </row>
    <row r="1169" spans="1:25" ht="12.75" customHeight="1" outlineLevel="1" x14ac:dyDescent="0.2">
      <c r="A1169" s="318"/>
      <c r="B1169" s="256"/>
      <c r="C1169" s="257"/>
      <c r="D1169" s="257"/>
      <c r="E1169" s="257"/>
      <c r="F1169" s="176" t="s">
        <v>494</v>
      </c>
      <c r="G1169" s="188">
        <f>SUM('2.CAD NCCF'!G1169,'3.USD NCCF'!G1169,'4.EUR NCCF'!G1169,'5.GBP NCCF'!G1169,'6.Other(Incld) NCCF'!G1169)</f>
        <v>0</v>
      </c>
      <c r="H1169" s="214">
        <f>SUM('2.CAD NCCF'!H1169,'3.USD NCCF'!H1169,'4.EUR NCCF'!H1169,'5.GBP NCCF'!H1169,'6.Other(Incld) NCCF'!H1169)</f>
        <v>0</v>
      </c>
      <c r="I1169" s="184">
        <f>SUM('2.CAD NCCF'!I1169,'3.USD NCCF'!I1169,'4.EUR NCCF'!I1169,'5.GBP NCCF'!I1169,'6.Other(Incld) NCCF'!I1169)</f>
        <v>0</v>
      </c>
      <c r="J1169" s="184">
        <f>SUM('2.CAD NCCF'!J1169,'3.USD NCCF'!J1169,'4.EUR NCCF'!J1169,'5.GBP NCCF'!J1169,'6.Other(Incld) NCCF'!J1169)</f>
        <v>0</v>
      </c>
      <c r="K1169" s="215">
        <f>SUM('2.CAD NCCF'!K1169,'3.USD NCCF'!K1169,'4.EUR NCCF'!K1169,'5.GBP NCCF'!K1169,'6.Other(Incld) NCCF'!K1169)</f>
        <v>0</v>
      </c>
      <c r="L1169" s="214">
        <f>SUM('2.CAD NCCF'!L1169,'3.USD NCCF'!L1169,'4.EUR NCCF'!L1169,'5.GBP NCCF'!L1169,'6.Other(Incld) NCCF'!L1169)</f>
        <v>0</v>
      </c>
      <c r="M1169" s="184">
        <f>SUM('2.CAD NCCF'!M1169,'3.USD NCCF'!M1169,'4.EUR NCCF'!M1169,'5.GBP NCCF'!M1169,'6.Other(Incld) NCCF'!M1169)</f>
        <v>0</v>
      </c>
      <c r="N1169" s="184">
        <f>SUM('2.CAD NCCF'!N1169,'3.USD NCCF'!N1169,'4.EUR NCCF'!N1169,'5.GBP NCCF'!N1169,'6.Other(Incld) NCCF'!N1169)</f>
        <v>0</v>
      </c>
      <c r="O1169" s="184">
        <f>SUM('2.CAD NCCF'!O1169,'3.USD NCCF'!O1169,'4.EUR NCCF'!O1169,'5.GBP NCCF'!O1169,'6.Other(Incld) NCCF'!O1169)</f>
        <v>0</v>
      </c>
      <c r="P1169" s="184">
        <f>SUM('2.CAD NCCF'!P1169,'3.USD NCCF'!P1169,'4.EUR NCCF'!P1169,'5.GBP NCCF'!P1169,'6.Other(Incld) NCCF'!P1169)</f>
        <v>0</v>
      </c>
      <c r="Q1169" s="184">
        <f>SUM('2.CAD NCCF'!Q1169,'3.USD NCCF'!Q1169,'4.EUR NCCF'!Q1169,'5.GBP NCCF'!Q1169,'6.Other(Incld) NCCF'!Q1169)</f>
        <v>0</v>
      </c>
      <c r="R1169" s="184">
        <f>SUM('2.CAD NCCF'!R1169,'3.USD NCCF'!R1169,'4.EUR NCCF'!R1169,'5.GBP NCCF'!R1169,'6.Other(Incld) NCCF'!R1169)</f>
        <v>0</v>
      </c>
      <c r="S1169" s="184">
        <f>SUM('2.CAD NCCF'!S1169,'3.USD NCCF'!S1169,'4.EUR NCCF'!S1169,'5.GBP NCCF'!S1169,'6.Other(Incld) NCCF'!S1169)</f>
        <v>0</v>
      </c>
      <c r="T1169" s="184">
        <f>SUM('2.CAD NCCF'!T1169,'3.USD NCCF'!T1169,'4.EUR NCCF'!T1169,'5.GBP NCCF'!T1169,'6.Other(Incld) NCCF'!T1169)</f>
        <v>0</v>
      </c>
      <c r="U1169" s="184">
        <f>SUM('2.CAD NCCF'!U1169,'3.USD NCCF'!U1169,'4.EUR NCCF'!U1169,'5.GBP NCCF'!U1169,'6.Other(Incld) NCCF'!U1169)</f>
        <v>0</v>
      </c>
      <c r="V1169" s="215">
        <f>SUM('2.CAD NCCF'!V1169,'3.USD NCCF'!V1169,'4.EUR NCCF'!V1169,'5.GBP NCCF'!V1169,'6.Other(Incld) NCCF'!V1169)</f>
        <v>0</v>
      </c>
      <c r="W1169" s="46">
        <f>SUM('2.CAD NCCF'!W1169,'3.USD NCCF'!W1169,'4.EUR NCCF'!W1169,'5.GBP NCCF'!W1169,'6.Other(Incld) NCCF'!W1169)</f>
        <v>0</v>
      </c>
      <c r="Y1169"/>
    </row>
    <row r="1170" spans="1:25" outlineLevel="1" x14ac:dyDescent="0.2">
      <c r="A1170" s="318"/>
      <c r="B1170" s="25"/>
      <c r="C1170" s="24"/>
      <c r="D1170" s="24"/>
      <c r="E1170" s="64" t="s">
        <v>490</v>
      </c>
      <c r="F1170" s="24"/>
      <c r="G1170" s="75">
        <f t="shared" ref="G1170:W1170" si="260">SUBTOTAL(9,G1171:G1173)</f>
        <v>0</v>
      </c>
      <c r="H1170" s="42">
        <f t="shared" si="260"/>
        <v>0</v>
      </c>
      <c r="I1170" s="42">
        <f t="shared" si="260"/>
        <v>0</v>
      </c>
      <c r="J1170" s="42">
        <f t="shared" si="260"/>
        <v>0</v>
      </c>
      <c r="K1170" s="44">
        <f t="shared" si="260"/>
        <v>0</v>
      </c>
      <c r="L1170" s="42">
        <f t="shared" si="260"/>
        <v>0</v>
      </c>
      <c r="M1170" s="42">
        <f t="shared" si="260"/>
        <v>0</v>
      </c>
      <c r="N1170" s="42">
        <f t="shared" si="260"/>
        <v>0</v>
      </c>
      <c r="O1170" s="42">
        <f t="shared" si="260"/>
        <v>0</v>
      </c>
      <c r="P1170" s="42">
        <f t="shared" si="260"/>
        <v>0</v>
      </c>
      <c r="Q1170" s="42">
        <f t="shared" si="260"/>
        <v>0</v>
      </c>
      <c r="R1170" s="42">
        <f t="shared" si="260"/>
        <v>0</v>
      </c>
      <c r="S1170" s="42">
        <f t="shared" si="260"/>
        <v>0</v>
      </c>
      <c r="T1170" s="42">
        <f t="shared" si="260"/>
        <v>0</v>
      </c>
      <c r="U1170" s="42">
        <f t="shared" si="260"/>
        <v>0</v>
      </c>
      <c r="V1170" s="42">
        <f t="shared" si="260"/>
        <v>0</v>
      </c>
      <c r="W1170" s="49">
        <f t="shared" si="260"/>
        <v>0</v>
      </c>
      <c r="Y1170"/>
    </row>
    <row r="1171" spans="1:25" outlineLevel="1" x14ac:dyDescent="0.2">
      <c r="A1171" s="318"/>
      <c r="B1171" s="25"/>
      <c r="C1171" s="24"/>
      <c r="D1171" s="24"/>
      <c r="E1171" s="64"/>
      <c r="F1171" s="433" t="s">
        <v>491</v>
      </c>
      <c r="G1171" s="188">
        <f>SUM('2.CAD NCCF'!G1171,'3.USD NCCF'!G1171,'4.EUR NCCF'!G1171,'5.GBP NCCF'!G1171,'6.Other(Incld) NCCF'!G1171)</f>
        <v>0</v>
      </c>
      <c r="H1171" s="189">
        <f>SUM('2.CAD NCCF'!H1171,'3.USD NCCF'!H1171,'4.EUR NCCF'!H1171,'5.GBP NCCF'!H1171,'6.Other(Incld) NCCF'!H1171)</f>
        <v>0</v>
      </c>
      <c r="I1171" s="184">
        <f>SUM('2.CAD NCCF'!I1171,'3.USD NCCF'!I1171,'4.EUR NCCF'!I1171,'5.GBP NCCF'!I1171,'6.Other(Incld) NCCF'!I1171)</f>
        <v>0</v>
      </c>
      <c r="J1171" s="184">
        <f>SUM('2.CAD NCCF'!J1171,'3.USD NCCF'!J1171,'4.EUR NCCF'!J1171,'5.GBP NCCF'!J1171,'6.Other(Incld) NCCF'!J1171)</f>
        <v>0</v>
      </c>
      <c r="K1171" s="215">
        <f>SUM('2.CAD NCCF'!K1171,'3.USD NCCF'!K1171,'4.EUR NCCF'!K1171,'5.GBP NCCF'!K1171,'6.Other(Incld) NCCF'!K1171)</f>
        <v>0</v>
      </c>
      <c r="L1171" s="189">
        <f>SUM('2.CAD NCCF'!L1171,'3.USD NCCF'!L1171,'4.EUR NCCF'!L1171,'5.GBP NCCF'!L1171,'6.Other(Incld) NCCF'!L1171)</f>
        <v>0</v>
      </c>
      <c r="M1171" s="184">
        <f>SUM('2.CAD NCCF'!M1171,'3.USD NCCF'!M1171,'4.EUR NCCF'!M1171,'5.GBP NCCF'!M1171,'6.Other(Incld) NCCF'!M1171)</f>
        <v>0</v>
      </c>
      <c r="N1171" s="184">
        <f>SUM('2.CAD NCCF'!N1171,'3.USD NCCF'!N1171,'4.EUR NCCF'!N1171,'5.GBP NCCF'!N1171,'6.Other(Incld) NCCF'!N1171)</f>
        <v>0</v>
      </c>
      <c r="O1171" s="184">
        <f>SUM('2.CAD NCCF'!O1171,'3.USD NCCF'!O1171,'4.EUR NCCF'!O1171,'5.GBP NCCF'!O1171,'6.Other(Incld) NCCF'!O1171)</f>
        <v>0</v>
      </c>
      <c r="P1171" s="184">
        <f>SUM('2.CAD NCCF'!P1171,'3.USD NCCF'!P1171,'4.EUR NCCF'!P1171,'5.GBP NCCF'!P1171,'6.Other(Incld) NCCF'!P1171)</f>
        <v>0</v>
      </c>
      <c r="Q1171" s="184">
        <f>SUM('2.CAD NCCF'!Q1171,'3.USD NCCF'!Q1171,'4.EUR NCCF'!Q1171,'5.GBP NCCF'!Q1171,'6.Other(Incld) NCCF'!Q1171)</f>
        <v>0</v>
      </c>
      <c r="R1171" s="184">
        <f>SUM('2.CAD NCCF'!R1171,'3.USD NCCF'!R1171,'4.EUR NCCF'!R1171,'5.GBP NCCF'!R1171,'6.Other(Incld) NCCF'!R1171)</f>
        <v>0</v>
      </c>
      <c r="S1171" s="184">
        <f>SUM('2.CAD NCCF'!S1171,'3.USD NCCF'!S1171,'4.EUR NCCF'!S1171,'5.GBP NCCF'!S1171,'6.Other(Incld) NCCF'!S1171)</f>
        <v>0</v>
      </c>
      <c r="T1171" s="184">
        <f>SUM('2.CAD NCCF'!T1171,'3.USD NCCF'!T1171,'4.EUR NCCF'!T1171,'5.GBP NCCF'!T1171,'6.Other(Incld) NCCF'!T1171)</f>
        <v>0</v>
      </c>
      <c r="U1171" s="184">
        <f>SUM('2.CAD NCCF'!U1171,'3.USD NCCF'!U1171,'4.EUR NCCF'!U1171,'5.GBP NCCF'!U1171,'6.Other(Incld) NCCF'!U1171)</f>
        <v>0</v>
      </c>
      <c r="V1171" s="213">
        <f>SUM('2.CAD NCCF'!V1171,'3.USD NCCF'!V1171,'4.EUR NCCF'!V1171,'5.GBP NCCF'!V1171,'6.Other(Incld) NCCF'!V1171)</f>
        <v>0</v>
      </c>
      <c r="W1171" s="46">
        <f>SUM('2.CAD NCCF'!W1171,'3.USD NCCF'!W1171,'4.EUR NCCF'!W1171,'5.GBP NCCF'!W1171,'6.Other(Incld) NCCF'!W1171)</f>
        <v>0</v>
      </c>
      <c r="Y1171"/>
    </row>
    <row r="1172" spans="1:25" outlineLevel="1" x14ac:dyDescent="0.2">
      <c r="A1172" s="318"/>
      <c r="B1172" s="25"/>
      <c r="C1172" s="24"/>
      <c r="D1172" s="24"/>
      <c r="E1172" s="64"/>
      <c r="F1172" s="433" t="s">
        <v>492</v>
      </c>
      <c r="G1172" s="188">
        <f>SUM('2.CAD NCCF'!G1172,'3.USD NCCF'!G1172,'4.EUR NCCF'!G1172,'5.GBP NCCF'!G1172,'6.Other(Incld) NCCF'!G1172)</f>
        <v>0</v>
      </c>
      <c r="H1172" s="189">
        <f>SUM('2.CAD NCCF'!H1172,'3.USD NCCF'!H1172,'4.EUR NCCF'!H1172,'5.GBP NCCF'!H1172,'6.Other(Incld) NCCF'!H1172)</f>
        <v>0</v>
      </c>
      <c r="I1172" s="184">
        <f>SUM('2.CAD NCCF'!I1172,'3.USD NCCF'!I1172,'4.EUR NCCF'!I1172,'5.GBP NCCF'!I1172,'6.Other(Incld) NCCF'!I1172)</f>
        <v>0</v>
      </c>
      <c r="J1172" s="184">
        <f>SUM('2.CAD NCCF'!J1172,'3.USD NCCF'!J1172,'4.EUR NCCF'!J1172,'5.GBP NCCF'!J1172,'6.Other(Incld) NCCF'!J1172)</f>
        <v>0</v>
      </c>
      <c r="K1172" s="215">
        <f>SUM('2.CAD NCCF'!K1172,'3.USD NCCF'!K1172,'4.EUR NCCF'!K1172,'5.GBP NCCF'!K1172,'6.Other(Incld) NCCF'!K1172)</f>
        <v>0</v>
      </c>
      <c r="L1172" s="189">
        <f>SUM('2.CAD NCCF'!L1172,'3.USD NCCF'!L1172,'4.EUR NCCF'!L1172,'5.GBP NCCF'!L1172,'6.Other(Incld) NCCF'!L1172)</f>
        <v>0</v>
      </c>
      <c r="M1172" s="184">
        <f>SUM('2.CAD NCCF'!M1172,'3.USD NCCF'!M1172,'4.EUR NCCF'!M1172,'5.GBP NCCF'!M1172,'6.Other(Incld) NCCF'!M1172)</f>
        <v>0</v>
      </c>
      <c r="N1172" s="184">
        <f>SUM('2.CAD NCCF'!N1172,'3.USD NCCF'!N1172,'4.EUR NCCF'!N1172,'5.GBP NCCF'!N1172,'6.Other(Incld) NCCF'!N1172)</f>
        <v>0</v>
      </c>
      <c r="O1172" s="184">
        <f>SUM('2.CAD NCCF'!O1172,'3.USD NCCF'!O1172,'4.EUR NCCF'!O1172,'5.GBP NCCF'!O1172,'6.Other(Incld) NCCF'!O1172)</f>
        <v>0</v>
      </c>
      <c r="P1172" s="184">
        <f>SUM('2.CAD NCCF'!P1172,'3.USD NCCF'!P1172,'4.EUR NCCF'!P1172,'5.GBP NCCF'!P1172,'6.Other(Incld) NCCF'!P1172)</f>
        <v>0</v>
      </c>
      <c r="Q1172" s="184">
        <f>SUM('2.CAD NCCF'!Q1172,'3.USD NCCF'!Q1172,'4.EUR NCCF'!Q1172,'5.GBP NCCF'!Q1172,'6.Other(Incld) NCCF'!Q1172)</f>
        <v>0</v>
      </c>
      <c r="R1172" s="184">
        <f>SUM('2.CAD NCCF'!R1172,'3.USD NCCF'!R1172,'4.EUR NCCF'!R1172,'5.GBP NCCF'!R1172,'6.Other(Incld) NCCF'!R1172)</f>
        <v>0</v>
      </c>
      <c r="S1172" s="184">
        <f>SUM('2.CAD NCCF'!S1172,'3.USD NCCF'!S1172,'4.EUR NCCF'!S1172,'5.GBP NCCF'!S1172,'6.Other(Incld) NCCF'!S1172)</f>
        <v>0</v>
      </c>
      <c r="T1172" s="184">
        <f>SUM('2.CAD NCCF'!T1172,'3.USD NCCF'!T1172,'4.EUR NCCF'!T1172,'5.GBP NCCF'!T1172,'6.Other(Incld) NCCF'!T1172)</f>
        <v>0</v>
      </c>
      <c r="U1172" s="184">
        <f>SUM('2.CAD NCCF'!U1172,'3.USD NCCF'!U1172,'4.EUR NCCF'!U1172,'5.GBP NCCF'!U1172,'6.Other(Incld) NCCF'!U1172)</f>
        <v>0</v>
      </c>
      <c r="V1172" s="213">
        <f>SUM('2.CAD NCCF'!V1172,'3.USD NCCF'!V1172,'4.EUR NCCF'!V1172,'5.GBP NCCF'!V1172,'6.Other(Incld) NCCF'!V1172)</f>
        <v>0</v>
      </c>
      <c r="W1172" s="46">
        <f>SUM('2.CAD NCCF'!W1172,'3.USD NCCF'!W1172,'4.EUR NCCF'!W1172,'5.GBP NCCF'!W1172,'6.Other(Incld) NCCF'!W1172)</f>
        <v>0</v>
      </c>
      <c r="Y1172"/>
    </row>
    <row r="1173" spans="1:25" outlineLevel="1" x14ac:dyDescent="0.2">
      <c r="A1173" s="318"/>
      <c r="B1173" s="25"/>
      <c r="C1173" s="24"/>
      <c r="D1173" s="24"/>
      <c r="E1173" s="64"/>
      <c r="F1173" s="433" t="s">
        <v>493</v>
      </c>
      <c r="G1173" s="188">
        <f>SUM('2.CAD NCCF'!G1173,'3.USD NCCF'!G1173,'4.EUR NCCF'!G1173,'5.GBP NCCF'!G1173,'6.Other(Incld) NCCF'!G1173)</f>
        <v>0</v>
      </c>
      <c r="H1173" s="178">
        <f>SUM('2.CAD NCCF'!H1173,'3.USD NCCF'!H1173,'4.EUR NCCF'!H1173,'5.GBP NCCF'!H1173,'6.Other(Incld) NCCF'!H1173)</f>
        <v>0</v>
      </c>
      <c r="I1173" s="182">
        <f>SUM('2.CAD NCCF'!I1173,'3.USD NCCF'!I1173,'4.EUR NCCF'!I1173,'5.GBP NCCF'!I1173,'6.Other(Incld) NCCF'!I1173)</f>
        <v>0</v>
      </c>
      <c r="J1173" s="182">
        <f>SUM('2.CAD NCCF'!J1173,'3.USD NCCF'!J1173,'4.EUR NCCF'!J1173,'5.GBP NCCF'!J1173,'6.Other(Incld) NCCF'!J1173)</f>
        <v>0</v>
      </c>
      <c r="K1173" s="183">
        <f>SUM('2.CAD NCCF'!K1173,'3.USD NCCF'!K1173,'4.EUR NCCF'!K1173,'5.GBP NCCF'!K1173,'6.Other(Incld) NCCF'!K1173)</f>
        <v>0</v>
      </c>
      <c r="L1173" s="189">
        <f>SUM('2.CAD NCCF'!L1173,'3.USD NCCF'!L1173,'4.EUR NCCF'!L1173,'5.GBP NCCF'!L1173,'6.Other(Incld) NCCF'!L1173)</f>
        <v>0</v>
      </c>
      <c r="M1173" s="213">
        <f>SUM('2.CAD NCCF'!M1173,'3.USD NCCF'!M1173,'4.EUR NCCF'!M1173,'5.GBP NCCF'!M1173,'6.Other(Incld) NCCF'!M1173)</f>
        <v>0</v>
      </c>
      <c r="N1173" s="184">
        <f>SUM('2.CAD NCCF'!N1173,'3.USD NCCF'!N1173,'4.EUR NCCF'!N1173,'5.GBP NCCF'!N1173,'6.Other(Incld) NCCF'!N1173)</f>
        <v>0</v>
      </c>
      <c r="O1173" s="184">
        <f>SUM('2.CAD NCCF'!O1173,'3.USD NCCF'!O1173,'4.EUR NCCF'!O1173,'5.GBP NCCF'!O1173,'6.Other(Incld) NCCF'!O1173)</f>
        <v>0</v>
      </c>
      <c r="P1173" s="184">
        <f>SUM('2.CAD NCCF'!P1173,'3.USD NCCF'!P1173,'4.EUR NCCF'!P1173,'5.GBP NCCF'!P1173,'6.Other(Incld) NCCF'!P1173)</f>
        <v>0</v>
      </c>
      <c r="Q1173" s="184">
        <f>SUM('2.CAD NCCF'!Q1173,'3.USD NCCF'!Q1173,'4.EUR NCCF'!Q1173,'5.GBP NCCF'!Q1173,'6.Other(Incld) NCCF'!Q1173)</f>
        <v>0</v>
      </c>
      <c r="R1173" s="184">
        <f>SUM('2.CAD NCCF'!R1173,'3.USD NCCF'!R1173,'4.EUR NCCF'!R1173,'5.GBP NCCF'!R1173,'6.Other(Incld) NCCF'!R1173)</f>
        <v>0</v>
      </c>
      <c r="S1173" s="184">
        <f>SUM('2.CAD NCCF'!S1173,'3.USD NCCF'!S1173,'4.EUR NCCF'!S1173,'5.GBP NCCF'!S1173,'6.Other(Incld) NCCF'!S1173)</f>
        <v>0</v>
      </c>
      <c r="T1173" s="184">
        <f>SUM('2.CAD NCCF'!T1173,'3.USD NCCF'!T1173,'4.EUR NCCF'!T1173,'5.GBP NCCF'!T1173,'6.Other(Incld) NCCF'!T1173)</f>
        <v>0</v>
      </c>
      <c r="U1173" s="184">
        <f>SUM('2.CAD NCCF'!U1173,'3.USD NCCF'!U1173,'4.EUR NCCF'!U1173,'5.GBP NCCF'!U1173,'6.Other(Incld) NCCF'!U1173)</f>
        <v>0</v>
      </c>
      <c r="V1173" s="213">
        <f>SUM('2.CAD NCCF'!V1173,'3.USD NCCF'!V1173,'4.EUR NCCF'!V1173,'5.GBP NCCF'!V1173,'6.Other(Incld) NCCF'!V1173)</f>
        <v>0</v>
      </c>
      <c r="W1173" s="46">
        <f>SUM('2.CAD NCCF'!W1173,'3.USD NCCF'!W1173,'4.EUR NCCF'!W1173,'5.GBP NCCF'!W1173,'6.Other(Incld) NCCF'!W1173)</f>
        <v>0</v>
      </c>
      <c r="Y1173"/>
    </row>
    <row r="1174" spans="1:25" x14ac:dyDescent="0.2">
      <c r="A1174" s="318"/>
      <c r="B1174" s="25"/>
      <c r="C1174" s="24"/>
      <c r="D1174" s="24"/>
      <c r="E1174" s="64" t="s">
        <v>495</v>
      </c>
      <c r="F1174" s="24"/>
      <c r="G1174" s="69">
        <f t="shared" ref="G1174:W1174" si="261">SUBTOTAL(9,G1175:G1177)</f>
        <v>0</v>
      </c>
      <c r="H1174" s="66">
        <f t="shared" si="261"/>
        <v>0</v>
      </c>
      <c r="I1174" s="66">
        <f t="shared" si="261"/>
        <v>0</v>
      </c>
      <c r="J1174" s="66">
        <f t="shared" si="261"/>
        <v>0</v>
      </c>
      <c r="K1174" s="67">
        <f t="shared" si="261"/>
        <v>0</v>
      </c>
      <c r="L1174" s="34">
        <f t="shared" si="261"/>
        <v>0</v>
      </c>
      <c r="M1174" s="34">
        <f t="shared" si="261"/>
        <v>0</v>
      </c>
      <c r="N1174" s="34">
        <f t="shared" si="261"/>
        <v>0</v>
      </c>
      <c r="O1174" s="34">
        <f t="shared" si="261"/>
        <v>0</v>
      </c>
      <c r="P1174" s="34">
        <f t="shared" si="261"/>
        <v>0</v>
      </c>
      <c r="Q1174" s="34">
        <f t="shared" si="261"/>
        <v>0</v>
      </c>
      <c r="R1174" s="34">
        <f t="shared" si="261"/>
        <v>0</v>
      </c>
      <c r="S1174" s="34">
        <f t="shared" si="261"/>
        <v>0</v>
      </c>
      <c r="T1174" s="34">
        <f t="shared" si="261"/>
        <v>0</v>
      </c>
      <c r="U1174" s="34">
        <f t="shared" si="261"/>
        <v>0</v>
      </c>
      <c r="V1174" s="34">
        <f t="shared" si="261"/>
        <v>0</v>
      </c>
      <c r="W1174" s="49">
        <f t="shared" si="261"/>
        <v>0</v>
      </c>
      <c r="Y1174"/>
    </row>
    <row r="1175" spans="1:25" outlineLevel="1" x14ac:dyDescent="0.2">
      <c r="A1175" s="318"/>
      <c r="B1175" s="25"/>
      <c r="C1175" s="24"/>
      <c r="D1175" s="24"/>
      <c r="E1175" s="64"/>
      <c r="F1175" s="187" t="s">
        <v>488</v>
      </c>
      <c r="G1175" s="188">
        <f>SUM('2.CAD NCCF'!G1175,'3.USD NCCF'!G1175,'4.EUR NCCF'!G1175,'5.GBP NCCF'!G1175,'6.Other(Incld) NCCF'!G1175)</f>
        <v>0</v>
      </c>
      <c r="H1175" s="189">
        <f>SUM('2.CAD NCCF'!H1175,'3.USD NCCF'!H1175,'4.EUR NCCF'!H1175,'5.GBP NCCF'!H1175,'6.Other(Incld) NCCF'!H1175)</f>
        <v>0</v>
      </c>
      <c r="I1175" s="184">
        <f>SUM('2.CAD NCCF'!I1175,'3.USD NCCF'!I1175,'4.EUR NCCF'!I1175,'5.GBP NCCF'!I1175,'6.Other(Incld) NCCF'!I1175)</f>
        <v>0</v>
      </c>
      <c r="J1175" s="184">
        <f>SUM('2.CAD NCCF'!J1175,'3.USD NCCF'!J1175,'4.EUR NCCF'!J1175,'5.GBP NCCF'!J1175,'6.Other(Incld) NCCF'!J1175)</f>
        <v>0</v>
      </c>
      <c r="K1175" s="215">
        <f>SUM('2.CAD NCCF'!K1175,'3.USD NCCF'!K1175,'4.EUR NCCF'!K1175,'5.GBP NCCF'!K1175,'6.Other(Incld) NCCF'!K1175)</f>
        <v>0</v>
      </c>
      <c r="L1175" s="189">
        <f>SUM('2.CAD NCCF'!L1175,'3.USD NCCF'!L1175,'4.EUR NCCF'!L1175,'5.GBP NCCF'!L1175,'6.Other(Incld) NCCF'!L1175)</f>
        <v>0</v>
      </c>
      <c r="M1175" s="184">
        <f>SUM('2.CAD NCCF'!M1175,'3.USD NCCF'!M1175,'4.EUR NCCF'!M1175,'5.GBP NCCF'!M1175,'6.Other(Incld) NCCF'!M1175)</f>
        <v>0</v>
      </c>
      <c r="N1175" s="184">
        <f>SUM('2.CAD NCCF'!N1175,'3.USD NCCF'!N1175,'4.EUR NCCF'!N1175,'5.GBP NCCF'!N1175,'6.Other(Incld) NCCF'!N1175)</f>
        <v>0</v>
      </c>
      <c r="O1175" s="184">
        <f>SUM('2.CAD NCCF'!O1175,'3.USD NCCF'!O1175,'4.EUR NCCF'!O1175,'5.GBP NCCF'!O1175,'6.Other(Incld) NCCF'!O1175)</f>
        <v>0</v>
      </c>
      <c r="P1175" s="184">
        <f>SUM('2.CAD NCCF'!P1175,'3.USD NCCF'!P1175,'4.EUR NCCF'!P1175,'5.GBP NCCF'!P1175,'6.Other(Incld) NCCF'!P1175)</f>
        <v>0</v>
      </c>
      <c r="Q1175" s="184">
        <f>SUM('2.CAD NCCF'!Q1175,'3.USD NCCF'!Q1175,'4.EUR NCCF'!Q1175,'5.GBP NCCF'!Q1175,'6.Other(Incld) NCCF'!Q1175)</f>
        <v>0</v>
      </c>
      <c r="R1175" s="184">
        <f>SUM('2.CAD NCCF'!R1175,'3.USD NCCF'!R1175,'4.EUR NCCF'!R1175,'5.GBP NCCF'!R1175,'6.Other(Incld) NCCF'!R1175)</f>
        <v>0</v>
      </c>
      <c r="S1175" s="184">
        <f>SUM('2.CAD NCCF'!S1175,'3.USD NCCF'!S1175,'4.EUR NCCF'!S1175,'5.GBP NCCF'!S1175,'6.Other(Incld) NCCF'!S1175)</f>
        <v>0</v>
      </c>
      <c r="T1175" s="184">
        <f>SUM('2.CAD NCCF'!T1175,'3.USD NCCF'!T1175,'4.EUR NCCF'!T1175,'5.GBP NCCF'!T1175,'6.Other(Incld) NCCF'!T1175)</f>
        <v>0</v>
      </c>
      <c r="U1175" s="184">
        <f>SUM('2.CAD NCCF'!U1175,'3.USD NCCF'!U1175,'4.EUR NCCF'!U1175,'5.GBP NCCF'!U1175,'6.Other(Incld) NCCF'!U1175)</f>
        <v>0</v>
      </c>
      <c r="V1175" s="213">
        <f>SUM('2.CAD NCCF'!V1175,'3.USD NCCF'!V1175,'4.EUR NCCF'!V1175,'5.GBP NCCF'!V1175,'6.Other(Incld) NCCF'!V1175)</f>
        <v>0</v>
      </c>
      <c r="W1175" s="46">
        <f>SUM('2.CAD NCCF'!W1175,'3.USD NCCF'!W1175,'4.EUR NCCF'!W1175,'5.GBP NCCF'!W1175,'6.Other(Incld) NCCF'!W1175)</f>
        <v>0</v>
      </c>
      <c r="Y1175"/>
    </row>
    <row r="1176" spans="1:25" ht="12.75" customHeight="1" outlineLevel="1" x14ac:dyDescent="0.2">
      <c r="A1176" s="318"/>
      <c r="B1176" s="256"/>
      <c r="C1176" s="257"/>
      <c r="D1176" s="257"/>
      <c r="E1176" s="257"/>
      <c r="F1176" s="176" t="s">
        <v>489</v>
      </c>
      <c r="G1176" s="226">
        <f>SUM('2.CAD NCCF'!G1176,'3.USD NCCF'!G1176,'4.EUR NCCF'!G1176,'5.GBP NCCF'!G1176,'6.Other(Incld) NCCF'!G1176)</f>
        <v>0</v>
      </c>
      <c r="H1176" s="223">
        <f>SUM('2.CAD NCCF'!H1176,'3.USD NCCF'!H1176,'4.EUR NCCF'!H1176,'5.GBP NCCF'!H1176,'6.Other(Incld) NCCF'!H1176)</f>
        <v>0</v>
      </c>
      <c r="I1176" s="224">
        <f>SUM('2.CAD NCCF'!I1176,'3.USD NCCF'!I1176,'4.EUR NCCF'!I1176,'5.GBP NCCF'!I1176,'6.Other(Incld) NCCF'!I1176)</f>
        <v>0</v>
      </c>
      <c r="J1176" s="224">
        <f>SUM('2.CAD NCCF'!J1176,'3.USD NCCF'!J1176,'4.EUR NCCF'!J1176,'5.GBP NCCF'!J1176,'6.Other(Incld) NCCF'!J1176)</f>
        <v>0</v>
      </c>
      <c r="K1176" s="215">
        <f>SUM('2.CAD NCCF'!K1176,'3.USD NCCF'!K1176,'4.EUR NCCF'!K1176,'5.GBP NCCF'!K1176,'6.Other(Incld) NCCF'!K1176)</f>
        <v>0</v>
      </c>
      <c r="L1176" s="223">
        <f>SUM('2.CAD NCCF'!L1176,'3.USD NCCF'!L1176,'4.EUR NCCF'!L1176,'5.GBP NCCF'!L1176,'6.Other(Incld) NCCF'!L1176)</f>
        <v>0</v>
      </c>
      <c r="M1176" s="224">
        <f>SUM('2.CAD NCCF'!M1176,'3.USD NCCF'!M1176,'4.EUR NCCF'!M1176,'5.GBP NCCF'!M1176,'6.Other(Incld) NCCF'!M1176)</f>
        <v>0</v>
      </c>
      <c r="N1176" s="184">
        <f>SUM('2.CAD NCCF'!N1176,'3.USD NCCF'!N1176,'4.EUR NCCF'!N1176,'5.GBP NCCF'!N1176,'6.Other(Incld) NCCF'!N1176)</f>
        <v>0</v>
      </c>
      <c r="O1176" s="224">
        <f>SUM('2.CAD NCCF'!O1176,'3.USD NCCF'!O1176,'4.EUR NCCF'!O1176,'5.GBP NCCF'!O1176,'6.Other(Incld) NCCF'!O1176)</f>
        <v>0</v>
      </c>
      <c r="P1176" s="224">
        <f>SUM('2.CAD NCCF'!P1176,'3.USD NCCF'!P1176,'4.EUR NCCF'!P1176,'5.GBP NCCF'!P1176,'6.Other(Incld) NCCF'!P1176)</f>
        <v>0</v>
      </c>
      <c r="Q1176" s="224">
        <f>SUM('2.CAD NCCF'!Q1176,'3.USD NCCF'!Q1176,'4.EUR NCCF'!Q1176,'5.GBP NCCF'!Q1176,'6.Other(Incld) NCCF'!Q1176)</f>
        <v>0</v>
      </c>
      <c r="R1176" s="184">
        <f>SUM('2.CAD NCCF'!R1176,'3.USD NCCF'!R1176,'4.EUR NCCF'!R1176,'5.GBP NCCF'!R1176,'6.Other(Incld) NCCF'!R1176)</f>
        <v>0</v>
      </c>
      <c r="S1176" s="224">
        <f>SUM('2.CAD NCCF'!S1176,'3.USD NCCF'!S1176,'4.EUR NCCF'!S1176,'5.GBP NCCF'!S1176,'6.Other(Incld) NCCF'!S1176)</f>
        <v>0</v>
      </c>
      <c r="T1176" s="224">
        <f>SUM('2.CAD NCCF'!T1176,'3.USD NCCF'!T1176,'4.EUR NCCF'!T1176,'5.GBP NCCF'!T1176,'6.Other(Incld) NCCF'!T1176)</f>
        <v>0</v>
      </c>
      <c r="U1176" s="224">
        <f>SUM('2.CAD NCCF'!U1176,'3.USD NCCF'!U1176,'4.EUR NCCF'!U1176,'5.GBP NCCF'!U1176,'6.Other(Incld) NCCF'!U1176)</f>
        <v>0</v>
      </c>
      <c r="V1176" s="225">
        <f>SUM('2.CAD NCCF'!V1176,'3.USD NCCF'!V1176,'4.EUR NCCF'!V1176,'5.GBP NCCF'!V1176,'6.Other(Incld) NCCF'!V1176)</f>
        <v>0</v>
      </c>
      <c r="W1176" s="46">
        <f>SUM('2.CAD NCCF'!W1176,'3.USD NCCF'!W1176,'4.EUR NCCF'!W1176,'5.GBP NCCF'!W1176,'6.Other(Incld) NCCF'!W1176)</f>
        <v>0</v>
      </c>
      <c r="Y1176"/>
    </row>
    <row r="1177" spans="1:25" ht="12.75" customHeight="1" outlineLevel="1" x14ac:dyDescent="0.2">
      <c r="A1177" s="318"/>
      <c r="B1177" s="256"/>
      <c r="C1177" s="257"/>
      <c r="D1177" s="257"/>
      <c r="E1177" s="257"/>
      <c r="F1177" s="176" t="s">
        <v>464</v>
      </c>
      <c r="G1177" s="226">
        <f>SUM('2.CAD NCCF'!G1177,'3.USD NCCF'!G1177,'4.EUR NCCF'!G1177,'5.GBP NCCF'!G1177,'6.Other(Incld) NCCF'!G1177)</f>
        <v>0</v>
      </c>
      <c r="H1177" s="223">
        <f>SUM('2.CAD NCCF'!H1177,'3.USD NCCF'!H1177,'4.EUR NCCF'!H1177,'5.GBP NCCF'!H1177,'6.Other(Incld) NCCF'!H1177)</f>
        <v>0</v>
      </c>
      <c r="I1177" s="224">
        <f>SUM('2.CAD NCCF'!I1177,'3.USD NCCF'!I1177,'4.EUR NCCF'!I1177,'5.GBP NCCF'!I1177,'6.Other(Incld) NCCF'!I1177)</f>
        <v>0</v>
      </c>
      <c r="J1177" s="224">
        <f>SUM('2.CAD NCCF'!J1177,'3.USD NCCF'!J1177,'4.EUR NCCF'!J1177,'5.GBP NCCF'!J1177,'6.Other(Incld) NCCF'!J1177)</f>
        <v>0</v>
      </c>
      <c r="K1177" s="215">
        <f>SUM('2.CAD NCCF'!K1177,'3.USD NCCF'!K1177,'4.EUR NCCF'!K1177,'5.GBP NCCF'!K1177,'6.Other(Incld) NCCF'!K1177)</f>
        <v>0</v>
      </c>
      <c r="L1177" s="223">
        <f>SUM('2.CAD NCCF'!L1177,'3.USD NCCF'!L1177,'4.EUR NCCF'!L1177,'5.GBP NCCF'!L1177,'6.Other(Incld) NCCF'!L1177)</f>
        <v>0</v>
      </c>
      <c r="M1177" s="224">
        <f>SUM('2.CAD NCCF'!M1177,'3.USD NCCF'!M1177,'4.EUR NCCF'!M1177,'5.GBP NCCF'!M1177,'6.Other(Incld) NCCF'!M1177)</f>
        <v>0</v>
      </c>
      <c r="N1177" s="184">
        <f>SUM('2.CAD NCCF'!N1177,'3.USD NCCF'!N1177,'4.EUR NCCF'!N1177,'5.GBP NCCF'!N1177,'6.Other(Incld) NCCF'!N1177)</f>
        <v>0</v>
      </c>
      <c r="O1177" s="224">
        <f>SUM('2.CAD NCCF'!O1177,'3.USD NCCF'!O1177,'4.EUR NCCF'!O1177,'5.GBP NCCF'!O1177,'6.Other(Incld) NCCF'!O1177)</f>
        <v>0</v>
      </c>
      <c r="P1177" s="224">
        <f>SUM('2.CAD NCCF'!P1177,'3.USD NCCF'!P1177,'4.EUR NCCF'!P1177,'5.GBP NCCF'!P1177,'6.Other(Incld) NCCF'!P1177)</f>
        <v>0</v>
      </c>
      <c r="Q1177" s="224">
        <f>SUM('2.CAD NCCF'!Q1177,'3.USD NCCF'!Q1177,'4.EUR NCCF'!Q1177,'5.GBP NCCF'!Q1177,'6.Other(Incld) NCCF'!Q1177)</f>
        <v>0</v>
      </c>
      <c r="R1177" s="184">
        <f>SUM('2.CAD NCCF'!R1177,'3.USD NCCF'!R1177,'4.EUR NCCF'!R1177,'5.GBP NCCF'!R1177,'6.Other(Incld) NCCF'!R1177)</f>
        <v>0</v>
      </c>
      <c r="S1177" s="224">
        <f>SUM('2.CAD NCCF'!S1177,'3.USD NCCF'!S1177,'4.EUR NCCF'!S1177,'5.GBP NCCF'!S1177,'6.Other(Incld) NCCF'!S1177)</f>
        <v>0</v>
      </c>
      <c r="T1177" s="224">
        <f>SUM('2.CAD NCCF'!T1177,'3.USD NCCF'!T1177,'4.EUR NCCF'!T1177,'5.GBP NCCF'!T1177,'6.Other(Incld) NCCF'!T1177)</f>
        <v>0</v>
      </c>
      <c r="U1177" s="224">
        <f>SUM('2.CAD NCCF'!U1177,'3.USD NCCF'!U1177,'4.EUR NCCF'!U1177,'5.GBP NCCF'!U1177,'6.Other(Incld) NCCF'!U1177)</f>
        <v>0</v>
      </c>
      <c r="V1177" s="225">
        <f>SUM('2.CAD NCCF'!V1177,'3.USD NCCF'!V1177,'4.EUR NCCF'!V1177,'5.GBP NCCF'!V1177,'6.Other(Incld) NCCF'!V1177)</f>
        <v>0</v>
      </c>
      <c r="W1177" s="46">
        <f>SUM('2.CAD NCCF'!W1177,'3.USD NCCF'!W1177,'4.EUR NCCF'!W1177,'5.GBP NCCF'!W1177,'6.Other(Incld) NCCF'!W1177)</f>
        <v>0</v>
      </c>
      <c r="Y1177"/>
    </row>
    <row r="1178" spans="1:25" x14ac:dyDescent="0.2">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c r="Y1178"/>
    </row>
    <row r="1179" spans="1:25" x14ac:dyDescent="0.2">
      <c r="A1179" s="318"/>
      <c r="B1179" s="71"/>
      <c r="C1179" s="23"/>
      <c r="D1179" s="23"/>
      <c r="E1179" s="24" t="s">
        <v>142</v>
      </c>
      <c r="F1179" s="24"/>
      <c r="G1179" s="69">
        <f t="shared" ref="G1179:W1179" si="262">SUBTOTAL(9,G1180:G1182)</f>
        <v>0</v>
      </c>
      <c r="H1179" s="70">
        <f t="shared" si="262"/>
        <v>0</v>
      </c>
      <c r="I1179" s="66">
        <f t="shared" si="262"/>
        <v>0</v>
      </c>
      <c r="J1179" s="66">
        <f t="shared" si="262"/>
        <v>0</v>
      </c>
      <c r="K1179" s="67">
        <f t="shared" si="262"/>
        <v>0</v>
      </c>
      <c r="L1179" s="34">
        <f t="shared" si="262"/>
        <v>0</v>
      </c>
      <c r="M1179" s="34">
        <f t="shared" si="262"/>
        <v>0</v>
      </c>
      <c r="N1179" s="34">
        <f t="shared" si="262"/>
        <v>0</v>
      </c>
      <c r="O1179" s="34">
        <f t="shared" si="262"/>
        <v>0</v>
      </c>
      <c r="P1179" s="34">
        <f t="shared" si="262"/>
        <v>0</v>
      </c>
      <c r="Q1179" s="34">
        <f t="shared" si="262"/>
        <v>0</v>
      </c>
      <c r="R1179" s="34">
        <f t="shared" si="262"/>
        <v>0</v>
      </c>
      <c r="S1179" s="34">
        <f t="shared" si="262"/>
        <v>0</v>
      </c>
      <c r="T1179" s="34">
        <f t="shared" si="262"/>
        <v>0</v>
      </c>
      <c r="U1179" s="34">
        <f t="shared" si="262"/>
        <v>0</v>
      </c>
      <c r="V1179" s="34">
        <f t="shared" si="262"/>
        <v>0</v>
      </c>
      <c r="W1179" s="33">
        <f t="shared" si="262"/>
        <v>0</v>
      </c>
      <c r="Y1179"/>
    </row>
    <row r="1180" spans="1:25" outlineLevel="1" x14ac:dyDescent="0.2">
      <c r="A1180" s="318"/>
      <c r="B1180" s="71"/>
      <c r="C1180" s="23"/>
      <c r="D1180" s="23"/>
      <c r="E1180" s="24"/>
      <c r="F1180" s="176" t="s">
        <v>129</v>
      </c>
      <c r="G1180" s="188">
        <f>SUM('2.CAD NCCF'!G1180,'3.USD NCCF'!G1180,'4.EUR NCCF'!G1180,'5.GBP NCCF'!G1180,'6.Other(Incld) NCCF'!G1180)</f>
        <v>0</v>
      </c>
      <c r="H1180" s="189">
        <f>SUM('2.CAD NCCF'!H1180,'3.USD NCCF'!H1180,'4.EUR NCCF'!H1180,'5.GBP NCCF'!H1180,'6.Other(Incld) NCCF'!H1180)</f>
        <v>0</v>
      </c>
      <c r="I1180" s="184">
        <f>SUM('2.CAD NCCF'!I1180,'3.USD NCCF'!I1180,'4.EUR NCCF'!I1180,'5.GBP NCCF'!I1180,'6.Other(Incld) NCCF'!I1180)</f>
        <v>0</v>
      </c>
      <c r="J1180" s="184">
        <f>SUM('2.CAD NCCF'!J1180,'3.USD NCCF'!J1180,'4.EUR NCCF'!J1180,'5.GBP NCCF'!J1180,'6.Other(Incld) NCCF'!J1180)</f>
        <v>0</v>
      </c>
      <c r="K1180" s="215">
        <f>SUM('2.CAD NCCF'!K1180,'3.USD NCCF'!K1180,'4.EUR NCCF'!K1180,'5.GBP NCCF'!K1180,'6.Other(Incld) NCCF'!K1180)</f>
        <v>0</v>
      </c>
      <c r="L1180" s="189">
        <f>SUM('2.CAD NCCF'!L1180,'3.USD NCCF'!L1180,'4.EUR NCCF'!L1180,'5.GBP NCCF'!L1180,'6.Other(Incld) NCCF'!L1180)</f>
        <v>0</v>
      </c>
      <c r="M1180" s="213">
        <f>SUM('2.CAD NCCF'!M1180,'3.USD NCCF'!M1180,'4.EUR NCCF'!M1180,'5.GBP NCCF'!M1180,'6.Other(Incld) NCCF'!M1180)</f>
        <v>0</v>
      </c>
      <c r="N1180" s="184">
        <f>SUM('2.CAD NCCF'!N1180,'3.USD NCCF'!N1180,'4.EUR NCCF'!N1180,'5.GBP NCCF'!N1180,'6.Other(Incld) NCCF'!N1180)</f>
        <v>0</v>
      </c>
      <c r="O1180" s="189">
        <f>SUM('2.CAD NCCF'!O1180,'3.USD NCCF'!O1180,'4.EUR NCCF'!O1180,'5.GBP NCCF'!O1180,'6.Other(Incld) NCCF'!O1180)</f>
        <v>0</v>
      </c>
      <c r="P1180" s="184">
        <f>SUM('2.CAD NCCF'!P1180,'3.USD NCCF'!P1180,'4.EUR NCCF'!P1180,'5.GBP NCCF'!P1180,'6.Other(Incld) NCCF'!P1180)</f>
        <v>0</v>
      </c>
      <c r="Q1180" s="213">
        <f>SUM('2.CAD NCCF'!Q1180,'3.USD NCCF'!Q1180,'4.EUR NCCF'!Q1180,'5.GBP NCCF'!Q1180,'6.Other(Incld) NCCF'!Q1180)</f>
        <v>0</v>
      </c>
      <c r="R1180" s="184">
        <f>SUM('2.CAD NCCF'!R1180,'3.USD NCCF'!R1180,'4.EUR NCCF'!R1180,'5.GBP NCCF'!R1180,'6.Other(Incld) NCCF'!R1180)</f>
        <v>0</v>
      </c>
      <c r="S1180" s="184">
        <f>SUM('2.CAD NCCF'!S1180,'3.USD NCCF'!S1180,'4.EUR NCCF'!S1180,'5.GBP NCCF'!S1180,'6.Other(Incld) NCCF'!S1180)</f>
        <v>0</v>
      </c>
      <c r="T1180" s="189">
        <f>SUM('2.CAD NCCF'!T1180,'3.USD NCCF'!T1180,'4.EUR NCCF'!T1180,'5.GBP NCCF'!T1180,'6.Other(Incld) NCCF'!T1180)</f>
        <v>0</v>
      </c>
      <c r="U1180" s="184">
        <f>SUM('2.CAD NCCF'!U1180,'3.USD NCCF'!U1180,'4.EUR NCCF'!U1180,'5.GBP NCCF'!U1180,'6.Other(Incld) NCCF'!U1180)</f>
        <v>0</v>
      </c>
      <c r="V1180" s="213">
        <f>SUM('2.CAD NCCF'!V1180,'3.USD NCCF'!V1180,'4.EUR NCCF'!V1180,'5.GBP NCCF'!V1180,'6.Other(Incld) NCCF'!V1180)</f>
        <v>0</v>
      </c>
      <c r="W1180" s="46">
        <f>SUM('2.CAD NCCF'!W1180,'3.USD NCCF'!W1180,'4.EUR NCCF'!W1180,'5.GBP NCCF'!W1180,'6.Other(Incld) NCCF'!W1180)</f>
        <v>0</v>
      </c>
      <c r="Y1180"/>
    </row>
    <row r="1181" spans="1:25" outlineLevel="1" x14ac:dyDescent="0.2">
      <c r="A1181" s="318"/>
      <c r="B1181" s="71"/>
      <c r="C1181" s="23"/>
      <c r="D1181" s="23"/>
      <c r="E1181" s="24"/>
      <c r="F1181" s="176" t="s">
        <v>130</v>
      </c>
      <c r="G1181" s="188">
        <f>SUM('2.CAD NCCF'!G1181,'3.USD NCCF'!G1181,'4.EUR NCCF'!G1181,'5.GBP NCCF'!G1181,'6.Other(Incld) NCCF'!G1181)</f>
        <v>0</v>
      </c>
      <c r="H1181" s="189">
        <f>SUM('2.CAD NCCF'!H1181,'3.USD NCCF'!H1181,'4.EUR NCCF'!H1181,'5.GBP NCCF'!H1181,'6.Other(Incld) NCCF'!H1181)</f>
        <v>0</v>
      </c>
      <c r="I1181" s="184">
        <f>SUM('2.CAD NCCF'!I1181,'3.USD NCCF'!I1181,'4.EUR NCCF'!I1181,'5.GBP NCCF'!I1181,'6.Other(Incld) NCCF'!I1181)</f>
        <v>0</v>
      </c>
      <c r="J1181" s="184">
        <f>SUM('2.CAD NCCF'!J1181,'3.USD NCCF'!J1181,'4.EUR NCCF'!J1181,'5.GBP NCCF'!J1181,'6.Other(Incld) NCCF'!J1181)</f>
        <v>0</v>
      </c>
      <c r="K1181" s="213">
        <f>SUM('2.CAD NCCF'!K1181,'3.USD NCCF'!K1181,'4.EUR NCCF'!K1181,'5.GBP NCCF'!K1181,'6.Other(Incld) NCCF'!K1181)</f>
        <v>0</v>
      </c>
      <c r="L1181" s="181">
        <f>SUM('2.CAD NCCF'!L1181,'3.USD NCCF'!L1181,'4.EUR NCCF'!L1181,'5.GBP NCCF'!L1181,'6.Other(Incld) NCCF'!L1181)</f>
        <v>0</v>
      </c>
      <c r="M1181" s="213">
        <f>SUM('2.CAD NCCF'!M1181,'3.USD NCCF'!M1181,'4.EUR NCCF'!M1181,'5.GBP NCCF'!M1181,'6.Other(Incld) NCCF'!M1181)</f>
        <v>0</v>
      </c>
      <c r="N1181" s="184">
        <f>SUM('2.CAD NCCF'!N1181,'3.USD NCCF'!N1181,'4.EUR NCCF'!N1181,'5.GBP NCCF'!N1181,'6.Other(Incld) NCCF'!N1181)</f>
        <v>0</v>
      </c>
      <c r="O1181" s="189">
        <f>SUM('2.CAD NCCF'!O1181,'3.USD NCCF'!O1181,'4.EUR NCCF'!O1181,'5.GBP NCCF'!O1181,'6.Other(Incld) NCCF'!O1181)</f>
        <v>0</v>
      </c>
      <c r="P1181" s="184">
        <f>SUM('2.CAD NCCF'!P1181,'3.USD NCCF'!P1181,'4.EUR NCCF'!P1181,'5.GBP NCCF'!P1181,'6.Other(Incld) NCCF'!P1181)</f>
        <v>0</v>
      </c>
      <c r="Q1181" s="213">
        <f>SUM('2.CAD NCCF'!Q1181,'3.USD NCCF'!Q1181,'4.EUR NCCF'!Q1181,'5.GBP NCCF'!Q1181,'6.Other(Incld) NCCF'!Q1181)</f>
        <v>0</v>
      </c>
      <c r="R1181" s="184">
        <f>SUM('2.CAD NCCF'!R1181,'3.USD NCCF'!R1181,'4.EUR NCCF'!R1181,'5.GBP NCCF'!R1181,'6.Other(Incld) NCCF'!R1181)</f>
        <v>0</v>
      </c>
      <c r="S1181" s="184">
        <f>SUM('2.CAD NCCF'!S1181,'3.USD NCCF'!S1181,'4.EUR NCCF'!S1181,'5.GBP NCCF'!S1181,'6.Other(Incld) NCCF'!S1181)</f>
        <v>0</v>
      </c>
      <c r="T1181" s="189">
        <f>SUM('2.CAD NCCF'!T1181,'3.USD NCCF'!T1181,'4.EUR NCCF'!T1181,'5.GBP NCCF'!T1181,'6.Other(Incld) NCCF'!T1181)</f>
        <v>0</v>
      </c>
      <c r="U1181" s="184">
        <f>SUM('2.CAD NCCF'!U1181,'3.USD NCCF'!U1181,'4.EUR NCCF'!U1181,'5.GBP NCCF'!U1181,'6.Other(Incld) NCCF'!U1181)</f>
        <v>0</v>
      </c>
      <c r="V1181" s="213">
        <f>SUM('2.CAD NCCF'!V1181,'3.USD NCCF'!V1181,'4.EUR NCCF'!V1181,'5.GBP NCCF'!V1181,'6.Other(Incld) NCCF'!V1181)</f>
        <v>0</v>
      </c>
      <c r="W1181" s="46">
        <f>SUM('2.CAD NCCF'!W1181,'3.USD NCCF'!W1181,'4.EUR NCCF'!W1181,'5.GBP NCCF'!W1181,'6.Other(Incld) NCCF'!W1181)</f>
        <v>0</v>
      </c>
      <c r="Y1181"/>
    </row>
    <row r="1182" spans="1:25" outlineLevel="1" x14ac:dyDescent="0.2">
      <c r="A1182" s="318"/>
      <c r="B1182" s="71"/>
      <c r="C1182" s="23"/>
      <c r="D1182" s="23"/>
      <c r="E1182" s="24"/>
      <c r="F1182" s="176" t="s">
        <v>131</v>
      </c>
      <c r="G1182" s="188">
        <f>SUM('2.CAD NCCF'!G1182,'3.USD NCCF'!G1182,'4.EUR NCCF'!G1182,'5.GBP NCCF'!G1182,'6.Other(Incld) NCCF'!G1182)</f>
        <v>0</v>
      </c>
      <c r="H1182" s="189">
        <f>SUM('2.CAD NCCF'!H1182,'3.USD NCCF'!H1182,'4.EUR NCCF'!H1182,'5.GBP NCCF'!H1182,'6.Other(Incld) NCCF'!H1182)</f>
        <v>0</v>
      </c>
      <c r="I1182" s="184">
        <f>SUM('2.CAD NCCF'!I1182,'3.USD NCCF'!I1182,'4.EUR NCCF'!I1182,'5.GBP NCCF'!I1182,'6.Other(Incld) NCCF'!I1182)</f>
        <v>0</v>
      </c>
      <c r="J1182" s="184">
        <f>SUM('2.CAD NCCF'!J1182,'3.USD NCCF'!J1182,'4.EUR NCCF'!J1182,'5.GBP NCCF'!J1182,'6.Other(Incld) NCCF'!J1182)</f>
        <v>0</v>
      </c>
      <c r="K1182" s="213">
        <f>SUM('2.CAD NCCF'!K1182,'3.USD NCCF'!K1182,'4.EUR NCCF'!K1182,'5.GBP NCCF'!K1182,'6.Other(Incld) NCCF'!K1182)</f>
        <v>0</v>
      </c>
      <c r="L1182" s="181">
        <f>SUM('2.CAD NCCF'!L1182,'3.USD NCCF'!L1182,'4.EUR NCCF'!L1182,'5.GBP NCCF'!L1182,'6.Other(Incld) NCCF'!L1182)</f>
        <v>0</v>
      </c>
      <c r="M1182" s="192">
        <f>SUM('2.CAD NCCF'!M1182,'3.USD NCCF'!M1182,'4.EUR NCCF'!M1182,'5.GBP NCCF'!M1182,'6.Other(Incld) NCCF'!M1182)</f>
        <v>0</v>
      </c>
      <c r="N1182" s="184">
        <f>SUM('2.CAD NCCF'!N1182,'3.USD NCCF'!N1182,'4.EUR NCCF'!N1182,'5.GBP NCCF'!N1182,'6.Other(Incld) NCCF'!N1182)</f>
        <v>0</v>
      </c>
      <c r="O1182" s="189">
        <f>SUM('2.CAD NCCF'!O1182,'3.USD NCCF'!O1182,'4.EUR NCCF'!O1182,'5.GBP NCCF'!O1182,'6.Other(Incld) NCCF'!O1182)</f>
        <v>0</v>
      </c>
      <c r="P1182" s="184">
        <f>SUM('2.CAD NCCF'!P1182,'3.USD NCCF'!P1182,'4.EUR NCCF'!P1182,'5.GBP NCCF'!P1182,'6.Other(Incld) NCCF'!P1182)</f>
        <v>0</v>
      </c>
      <c r="Q1182" s="213">
        <f>SUM('2.CAD NCCF'!Q1182,'3.USD NCCF'!Q1182,'4.EUR NCCF'!Q1182,'5.GBP NCCF'!Q1182,'6.Other(Incld) NCCF'!Q1182)</f>
        <v>0</v>
      </c>
      <c r="R1182" s="184">
        <f>SUM('2.CAD NCCF'!R1182,'3.USD NCCF'!R1182,'4.EUR NCCF'!R1182,'5.GBP NCCF'!R1182,'6.Other(Incld) NCCF'!R1182)</f>
        <v>0</v>
      </c>
      <c r="S1182" s="184">
        <f>SUM('2.CAD NCCF'!S1182,'3.USD NCCF'!S1182,'4.EUR NCCF'!S1182,'5.GBP NCCF'!S1182,'6.Other(Incld) NCCF'!S1182)</f>
        <v>0</v>
      </c>
      <c r="T1182" s="189">
        <f>SUM('2.CAD NCCF'!T1182,'3.USD NCCF'!T1182,'4.EUR NCCF'!T1182,'5.GBP NCCF'!T1182,'6.Other(Incld) NCCF'!T1182)</f>
        <v>0</v>
      </c>
      <c r="U1182" s="184">
        <f>SUM('2.CAD NCCF'!U1182,'3.USD NCCF'!U1182,'4.EUR NCCF'!U1182,'5.GBP NCCF'!U1182,'6.Other(Incld) NCCF'!U1182)</f>
        <v>0</v>
      </c>
      <c r="V1182" s="213">
        <f>SUM('2.CAD NCCF'!V1182,'3.USD NCCF'!V1182,'4.EUR NCCF'!V1182,'5.GBP NCCF'!V1182,'6.Other(Incld) NCCF'!V1182)</f>
        <v>0</v>
      </c>
      <c r="W1182" s="46">
        <f>SUM('2.CAD NCCF'!W1182,'3.USD NCCF'!W1182,'4.EUR NCCF'!W1182,'5.GBP NCCF'!W1182,'6.Other(Incld) NCCF'!W1182)</f>
        <v>0</v>
      </c>
      <c r="Y1182"/>
    </row>
    <row r="1183" spans="1:25" x14ac:dyDescent="0.2">
      <c r="A1183" s="318"/>
      <c r="B1183" s="71"/>
      <c r="C1183" s="23"/>
      <c r="D1183" s="23"/>
      <c r="E1183" s="24" t="s">
        <v>393</v>
      </c>
      <c r="F1183" s="24"/>
      <c r="G1183" s="69">
        <f t="shared" ref="G1183:W1183" si="263">SUBTOTAL(9,G1184:G1186)</f>
        <v>0</v>
      </c>
      <c r="H1183" s="70">
        <f t="shared" si="263"/>
        <v>0</v>
      </c>
      <c r="I1183" s="66">
        <f t="shared" si="263"/>
        <v>0</v>
      </c>
      <c r="J1183" s="66">
        <f t="shared" si="263"/>
        <v>0</v>
      </c>
      <c r="K1183" s="67">
        <f t="shared" si="263"/>
        <v>0</v>
      </c>
      <c r="L1183" s="34">
        <f t="shared" si="263"/>
        <v>0</v>
      </c>
      <c r="M1183" s="34">
        <f t="shared" si="263"/>
        <v>0</v>
      </c>
      <c r="N1183" s="34">
        <f t="shared" si="263"/>
        <v>0</v>
      </c>
      <c r="O1183" s="34">
        <f t="shared" si="263"/>
        <v>0</v>
      </c>
      <c r="P1183" s="34">
        <f t="shared" si="263"/>
        <v>0</v>
      </c>
      <c r="Q1183" s="34">
        <f t="shared" si="263"/>
        <v>0</v>
      </c>
      <c r="R1183" s="34">
        <f t="shared" si="263"/>
        <v>0</v>
      </c>
      <c r="S1183" s="34">
        <f t="shared" si="263"/>
        <v>0</v>
      </c>
      <c r="T1183" s="34">
        <f t="shared" si="263"/>
        <v>0</v>
      </c>
      <c r="U1183" s="34">
        <f t="shared" si="263"/>
        <v>0</v>
      </c>
      <c r="V1183" s="34">
        <f t="shared" si="263"/>
        <v>0</v>
      </c>
      <c r="W1183" s="33">
        <f t="shared" si="263"/>
        <v>0</v>
      </c>
      <c r="Y1183"/>
    </row>
    <row r="1184" spans="1:25" outlineLevel="1" x14ac:dyDescent="0.2">
      <c r="A1184" s="318"/>
      <c r="B1184" s="25"/>
      <c r="C1184" s="24"/>
      <c r="D1184" s="23"/>
      <c r="E1184" s="64"/>
      <c r="F1184" s="187" t="s">
        <v>201</v>
      </c>
      <c r="G1184" s="188">
        <f>SUM('2.CAD NCCF'!G1184,'3.USD NCCF'!G1184,'4.EUR NCCF'!G1184,'5.GBP NCCF'!G1184,'6.Other(Incld) NCCF'!G1184)</f>
        <v>0</v>
      </c>
      <c r="H1184" s="189">
        <f>SUM('2.CAD NCCF'!H1184,'3.USD NCCF'!H1184,'4.EUR NCCF'!H1184,'5.GBP NCCF'!H1184,'6.Other(Incld) NCCF'!H1184)</f>
        <v>0</v>
      </c>
      <c r="I1184" s="189">
        <f>SUM('2.CAD NCCF'!I1184,'3.USD NCCF'!I1184,'4.EUR NCCF'!I1184,'5.GBP NCCF'!I1184,'6.Other(Incld) NCCF'!I1184)</f>
        <v>0</v>
      </c>
      <c r="J1184" s="45">
        <f>SUM('2.CAD NCCF'!J1184,'3.USD NCCF'!J1184,'4.EUR NCCF'!J1184,'5.GBP NCCF'!J1184,'6.Other(Incld) NCCF'!J1184)</f>
        <v>0</v>
      </c>
      <c r="K1184" s="215">
        <f>SUM('2.CAD NCCF'!K1184,'3.USD NCCF'!K1184,'4.EUR NCCF'!K1184,'5.GBP NCCF'!K1184,'6.Other(Incld) NCCF'!K1184)</f>
        <v>0</v>
      </c>
      <c r="L1184" s="189">
        <f>SUM('2.CAD NCCF'!L1184,'3.USD NCCF'!L1184,'4.EUR NCCF'!L1184,'5.GBP NCCF'!L1184,'6.Other(Incld) NCCF'!L1184)</f>
        <v>0</v>
      </c>
      <c r="M1184" s="45">
        <f>SUM('2.CAD NCCF'!M1184,'3.USD NCCF'!M1184,'4.EUR NCCF'!M1184,'5.GBP NCCF'!M1184,'6.Other(Incld) NCCF'!M1184)</f>
        <v>0</v>
      </c>
      <c r="N1184" s="184">
        <f>SUM('2.CAD NCCF'!N1184,'3.USD NCCF'!N1184,'4.EUR NCCF'!N1184,'5.GBP NCCF'!N1184,'6.Other(Incld) NCCF'!N1184)</f>
        <v>0</v>
      </c>
      <c r="O1184" s="189">
        <f>SUM('2.CAD NCCF'!O1184,'3.USD NCCF'!O1184,'4.EUR NCCF'!O1184,'5.GBP NCCF'!O1184,'6.Other(Incld) NCCF'!O1184)</f>
        <v>0</v>
      </c>
      <c r="P1184" s="189">
        <f>SUM('2.CAD NCCF'!P1184,'3.USD NCCF'!P1184,'4.EUR NCCF'!P1184,'5.GBP NCCF'!P1184,'6.Other(Incld) NCCF'!P1184)</f>
        <v>0</v>
      </c>
      <c r="Q1184" s="45">
        <f>SUM('2.CAD NCCF'!Q1184,'3.USD NCCF'!Q1184,'4.EUR NCCF'!Q1184,'5.GBP NCCF'!Q1184,'6.Other(Incld) NCCF'!Q1184)</f>
        <v>0</v>
      </c>
      <c r="R1184" s="184">
        <f>SUM('2.CAD NCCF'!R1184,'3.USD NCCF'!R1184,'4.EUR NCCF'!R1184,'5.GBP NCCF'!R1184,'6.Other(Incld) NCCF'!R1184)</f>
        <v>0</v>
      </c>
      <c r="S1184" s="189">
        <f>SUM('2.CAD NCCF'!S1184,'3.USD NCCF'!S1184,'4.EUR NCCF'!S1184,'5.GBP NCCF'!S1184,'6.Other(Incld) NCCF'!S1184)</f>
        <v>0</v>
      </c>
      <c r="T1184" s="189">
        <f>SUM('2.CAD NCCF'!T1184,'3.USD NCCF'!T1184,'4.EUR NCCF'!T1184,'5.GBP NCCF'!T1184,'6.Other(Incld) NCCF'!T1184)</f>
        <v>0</v>
      </c>
      <c r="U1184" s="189">
        <f>SUM('2.CAD NCCF'!U1184,'3.USD NCCF'!U1184,'4.EUR NCCF'!U1184,'5.GBP NCCF'!U1184,'6.Other(Incld) NCCF'!U1184)</f>
        <v>0</v>
      </c>
      <c r="V1184" s="45">
        <f>SUM('2.CAD NCCF'!V1184,'3.USD NCCF'!V1184,'4.EUR NCCF'!V1184,'5.GBP NCCF'!V1184,'6.Other(Incld) NCCF'!V1184)</f>
        <v>0</v>
      </c>
      <c r="W1184" s="46">
        <f>SUM('2.CAD NCCF'!W1184,'3.USD NCCF'!W1184,'4.EUR NCCF'!W1184,'5.GBP NCCF'!W1184,'6.Other(Incld) NCCF'!W1184)</f>
        <v>0</v>
      </c>
      <c r="Y1184"/>
    </row>
    <row r="1185" spans="1:25" outlineLevel="1" x14ac:dyDescent="0.2">
      <c r="A1185" s="318"/>
      <c r="B1185" s="25"/>
      <c r="C1185" s="24"/>
      <c r="D1185" s="23"/>
      <c r="E1185" s="64"/>
      <c r="F1185" s="187" t="s">
        <v>314</v>
      </c>
      <c r="G1185" s="188">
        <f>SUM('2.CAD NCCF'!G1185,'3.USD NCCF'!G1185,'4.EUR NCCF'!G1185,'5.GBP NCCF'!G1185,'6.Other(Incld) NCCF'!G1185)</f>
        <v>0</v>
      </c>
      <c r="H1185" s="189">
        <f>SUM('2.CAD NCCF'!H1185,'3.USD NCCF'!H1185,'4.EUR NCCF'!H1185,'5.GBP NCCF'!H1185,'6.Other(Incld) NCCF'!H1185)</f>
        <v>0</v>
      </c>
      <c r="I1185" s="189">
        <f>SUM('2.CAD NCCF'!I1185,'3.USD NCCF'!I1185,'4.EUR NCCF'!I1185,'5.GBP NCCF'!I1185,'6.Other(Incld) NCCF'!I1185)</f>
        <v>0</v>
      </c>
      <c r="J1185" s="45">
        <f>SUM('2.CAD NCCF'!J1185,'3.USD NCCF'!J1185,'4.EUR NCCF'!J1185,'5.GBP NCCF'!J1185,'6.Other(Incld) NCCF'!J1185)</f>
        <v>0</v>
      </c>
      <c r="K1185" s="215">
        <f>SUM('2.CAD NCCF'!K1185,'3.USD NCCF'!K1185,'4.EUR NCCF'!K1185,'5.GBP NCCF'!K1185,'6.Other(Incld) NCCF'!K1185)</f>
        <v>0</v>
      </c>
      <c r="L1185" s="189">
        <f>SUM('2.CAD NCCF'!L1185,'3.USD NCCF'!L1185,'4.EUR NCCF'!L1185,'5.GBP NCCF'!L1185,'6.Other(Incld) NCCF'!L1185)</f>
        <v>0</v>
      </c>
      <c r="M1185" s="45">
        <f>SUM('2.CAD NCCF'!M1185,'3.USD NCCF'!M1185,'4.EUR NCCF'!M1185,'5.GBP NCCF'!M1185,'6.Other(Incld) NCCF'!M1185)</f>
        <v>0</v>
      </c>
      <c r="N1185" s="184">
        <f>SUM('2.CAD NCCF'!N1185,'3.USD NCCF'!N1185,'4.EUR NCCF'!N1185,'5.GBP NCCF'!N1185,'6.Other(Incld) NCCF'!N1185)</f>
        <v>0</v>
      </c>
      <c r="O1185" s="189">
        <f>SUM('2.CAD NCCF'!O1185,'3.USD NCCF'!O1185,'4.EUR NCCF'!O1185,'5.GBP NCCF'!O1185,'6.Other(Incld) NCCF'!O1185)</f>
        <v>0</v>
      </c>
      <c r="P1185" s="189">
        <f>SUM('2.CAD NCCF'!P1185,'3.USD NCCF'!P1185,'4.EUR NCCF'!P1185,'5.GBP NCCF'!P1185,'6.Other(Incld) NCCF'!P1185)</f>
        <v>0</v>
      </c>
      <c r="Q1185" s="45">
        <f>SUM('2.CAD NCCF'!Q1185,'3.USD NCCF'!Q1185,'4.EUR NCCF'!Q1185,'5.GBP NCCF'!Q1185,'6.Other(Incld) NCCF'!Q1185)</f>
        <v>0</v>
      </c>
      <c r="R1185" s="184">
        <f>SUM('2.CAD NCCF'!R1185,'3.USD NCCF'!R1185,'4.EUR NCCF'!R1185,'5.GBP NCCF'!R1185,'6.Other(Incld) NCCF'!R1185)</f>
        <v>0</v>
      </c>
      <c r="S1185" s="189">
        <f>SUM('2.CAD NCCF'!S1185,'3.USD NCCF'!S1185,'4.EUR NCCF'!S1185,'5.GBP NCCF'!S1185,'6.Other(Incld) NCCF'!S1185)</f>
        <v>0</v>
      </c>
      <c r="T1185" s="189">
        <f>SUM('2.CAD NCCF'!T1185,'3.USD NCCF'!T1185,'4.EUR NCCF'!T1185,'5.GBP NCCF'!T1185,'6.Other(Incld) NCCF'!T1185)</f>
        <v>0</v>
      </c>
      <c r="U1185" s="189">
        <f>SUM('2.CAD NCCF'!U1185,'3.USD NCCF'!U1185,'4.EUR NCCF'!U1185,'5.GBP NCCF'!U1185,'6.Other(Incld) NCCF'!U1185)</f>
        <v>0</v>
      </c>
      <c r="V1185" s="45">
        <f>SUM('2.CAD NCCF'!V1185,'3.USD NCCF'!V1185,'4.EUR NCCF'!V1185,'5.GBP NCCF'!V1185,'6.Other(Incld) NCCF'!V1185)</f>
        <v>0</v>
      </c>
      <c r="W1185" s="46">
        <f>SUM('2.CAD NCCF'!W1185,'3.USD NCCF'!W1185,'4.EUR NCCF'!W1185,'5.GBP NCCF'!W1185,'6.Other(Incld) NCCF'!W1185)</f>
        <v>0</v>
      </c>
      <c r="Y1185"/>
    </row>
    <row r="1186" spans="1:25" x14ac:dyDescent="0.2">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c r="Y1186"/>
    </row>
    <row r="1187" spans="1:25" x14ac:dyDescent="0.2">
      <c r="A1187" s="318"/>
      <c r="B1187" s="71"/>
      <c r="C1187" s="23"/>
      <c r="D1187" s="23" t="s">
        <v>127</v>
      </c>
      <c r="E1187" s="24"/>
      <c r="F1187" s="24"/>
      <c r="G1187" s="75">
        <f t="shared" ref="G1187:W1187" si="264">SUBTOTAL(9,G1188:G1193)</f>
        <v>0</v>
      </c>
      <c r="H1187" s="42">
        <f t="shared" si="264"/>
        <v>0</v>
      </c>
      <c r="I1187" s="42">
        <f t="shared" si="264"/>
        <v>0</v>
      </c>
      <c r="J1187" s="42">
        <f t="shared" si="264"/>
        <v>0</v>
      </c>
      <c r="K1187" s="44">
        <f t="shared" si="264"/>
        <v>0</v>
      </c>
      <c r="L1187" s="42">
        <f t="shared" si="264"/>
        <v>0</v>
      </c>
      <c r="M1187" s="42">
        <f t="shared" si="264"/>
        <v>0</v>
      </c>
      <c r="N1187" s="42">
        <f t="shared" si="264"/>
        <v>0</v>
      </c>
      <c r="O1187" s="42">
        <f t="shared" si="264"/>
        <v>0</v>
      </c>
      <c r="P1187" s="42">
        <f t="shared" si="264"/>
        <v>0</v>
      </c>
      <c r="Q1187" s="42">
        <f t="shared" si="264"/>
        <v>0</v>
      </c>
      <c r="R1187" s="42">
        <f t="shared" si="264"/>
        <v>0</v>
      </c>
      <c r="S1187" s="42">
        <f t="shared" si="264"/>
        <v>0</v>
      </c>
      <c r="T1187" s="42">
        <f t="shared" si="264"/>
        <v>0</v>
      </c>
      <c r="U1187" s="42">
        <f t="shared" si="264"/>
        <v>0</v>
      </c>
      <c r="V1187" s="42">
        <f t="shared" si="264"/>
        <v>0</v>
      </c>
      <c r="W1187" s="49">
        <f t="shared" si="264"/>
        <v>0</v>
      </c>
      <c r="Y1187"/>
    </row>
    <row r="1188" spans="1:25" outlineLevel="1" x14ac:dyDescent="0.2">
      <c r="A1188" s="318"/>
      <c r="B1188" s="25"/>
      <c r="C1188" s="24"/>
      <c r="D1188" s="23"/>
      <c r="E1188" s="64"/>
      <c r="F1188" s="187" t="s">
        <v>128</v>
      </c>
      <c r="G1188" s="188">
        <f>SUM('2.CAD NCCF'!G1188,'3.USD NCCF'!G1188,'4.EUR NCCF'!G1188,'5.GBP NCCF'!G1188,'6.Other(Incld) NCCF'!G1188)</f>
        <v>0</v>
      </c>
      <c r="H1188" s="189">
        <f>SUM('2.CAD NCCF'!H1188,'3.USD NCCF'!H1188,'4.EUR NCCF'!H1188,'5.GBP NCCF'!H1188,'6.Other(Incld) NCCF'!H1188)</f>
        <v>0</v>
      </c>
      <c r="I1188" s="189">
        <f>SUM('2.CAD NCCF'!I1188,'3.USD NCCF'!I1188,'4.EUR NCCF'!I1188,'5.GBP NCCF'!I1188,'6.Other(Incld) NCCF'!I1188)</f>
        <v>0</v>
      </c>
      <c r="J1188" s="45">
        <f>SUM('2.CAD NCCF'!J1188,'3.USD NCCF'!J1188,'4.EUR NCCF'!J1188,'5.GBP NCCF'!J1188,'6.Other(Incld) NCCF'!J1188)</f>
        <v>0</v>
      </c>
      <c r="K1188" s="215">
        <f>SUM('2.CAD NCCF'!K1188,'3.USD NCCF'!K1188,'4.EUR NCCF'!K1188,'5.GBP NCCF'!K1188,'6.Other(Incld) NCCF'!K1188)</f>
        <v>0</v>
      </c>
      <c r="L1188" s="189">
        <f>SUM('2.CAD NCCF'!L1188,'3.USD NCCF'!L1188,'4.EUR NCCF'!L1188,'5.GBP NCCF'!L1188,'6.Other(Incld) NCCF'!L1188)</f>
        <v>0</v>
      </c>
      <c r="M1188" s="45">
        <f>SUM('2.CAD NCCF'!M1188,'3.USD NCCF'!M1188,'4.EUR NCCF'!M1188,'5.GBP NCCF'!M1188,'6.Other(Incld) NCCF'!M1188)</f>
        <v>0</v>
      </c>
      <c r="N1188" s="184">
        <f>SUM('2.CAD NCCF'!N1188,'3.USD NCCF'!N1188,'4.EUR NCCF'!N1188,'5.GBP NCCF'!N1188,'6.Other(Incld) NCCF'!N1188)</f>
        <v>0</v>
      </c>
      <c r="O1188" s="189">
        <f>SUM('2.CAD NCCF'!O1188,'3.USD NCCF'!O1188,'4.EUR NCCF'!O1188,'5.GBP NCCF'!O1188,'6.Other(Incld) NCCF'!O1188)</f>
        <v>0</v>
      </c>
      <c r="P1188" s="189">
        <f>SUM('2.CAD NCCF'!P1188,'3.USD NCCF'!P1188,'4.EUR NCCF'!P1188,'5.GBP NCCF'!P1188,'6.Other(Incld) NCCF'!P1188)</f>
        <v>0</v>
      </c>
      <c r="Q1188" s="45">
        <f>SUM('2.CAD NCCF'!Q1188,'3.USD NCCF'!Q1188,'4.EUR NCCF'!Q1188,'5.GBP NCCF'!Q1188,'6.Other(Incld) NCCF'!Q1188)</f>
        <v>0</v>
      </c>
      <c r="R1188" s="184">
        <f>SUM('2.CAD NCCF'!R1188,'3.USD NCCF'!R1188,'4.EUR NCCF'!R1188,'5.GBP NCCF'!R1188,'6.Other(Incld) NCCF'!R1188)</f>
        <v>0</v>
      </c>
      <c r="S1188" s="189">
        <f>SUM('2.CAD NCCF'!S1188,'3.USD NCCF'!S1188,'4.EUR NCCF'!S1188,'5.GBP NCCF'!S1188,'6.Other(Incld) NCCF'!S1188)</f>
        <v>0</v>
      </c>
      <c r="T1188" s="189">
        <f>SUM('2.CAD NCCF'!T1188,'3.USD NCCF'!T1188,'4.EUR NCCF'!T1188,'5.GBP NCCF'!T1188,'6.Other(Incld) NCCF'!T1188)</f>
        <v>0</v>
      </c>
      <c r="U1188" s="189">
        <f>SUM('2.CAD NCCF'!U1188,'3.USD NCCF'!U1188,'4.EUR NCCF'!U1188,'5.GBP NCCF'!U1188,'6.Other(Incld) NCCF'!U1188)</f>
        <v>0</v>
      </c>
      <c r="V1188" s="45">
        <f>SUM('2.CAD NCCF'!V1188,'3.USD NCCF'!V1188,'4.EUR NCCF'!V1188,'5.GBP NCCF'!V1188,'6.Other(Incld) NCCF'!V1188)</f>
        <v>0</v>
      </c>
      <c r="W1188" s="46">
        <f>SUM('2.CAD NCCF'!W1188,'3.USD NCCF'!W1188,'4.EUR NCCF'!W1188,'5.GBP NCCF'!W1188,'6.Other(Incld) NCCF'!W1188)</f>
        <v>0</v>
      </c>
      <c r="Y1188"/>
    </row>
    <row r="1189" spans="1:25" outlineLevel="1" x14ac:dyDescent="0.2">
      <c r="A1189" s="318"/>
      <c r="B1189" s="71"/>
      <c r="C1189" s="24"/>
      <c r="D1189" s="24"/>
      <c r="E1189" s="64"/>
      <c r="F1189" s="176" t="s">
        <v>132</v>
      </c>
      <c r="G1189" s="188">
        <f>SUM('2.CAD NCCF'!G1189,'3.USD NCCF'!G1189,'4.EUR NCCF'!G1189,'5.GBP NCCF'!G1189,'6.Other(Incld) NCCF'!G1189)</f>
        <v>0</v>
      </c>
      <c r="H1189" s="189">
        <f>SUM('2.CAD NCCF'!H1189,'3.USD NCCF'!H1189,'4.EUR NCCF'!H1189,'5.GBP NCCF'!H1189,'6.Other(Incld) NCCF'!H1189)</f>
        <v>0</v>
      </c>
      <c r="I1189" s="184">
        <f>SUM('2.CAD NCCF'!I1189,'3.USD NCCF'!I1189,'4.EUR NCCF'!I1189,'5.GBP NCCF'!I1189,'6.Other(Incld) NCCF'!I1189)</f>
        <v>0</v>
      </c>
      <c r="J1189" s="184">
        <f>SUM('2.CAD NCCF'!J1189,'3.USD NCCF'!J1189,'4.EUR NCCF'!J1189,'5.GBP NCCF'!J1189,'6.Other(Incld) NCCF'!J1189)</f>
        <v>0</v>
      </c>
      <c r="K1189" s="213">
        <f>SUM('2.CAD NCCF'!K1189,'3.USD NCCF'!K1189,'4.EUR NCCF'!K1189,'5.GBP NCCF'!K1189,'6.Other(Incld) NCCF'!K1189)</f>
        <v>0</v>
      </c>
      <c r="L1189" s="214">
        <f>SUM('2.CAD NCCF'!L1189,'3.USD NCCF'!L1189,'4.EUR NCCF'!L1189,'5.GBP NCCF'!L1189,'6.Other(Incld) NCCF'!L1189)</f>
        <v>0</v>
      </c>
      <c r="M1189" s="184">
        <f>SUM('2.CAD NCCF'!M1189,'3.USD NCCF'!M1189,'4.EUR NCCF'!M1189,'5.GBP NCCF'!M1189,'6.Other(Incld) NCCF'!M1189)</f>
        <v>0</v>
      </c>
      <c r="N1189" s="184">
        <f>SUM('2.CAD NCCF'!N1189,'3.USD NCCF'!N1189,'4.EUR NCCF'!N1189,'5.GBP NCCF'!N1189,'6.Other(Incld) NCCF'!N1189)</f>
        <v>0</v>
      </c>
      <c r="O1189" s="184">
        <f>SUM('2.CAD NCCF'!O1189,'3.USD NCCF'!O1189,'4.EUR NCCF'!O1189,'5.GBP NCCF'!O1189,'6.Other(Incld) NCCF'!O1189)</f>
        <v>0</v>
      </c>
      <c r="P1189" s="184">
        <f>SUM('2.CAD NCCF'!P1189,'3.USD NCCF'!P1189,'4.EUR NCCF'!P1189,'5.GBP NCCF'!P1189,'6.Other(Incld) NCCF'!P1189)</f>
        <v>0</v>
      </c>
      <c r="Q1189" s="213">
        <f>SUM('2.CAD NCCF'!Q1189,'3.USD NCCF'!Q1189,'4.EUR NCCF'!Q1189,'5.GBP NCCF'!Q1189,'6.Other(Incld) NCCF'!Q1189)</f>
        <v>0</v>
      </c>
      <c r="R1189" s="184">
        <f>SUM('2.CAD NCCF'!R1189,'3.USD NCCF'!R1189,'4.EUR NCCF'!R1189,'5.GBP NCCF'!R1189,'6.Other(Incld) NCCF'!R1189)</f>
        <v>0</v>
      </c>
      <c r="S1189" s="184">
        <f>SUM('2.CAD NCCF'!S1189,'3.USD NCCF'!S1189,'4.EUR NCCF'!S1189,'5.GBP NCCF'!S1189,'6.Other(Incld) NCCF'!S1189)</f>
        <v>0</v>
      </c>
      <c r="T1189" s="189">
        <f>SUM('2.CAD NCCF'!T1189,'3.USD NCCF'!T1189,'4.EUR NCCF'!T1189,'5.GBP NCCF'!T1189,'6.Other(Incld) NCCF'!T1189)</f>
        <v>0</v>
      </c>
      <c r="U1189" s="184">
        <f>SUM('2.CAD NCCF'!U1189,'3.USD NCCF'!U1189,'4.EUR NCCF'!U1189,'5.GBP NCCF'!U1189,'6.Other(Incld) NCCF'!U1189)</f>
        <v>0</v>
      </c>
      <c r="V1189" s="213">
        <f>SUM('2.CAD NCCF'!V1189,'3.USD NCCF'!V1189,'4.EUR NCCF'!V1189,'5.GBP NCCF'!V1189,'6.Other(Incld) NCCF'!V1189)</f>
        <v>0</v>
      </c>
      <c r="W1189" s="46">
        <f>SUM('2.CAD NCCF'!W1189,'3.USD NCCF'!W1189,'4.EUR NCCF'!W1189,'5.GBP NCCF'!W1189,'6.Other(Incld) NCCF'!W1189)</f>
        <v>0</v>
      </c>
      <c r="Y1189"/>
    </row>
    <row r="1190" spans="1:25" outlineLevel="1" x14ac:dyDescent="0.2">
      <c r="A1190" s="318"/>
      <c r="B1190" s="71"/>
      <c r="C1190" s="24"/>
      <c r="D1190" s="24"/>
      <c r="E1190" s="64"/>
      <c r="F1190" s="176" t="s">
        <v>133</v>
      </c>
      <c r="G1190" s="188">
        <f>SUM('2.CAD NCCF'!G1190,'3.USD NCCF'!G1190,'4.EUR NCCF'!G1190,'5.GBP NCCF'!G1190,'6.Other(Incld) NCCF'!G1190)</f>
        <v>0</v>
      </c>
      <c r="H1190" s="189">
        <f>SUM('2.CAD NCCF'!H1190,'3.USD NCCF'!H1190,'4.EUR NCCF'!H1190,'5.GBP NCCF'!H1190,'6.Other(Incld) NCCF'!H1190)</f>
        <v>0</v>
      </c>
      <c r="I1190" s="184">
        <f>SUM('2.CAD NCCF'!I1190,'3.USD NCCF'!I1190,'4.EUR NCCF'!I1190,'5.GBP NCCF'!I1190,'6.Other(Incld) NCCF'!I1190)</f>
        <v>0</v>
      </c>
      <c r="J1190" s="184">
        <f>SUM('2.CAD NCCF'!J1190,'3.USD NCCF'!J1190,'4.EUR NCCF'!J1190,'5.GBP NCCF'!J1190,'6.Other(Incld) NCCF'!J1190)</f>
        <v>0</v>
      </c>
      <c r="K1190" s="213">
        <f>SUM('2.CAD NCCF'!K1190,'3.USD NCCF'!K1190,'4.EUR NCCF'!K1190,'5.GBP NCCF'!K1190,'6.Other(Incld) NCCF'!K1190)</f>
        <v>0</v>
      </c>
      <c r="L1190" s="214">
        <f>SUM('2.CAD NCCF'!L1190,'3.USD NCCF'!L1190,'4.EUR NCCF'!L1190,'5.GBP NCCF'!L1190,'6.Other(Incld) NCCF'!L1190)</f>
        <v>0</v>
      </c>
      <c r="M1190" s="184">
        <f>SUM('2.CAD NCCF'!M1190,'3.USD NCCF'!M1190,'4.EUR NCCF'!M1190,'5.GBP NCCF'!M1190,'6.Other(Incld) NCCF'!M1190)</f>
        <v>0</v>
      </c>
      <c r="N1190" s="224">
        <f>SUM('2.CAD NCCF'!N1190,'3.USD NCCF'!N1190,'4.EUR NCCF'!N1190,'5.GBP NCCF'!N1190,'6.Other(Incld) NCCF'!N1190)</f>
        <v>0</v>
      </c>
      <c r="O1190" s="184">
        <f>SUM('2.CAD NCCF'!O1190,'3.USD NCCF'!O1190,'4.EUR NCCF'!O1190,'5.GBP NCCF'!O1190,'6.Other(Incld) NCCF'!O1190)</f>
        <v>0</v>
      </c>
      <c r="P1190" s="184">
        <f>SUM('2.CAD NCCF'!P1190,'3.USD NCCF'!P1190,'4.EUR NCCF'!P1190,'5.GBP NCCF'!P1190,'6.Other(Incld) NCCF'!P1190)</f>
        <v>0</v>
      </c>
      <c r="Q1190" s="213">
        <f>SUM('2.CAD NCCF'!Q1190,'3.USD NCCF'!Q1190,'4.EUR NCCF'!Q1190,'5.GBP NCCF'!Q1190,'6.Other(Incld) NCCF'!Q1190)</f>
        <v>0</v>
      </c>
      <c r="R1190" s="184">
        <f>SUM('2.CAD NCCF'!R1190,'3.USD NCCF'!R1190,'4.EUR NCCF'!R1190,'5.GBP NCCF'!R1190,'6.Other(Incld) NCCF'!R1190)</f>
        <v>0</v>
      </c>
      <c r="S1190" s="184">
        <f>SUM('2.CAD NCCF'!S1190,'3.USD NCCF'!S1190,'4.EUR NCCF'!S1190,'5.GBP NCCF'!S1190,'6.Other(Incld) NCCF'!S1190)</f>
        <v>0</v>
      </c>
      <c r="T1190" s="189">
        <f>SUM('2.CAD NCCF'!T1190,'3.USD NCCF'!T1190,'4.EUR NCCF'!T1190,'5.GBP NCCF'!T1190,'6.Other(Incld) NCCF'!T1190)</f>
        <v>0</v>
      </c>
      <c r="U1190" s="184">
        <f>SUM('2.CAD NCCF'!U1190,'3.USD NCCF'!U1190,'4.EUR NCCF'!U1190,'5.GBP NCCF'!U1190,'6.Other(Incld) NCCF'!U1190)</f>
        <v>0</v>
      </c>
      <c r="V1190" s="215">
        <f>SUM('2.CAD NCCF'!V1190,'3.USD NCCF'!V1190,'4.EUR NCCF'!V1190,'5.GBP NCCF'!V1190,'6.Other(Incld) NCCF'!V1190)</f>
        <v>0</v>
      </c>
      <c r="W1190" s="46">
        <f>SUM('2.CAD NCCF'!W1190,'3.USD NCCF'!W1190,'4.EUR NCCF'!W1190,'5.GBP NCCF'!W1190,'6.Other(Incld) NCCF'!W1190)</f>
        <v>0</v>
      </c>
      <c r="Y1190"/>
    </row>
    <row r="1191" spans="1:25" outlineLevel="1" x14ac:dyDescent="0.2">
      <c r="A1191" s="318"/>
      <c r="B1191" s="71"/>
      <c r="C1191" s="24"/>
      <c r="D1191" s="24"/>
      <c r="E1191" s="64"/>
      <c r="F1191" s="176" t="s">
        <v>134</v>
      </c>
      <c r="G1191" s="188">
        <f>SUM('2.CAD NCCF'!G1191,'3.USD NCCF'!G1191,'4.EUR NCCF'!G1191,'5.GBP NCCF'!G1191,'6.Other(Incld) NCCF'!G1191)</f>
        <v>0</v>
      </c>
      <c r="H1191" s="189">
        <f>SUM('2.CAD NCCF'!H1191,'3.USD NCCF'!H1191,'4.EUR NCCF'!H1191,'5.GBP NCCF'!H1191,'6.Other(Incld) NCCF'!H1191)</f>
        <v>0</v>
      </c>
      <c r="I1191" s="184">
        <f>SUM('2.CAD NCCF'!I1191,'3.USD NCCF'!I1191,'4.EUR NCCF'!I1191,'5.GBP NCCF'!I1191,'6.Other(Incld) NCCF'!I1191)</f>
        <v>0</v>
      </c>
      <c r="J1191" s="184">
        <f>SUM('2.CAD NCCF'!J1191,'3.USD NCCF'!J1191,'4.EUR NCCF'!J1191,'5.GBP NCCF'!J1191,'6.Other(Incld) NCCF'!J1191)</f>
        <v>0</v>
      </c>
      <c r="K1191" s="48">
        <f>SUM('2.CAD NCCF'!K1191,'3.USD NCCF'!K1191,'4.EUR NCCF'!K1191,'5.GBP NCCF'!K1191,'6.Other(Incld) NCCF'!K1191)</f>
        <v>0</v>
      </c>
      <c r="L1191" s="189">
        <f>SUM('2.CAD NCCF'!L1191,'3.USD NCCF'!L1191,'4.EUR NCCF'!L1191,'5.GBP NCCF'!L1191,'6.Other(Incld) NCCF'!L1191)</f>
        <v>0</v>
      </c>
      <c r="M1191" s="184">
        <f>SUM('2.CAD NCCF'!M1191,'3.USD NCCF'!M1191,'4.EUR NCCF'!M1191,'5.GBP NCCF'!M1191,'6.Other(Incld) NCCF'!M1191)</f>
        <v>0</v>
      </c>
      <c r="N1191" s="184">
        <f>SUM('2.CAD NCCF'!N1191,'3.USD NCCF'!N1191,'4.EUR NCCF'!N1191,'5.GBP NCCF'!N1191,'6.Other(Incld) NCCF'!N1191)</f>
        <v>0</v>
      </c>
      <c r="O1191" s="184">
        <f>SUM('2.CAD NCCF'!O1191,'3.USD NCCF'!O1191,'4.EUR NCCF'!O1191,'5.GBP NCCF'!O1191,'6.Other(Incld) NCCF'!O1191)</f>
        <v>0</v>
      </c>
      <c r="P1191" s="184">
        <f>SUM('2.CAD NCCF'!P1191,'3.USD NCCF'!P1191,'4.EUR NCCF'!P1191,'5.GBP NCCF'!P1191,'6.Other(Incld) NCCF'!P1191)</f>
        <v>0</v>
      </c>
      <c r="Q1191" s="213">
        <f>SUM('2.CAD NCCF'!Q1191,'3.USD NCCF'!Q1191,'4.EUR NCCF'!Q1191,'5.GBP NCCF'!Q1191,'6.Other(Incld) NCCF'!Q1191)</f>
        <v>0</v>
      </c>
      <c r="R1191" s="184">
        <f>SUM('2.CAD NCCF'!R1191,'3.USD NCCF'!R1191,'4.EUR NCCF'!R1191,'5.GBP NCCF'!R1191,'6.Other(Incld) NCCF'!R1191)</f>
        <v>0</v>
      </c>
      <c r="S1191" s="184">
        <f>SUM('2.CAD NCCF'!S1191,'3.USD NCCF'!S1191,'4.EUR NCCF'!S1191,'5.GBP NCCF'!S1191,'6.Other(Incld) NCCF'!S1191)</f>
        <v>0</v>
      </c>
      <c r="T1191" s="189">
        <f>SUM('2.CAD NCCF'!T1191,'3.USD NCCF'!T1191,'4.EUR NCCF'!T1191,'5.GBP NCCF'!T1191,'6.Other(Incld) NCCF'!T1191)</f>
        <v>0</v>
      </c>
      <c r="U1191" s="184">
        <f>SUM('2.CAD NCCF'!U1191,'3.USD NCCF'!U1191,'4.EUR NCCF'!U1191,'5.GBP NCCF'!U1191,'6.Other(Incld) NCCF'!U1191)</f>
        <v>0</v>
      </c>
      <c r="V1191" s="215">
        <f>SUM('2.CAD NCCF'!V1191,'3.USD NCCF'!V1191,'4.EUR NCCF'!V1191,'5.GBP NCCF'!V1191,'6.Other(Incld) NCCF'!V1191)</f>
        <v>0</v>
      </c>
      <c r="W1191" s="46">
        <f>SUM('2.CAD NCCF'!W1191,'3.USD NCCF'!W1191,'4.EUR NCCF'!W1191,'5.GBP NCCF'!W1191,'6.Other(Incld) NCCF'!W1191)</f>
        <v>0</v>
      </c>
      <c r="Y1191"/>
    </row>
    <row r="1192" spans="1:25" outlineLevel="1" x14ac:dyDescent="0.2">
      <c r="A1192" s="318"/>
      <c r="B1192" s="71"/>
      <c r="C1192" s="24"/>
      <c r="D1192" s="24"/>
      <c r="E1192" s="64"/>
      <c r="F1192" s="176" t="s">
        <v>135</v>
      </c>
      <c r="G1192" s="188">
        <f>SUM('2.CAD NCCF'!G1192,'3.USD NCCF'!G1192,'4.EUR NCCF'!G1192,'5.GBP NCCF'!G1192,'6.Other(Incld) NCCF'!G1192)</f>
        <v>0</v>
      </c>
      <c r="H1192" s="189">
        <f>SUM('2.CAD NCCF'!H1192,'3.USD NCCF'!H1192,'4.EUR NCCF'!H1192,'5.GBP NCCF'!H1192,'6.Other(Incld) NCCF'!H1192)</f>
        <v>0</v>
      </c>
      <c r="I1192" s="184">
        <f>SUM('2.CAD NCCF'!I1192,'3.USD NCCF'!I1192,'4.EUR NCCF'!I1192,'5.GBP NCCF'!I1192,'6.Other(Incld) NCCF'!I1192)</f>
        <v>0</v>
      </c>
      <c r="J1192" s="184">
        <f>SUM('2.CAD NCCF'!J1192,'3.USD NCCF'!J1192,'4.EUR NCCF'!J1192,'5.GBP NCCF'!J1192,'6.Other(Incld) NCCF'!J1192)</f>
        <v>0</v>
      </c>
      <c r="K1192" s="213">
        <f>SUM('2.CAD NCCF'!K1192,'3.USD NCCF'!K1192,'4.EUR NCCF'!K1192,'5.GBP NCCF'!K1192,'6.Other(Incld) NCCF'!K1192)</f>
        <v>0</v>
      </c>
      <c r="L1192" s="214">
        <f>SUM('2.CAD NCCF'!L1192,'3.USD NCCF'!L1192,'4.EUR NCCF'!L1192,'5.GBP NCCF'!L1192,'6.Other(Incld) NCCF'!L1192)</f>
        <v>0</v>
      </c>
      <c r="M1192" s="184">
        <f>SUM('2.CAD NCCF'!M1192,'3.USD NCCF'!M1192,'4.EUR NCCF'!M1192,'5.GBP NCCF'!M1192,'6.Other(Incld) NCCF'!M1192)</f>
        <v>0</v>
      </c>
      <c r="N1192" s="227">
        <f>SUM('2.CAD NCCF'!N1192,'3.USD NCCF'!N1192,'4.EUR NCCF'!N1192,'5.GBP NCCF'!N1192,'6.Other(Incld) NCCF'!N1192)</f>
        <v>0</v>
      </c>
      <c r="O1192" s="184">
        <f>SUM('2.CAD NCCF'!O1192,'3.USD NCCF'!O1192,'4.EUR NCCF'!O1192,'5.GBP NCCF'!O1192,'6.Other(Incld) NCCF'!O1192)</f>
        <v>0</v>
      </c>
      <c r="P1192" s="184">
        <f>SUM('2.CAD NCCF'!P1192,'3.USD NCCF'!P1192,'4.EUR NCCF'!P1192,'5.GBP NCCF'!P1192,'6.Other(Incld) NCCF'!P1192)</f>
        <v>0</v>
      </c>
      <c r="Q1192" s="213">
        <f>SUM('2.CAD NCCF'!Q1192,'3.USD NCCF'!Q1192,'4.EUR NCCF'!Q1192,'5.GBP NCCF'!Q1192,'6.Other(Incld) NCCF'!Q1192)</f>
        <v>0</v>
      </c>
      <c r="R1192" s="184">
        <f>SUM('2.CAD NCCF'!R1192,'3.USD NCCF'!R1192,'4.EUR NCCF'!R1192,'5.GBP NCCF'!R1192,'6.Other(Incld) NCCF'!R1192)</f>
        <v>0</v>
      </c>
      <c r="S1192" s="184">
        <f>SUM('2.CAD NCCF'!S1192,'3.USD NCCF'!S1192,'4.EUR NCCF'!S1192,'5.GBP NCCF'!S1192,'6.Other(Incld) NCCF'!S1192)</f>
        <v>0</v>
      </c>
      <c r="T1192" s="189">
        <f>SUM('2.CAD NCCF'!T1192,'3.USD NCCF'!T1192,'4.EUR NCCF'!T1192,'5.GBP NCCF'!T1192,'6.Other(Incld) NCCF'!T1192)</f>
        <v>0</v>
      </c>
      <c r="U1192" s="184">
        <f>SUM('2.CAD NCCF'!U1192,'3.USD NCCF'!U1192,'4.EUR NCCF'!U1192,'5.GBP NCCF'!U1192,'6.Other(Incld) NCCF'!U1192)</f>
        <v>0</v>
      </c>
      <c r="V1192" s="215">
        <f>SUM('2.CAD NCCF'!V1192,'3.USD NCCF'!V1192,'4.EUR NCCF'!V1192,'5.GBP NCCF'!V1192,'6.Other(Incld) NCCF'!V1192)</f>
        <v>0</v>
      </c>
      <c r="W1192" s="46">
        <f>SUM('2.CAD NCCF'!W1192,'3.USD NCCF'!W1192,'4.EUR NCCF'!W1192,'5.GBP NCCF'!W1192,'6.Other(Incld) NCCF'!W1192)</f>
        <v>0</v>
      </c>
      <c r="Y1192"/>
    </row>
    <row r="1193" spans="1:25" outlineLevel="1" x14ac:dyDescent="0.2">
      <c r="A1193" s="318"/>
      <c r="B1193" s="71"/>
      <c r="C1193" s="64"/>
      <c r="D1193" s="64"/>
      <c r="E1193" s="64"/>
      <c r="F1193" s="176" t="s">
        <v>136</v>
      </c>
      <c r="G1193" s="188">
        <f>SUM('2.CAD NCCF'!G1193,'3.USD NCCF'!G1193,'4.EUR NCCF'!G1193,'5.GBP NCCF'!G1193,'6.Other(Incld) NCCF'!G1193)</f>
        <v>0</v>
      </c>
      <c r="H1193" s="189">
        <f>SUM('2.CAD NCCF'!H1193,'3.USD NCCF'!H1193,'4.EUR NCCF'!H1193,'5.GBP NCCF'!H1193,'6.Other(Incld) NCCF'!H1193)</f>
        <v>0</v>
      </c>
      <c r="I1193" s="184">
        <f>SUM('2.CAD NCCF'!I1193,'3.USD NCCF'!I1193,'4.EUR NCCF'!I1193,'5.GBP NCCF'!I1193,'6.Other(Incld) NCCF'!I1193)</f>
        <v>0</v>
      </c>
      <c r="J1193" s="184">
        <f>SUM('2.CAD NCCF'!J1193,'3.USD NCCF'!J1193,'4.EUR NCCF'!J1193,'5.GBP NCCF'!J1193,'6.Other(Incld) NCCF'!J1193)</f>
        <v>0</v>
      </c>
      <c r="K1193" s="213">
        <f>SUM('2.CAD NCCF'!K1193,'3.USD NCCF'!K1193,'4.EUR NCCF'!K1193,'5.GBP NCCF'!K1193,'6.Other(Incld) NCCF'!K1193)</f>
        <v>0</v>
      </c>
      <c r="L1193" s="214">
        <f>SUM('2.CAD NCCF'!L1193,'3.USD NCCF'!L1193,'4.EUR NCCF'!L1193,'5.GBP NCCF'!L1193,'6.Other(Incld) NCCF'!L1193)</f>
        <v>0</v>
      </c>
      <c r="M1193" s="184">
        <f>SUM('2.CAD NCCF'!M1193,'3.USD NCCF'!M1193,'4.EUR NCCF'!M1193,'5.GBP NCCF'!M1193,'6.Other(Incld) NCCF'!M1193)</f>
        <v>0</v>
      </c>
      <c r="N1193" s="184">
        <f>SUM('2.CAD NCCF'!N1193,'3.USD NCCF'!N1193,'4.EUR NCCF'!N1193,'5.GBP NCCF'!N1193,'6.Other(Incld) NCCF'!N1193)</f>
        <v>0</v>
      </c>
      <c r="O1193" s="184">
        <f>SUM('2.CAD NCCF'!O1193,'3.USD NCCF'!O1193,'4.EUR NCCF'!O1193,'5.GBP NCCF'!O1193,'6.Other(Incld) NCCF'!O1193)</f>
        <v>0</v>
      </c>
      <c r="P1193" s="184">
        <f>SUM('2.CAD NCCF'!P1193,'3.USD NCCF'!P1193,'4.EUR NCCF'!P1193,'5.GBP NCCF'!P1193,'6.Other(Incld) NCCF'!P1193)</f>
        <v>0</v>
      </c>
      <c r="Q1193" s="213">
        <f>SUM('2.CAD NCCF'!Q1193,'3.USD NCCF'!Q1193,'4.EUR NCCF'!Q1193,'5.GBP NCCF'!Q1193,'6.Other(Incld) NCCF'!Q1193)</f>
        <v>0</v>
      </c>
      <c r="R1193" s="184">
        <f>SUM('2.CAD NCCF'!R1193,'3.USD NCCF'!R1193,'4.EUR NCCF'!R1193,'5.GBP NCCF'!R1193,'6.Other(Incld) NCCF'!R1193)</f>
        <v>0</v>
      </c>
      <c r="S1193" s="184">
        <f>SUM('2.CAD NCCF'!S1193,'3.USD NCCF'!S1193,'4.EUR NCCF'!S1193,'5.GBP NCCF'!S1193,'6.Other(Incld) NCCF'!S1193)</f>
        <v>0</v>
      </c>
      <c r="T1193" s="189">
        <f>SUM('2.CAD NCCF'!T1193,'3.USD NCCF'!T1193,'4.EUR NCCF'!T1193,'5.GBP NCCF'!T1193,'6.Other(Incld) NCCF'!T1193)</f>
        <v>0</v>
      </c>
      <c r="U1193" s="184">
        <f>SUM('2.CAD NCCF'!U1193,'3.USD NCCF'!U1193,'4.EUR NCCF'!U1193,'5.GBP NCCF'!U1193,'6.Other(Incld) NCCF'!U1193)</f>
        <v>0</v>
      </c>
      <c r="V1193" s="215">
        <f>SUM('2.CAD NCCF'!V1193,'3.USD NCCF'!V1193,'4.EUR NCCF'!V1193,'5.GBP NCCF'!V1193,'6.Other(Incld) NCCF'!V1193)</f>
        <v>0</v>
      </c>
      <c r="W1193" s="46">
        <f>SUM('2.CAD NCCF'!W1193,'3.USD NCCF'!W1193,'4.EUR NCCF'!W1193,'5.GBP NCCF'!W1193,'6.Other(Incld) NCCF'!W1193)</f>
        <v>0</v>
      </c>
      <c r="Y1193"/>
    </row>
    <row r="1194" spans="1:25" x14ac:dyDescent="0.2">
      <c r="A1194" s="318"/>
      <c r="B1194" s="71"/>
      <c r="C1194" s="24"/>
      <c r="D1194" s="23" t="s">
        <v>137</v>
      </c>
      <c r="E1194" s="64"/>
      <c r="F1194" s="24"/>
      <c r="G1194" s="69">
        <f t="shared" ref="G1194:W1194" si="265">SUBTOTAL(9,G1195:G1199)</f>
        <v>0</v>
      </c>
      <c r="H1194" s="34">
        <f t="shared" si="265"/>
        <v>0</v>
      </c>
      <c r="I1194" s="34">
        <f t="shared" si="265"/>
        <v>0</v>
      </c>
      <c r="J1194" s="34">
        <f t="shared" si="265"/>
        <v>0</v>
      </c>
      <c r="K1194" s="34">
        <f t="shared" si="265"/>
        <v>0</v>
      </c>
      <c r="L1194" s="35">
        <f t="shared" si="265"/>
        <v>0</v>
      </c>
      <c r="M1194" s="36">
        <f t="shared" si="265"/>
        <v>0</v>
      </c>
      <c r="N1194" s="36">
        <f t="shared" si="265"/>
        <v>0</v>
      </c>
      <c r="O1194" s="36">
        <f t="shared" si="265"/>
        <v>0</v>
      </c>
      <c r="P1194" s="36">
        <f t="shared" si="265"/>
        <v>0</v>
      </c>
      <c r="Q1194" s="36">
        <f t="shared" si="265"/>
        <v>0</v>
      </c>
      <c r="R1194" s="36">
        <f t="shared" si="265"/>
        <v>0</v>
      </c>
      <c r="S1194" s="36">
        <f t="shared" si="265"/>
        <v>0</v>
      </c>
      <c r="T1194" s="36">
        <f t="shared" si="265"/>
        <v>0</v>
      </c>
      <c r="U1194" s="36">
        <f t="shared" si="265"/>
        <v>0</v>
      </c>
      <c r="V1194" s="37">
        <f t="shared" si="265"/>
        <v>0</v>
      </c>
      <c r="W1194" s="37">
        <f t="shared" si="265"/>
        <v>0</v>
      </c>
      <c r="Y1194"/>
    </row>
    <row r="1195" spans="1:25" outlineLevel="1" x14ac:dyDescent="0.2">
      <c r="A1195" s="318"/>
      <c r="B1195" s="71"/>
      <c r="C1195" s="24"/>
      <c r="D1195" s="24"/>
      <c r="E1195" s="23"/>
      <c r="F1195" s="176" t="s">
        <v>138</v>
      </c>
      <c r="G1195" s="188">
        <f>SUM('2.CAD NCCF'!G1195,'3.USD NCCF'!G1195,'4.EUR NCCF'!G1195,'5.GBP NCCF'!G1195,'6.Other(Incld) NCCF'!G1195)</f>
        <v>0</v>
      </c>
      <c r="H1195" s="189">
        <f>SUM('2.CAD NCCF'!H1195,'3.USD NCCF'!H1195,'4.EUR NCCF'!H1195,'5.GBP NCCF'!H1195,'6.Other(Incld) NCCF'!H1195)</f>
        <v>0</v>
      </c>
      <c r="I1195" s="184">
        <f>SUM('2.CAD NCCF'!I1195,'3.USD NCCF'!I1195,'4.EUR NCCF'!I1195,'5.GBP NCCF'!I1195,'6.Other(Incld) NCCF'!I1195)</f>
        <v>0</v>
      </c>
      <c r="J1195" s="184">
        <f>SUM('2.CAD NCCF'!J1195,'3.USD NCCF'!J1195,'4.EUR NCCF'!J1195,'5.GBP NCCF'!J1195,'6.Other(Incld) NCCF'!J1195)</f>
        <v>0</v>
      </c>
      <c r="K1195" s="213">
        <f>SUM('2.CAD NCCF'!K1195,'3.USD NCCF'!K1195,'4.EUR NCCF'!K1195,'5.GBP NCCF'!K1195,'6.Other(Incld) NCCF'!K1195)</f>
        <v>0</v>
      </c>
      <c r="L1195" s="214">
        <f>SUM('2.CAD NCCF'!L1195,'3.USD NCCF'!L1195,'4.EUR NCCF'!L1195,'5.GBP NCCF'!L1195,'6.Other(Incld) NCCF'!L1195)</f>
        <v>0</v>
      </c>
      <c r="M1195" s="213">
        <f>SUM('2.CAD NCCF'!M1195,'3.USD NCCF'!M1195,'4.EUR NCCF'!M1195,'5.GBP NCCF'!M1195,'6.Other(Incld) NCCF'!M1195)</f>
        <v>0</v>
      </c>
      <c r="N1195" s="184">
        <f>SUM('2.CAD NCCF'!N1195,'3.USD NCCF'!N1195,'4.EUR NCCF'!N1195,'5.GBP NCCF'!N1195,'6.Other(Incld) NCCF'!N1195)</f>
        <v>0</v>
      </c>
      <c r="O1195" s="189">
        <f>SUM('2.CAD NCCF'!O1195,'3.USD NCCF'!O1195,'4.EUR NCCF'!O1195,'5.GBP NCCF'!O1195,'6.Other(Incld) NCCF'!O1195)</f>
        <v>0</v>
      </c>
      <c r="P1195" s="184">
        <f>SUM('2.CAD NCCF'!P1195,'3.USD NCCF'!P1195,'4.EUR NCCF'!P1195,'5.GBP NCCF'!P1195,'6.Other(Incld) NCCF'!P1195)</f>
        <v>0</v>
      </c>
      <c r="Q1195" s="213">
        <f>SUM('2.CAD NCCF'!Q1195,'3.USD NCCF'!Q1195,'4.EUR NCCF'!Q1195,'5.GBP NCCF'!Q1195,'6.Other(Incld) NCCF'!Q1195)</f>
        <v>0</v>
      </c>
      <c r="R1195" s="184">
        <f>SUM('2.CAD NCCF'!R1195,'3.USD NCCF'!R1195,'4.EUR NCCF'!R1195,'5.GBP NCCF'!R1195,'6.Other(Incld) NCCF'!R1195)</f>
        <v>0</v>
      </c>
      <c r="S1195" s="184">
        <f>SUM('2.CAD NCCF'!S1195,'3.USD NCCF'!S1195,'4.EUR NCCF'!S1195,'5.GBP NCCF'!S1195,'6.Other(Incld) NCCF'!S1195)</f>
        <v>0</v>
      </c>
      <c r="T1195" s="189">
        <f>SUM('2.CAD NCCF'!T1195,'3.USD NCCF'!T1195,'4.EUR NCCF'!T1195,'5.GBP NCCF'!T1195,'6.Other(Incld) NCCF'!T1195)</f>
        <v>0</v>
      </c>
      <c r="U1195" s="184">
        <f>SUM('2.CAD NCCF'!U1195,'3.USD NCCF'!U1195,'4.EUR NCCF'!U1195,'5.GBP NCCF'!U1195,'6.Other(Incld) NCCF'!U1195)</f>
        <v>0</v>
      </c>
      <c r="V1195" s="215">
        <f>SUM('2.CAD NCCF'!V1195,'3.USD NCCF'!V1195,'4.EUR NCCF'!V1195,'5.GBP NCCF'!V1195,'6.Other(Incld) NCCF'!V1195)</f>
        <v>0</v>
      </c>
      <c r="W1195" s="46">
        <f>SUM('2.CAD NCCF'!W1195,'3.USD NCCF'!W1195,'4.EUR NCCF'!W1195,'5.GBP NCCF'!W1195,'6.Other(Incld) NCCF'!W1195)</f>
        <v>0</v>
      </c>
      <c r="Y1195"/>
    </row>
    <row r="1196" spans="1:25" outlineLevel="1" x14ac:dyDescent="0.2">
      <c r="A1196" s="318"/>
      <c r="B1196" s="71"/>
      <c r="C1196" s="24"/>
      <c r="D1196" s="24"/>
      <c r="E1196" s="24"/>
      <c r="F1196" s="176" t="s">
        <v>139</v>
      </c>
      <c r="G1196" s="188">
        <f>SUM('2.CAD NCCF'!G1196,'3.USD NCCF'!G1196,'4.EUR NCCF'!G1196,'5.GBP NCCF'!G1196,'6.Other(Incld) NCCF'!G1196)</f>
        <v>0</v>
      </c>
      <c r="H1196" s="189">
        <f>SUM('2.CAD NCCF'!H1196,'3.USD NCCF'!H1196,'4.EUR NCCF'!H1196,'5.GBP NCCF'!H1196,'6.Other(Incld) NCCF'!H1196)</f>
        <v>0</v>
      </c>
      <c r="I1196" s="184">
        <f>SUM('2.CAD NCCF'!I1196,'3.USD NCCF'!I1196,'4.EUR NCCF'!I1196,'5.GBP NCCF'!I1196,'6.Other(Incld) NCCF'!I1196)</f>
        <v>0</v>
      </c>
      <c r="J1196" s="184">
        <f>SUM('2.CAD NCCF'!J1196,'3.USD NCCF'!J1196,'4.EUR NCCF'!J1196,'5.GBP NCCF'!J1196,'6.Other(Incld) NCCF'!J1196)</f>
        <v>0</v>
      </c>
      <c r="K1196" s="213">
        <f>SUM('2.CAD NCCF'!K1196,'3.USD NCCF'!K1196,'4.EUR NCCF'!K1196,'5.GBP NCCF'!K1196,'6.Other(Incld) NCCF'!K1196)</f>
        <v>0</v>
      </c>
      <c r="L1196" s="214">
        <f>SUM('2.CAD NCCF'!L1196,'3.USD NCCF'!L1196,'4.EUR NCCF'!L1196,'5.GBP NCCF'!L1196,'6.Other(Incld) NCCF'!L1196)</f>
        <v>0</v>
      </c>
      <c r="M1196" s="213">
        <f>SUM('2.CAD NCCF'!M1196,'3.USD NCCF'!M1196,'4.EUR NCCF'!M1196,'5.GBP NCCF'!M1196,'6.Other(Incld) NCCF'!M1196)</f>
        <v>0</v>
      </c>
      <c r="N1196" s="184">
        <f>SUM('2.CAD NCCF'!N1196,'3.USD NCCF'!N1196,'4.EUR NCCF'!N1196,'5.GBP NCCF'!N1196,'6.Other(Incld) NCCF'!N1196)</f>
        <v>0</v>
      </c>
      <c r="O1196" s="189">
        <f>SUM('2.CAD NCCF'!O1196,'3.USD NCCF'!O1196,'4.EUR NCCF'!O1196,'5.GBP NCCF'!O1196,'6.Other(Incld) NCCF'!O1196)</f>
        <v>0</v>
      </c>
      <c r="P1196" s="184">
        <f>SUM('2.CAD NCCF'!P1196,'3.USD NCCF'!P1196,'4.EUR NCCF'!P1196,'5.GBP NCCF'!P1196,'6.Other(Incld) NCCF'!P1196)</f>
        <v>0</v>
      </c>
      <c r="Q1196" s="213">
        <f>SUM('2.CAD NCCF'!Q1196,'3.USD NCCF'!Q1196,'4.EUR NCCF'!Q1196,'5.GBP NCCF'!Q1196,'6.Other(Incld) NCCF'!Q1196)</f>
        <v>0</v>
      </c>
      <c r="R1196" s="184">
        <f>SUM('2.CAD NCCF'!R1196,'3.USD NCCF'!R1196,'4.EUR NCCF'!R1196,'5.GBP NCCF'!R1196,'6.Other(Incld) NCCF'!R1196)</f>
        <v>0</v>
      </c>
      <c r="S1196" s="184">
        <f>SUM('2.CAD NCCF'!S1196,'3.USD NCCF'!S1196,'4.EUR NCCF'!S1196,'5.GBP NCCF'!S1196,'6.Other(Incld) NCCF'!S1196)</f>
        <v>0</v>
      </c>
      <c r="T1196" s="189">
        <f>SUM('2.CAD NCCF'!T1196,'3.USD NCCF'!T1196,'4.EUR NCCF'!T1196,'5.GBP NCCF'!T1196,'6.Other(Incld) NCCF'!T1196)</f>
        <v>0</v>
      </c>
      <c r="U1196" s="184">
        <f>SUM('2.CAD NCCF'!U1196,'3.USD NCCF'!U1196,'4.EUR NCCF'!U1196,'5.GBP NCCF'!U1196,'6.Other(Incld) NCCF'!U1196)</f>
        <v>0</v>
      </c>
      <c r="V1196" s="215">
        <f>SUM('2.CAD NCCF'!V1196,'3.USD NCCF'!V1196,'4.EUR NCCF'!V1196,'5.GBP NCCF'!V1196,'6.Other(Incld) NCCF'!V1196)</f>
        <v>0</v>
      </c>
      <c r="W1196" s="46">
        <f>SUM('2.CAD NCCF'!W1196,'3.USD NCCF'!W1196,'4.EUR NCCF'!W1196,'5.GBP NCCF'!W1196,'6.Other(Incld) NCCF'!W1196)</f>
        <v>0</v>
      </c>
      <c r="Y1196"/>
    </row>
    <row r="1197" spans="1:25" outlineLevel="1" x14ac:dyDescent="0.2">
      <c r="A1197" s="318"/>
      <c r="B1197" s="71"/>
      <c r="C1197" s="24"/>
      <c r="D1197" s="24"/>
      <c r="E1197" s="24"/>
      <c r="F1197" s="176" t="s">
        <v>140</v>
      </c>
      <c r="G1197" s="188">
        <f>SUM('2.CAD NCCF'!G1197,'3.USD NCCF'!G1197,'4.EUR NCCF'!G1197,'5.GBP NCCF'!G1197,'6.Other(Incld) NCCF'!G1197)</f>
        <v>0</v>
      </c>
      <c r="H1197" s="189">
        <f>SUM('2.CAD NCCF'!H1197,'3.USD NCCF'!H1197,'4.EUR NCCF'!H1197,'5.GBP NCCF'!H1197,'6.Other(Incld) NCCF'!H1197)</f>
        <v>0</v>
      </c>
      <c r="I1197" s="184">
        <f>SUM('2.CAD NCCF'!I1197,'3.USD NCCF'!I1197,'4.EUR NCCF'!I1197,'5.GBP NCCF'!I1197,'6.Other(Incld) NCCF'!I1197)</f>
        <v>0</v>
      </c>
      <c r="J1197" s="184">
        <f>SUM('2.CAD NCCF'!J1197,'3.USD NCCF'!J1197,'4.EUR NCCF'!J1197,'5.GBP NCCF'!J1197,'6.Other(Incld) NCCF'!J1197)</f>
        <v>0</v>
      </c>
      <c r="K1197" s="213">
        <f>SUM('2.CAD NCCF'!K1197,'3.USD NCCF'!K1197,'4.EUR NCCF'!K1197,'5.GBP NCCF'!K1197,'6.Other(Incld) NCCF'!K1197)</f>
        <v>0</v>
      </c>
      <c r="L1197" s="214">
        <f>SUM('2.CAD NCCF'!L1197,'3.USD NCCF'!L1197,'4.EUR NCCF'!L1197,'5.GBP NCCF'!L1197,'6.Other(Incld) NCCF'!L1197)</f>
        <v>0</v>
      </c>
      <c r="M1197" s="213">
        <f>SUM('2.CAD NCCF'!M1197,'3.USD NCCF'!M1197,'4.EUR NCCF'!M1197,'5.GBP NCCF'!M1197,'6.Other(Incld) NCCF'!M1197)</f>
        <v>0</v>
      </c>
      <c r="N1197" s="184">
        <f>SUM('2.CAD NCCF'!N1197,'3.USD NCCF'!N1197,'4.EUR NCCF'!N1197,'5.GBP NCCF'!N1197,'6.Other(Incld) NCCF'!N1197)</f>
        <v>0</v>
      </c>
      <c r="O1197" s="189">
        <f>SUM('2.CAD NCCF'!O1197,'3.USD NCCF'!O1197,'4.EUR NCCF'!O1197,'5.GBP NCCF'!O1197,'6.Other(Incld) NCCF'!O1197)</f>
        <v>0</v>
      </c>
      <c r="P1197" s="184">
        <f>SUM('2.CAD NCCF'!P1197,'3.USD NCCF'!P1197,'4.EUR NCCF'!P1197,'5.GBP NCCF'!P1197,'6.Other(Incld) NCCF'!P1197)</f>
        <v>0</v>
      </c>
      <c r="Q1197" s="213">
        <f>SUM('2.CAD NCCF'!Q1197,'3.USD NCCF'!Q1197,'4.EUR NCCF'!Q1197,'5.GBP NCCF'!Q1197,'6.Other(Incld) NCCF'!Q1197)</f>
        <v>0</v>
      </c>
      <c r="R1197" s="184">
        <f>SUM('2.CAD NCCF'!R1197,'3.USD NCCF'!R1197,'4.EUR NCCF'!R1197,'5.GBP NCCF'!R1197,'6.Other(Incld) NCCF'!R1197)</f>
        <v>0</v>
      </c>
      <c r="S1197" s="184">
        <f>SUM('2.CAD NCCF'!S1197,'3.USD NCCF'!S1197,'4.EUR NCCF'!S1197,'5.GBP NCCF'!S1197,'6.Other(Incld) NCCF'!S1197)</f>
        <v>0</v>
      </c>
      <c r="T1197" s="189">
        <f>SUM('2.CAD NCCF'!T1197,'3.USD NCCF'!T1197,'4.EUR NCCF'!T1197,'5.GBP NCCF'!T1197,'6.Other(Incld) NCCF'!T1197)</f>
        <v>0</v>
      </c>
      <c r="U1197" s="184">
        <f>SUM('2.CAD NCCF'!U1197,'3.USD NCCF'!U1197,'4.EUR NCCF'!U1197,'5.GBP NCCF'!U1197,'6.Other(Incld) NCCF'!U1197)</f>
        <v>0</v>
      </c>
      <c r="V1197" s="215">
        <f>SUM('2.CAD NCCF'!V1197,'3.USD NCCF'!V1197,'4.EUR NCCF'!V1197,'5.GBP NCCF'!V1197,'6.Other(Incld) NCCF'!V1197)</f>
        <v>0</v>
      </c>
      <c r="W1197" s="46">
        <f>SUM('2.CAD NCCF'!W1197,'3.USD NCCF'!W1197,'4.EUR NCCF'!W1197,'5.GBP NCCF'!W1197,'6.Other(Incld) NCCF'!W1197)</f>
        <v>0</v>
      </c>
      <c r="Y1197"/>
    </row>
    <row r="1198" spans="1:25" outlineLevel="1" x14ac:dyDescent="0.2">
      <c r="A1198" s="318"/>
      <c r="B1198" s="71"/>
      <c r="C1198" s="24"/>
      <c r="D1198" s="24"/>
      <c r="E1198" s="24"/>
      <c r="F1198" s="176" t="s">
        <v>141</v>
      </c>
      <c r="G1198" s="188">
        <f>SUM('2.CAD NCCF'!G1198,'3.USD NCCF'!G1198,'4.EUR NCCF'!G1198,'5.GBP NCCF'!G1198,'6.Other(Incld) NCCF'!G1198)</f>
        <v>0</v>
      </c>
      <c r="H1198" s="189">
        <f>SUM('2.CAD NCCF'!H1198,'3.USD NCCF'!H1198,'4.EUR NCCF'!H1198,'5.GBP NCCF'!H1198,'6.Other(Incld) NCCF'!H1198)</f>
        <v>0</v>
      </c>
      <c r="I1198" s="184">
        <f>SUM('2.CAD NCCF'!I1198,'3.USD NCCF'!I1198,'4.EUR NCCF'!I1198,'5.GBP NCCF'!I1198,'6.Other(Incld) NCCF'!I1198)</f>
        <v>0</v>
      </c>
      <c r="J1198" s="184">
        <f>SUM('2.CAD NCCF'!J1198,'3.USD NCCF'!J1198,'4.EUR NCCF'!J1198,'5.GBP NCCF'!J1198,'6.Other(Incld) NCCF'!J1198)</f>
        <v>0</v>
      </c>
      <c r="K1198" s="213">
        <f>SUM('2.CAD NCCF'!K1198,'3.USD NCCF'!K1198,'4.EUR NCCF'!K1198,'5.GBP NCCF'!K1198,'6.Other(Incld) NCCF'!K1198)</f>
        <v>0</v>
      </c>
      <c r="L1198" s="214">
        <f>SUM('2.CAD NCCF'!L1198,'3.USD NCCF'!L1198,'4.EUR NCCF'!L1198,'5.GBP NCCF'!L1198,'6.Other(Incld) NCCF'!L1198)</f>
        <v>0</v>
      </c>
      <c r="M1198" s="213">
        <f>SUM('2.CAD NCCF'!M1198,'3.USD NCCF'!M1198,'4.EUR NCCF'!M1198,'5.GBP NCCF'!M1198,'6.Other(Incld) NCCF'!M1198)</f>
        <v>0</v>
      </c>
      <c r="N1198" s="184">
        <f>SUM('2.CAD NCCF'!N1198,'3.USD NCCF'!N1198,'4.EUR NCCF'!N1198,'5.GBP NCCF'!N1198,'6.Other(Incld) NCCF'!N1198)</f>
        <v>0</v>
      </c>
      <c r="O1198" s="189">
        <f>SUM('2.CAD NCCF'!O1198,'3.USD NCCF'!O1198,'4.EUR NCCF'!O1198,'5.GBP NCCF'!O1198,'6.Other(Incld) NCCF'!O1198)</f>
        <v>0</v>
      </c>
      <c r="P1198" s="184">
        <f>SUM('2.CAD NCCF'!P1198,'3.USD NCCF'!P1198,'4.EUR NCCF'!P1198,'5.GBP NCCF'!P1198,'6.Other(Incld) NCCF'!P1198)</f>
        <v>0</v>
      </c>
      <c r="Q1198" s="213">
        <f>SUM('2.CAD NCCF'!Q1198,'3.USD NCCF'!Q1198,'4.EUR NCCF'!Q1198,'5.GBP NCCF'!Q1198,'6.Other(Incld) NCCF'!Q1198)</f>
        <v>0</v>
      </c>
      <c r="R1198" s="184">
        <f>SUM('2.CAD NCCF'!R1198,'3.USD NCCF'!R1198,'4.EUR NCCF'!R1198,'5.GBP NCCF'!R1198,'6.Other(Incld) NCCF'!R1198)</f>
        <v>0</v>
      </c>
      <c r="S1198" s="184">
        <f>SUM('2.CAD NCCF'!S1198,'3.USD NCCF'!S1198,'4.EUR NCCF'!S1198,'5.GBP NCCF'!S1198,'6.Other(Incld) NCCF'!S1198)</f>
        <v>0</v>
      </c>
      <c r="T1198" s="189">
        <f>SUM('2.CAD NCCF'!T1198,'3.USD NCCF'!T1198,'4.EUR NCCF'!T1198,'5.GBP NCCF'!T1198,'6.Other(Incld) NCCF'!T1198)</f>
        <v>0</v>
      </c>
      <c r="U1198" s="184">
        <f>SUM('2.CAD NCCF'!U1198,'3.USD NCCF'!U1198,'4.EUR NCCF'!U1198,'5.GBP NCCF'!U1198,'6.Other(Incld) NCCF'!U1198)</f>
        <v>0</v>
      </c>
      <c r="V1198" s="215">
        <f>SUM('2.CAD NCCF'!V1198,'3.USD NCCF'!V1198,'4.EUR NCCF'!V1198,'5.GBP NCCF'!V1198,'6.Other(Incld) NCCF'!V1198)</f>
        <v>0</v>
      </c>
      <c r="W1198" s="46">
        <f>SUM('2.CAD NCCF'!W1198,'3.USD NCCF'!W1198,'4.EUR NCCF'!W1198,'5.GBP NCCF'!W1198,'6.Other(Incld) NCCF'!W1198)</f>
        <v>0</v>
      </c>
      <c r="Y1198"/>
    </row>
    <row r="1199" spans="1:25" outlineLevel="1" x14ac:dyDescent="0.2">
      <c r="A1199" s="318"/>
      <c r="B1199" s="71"/>
      <c r="C1199" s="24"/>
      <c r="D1199" s="24"/>
      <c r="E1199" s="24"/>
      <c r="F1199" s="176" t="s">
        <v>195</v>
      </c>
      <c r="G1199" s="188">
        <f>SUM('2.CAD NCCF'!G1199,'3.USD NCCF'!G1199,'4.EUR NCCF'!G1199,'5.GBP NCCF'!G1199,'6.Other(Incld) NCCF'!G1199)</f>
        <v>0</v>
      </c>
      <c r="H1199" s="189">
        <f>SUM('2.CAD NCCF'!H1199,'3.USD NCCF'!H1199,'4.EUR NCCF'!H1199,'5.GBP NCCF'!H1199,'6.Other(Incld) NCCF'!H1199)</f>
        <v>0</v>
      </c>
      <c r="I1199" s="184">
        <f>SUM('2.CAD NCCF'!I1199,'3.USD NCCF'!I1199,'4.EUR NCCF'!I1199,'5.GBP NCCF'!I1199,'6.Other(Incld) NCCF'!I1199)</f>
        <v>0</v>
      </c>
      <c r="J1199" s="184">
        <f>SUM('2.CAD NCCF'!J1199,'3.USD NCCF'!J1199,'4.EUR NCCF'!J1199,'5.GBP NCCF'!J1199,'6.Other(Incld) NCCF'!J1199)</f>
        <v>0</v>
      </c>
      <c r="K1199" s="213">
        <f>SUM('2.CAD NCCF'!K1199,'3.USD NCCF'!K1199,'4.EUR NCCF'!K1199,'5.GBP NCCF'!K1199,'6.Other(Incld) NCCF'!K1199)</f>
        <v>0</v>
      </c>
      <c r="L1199" s="214">
        <f>SUM('2.CAD NCCF'!L1199,'3.USD NCCF'!L1199,'4.EUR NCCF'!L1199,'5.GBP NCCF'!L1199,'6.Other(Incld) NCCF'!L1199)</f>
        <v>0</v>
      </c>
      <c r="M1199" s="213">
        <f>SUM('2.CAD NCCF'!M1199,'3.USD NCCF'!M1199,'4.EUR NCCF'!M1199,'5.GBP NCCF'!M1199,'6.Other(Incld) NCCF'!M1199)</f>
        <v>0</v>
      </c>
      <c r="N1199" s="184">
        <f>SUM('2.CAD NCCF'!N1199,'3.USD NCCF'!N1199,'4.EUR NCCF'!N1199,'5.GBP NCCF'!N1199,'6.Other(Incld) NCCF'!N1199)</f>
        <v>0</v>
      </c>
      <c r="O1199" s="189">
        <f>SUM('2.CAD NCCF'!O1199,'3.USD NCCF'!O1199,'4.EUR NCCF'!O1199,'5.GBP NCCF'!O1199,'6.Other(Incld) NCCF'!O1199)</f>
        <v>0</v>
      </c>
      <c r="P1199" s="184">
        <f>SUM('2.CAD NCCF'!P1199,'3.USD NCCF'!P1199,'4.EUR NCCF'!P1199,'5.GBP NCCF'!P1199,'6.Other(Incld) NCCF'!P1199)</f>
        <v>0</v>
      </c>
      <c r="Q1199" s="213">
        <f>SUM('2.CAD NCCF'!Q1199,'3.USD NCCF'!Q1199,'4.EUR NCCF'!Q1199,'5.GBP NCCF'!Q1199,'6.Other(Incld) NCCF'!Q1199)</f>
        <v>0</v>
      </c>
      <c r="R1199" s="184">
        <f>SUM('2.CAD NCCF'!R1199,'3.USD NCCF'!R1199,'4.EUR NCCF'!R1199,'5.GBP NCCF'!R1199,'6.Other(Incld) NCCF'!R1199)</f>
        <v>0</v>
      </c>
      <c r="S1199" s="184">
        <f>SUM('2.CAD NCCF'!S1199,'3.USD NCCF'!S1199,'4.EUR NCCF'!S1199,'5.GBP NCCF'!S1199,'6.Other(Incld) NCCF'!S1199)</f>
        <v>0</v>
      </c>
      <c r="T1199" s="189">
        <f>SUM('2.CAD NCCF'!T1199,'3.USD NCCF'!T1199,'4.EUR NCCF'!T1199,'5.GBP NCCF'!T1199,'6.Other(Incld) NCCF'!T1199)</f>
        <v>0</v>
      </c>
      <c r="U1199" s="184">
        <f>SUM('2.CAD NCCF'!U1199,'3.USD NCCF'!U1199,'4.EUR NCCF'!U1199,'5.GBP NCCF'!U1199,'6.Other(Incld) NCCF'!U1199)</f>
        <v>0</v>
      </c>
      <c r="V1199" s="215">
        <f>SUM('2.CAD NCCF'!V1199,'3.USD NCCF'!V1199,'4.EUR NCCF'!V1199,'5.GBP NCCF'!V1199,'6.Other(Incld) NCCF'!V1199)</f>
        <v>0</v>
      </c>
      <c r="W1199" s="46">
        <f>SUM('2.CAD NCCF'!W1199,'3.USD NCCF'!W1199,'4.EUR NCCF'!W1199,'5.GBP NCCF'!W1199,'6.Other(Incld) NCCF'!W1199)</f>
        <v>0</v>
      </c>
      <c r="Y1199"/>
    </row>
    <row r="1200" spans="1:25" x14ac:dyDescent="0.2">
      <c r="A1200" s="318"/>
      <c r="B1200" s="25"/>
      <c r="C1200" s="23" t="s">
        <v>143</v>
      </c>
      <c r="D1200" s="64"/>
      <c r="E1200" s="64"/>
      <c r="F1200" s="24"/>
      <c r="G1200" s="75"/>
      <c r="H1200" s="42"/>
      <c r="I1200" s="42"/>
      <c r="J1200" s="42"/>
      <c r="K1200" s="42"/>
      <c r="L1200" s="43"/>
      <c r="M1200" s="42"/>
      <c r="N1200" s="42"/>
      <c r="O1200" s="42"/>
      <c r="P1200" s="42"/>
      <c r="Q1200" s="42"/>
      <c r="R1200" s="42"/>
      <c r="S1200" s="42"/>
      <c r="T1200" s="42"/>
      <c r="U1200" s="42"/>
      <c r="V1200" s="44"/>
      <c r="W1200" s="33"/>
      <c r="Y1200"/>
    </row>
    <row r="1201" spans="1:25" s="72" customFormat="1" x14ac:dyDescent="0.2">
      <c r="A1201" s="322"/>
      <c r="B1201" s="25"/>
      <c r="C1201" s="23"/>
      <c r="D1201" s="65" t="s">
        <v>52</v>
      </c>
      <c r="E1201" s="24"/>
      <c r="F1201" s="24"/>
      <c r="G1201" s="69"/>
      <c r="H1201" s="66"/>
      <c r="I1201" s="66"/>
      <c r="J1201" s="66"/>
      <c r="K1201" s="66"/>
      <c r="L1201" s="51"/>
      <c r="M1201" s="34"/>
      <c r="N1201" s="34"/>
      <c r="O1201" s="34"/>
      <c r="P1201" s="34"/>
      <c r="Q1201" s="34"/>
      <c r="R1201" s="34"/>
      <c r="S1201" s="34"/>
      <c r="T1201" s="34"/>
      <c r="U1201" s="34"/>
      <c r="V1201" s="37"/>
      <c r="W1201" s="33"/>
      <c r="Y1201"/>
    </row>
    <row r="1202" spans="1:25" s="72" customFormat="1" x14ac:dyDescent="0.2">
      <c r="A1202" s="322"/>
      <c r="B1202" s="25"/>
      <c r="C1202" s="23"/>
      <c r="D1202" s="23"/>
      <c r="E1202" s="24" t="s">
        <v>153</v>
      </c>
      <c r="F1202" s="24"/>
      <c r="G1202" s="69">
        <f t="shared" ref="G1202:W1202" si="266">SUBTOTAL(9,G1203:G1206)</f>
        <v>0</v>
      </c>
      <c r="H1202" s="70">
        <f t="shared" si="266"/>
        <v>0</v>
      </c>
      <c r="I1202" s="66">
        <f t="shared" si="266"/>
        <v>0</v>
      </c>
      <c r="J1202" s="66">
        <f t="shared" si="266"/>
        <v>0</v>
      </c>
      <c r="K1202" s="67">
        <f t="shared" si="266"/>
        <v>0</v>
      </c>
      <c r="L1202" s="34">
        <f t="shared" si="266"/>
        <v>0</v>
      </c>
      <c r="M1202" s="34">
        <f t="shared" si="266"/>
        <v>0</v>
      </c>
      <c r="N1202" s="34">
        <f t="shared" si="266"/>
        <v>0</v>
      </c>
      <c r="O1202" s="34">
        <f t="shared" si="266"/>
        <v>0</v>
      </c>
      <c r="P1202" s="34">
        <f t="shared" si="266"/>
        <v>0</v>
      </c>
      <c r="Q1202" s="34">
        <f t="shared" si="266"/>
        <v>0</v>
      </c>
      <c r="R1202" s="34">
        <f t="shared" si="266"/>
        <v>0</v>
      </c>
      <c r="S1202" s="34">
        <f t="shared" si="266"/>
        <v>0</v>
      </c>
      <c r="T1202" s="34">
        <f t="shared" si="266"/>
        <v>0</v>
      </c>
      <c r="U1202" s="34">
        <f t="shared" si="266"/>
        <v>0</v>
      </c>
      <c r="V1202" s="34">
        <f t="shared" si="266"/>
        <v>0</v>
      </c>
      <c r="W1202" s="33">
        <f t="shared" si="266"/>
        <v>0</v>
      </c>
      <c r="Y1202"/>
    </row>
    <row r="1203" spans="1:25" s="72" customFormat="1" outlineLevel="1" x14ac:dyDescent="0.2">
      <c r="A1203" s="322"/>
      <c r="B1203" s="25"/>
      <c r="C1203" s="23"/>
      <c r="D1203" s="23"/>
      <c r="E1203" s="24"/>
      <c r="F1203" s="176" t="s">
        <v>154</v>
      </c>
      <c r="G1203" s="190">
        <f>SUM('2.CAD NCCF'!G1203,'3.USD NCCF'!G1203,'4.EUR NCCF'!G1203,'5.GBP NCCF'!G1203,'6.Other(Incld) NCCF'!G1203)</f>
        <v>0</v>
      </c>
      <c r="H1203" s="191">
        <f>SUM('2.CAD NCCF'!H1203,'3.USD NCCF'!H1203,'4.EUR NCCF'!H1203,'5.GBP NCCF'!H1203,'6.Other(Incld) NCCF'!H1203)</f>
        <v>0</v>
      </c>
      <c r="I1203" s="179">
        <f>SUM('2.CAD NCCF'!I1203,'3.USD NCCF'!I1203,'4.EUR NCCF'!I1203,'5.GBP NCCF'!I1203,'6.Other(Incld) NCCF'!I1203)</f>
        <v>0</v>
      </c>
      <c r="J1203" s="179">
        <f>SUM('2.CAD NCCF'!J1203,'3.USD NCCF'!J1203,'4.EUR NCCF'!J1203,'5.GBP NCCF'!J1203,'6.Other(Incld) NCCF'!J1203)</f>
        <v>0</v>
      </c>
      <c r="K1203" s="180">
        <f>SUM('2.CAD NCCF'!K1203,'3.USD NCCF'!K1203,'4.EUR NCCF'!K1203,'5.GBP NCCF'!K1203,'6.Other(Incld) NCCF'!K1203)</f>
        <v>0</v>
      </c>
      <c r="L1203" s="181">
        <f>SUM('2.CAD NCCF'!L1203,'3.USD NCCF'!L1203,'4.EUR NCCF'!L1203,'5.GBP NCCF'!L1203,'6.Other(Incld) NCCF'!L1203)</f>
        <v>0</v>
      </c>
      <c r="M1203" s="192">
        <f>SUM('2.CAD NCCF'!M1203,'3.USD NCCF'!M1203,'4.EUR NCCF'!M1203,'5.GBP NCCF'!M1203,'6.Other(Incld) NCCF'!M1203)</f>
        <v>0</v>
      </c>
      <c r="N1203" s="182">
        <f>SUM('2.CAD NCCF'!N1203,'3.USD NCCF'!N1203,'4.EUR NCCF'!N1203,'5.GBP NCCF'!N1203,'6.Other(Incld) NCCF'!N1203)</f>
        <v>0</v>
      </c>
      <c r="O1203" s="178">
        <f>SUM('2.CAD NCCF'!O1203,'3.USD NCCF'!O1203,'4.EUR NCCF'!O1203,'5.GBP NCCF'!O1203,'6.Other(Incld) NCCF'!O1203)</f>
        <v>0</v>
      </c>
      <c r="P1203" s="182">
        <f>SUM('2.CAD NCCF'!P1203,'3.USD NCCF'!P1203,'4.EUR NCCF'!P1203,'5.GBP NCCF'!P1203,'6.Other(Incld) NCCF'!P1203)</f>
        <v>0</v>
      </c>
      <c r="Q1203" s="192">
        <f>SUM('2.CAD NCCF'!Q1203,'3.USD NCCF'!Q1203,'4.EUR NCCF'!Q1203,'5.GBP NCCF'!Q1203,'6.Other(Incld) NCCF'!Q1203)</f>
        <v>0</v>
      </c>
      <c r="R1203" s="182">
        <f>SUM('2.CAD NCCF'!R1203,'3.USD NCCF'!R1203,'4.EUR NCCF'!R1203,'5.GBP NCCF'!R1203,'6.Other(Incld) NCCF'!R1203)</f>
        <v>0</v>
      </c>
      <c r="S1203" s="182">
        <f>SUM('2.CAD NCCF'!S1203,'3.USD NCCF'!S1203,'4.EUR NCCF'!S1203,'5.GBP NCCF'!S1203,'6.Other(Incld) NCCF'!S1203)</f>
        <v>0</v>
      </c>
      <c r="T1203" s="178">
        <f>SUM('2.CAD NCCF'!T1203,'3.USD NCCF'!T1203,'4.EUR NCCF'!T1203,'5.GBP NCCF'!T1203,'6.Other(Incld) NCCF'!T1203)</f>
        <v>0</v>
      </c>
      <c r="U1203" s="182">
        <f>SUM('2.CAD NCCF'!U1203,'3.USD NCCF'!U1203,'4.EUR NCCF'!U1203,'5.GBP NCCF'!U1203,'6.Other(Incld) NCCF'!U1203)</f>
        <v>0</v>
      </c>
      <c r="V1203" s="183">
        <f>SUM('2.CAD NCCF'!V1203,'3.USD NCCF'!V1203,'4.EUR NCCF'!V1203,'5.GBP NCCF'!V1203,'6.Other(Incld) NCCF'!V1203)</f>
        <v>0</v>
      </c>
      <c r="W1203" s="46">
        <f>SUM('2.CAD NCCF'!W1203,'3.USD NCCF'!W1203,'4.EUR NCCF'!W1203,'5.GBP NCCF'!W1203,'6.Other(Incld) NCCF'!W1203)</f>
        <v>0</v>
      </c>
      <c r="Y1203"/>
    </row>
    <row r="1204" spans="1:25" s="72" customFormat="1" outlineLevel="1" x14ac:dyDescent="0.2">
      <c r="A1204" s="322"/>
      <c r="B1204" s="25"/>
      <c r="C1204" s="23"/>
      <c r="D1204" s="23"/>
      <c r="E1204" s="24"/>
      <c r="F1204" s="176" t="s">
        <v>155</v>
      </c>
      <c r="G1204" s="190">
        <f>SUM('2.CAD NCCF'!G1204,'3.USD NCCF'!G1204,'4.EUR NCCF'!G1204,'5.GBP NCCF'!G1204,'6.Other(Incld) NCCF'!G1204)</f>
        <v>0</v>
      </c>
      <c r="H1204" s="191">
        <f>SUM('2.CAD NCCF'!H1204,'3.USD NCCF'!H1204,'4.EUR NCCF'!H1204,'5.GBP NCCF'!H1204,'6.Other(Incld) NCCF'!H1204)</f>
        <v>0</v>
      </c>
      <c r="I1204" s="179">
        <f>SUM('2.CAD NCCF'!I1204,'3.USD NCCF'!I1204,'4.EUR NCCF'!I1204,'5.GBP NCCF'!I1204,'6.Other(Incld) NCCF'!I1204)</f>
        <v>0</v>
      </c>
      <c r="J1204" s="179">
        <f>SUM('2.CAD NCCF'!J1204,'3.USD NCCF'!J1204,'4.EUR NCCF'!J1204,'5.GBP NCCF'!J1204,'6.Other(Incld) NCCF'!J1204)</f>
        <v>0</v>
      </c>
      <c r="K1204" s="180">
        <f>SUM('2.CAD NCCF'!K1204,'3.USD NCCF'!K1204,'4.EUR NCCF'!K1204,'5.GBP NCCF'!K1204,'6.Other(Incld) NCCF'!K1204)</f>
        <v>0</v>
      </c>
      <c r="L1204" s="181">
        <f>SUM('2.CAD NCCF'!L1204,'3.USD NCCF'!L1204,'4.EUR NCCF'!L1204,'5.GBP NCCF'!L1204,'6.Other(Incld) NCCF'!L1204)</f>
        <v>0</v>
      </c>
      <c r="M1204" s="192">
        <f>SUM('2.CAD NCCF'!M1204,'3.USD NCCF'!M1204,'4.EUR NCCF'!M1204,'5.GBP NCCF'!M1204,'6.Other(Incld) NCCF'!M1204)</f>
        <v>0</v>
      </c>
      <c r="N1204" s="182">
        <f>SUM('2.CAD NCCF'!N1204,'3.USD NCCF'!N1204,'4.EUR NCCF'!N1204,'5.GBP NCCF'!N1204,'6.Other(Incld) NCCF'!N1204)</f>
        <v>0</v>
      </c>
      <c r="O1204" s="178">
        <f>SUM('2.CAD NCCF'!O1204,'3.USD NCCF'!O1204,'4.EUR NCCF'!O1204,'5.GBP NCCF'!O1204,'6.Other(Incld) NCCF'!O1204)</f>
        <v>0</v>
      </c>
      <c r="P1204" s="182">
        <f>SUM('2.CAD NCCF'!P1204,'3.USD NCCF'!P1204,'4.EUR NCCF'!P1204,'5.GBP NCCF'!P1204,'6.Other(Incld) NCCF'!P1204)</f>
        <v>0</v>
      </c>
      <c r="Q1204" s="192">
        <f>SUM('2.CAD NCCF'!Q1204,'3.USD NCCF'!Q1204,'4.EUR NCCF'!Q1204,'5.GBP NCCF'!Q1204,'6.Other(Incld) NCCF'!Q1204)</f>
        <v>0</v>
      </c>
      <c r="R1204" s="182">
        <f>SUM('2.CAD NCCF'!R1204,'3.USD NCCF'!R1204,'4.EUR NCCF'!R1204,'5.GBP NCCF'!R1204,'6.Other(Incld) NCCF'!R1204)</f>
        <v>0</v>
      </c>
      <c r="S1204" s="182">
        <f>SUM('2.CAD NCCF'!S1204,'3.USD NCCF'!S1204,'4.EUR NCCF'!S1204,'5.GBP NCCF'!S1204,'6.Other(Incld) NCCF'!S1204)</f>
        <v>0</v>
      </c>
      <c r="T1204" s="178">
        <f>SUM('2.CAD NCCF'!T1204,'3.USD NCCF'!T1204,'4.EUR NCCF'!T1204,'5.GBP NCCF'!T1204,'6.Other(Incld) NCCF'!T1204)</f>
        <v>0</v>
      </c>
      <c r="U1204" s="182">
        <f>SUM('2.CAD NCCF'!U1204,'3.USD NCCF'!U1204,'4.EUR NCCF'!U1204,'5.GBP NCCF'!U1204,'6.Other(Incld) NCCF'!U1204)</f>
        <v>0</v>
      </c>
      <c r="V1204" s="183">
        <f>SUM('2.CAD NCCF'!V1204,'3.USD NCCF'!V1204,'4.EUR NCCF'!V1204,'5.GBP NCCF'!V1204,'6.Other(Incld) NCCF'!V1204)</f>
        <v>0</v>
      </c>
      <c r="W1204" s="46">
        <f>SUM('2.CAD NCCF'!W1204,'3.USD NCCF'!W1204,'4.EUR NCCF'!W1204,'5.GBP NCCF'!W1204,'6.Other(Incld) NCCF'!W1204)</f>
        <v>0</v>
      </c>
      <c r="Y1204"/>
    </row>
    <row r="1205" spans="1:25" s="72" customFormat="1" outlineLevel="1" x14ac:dyDescent="0.2">
      <c r="A1205" s="322"/>
      <c r="B1205" s="25"/>
      <c r="C1205" s="23"/>
      <c r="D1205" s="23"/>
      <c r="E1205" s="24"/>
      <c r="F1205" s="176" t="s">
        <v>156</v>
      </c>
      <c r="G1205" s="190">
        <f>SUM('2.CAD NCCF'!G1205,'3.USD NCCF'!G1205,'4.EUR NCCF'!G1205,'5.GBP NCCF'!G1205,'6.Other(Incld) NCCF'!G1205)</f>
        <v>0</v>
      </c>
      <c r="H1205" s="191">
        <f>SUM('2.CAD NCCF'!H1205,'3.USD NCCF'!H1205,'4.EUR NCCF'!H1205,'5.GBP NCCF'!H1205,'6.Other(Incld) NCCF'!H1205)</f>
        <v>0</v>
      </c>
      <c r="I1205" s="179">
        <f>SUM('2.CAD NCCF'!I1205,'3.USD NCCF'!I1205,'4.EUR NCCF'!I1205,'5.GBP NCCF'!I1205,'6.Other(Incld) NCCF'!I1205)</f>
        <v>0</v>
      </c>
      <c r="J1205" s="179">
        <f>SUM('2.CAD NCCF'!J1205,'3.USD NCCF'!J1205,'4.EUR NCCF'!J1205,'5.GBP NCCF'!J1205,'6.Other(Incld) NCCF'!J1205)</f>
        <v>0</v>
      </c>
      <c r="K1205" s="180">
        <f>SUM('2.CAD NCCF'!K1205,'3.USD NCCF'!K1205,'4.EUR NCCF'!K1205,'5.GBP NCCF'!K1205,'6.Other(Incld) NCCF'!K1205)</f>
        <v>0</v>
      </c>
      <c r="L1205" s="181">
        <f>SUM('2.CAD NCCF'!L1205,'3.USD NCCF'!L1205,'4.EUR NCCF'!L1205,'5.GBP NCCF'!L1205,'6.Other(Incld) NCCF'!L1205)</f>
        <v>0</v>
      </c>
      <c r="M1205" s="192">
        <f>SUM('2.CAD NCCF'!M1205,'3.USD NCCF'!M1205,'4.EUR NCCF'!M1205,'5.GBP NCCF'!M1205,'6.Other(Incld) NCCF'!M1205)</f>
        <v>0</v>
      </c>
      <c r="N1205" s="182">
        <f>SUM('2.CAD NCCF'!N1205,'3.USD NCCF'!N1205,'4.EUR NCCF'!N1205,'5.GBP NCCF'!N1205,'6.Other(Incld) NCCF'!N1205)</f>
        <v>0</v>
      </c>
      <c r="O1205" s="178">
        <f>SUM('2.CAD NCCF'!O1205,'3.USD NCCF'!O1205,'4.EUR NCCF'!O1205,'5.GBP NCCF'!O1205,'6.Other(Incld) NCCF'!O1205)</f>
        <v>0</v>
      </c>
      <c r="P1205" s="182">
        <f>SUM('2.CAD NCCF'!P1205,'3.USD NCCF'!P1205,'4.EUR NCCF'!P1205,'5.GBP NCCF'!P1205,'6.Other(Incld) NCCF'!P1205)</f>
        <v>0</v>
      </c>
      <c r="Q1205" s="192">
        <f>SUM('2.CAD NCCF'!Q1205,'3.USD NCCF'!Q1205,'4.EUR NCCF'!Q1205,'5.GBP NCCF'!Q1205,'6.Other(Incld) NCCF'!Q1205)</f>
        <v>0</v>
      </c>
      <c r="R1205" s="182">
        <f>SUM('2.CAD NCCF'!R1205,'3.USD NCCF'!R1205,'4.EUR NCCF'!R1205,'5.GBP NCCF'!R1205,'6.Other(Incld) NCCF'!R1205)</f>
        <v>0</v>
      </c>
      <c r="S1205" s="182">
        <f>SUM('2.CAD NCCF'!S1205,'3.USD NCCF'!S1205,'4.EUR NCCF'!S1205,'5.GBP NCCF'!S1205,'6.Other(Incld) NCCF'!S1205)</f>
        <v>0</v>
      </c>
      <c r="T1205" s="178">
        <f>SUM('2.CAD NCCF'!T1205,'3.USD NCCF'!T1205,'4.EUR NCCF'!T1205,'5.GBP NCCF'!T1205,'6.Other(Incld) NCCF'!T1205)</f>
        <v>0</v>
      </c>
      <c r="U1205" s="182">
        <f>SUM('2.CAD NCCF'!U1205,'3.USD NCCF'!U1205,'4.EUR NCCF'!U1205,'5.GBP NCCF'!U1205,'6.Other(Incld) NCCF'!U1205)</f>
        <v>0</v>
      </c>
      <c r="V1205" s="183">
        <f>SUM('2.CAD NCCF'!V1205,'3.USD NCCF'!V1205,'4.EUR NCCF'!V1205,'5.GBP NCCF'!V1205,'6.Other(Incld) NCCF'!V1205)</f>
        <v>0</v>
      </c>
      <c r="W1205" s="46">
        <f>SUM('2.CAD NCCF'!W1205,'3.USD NCCF'!W1205,'4.EUR NCCF'!W1205,'5.GBP NCCF'!W1205,'6.Other(Incld) NCCF'!W1205)</f>
        <v>0</v>
      </c>
      <c r="Y1205"/>
    </row>
    <row r="1206" spans="1:25" s="72" customFormat="1" outlineLevel="1" x14ac:dyDescent="0.2">
      <c r="A1206" s="322"/>
      <c r="B1206" s="25"/>
      <c r="C1206" s="23"/>
      <c r="D1206" s="23"/>
      <c r="E1206" s="24"/>
      <c r="F1206" s="176" t="s">
        <v>197</v>
      </c>
      <c r="G1206" s="190">
        <f>SUM('2.CAD NCCF'!G1206,'3.USD NCCF'!G1206,'4.EUR NCCF'!G1206,'5.GBP NCCF'!G1206,'6.Other(Incld) NCCF'!G1206)</f>
        <v>0</v>
      </c>
      <c r="H1206" s="191">
        <f>SUM('2.CAD NCCF'!H1206,'3.USD NCCF'!H1206,'4.EUR NCCF'!H1206,'5.GBP NCCF'!H1206,'6.Other(Incld) NCCF'!H1206)</f>
        <v>0</v>
      </c>
      <c r="I1206" s="179">
        <f>SUM('2.CAD NCCF'!I1206,'3.USD NCCF'!I1206,'4.EUR NCCF'!I1206,'5.GBP NCCF'!I1206,'6.Other(Incld) NCCF'!I1206)</f>
        <v>0</v>
      </c>
      <c r="J1206" s="179">
        <f>SUM('2.CAD NCCF'!J1206,'3.USD NCCF'!J1206,'4.EUR NCCF'!J1206,'5.GBP NCCF'!J1206,'6.Other(Incld) NCCF'!J1206)</f>
        <v>0</v>
      </c>
      <c r="K1206" s="180">
        <f>SUM('2.CAD NCCF'!K1206,'3.USD NCCF'!K1206,'4.EUR NCCF'!K1206,'5.GBP NCCF'!K1206,'6.Other(Incld) NCCF'!K1206)</f>
        <v>0</v>
      </c>
      <c r="L1206" s="181">
        <f>SUM('2.CAD NCCF'!L1206,'3.USD NCCF'!L1206,'4.EUR NCCF'!L1206,'5.GBP NCCF'!L1206,'6.Other(Incld) NCCF'!L1206)</f>
        <v>0</v>
      </c>
      <c r="M1206" s="192">
        <f>SUM('2.CAD NCCF'!M1206,'3.USD NCCF'!M1206,'4.EUR NCCF'!M1206,'5.GBP NCCF'!M1206,'6.Other(Incld) NCCF'!M1206)</f>
        <v>0</v>
      </c>
      <c r="N1206" s="182">
        <f>SUM('2.CAD NCCF'!N1206,'3.USD NCCF'!N1206,'4.EUR NCCF'!N1206,'5.GBP NCCF'!N1206,'6.Other(Incld) NCCF'!N1206)</f>
        <v>0</v>
      </c>
      <c r="O1206" s="178">
        <f>SUM('2.CAD NCCF'!O1206,'3.USD NCCF'!O1206,'4.EUR NCCF'!O1206,'5.GBP NCCF'!O1206,'6.Other(Incld) NCCF'!O1206)</f>
        <v>0</v>
      </c>
      <c r="P1206" s="182">
        <f>SUM('2.CAD NCCF'!P1206,'3.USD NCCF'!P1206,'4.EUR NCCF'!P1206,'5.GBP NCCF'!P1206,'6.Other(Incld) NCCF'!P1206)</f>
        <v>0</v>
      </c>
      <c r="Q1206" s="192">
        <f>SUM('2.CAD NCCF'!Q1206,'3.USD NCCF'!Q1206,'4.EUR NCCF'!Q1206,'5.GBP NCCF'!Q1206,'6.Other(Incld) NCCF'!Q1206)</f>
        <v>0</v>
      </c>
      <c r="R1206" s="182">
        <f>SUM('2.CAD NCCF'!R1206,'3.USD NCCF'!R1206,'4.EUR NCCF'!R1206,'5.GBP NCCF'!R1206,'6.Other(Incld) NCCF'!R1206)</f>
        <v>0</v>
      </c>
      <c r="S1206" s="182">
        <f>SUM('2.CAD NCCF'!S1206,'3.USD NCCF'!S1206,'4.EUR NCCF'!S1206,'5.GBP NCCF'!S1206,'6.Other(Incld) NCCF'!S1206)</f>
        <v>0</v>
      </c>
      <c r="T1206" s="178">
        <f>SUM('2.CAD NCCF'!T1206,'3.USD NCCF'!T1206,'4.EUR NCCF'!T1206,'5.GBP NCCF'!T1206,'6.Other(Incld) NCCF'!T1206)</f>
        <v>0</v>
      </c>
      <c r="U1206" s="182">
        <f>SUM('2.CAD NCCF'!U1206,'3.USD NCCF'!U1206,'4.EUR NCCF'!U1206,'5.GBP NCCF'!U1206,'6.Other(Incld) NCCF'!U1206)</f>
        <v>0</v>
      </c>
      <c r="V1206" s="183">
        <f>SUM('2.CAD NCCF'!V1206,'3.USD NCCF'!V1206,'4.EUR NCCF'!V1206,'5.GBP NCCF'!V1206,'6.Other(Incld) NCCF'!V1206)</f>
        <v>0</v>
      </c>
      <c r="W1206" s="46">
        <f>SUM('2.CAD NCCF'!W1206,'3.USD NCCF'!W1206,'4.EUR NCCF'!W1206,'5.GBP NCCF'!W1206,'6.Other(Incld) NCCF'!W1206)</f>
        <v>0</v>
      </c>
      <c r="Y1206"/>
    </row>
    <row r="1207" spans="1:25" s="72" customFormat="1" x14ac:dyDescent="0.2">
      <c r="A1207" s="322"/>
      <c r="B1207" s="25"/>
      <c r="C1207" s="23"/>
      <c r="D1207" s="23"/>
      <c r="E1207" s="24" t="s">
        <v>157</v>
      </c>
      <c r="F1207" s="24"/>
      <c r="G1207" s="69">
        <f t="shared" ref="G1207:W1207" si="267">SUBTOTAL(9,G1208:G1211)</f>
        <v>0</v>
      </c>
      <c r="H1207" s="70">
        <f t="shared" si="267"/>
        <v>0</v>
      </c>
      <c r="I1207" s="66">
        <f t="shared" si="267"/>
        <v>0</v>
      </c>
      <c r="J1207" s="66">
        <f t="shared" si="267"/>
        <v>0</v>
      </c>
      <c r="K1207" s="67">
        <f t="shared" si="267"/>
        <v>0</v>
      </c>
      <c r="L1207" s="34">
        <f t="shared" si="267"/>
        <v>0</v>
      </c>
      <c r="M1207" s="34">
        <f t="shared" si="267"/>
        <v>0</v>
      </c>
      <c r="N1207" s="34">
        <f t="shared" si="267"/>
        <v>0</v>
      </c>
      <c r="O1207" s="34">
        <f t="shared" si="267"/>
        <v>0</v>
      </c>
      <c r="P1207" s="34">
        <f t="shared" si="267"/>
        <v>0</v>
      </c>
      <c r="Q1207" s="34">
        <f t="shared" si="267"/>
        <v>0</v>
      </c>
      <c r="R1207" s="34">
        <f t="shared" si="267"/>
        <v>0</v>
      </c>
      <c r="S1207" s="34">
        <f t="shared" si="267"/>
        <v>0</v>
      </c>
      <c r="T1207" s="34">
        <f t="shared" si="267"/>
        <v>0</v>
      </c>
      <c r="U1207" s="34">
        <f t="shared" si="267"/>
        <v>0</v>
      </c>
      <c r="V1207" s="34">
        <f t="shared" si="267"/>
        <v>0</v>
      </c>
      <c r="W1207" s="33">
        <f t="shared" si="267"/>
        <v>0</v>
      </c>
      <c r="Y1207"/>
    </row>
    <row r="1208" spans="1:25" s="72" customFormat="1" outlineLevel="1" x14ac:dyDescent="0.2">
      <c r="A1208" s="322"/>
      <c r="B1208" s="25"/>
      <c r="C1208" s="23"/>
      <c r="D1208" s="23"/>
      <c r="E1208" s="24"/>
      <c r="F1208" s="176" t="s">
        <v>158</v>
      </c>
      <c r="G1208" s="190">
        <f>SUM('2.CAD NCCF'!G1208,'3.USD NCCF'!G1208,'4.EUR NCCF'!G1208,'5.GBP NCCF'!G1208,'6.Other(Incld) NCCF'!G1208)</f>
        <v>0</v>
      </c>
      <c r="H1208" s="191">
        <f>SUM('2.CAD NCCF'!H1208,'3.USD NCCF'!H1208,'4.EUR NCCF'!H1208,'5.GBP NCCF'!H1208,'6.Other(Incld) NCCF'!H1208)</f>
        <v>0</v>
      </c>
      <c r="I1208" s="179">
        <f>SUM('2.CAD NCCF'!I1208,'3.USD NCCF'!I1208,'4.EUR NCCF'!I1208,'5.GBP NCCF'!I1208,'6.Other(Incld) NCCF'!I1208)</f>
        <v>0</v>
      </c>
      <c r="J1208" s="179">
        <f>SUM('2.CAD NCCF'!J1208,'3.USD NCCF'!J1208,'4.EUR NCCF'!J1208,'5.GBP NCCF'!J1208,'6.Other(Incld) NCCF'!J1208)</f>
        <v>0</v>
      </c>
      <c r="K1208" s="180">
        <f>SUM('2.CAD NCCF'!K1208,'3.USD NCCF'!K1208,'4.EUR NCCF'!K1208,'5.GBP NCCF'!K1208,'6.Other(Incld) NCCF'!K1208)</f>
        <v>0</v>
      </c>
      <c r="L1208" s="181">
        <f>SUM('2.CAD NCCF'!L1208,'3.USD NCCF'!L1208,'4.EUR NCCF'!L1208,'5.GBP NCCF'!L1208,'6.Other(Incld) NCCF'!L1208)</f>
        <v>0</v>
      </c>
      <c r="M1208" s="192">
        <f>SUM('2.CAD NCCF'!M1208,'3.USD NCCF'!M1208,'4.EUR NCCF'!M1208,'5.GBP NCCF'!M1208,'6.Other(Incld) NCCF'!M1208)</f>
        <v>0</v>
      </c>
      <c r="N1208" s="182">
        <f>SUM('2.CAD NCCF'!N1208,'3.USD NCCF'!N1208,'4.EUR NCCF'!N1208,'5.GBP NCCF'!N1208,'6.Other(Incld) NCCF'!N1208)</f>
        <v>0</v>
      </c>
      <c r="O1208" s="178">
        <f>SUM('2.CAD NCCF'!O1208,'3.USD NCCF'!O1208,'4.EUR NCCF'!O1208,'5.GBP NCCF'!O1208,'6.Other(Incld) NCCF'!O1208)</f>
        <v>0</v>
      </c>
      <c r="P1208" s="182">
        <f>SUM('2.CAD NCCF'!P1208,'3.USD NCCF'!P1208,'4.EUR NCCF'!P1208,'5.GBP NCCF'!P1208,'6.Other(Incld) NCCF'!P1208)</f>
        <v>0</v>
      </c>
      <c r="Q1208" s="182">
        <f>SUM('2.CAD NCCF'!Q1208,'3.USD NCCF'!Q1208,'4.EUR NCCF'!Q1208,'5.GBP NCCF'!Q1208,'6.Other(Incld) NCCF'!Q1208)</f>
        <v>0</v>
      </c>
      <c r="R1208" s="182">
        <f>SUM('2.CAD NCCF'!R1208,'3.USD NCCF'!R1208,'4.EUR NCCF'!R1208,'5.GBP NCCF'!R1208,'6.Other(Incld) NCCF'!R1208)</f>
        <v>0</v>
      </c>
      <c r="S1208" s="182">
        <f>SUM('2.CAD NCCF'!S1208,'3.USD NCCF'!S1208,'4.EUR NCCF'!S1208,'5.GBP NCCF'!S1208,'6.Other(Incld) NCCF'!S1208)</f>
        <v>0</v>
      </c>
      <c r="T1208" s="182">
        <f>SUM('2.CAD NCCF'!T1208,'3.USD NCCF'!T1208,'4.EUR NCCF'!T1208,'5.GBP NCCF'!T1208,'6.Other(Incld) NCCF'!T1208)</f>
        <v>0</v>
      </c>
      <c r="U1208" s="182">
        <f>SUM('2.CAD NCCF'!U1208,'3.USD NCCF'!U1208,'4.EUR NCCF'!U1208,'5.GBP NCCF'!U1208,'6.Other(Incld) NCCF'!U1208)</f>
        <v>0</v>
      </c>
      <c r="V1208" s="183">
        <f>SUM('2.CAD NCCF'!V1208,'3.USD NCCF'!V1208,'4.EUR NCCF'!V1208,'5.GBP NCCF'!V1208,'6.Other(Incld) NCCF'!V1208)</f>
        <v>0</v>
      </c>
      <c r="W1208" s="46">
        <f>SUM('2.CAD NCCF'!W1208,'3.USD NCCF'!W1208,'4.EUR NCCF'!W1208,'5.GBP NCCF'!W1208,'6.Other(Incld) NCCF'!W1208)</f>
        <v>0</v>
      </c>
      <c r="Y1208"/>
    </row>
    <row r="1209" spans="1:25" s="72" customFormat="1" outlineLevel="1" x14ac:dyDescent="0.2">
      <c r="A1209" s="322"/>
      <c r="B1209" s="25"/>
      <c r="C1209" s="23"/>
      <c r="D1209" s="23"/>
      <c r="E1209" s="24"/>
      <c r="F1209" s="176" t="s">
        <v>159</v>
      </c>
      <c r="G1209" s="190">
        <f>SUM('2.CAD NCCF'!G1209,'3.USD NCCF'!G1209,'4.EUR NCCF'!G1209,'5.GBP NCCF'!G1209,'6.Other(Incld) NCCF'!G1209)</f>
        <v>0</v>
      </c>
      <c r="H1209" s="191">
        <f>SUM('2.CAD NCCF'!H1209,'3.USD NCCF'!H1209,'4.EUR NCCF'!H1209,'5.GBP NCCF'!H1209,'6.Other(Incld) NCCF'!H1209)</f>
        <v>0</v>
      </c>
      <c r="I1209" s="179">
        <f>SUM('2.CAD NCCF'!I1209,'3.USD NCCF'!I1209,'4.EUR NCCF'!I1209,'5.GBP NCCF'!I1209,'6.Other(Incld) NCCF'!I1209)</f>
        <v>0</v>
      </c>
      <c r="J1209" s="179">
        <f>SUM('2.CAD NCCF'!J1209,'3.USD NCCF'!J1209,'4.EUR NCCF'!J1209,'5.GBP NCCF'!J1209,'6.Other(Incld) NCCF'!J1209)</f>
        <v>0</v>
      </c>
      <c r="K1209" s="180">
        <f>SUM('2.CAD NCCF'!K1209,'3.USD NCCF'!K1209,'4.EUR NCCF'!K1209,'5.GBP NCCF'!K1209,'6.Other(Incld) NCCF'!K1209)</f>
        <v>0</v>
      </c>
      <c r="L1209" s="181">
        <f>SUM('2.CAD NCCF'!L1209,'3.USD NCCF'!L1209,'4.EUR NCCF'!L1209,'5.GBP NCCF'!L1209,'6.Other(Incld) NCCF'!L1209)</f>
        <v>0</v>
      </c>
      <c r="M1209" s="192">
        <f>SUM('2.CAD NCCF'!M1209,'3.USD NCCF'!M1209,'4.EUR NCCF'!M1209,'5.GBP NCCF'!M1209,'6.Other(Incld) NCCF'!M1209)</f>
        <v>0</v>
      </c>
      <c r="N1209" s="182">
        <f>SUM('2.CAD NCCF'!N1209,'3.USD NCCF'!N1209,'4.EUR NCCF'!N1209,'5.GBP NCCF'!N1209,'6.Other(Incld) NCCF'!N1209)</f>
        <v>0</v>
      </c>
      <c r="O1209" s="178">
        <f>SUM('2.CAD NCCF'!O1209,'3.USD NCCF'!O1209,'4.EUR NCCF'!O1209,'5.GBP NCCF'!O1209,'6.Other(Incld) NCCF'!O1209)</f>
        <v>0</v>
      </c>
      <c r="P1209" s="182">
        <f>SUM('2.CAD NCCF'!P1209,'3.USD NCCF'!P1209,'4.EUR NCCF'!P1209,'5.GBP NCCF'!P1209,'6.Other(Incld) NCCF'!P1209)</f>
        <v>0</v>
      </c>
      <c r="Q1209" s="182">
        <f>SUM('2.CAD NCCF'!Q1209,'3.USD NCCF'!Q1209,'4.EUR NCCF'!Q1209,'5.GBP NCCF'!Q1209,'6.Other(Incld) NCCF'!Q1209)</f>
        <v>0</v>
      </c>
      <c r="R1209" s="182">
        <f>SUM('2.CAD NCCF'!R1209,'3.USD NCCF'!R1209,'4.EUR NCCF'!R1209,'5.GBP NCCF'!R1209,'6.Other(Incld) NCCF'!R1209)</f>
        <v>0</v>
      </c>
      <c r="S1209" s="182">
        <f>SUM('2.CAD NCCF'!S1209,'3.USD NCCF'!S1209,'4.EUR NCCF'!S1209,'5.GBP NCCF'!S1209,'6.Other(Incld) NCCF'!S1209)</f>
        <v>0</v>
      </c>
      <c r="T1209" s="182">
        <f>SUM('2.CAD NCCF'!T1209,'3.USD NCCF'!T1209,'4.EUR NCCF'!T1209,'5.GBP NCCF'!T1209,'6.Other(Incld) NCCF'!T1209)</f>
        <v>0</v>
      </c>
      <c r="U1209" s="182">
        <f>SUM('2.CAD NCCF'!U1209,'3.USD NCCF'!U1209,'4.EUR NCCF'!U1209,'5.GBP NCCF'!U1209,'6.Other(Incld) NCCF'!U1209)</f>
        <v>0</v>
      </c>
      <c r="V1209" s="183">
        <f>SUM('2.CAD NCCF'!V1209,'3.USD NCCF'!V1209,'4.EUR NCCF'!V1209,'5.GBP NCCF'!V1209,'6.Other(Incld) NCCF'!V1209)</f>
        <v>0</v>
      </c>
      <c r="W1209" s="46">
        <f>SUM('2.CAD NCCF'!W1209,'3.USD NCCF'!W1209,'4.EUR NCCF'!W1209,'5.GBP NCCF'!W1209,'6.Other(Incld) NCCF'!W1209)</f>
        <v>0</v>
      </c>
      <c r="Y1209"/>
    </row>
    <row r="1210" spans="1:25" s="72" customFormat="1" outlineLevel="1" x14ac:dyDescent="0.2">
      <c r="A1210" s="322"/>
      <c r="B1210" s="25"/>
      <c r="C1210" s="23"/>
      <c r="D1210" s="23"/>
      <c r="E1210" s="24"/>
      <c r="F1210" s="176" t="s">
        <v>160</v>
      </c>
      <c r="G1210" s="190">
        <f>SUM('2.CAD NCCF'!G1210,'3.USD NCCF'!G1210,'4.EUR NCCF'!G1210,'5.GBP NCCF'!G1210,'6.Other(Incld) NCCF'!G1210)</f>
        <v>0</v>
      </c>
      <c r="H1210" s="191">
        <f>SUM('2.CAD NCCF'!H1210,'3.USD NCCF'!H1210,'4.EUR NCCF'!H1210,'5.GBP NCCF'!H1210,'6.Other(Incld) NCCF'!H1210)</f>
        <v>0</v>
      </c>
      <c r="I1210" s="179">
        <f>SUM('2.CAD NCCF'!I1210,'3.USD NCCF'!I1210,'4.EUR NCCF'!I1210,'5.GBP NCCF'!I1210,'6.Other(Incld) NCCF'!I1210)</f>
        <v>0</v>
      </c>
      <c r="J1210" s="179">
        <f>SUM('2.CAD NCCF'!J1210,'3.USD NCCF'!J1210,'4.EUR NCCF'!J1210,'5.GBP NCCF'!J1210,'6.Other(Incld) NCCF'!J1210)</f>
        <v>0</v>
      </c>
      <c r="K1210" s="180">
        <f>SUM('2.CAD NCCF'!K1210,'3.USD NCCF'!K1210,'4.EUR NCCF'!K1210,'5.GBP NCCF'!K1210,'6.Other(Incld) NCCF'!K1210)</f>
        <v>0</v>
      </c>
      <c r="L1210" s="181">
        <f>SUM('2.CAD NCCF'!L1210,'3.USD NCCF'!L1210,'4.EUR NCCF'!L1210,'5.GBP NCCF'!L1210,'6.Other(Incld) NCCF'!L1210)</f>
        <v>0</v>
      </c>
      <c r="M1210" s="182">
        <f>SUM('2.CAD NCCF'!M1210,'3.USD NCCF'!M1210,'4.EUR NCCF'!M1210,'5.GBP NCCF'!M1210,'6.Other(Incld) NCCF'!M1210)</f>
        <v>0</v>
      </c>
      <c r="N1210" s="182">
        <f>SUM('2.CAD NCCF'!N1210,'3.USD NCCF'!N1210,'4.EUR NCCF'!N1210,'5.GBP NCCF'!N1210,'6.Other(Incld) NCCF'!N1210)</f>
        <v>0</v>
      </c>
      <c r="O1210" s="182">
        <f>SUM('2.CAD NCCF'!O1210,'3.USD NCCF'!O1210,'4.EUR NCCF'!O1210,'5.GBP NCCF'!O1210,'6.Other(Incld) NCCF'!O1210)</f>
        <v>0</v>
      </c>
      <c r="P1210" s="182">
        <f>SUM('2.CAD NCCF'!P1210,'3.USD NCCF'!P1210,'4.EUR NCCF'!P1210,'5.GBP NCCF'!P1210,'6.Other(Incld) NCCF'!P1210)</f>
        <v>0</v>
      </c>
      <c r="Q1210" s="182">
        <f>SUM('2.CAD NCCF'!Q1210,'3.USD NCCF'!Q1210,'4.EUR NCCF'!Q1210,'5.GBP NCCF'!Q1210,'6.Other(Incld) NCCF'!Q1210)</f>
        <v>0</v>
      </c>
      <c r="R1210" s="182">
        <f>SUM('2.CAD NCCF'!R1210,'3.USD NCCF'!R1210,'4.EUR NCCF'!R1210,'5.GBP NCCF'!R1210,'6.Other(Incld) NCCF'!R1210)</f>
        <v>0</v>
      </c>
      <c r="S1210" s="182">
        <f>SUM('2.CAD NCCF'!S1210,'3.USD NCCF'!S1210,'4.EUR NCCF'!S1210,'5.GBP NCCF'!S1210,'6.Other(Incld) NCCF'!S1210)</f>
        <v>0</v>
      </c>
      <c r="T1210" s="182">
        <f>SUM('2.CAD NCCF'!T1210,'3.USD NCCF'!T1210,'4.EUR NCCF'!T1210,'5.GBP NCCF'!T1210,'6.Other(Incld) NCCF'!T1210)</f>
        <v>0</v>
      </c>
      <c r="U1210" s="182">
        <f>SUM('2.CAD NCCF'!U1210,'3.USD NCCF'!U1210,'4.EUR NCCF'!U1210,'5.GBP NCCF'!U1210,'6.Other(Incld) NCCF'!U1210)</f>
        <v>0</v>
      </c>
      <c r="V1210" s="183">
        <f>SUM('2.CAD NCCF'!V1210,'3.USD NCCF'!V1210,'4.EUR NCCF'!V1210,'5.GBP NCCF'!V1210,'6.Other(Incld) NCCF'!V1210)</f>
        <v>0</v>
      </c>
      <c r="W1210" s="46">
        <f>SUM('2.CAD NCCF'!W1210,'3.USD NCCF'!W1210,'4.EUR NCCF'!W1210,'5.GBP NCCF'!W1210,'6.Other(Incld) NCCF'!W1210)</f>
        <v>0</v>
      </c>
      <c r="Y1210"/>
    </row>
    <row r="1211" spans="1:25" s="72" customFormat="1" outlineLevel="1" x14ac:dyDescent="0.2">
      <c r="A1211" s="322"/>
      <c r="B1211" s="25"/>
      <c r="C1211" s="23"/>
      <c r="D1211" s="23"/>
      <c r="E1211" s="24"/>
      <c r="F1211" s="176" t="s">
        <v>198</v>
      </c>
      <c r="G1211" s="190">
        <f>SUM('2.CAD NCCF'!G1211,'3.USD NCCF'!G1211,'4.EUR NCCF'!G1211,'5.GBP NCCF'!G1211,'6.Other(Incld) NCCF'!G1211)</f>
        <v>0</v>
      </c>
      <c r="H1211" s="191">
        <f>SUM('2.CAD NCCF'!H1211,'3.USD NCCF'!H1211,'4.EUR NCCF'!H1211,'5.GBP NCCF'!H1211,'6.Other(Incld) NCCF'!H1211)</f>
        <v>0</v>
      </c>
      <c r="I1211" s="179">
        <f>SUM('2.CAD NCCF'!I1211,'3.USD NCCF'!I1211,'4.EUR NCCF'!I1211,'5.GBP NCCF'!I1211,'6.Other(Incld) NCCF'!I1211)</f>
        <v>0</v>
      </c>
      <c r="J1211" s="179">
        <f>SUM('2.CAD NCCF'!J1211,'3.USD NCCF'!J1211,'4.EUR NCCF'!J1211,'5.GBP NCCF'!J1211,'6.Other(Incld) NCCF'!J1211)</f>
        <v>0</v>
      </c>
      <c r="K1211" s="180">
        <f>SUM('2.CAD NCCF'!K1211,'3.USD NCCF'!K1211,'4.EUR NCCF'!K1211,'5.GBP NCCF'!K1211,'6.Other(Incld) NCCF'!K1211)</f>
        <v>0</v>
      </c>
      <c r="L1211" s="181">
        <f>SUM('2.CAD NCCF'!L1211,'3.USD NCCF'!L1211,'4.EUR NCCF'!L1211,'5.GBP NCCF'!L1211,'6.Other(Incld) NCCF'!L1211)</f>
        <v>0</v>
      </c>
      <c r="M1211" s="182">
        <f>SUM('2.CAD NCCF'!M1211,'3.USD NCCF'!M1211,'4.EUR NCCF'!M1211,'5.GBP NCCF'!M1211,'6.Other(Incld) NCCF'!M1211)</f>
        <v>0</v>
      </c>
      <c r="N1211" s="182">
        <f>SUM('2.CAD NCCF'!N1211,'3.USD NCCF'!N1211,'4.EUR NCCF'!N1211,'5.GBP NCCF'!N1211,'6.Other(Incld) NCCF'!N1211)</f>
        <v>0</v>
      </c>
      <c r="O1211" s="182">
        <f>SUM('2.CAD NCCF'!O1211,'3.USD NCCF'!O1211,'4.EUR NCCF'!O1211,'5.GBP NCCF'!O1211,'6.Other(Incld) NCCF'!O1211)</f>
        <v>0</v>
      </c>
      <c r="P1211" s="182">
        <f>SUM('2.CAD NCCF'!P1211,'3.USD NCCF'!P1211,'4.EUR NCCF'!P1211,'5.GBP NCCF'!P1211,'6.Other(Incld) NCCF'!P1211)</f>
        <v>0</v>
      </c>
      <c r="Q1211" s="182">
        <f>SUM('2.CAD NCCF'!Q1211,'3.USD NCCF'!Q1211,'4.EUR NCCF'!Q1211,'5.GBP NCCF'!Q1211,'6.Other(Incld) NCCF'!Q1211)</f>
        <v>0</v>
      </c>
      <c r="R1211" s="182">
        <f>SUM('2.CAD NCCF'!R1211,'3.USD NCCF'!R1211,'4.EUR NCCF'!R1211,'5.GBP NCCF'!R1211,'6.Other(Incld) NCCF'!R1211)</f>
        <v>0</v>
      </c>
      <c r="S1211" s="182">
        <f>SUM('2.CAD NCCF'!S1211,'3.USD NCCF'!S1211,'4.EUR NCCF'!S1211,'5.GBP NCCF'!S1211,'6.Other(Incld) NCCF'!S1211)</f>
        <v>0</v>
      </c>
      <c r="T1211" s="182">
        <f>SUM('2.CAD NCCF'!T1211,'3.USD NCCF'!T1211,'4.EUR NCCF'!T1211,'5.GBP NCCF'!T1211,'6.Other(Incld) NCCF'!T1211)</f>
        <v>0</v>
      </c>
      <c r="U1211" s="182">
        <f>SUM('2.CAD NCCF'!U1211,'3.USD NCCF'!U1211,'4.EUR NCCF'!U1211,'5.GBP NCCF'!U1211,'6.Other(Incld) NCCF'!U1211)</f>
        <v>0</v>
      </c>
      <c r="V1211" s="183">
        <f>SUM('2.CAD NCCF'!V1211,'3.USD NCCF'!V1211,'4.EUR NCCF'!V1211,'5.GBP NCCF'!V1211,'6.Other(Incld) NCCF'!V1211)</f>
        <v>0</v>
      </c>
      <c r="W1211" s="46">
        <f>SUM('2.CAD NCCF'!W1211,'3.USD NCCF'!W1211,'4.EUR NCCF'!W1211,'5.GBP NCCF'!W1211,'6.Other(Incld) NCCF'!W1211)</f>
        <v>0</v>
      </c>
      <c r="Y1211"/>
    </row>
    <row r="1212" spans="1:25" s="72" customFormat="1" x14ac:dyDescent="0.2">
      <c r="A1212" s="322"/>
      <c r="B1212" s="25"/>
      <c r="C1212" s="23"/>
      <c r="D1212" s="23"/>
      <c r="E1212" s="24" t="s">
        <v>347</v>
      </c>
      <c r="F1212" s="24"/>
      <c r="G1212" s="69">
        <f t="shared" ref="G1212:W1212" si="268">SUBTOTAL(9,G1213:G1216)</f>
        <v>0</v>
      </c>
      <c r="H1212" s="70">
        <f t="shared" si="268"/>
        <v>0</v>
      </c>
      <c r="I1212" s="66">
        <f t="shared" si="268"/>
        <v>0</v>
      </c>
      <c r="J1212" s="66">
        <f t="shared" si="268"/>
        <v>0</v>
      </c>
      <c r="K1212" s="67">
        <f t="shared" si="268"/>
        <v>0</v>
      </c>
      <c r="L1212" s="34">
        <f t="shared" si="268"/>
        <v>0</v>
      </c>
      <c r="M1212" s="34">
        <f t="shared" si="268"/>
        <v>0</v>
      </c>
      <c r="N1212" s="34">
        <f t="shared" si="268"/>
        <v>0</v>
      </c>
      <c r="O1212" s="34">
        <f t="shared" si="268"/>
        <v>0</v>
      </c>
      <c r="P1212" s="34">
        <f t="shared" si="268"/>
        <v>0</v>
      </c>
      <c r="Q1212" s="34">
        <f t="shared" si="268"/>
        <v>0</v>
      </c>
      <c r="R1212" s="34">
        <f t="shared" si="268"/>
        <v>0</v>
      </c>
      <c r="S1212" s="34">
        <f t="shared" si="268"/>
        <v>0</v>
      </c>
      <c r="T1212" s="34">
        <f t="shared" si="268"/>
        <v>0</v>
      </c>
      <c r="U1212" s="34">
        <f t="shared" si="268"/>
        <v>0</v>
      </c>
      <c r="V1212" s="34">
        <f t="shared" si="268"/>
        <v>0</v>
      </c>
      <c r="W1212" s="33">
        <f t="shared" si="268"/>
        <v>0</v>
      </c>
      <c r="Y1212"/>
    </row>
    <row r="1213" spans="1:25" s="72" customFormat="1" outlineLevel="1" x14ac:dyDescent="0.2">
      <c r="A1213" s="322"/>
      <c r="B1213" s="25"/>
      <c r="C1213" s="23"/>
      <c r="D1213" s="23"/>
      <c r="E1213" s="24"/>
      <c r="F1213" s="176" t="s">
        <v>327</v>
      </c>
      <c r="G1213" s="190">
        <f>SUM('2.CAD NCCF'!G1213,'3.USD NCCF'!G1213,'4.EUR NCCF'!G1213,'5.GBP NCCF'!G1213,'6.Other(Incld) NCCF'!G1213)</f>
        <v>0</v>
      </c>
      <c r="H1213" s="191">
        <f>SUM('2.CAD NCCF'!H1213,'3.USD NCCF'!H1213,'4.EUR NCCF'!H1213,'5.GBP NCCF'!H1213,'6.Other(Incld) NCCF'!H1213)</f>
        <v>0</v>
      </c>
      <c r="I1213" s="179">
        <f>SUM('2.CAD NCCF'!I1213,'3.USD NCCF'!I1213,'4.EUR NCCF'!I1213,'5.GBP NCCF'!I1213,'6.Other(Incld) NCCF'!I1213)</f>
        <v>0</v>
      </c>
      <c r="J1213" s="179">
        <f>SUM('2.CAD NCCF'!J1213,'3.USD NCCF'!J1213,'4.EUR NCCF'!J1213,'5.GBP NCCF'!J1213,'6.Other(Incld) NCCF'!J1213)</f>
        <v>0</v>
      </c>
      <c r="K1213" s="180">
        <f>SUM('2.CAD NCCF'!K1213,'3.USD NCCF'!K1213,'4.EUR NCCF'!K1213,'5.GBP NCCF'!K1213,'6.Other(Incld) NCCF'!K1213)</f>
        <v>0</v>
      </c>
      <c r="L1213" s="181">
        <f>SUM('2.CAD NCCF'!L1213,'3.USD NCCF'!L1213,'4.EUR NCCF'!L1213,'5.GBP NCCF'!L1213,'6.Other(Incld) NCCF'!L1213)</f>
        <v>0</v>
      </c>
      <c r="M1213" s="182">
        <f>SUM('2.CAD NCCF'!M1213,'3.USD NCCF'!M1213,'4.EUR NCCF'!M1213,'5.GBP NCCF'!M1213,'6.Other(Incld) NCCF'!M1213)</f>
        <v>0</v>
      </c>
      <c r="N1213" s="182">
        <f>SUM('2.CAD NCCF'!N1213,'3.USD NCCF'!N1213,'4.EUR NCCF'!N1213,'5.GBP NCCF'!N1213,'6.Other(Incld) NCCF'!N1213)</f>
        <v>0</v>
      </c>
      <c r="O1213" s="182">
        <f>SUM('2.CAD NCCF'!O1213,'3.USD NCCF'!O1213,'4.EUR NCCF'!O1213,'5.GBP NCCF'!O1213,'6.Other(Incld) NCCF'!O1213)</f>
        <v>0</v>
      </c>
      <c r="P1213" s="182">
        <f>SUM('2.CAD NCCF'!P1213,'3.USD NCCF'!P1213,'4.EUR NCCF'!P1213,'5.GBP NCCF'!P1213,'6.Other(Incld) NCCF'!P1213)</f>
        <v>0</v>
      </c>
      <c r="Q1213" s="182">
        <f>SUM('2.CAD NCCF'!Q1213,'3.USD NCCF'!Q1213,'4.EUR NCCF'!Q1213,'5.GBP NCCF'!Q1213,'6.Other(Incld) NCCF'!Q1213)</f>
        <v>0</v>
      </c>
      <c r="R1213" s="182">
        <f>SUM('2.CAD NCCF'!R1213,'3.USD NCCF'!R1213,'4.EUR NCCF'!R1213,'5.GBP NCCF'!R1213,'6.Other(Incld) NCCF'!R1213)</f>
        <v>0</v>
      </c>
      <c r="S1213" s="182">
        <f>SUM('2.CAD NCCF'!S1213,'3.USD NCCF'!S1213,'4.EUR NCCF'!S1213,'5.GBP NCCF'!S1213,'6.Other(Incld) NCCF'!S1213)</f>
        <v>0</v>
      </c>
      <c r="T1213" s="182">
        <f>SUM('2.CAD NCCF'!T1213,'3.USD NCCF'!T1213,'4.EUR NCCF'!T1213,'5.GBP NCCF'!T1213,'6.Other(Incld) NCCF'!T1213)</f>
        <v>0</v>
      </c>
      <c r="U1213" s="182">
        <f>SUM('2.CAD NCCF'!U1213,'3.USD NCCF'!U1213,'4.EUR NCCF'!U1213,'5.GBP NCCF'!U1213,'6.Other(Incld) NCCF'!U1213)</f>
        <v>0</v>
      </c>
      <c r="V1213" s="183">
        <f>SUM('2.CAD NCCF'!V1213,'3.USD NCCF'!V1213,'4.EUR NCCF'!V1213,'5.GBP NCCF'!V1213,'6.Other(Incld) NCCF'!V1213)</f>
        <v>0</v>
      </c>
      <c r="W1213" s="46">
        <f>SUM('2.CAD NCCF'!W1213,'3.USD NCCF'!W1213,'4.EUR NCCF'!W1213,'5.GBP NCCF'!W1213,'6.Other(Incld) NCCF'!W1213)</f>
        <v>0</v>
      </c>
      <c r="Y1213"/>
    </row>
    <row r="1214" spans="1:25" s="72" customFormat="1" outlineLevel="1" x14ac:dyDescent="0.2">
      <c r="A1214" s="322"/>
      <c r="B1214" s="25"/>
      <c r="C1214" s="23"/>
      <c r="D1214" s="23"/>
      <c r="E1214" s="24"/>
      <c r="F1214" s="176" t="s">
        <v>328</v>
      </c>
      <c r="G1214" s="190">
        <f>SUM('2.CAD NCCF'!G1214,'3.USD NCCF'!G1214,'4.EUR NCCF'!G1214,'5.GBP NCCF'!G1214,'6.Other(Incld) NCCF'!G1214)</f>
        <v>0</v>
      </c>
      <c r="H1214" s="191">
        <f>SUM('2.CAD NCCF'!H1214,'3.USD NCCF'!H1214,'4.EUR NCCF'!H1214,'5.GBP NCCF'!H1214,'6.Other(Incld) NCCF'!H1214)</f>
        <v>0</v>
      </c>
      <c r="I1214" s="179">
        <f>SUM('2.CAD NCCF'!I1214,'3.USD NCCF'!I1214,'4.EUR NCCF'!I1214,'5.GBP NCCF'!I1214,'6.Other(Incld) NCCF'!I1214)</f>
        <v>0</v>
      </c>
      <c r="J1214" s="179">
        <f>SUM('2.CAD NCCF'!J1214,'3.USD NCCF'!J1214,'4.EUR NCCF'!J1214,'5.GBP NCCF'!J1214,'6.Other(Incld) NCCF'!J1214)</f>
        <v>0</v>
      </c>
      <c r="K1214" s="180">
        <f>SUM('2.CAD NCCF'!K1214,'3.USD NCCF'!K1214,'4.EUR NCCF'!K1214,'5.GBP NCCF'!K1214,'6.Other(Incld) NCCF'!K1214)</f>
        <v>0</v>
      </c>
      <c r="L1214" s="181">
        <f>SUM('2.CAD NCCF'!L1214,'3.USD NCCF'!L1214,'4.EUR NCCF'!L1214,'5.GBP NCCF'!L1214,'6.Other(Incld) NCCF'!L1214)</f>
        <v>0</v>
      </c>
      <c r="M1214" s="228">
        <f>SUM('2.CAD NCCF'!M1214,'3.USD NCCF'!M1214,'4.EUR NCCF'!M1214,'5.GBP NCCF'!M1214,'6.Other(Incld) NCCF'!M1214)</f>
        <v>0</v>
      </c>
      <c r="N1214" s="182">
        <f>SUM('2.CAD NCCF'!N1214,'3.USD NCCF'!N1214,'4.EUR NCCF'!N1214,'5.GBP NCCF'!N1214,'6.Other(Incld) NCCF'!N1214)</f>
        <v>0</v>
      </c>
      <c r="O1214" s="229">
        <f>SUM('2.CAD NCCF'!O1214,'3.USD NCCF'!O1214,'4.EUR NCCF'!O1214,'5.GBP NCCF'!O1214,'6.Other(Incld) NCCF'!O1214)</f>
        <v>0</v>
      </c>
      <c r="P1214" s="200">
        <f>SUM('2.CAD NCCF'!P1214,'3.USD NCCF'!P1214,'4.EUR NCCF'!P1214,'5.GBP NCCF'!P1214,'6.Other(Incld) NCCF'!P1214)</f>
        <v>0</v>
      </c>
      <c r="Q1214" s="228">
        <f>SUM('2.CAD NCCF'!Q1214,'3.USD NCCF'!Q1214,'4.EUR NCCF'!Q1214,'5.GBP NCCF'!Q1214,'6.Other(Incld) NCCF'!Q1214)</f>
        <v>0</v>
      </c>
      <c r="R1214" s="200">
        <f>SUM('2.CAD NCCF'!R1214,'3.USD NCCF'!R1214,'4.EUR NCCF'!R1214,'5.GBP NCCF'!R1214,'6.Other(Incld) NCCF'!R1214)</f>
        <v>0</v>
      </c>
      <c r="S1214" s="200">
        <f>SUM('2.CAD NCCF'!S1214,'3.USD NCCF'!S1214,'4.EUR NCCF'!S1214,'5.GBP NCCF'!S1214,'6.Other(Incld) NCCF'!S1214)</f>
        <v>0</v>
      </c>
      <c r="T1214" s="229">
        <f>SUM('2.CAD NCCF'!T1214,'3.USD NCCF'!T1214,'4.EUR NCCF'!T1214,'5.GBP NCCF'!T1214,'6.Other(Incld) NCCF'!T1214)</f>
        <v>0</v>
      </c>
      <c r="U1214" s="200">
        <f>SUM('2.CAD NCCF'!U1214,'3.USD NCCF'!U1214,'4.EUR NCCF'!U1214,'5.GBP NCCF'!U1214,'6.Other(Incld) NCCF'!U1214)</f>
        <v>0</v>
      </c>
      <c r="V1214" s="183">
        <f>SUM('2.CAD NCCF'!V1214,'3.USD NCCF'!V1214,'4.EUR NCCF'!V1214,'5.GBP NCCF'!V1214,'6.Other(Incld) NCCF'!V1214)</f>
        <v>0</v>
      </c>
      <c r="W1214" s="46">
        <f>SUM('2.CAD NCCF'!W1214,'3.USD NCCF'!W1214,'4.EUR NCCF'!W1214,'5.GBP NCCF'!W1214,'6.Other(Incld) NCCF'!W1214)</f>
        <v>0</v>
      </c>
      <c r="Y1214"/>
    </row>
    <row r="1215" spans="1:25" s="72" customFormat="1" outlineLevel="1" x14ac:dyDescent="0.2">
      <c r="A1215" s="322"/>
      <c r="B1215" s="25"/>
      <c r="C1215" s="23"/>
      <c r="D1215" s="23"/>
      <c r="E1215" s="24"/>
      <c r="F1215" s="176" t="s">
        <v>329</v>
      </c>
      <c r="G1215" s="190">
        <f>SUM('2.CAD NCCF'!G1215,'3.USD NCCF'!G1215,'4.EUR NCCF'!G1215,'5.GBP NCCF'!G1215,'6.Other(Incld) NCCF'!G1215)</f>
        <v>0</v>
      </c>
      <c r="H1215" s="191">
        <f>SUM('2.CAD NCCF'!H1215,'3.USD NCCF'!H1215,'4.EUR NCCF'!H1215,'5.GBP NCCF'!H1215,'6.Other(Incld) NCCF'!H1215)</f>
        <v>0</v>
      </c>
      <c r="I1215" s="179">
        <f>SUM('2.CAD NCCF'!I1215,'3.USD NCCF'!I1215,'4.EUR NCCF'!I1215,'5.GBP NCCF'!I1215,'6.Other(Incld) NCCF'!I1215)</f>
        <v>0</v>
      </c>
      <c r="J1215" s="179">
        <f>SUM('2.CAD NCCF'!J1215,'3.USD NCCF'!J1215,'4.EUR NCCF'!J1215,'5.GBP NCCF'!J1215,'6.Other(Incld) NCCF'!J1215)</f>
        <v>0</v>
      </c>
      <c r="K1215" s="180">
        <f>SUM('2.CAD NCCF'!K1215,'3.USD NCCF'!K1215,'4.EUR NCCF'!K1215,'5.GBP NCCF'!K1215,'6.Other(Incld) NCCF'!K1215)</f>
        <v>0</v>
      </c>
      <c r="L1215" s="181">
        <f>SUM('2.CAD NCCF'!L1215,'3.USD NCCF'!L1215,'4.EUR NCCF'!L1215,'5.GBP NCCF'!L1215,'6.Other(Incld) NCCF'!L1215)</f>
        <v>0</v>
      </c>
      <c r="M1215" s="192">
        <f>SUM('2.CAD NCCF'!M1215,'3.USD NCCF'!M1215,'4.EUR NCCF'!M1215,'5.GBP NCCF'!M1215,'6.Other(Incld) NCCF'!M1215)</f>
        <v>0</v>
      </c>
      <c r="N1215" s="182">
        <f>SUM('2.CAD NCCF'!N1215,'3.USD NCCF'!N1215,'4.EUR NCCF'!N1215,'5.GBP NCCF'!N1215,'6.Other(Incld) NCCF'!N1215)</f>
        <v>0</v>
      </c>
      <c r="O1215" s="178">
        <f>SUM('2.CAD NCCF'!O1215,'3.USD NCCF'!O1215,'4.EUR NCCF'!O1215,'5.GBP NCCF'!O1215,'6.Other(Incld) NCCF'!O1215)</f>
        <v>0</v>
      </c>
      <c r="P1215" s="182">
        <f>SUM('2.CAD NCCF'!P1215,'3.USD NCCF'!P1215,'4.EUR NCCF'!P1215,'5.GBP NCCF'!P1215,'6.Other(Incld) NCCF'!P1215)</f>
        <v>0</v>
      </c>
      <c r="Q1215" s="192">
        <f>SUM('2.CAD NCCF'!Q1215,'3.USD NCCF'!Q1215,'4.EUR NCCF'!Q1215,'5.GBP NCCF'!Q1215,'6.Other(Incld) NCCF'!Q1215)</f>
        <v>0</v>
      </c>
      <c r="R1215" s="182">
        <f>SUM('2.CAD NCCF'!R1215,'3.USD NCCF'!R1215,'4.EUR NCCF'!R1215,'5.GBP NCCF'!R1215,'6.Other(Incld) NCCF'!R1215)</f>
        <v>0</v>
      </c>
      <c r="S1215" s="182">
        <f>SUM('2.CAD NCCF'!S1215,'3.USD NCCF'!S1215,'4.EUR NCCF'!S1215,'5.GBP NCCF'!S1215,'6.Other(Incld) NCCF'!S1215)</f>
        <v>0</v>
      </c>
      <c r="T1215" s="178">
        <f>SUM('2.CAD NCCF'!T1215,'3.USD NCCF'!T1215,'4.EUR NCCF'!T1215,'5.GBP NCCF'!T1215,'6.Other(Incld) NCCF'!T1215)</f>
        <v>0</v>
      </c>
      <c r="U1215" s="182">
        <f>SUM('2.CAD NCCF'!U1215,'3.USD NCCF'!U1215,'4.EUR NCCF'!U1215,'5.GBP NCCF'!U1215,'6.Other(Incld) NCCF'!U1215)</f>
        <v>0</v>
      </c>
      <c r="V1215" s="183">
        <f>SUM('2.CAD NCCF'!V1215,'3.USD NCCF'!V1215,'4.EUR NCCF'!V1215,'5.GBP NCCF'!V1215,'6.Other(Incld) NCCF'!V1215)</f>
        <v>0</v>
      </c>
      <c r="W1215" s="46">
        <f>SUM('2.CAD NCCF'!W1215,'3.USD NCCF'!W1215,'4.EUR NCCF'!W1215,'5.GBP NCCF'!W1215,'6.Other(Incld) NCCF'!W1215)</f>
        <v>0</v>
      </c>
      <c r="Y1215"/>
    </row>
    <row r="1216" spans="1:25" s="72" customFormat="1" outlineLevel="1" x14ac:dyDescent="0.2">
      <c r="A1216" s="322"/>
      <c r="B1216" s="25"/>
      <c r="C1216" s="23"/>
      <c r="D1216" s="23"/>
      <c r="E1216" s="24"/>
      <c r="F1216" s="176" t="s">
        <v>330</v>
      </c>
      <c r="G1216" s="190">
        <f>SUM('2.CAD NCCF'!G1216,'3.USD NCCF'!G1216,'4.EUR NCCF'!G1216,'5.GBP NCCF'!G1216,'6.Other(Incld) NCCF'!G1216)</f>
        <v>0</v>
      </c>
      <c r="H1216" s="191">
        <f>SUM('2.CAD NCCF'!H1216,'3.USD NCCF'!H1216,'4.EUR NCCF'!H1216,'5.GBP NCCF'!H1216,'6.Other(Incld) NCCF'!H1216)</f>
        <v>0</v>
      </c>
      <c r="I1216" s="179">
        <f>SUM('2.CAD NCCF'!I1216,'3.USD NCCF'!I1216,'4.EUR NCCF'!I1216,'5.GBP NCCF'!I1216,'6.Other(Incld) NCCF'!I1216)</f>
        <v>0</v>
      </c>
      <c r="J1216" s="179">
        <f>SUM('2.CAD NCCF'!J1216,'3.USD NCCF'!J1216,'4.EUR NCCF'!J1216,'5.GBP NCCF'!J1216,'6.Other(Incld) NCCF'!J1216)</f>
        <v>0</v>
      </c>
      <c r="K1216" s="180">
        <f>SUM('2.CAD NCCF'!K1216,'3.USD NCCF'!K1216,'4.EUR NCCF'!K1216,'5.GBP NCCF'!K1216,'6.Other(Incld) NCCF'!K1216)</f>
        <v>0</v>
      </c>
      <c r="L1216" s="181">
        <f>SUM('2.CAD NCCF'!L1216,'3.USD NCCF'!L1216,'4.EUR NCCF'!L1216,'5.GBP NCCF'!L1216,'6.Other(Incld) NCCF'!L1216)</f>
        <v>0</v>
      </c>
      <c r="M1216" s="192">
        <f>SUM('2.CAD NCCF'!M1216,'3.USD NCCF'!M1216,'4.EUR NCCF'!M1216,'5.GBP NCCF'!M1216,'6.Other(Incld) NCCF'!M1216)</f>
        <v>0</v>
      </c>
      <c r="N1216" s="182">
        <f>SUM('2.CAD NCCF'!N1216,'3.USD NCCF'!N1216,'4.EUR NCCF'!N1216,'5.GBP NCCF'!N1216,'6.Other(Incld) NCCF'!N1216)</f>
        <v>0</v>
      </c>
      <c r="O1216" s="178">
        <f>SUM('2.CAD NCCF'!O1216,'3.USD NCCF'!O1216,'4.EUR NCCF'!O1216,'5.GBP NCCF'!O1216,'6.Other(Incld) NCCF'!O1216)</f>
        <v>0</v>
      </c>
      <c r="P1216" s="182">
        <f>SUM('2.CAD NCCF'!P1216,'3.USD NCCF'!P1216,'4.EUR NCCF'!P1216,'5.GBP NCCF'!P1216,'6.Other(Incld) NCCF'!P1216)</f>
        <v>0</v>
      </c>
      <c r="Q1216" s="192">
        <f>SUM('2.CAD NCCF'!Q1216,'3.USD NCCF'!Q1216,'4.EUR NCCF'!Q1216,'5.GBP NCCF'!Q1216,'6.Other(Incld) NCCF'!Q1216)</f>
        <v>0</v>
      </c>
      <c r="R1216" s="182">
        <f>SUM('2.CAD NCCF'!R1216,'3.USD NCCF'!R1216,'4.EUR NCCF'!R1216,'5.GBP NCCF'!R1216,'6.Other(Incld) NCCF'!R1216)</f>
        <v>0</v>
      </c>
      <c r="S1216" s="182">
        <f>SUM('2.CAD NCCF'!S1216,'3.USD NCCF'!S1216,'4.EUR NCCF'!S1216,'5.GBP NCCF'!S1216,'6.Other(Incld) NCCF'!S1216)</f>
        <v>0</v>
      </c>
      <c r="T1216" s="178">
        <f>SUM('2.CAD NCCF'!T1216,'3.USD NCCF'!T1216,'4.EUR NCCF'!T1216,'5.GBP NCCF'!T1216,'6.Other(Incld) NCCF'!T1216)</f>
        <v>0</v>
      </c>
      <c r="U1216" s="182">
        <f>SUM('2.CAD NCCF'!U1216,'3.USD NCCF'!U1216,'4.EUR NCCF'!U1216,'5.GBP NCCF'!U1216,'6.Other(Incld) NCCF'!U1216)</f>
        <v>0</v>
      </c>
      <c r="V1216" s="183">
        <f>SUM('2.CAD NCCF'!V1216,'3.USD NCCF'!V1216,'4.EUR NCCF'!V1216,'5.GBP NCCF'!V1216,'6.Other(Incld) NCCF'!V1216)</f>
        <v>0</v>
      </c>
      <c r="W1216" s="46">
        <f>SUM('2.CAD NCCF'!W1216,'3.USD NCCF'!W1216,'4.EUR NCCF'!W1216,'5.GBP NCCF'!W1216,'6.Other(Incld) NCCF'!W1216)</f>
        <v>0</v>
      </c>
      <c r="Y1216"/>
    </row>
    <row r="1217" spans="1:25" s="72" customFormat="1" x14ac:dyDescent="0.2">
      <c r="A1217" s="322"/>
      <c r="B1217" s="25"/>
      <c r="C1217" s="23"/>
      <c r="D1217" s="23" t="s">
        <v>53</v>
      </c>
      <c r="E1217" s="24"/>
      <c r="F1217" s="24"/>
      <c r="G1217" s="69"/>
      <c r="H1217" s="66"/>
      <c r="I1217" s="66"/>
      <c r="J1217" s="66"/>
      <c r="K1217" s="66"/>
      <c r="L1217" s="51"/>
      <c r="M1217" s="34"/>
      <c r="N1217" s="34"/>
      <c r="O1217" s="34"/>
      <c r="P1217" s="34"/>
      <c r="Q1217" s="34"/>
      <c r="R1217" s="34"/>
      <c r="S1217" s="34"/>
      <c r="T1217" s="34"/>
      <c r="U1217" s="34"/>
      <c r="V1217" s="37"/>
      <c r="W1217" s="33"/>
      <c r="Y1217"/>
    </row>
    <row r="1218" spans="1:25" s="72" customFormat="1" x14ac:dyDescent="0.2">
      <c r="A1218" s="322"/>
      <c r="B1218" s="25"/>
      <c r="C1218" s="23"/>
      <c r="D1218" s="23"/>
      <c r="E1218" s="64" t="s">
        <v>54</v>
      </c>
      <c r="F1218" s="24"/>
      <c r="G1218" s="69">
        <f t="shared" ref="G1218:W1218" si="269">SUBTOTAL(9,G1219:G1221)</f>
        <v>0</v>
      </c>
      <c r="H1218" s="70">
        <f t="shared" si="269"/>
        <v>0</v>
      </c>
      <c r="I1218" s="66">
        <f t="shared" si="269"/>
        <v>0</v>
      </c>
      <c r="J1218" s="66">
        <f t="shared" si="269"/>
        <v>0</v>
      </c>
      <c r="K1218" s="67">
        <f t="shared" si="269"/>
        <v>0</v>
      </c>
      <c r="L1218" s="34">
        <f t="shared" si="269"/>
        <v>0</v>
      </c>
      <c r="M1218" s="34">
        <f t="shared" si="269"/>
        <v>0</v>
      </c>
      <c r="N1218" s="34">
        <f t="shared" si="269"/>
        <v>0</v>
      </c>
      <c r="O1218" s="34">
        <f t="shared" si="269"/>
        <v>0</v>
      </c>
      <c r="P1218" s="34">
        <f t="shared" si="269"/>
        <v>0</v>
      </c>
      <c r="Q1218" s="34">
        <f t="shared" si="269"/>
        <v>0</v>
      </c>
      <c r="R1218" s="34">
        <f t="shared" si="269"/>
        <v>0</v>
      </c>
      <c r="S1218" s="34">
        <f t="shared" si="269"/>
        <v>0</v>
      </c>
      <c r="T1218" s="34">
        <f t="shared" si="269"/>
        <v>0</v>
      </c>
      <c r="U1218" s="34">
        <f t="shared" si="269"/>
        <v>0</v>
      </c>
      <c r="V1218" s="34">
        <f t="shared" si="269"/>
        <v>0</v>
      </c>
      <c r="W1218" s="33">
        <f t="shared" si="269"/>
        <v>0</v>
      </c>
      <c r="Y1218"/>
    </row>
    <row r="1219" spans="1:25" s="72" customFormat="1" outlineLevel="1" x14ac:dyDescent="0.2">
      <c r="A1219" s="322"/>
      <c r="B1219" s="25"/>
      <c r="C1219" s="23"/>
      <c r="D1219" s="23"/>
      <c r="E1219" s="64"/>
      <c r="F1219" s="176" t="s">
        <v>55</v>
      </c>
      <c r="G1219" s="190">
        <f>SUM('2.CAD NCCF'!G1219,'3.USD NCCF'!G1219,'4.EUR NCCF'!G1219,'5.GBP NCCF'!G1219,'6.Other(Incld) NCCF'!G1219)</f>
        <v>0</v>
      </c>
      <c r="H1219" s="191">
        <f>SUM('2.CAD NCCF'!H1219,'3.USD NCCF'!H1219,'4.EUR NCCF'!H1219,'5.GBP NCCF'!H1219,'6.Other(Incld) NCCF'!H1219)</f>
        <v>0</v>
      </c>
      <c r="I1219" s="179">
        <f>SUM('2.CAD NCCF'!I1219,'3.USD NCCF'!I1219,'4.EUR NCCF'!I1219,'5.GBP NCCF'!I1219,'6.Other(Incld) NCCF'!I1219)</f>
        <v>0</v>
      </c>
      <c r="J1219" s="179">
        <f>SUM('2.CAD NCCF'!J1219,'3.USD NCCF'!J1219,'4.EUR NCCF'!J1219,'5.GBP NCCF'!J1219,'6.Other(Incld) NCCF'!J1219)</f>
        <v>0</v>
      </c>
      <c r="K1219" s="180">
        <f>SUM('2.CAD NCCF'!K1219,'3.USD NCCF'!K1219,'4.EUR NCCF'!K1219,'5.GBP NCCF'!K1219,'6.Other(Incld) NCCF'!K1219)</f>
        <v>0</v>
      </c>
      <c r="L1219" s="181">
        <f>SUM('2.CAD NCCF'!L1219,'3.USD NCCF'!L1219,'4.EUR NCCF'!L1219,'5.GBP NCCF'!L1219,'6.Other(Incld) NCCF'!L1219)</f>
        <v>0</v>
      </c>
      <c r="M1219" s="192">
        <f>SUM('2.CAD NCCF'!M1219,'3.USD NCCF'!M1219,'4.EUR NCCF'!M1219,'5.GBP NCCF'!M1219,'6.Other(Incld) NCCF'!M1219)</f>
        <v>0</v>
      </c>
      <c r="N1219" s="182">
        <f>SUM('2.CAD NCCF'!N1219,'3.USD NCCF'!N1219,'4.EUR NCCF'!N1219,'5.GBP NCCF'!N1219,'6.Other(Incld) NCCF'!N1219)</f>
        <v>0</v>
      </c>
      <c r="O1219" s="178">
        <f>SUM('2.CAD NCCF'!O1219,'3.USD NCCF'!O1219,'4.EUR NCCF'!O1219,'5.GBP NCCF'!O1219,'6.Other(Incld) NCCF'!O1219)</f>
        <v>0</v>
      </c>
      <c r="P1219" s="182">
        <f>SUM('2.CAD NCCF'!P1219,'3.USD NCCF'!P1219,'4.EUR NCCF'!P1219,'5.GBP NCCF'!P1219,'6.Other(Incld) NCCF'!P1219)</f>
        <v>0</v>
      </c>
      <c r="Q1219" s="192">
        <f>SUM('2.CAD NCCF'!Q1219,'3.USD NCCF'!Q1219,'4.EUR NCCF'!Q1219,'5.GBP NCCF'!Q1219,'6.Other(Incld) NCCF'!Q1219)</f>
        <v>0</v>
      </c>
      <c r="R1219" s="182">
        <f>SUM('2.CAD NCCF'!R1219,'3.USD NCCF'!R1219,'4.EUR NCCF'!R1219,'5.GBP NCCF'!R1219,'6.Other(Incld) NCCF'!R1219)</f>
        <v>0</v>
      </c>
      <c r="S1219" s="182">
        <f>SUM('2.CAD NCCF'!S1219,'3.USD NCCF'!S1219,'4.EUR NCCF'!S1219,'5.GBP NCCF'!S1219,'6.Other(Incld) NCCF'!S1219)</f>
        <v>0</v>
      </c>
      <c r="T1219" s="178">
        <f>SUM('2.CAD NCCF'!T1219,'3.USD NCCF'!T1219,'4.EUR NCCF'!T1219,'5.GBP NCCF'!T1219,'6.Other(Incld) NCCF'!T1219)</f>
        <v>0</v>
      </c>
      <c r="U1219" s="182">
        <f>SUM('2.CAD NCCF'!U1219,'3.USD NCCF'!U1219,'4.EUR NCCF'!U1219,'5.GBP NCCF'!U1219,'6.Other(Incld) NCCF'!U1219)</f>
        <v>0</v>
      </c>
      <c r="V1219" s="183">
        <f>SUM('2.CAD NCCF'!V1219,'3.USD NCCF'!V1219,'4.EUR NCCF'!V1219,'5.GBP NCCF'!V1219,'6.Other(Incld) NCCF'!V1219)</f>
        <v>0</v>
      </c>
      <c r="W1219" s="46">
        <f>SUM('2.CAD NCCF'!W1219,'3.USD NCCF'!W1219,'4.EUR NCCF'!W1219,'5.GBP NCCF'!W1219,'6.Other(Incld) NCCF'!W1219)</f>
        <v>0</v>
      </c>
      <c r="Y1219"/>
    </row>
    <row r="1220" spans="1:25" s="72" customFormat="1" outlineLevel="1" x14ac:dyDescent="0.2">
      <c r="A1220" s="322"/>
      <c r="B1220" s="25"/>
      <c r="C1220" s="23"/>
      <c r="D1220" s="23"/>
      <c r="E1220" s="24"/>
      <c r="F1220" s="176" t="s">
        <v>161</v>
      </c>
      <c r="G1220" s="190">
        <f>SUM('2.CAD NCCF'!G1220,'3.USD NCCF'!G1220,'4.EUR NCCF'!G1220,'5.GBP NCCF'!G1220,'6.Other(Incld) NCCF'!G1220)</f>
        <v>0</v>
      </c>
      <c r="H1220" s="191">
        <f>SUM('2.CAD NCCF'!H1220,'3.USD NCCF'!H1220,'4.EUR NCCF'!H1220,'5.GBP NCCF'!H1220,'6.Other(Incld) NCCF'!H1220)</f>
        <v>0</v>
      </c>
      <c r="I1220" s="179">
        <f>SUM('2.CAD NCCF'!I1220,'3.USD NCCF'!I1220,'4.EUR NCCF'!I1220,'5.GBP NCCF'!I1220,'6.Other(Incld) NCCF'!I1220)</f>
        <v>0</v>
      </c>
      <c r="J1220" s="179">
        <f>SUM('2.CAD NCCF'!J1220,'3.USD NCCF'!J1220,'4.EUR NCCF'!J1220,'5.GBP NCCF'!J1220,'6.Other(Incld) NCCF'!J1220)</f>
        <v>0</v>
      </c>
      <c r="K1220" s="180">
        <f>SUM('2.CAD NCCF'!K1220,'3.USD NCCF'!K1220,'4.EUR NCCF'!K1220,'5.GBP NCCF'!K1220,'6.Other(Incld) NCCF'!K1220)</f>
        <v>0</v>
      </c>
      <c r="L1220" s="181">
        <f>SUM('2.CAD NCCF'!L1220,'3.USD NCCF'!L1220,'4.EUR NCCF'!L1220,'5.GBP NCCF'!L1220,'6.Other(Incld) NCCF'!L1220)</f>
        <v>0</v>
      </c>
      <c r="M1220" s="192">
        <f>SUM('2.CAD NCCF'!M1220,'3.USD NCCF'!M1220,'4.EUR NCCF'!M1220,'5.GBP NCCF'!M1220,'6.Other(Incld) NCCF'!M1220)</f>
        <v>0</v>
      </c>
      <c r="N1220" s="182">
        <f>SUM('2.CAD NCCF'!N1220,'3.USD NCCF'!N1220,'4.EUR NCCF'!N1220,'5.GBP NCCF'!N1220,'6.Other(Incld) NCCF'!N1220)</f>
        <v>0</v>
      </c>
      <c r="O1220" s="178">
        <f>SUM('2.CAD NCCF'!O1220,'3.USD NCCF'!O1220,'4.EUR NCCF'!O1220,'5.GBP NCCF'!O1220,'6.Other(Incld) NCCF'!O1220)</f>
        <v>0</v>
      </c>
      <c r="P1220" s="182">
        <f>SUM('2.CAD NCCF'!P1220,'3.USD NCCF'!P1220,'4.EUR NCCF'!P1220,'5.GBP NCCF'!P1220,'6.Other(Incld) NCCF'!P1220)</f>
        <v>0</v>
      </c>
      <c r="Q1220" s="192">
        <f>SUM('2.CAD NCCF'!Q1220,'3.USD NCCF'!Q1220,'4.EUR NCCF'!Q1220,'5.GBP NCCF'!Q1220,'6.Other(Incld) NCCF'!Q1220)</f>
        <v>0</v>
      </c>
      <c r="R1220" s="182">
        <f>SUM('2.CAD NCCF'!R1220,'3.USD NCCF'!R1220,'4.EUR NCCF'!R1220,'5.GBP NCCF'!R1220,'6.Other(Incld) NCCF'!R1220)</f>
        <v>0</v>
      </c>
      <c r="S1220" s="182">
        <f>SUM('2.CAD NCCF'!S1220,'3.USD NCCF'!S1220,'4.EUR NCCF'!S1220,'5.GBP NCCF'!S1220,'6.Other(Incld) NCCF'!S1220)</f>
        <v>0</v>
      </c>
      <c r="T1220" s="178">
        <f>SUM('2.CAD NCCF'!T1220,'3.USD NCCF'!T1220,'4.EUR NCCF'!T1220,'5.GBP NCCF'!T1220,'6.Other(Incld) NCCF'!T1220)</f>
        <v>0</v>
      </c>
      <c r="U1220" s="182">
        <f>SUM('2.CAD NCCF'!U1220,'3.USD NCCF'!U1220,'4.EUR NCCF'!U1220,'5.GBP NCCF'!U1220,'6.Other(Incld) NCCF'!U1220)</f>
        <v>0</v>
      </c>
      <c r="V1220" s="183">
        <f>SUM('2.CAD NCCF'!V1220,'3.USD NCCF'!V1220,'4.EUR NCCF'!V1220,'5.GBP NCCF'!V1220,'6.Other(Incld) NCCF'!V1220)</f>
        <v>0</v>
      </c>
      <c r="W1220" s="46">
        <f>SUM('2.CAD NCCF'!W1220,'3.USD NCCF'!W1220,'4.EUR NCCF'!W1220,'5.GBP NCCF'!W1220,'6.Other(Incld) NCCF'!W1220)</f>
        <v>0</v>
      </c>
      <c r="Y1220"/>
    </row>
    <row r="1221" spans="1:25" s="72" customFormat="1" outlineLevel="1" x14ac:dyDescent="0.2">
      <c r="A1221" s="322"/>
      <c r="B1221" s="25"/>
      <c r="C1221" s="23"/>
      <c r="D1221" s="23"/>
      <c r="E1221" s="24"/>
      <c r="F1221" s="176" t="s">
        <v>331</v>
      </c>
      <c r="G1221" s="190">
        <f>SUM('2.CAD NCCF'!G1221,'3.USD NCCF'!G1221,'4.EUR NCCF'!G1221,'5.GBP NCCF'!G1221,'6.Other(Incld) NCCF'!G1221)</f>
        <v>0</v>
      </c>
      <c r="H1221" s="191">
        <f>SUM('2.CAD NCCF'!H1221,'3.USD NCCF'!H1221,'4.EUR NCCF'!H1221,'5.GBP NCCF'!H1221,'6.Other(Incld) NCCF'!H1221)</f>
        <v>0</v>
      </c>
      <c r="I1221" s="179">
        <f>SUM('2.CAD NCCF'!I1221,'3.USD NCCF'!I1221,'4.EUR NCCF'!I1221,'5.GBP NCCF'!I1221,'6.Other(Incld) NCCF'!I1221)</f>
        <v>0</v>
      </c>
      <c r="J1221" s="179">
        <f>SUM('2.CAD NCCF'!J1221,'3.USD NCCF'!J1221,'4.EUR NCCF'!J1221,'5.GBP NCCF'!J1221,'6.Other(Incld) NCCF'!J1221)</f>
        <v>0</v>
      </c>
      <c r="K1221" s="180">
        <f>SUM('2.CAD NCCF'!K1221,'3.USD NCCF'!K1221,'4.EUR NCCF'!K1221,'5.GBP NCCF'!K1221,'6.Other(Incld) NCCF'!K1221)</f>
        <v>0</v>
      </c>
      <c r="L1221" s="181">
        <f>SUM('2.CAD NCCF'!L1221,'3.USD NCCF'!L1221,'4.EUR NCCF'!L1221,'5.GBP NCCF'!L1221,'6.Other(Incld) NCCF'!L1221)</f>
        <v>0</v>
      </c>
      <c r="M1221" s="192">
        <f>SUM('2.CAD NCCF'!M1221,'3.USD NCCF'!M1221,'4.EUR NCCF'!M1221,'5.GBP NCCF'!M1221,'6.Other(Incld) NCCF'!M1221)</f>
        <v>0</v>
      </c>
      <c r="N1221" s="182">
        <f>SUM('2.CAD NCCF'!N1221,'3.USD NCCF'!N1221,'4.EUR NCCF'!N1221,'5.GBP NCCF'!N1221,'6.Other(Incld) NCCF'!N1221)</f>
        <v>0</v>
      </c>
      <c r="O1221" s="178">
        <f>SUM('2.CAD NCCF'!O1221,'3.USD NCCF'!O1221,'4.EUR NCCF'!O1221,'5.GBP NCCF'!O1221,'6.Other(Incld) NCCF'!O1221)</f>
        <v>0</v>
      </c>
      <c r="P1221" s="182">
        <f>SUM('2.CAD NCCF'!P1221,'3.USD NCCF'!P1221,'4.EUR NCCF'!P1221,'5.GBP NCCF'!P1221,'6.Other(Incld) NCCF'!P1221)</f>
        <v>0</v>
      </c>
      <c r="Q1221" s="192">
        <f>SUM('2.CAD NCCF'!Q1221,'3.USD NCCF'!Q1221,'4.EUR NCCF'!Q1221,'5.GBP NCCF'!Q1221,'6.Other(Incld) NCCF'!Q1221)</f>
        <v>0</v>
      </c>
      <c r="R1221" s="182">
        <f>SUM('2.CAD NCCF'!R1221,'3.USD NCCF'!R1221,'4.EUR NCCF'!R1221,'5.GBP NCCF'!R1221,'6.Other(Incld) NCCF'!R1221)</f>
        <v>0</v>
      </c>
      <c r="S1221" s="182">
        <f>SUM('2.CAD NCCF'!S1221,'3.USD NCCF'!S1221,'4.EUR NCCF'!S1221,'5.GBP NCCF'!S1221,'6.Other(Incld) NCCF'!S1221)</f>
        <v>0</v>
      </c>
      <c r="T1221" s="178">
        <f>SUM('2.CAD NCCF'!T1221,'3.USD NCCF'!T1221,'4.EUR NCCF'!T1221,'5.GBP NCCF'!T1221,'6.Other(Incld) NCCF'!T1221)</f>
        <v>0</v>
      </c>
      <c r="U1221" s="182">
        <f>SUM('2.CAD NCCF'!U1221,'3.USD NCCF'!U1221,'4.EUR NCCF'!U1221,'5.GBP NCCF'!U1221,'6.Other(Incld) NCCF'!U1221)</f>
        <v>0</v>
      </c>
      <c r="V1221" s="183">
        <f>SUM('2.CAD NCCF'!V1221,'3.USD NCCF'!V1221,'4.EUR NCCF'!V1221,'5.GBP NCCF'!V1221,'6.Other(Incld) NCCF'!V1221)</f>
        <v>0</v>
      </c>
      <c r="W1221" s="46">
        <f>SUM('2.CAD NCCF'!W1221,'3.USD NCCF'!W1221,'4.EUR NCCF'!W1221,'5.GBP NCCF'!W1221,'6.Other(Incld) NCCF'!W1221)</f>
        <v>0</v>
      </c>
      <c r="Y1221"/>
    </row>
    <row r="1222" spans="1:25" s="72" customFormat="1" x14ac:dyDescent="0.2">
      <c r="A1222" s="322"/>
      <c r="B1222" s="25"/>
      <c r="C1222" s="23"/>
      <c r="D1222" s="23"/>
      <c r="E1222" s="24" t="s">
        <v>56</v>
      </c>
      <c r="F1222" s="24"/>
      <c r="G1222" s="69">
        <f t="shared" ref="G1222:W1222" si="270">SUBTOTAL(9,G1223:G1225)</f>
        <v>0</v>
      </c>
      <c r="H1222" s="70">
        <f t="shared" si="270"/>
        <v>0</v>
      </c>
      <c r="I1222" s="66">
        <f t="shared" si="270"/>
        <v>0</v>
      </c>
      <c r="J1222" s="66">
        <f t="shared" si="270"/>
        <v>0</v>
      </c>
      <c r="K1222" s="67">
        <f t="shared" si="270"/>
        <v>0</v>
      </c>
      <c r="L1222" s="34">
        <f t="shared" si="270"/>
        <v>0</v>
      </c>
      <c r="M1222" s="34">
        <f t="shared" si="270"/>
        <v>0</v>
      </c>
      <c r="N1222" s="34">
        <f t="shared" si="270"/>
        <v>0</v>
      </c>
      <c r="O1222" s="34">
        <f t="shared" si="270"/>
        <v>0</v>
      </c>
      <c r="P1222" s="34">
        <f t="shared" si="270"/>
        <v>0</v>
      </c>
      <c r="Q1222" s="34">
        <f t="shared" si="270"/>
        <v>0</v>
      </c>
      <c r="R1222" s="34">
        <f t="shared" si="270"/>
        <v>0</v>
      </c>
      <c r="S1222" s="34">
        <f t="shared" si="270"/>
        <v>0</v>
      </c>
      <c r="T1222" s="34">
        <f t="shared" si="270"/>
        <v>0</v>
      </c>
      <c r="U1222" s="34">
        <f t="shared" si="270"/>
        <v>0</v>
      </c>
      <c r="V1222" s="34">
        <f t="shared" si="270"/>
        <v>0</v>
      </c>
      <c r="W1222" s="33">
        <f t="shared" si="270"/>
        <v>0</v>
      </c>
      <c r="Y1222"/>
    </row>
    <row r="1223" spans="1:25" s="72" customFormat="1" outlineLevel="1" x14ac:dyDescent="0.2">
      <c r="A1223" s="322"/>
      <c r="B1223" s="25"/>
      <c r="C1223" s="23"/>
      <c r="D1223" s="23"/>
      <c r="E1223" s="24"/>
      <c r="F1223" s="176" t="s">
        <v>162</v>
      </c>
      <c r="G1223" s="190">
        <f>SUM('2.CAD NCCF'!G1223,'3.USD NCCF'!G1223,'4.EUR NCCF'!G1223,'5.GBP NCCF'!G1223,'6.Other(Incld) NCCF'!G1223)</f>
        <v>0</v>
      </c>
      <c r="H1223" s="191">
        <f>SUM('2.CAD NCCF'!H1223,'3.USD NCCF'!H1223,'4.EUR NCCF'!H1223,'5.GBP NCCF'!H1223,'6.Other(Incld) NCCF'!H1223)</f>
        <v>0</v>
      </c>
      <c r="I1223" s="179">
        <f>SUM('2.CAD NCCF'!I1223,'3.USD NCCF'!I1223,'4.EUR NCCF'!I1223,'5.GBP NCCF'!I1223,'6.Other(Incld) NCCF'!I1223)</f>
        <v>0</v>
      </c>
      <c r="J1223" s="179">
        <f>SUM('2.CAD NCCF'!J1223,'3.USD NCCF'!J1223,'4.EUR NCCF'!J1223,'5.GBP NCCF'!J1223,'6.Other(Incld) NCCF'!J1223)</f>
        <v>0</v>
      </c>
      <c r="K1223" s="180">
        <f>SUM('2.CAD NCCF'!K1223,'3.USD NCCF'!K1223,'4.EUR NCCF'!K1223,'5.GBP NCCF'!K1223,'6.Other(Incld) NCCF'!K1223)</f>
        <v>0</v>
      </c>
      <c r="L1223" s="181">
        <f>SUM('2.CAD NCCF'!L1223,'3.USD NCCF'!L1223,'4.EUR NCCF'!L1223,'5.GBP NCCF'!L1223,'6.Other(Incld) NCCF'!L1223)</f>
        <v>0</v>
      </c>
      <c r="M1223" s="192">
        <f>SUM('2.CAD NCCF'!M1223,'3.USD NCCF'!M1223,'4.EUR NCCF'!M1223,'5.GBP NCCF'!M1223,'6.Other(Incld) NCCF'!M1223)</f>
        <v>0</v>
      </c>
      <c r="N1223" s="182">
        <f>SUM('2.CAD NCCF'!N1223,'3.USD NCCF'!N1223,'4.EUR NCCF'!N1223,'5.GBP NCCF'!N1223,'6.Other(Incld) NCCF'!N1223)</f>
        <v>0</v>
      </c>
      <c r="O1223" s="178">
        <f>SUM('2.CAD NCCF'!O1223,'3.USD NCCF'!O1223,'4.EUR NCCF'!O1223,'5.GBP NCCF'!O1223,'6.Other(Incld) NCCF'!O1223)</f>
        <v>0</v>
      </c>
      <c r="P1223" s="182">
        <f>SUM('2.CAD NCCF'!P1223,'3.USD NCCF'!P1223,'4.EUR NCCF'!P1223,'5.GBP NCCF'!P1223,'6.Other(Incld) NCCF'!P1223)</f>
        <v>0</v>
      </c>
      <c r="Q1223" s="192">
        <f>SUM('2.CAD NCCF'!Q1223,'3.USD NCCF'!Q1223,'4.EUR NCCF'!Q1223,'5.GBP NCCF'!Q1223,'6.Other(Incld) NCCF'!Q1223)</f>
        <v>0</v>
      </c>
      <c r="R1223" s="182">
        <f>SUM('2.CAD NCCF'!R1223,'3.USD NCCF'!R1223,'4.EUR NCCF'!R1223,'5.GBP NCCF'!R1223,'6.Other(Incld) NCCF'!R1223)</f>
        <v>0</v>
      </c>
      <c r="S1223" s="182">
        <f>SUM('2.CAD NCCF'!S1223,'3.USD NCCF'!S1223,'4.EUR NCCF'!S1223,'5.GBP NCCF'!S1223,'6.Other(Incld) NCCF'!S1223)</f>
        <v>0</v>
      </c>
      <c r="T1223" s="178">
        <f>SUM('2.CAD NCCF'!T1223,'3.USD NCCF'!T1223,'4.EUR NCCF'!T1223,'5.GBP NCCF'!T1223,'6.Other(Incld) NCCF'!T1223)</f>
        <v>0</v>
      </c>
      <c r="U1223" s="182">
        <f>SUM('2.CAD NCCF'!U1223,'3.USD NCCF'!U1223,'4.EUR NCCF'!U1223,'5.GBP NCCF'!U1223,'6.Other(Incld) NCCF'!U1223)</f>
        <v>0</v>
      </c>
      <c r="V1223" s="183">
        <f>SUM('2.CAD NCCF'!V1223,'3.USD NCCF'!V1223,'4.EUR NCCF'!V1223,'5.GBP NCCF'!V1223,'6.Other(Incld) NCCF'!V1223)</f>
        <v>0</v>
      </c>
      <c r="W1223" s="46">
        <f>SUM('2.CAD NCCF'!W1223,'3.USD NCCF'!W1223,'4.EUR NCCF'!W1223,'5.GBP NCCF'!W1223,'6.Other(Incld) NCCF'!W1223)</f>
        <v>0</v>
      </c>
      <c r="Y1223"/>
    </row>
    <row r="1224" spans="1:25" s="72" customFormat="1" outlineLevel="1" x14ac:dyDescent="0.2">
      <c r="A1224" s="322"/>
      <c r="B1224" s="25"/>
      <c r="C1224" s="23"/>
      <c r="D1224" s="23"/>
      <c r="E1224" s="24"/>
      <c r="F1224" s="176" t="s">
        <v>163</v>
      </c>
      <c r="G1224" s="190">
        <f>SUM('2.CAD NCCF'!G1224,'3.USD NCCF'!G1224,'4.EUR NCCF'!G1224,'5.GBP NCCF'!G1224,'6.Other(Incld) NCCF'!G1224)</f>
        <v>0</v>
      </c>
      <c r="H1224" s="191">
        <f>SUM('2.CAD NCCF'!H1224,'3.USD NCCF'!H1224,'4.EUR NCCF'!H1224,'5.GBP NCCF'!H1224,'6.Other(Incld) NCCF'!H1224)</f>
        <v>0</v>
      </c>
      <c r="I1224" s="179">
        <f>SUM('2.CAD NCCF'!I1224,'3.USD NCCF'!I1224,'4.EUR NCCF'!I1224,'5.GBP NCCF'!I1224,'6.Other(Incld) NCCF'!I1224)</f>
        <v>0</v>
      </c>
      <c r="J1224" s="179">
        <f>SUM('2.CAD NCCF'!J1224,'3.USD NCCF'!J1224,'4.EUR NCCF'!J1224,'5.GBP NCCF'!J1224,'6.Other(Incld) NCCF'!J1224)</f>
        <v>0</v>
      </c>
      <c r="K1224" s="180">
        <f>SUM('2.CAD NCCF'!K1224,'3.USD NCCF'!K1224,'4.EUR NCCF'!K1224,'5.GBP NCCF'!K1224,'6.Other(Incld) NCCF'!K1224)</f>
        <v>0</v>
      </c>
      <c r="L1224" s="181">
        <f>SUM('2.CAD NCCF'!L1224,'3.USD NCCF'!L1224,'4.EUR NCCF'!L1224,'5.GBP NCCF'!L1224,'6.Other(Incld) NCCF'!L1224)</f>
        <v>0</v>
      </c>
      <c r="M1224" s="192">
        <f>SUM('2.CAD NCCF'!M1224,'3.USD NCCF'!M1224,'4.EUR NCCF'!M1224,'5.GBP NCCF'!M1224,'6.Other(Incld) NCCF'!M1224)</f>
        <v>0</v>
      </c>
      <c r="N1224" s="182">
        <f>SUM('2.CAD NCCF'!N1224,'3.USD NCCF'!N1224,'4.EUR NCCF'!N1224,'5.GBP NCCF'!N1224,'6.Other(Incld) NCCF'!N1224)</f>
        <v>0</v>
      </c>
      <c r="O1224" s="178">
        <f>SUM('2.CAD NCCF'!O1224,'3.USD NCCF'!O1224,'4.EUR NCCF'!O1224,'5.GBP NCCF'!O1224,'6.Other(Incld) NCCF'!O1224)</f>
        <v>0</v>
      </c>
      <c r="P1224" s="182">
        <f>SUM('2.CAD NCCF'!P1224,'3.USD NCCF'!P1224,'4.EUR NCCF'!P1224,'5.GBP NCCF'!P1224,'6.Other(Incld) NCCF'!P1224)</f>
        <v>0</v>
      </c>
      <c r="Q1224" s="192">
        <f>SUM('2.CAD NCCF'!Q1224,'3.USD NCCF'!Q1224,'4.EUR NCCF'!Q1224,'5.GBP NCCF'!Q1224,'6.Other(Incld) NCCF'!Q1224)</f>
        <v>0</v>
      </c>
      <c r="R1224" s="182">
        <f>SUM('2.CAD NCCF'!R1224,'3.USD NCCF'!R1224,'4.EUR NCCF'!R1224,'5.GBP NCCF'!R1224,'6.Other(Incld) NCCF'!R1224)</f>
        <v>0</v>
      </c>
      <c r="S1224" s="182">
        <f>SUM('2.CAD NCCF'!S1224,'3.USD NCCF'!S1224,'4.EUR NCCF'!S1224,'5.GBP NCCF'!S1224,'6.Other(Incld) NCCF'!S1224)</f>
        <v>0</v>
      </c>
      <c r="T1224" s="178">
        <f>SUM('2.CAD NCCF'!T1224,'3.USD NCCF'!T1224,'4.EUR NCCF'!T1224,'5.GBP NCCF'!T1224,'6.Other(Incld) NCCF'!T1224)</f>
        <v>0</v>
      </c>
      <c r="U1224" s="182">
        <f>SUM('2.CAD NCCF'!U1224,'3.USD NCCF'!U1224,'4.EUR NCCF'!U1224,'5.GBP NCCF'!U1224,'6.Other(Incld) NCCF'!U1224)</f>
        <v>0</v>
      </c>
      <c r="V1224" s="183">
        <f>SUM('2.CAD NCCF'!V1224,'3.USD NCCF'!V1224,'4.EUR NCCF'!V1224,'5.GBP NCCF'!V1224,'6.Other(Incld) NCCF'!V1224)</f>
        <v>0</v>
      </c>
      <c r="W1224" s="46">
        <f>SUM('2.CAD NCCF'!W1224,'3.USD NCCF'!W1224,'4.EUR NCCF'!W1224,'5.GBP NCCF'!W1224,'6.Other(Incld) NCCF'!W1224)</f>
        <v>0</v>
      </c>
      <c r="Y1224"/>
    </row>
    <row r="1225" spans="1:25" s="72" customFormat="1" outlineLevel="1" x14ac:dyDescent="0.2">
      <c r="A1225" s="322"/>
      <c r="B1225" s="25"/>
      <c r="C1225" s="23"/>
      <c r="D1225" s="23"/>
      <c r="E1225" s="24"/>
      <c r="F1225" s="176" t="s">
        <v>332</v>
      </c>
      <c r="G1225" s="190">
        <f>SUM('2.CAD NCCF'!G1225,'3.USD NCCF'!G1225,'4.EUR NCCF'!G1225,'5.GBP NCCF'!G1225,'6.Other(Incld) NCCF'!G1225)</f>
        <v>0</v>
      </c>
      <c r="H1225" s="191">
        <f>SUM('2.CAD NCCF'!H1225,'3.USD NCCF'!H1225,'4.EUR NCCF'!H1225,'5.GBP NCCF'!H1225,'6.Other(Incld) NCCF'!H1225)</f>
        <v>0</v>
      </c>
      <c r="I1225" s="179">
        <f>SUM('2.CAD NCCF'!I1225,'3.USD NCCF'!I1225,'4.EUR NCCF'!I1225,'5.GBP NCCF'!I1225,'6.Other(Incld) NCCF'!I1225)</f>
        <v>0</v>
      </c>
      <c r="J1225" s="179">
        <f>SUM('2.CAD NCCF'!J1225,'3.USD NCCF'!J1225,'4.EUR NCCF'!J1225,'5.GBP NCCF'!J1225,'6.Other(Incld) NCCF'!J1225)</f>
        <v>0</v>
      </c>
      <c r="K1225" s="180">
        <f>SUM('2.CAD NCCF'!K1225,'3.USD NCCF'!K1225,'4.EUR NCCF'!K1225,'5.GBP NCCF'!K1225,'6.Other(Incld) NCCF'!K1225)</f>
        <v>0</v>
      </c>
      <c r="L1225" s="181">
        <f>SUM('2.CAD NCCF'!L1225,'3.USD NCCF'!L1225,'4.EUR NCCF'!L1225,'5.GBP NCCF'!L1225,'6.Other(Incld) NCCF'!L1225)</f>
        <v>0</v>
      </c>
      <c r="M1225" s="192">
        <f>SUM('2.CAD NCCF'!M1225,'3.USD NCCF'!M1225,'4.EUR NCCF'!M1225,'5.GBP NCCF'!M1225,'6.Other(Incld) NCCF'!M1225)</f>
        <v>0</v>
      </c>
      <c r="N1225" s="182">
        <f>SUM('2.CAD NCCF'!N1225,'3.USD NCCF'!N1225,'4.EUR NCCF'!N1225,'5.GBP NCCF'!N1225,'6.Other(Incld) NCCF'!N1225)</f>
        <v>0</v>
      </c>
      <c r="O1225" s="178">
        <f>SUM('2.CAD NCCF'!O1225,'3.USD NCCF'!O1225,'4.EUR NCCF'!O1225,'5.GBP NCCF'!O1225,'6.Other(Incld) NCCF'!O1225)</f>
        <v>0</v>
      </c>
      <c r="P1225" s="182">
        <f>SUM('2.CAD NCCF'!P1225,'3.USD NCCF'!P1225,'4.EUR NCCF'!P1225,'5.GBP NCCF'!P1225,'6.Other(Incld) NCCF'!P1225)</f>
        <v>0</v>
      </c>
      <c r="Q1225" s="192">
        <f>SUM('2.CAD NCCF'!Q1225,'3.USD NCCF'!Q1225,'4.EUR NCCF'!Q1225,'5.GBP NCCF'!Q1225,'6.Other(Incld) NCCF'!Q1225)</f>
        <v>0</v>
      </c>
      <c r="R1225" s="182">
        <f>SUM('2.CAD NCCF'!R1225,'3.USD NCCF'!R1225,'4.EUR NCCF'!R1225,'5.GBP NCCF'!R1225,'6.Other(Incld) NCCF'!R1225)</f>
        <v>0</v>
      </c>
      <c r="S1225" s="182">
        <f>SUM('2.CAD NCCF'!S1225,'3.USD NCCF'!S1225,'4.EUR NCCF'!S1225,'5.GBP NCCF'!S1225,'6.Other(Incld) NCCF'!S1225)</f>
        <v>0</v>
      </c>
      <c r="T1225" s="178">
        <f>SUM('2.CAD NCCF'!T1225,'3.USD NCCF'!T1225,'4.EUR NCCF'!T1225,'5.GBP NCCF'!T1225,'6.Other(Incld) NCCF'!T1225)</f>
        <v>0</v>
      </c>
      <c r="U1225" s="182">
        <f>SUM('2.CAD NCCF'!U1225,'3.USD NCCF'!U1225,'4.EUR NCCF'!U1225,'5.GBP NCCF'!U1225,'6.Other(Incld) NCCF'!U1225)</f>
        <v>0</v>
      </c>
      <c r="V1225" s="183">
        <f>SUM('2.CAD NCCF'!V1225,'3.USD NCCF'!V1225,'4.EUR NCCF'!V1225,'5.GBP NCCF'!V1225,'6.Other(Incld) NCCF'!V1225)</f>
        <v>0</v>
      </c>
      <c r="W1225" s="46">
        <f>SUM('2.CAD NCCF'!W1225,'3.USD NCCF'!W1225,'4.EUR NCCF'!W1225,'5.GBP NCCF'!W1225,'6.Other(Incld) NCCF'!W1225)</f>
        <v>0</v>
      </c>
      <c r="Y1225"/>
    </row>
    <row r="1226" spans="1:25" s="72" customFormat="1" x14ac:dyDescent="0.2">
      <c r="A1226" s="322"/>
      <c r="B1226" s="25"/>
      <c r="C1226" s="23"/>
      <c r="D1226" s="23"/>
      <c r="E1226" s="24" t="s">
        <v>57</v>
      </c>
      <c r="F1226" s="24"/>
      <c r="G1226" s="69">
        <f t="shared" ref="G1226:W1226" si="271">SUBTOTAL(9,G1227:G1229)</f>
        <v>0</v>
      </c>
      <c r="H1226" s="70">
        <f t="shared" si="271"/>
        <v>0</v>
      </c>
      <c r="I1226" s="66">
        <f t="shared" si="271"/>
        <v>0</v>
      </c>
      <c r="J1226" s="66">
        <f t="shared" si="271"/>
        <v>0</v>
      </c>
      <c r="K1226" s="67">
        <f t="shared" si="271"/>
        <v>0</v>
      </c>
      <c r="L1226" s="34">
        <f t="shared" si="271"/>
        <v>0</v>
      </c>
      <c r="M1226" s="34">
        <f t="shared" si="271"/>
        <v>0</v>
      </c>
      <c r="N1226" s="34">
        <f t="shared" si="271"/>
        <v>0</v>
      </c>
      <c r="O1226" s="34">
        <f t="shared" si="271"/>
        <v>0</v>
      </c>
      <c r="P1226" s="34">
        <f t="shared" si="271"/>
        <v>0</v>
      </c>
      <c r="Q1226" s="34">
        <f t="shared" si="271"/>
        <v>0</v>
      </c>
      <c r="R1226" s="34">
        <f t="shared" si="271"/>
        <v>0</v>
      </c>
      <c r="S1226" s="34">
        <f t="shared" si="271"/>
        <v>0</v>
      </c>
      <c r="T1226" s="34">
        <f t="shared" si="271"/>
        <v>0</v>
      </c>
      <c r="U1226" s="34">
        <f t="shared" si="271"/>
        <v>0</v>
      </c>
      <c r="V1226" s="34">
        <f t="shared" si="271"/>
        <v>0</v>
      </c>
      <c r="W1226" s="33">
        <f t="shared" si="271"/>
        <v>0</v>
      </c>
      <c r="Y1226"/>
    </row>
    <row r="1227" spans="1:25" s="72" customFormat="1" outlineLevel="1" x14ac:dyDescent="0.2">
      <c r="A1227" s="322"/>
      <c r="B1227" s="25"/>
      <c r="C1227" s="23"/>
      <c r="D1227" s="23"/>
      <c r="E1227" s="24"/>
      <c r="F1227" s="176" t="s">
        <v>164</v>
      </c>
      <c r="G1227" s="190">
        <f>SUM('2.CAD NCCF'!G1227,'3.USD NCCF'!G1227,'4.EUR NCCF'!G1227,'5.GBP NCCF'!G1227,'6.Other(Incld) NCCF'!G1227)</f>
        <v>0</v>
      </c>
      <c r="H1227" s="191">
        <f>SUM('2.CAD NCCF'!H1227,'3.USD NCCF'!H1227,'4.EUR NCCF'!H1227,'5.GBP NCCF'!H1227,'6.Other(Incld) NCCF'!H1227)</f>
        <v>0</v>
      </c>
      <c r="I1227" s="179">
        <f>SUM('2.CAD NCCF'!I1227,'3.USD NCCF'!I1227,'4.EUR NCCF'!I1227,'5.GBP NCCF'!I1227,'6.Other(Incld) NCCF'!I1227)</f>
        <v>0</v>
      </c>
      <c r="J1227" s="179">
        <f>SUM('2.CAD NCCF'!J1227,'3.USD NCCF'!J1227,'4.EUR NCCF'!J1227,'5.GBP NCCF'!J1227,'6.Other(Incld) NCCF'!J1227)</f>
        <v>0</v>
      </c>
      <c r="K1227" s="180">
        <f>SUM('2.CAD NCCF'!K1227,'3.USD NCCF'!K1227,'4.EUR NCCF'!K1227,'5.GBP NCCF'!K1227,'6.Other(Incld) NCCF'!K1227)</f>
        <v>0</v>
      </c>
      <c r="L1227" s="181">
        <f>SUM('2.CAD NCCF'!L1227,'3.USD NCCF'!L1227,'4.EUR NCCF'!L1227,'5.GBP NCCF'!L1227,'6.Other(Incld) NCCF'!L1227)</f>
        <v>0</v>
      </c>
      <c r="M1227" s="192">
        <f>SUM('2.CAD NCCF'!M1227,'3.USD NCCF'!M1227,'4.EUR NCCF'!M1227,'5.GBP NCCF'!M1227,'6.Other(Incld) NCCF'!M1227)</f>
        <v>0</v>
      </c>
      <c r="N1227" s="182">
        <f>SUM('2.CAD NCCF'!N1227,'3.USD NCCF'!N1227,'4.EUR NCCF'!N1227,'5.GBP NCCF'!N1227,'6.Other(Incld) NCCF'!N1227)</f>
        <v>0</v>
      </c>
      <c r="O1227" s="178">
        <f>SUM('2.CAD NCCF'!O1227,'3.USD NCCF'!O1227,'4.EUR NCCF'!O1227,'5.GBP NCCF'!O1227,'6.Other(Incld) NCCF'!O1227)</f>
        <v>0</v>
      </c>
      <c r="P1227" s="182">
        <f>SUM('2.CAD NCCF'!P1227,'3.USD NCCF'!P1227,'4.EUR NCCF'!P1227,'5.GBP NCCF'!P1227,'6.Other(Incld) NCCF'!P1227)</f>
        <v>0</v>
      </c>
      <c r="Q1227" s="192">
        <f>SUM('2.CAD NCCF'!Q1227,'3.USD NCCF'!Q1227,'4.EUR NCCF'!Q1227,'5.GBP NCCF'!Q1227,'6.Other(Incld) NCCF'!Q1227)</f>
        <v>0</v>
      </c>
      <c r="R1227" s="182">
        <f>SUM('2.CAD NCCF'!R1227,'3.USD NCCF'!R1227,'4.EUR NCCF'!R1227,'5.GBP NCCF'!R1227,'6.Other(Incld) NCCF'!R1227)</f>
        <v>0</v>
      </c>
      <c r="S1227" s="182">
        <f>SUM('2.CAD NCCF'!S1227,'3.USD NCCF'!S1227,'4.EUR NCCF'!S1227,'5.GBP NCCF'!S1227,'6.Other(Incld) NCCF'!S1227)</f>
        <v>0</v>
      </c>
      <c r="T1227" s="178">
        <f>SUM('2.CAD NCCF'!T1227,'3.USD NCCF'!T1227,'4.EUR NCCF'!T1227,'5.GBP NCCF'!T1227,'6.Other(Incld) NCCF'!T1227)</f>
        <v>0</v>
      </c>
      <c r="U1227" s="182">
        <f>SUM('2.CAD NCCF'!U1227,'3.USD NCCF'!U1227,'4.EUR NCCF'!U1227,'5.GBP NCCF'!U1227,'6.Other(Incld) NCCF'!U1227)</f>
        <v>0</v>
      </c>
      <c r="V1227" s="183">
        <f>SUM('2.CAD NCCF'!V1227,'3.USD NCCF'!V1227,'4.EUR NCCF'!V1227,'5.GBP NCCF'!V1227,'6.Other(Incld) NCCF'!V1227)</f>
        <v>0</v>
      </c>
      <c r="W1227" s="46">
        <f>SUM('2.CAD NCCF'!W1227,'3.USD NCCF'!W1227,'4.EUR NCCF'!W1227,'5.GBP NCCF'!W1227,'6.Other(Incld) NCCF'!W1227)</f>
        <v>0</v>
      </c>
      <c r="Y1227"/>
    </row>
    <row r="1228" spans="1:25" s="72" customFormat="1" outlineLevel="1" x14ac:dyDescent="0.2">
      <c r="A1228" s="322"/>
      <c r="B1228" s="25"/>
      <c r="C1228" s="23"/>
      <c r="D1228" s="23"/>
      <c r="E1228" s="24"/>
      <c r="F1228" s="176" t="s">
        <v>255</v>
      </c>
      <c r="G1228" s="190">
        <f>SUM('2.CAD NCCF'!G1228,'3.USD NCCF'!G1228,'4.EUR NCCF'!G1228,'5.GBP NCCF'!G1228,'6.Other(Incld) NCCF'!G1228)</f>
        <v>0</v>
      </c>
      <c r="H1228" s="191">
        <f>SUM('2.CAD NCCF'!H1228,'3.USD NCCF'!H1228,'4.EUR NCCF'!H1228,'5.GBP NCCF'!H1228,'6.Other(Incld) NCCF'!H1228)</f>
        <v>0</v>
      </c>
      <c r="I1228" s="179">
        <f>SUM('2.CAD NCCF'!I1228,'3.USD NCCF'!I1228,'4.EUR NCCF'!I1228,'5.GBP NCCF'!I1228,'6.Other(Incld) NCCF'!I1228)</f>
        <v>0</v>
      </c>
      <c r="J1228" s="179">
        <f>SUM('2.CAD NCCF'!J1228,'3.USD NCCF'!J1228,'4.EUR NCCF'!J1228,'5.GBP NCCF'!J1228,'6.Other(Incld) NCCF'!J1228)</f>
        <v>0</v>
      </c>
      <c r="K1228" s="180">
        <f>SUM('2.CAD NCCF'!K1228,'3.USD NCCF'!K1228,'4.EUR NCCF'!K1228,'5.GBP NCCF'!K1228,'6.Other(Incld) NCCF'!K1228)</f>
        <v>0</v>
      </c>
      <c r="L1228" s="181">
        <f>SUM('2.CAD NCCF'!L1228,'3.USD NCCF'!L1228,'4.EUR NCCF'!L1228,'5.GBP NCCF'!L1228,'6.Other(Incld) NCCF'!L1228)</f>
        <v>0</v>
      </c>
      <c r="M1228" s="192">
        <f>SUM('2.CAD NCCF'!M1228,'3.USD NCCF'!M1228,'4.EUR NCCF'!M1228,'5.GBP NCCF'!M1228,'6.Other(Incld) NCCF'!M1228)</f>
        <v>0</v>
      </c>
      <c r="N1228" s="182">
        <f>SUM('2.CAD NCCF'!N1228,'3.USD NCCF'!N1228,'4.EUR NCCF'!N1228,'5.GBP NCCF'!N1228,'6.Other(Incld) NCCF'!N1228)</f>
        <v>0</v>
      </c>
      <c r="O1228" s="178">
        <f>SUM('2.CAD NCCF'!O1228,'3.USD NCCF'!O1228,'4.EUR NCCF'!O1228,'5.GBP NCCF'!O1228,'6.Other(Incld) NCCF'!O1228)</f>
        <v>0</v>
      </c>
      <c r="P1228" s="182">
        <f>SUM('2.CAD NCCF'!P1228,'3.USD NCCF'!P1228,'4.EUR NCCF'!P1228,'5.GBP NCCF'!P1228,'6.Other(Incld) NCCF'!P1228)</f>
        <v>0</v>
      </c>
      <c r="Q1228" s="192">
        <f>SUM('2.CAD NCCF'!Q1228,'3.USD NCCF'!Q1228,'4.EUR NCCF'!Q1228,'5.GBP NCCF'!Q1228,'6.Other(Incld) NCCF'!Q1228)</f>
        <v>0</v>
      </c>
      <c r="R1228" s="182">
        <f>SUM('2.CAD NCCF'!R1228,'3.USD NCCF'!R1228,'4.EUR NCCF'!R1228,'5.GBP NCCF'!R1228,'6.Other(Incld) NCCF'!R1228)</f>
        <v>0</v>
      </c>
      <c r="S1228" s="182">
        <f>SUM('2.CAD NCCF'!S1228,'3.USD NCCF'!S1228,'4.EUR NCCF'!S1228,'5.GBP NCCF'!S1228,'6.Other(Incld) NCCF'!S1228)</f>
        <v>0</v>
      </c>
      <c r="T1228" s="178">
        <f>SUM('2.CAD NCCF'!T1228,'3.USD NCCF'!T1228,'4.EUR NCCF'!T1228,'5.GBP NCCF'!T1228,'6.Other(Incld) NCCF'!T1228)</f>
        <v>0</v>
      </c>
      <c r="U1228" s="182">
        <f>SUM('2.CAD NCCF'!U1228,'3.USD NCCF'!U1228,'4.EUR NCCF'!U1228,'5.GBP NCCF'!U1228,'6.Other(Incld) NCCF'!U1228)</f>
        <v>0</v>
      </c>
      <c r="V1228" s="183">
        <f>SUM('2.CAD NCCF'!V1228,'3.USD NCCF'!V1228,'4.EUR NCCF'!V1228,'5.GBP NCCF'!V1228,'6.Other(Incld) NCCF'!V1228)</f>
        <v>0</v>
      </c>
      <c r="W1228" s="46">
        <f>SUM('2.CAD NCCF'!W1228,'3.USD NCCF'!W1228,'4.EUR NCCF'!W1228,'5.GBP NCCF'!W1228,'6.Other(Incld) NCCF'!W1228)</f>
        <v>0</v>
      </c>
      <c r="Y1228"/>
    </row>
    <row r="1229" spans="1:25" s="72" customFormat="1" outlineLevel="1" x14ac:dyDescent="0.2">
      <c r="A1229" s="322"/>
      <c r="B1229" s="25"/>
      <c r="C1229" s="23"/>
      <c r="D1229" s="23"/>
      <c r="E1229" s="24"/>
      <c r="F1229" s="176" t="s">
        <v>333</v>
      </c>
      <c r="G1229" s="190">
        <f>SUM('2.CAD NCCF'!G1229,'3.USD NCCF'!G1229,'4.EUR NCCF'!G1229,'5.GBP NCCF'!G1229,'6.Other(Incld) NCCF'!G1229)</f>
        <v>0</v>
      </c>
      <c r="H1229" s="191">
        <f>SUM('2.CAD NCCF'!H1229,'3.USD NCCF'!H1229,'4.EUR NCCF'!H1229,'5.GBP NCCF'!H1229,'6.Other(Incld) NCCF'!H1229)</f>
        <v>0</v>
      </c>
      <c r="I1229" s="179">
        <f>SUM('2.CAD NCCF'!I1229,'3.USD NCCF'!I1229,'4.EUR NCCF'!I1229,'5.GBP NCCF'!I1229,'6.Other(Incld) NCCF'!I1229)</f>
        <v>0</v>
      </c>
      <c r="J1229" s="179">
        <f>SUM('2.CAD NCCF'!J1229,'3.USD NCCF'!J1229,'4.EUR NCCF'!J1229,'5.GBP NCCF'!J1229,'6.Other(Incld) NCCF'!J1229)</f>
        <v>0</v>
      </c>
      <c r="K1229" s="180">
        <f>SUM('2.CAD NCCF'!K1229,'3.USD NCCF'!K1229,'4.EUR NCCF'!K1229,'5.GBP NCCF'!K1229,'6.Other(Incld) NCCF'!K1229)</f>
        <v>0</v>
      </c>
      <c r="L1229" s="181">
        <f>SUM('2.CAD NCCF'!L1229,'3.USD NCCF'!L1229,'4.EUR NCCF'!L1229,'5.GBP NCCF'!L1229,'6.Other(Incld) NCCF'!L1229)</f>
        <v>0</v>
      </c>
      <c r="M1229" s="192">
        <f>SUM('2.CAD NCCF'!M1229,'3.USD NCCF'!M1229,'4.EUR NCCF'!M1229,'5.GBP NCCF'!M1229,'6.Other(Incld) NCCF'!M1229)</f>
        <v>0</v>
      </c>
      <c r="N1229" s="182">
        <f>SUM('2.CAD NCCF'!N1229,'3.USD NCCF'!N1229,'4.EUR NCCF'!N1229,'5.GBP NCCF'!N1229,'6.Other(Incld) NCCF'!N1229)</f>
        <v>0</v>
      </c>
      <c r="O1229" s="178">
        <f>SUM('2.CAD NCCF'!O1229,'3.USD NCCF'!O1229,'4.EUR NCCF'!O1229,'5.GBP NCCF'!O1229,'6.Other(Incld) NCCF'!O1229)</f>
        <v>0</v>
      </c>
      <c r="P1229" s="182">
        <f>SUM('2.CAD NCCF'!P1229,'3.USD NCCF'!P1229,'4.EUR NCCF'!P1229,'5.GBP NCCF'!P1229,'6.Other(Incld) NCCF'!P1229)</f>
        <v>0</v>
      </c>
      <c r="Q1229" s="192">
        <f>SUM('2.CAD NCCF'!Q1229,'3.USD NCCF'!Q1229,'4.EUR NCCF'!Q1229,'5.GBP NCCF'!Q1229,'6.Other(Incld) NCCF'!Q1229)</f>
        <v>0</v>
      </c>
      <c r="R1229" s="182">
        <f>SUM('2.CAD NCCF'!R1229,'3.USD NCCF'!R1229,'4.EUR NCCF'!R1229,'5.GBP NCCF'!R1229,'6.Other(Incld) NCCF'!R1229)</f>
        <v>0</v>
      </c>
      <c r="S1229" s="182">
        <f>SUM('2.CAD NCCF'!S1229,'3.USD NCCF'!S1229,'4.EUR NCCF'!S1229,'5.GBP NCCF'!S1229,'6.Other(Incld) NCCF'!S1229)</f>
        <v>0</v>
      </c>
      <c r="T1229" s="178">
        <f>SUM('2.CAD NCCF'!T1229,'3.USD NCCF'!T1229,'4.EUR NCCF'!T1229,'5.GBP NCCF'!T1229,'6.Other(Incld) NCCF'!T1229)</f>
        <v>0</v>
      </c>
      <c r="U1229" s="182">
        <f>SUM('2.CAD NCCF'!U1229,'3.USD NCCF'!U1229,'4.EUR NCCF'!U1229,'5.GBP NCCF'!U1229,'6.Other(Incld) NCCF'!U1229)</f>
        <v>0</v>
      </c>
      <c r="V1229" s="183">
        <f>SUM('2.CAD NCCF'!V1229,'3.USD NCCF'!V1229,'4.EUR NCCF'!V1229,'5.GBP NCCF'!V1229,'6.Other(Incld) NCCF'!V1229)</f>
        <v>0</v>
      </c>
      <c r="W1229" s="46">
        <f>SUM('2.CAD NCCF'!W1229,'3.USD NCCF'!W1229,'4.EUR NCCF'!W1229,'5.GBP NCCF'!W1229,'6.Other(Incld) NCCF'!W1229)</f>
        <v>0</v>
      </c>
      <c r="Y1229"/>
    </row>
    <row r="1230" spans="1:25" s="72" customFormat="1" x14ac:dyDescent="0.2">
      <c r="A1230" s="322"/>
      <c r="B1230" s="25"/>
      <c r="C1230" s="23"/>
      <c r="D1230" s="23" t="s">
        <v>58</v>
      </c>
      <c r="E1230" s="24"/>
      <c r="F1230" s="24"/>
      <c r="G1230" s="69"/>
      <c r="H1230" s="66"/>
      <c r="I1230" s="66"/>
      <c r="J1230" s="66"/>
      <c r="K1230" s="66"/>
      <c r="L1230" s="51"/>
      <c r="M1230" s="34"/>
      <c r="N1230" s="34"/>
      <c r="O1230" s="34"/>
      <c r="P1230" s="34"/>
      <c r="Q1230" s="34"/>
      <c r="R1230" s="34"/>
      <c r="S1230" s="34"/>
      <c r="T1230" s="34"/>
      <c r="U1230" s="34"/>
      <c r="V1230" s="37"/>
      <c r="W1230" s="33"/>
      <c r="Y1230"/>
    </row>
    <row r="1231" spans="1:25" s="72" customFormat="1" x14ac:dyDescent="0.2">
      <c r="A1231" s="322"/>
      <c r="B1231" s="25"/>
      <c r="C1231" s="23"/>
      <c r="D1231" s="23"/>
      <c r="E1231" s="24" t="s">
        <v>172</v>
      </c>
      <c r="F1231" s="24"/>
      <c r="G1231" s="69">
        <f t="shared" ref="G1231:W1231" si="272">SUBTOTAL(9,G1232:G1233)</f>
        <v>0</v>
      </c>
      <c r="H1231" s="70">
        <f t="shared" si="272"/>
        <v>0</v>
      </c>
      <c r="I1231" s="66">
        <f t="shared" si="272"/>
        <v>0</v>
      </c>
      <c r="J1231" s="66">
        <f t="shared" si="272"/>
        <v>0</v>
      </c>
      <c r="K1231" s="67">
        <f t="shared" si="272"/>
        <v>0</v>
      </c>
      <c r="L1231" s="34">
        <f t="shared" si="272"/>
        <v>0</v>
      </c>
      <c r="M1231" s="34">
        <f t="shared" si="272"/>
        <v>0</v>
      </c>
      <c r="N1231" s="34">
        <f t="shared" si="272"/>
        <v>0</v>
      </c>
      <c r="O1231" s="34">
        <f t="shared" si="272"/>
        <v>0</v>
      </c>
      <c r="P1231" s="34">
        <f t="shared" si="272"/>
        <v>0</v>
      </c>
      <c r="Q1231" s="34">
        <f t="shared" si="272"/>
        <v>0</v>
      </c>
      <c r="R1231" s="34">
        <f t="shared" si="272"/>
        <v>0</v>
      </c>
      <c r="S1231" s="34">
        <f t="shared" si="272"/>
        <v>0</v>
      </c>
      <c r="T1231" s="34">
        <f t="shared" si="272"/>
        <v>0</v>
      </c>
      <c r="U1231" s="34">
        <f t="shared" si="272"/>
        <v>0</v>
      </c>
      <c r="V1231" s="34">
        <f t="shared" si="272"/>
        <v>0</v>
      </c>
      <c r="W1231" s="33">
        <f t="shared" si="272"/>
        <v>0</v>
      </c>
      <c r="Y1231"/>
    </row>
    <row r="1232" spans="1:25" s="72" customFormat="1" outlineLevel="1" x14ac:dyDescent="0.2">
      <c r="A1232" s="322"/>
      <c r="B1232" s="25"/>
      <c r="C1232" s="23"/>
      <c r="D1232" s="23"/>
      <c r="E1232" s="24"/>
      <c r="F1232" s="176" t="s">
        <v>61</v>
      </c>
      <c r="G1232" s="190">
        <f>SUM('2.CAD NCCF'!G1232,'3.USD NCCF'!G1232,'4.EUR NCCF'!G1232,'5.GBP NCCF'!G1232,'6.Other(Incld) NCCF'!G1232)</f>
        <v>0</v>
      </c>
      <c r="H1232" s="191">
        <f>SUM('2.CAD NCCF'!H1232,'3.USD NCCF'!H1232,'4.EUR NCCF'!H1232,'5.GBP NCCF'!H1232,'6.Other(Incld) NCCF'!H1232)</f>
        <v>0</v>
      </c>
      <c r="I1232" s="179">
        <f>SUM('2.CAD NCCF'!I1232,'3.USD NCCF'!I1232,'4.EUR NCCF'!I1232,'5.GBP NCCF'!I1232,'6.Other(Incld) NCCF'!I1232)</f>
        <v>0</v>
      </c>
      <c r="J1232" s="179">
        <f>SUM('2.CAD NCCF'!J1232,'3.USD NCCF'!J1232,'4.EUR NCCF'!J1232,'5.GBP NCCF'!J1232,'6.Other(Incld) NCCF'!J1232)</f>
        <v>0</v>
      </c>
      <c r="K1232" s="180">
        <f>SUM('2.CAD NCCF'!K1232,'3.USD NCCF'!K1232,'4.EUR NCCF'!K1232,'5.GBP NCCF'!K1232,'6.Other(Incld) NCCF'!K1232)</f>
        <v>0</v>
      </c>
      <c r="L1232" s="181">
        <f>SUM('2.CAD NCCF'!L1232,'3.USD NCCF'!L1232,'4.EUR NCCF'!L1232,'5.GBP NCCF'!L1232,'6.Other(Incld) NCCF'!L1232)</f>
        <v>0</v>
      </c>
      <c r="M1232" s="182">
        <f>SUM('2.CAD NCCF'!M1232,'3.USD NCCF'!M1232,'4.EUR NCCF'!M1232,'5.GBP NCCF'!M1232,'6.Other(Incld) NCCF'!M1232)</f>
        <v>0</v>
      </c>
      <c r="N1232" s="182">
        <f>SUM('2.CAD NCCF'!N1232,'3.USD NCCF'!N1232,'4.EUR NCCF'!N1232,'5.GBP NCCF'!N1232,'6.Other(Incld) NCCF'!N1232)</f>
        <v>0</v>
      </c>
      <c r="O1232" s="182">
        <f>SUM('2.CAD NCCF'!O1232,'3.USD NCCF'!O1232,'4.EUR NCCF'!O1232,'5.GBP NCCF'!O1232,'6.Other(Incld) NCCF'!O1232)</f>
        <v>0</v>
      </c>
      <c r="P1232" s="182">
        <f>SUM('2.CAD NCCF'!P1232,'3.USD NCCF'!P1232,'4.EUR NCCF'!P1232,'5.GBP NCCF'!P1232,'6.Other(Incld) NCCF'!P1232)</f>
        <v>0</v>
      </c>
      <c r="Q1232" s="182">
        <f>SUM('2.CAD NCCF'!Q1232,'3.USD NCCF'!Q1232,'4.EUR NCCF'!Q1232,'5.GBP NCCF'!Q1232,'6.Other(Incld) NCCF'!Q1232)</f>
        <v>0</v>
      </c>
      <c r="R1232" s="199">
        <f>SUM('2.CAD NCCF'!R1232,'3.USD NCCF'!R1232,'4.EUR NCCF'!R1232,'5.GBP NCCF'!R1232,'6.Other(Incld) NCCF'!R1232)</f>
        <v>0</v>
      </c>
      <c r="S1232" s="199">
        <f>SUM('2.CAD NCCF'!S1232,'3.USD NCCF'!S1232,'4.EUR NCCF'!S1232,'5.GBP NCCF'!S1232,'6.Other(Incld) NCCF'!S1232)</f>
        <v>0</v>
      </c>
      <c r="T1232" s="182">
        <f>SUM('2.CAD NCCF'!T1232,'3.USD NCCF'!T1232,'4.EUR NCCF'!T1232,'5.GBP NCCF'!T1232,'6.Other(Incld) NCCF'!T1232)</f>
        <v>0</v>
      </c>
      <c r="U1232" s="182">
        <f>SUM('2.CAD NCCF'!U1232,'3.USD NCCF'!U1232,'4.EUR NCCF'!U1232,'5.GBP NCCF'!U1232,'6.Other(Incld) NCCF'!U1232)</f>
        <v>0</v>
      </c>
      <c r="V1232" s="183">
        <f>SUM('2.CAD NCCF'!V1232,'3.USD NCCF'!V1232,'4.EUR NCCF'!V1232,'5.GBP NCCF'!V1232,'6.Other(Incld) NCCF'!V1232)</f>
        <v>0</v>
      </c>
      <c r="W1232" s="46">
        <f>SUM('2.CAD NCCF'!W1232,'3.USD NCCF'!W1232,'4.EUR NCCF'!W1232,'5.GBP NCCF'!W1232,'6.Other(Incld) NCCF'!W1232)</f>
        <v>0</v>
      </c>
      <c r="Y1232"/>
    </row>
    <row r="1233" spans="1:25" s="72" customFormat="1" outlineLevel="1" x14ac:dyDescent="0.2">
      <c r="A1233" s="322"/>
      <c r="B1233" s="25"/>
      <c r="C1233" s="23"/>
      <c r="D1233" s="23"/>
      <c r="E1233" s="24"/>
      <c r="F1233" s="176" t="s">
        <v>173</v>
      </c>
      <c r="G1233" s="190">
        <f>SUM('2.CAD NCCF'!G1233,'3.USD NCCF'!G1233,'4.EUR NCCF'!G1233,'5.GBP NCCF'!G1233,'6.Other(Incld) NCCF'!G1233)</f>
        <v>0</v>
      </c>
      <c r="H1233" s="191">
        <f>SUM('2.CAD NCCF'!H1233,'3.USD NCCF'!H1233,'4.EUR NCCF'!H1233,'5.GBP NCCF'!H1233,'6.Other(Incld) NCCF'!H1233)</f>
        <v>0</v>
      </c>
      <c r="I1233" s="179">
        <f>SUM('2.CAD NCCF'!I1233,'3.USD NCCF'!I1233,'4.EUR NCCF'!I1233,'5.GBP NCCF'!I1233,'6.Other(Incld) NCCF'!I1233)</f>
        <v>0</v>
      </c>
      <c r="J1233" s="179">
        <f>SUM('2.CAD NCCF'!J1233,'3.USD NCCF'!J1233,'4.EUR NCCF'!J1233,'5.GBP NCCF'!J1233,'6.Other(Incld) NCCF'!J1233)</f>
        <v>0</v>
      </c>
      <c r="K1233" s="180">
        <f>SUM('2.CAD NCCF'!K1233,'3.USD NCCF'!K1233,'4.EUR NCCF'!K1233,'5.GBP NCCF'!K1233,'6.Other(Incld) NCCF'!K1233)</f>
        <v>0</v>
      </c>
      <c r="L1233" s="181">
        <f>SUM('2.CAD NCCF'!L1233,'3.USD NCCF'!L1233,'4.EUR NCCF'!L1233,'5.GBP NCCF'!L1233,'6.Other(Incld) NCCF'!L1233)</f>
        <v>0</v>
      </c>
      <c r="M1233" s="192">
        <f>SUM('2.CAD NCCF'!M1233,'3.USD NCCF'!M1233,'4.EUR NCCF'!M1233,'5.GBP NCCF'!M1233,'6.Other(Incld) NCCF'!M1233)</f>
        <v>0</v>
      </c>
      <c r="N1233" s="182">
        <f>SUM('2.CAD NCCF'!N1233,'3.USD NCCF'!N1233,'4.EUR NCCF'!N1233,'5.GBP NCCF'!N1233,'6.Other(Incld) NCCF'!N1233)</f>
        <v>0</v>
      </c>
      <c r="O1233" s="178">
        <f>SUM('2.CAD NCCF'!O1233,'3.USD NCCF'!O1233,'4.EUR NCCF'!O1233,'5.GBP NCCF'!O1233,'6.Other(Incld) NCCF'!O1233)</f>
        <v>0</v>
      </c>
      <c r="P1233" s="182">
        <f>SUM('2.CAD NCCF'!P1233,'3.USD NCCF'!P1233,'4.EUR NCCF'!P1233,'5.GBP NCCF'!P1233,'6.Other(Incld) NCCF'!P1233)</f>
        <v>0</v>
      </c>
      <c r="Q1233" s="192">
        <f>SUM('2.CAD NCCF'!Q1233,'3.USD NCCF'!Q1233,'4.EUR NCCF'!Q1233,'5.GBP NCCF'!Q1233,'6.Other(Incld) NCCF'!Q1233)</f>
        <v>0</v>
      </c>
      <c r="R1233" s="182">
        <f>SUM('2.CAD NCCF'!R1233,'3.USD NCCF'!R1233,'4.EUR NCCF'!R1233,'5.GBP NCCF'!R1233,'6.Other(Incld) NCCF'!R1233)</f>
        <v>0</v>
      </c>
      <c r="S1233" s="178">
        <f>SUM('2.CAD NCCF'!S1233,'3.USD NCCF'!S1233,'4.EUR NCCF'!S1233,'5.GBP NCCF'!S1233,'6.Other(Incld) NCCF'!S1233)</f>
        <v>0</v>
      </c>
      <c r="T1233" s="178">
        <f>SUM('2.CAD NCCF'!T1233,'3.USD NCCF'!T1233,'4.EUR NCCF'!T1233,'5.GBP NCCF'!T1233,'6.Other(Incld) NCCF'!T1233)</f>
        <v>0</v>
      </c>
      <c r="U1233" s="182">
        <f>SUM('2.CAD NCCF'!U1233,'3.USD NCCF'!U1233,'4.EUR NCCF'!U1233,'5.GBP NCCF'!U1233,'6.Other(Incld) NCCF'!U1233)</f>
        <v>0</v>
      </c>
      <c r="V1233" s="183">
        <f>SUM('2.CAD NCCF'!V1233,'3.USD NCCF'!V1233,'4.EUR NCCF'!V1233,'5.GBP NCCF'!V1233,'6.Other(Incld) NCCF'!V1233)</f>
        <v>0</v>
      </c>
      <c r="W1233" s="46">
        <f>SUM('2.CAD NCCF'!W1233,'3.USD NCCF'!W1233,'4.EUR NCCF'!W1233,'5.GBP NCCF'!W1233,'6.Other(Incld) NCCF'!W1233)</f>
        <v>0</v>
      </c>
      <c r="Y1233"/>
    </row>
    <row r="1234" spans="1:25" s="72" customFormat="1" x14ac:dyDescent="0.2">
      <c r="A1234" s="322"/>
      <c r="B1234" s="25"/>
      <c r="C1234" s="23"/>
      <c r="D1234" s="23"/>
      <c r="E1234" s="24" t="s">
        <v>166</v>
      </c>
      <c r="F1234" s="24"/>
      <c r="G1234" s="69">
        <f t="shared" ref="G1234:W1234" si="273">SUBTOTAL(9,G1235:G1237)</f>
        <v>0</v>
      </c>
      <c r="H1234" s="70">
        <f t="shared" si="273"/>
        <v>0</v>
      </c>
      <c r="I1234" s="66">
        <f t="shared" si="273"/>
        <v>0</v>
      </c>
      <c r="J1234" s="66">
        <f t="shared" si="273"/>
        <v>0</v>
      </c>
      <c r="K1234" s="67">
        <f t="shared" si="273"/>
        <v>0</v>
      </c>
      <c r="L1234" s="34">
        <f t="shared" si="273"/>
        <v>0</v>
      </c>
      <c r="M1234" s="34">
        <f t="shared" si="273"/>
        <v>0</v>
      </c>
      <c r="N1234" s="34">
        <f t="shared" si="273"/>
        <v>0</v>
      </c>
      <c r="O1234" s="34">
        <f t="shared" si="273"/>
        <v>0</v>
      </c>
      <c r="P1234" s="34">
        <f t="shared" si="273"/>
        <v>0</v>
      </c>
      <c r="Q1234" s="34">
        <f t="shared" si="273"/>
        <v>0</v>
      </c>
      <c r="R1234" s="34">
        <f t="shared" si="273"/>
        <v>0</v>
      </c>
      <c r="S1234" s="34">
        <f t="shared" si="273"/>
        <v>0</v>
      </c>
      <c r="T1234" s="34">
        <f t="shared" si="273"/>
        <v>0</v>
      </c>
      <c r="U1234" s="34">
        <f t="shared" si="273"/>
        <v>0</v>
      </c>
      <c r="V1234" s="34">
        <f t="shared" si="273"/>
        <v>0</v>
      </c>
      <c r="W1234" s="33">
        <f t="shared" si="273"/>
        <v>0</v>
      </c>
      <c r="Y1234"/>
    </row>
    <row r="1235" spans="1:25" s="72" customFormat="1" outlineLevel="1" x14ac:dyDescent="0.2">
      <c r="A1235" s="322"/>
      <c r="B1235" s="25"/>
      <c r="C1235" s="23"/>
      <c r="D1235" s="23"/>
      <c r="E1235" s="24"/>
      <c r="F1235" s="176" t="s">
        <v>59</v>
      </c>
      <c r="G1235" s="190">
        <f>SUM('2.CAD NCCF'!G1235,'3.USD NCCF'!G1235,'4.EUR NCCF'!G1235,'5.GBP NCCF'!G1235,'6.Other(Incld) NCCF'!G1235)</f>
        <v>0</v>
      </c>
      <c r="H1235" s="191">
        <f>SUM('2.CAD NCCF'!H1235,'3.USD NCCF'!H1235,'4.EUR NCCF'!H1235,'5.GBP NCCF'!H1235,'6.Other(Incld) NCCF'!H1235)</f>
        <v>0</v>
      </c>
      <c r="I1235" s="179">
        <f>SUM('2.CAD NCCF'!I1235,'3.USD NCCF'!I1235,'4.EUR NCCF'!I1235,'5.GBP NCCF'!I1235,'6.Other(Incld) NCCF'!I1235)</f>
        <v>0</v>
      </c>
      <c r="J1235" s="179">
        <f>SUM('2.CAD NCCF'!J1235,'3.USD NCCF'!J1235,'4.EUR NCCF'!J1235,'5.GBP NCCF'!J1235,'6.Other(Incld) NCCF'!J1235)</f>
        <v>0</v>
      </c>
      <c r="K1235" s="180">
        <f>SUM('2.CAD NCCF'!K1235,'3.USD NCCF'!K1235,'4.EUR NCCF'!K1235,'5.GBP NCCF'!K1235,'6.Other(Incld) NCCF'!K1235)</f>
        <v>0</v>
      </c>
      <c r="L1235" s="181">
        <f>SUM('2.CAD NCCF'!L1235,'3.USD NCCF'!L1235,'4.EUR NCCF'!L1235,'5.GBP NCCF'!L1235,'6.Other(Incld) NCCF'!L1235)</f>
        <v>0</v>
      </c>
      <c r="M1235" s="192">
        <f>SUM('2.CAD NCCF'!M1235,'3.USD NCCF'!M1235,'4.EUR NCCF'!M1235,'5.GBP NCCF'!M1235,'6.Other(Incld) NCCF'!M1235)</f>
        <v>0</v>
      </c>
      <c r="N1235" s="182">
        <f>SUM('2.CAD NCCF'!N1235,'3.USD NCCF'!N1235,'4.EUR NCCF'!N1235,'5.GBP NCCF'!N1235,'6.Other(Incld) NCCF'!N1235)</f>
        <v>0</v>
      </c>
      <c r="O1235" s="178">
        <f>SUM('2.CAD NCCF'!O1235,'3.USD NCCF'!O1235,'4.EUR NCCF'!O1235,'5.GBP NCCF'!O1235,'6.Other(Incld) NCCF'!O1235)</f>
        <v>0</v>
      </c>
      <c r="P1235" s="182">
        <f>SUM('2.CAD NCCF'!P1235,'3.USD NCCF'!P1235,'4.EUR NCCF'!P1235,'5.GBP NCCF'!P1235,'6.Other(Incld) NCCF'!P1235)</f>
        <v>0</v>
      </c>
      <c r="Q1235" s="192">
        <f>SUM('2.CAD NCCF'!Q1235,'3.USD NCCF'!Q1235,'4.EUR NCCF'!Q1235,'5.GBP NCCF'!Q1235,'6.Other(Incld) NCCF'!Q1235)</f>
        <v>0</v>
      </c>
      <c r="R1235" s="182">
        <f>SUM('2.CAD NCCF'!R1235,'3.USD NCCF'!R1235,'4.EUR NCCF'!R1235,'5.GBP NCCF'!R1235,'6.Other(Incld) NCCF'!R1235)</f>
        <v>0</v>
      </c>
      <c r="S1235" s="178">
        <f>SUM('2.CAD NCCF'!S1235,'3.USD NCCF'!S1235,'4.EUR NCCF'!S1235,'5.GBP NCCF'!S1235,'6.Other(Incld) NCCF'!S1235)</f>
        <v>0</v>
      </c>
      <c r="T1235" s="178">
        <f>SUM('2.CAD NCCF'!T1235,'3.USD NCCF'!T1235,'4.EUR NCCF'!T1235,'5.GBP NCCF'!T1235,'6.Other(Incld) NCCF'!T1235)</f>
        <v>0</v>
      </c>
      <c r="U1235" s="182">
        <f>SUM('2.CAD NCCF'!U1235,'3.USD NCCF'!U1235,'4.EUR NCCF'!U1235,'5.GBP NCCF'!U1235,'6.Other(Incld) NCCF'!U1235)</f>
        <v>0</v>
      </c>
      <c r="V1235" s="183">
        <f>SUM('2.CAD NCCF'!V1235,'3.USD NCCF'!V1235,'4.EUR NCCF'!V1235,'5.GBP NCCF'!V1235,'6.Other(Incld) NCCF'!V1235)</f>
        <v>0</v>
      </c>
      <c r="W1235" s="46">
        <f>SUM('2.CAD NCCF'!W1235,'3.USD NCCF'!W1235,'4.EUR NCCF'!W1235,'5.GBP NCCF'!W1235,'6.Other(Incld) NCCF'!W1235)</f>
        <v>0</v>
      </c>
      <c r="Y1235"/>
    </row>
    <row r="1236" spans="1:25" s="72" customFormat="1" outlineLevel="1" x14ac:dyDescent="0.2">
      <c r="A1236" s="322"/>
      <c r="B1236" s="25"/>
      <c r="C1236" s="23"/>
      <c r="D1236" s="23"/>
      <c r="E1236" s="24"/>
      <c r="F1236" s="176" t="s">
        <v>167</v>
      </c>
      <c r="G1236" s="190">
        <f>SUM('2.CAD NCCF'!G1236,'3.USD NCCF'!G1236,'4.EUR NCCF'!G1236,'5.GBP NCCF'!G1236,'6.Other(Incld) NCCF'!G1236)</f>
        <v>0</v>
      </c>
      <c r="H1236" s="191">
        <f>SUM('2.CAD NCCF'!H1236,'3.USD NCCF'!H1236,'4.EUR NCCF'!H1236,'5.GBP NCCF'!H1236,'6.Other(Incld) NCCF'!H1236)</f>
        <v>0</v>
      </c>
      <c r="I1236" s="179">
        <f>SUM('2.CAD NCCF'!I1236,'3.USD NCCF'!I1236,'4.EUR NCCF'!I1236,'5.GBP NCCF'!I1236,'6.Other(Incld) NCCF'!I1236)</f>
        <v>0</v>
      </c>
      <c r="J1236" s="179">
        <f>SUM('2.CAD NCCF'!J1236,'3.USD NCCF'!J1236,'4.EUR NCCF'!J1236,'5.GBP NCCF'!J1236,'6.Other(Incld) NCCF'!J1236)</f>
        <v>0</v>
      </c>
      <c r="K1236" s="180">
        <f>SUM('2.CAD NCCF'!K1236,'3.USD NCCF'!K1236,'4.EUR NCCF'!K1236,'5.GBP NCCF'!K1236,'6.Other(Incld) NCCF'!K1236)</f>
        <v>0</v>
      </c>
      <c r="L1236" s="181">
        <f>SUM('2.CAD NCCF'!L1236,'3.USD NCCF'!L1236,'4.EUR NCCF'!L1236,'5.GBP NCCF'!L1236,'6.Other(Incld) NCCF'!L1236)</f>
        <v>0</v>
      </c>
      <c r="M1236" s="192">
        <f>SUM('2.CAD NCCF'!M1236,'3.USD NCCF'!M1236,'4.EUR NCCF'!M1236,'5.GBP NCCF'!M1236,'6.Other(Incld) NCCF'!M1236)</f>
        <v>0</v>
      </c>
      <c r="N1236" s="182">
        <f>SUM('2.CAD NCCF'!N1236,'3.USD NCCF'!N1236,'4.EUR NCCF'!N1236,'5.GBP NCCF'!N1236,'6.Other(Incld) NCCF'!N1236)</f>
        <v>0</v>
      </c>
      <c r="O1236" s="178">
        <f>SUM('2.CAD NCCF'!O1236,'3.USD NCCF'!O1236,'4.EUR NCCF'!O1236,'5.GBP NCCF'!O1236,'6.Other(Incld) NCCF'!O1236)</f>
        <v>0</v>
      </c>
      <c r="P1236" s="182">
        <f>SUM('2.CAD NCCF'!P1236,'3.USD NCCF'!P1236,'4.EUR NCCF'!P1236,'5.GBP NCCF'!P1236,'6.Other(Incld) NCCF'!P1236)</f>
        <v>0</v>
      </c>
      <c r="Q1236" s="192">
        <f>SUM('2.CAD NCCF'!Q1236,'3.USD NCCF'!Q1236,'4.EUR NCCF'!Q1236,'5.GBP NCCF'!Q1236,'6.Other(Incld) NCCF'!Q1236)</f>
        <v>0</v>
      </c>
      <c r="R1236" s="182">
        <f>SUM('2.CAD NCCF'!R1236,'3.USD NCCF'!R1236,'4.EUR NCCF'!R1236,'5.GBP NCCF'!R1236,'6.Other(Incld) NCCF'!R1236)</f>
        <v>0</v>
      </c>
      <c r="S1236" s="178">
        <f>SUM('2.CAD NCCF'!S1236,'3.USD NCCF'!S1236,'4.EUR NCCF'!S1236,'5.GBP NCCF'!S1236,'6.Other(Incld) NCCF'!S1236)</f>
        <v>0</v>
      </c>
      <c r="T1236" s="178">
        <f>SUM('2.CAD NCCF'!T1236,'3.USD NCCF'!T1236,'4.EUR NCCF'!T1236,'5.GBP NCCF'!T1236,'6.Other(Incld) NCCF'!T1236)</f>
        <v>0</v>
      </c>
      <c r="U1236" s="182">
        <f>SUM('2.CAD NCCF'!U1236,'3.USD NCCF'!U1236,'4.EUR NCCF'!U1236,'5.GBP NCCF'!U1236,'6.Other(Incld) NCCF'!U1236)</f>
        <v>0</v>
      </c>
      <c r="V1236" s="183">
        <f>SUM('2.CAD NCCF'!V1236,'3.USD NCCF'!V1236,'4.EUR NCCF'!V1236,'5.GBP NCCF'!V1236,'6.Other(Incld) NCCF'!V1236)</f>
        <v>0</v>
      </c>
      <c r="W1236" s="46">
        <f>SUM('2.CAD NCCF'!W1236,'3.USD NCCF'!W1236,'4.EUR NCCF'!W1236,'5.GBP NCCF'!W1236,'6.Other(Incld) NCCF'!W1236)</f>
        <v>0</v>
      </c>
      <c r="Y1236"/>
    </row>
    <row r="1237" spans="1:25" s="72" customFormat="1" outlineLevel="1" x14ac:dyDescent="0.2">
      <c r="A1237" s="322"/>
      <c r="B1237" s="25"/>
      <c r="C1237" s="23"/>
      <c r="D1237" s="23"/>
      <c r="E1237" s="24"/>
      <c r="F1237" s="176" t="s">
        <v>168</v>
      </c>
      <c r="G1237" s="190">
        <f>SUM('2.CAD NCCF'!G1237,'3.USD NCCF'!G1237,'4.EUR NCCF'!G1237,'5.GBP NCCF'!G1237,'6.Other(Incld) NCCF'!G1237)</f>
        <v>0</v>
      </c>
      <c r="H1237" s="191">
        <f>SUM('2.CAD NCCF'!H1237,'3.USD NCCF'!H1237,'4.EUR NCCF'!H1237,'5.GBP NCCF'!H1237,'6.Other(Incld) NCCF'!H1237)</f>
        <v>0</v>
      </c>
      <c r="I1237" s="179">
        <f>SUM('2.CAD NCCF'!I1237,'3.USD NCCF'!I1237,'4.EUR NCCF'!I1237,'5.GBP NCCF'!I1237,'6.Other(Incld) NCCF'!I1237)</f>
        <v>0</v>
      </c>
      <c r="J1237" s="179">
        <f>SUM('2.CAD NCCF'!J1237,'3.USD NCCF'!J1237,'4.EUR NCCF'!J1237,'5.GBP NCCF'!J1237,'6.Other(Incld) NCCF'!J1237)</f>
        <v>0</v>
      </c>
      <c r="K1237" s="180">
        <f>SUM('2.CAD NCCF'!K1237,'3.USD NCCF'!K1237,'4.EUR NCCF'!K1237,'5.GBP NCCF'!K1237,'6.Other(Incld) NCCF'!K1237)</f>
        <v>0</v>
      </c>
      <c r="L1237" s="181">
        <f>SUM('2.CAD NCCF'!L1237,'3.USD NCCF'!L1237,'4.EUR NCCF'!L1237,'5.GBP NCCF'!L1237,'6.Other(Incld) NCCF'!L1237)</f>
        <v>0</v>
      </c>
      <c r="M1237" s="192">
        <f>SUM('2.CAD NCCF'!M1237,'3.USD NCCF'!M1237,'4.EUR NCCF'!M1237,'5.GBP NCCF'!M1237,'6.Other(Incld) NCCF'!M1237)</f>
        <v>0</v>
      </c>
      <c r="N1237" s="182">
        <f>SUM('2.CAD NCCF'!N1237,'3.USD NCCF'!N1237,'4.EUR NCCF'!N1237,'5.GBP NCCF'!N1237,'6.Other(Incld) NCCF'!N1237)</f>
        <v>0</v>
      </c>
      <c r="O1237" s="178">
        <f>SUM('2.CAD NCCF'!O1237,'3.USD NCCF'!O1237,'4.EUR NCCF'!O1237,'5.GBP NCCF'!O1237,'6.Other(Incld) NCCF'!O1237)</f>
        <v>0</v>
      </c>
      <c r="P1237" s="182">
        <f>SUM('2.CAD NCCF'!P1237,'3.USD NCCF'!P1237,'4.EUR NCCF'!P1237,'5.GBP NCCF'!P1237,'6.Other(Incld) NCCF'!P1237)</f>
        <v>0</v>
      </c>
      <c r="Q1237" s="192">
        <f>SUM('2.CAD NCCF'!Q1237,'3.USD NCCF'!Q1237,'4.EUR NCCF'!Q1237,'5.GBP NCCF'!Q1237,'6.Other(Incld) NCCF'!Q1237)</f>
        <v>0</v>
      </c>
      <c r="R1237" s="182">
        <f>SUM('2.CAD NCCF'!R1237,'3.USD NCCF'!R1237,'4.EUR NCCF'!R1237,'5.GBP NCCF'!R1237,'6.Other(Incld) NCCF'!R1237)</f>
        <v>0</v>
      </c>
      <c r="S1237" s="178">
        <f>SUM('2.CAD NCCF'!S1237,'3.USD NCCF'!S1237,'4.EUR NCCF'!S1237,'5.GBP NCCF'!S1237,'6.Other(Incld) NCCF'!S1237)</f>
        <v>0</v>
      </c>
      <c r="T1237" s="178">
        <f>SUM('2.CAD NCCF'!T1237,'3.USD NCCF'!T1237,'4.EUR NCCF'!T1237,'5.GBP NCCF'!T1237,'6.Other(Incld) NCCF'!T1237)</f>
        <v>0</v>
      </c>
      <c r="U1237" s="182">
        <f>SUM('2.CAD NCCF'!U1237,'3.USD NCCF'!U1237,'4.EUR NCCF'!U1237,'5.GBP NCCF'!U1237,'6.Other(Incld) NCCF'!U1237)</f>
        <v>0</v>
      </c>
      <c r="V1237" s="183">
        <f>SUM('2.CAD NCCF'!V1237,'3.USD NCCF'!V1237,'4.EUR NCCF'!V1237,'5.GBP NCCF'!V1237,'6.Other(Incld) NCCF'!V1237)</f>
        <v>0</v>
      </c>
      <c r="W1237" s="46">
        <f>SUM('2.CAD NCCF'!W1237,'3.USD NCCF'!W1237,'4.EUR NCCF'!W1237,'5.GBP NCCF'!W1237,'6.Other(Incld) NCCF'!W1237)</f>
        <v>0</v>
      </c>
      <c r="Y1237"/>
    </row>
    <row r="1238" spans="1:25" s="72" customFormat="1" x14ac:dyDescent="0.2">
      <c r="A1238" s="322"/>
      <c r="B1238" s="25"/>
      <c r="C1238" s="23"/>
      <c r="D1238" s="23"/>
      <c r="E1238" s="24" t="s">
        <v>174</v>
      </c>
      <c r="F1238" s="24"/>
      <c r="G1238" s="69">
        <f t="shared" ref="G1238:W1238" si="274">SUBTOTAL(9,G1239:G1240)</f>
        <v>0</v>
      </c>
      <c r="H1238" s="70">
        <f t="shared" si="274"/>
        <v>0</v>
      </c>
      <c r="I1238" s="66">
        <f t="shared" si="274"/>
        <v>0</v>
      </c>
      <c r="J1238" s="66">
        <f t="shared" si="274"/>
        <v>0</v>
      </c>
      <c r="K1238" s="67">
        <f t="shared" si="274"/>
        <v>0</v>
      </c>
      <c r="L1238" s="34">
        <f t="shared" si="274"/>
        <v>0</v>
      </c>
      <c r="M1238" s="34">
        <f t="shared" si="274"/>
        <v>0</v>
      </c>
      <c r="N1238" s="34">
        <f t="shared" si="274"/>
        <v>0</v>
      </c>
      <c r="O1238" s="34">
        <f t="shared" si="274"/>
        <v>0</v>
      </c>
      <c r="P1238" s="34">
        <f t="shared" si="274"/>
        <v>0</v>
      </c>
      <c r="Q1238" s="34">
        <f t="shared" si="274"/>
        <v>0</v>
      </c>
      <c r="R1238" s="34">
        <f t="shared" si="274"/>
        <v>0</v>
      </c>
      <c r="S1238" s="34">
        <f t="shared" si="274"/>
        <v>0</v>
      </c>
      <c r="T1238" s="34">
        <f t="shared" si="274"/>
        <v>0</v>
      </c>
      <c r="U1238" s="34">
        <f t="shared" si="274"/>
        <v>0</v>
      </c>
      <c r="V1238" s="34">
        <f t="shared" si="274"/>
        <v>0</v>
      </c>
      <c r="W1238" s="33">
        <f t="shared" si="274"/>
        <v>0</v>
      </c>
      <c r="Y1238"/>
    </row>
    <row r="1239" spans="1:25" s="72" customFormat="1" outlineLevel="1" x14ac:dyDescent="0.2">
      <c r="A1239" s="322"/>
      <c r="B1239" s="25"/>
      <c r="C1239" s="23"/>
      <c r="D1239" s="23"/>
      <c r="E1239" s="24"/>
      <c r="F1239" s="176" t="s">
        <v>62</v>
      </c>
      <c r="G1239" s="190">
        <f>SUM('2.CAD NCCF'!G1239,'3.USD NCCF'!G1239,'4.EUR NCCF'!G1239,'5.GBP NCCF'!G1239,'6.Other(Incld) NCCF'!G1239)</f>
        <v>0</v>
      </c>
      <c r="H1239" s="191">
        <f>SUM('2.CAD NCCF'!H1239,'3.USD NCCF'!H1239,'4.EUR NCCF'!H1239,'5.GBP NCCF'!H1239,'6.Other(Incld) NCCF'!H1239)</f>
        <v>0</v>
      </c>
      <c r="I1239" s="179">
        <f>SUM('2.CAD NCCF'!I1239,'3.USD NCCF'!I1239,'4.EUR NCCF'!I1239,'5.GBP NCCF'!I1239,'6.Other(Incld) NCCF'!I1239)</f>
        <v>0</v>
      </c>
      <c r="J1239" s="179">
        <f>SUM('2.CAD NCCF'!J1239,'3.USD NCCF'!J1239,'4.EUR NCCF'!J1239,'5.GBP NCCF'!J1239,'6.Other(Incld) NCCF'!J1239)</f>
        <v>0</v>
      </c>
      <c r="K1239" s="180">
        <f>SUM('2.CAD NCCF'!K1239,'3.USD NCCF'!K1239,'4.EUR NCCF'!K1239,'5.GBP NCCF'!K1239,'6.Other(Incld) NCCF'!K1239)</f>
        <v>0</v>
      </c>
      <c r="L1239" s="181">
        <f>SUM('2.CAD NCCF'!L1239,'3.USD NCCF'!L1239,'4.EUR NCCF'!L1239,'5.GBP NCCF'!L1239,'6.Other(Incld) NCCF'!L1239)</f>
        <v>0</v>
      </c>
      <c r="M1239" s="192">
        <f>SUM('2.CAD NCCF'!M1239,'3.USD NCCF'!M1239,'4.EUR NCCF'!M1239,'5.GBP NCCF'!M1239,'6.Other(Incld) NCCF'!M1239)</f>
        <v>0</v>
      </c>
      <c r="N1239" s="182">
        <f>SUM('2.CAD NCCF'!N1239,'3.USD NCCF'!N1239,'4.EUR NCCF'!N1239,'5.GBP NCCF'!N1239,'6.Other(Incld) NCCF'!N1239)</f>
        <v>0</v>
      </c>
      <c r="O1239" s="178">
        <f>SUM('2.CAD NCCF'!O1239,'3.USD NCCF'!O1239,'4.EUR NCCF'!O1239,'5.GBP NCCF'!O1239,'6.Other(Incld) NCCF'!O1239)</f>
        <v>0</v>
      </c>
      <c r="P1239" s="182">
        <f>SUM('2.CAD NCCF'!P1239,'3.USD NCCF'!P1239,'4.EUR NCCF'!P1239,'5.GBP NCCF'!P1239,'6.Other(Incld) NCCF'!P1239)</f>
        <v>0</v>
      </c>
      <c r="Q1239" s="192">
        <f>SUM('2.CAD NCCF'!Q1239,'3.USD NCCF'!Q1239,'4.EUR NCCF'!Q1239,'5.GBP NCCF'!Q1239,'6.Other(Incld) NCCF'!Q1239)</f>
        <v>0</v>
      </c>
      <c r="R1239" s="182">
        <f>SUM('2.CAD NCCF'!R1239,'3.USD NCCF'!R1239,'4.EUR NCCF'!R1239,'5.GBP NCCF'!R1239,'6.Other(Incld) NCCF'!R1239)</f>
        <v>0</v>
      </c>
      <c r="S1239" s="178">
        <f>SUM('2.CAD NCCF'!S1239,'3.USD NCCF'!S1239,'4.EUR NCCF'!S1239,'5.GBP NCCF'!S1239,'6.Other(Incld) NCCF'!S1239)</f>
        <v>0</v>
      </c>
      <c r="T1239" s="178">
        <f>SUM('2.CAD NCCF'!T1239,'3.USD NCCF'!T1239,'4.EUR NCCF'!T1239,'5.GBP NCCF'!T1239,'6.Other(Incld) NCCF'!T1239)</f>
        <v>0</v>
      </c>
      <c r="U1239" s="182">
        <f>SUM('2.CAD NCCF'!U1239,'3.USD NCCF'!U1239,'4.EUR NCCF'!U1239,'5.GBP NCCF'!U1239,'6.Other(Incld) NCCF'!U1239)</f>
        <v>0</v>
      </c>
      <c r="V1239" s="183">
        <f>SUM('2.CAD NCCF'!V1239,'3.USD NCCF'!V1239,'4.EUR NCCF'!V1239,'5.GBP NCCF'!V1239,'6.Other(Incld) NCCF'!V1239)</f>
        <v>0</v>
      </c>
      <c r="W1239" s="46">
        <f>SUM('2.CAD NCCF'!W1239,'3.USD NCCF'!W1239,'4.EUR NCCF'!W1239,'5.GBP NCCF'!W1239,'6.Other(Incld) NCCF'!W1239)</f>
        <v>0</v>
      </c>
      <c r="Y1239"/>
    </row>
    <row r="1240" spans="1:25" s="72" customFormat="1" outlineLevel="1" x14ac:dyDescent="0.2">
      <c r="A1240" s="322"/>
      <c r="B1240" s="25"/>
      <c r="C1240" s="23"/>
      <c r="D1240" s="23"/>
      <c r="E1240" s="24"/>
      <c r="F1240" s="176" t="s">
        <v>175</v>
      </c>
      <c r="G1240" s="190">
        <f>SUM('2.CAD NCCF'!G1240,'3.USD NCCF'!G1240,'4.EUR NCCF'!G1240,'5.GBP NCCF'!G1240,'6.Other(Incld) NCCF'!G1240)</f>
        <v>0</v>
      </c>
      <c r="H1240" s="191">
        <f>SUM('2.CAD NCCF'!H1240,'3.USD NCCF'!H1240,'4.EUR NCCF'!H1240,'5.GBP NCCF'!H1240,'6.Other(Incld) NCCF'!H1240)</f>
        <v>0</v>
      </c>
      <c r="I1240" s="179">
        <f>SUM('2.CAD NCCF'!I1240,'3.USD NCCF'!I1240,'4.EUR NCCF'!I1240,'5.GBP NCCF'!I1240,'6.Other(Incld) NCCF'!I1240)</f>
        <v>0</v>
      </c>
      <c r="J1240" s="179">
        <f>SUM('2.CAD NCCF'!J1240,'3.USD NCCF'!J1240,'4.EUR NCCF'!J1240,'5.GBP NCCF'!J1240,'6.Other(Incld) NCCF'!J1240)</f>
        <v>0</v>
      </c>
      <c r="K1240" s="180">
        <f>SUM('2.CAD NCCF'!K1240,'3.USD NCCF'!K1240,'4.EUR NCCF'!K1240,'5.GBP NCCF'!K1240,'6.Other(Incld) NCCF'!K1240)</f>
        <v>0</v>
      </c>
      <c r="L1240" s="181">
        <f>SUM('2.CAD NCCF'!L1240,'3.USD NCCF'!L1240,'4.EUR NCCF'!L1240,'5.GBP NCCF'!L1240,'6.Other(Incld) NCCF'!L1240)</f>
        <v>0</v>
      </c>
      <c r="M1240" s="192">
        <f>SUM('2.CAD NCCF'!M1240,'3.USD NCCF'!M1240,'4.EUR NCCF'!M1240,'5.GBP NCCF'!M1240,'6.Other(Incld) NCCF'!M1240)</f>
        <v>0</v>
      </c>
      <c r="N1240" s="182">
        <f>SUM('2.CAD NCCF'!N1240,'3.USD NCCF'!N1240,'4.EUR NCCF'!N1240,'5.GBP NCCF'!N1240,'6.Other(Incld) NCCF'!N1240)</f>
        <v>0</v>
      </c>
      <c r="O1240" s="178">
        <f>SUM('2.CAD NCCF'!O1240,'3.USD NCCF'!O1240,'4.EUR NCCF'!O1240,'5.GBP NCCF'!O1240,'6.Other(Incld) NCCF'!O1240)</f>
        <v>0</v>
      </c>
      <c r="P1240" s="182">
        <f>SUM('2.CAD NCCF'!P1240,'3.USD NCCF'!P1240,'4.EUR NCCF'!P1240,'5.GBP NCCF'!P1240,'6.Other(Incld) NCCF'!P1240)</f>
        <v>0</v>
      </c>
      <c r="Q1240" s="192">
        <f>SUM('2.CAD NCCF'!Q1240,'3.USD NCCF'!Q1240,'4.EUR NCCF'!Q1240,'5.GBP NCCF'!Q1240,'6.Other(Incld) NCCF'!Q1240)</f>
        <v>0</v>
      </c>
      <c r="R1240" s="200">
        <f>SUM('2.CAD NCCF'!R1240,'3.USD NCCF'!R1240,'4.EUR NCCF'!R1240,'5.GBP NCCF'!R1240,'6.Other(Incld) NCCF'!R1240)</f>
        <v>0</v>
      </c>
      <c r="S1240" s="182">
        <f>SUM('2.CAD NCCF'!S1240,'3.USD NCCF'!S1240,'4.EUR NCCF'!S1240,'5.GBP NCCF'!S1240,'6.Other(Incld) NCCF'!S1240)</f>
        <v>0</v>
      </c>
      <c r="T1240" s="178">
        <f>SUM('2.CAD NCCF'!T1240,'3.USD NCCF'!T1240,'4.EUR NCCF'!T1240,'5.GBP NCCF'!T1240,'6.Other(Incld) NCCF'!T1240)</f>
        <v>0</v>
      </c>
      <c r="U1240" s="182">
        <f>SUM('2.CAD NCCF'!U1240,'3.USD NCCF'!U1240,'4.EUR NCCF'!U1240,'5.GBP NCCF'!U1240,'6.Other(Incld) NCCF'!U1240)</f>
        <v>0</v>
      </c>
      <c r="V1240" s="183">
        <f>SUM('2.CAD NCCF'!V1240,'3.USD NCCF'!V1240,'4.EUR NCCF'!V1240,'5.GBP NCCF'!V1240,'6.Other(Incld) NCCF'!V1240)</f>
        <v>0</v>
      </c>
      <c r="W1240" s="46">
        <f>SUM('2.CAD NCCF'!W1240,'3.USD NCCF'!W1240,'4.EUR NCCF'!W1240,'5.GBP NCCF'!W1240,'6.Other(Incld) NCCF'!W1240)</f>
        <v>0</v>
      </c>
      <c r="Y1240"/>
    </row>
    <row r="1241" spans="1:25" s="72" customFormat="1" x14ac:dyDescent="0.2">
      <c r="A1241" s="322"/>
      <c r="B1241" s="25"/>
      <c r="C1241" s="23"/>
      <c r="D1241" s="23"/>
      <c r="E1241" s="24" t="s">
        <v>169</v>
      </c>
      <c r="F1241" s="24"/>
      <c r="G1241" s="69">
        <f t="shared" ref="G1241:W1241" si="275">SUBTOTAL(9,G1242:G1244)</f>
        <v>0</v>
      </c>
      <c r="H1241" s="70">
        <f t="shared" si="275"/>
        <v>0</v>
      </c>
      <c r="I1241" s="66">
        <f t="shared" si="275"/>
        <v>0</v>
      </c>
      <c r="J1241" s="66">
        <f t="shared" si="275"/>
        <v>0</v>
      </c>
      <c r="K1241" s="67">
        <f t="shared" si="275"/>
        <v>0</v>
      </c>
      <c r="L1241" s="34">
        <f t="shared" si="275"/>
        <v>0</v>
      </c>
      <c r="M1241" s="34">
        <f t="shared" si="275"/>
        <v>0</v>
      </c>
      <c r="N1241" s="34">
        <f t="shared" si="275"/>
        <v>0</v>
      </c>
      <c r="O1241" s="34">
        <f t="shared" si="275"/>
        <v>0</v>
      </c>
      <c r="P1241" s="34">
        <f t="shared" si="275"/>
        <v>0</v>
      </c>
      <c r="Q1241" s="34">
        <f t="shared" si="275"/>
        <v>0</v>
      </c>
      <c r="R1241" s="34">
        <f t="shared" si="275"/>
        <v>0</v>
      </c>
      <c r="S1241" s="34">
        <f t="shared" si="275"/>
        <v>0</v>
      </c>
      <c r="T1241" s="34">
        <f t="shared" si="275"/>
        <v>0</v>
      </c>
      <c r="U1241" s="34">
        <f t="shared" si="275"/>
        <v>0</v>
      </c>
      <c r="V1241" s="34">
        <f t="shared" si="275"/>
        <v>0</v>
      </c>
      <c r="W1241" s="33">
        <f t="shared" si="275"/>
        <v>0</v>
      </c>
      <c r="Y1241"/>
    </row>
    <row r="1242" spans="1:25" s="72" customFormat="1" outlineLevel="1" x14ac:dyDescent="0.2">
      <c r="A1242" s="322"/>
      <c r="B1242" s="25"/>
      <c r="C1242" s="23"/>
      <c r="D1242" s="23"/>
      <c r="E1242" s="24"/>
      <c r="F1242" s="176" t="s">
        <v>60</v>
      </c>
      <c r="G1242" s="190">
        <f>SUM('2.CAD NCCF'!G1242,'3.USD NCCF'!G1242,'4.EUR NCCF'!G1242,'5.GBP NCCF'!G1242,'6.Other(Incld) NCCF'!G1242)</f>
        <v>0</v>
      </c>
      <c r="H1242" s="191">
        <f>SUM('2.CAD NCCF'!H1242,'3.USD NCCF'!H1242,'4.EUR NCCF'!H1242,'5.GBP NCCF'!H1242,'6.Other(Incld) NCCF'!H1242)</f>
        <v>0</v>
      </c>
      <c r="I1242" s="179">
        <f>SUM('2.CAD NCCF'!I1242,'3.USD NCCF'!I1242,'4.EUR NCCF'!I1242,'5.GBP NCCF'!I1242,'6.Other(Incld) NCCF'!I1242)</f>
        <v>0</v>
      </c>
      <c r="J1242" s="179">
        <f>SUM('2.CAD NCCF'!J1242,'3.USD NCCF'!J1242,'4.EUR NCCF'!J1242,'5.GBP NCCF'!J1242,'6.Other(Incld) NCCF'!J1242)</f>
        <v>0</v>
      </c>
      <c r="K1242" s="180">
        <f>SUM('2.CAD NCCF'!K1242,'3.USD NCCF'!K1242,'4.EUR NCCF'!K1242,'5.GBP NCCF'!K1242,'6.Other(Incld) NCCF'!K1242)</f>
        <v>0</v>
      </c>
      <c r="L1242" s="181">
        <f>SUM('2.CAD NCCF'!L1242,'3.USD NCCF'!L1242,'4.EUR NCCF'!L1242,'5.GBP NCCF'!L1242,'6.Other(Incld) NCCF'!L1242)</f>
        <v>0</v>
      </c>
      <c r="M1242" s="192">
        <f>SUM('2.CAD NCCF'!M1242,'3.USD NCCF'!M1242,'4.EUR NCCF'!M1242,'5.GBP NCCF'!M1242,'6.Other(Incld) NCCF'!M1242)</f>
        <v>0</v>
      </c>
      <c r="N1242" s="182">
        <f>SUM('2.CAD NCCF'!N1242,'3.USD NCCF'!N1242,'4.EUR NCCF'!N1242,'5.GBP NCCF'!N1242,'6.Other(Incld) NCCF'!N1242)</f>
        <v>0</v>
      </c>
      <c r="O1242" s="178">
        <f>SUM('2.CAD NCCF'!O1242,'3.USD NCCF'!O1242,'4.EUR NCCF'!O1242,'5.GBP NCCF'!O1242,'6.Other(Incld) NCCF'!O1242)</f>
        <v>0</v>
      </c>
      <c r="P1242" s="182">
        <f>SUM('2.CAD NCCF'!P1242,'3.USD NCCF'!P1242,'4.EUR NCCF'!P1242,'5.GBP NCCF'!P1242,'6.Other(Incld) NCCF'!P1242)</f>
        <v>0</v>
      </c>
      <c r="Q1242" s="192">
        <f>SUM('2.CAD NCCF'!Q1242,'3.USD NCCF'!Q1242,'4.EUR NCCF'!Q1242,'5.GBP NCCF'!Q1242,'6.Other(Incld) NCCF'!Q1242)</f>
        <v>0</v>
      </c>
      <c r="R1242" s="182">
        <f>SUM('2.CAD NCCF'!R1242,'3.USD NCCF'!R1242,'4.EUR NCCF'!R1242,'5.GBP NCCF'!R1242,'6.Other(Incld) NCCF'!R1242)</f>
        <v>0</v>
      </c>
      <c r="S1242" s="182">
        <f>SUM('2.CAD NCCF'!S1242,'3.USD NCCF'!S1242,'4.EUR NCCF'!S1242,'5.GBP NCCF'!S1242,'6.Other(Incld) NCCF'!S1242)</f>
        <v>0</v>
      </c>
      <c r="T1242" s="182">
        <f>SUM('2.CAD NCCF'!T1242,'3.USD NCCF'!T1242,'4.EUR NCCF'!T1242,'5.GBP NCCF'!T1242,'6.Other(Incld) NCCF'!T1242)</f>
        <v>0</v>
      </c>
      <c r="U1242" s="178">
        <f>SUM('2.CAD NCCF'!U1242,'3.USD NCCF'!U1242,'4.EUR NCCF'!U1242,'5.GBP NCCF'!U1242,'6.Other(Incld) NCCF'!U1242)</f>
        <v>0</v>
      </c>
      <c r="V1242" s="183">
        <f>SUM('2.CAD NCCF'!V1242,'3.USD NCCF'!V1242,'4.EUR NCCF'!V1242,'5.GBP NCCF'!V1242,'6.Other(Incld) NCCF'!V1242)</f>
        <v>0</v>
      </c>
      <c r="W1242" s="46">
        <f>SUM('2.CAD NCCF'!W1242,'3.USD NCCF'!W1242,'4.EUR NCCF'!W1242,'5.GBP NCCF'!W1242,'6.Other(Incld) NCCF'!W1242)</f>
        <v>0</v>
      </c>
      <c r="Y1242"/>
    </row>
    <row r="1243" spans="1:25" s="72" customFormat="1" outlineLevel="1" x14ac:dyDescent="0.2">
      <c r="A1243" s="322"/>
      <c r="B1243" s="25"/>
      <c r="C1243" s="23"/>
      <c r="D1243" s="23"/>
      <c r="E1243" s="24"/>
      <c r="F1243" s="176" t="s">
        <v>170</v>
      </c>
      <c r="G1243" s="190">
        <f>SUM('2.CAD NCCF'!G1243,'3.USD NCCF'!G1243,'4.EUR NCCF'!G1243,'5.GBP NCCF'!G1243,'6.Other(Incld) NCCF'!G1243)</f>
        <v>0</v>
      </c>
      <c r="H1243" s="191">
        <f>SUM('2.CAD NCCF'!H1243,'3.USD NCCF'!H1243,'4.EUR NCCF'!H1243,'5.GBP NCCF'!H1243,'6.Other(Incld) NCCF'!H1243)</f>
        <v>0</v>
      </c>
      <c r="I1243" s="179">
        <f>SUM('2.CAD NCCF'!I1243,'3.USD NCCF'!I1243,'4.EUR NCCF'!I1243,'5.GBP NCCF'!I1243,'6.Other(Incld) NCCF'!I1243)</f>
        <v>0</v>
      </c>
      <c r="J1243" s="179">
        <f>SUM('2.CAD NCCF'!J1243,'3.USD NCCF'!J1243,'4.EUR NCCF'!J1243,'5.GBP NCCF'!J1243,'6.Other(Incld) NCCF'!J1243)</f>
        <v>0</v>
      </c>
      <c r="K1243" s="180">
        <f>SUM('2.CAD NCCF'!K1243,'3.USD NCCF'!K1243,'4.EUR NCCF'!K1243,'5.GBP NCCF'!K1243,'6.Other(Incld) NCCF'!K1243)</f>
        <v>0</v>
      </c>
      <c r="L1243" s="181">
        <f>SUM('2.CAD NCCF'!L1243,'3.USD NCCF'!L1243,'4.EUR NCCF'!L1243,'5.GBP NCCF'!L1243,'6.Other(Incld) NCCF'!L1243)</f>
        <v>0</v>
      </c>
      <c r="M1243" s="192">
        <f>SUM('2.CAD NCCF'!M1243,'3.USD NCCF'!M1243,'4.EUR NCCF'!M1243,'5.GBP NCCF'!M1243,'6.Other(Incld) NCCF'!M1243)</f>
        <v>0</v>
      </c>
      <c r="N1243" s="182">
        <f>SUM('2.CAD NCCF'!N1243,'3.USD NCCF'!N1243,'4.EUR NCCF'!N1243,'5.GBP NCCF'!N1243,'6.Other(Incld) NCCF'!N1243)</f>
        <v>0</v>
      </c>
      <c r="O1243" s="178">
        <f>SUM('2.CAD NCCF'!O1243,'3.USD NCCF'!O1243,'4.EUR NCCF'!O1243,'5.GBP NCCF'!O1243,'6.Other(Incld) NCCF'!O1243)</f>
        <v>0</v>
      </c>
      <c r="P1243" s="182">
        <f>SUM('2.CAD NCCF'!P1243,'3.USD NCCF'!P1243,'4.EUR NCCF'!P1243,'5.GBP NCCF'!P1243,'6.Other(Incld) NCCF'!P1243)</f>
        <v>0</v>
      </c>
      <c r="Q1243" s="192">
        <f>SUM('2.CAD NCCF'!Q1243,'3.USD NCCF'!Q1243,'4.EUR NCCF'!Q1243,'5.GBP NCCF'!Q1243,'6.Other(Incld) NCCF'!Q1243)</f>
        <v>0</v>
      </c>
      <c r="R1243" s="182">
        <f>SUM('2.CAD NCCF'!R1243,'3.USD NCCF'!R1243,'4.EUR NCCF'!R1243,'5.GBP NCCF'!R1243,'6.Other(Incld) NCCF'!R1243)</f>
        <v>0</v>
      </c>
      <c r="S1243" s="182">
        <f>SUM('2.CAD NCCF'!S1243,'3.USD NCCF'!S1243,'4.EUR NCCF'!S1243,'5.GBP NCCF'!S1243,'6.Other(Incld) NCCF'!S1243)</f>
        <v>0</v>
      </c>
      <c r="T1243" s="182">
        <f>SUM('2.CAD NCCF'!T1243,'3.USD NCCF'!T1243,'4.EUR NCCF'!T1243,'5.GBP NCCF'!T1243,'6.Other(Incld) NCCF'!T1243)</f>
        <v>0</v>
      </c>
      <c r="U1243" s="178">
        <f>SUM('2.CAD NCCF'!U1243,'3.USD NCCF'!U1243,'4.EUR NCCF'!U1243,'5.GBP NCCF'!U1243,'6.Other(Incld) NCCF'!U1243)</f>
        <v>0</v>
      </c>
      <c r="V1243" s="183">
        <f>SUM('2.CAD NCCF'!V1243,'3.USD NCCF'!V1243,'4.EUR NCCF'!V1243,'5.GBP NCCF'!V1243,'6.Other(Incld) NCCF'!V1243)</f>
        <v>0</v>
      </c>
      <c r="W1243" s="46">
        <f>SUM('2.CAD NCCF'!W1243,'3.USD NCCF'!W1243,'4.EUR NCCF'!W1243,'5.GBP NCCF'!W1243,'6.Other(Incld) NCCF'!W1243)</f>
        <v>0</v>
      </c>
      <c r="Y1243"/>
    </row>
    <row r="1244" spans="1:25" s="72" customFormat="1" outlineLevel="1" x14ac:dyDescent="0.2">
      <c r="A1244" s="322"/>
      <c r="B1244" s="25"/>
      <c r="C1244" s="23"/>
      <c r="D1244" s="23"/>
      <c r="E1244" s="24"/>
      <c r="F1244" s="176" t="s">
        <v>171</v>
      </c>
      <c r="G1244" s="190">
        <f>SUM('2.CAD NCCF'!G1244,'3.USD NCCF'!G1244,'4.EUR NCCF'!G1244,'5.GBP NCCF'!G1244,'6.Other(Incld) NCCF'!G1244)</f>
        <v>0</v>
      </c>
      <c r="H1244" s="191">
        <f>SUM('2.CAD NCCF'!H1244,'3.USD NCCF'!H1244,'4.EUR NCCF'!H1244,'5.GBP NCCF'!H1244,'6.Other(Incld) NCCF'!H1244)</f>
        <v>0</v>
      </c>
      <c r="I1244" s="179">
        <f>SUM('2.CAD NCCF'!I1244,'3.USD NCCF'!I1244,'4.EUR NCCF'!I1244,'5.GBP NCCF'!I1244,'6.Other(Incld) NCCF'!I1244)</f>
        <v>0</v>
      </c>
      <c r="J1244" s="179">
        <f>SUM('2.CAD NCCF'!J1244,'3.USD NCCF'!J1244,'4.EUR NCCF'!J1244,'5.GBP NCCF'!J1244,'6.Other(Incld) NCCF'!J1244)</f>
        <v>0</v>
      </c>
      <c r="K1244" s="180">
        <f>SUM('2.CAD NCCF'!K1244,'3.USD NCCF'!K1244,'4.EUR NCCF'!K1244,'5.GBP NCCF'!K1244,'6.Other(Incld) NCCF'!K1244)</f>
        <v>0</v>
      </c>
      <c r="L1244" s="181">
        <f>SUM('2.CAD NCCF'!L1244,'3.USD NCCF'!L1244,'4.EUR NCCF'!L1244,'5.GBP NCCF'!L1244,'6.Other(Incld) NCCF'!L1244)</f>
        <v>0</v>
      </c>
      <c r="M1244" s="192">
        <f>SUM('2.CAD NCCF'!M1244,'3.USD NCCF'!M1244,'4.EUR NCCF'!M1244,'5.GBP NCCF'!M1244,'6.Other(Incld) NCCF'!M1244)</f>
        <v>0</v>
      </c>
      <c r="N1244" s="182">
        <f>SUM('2.CAD NCCF'!N1244,'3.USD NCCF'!N1244,'4.EUR NCCF'!N1244,'5.GBP NCCF'!N1244,'6.Other(Incld) NCCF'!N1244)</f>
        <v>0</v>
      </c>
      <c r="O1244" s="178">
        <f>SUM('2.CAD NCCF'!O1244,'3.USD NCCF'!O1244,'4.EUR NCCF'!O1244,'5.GBP NCCF'!O1244,'6.Other(Incld) NCCF'!O1244)</f>
        <v>0</v>
      </c>
      <c r="P1244" s="182">
        <f>SUM('2.CAD NCCF'!P1244,'3.USD NCCF'!P1244,'4.EUR NCCF'!P1244,'5.GBP NCCF'!P1244,'6.Other(Incld) NCCF'!P1244)</f>
        <v>0</v>
      </c>
      <c r="Q1244" s="192">
        <f>SUM('2.CAD NCCF'!Q1244,'3.USD NCCF'!Q1244,'4.EUR NCCF'!Q1244,'5.GBP NCCF'!Q1244,'6.Other(Incld) NCCF'!Q1244)</f>
        <v>0</v>
      </c>
      <c r="R1244" s="182">
        <f>SUM('2.CAD NCCF'!R1244,'3.USD NCCF'!R1244,'4.EUR NCCF'!R1244,'5.GBP NCCF'!R1244,'6.Other(Incld) NCCF'!R1244)</f>
        <v>0</v>
      </c>
      <c r="S1244" s="182">
        <f>SUM('2.CAD NCCF'!S1244,'3.USD NCCF'!S1244,'4.EUR NCCF'!S1244,'5.GBP NCCF'!S1244,'6.Other(Incld) NCCF'!S1244)</f>
        <v>0</v>
      </c>
      <c r="T1244" s="229">
        <f>SUM('2.CAD NCCF'!T1244,'3.USD NCCF'!T1244,'4.EUR NCCF'!T1244,'5.GBP NCCF'!T1244,'6.Other(Incld) NCCF'!T1244)</f>
        <v>0</v>
      </c>
      <c r="U1244" s="182">
        <f>SUM('2.CAD NCCF'!U1244,'3.USD NCCF'!U1244,'4.EUR NCCF'!U1244,'5.GBP NCCF'!U1244,'6.Other(Incld) NCCF'!U1244)</f>
        <v>0</v>
      </c>
      <c r="V1244" s="183">
        <f>SUM('2.CAD NCCF'!V1244,'3.USD NCCF'!V1244,'4.EUR NCCF'!V1244,'5.GBP NCCF'!V1244,'6.Other(Incld) NCCF'!V1244)</f>
        <v>0</v>
      </c>
      <c r="W1244" s="46">
        <f>SUM('2.CAD NCCF'!W1244,'3.USD NCCF'!W1244,'4.EUR NCCF'!W1244,'5.GBP NCCF'!W1244,'6.Other(Incld) NCCF'!W1244)</f>
        <v>0</v>
      </c>
      <c r="Y1244"/>
    </row>
    <row r="1245" spans="1:25" s="72" customFormat="1" x14ac:dyDescent="0.2">
      <c r="A1245" s="322"/>
      <c r="B1245" s="25"/>
      <c r="C1245" s="23"/>
      <c r="D1245" s="23"/>
      <c r="E1245" s="24" t="s">
        <v>334</v>
      </c>
      <c r="F1245" s="24"/>
      <c r="G1245" s="69">
        <f t="shared" ref="G1245:W1245" si="276">SUBTOTAL(9,G1246:G1247)</f>
        <v>0</v>
      </c>
      <c r="H1245" s="70">
        <f t="shared" si="276"/>
        <v>0</v>
      </c>
      <c r="I1245" s="66">
        <f t="shared" si="276"/>
        <v>0</v>
      </c>
      <c r="J1245" s="66">
        <f t="shared" si="276"/>
        <v>0</v>
      </c>
      <c r="K1245" s="67">
        <f t="shared" si="276"/>
        <v>0</v>
      </c>
      <c r="L1245" s="34">
        <f t="shared" si="276"/>
        <v>0</v>
      </c>
      <c r="M1245" s="34">
        <f t="shared" si="276"/>
        <v>0</v>
      </c>
      <c r="N1245" s="34">
        <f t="shared" si="276"/>
        <v>0</v>
      </c>
      <c r="O1245" s="34">
        <f t="shared" si="276"/>
        <v>0</v>
      </c>
      <c r="P1245" s="34">
        <f t="shared" si="276"/>
        <v>0</v>
      </c>
      <c r="Q1245" s="34">
        <f t="shared" si="276"/>
        <v>0</v>
      </c>
      <c r="R1245" s="34">
        <f t="shared" si="276"/>
        <v>0</v>
      </c>
      <c r="S1245" s="34">
        <f t="shared" si="276"/>
        <v>0</v>
      </c>
      <c r="T1245" s="34">
        <f t="shared" si="276"/>
        <v>0</v>
      </c>
      <c r="U1245" s="34">
        <f t="shared" si="276"/>
        <v>0</v>
      </c>
      <c r="V1245" s="34">
        <f t="shared" si="276"/>
        <v>0</v>
      </c>
      <c r="W1245" s="33">
        <f t="shared" si="276"/>
        <v>0</v>
      </c>
      <c r="Y1245"/>
    </row>
    <row r="1246" spans="1:25" s="72" customFormat="1" outlineLevel="1" x14ac:dyDescent="0.2">
      <c r="A1246" s="322"/>
      <c r="B1246" s="25"/>
      <c r="C1246" s="23"/>
      <c r="D1246" s="23"/>
      <c r="E1246" s="24"/>
      <c r="F1246" s="176" t="s">
        <v>335</v>
      </c>
      <c r="G1246" s="190">
        <f>SUM('2.CAD NCCF'!G1246,'3.USD NCCF'!G1246,'4.EUR NCCF'!G1246,'5.GBP NCCF'!G1246,'6.Other(Incld) NCCF'!G1246)</f>
        <v>0</v>
      </c>
      <c r="H1246" s="191">
        <f>SUM('2.CAD NCCF'!H1246,'3.USD NCCF'!H1246,'4.EUR NCCF'!H1246,'5.GBP NCCF'!H1246,'6.Other(Incld) NCCF'!H1246)</f>
        <v>0</v>
      </c>
      <c r="I1246" s="179">
        <f>SUM('2.CAD NCCF'!I1246,'3.USD NCCF'!I1246,'4.EUR NCCF'!I1246,'5.GBP NCCF'!I1246,'6.Other(Incld) NCCF'!I1246)</f>
        <v>0</v>
      </c>
      <c r="J1246" s="179">
        <f>SUM('2.CAD NCCF'!J1246,'3.USD NCCF'!J1246,'4.EUR NCCF'!J1246,'5.GBP NCCF'!J1246,'6.Other(Incld) NCCF'!J1246)</f>
        <v>0</v>
      </c>
      <c r="K1246" s="180">
        <f>SUM('2.CAD NCCF'!K1246,'3.USD NCCF'!K1246,'4.EUR NCCF'!K1246,'5.GBP NCCF'!K1246,'6.Other(Incld) NCCF'!K1246)</f>
        <v>0</v>
      </c>
      <c r="L1246" s="181">
        <f>SUM('2.CAD NCCF'!L1246,'3.USD NCCF'!L1246,'4.EUR NCCF'!L1246,'5.GBP NCCF'!L1246,'6.Other(Incld) NCCF'!L1246)</f>
        <v>0</v>
      </c>
      <c r="M1246" s="192">
        <f>SUM('2.CAD NCCF'!M1246,'3.USD NCCF'!M1246,'4.EUR NCCF'!M1246,'5.GBP NCCF'!M1246,'6.Other(Incld) NCCF'!M1246)</f>
        <v>0</v>
      </c>
      <c r="N1246" s="182">
        <f>SUM('2.CAD NCCF'!N1246,'3.USD NCCF'!N1246,'4.EUR NCCF'!N1246,'5.GBP NCCF'!N1246,'6.Other(Incld) NCCF'!N1246)</f>
        <v>0</v>
      </c>
      <c r="O1246" s="178">
        <f>SUM('2.CAD NCCF'!O1246,'3.USD NCCF'!O1246,'4.EUR NCCF'!O1246,'5.GBP NCCF'!O1246,'6.Other(Incld) NCCF'!O1246)</f>
        <v>0</v>
      </c>
      <c r="P1246" s="182">
        <f>SUM('2.CAD NCCF'!P1246,'3.USD NCCF'!P1246,'4.EUR NCCF'!P1246,'5.GBP NCCF'!P1246,'6.Other(Incld) NCCF'!P1246)</f>
        <v>0</v>
      </c>
      <c r="Q1246" s="192">
        <f>SUM('2.CAD NCCF'!Q1246,'3.USD NCCF'!Q1246,'4.EUR NCCF'!Q1246,'5.GBP NCCF'!Q1246,'6.Other(Incld) NCCF'!Q1246)</f>
        <v>0</v>
      </c>
      <c r="R1246" s="182">
        <f>SUM('2.CAD NCCF'!R1246,'3.USD NCCF'!R1246,'4.EUR NCCF'!R1246,'5.GBP NCCF'!R1246,'6.Other(Incld) NCCF'!R1246)</f>
        <v>0</v>
      </c>
      <c r="S1246" s="182">
        <f>SUM('2.CAD NCCF'!S1246,'3.USD NCCF'!S1246,'4.EUR NCCF'!S1246,'5.GBP NCCF'!S1246,'6.Other(Incld) NCCF'!S1246)</f>
        <v>0</v>
      </c>
      <c r="T1246" s="178">
        <f>SUM('2.CAD NCCF'!T1246,'3.USD NCCF'!T1246,'4.EUR NCCF'!T1246,'5.GBP NCCF'!T1246,'6.Other(Incld) NCCF'!T1246)</f>
        <v>0</v>
      </c>
      <c r="U1246" s="182">
        <f>SUM('2.CAD NCCF'!U1246,'3.USD NCCF'!U1246,'4.EUR NCCF'!U1246,'5.GBP NCCF'!U1246,'6.Other(Incld) NCCF'!U1246)</f>
        <v>0</v>
      </c>
      <c r="V1246" s="183">
        <f>SUM('2.CAD NCCF'!V1246,'3.USD NCCF'!V1246,'4.EUR NCCF'!V1246,'5.GBP NCCF'!V1246,'6.Other(Incld) NCCF'!V1246)</f>
        <v>0</v>
      </c>
      <c r="W1246" s="46">
        <f>SUM('2.CAD NCCF'!W1246,'3.USD NCCF'!W1246,'4.EUR NCCF'!W1246,'5.GBP NCCF'!W1246,'6.Other(Incld) NCCF'!W1246)</f>
        <v>0</v>
      </c>
      <c r="Y1246"/>
    </row>
    <row r="1247" spans="1:25" s="72" customFormat="1" outlineLevel="1" x14ac:dyDescent="0.2">
      <c r="A1247" s="322"/>
      <c r="B1247" s="25"/>
      <c r="C1247" s="23"/>
      <c r="D1247" s="23"/>
      <c r="E1247" s="24"/>
      <c r="F1247" s="176" t="s">
        <v>336</v>
      </c>
      <c r="G1247" s="190">
        <f>SUM('2.CAD NCCF'!G1247,'3.USD NCCF'!G1247,'4.EUR NCCF'!G1247,'5.GBP NCCF'!G1247,'6.Other(Incld) NCCF'!G1247)</f>
        <v>0</v>
      </c>
      <c r="H1247" s="191">
        <f>SUM('2.CAD NCCF'!H1247,'3.USD NCCF'!H1247,'4.EUR NCCF'!H1247,'5.GBP NCCF'!H1247,'6.Other(Incld) NCCF'!H1247)</f>
        <v>0</v>
      </c>
      <c r="I1247" s="179">
        <f>SUM('2.CAD NCCF'!I1247,'3.USD NCCF'!I1247,'4.EUR NCCF'!I1247,'5.GBP NCCF'!I1247,'6.Other(Incld) NCCF'!I1247)</f>
        <v>0</v>
      </c>
      <c r="J1247" s="179">
        <f>SUM('2.CAD NCCF'!J1247,'3.USD NCCF'!J1247,'4.EUR NCCF'!J1247,'5.GBP NCCF'!J1247,'6.Other(Incld) NCCF'!J1247)</f>
        <v>0</v>
      </c>
      <c r="K1247" s="180">
        <f>SUM('2.CAD NCCF'!K1247,'3.USD NCCF'!K1247,'4.EUR NCCF'!K1247,'5.GBP NCCF'!K1247,'6.Other(Incld) NCCF'!K1247)</f>
        <v>0</v>
      </c>
      <c r="L1247" s="181">
        <f>SUM('2.CAD NCCF'!L1247,'3.USD NCCF'!L1247,'4.EUR NCCF'!L1247,'5.GBP NCCF'!L1247,'6.Other(Incld) NCCF'!L1247)</f>
        <v>0</v>
      </c>
      <c r="M1247" s="192">
        <f>SUM('2.CAD NCCF'!M1247,'3.USD NCCF'!M1247,'4.EUR NCCF'!M1247,'5.GBP NCCF'!M1247,'6.Other(Incld) NCCF'!M1247)</f>
        <v>0</v>
      </c>
      <c r="N1247" s="182">
        <f>SUM('2.CAD NCCF'!N1247,'3.USD NCCF'!N1247,'4.EUR NCCF'!N1247,'5.GBP NCCF'!N1247,'6.Other(Incld) NCCF'!N1247)</f>
        <v>0</v>
      </c>
      <c r="O1247" s="178">
        <f>SUM('2.CAD NCCF'!O1247,'3.USD NCCF'!O1247,'4.EUR NCCF'!O1247,'5.GBP NCCF'!O1247,'6.Other(Incld) NCCF'!O1247)</f>
        <v>0</v>
      </c>
      <c r="P1247" s="182">
        <f>SUM('2.CAD NCCF'!P1247,'3.USD NCCF'!P1247,'4.EUR NCCF'!P1247,'5.GBP NCCF'!P1247,'6.Other(Incld) NCCF'!P1247)</f>
        <v>0</v>
      </c>
      <c r="Q1247" s="192">
        <f>SUM('2.CAD NCCF'!Q1247,'3.USD NCCF'!Q1247,'4.EUR NCCF'!Q1247,'5.GBP NCCF'!Q1247,'6.Other(Incld) NCCF'!Q1247)</f>
        <v>0</v>
      </c>
      <c r="R1247" s="182">
        <f>SUM('2.CAD NCCF'!R1247,'3.USD NCCF'!R1247,'4.EUR NCCF'!R1247,'5.GBP NCCF'!R1247,'6.Other(Incld) NCCF'!R1247)</f>
        <v>0</v>
      </c>
      <c r="S1247" s="182">
        <f>SUM('2.CAD NCCF'!S1247,'3.USD NCCF'!S1247,'4.EUR NCCF'!S1247,'5.GBP NCCF'!S1247,'6.Other(Incld) NCCF'!S1247)</f>
        <v>0</v>
      </c>
      <c r="T1247" s="178">
        <f>SUM('2.CAD NCCF'!T1247,'3.USD NCCF'!T1247,'4.EUR NCCF'!T1247,'5.GBP NCCF'!T1247,'6.Other(Incld) NCCF'!T1247)</f>
        <v>0</v>
      </c>
      <c r="U1247" s="182">
        <f>SUM('2.CAD NCCF'!U1247,'3.USD NCCF'!U1247,'4.EUR NCCF'!U1247,'5.GBP NCCF'!U1247,'6.Other(Incld) NCCF'!U1247)</f>
        <v>0</v>
      </c>
      <c r="V1247" s="183">
        <f>SUM('2.CAD NCCF'!V1247,'3.USD NCCF'!V1247,'4.EUR NCCF'!V1247,'5.GBP NCCF'!V1247,'6.Other(Incld) NCCF'!V1247)</f>
        <v>0</v>
      </c>
      <c r="W1247" s="46">
        <f>SUM('2.CAD NCCF'!W1247,'3.USD NCCF'!W1247,'4.EUR NCCF'!W1247,'5.GBP NCCF'!W1247,'6.Other(Incld) NCCF'!W1247)</f>
        <v>0</v>
      </c>
      <c r="Y1247"/>
    </row>
    <row r="1248" spans="1:25" s="72" customFormat="1" x14ac:dyDescent="0.2">
      <c r="A1248" s="322"/>
      <c r="B1248" s="25"/>
      <c r="C1248" s="23"/>
      <c r="D1248" s="23"/>
      <c r="E1248" s="24" t="s">
        <v>337</v>
      </c>
      <c r="F1248" s="24"/>
      <c r="G1248" s="69">
        <f t="shared" ref="G1248:W1248" si="277">SUBTOTAL(9,G1249:G1251)</f>
        <v>0</v>
      </c>
      <c r="H1248" s="70">
        <f t="shared" si="277"/>
        <v>0</v>
      </c>
      <c r="I1248" s="66">
        <f t="shared" si="277"/>
        <v>0</v>
      </c>
      <c r="J1248" s="66">
        <f t="shared" si="277"/>
        <v>0</v>
      </c>
      <c r="K1248" s="67">
        <f t="shared" si="277"/>
        <v>0</v>
      </c>
      <c r="L1248" s="34">
        <f t="shared" si="277"/>
        <v>0</v>
      </c>
      <c r="M1248" s="34">
        <f t="shared" si="277"/>
        <v>0</v>
      </c>
      <c r="N1248" s="34">
        <f t="shared" si="277"/>
        <v>0</v>
      </c>
      <c r="O1248" s="34">
        <f t="shared" si="277"/>
        <v>0</v>
      </c>
      <c r="P1248" s="34">
        <f t="shared" si="277"/>
        <v>0</v>
      </c>
      <c r="Q1248" s="34">
        <f t="shared" si="277"/>
        <v>0</v>
      </c>
      <c r="R1248" s="34">
        <f t="shared" si="277"/>
        <v>0</v>
      </c>
      <c r="S1248" s="34">
        <f t="shared" si="277"/>
        <v>0</v>
      </c>
      <c r="T1248" s="34">
        <f t="shared" si="277"/>
        <v>0</v>
      </c>
      <c r="U1248" s="34">
        <f t="shared" si="277"/>
        <v>0</v>
      </c>
      <c r="V1248" s="34">
        <f t="shared" si="277"/>
        <v>0</v>
      </c>
      <c r="W1248" s="33">
        <f t="shared" si="277"/>
        <v>0</v>
      </c>
      <c r="Y1248"/>
    </row>
    <row r="1249" spans="1:25" s="72" customFormat="1" outlineLevel="1" x14ac:dyDescent="0.2">
      <c r="A1249" s="322"/>
      <c r="B1249" s="25"/>
      <c r="C1249" s="23"/>
      <c r="D1249" s="23"/>
      <c r="E1249" s="24"/>
      <c r="F1249" s="176" t="s">
        <v>338</v>
      </c>
      <c r="G1249" s="190">
        <f>SUM('2.CAD NCCF'!G1249,'3.USD NCCF'!G1249,'4.EUR NCCF'!G1249,'5.GBP NCCF'!G1249,'6.Other(Incld) NCCF'!G1249)</f>
        <v>0</v>
      </c>
      <c r="H1249" s="191">
        <f>SUM('2.CAD NCCF'!H1249,'3.USD NCCF'!H1249,'4.EUR NCCF'!H1249,'5.GBP NCCF'!H1249,'6.Other(Incld) NCCF'!H1249)</f>
        <v>0</v>
      </c>
      <c r="I1249" s="179">
        <f>SUM('2.CAD NCCF'!I1249,'3.USD NCCF'!I1249,'4.EUR NCCF'!I1249,'5.GBP NCCF'!I1249,'6.Other(Incld) NCCF'!I1249)</f>
        <v>0</v>
      </c>
      <c r="J1249" s="179">
        <f>SUM('2.CAD NCCF'!J1249,'3.USD NCCF'!J1249,'4.EUR NCCF'!J1249,'5.GBP NCCF'!J1249,'6.Other(Incld) NCCF'!J1249)</f>
        <v>0</v>
      </c>
      <c r="K1249" s="180">
        <f>SUM('2.CAD NCCF'!K1249,'3.USD NCCF'!K1249,'4.EUR NCCF'!K1249,'5.GBP NCCF'!K1249,'6.Other(Incld) NCCF'!K1249)</f>
        <v>0</v>
      </c>
      <c r="L1249" s="181">
        <f>SUM('2.CAD NCCF'!L1249,'3.USD NCCF'!L1249,'4.EUR NCCF'!L1249,'5.GBP NCCF'!L1249,'6.Other(Incld) NCCF'!L1249)</f>
        <v>0</v>
      </c>
      <c r="M1249" s="192">
        <f>SUM('2.CAD NCCF'!M1249,'3.USD NCCF'!M1249,'4.EUR NCCF'!M1249,'5.GBP NCCF'!M1249,'6.Other(Incld) NCCF'!M1249)</f>
        <v>0</v>
      </c>
      <c r="N1249" s="182">
        <f>SUM('2.CAD NCCF'!N1249,'3.USD NCCF'!N1249,'4.EUR NCCF'!N1249,'5.GBP NCCF'!N1249,'6.Other(Incld) NCCF'!N1249)</f>
        <v>0</v>
      </c>
      <c r="O1249" s="178">
        <f>SUM('2.CAD NCCF'!O1249,'3.USD NCCF'!O1249,'4.EUR NCCF'!O1249,'5.GBP NCCF'!O1249,'6.Other(Incld) NCCF'!O1249)</f>
        <v>0</v>
      </c>
      <c r="P1249" s="182">
        <f>SUM('2.CAD NCCF'!P1249,'3.USD NCCF'!P1249,'4.EUR NCCF'!P1249,'5.GBP NCCF'!P1249,'6.Other(Incld) NCCF'!P1249)</f>
        <v>0</v>
      </c>
      <c r="Q1249" s="192">
        <f>SUM('2.CAD NCCF'!Q1249,'3.USD NCCF'!Q1249,'4.EUR NCCF'!Q1249,'5.GBP NCCF'!Q1249,'6.Other(Incld) NCCF'!Q1249)</f>
        <v>0</v>
      </c>
      <c r="R1249" s="182">
        <f>SUM('2.CAD NCCF'!R1249,'3.USD NCCF'!R1249,'4.EUR NCCF'!R1249,'5.GBP NCCF'!R1249,'6.Other(Incld) NCCF'!R1249)</f>
        <v>0</v>
      </c>
      <c r="S1249" s="182">
        <f>SUM('2.CAD NCCF'!S1249,'3.USD NCCF'!S1249,'4.EUR NCCF'!S1249,'5.GBP NCCF'!S1249,'6.Other(Incld) NCCF'!S1249)</f>
        <v>0</v>
      </c>
      <c r="T1249" s="178">
        <f>SUM('2.CAD NCCF'!T1249,'3.USD NCCF'!T1249,'4.EUR NCCF'!T1249,'5.GBP NCCF'!T1249,'6.Other(Incld) NCCF'!T1249)</f>
        <v>0</v>
      </c>
      <c r="U1249" s="182">
        <f>SUM('2.CAD NCCF'!U1249,'3.USD NCCF'!U1249,'4.EUR NCCF'!U1249,'5.GBP NCCF'!U1249,'6.Other(Incld) NCCF'!U1249)</f>
        <v>0</v>
      </c>
      <c r="V1249" s="183">
        <f>SUM('2.CAD NCCF'!V1249,'3.USD NCCF'!V1249,'4.EUR NCCF'!V1249,'5.GBP NCCF'!V1249,'6.Other(Incld) NCCF'!V1249)</f>
        <v>0</v>
      </c>
      <c r="W1249" s="46">
        <f>SUM('2.CAD NCCF'!W1249,'3.USD NCCF'!W1249,'4.EUR NCCF'!W1249,'5.GBP NCCF'!W1249,'6.Other(Incld) NCCF'!W1249)</f>
        <v>0</v>
      </c>
      <c r="Y1249"/>
    </row>
    <row r="1250" spans="1:25" s="72" customFormat="1" outlineLevel="1" x14ac:dyDescent="0.2">
      <c r="A1250" s="322"/>
      <c r="B1250" s="25"/>
      <c r="C1250" s="23"/>
      <c r="D1250" s="23"/>
      <c r="E1250" s="24"/>
      <c r="F1250" s="176" t="s">
        <v>339</v>
      </c>
      <c r="G1250" s="190">
        <f>SUM('2.CAD NCCF'!G1250,'3.USD NCCF'!G1250,'4.EUR NCCF'!G1250,'5.GBP NCCF'!G1250,'6.Other(Incld) NCCF'!G1250)</f>
        <v>0</v>
      </c>
      <c r="H1250" s="191">
        <f>SUM('2.CAD NCCF'!H1250,'3.USD NCCF'!H1250,'4.EUR NCCF'!H1250,'5.GBP NCCF'!H1250,'6.Other(Incld) NCCF'!H1250)</f>
        <v>0</v>
      </c>
      <c r="I1250" s="179">
        <f>SUM('2.CAD NCCF'!I1250,'3.USD NCCF'!I1250,'4.EUR NCCF'!I1250,'5.GBP NCCF'!I1250,'6.Other(Incld) NCCF'!I1250)</f>
        <v>0</v>
      </c>
      <c r="J1250" s="179">
        <f>SUM('2.CAD NCCF'!J1250,'3.USD NCCF'!J1250,'4.EUR NCCF'!J1250,'5.GBP NCCF'!J1250,'6.Other(Incld) NCCF'!J1250)</f>
        <v>0</v>
      </c>
      <c r="K1250" s="180">
        <f>SUM('2.CAD NCCF'!K1250,'3.USD NCCF'!K1250,'4.EUR NCCF'!K1250,'5.GBP NCCF'!K1250,'6.Other(Incld) NCCF'!K1250)</f>
        <v>0</v>
      </c>
      <c r="L1250" s="181">
        <f>SUM('2.CAD NCCF'!L1250,'3.USD NCCF'!L1250,'4.EUR NCCF'!L1250,'5.GBP NCCF'!L1250,'6.Other(Incld) NCCF'!L1250)</f>
        <v>0</v>
      </c>
      <c r="M1250" s="192">
        <f>SUM('2.CAD NCCF'!M1250,'3.USD NCCF'!M1250,'4.EUR NCCF'!M1250,'5.GBP NCCF'!M1250,'6.Other(Incld) NCCF'!M1250)</f>
        <v>0</v>
      </c>
      <c r="N1250" s="182">
        <f>SUM('2.CAD NCCF'!N1250,'3.USD NCCF'!N1250,'4.EUR NCCF'!N1250,'5.GBP NCCF'!N1250,'6.Other(Incld) NCCF'!N1250)</f>
        <v>0</v>
      </c>
      <c r="O1250" s="178">
        <f>SUM('2.CAD NCCF'!O1250,'3.USD NCCF'!O1250,'4.EUR NCCF'!O1250,'5.GBP NCCF'!O1250,'6.Other(Incld) NCCF'!O1250)</f>
        <v>0</v>
      </c>
      <c r="P1250" s="182">
        <f>SUM('2.CAD NCCF'!P1250,'3.USD NCCF'!P1250,'4.EUR NCCF'!P1250,'5.GBP NCCF'!P1250,'6.Other(Incld) NCCF'!P1250)</f>
        <v>0</v>
      </c>
      <c r="Q1250" s="192">
        <f>SUM('2.CAD NCCF'!Q1250,'3.USD NCCF'!Q1250,'4.EUR NCCF'!Q1250,'5.GBP NCCF'!Q1250,'6.Other(Incld) NCCF'!Q1250)</f>
        <v>0</v>
      </c>
      <c r="R1250" s="182">
        <f>SUM('2.CAD NCCF'!R1250,'3.USD NCCF'!R1250,'4.EUR NCCF'!R1250,'5.GBP NCCF'!R1250,'6.Other(Incld) NCCF'!R1250)</f>
        <v>0</v>
      </c>
      <c r="S1250" s="182">
        <f>SUM('2.CAD NCCF'!S1250,'3.USD NCCF'!S1250,'4.EUR NCCF'!S1250,'5.GBP NCCF'!S1250,'6.Other(Incld) NCCF'!S1250)</f>
        <v>0</v>
      </c>
      <c r="T1250" s="178">
        <f>SUM('2.CAD NCCF'!T1250,'3.USD NCCF'!T1250,'4.EUR NCCF'!T1250,'5.GBP NCCF'!T1250,'6.Other(Incld) NCCF'!T1250)</f>
        <v>0</v>
      </c>
      <c r="U1250" s="182">
        <f>SUM('2.CAD NCCF'!U1250,'3.USD NCCF'!U1250,'4.EUR NCCF'!U1250,'5.GBP NCCF'!U1250,'6.Other(Incld) NCCF'!U1250)</f>
        <v>0</v>
      </c>
      <c r="V1250" s="183">
        <f>SUM('2.CAD NCCF'!V1250,'3.USD NCCF'!V1250,'4.EUR NCCF'!V1250,'5.GBP NCCF'!V1250,'6.Other(Incld) NCCF'!V1250)</f>
        <v>0</v>
      </c>
      <c r="W1250" s="46">
        <f>SUM('2.CAD NCCF'!W1250,'3.USD NCCF'!W1250,'4.EUR NCCF'!W1250,'5.GBP NCCF'!W1250,'6.Other(Incld) NCCF'!W1250)</f>
        <v>0</v>
      </c>
      <c r="Y1250"/>
    </row>
    <row r="1251" spans="1:25" s="72" customFormat="1" outlineLevel="1" x14ac:dyDescent="0.2">
      <c r="A1251" s="322"/>
      <c r="B1251" s="25"/>
      <c r="C1251" s="23"/>
      <c r="D1251" s="23"/>
      <c r="E1251" s="24"/>
      <c r="F1251" s="176" t="s">
        <v>340</v>
      </c>
      <c r="G1251" s="190">
        <f>SUM('2.CAD NCCF'!G1251,'3.USD NCCF'!G1251,'4.EUR NCCF'!G1251,'5.GBP NCCF'!G1251,'6.Other(Incld) NCCF'!G1251)</f>
        <v>0</v>
      </c>
      <c r="H1251" s="191">
        <f>SUM('2.CAD NCCF'!H1251,'3.USD NCCF'!H1251,'4.EUR NCCF'!H1251,'5.GBP NCCF'!H1251,'6.Other(Incld) NCCF'!H1251)</f>
        <v>0</v>
      </c>
      <c r="I1251" s="179">
        <f>SUM('2.CAD NCCF'!I1251,'3.USD NCCF'!I1251,'4.EUR NCCF'!I1251,'5.GBP NCCF'!I1251,'6.Other(Incld) NCCF'!I1251)</f>
        <v>0</v>
      </c>
      <c r="J1251" s="179">
        <f>SUM('2.CAD NCCF'!J1251,'3.USD NCCF'!J1251,'4.EUR NCCF'!J1251,'5.GBP NCCF'!J1251,'6.Other(Incld) NCCF'!J1251)</f>
        <v>0</v>
      </c>
      <c r="K1251" s="180">
        <f>SUM('2.CAD NCCF'!K1251,'3.USD NCCF'!K1251,'4.EUR NCCF'!K1251,'5.GBP NCCF'!K1251,'6.Other(Incld) NCCF'!K1251)</f>
        <v>0</v>
      </c>
      <c r="L1251" s="181">
        <f>SUM('2.CAD NCCF'!L1251,'3.USD NCCF'!L1251,'4.EUR NCCF'!L1251,'5.GBP NCCF'!L1251,'6.Other(Incld) NCCF'!L1251)</f>
        <v>0</v>
      </c>
      <c r="M1251" s="192">
        <f>SUM('2.CAD NCCF'!M1251,'3.USD NCCF'!M1251,'4.EUR NCCF'!M1251,'5.GBP NCCF'!M1251,'6.Other(Incld) NCCF'!M1251)</f>
        <v>0</v>
      </c>
      <c r="N1251" s="182">
        <f>SUM('2.CAD NCCF'!N1251,'3.USD NCCF'!N1251,'4.EUR NCCF'!N1251,'5.GBP NCCF'!N1251,'6.Other(Incld) NCCF'!N1251)</f>
        <v>0</v>
      </c>
      <c r="O1251" s="178">
        <f>SUM('2.CAD NCCF'!O1251,'3.USD NCCF'!O1251,'4.EUR NCCF'!O1251,'5.GBP NCCF'!O1251,'6.Other(Incld) NCCF'!O1251)</f>
        <v>0</v>
      </c>
      <c r="P1251" s="182">
        <f>SUM('2.CAD NCCF'!P1251,'3.USD NCCF'!P1251,'4.EUR NCCF'!P1251,'5.GBP NCCF'!P1251,'6.Other(Incld) NCCF'!P1251)</f>
        <v>0</v>
      </c>
      <c r="Q1251" s="192">
        <f>SUM('2.CAD NCCF'!Q1251,'3.USD NCCF'!Q1251,'4.EUR NCCF'!Q1251,'5.GBP NCCF'!Q1251,'6.Other(Incld) NCCF'!Q1251)</f>
        <v>0</v>
      </c>
      <c r="R1251" s="182">
        <f>SUM('2.CAD NCCF'!R1251,'3.USD NCCF'!R1251,'4.EUR NCCF'!R1251,'5.GBP NCCF'!R1251,'6.Other(Incld) NCCF'!R1251)</f>
        <v>0</v>
      </c>
      <c r="S1251" s="182">
        <f>SUM('2.CAD NCCF'!S1251,'3.USD NCCF'!S1251,'4.EUR NCCF'!S1251,'5.GBP NCCF'!S1251,'6.Other(Incld) NCCF'!S1251)</f>
        <v>0</v>
      </c>
      <c r="T1251" s="178">
        <f>SUM('2.CAD NCCF'!T1251,'3.USD NCCF'!T1251,'4.EUR NCCF'!T1251,'5.GBP NCCF'!T1251,'6.Other(Incld) NCCF'!T1251)</f>
        <v>0</v>
      </c>
      <c r="U1251" s="182">
        <f>SUM('2.CAD NCCF'!U1251,'3.USD NCCF'!U1251,'4.EUR NCCF'!U1251,'5.GBP NCCF'!U1251,'6.Other(Incld) NCCF'!U1251)</f>
        <v>0</v>
      </c>
      <c r="V1251" s="183">
        <f>SUM('2.CAD NCCF'!V1251,'3.USD NCCF'!V1251,'4.EUR NCCF'!V1251,'5.GBP NCCF'!V1251,'6.Other(Incld) NCCF'!V1251)</f>
        <v>0</v>
      </c>
      <c r="W1251" s="46">
        <f>SUM('2.CAD NCCF'!W1251,'3.USD NCCF'!W1251,'4.EUR NCCF'!W1251,'5.GBP NCCF'!W1251,'6.Other(Incld) NCCF'!W1251)</f>
        <v>0</v>
      </c>
      <c r="Y1251"/>
    </row>
    <row r="1252" spans="1:25" s="72" customFormat="1" x14ac:dyDescent="0.2">
      <c r="A1252" s="322"/>
      <c r="B1252" s="25"/>
      <c r="C1252" s="23"/>
      <c r="D1252" s="23" t="s">
        <v>183</v>
      </c>
      <c r="E1252" s="24"/>
      <c r="F1252" s="24"/>
      <c r="G1252" s="69"/>
      <c r="H1252" s="66"/>
      <c r="I1252" s="66"/>
      <c r="J1252" s="66"/>
      <c r="K1252" s="66"/>
      <c r="L1252" s="51"/>
      <c r="M1252" s="34"/>
      <c r="N1252" s="34"/>
      <c r="O1252" s="34"/>
      <c r="P1252" s="34"/>
      <c r="Q1252" s="34"/>
      <c r="R1252" s="34"/>
      <c r="S1252" s="34"/>
      <c r="T1252" s="34"/>
      <c r="U1252" s="34"/>
      <c r="V1252" s="37"/>
      <c r="W1252" s="33"/>
      <c r="Y1252"/>
    </row>
    <row r="1253" spans="1:25" s="72" customFormat="1" x14ac:dyDescent="0.2">
      <c r="A1253" s="322"/>
      <c r="B1253" s="25"/>
      <c r="C1253" s="23"/>
      <c r="D1253" s="23"/>
      <c r="E1253" s="24" t="s">
        <v>184</v>
      </c>
      <c r="F1253" s="24"/>
      <c r="G1253" s="69">
        <f t="shared" ref="G1253:W1253" si="278">SUBTOTAL(9,G1254:G1255)</f>
        <v>0</v>
      </c>
      <c r="H1253" s="70">
        <f t="shared" si="278"/>
        <v>0</v>
      </c>
      <c r="I1253" s="66">
        <f t="shared" si="278"/>
        <v>0</v>
      </c>
      <c r="J1253" s="66">
        <f t="shared" si="278"/>
        <v>0</v>
      </c>
      <c r="K1253" s="67">
        <f t="shared" si="278"/>
        <v>0</v>
      </c>
      <c r="L1253" s="34">
        <f t="shared" si="278"/>
        <v>0</v>
      </c>
      <c r="M1253" s="34">
        <f t="shared" si="278"/>
        <v>0</v>
      </c>
      <c r="N1253" s="34">
        <f t="shared" si="278"/>
        <v>0</v>
      </c>
      <c r="O1253" s="34">
        <f t="shared" si="278"/>
        <v>0</v>
      </c>
      <c r="P1253" s="34">
        <f t="shared" si="278"/>
        <v>0</v>
      </c>
      <c r="Q1253" s="34">
        <f t="shared" si="278"/>
        <v>0</v>
      </c>
      <c r="R1253" s="34">
        <f t="shared" si="278"/>
        <v>0</v>
      </c>
      <c r="S1253" s="34">
        <f t="shared" si="278"/>
        <v>0</v>
      </c>
      <c r="T1253" s="34">
        <f t="shared" si="278"/>
        <v>0</v>
      </c>
      <c r="U1253" s="34">
        <f t="shared" si="278"/>
        <v>0</v>
      </c>
      <c r="V1253" s="34">
        <f t="shared" si="278"/>
        <v>0</v>
      </c>
      <c r="W1253" s="33">
        <f t="shared" si="278"/>
        <v>0</v>
      </c>
      <c r="Y1253"/>
    </row>
    <row r="1254" spans="1:25" s="72" customFormat="1" outlineLevel="1" x14ac:dyDescent="0.2">
      <c r="A1254" s="322"/>
      <c r="B1254" s="25"/>
      <c r="C1254" s="23"/>
      <c r="D1254" s="23"/>
      <c r="E1254" s="24"/>
      <c r="F1254" s="176" t="s">
        <v>176</v>
      </c>
      <c r="G1254" s="190">
        <f>SUM('2.CAD NCCF'!G1254,'3.USD NCCF'!G1254,'4.EUR NCCF'!G1254,'5.GBP NCCF'!G1254,'6.Other(Incld) NCCF'!G1254)</f>
        <v>0</v>
      </c>
      <c r="H1254" s="191">
        <f>SUM('2.CAD NCCF'!H1254,'3.USD NCCF'!H1254,'4.EUR NCCF'!H1254,'5.GBP NCCF'!H1254,'6.Other(Incld) NCCF'!H1254)</f>
        <v>0</v>
      </c>
      <c r="I1254" s="179">
        <f>SUM('2.CAD NCCF'!I1254,'3.USD NCCF'!I1254,'4.EUR NCCF'!I1254,'5.GBP NCCF'!I1254,'6.Other(Incld) NCCF'!I1254)</f>
        <v>0</v>
      </c>
      <c r="J1254" s="179">
        <f>SUM('2.CAD NCCF'!J1254,'3.USD NCCF'!J1254,'4.EUR NCCF'!J1254,'5.GBP NCCF'!J1254,'6.Other(Incld) NCCF'!J1254)</f>
        <v>0</v>
      </c>
      <c r="K1254" s="180">
        <f>SUM('2.CAD NCCF'!K1254,'3.USD NCCF'!K1254,'4.EUR NCCF'!K1254,'5.GBP NCCF'!K1254,'6.Other(Incld) NCCF'!K1254)</f>
        <v>0</v>
      </c>
      <c r="L1254" s="181">
        <f>SUM('2.CAD NCCF'!L1254,'3.USD NCCF'!L1254,'4.EUR NCCF'!L1254,'5.GBP NCCF'!L1254,'6.Other(Incld) NCCF'!L1254)</f>
        <v>0</v>
      </c>
      <c r="M1254" s="182">
        <f>SUM('2.CAD NCCF'!M1254,'3.USD NCCF'!M1254,'4.EUR NCCF'!M1254,'5.GBP NCCF'!M1254,'6.Other(Incld) NCCF'!M1254)</f>
        <v>0</v>
      </c>
      <c r="N1254" s="182">
        <f>SUM('2.CAD NCCF'!N1254,'3.USD NCCF'!N1254,'4.EUR NCCF'!N1254,'5.GBP NCCF'!N1254,'6.Other(Incld) NCCF'!N1254)</f>
        <v>0</v>
      </c>
      <c r="O1254" s="182">
        <f>SUM('2.CAD NCCF'!O1254,'3.USD NCCF'!O1254,'4.EUR NCCF'!O1254,'5.GBP NCCF'!O1254,'6.Other(Incld) NCCF'!O1254)</f>
        <v>0</v>
      </c>
      <c r="P1254" s="182">
        <f>SUM('2.CAD NCCF'!P1254,'3.USD NCCF'!P1254,'4.EUR NCCF'!P1254,'5.GBP NCCF'!P1254,'6.Other(Incld) NCCF'!P1254)</f>
        <v>0</v>
      </c>
      <c r="Q1254" s="182">
        <f>SUM('2.CAD NCCF'!Q1254,'3.USD NCCF'!Q1254,'4.EUR NCCF'!Q1254,'5.GBP NCCF'!Q1254,'6.Other(Incld) NCCF'!Q1254)</f>
        <v>0</v>
      </c>
      <c r="R1254" s="182">
        <f>SUM('2.CAD NCCF'!R1254,'3.USD NCCF'!R1254,'4.EUR NCCF'!R1254,'5.GBP NCCF'!R1254,'6.Other(Incld) NCCF'!R1254)</f>
        <v>0</v>
      </c>
      <c r="S1254" s="182">
        <f>SUM('2.CAD NCCF'!S1254,'3.USD NCCF'!S1254,'4.EUR NCCF'!S1254,'5.GBP NCCF'!S1254,'6.Other(Incld) NCCF'!S1254)</f>
        <v>0</v>
      </c>
      <c r="T1254" s="182">
        <f>SUM('2.CAD NCCF'!T1254,'3.USD NCCF'!T1254,'4.EUR NCCF'!T1254,'5.GBP NCCF'!T1254,'6.Other(Incld) NCCF'!T1254)</f>
        <v>0</v>
      </c>
      <c r="U1254" s="182">
        <f>SUM('2.CAD NCCF'!U1254,'3.USD NCCF'!U1254,'4.EUR NCCF'!U1254,'5.GBP NCCF'!U1254,'6.Other(Incld) NCCF'!U1254)</f>
        <v>0</v>
      </c>
      <c r="V1254" s="183">
        <f>SUM('2.CAD NCCF'!V1254,'3.USD NCCF'!V1254,'4.EUR NCCF'!V1254,'5.GBP NCCF'!V1254,'6.Other(Incld) NCCF'!V1254)</f>
        <v>0</v>
      </c>
      <c r="W1254" s="46">
        <f>SUM('2.CAD NCCF'!W1254,'3.USD NCCF'!W1254,'4.EUR NCCF'!W1254,'5.GBP NCCF'!W1254,'6.Other(Incld) NCCF'!W1254)</f>
        <v>0</v>
      </c>
      <c r="Y1254"/>
    </row>
    <row r="1255" spans="1:25" s="72" customFormat="1" outlineLevel="1" x14ac:dyDescent="0.2">
      <c r="A1255" s="322"/>
      <c r="B1255" s="25"/>
      <c r="C1255" s="23"/>
      <c r="D1255" s="23"/>
      <c r="E1255" s="24"/>
      <c r="F1255" s="176" t="s">
        <v>180</v>
      </c>
      <c r="G1255" s="190">
        <f>SUM('2.CAD NCCF'!G1255,'3.USD NCCF'!G1255,'4.EUR NCCF'!G1255,'5.GBP NCCF'!G1255,'6.Other(Incld) NCCF'!G1255)</f>
        <v>0</v>
      </c>
      <c r="H1255" s="191">
        <f>SUM('2.CAD NCCF'!H1255,'3.USD NCCF'!H1255,'4.EUR NCCF'!H1255,'5.GBP NCCF'!H1255,'6.Other(Incld) NCCF'!H1255)</f>
        <v>0</v>
      </c>
      <c r="I1255" s="179">
        <f>SUM('2.CAD NCCF'!I1255,'3.USD NCCF'!I1255,'4.EUR NCCF'!I1255,'5.GBP NCCF'!I1255,'6.Other(Incld) NCCF'!I1255)</f>
        <v>0</v>
      </c>
      <c r="J1255" s="179">
        <f>SUM('2.CAD NCCF'!J1255,'3.USD NCCF'!J1255,'4.EUR NCCF'!J1255,'5.GBP NCCF'!J1255,'6.Other(Incld) NCCF'!J1255)</f>
        <v>0</v>
      </c>
      <c r="K1255" s="180">
        <f>SUM('2.CAD NCCF'!K1255,'3.USD NCCF'!K1255,'4.EUR NCCF'!K1255,'5.GBP NCCF'!K1255,'6.Other(Incld) NCCF'!K1255)</f>
        <v>0</v>
      </c>
      <c r="L1255" s="181">
        <f>SUM('2.CAD NCCF'!L1255,'3.USD NCCF'!L1255,'4.EUR NCCF'!L1255,'5.GBP NCCF'!L1255,'6.Other(Incld) NCCF'!L1255)</f>
        <v>0</v>
      </c>
      <c r="M1255" s="182">
        <f>SUM('2.CAD NCCF'!M1255,'3.USD NCCF'!M1255,'4.EUR NCCF'!M1255,'5.GBP NCCF'!M1255,'6.Other(Incld) NCCF'!M1255)</f>
        <v>0</v>
      </c>
      <c r="N1255" s="182">
        <f>SUM('2.CAD NCCF'!N1255,'3.USD NCCF'!N1255,'4.EUR NCCF'!N1255,'5.GBP NCCF'!N1255,'6.Other(Incld) NCCF'!N1255)</f>
        <v>0</v>
      </c>
      <c r="O1255" s="182">
        <f>SUM('2.CAD NCCF'!O1255,'3.USD NCCF'!O1255,'4.EUR NCCF'!O1255,'5.GBP NCCF'!O1255,'6.Other(Incld) NCCF'!O1255)</f>
        <v>0</v>
      </c>
      <c r="P1255" s="182">
        <f>SUM('2.CAD NCCF'!P1255,'3.USD NCCF'!P1255,'4.EUR NCCF'!P1255,'5.GBP NCCF'!P1255,'6.Other(Incld) NCCF'!P1255)</f>
        <v>0</v>
      </c>
      <c r="Q1255" s="182">
        <f>SUM('2.CAD NCCF'!Q1255,'3.USD NCCF'!Q1255,'4.EUR NCCF'!Q1255,'5.GBP NCCF'!Q1255,'6.Other(Incld) NCCF'!Q1255)</f>
        <v>0</v>
      </c>
      <c r="R1255" s="182">
        <f>SUM('2.CAD NCCF'!R1255,'3.USD NCCF'!R1255,'4.EUR NCCF'!R1255,'5.GBP NCCF'!R1255,'6.Other(Incld) NCCF'!R1255)</f>
        <v>0</v>
      </c>
      <c r="S1255" s="182">
        <f>SUM('2.CAD NCCF'!S1255,'3.USD NCCF'!S1255,'4.EUR NCCF'!S1255,'5.GBP NCCF'!S1255,'6.Other(Incld) NCCF'!S1255)</f>
        <v>0</v>
      </c>
      <c r="T1255" s="182">
        <f>SUM('2.CAD NCCF'!T1255,'3.USD NCCF'!T1255,'4.EUR NCCF'!T1255,'5.GBP NCCF'!T1255,'6.Other(Incld) NCCF'!T1255)</f>
        <v>0</v>
      </c>
      <c r="U1255" s="182">
        <f>SUM('2.CAD NCCF'!U1255,'3.USD NCCF'!U1255,'4.EUR NCCF'!U1255,'5.GBP NCCF'!U1255,'6.Other(Incld) NCCF'!U1255)</f>
        <v>0</v>
      </c>
      <c r="V1255" s="183">
        <f>SUM('2.CAD NCCF'!V1255,'3.USD NCCF'!V1255,'4.EUR NCCF'!V1255,'5.GBP NCCF'!V1255,'6.Other(Incld) NCCF'!V1255)</f>
        <v>0</v>
      </c>
      <c r="W1255" s="46">
        <f>SUM('2.CAD NCCF'!W1255,'3.USD NCCF'!W1255,'4.EUR NCCF'!W1255,'5.GBP NCCF'!W1255,'6.Other(Incld) NCCF'!W1255)</f>
        <v>0</v>
      </c>
      <c r="Y1255"/>
    </row>
    <row r="1256" spans="1:25" s="72" customFormat="1" x14ac:dyDescent="0.2">
      <c r="A1256" s="322"/>
      <c r="B1256" s="25"/>
      <c r="C1256" s="23"/>
      <c r="D1256" s="23"/>
      <c r="E1256" s="24" t="s">
        <v>185</v>
      </c>
      <c r="F1256" s="24"/>
      <c r="G1256" s="69">
        <f t="shared" ref="G1256:W1256" si="279">SUBTOTAL(9,G1257:G1258)</f>
        <v>0</v>
      </c>
      <c r="H1256" s="70">
        <f t="shared" si="279"/>
        <v>0</v>
      </c>
      <c r="I1256" s="66">
        <f t="shared" si="279"/>
        <v>0</v>
      </c>
      <c r="J1256" s="66">
        <f t="shared" si="279"/>
        <v>0</v>
      </c>
      <c r="K1256" s="67">
        <f t="shared" si="279"/>
        <v>0</v>
      </c>
      <c r="L1256" s="34">
        <f t="shared" si="279"/>
        <v>0</v>
      </c>
      <c r="M1256" s="34">
        <f t="shared" si="279"/>
        <v>0</v>
      </c>
      <c r="N1256" s="34">
        <f t="shared" si="279"/>
        <v>0</v>
      </c>
      <c r="O1256" s="34">
        <f t="shared" si="279"/>
        <v>0</v>
      </c>
      <c r="P1256" s="34">
        <f t="shared" si="279"/>
        <v>0</v>
      </c>
      <c r="Q1256" s="34">
        <f t="shared" si="279"/>
        <v>0</v>
      </c>
      <c r="R1256" s="34">
        <f t="shared" si="279"/>
        <v>0</v>
      </c>
      <c r="S1256" s="34">
        <f t="shared" si="279"/>
        <v>0</v>
      </c>
      <c r="T1256" s="34">
        <f t="shared" si="279"/>
        <v>0</v>
      </c>
      <c r="U1256" s="34">
        <f t="shared" si="279"/>
        <v>0</v>
      </c>
      <c r="V1256" s="34">
        <f t="shared" si="279"/>
        <v>0</v>
      </c>
      <c r="W1256" s="33">
        <f t="shared" si="279"/>
        <v>0</v>
      </c>
      <c r="Y1256"/>
    </row>
    <row r="1257" spans="1:25" s="72" customFormat="1" outlineLevel="1" x14ac:dyDescent="0.2">
      <c r="A1257" s="322"/>
      <c r="B1257" s="25"/>
      <c r="C1257" s="23"/>
      <c r="D1257" s="23"/>
      <c r="E1257" s="24"/>
      <c r="F1257" s="176" t="s">
        <v>177</v>
      </c>
      <c r="G1257" s="190">
        <f>SUM('2.CAD NCCF'!G1257,'3.USD NCCF'!G1257,'4.EUR NCCF'!G1257,'5.GBP NCCF'!G1257,'6.Other(Incld) NCCF'!G1257)</f>
        <v>0</v>
      </c>
      <c r="H1257" s="191">
        <f>SUM('2.CAD NCCF'!H1257,'3.USD NCCF'!H1257,'4.EUR NCCF'!H1257,'5.GBP NCCF'!H1257,'6.Other(Incld) NCCF'!H1257)</f>
        <v>0</v>
      </c>
      <c r="I1257" s="179">
        <f>SUM('2.CAD NCCF'!I1257,'3.USD NCCF'!I1257,'4.EUR NCCF'!I1257,'5.GBP NCCF'!I1257,'6.Other(Incld) NCCF'!I1257)</f>
        <v>0</v>
      </c>
      <c r="J1257" s="179">
        <f>SUM('2.CAD NCCF'!J1257,'3.USD NCCF'!J1257,'4.EUR NCCF'!J1257,'5.GBP NCCF'!J1257,'6.Other(Incld) NCCF'!J1257)</f>
        <v>0</v>
      </c>
      <c r="K1257" s="180">
        <f>SUM('2.CAD NCCF'!K1257,'3.USD NCCF'!K1257,'4.EUR NCCF'!K1257,'5.GBP NCCF'!K1257,'6.Other(Incld) NCCF'!K1257)</f>
        <v>0</v>
      </c>
      <c r="L1257" s="181">
        <f>SUM('2.CAD NCCF'!L1257,'3.USD NCCF'!L1257,'4.EUR NCCF'!L1257,'5.GBP NCCF'!L1257,'6.Other(Incld) NCCF'!L1257)</f>
        <v>0</v>
      </c>
      <c r="M1257" s="182">
        <f>SUM('2.CAD NCCF'!M1257,'3.USD NCCF'!M1257,'4.EUR NCCF'!M1257,'5.GBP NCCF'!M1257,'6.Other(Incld) NCCF'!M1257)</f>
        <v>0</v>
      </c>
      <c r="N1257" s="182">
        <f>SUM('2.CAD NCCF'!N1257,'3.USD NCCF'!N1257,'4.EUR NCCF'!N1257,'5.GBP NCCF'!N1257,'6.Other(Incld) NCCF'!N1257)</f>
        <v>0</v>
      </c>
      <c r="O1257" s="182">
        <f>SUM('2.CAD NCCF'!O1257,'3.USD NCCF'!O1257,'4.EUR NCCF'!O1257,'5.GBP NCCF'!O1257,'6.Other(Incld) NCCF'!O1257)</f>
        <v>0</v>
      </c>
      <c r="P1257" s="182">
        <f>SUM('2.CAD NCCF'!P1257,'3.USD NCCF'!P1257,'4.EUR NCCF'!P1257,'5.GBP NCCF'!P1257,'6.Other(Incld) NCCF'!P1257)</f>
        <v>0</v>
      </c>
      <c r="Q1257" s="182">
        <f>SUM('2.CAD NCCF'!Q1257,'3.USD NCCF'!Q1257,'4.EUR NCCF'!Q1257,'5.GBP NCCF'!Q1257,'6.Other(Incld) NCCF'!Q1257)</f>
        <v>0</v>
      </c>
      <c r="R1257" s="182">
        <f>SUM('2.CAD NCCF'!R1257,'3.USD NCCF'!R1257,'4.EUR NCCF'!R1257,'5.GBP NCCF'!R1257,'6.Other(Incld) NCCF'!R1257)</f>
        <v>0</v>
      </c>
      <c r="S1257" s="182">
        <f>SUM('2.CAD NCCF'!S1257,'3.USD NCCF'!S1257,'4.EUR NCCF'!S1257,'5.GBP NCCF'!S1257,'6.Other(Incld) NCCF'!S1257)</f>
        <v>0</v>
      </c>
      <c r="T1257" s="182">
        <f>SUM('2.CAD NCCF'!T1257,'3.USD NCCF'!T1257,'4.EUR NCCF'!T1257,'5.GBP NCCF'!T1257,'6.Other(Incld) NCCF'!T1257)</f>
        <v>0</v>
      </c>
      <c r="U1257" s="182">
        <f>SUM('2.CAD NCCF'!U1257,'3.USD NCCF'!U1257,'4.EUR NCCF'!U1257,'5.GBP NCCF'!U1257,'6.Other(Incld) NCCF'!U1257)</f>
        <v>0</v>
      </c>
      <c r="V1257" s="183">
        <f>SUM('2.CAD NCCF'!V1257,'3.USD NCCF'!V1257,'4.EUR NCCF'!V1257,'5.GBP NCCF'!V1257,'6.Other(Incld) NCCF'!V1257)</f>
        <v>0</v>
      </c>
      <c r="W1257" s="46">
        <f>SUM('2.CAD NCCF'!W1257,'3.USD NCCF'!W1257,'4.EUR NCCF'!W1257,'5.GBP NCCF'!W1257,'6.Other(Incld) NCCF'!W1257)</f>
        <v>0</v>
      </c>
      <c r="Y1257"/>
    </row>
    <row r="1258" spans="1:25" s="72" customFormat="1" outlineLevel="1" x14ac:dyDescent="0.2">
      <c r="A1258" s="322"/>
      <c r="B1258" s="25"/>
      <c r="C1258" s="23"/>
      <c r="D1258" s="23"/>
      <c r="E1258" s="24"/>
      <c r="F1258" s="176" t="s">
        <v>182</v>
      </c>
      <c r="G1258" s="190">
        <f>SUM('2.CAD NCCF'!G1258,'3.USD NCCF'!G1258,'4.EUR NCCF'!G1258,'5.GBP NCCF'!G1258,'6.Other(Incld) NCCF'!G1258)</f>
        <v>0</v>
      </c>
      <c r="H1258" s="191">
        <f>SUM('2.CAD NCCF'!H1258,'3.USD NCCF'!H1258,'4.EUR NCCF'!H1258,'5.GBP NCCF'!H1258,'6.Other(Incld) NCCF'!H1258)</f>
        <v>0</v>
      </c>
      <c r="I1258" s="179">
        <f>SUM('2.CAD NCCF'!I1258,'3.USD NCCF'!I1258,'4.EUR NCCF'!I1258,'5.GBP NCCF'!I1258,'6.Other(Incld) NCCF'!I1258)</f>
        <v>0</v>
      </c>
      <c r="J1258" s="179">
        <f>SUM('2.CAD NCCF'!J1258,'3.USD NCCF'!J1258,'4.EUR NCCF'!J1258,'5.GBP NCCF'!J1258,'6.Other(Incld) NCCF'!J1258)</f>
        <v>0</v>
      </c>
      <c r="K1258" s="180">
        <f>SUM('2.CAD NCCF'!K1258,'3.USD NCCF'!K1258,'4.EUR NCCF'!K1258,'5.GBP NCCF'!K1258,'6.Other(Incld) NCCF'!K1258)</f>
        <v>0</v>
      </c>
      <c r="L1258" s="181">
        <f>SUM('2.CAD NCCF'!L1258,'3.USD NCCF'!L1258,'4.EUR NCCF'!L1258,'5.GBP NCCF'!L1258,'6.Other(Incld) NCCF'!L1258)</f>
        <v>0</v>
      </c>
      <c r="M1258" s="182">
        <f>SUM('2.CAD NCCF'!M1258,'3.USD NCCF'!M1258,'4.EUR NCCF'!M1258,'5.GBP NCCF'!M1258,'6.Other(Incld) NCCF'!M1258)</f>
        <v>0</v>
      </c>
      <c r="N1258" s="182">
        <f>SUM('2.CAD NCCF'!N1258,'3.USD NCCF'!N1258,'4.EUR NCCF'!N1258,'5.GBP NCCF'!N1258,'6.Other(Incld) NCCF'!N1258)</f>
        <v>0</v>
      </c>
      <c r="O1258" s="182">
        <f>SUM('2.CAD NCCF'!O1258,'3.USD NCCF'!O1258,'4.EUR NCCF'!O1258,'5.GBP NCCF'!O1258,'6.Other(Incld) NCCF'!O1258)</f>
        <v>0</v>
      </c>
      <c r="P1258" s="182">
        <f>SUM('2.CAD NCCF'!P1258,'3.USD NCCF'!P1258,'4.EUR NCCF'!P1258,'5.GBP NCCF'!P1258,'6.Other(Incld) NCCF'!P1258)</f>
        <v>0</v>
      </c>
      <c r="Q1258" s="182">
        <f>SUM('2.CAD NCCF'!Q1258,'3.USD NCCF'!Q1258,'4.EUR NCCF'!Q1258,'5.GBP NCCF'!Q1258,'6.Other(Incld) NCCF'!Q1258)</f>
        <v>0</v>
      </c>
      <c r="R1258" s="182">
        <f>SUM('2.CAD NCCF'!R1258,'3.USD NCCF'!R1258,'4.EUR NCCF'!R1258,'5.GBP NCCF'!R1258,'6.Other(Incld) NCCF'!R1258)</f>
        <v>0</v>
      </c>
      <c r="S1258" s="182">
        <f>SUM('2.CAD NCCF'!S1258,'3.USD NCCF'!S1258,'4.EUR NCCF'!S1258,'5.GBP NCCF'!S1258,'6.Other(Incld) NCCF'!S1258)</f>
        <v>0</v>
      </c>
      <c r="T1258" s="182">
        <f>SUM('2.CAD NCCF'!T1258,'3.USD NCCF'!T1258,'4.EUR NCCF'!T1258,'5.GBP NCCF'!T1258,'6.Other(Incld) NCCF'!T1258)</f>
        <v>0</v>
      </c>
      <c r="U1258" s="182">
        <f>SUM('2.CAD NCCF'!U1258,'3.USD NCCF'!U1258,'4.EUR NCCF'!U1258,'5.GBP NCCF'!U1258,'6.Other(Incld) NCCF'!U1258)</f>
        <v>0</v>
      </c>
      <c r="V1258" s="183">
        <f>SUM('2.CAD NCCF'!V1258,'3.USD NCCF'!V1258,'4.EUR NCCF'!V1258,'5.GBP NCCF'!V1258,'6.Other(Incld) NCCF'!V1258)</f>
        <v>0</v>
      </c>
      <c r="W1258" s="46">
        <f>SUM('2.CAD NCCF'!W1258,'3.USD NCCF'!W1258,'4.EUR NCCF'!W1258,'5.GBP NCCF'!W1258,'6.Other(Incld) NCCF'!W1258)</f>
        <v>0</v>
      </c>
      <c r="Y1258"/>
    </row>
    <row r="1259" spans="1:25" s="72" customFormat="1" x14ac:dyDescent="0.2">
      <c r="A1259" s="322"/>
      <c r="B1259" s="25"/>
      <c r="C1259" s="23"/>
      <c r="D1259" s="23"/>
      <c r="E1259" s="24" t="s">
        <v>186</v>
      </c>
      <c r="F1259" s="24"/>
      <c r="G1259" s="69">
        <f t="shared" ref="G1259:W1259" si="280">SUBTOTAL(9,G1260:G1261)</f>
        <v>0</v>
      </c>
      <c r="H1259" s="70">
        <f t="shared" si="280"/>
        <v>0</v>
      </c>
      <c r="I1259" s="66">
        <f t="shared" si="280"/>
        <v>0</v>
      </c>
      <c r="J1259" s="66">
        <f t="shared" si="280"/>
        <v>0</v>
      </c>
      <c r="K1259" s="67">
        <f t="shared" si="280"/>
        <v>0</v>
      </c>
      <c r="L1259" s="34">
        <f t="shared" si="280"/>
        <v>0</v>
      </c>
      <c r="M1259" s="34">
        <f t="shared" si="280"/>
        <v>0</v>
      </c>
      <c r="N1259" s="34">
        <f t="shared" si="280"/>
        <v>0</v>
      </c>
      <c r="O1259" s="34">
        <f t="shared" si="280"/>
        <v>0</v>
      </c>
      <c r="P1259" s="34">
        <f t="shared" si="280"/>
        <v>0</v>
      </c>
      <c r="Q1259" s="34">
        <f t="shared" si="280"/>
        <v>0</v>
      </c>
      <c r="R1259" s="34">
        <f t="shared" si="280"/>
        <v>0</v>
      </c>
      <c r="S1259" s="34">
        <f t="shared" si="280"/>
        <v>0</v>
      </c>
      <c r="T1259" s="34">
        <f t="shared" si="280"/>
        <v>0</v>
      </c>
      <c r="U1259" s="34">
        <f t="shared" si="280"/>
        <v>0</v>
      </c>
      <c r="V1259" s="34">
        <f t="shared" si="280"/>
        <v>0</v>
      </c>
      <c r="W1259" s="33">
        <f t="shared" si="280"/>
        <v>0</v>
      </c>
      <c r="Y1259"/>
    </row>
    <row r="1260" spans="1:25" s="72" customFormat="1" outlineLevel="1" x14ac:dyDescent="0.2">
      <c r="A1260" s="322"/>
      <c r="B1260" s="25"/>
      <c r="C1260" s="23"/>
      <c r="D1260" s="23"/>
      <c r="E1260" s="24"/>
      <c r="F1260" s="176" t="s">
        <v>178</v>
      </c>
      <c r="G1260" s="190">
        <f>SUM('2.CAD NCCF'!G1260,'3.USD NCCF'!G1260,'4.EUR NCCF'!G1260,'5.GBP NCCF'!G1260,'6.Other(Incld) NCCF'!G1260)</f>
        <v>0</v>
      </c>
      <c r="H1260" s="191">
        <f>SUM('2.CAD NCCF'!H1260,'3.USD NCCF'!H1260,'4.EUR NCCF'!H1260,'5.GBP NCCF'!H1260,'6.Other(Incld) NCCF'!H1260)</f>
        <v>0</v>
      </c>
      <c r="I1260" s="179">
        <f>SUM('2.CAD NCCF'!I1260,'3.USD NCCF'!I1260,'4.EUR NCCF'!I1260,'5.GBP NCCF'!I1260,'6.Other(Incld) NCCF'!I1260)</f>
        <v>0</v>
      </c>
      <c r="J1260" s="179">
        <f>SUM('2.CAD NCCF'!J1260,'3.USD NCCF'!J1260,'4.EUR NCCF'!J1260,'5.GBP NCCF'!J1260,'6.Other(Incld) NCCF'!J1260)</f>
        <v>0</v>
      </c>
      <c r="K1260" s="180">
        <f>SUM('2.CAD NCCF'!K1260,'3.USD NCCF'!K1260,'4.EUR NCCF'!K1260,'5.GBP NCCF'!K1260,'6.Other(Incld) NCCF'!K1260)</f>
        <v>0</v>
      </c>
      <c r="L1260" s="181">
        <f>SUM('2.CAD NCCF'!L1260,'3.USD NCCF'!L1260,'4.EUR NCCF'!L1260,'5.GBP NCCF'!L1260,'6.Other(Incld) NCCF'!L1260)</f>
        <v>0</v>
      </c>
      <c r="M1260" s="182">
        <f>SUM('2.CAD NCCF'!M1260,'3.USD NCCF'!M1260,'4.EUR NCCF'!M1260,'5.GBP NCCF'!M1260,'6.Other(Incld) NCCF'!M1260)</f>
        <v>0</v>
      </c>
      <c r="N1260" s="182">
        <f>SUM('2.CAD NCCF'!N1260,'3.USD NCCF'!N1260,'4.EUR NCCF'!N1260,'5.GBP NCCF'!N1260,'6.Other(Incld) NCCF'!N1260)</f>
        <v>0</v>
      </c>
      <c r="O1260" s="182">
        <f>SUM('2.CAD NCCF'!O1260,'3.USD NCCF'!O1260,'4.EUR NCCF'!O1260,'5.GBP NCCF'!O1260,'6.Other(Incld) NCCF'!O1260)</f>
        <v>0</v>
      </c>
      <c r="P1260" s="182">
        <f>SUM('2.CAD NCCF'!P1260,'3.USD NCCF'!P1260,'4.EUR NCCF'!P1260,'5.GBP NCCF'!P1260,'6.Other(Incld) NCCF'!P1260)</f>
        <v>0</v>
      </c>
      <c r="Q1260" s="182">
        <f>SUM('2.CAD NCCF'!Q1260,'3.USD NCCF'!Q1260,'4.EUR NCCF'!Q1260,'5.GBP NCCF'!Q1260,'6.Other(Incld) NCCF'!Q1260)</f>
        <v>0</v>
      </c>
      <c r="R1260" s="182">
        <f>SUM('2.CAD NCCF'!R1260,'3.USD NCCF'!R1260,'4.EUR NCCF'!R1260,'5.GBP NCCF'!R1260,'6.Other(Incld) NCCF'!R1260)</f>
        <v>0</v>
      </c>
      <c r="S1260" s="182">
        <f>SUM('2.CAD NCCF'!S1260,'3.USD NCCF'!S1260,'4.EUR NCCF'!S1260,'5.GBP NCCF'!S1260,'6.Other(Incld) NCCF'!S1260)</f>
        <v>0</v>
      </c>
      <c r="T1260" s="182">
        <f>SUM('2.CAD NCCF'!T1260,'3.USD NCCF'!T1260,'4.EUR NCCF'!T1260,'5.GBP NCCF'!T1260,'6.Other(Incld) NCCF'!T1260)</f>
        <v>0</v>
      </c>
      <c r="U1260" s="182">
        <f>SUM('2.CAD NCCF'!U1260,'3.USD NCCF'!U1260,'4.EUR NCCF'!U1260,'5.GBP NCCF'!U1260,'6.Other(Incld) NCCF'!U1260)</f>
        <v>0</v>
      </c>
      <c r="V1260" s="183">
        <f>SUM('2.CAD NCCF'!V1260,'3.USD NCCF'!V1260,'4.EUR NCCF'!V1260,'5.GBP NCCF'!V1260,'6.Other(Incld) NCCF'!V1260)</f>
        <v>0</v>
      </c>
      <c r="W1260" s="46">
        <f>SUM('2.CAD NCCF'!W1260,'3.USD NCCF'!W1260,'4.EUR NCCF'!W1260,'5.GBP NCCF'!W1260,'6.Other(Incld) NCCF'!W1260)</f>
        <v>0</v>
      </c>
      <c r="Y1260"/>
    </row>
    <row r="1261" spans="1:25" s="72" customFormat="1" outlineLevel="1" x14ac:dyDescent="0.2">
      <c r="A1261" s="322"/>
      <c r="B1261" s="25"/>
      <c r="C1261" s="23"/>
      <c r="D1261" s="23"/>
      <c r="E1261" s="24"/>
      <c r="F1261" s="176" t="s">
        <v>181</v>
      </c>
      <c r="G1261" s="190">
        <f>SUM('2.CAD NCCF'!G1261,'3.USD NCCF'!G1261,'4.EUR NCCF'!G1261,'5.GBP NCCF'!G1261,'6.Other(Incld) NCCF'!G1261)</f>
        <v>0</v>
      </c>
      <c r="H1261" s="191">
        <f>SUM('2.CAD NCCF'!H1261,'3.USD NCCF'!H1261,'4.EUR NCCF'!H1261,'5.GBP NCCF'!H1261,'6.Other(Incld) NCCF'!H1261)</f>
        <v>0</v>
      </c>
      <c r="I1261" s="179">
        <f>SUM('2.CAD NCCF'!I1261,'3.USD NCCF'!I1261,'4.EUR NCCF'!I1261,'5.GBP NCCF'!I1261,'6.Other(Incld) NCCF'!I1261)</f>
        <v>0</v>
      </c>
      <c r="J1261" s="179">
        <f>SUM('2.CAD NCCF'!J1261,'3.USD NCCF'!J1261,'4.EUR NCCF'!J1261,'5.GBP NCCF'!J1261,'6.Other(Incld) NCCF'!J1261)</f>
        <v>0</v>
      </c>
      <c r="K1261" s="180">
        <f>SUM('2.CAD NCCF'!K1261,'3.USD NCCF'!K1261,'4.EUR NCCF'!K1261,'5.GBP NCCF'!K1261,'6.Other(Incld) NCCF'!K1261)</f>
        <v>0</v>
      </c>
      <c r="L1261" s="181">
        <f>SUM('2.CAD NCCF'!L1261,'3.USD NCCF'!L1261,'4.EUR NCCF'!L1261,'5.GBP NCCF'!L1261,'6.Other(Incld) NCCF'!L1261)</f>
        <v>0</v>
      </c>
      <c r="M1261" s="182">
        <f>SUM('2.CAD NCCF'!M1261,'3.USD NCCF'!M1261,'4.EUR NCCF'!M1261,'5.GBP NCCF'!M1261,'6.Other(Incld) NCCF'!M1261)</f>
        <v>0</v>
      </c>
      <c r="N1261" s="182">
        <f>SUM('2.CAD NCCF'!N1261,'3.USD NCCF'!N1261,'4.EUR NCCF'!N1261,'5.GBP NCCF'!N1261,'6.Other(Incld) NCCF'!N1261)</f>
        <v>0</v>
      </c>
      <c r="O1261" s="182">
        <f>SUM('2.CAD NCCF'!O1261,'3.USD NCCF'!O1261,'4.EUR NCCF'!O1261,'5.GBP NCCF'!O1261,'6.Other(Incld) NCCF'!O1261)</f>
        <v>0</v>
      </c>
      <c r="P1261" s="182">
        <f>SUM('2.CAD NCCF'!P1261,'3.USD NCCF'!P1261,'4.EUR NCCF'!P1261,'5.GBP NCCF'!P1261,'6.Other(Incld) NCCF'!P1261)</f>
        <v>0</v>
      </c>
      <c r="Q1261" s="182">
        <f>SUM('2.CAD NCCF'!Q1261,'3.USD NCCF'!Q1261,'4.EUR NCCF'!Q1261,'5.GBP NCCF'!Q1261,'6.Other(Incld) NCCF'!Q1261)</f>
        <v>0</v>
      </c>
      <c r="R1261" s="182">
        <f>SUM('2.CAD NCCF'!R1261,'3.USD NCCF'!R1261,'4.EUR NCCF'!R1261,'5.GBP NCCF'!R1261,'6.Other(Incld) NCCF'!R1261)</f>
        <v>0</v>
      </c>
      <c r="S1261" s="182">
        <f>SUM('2.CAD NCCF'!S1261,'3.USD NCCF'!S1261,'4.EUR NCCF'!S1261,'5.GBP NCCF'!S1261,'6.Other(Incld) NCCF'!S1261)</f>
        <v>0</v>
      </c>
      <c r="T1261" s="182">
        <f>SUM('2.CAD NCCF'!T1261,'3.USD NCCF'!T1261,'4.EUR NCCF'!T1261,'5.GBP NCCF'!T1261,'6.Other(Incld) NCCF'!T1261)</f>
        <v>0</v>
      </c>
      <c r="U1261" s="182">
        <f>SUM('2.CAD NCCF'!U1261,'3.USD NCCF'!U1261,'4.EUR NCCF'!U1261,'5.GBP NCCF'!U1261,'6.Other(Incld) NCCF'!U1261)</f>
        <v>0</v>
      </c>
      <c r="V1261" s="183">
        <f>SUM('2.CAD NCCF'!V1261,'3.USD NCCF'!V1261,'4.EUR NCCF'!V1261,'5.GBP NCCF'!V1261,'6.Other(Incld) NCCF'!V1261)</f>
        <v>0</v>
      </c>
      <c r="W1261" s="46">
        <f>SUM('2.CAD NCCF'!W1261,'3.USD NCCF'!W1261,'4.EUR NCCF'!W1261,'5.GBP NCCF'!W1261,'6.Other(Incld) NCCF'!W1261)</f>
        <v>0</v>
      </c>
      <c r="Y1261"/>
    </row>
    <row r="1262" spans="1:25" s="72" customFormat="1" x14ac:dyDescent="0.2">
      <c r="A1262" s="322"/>
      <c r="B1262" s="25"/>
      <c r="C1262" s="23"/>
      <c r="D1262" s="23"/>
      <c r="E1262" s="24" t="s">
        <v>187</v>
      </c>
      <c r="F1262" s="24"/>
      <c r="G1262" s="69">
        <f t="shared" ref="G1262:W1262" si="281">SUBTOTAL(9,G1263:G1264)</f>
        <v>0</v>
      </c>
      <c r="H1262" s="70">
        <f t="shared" si="281"/>
        <v>0</v>
      </c>
      <c r="I1262" s="66">
        <f t="shared" si="281"/>
        <v>0</v>
      </c>
      <c r="J1262" s="66">
        <f t="shared" si="281"/>
        <v>0</v>
      </c>
      <c r="K1262" s="67">
        <f t="shared" si="281"/>
        <v>0</v>
      </c>
      <c r="L1262" s="34">
        <f t="shared" si="281"/>
        <v>0</v>
      </c>
      <c r="M1262" s="34">
        <f t="shared" si="281"/>
        <v>0</v>
      </c>
      <c r="N1262" s="34">
        <f t="shared" si="281"/>
        <v>0</v>
      </c>
      <c r="O1262" s="34">
        <f t="shared" si="281"/>
        <v>0</v>
      </c>
      <c r="P1262" s="34">
        <f t="shared" si="281"/>
        <v>0</v>
      </c>
      <c r="Q1262" s="34">
        <f t="shared" si="281"/>
        <v>0</v>
      </c>
      <c r="R1262" s="34">
        <f t="shared" si="281"/>
        <v>0</v>
      </c>
      <c r="S1262" s="34">
        <f t="shared" si="281"/>
        <v>0</v>
      </c>
      <c r="T1262" s="34">
        <f t="shared" si="281"/>
        <v>0</v>
      </c>
      <c r="U1262" s="34">
        <f t="shared" si="281"/>
        <v>0</v>
      </c>
      <c r="V1262" s="34">
        <f t="shared" si="281"/>
        <v>0</v>
      </c>
      <c r="W1262" s="33">
        <f t="shared" si="281"/>
        <v>0</v>
      </c>
      <c r="Y1262"/>
    </row>
    <row r="1263" spans="1:25" s="72" customFormat="1" outlineLevel="1" x14ac:dyDescent="0.2">
      <c r="A1263" s="322"/>
      <c r="B1263" s="25"/>
      <c r="C1263" s="23"/>
      <c r="D1263" s="23"/>
      <c r="E1263" s="24"/>
      <c r="F1263" s="176" t="s">
        <v>179</v>
      </c>
      <c r="G1263" s="190">
        <f>SUM('2.CAD NCCF'!G1263,'3.USD NCCF'!G1263,'4.EUR NCCF'!G1263,'5.GBP NCCF'!G1263,'6.Other(Incld) NCCF'!G1263)</f>
        <v>0</v>
      </c>
      <c r="H1263" s="191">
        <f>SUM('2.CAD NCCF'!H1263,'3.USD NCCF'!H1263,'4.EUR NCCF'!H1263,'5.GBP NCCF'!H1263,'6.Other(Incld) NCCF'!H1263)</f>
        <v>0</v>
      </c>
      <c r="I1263" s="179">
        <f>SUM('2.CAD NCCF'!I1263,'3.USD NCCF'!I1263,'4.EUR NCCF'!I1263,'5.GBP NCCF'!I1263,'6.Other(Incld) NCCF'!I1263)</f>
        <v>0</v>
      </c>
      <c r="J1263" s="179">
        <f>SUM('2.CAD NCCF'!J1263,'3.USD NCCF'!J1263,'4.EUR NCCF'!J1263,'5.GBP NCCF'!J1263,'6.Other(Incld) NCCF'!J1263)</f>
        <v>0</v>
      </c>
      <c r="K1263" s="180">
        <f>SUM('2.CAD NCCF'!K1263,'3.USD NCCF'!K1263,'4.EUR NCCF'!K1263,'5.GBP NCCF'!K1263,'6.Other(Incld) NCCF'!K1263)</f>
        <v>0</v>
      </c>
      <c r="L1263" s="181">
        <f>SUM('2.CAD NCCF'!L1263,'3.USD NCCF'!L1263,'4.EUR NCCF'!L1263,'5.GBP NCCF'!L1263,'6.Other(Incld) NCCF'!L1263)</f>
        <v>0</v>
      </c>
      <c r="M1263" s="182">
        <f>SUM('2.CAD NCCF'!M1263,'3.USD NCCF'!M1263,'4.EUR NCCF'!M1263,'5.GBP NCCF'!M1263,'6.Other(Incld) NCCF'!M1263)</f>
        <v>0</v>
      </c>
      <c r="N1263" s="182">
        <f>SUM('2.CAD NCCF'!N1263,'3.USD NCCF'!N1263,'4.EUR NCCF'!N1263,'5.GBP NCCF'!N1263,'6.Other(Incld) NCCF'!N1263)</f>
        <v>0</v>
      </c>
      <c r="O1263" s="182">
        <f>SUM('2.CAD NCCF'!O1263,'3.USD NCCF'!O1263,'4.EUR NCCF'!O1263,'5.GBP NCCF'!O1263,'6.Other(Incld) NCCF'!O1263)</f>
        <v>0</v>
      </c>
      <c r="P1263" s="182">
        <f>SUM('2.CAD NCCF'!P1263,'3.USD NCCF'!P1263,'4.EUR NCCF'!P1263,'5.GBP NCCF'!P1263,'6.Other(Incld) NCCF'!P1263)</f>
        <v>0</v>
      </c>
      <c r="Q1263" s="182">
        <f>SUM('2.CAD NCCF'!Q1263,'3.USD NCCF'!Q1263,'4.EUR NCCF'!Q1263,'5.GBP NCCF'!Q1263,'6.Other(Incld) NCCF'!Q1263)</f>
        <v>0</v>
      </c>
      <c r="R1263" s="182">
        <f>SUM('2.CAD NCCF'!R1263,'3.USD NCCF'!R1263,'4.EUR NCCF'!R1263,'5.GBP NCCF'!R1263,'6.Other(Incld) NCCF'!R1263)</f>
        <v>0</v>
      </c>
      <c r="S1263" s="182">
        <f>SUM('2.CAD NCCF'!S1263,'3.USD NCCF'!S1263,'4.EUR NCCF'!S1263,'5.GBP NCCF'!S1263,'6.Other(Incld) NCCF'!S1263)</f>
        <v>0</v>
      </c>
      <c r="T1263" s="182">
        <f>SUM('2.CAD NCCF'!T1263,'3.USD NCCF'!T1263,'4.EUR NCCF'!T1263,'5.GBP NCCF'!T1263,'6.Other(Incld) NCCF'!T1263)</f>
        <v>0</v>
      </c>
      <c r="U1263" s="182">
        <f>SUM('2.CAD NCCF'!U1263,'3.USD NCCF'!U1263,'4.EUR NCCF'!U1263,'5.GBP NCCF'!U1263,'6.Other(Incld) NCCF'!U1263)</f>
        <v>0</v>
      </c>
      <c r="V1263" s="183">
        <f>SUM('2.CAD NCCF'!V1263,'3.USD NCCF'!V1263,'4.EUR NCCF'!V1263,'5.GBP NCCF'!V1263,'6.Other(Incld) NCCF'!V1263)</f>
        <v>0</v>
      </c>
      <c r="W1263" s="46">
        <f>SUM('2.CAD NCCF'!W1263,'3.USD NCCF'!W1263,'4.EUR NCCF'!W1263,'5.GBP NCCF'!W1263,'6.Other(Incld) NCCF'!W1263)</f>
        <v>0</v>
      </c>
      <c r="Y1263"/>
    </row>
    <row r="1264" spans="1:25" s="72" customFormat="1" outlineLevel="1" x14ac:dyDescent="0.2">
      <c r="A1264" s="322"/>
      <c r="B1264" s="25"/>
      <c r="C1264" s="23"/>
      <c r="D1264" s="23"/>
      <c r="E1264" s="24"/>
      <c r="F1264" s="176" t="s">
        <v>188</v>
      </c>
      <c r="G1264" s="190">
        <f>SUM('2.CAD NCCF'!G1264,'3.USD NCCF'!G1264,'4.EUR NCCF'!G1264,'5.GBP NCCF'!G1264,'6.Other(Incld) NCCF'!G1264)</f>
        <v>0</v>
      </c>
      <c r="H1264" s="191">
        <f>SUM('2.CAD NCCF'!H1264,'3.USD NCCF'!H1264,'4.EUR NCCF'!H1264,'5.GBP NCCF'!H1264,'6.Other(Incld) NCCF'!H1264)</f>
        <v>0</v>
      </c>
      <c r="I1264" s="179">
        <f>SUM('2.CAD NCCF'!I1264,'3.USD NCCF'!I1264,'4.EUR NCCF'!I1264,'5.GBP NCCF'!I1264,'6.Other(Incld) NCCF'!I1264)</f>
        <v>0</v>
      </c>
      <c r="J1264" s="179">
        <f>SUM('2.CAD NCCF'!J1264,'3.USD NCCF'!J1264,'4.EUR NCCF'!J1264,'5.GBP NCCF'!J1264,'6.Other(Incld) NCCF'!J1264)</f>
        <v>0</v>
      </c>
      <c r="K1264" s="180">
        <f>SUM('2.CAD NCCF'!K1264,'3.USD NCCF'!K1264,'4.EUR NCCF'!K1264,'5.GBP NCCF'!K1264,'6.Other(Incld) NCCF'!K1264)</f>
        <v>0</v>
      </c>
      <c r="L1264" s="181">
        <f>SUM('2.CAD NCCF'!L1264,'3.USD NCCF'!L1264,'4.EUR NCCF'!L1264,'5.GBP NCCF'!L1264,'6.Other(Incld) NCCF'!L1264)</f>
        <v>0</v>
      </c>
      <c r="M1264" s="182">
        <f>SUM('2.CAD NCCF'!M1264,'3.USD NCCF'!M1264,'4.EUR NCCF'!M1264,'5.GBP NCCF'!M1264,'6.Other(Incld) NCCF'!M1264)</f>
        <v>0</v>
      </c>
      <c r="N1264" s="182">
        <f>SUM('2.CAD NCCF'!N1264,'3.USD NCCF'!N1264,'4.EUR NCCF'!N1264,'5.GBP NCCF'!N1264,'6.Other(Incld) NCCF'!N1264)</f>
        <v>0</v>
      </c>
      <c r="O1264" s="182">
        <f>SUM('2.CAD NCCF'!O1264,'3.USD NCCF'!O1264,'4.EUR NCCF'!O1264,'5.GBP NCCF'!O1264,'6.Other(Incld) NCCF'!O1264)</f>
        <v>0</v>
      </c>
      <c r="P1264" s="182">
        <f>SUM('2.CAD NCCF'!P1264,'3.USD NCCF'!P1264,'4.EUR NCCF'!P1264,'5.GBP NCCF'!P1264,'6.Other(Incld) NCCF'!P1264)</f>
        <v>0</v>
      </c>
      <c r="Q1264" s="182">
        <f>SUM('2.CAD NCCF'!Q1264,'3.USD NCCF'!Q1264,'4.EUR NCCF'!Q1264,'5.GBP NCCF'!Q1264,'6.Other(Incld) NCCF'!Q1264)</f>
        <v>0</v>
      </c>
      <c r="R1264" s="182">
        <f>SUM('2.CAD NCCF'!R1264,'3.USD NCCF'!R1264,'4.EUR NCCF'!R1264,'5.GBP NCCF'!R1264,'6.Other(Incld) NCCF'!R1264)</f>
        <v>0</v>
      </c>
      <c r="S1264" s="182">
        <f>SUM('2.CAD NCCF'!S1264,'3.USD NCCF'!S1264,'4.EUR NCCF'!S1264,'5.GBP NCCF'!S1264,'6.Other(Incld) NCCF'!S1264)</f>
        <v>0</v>
      </c>
      <c r="T1264" s="182">
        <f>SUM('2.CAD NCCF'!T1264,'3.USD NCCF'!T1264,'4.EUR NCCF'!T1264,'5.GBP NCCF'!T1264,'6.Other(Incld) NCCF'!T1264)</f>
        <v>0</v>
      </c>
      <c r="U1264" s="182">
        <f>SUM('2.CAD NCCF'!U1264,'3.USD NCCF'!U1264,'4.EUR NCCF'!U1264,'5.GBP NCCF'!U1264,'6.Other(Incld) NCCF'!U1264)</f>
        <v>0</v>
      </c>
      <c r="V1264" s="183">
        <f>SUM('2.CAD NCCF'!V1264,'3.USD NCCF'!V1264,'4.EUR NCCF'!V1264,'5.GBP NCCF'!V1264,'6.Other(Incld) NCCF'!V1264)</f>
        <v>0</v>
      </c>
      <c r="W1264" s="46">
        <f>SUM('2.CAD NCCF'!W1264,'3.USD NCCF'!W1264,'4.EUR NCCF'!W1264,'5.GBP NCCF'!W1264,'6.Other(Incld) NCCF'!W1264)</f>
        <v>0</v>
      </c>
      <c r="Y1264"/>
    </row>
    <row r="1265" spans="1:25" s="72" customFormat="1" x14ac:dyDescent="0.2">
      <c r="A1265" s="322"/>
      <c r="B1265" s="25"/>
      <c r="C1265" s="23"/>
      <c r="D1265" s="23"/>
      <c r="E1265" s="24" t="s">
        <v>341</v>
      </c>
      <c r="F1265" s="24"/>
      <c r="G1265" s="69">
        <f t="shared" ref="G1265:W1265" si="282">SUBTOTAL(9,G1266:G1267)</f>
        <v>0</v>
      </c>
      <c r="H1265" s="70">
        <f t="shared" si="282"/>
        <v>0</v>
      </c>
      <c r="I1265" s="66">
        <f t="shared" si="282"/>
        <v>0</v>
      </c>
      <c r="J1265" s="66">
        <f t="shared" si="282"/>
        <v>0</v>
      </c>
      <c r="K1265" s="67">
        <f t="shared" si="282"/>
        <v>0</v>
      </c>
      <c r="L1265" s="34">
        <f t="shared" si="282"/>
        <v>0</v>
      </c>
      <c r="M1265" s="34">
        <f t="shared" si="282"/>
        <v>0</v>
      </c>
      <c r="N1265" s="34">
        <f t="shared" si="282"/>
        <v>0</v>
      </c>
      <c r="O1265" s="34">
        <f t="shared" si="282"/>
        <v>0</v>
      </c>
      <c r="P1265" s="34">
        <f t="shared" si="282"/>
        <v>0</v>
      </c>
      <c r="Q1265" s="34">
        <f t="shared" si="282"/>
        <v>0</v>
      </c>
      <c r="R1265" s="34">
        <f t="shared" si="282"/>
        <v>0</v>
      </c>
      <c r="S1265" s="34">
        <f t="shared" si="282"/>
        <v>0</v>
      </c>
      <c r="T1265" s="34">
        <f t="shared" si="282"/>
        <v>0</v>
      </c>
      <c r="U1265" s="34">
        <f t="shared" si="282"/>
        <v>0</v>
      </c>
      <c r="V1265" s="34">
        <f t="shared" si="282"/>
        <v>0</v>
      </c>
      <c r="W1265" s="33">
        <f t="shared" si="282"/>
        <v>0</v>
      </c>
      <c r="Y1265"/>
    </row>
    <row r="1266" spans="1:25" s="72" customFormat="1" outlineLevel="1" x14ac:dyDescent="0.2">
      <c r="A1266" s="322"/>
      <c r="B1266" s="25"/>
      <c r="C1266" s="23"/>
      <c r="D1266" s="23"/>
      <c r="E1266" s="24"/>
      <c r="F1266" s="176" t="s">
        <v>342</v>
      </c>
      <c r="G1266" s="190">
        <f>SUM('2.CAD NCCF'!G1266,'3.USD NCCF'!G1266,'4.EUR NCCF'!G1266,'5.GBP NCCF'!G1266,'6.Other(Incld) NCCF'!G1266)</f>
        <v>0</v>
      </c>
      <c r="H1266" s="191">
        <f>SUM('2.CAD NCCF'!H1266,'3.USD NCCF'!H1266,'4.EUR NCCF'!H1266,'5.GBP NCCF'!H1266,'6.Other(Incld) NCCF'!H1266)</f>
        <v>0</v>
      </c>
      <c r="I1266" s="179">
        <f>SUM('2.CAD NCCF'!I1266,'3.USD NCCF'!I1266,'4.EUR NCCF'!I1266,'5.GBP NCCF'!I1266,'6.Other(Incld) NCCF'!I1266)</f>
        <v>0</v>
      </c>
      <c r="J1266" s="179">
        <f>SUM('2.CAD NCCF'!J1266,'3.USD NCCF'!J1266,'4.EUR NCCF'!J1266,'5.GBP NCCF'!J1266,'6.Other(Incld) NCCF'!J1266)</f>
        <v>0</v>
      </c>
      <c r="K1266" s="180">
        <f>SUM('2.CAD NCCF'!K1266,'3.USD NCCF'!K1266,'4.EUR NCCF'!K1266,'5.GBP NCCF'!K1266,'6.Other(Incld) NCCF'!K1266)</f>
        <v>0</v>
      </c>
      <c r="L1266" s="181">
        <f>SUM('2.CAD NCCF'!L1266,'3.USD NCCF'!L1266,'4.EUR NCCF'!L1266,'5.GBP NCCF'!L1266,'6.Other(Incld) NCCF'!L1266)</f>
        <v>0</v>
      </c>
      <c r="M1266" s="182">
        <f>SUM('2.CAD NCCF'!M1266,'3.USD NCCF'!M1266,'4.EUR NCCF'!M1266,'5.GBP NCCF'!M1266,'6.Other(Incld) NCCF'!M1266)</f>
        <v>0</v>
      </c>
      <c r="N1266" s="182">
        <f>SUM('2.CAD NCCF'!N1266,'3.USD NCCF'!N1266,'4.EUR NCCF'!N1266,'5.GBP NCCF'!N1266,'6.Other(Incld) NCCF'!N1266)</f>
        <v>0</v>
      </c>
      <c r="O1266" s="182">
        <f>SUM('2.CAD NCCF'!O1266,'3.USD NCCF'!O1266,'4.EUR NCCF'!O1266,'5.GBP NCCF'!O1266,'6.Other(Incld) NCCF'!O1266)</f>
        <v>0</v>
      </c>
      <c r="P1266" s="182">
        <f>SUM('2.CAD NCCF'!P1266,'3.USD NCCF'!P1266,'4.EUR NCCF'!P1266,'5.GBP NCCF'!P1266,'6.Other(Incld) NCCF'!P1266)</f>
        <v>0</v>
      </c>
      <c r="Q1266" s="182">
        <f>SUM('2.CAD NCCF'!Q1266,'3.USD NCCF'!Q1266,'4.EUR NCCF'!Q1266,'5.GBP NCCF'!Q1266,'6.Other(Incld) NCCF'!Q1266)</f>
        <v>0</v>
      </c>
      <c r="R1266" s="182">
        <f>SUM('2.CAD NCCF'!R1266,'3.USD NCCF'!R1266,'4.EUR NCCF'!R1266,'5.GBP NCCF'!R1266,'6.Other(Incld) NCCF'!R1266)</f>
        <v>0</v>
      </c>
      <c r="S1266" s="182">
        <f>SUM('2.CAD NCCF'!S1266,'3.USD NCCF'!S1266,'4.EUR NCCF'!S1266,'5.GBP NCCF'!S1266,'6.Other(Incld) NCCF'!S1266)</f>
        <v>0</v>
      </c>
      <c r="T1266" s="182">
        <f>SUM('2.CAD NCCF'!T1266,'3.USD NCCF'!T1266,'4.EUR NCCF'!T1266,'5.GBP NCCF'!T1266,'6.Other(Incld) NCCF'!T1266)</f>
        <v>0</v>
      </c>
      <c r="U1266" s="182">
        <f>SUM('2.CAD NCCF'!U1266,'3.USD NCCF'!U1266,'4.EUR NCCF'!U1266,'5.GBP NCCF'!U1266,'6.Other(Incld) NCCF'!U1266)</f>
        <v>0</v>
      </c>
      <c r="V1266" s="183">
        <f>SUM('2.CAD NCCF'!V1266,'3.USD NCCF'!V1266,'4.EUR NCCF'!V1266,'5.GBP NCCF'!V1266,'6.Other(Incld) NCCF'!V1266)</f>
        <v>0</v>
      </c>
      <c r="W1266" s="46">
        <f>SUM('2.CAD NCCF'!W1266,'3.USD NCCF'!W1266,'4.EUR NCCF'!W1266,'5.GBP NCCF'!W1266,'6.Other(Incld) NCCF'!W1266)</f>
        <v>0</v>
      </c>
      <c r="Y1266"/>
    </row>
    <row r="1267" spans="1:25" s="72" customFormat="1" outlineLevel="1" x14ac:dyDescent="0.2">
      <c r="A1267" s="322"/>
      <c r="B1267" s="25"/>
      <c r="C1267" s="23"/>
      <c r="D1267" s="23"/>
      <c r="E1267" s="24"/>
      <c r="F1267" s="176" t="s">
        <v>343</v>
      </c>
      <c r="G1267" s="190">
        <f>SUM('2.CAD NCCF'!G1267,'3.USD NCCF'!G1267,'4.EUR NCCF'!G1267,'5.GBP NCCF'!G1267,'6.Other(Incld) NCCF'!G1267)</f>
        <v>0</v>
      </c>
      <c r="H1267" s="191">
        <f>SUM('2.CAD NCCF'!H1267,'3.USD NCCF'!H1267,'4.EUR NCCF'!H1267,'5.GBP NCCF'!H1267,'6.Other(Incld) NCCF'!H1267)</f>
        <v>0</v>
      </c>
      <c r="I1267" s="179">
        <f>SUM('2.CAD NCCF'!I1267,'3.USD NCCF'!I1267,'4.EUR NCCF'!I1267,'5.GBP NCCF'!I1267,'6.Other(Incld) NCCF'!I1267)</f>
        <v>0</v>
      </c>
      <c r="J1267" s="179">
        <f>SUM('2.CAD NCCF'!J1267,'3.USD NCCF'!J1267,'4.EUR NCCF'!J1267,'5.GBP NCCF'!J1267,'6.Other(Incld) NCCF'!J1267)</f>
        <v>0</v>
      </c>
      <c r="K1267" s="180">
        <f>SUM('2.CAD NCCF'!K1267,'3.USD NCCF'!K1267,'4.EUR NCCF'!K1267,'5.GBP NCCF'!K1267,'6.Other(Incld) NCCF'!K1267)</f>
        <v>0</v>
      </c>
      <c r="L1267" s="181">
        <f>SUM('2.CAD NCCF'!L1267,'3.USD NCCF'!L1267,'4.EUR NCCF'!L1267,'5.GBP NCCF'!L1267,'6.Other(Incld) NCCF'!L1267)</f>
        <v>0</v>
      </c>
      <c r="M1267" s="182">
        <f>SUM('2.CAD NCCF'!M1267,'3.USD NCCF'!M1267,'4.EUR NCCF'!M1267,'5.GBP NCCF'!M1267,'6.Other(Incld) NCCF'!M1267)</f>
        <v>0</v>
      </c>
      <c r="N1267" s="182">
        <f>SUM('2.CAD NCCF'!N1267,'3.USD NCCF'!N1267,'4.EUR NCCF'!N1267,'5.GBP NCCF'!N1267,'6.Other(Incld) NCCF'!N1267)</f>
        <v>0</v>
      </c>
      <c r="O1267" s="182">
        <f>SUM('2.CAD NCCF'!O1267,'3.USD NCCF'!O1267,'4.EUR NCCF'!O1267,'5.GBP NCCF'!O1267,'6.Other(Incld) NCCF'!O1267)</f>
        <v>0</v>
      </c>
      <c r="P1267" s="182">
        <f>SUM('2.CAD NCCF'!P1267,'3.USD NCCF'!P1267,'4.EUR NCCF'!P1267,'5.GBP NCCF'!P1267,'6.Other(Incld) NCCF'!P1267)</f>
        <v>0</v>
      </c>
      <c r="Q1267" s="182">
        <f>SUM('2.CAD NCCF'!Q1267,'3.USD NCCF'!Q1267,'4.EUR NCCF'!Q1267,'5.GBP NCCF'!Q1267,'6.Other(Incld) NCCF'!Q1267)</f>
        <v>0</v>
      </c>
      <c r="R1267" s="182">
        <f>SUM('2.CAD NCCF'!R1267,'3.USD NCCF'!R1267,'4.EUR NCCF'!R1267,'5.GBP NCCF'!R1267,'6.Other(Incld) NCCF'!R1267)</f>
        <v>0</v>
      </c>
      <c r="S1267" s="182">
        <f>SUM('2.CAD NCCF'!S1267,'3.USD NCCF'!S1267,'4.EUR NCCF'!S1267,'5.GBP NCCF'!S1267,'6.Other(Incld) NCCF'!S1267)</f>
        <v>0</v>
      </c>
      <c r="T1267" s="182">
        <f>SUM('2.CAD NCCF'!T1267,'3.USD NCCF'!T1267,'4.EUR NCCF'!T1267,'5.GBP NCCF'!T1267,'6.Other(Incld) NCCF'!T1267)</f>
        <v>0</v>
      </c>
      <c r="U1267" s="182">
        <f>SUM('2.CAD NCCF'!U1267,'3.USD NCCF'!U1267,'4.EUR NCCF'!U1267,'5.GBP NCCF'!U1267,'6.Other(Incld) NCCF'!U1267)</f>
        <v>0</v>
      </c>
      <c r="V1267" s="183">
        <f>SUM('2.CAD NCCF'!V1267,'3.USD NCCF'!V1267,'4.EUR NCCF'!V1267,'5.GBP NCCF'!V1267,'6.Other(Incld) NCCF'!V1267)</f>
        <v>0</v>
      </c>
      <c r="W1267" s="46">
        <f>SUM('2.CAD NCCF'!W1267,'3.USD NCCF'!W1267,'4.EUR NCCF'!W1267,'5.GBP NCCF'!W1267,'6.Other(Incld) NCCF'!W1267)</f>
        <v>0</v>
      </c>
      <c r="Y1267"/>
    </row>
    <row r="1268" spans="1:25" s="72" customFormat="1" x14ac:dyDescent="0.2">
      <c r="A1268" s="322"/>
      <c r="B1268" s="25"/>
      <c r="C1268" s="23"/>
      <c r="D1268" s="23"/>
      <c r="E1268" s="24" t="s">
        <v>344</v>
      </c>
      <c r="F1268" s="24"/>
      <c r="G1268" s="69">
        <f t="shared" ref="G1268:W1268" si="283">SUBTOTAL(9,G1269:G1270)</f>
        <v>0</v>
      </c>
      <c r="H1268" s="70">
        <f t="shared" si="283"/>
        <v>0</v>
      </c>
      <c r="I1268" s="66">
        <f t="shared" si="283"/>
        <v>0</v>
      </c>
      <c r="J1268" s="66">
        <f t="shared" si="283"/>
        <v>0</v>
      </c>
      <c r="K1268" s="67">
        <f t="shared" si="283"/>
        <v>0</v>
      </c>
      <c r="L1268" s="34">
        <f t="shared" si="283"/>
        <v>0</v>
      </c>
      <c r="M1268" s="34">
        <f t="shared" si="283"/>
        <v>0</v>
      </c>
      <c r="N1268" s="34">
        <f t="shared" si="283"/>
        <v>0</v>
      </c>
      <c r="O1268" s="34">
        <f t="shared" si="283"/>
        <v>0</v>
      </c>
      <c r="P1268" s="34">
        <f t="shared" si="283"/>
        <v>0</v>
      </c>
      <c r="Q1268" s="34">
        <f t="shared" si="283"/>
        <v>0</v>
      </c>
      <c r="R1268" s="34">
        <f t="shared" si="283"/>
        <v>0</v>
      </c>
      <c r="S1268" s="34">
        <f t="shared" si="283"/>
        <v>0</v>
      </c>
      <c r="T1268" s="34">
        <f t="shared" si="283"/>
        <v>0</v>
      </c>
      <c r="U1268" s="34">
        <f t="shared" si="283"/>
        <v>0</v>
      </c>
      <c r="V1268" s="34">
        <f t="shared" si="283"/>
        <v>0</v>
      </c>
      <c r="W1268" s="33">
        <f t="shared" si="283"/>
        <v>0</v>
      </c>
      <c r="Y1268"/>
    </row>
    <row r="1269" spans="1:25" s="72" customFormat="1" outlineLevel="1" x14ac:dyDescent="0.2">
      <c r="A1269" s="322"/>
      <c r="B1269" s="25"/>
      <c r="C1269" s="23"/>
      <c r="D1269" s="23"/>
      <c r="E1269" s="24"/>
      <c r="F1269" s="176" t="s">
        <v>345</v>
      </c>
      <c r="G1269" s="190">
        <f>SUM('2.CAD NCCF'!G1269,'3.USD NCCF'!G1269,'4.EUR NCCF'!G1269,'5.GBP NCCF'!G1269,'6.Other(Incld) NCCF'!G1269)</f>
        <v>0</v>
      </c>
      <c r="H1269" s="191">
        <f>SUM('2.CAD NCCF'!H1269,'3.USD NCCF'!H1269,'4.EUR NCCF'!H1269,'5.GBP NCCF'!H1269,'6.Other(Incld) NCCF'!H1269)</f>
        <v>0</v>
      </c>
      <c r="I1269" s="179">
        <f>SUM('2.CAD NCCF'!I1269,'3.USD NCCF'!I1269,'4.EUR NCCF'!I1269,'5.GBP NCCF'!I1269,'6.Other(Incld) NCCF'!I1269)</f>
        <v>0</v>
      </c>
      <c r="J1269" s="179">
        <f>SUM('2.CAD NCCF'!J1269,'3.USD NCCF'!J1269,'4.EUR NCCF'!J1269,'5.GBP NCCF'!J1269,'6.Other(Incld) NCCF'!J1269)</f>
        <v>0</v>
      </c>
      <c r="K1269" s="180">
        <f>SUM('2.CAD NCCF'!K1269,'3.USD NCCF'!K1269,'4.EUR NCCF'!K1269,'5.GBP NCCF'!K1269,'6.Other(Incld) NCCF'!K1269)</f>
        <v>0</v>
      </c>
      <c r="L1269" s="181">
        <f>SUM('2.CAD NCCF'!L1269,'3.USD NCCF'!L1269,'4.EUR NCCF'!L1269,'5.GBP NCCF'!L1269,'6.Other(Incld) NCCF'!L1269)</f>
        <v>0</v>
      </c>
      <c r="M1269" s="182">
        <f>SUM('2.CAD NCCF'!M1269,'3.USD NCCF'!M1269,'4.EUR NCCF'!M1269,'5.GBP NCCF'!M1269,'6.Other(Incld) NCCF'!M1269)</f>
        <v>0</v>
      </c>
      <c r="N1269" s="199">
        <f>SUM('2.CAD NCCF'!N1269,'3.USD NCCF'!N1269,'4.EUR NCCF'!N1269,'5.GBP NCCF'!N1269,'6.Other(Incld) NCCF'!N1269)</f>
        <v>0</v>
      </c>
      <c r="O1269" s="182">
        <f>SUM('2.CAD NCCF'!O1269,'3.USD NCCF'!O1269,'4.EUR NCCF'!O1269,'5.GBP NCCF'!O1269,'6.Other(Incld) NCCF'!O1269)</f>
        <v>0</v>
      </c>
      <c r="P1269" s="182">
        <f>SUM('2.CAD NCCF'!P1269,'3.USD NCCF'!P1269,'4.EUR NCCF'!P1269,'5.GBP NCCF'!P1269,'6.Other(Incld) NCCF'!P1269)</f>
        <v>0</v>
      </c>
      <c r="Q1269" s="182">
        <f>SUM('2.CAD NCCF'!Q1269,'3.USD NCCF'!Q1269,'4.EUR NCCF'!Q1269,'5.GBP NCCF'!Q1269,'6.Other(Incld) NCCF'!Q1269)</f>
        <v>0</v>
      </c>
      <c r="R1269" s="199">
        <f>SUM('2.CAD NCCF'!R1269,'3.USD NCCF'!R1269,'4.EUR NCCF'!R1269,'5.GBP NCCF'!R1269,'6.Other(Incld) NCCF'!R1269)</f>
        <v>0</v>
      </c>
      <c r="S1269" s="199">
        <f>SUM('2.CAD NCCF'!S1269,'3.USD NCCF'!S1269,'4.EUR NCCF'!S1269,'5.GBP NCCF'!S1269,'6.Other(Incld) NCCF'!S1269)</f>
        <v>0</v>
      </c>
      <c r="T1269" s="182">
        <f>SUM('2.CAD NCCF'!T1269,'3.USD NCCF'!T1269,'4.EUR NCCF'!T1269,'5.GBP NCCF'!T1269,'6.Other(Incld) NCCF'!T1269)</f>
        <v>0</v>
      </c>
      <c r="U1269" s="182">
        <f>SUM('2.CAD NCCF'!U1269,'3.USD NCCF'!U1269,'4.EUR NCCF'!U1269,'5.GBP NCCF'!U1269,'6.Other(Incld) NCCF'!U1269)</f>
        <v>0</v>
      </c>
      <c r="V1269" s="183">
        <f>SUM('2.CAD NCCF'!V1269,'3.USD NCCF'!V1269,'4.EUR NCCF'!V1269,'5.GBP NCCF'!V1269,'6.Other(Incld) NCCF'!V1269)</f>
        <v>0</v>
      </c>
      <c r="W1269" s="46">
        <f>SUM('2.CAD NCCF'!W1269,'3.USD NCCF'!W1269,'4.EUR NCCF'!W1269,'5.GBP NCCF'!W1269,'6.Other(Incld) NCCF'!W1269)</f>
        <v>0</v>
      </c>
      <c r="Y1269"/>
    </row>
    <row r="1270" spans="1:25" s="72" customFormat="1" outlineLevel="1" x14ac:dyDescent="0.2">
      <c r="A1270" s="322"/>
      <c r="B1270" s="25"/>
      <c r="C1270" s="23"/>
      <c r="D1270" s="23"/>
      <c r="E1270" s="24"/>
      <c r="F1270" s="176" t="s">
        <v>346</v>
      </c>
      <c r="G1270" s="190">
        <f>SUM('2.CAD NCCF'!G1270,'3.USD NCCF'!G1270,'4.EUR NCCF'!G1270,'5.GBP NCCF'!G1270,'6.Other(Incld) NCCF'!G1270)</f>
        <v>0</v>
      </c>
      <c r="H1270" s="191">
        <f>SUM('2.CAD NCCF'!H1270,'3.USD NCCF'!H1270,'4.EUR NCCF'!H1270,'5.GBP NCCF'!H1270,'6.Other(Incld) NCCF'!H1270)</f>
        <v>0</v>
      </c>
      <c r="I1270" s="179">
        <f>SUM('2.CAD NCCF'!I1270,'3.USD NCCF'!I1270,'4.EUR NCCF'!I1270,'5.GBP NCCF'!I1270,'6.Other(Incld) NCCF'!I1270)</f>
        <v>0</v>
      </c>
      <c r="J1270" s="179">
        <f>SUM('2.CAD NCCF'!J1270,'3.USD NCCF'!J1270,'4.EUR NCCF'!J1270,'5.GBP NCCF'!J1270,'6.Other(Incld) NCCF'!J1270)</f>
        <v>0</v>
      </c>
      <c r="K1270" s="180">
        <f>SUM('2.CAD NCCF'!K1270,'3.USD NCCF'!K1270,'4.EUR NCCF'!K1270,'5.GBP NCCF'!K1270,'6.Other(Incld) NCCF'!K1270)</f>
        <v>0</v>
      </c>
      <c r="L1270" s="181">
        <f>SUM('2.CAD NCCF'!L1270,'3.USD NCCF'!L1270,'4.EUR NCCF'!L1270,'5.GBP NCCF'!L1270,'6.Other(Incld) NCCF'!L1270)</f>
        <v>0</v>
      </c>
      <c r="M1270" s="192">
        <f>SUM('2.CAD NCCF'!M1270,'3.USD NCCF'!M1270,'4.EUR NCCF'!M1270,'5.GBP NCCF'!M1270,'6.Other(Incld) NCCF'!M1270)</f>
        <v>0</v>
      </c>
      <c r="N1270" s="182">
        <f>SUM('2.CAD NCCF'!N1270,'3.USD NCCF'!N1270,'4.EUR NCCF'!N1270,'5.GBP NCCF'!N1270,'6.Other(Incld) NCCF'!N1270)</f>
        <v>0</v>
      </c>
      <c r="O1270" s="178">
        <f>SUM('2.CAD NCCF'!O1270,'3.USD NCCF'!O1270,'4.EUR NCCF'!O1270,'5.GBP NCCF'!O1270,'6.Other(Incld) NCCF'!O1270)</f>
        <v>0</v>
      </c>
      <c r="P1270" s="182">
        <f>SUM('2.CAD NCCF'!P1270,'3.USD NCCF'!P1270,'4.EUR NCCF'!P1270,'5.GBP NCCF'!P1270,'6.Other(Incld) NCCF'!P1270)</f>
        <v>0</v>
      </c>
      <c r="Q1270" s="192">
        <f>SUM('2.CAD NCCF'!Q1270,'3.USD NCCF'!Q1270,'4.EUR NCCF'!Q1270,'5.GBP NCCF'!Q1270,'6.Other(Incld) NCCF'!Q1270)</f>
        <v>0</v>
      </c>
      <c r="R1270" s="182">
        <f>SUM('2.CAD NCCF'!R1270,'3.USD NCCF'!R1270,'4.EUR NCCF'!R1270,'5.GBP NCCF'!R1270,'6.Other(Incld) NCCF'!R1270)</f>
        <v>0</v>
      </c>
      <c r="S1270" s="182">
        <f>SUM('2.CAD NCCF'!S1270,'3.USD NCCF'!S1270,'4.EUR NCCF'!S1270,'5.GBP NCCF'!S1270,'6.Other(Incld) NCCF'!S1270)</f>
        <v>0</v>
      </c>
      <c r="T1270" s="178">
        <f>SUM('2.CAD NCCF'!T1270,'3.USD NCCF'!T1270,'4.EUR NCCF'!T1270,'5.GBP NCCF'!T1270,'6.Other(Incld) NCCF'!T1270)</f>
        <v>0</v>
      </c>
      <c r="U1270" s="182">
        <f>SUM('2.CAD NCCF'!U1270,'3.USD NCCF'!U1270,'4.EUR NCCF'!U1270,'5.GBP NCCF'!U1270,'6.Other(Incld) NCCF'!U1270)</f>
        <v>0</v>
      </c>
      <c r="V1270" s="183">
        <f>SUM('2.CAD NCCF'!V1270,'3.USD NCCF'!V1270,'4.EUR NCCF'!V1270,'5.GBP NCCF'!V1270,'6.Other(Incld) NCCF'!V1270)</f>
        <v>0</v>
      </c>
      <c r="W1270" s="46">
        <f>SUM('2.CAD NCCF'!W1270,'3.USD NCCF'!W1270,'4.EUR NCCF'!W1270,'5.GBP NCCF'!W1270,'6.Other(Incld) NCCF'!W1270)</f>
        <v>0</v>
      </c>
      <c r="Y1270"/>
    </row>
    <row r="1271" spans="1:25" s="72" customFormat="1" x14ac:dyDescent="0.2">
      <c r="A1271" s="322"/>
      <c r="B1271" s="25"/>
      <c r="C1271" s="23"/>
      <c r="D1271" s="23" t="s">
        <v>63</v>
      </c>
      <c r="E1271" s="24"/>
      <c r="F1271" s="24"/>
      <c r="G1271" s="69">
        <f t="shared" ref="G1271:W1271" si="284">SUBTOTAL(9,G1272:G1274)</f>
        <v>0</v>
      </c>
      <c r="H1271" s="70">
        <f t="shared" si="284"/>
        <v>0</v>
      </c>
      <c r="I1271" s="66">
        <f t="shared" si="284"/>
        <v>0</v>
      </c>
      <c r="J1271" s="66">
        <f t="shared" si="284"/>
        <v>0</v>
      </c>
      <c r="K1271" s="67">
        <f t="shared" si="284"/>
        <v>0</v>
      </c>
      <c r="L1271" s="34">
        <f t="shared" si="284"/>
        <v>0</v>
      </c>
      <c r="M1271" s="34">
        <f t="shared" si="284"/>
        <v>0</v>
      </c>
      <c r="N1271" s="34">
        <f t="shared" si="284"/>
        <v>0</v>
      </c>
      <c r="O1271" s="34">
        <f t="shared" si="284"/>
        <v>0</v>
      </c>
      <c r="P1271" s="34">
        <f t="shared" si="284"/>
        <v>0</v>
      </c>
      <c r="Q1271" s="34">
        <f t="shared" si="284"/>
        <v>0</v>
      </c>
      <c r="R1271" s="34">
        <f t="shared" si="284"/>
        <v>0</v>
      </c>
      <c r="S1271" s="34">
        <f t="shared" si="284"/>
        <v>0</v>
      </c>
      <c r="T1271" s="34">
        <f t="shared" si="284"/>
        <v>0</v>
      </c>
      <c r="U1271" s="34">
        <f t="shared" si="284"/>
        <v>0</v>
      </c>
      <c r="V1271" s="34">
        <f t="shared" si="284"/>
        <v>0</v>
      </c>
      <c r="W1271" s="33">
        <f t="shared" si="284"/>
        <v>0</v>
      </c>
      <c r="Y1271"/>
    </row>
    <row r="1272" spans="1:25" s="72" customFormat="1" outlineLevel="1" x14ac:dyDescent="0.2">
      <c r="A1272" s="322"/>
      <c r="B1272" s="25"/>
      <c r="C1272" s="23"/>
      <c r="D1272" s="23"/>
      <c r="E1272" s="24"/>
      <c r="F1272" s="176" t="s">
        <v>190</v>
      </c>
      <c r="G1272" s="190">
        <f>SUM('2.CAD NCCF'!G1272,'3.USD NCCF'!G1272,'4.EUR NCCF'!G1272,'5.GBP NCCF'!G1272,'6.Other(Incld) NCCF'!G1272)</f>
        <v>0</v>
      </c>
      <c r="H1272" s="191">
        <f>SUM('2.CAD NCCF'!H1272,'3.USD NCCF'!H1272,'4.EUR NCCF'!H1272,'5.GBP NCCF'!H1272,'6.Other(Incld) NCCF'!H1272)</f>
        <v>0</v>
      </c>
      <c r="I1272" s="179">
        <f>SUM('2.CAD NCCF'!I1272,'3.USD NCCF'!I1272,'4.EUR NCCF'!I1272,'5.GBP NCCF'!I1272,'6.Other(Incld) NCCF'!I1272)</f>
        <v>0</v>
      </c>
      <c r="J1272" s="179">
        <f>SUM('2.CAD NCCF'!J1272,'3.USD NCCF'!J1272,'4.EUR NCCF'!J1272,'5.GBP NCCF'!J1272,'6.Other(Incld) NCCF'!J1272)</f>
        <v>0</v>
      </c>
      <c r="K1272" s="180">
        <f>SUM('2.CAD NCCF'!K1272,'3.USD NCCF'!K1272,'4.EUR NCCF'!K1272,'5.GBP NCCF'!K1272,'6.Other(Incld) NCCF'!K1272)</f>
        <v>0</v>
      </c>
      <c r="L1272" s="181">
        <f>SUM('2.CAD NCCF'!L1272,'3.USD NCCF'!L1272,'4.EUR NCCF'!L1272,'5.GBP NCCF'!L1272,'6.Other(Incld) NCCF'!L1272)</f>
        <v>0</v>
      </c>
      <c r="M1272" s="192">
        <f>SUM('2.CAD NCCF'!M1272,'3.USD NCCF'!M1272,'4.EUR NCCF'!M1272,'5.GBP NCCF'!M1272,'6.Other(Incld) NCCF'!M1272)</f>
        <v>0</v>
      </c>
      <c r="N1272" s="182">
        <f>SUM('2.CAD NCCF'!N1272,'3.USD NCCF'!N1272,'4.EUR NCCF'!N1272,'5.GBP NCCF'!N1272,'6.Other(Incld) NCCF'!N1272)</f>
        <v>0</v>
      </c>
      <c r="O1272" s="178">
        <f>SUM('2.CAD NCCF'!O1272,'3.USD NCCF'!O1272,'4.EUR NCCF'!O1272,'5.GBP NCCF'!O1272,'6.Other(Incld) NCCF'!O1272)</f>
        <v>0</v>
      </c>
      <c r="P1272" s="182">
        <f>SUM('2.CAD NCCF'!P1272,'3.USD NCCF'!P1272,'4.EUR NCCF'!P1272,'5.GBP NCCF'!P1272,'6.Other(Incld) NCCF'!P1272)</f>
        <v>0</v>
      </c>
      <c r="Q1272" s="192">
        <f>SUM('2.CAD NCCF'!Q1272,'3.USD NCCF'!Q1272,'4.EUR NCCF'!Q1272,'5.GBP NCCF'!Q1272,'6.Other(Incld) NCCF'!Q1272)</f>
        <v>0</v>
      </c>
      <c r="R1272" s="182">
        <f>SUM('2.CAD NCCF'!R1272,'3.USD NCCF'!R1272,'4.EUR NCCF'!R1272,'5.GBP NCCF'!R1272,'6.Other(Incld) NCCF'!R1272)</f>
        <v>0</v>
      </c>
      <c r="S1272" s="182">
        <f>SUM('2.CAD NCCF'!S1272,'3.USD NCCF'!S1272,'4.EUR NCCF'!S1272,'5.GBP NCCF'!S1272,'6.Other(Incld) NCCF'!S1272)</f>
        <v>0</v>
      </c>
      <c r="T1272" s="178">
        <f>SUM('2.CAD NCCF'!T1272,'3.USD NCCF'!T1272,'4.EUR NCCF'!T1272,'5.GBP NCCF'!T1272,'6.Other(Incld) NCCF'!T1272)</f>
        <v>0</v>
      </c>
      <c r="U1272" s="182">
        <f>SUM('2.CAD NCCF'!U1272,'3.USD NCCF'!U1272,'4.EUR NCCF'!U1272,'5.GBP NCCF'!U1272,'6.Other(Incld) NCCF'!U1272)</f>
        <v>0</v>
      </c>
      <c r="V1272" s="183">
        <f>SUM('2.CAD NCCF'!V1272,'3.USD NCCF'!V1272,'4.EUR NCCF'!V1272,'5.GBP NCCF'!V1272,'6.Other(Incld) NCCF'!V1272)</f>
        <v>0</v>
      </c>
      <c r="W1272" s="46">
        <f>SUM('2.CAD NCCF'!W1272,'3.USD NCCF'!W1272,'4.EUR NCCF'!W1272,'5.GBP NCCF'!W1272,'6.Other(Incld) NCCF'!W1272)</f>
        <v>0</v>
      </c>
      <c r="Y1272"/>
    </row>
    <row r="1273" spans="1:25" s="72" customFormat="1" outlineLevel="1" x14ac:dyDescent="0.2">
      <c r="A1273" s="322"/>
      <c r="B1273" s="25"/>
      <c r="C1273" s="23"/>
      <c r="D1273" s="23"/>
      <c r="E1273" s="24"/>
      <c r="F1273" s="176" t="s">
        <v>191</v>
      </c>
      <c r="G1273" s="190">
        <f>SUM('2.CAD NCCF'!G1273,'3.USD NCCF'!G1273,'4.EUR NCCF'!G1273,'5.GBP NCCF'!G1273,'6.Other(Incld) NCCF'!G1273)</f>
        <v>0</v>
      </c>
      <c r="H1273" s="191">
        <f>SUM('2.CAD NCCF'!H1273,'3.USD NCCF'!H1273,'4.EUR NCCF'!H1273,'5.GBP NCCF'!H1273,'6.Other(Incld) NCCF'!H1273)</f>
        <v>0</v>
      </c>
      <c r="I1273" s="179">
        <f>SUM('2.CAD NCCF'!I1273,'3.USD NCCF'!I1273,'4.EUR NCCF'!I1273,'5.GBP NCCF'!I1273,'6.Other(Incld) NCCF'!I1273)</f>
        <v>0</v>
      </c>
      <c r="J1273" s="179">
        <f>SUM('2.CAD NCCF'!J1273,'3.USD NCCF'!J1273,'4.EUR NCCF'!J1273,'5.GBP NCCF'!J1273,'6.Other(Incld) NCCF'!J1273)</f>
        <v>0</v>
      </c>
      <c r="K1273" s="180">
        <f>SUM('2.CAD NCCF'!K1273,'3.USD NCCF'!K1273,'4.EUR NCCF'!K1273,'5.GBP NCCF'!K1273,'6.Other(Incld) NCCF'!K1273)</f>
        <v>0</v>
      </c>
      <c r="L1273" s="181">
        <f>SUM('2.CAD NCCF'!L1273,'3.USD NCCF'!L1273,'4.EUR NCCF'!L1273,'5.GBP NCCF'!L1273,'6.Other(Incld) NCCF'!L1273)</f>
        <v>0</v>
      </c>
      <c r="M1273" s="192">
        <f>SUM('2.CAD NCCF'!M1273,'3.USD NCCF'!M1273,'4.EUR NCCF'!M1273,'5.GBP NCCF'!M1273,'6.Other(Incld) NCCF'!M1273)</f>
        <v>0</v>
      </c>
      <c r="N1273" s="182">
        <f>SUM('2.CAD NCCF'!N1273,'3.USD NCCF'!N1273,'4.EUR NCCF'!N1273,'5.GBP NCCF'!N1273,'6.Other(Incld) NCCF'!N1273)</f>
        <v>0</v>
      </c>
      <c r="O1273" s="178">
        <f>SUM('2.CAD NCCF'!O1273,'3.USD NCCF'!O1273,'4.EUR NCCF'!O1273,'5.GBP NCCF'!O1273,'6.Other(Incld) NCCF'!O1273)</f>
        <v>0</v>
      </c>
      <c r="P1273" s="182">
        <f>SUM('2.CAD NCCF'!P1273,'3.USD NCCF'!P1273,'4.EUR NCCF'!P1273,'5.GBP NCCF'!P1273,'6.Other(Incld) NCCF'!P1273)</f>
        <v>0</v>
      </c>
      <c r="Q1273" s="192">
        <f>SUM('2.CAD NCCF'!Q1273,'3.USD NCCF'!Q1273,'4.EUR NCCF'!Q1273,'5.GBP NCCF'!Q1273,'6.Other(Incld) NCCF'!Q1273)</f>
        <v>0</v>
      </c>
      <c r="R1273" s="182">
        <f>SUM('2.CAD NCCF'!R1273,'3.USD NCCF'!R1273,'4.EUR NCCF'!R1273,'5.GBP NCCF'!R1273,'6.Other(Incld) NCCF'!R1273)</f>
        <v>0</v>
      </c>
      <c r="S1273" s="182">
        <f>SUM('2.CAD NCCF'!S1273,'3.USD NCCF'!S1273,'4.EUR NCCF'!S1273,'5.GBP NCCF'!S1273,'6.Other(Incld) NCCF'!S1273)</f>
        <v>0</v>
      </c>
      <c r="T1273" s="178">
        <f>SUM('2.CAD NCCF'!T1273,'3.USD NCCF'!T1273,'4.EUR NCCF'!T1273,'5.GBP NCCF'!T1273,'6.Other(Incld) NCCF'!T1273)</f>
        <v>0</v>
      </c>
      <c r="U1273" s="182">
        <f>SUM('2.CAD NCCF'!U1273,'3.USD NCCF'!U1273,'4.EUR NCCF'!U1273,'5.GBP NCCF'!U1273,'6.Other(Incld) NCCF'!U1273)</f>
        <v>0</v>
      </c>
      <c r="V1273" s="183">
        <f>SUM('2.CAD NCCF'!V1273,'3.USD NCCF'!V1273,'4.EUR NCCF'!V1273,'5.GBP NCCF'!V1273,'6.Other(Incld) NCCF'!V1273)</f>
        <v>0</v>
      </c>
      <c r="W1273" s="46">
        <f>SUM('2.CAD NCCF'!W1273,'3.USD NCCF'!W1273,'4.EUR NCCF'!W1273,'5.GBP NCCF'!W1273,'6.Other(Incld) NCCF'!W1273)</f>
        <v>0</v>
      </c>
      <c r="Y1273"/>
    </row>
    <row r="1274" spans="1:25" s="72" customFormat="1" outlineLevel="1" x14ac:dyDescent="0.2">
      <c r="A1274" s="322"/>
      <c r="B1274" s="25"/>
      <c r="C1274" s="23"/>
      <c r="D1274" s="23"/>
      <c r="E1274" s="24"/>
      <c r="F1274" s="176" t="s">
        <v>189</v>
      </c>
      <c r="G1274" s="190">
        <f>SUM('2.CAD NCCF'!G1274,'3.USD NCCF'!G1274,'4.EUR NCCF'!G1274,'5.GBP NCCF'!G1274,'6.Other(Incld) NCCF'!G1274)</f>
        <v>0</v>
      </c>
      <c r="H1274" s="191">
        <f>SUM('2.CAD NCCF'!H1274,'3.USD NCCF'!H1274,'4.EUR NCCF'!H1274,'5.GBP NCCF'!H1274,'6.Other(Incld) NCCF'!H1274)</f>
        <v>0</v>
      </c>
      <c r="I1274" s="179">
        <f>SUM('2.CAD NCCF'!I1274,'3.USD NCCF'!I1274,'4.EUR NCCF'!I1274,'5.GBP NCCF'!I1274,'6.Other(Incld) NCCF'!I1274)</f>
        <v>0</v>
      </c>
      <c r="J1274" s="179">
        <f>SUM('2.CAD NCCF'!J1274,'3.USD NCCF'!J1274,'4.EUR NCCF'!J1274,'5.GBP NCCF'!J1274,'6.Other(Incld) NCCF'!J1274)</f>
        <v>0</v>
      </c>
      <c r="K1274" s="180">
        <f>SUM('2.CAD NCCF'!K1274,'3.USD NCCF'!K1274,'4.EUR NCCF'!K1274,'5.GBP NCCF'!K1274,'6.Other(Incld) NCCF'!K1274)</f>
        <v>0</v>
      </c>
      <c r="L1274" s="181">
        <f>SUM('2.CAD NCCF'!L1274,'3.USD NCCF'!L1274,'4.EUR NCCF'!L1274,'5.GBP NCCF'!L1274,'6.Other(Incld) NCCF'!L1274)</f>
        <v>0</v>
      </c>
      <c r="M1274" s="192">
        <f>SUM('2.CAD NCCF'!M1274,'3.USD NCCF'!M1274,'4.EUR NCCF'!M1274,'5.GBP NCCF'!M1274,'6.Other(Incld) NCCF'!M1274)</f>
        <v>0</v>
      </c>
      <c r="N1274" s="182">
        <f>SUM('2.CAD NCCF'!N1274,'3.USD NCCF'!N1274,'4.EUR NCCF'!N1274,'5.GBP NCCF'!N1274,'6.Other(Incld) NCCF'!N1274)</f>
        <v>0</v>
      </c>
      <c r="O1274" s="178">
        <f>SUM('2.CAD NCCF'!O1274,'3.USD NCCF'!O1274,'4.EUR NCCF'!O1274,'5.GBP NCCF'!O1274,'6.Other(Incld) NCCF'!O1274)</f>
        <v>0</v>
      </c>
      <c r="P1274" s="182">
        <f>SUM('2.CAD NCCF'!P1274,'3.USD NCCF'!P1274,'4.EUR NCCF'!P1274,'5.GBP NCCF'!P1274,'6.Other(Incld) NCCF'!P1274)</f>
        <v>0</v>
      </c>
      <c r="Q1274" s="192">
        <f>SUM('2.CAD NCCF'!Q1274,'3.USD NCCF'!Q1274,'4.EUR NCCF'!Q1274,'5.GBP NCCF'!Q1274,'6.Other(Incld) NCCF'!Q1274)</f>
        <v>0</v>
      </c>
      <c r="R1274" s="182">
        <f>SUM('2.CAD NCCF'!R1274,'3.USD NCCF'!R1274,'4.EUR NCCF'!R1274,'5.GBP NCCF'!R1274,'6.Other(Incld) NCCF'!R1274)</f>
        <v>0</v>
      </c>
      <c r="S1274" s="182">
        <f>SUM('2.CAD NCCF'!S1274,'3.USD NCCF'!S1274,'4.EUR NCCF'!S1274,'5.GBP NCCF'!S1274,'6.Other(Incld) NCCF'!S1274)</f>
        <v>0</v>
      </c>
      <c r="T1274" s="178">
        <f>SUM('2.CAD NCCF'!T1274,'3.USD NCCF'!T1274,'4.EUR NCCF'!T1274,'5.GBP NCCF'!T1274,'6.Other(Incld) NCCF'!T1274)</f>
        <v>0</v>
      </c>
      <c r="U1274" s="182">
        <f>SUM('2.CAD NCCF'!U1274,'3.USD NCCF'!U1274,'4.EUR NCCF'!U1274,'5.GBP NCCF'!U1274,'6.Other(Incld) NCCF'!U1274)</f>
        <v>0</v>
      </c>
      <c r="V1274" s="183">
        <f>SUM('2.CAD NCCF'!V1274,'3.USD NCCF'!V1274,'4.EUR NCCF'!V1274,'5.GBP NCCF'!V1274,'6.Other(Incld) NCCF'!V1274)</f>
        <v>0</v>
      </c>
      <c r="W1274" s="46">
        <f>SUM('2.CAD NCCF'!W1274,'3.USD NCCF'!W1274,'4.EUR NCCF'!W1274,'5.GBP NCCF'!W1274,'6.Other(Incld) NCCF'!W1274)</f>
        <v>0</v>
      </c>
      <c r="Y1274"/>
    </row>
    <row r="1275" spans="1:25" s="72" customFormat="1" x14ac:dyDescent="0.2">
      <c r="A1275" s="322"/>
      <c r="B1275" s="25"/>
      <c r="C1275" s="64"/>
      <c r="D1275" s="23" t="s">
        <v>192</v>
      </c>
      <c r="E1275" s="24"/>
      <c r="F1275" s="24"/>
      <c r="G1275" s="69">
        <f t="shared" ref="G1275:W1275" si="285">SUBTOTAL(9,G1276:G1277)</f>
        <v>0</v>
      </c>
      <c r="H1275" s="70">
        <f t="shared" si="285"/>
        <v>0</v>
      </c>
      <c r="I1275" s="66">
        <f t="shared" si="285"/>
        <v>0</v>
      </c>
      <c r="J1275" s="66">
        <f t="shared" si="285"/>
        <v>0</v>
      </c>
      <c r="K1275" s="67">
        <f t="shared" si="285"/>
        <v>0</v>
      </c>
      <c r="L1275" s="34">
        <f t="shared" si="285"/>
        <v>0</v>
      </c>
      <c r="M1275" s="34">
        <f t="shared" si="285"/>
        <v>0</v>
      </c>
      <c r="N1275" s="34">
        <f t="shared" si="285"/>
        <v>0</v>
      </c>
      <c r="O1275" s="34">
        <f t="shared" si="285"/>
        <v>0</v>
      </c>
      <c r="P1275" s="34">
        <f t="shared" si="285"/>
        <v>0</v>
      </c>
      <c r="Q1275" s="34">
        <f t="shared" si="285"/>
        <v>0</v>
      </c>
      <c r="R1275" s="34">
        <f t="shared" si="285"/>
        <v>0</v>
      </c>
      <c r="S1275" s="34">
        <f t="shared" si="285"/>
        <v>0</v>
      </c>
      <c r="T1275" s="34">
        <f t="shared" si="285"/>
        <v>0</v>
      </c>
      <c r="U1275" s="34">
        <f t="shared" si="285"/>
        <v>0</v>
      </c>
      <c r="V1275" s="34">
        <f t="shared" si="285"/>
        <v>0</v>
      </c>
      <c r="W1275" s="33">
        <f t="shared" si="285"/>
        <v>0</v>
      </c>
      <c r="Y1275"/>
    </row>
    <row r="1276" spans="1:25" s="72" customFormat="1" outlineLevel="1" x14ac:dyDescent="0.2">
      <c r="A1276" s="322"/>
      <c r="B1276" s="25"/>
      <c r="C1276" s="23"/>
      <c r="D1276" s="23"/>
      <c r="E1276" s="24"/>
      <c r="F1276" s="176" t="s">
        <v>193</v>
      </c>
      <c r="G1276" s="190">
        <f>SUM('2.CAD NCCF'!G1276,'3.USD NCCF'!G1276,'4.EUR NCCF'!G1276,'5.GBP NCCF'!G1276,'6.Other(Incld) NCCF'!G1276)</f>
        <v>0</v>
      </c>
      <c r="H1276" s="191">
        <f>SUM('2.CAD NCCF'!H1276,'3.USD NCCF'!H1276,'4.EUR NCCF'!H1276,'5.GBP NCCF'!H1276,'6.Other(Incld) NCCF'!H1276)</f>
        <v>0</v>
      </c>
      <c r="I1276" s="179">
        <f>SUM('2.CAD NCCF'!I1276,'3.USD NCCF'!I1276,'4.EUR NCCF'!I1276,'5.GBP NCCF'!I1276,'6.Other(Incld) NCCF'!I1276)</f>
        <v>0</v>
      </c>
      <c r="J1276" s="179">
        <f>SUM('2.CAD NCCF'!J1276,'3.USD NCCF'!J1276,'4.EUR NCCF'!J1276,'5.GBP NCCF'!J1276,'6.Other(Incld) NCCF'!J1276)</f>
        <v>0</v>
      </c>
      <c r="K1276" s="180">
        <f>SUM('2.CAD NCCF'!K1276,'3.USD NCCF'!K1276,'4.EUR NCCF'!K1276,'5.GBP NCCF'!K1276,'6.Other(Incld) NCCF'!K1276)</f>
        <v>0</v>
      </c>
      <c r="L1276" s="181">
        <f>SUM('2.CAD NCCF'!L1276,'3.USD NCCF'!L1276,'4.EUR NCCF'!L1276,'5.GBP NCCF'!L1276,'6.Other(Incld) NCCF'!L1276)</f>
        <v>0</v>
      </c>
      <c r="M1276" s="192">
        <f>SUM('2.CAD NCCF'!M1276,'3.USD NCCF'!M1276,'4.EUR NCCF'!M1276,'5.GBP NCCF'!M1276,'6.Other(Incld) NCCF'!M1276)</f>
        <v>0</v>
      </c>
      <c r="N1276" s="182">
        <f>SUM('2.CAD NCCF'!N1276,'3.USD NCCF'!N1276,'4.EUR NCCF'!N1276,'5.GBP NCCF'!N1276,'6.Other(Incld) NCCF'!N1276)</f>
        <v>0</v>
      </c>
      <c r="O1276" s="178">
        <f>SUM('2.CAD NCCF'!O1276,'3.USD NCCF'!O1276,'4.EUR NCCF'!O1276,'5.GBP NCCF'!O1276,'6.Other(Incld) NCCF'!O1276)</f>
        <v>0</v>
      </c>
      <c r="P1276" s="182">
        <f>SUM('2.CAD NCCF'!P1276,'3.USD NCCF'!P1276,'4.EUR NCCF'!P1276,'5.GBP NCCF'!P1276,'6.Other(Incld) NCCF'!P1276)</f>
        <v>0</v>
      </c>
      <c r="Q1276" s="192">
        <f>SUM('2.CAD NCCF'!Q1276,'3.USD NCCF'!Q1276,'4.EUR NCCF'!Q1276,'5.GBP NCCF'!Q1276,'6.Other(Incld) NCCF'!Q1276)</f>
        <v>0</v>
      </c>
      <c r="R1276" s="182">
        <f>SUM('2.CAD NCCF'!R1276,'3.USD NCCF'!R1276,'4.EUR NCCF'!R1276,'5.GBP NCCF'!R1276,'6.Other(Incld) NCCF'!R1276)</f>
        <v>0</v>
      </c>
      <c r="S1276" s="182">
        <f>SUM('2.CAD NCCF'!S1276,'3.USD NCCF'!S1276,'4.EUR NCCF'!S1276,'5.GBP NCCF'!S1276,'6.Other(Incld) NCCF'!S1276)</f>
        <v>0</v>
      </c>
      <c r="T1276" s="178">
        <f>SUM('2.CAD NCCF'!T1276,'3.USD NCCF'!T1276,'4.EUR NCCF'!T1276,'5.GBP NCCF'!T1276,'6.Other(Incld) NCCF'!T1276)</f>
        <v>0</v>
      </c>
      <c r="U1276" s="182">
        <f>SUM('2.CAD NCCF'!U1276,'3.USD NCCF'!U1276,'4.EUR NCCF'!U1276,'5.GBP NCCF'!U1276,'6.Other(Incld) NCCF'!U1276)</f>
        <v>0</v>
      </c>
      <c r="V1276" s="183">
        <f>SUM('2.CAD NCCF'!V1276,'3.USD NCCF'!V1276,'4.EUR NCCF'!V1276,'5.GBP NCCF'!V1276,'6.Other(Incld) NCCF'!V1276)</f>
        <v>0</v>
      </c>
      <c r="W1276" s="46">
        <f>SUM('2.CAD NCCF'!W1276,'3.USD NCCF'!W1276,'4.EUR NCCF'!W1276,'5.GBP NCCF'!W1276,'6.Other(Incld) NCCF'!W1276)</f>
        <v>0</v>
      </c>
      <c r="Y1276"/>
    </row>
    <row r="1277" spans="1:25" s="72" customFormat="1" outlineLevel="1" x14ac:dyDescent="0.2">
      <c r="A1277" s="322"/>
      <c r="B1277" s="25"/>
      <c r="C1277" s="23"/>
      <c r="D1277" s="23"/>
      <c r="E1277" s="24"/>
      <c r="F1277" s="176" t="s">
        <v>194</v>
      </c>
      <c r="G1277" s="190">
        <f>SUM('2.CAD NCCF'!G1277,'3.USD NCCF'!G1277,'4.EUR NCCF'!G1277,'5.GBP NCCF'!G1277,'6.Other(Incld) NCCF'!G1277)</f>
        <v>0</v>
      </c>
      <c r="H1277" s="191">
        <f>SUM('2.CAD NCCF'!H1277,'3.USD NCCF'!H1277,'4.EUR NCCF'!H1277,'5.GBP NCCF'!H1277,'6.Other(Incld) NCCF'!H1277)</f>
        <v>0</v>
      </c>
      <c r="I1277" s="179">
        <f>SUM('2.CAD NCCF'!I1277,'3.USD NCCF'!I1277,'4.EUR NCCF'!I1277,'5.GBP NCCF'!I1277,'6.Other(Incld) NCCF'!I1277)</f>
        <v>0</v>
      </c>
      <c r="J1277" s="179">
        <f>SUM('2.CAD NCCF'!J1277,'3.USD NCCF'!J1277,'4.EUR NCCF'!J1277,'5.GBP NCCF'!J1277,'6.Other(Incld) NCCF'!J1277)</f>
        <v>0</v>
      </c>
      <c r="K1277" s="180">
        <f>SUM('2.CAD NCCF'!K1277,'3.USD NCCF'!K1277,'4.EUR NCCF'!K1277,'5.GBP NCCF'!K1277,'6.Other(Incld) NCCF'!K1277)</f>
        <v>0</v>
      </c>
      <c r="L1277" s="181">
        <f>SUM('2.CAD NCCF'!L1277,'3.USD NCCF'!L1277,'4.EUR NCCF'!L1277,'5.GBP NCCF'!L1277,'6.Other(Incld) NCCF'!L1277)</f>
        <v>0</v>
      </c>
      <c r="M1277" s="182">
        <f>SUM('2.CAD NCCF'!M1277,'3.USD NCCF'!M1277,'4.EUR NCCF'!M1277,'5.GBP NCCF'!M1277,'6.Other(Incld) NCCF'!M1277)</f>
        <v>0</v>
      </c>
      <c r="N1277" s="200">
        <f>SUM('2.CAD NCCF'!N1277,'3.USD NCCF'!N1277,'4.EUR NCCF'!N1277,'5.GBP NCCF'!N1277,'6.Other(Incld) NCCF'!N1277)</f>
        <v>0</v>
      </c>
      <c r="O1277" s="182">
        <f>SUM('2.CAD NCCF'!O1277,'3.USD NCCF'!O1277,'4.EUR NCCF'!O1277,'5.GBP NCCF'!O1277,'6.Other(Incld) NCCF'!O1277)</f>
        <v>0</v>
      </c>
      <c r="P1277" s="182">
        <f>SUM('2.CAD NCCF'!P1277,'3.USD NCCF'!P1277,'4.EUR NCCF'!P1277,'5.GBP NCCF'!P1277,'6.Other(Incld) NCCF'!P1277)</f>
        <v>0</v>
      </c>
      <c r="Q1277" s="182">
        <f>SUM('2.CAD NCCF'!Q1277,'3.USD NCCF'!Q1277,'4.EUR NCCF'!Q1277,'5.GBP NCCF'!Q1277,'6.Other(Incld) NCCF'!Q1277)</f>
        <v>0</v>
      </c>
      <c r="R1277" s="200">
        <f>SUM('2.CAD NCCF'!R1277,'3.USD NCCF'!R1277,'4.EUR NCCF'!R1277,'5.GBP NCCF'!R1277,'6.Other(Incld) NCCF'!R1277)</f>
        <v>0</v>
      </c>
      <c r="S1277" s="200">
        <f>SUM('2.CAD NCCF'!S1277,'3.USD NCCF'!S1277,'4.EUR NCCF'!S1277,'5.GBP NCCF'!S1277,'6.Other(Incld) NCCF'!S1277)</f>
        <v>0</v>
      </c>
      <c r="T1277" s="182">
        <f>SUM('2.CAD NCCF'!T1277,'3.USD NCCF'!T1277,'4.EUR NCCF'!T1277,'5.GBP NCCF'!T1277,'6.Other(Incld) NCCF'!T1277)</f>
        <v>0</v>
      </c>
      <c r="U1277" s="182">
        <f>SUM('2.CAD NCCF'!U1277,'3.USD NCCF'!U1277,'4.EUR NCCF'!U1277,'5.GBP NCCF'!U1277,'6.Other(Incld) NCCF'!U1277)</f>
        <v>0</v>
      </c>
      <c r="V1277" s="183">
        <f>SUM('2.CAD NCCF'!V1277,'3.USD NCCF'!V1277,'4.EUR NCCF'!V1277,'5.GBP NCCF'!V1277,'6.Other(Incld) NCCF'!V1277)</f>
        <v>0</v>
      </c>
      <c r="W1277" s="46">
        <f>SUM('2.CAD NCCF'!W1277,'3.USD NCCF'!W1277,'4.EUR NCCF'!W1277,'5.GBP NCCF'!W1277,'6.Other(Incld) NCCF'!W1277)</f>
        <v>0</v>
      </c>
      <c r="Y1277"/>
    </row>
    <row r="1278" spans="1:25" x14ac:dyDescent="0.2">
      <c r="A1278" s="318"/>
      <c r="B1278" s="25"/>
      <c r="C1278" s="23" t="s">
        <v>144</v>
      </c>
      <c r="D1278" s="64"/>
      <c r="E1278" s="64"/>
      <c r="F1278" s="24"/>
      <c r="G1278" s="69"/>
      <c r="H1278" s="66"/>
      <c r="I1278" s="66"/>
      <c r="J1278" s="66"/>
      <c r="K1278" s="66"/>
      <c r="L1278" s="51"/>
      <c r="M1278" s="34"/>
      <c r="N1278" s="34"/>
      <c r="O1278" s="34"/>
      <c r="P1278" s="34"/>
      <c r="Q1278" s="34"/>
      <c r="R1278" s="34"/>
      <c r="S1278" s="34"/>
      <c r="T1278" s="34"/>
      <c r="U1278" s="34"/>
      <c r="V1278" s="37"/>
      <c r="W1278" s="33"/>
      <c r="Y1278"/>
    </row>
    <row r="1279" spans="1:25" s="72" customFormat="1" x14ac:dyDescent="0.2">
      <c r="A1279" s="322"/>
      <c r="B1279" s="25"/>
      <c r="C1279" s="23"/>
      <c r="D1279" s="65" t="s">
        <v>52</v>
      </c>
      <c r="E1279" s="24"/>
      <c r="F1279" s="24"/>
      <c r="G1279" s="69"/>
      <c r="H1279" s="66"/>
      <c r="I1279" s="66"/>
      <c r="J1279" s="66"/>
      <c r="K1279" s="66"/>
      <c r="L1279" s="51"/>
      <c r="M1279" s="34"/>
      <c r="N1279" s="34"/>
      <c r="O1279" s="34"/>
      <c r="P1279" s="34"/>
      <c r="Q1279" s="34"/>
      <c r="R1279" s="34"/>
      <c r="S1279" s="34"/>
      <c r="T1279" s="34"/>
      <c r="U1279" s="34"/>
      <c r="V1279" s="37"/>
      <c r="W1279" s="33"/>
      <c r="Y1279"/>
    </row>
    <row r="1280" spans="1:25" s="72" customFormat="1" x14ac:dyDescent="0.2">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c r="Y1280"/>
    </row>
    <row r="1281" spans="1:25" s="72" customFormat="1" outlineLevel="1" x14ac:dyDescent="0.2">
      <c r="A1281" s="322"/>
      <c r="B1281" s="25"/>
      <c r="C1281" s="23"/>
      <c r="D1281" s="23"/>
      <c r="E1281" s="24"/>
      <c r="F1281" s="176" t="s">
        <v>154</v>
      </c>
      <c r="G1281" s="190">
        <f>SUM('2.CAD NCCF'!G1281,'3.USD NCCF'!G1281,'4.EUR NCCF'!G1281,'5.GBP NCCF'!G1281,'6.Other(Incld) NCCF'!G1281)</f>
        <v>0</v>
      </c>
      <c r="H1281" s="191">
        <f>SUM('2.CAD NCCF'!H1281,'3.USD NCCF'!H1281,'4.EUR NCCF'!H1281,'5.GBP NCCF'!H1281,'6.Other(Incld) NCCF'!H1281)</f>
        <v>0</v>
      </c>
      <c r="I1281" s="66"/>
      <c r="J1281" s="66"/>
      <c r="K1281" s="67"/>
      <c r="L1281" s="34"/>
      <c r="M1281" s="34"/>
      <c r="N1281" s="34"/>
      <c r="O1281" s="34"/>
      <c r="P1281" s="34"/>
      <c r="Q1281" s="34"/>
      <c r="R1281" s="34"/>
      <c r="S1281" s="34"/>
      <c r="T1281" s="34"/>
      <c r="U1281" s="34"/>
      <c r="V1281" s="34"/>
      <c r="W1281" s="46">
        <f>SUM('2.CAD NCCF'!W1281,'3.USD NCCF'!W1281,'4.EUR NCCF'!W1281,'5.GBP NCCF'!W1281,'6.Other(Incld) NCCF'!W1281)</f>
        <v>0</v>
      </c>
      <c r="Y1281"/>
    </row>
    <row r="1282" spans="1:25" s="72" customFormat="1" outlineLevel="1" x14ac:dyDescent="0.2">
      <c r="A1282" s="322"/>
      <c r="B1282" s="25"/>
      <c r="C1282" s="23"/>
      <c r="D1282" s="23"/>
      <c r="E1282" s="24"/>
      <c r="F1282" s="176" t="s">
        <v>155</v>
      </c>
      <c r="G1282" s="190">
        <f>SUM('2.CAD NCCF'!G1282,'3.USD NCCF'!G1282,'4.EUR NCCF'!G1282,'5.GBP NCCF'!G1282,'6.Other(Incld) NCCF'!G1282)</f>
        <v>0</v>
      </c>
      <c r="H1282" s="191">
        <f>SUM('2.CAD NCCF'!H1282,'3.USD NCCF'!H1282,'4.EUR NCCF'!H1282,'5.GBP NCCF'!H1282,'6.Other(Incld) NCCF'!H1282)</f>
        <v>0</v>
      </c>
      <c r="I1282" s="66"/>
      <c r="J1282" s="66"/>
      <c r="K1282" s="67"/>
      <c r="L1282" s="34"/>
      <c r="M1282" s="34"/>
      <c r="N1282" s="34"/>
      <c r="O1282" s="34"/>
      <c r="P1282" s="34"/>
      <c r="Q1282" s="34"/>
      <c r="R1282" s="34"/>
      <c r="S1282" s="34"/>
      <c r="T1282" s="34"/>
      <c r="U1282" s="34"/>
      <c r="V1282" s="34"/>
      <c r="W1282" s="46">
        <f>SUM('2.CAD NCCF'!W1282,'3.USD NCCF'!W1282,'4.EUR NCCF'!W1282,'5.GBP NCCF'!W1282,'6.Other(Incld) NCCF'!W1282)</f>
        <v>0</v>
      </c>
      <c r="Y1282"/>
    </row>
    <row r="1283" spans="1:25" s="72" customFormat="1" outlineLevel="1" x14ac:dyDescent="0.2">
      <c r="A1283" s="322"/>
      <c r="B1283" s="25"/>
      <c r="C1283" s="23"/>
      <c r="D1283" s="23"/>
      <c r="E1283" s="24"/>
      <c r="F1283" s="176" t="s">
        <v>156</v>
      </c>
      <c r="G1283" s="190">
        <f>SUM('2.CAD NCCF'!G1283,'3.USD NCCF'!G1283,'4.EUR NCCF'!G1283,'5.GBP NCCF'!G1283,'6.Other(Incld) NCCF'!G1283)</f>
        <v>0</v>
      </c>
      <c r="H1283" s="191">
        <f>SUM('2.CAD NCCF'!H1283,'3.USD NCCF'!H1283,'4.EUR NCCF'!H1283,'5.GBP NCCF'!H1283,'6.Other(Incld) NCCF'!H1283)</f>
        <v>0</v>
      </c>
      <c r="I1283" s="66"/>
      <c r="J1283" s="66"/>
      <c r="K1283" s="67"/>
      <c r="L1283" s="34"/>
      <c r="M1283" s="34"/>
      <c r="N1283" s="34"/>
      <c r="O1283" s="34"/>
      <c r="P1283" s="34"/>
      <c r="Q1283" s="34"/>
      <c r="R1283" s="34"/>
      <c r="S1283" s="34"/>
      <c r="T1283" s="34"/>
      <c r="U1283" s="34"/>
      <c r="V1283" s="34"/>
      <c r="W1283" s="46">
        <f>SUM('2.CAD NCCF'!W1283,'3.USD NCCF'!W1283,'4.EUR NCCF'!W1283,'5.GBP NCCF'!W1283,'6.Other(Incld) NCCF'!W1283)</f>
        <v>0</v>
      </c>
      <c r="Y1283"/>
    </row>
    <row r="1284" spans="1:25" s="72" customFormat="1" outlineLevel="1" x14ac:dyDescent="0.2">
      <c r="A1284" s="322"/>
      <c r="B1284" s="25"/>
      <c r="C1284" s="23"/>
      <c r="D1284" s="23"/>
      <c r="E1284" s="24"/>
      <c r="F1284" s="176" t="s">
        <v>197</v>
      </c>
      <c r="G1284" s="190">
        <f>SUM('2.CAD NCCF'!G1284,'3.USD NCCF'!G1284,'4.EUR NCCF'!G1284,'5.GBP NCCF'!G1284,'6.Other(Incld) NCCF'!G1284)</f>
        <v>0</v>
      </c>
      <c r="H1284" s="191">
        <f>SUM('2.CAD NCCF'!H1284,'3.USD NCCF'!H1284,'4.EUR NCCF'!H1284,'5.GBP NCCF'!H1284,'6.Other(Incld) NCCF'!H1284)</f>
        <v>0</v>
      </c>
      <c r="I1284" s="66"/>
      <c r="J1284" s="66"/>
      <c r="K1284" s="67"/>
      <c r="L1284" s="34"/>
      <c r="M1284" s="34"/>
      <c r="N1284" s="34"/>
      <c r="O1284" s="34"/>
      <c r="P1284" s="34"/>
      <c r="Q1284" s="34"/>
      <c r="R1284" s="34"/>
      <c r="S1284" s="34"/>
      <c r="T1284" s="34"/>
      <c r="U1284" s="34"/>
      <c r="V1284" s="34"/>
      <c r="W1284" s="46">
        <f>SUM('2.CAD NCCF'!W1284,'3.USD NCCF'!W1284,'4.EUR NCCF'!W1284,'5.GBP NCCF'!W1284,'6.Other(Incld) NCCF'!W1284)</f>
        <v>0</v>
      </c>
      <c r="Y1284"/>
    </row>
    <row r="1285" spans="1:25" s="72" customFormat="1" x14ac:dyDescent="0.2">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c r="Y1285"/>
    </row>
    <row r="1286" spans="1:25" s="72" customFormat="1" outlineLevel="1" x14ac:dyDescent="0.2">
      <c r="A1286" s="322"/>
      <c r="B1286" s="25"/>
      <c r="C1286" s="23"/>
      <c r="D1286" s="23"/>
      <c r="E1286" s="24"/>
      <c r="F1286" s="176" t="s">
        <v>158</v>
      </c>
      <c r="G1286" s="190">
        <f>SUM('2.CAD NCCF'!G1286,'3.USD NCCF'!G1286,'4.EUR NCCF'!G1286,'5.GBP NCCF'!G1286,'6.Other(Incld) NCCF'!G1286)</f>
        <v>0</v>
      </c>
      <c r="H1286" s="191">
        <f>SUM('2.CAD NCCF'!H1286,'3.USD NCCF'!H1286,'4.EUR NCCF'!H1286,'5.GBP NCCF'!H1286,'6.Other(Incld) NCCF'!H1286)</f>
        <v>0</v>
      </c>
      <c r="I1286" s="66"/>
      <c r="J1286" s="66"/>
      <c r="K1286" s="67"/>
      <c r="L1286" s="34"/>
      <c r="M1286" s="34"/>
      <c r="N1286" s="34"/>
      <c r="O1286" s="34"/>
      <c r="P1286" s="34"/>
      <c r="Q1286" s="34"/>
      <c r="R1286" s="34"/>
      <c r="S1286" s="34"/>
      <c r="T1286" s="34"/>
      <c r="U1286" s="34"/>
      <c r="V1286" s="34"/>
      <c r="W1286" s="46">
        <f>SUM('2.CAD NCCF'!W1286,'3.USD NCCF'!W1286,'4.EUR NCCF'!W1286,'5.GBP NCCF'!W1286,'6.Other(Incld) NCCF'!W1286)</f>
        <v>0</v>
      </c>
      <c r="Y1286"/>
    </row>
    <row r="1287" spans="1:25" s="72" customFormat="1" outlineLevel="1" x14ac:dyDescent="0.2">
      <c r="A1287" s="322"/>
      <c r="B1287" s="25"/>
      <c r="C1287" s="23"/>
      <c r="D1287" s="23"/>
      <c r="E1287" s="24"/>
      <c r="F1287" s="176" t="s">
        <v>159</v>
      </c>
      <c r="G1287" s="190">
        <f>SUM('2.CAD NCCF'!G1287,'3.USD NCCF'!G1287,'4.EUR NCCF'!G1287,'5.GBP NCCF'!G1287,'6.Other(Incld) NCCF'!G1287)</f>
        <v>0</v>
      </c>
      <c r="H1287" s="191">
        <f>SUM('2.CAD NCCF'!H1287,'3.USD NCCF'!H1287,'4.EUR NCCF'!H1287,'5.GBP NCCF'!H1287,'6.Other(Incld) NCCF'!H1287)</f>
        <v>0</v>
      </c>
      <c r="I1287" s="66"/>
      <c r="J1287" s="66"/>
      <c r="K1287" s="67"/>
      <c r="L1287" s="34"/>
      <c r="M1287" s="34"/>
      <c r="N1287" s="34"/>
      <c r="O1287" s="34"/>
      <c r="P1287" s="34"/>
      <c r="Q1287" s="34"/>
      <c r="R1287" s="34"/>
      <c r="S1287" s="34"/>
      <c r="T1287" s="34"/>
      <c r="U1287" s="34"/>
      <c r="V1287" s="34"/>
      <c r="W1287" s="46">
        <f>SUM('2.CAD NCCF'!W1287,'3.USD NCCF'!W1287,'4.EUR NCCF'!W1287,'5.GBP NCCF'!W1287,'6.Other(Incld) NCCF'!W1287)</f>
        <v>0</v>
      </c>
      <c r="Y1287"/>
    </row>
    <row r="1288" spans="1:25" s="72" customFormat="1" outlineLevel="1" x14ac:dyDescent="0.2">
      <c r="A1288" s="322"/>
      <c r="B1288" s="25"/>
      <c r="C1288" s="23"/>
      <c r="D1288" s="23"/>
      <c r="E1288" s="24"/>
      <c r="F1288" s="176" t="s">
        <v>160</v>
      </c>
      <c r="G1288" s="190">
        <f>SUM('2.CAD NCCF'!G1288,'3.USD NCCF'!G1288,'4.EUR NCCF'!G1288,'5.GBP NCCF'!G1288,'6.Other(Incld) NCCF'!G1288)</f>
        <v>0</v>
      </c>
      <c r="H1288" s="191">
        <f>SUM('2.CAD NCCF'!H1288,'3.USD NCCF'!H1288,'4.EUR NCCF'!H1288,'5.GBP NCCF'!H1288,'6.Other(Incld) NCCF'!H1288)</f>
        <v>0</v>
      </c>
      <c r="I1288" s="66"/>
      <c r="J1288" s="66"/>
      <c r="K1288" s="67"/>
      <c r="L1288" s="34"/>
      <c r="M1288" s="34"/>
      <c r="N1288" s="34"/>
      <c r="O1288" s="34"/>
      <c r="P1288" s="34"/>
      <c r="Q1288" s="34"/>
      <c r="R1288" s="34"/>
      <c r="S1288" s="34"/>
      <c r="T1288" s="34"/>
      <c r="U1288" s="34"/>
      <c r="V1288" s="34"/>
      <c r="W1288" s="46">
        <f>SUM('2.CAD NCCF'!W1288,'3.USD NCCF'!W1288,'4.EUR NCCF'!W1288,'5.GBP NCCF'!W1288,'6.Other(Incld) NCCF'!W1288)</f>
        <v>0</v>
      </c>
      <c r="Y1288"/>
    </row>
    <row r="1289" spans="1:25" s="72" customFormat="1" outlineLevel="1" x14ac:dyDescent="0.2">
      <c r="A1289" s="322"/>
      <c r="B1289" s="25"/>
      <c r="C1289" s="23"/>
      <c r="D1289" s="23"/>
      <c r="E1289" s="24"/>
      <c r="F1289" s="176" t="s">
        <v>198</v>
      </c>
      <c r="G1289" s="190">
        <f>SUM('2.CAD NCCF'!G1289,'3.USD NCCF'!G1289,'4.EUR NCCF'!G1289,'5.GBP NCCF'!G1289,'6.Other(Incld) NCCF'!G1289)</f>
        <v>0</v>
      </c>
      <c r="H1289" s="191">
        <f>SUM('2.CAD NCCF'!H1289,'3.USD NCCF'!H1289,'4.EUR NCCF'!H1289,'5.GBP NCCF'!H1289,'6.Other(Incld) NCCF'!H1289)</f>
        <v>0</v>
      </c>
      <c r="I1289" s="66"/>
      <c r="J1289" s="66"/>
      <c r="K1289" s="67"/>
      <c r="L1289" s="34"/>
      <c r="M1289" s="34"/>
      <c r="N1289" s="34"/>
      <c r="O1289" s="34"/>
      <c r="P1289" s="34"/>
      <c r="Q1289" s="34"/>
      <c r="R1289" s="34"/>
      <c r="S1289" s="34"/>
      <c r="T1289" s="34"/>
      <c r="U1289" s="34"/>
      <c r="V1289" s="34"/>
      <c r="W1289" s="46">
        <f>SUM('2.CAD NCCF'!W1289,'3.USD NCCF'!W1289,'4.EUR NCCF'!W1289,'5.GBP NCCF'!W1289,'6.Other(Incld) NCCF'!W1289)</f>
        <v>0</v>
      </c>
      <c r="Y1289"/>
    </row>
    <row r="1290" spans="1:25" s="72" customFormat="1" x14ac:dyDescent="0.2">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c r="Y1290"/>
    </row>
    <row r="1291" spans="1:25" s="72" customFormat="1" outlineLevel="1" x14ac:dyDescent="0.2">
      <c r="A1291" s="322"/>
      <c r="B1291" s="25"/>
      <c r="C1291" s="23"/>
      <c r="D1291" s="23"/>
      <c r="E1291" s="24"/>
      <c r="F1291" s="176" t="s">
        <v>327</v>
      </c>
      <c r="G1291" s="190">
        <f>SUM('2.CAD NCCF'!G1291,'3.USD NCCF'!G1291,'4.EUR NCCF'!G1291,'5.GBP NCCF'!G1291,'6.Other(Incld) NCCF'!G1291)</f>
        <v>0</v>
      </c>
      <c r="H1291" s="191">
        <f>SUM('2.CAD NCCF'!H1291,'3.USD NCCF'!H1291,'4.EUR NCCF'!H1291,'5.GBP NCCF'!H1291,'6.Other(Incld) NCCF'!H1291)</f>
        <v>0</v>
      </c>
      <c r="I1291" s="66"/>
      <c r="J1291" s="66"/>
      <c r="K1291" s="67"/>
      <c r="L1291" s="34"/>
      <c r="M1291" s="34"/>
      <c r="N1291" s="34"/>
      <c r="O1291" s="34"/>
      <c r="P1291" s="34"/>
      <c r="Q1291" s="34"/>
      <c r="R1291" s="34"/>
      <c r="S1291" s="34"/>
      <c r="T1291" s="34"/>
      <c r="U1291" s="34"/>
      <c r="V1291" s="34"/>
      <c r="W1291" s="46">
        <f>SUM('2.CAD NCCF'!W1291,'3.USD NCCF'!W1291,'4.EUR NCCF'!W1291,'5.GBP NCCF'!W1291,'6.Other(Incld) NCCF'!W1291)</f>
        <v>0</v>
      </c>
      <c r="Y1291"/>
    </row>
    <row r="1292" spans="1:25" s="72" customFormat="1" outlineLevel="1" x14ac:dyDescent="0.2">
      <c r="A1292" s="322"/>
      <c r="B1292" s="25"/>
      <c r="C1292" s="23"/>
      <c r="D1292" s="23"/>
      <c r="E1292" s="24"/>
      <c r="F1292" s="176" t="s">
        <v>328</v>
      </c>
      <c r="G1292" s="190">
        <f>SUM('2.CAD NCCF'!G1292,'3.USD NCCF'!G1292,'4.EUR NCCF'!G1292,'5.GBP NCCF'!G1292,'6.Other(Incld) NCCF'!G1292)</f>
        <v>0</v>
      </c>
      <c r="H1292" s="191">
        <f>SUM('2.CAD NCCF'!H1292,'3.USD NCCF'!H1292,'4.EUR NCCF'!H1292,'5.GBP NCCF'!H1292,'6.Other(Incld) NCCF'!H1292)</f>
        <v>0</v>
      </c>
      <c r="I1292" s="66"/>
      <c r="J1292" s="66"/>
      <c r="K1292" s="67"/>
      <c r="L1292" s="34"/>
      <c r="M1292" s="34"/>
      <c r="N1292" s="34"/>
      <c r="O1292" s="34"/>
      <c r="P1292" s="34"/>
      <c r="Q1292" s="34"/>
      <c r="R1292" s="34"/>
      <c r="S1292" s="34"/>
      <c r="T1292" s="34"/>
      <c r="U1292" s="34"/>
      <c r="V1292" s="34"/>
      <c r="W1292" s="46">
        <f>SUM('2.CAD NCCF'!W1292,'3.USD NCCF'!W1292,'4.EUR NCCF'!W1292,'5.GBP NCCF'!W1292,'6.Other(Incld) NCCF'!W1292)</f>
        <v>0</v>
      </c>
      <c r="Y1292"/>
    </row>
    <row r="1293" spans="1:25" s="72" customFormat="1" outlineLevel="1" x14ac:dyDescent="0.2">
      <c r="A1293" s="322"/>
      <c r="B1293" s="25"/>
      <c r="C1293" s="23"/>
      <c r="D1293" s="23"/>
      <c r="E1293" s="24"/>
      <c r="F1293" s="176" t="s">
        <v>329</v>
      </c>
      <c r="G1293" s="190">
        <f>SUM('2.CAD NCCF'!G1293,'3.USD NCCF'!G1293,'4.EUR NCCF'!G1293,'5.GBP NCCF'!G1293,'6.Other(Incld) NCCF'!G1293)</f>
        <v>0</v>
      </c>
      <c r="H1293" s="191">
        <f>SUM('2.CAD NCCF'!H1293,'3.USD NCCF'!H1293,'4.EUR NCCF'!H1293,'5.GBP NCCF'!H1293,'6.Other(Incld) NCCF'!H1293)</f>
        <v>0</v>
      </c>
      <c r="I1293" s="66"/>
      <c r="J1293" s="66"/>
      <c r="K1293" s="67"/>
      <c r="L1293" s="34"/>
      <c r="M1293" s="34"/>
      <c r="N1293" s="34"/>
      <c r="O1293" s="34"/>
      <c r="P1293" s="34"/>
      <c r="Q1293" s="34"/>
      <c r="R1293" s="34"/>
      <c r="S1293" s="34"/>
      <c r="T1293" s="34"/>
      <c r="U1293" s="34"/>
      <c r="V1293" s="34"/>
      <c r="W1293" s="46">
        <f>SUM('2.CAD NCCF'!W1293,'3.USD NCCF'!W1293,'4.EUR NCCF'!W1293,'5.GBP NCCF'!W1293,'6.Other(Incld) NCCF'!W1293)</f>
        <v>0</v>
      </c>
      <c r="Y1293"/>
    </row>
    <row r="1294" spans="1:25" s="72" customFormat="1" outlineLevel="1" x14ac:dyDescent="0.2">
      <c r="A1294" s="322"/>
      <c r="B1294" s="25"/>
      <c r="C1294" s="23"/>
      <c r="D1294" s="23"/>
      <c r="E1294" s="24"/>
      <c r="F1294" s="176" t="s">
        <v>330</v>
      </c>
      <c r="G1294" s="190">
        <f>SUM('2.CAD NCCF'!G1294,'3.USD NCCF'!G1294,'4.EUR NCCF'!G1294,'5.GBP NCCF'!G1294,'6.Other(Incld) NCCF'!G1294)</f>
        <v>0</v>
      </c>
      <c r="H1294" s="191">
        <f>SUM('2.CAD NCCF'!H1294,'3.USD NCCF'!H1294,'4.EUR NCCF'!H1294,'5.GBP NCCF'!H1294,'6.Other(Incld) NCCF'!H1294)</f>
        <v>0</v>
      </c>
      <c r="I1294" s="66"/>
      <c r="J1294" s="66"/>
      <c r="K1294" s="67"/>
      <c r="L1294" s="34"/>
      <c r="M1294" s="34"/>
      <c r="N1294" s="34"/>
      <c r="O1294" s="34"/>
      <c r="P1294" s="34"/>
      <c r="Q1294" s="34"/>
      <c r="R1294" s="34"/>
      <c r="S1294" s="34"/>
      <c r="T1294" s="34"/>
      <c r="U1294" s="34"/>
      <c r="V1294" s="34"/>
      <c r="W1294" s="46">
        <f>SUM('2.CAD NCCF'!W1294,'3.USD NCCF'!W1294,'4.EUR NCCF'!W1294,'5.GBP NCCF'!W1294,'6.Other(Incld) NCCF'!W1294)</f>
        <v>0</v>
      </c>
      <c r="Y1294"/>
    </row>
    <row r="1295" spans="1:25" s="72" customFormat="1" x14ac:dyDescent="0.2">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c r="Y1295"/>
    </row>
    <row r="1296" spans="1:25" s="72" customFormat="1" x14ac:dyDescent="0.2">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row>
    <row r="1297" spans="1:25" s="72" customFormat="1" outlineLevel="1" x14ac:dyDescent="0.2">
      <c r="A1297" s="322"/>
      <c r="B1297" s="25"/>
      <c r="C1297" s="23"/>
      <c r="D1297" s="23"/>
      <c r="E1297" s="64"/>
      <c r="F1297" s="176" t="s">
        <v>55</v>
      </c>
      <c r="G1297" s="190">
        <f>SUM('2.CAD NCCF'!G1297,'3.USD NCCF'!G1297,'4.EUR NCCF'!G1297,'5.GBP NCCF'!G1297,'6.Other(Incld) NCCF'!G1297)</f>
        <v>0</v>
      </c>
      <c r="H1297" s="191">
        <f>SUM('2.CAD NCCF'!H1297,'3.USD NCCF'!H1297,'4.EUR NCCF'!H1297,'5.GBP NCCF'!H1297,'6.Other(Incld) NCCF'!H1297)</f>
        <v>0</v>
      </c>
      <c r="I1297" s="66"/>
      <c r="J1297" s="66"/>
      <c r="K1297" s="67"/>
      <c r="L1297" s="34"/>
      <c r="M1297" s="34"/>
      <c r="N1297" s="34"/>
      <c r="O1297" s="34"/>
      <c r="P1297" s="34"/>
      <c r="Q1297" s="34"/>
      <c r="R1297" s="34"/>
      <c r="S1297" s="34"/>
      <c r="T1297" s="34"/>
      <c r="U1297" s="34"/>
      <c r="V1297" s="34"/>
      <c r="W1297" s="46">
        <f>SUM('2.CAD NCCF'!W1297,'3.USD NCCF'!W1297,'4.EUR NCCF'!W1297,'5.GBP NCCF'!W1297,'6.Other(Incld) NCCF'!W1297)</f>
        <v>0</v>
      </c>
      <c r="Y1297"/>
    </row>
    <row r="1298" spans="1:25" s="72" customFormat="1" outlineLevel="1" x14ac:dyDescent="0.2">
      <c r="A1298" s="322"/>
      <c r="B1298" s="25"/>
      <c r="C1298" s="23"/>
      <c r="D1298" s="23"/>
      <c r="E1298" s="24"/>
      <c r="F1298" s="176" t="s">
        <v>161</v>
      </c>
      <c r="G1298" s="190">
        <f>SUM('2.CAD NCCF'!G1298,'3.USD NCCF'!G1298,'4.EUR NCCF'!G1298,'5.GBP NCCF'!G1298,'6.Other(Incld) NCCF'!G1298)</f>
        <v>0</v>
      </c>
      <c r="H1298" s="191">
        <f>SUM('2.CAD NCCF'!H1298,'3.USD NCCF'!H1298,'4.EUR NCCF'!H1298,'5.GBP NCCF'!H1298,'6.Other(Incld) NCCF'!H1298)</f>
        <v>0</v>
      </c>
      <c r="I1298" s="66"/>
      <c r="J1298" s="66"/>
      <c r="K1298" s="67"/>
      <c r="L1298" s="34"/>
      <c r="M1298" s="34"/>
      <c r="N1298" s="34"/>
      <c r="O1298" s="34"/>
      <c r="P1298" s="34"/>
      <c r="Q1298" s="34"/>
      <c r="R1298" s="34"/>
      <c r="S1298" s="34"/>
      <c r="T1298" s="34"/>
      <c r="U1298" s="34"/>
      <c r="V1298" s="34"/>
      <c r="W1298" s="46">
        <f>SUM('2.CAD NCCF'!W1298,'3.USD NCCF'!W1298,'4.EUR NCCF'!W1298,'5.GBP NCCF'!W1298,'6.Other(Incld) NCCF'!W1298)</f>
        <v>0</v>
      </c>
      <c r="Y1298"/>
    </row>
    <row r="1299" spans="1:25" s="72" customFormat="1" outlineLevel="1" x14ac:dyDescent="0.2">
      <c r="A1299" s="322"/>
      <c r="B1299" s="25"/>
      <c r="C1299" s="23"/>
      <c r="D1299" s="23"/>
      <c r="E1299" s="24"/>
      <c r="F1299" s="176" t="s">
        <v>331</v>
      </c>
      <c r="G1299" s="190">
        <f>SUM('2.CAD NCCF'!G1299,'3.USD NCCF'!G1299,'4.EUR NCCF'!G1299,'5.GBP NCCF'!G1299,'6.Other(Incld) NCCF'!G1299)</f>
        <v>0</v>
      </c>
      <c r="H1299" s="191">
        <f>SUM('2.CAD NCCF'!H1299,'3.USD NCCF'!H1299,'4.EUR NCCF'!H1299,'5.GBP NCCF'!H1299,'6.Other(Incld) NCCF'!H1299)</f>
        <v>0</v>
      </c>
      <c r="I1299" s="66"/>
      <c r="J1299" s="66"/>
      <c r="K1299" s="67"/>
      <c r="L1299" s="34"/>
      <c r="M1299" s="34"/>
      <c r="N1299" s="34"/>
      <c r="O1299" s="34"/>
      <c r="P1299" s="34"/>
      <c r="Q1299" s="34"/>
      <c r="R1299" s="34"/>
      <c r="S1299" s="34"/>
      <c r="T1299" s="34"/>
      <c r="U1299" s="34"/>
      <c r="V1299" s="34"/>
      <c r="W1299" s="46">
        <f>SUM('2.CAD NCCF'!W1299,'3.USD NCCF'!W1299,'4.EUR NCCF'!W1299,'5.GBP NCCF'!W1299,'6.Other(Incld) NCCF'!W1299)</f>
        <v>0</v>
      </c>
      <c r="Y1299"/>
    </row>
    <row r="1300" spans="1:25" s="72" customFormat="1" x14ac:dyDescent="0.2">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row>
    <row r="1301" spans="1:25" s="72" customFormat="1" outlineLevel="1" x14ac:dyDescent="0.2">
      <c r="A1301" s="322"/>
      <c r="B1301" s="25"/>
      <c r="C1301" s="23"/>
      <c r="D1301" s="23"/>
      <c r="E1301" s="24"/>
      <c r="F1301" s="176" t="s">
        <v>162</v>
      </c>
      <c r="G1301" s="190">
        <f>SUM('2.CAD NCCF'!G1301,'3.USD NCCF'!G1301,'4.EUR NCCF'!G1301,'5.GBP NCCF'!G1301,'6.Other(Incld) NCCF'!G1301)</f>
        <v>0</v>
      </c>
      <c r="H1301" s="191">
        <f>SUM('2.CAD NCCF'!H1301,'3.USD NCCF'!H1301,'4.EUR NCCF'!H1301,'5.GBP NCCF'!H1301,'6.Other(Incld) NCCF'!H1301)</f>
        <v>0</v>
      </c>
      <c r="I1301" s="66"/>
      <c r="J1301" s="66"/>
      <c r="K1301" s="67"/>
      <c r="L1301" s="34"/>
      <c r="M1301" s="34"/>
      <c r="N1301" s="34"/>
      <c r="O1301" s="34"/>
      <c r="P1301" s="34"/>
      <c r="Q1301" s="34"/>
      <c r="R1301" s="34"/>
      <c r="S1301" s="34"/>
      <c r="T1301" s="34"/>
      <c r="U1301" s="34"/>
      <c r="V1301" s="34"/>
      <c r="W1301" s="46">
        <f>SUM('2.CAD NCCF'!W1301,'3.USD NCCF'!W1301,'4.EUR NCCF'!W1301,'5.GBP NCCF'!W1301,'6.Other(Incld) NCCF'!W1301)</f>
        <v>0</v>
      </c>
      <c r="Y1301"/>
    </row>
    <row r="1302" spans="1:25" s="72" customFormat="1" outlineLevel="1" x14ac:dyDescent="0.2">
      <c r="A1302" s="322"/>
      <c r="B1302" s="25"/>
      <c r="C1302" s="23"/>
      <c r="D1302" s="23"/>
      <c r="E1302" s="24"/>
      <c r="F1302" s="176" t="s">
        <v>163</v>
      </c>
      <c r="G1302" s="190">
        <f>SUM('2.CAD NCCF'!G1302,'3.USD NCCF'!G1302,'4.EUR NCCF'!G1302,'5.GBP NCCF'!G1302,'6.Other(Incld) NCCF'!G1302)</f>
        <v>0</v>
      </c>
      <c r="H1302" s="191">
        <f>SUM('2.CAD NCCF'!H1302,'3.USD NCCF'!H1302,'4.EUR NCCF'!H1302,'5.GBP NCCF'!H1302,'6.Other(Incld) NCCF'!H1302)</f>
        <v>0</v>
      </c>
      <c r="I1302" s="66"/>
      <c r="J1302" s="66"/>
      <c r="K1302" s="67"/>
      <c r="L1302" s="34"/>
      <c r="M1302" s="34"/>
      <c r="N1302" s="34"/>
      <c r="O1302" s="34"/>
      <c r="P1302" s="34"/>
      <c r="Q1302" s="34"/>
      <c r="R1302" s="34"/>
      <c r="S1302" s="34"/>
      <c r="T1302" s="34"/>
      <c r="U1302" s="34"/>
      <c r="V1302" s="34"/>
      <c r="W1302" s="46">
        <f>SUM('2.CAD NCCF'!W1302,'3.USD NCCF'!W1302,'4.EUR NCCF'!W1302,'5.GBP NCCF'!W1302,'6.Other(Incld) NCCF'!W1302)</f>
        <v>0</v>
      </c>
      <c r="Y1302"/>
    </row>
    <row r="1303" spans="1:25" s="72" customFormat="1" outlineLevel="1" x14ac:dyDescent="0.2">
      <c r="A1303" s="322"/>
      <c r="B1303" s="25"/>
      <c r="C1303" s="23"/>
      <c r="D1303" s="23"/>
      <c r="E1303" s="24"/>
      <c r="F1303" s="176" t="s">
        <v>332</v>
      </c>
      <c r="G1303" s="190">
        <f>SUM('2.CAD NCCF'!G1303,'3.USD NCCF'!G1303,'4.EUR NCCF'!G1303,'5.GBP NCCF'!G1303,'6.Other(Incld) NCCF'!G1303)</f>
        <v>0</v>
      </c>
      <c r="H1303" s="191">
        <f>SUM('2.CAD NCCF'!H1303,'3.USD NCCF'!H1303,'4.EUR NCCF'!H1303,'5.GBP NCCF'!H1303,'6.Other(Incld) NCCF'!H1303)</f>
        <v>0</v>
      </c>
      <c r="I1303" s="66"/>
      <c r="J1303" s="66"/>
      <c r="K1303" s="67"/>
      <c r="L1303" s="34"/>
      <c r="M1303" s="34"/>
      <c r="N1303" s="34"/>
      <c r="O1303" s="34"/>
      <c r="P1303" s="34"/>
      <c r="Q1303" s="34"/>
      <c r="R1303" s="34"/>
      <c r="S1303" s="34"/>
      <c r="T1303" s="34"/>
      <c r="U1303" s="34"/>
      <c r="V1303" s="34"/>
      <c r="W1303" s="46">
        <f>SUM('2.CAD NCCF'!W1303,'3.USD NCCF'!W1303,'4.EUR NCCF'!W1303,'5.GBP NCCF'!W1303,'6.Other(Incld) NCCF'!W1303)</f>
        <v>0</v>
      </c>
      <c r="Y1303"/>
    </row>
    <row r="1304" spans="1:25" s="72" customFormat="1" x14ac:dyDescent="0.2">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c r="Y1304"/>
    </row>
    <row r="1305" spans="1:25" s="72" customFormat="1" outlineLevel="1" x14ac:dyDescent="0.2">
      <c r="A1305" s="322"/>
      <c r="B1305" s="25"/>
      <c r="C1305" s="23"/>
      <c r="D1305" s="23"/>
      <c r="E1305" s="24"/>
      <c r="F1305" s="176" t="s">
        <v>164</v>
      </c>
      <c r="G1305" s="190">
        <f>SUM('2.CAD NCCF'!G1305,'3.USD NCCF'!G1305,'4.EUR NCCF'!G1305,'5.GBP NCCF'!G1305,'6.Other(Incld) NCCF'!G1305)</f>
        <v>0</v>
      </c>
      <c r="H1305" s="191">
        <f>SUM('2.CAD NCCF'!H1305,'3.USD NCCF'!H1305,'4.EUR NCCF'!H1305,'5.GBP NCCF'!H1305,'6.Other(Incld) NCCF'!H1305)</f>
        <v>0</v>
      </c>
      <c r="I1305" s="66"/>
      <c r="J1305" s="66"/>
      <c r="K1305" s="67"/>
      <c r="L1305" s="34"/>
      <c r="M1305" s="34"/>
      <c r="N1305" s="34"/>
      <c r="O1305" s="34"/>
      <c r="P1305" s="34"/>
      <c r="Q1305" s="34"/>
      <c r="R1305" s="34"/>
      <c r="S1305" s="34"/>
      <c r="T1305" s="34"/>
      <c r="U1305" s="34"/>
      <c r="V1305" s="34"/>
      <c r="W1305" s="46">
        <f>SUM('2.CAD NCCF'!W1305,'3.USD NCCF'!W1305,'4.EUR NCCF'!W1305,'5.GBP NCCF'!W1305,'6.Other(Incld) NCCF'!W1305)</f>
        <v>0</v>
      </c>
      <c r="Y1305"/>
    </row>
    <row r="1306" spans="1:25" s="72" customFormat="1" outlineLevel="1" x14ac:dyDescent="0.2">
      <c r="A1306" s="322"/>
      <c r="B1306" s="25"/>
      <c r="C1306" s="23"/>
      <c r="D1306" s="23"/>
      <c r="E1306" s="24"/>
      <c r="F1306" s="176" t="s">
        <v>165</v>
      </c>
      <c r="G1306" s="190">
        <f>SUM('2.CAD NCCF'!G1306,'3.USD NCCF'!G1306,'4.EUR NCCF'!G1306,'5.GBP NCCF'!G1306,'6.Other(Incld) NCCF'!G1306)</f>
        <v>0</v>
      </c>
      <c r="H1306" s="191">
        <f>SUM('2.CAD NCCF'!H1306,'3.USD NCCF'!H1306,'4.EUR NCCF'!H1306,'5.GBP NCCF'!H1306,'6.Other(Incld) NCCF'!H1306)</f>
        <v>0</v>
      </c>
      <c r="I1306" s="66"/>
      <c r="J1306" s="66"/>
      <c r="K1306" s="67"/>
      <c r="L1306" s="34"/>
      <c r="M1306" s="34"/>
      <c r="N1306" s="34"/>
      <c r="O1306" s="34"/>
      <c r="P1306" s="34"/>
      <c r="Q1306" s="34"/>
      <c r="R1306" s="34"/>
      <c r="S1306" s="34"/>
      <c r="T1306" s="34"/>
      <c r="U1306" s="34"/>
      <c r="V1306" s="34"/>
      <c r="W1306" s="46">
        <f>SUM('2.CAD NCCF'!W1306,'3.USD NCCF'!W1306,'4.EUR NCCF'!W1306,'5.GBP NCCF'!W1306,'6.Other(Incld) NCCF'!W1306)</f>
        <v>0</v>
      </c>
      <c r="Y1306"/>
    </row>
    <row r="1307" spans="1:25" s="72" customFormat="1" outlineLevel="1" x14ac:dyDescent="0.2">
      <c r="A1307" s="322"/>
      <c r="B1307" s="25"/>
      <c r="C1307" s="23"/>
      <c r="D1307" s="23"/>
      <c r="E1307" s="24"/>
      <c r="F1307" s="176" t="s">
        <v>333</v>
      </c>
      <c r="G1307" s="190">
        <f>SUM('2.CAD NCCF'!G1307,'3.USD NCCF'!G1307,'4.EUR NCCF'!G1307,'5.GBP NCCF'!G1307,'6.Other(Incld) NCCF'!G1307)</f>
        <v>0</v>
      </c>
      <c r="H1307" s="191">
        <f>SUM('2.CAD NCCF'!H1307,'3.USD NCCF'!H1307,'4.EUR NCCF'!H1307,'5.GBP NCCF'!H1307,'6.Other(Incld) NCCF'!H1307)</f>
        <v>0</v>
      </c>
      <c r="I1307" s="66"/>
      <c r="J1307" s="66"/>
      <c r="K1307" s="67"/>
      <c r="L1307" s="34"/>
      <c r="M1307" s="34"/>
      <c r="N1307" s="34"/>
      <c r="O1307" s="34"/>
      <c r="P1307" s="34"/>
      <c r="Q1307" s="34"/>
      <c r="R1307" s="34"/>
      <c r="S1307" s="34"/>
      <c r="T1307" s="34"/>
      <c r="U1307" s="34"/>
      <c r="V1307" s="34"/>
      <c r="W1307" s="46">
        <f>SUM('2.CAD NCCF'!W1307,'3.USD NCCF'!W1307,'4.EUR NCCF'!W1307,'5.GBP NCCF'!W1307,'6.Other(Incld) NCCF'!W1307)</f>
        <v>0</v>
      </c>
      <c r="Y1307"/>
    </row>
    <row r="1308" spans="1:25" s="72" customFormat="1" x14ac:dyDescent="0.2">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c r="Y1308"/>
    </row>
    <row r="1309" spans="1:25" s="72" customFormat="1" x14ac:dyDescent="0.2">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c r="Y1309"/>
    </row>
    <row r="1310" spans="1:25" s="72" customFormat="1" outlineLevel="1" x14ac:dyDescent="0.2">
      <c r="A1310" s="322"/>
      <c r="B1310" s="25"/>
      <c r="C1310" s="23"/>
      <c r="D1310" s="23"/>
      <c r="E1310" s="24"/>
      <c r="F1310" s="176" t="s">
        <v>61</v>
      </c>
      <c r="G1310" s="190">
        <f>SUM('2.CAD NCCF'!G1310,'3.USD NCCF'!G1310,'4.EUR NCCF'!G1310,'5.GBP NCCF'!G1310,'6.Other(Incld) NCCF'!G1310)</f>
        <v>0</v>
      </c>
      <c r="H1310" s="191">
        <f>SUM('2.CAD NCCF'!H1310,'3.USD NCCF'!H1310,'4.EUR NCCF'!H1310,'5.GBP NCCF'!H1310,'6.Other(Incld) NCCF'!H1310)</f>
        <v>0</v>
      </c>
      <c r="I1310" s="66"/>
      <c r="J1310" s="66"/>
      <c r="K1310" s="67"/>
      <c r="L1310" s="34"/>
      <c r="M1310" s="34"/>
      <c r="N1310" s="34"/>
      <c r="O1310" s="34"/>
      <c r="P1310" s="34"/>
      <c r="Q1310" s="34"/>
      <c r="R1310" s="34"/>
      <c r="S1310" s="34"/>
      <c r="T1310" s="34"/>
      <c r="U1310" s="34"/>
      <c r="V1310" s="34"/>
      <c r="W1310" s="46">
        <f>SUM('2.CAD NCCF'!W1310,'3.USD NCCF'!W1310,'4.EUR NCCF'!W1310,'5.GBP NCCF'!W1310,'6.Other(Incld) NCCF'!W1310)</f>
        <v>0</v>
      </c>
      <c r="Y1310"/>
    </row>
    <row r="1311" spans="1:25" s="72" customFormat="1" outlineLevel="1" x14ac:dyDescent="0.2">
      <c r="A1311" s="322"/>
      <c r="B1311" s="25"/>
      <c r="C1311" s="23"/>
      <c r="D1311" s="23"/>
      <c r="E1311" s="24"/>
      <c r="F1311" s="176" t="s">
        <v>173</v>
      </c>
      <c r="G1311" s="190">
        <f>SUM('2.CAD NCCF'!G1311,'3.USD NCCF'!G1311,'4.EUR NCCF'!G1311,'5.GBP NCCF'!G1311,'6.Other(Incld) NCCF'!G1311)</f>
        <v>0</v>
      </c>
      <c r="H1311" s="191">
        <f>SUM('2.CAD NCCF'!H1311,'3.USD NCCF'!H1311,'4.EUR NCCF'!H1311,'5.GBP NCCF'!H1311,'6.Other(Incld) NCCF'!H1311)</f>
        <v>0</v>
      </c>
      <c r="I1311" s="66"/>
      <c r="J1311" s="66"/>
      <c r="K1311" s="67"/>
      <c r="L1311" s="34"/>
      <c r="M1311" s="34"/>
      <c r="N1311" s="34"/>
      <c r="O1311" s="34"/>
      <c r="P1311" s="34"/>
      <c r="Q1311" s="34"/>
      <c r="R1311" s="34"/>
      <c r="S1311" s="34"/>
      <c r="T1311" s="34"/>
      <c r="U1311" s="34"/>
      <c r="V1311" s="34"/>
      <c r="W1311" s="46">
        <f>SUM('2.CAD NCCF'!W1311,'3.USD NCCF'!W1311,'4.EUR NCCF'!W1311,'5.GBP NCCF'!W1311,'6.Other(Incld) NCCF'!W1311)</f>
        <v>0</v>
      </c>
      <c r="Y1311"/>
    </row>
    <row r="1312" spans="1:25" s="72" customFormat="1" x14ac:dyDescent="0.2">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c r="Y1312"/>
    </row>
    <row r="1313" spans="1:25" s="72" customFormat="1" outlineLevel="1" x14ac:dyDescent="0.2">
      <c r="A1313" s="322"/>
      <c r="B1313" s="25"/>
      <c r="C1313" s="23"/>
      <c r="D1313" s="23"/>
      <c r="E1313" s="24"/>
      <c r="F1313" s="176" t="s">
        <v>59</v>
      </c>
      <c r="G1313" s="190">
        <f>SUM('2.CAD NCCF'!G1313,'3.USD NCCF'!G1313,'4.EUR NCCF'!G1313,'5.GBP NCCF'!G1313,'6.Other(Incld) NCCF'!G1313)</f>
        <v>0</v>
      </c>
      <c r="H1313" s="191">
        <f>SUM('2.CAD NCCF'!H1313,'3.USD NCCF'!H1313,'4.EUR NCCF'!H1313,'5.GBP NCCF'!H1313,'6.Other(Incld) NCCF'!H1313)</f>
        <v>0</v>
      </c>
      <c r="I1313" s="66"/>
      <c r="J1313" s="66"/>
      <c r="K1313" s="67"/>
      <c r="L1313" s="34"/>
      <c r="M1313" s="34"/>
      <c r="N1313" s="34"/>
      <c r="O1313" s="34"/>
      <c r="P1313" s="34"/>
      <c r="Q1313" s="34"/>
      <c r="R1313" s="34"/>
      <c r="S1313" s="34"/>
      <c r="T1313" s="34"/>
      <c r="U1313" s="34"/>
      <c r="V1313" s="34"/>
      <c r="W1313" s="46">
        <f>SUM('2.CAD NCCF'!W1313,'3.USD NCCF'!W1313,'4.EUR NCCF'!W1313,'5.GBP NCCF'!W1313,'6.Other(Incld) NCCF'!W1313)</f>
        <v>0</v>
      </c>
      <c r="Y1313"/>
    </row>
    <row r="1314" spans="1:25" s="72" customFormat="1" outlineLevel="1" x14ac:dyDescent="0.2">
      <c r="A1314" s="322"/>
      <c r="B1314" s="25"/>
      <c r="C1314" s="23"/>
      <c r="D1314" s="23"/>
      <c r="E1314" s="24"/>
      <c r="F1314" s="176" t="s">
        <v>167</v>
      </c>
      <c r="G1314" s="190">
        <f>SUM('2.CAD NCCF'!G1314,'3.USD NCCF'!G1314,'4.EUR NCCF'!G1314,'5.GBP NCCF'!G1314,'6.Other(Incld) NCCF'!G1314)</f>
        <v>0</v>
      </c>
      <c r="H1314" s="191">
        <f>SUM('2.CAD NCCF'!H1314,'3.USD NCCF'!H1314,'4.EUR NCCF'!H1314,'5.GBP NCCF'!H1314,'6.Other(Incld) NCCF'!H1314)</f>
        <v>0</v>
      </c>
      <c r="I1314" s="66"/>
      <c r="J1314" s="66"/>
      <c r="K1314" s="67"/>
      <c r="L1314" s="34"/>
      <c r="M1314" s="34"/>
      <c r="N1314" s="34"/>
      <c r="O1314" s="34"/>
      <c r="P1314" s="34"/>
      <c r="Q1314" s="34"/>
      <c r="R1314" s="34"/>
      <c r="S1314" s="34"/>
      <c r="T1314" s="34"/>
      <c r="U1314" s="34"/>
      <c r="V1314" s="34"/>
      <c r="W1314" s="46">
        <f>SUM('2.CAD NCCF'!W1314,'3.USD NCCF'!W1314,'4.EUR NCCF'!W1314,'5.GBP NCCF'!W1314,'6.Other(Incld) NCCF'!W1314)</f>
        <v>0</v>
      </c>
      <c r="Y1314"/>
    </row>
    <row r="1315" spans="1:25" s="72" customFormat="1" outlineLevel="1" x14ac:dyDescent="0.2">
      <c r="A1315" s="322"/>
      <c r="B1315" s="25"/>
      <c r="C1315" s="23"/>
      <c r="D1315" s="23"/>
      <c r="E1315" s="24"/>
      <c r="F1315" s="176" t="s">
        <v>168</v>
      </c>
      <c r="G1315" s="190">
        <f>SUM('2.CAD NCCF'!G1315,'3.USD NCCF'!G1315,'4.EUR NCCF'!G1315,'5.GBP NCCF'!G1315,'6.Other(Incld) NCCF'!G1315)</f>
        <v>0</v>
      </c>
      <c r="H1315" s="191">
        <f>SUM('2.CAD NCCF'!H1315,'3.USD NCCF'!H1315,'4.EUR NCCF'!H1315,'5.GBP NCCF'!H1315,'6.Other(Incld) NCCF'!H1315)</f>
        <v>0</v>
      </c>
      <c r="I1315" s="66"/>
      <c r="J1315" s="66"/>
      <c r="K1315" s="67"/>
      <c r="L1315" s="34"/>
      <c r="M1315" s="34"/>
      <c r="N1315" s="34"/>
      <c r="O1315" s="34"/>
      <c r="P1315" s="34"/>
      <c r="Q1315" s="34"/>
      <c r="R1315" s="34"/>
      <c r="S1315" s="34"/>
      <c r="T1315" s="34"/>
      <c r="U1315" s="34"/>
      <c r="V1315" s="34"/>
      <c r="W1315" s="46">
        <f>SUM('2.CAD NCCF'!W1315,'3.USD NCCF'!W1315,'4.EUR NCCF'!W1315,'5.GBP NCCF'!W1315,'6.Other(Incld) NCCF'!W1315)</f>
        <v>0</v>
      </c>
      <c r="Y1315"/>
    </row>
    <row r="1316" spans="1:25" s="72" customFormat="1" x14ac:dyDescent="0.2">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c r="Y1316"/>
    </row>
    <row r="1317" spans="1:25" s="72" customFormat="1" outlineLevel="1" x14ac:dyDescent="0.2">
      <c r="A1317" s="322"/>
      <c r="B1317" s="25"/>
      <c r="C1317" s="23"/>
      <c r="D1317" s="23"/>
      <c r="E1317" s="24"/>
      <c r="F1317" s="176" t="s">
        <v>62</v>
      </c>
      <c r="G1317" s="190">
        <f>SUM('2.CAD NCCF'!G1317,'3.USD NCCF'!G1317,'4.EUR NCCF'!G1317,'5.GBP NCCF'!G1317,'6.Other(Incld) NCCF'!G1317)</f>
        <v>0</v>
      </c>
      <c r="H1317" s="191">
        <f>SUM('2.CAD NCCF'!H1317,'3.USD NCCF'!H1317,'4.EUR NCCF'!H1317,'5.GBP NCCF'!H1317,'6.Other(Incld) NCCF'!H1317)</f>
        <v>0</v>
      </c>
      <c r="I1317" s="66"/>
      <c r="J1317" s="66"/>
      <c r="K1317" s="67"/>
      <c r="L1317" s="34"/>
      <c r="M1317" s="34"/>
      <c r="N1317" s="34"/>
      <c r="O1317" s="34"/>
      <c r="P1317" s="34"/>
      <c r="Q1317" s="34"/>
      <c r="R1317" s="34"/>
      <c r="S1317" s="34"/>
      <c r="T1317" s="34"/>
      <c r="U1317" s="34"/>
      <c r="V1317" s="34"/>
      <c r="W1317" s="46">
        <f>SUM('2.CAD NCCF'!W1317,'3.USD NCCF'!W1317,'4.EUR NCCF'!W1317,'5.GBP NCCF'!W1317,'6.Other(Incld) NCCF'!W1317)</f>
        <v>0</v>
      </c>
      <c r="Y1317"/>
    </row>
    <row r="1318" spans="1:25" s="72" customFormat="1" outlineLevel="1" x14ac:dyDescent="0.2">
      <c r="A1318" s="322"/>
      <c r="B1318" s="25"/>
      <c r="C1318" s="23"/>
      <c r="D1318" s="23"/>
      <c r="E1318" s="24"/>
      <c r="F1318" s="176" t="s">
        <v>175</v>
      </c>
      <c r="G1318" s="190">
        <f>SUM('2.CAD NCCF'!G1318,'3.USD NCCF'!G1318,'4.EUR NCCF'!G1318,'5.GBP NCCF'!G1318,'6.Other(Incld) NCCF'!G1318)</f>
        <v>0</v>
      </c>
      <c r="H1318" s="191">
        <f>SUM('2.CAD NCCF'!H1318,'3.USD NCCF'!H1318,'4.EUR NCCF'!H1318,'5.GBP NCCF'!H1318,'6.Other(Incld) NCCF'!H1318)</f>
        <v>0</v>
      </c>
      <c r="I1318" s="66"/>
      <c r="J1318" s="66"/>
      <c r="K1318" s="67"/>
      <c r="L1318" s="34"/>
      <c r="M1318" s="34"/>
      <c r="N1318" s="34"/>
      <c r="O1318" s="34"/>
      <c r="P1318" s="34"/>
      <c r="Q1318" s="34"/>
      <c r="R1318" s="34"/>
      <c r="S1318" s="34"/>
      <c r="T1318" s="34"/>
      <c r="U1318" s="34"/>
      <c r="V1318" s="34"/>
      <c r="W1318" s="46">
        <f>SUM('2.CAD NCCF'!W1318,'3.USD NCCF'!W1318,'4.EUR NCCF'!W1318,'5.GBP NCCF'!W1318,'6.Other(Incld) NCCF'!W1318)</f>
        <v>0</v>
      </c>
      <c r="Y1318"/>
    </row>
    <row r="1319" spans="1:25" s="72" customFormat="1" x14ac:dyDescent="0.2">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c r="Y1319"/>
    </row>
    <row r="1320" spans="1:25" s="72" customFormat="1" outlineLevel="1" x14ac:dyDescent="0.2">
      <c r="A1320" s="322"/>
      <c r="B1320" s="25"/>
      <c r="C1320" s="23"/>
      <c r="D1320" s="23"/>
      <c r="E1320" s="24"/>
      <c r="F1320" s="176" t="s">
        <v>60</v>
      </c>
      <c r="G1320" s="190">
        <f>SUM('2.CAD NCCF'!G1320,'3.USD NCCF'!G1320,'4.EUR NCCF'!G1320,'5.GBP NCCF'!G1320,'6.Other(Incld) NCCF'!G1320)</f>
        <v>0</v>
      </c>
      <c r="H1320" s="191">
        <f>SUM('2.CAD NCCF'!H1320,'3.USD NCCF'!H1320,'4.EUR NCCF'!H1320,'5.GBP NCCF'!H1320,'6.Other(Incld) NCCF'!H1320)</f>
        <v>0</v>
      </c>
      <c r="I1320" s="66"/>
      <c r="J1320" s="66"/>
      <c r="K1320" s="67"/>
      <c r="L1320" s="34"/>
      <c r="M1320" s="34"/>
      <c r="N1320" s="34"/>
      <c r="O1320" s="34"/>
      <c r="P1320" s="34"/>
      <c r="Q1320" s="34"/>
      <c r="R1320" s="34"/>
      <c r="S1320" s="34"/>
      <c r="T1320" s="34"/>
      <c r="U1320" s="34"/>
      <c r="V1320" s="34"/>
      <c r="W1320" s="46">
        <f>SUM('2.CAD NCCF'!W1320,'3.USD NCCF'!W1320,'4.EUR NCCF'!W1320,'5.GBP NCCF'!W1320,'6.Other(Incld) NCCF'!W1320)</f>
        <v>0</v>
      </c>
      <c r="Y1320"/>
    </row>
    <row r="1321" spans="1:25" s="72" customFormat="1" outlineLevel="1" x14ac:dyDescent="0.2">
      <c r="A1321" s="322"/>
      <c r="B1321" s="25"/>
      <c r="C1321" s="23"/>
      <c r="D1321" s="23"/>
      <c r="E1321" s="24"/>
      <c r="F1321" s="176" t="s">
        <v>170</v>
      </c>
      <c r="G1321" s="190">
        <f>SUM('2.CAD NCCF'!G1321,'3.USD NCCF'!G1321,'4.EUR NCCF'!G1321,'5.GBP NCCF'!G1321,'6.Other(Incld) NCCF'!G1321)</f>
        <v>0</v>
      </c>
      <c r="H1321" s="191">
        <f>SUM('2.CAD NCCF'!H1321,'3.USD NCCF'!H1321,'4.EUR NCCF'!H1321,'5.GBP NCCF'!H1321,'6.Other(Incld) NCCF'!H1321)</f>
        <v>0</v>
      </c>
      <c r="I1321" s="66"/>
      <c r="J1321" s="66"/>
      <c r="K1321" s="67"/>
      <c r="L1321" s="34"/>
      <c r="M1321" s="34"/>
      <c r="N1321" s="34"/>
      <c r="O1321" s="34"/>
      <c r="P1321" s="34"/>
      <c r="Q1321" s="34"/>
      <c r="R1321" s="34"/>
      <c r="S1321" s="34"/>
      <c r="T1321" s="34"/>
      <c r="U1321" s="34"/>
      <c r="V1321" s="34"/>
      <c r="W1321" s="46">
        <f>SUM('2.CAD NCCF'!W1321,'3.USD NCCF'!W1321,'4.EUR NCCF'!W1321,'5.GBP NCCF'!W1321,'6.Other(Incld) NCCF'!W1321)</f>
        <v>0</v>
      </c>
      <c r="Y1321"/>
    </row>
    <row r="1322" spans="1:25" s="72" customFormat="1" outlineLevel="1" x14ac:dyDescent="0.2">
      <c r="A1322" s="322"/>
      <c r="B1322" s="25"/>
      <c r="C1322" s="23"/>
      <c r="D1322" s="23"/>
      <c r="E1322" s="24"/>
      <c r="F1322" s="176" t="s">
        <v>171</v>
      </c>
      <c r="G1322" s="190">
        <f>SUM('2.CAD NCCF'!G1322,'3.USD NCCF'!G1322,'4.EUR NCCF'!G1322,'5.GBP NCCF'!G1322,'6.Other(Incld) NCCF'!G1322)</f>
        <v>0</v>
      </c>
      <c r="H1322" s="191">
        <f>SUM('2.CAD NCCF'!H1322,'3.USD NCCF'!H1322,'4.EUR NCCF'!H1322,'5.GBP NCCF'!H1322,'6.Other(Incld) NCCF'!H1322)</f>
        <v>0</v>
      </c>
      <c r="I1322" s="66"/>
      <c r="J1322" s="66"/>
      <c r="K1322" s="67"/>
      <c r="L1322" s="34"/>
      <c r="M1322" s="34"/>
      <c r="N1322" s="34"/>
      <c r="O1322" s="34"/>
      <c r="P1322" s="34"/>
      <c r="Q1322" s="34"/>
      <c r="R1322" s="34"/>
      <c r="S1322" s="34"/>
      <c r="T1322" s="34"/>
      <c r="U1322" s="34"/>
      <c r="V1322" s="34"/>
      <c r="W1322" s="46">
        <f>SUM('2.CAD NCCF'!W1322,'3.USD NCCF'!W1322,'4.EUR NCCF'!W1322,'5.GBP NCCF'!W1322,'6.Other(Incld) NCCF'!W1322)</f>
        <v>0</v>
      </c>
      <c r="Y1322"/>
    </row>
    <row r="1323" spans="1:25" s="72" customFormat="1" x14ac:dyDescent="0.2">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c r="Y1323"/>
    </row>
    <row r="1324" spans="1:25" s="72" customFormat="1" outlineLevel="1" x14ac:dyDescent="0.2">
      <c r="A1324" s="322"/>
      <c r="B1324" s="25"/>
      <c r="C1324" s="23"/>
      <c r="D1324" s="23"/>
      <c r="E1324" s="24"/>
      <c r="F1324" s="176" t="s">
        <v>335</v>
      </c>
      <c r="G1324" s="190">
        <f>SUM('2.CAD NCCF'!G1324,'3.USD NCCF'!G1324,'4.EUR NCCF'!G1324,'5.GBP NCCF'!G1324,'6.Other(Incld) NCCF'!G1324)</f>
        <v>0</v>
      </c>
      <c r="H1324" s="191">
        <f>SUM('2.CAD NCCF'!H1324,'3.USD NCCF'!H1324,'4.EUR NCCF'!H1324,'5.GBP NCCF'!H1324,'6.Other(Incld) NCCF'!H1324)</f>
        <v>0</v>
      </c>
      <c r="I1324" s="66"/>
      <c r="J1324" s="66"/>
      <c r="K1324" s="67"/>
      <c r="L1324" s="34"/>
      <c r="M1324" s="34"/>
      <c r="N1324" s="34"/>
      <c r="O1324" s="34"/>
      <c r="P1324" s="34"/>
      <c r="Q1324" s="34"/>
      <c r="R1324" s="34"/>
      <c r="S1324" s="34"/>
      <c r="T1324" s="34"/>
      <c r="U1324" s="34"/>
      <c r="V1324" s="34"/>
      <c r="W1324" s="46">
        <f>SUM('2.CAD NCCF'!W1324,'3.USD NCCF'!W1324,'4.EUR NCCF'!W1324,'5.GBP NCCF'!W1324,'6.Other(Incld) NCCF'!W1324)</f>
        <v>0</v>
      </c>
      <c r="Y1324"/>
    </row>
    <row r="1325" spans="1:25" s="72" customFormat="1" outlineLevel="1" x14ac:dyDescent="0.2">
      <c r="A1325" s="322"/>
      <c r="B1325" s="25"/>
      <c r="C1325" s="23"/>
      <c r="D1325" s="23"/>
      <c r="E1325" s="24"/>
      <c r="F1325" s="176" t="s">
        <v>336</v>
      </c>
      <c r="G1325" s="190">
        <f>SUM('2.CAD NCCF'!G1325,'3.USD NCCF'!G1325,'4.EUR NCCF'!G1325,'5.GBP NCCF'!G1325,'6.Other(Incld) NCCF'!G1325)</f>
        <v>0</v>
      </c>
      <c r="H1325" s="191">
        <f>SUM('2.CAD NCCF'!H1325,'3.USD NCCF'!H1325,'4.EUR NCCF'!H1325,'5.GBP NCCF'!H1325,'6.Other(Incld) NCCF'!H1325)</f>
        <v>0</v>
      </c>
      <c r="I1325" s="66"/>
      <c r="J1325" s="66"/>
      <c r="K1325" s="67"/>
      <c r="L1325" s="34"/>
      <c r="M1325" s="34"/>
      <c r="N1325" s="34"/>
      <c r="O1325" s="34"/>
      <c r="P1325" s="34"/>
      <c r="Q1325" s="34"/>
      <c r="R1325" s="34"/>
      <c r="S1325" s="34"/>
      <c r="T1325" s="34"/>
      <c r="U1325" s="34"/>
      <c r="V1325" s="34"/>
      <c r="W1325" s="46">
        <f>SUM('2.CAD NCCF'!W1325,'3.USD NCCF'!W1325,'4.EUR NCCF'!W1325,'5.GBP NCCF'!W1325,'6.Other(Incld) NCCF'!W1325)</f>
        <v>0</v>
      </c>
      <c r="Y1325"/>
    </row>
    <row r="1326" spans="1:25" s="72" customFormat="1" x14ac:dyDescent="0.2">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c r="Y1326"/>
    </row>
    <row r="1327" spans="1:25" s="72" customFormat="1" outlineLevel="1" x14ac:dyDescent="0.2">
      <c r="A1327" s="322"/>
      <c r="B1327" s="25"/>
      <c r="C1327" s="23"/>
      <c r="D1327" s="23"/>
      <c r="E1327" s="24"/>
      <c r="F1327" s="176" t="s">
        <v>338</v>
      </c>
      <c r="G1327" s="190">
        <f>SUM('2.CAD NCCF'!G1327,'3.USD NCCF'!G1327,'4.EUR NCCF'!G1327,'5.GBP NCCF'!G1327,'6.Other(Incld) NCCF'!G1327)</f>
        <v>0</v>
      </c>
      <c r="H1327" s="191">
        <f>SUM('2.CAD NCCF'!H1327,'3.USD NCCF'!H1327,'4.EUR NCCF'!H1327,'5.GBP NCCF'!H1327,'6.Other(Incld) NCCF'!H1327)</f>
        <v>0</v>
      </c>
      <c r="I1327" s="66"/>
      <c r="J1327" s="66"/>
      <c r="K1327" s="67"/>
      <c r="L1327" s="34"/>
      <c r="M1327" s="34"/>
      <c r="N1327" s="34"/>
      <c r="O1327" s="34"/>
      <c r="P1327" s="34"/>
      <c r="Q1327" s="34"/>
      <c r="R1327" s="34"/>
      <c r="S1327" s="34"/>
      <c r="T1327" s="34"/>
      <c r="U1327" s="34"/>
      <c r="V1327" s="34"/>
      <c r="W1327" s="46">
        <f>SUM('2.CAD NCCF'!W1327,'3.USD NCCF'!W1327,'4.EUR NCCF'!W1327,'5.GBP NCCF'!W1327,'6.Other(Incld) NCCF'!W1327)</f>
        <v>0</v>
      </c>
      <c r="Y1327"/>
    </row>
    <row r="1328" spans="1:25" s="72" customFormat="1" outlineLevel="1" x14ac:dyDescent="0.2">
      <c r="A1328" s="322"/>
      <c r="B1328" s="25"/>
      <c r="C1328" s="23"/>
      <c r="D1328" s="23"/>
      <c r="E1328" s="24"/>
      <c r="F1328" s="176" t="s">
        <v>339</v>
      </c>
      <c r="G1328" s="190">
        <f>SUM('2.CAD NCCF'!G1328,'3.USD NCCF'!G1328,'4.EUR NCCF'!G1328,'5.GBP NCCF'!G1328,'6.Other(Incld) NCCF'!G1328)</f>
        <v>0</v>
      </c>
      <c r="H1328" s="191">
        <f>SUM('2.CAD NCCF'!H1328,'3.USD NCCF'!H1328,'4.EUR NCCF'!H1328,'5.GBP NCCF'!H1328,'6.Other(Incld) NCCF'!H1328)</f>
        <v>0</v>
      </c>
      <c r="I1328" s="66"/>
      <c r="J1328" s="66"/>
      <c r="K1328" s="67"/>
      <c r="L1328" s="34"/>
      <c r="M1328" s="34"/>
      <c r="N1328" s="34"/>
      <c r="O1328" s="34"/>
      <c r="P1328" s="34"/>
      <c r="Q1328" s="34"/>
      <c r="R1328" s="34"/>
      <c r="S1328" s="34"/>
      <c r="T1328" s="34"/>
      <c r="U1328" s="34"/>
      <c r="V1328" s="34"/>
      <c r="W1328" s="46">
        <f>SUM('2.CAD NCCF'!W1328,'3.USD NCCF'!W1328,'4.EUR NCCF'!W1328,'5.GBP NCCF'!W1328,'6.Other(Incld) NCCF'!W1328)</f>
        <v>0</v>
      </c>
      <c r="Y1328"/>
    </row>
    <row r="1329" spans="1:25" s="72" customFormat="1" outlineLevel="1" x14ac:dyDescent="0.2">
      <c r="A1329" s="322"/>
      <c r="B1329" s="25"/>
      <c r="C1329" s="23"/>
      <c r="D1329" s="23"/>
      <c r="E1329" s="24"/>
      <c r="F1329" s="176" t="s">
        <v>340</v>
      </c>
      <c r="G1329" s="190">
        <f>SUM('2.CAD NCCF'!G1329,'3.USD NCCF'!G1329,'4.EUR NCCF'!G1329,'5.GBP NCCF'!G1329,'6.Other(Incld) NCCF'!G1329)</f>
        <v>0</v>
      </c>
      <c r="H1329" s="191">
        <f>SUM('2.CAD NCCF'!H1329,'3.USD NCCF'!H1329,'4.EUR NCCF'!H1329,'5.GBP NCCF'!H1329,'6.Other(Incld) NCCF'!H1329)</f>
        <v>0</v>
      </c>
      <c r="I1329" s="66"/>
      <c r="J1329" s="66"/>
      <c r="K1329" s="67"/>
      <c r="L1329" s="34"/>
      <c r="M1329" s="34"/>
      <c r="N1329" s="34"/>
      <c r="O1329" s="34"/>
      <c r="P1329" s="34"/>
      <c r="Q1329" s="34"/>
      <c r="R1329" s="34"/>
      <c r="S1329" s="34"/>
      <c r="T1329" s="34"/>
      <c r="U1329" s="34"/>
      <c r="V1329" s="34"/>
      <c r="W1329" s="46">
        <f>SUM('2.CAD NCCF'!W1329,'3.USD NCCF'!W1329,'4.EUR NCCF'!W1329,'5.GBP NCCF'!W1329,'6.Other(Incld) NCCF'!W1329)</f>
        <v>0</v>
      </c>
      <c r="Y1329"/>
    </row>
    <row r="1330" spans="1:25" s="72" customFormat="1" x14ac:dyDescent="0.2">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c r="Y1330"/>
    </row>
    <row r="1331" spans="1:25" s="72" customFormat="1" x14ac:dyDescent="0.2">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c r="Y1331"/>
    </row>
    <row r="1332" spans="1:25" s="72" customFormat="1" outlineLevel="1" x14ac:dyDescent="0.2">
      <c r="A1332" s="322"/>
      <c r="B1332" s="25"/>
      <c r="C1332" s="23"/>
      <c r="D1332" s="23"/>
      <c r="E1332" s="24"/>
      <c r="F1332" s="176" t="s">
        <v>176</v>
      </c>
      <c r="G1332" s="190">
        <f>SUM('2.CAD NCCF'!G1332,'3.USD NCCF'!G1332,'4.EUR NCCF'!G1332,'5.GBP NCCF'!G1332,'6.Other(Incld) NCCF'!G1332)</f>
        <v>0</v>
      </c>
      <c r="H1332" s="191">
        <f>SUM('2.CAD NCCF'!H1332,'3.USD NCCF'!H1332,'4.EUR NCCF'!H1332,'5.GBP NCCF'!H1332,'6.Other(Incld) NCCF'!H1332)</f>
        <v>0</v>
      </c>
      <c r="I1332" s="66"/>
      <c r="J1332" s="66"/>
      <c r="K1332" s="67"/>
      <c r="L1332" s="34"/>
      <c r="M1332" s="34"/>
      <c r="N1332" s="34"/>
      <c r="O1332" s="34"/>
      <c r="P1332" s="34"/>
      <c r="Q1332" s="34"/>
      <c r="R1332" s="34"/>
      <c r="S1332" s="34"/>
      <c r="T1332" s="34"/>
      <c r="U1332" s="34"/>
      <c r="V1332" s="34"/>
      <c r="W1332" s="46">
        <f>SUM('2.CAD NCCF'!W1332,'3.USD NCCF'!W1332,'4.EUR NCCF'!W1332,'5.GBP NCCF'!W1332,'6.Other(Incld) NCCF'!W1332)</f>
        <v>0</v>
      </c>
      <c r="Y1332"/>
    </row>
    <row r="1333" spans="1:25" s="72" customFormat="1" outlineLevel="1" x14ac:dyDescent="0.2">
      <c r="A1333" s="322"/>
      <c r="B1333" s="25"/>
      <c r="C1333" s="23"/>
      <c r="D1333" s="23"/>
      <c r="E1333" s="24"/>
      <c r="F1333" s="176" t="s">
        <v>180</v>
      </c>
      <c r="G1333" s="190">
        <f>SUM('2.CAD NCCF'!G1333,'3.USD NCCF'!G1333,'4.EUR NCCF'!G1333,'5.GBP NCCF'!G1333,'6.Other(Incld) NCCF'!G1333)</f>
        <v>0</v>
      </c>
      <c r="H1333" s="191">
        <f>SUM('2.CAD NCCF'!H1333,'3.USD NCCF'!H1333,'4.EUR NCCF'!H1333,'5.GBP NCCF'!H1333,'6.Other(Incld) NCCF'!H1333)</f>
        <v>0</v>
      </c>
      <c r="I1333" s="66"/>
      <c r="J1333" s="66"/>
      <c r="K1333" s="67"/>
      <c r="L1333" s="34"/>
      <c r="M1333" s="34"/>
      <c r="N1333" s="34"/>
      <c r="O1333" s="34"/>
      <c r="P1333" s="34"/>
      <c r="Q1333" s="34"/>
      <c r="R1333" s="34"/>
      <c r="S1333" s="34"/>
      <c r="T1333" s="34"/>
      <c r="U1333" s="34"/>
      <c r="V1333" s="34"/>
      <c r="W1333" s="46">
        <f>SUM('2.CAD NCCF'!W1333,'3.USD NCCF'!W1333,'4.EUR NCCF'!W1333,'5.GBP NCCF'!W1333,'6.Other(Incld) NCCF'!W1333)</f>
        <v>0</v>
      </c>
      <c r="Y1333"/>
    </row>
    <row r="1334" spans="1:25" s="72" customFormat="1" x14ac:dyDescent="0.2">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c r="Y1334"/>
    </row>
    <row r="1335" spans="1:25" s="72" customFormat="1" outlineLevel="1" x14ac:dyDescent="0.2">
      <c r="A1335" s="322"/>
      <c r="B1335" s="25"/>
      <c r="C1335" s="23"/>
      <c r="D1335" s="23"/>
      <c r="E1335" s="24"/>
      <c r="F1335" s="176" t="s">
        <v>177</v>
      </c>
      <c r="G1335" s="190">
        <f>SUM('2.CAD NCCF'!G1335,'3.USD NCCF'!G1335,'4.EUR NCCF'!G1335,'5.GBP NCCF'!G1335,'6.Other(Incld) NCCF'!G1335)</f>
        <v>0</v>
      </c>
      <c r="H1335" s="191">
        <f>SUM('2.CAD NCCF'!H1335,'3.USD NCCF'!H1335,'4.EUR NCCF'!H1335,'5.GBP NCCF'!H1335,'6.Other(Incld) NCCF'!H1335)</f>
        <v>0</v>
      </c>
      <c r="I1335" s="66"/>
      <c r="J1335" s="66"/>
      <c r="K1335" s="67"/>
      <c r="L1335" s="34"/>
      <c r="M1335" s="34"/>
      <c r="N1335" s="34"/>
      <c r="O1335" s="34"/>
      <c r="P1335" s="34"/>
      <c r="Q1335" s="34"/>
      <c r="R1335" s="34"/>
      <c r="S1335" s="34"/>
      <c r="T1335" s="34"/>
      <c r="U1335" s="34"/>
      <c r="V1335" s="34"/>
      <c r="W1335" s="46">
        <f>SUM('2.CAD NCCF'!W1335,'3.USD NCCF'!W1335,'4.EUR NCCF'!W1335,'5.GBP NCCF'!W1335,'6.Other(Incld) NCCF'!W1335)</f>
        <v>0</v>
      </c>
      <c r="Y1335"/>
    </row>
    <row r="1336" spans="1:25" s="72" customFormat="1" outlineLevel="1" x14ac:dyDescent="0.2">
      <c r="A1336" s="322"/>
      <c r="B1336" s="25"/>
      <c r="C1336" s="23"/>
      <c r="D1336" s="23"/>
      <c r="E1336" s="24"/>
      <c r="F1336" s="176" t="s">
        <v>182</v>
      </c>
      <c r="G1336" s="190">
        <f>SUM('2.CAD NCCF'!G1336,'3.USD NCCF'!G1336,'4.EUR NCCF'!G1336,'5.GBP NCCF'!G1336,'6.Other(Incld) NCCF'!G1336)</f>
        <v>0</v>
      </c>
      <c r="H1336" s="191">
        <f>SUM('2.CAD NCCF'!H1336,'3.USD NCCF'!H1336,'4.EUR NCCF'!H1336,'5.GBP NCCF'!H1336,'6.Other(Incld) NCCF'!H1336)</f>
        <v>0</v>
      </c>
      <c r="I1336" s="66"/>
      <c r="J1336" s="66"/>
      <c r="K1336" s="67"/>
      <c r="L1336" s="34"/>
      <c r="M1336" s="34"/>
      <c r="N1336" s="34"/>
      <c r="O1336" s="34"/>
      <c r="P1336" s="34"/>
      <c r="Q1336" s="34"/>
      <c r="R1336" s="34"/>
      <c r="S1336" s="34"/>
      <c r="T1336" s="34"/>
      <c r="U1336" s="34"/>
      <c r="V1336" s="34"/>
      <c r="W1336" s="46">
        <f>SUM('2.CAD NCCF'!W1336,'3.USD NCCF'!W1336,'4.EUR NCCF'!W1336,'5.GBP NCCF'!W1336,'6.Other(Incld) NCCF'!W1336)</f>
        <v>0</v>
      </c>
      <c r="Y1336"/>
    </row>
    <row r="1337" spans="1:25" s="72" customFormat="1" x14ac:dyDescent="0.2">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c r="Y1337"/>
    </row>
    <row r="1338" spans="1:25" s="72" customFormat="1" outlineLevel="1" x14ac:dyDescent="0.2">
      <c r="A1338" s="322"/>
      <c r="B1338" s="25"/>
      <c r="C1338" s="23"/>
      <c r="D1338" s="23"/>
      <c r="E1338" s="24"/>
      <c r="F1338" s="176" t="s">
        <v>178</v>
      </c>
      <c r="G1338" s="190">
        <f>SUM('2.CAD NCCF'!G1338,'3.USD NCCF'!G1338,'4.EUR NCCF'!G1338,'5.GBP NCCF'!G1338,'6.Other(Incld) NCCF'!G1338)</f>
        <v>0</v>
      </c>
      <c r="H1338" s="191">
        <f>SUM('2.CAD NCCF'!H1338,'3.USD NCCF'!H1338,'4.EUR NCCF'!H1338,'5.GBP NCCF'!H1338,'6.Other(Incld) NCCF'!H1338)</f>
        <v>0</v>
      </c>
      <c r="I1338" s="66"/>
      <c r="J1338" s="66"/>
      <c r="K1338" s="67"/>
      <c r="L1338" s="34"/>
      <c r="M1338" s="34"/>
      <c r="N1338" s="34"/>
      <c r="O1338" s="34"/>
      <c r="P1338" s="34"/>
      <c r="Q1338" s="34"/>
      <c r="R1338" s="34"/>
      <c r="S1338" s="34"/>
      <c r="T1338" s="34"/>
      <c r="U1338" s="34"/>
      <c r="V1338" s="34"/>
      <c r="W1338" s="46">
        <f>SUM('2.CAD NCCF'!W1338,'3.USD NCCF'!W1338,'4.EUR NCCF'!W1338,'5.GBP NCCF'!W1338,'6.Other(Incld) NCCF'!W1338)</f>
        <v>0</v>
      </c>
      <c r="Y1338"/>
    </row>
    <row r="1339" spans="1:25" s="72" customFormat="1" outlineLevel="1" x14ac:dyDescent="0.2">
      <c r="A1339" s="322"/>
      <c r="B1339" s="25"/>
      <c r="C1339" s="23"/>
      <c r="D1339" s="23"/>
      <c r="E1339" s="24"/>
      <c r="F1339" s="176" t="s">
        <v>181</v>
      </c>
      <c r="G1339" s="190">
        <f>SUM('2.CAD NCCF'!G1339,'3.USD NCCF'!G1339,'4.EUR NCCF'!G1339,'5.GBP NCCF'!G1339,'6.Other(Incld) NCCF'!G1339)</f>
        <v>0</v>
      </c>
      <c r="H1339" s="191">
        <f>SUM('2.CAD NCCF'!H1339,'3.USD NCCF'!H1339,'4.EUR NCCF'!H1339,'5.GBP NCCF'!H1339,'6.Other(Incld) NCCF'!H1339)</f>
        <v>0</v>
      </c>
      <c r="I1339" s="66"/>
      <c r="J1339" s="66"/>
      <c r="K1339" s="67"/>
      <c r="L1339" s="34"/>
      <c r="M1339" s="34"/>
      <c r="N1339" s="34"/>
      <c r="O1339" s="34"/>
      <c r="P1339" s="34"/>
      <c r="Q1339" s="34"/>
      <c r="R1339" s="34"/>
      <c r="S1339" s="34"/>
      <c r="T1339" s="34"/>
      <c r="U1339" s="34"/>
      <c r="V1339" s="34"/>
      <c r="W1339" s="46">
        <f>SUM('2.CAD NCCF'!W1339,'3.USD NCCF'!W1339,'4.EUR NCCF'!W1339,'5.GBP NCCF'!W1339,'6.Other(Incld) NCCF'!W1339)</f>
        <v>0</v>
      </c>
      <c r="Y1339"/>
    </row>
    <row r="1340" spans="1:25" s="72" customFormat="1" x14ac:dyDescent="0.2">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c r="Y1340"/>
    </row>
    <row r="1341" spans="1:25" s="72" customFormat="1" outlineLevel="1" x14ac:dyDescent="0.2">
      <c r="A1341" s="322"/>
      <c r="B1341" s="25"/>
      <c r="C1341" s="23"/>
      <c r="D1341" s="23"/>
      <c r="E1341" s="24"/>
      <c r="F1341" s="176" t="s">
        <v>179</v>
      </c>
      <c r="G1341" s="190">
        <f>SUM('2.CAD NCCF'!G1341,'3.USD NCCF'!G1341,'4.EUR NCCF'!G1341,'5.GBP NCCF'!G1341,'6.Other(Incld) NCCF'!G1341)</f>
        <v>0</v>
      </c>
      <c r="H1341" s="191">
        <f>SUM('2.CAD NCCF'!H1341,'3.USD NCCF'!H1341,'4.EUR NCCF'!H1341,'5.GBP NCCF'!H1341,'6.Other(Incld) NCCF'!H1341)</f>
        <v>0</v>
      </c>
      <c r="I1341" s="66"/>
      <c r="J1341" s="66"/>
      <c r="K1341" s="67"/>
      <c r="L1341" s="34"/>
      <c r="M1341" s="34"/>
      <c r="N1341" s="34"/>
      <c r="O1341" s="34"/>
      <c r="P1341" s="34"/>
      <c r="Q1341" s="34"/>
      <c r="R1341" s="34"/>
      <c r="S1341" s="34"/>
      <c r="T1341" s="34"/>
      <c r="U1341" s="34"/>
      <c r="V1341" s="34"/>
      <c r="W1341" s="46">
        <f>SUM('2.CAD NCCF'!W1341,'3.USD NCCF'!W1341,'4.EUR NCCF'!W1341,'5.GBP NCCF'!W1341,'6.Other(Incld) NCCF'!W1341)</f>
        <v>0</v>
      </c>
      <c r="Y1341"/>
    </row>
    <row r="1342" spans="1:25" s="72" customFormat="1" outlineLevel="1" x14ac:dyDescent="0.2">
      <c r="A1342" s="322"/>
      <c r="B1342" s="25"/>
      <c r="C1342" s="23"/>
      <c r="D1342" s="23"/>
      <c r="E1342" s="24"/>
      <c r="F1342" s="176" t="s">
        <v>188</v>
      </c>
      <c r="G1342" s="190">
        <f>SUM('2.CAD NCCF'!G1342,'3.USD NCCF'!G1342,'4.EUR NCCF'!G1342,'5.GBP NCCF'!G1342,'6.Other(Incld) NCCF'!G1342)</f>
        <v>0</v>
      </c>
      <c r="H1342" s="191">
        <f>SUM('2.CAD NCCF'!H1342,'3.USD NCCF'!H1342,'4.EUR NCCF'!H1342,'5.GBP NCCF'!H1342,'6.Other(Incld) NCCF'!H1342)</f>
        <v>0</v>
      </c>
      <c r="I1342" s="66"/>
      <c r="J1342" s="66"/>
      <c r="K1342" s="67"/>
      <c r="L1342" s="34"/>
      <c r="M1342" s="34"/>
      <c r="N1342" s="34"/>
      <c r="O1342" s="34"/>
      <c r="P1342" s="34"/>
      <c r="Q1342" s="34"/>
      <c r="R1342" s="34"/>
      <c r="S1342" s="34"/>
      <c r="T1342" s="34"/>
      <c r="U1342" s="34"/>
      <c r="V1342" s="34"/>
      <c r="W1342" s="46">
        <f>SUM('2.CAD NCCF'!W1342,'3.USD NCCF'!W1342,'4.EUR NCCF'!W1342,'5.GBP NCCF'!W1342,'6.Other(Incld) NCCF'!W1342)</f>
        <v>0</v>
      </c>
      <c r="Y1342"/>
    </row>
    <row r="1343" spans="1:25" s="72" customFormat="1" x14ac:dyDescent="0.2">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c r="Y1343"/>
    </row>
    <row r="1344" spans="1:25" s="72" customFormat="1" outlineLevel="1" x14ac:dyDescent="0.2">
      <c r="A1344" s="322"/>
      <c r="B1344" s="25"/>
      <c r="C1344" s="23"/>
      <c r="D1344" s="23"/>
      <c r="E1344" s="24"/>
      <c r="F1344" s="176" t="s">
        <v>342</v>
      </c>
      <c r="G1344" s="190">
        <f>SUM('2.CAD NCCF'!G1344,'3.USD NCCF'!G1344,'4.EUR NCCF'!G1344,'5.GBP NCCF'!G1344,'6.Other(Incld) NCCF'!G1344)</f>
        <v>0</v>
      </c>
      <c r="H1344" s="191">
        <f>SUM('2.CAD NCCF'!H1344,'3.USD NCCF'!H1344,'4.EUR NCCF'!H1344,'5.GBP NCCF'!H1344,'6.Other(Incld) NCCF'!H1344)</f>
        <v>0</v>
      </c>
      <c r="I1344" s="66"/>
      <c r="J1344" s="66"/>
      <c r="K1344" s="67"/>
      <c r="L1344" s="34"/>
      <c r="M1344" s="34"/>
      <c r="N1344" s="34"/>
      <c r="O1344" s="34"/>
      <c r="P1344" s="34"/>
      <c r="Q1344" s="34"/>
      <c r="R1344" s="34"/>
      <c r="S1344" s="34"/>
      <c r="T1344" s="34"/>
      <c r="U1344" s="34"/>
      <c r="V1344" s="34"/>
      <c r="W1344" s="46">
        <f>SUM('2.CAD NCCF'!W1344,'3.USD NCCF'!W1344,'4.EUR NCCF'!W1344,'5.GBP NCCF'!W1344,'6.Other(Incld) NCCF'!W1344)</f>
        <v>0</v>
      </c>
      <c r="Y1344"/>
    </row>
    <row r="1345" spans="1:25" s="72" customFormat="1" outlineLevel="1" x14ac:dyDescent="0.2">
      <c r="A1345" s="322"/>
      <c r="B1345" s="25"/>
      <c r="C1345" s="23"/>
      <c r="D1345" s="23"/>
      <c r="E1345" s="24"/>
      <c r="F1345" s="176" t="s">
        <v>343</v>
      </c>
      <c r="G1345" s="190">
        <f>SUM('2.CAD NCCF'!G1345,'3.USD NCCF'!G1345,'4.EUR NCCF'!G1345,'5.GBP NCCF'!G1345,'6.Other(Incld) NCCF'!G1345)</f>
        <v>0</v>
      </c>
      <c r="H1345" s="191">
        <f>SUM('2.CAD NCCF'!H1345,'3.USD NCCF'!H1345,'4.EUR NCCF'!H1345,'5.GBP NCCF'!H1345,'6.Other(Incld) NCCF'!H1345)</f>
        <v>0</v>
      </c>
      <c r="I1345" s="66"/>
      <c r="J1345" s="66"/>
      <c r="K1345" s="67"/>
      <c r="L1345" s="34"/>
      <c r="M1345" s="34"/>
      <c r="N1345" s="34"/>
      <c r="O1345" s="34"/>
      <c r="P1345" s="34"/>
      <c r="Q1345" s="34"/>
      <c r="R1345" s="34"/>
      <c r="S1345" s="34"/>
      <c r="T1345" s="34"/>
      <c r="U1345" s="34"/>
      <c r="V1345" s="34"/>
      <c r="W1345" s="46">
        <f>SUM('2.CAD NCCF'!W1345,'3.USD NCCF'!W1345,'4.EUR NCCF'!W1345,'5.GBP NCCF'!W1345,'6.Other(Incld) NCCF'!W1345)</f>
        <v>0</v>
      </c>
      <c r="Y1345"/>
    </row>
    <row r="1346" spans="1:25" s="72" customFormat="1" x14ac:dyDescent="0.2">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c r="Y1346"/>
    </row>
    <row r="1347" spans="1:25" s="72" customFormat="1" outlineLevel="1" x14ac:dyDescent="0.2">
      <c r="A1347" s="322"/>
      <c r="B1347" s="25"/>
      <c r="C1347" s="23"/>
      <c r="D1347" s="23"/>
      <c r="E1347" s="24"/>
      <c r="F1347" s="176" t="s">
        <v>345</v>
      </c>
      <c r="G1347" s="190">
        <f>SUM('2.CAD NCCF'!G1347,'3.USD NCCF'!G1347,'4.EUR NCCF'!G1347,'5.GBP NCCF'!G1347,'6.Other(Incld) NCCF'!G1347)</f>
        <v>0</v>
      </c>
      <c r="H1347" s="191">
        <f>SUM('2.CAD NCCF'!H1347,'3.USD NCCF'!H1347,'4.EUR NCCF'!H1347,'5.GBP NCCF'!H1347,'6.Other(Incld) NCCF'!H1347)</f>
        <v>0</v>
      </c>
      <c r="I1347" s="66"/>
      <c r="J1347" s="66"/>
      <c r="K1347" s="67"/>
      <c r="L1347" s="34"/>
      <c r="M1347" s="34"/>
      <c r="N1347" s="34"/>
      <c r="O1347" s="34"/>
      <c r="P1347" s="34"/>
      <c r="Q1347" s="34"/>
      <c r="R1347" s="34"/>
      <c r="S1347" s="34"/>
      <c r="T1347" s="34"/>
      <c r="U1347" s="34"/>
      <c r="V1347" s="34"/>
      <c r="W1347" s="46">
        <f>SUM('2.CAD NCCF'!W1347,'3.USD NCCF'!W1347,'4.EUR NCCF'!W1347,'5.GBP NCCF'!W1347,'6.Other(Incld) NCCF'!W1347)</f>
        <v>0</v>
      </c>
      <c r="Y1347"/>
    </row>
    <row r="1348" spans="1:25" s="72" customFormat="1" outlineLevel="1" x14ac:dyDescent="0.2">
      <c r="A1348" s="322"/>
      <c r="B1348" s="25"/>
      <c r="C1348" s="23"/>
      <c r="D1348" s="23"/>
      <c r="E1348" s="24"/>
      <c r="F1348" s="176" t="s">
        <v>346</v>
      </c>
      <c r="G1348" s="190">
        <f>SUM('2.CAD NCCF'!G1348,'3.USD NCCF'!G1348,'4.EUR NCCF'!G1348,'5.GBP NCCF'!G1348,'6.Other(Incld) NCCF'!G1348)</f>
        <v>0</v>
      </c>
      <c r="H1348" s="191">
        <f>SUM('2.CAD NCCF'!H1348,'3.USD NCCF'!H1348,'4.EUR NCCF'!H1348,'5.GBP NCCF'!H1348,'6.Other(Incld) NCCF'!H1348)</f>
        <v>0</v>
      </c>
      <c r="I1348" s="66"/>
      <c r="J1348" s="66"/>
      <c r="K1348" s="67"/>
      <c r="L1348" s="34"/>
      <c r="M1348" s="34"/>
      <c r="N1348" s="34"/>
      <c r="O1348" s="34"/>
      <c r="P1348" s="34"/>
      <c r="Q1348" s="34"/>
      <c r="R1348" s="34"/>
      <c r="S1348" s="34"/>
      <c r="T1348" s="34"/>
      <c r="U1348" s="34"/>
      <c r="V1348" s="34"/>
      <c r="W1348" s="46">
        <f>SUM('2.CAD NCCF'!W1348,'3.USD NCCF'!W1348,'4.EUR NCCF'!W1348,'5.GBP NCCF'!W1348,'6.Other(Incld) NCCF'!W1348)</f>
        <v>0</v>
      </c>
      <c r="Y1348"/>
    </row>
    <row r="1349" spans="1:25" s="72" customFormat="1" x14ac:dyDescent="0.2">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c r="Y1349"/>
    </row>
    <row r="1350" spans="1:25" s="72" customFormat="1" outlineLevel="1" x14ac:dyDescent="0.2">
      <c r="A1350" s="322"/>
      <c r="B1350" s="25"/>
      <c r="C1350" s="23"/>
      <c r="D1350" s="23"/>
      <c r="E1350" s="24"/>
      <c r="F1350" s="176" t="s">
        <v>190</v>
      </c>
      <c r="G1350" s="190">
        <f>SUM('2.CAD NCCF'!G1350,'3.USD NCCF'!G1350,'4.EUR NCCF'!G1350,'5.GBP NCCF'!G1350,'6.Other(Incld) NCCF'!G1350)</f>
        <v>0</v>
      </c>
      <c r="H1350" s="191">
        <f>SUM('2.CAD NCCF'!H1350,'3.USD NCCF'!H1350,'4.EUR NCCF'!H1350,'5.GBP NCCF'!H1350,'6.Other(Incld) NCCF'!H1350)</f>
        <v>0</v>
      </c>
      <c r="I1350" s="66"/>
      <c r="J1350" s="66"/>
      <c r="K1350" s="67"/>
      <c r="L1350" s="34"/>
      <c r="M1350" s="34"/>
      <c r="N1350" s="34"/>
      <c r="O1350" s="34"/>
      <c r="P1350" s="34"/>
      <c r="Q1350" s="34"/>
      <c r="R1350" s="34"/>
      <c r="S1350" s="34"/>
      <c r="T1350" s="34"/>
      <c r="U1350" s="34"/>
      <c r="V1350" s="37"/>
      <c r="W1350" s="46">
        <f>SUM('2.CAD NCCF'!W1350,'3.USD NCCF'!W1350,'4.EUR NCCF'!W1350,'5.GBP NCCF'!W1350,'6.Other(Incld) NCCF'!W1350)</f>
        <v>0</v>
      </c>
      <c r="Y1350"/>
    </row>
    <row r="1351" spans="1:25" s="72" customFormat="1" outlineLevel="1" x14ac:dyDescent="0.2">
      <c r="A1351" s="322"/>
      <c r="B1351" s="25"/>
      <c r="C1351" s="23"/>
      <c r="D1351" s="23"/>
      <c r="E1351" s="24"/>
      <c r="F1351" s="176" t="s">
        <v>191</v>
      </c>
      <c r="G1351" s="190">
        <f>SUM('2.CAD NCCF'!G1351,'3.USD NCCF'!G1351,'4.EUR NCCF'!G1351,'5.GBP NCCF'!G1351,'6.Other(Incld) NCCF'!G1351)</f>
        <v>0</v>
      </c>
      <c r="H1351" s="191">
        <f>SUM('2.CAD NCCF'!H1351,'3.USD NCCF'!H1351,'4.EUR NCCF'!H1351,'5.GBP NCCF'!H1351,'6.Other(Incld) NCCF'!H1351)</f>
        <v>0</v>
      </c>
      <c r="I1351" s="66"/>
      <c r="J1351" s="66"/>
      <c r="K1351" s="67"/>
      <c r="L1351" s="34"/>
      <c r="M1351" s="34"/>
      <c r="N1351" s="34"/>
      <c r="O1351" s="34"/>
      <c r="P1351" s="34"/>
      <c r="Q1351" s="34"/>
      <c r="R1351" s="34"/>
      <c r="S1351" s="34"/>
      <c r="T1351" s="34"/>
      <c r="U1351" s="34"/>
      <c r="V1351" s="37"/>
      <c r="W1351" s="46">
        <f>SUM('2.CAD NCCF'!W1351,'3.USD NCCF'!W1351,'4.EUR NCCF'!W1351,'5.GBP NCCF'!W1351,'6.Other(Incld) NCCF'!W1351)</f>
        <v>0</v>
      </c>
      <c r="Y1351"/>
    </row>
    <row r="1352" spans="1:25" s="72" customFormat="1" outlineLevel="1" x14ac:dyDescent="0.2">
      <c r="A1352" s="322"/>
      <c r="B1352" s="25"/>
      <c r="C1352" s="23"/>
      <c r="D1352" s="23"/>
      <c r="E1352" s="24"/>
      <c r="F1352" s="176" t="s">
        <v>189</v>
      </c>
      <c r="G1352" s="190">
        <f>SUM('2.CAD NCCF'!G1352,'3.USD NCCF'!G1352,'4.EUR NCCF'!G1352,'5.GBP NCCF'!G1352,'6.Other(Incld) NCCF'!G1352)</f>
        <v>0</v>
      </c>
      <c r="H1352" s="191">
        <f>SUM('2.CAD NCCF'!H1352,'3.USD NCCF'!H1352,'4.EUR NCCF'!H1352,'5.GBP NCCF'!H1352,'6.Other(Incld) NCCF'!H1352)</f>
        <v>0</v>
      </c>
      <c r="I1352" s="66"/>
      <c r="J1352" s="66"/>
      <c r="K1352" s="67"/>
      <c r="L1352" s="34"/>
      <c r="M1352" s="34"/>
      <c r="N1352" s="34"/>
      <c r="O1352" s="34"/>
      <c r="P1352" s="34"/>
      <c r="Q1352" s="34"/>
      <c r="R1352" s="34"/>
      <c r="S1352" s="34"/>
      <c r="T1352" s="34"/>
      <c r="U1352" s="34"/>
      <c r="V1352" s="37"/>
      <c r="W1352" s="46">
        <f>SUM('2.CAD NCCF'!W1352,'3.USD NCCF'!W1352,'4.EUR NCCF'!W1352,'5.GBP NCCF'!W1352,'6.Other(Incld) NCCF'!W1352)</f>
        <v>0</v>
      </c>
      <c r="Y1352"/>
    </row>
    <row r="1353" spans="1:25" s="72" customFormat="1" x14ac:dyDescent="0.2">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c r="Y1353"/>
    </row>
    <row r="1354" spans="1:25" s="72" customFormat="1" outlineLevel="1" x14ac:dyDescent="0.2">
      <c r="A1354" s="322"/>
      <c r="B1354" s="25"/>
      <c r="C1354" s="23"/>
      <c r="D1354" s="23"/>
      <c r="E1354" s="24"/>
      <c r="F1354" s="176" t="s">
        <v>193</v>
      </c>
      <c r="G1354" s="190">
        <f>SUM('2.CAD NCCF'!G1354,'3.USD NCCF'!G1354,'4.EUR NCCF'!G1354,'5.GBP NCCF'!G1354,'6.Other(Incld) NCCF'!G1354)</f>
        <v>0</v>
      </c>
      <c r="H1354" s="191">
        <f>SUM('2.CAD NCCF'!H1354,'3.USD NCCF'!H1354,'4.EUR NCCF'!H1354,'5.GBP NCCF'!H1354,'6.Other(Incld) NCCF'!H1354)</f>
        <v>0</v>
      </c>
      <c r="I1354" s="66"/>
      <c r="J1354" s="66"/>
      <c r="K1354" s="67"/>
      <c r="L1354" s="34"/>
      <c r="M1354" s="34"/>
      <c r="N1354" s="34"/>
      <c r="O1354" s="34"/>
      <c r="P1354" s="34"/>
      <c r="Q1354" s="34"/>
      <c r="R1354" s="34"/>
      <c r="S1354" s="34"/>
      <c r="T1354" s="34"/>
      <c r="U1354" s="34"/>
      <c r="V1354" s="37"/>
      <c r="W1354" s="46">
        <f>SUM('2.CAD NCCF'!W1354,'3.USD NCCF'!W1354,'4.EUR NCCF'!W1354,'5.GBP NCCF'!W1354,'6.Other(Incld) NCCF'!W1354)</f>
        <v>0</v>
      </c>
      <c r="Y1354"/>
    </row>
    <row r="1355" spans="1:25" s="72" customFormat="1" outlineLevel="1" x14ac:dyDescent="0.2">
      <c r="A1355" s="322"/>
      <c r="B1355" s="25"/>
      <c r="C1355" s="23"/>
      <c r="D1355" s="23"/>
      <c r="E1355" s="24"/>
      <c r="F1355" s="176" t="s">
        <v>194</v>
      </c>
      <c r="G1355" s="190">
        <f>SUM('2.CAD NCCF'!G1355,'3.USD NCCF'!G1355,'4.EUR NCCF'!G1355,'5.GBP NCCF'!G1355,'6.Other(Incld) NCCF'!G1355)</f>
        <v>0</v>
      </c>
      <c r="H1355" s="191">
        <f>SUM('2.CAD NCCF'!H1355,'3.USD NCCF'!H1355,'4.EUR NCCF'!H1355,'5.GBP NCCF'!H1355,'6.Other(Incld) NCCF'!H1355)</f>
        <v>0</v>
      </c>
      <c r="I1355" s="66"/>
      <c r="J1355" s="66"/>
      <c r="K1355" s="67"/>
      <c r="L1355" s="34"/>
      <c r="M1355" s="34"/>
      <c r="N1355" s="34"/>
      <c r="O1355" s="34"/>
      <c r="P1355" s="34"/>
      <c r="Q1355" s="34"/>
      <c r="R1355" s="34"/>
      <c r="S1355" s="34"/>
      <c r="T1355" s="34"/>
      <c r="U1355" s="34"/>
      <c r="V1355" s="37"/>
      <c r="W1355" s="46">
        <f>SUM('2.CAD NCCF'!W1355,'3.USD NCCF'!W1355,'4.EUR NCCF'!W1355,'5.GBP NCCF'!W1355,'6.Other(Incld) NCCF'!W1355)</f>
        <v>0</v>
      </c>
      <c r="Y1355"/>
    </row>
    <row r="1356" spans="1:25" x14ac:dyDescent="0.2">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c r="Y1356"/>
    </row>
    <row r="1357" spans="1:25" x14ac:dyDescent="0.2">
      <c r="A1357" s="318"/>
      <c r="B1357" s="25"/>
      <c r="C1357" s="23"/>
      <c r="D1357" s="23" t="s">
        <v>146</v>
      </c>
      <c r="E1357" s="24"/>
      <c r="F1357" s="64"/>
      <c r="G1357" s="69">
        <f t="shared" ref="G1357:W1357" si="286">SUBTOTAL(9,G1358:G1359)</f>
        <v>0</v>
      </c>
      <c r="H1357" s="70">
        <f t="shared" si="286"/>
        <v>0</v>
      </c>
      <c r="I1357" s="66">
        <f t="shared" si="286"/>
        <v>0</v>
      </c>
      <c r="J1357" s="66">
        <f t="shared" si="286"/>
        <v>0</v>
      </c>
      <c r="K1357" s="67">
        <f t="shared" si="286"/>
        <v>0</v>
      </c>
      <c r="L1357" s="34">
        <f t="shared" si="286"/>
        <v>0</v>
      </c>
      <c r="M1357" s="34">
        <f t="shared" si="286"/>
        <v>0</v>
      </c>
      <c r="N1357" s="34">
        <f t="shared" si="286"/>
        <v>0</v>
      </c>
      <c r="O1357" s="34">
        <f t="shared" si="286"/>
        <v>0</v>
      </c>
      <c r="P1357" s="34">
        <f t="shared" si="286"/>
        <v>0</v>
      </c>
      <c r="Q1357" s="34">
        <f t="shared" si="286"/>
        <v>0</v>
      </c>
      <c r="R1357" s="34">
        <f t="shared" si="286"/>
        <v>0</v>
      </c>
      <c r="S1357" s="34">
        <f t="shared" si="286"/>
        <v>0</v>
      </c>
      <c r="T1357" s="34">
        <f t="shared" si="286"/>
        <v>0</v>
      </c>
      <c r="U1357" s="34">
        <f t="shared" si="286"/>
        <v>0</v>
      </c>
      <c r="V1357" s="37">
        <f t="shared" si="286"/>
        <v>0</v>
      </c>
      <c r="W1357" s="33">
        <f t="shared" si="286"/>
        <v>0</v>
      </c>
      <c r="Y1357"/>
    </row>
    <row r="1358" spans="1:25" ht="33.75" customHeight="1" outlineLevel="1" x14ac:dyDescent="0.2">
      <c r="A1358" s="318"/>
      <c r="B1358" s="25"/>
      <c r="C1358" s="24"/>
      <c r="D1358" s="24"/>
      <c r="E1358" s="24"/>
      <c r="F1358" s="202" t="s">
        <v>196</v>
      </c>
      <c r="G1358" s="190">
        <f>SUM('2.CAD NCCF'!G1358,'3.USD NCCF'!G1358,'4.EUR NCCF'!G1358,'5.GBP NCCF'!G1358,'6.Other(Incld) NCCF'!G1358)</f>
        <v>0</v>
      </c>
      <c r="H1358" s="191">
        <f>SUM('2.CAD NCCF'!H1358,'3.USD NCCF'!H1358,'4.EUR NCCF'!H1358,'5.GBP NCCF'!H1358,'6.Other(Incld) NCCF'!H1358)</f>
        <v>0</v>
      </c>
      <c r="I1358" s="66"/>
      <c r="J1358" s="66"/>
      <c r="K1358" s="66"/>
      <c r="L1358" s="51"/>
      <c r="M1358" s="34"/>
      <c r="N1358" s="34"/>
      <c r="O1358" s="34"/>
      <c r="P1358" s="34"/>
      <c r="Q1358" s="34"/>
      <c r="R1358" s="34"/>
      <c r="S1358" s="34"/>
      <c r="T1358" s="34"/>
      <c r="U1358" s="34"/>
      <c r="V1358" s="37"/>
      <c r="W1358" s="46">
        <f>SUM('2.CAD NCCF'!W1358,'3.USD NCCF'!W1358,'4.EUR NCCF'!W1358,'5.GBP NCCF'!W1358,'6.Other(Incld) NCCF'!W1358)</f>
        <v>0</v>
      </c>
      <c r="Y1358"/>
    </row>
    <row r="1359" spans="1:25" outlineLevel="1" x14ac:dyDescent="0.2">
      <c r="A1359" s="318"/>
      <c r="B1359" s="25"/>
      <c r="C1359" s="24"/>
      <c r="D1359" s="24"/>
      <c r="E1359" s="24"/>
      <c r="F1359" s="176" t="s">
        <v>208</v>
      </c>
      <c r="G1359" s="190">
        <f>SUM('2.CAD NCCF'!G1359,'3.USD NCCF'!G1359,'4.EUR NCCF'!G1359,'5.GBP NCCF'!G1359,'6.Other(Incld) NCCF'!G1359)</f>
        <v>0</v>
      </c>
      <c r="H1359" s="191">
        <f>SUM('2.CAD NCCF'!H1359,'3.USD NCCF'!H1359,'4.EUR NCCF'!H1359,'5.GBP NCCF'!H1359,'6.Other(Incld) NCCF'!H1359)</f>
        <v>0</v>
      </c>
      <c r="I1359" s="179">
        <f>SUM('2.CAD NCCF'!I1359,'3.USD NCCF'!I1359,'4.EUR NCCF'!I1359,'5.GBP NCCF'!I1359,'6.Other(Incld) NCCF'!I1359)</f>
        <v>0</v>
      </c>
      <c r="J1359" s="179">
        <f>SUM('2.CAD NCCF'!J1359,'3.USD NCCF'!J1359,'4.EUR NCCF'!J1359,'5.GBP NCCF'!J1359,'6.Other(Incld) NCCF'!J1359)</f>
        <v>0</v>
      </c>
      <c r="K1359" s="180">
        <f>SUM('2.CAD NCCF'!K1359,'3.USD NCCF'!K1359,'4.EUR NCCF'!K1359,'5.GBP NCCF'!K1359,'6.Other(Incld) NCCF'!K1359)</f>
        <v>0</v>
      </c>
      <c r="L1359" s="181">
        <f>SUM('2.CAD NCCF'!L1359,'3.USD NCCF'!L1359,'4.EUR NCCF'!L1359,'5.GBP NCCF'!L1359,'6.Other(Incld) NCCF'!L1359)</f>
        <v>0</v>
      </c>
      <c r="M1359" s="192">
        <f>SUM('2.CAD NCCF'!M1359,'3.USD NCCF'!M1359,'4.EUR NCCF'!M1359,'5.GBP NCCF'!M1359,'6.Other(Incld) NCCF'!M1359)</f>
        <v>0</v>
      </c>
      <c r="N1359" s="182">
        <f>SUM('2.CAD NCCF'!N1359,'3.USD NCCF'!N1359,'4.EUR NCCF'!N1359,'5.GBP NCCF'!N1359,'6.Other(Incld) NCCF'!N1359)</f>
        <v>0</v>
      </c>
      <c r="O1359" s="178">
        <f>SUM('2.CAD NCCF'!O1359,'3.USD NCCF'!O1359,'4.EUR NCCF'!O1359,'5.GBP NCCF'!O1359,'6.Other(Incld) NCCF'!O1359)</f>
        <v>0</v>
      </c>
      <c r="P1359" s="182">
        <f>SUM('2.CAD NCCF'!P1359,'3.USD NCCF'!P1359,'4.EUR NCCF'!P1359,'5.GBP NCCF'!P1359,'6.Other(Incld) NCCF'!P1359)</f>
        <v>0</v>
      </c>
      <c r="Q1359" s="192">
        <f>SUM('2.CAD NCCF'!Q1359,'3.USD NCCF'!Q1359,'4.EUR NCCF'!Q1359,'5.GBP NCCF'!Q1359,'6.Other(Incld) NCCF'!Q1359)</f>
        <v>0</v>
      </c>
      <c r="R1359" s="182">
        <f>SUM('2.CAD NCCF'!R1359,'3.USD NCCF'!R1359,'4.EUR NCCF'!R1359,'5.GBP NCCF'!R1359,'6.Other(Incld) NCCF'!R1359)</f>
        <v>0</v>
      </c>
      <c r="S1359" s="178">
        <f>SUM('2.CAD NCCF'!S1359,'3.USD NCCF'!S1359,'4.EUR NCCF'!S1359,'5.GBP NCCF'!S1359,'6.Other(Incld) NCCF'!S1359)</f>
        <v>0</v>
      </c>
      <c r="T1359" s="182">
        <f>SUM('2.CAD NCCF'!T1359,'3.USD NCCF'!T1359,'4.EUR NCCF'!T1359,'5.GBP NCCF'!T1359,'6.Other(Incld) NCCF'!T1359)</f>
        <v>0</v>
      </c>
      <c r="U1359" s="182">
        <f>SUM('2.CAD NCCF'!U1359,'3.USD NCCF'!U1359,'4.EUR NCCF'!U1359,'5.GBP NCCF'!U1359,'6.Other(Incld) NCCF'!U1359)</f>
        <v>0</v>
      </c>
      <c r="V1359" s="183">
        <f>SUM('2.CAD NCCF'!V1359,'3.USD NCCF'!V1359,'4.EUR NCCF'!V1359,'5.GBP NCCF'!V1359,'6.Other(Incld) NCCF'!V1359)</f>
        <v>0</v>
      </c>
      <c r="W1359" s="46">
        <f>SUM('2.CAD NCCF'!W1359,'3.USD NCCF'!W1359,'4.EUR NCCF'!W1359,'5.GBP NCCF'!W1359,'6.Other(Incld) NCCF'!W1359)</f>
        <v>0</v>
      </c>
      <c r="Y1359"/>
    </row>
    <row r="1360" spans="1:25" x14ac:dyDescent="0.2">
      <c r="A1360" s="318"/>
      <c r="B1360" s="25"/>
      <c r="C1360" s="24"/>
      <c r="D1360" s="23" t="s">
        <v>69</v>
      </c>
      <c r="E1360" s="24"/>
      <c r="F1360" s="24"/>
      <c r="G1360" s="69">
        <f t="shared" ref="G1360:W1360" si="287">SUBTOTAL(9,G1361:G1363)</f>
        <v>0</v>
      </c>
      <c r="H1360" s="70">
        <f t="shared" si="287"/>
        <v>0</v>
      </c>
      <c r="I1360" s="66">
        <f t="shared" si="287"/>
        <v>0</v>
      </c>
      <c r="J1360" s="66">
        <f t="shared" si="287"/>
        <v>0</v>
      </c>
      <c r="K1360" s="67">
        <f t="shared" si="287"/>
        <v>0</v>
      </c>
      <c r="L1360" s="34">
        <f t="shared" si="287"/>
        <v>0</v>
      </c>
      <c r="M1360" s="34">
        <f t="shared" si="287"/>
        <v>0</v>
      </c>
      <c r="N1360" s="34">
        <f t="shared" si="287"/>
        <v>0</v>
      </c>
      <c r="O1360" s="34">
        <f t="shared" si="287"/>
        <v>0</v>
      </c>
      <c r="P1360" s="34">
        <f t="shared" si="287"/>
        <v>0</v>
      </c>
      <c r="Q1360" s="34">
        <f t="shared" si="287"/>
        <v>0</v>
      </c>
      <c r="R1360" s="34">
        <f t="shared" si="287"/>
        <v>0</v>
      </c>
      <c r="S1360" s="34">
        <f t="shared" si="287"/>
        <v>0</v>
      </c>
      <c r="T1360" s="34">
        <f t="shared" si="287"/>
        <v>0</v>
      </c>
      <c r="U1360" s="34">
        <f t="shared" si="287"/>
        <v>0</v>
      </c>
      <c r="V1360" s="37">
        <f t="shared" si="287"/>
        <v>0</v>
      </c>
      <c r="W1360" s="33">
        <f t="shared" si="287"/>
        <v>0</v>
      </c>
      <c r="Y1360"/>
    </row>
    <row r="1361" spans="1:25" outlineLevel="1" x14ac:dyDescent="0.2">
      <c r="A1361" s="318"/>
      <c r="B1361" s="25"/>
      <c r="C1361" s="24"/>
      <c r="D1361" s="24"/>
      <c r="E1361" s="64"/>
      <c r="F1361" s="176" t="s">
        <v>249</v>
      </c>
      <c r="G1361" s="190">
        <f>SUM('2.CAD NCCF'!G1361,'3.USD NCCF'!G1361,'4.EUR NCCF'!G1361,'5.GBP NCCF'!G1361,'6.Other(Incld) NCCF'!G1361)</f>
        <v>0</v>
      </c>
      <c r="H1361" s="191">
        <f>SUM('2.CAD NCCF'!H1361,'3.USD NCCF'!H1361,'4.EUR NCCF'!H1361,'5.GBP NCCF'!H1361,'6.Other(Incld) NCCF'!H1361)</f>
        <v>0</v>
      </c>
      <c r="I1361" s="179">
        <f>SUM('2.CAD NCCF'!I1361,'3.USD NCCF'!I1361,'4.EUR NCCF'!I1361,'5.GBP NCCF'!I1361,'6.Other(Incld) NCCF'!I1361)</f>
        <v>0</v>
      </c>
      <c r="J1361" s="179">
        <f>SUM('2.CAD NCCF'!J1361,'3.USD NCCF'!J1361,'4.EUR NCCF'!J1361,'5.GBP NCCF'!J1361,'6.Other(Incld) NCCF'!J1361)</f>
        <v>0</v>
      </c>
      <c r="K1361" s="180">
        <f>SUM('2.CAD NCCF'!K1361,'3.USD NCCF'!K1361,'4.EUR NCCF'!K1361,'5.GBP NCCF'!K1361,'6.Other(Incld) NCCF'!K1361)</f>
        <v>0</v>
      </c>
      <c r="L1361" s="181">
        <f>SUM('2.CAD NCCF'!L1361,'3.USD NCCF'!L1361,'4.EUR NCCF'!L1361,'5.GBP NCCF'!L1361,'6.Other(Incld) NCCF'!L1361)</f>
        <v>0</v>
      </c>
      <c r="M1361" s="192">
        <f>SUM('2.CAD NCCF'!M1361,'3.USD NCCF'!M1361,'4.EUR NCCF'!M1361,'5.GBP NCCF'!M1361,'6.Other(Incld) NCCF'!M1361)</f>
        <v>0</v>
      </c>
      <c r="N1361" s="182">
        <f>SUM('2.CAD NCCF'!N1361,'3.USD NCCF'!N1361,'4.EUR NCCF'!N1361,'5.GBP NCCF'!N1361,'6.Other(Incld) NCCF'!N1361)</f>
        <v>0</v>
      </c>
      <c r="O1361" s="178">
        <f>SUM('2.CAD NCCF'!O1361,'3.USD NCCF'!O1361,'4.EUR NCCF'!O1361,'5.GBP NCCF'!O1361,'6.Other(Incld) NCCF'!O1361)</f>
        <v>0</v>
      </c>
      <c r="P1361" s="182">
        <f>SUM('2.CAD NCCF'!P1361,'3.USD NCCF'!P1361,'4.EUR NCCF'!P1361,'5.GBP NCCF'!P1361,'6.Other(Incld) NCCF'!P1361)</f>
        <v>0</v>
      </c>
      <c r="Q1361" s="192">
        <f>SUM('2.CAD NCCF'!Q1361,'3.USD NCCF'!Q1361,'4.EUR NCCF'!Q1361,'5.GBP NCCF'!Q1361,'6.Other(Incld) NCCF'!Q1361)</f>
        <v>0</v>
      </c>
      <c r="R1361" s="182">
        <f>SUM('2.CAD NCCF'!R1361,'3.USD NCCF'!R1361,'4.EUR NCCF'!R1361,'5.GBP NCCF'!R1361,'6.Other(Incld) NCCF'!R1361)</f>
        <v>0</v>
      </c>
      <c r="S1361" s="178">
        <f>SUM('2.CAD NCCF'!S1361,'3.USD NCCF'!S1361,'4.EUR NCCF'!S1361,'5.GBP NCCF'!S1361,'6.Other(Incld) NCCF'!S1361)</f>
        <v>0</v>
      </c>
      <c r="T1361" s="182">
        <f>SUM('2.CAD NCCF'!T1361,'3.USD NCCF'!T1361,'4.EUR NCCF'!T1361,'5.GBP NCCF'!T1361,'6.Other(Incld) NCCF'!T1361)</f>
        <v>0</v>
      </c>
      <c r="U1361" s="182">
        <f>SUM('2.CAD NCCF'!U1361,'3.USD NCCF'!U1361,'4.EUR NCCF'!U1361,'5.GBP NCCF'!U1361,'6.Other(Incld) NCCF'!U1361)</f>
        <v>0</v>
      </c>
      <c r="V1361" s="183">
        <f>SUM('2.CAD NCCF'!V1361,'3.USD NCCF'!V1361,'4.EUR NCCF'!V1361,'5.GBP NCCF'!V1361,'6.Other(Incld) NCCF'!V1361)</f>
        <v>0</v>
      </c>
      <c r="W1361" s="46">
        <f>SUM('2.CAD NCCF'!W1361,'3.USD NCCF'!W1361,'4.EUR NCCF'!W1361,'5.GBP NCCF'!W1361,'6.Other(Incld) NCCF'!W1361)</f>
        <v>0</v>
      </c>
      <c r="Y1361"/>
    </row>
    <row r="1362" spans="1:25" outlineLevel="1" x14ac:dyDescent="0.2">
      <c r="A1362" s="318"/>
      <c r="B1362" s="25"/>
      <c r="C1362" s="24"/>
      <c r="D1362" s="24"/>
      <c r="E1362" s="64"/>
      <c r="F1362" s="176" t="s">
        <v>250</v>
      </c>
      <c r="G1362" s="190">
        <f>SUM('2.CAD NCCF'!G1362,'3.USD NCCF'!G1362,'4.EUR NCCF'!G1362,'5.GBP NCCF'!G1362,'6.Other(Incld) NCCF'!G1362)</f>
        <v>0</v>
      </c>
      <c r="H1362" s="191">
        <f>SUM('2.CAD NCCF'!H1362,'3.USD NCCF'!H1362,'4.EUR NCCF'!H1362,'5.GBP NCCF'!H1362,'6.Other(Incld) NCCF'!H1362)</f>
        <v>0</v>
      </c>
      <c r="I1362" s="179">
        <f>SUM('2.CAD NCCF'!I1362,'3.USD NCCF'!I1362,'4.EUR NCCF'!I1362,'5.GBP NCCF'!I1362,'6.Other(Incld) NCCF'!I1362)</f>
        <v>0</v>
      </c>
      <c r="J1362" s="179">
        <f>SUM('2.CAD NCCF'!J1362,'3.USD NCCF'!J1362,'4.EUR NCCF'!J1362,'5.GBP NCCF'!J1362,'6.Other(Incld) NCCF'!J1362)</f>
        <v>0</v>
      </c>
      <c r="K1362" s="180">
        <f>SUM('2.CAD NCCF'!K1362,'3.USD NCCF'!K1362,'4.EUR NCCF'!K1362,'5.GBP NCCF'!K1362,'6.Other(Incld) NCCF'!K1362)</f>
        <v>0</v>
      </c>
      <c r="L1362" s="181">
        <f>SUM('2.CAD NCCF'!L1362,'3.USD NCCF'!L1362,'4.EUR NCCF'!L1362,'5.GBP NCCF'!L1362,'6.Other(Incld) NCCF'!L1362)</f>
        <v>0</v>
      </c>
      <c r="M1362" s="192">
        <f>SUM('2.CAD NCCF'!M1362,'3.USD NCCF'!M1362,'4.EUR NCCF'!M1362,'5.GBP NCCF'!M1362,'6.Other(Incld) NCCF'!M1362)</f>
        <v>0</v>
      </c>
      <c r="N1362" s="200">
        <f>SUM('2.CAD NCCF'!N1362,'3.USD NCCF'!N1362,'4.EUR NCCF'!N1362,'5.GBP NCCF'!N1362,'6.Other(Incld) NCCF'!N1362)</f>
        <v>0</v>
      </c>
      <c r="O1362" s="178">
        <f>SUM('2.CAD NCCF'!O1362,'3.USD NCCF'!O1362,'4.EUR NCCF'!O1362,'5.GBP NCCF'!O1362,'6.Other(Incld) NCCF'!O1362)</f>
        <v>0</v>
      </c>
      <c r="P1362" s="182">
        <f>SUM('2.CAD NCCF'!P1362,'3.USD NCCF'!P1362,'4.EUR NCCF'!P1362,'5.GBP NCCF'!P1362,'6.Other(Incld) NCCF'!P1362)</f>
        <v>0</v>
      </c>
      <c r="Q1362" s="192">
        <f>SUM('2.CAD NCCF'!Q1362,'3.USD NCCF'!Q1362,'4.EUR NCCF'!Q1362,'5.GBP NCCF'!Q1362,'6.Other(Incld) NCCF'!Q1362)</f>
        <v>0</v>
      </c>
      <c r="R1362" s="182">
        <f>SUM('2.CAD NCCF'!R1362,'3.USD NCCF'!R1362,'4.EUR NCCF'!R1362,'5.GBP NCCF'!R1362,'6.Other(Incld) NCCF'!R1362)</f>
        <v>0</v>
      </c>
      <c r="S1362" s="178">
        <f>SUM('2.CAD NCCF'!S1362,'3.USD NCCF'!S1362,'4.EUR NCCF'!S1362,'5.GBP NCCF'!S1362,'6.Other(Incld) NCCF'!S1362)</f>
        <v>0</v>
      </c>
      <c r="T1362" s="182">
        <f>SUM('2.CAD NCCF'!T1362,'3.USD NCCF'!T1362,'4.EUR NCCF'!T1362,'5.GBP NCCF'!T1362,'6.Other(Incld) NCCF'!T1362)</f>
        <v>0</v>
      </c>
      <c r="U1362" s="182">
        <f>SUM('2.CAD NCCF'!U1362,'3.USD NCCF'!U1362,'4.EUR NCCF'!U1362,'5.GBP NCCF'!U1362,'6.Other(Incld) NCCF'!U1362)</f>
        <v>0</v>
      </c>
      <c r="V1362" s="183">
        <f>SUM('2.CAD NCCF'!V1362,'3.USD NCCF'!V1362,'4.EUR NCCF'!V1362,'5.GBP NCCF'!V1362,'6.Other(Incld) NCCF'!V1362)</f>
        <v>0</v>
      </c>
      <c r="W1362" s="46">
        <f>SUM('2.CAD NCCF'!W1362,'3.USD NCCF'!W1362,'4.EUR NCCF'!W1362,'5.GBP NCCF'!W1362,'6.Other(Incld) NCCF'!W1362)</f>
        <v>0</v>
      </c>
      <c r="Y1362"/>
    </row>
    <row r="1363" spans="1:25" outlineLevel="1" x14ac:dyDescent="0.2">
      <c r="A1363" s="318"/>
      <c r="B1363" s="25"/>
      <c r="C1363" s="24"/>
      <c r="D1363" s="24"/>
      <c r="E1363" s="64"/>
      <c r="F1363" s="176" t="s">
        <v>373</v>
      </c>
      <c r="G1363" s="190">
        <f>SUM('2.CAD NCCF'!G1363,'3.USD NCCF'!G1363,'4.EUR NCCF'!G1363,'5.GBP NCCF'!G1363,'6.Other(Incld) NCCF'!G1363)</f>
        <v>0</v>
      </c>
      <c r="H1363" s="66"/>
      <c r="I1363" s="66"/>
      <c r="J1363" s="66"/>
      <c r="K1363" s="66"/>
      <c r="L1363" s="51"/>
      <c r="M1363" s="34"/>
      <c r="N1363" s="34"/>
      <c r="O1363" s="34"/>
      <c r="P1363" s="34"/>
      <c r="Q1363" s="34"/>
      <c r="R1363" s="34"/>
      <c r="S1363" s="34"/>
      <c r="T1363" s="34"/>
      <c r="U1363" s="34"/>
      <c r="V1363" s="37"/>
      <c r="W1363" s="46">
        <f>SUM('2.CAD NCCF'!W1363,'3.USD NCCF'!W1363,'4.EUR NCCF'!W1363,'5.GBP NCCF'!W1363,'6.Other(Incld) NCCF'!W1363)</f>
        <v>0</v>
      </c>
      <c r="Y1363"/>
    </row>
    <row r="1364" spans="1:25" x14ac:dyDescent="0.2">
      <c r="A1364" s="318"/>
      <c r="B1364" s="25"/>
      <c r="C1364" s="24"/>
      <c r="D1364" s="23" t="s">
        <v>205</v>
      </c>
      <c r="E1364" s="64"/>
      <c r="F1364" s="24"/>
      <c r="G1364" s="69">
        <f>SUBTOTAL(9,G1365:G1367)</f>
        <v>0</v>
      </c>
      <c r="H1364" s="66"/>
      <c r="I1364" s="66"/>
      <c r="J1364" s="66"/>
      <c r="K1364" s="66"/>
      <c r="L1364" s="51"/>
      <c r="M1364" s="34"/>
      <c r="N1364" s="34"/>
      <c r="O1364" s="34"/>
      <c r="P1364" s="34"/>
      <c r="Q1364" s="34"/>
      <c r="R1364" s="34"/>
      <c r="S1364" s="34"/>
      <c r="T1364" s="34"/>
      <c r="U1364" s="34"/>
      <c r="V1364" s="37"/>
      <c r="W1364" s="33">
        <f>SUBTOTAL(9,W1365:W1367)</f>
        <v>0</v>
      </c>
      <c r="Y1364"/>
    </row>
    <row r="1365" spans="1:25" outlineLevel="1" x14ac:dyDescent="0.2">
      <c r="A1365" s="318"/>
      <c r="B1365" s="25"/>
      <c r="C1365" s="24"/>
      <c r="D1365" s="23"/>
      <c r="E1365" s="64"/>
      <c r="F1365" s="176" t="s">
        <v>209</v>
      </c>
      <c r="G1365" s="190">
        <f>SUM('2.CAD NCCF'!G1365,'3.USD NCCF'!G1365,'4.EUR NCCF'!G1365,'5.GBP NCCF'!G1365,'6.Other(Incld) NCCF'!G1365)</f>
        <v>0</v>
      </c>
      <c r="H1365" s="66"/>
      <c r="I1365" s="66"/>
      <c r="J1365" s="66"/>
      <c r="K1365" s="66"/>
      <c r="L1365" s="51"/>
      <c r="M1365" s="34"/>
      <c r="N1365" s="34"/>
      <c r="O1365" s="34"/>
      <c r="P1365" s="34"/>
      <c r="Q1365" s="34"/>
      <c r="R1365" s="34"/>
      <c r="S1365" s="34"/>
      <c r="T1365" s="34"/>
      <c r="U1365" s="34"/>
      <c r="V1365" s="37"/>
      <c r="W1365" s="46">
        <f>SUM('2.CAD NCCF'!W1365,'3.USD NCCF'!W1365,'4.EUR NCCF'!W1365,'5.GBP NCCF'!W1365,'6.Other(Incld) NCCF'!W1365)</f>
        <v>0</v>
      </c>
      <c r="Y1365"/>
    </row>
    <row r="1366" spans="1:25" outlineLevel="1" x14ac:dyDescent="0.2">
      <c r="A1366" s="318"/>
      <c r="B1366" s="25"/>
      <c r="C1366" s="24"/>
      <c r="D1366" s="24"/>
      <c r="E1366" s="64"/>
      <c r="F1366" s="176" t="s">
        <v>207</v>
      </c>
      <c r="G1366" s="190">
        <f>SUM('2.CAD NCCF'!G1366,'3.USD NCCF'!G1366,'4.EUR NCCF'!G1366,'5.GBP NCCF'!G1366,'6.Other(Incld) NCCF'!G1366)</f>
        <v>0</v>
      </c>
      <c r="H1366" s="66"/>
      <c r="I1366" s="66"/>
      <c r="J1366" s="66"/>
      <c r="K1366" s="66"/>
      <c r="L1366" s="51"/>
      <c r="M1366" s="34"/>
      <c r="N1366" s="34"/>
      <c r="O1366" s="34"/>
      <c r="P1366" s="34"/>
      <c r="Q1366" s="34"/>
      <c r="R1366" s="34"/>
      <c r="S1366" s="34"/>
      <c r="T1366" s="34"/>
      <c r="U1366" s="34"/>
      <c r="V1366" s="37"/>
      <c r="W1366" s="46">
        <f>SUM('2.CAD NCCF'!W1366,'3.USD NCCF'!W1366,'4.EUR NCCF'!W1366,'5.GBP NCCF'!W1366,'6.Other(Incld) NCCF'!W1366)</f>
        <v>0</v>
      </c>
      <c r="Y1366"/>
    </row>
    <row r="1367" spans="1:25" outlineLevel="1" x14ac:dyDescent="0.2">
      <c r="A1367" s="318"/>
      <c r="B1367" s="25"/>
      <c r="C1367" s="24"/>
      <c r="D1367" s="24"/>
      <c r="E1367" s="64"/>
      <c r="F1367" s="176" t="s">
        <v>206</v>
      </c>
      <c r="G1367" s="190">
        <f>SUM('2.CAD NCCF'!G1367,'3.USD NCCF'!G1367,'4.EUR NCCF'!G1367,'5.GBP NCCF'!G1367,'6.Other(Incld) NCCF'!G1367)</f>
        <v>0</v>
      </c>
      <c r="H1367" s="66"/>
      <c r="I1367" s="66"/>
      <c r="J1367" s="66"/>
      <c r="K1367" s="66"/>
      <c r="L1367" s="51"/>
      <c r="M1367" s="34"/>
      <c r="N1367" s="34"/>
      <c r="O1367" s="34"/>
      <c r="P1367" s="34"/>
      <c r="Q1367" s="34"/>
      <c r="R1367" s="34"/>
      <c r="S1367" s="34"/>
      <c r="T1367" s="34"/>
      <c r="U1367" s="34"/>
      <c r="V1367" s="37"/>
      <c r="W1367" s="46">
        <f>SUM('2.CAD NCCF'!W1367,'3.USD NCCF'!W1367,'4.EUR NCCF'!W1367,'5.GBP NCCF'!W1367,'6.Other(Incld) NCCF'!W1367)</f>
        <v>0</v>
      </c>
      <c r="Y1367"/>
    </row>
    <row r="1368" spans="1:25" x14ac:dyDescent="0.2">
      <c r="A1368" s="318"/>
      <c r="B1368" s="25"/>
      <c r="C1368" s="24"/>
      <c r="D1368" s="23" t="s">
        <v>145</v>
      </c>
      <c r="E1368" s="64"/>
      <c r="F1368" s="24"/>
      <c r="G1368" s="69">
        <f>SUBTOTAL(9,G1369)</f>
        <v>0</v>
      </c>
      <c r="H1368" s="66"/>
      <c r="I1368" s="66"/>
      <c r="J1368" s="66"/>
      <c r="K1368" s="66"/>
      <c r="L1368" s="51"/>
      <c r="M1368" s="34"/>
      <c r="N1368" s="34"/>
      <c r="O1368" s="34"/>
      <c r="P1368" s="34"/>
      <c r="Q1368" s="34"/>
      <c r="R1368" s="34"/>
      <c r="S1368" s="34"/>
      <c r="T1368" s="34"/>
      <c r="U1368" s="34"/>
      <c r="V1368" s="37"/>
      <c r="W1368" s="33">
        <f>SUBTOTAL(9,W1369)</f>
        <v>0</v>
      </c>
      <c r="Y1368"/>
    </row>
    <row r="1369" spans="1:25" outlineLevel="1" x14ac:dyDescent="0.2">
      <c r="A1369" s="318"/>
      <c r="B1369" s="25"/>
      <c r="C1369" s="24"/>
      <c r="D1369" s="23"/>
      <c r="E1369" s="64"/>
      <c r="F1369" s="176" t="s">
        <v>145</v>
      </c>
      <c r="G1369" s="190">
        <f>SUM('2.CAD NCCF'!G1369,'3.USD NCCF'!G1369,'4.EUR NCCF'!G1369,'5.GBP NCCF'!G1369,'6.Other(Incld) NCCF'!G1369)</f>
        <v>0</v>
      </c>
      <c r="H1369" s="66"/>
      <c r="I1369" s="66"/>
      <c r="J1369" s="66"/>
      <c r="K1369" s="66"/>
      <c r="L1369" s="51"/>
      <c r="M1369" s="34"/>
      <c r="N1369" s="34"/>
      <c r="O1369" s="34"/>
      <c r="P1369" s="34"/>
      <c r="Q1369" s="34"/>
      <c r="R1369" s="34"/>
      <c r="S1369" s="34"/>
      <c r="T1369" s="34"/>
      <c r="U1369" s="34"/>
      <c r="V1369" s="37"/>
      <c r="W1369" s="46">
        <f>SUM('2.CAD NCCF'!W1369,'3.USD NCCF'!W1369,'4.EUR NCCF'!W1369,'5.GBP NCCF'!W1369,'6.Other(Incld) NCCF'!W1369)</f>
        <v>0</v>
      </c>
      <c r="Y1369"/>
    </row>
    <row r="1370" spans="1:25" s="72" customFormat="1" outlineLevel="1" x14ac:dyDescent="0.2">
      <c r="A1370" s="318"/>
      <c r="B1370" s="25"/>
      <c r="C1370" s="24"/>
      <c r="D1370" s="23"/>
      <c r="E1370" s="64"/>
      <c r="F1370" s="24"/>
      <c r="G1370" s="69"/>
      <c r="H1370" s="70"/>
      <c r="I1370" s="66"/>
      <c r="J1370" s="66"/>
      <c r="K1370" s="67"/>
      <c r="L1370" s="34"/>
      <c r="M1370" s="34"/>
      <c r="N1370" s="34"/>
      <c r="O1370" s="34"/>
      <c r="P1370" s="34"/>
      <c r="Q1370" s="34"/>
      <c r="R1370" s="34"/>
      <c r="S1370" s="34"/>
      <c r="T1370" s="34"/>
      <c r="U1370" s="34"/>
      <c r="V1370" s="34"/>
      <c r="W1370" s="33"/>
      <c r="Y1370"/>
    </row>
    <row r="1371" spans="1:25" s="72" customFormat="1" outlineLevel="1" x14ac:dyDescent="0.2">
      <c r="A1371" s="318"/>
      <c r="B1371" s="25"/>
      <c r="C1371" s="23" t="s">
        <v>481</v>
      </c>
      <c r="D1371" s="23"/>
      <c r="E1371" s="64"/>
      <c r="F1371" s="24"/>
      <c r="G1371" s="69">
        <f>SUBTOTAL(9,G1372:G1374)</f>
        <v>0</v>
      </c>
      <c r="H1371" s="70">
        <f t="shared" ref="H1371:W1371" si="288">SUBTOTAL(9,H1372:H1374)</f>
        <v>0</v>
      </c>
      <c r="I1371" s="66">
        <f t="shared" si="288"/>
        <v>0</v>
      </c>
      <c r="J1371" s="66">
        <f t="shared" si="288"/>
        <v>0</v>
      </c>
      <c r="K1371" s="67">
        <f t="shared" si="288"/>
        <v>0</v>
      </c>
      <c r="L1371" s="34">
        <f t="shared" si="288"/>
        <v>0</v>
      </c>
      <c r="M1371" s="34">
        <f t="shared" si="288"/>
        <v>0</v>
      </c>
      <c r="N1371" s="34">
        <f t="shared" si="288"/>
        <v>0</v>
      </c>
      <c r="O1371" s="34">
        <f t="shared" si="288"/>
        <v>0</v>
      </c>
      <c r="P1371" s="34">
        <f t="shared" si="288"/>
        <v>0</v>
      </c>
      <c r="Q1371" s="34">
        <f t="shared" si="288"/>
        <v>0</v>
      </c>
      <c r="R1371" s="34">
        <f t="shared" si="288"/>
        <v>0</v>
      </c>
      <c r="S1371" s="34">
        <f t="shared" si="288"/>
        <v>0</v>
      </c>
      <c r="T1371" s="34">
        <f t="shared" si="288"/>
        <v>0</v>
      </c>
      <c r="U1371" s="34">
        <f t="shared" si="288"/>
        <v>0</v>
      </c>
      <c r="V1371" s="34">
        <f t="shared" si="288"/>
        <v>0</v>
      </c>
      <c r="W1371" s="33">
        <f t="shared" si="288"/>
        <v>0</v>
      </c>
      <c r="Y1371"/>
    </row>
    <row r="1372" spans="1:25" s="72" customFormat="1" outlineLevel="1" x14ac:dyDescent="0.2">
      <c r="A1372" s="318"/>
      <c r="B1372" s="25"/>
      <c r="C1372" s="24"/>
      <c r="D1372" s="23"/>
      <c r="E1372" s="64"/>
      <c r="F1372" s="433" t="s">
        <v>474</v>
      </c>
      <c r="G1372" s="190">
        <f>SUM('2.CAD NCCF'!G1372,'3.USD NCCF'!G1372,'4.EUR NCCF'!G1372,'5.GBP NCCF'!G1372,'6.Other(Incld) NCCF'!G1372)</f>
        <v>0</v>
      </c>
      <c r="H1372" s="242">
        <f>SUM('2.CAD NCCF'!H1372,'3.USD NCCF'!H1372,'4.EUR NCCF'!H1372,'5.GBP NCCF'!H1372,'6.Other(Incld) NCCF'!H1372)</f>
        <v>0</v>
      </c>
      <c r="I1372" s="179">
        <f>SUM('2.CAD NCCF'!I1372,'3.USD NCCF'!I1372,'4.EUR NCCF'!I1372,'5.GBP NCCF'!I1372,'6.Other(Incld) NCCF'!I1372)</f>
        <v>0</v>
      </c>
      <c r="J1372" s="179">
        <f>SUM('2.CAD NCCF'!J1372,'3.USD NCCF'!J1372,'4.EUR NCCF'!J1372,'5.GBP NCCF'!J1372,'6.Other(Incld) NCCF'!J1372)</f>
        <v>0</v>
      </c>
      <c r="K1372" s="197">
        <f>SUM('2.CAD NCCF'!K1372,'3.USD NCCF'!K1372,'4.EUR NCCF'!K1372,'5.GBP NCCF'!K1372,'6.Other(Incld) NCCF'!K1372)</f>
        <v>0</v>
      </c>
      <c r="L1372" s="178">
        <f>SUM('2.CAD NCCF'!L1372,'3.USD NCCF'!L1372,'4.EUR NCCF'!L1372,'5.GBP NCCF'!L1372,'6.Other(Incld) NCCF'!L1372)</f>
        <v>0</v>
      </c>
      <c r="M1372" s="192">
        <f>SUM('2.CAD NCCF'!M1372,'3.USD NCCF'!M1372,'4.EUR NCCF'!M1372,'5.GBP NCCF'!M1372,'6.Other(Incld) NCCF'!M1372)</f>
        <v>0</v>
      </c>
      <c r="N1372" s="182">
        <f>SUM('2.CAD NCCF'!N1372,'3.USD NCCF'!N1372,'4.EUR NCCF'!N1372,'5.GBP NCCF'!N1372,'6.Other(Incld) NCCF'!N1372)</f>
        <v>0</v>
      </c>
      <c r="O1372" s="182">
        <f>SUM('2.CAD NCCF'!O1372,'3.USD NCCF'!O1372,'4.EUR NCCF'!O1372,'5.GBP NCCF'!O1372,'6.Other(Incld) NCCF'!O1372)</f>
        <v>0</v>
      </c>
      <c r="P1372" s="182">
        <f>SUM('2.CAD NCCF'!P1372,'3.USD NCCF'!P1372,'4.EUR NCCF'!P1372,'5.GBP NCCF'!P1372,'6.Other(Incld) NCCF'!P1372)</f>
        <v>0</v>
      </c>
      <c r="Q1372" s="182">
        <f>SUM('2.CAD NCCF'!Q1372,'3.USD NCCF'!Q1372,'4.EUR NCCF'!Q1372,'5.GBP NCCF'!Q1372,'6.Other(Incld) NCCF'!Q1372)</f>
        <v>0</v>
      </c>
      <c r="R1372" s="182">
        <f>SUM('2.CAD NCCF'!R1372,'3.USD NCCF'!R1372,'4.EUR NCCF'!R1372,'5.GBP NCCF'!R1372,'6.Other(Incld) NCCF'!R1372)</f>
        <v>0</v>
      </c>
      <c r="S1372" s="182">
        <f>SUM('2.CAD NCCF'!S1372,'3.USD NCCF'!S1372,'4.EUR NCCF'!S1372,'5.GBP NCCF'!S1372,'6.Other(Incld) NCCF'!S1372)</f>
        <v>0</v>
      </c>
      <c r="T1372" s="182">
        <f>SUM('2.CAD NCCF'!T1372,'3.USD NCCF'!T1372,'4.EUR NCCF'!T1372,'5.GBP NCCF'!T1372,'6.Other(Incld) NCCF'!T1372)</f>
        <v>0</v>
      </c>
      <c r="U1372" s="182">
        <f>SUM('2.CAD NCCF'!U1372,'3.USD NCCF'!U1372,'4.EUR NCCF'!U1372,'5.GBP NCCF'!U1372,'6.Other(Incld) NCCF'!U1372)</f>
        <v>0</v>
      </c>
      <c r="V1372" s="195">
        <f>SUM('2.CAD NCCF'!V1372,'3.USD NCCF'!V1372,'4.EUR NCCF'!V1372,'5.GBP NCCF'!V1372,'6.Other(Incld) NCCF'!V1372)</f>
        <v>0</v>
      </c>
      <c r="W1372" s="125">
        <f>SUM('2.CAD NCCF'!W1372,'3.USD NCCF'!W1372,'4.EUR NCCF'!W1372,'5.GBP NCCF'!W1372,'6.Other(Incld) NCCF'!W1372)</f>
        <v>0</v>
      </c>
      <c r="Y1372"/>
    </row>
    <row r="1373" spans="1:25" s="72" customFormat="1" outlineLevel="1" x14ac:dyDescent="0.2">
      <c r="A1373" s="318"/>
      <c r="B1373" s="25"/>
      <c r="C1373" s="24"/>
      <c r="D1373" s="23"/>
      <c r="E1373" s="64"/>
      <c r="F1373" s="433" t="s">
        <v>475</v>
      </c>
      <c r="G1373" s="190">
        <f>SUM('2.CAD NCCF'!G1373,'3.USD NCCF'!G1373,'4.EUR NCCF'!G1373,'5.GBP NCCF'!G1373,'6.Other(Incld) NCCF'!G1373)</f>
        <v>0</v>
      </c>
      <c r="H1373" s="242">
        <f>SUM('2.CAD NCCF'!H1373,'3.USD NCCF'!H1373,'4.EUR NCCF'!H1373,'5.GBP NCCF'!H1373,'6.Other(Incld) NCCF'!H1373)</f>
        <v>0</v>
      </c>
      <c r="I1373" s="179">
        <f>SUM('2.CAD NCCF'!I1373,'3.USD NCCF'!I1373,'4.EUR NCCF'!I1373,'5.GBP NCCF'!I1373,'6.Other(Incld) NCCF'!I1373)</f>
        <v>0</v>
      </c>
      <c r="J1373" s="179">
        <f>SUM('2.CAD NCCF'!J1373,'3.USD NCCF'!J1373,'4.EUR NCCF'!J1373,'5.GBP NCCF'!J1373,'6.Other(Incld) NCCF'!J1373)</f>
        <v>0</v>
      </c>
      <c r="K1373" s="197">
        <f>SUM('2.CAD NCCF'!K1373,'3.USD NCCF'!K1373,'4.EUR NCCF'!K1373,'5.GBP NCCF'!K1373,'6.Other(Incld) NCCF'!K1373)</f>
        <v>0</v>
      </c>
      <c r="L1373" s="178">
        <f>SUM('2.CAD NCCF'!L1373,'3.USD NCCF'!L1373,'4.EUR NCCF'!L1373,'5.GBP NCCF'!L1373,'6.Other(Incld) NCCF'!L1373)</f>
        <v>0</v>
      </c>
      <c r="M1373" s="192">
        <f>SUM('2.CAD NCCF'!M1373,'3.USD NCCF'!M1373,'4.EUR NCCF'!M1373,'5.GBP NCCF'!M1373,'6.Other(Incld) NCCF'!M1373)</f>
        <v>0</v>
      </c>
      <c r="N1373" s="182">
        <f>SUM('2.CAD NCCF'!N1373,'3.USD NCCF'!N1373,'4.EUR NCCF'!N1373,'5.GBP NCCF'!N1373,'6.Other(Incld) NCCF'!N1373)</f>
        <v>0</v>
      </c>
      <c r="O1373" s="182">
        <f>SUM('2.CAD NCCF'!O1373,'3.USD NCCF'!O1373,'4.EUR NCCF'!O1373,'5.GBP NCCF'!O1373,'6.Other(Incld) NCCF'!O1373)</f>
        <v>0</v>
      </c>
      <c r="P1373" s="182">
        <f>SUM('2.CAD NCCF'!P1373,'3.USD NCCF'!P1373,'4.EUR NCCF'!P1373,'5.GBP NCCF'!P1373,'6.Other(Incld) NCCF'!P1373)</f>
        <v>0</v>
      </c>
      <c r="Q1373" s="182">
        <f>SUM('2.CAD NCCF'!Q1373,'3.USD NCCF'!Q1373,'4.EUR NCCF'!Q1373,'5.GBP NCCF'!Q1373,'6.Other(Incld) NCCF'!Q1373)</f>
        <v>0</v>
      </c>
      <c r="R1373" s="182">
        <f>SUM('2.CAD NCCF'!R1373,'3.USD NCCF'!R1373,'4.EUR NCCF'!R1373,'5.GBP NCCF'!R1373,'6.Other(Incld) NCCF'!R1373)</f>
        <v>0</v>
      </c>
      <c r="S1373" s="182">
        <f>SUM('2.CAD NCCF'!S1373,'3.USD NCCF'!S1373,'4.EUR NCCF'!S1373,'5.GBP NCCF'!S1373,'6.Other(Incld) NCCF'!S1373)</f>
        <v>0</v>
      </c>
      <c r="T1373" s="182">
        <f>SUM('2.CAD NCCF'!T1373,'3.USD NCCF'!T1373,'4.EUR NCCF'!T1373,'5.GBP NCCF'!T1373,'6.Other(Incld) NCCF'!T1373)</f>
        <v>0</v>
      </c>
      <c r="U1373" s="182">
        <f>SUM('2.CAD NCCF'!U1373,'3.USD NCCF'!U1373,'4.EUR NCCF'!U1373,'5.GBP NCCF'!U1373,'6.Other(Incld) NCCF'!U1373)</f>
        <v>0</v>
      </c>
      <c r="V1373" s="195">
        <f>SUM('2.CAD NCCF'!V1373,'3.USD NCCF'!V1373,'4.EUR NCCF'!V1373,'5.GBP NCCF'!V1373,'6.Other(Incld) NCCF'!V1373)</f>
        <v>0</v>
      </c>
      <c r="W1373" s="125">
        <f>SUM('2.CAD NCCF'!W1373,'3.USD NCCF'!W1373,'4.EUR NCCF'!W1373,'5.GBP NCCF'!W1373,'6.Other(Incld) NCCF'!W1373)</f>
        <v>0</v>
      </c>
      <c r="Y1373"/>
    </row>
    <row r="1374" spans="1:25" s="72" customFormat="1" outlineLevel="1" x14ac:dyDescent="0.2">
      <c r="A1374" s="318"/>
      <c r="B1374" s="25"/>
      <c r="C1374" s="24"/>
      <c r="D1374" s="23"/>
      <c r="E1374" s="64"/>
      <c r="F1374" s="433" t="s">
        <v>476</v>
      </c>
      <c r="G1374" s="190">
        <f>SUM('2.CAD NCCF'!G1374,'3.USD NCCF'!G1374,'4.EUR NCCF'!G1374,'5.GBP NCCF'!G1374,'6.Other(Incld) NCCF'!G1374)</f>
        <v>0</v>
      </c>
      <c r="H1374" s="242">
        <f>SUM('2.CAD NCCF'!H1374,'3.USD NCCF'!H1374,'4.EUR NCCF'!H1374,'5.GBP NCCF'!H1374,'6.Other(Incld) NCCF'!H1374)</f>
        <v>0</v>
      </c>
      <c r="I1374" s="179">
        <f>SUM('2.CAD NCCF'!I1374,'3.USD NCCF'!I1374,'4.EUR NCCF'!I1374,'5.GBP NCCF'!I1374,'6.Other(Incld) NCCF'!I1374)</f>
        <v>0</v>
      </c>
      <c r="J1374" s="179">
        <f>SUM('2.CAD NCCF'!J1374,'3.USD NCCF'!J1374,'4.EUR NCCF'!J1374,'5.GBP NCCF'!J1374,'6.Other(Incld) NCCF'!J1374)</f>
        <v>0</v>
      </c>
      <c r="K1374" s="197">
        <f>SUM('2.CAD NCCF'!K1374,'3.USD NCCF'!K1374,'4.EUR NCCF'!K1374,'5.GBP NCCF'!K1374,'6.Other(Incld) NCCF'!K1374)</f>
        <v>0</v>
      </c>
      <c r="L1374" s="178">
        <f>SUM('2.CAD NCCF'!L1374,'3.USD NCCF'!L1374,'4.EUR NCCF'!L1374,'5.GBP NCCF'!L1374,'6.Other(Incld) NCCF'!L1374)</f>
        <v>0</v>
      </c>
      <c r="M1374" s="192">
        <f>SUM('2.CAD NCCF'!M1374,'3.USD NCCF'!M1374,'4.EUR NCCF'!M1374,'5.GBP NCCF'!M1374,'6.Other(Incld) NCCF'!M1374)</f>
        <v>0</v>
      </c>
      <c r="N1374" s="182">
        <f>SUM('2.CAD NCCF'!N1374,'3.USD NCCF'!N1374,'4.EUR NCCF'!N1374,'5.GBP NCCF'!N1374,'6.Other(Incld) NCCF'!N1374)</f>
        <v>0</v>
      </c>
      <c r="O1374" s="182">
        <f>SUM('2.CAD NCCF'!O1374,'3.USD NCCF'!O1374,'4.EUR NCCF'!O1374,'5.GBP NCCF'!O1374,'6.Other(Incld) NCCF'!O1374)</f>
        <v>0</v>
      </c>
      <c r="P1374" s="182">
        <f>SUM('2.CAD NCCF'!P1374,'3.USD NCCF'!P1374,'4.EUR NCCF'!P1374,'5.GBP NCCF'!P1374,'6.Other(Incld) NCCF'!P1374)</f>
        <v>0</v>
      </c>
      <c r="Q1374" s="182">
        <f>SUM('2.CAD NCCF'!Q1374,'3.USD NCCF'!Q1374,'4.EUR NCCF'!Q1374,'5.GBP NCCF'!Q1374,'6.Other(Incld) NCCF'!Q1374)</f>
        <v>0</v>
      </c>
      <c r="R1374" s="182">
        <f>SUM('2.CAD NCCF'!R1374,'3.USD NCCF'!R1374,'4.EUR NCCF'!R1374,'5.GBP NCCF'!R1374,'6.Other(Incld) NCCF'!R1374)</f>
        <v>0</v>
      </c>
      <c r="S1374" s="182">
        <f>SUM('2.CAD NCCF'!S1374,'3.USD NCCF'!S1374,'4.EUR NCCF'!S1374,'5.GBP NCCF'!S1374,'6.Other(Incld) NCCF'!S1374)</f>
        <v>0</v>
      </c>
      <c r="T1374" s="182">
        <f>SUM('2.CAD NCCF'!T1374,'3.USD NCCF'!T1374,'4.EUR NCCF'!T1374,'5.GBP NCCF'!T1374,'6.Other(Incld) NCCF'!T1374)</f>
        <v>0</v>
      </c>
      <c r="U1374" s="182">
        <f>SUM('2.CAD NCCF'!U1374,'3.USD NCCF'!U1374,'4.EUR NCCF'!U1374,'5.GBP NCCF'!U1374,'6.Other(Incld) NCCF'!U1374)</f>
        <v>0</v>
      </c>
      <c r="V1374" s="195">
        <f>SUM('2.CAD NCCF'!V1374,'3.USD NCCF'!V1374,'4.EUR NCCF'!V1374,'5.GBP NCCF'!V1374,'6.Other(Incld) NCCF'!V1374)</f>
        <v>0</v>
      </c>
      <c r="W1374" s="125">
        <f>SUM('2.CAD NCCF'!W1374,'3.USD NCCF'!W1374,'4.EUR NCCF'!W1374,'5.GBP NCCF'!W1374,'6.Other(Incld) NCCF'!W1374)</f>
        <v>0</v>
      </c>
      <c r="Y1374"/>
    </row>
    <row r="1375" spans="1:25" x14ac:dyDescent="0.2">
      <c r="A1375" s="318"/>
      <c r="B1375" s="30"/>
      <c r="C1375" s="24"/>
      <c r="D1375" s="24"/>
      <c r="E1375" s="24"/>
      <c r="F1375" s="24"/>
      <c r="G1375" s="75"/>
      <c r="H1375" s="77"/>
      <c r="I1375" s="77"/>
      <c r="J1375" s="77"/>
      <c r="K1375" s="77"/>
      <c r="L1375" s="43"/>
      <c r="M1375" s="42"/>
      <c r="N1375" s="42"/>
      <c r="O1375" s="42"/>
      <c r="P1375" s="42"/>
      <c r="Q1375" s="42"/>
      <c r="R1375" s="42"/>
      <c r="S1375" s="42"/>
      <c r="T1375" s="42"/>
      <c r="U1375" s="42"/>
      <c r="V1375" s="44"/>
      <c r="W1375" s="49"/>
      <c r="Y1375"/>
    </row>
    <row r="1376" spans="1:25" x14ac:dyDescent="0.2">
      <c r="A1376" s="318"/>
      <c r="B1376" s="31" t="s">
        <v>308</v>
      </c>
      <c r="C1376" s="230"/>
      <c r="D1376" s="230"/>
      <c r="E1376" s="230"/>
      <c r="F1376" s="230"/>
      <c r="G1376" s="231">
        <f t="shared" ref="G1376:W1376" si="289">SUBTOTAL(9,G1096:G1375)</f>
        <v>0</v>
      </c>
      <c r="H1376" s="232">
        <f t="shared" si="289"/>
        <v>0</v>
      </c>
      <c r="I1376" s="233">
        <f t="shared" si="289"/>
        <v>0</v>
      </c>
      <c r="J1376" s="233">
        <f t="shared" si="289"/>
        <v>0</v>
      </c>
      <c r="K1376" s="234">
        <f t="shared" si="289"/>
        <v>0</v>
      </c>
      <c r="L1376" s="235">
        <f t="shared" si="289"/>
        <v>0</v>
      </c>
      <c r="M1376" s="236">
        <f t="shared" si="289"/>
        <v>0</v>
      </c>
      <c r="N1376" s="236">
        <f t="shared" si="289"/>
        <v>0</v>
      </c>
      <c r="O1376" s="236">
        <f t="shared" si="289"/>
        <v>0</v>
      </c>
      <c r="P1376" s="236">
        <f t="shared" si="289"/>
        <v>0</v>
      </c>
      <c r="Q1376" s="236">
        <f t="shared" si="289"/>
        <v>0</v>
      </c>
      <c r="R1376" s="236">
        <f t="shared" si="289"/>
        <v>0</v>
      </c>
      <c r="S1376" s="236">
        <f t="shared" si="289"/>
        <v>0</v>
      </c>
      <c r="T1376" s="236">
        <f t="shared" si="289"/>
        <v>0</v>
      </c>
      <c r="U1376" s="236">
        <f t="shared" si="289"/>
        <v>0</v>
      </c>
      <c r="V1376" s="237">
        <f t="shared" si="289"/>
        <v>0</v>
      </c>
      <c r="W1376" s="231">
        <f t="shared" si="289"/>
        <v>0</v>
      </c>
      <c r="Y1376"/>
    </row>
    <row r="1377" spans="1:25" x14ac:dyDescent="0.2">
      <c r="A1377" s="318"/>
      <c r="B1377" s="30"/>
      <c r="C1377" s="24"/>
      <c r="D1377" s="24"/>
      <c r="E1377" s="24"/>
      <c r="F1377" s="24"/>
      <c r="G1377" s="49"/>
      <c r="H1377" s="42"/>
      <c r="I1377" s="42"/>
      <c r="J1377" s="42"/>
      <c r="K1377" s="42"/>
      <c r="L1377" s="43"/>
      <c r="M1377" s="42"/>
      <c r="N1377" s="42"/>
      <c r="O1377" s="42"/>
      <c r="P1377" s="42"/>
      <c r="Q1377" s="42"/>
      <c r="R1377" s="42"/>
      <c r="S1377" s="42"/>
      <c r="T1377" s="42"/>
      <c r="U1377" s="42"/>
      <c r="V1377" s="44"/>
      <c r="W1377" s="49"/>
      <c r="Y1377"/>
    </row>
    <row r="1378" spans="1:25" x14ac:dyDescent="0.2">
      <c r="A1378" s="318"/>
      <c r="B1378" s="31" t="s">
        <v>312</v>
      </c>
      <c r="C1378" s="78"/>
      <c r="D1378" s="78"/>
      <c r="E1378" s="78"/>
      <c r="F1378" s="78"/>
      <c r="G1378" s="188">
        <f>G518</f>
        <v>0</v>
      </c>
      <c r="H1378" s="77"/>
      <c r="I1378" s="77"/>
      <c r="J1378" s="77"/>
      <c r="K1378" s="77"/>
      <c r="L1378" s="43"/>
      <c r="M1378" s="42"/>
      <c r="N1378" s="42"/>
      <c r="O1378" s="42"/>
      <c r="P1378" s="42"/>
      <c r="Q1378" s="42"/>
      <c r="R1378" s="42"/>
      <c r="S1378" s="42"/>
      <c r="T1378" s="42"/>
      <c r="U1378" s="42"/>
      <c r="V1378" s="44"/>
      <c r="W1378" s="46">
        <f>SUM('2.CAD NCCF'!W1378,'3.USD NCCF'!W1378,'4.EUR NCCF'!W1378,'5.GBP NCCF'!W1378,'6.Other(Incld) NCCF'!W1378)</f>
        <v>0</v>
      </c>
      <c r="Y1378"/>
    </row>
    <row r="1379" spans="1:25" x14ac:dyDescent="0.2">
      <c r="A1379" s="318"/>
      <c r="B1379" s="25"/>
      <c r="C1379" s="24"/>
      <c r="D1379" s="24"/>
      <c r="E1379" s="24"/>
      <c r="F1379" s="24"/>
      <c r="G1379" s="75"/>
      <c r="H1379" s="77"/>
      <c r="I1379" s="77"/>
      <c r="J1379" s="77"/>
      <c r="K1379" s="77"/>
      <c r="L1379" s="43"/>
      <c r="M1379" s="42"/>
      <c r="N1379" s="42"/>
      <c r="O1379" s="42"/>
      <c r="P1379" s="42"/>
      <c r="Q1379" s="42"/>
      <c r="R1379" s="42"/>
      <c r="S1379" s="42"/>
      <c r="T1379" s="42"/>
      <c r="U1379" s="42"/>
      <c r="V1379" s="44"/>
      <c r="W1379" s="49"/>
      <c r="Y1379"/>
    </row>
    <row r="1380" spans="1:25" s="150" customFormat="1" ht="16.5" thickBot="1" x14ac:dyDescent="0.25">
      <c r="A1380" s="319"/>
      <c r="B1380" s="79" t="s">
        <v>311</v>
      </c>
      <c r="C1380" s="204"/>
      <c r="D1380" s="204"/>
      <c r="E1380" s="204"/>
      <c r="F1380" s="204"/>
      <c r="G1380" s="205">
        <f t="shared" ref="G1380:W1380" si="290">SUM(G1376:G1379)</f>
        <v>0</v>
      </c>
      <c r="H1380" s="206">
        <f t="shared" si="290"/>
        <v>0</v>
      </c>
      <c r="I1380" s="207">
        <f t="shared" si="290"/>
        <v>0</v>
      </c>
      <c r="J1380" s="207">
        <f t="shared" si="290"/>
        <v>0</v>
      </c>
      <c r="K1380" s="208">
        <f t="shared" si="290"/>
        <v>0</v>
      </c>
      <c r="L1380" s="209">
        <f t="shared" si="290"/>
        <v>0</v>
      </c>
      <c r="M1380" s="210">
        <f t="shared" si="290"/>
        <v>0</v>
      </c>
      <c r="N1380" s="210">
        <f t="shared" si="290"/>
        <v>0</v>
      </c>
      <c r="O1380" s="210">
        <f t="shared" si="290"/>
        <v>0</v>
      </c>
      <c r="P1380" s="210">
        <f t="shared" si="290"/>
        <v>0</v>
      </c>
      <c r="Q1380" s="210">
        <f t="shared" si="290"/>
        <v>0</v>
      </c>
      <c r="R1380" s="210">
        <f t="shared" si="290"/>
        <v>0</v>
      </c>
      <c r="S1380" s="210">
        <f t="shared" si="290"/>
        <v>0</v>
      </c>
      <c r="T1380" s="210">
        <f t="shared" si="290"/>
        <v>0</v>
      </c>
      <c r="U1380" s="210">
        <f t="shared" si="290"/>
        <v>0</v>
      </c>
      <c r="V1380" s="211">
        <f t="shared" si="290"/>
        <v>0</v>
      </c>
      <c r="W1380" s="205">
        <f t="shared" si="290"/>
        <v>0</v>
      </c>
      <c r="Y1380"/>
    </row>
    <row r="1381" spans="1:25" ht="13.5" thickBot="1" x14ac:dyDescent="0.25">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c r="Y1381"/>
    </row>
    <row r="1382" spans="1:25" s="129" customFormat="1" ht="15.75" x14ac:dyDescent="0.2">
      <c r="A1382" s="318"/>
      <c r="B1382" s="324" t="s">
        <v>416</v>
      </c>
      <c r="C1382" s="133"/>
      <c r="D1382" s="133"/>
      <c r="E1382" s="133"/>
      <c r="F1382" s="133"/>
      <c r="G1382" s="400"/>
      <c r="H1382" s="89"/>
      <c r="I1382" s="88"/>
      <c r="J1382" s="88"/>
      <c r="K1382" s="88"/>
      <c r="L1382" s="89"/>
      <c r="M1382" s="90"/>
      <c r="N1382" s="88"/>
      <c r="O1382" s="88"/>
      <c r="P1382" s="88"/>
      <c r="Q1382" s="88"/>
      <c r="R1382" s="88"/>
      <c r="S1382" s="88"/>
      <c r="T1382" s="88"/>
      <c r="U1382" s="88"/>
      <c r="V1382" s="88"/>
      <c r="W1382" s="428"/>
      <c r="Y1382"/>
    </row>
    <row r="1383" spans="1:25" s="129" customFormat="1" ht="12.75" customHeight="1" x14ac:dyDescent="0.2">
      <c r="A1383" s="318"/>
      <c r="B1383" s="589" t="s">
        <v>435</v>
      </c>
      <c r="C1383" s="257"/>
      <c r="D1383" s="23"/>
      <c r="E1383" s="64"/>
      <c r="F1383" s="590"/>
      <c r="G1383" s="66"/>
      <c r="H1383" s="51"/>
      <c r="I1383" s="34"/>
      <c r="J1383" s="34"/>
      <c r="K1383" s="34"/>
      <c r="L1383" s="51"/>
      <c r="M1383" s="36"/>
      <c r="N1383" s="34"/>
      <c r="O1383" s="34"/>
      <c r="P1383" s="34"/>
      <c r="Q1383" s="34"/>
      <c r="R1383" s="34"/>
      <c r="S1383" s="34"/>
      <c r="T1383" s="34"/>
      <c r="U1383" s="34"/>
      <c r="V1383" s="34"/>
      <c r="W1383" s="33"/>
      <c r="Y1383"/>
    </row>
    <row r="1384" spans="1:25" s="129" customFormat="1" ht="12.75" customHeight="1" x14ac:dyDescent="0.2">
      <c r="A1384" s="318"/>
      <c r="B1384" s="256"/>
      <c r="C1384" s="257"/>
      <c r="D1384" s="23" t="s">
        <v>436</v>
      </c>
      <c r="E1384" s="23"/>
      <c r="F1384" s="591"/>
      <c r="G1384" s="66">
        <f t="shared" ref="G1384:W1384" si="291">SUBTOTAL(9,G1385:G1392)</f>
        <v>0</v>
      </c>
      <c r="H1384" s="51">
        <f t="shared" si="291"/>
        <v>0</v>
      </c>
      <c r="I1384" s="34">
        <f t="shared" si="291"/>
        <v>0</v>
      </c>
      <c r="J1384" s="34">
        <f t="shared" si="291"/>
        <v>0</v>
      </c>
      <c r="K1384" s="34">
        <f t="shared" si="291"/>
        <v>0</v>
      </c>
      <c r="L1384" s="51">
        <f t="shared" si="291"/>
        <v>0</v>
      </c>
      <c r="M1384" s="36">
        <f t="shared" si="291"/>
        <v>0</v>
      </c>
      <c r="N1384" s="34">
        <f t="shared" si="291"/>
        <v>0</v>
      </c>
      <c r="O1384" s="34">
        <f t="shared" si="291"/>
        <v>0</v>
      </c>
      <c r="P1384" s="34">
        <f t="shared" si="291"/>
        <v>0</v>
      </c>
      <c r="Q1384" s="34">
        <f t="shared" si="291"/>
        <v>0</v>
      </c>
      <c r="R1384" s="34">
        <f t="shared" si="291"/>
        <v>0</v>
      </c>
      <c r="S1384" s="34">
        <f t="shared" si="291"/>
        <v>0</v>
      </c>
      <c r="T1384" s="34">
        <f t="shared" si="291"/>
        <v>0</v>
      </c>
      <c r="U1384" s="34">
        <f t="shared" si="291"/>
        <v>0</v>
      </c>
      <c r="V1384" s="34">
        <f t="shared" si="291"/>
        <v>0</v>
      </c>
      <c r="W1384" s="33">
        <f t="shared" si="291"/>
        <v>0</v>
      </c>
      <c r="Y1384"/>
    </row>
    <row r="1385" spans="1:25" s="129" customFormat="1" ht="12.75" customHeight="1" x14ac:dyDescent="0.2">
      <c r="A1385" s="318"/>
      <c r="B1385" s="256"/>
      <c r="C1385" s="257"/>
      <c r="D1385" s="257"/>
      <c r="E1385" s="257"/>
      <c r="F1385" s="433" t="s">
        <v>437</v>
      </c>
      <c r="G1385" s="190">
        <f>SUM('2.CAD NCCF'!G1385,'3.USD NCCF'!G1385,'4.EUR NCCF'!G1385,'5.GBP NCCF'!G1385,'6.Other(Incld) NCCF'!G1385)</f>
        <v>0</v>
      </c>
      <c r="H1385" s="242">
        <f>SUM('2.CAD NCCF'!H1385,'3.USD NCCF'!H1385,'4.EUR NCCF'!H1385,'5.GBP NCCF'!H1385,'6.Other(Incld) NCCF'!H1385)</f>
        <v>0</v>
      </c>
      <c r="I1385" s="179">
        <f>SUM('2.CAD NCCF'!I1385,'3.USD NCCF'!I1385,'4.EUR NCCF'!I1385,'5.GBP NCCF'!I1385,'6.Other(Incld) NCCF'!I1385)</f>
        <v>0</v>
      </c>
      <c r="J1385" s="179">
        <f>SUM('2.CAD NCCF'!J1385,'3.USD NCCF'!J1385,'4.EUR NCCF'!J1385,'5.GBP NCCF'!J1385,'6.Other(Incld) NCCF'!J1385)</f>
        <v>0</v>
      </c>
      <c r="K1385" s="197">
        <f>SUM('2.CAD NCCF'!K1385,'3.USD NCCF'!K1385,'4.EUR NCCF'!K1385,'5.GBP NCCF'!K1385,'6.Other(Incld) NCCF'!K1385)</f>
        <v>0</v>
      </c>
      <c r="L1385" s="178">
        <f>SUM('2.CAD NCCF'!L1385,'3.USD NCCF'!L1385,'4.EUR NCCF'!L1385,'5.GBP NCCF'!L1385,'6.Other(Incld) NCCF'!L1385)</f>
        <v>0</v>
      </c>
      <c r="M1385" s="192">
        <f>SUM('2.CAD NCCF'!M1385,'3.USD NCCF'!M1385,'4.EUR NCCF'!M1385,'5.GBP NCCF'!M1385,'6.Other(Incld) NCCF'!M1385)</f>
        <v>0</v>
      </c>
      <c r="N1385" s="182">
        <f>SUM('2.CAD NCCF'!N1385,'3.USD NCCF'!N1385,'4.EUR NCCF'!N1385,'5.GBP NCCF'!N1385,'6.Other(Incld) NCCF'!N1385)</f>
        <v>0</v>
      </c>
      <c r="O1385" s="182">
        <f>SUM('2.CAD NCCF'!O1385,'3.USD NCCF'!O1385,'4.EUR NCCF'!O1385,'5.GBP NCCF'!O1385,'6.Other(Incld) NCCF'!O1385)</f>
        <v>0</v>
      </c>
      <c r="P1385" s="182">
        <f>SUM('2.CAD NCCF'!P1385,'3.USD NCCF'!P1385,'4.EUR NCCF'!P1385,'5.GBP NCCF'!P1385,'6.Other(Incld) NCCF'!P1385)</f>
        <v>0</v>
      </c>
      <c r="Q1385" s="182">
        <f>SUM('2.CAD NCCF'!Q1385,'3.USD NCCF'!Q1385,'4.EUR NCCF'!Q1385,'5.GBP NCCF'!Q1385,'6.Other(Incld) NCCF'!Q1385)</f>
        <v>0</v>
      </c>
      <c r="R1385" s="182">
        <f>SUM('2.CAD NCCF'!R1385,'3.USD NCCF'!R1385,'4.EUR NCCF'!R1385,'5.GBP NCCF'!R1385,'6.Other(Incld) NCCF'!R1385)</f>
        <v>0</v>
      </c>
      <c r="S1385" s="182">
        <f>SUM('2.CAD NCCF'!S1385,'3.USD NCCF'!S1385,'4.EUR NCCF'!S1385,'5.GBP NCCF'!S1385,'6.Other(Incld) NCCF'!S1385)</f>
        <v>0</v>
      </c>
      <c r="T1385" s="182">
        <f>SUM('2.CAD NCCF'!T1385,'3.USD NCCF'!T1385,'4.EUR NCCF'!T1385,'5.GBP NCCF'!T1385,'6.Other(Incld) NCCF'!T1385)</f>
        <v>0</v>
      </c>
      <c r="U1385" s="182">
        <f>SUM('2.CAD NCCF'!U1385,'3.USD NCCF'!U1385,'4.EUR NCCF'!U1385,'5.GBP NCCF'!U1385,'6.Other(Incld) NCCF'!U1385)</f>
        <v>0</v>
      </c>
      <c r="V1385" s="195">
        <f>SUM('2.CAD NCCF'!V1385,'3.USD NCCF'!V1385,'4.EUR NCCF'!V1385,'5.GBP NCCF'!V1385,'6.Other(Incld) NCCF'!V1385)</f>
        <v>0</v>
      </c>
      <c r="W1385" s="125">
        <f>SUM('2.CAD NCCF'!W1385,'3.USD NCCF'!W1385,'4.EUR NCCF'!W1385,'5.GBP NCCF'!W1385,'6.Other(Incld) NCCF'!W1385)</f>
        <v>0</v>
      </c>
      <c r="X1385" s="72"/>
      <c r="Y1385"/>
    </row>
    <row r="1386" spans="1:25" s="129" customFormat="1" ht="12.75" customHeight="1" x14ac:dyDescent="0.2">
      <c r="A1386" s="318"/>
      <c r="B1386" s="256"/>
      <c r="C1386" s="257"/>
      <c r="D1386" s="257"/>
      <c r="E1386" s="257"/>
      <c r="F1386" s="433" t="s">
        <v>438</v>
      </c>
      <c r="G1386" s="190">
        <f>SUM('2.CAD NCCF'!G1386,'3.USD NCCF'!G1386,'4.EUR NCCF'!G1386,'5.GBP NCCF'!G1386,'6.Other(Incld) NCCF'!G1386)</f>
        <v>0</v>
      </c>
      <c r="H1386" s="51"/>
      <c r="I1386" s="34"/>
      <c r="J1386" s="34"/>
      <c r="K1386" s="34"/>
      <c r="L1386" s="417"/>
      <c r="M1386" s="34"/>
      <c r="N1386" s="34"/>
      <c r="O1386" s="34"/>
      <c r="P1386" s="34"/>
      <c r="Q1386" s="34"/>
      <c r="R1386" s="34"/>
      <c r="S1386" s="34"/>
      <c r="T1386" s="34"/>
      <c r="U1386" s="34"/>
      <c r="V1386" s="34"/>
      <c r="W1386" s="125">
        <f>SUM('2.CAD NCCF'!W1386,'3.USD NCCF'!W1386,'4.EUR NCCF'!W1386,'5.GBP NCCF'!W1386,'6.Other(Incld) NCCF'!W1386)</f>
        <v>0</v>
      </c>
      <c r="X1386" s="72"/>
      <c r="Y1386"/>
    </row>
    <row r="1387" spans="1:25" s="129" customFormat="1" ht="12.75" customHeight="1" x14ac:dyDescent="0.2">
      <c r="A1387" s="318"/>
      <c r="B1387" s="256"/>
      <c r="C1387" s="257"/>
      <c r="D1387" s="257"/>
      <c r="E1387" s="257"/>
      <c r="F1387" s="433" t="s">
        <v>439</v>
      </c>
      <c r="G1387" s="190">
        <f>SUM('2.CAD NCCF'!G1387,'3.USD NCCF'!G1387,'4.EUR NCCF'!G1387,'5.GBP NCCF'!G1387,'6.Other(Incld) NCCF'!G1387)</f>
        <v>0</v>
      </c>
      <c r="H1387" s="242">
        <f>SUM('2.CAD NCCF'!H1387,'3.USD NCCF'!H1387,'4.EUR NCCF'!H1387,'5.GBP NCCF'!H1387,'6.Other(Incld) NCCF'!H1387)</f>
        <v>0</v>
      </c>
      <c r="I1387" s="179">
        <f>SUM('2.CAD NCCF'!I1387,'3.USD NCCF'!I1387,'4.EUR NCCF'!I1387,'5.GBP NCCF'!I1387,'6.Other(Incld) NCCF'!I1387)</f>
        <v>0</v>
      </c>
      <c r="J1387" s="179">
        <f>SUM('2.CAD NCCF'!J1387,'3.USD NCCF'!J1387,'4.EUR NCCF'!J1387,'5.GBP NCCF'!J1387,'6.Other(Incld) NCCF'!J1387)</f>
        <v>0</v>
      </c>
      <c r="K1387" s="197">
        <f>SUM('2.CAD NCCF'!K1387,'3.USD NCCF'!K1387,'4.EUR NCCF'!K1387,'5.GBP NCCF'!K1387,'6.Other(Incld) NCCF'!K1387)</f>
        <v>0</v>
      </c>
      <c r="L1387" s="178">
        <f>SUM('2.CAD NCCF'!L1387,'3.USD NCCF'!L1387,'4.EUR NCCF'!L1387,'5.GBP NCCF'!L1387,'6.Other(Incld) NCCF'!L1387)</f>
        <v>0</v>
      </c>
      <c r="M1387" s="192">
        <f>SUM('2.CAD NCCF'!M1387,'3.USD NCCF'!M1387,'4.EUR NCCF'!M1387,'5.GBP NCCF'!M1387,'6.Other(Incld) NCCF'!M1387)</f>
        <v>0</v>
      </c>
      <c r="N1387" s="182">
        <f>SUM('2.CAD NCCF'!N1387,'3.USD NCCF'!N1387,'4.EUR NCCF'!N1387,'5.GBP NCCF'!N1387,'6.Other(Incld) NCCF'!N1387)</f>
        <v>0</v>
      </c>
      <c r="O1387" s="182">
        <f>SUM('2.CAD NCCF'!O1387,'3.USD NCCF'!O1387,'4.EUR NCCF'!O1387,'5.GBP NCCF'!O1387,'6.Other(Incld) NCCF'!O1387)</f>
        <v>0</v>
      </c>
      <c r="P1387" s="182">
        <f>SUM('2.CAD NCCF'!P1387,'3.USD NCCF'!P1387,'4.EUR NCCF'!P1387,'5.GBP NCCF'!P1387,'6.Other(Incld) NCCF'!P1387)</f>
        <v>0</v>
      </c>
      <c r="Q1387" s="182">
        <f>SUM('2.CAD NCCF'!Q1387,'3.USD NCCF'!Q1387,'4.EUR NCCF'!Q1387,'5.GBP NCCF'!Q1387,'6.Other(Incld) NCCF'!Q1387)</f>
        <v>0</v>
      </c>
      <c r="R1387" s="182">
        <f>SUM('2.CAD NCCF'!R1387,'3.USD NCCF'!R1387,'4.EUR NCCF'!R1387,'5.GBP NCCF'!R1387,'6.Other(Incld) NCCF'!R1387)</f>
        <v>0</v>
      </c>
      <c r="S1387" s="182">
        <f>SUM('2.CAD NCCF'!S1387,'3.USD NCCF'!S1387,'4.EUR NCCF'!S1387,'5.GBP NCCF'!S1387,'6.Other(Incld) NCCF'!S1387)</f>
        <v>0</v>
      </c>
      <c r="T1387" s="182">
        <f>SUM('2.CAD NCCF'!T1387,'3.USD NCCF'!T1387,'4.EUR NCCF'!T1387,'5.GBP NCCF'!T1387,'6.Other(Incld) NCCF'!T1387)</f>
        <v>0</v>
      </c>
      <c r="U1387" s="182">
        <f>SUM('2.CAD NCCF'!U1387,'3.USD NCCF'!U1387,'4.EUR NCCF'!U1387,'5.GBP NCCF'!U1387,'6.Other(Incld) NCCF'!U1387)</f>
        <v>0</v>
      </c>
      <c r="V1387" s="195">
        <f>SUM('2.CAD NCCF'!V1387,'3.USD NCCF'!V1387,'4.EUR NCCF'!V1387,'5.GBP NCCF'!V1387,'6.Other(Incld) NCCF'!V1387)</f>
        <v>0</v>
      </c>
      <c r="W1387" s="125">
        <f>SUM('2.CAD NCCF'!W1387,'3.USD NCCF'!W1387,'4.EUR NCCF'!W1387,'5.GBP NCCF'!W1387,'6.Other(Incld) NCCF'!W1387)</f>
        <v>0</v>
      </c>
      <c r="X1387" s="72"/>
      <c r="Y1387"/>
    </row>
    <row r="1388" spans="1:25" s="129" customFormat="1" ht="12.75" customHeight="1" x14ac:dyDescent="0.2">
      <c r="A1388" s="318"/>
      <c r="B1388" s="256"/>
      <c r="C1388" s="257"/>
      <c r="D1388" s="257"/>
      <c r="E1388" s="257"/>
      <c r="F1388" s="433" t="s">
        <v>440</v>
      </c>
      <c r="G1388" s="190">
        <f>SUM('2.CAD NCCF'!G1388,'3.USD NCCF'!G1388,'4.EUR NCCF'!G1388,'5.GBP NCCF'!G1388,'6.Other(Incld) NCCF'!G1388)</f>
        <v>0</v>
      </c>
      <c r="H1388" s="51"/>
      <c r="I1388" s="34"/>
      <c r="J1388" s="34"/>
      <c r="K1388" s="34"/>
      <c r="L1388" s="417"/>
      <c r="M1388" s="34"/>
      <c r="N1388" s="34"/>
      <c r="O1388" s="34"/>
      <c r="P1388" s="34"/>
      <c r="Q1388" s="34"/>
      <c r="R1388" s="34"/>
      <c r="S1388" s="34"/>
      <c r="T1388" s="34"/>
      <c r="U1388" s="34"/>
      <c r="V1388" s="34"/>
      <c r="W1388" s="125">
        <f>SUM('2.CAD NCCF'!W1388,'3.USD NCCF'!W1388,'4.EUR NCCF'!W1388,'5.GBP NCCF'!W1388,'6.Other(Incld) NCCF'!W1388)</f>
        <v>0</v>
      </c>
      <c r="X1388" s="72"/>
      <c r="Y1388"/>
    </row>
    <row r="1389" spans="1:25" s="129" customFormat="1" ht="12.75" customHeight="1" x14ac:dyDescent="0.2">
      <c r="A1389" s="318"/>
      <c r="B1389" s="256"/>
      <c r="C1389" s="257"/>
      <c r="D1389" s="257"/>
      <c r="E1389" s="257"/>
      <c r="F1389" s="433" t="s">
        <v>441</v>
      </c>
      <c r="G1389" s="190">
        <f>SUM('2.CAD NCCF'!G1389,'3.USD NCCF'!G1389,'4.EUR NCCF'!G1389,'5.GBP NCCF'!G1389,'6.Other(Incld) NCCF'!G1389)</f>
        <v>0</v>
      </c>
      <c r="H1389" s="242">
        <f>SUM('2.CAD NCCF'!H1389,'3.USD NCCF'!H1389,'4.EUR NCCF'!H1389,'5.GBP NCCF'!H1389,'6.Other(Incld) NCCF'!H1389)</f>
        <v>0</v>
      </c>
      <c r="I1389" s="179">
        <f>SUM('2.CAD NCCF'!I1389,'3.USD NCCF'!I1389,'4.EUR NCCF'!I1389,'5.GBP NCCF'!I1389,'6.Other(Incld) NCCF'!I1389)</f>
        <v>0</v>
      </c>
      <c r="J1389" s="179">
        <f>SUM('2.CAD NCCF'!J1389,'3.USD NCCF'!J1389,'4.EUR NCCF'!J1389,'5.GBP NCCF'!J1389,'6.Other(Incld) NCCF'!J1389)</f>
        <v>0</v>
      </c>
      <c r="K1389" s="197">
        <f>SUM('2.CAD NCCF'!K1389,'3.USD NCCF'!K1389,'4.EUR NCCF'!K1389,'5.GBP NCCF'!K1389,'6.Other(Incld) NCCF'!K1389)</f>
        <v>0</v>
      </c>
      <c r="L1389" s="178">
        <f>SUM('2.CAD NCCF'!L1389,'3.USD NCCF'!L1389,'4.EUR NCCF'!L1389,'5.GBP NCCF'!L1389,'6.Other(Incld) NCCF'!L1389)</f>
        <v>0</v>
      </c>
      <c r="M1389" s="192">
        <f>SUM('2.CAD NCCF'!M1389,'3.USD NCCF'!M1389,'4.EUR NCCF'!M1389,'5.GBP NCCF'!M1389,'6.Other(Incld) NCCF'!M1389)</f>
        <v>0</v>
      </c>
      <c r="N1389" s="182">
        <f>SUM('2.CAD NCCF'!N1389,'3.USD NCCF'!N1389,'4.EUR NCCF'!N1389,'5.GBP NCCF'!N1389,'6.Other(Incld) NCCF'!N1389)</f>
        <v>0</v>
      </c>
      <c r="O1389" s="182">
        <f>SUM('2.CAD NCCF'!O1389,'3.USD NCCF'!O1389,'4.EUR NCCF'!O1389,'5.GBP NCCF'!O1389,'6.Other(Incld) NCCF'!O1389)</f>
        <v>0</v>
      </c>
      <c r="P1389" s="182">
        <f>SUM('2.CAD NCCF'!P1389,'3.USD NCCF'!P1389,'4.EUR NCCF'!P1389,'5.GBP NCCF'!P1389,'6.Other(Incld) NCCF'!P1389)</f>
        <v>0</v>
      </c>
      <c r="Q1389" s="182">
        <f>SUM('2.CAD NCCF'!Q1389,'3.USD NCCF'!Q1389,'4.EUR NCCF'!Q1389,'5.GBP NCCF'!Q1389,'6.Other(Incld) NCCF'!Q1389)</f>
        <v>0</v>
      </c>
      <c r="R1389" s="182">
        <f>SUM('2.CAD NCCF'!R1389,'3.USD NCCF'!R1389,'4.EUR NCCF'!R1389,'5.GBP NCCF'!R1389,'6.Other(Incld) NCCF'!R1389)</f>
        <v>0</v>
      </c>
      <c r="S1389" s="182">
        <f>SUM('2.CAD NCCF'!S1389,'3.USD NCCF'!S1389,'4.EUR NCCF'!S1389,'5.GBP NCCF'!S1389,'6.Other(Incld) NCCF'!S1389)</f>
        <v>0</v>
      </c>
      <c r="T1389" s="182">
        <f>SUM('2.CAD NCCF'!T1389,'3.USD NCCF'!T1389,'4.EUR NCCF'!T1389,'5.GBP NCCF'!T1389,'6.Other(Incld) NCCF'!T1389)</f>
        <v>0</v>
      </c>
      <c r="U1389" s="182">
        <f>SUM('2.CAD NCCF'!U1389,'3.USD NCCF'!U1389,'4.EUR NCCF'!U1389,'5.GBP NCCF'!U1389,'6.Other(Incld) NCCF'!U1389)</f>
        <v>0</v>
      </c>
      <c r="V1389" s="195">
        <f>SUM('2.CAD NCCF'!V1389,'3.USD NCCF'!V1389,'4.EUR NCCF'!V1389,'5.GBP NCCF'!V1389,'6.Other(Incld) NCCF'!V1389)</f>
        <v>0</v>
      </c>
      <c r="W1389" s="125">
        <f>SUM('2.CAD NCCF'!W1389,'3.USD NCCF'!W1389,'4.EUR NCCF'!W1389,'5.GBP NCCF'!W1389,'6.Other(Incld) NCCF'!W1389)</f>
        <v>0</v>
      </c>
      <c r="X1389" s="72"/>
      <c r="Y1389"/>
    </row>
    <row r="1390" spans="1:25" s="129" customFormat="1" ht="12.75" customHeight="1" x14ac:dyDescent="0.2">
      <c r="A1390" s="318"/>
      <c r="B1390" s="256"/>
      <c r="C1390" s="257"/>
      <c r="D1390" s="257"/>
      <c r="E1390" s="257"/>
      <c r="F1390" s="433" t="s">
        <v>442</v>
      </c>
      <c r="G1390" s="190">
        <f>SUM('2.CAD NCCF'!G1390,'3.USD NCCF'!G1390,'4.EUR NCCF'!G1390,'5.GBP NCCF'!G1390,'6.Other(Incld) NCCF'!G1390)</f>
        <v>0</v>
      </c>
      <c r="H1390" s="242">
        <f>SUM('2.CAD NCCF'!H1390,'3.USD NCCF'!H1390,'4.EUR NCCF'!H1390,'5.GBP NCCF'!H1390,'6.Other(Incld) NCCF'!H1390)</f>
        <v>0</v>
      </c>
      <c r="I1390" s="179">
        <f>SUM('2.CAD NCCF'!I1390,'3.USD NCCF'!I1390,'4.EUR NCCF'!I1390,'5.GBP NCCF'!I1390,'6.Other(Incld) NCCF'!I1390)</f>
        <v>0</v>
      </c>
      <c r="J1390" s="179">
        <f>SUM('2.CAD NCCF'!J1390,'3.USD NCCF'!J1390,'4.EUR NCCF'!J1390,'5.GBP NCCF'!J1390,'6.Other(Incld) NCCF'!J1390)</f>
        <v>0</v>
      </c>
      <c r="K1390" s="197">
        <f>SUM('2.CAD NCCF'!K1390,'3.USD NCCF'!K1390,'4.EUR NCCF'!K1390,'5.GBP NCCF'!K1390,'6.Other(Incld) NCCF'!K1390)</f>
        <v>0</v>
      </c>
      <c r="L1390" s="178">
        <f>SUM('2.CAD NCCF'!L1390,'3.USD NCCF'!L1390,'4.EUR NCCF'!L1390,'5.GBP NCCF'!L1390,'6.Other(Incld) NCCF'!L1390)</f>
        <v>0</v>
      </c>
      <c r="M1390" s="192">
        <f>SUM('2.CAD NCCF'!M1390,'3.USD NCCF'!M1390,'4.EUR NCCF'!M1390,'5.GBP NCCF'!M1390,'6.Other(Incld) NCCF'!M1390)</f>
        <v>0</v>
      </c>
      <c r="N1390" s="182">
        <f>SUM('2.CAD NCCF'!N1390,'3.USD NCCF'!N1390,'4.EUR NCCF'!N1390,'5.GBP NCCF'!N1390,'6.Other(Incld) NCCF'!N1390)</f>
        <v>0</v>
      </c>
      <c r="O1390" s="182">
        <f>SUM('2.CAD NCCF'!O1390,'3.USD NCCF'!O1390,'4.EUR NCCF'!O1390,'5.GBP NCCF'!O1390,'6.Other(Incld) NCCF'!O1390)</f>
        <v>0</v>
      </c>
      <c r="P1390" s="182">
        <f>SUM('2.CAD NCCF'!P1390,'3.USD NCCF'!P1390,'4.EUR NCCF'!P1390,'5.GBP NCCF'!P1390,'6.Other(Incld) NCCF'!P1390)</f>
        <v>0</v>
      </c>
      <c r="Q1390" s="182">
        <f>SUM('2.CAD NCCF'!Q1390,'3.USD NCCF'!Q1390,'4.EUR NCCF'!Q1390,'5.GBP NCCF'!Q1390,'6.Other(Incld) NCCF'!Q1390)</f>
        <v>0</v>
      </c>
      <c r="R1390" s="182">
        <f>SUM('2.CAD NCCF'!R1390,'3.USD NCCF'!R1390,'4.EUR NCCF'!R1390,'5.GBP NCCF'!R1390,'6.Other(Incld) NCCF'!R1390)</f>
        <v>0</v>
      </c>
      <c r="S1390" s="182">
        <f>SUM('2.CAD NCCF'!S1390,'3.USD NCCF'!S1390,'4.EUR NCCF'!S1390,'5.GBP NCCF'!S1390,'6.Other(Incld) NCCF'!S1390)</f>
        <v>0</v>
      </c>
      <c r="T1390" s="182">
        <f>SUM('2.CAD NCCF'!T1390,'3.USD NCCF'!T1390,'4.EUR NCCF'!T1390,'5.GBP NCCF'!T1390,'6.Other(Incld) NCCF'!T1390)</f>
        <v>0</v>
      </c>
      <c r="U1390" s="182">
        <f>SUM('2.CAD NCCF'!U1390,'3.USD NCCF'!U1390,'4.EUR NCCF'!U1390,'5.GBP NCCF'!U1390,'6.Other(Incld) NCCF'!U1390)</f>
        <v>0</v>
      </c>
      <c r="V1390" s="195">
        <f>SUM('2.CAD NCCF'!V1390,'3.USD NCCF'!V1390,'4.EUR NCCF'!V1390,'5.GBP NCCF'!V1390,'6.Other(Incld) NCCF'!V1390)</f>
        <v>0</v>
      </c>
      <c r="W1390" s="125">
        <f>SUM('2.CAD NCCF'!W1390,'3.USD NCCF'!W1390,'4.EUR NCCF'!W1390,'5.GBP NCCF'!W1390,'6.Other(Incld) NCCF'!W1390)</f>
        <v>0</v>
      </c>
      <c r="X1390" s="72"/>
      <c r="Y1390"/>
    </row>
    <row r="1391" spans="1:25" s="129" customFormat="1" ht="12.75" customHeight="1" x14ac:dyDescent="0.2">
      <c r="A1391" s="318"/>
      <c r="B1391" s="256"/>
      <c r="C1391" s="257"/>
      <c r="D1391" s="257"/>
      <c r="E1391" s="257"/>
      <c r="F1391" s="433" t="s">
        <v>443</v>
      </c>
      <c r="G1391" s="190">
        <f>SUM('2.CAD NCCF'!G1391,'3.USD NCCF'!G1391,'4.EUR NCCF'!G1391,'5.GBP NCCF'!G1391,'6.Other(Incld) NCCF'!G1391)</f>
        <v>0</v>
      </c>
      <c r="H1391" s="191">
        <f>SUM('2.CAD NCCF'!H1391,'3.USD NCCF'!H1391,'4.EUR NCCF'!H1391,'5.GBP NCCF'!H1391,'6.Other(Incld) NCCF'!H1391)</f>
        <v>0</v>
      </c>
      <c r="I1391" s="179">
        <f>SUM('2.CAD NCCF'!I1391,'3.USD NCCF'!I1391,'4.EUR NCCF'!I1391,'5.GBP NCCF'!I1391,'6.Other(Incld) NCCF'!I1391)</f>
        <v>0</v>
      </c>
      <c r="J1391" s="179">
        <f>SUM('2.CAD NCCF'!J1391,'3.USD NCCF'!J1391,'4.EUR NCCF'!J1391,'5.GBP NCCF'!J1391,'6.Other(Incld) NCCF'!J1391)</f>
        <v>0</v>
      </c>
      <c r="K1391" s="197">
        <f>SUM('2.CAD NCCF'!K1391,'3.USD NCCF'!K1391,'4.EUR NCCF'!K1391,'5.GBP NCCF'!K1391,'6.Other(Incld) NCCF'!K1391)</f>
        <v>0</v>
      </c>
      <c r="L1391" s="178">
        <f>SUM('2.CAD NCCF'!L1391,'3.USD NCCF'!L1391,'4.EUR NCCF'!L1391,'5.GBP NCCF'!L1391,'6.Other(Incld) NCCF'!L1391)</f>
        <v>0</v>
      </c>
      <c r="M1391" s="192">
        <f>SUM('2.CAD NCCF'!M1391,'3.USD NCCF'!M1391,'4.EUR NCCF'!M1391,'5.GBP NCCF'!M1391,'6.Other(Incld) NCCF'!M1391)</f>
        <v>0</v>
      </c>
      <c r="N1391" s="182">
        <f>SUM('2.CAD NCCF'!N1391,'3.USD NCCF'!N1391,'4.EUR NCCF'!N1391,'5.GBP NCCF'!N1391,'6.Other(Incld) NCCF'!N1391)</f>
        <v>0</v>
      </c>
      <c r="O1391" s="182">
        <f>SUM('2.CAD NCCF'!O1391,'3.USD NCCF'!O1391,'4.EUR NCCF'!O1391,'5.GBP NCCF'!O1391,'6.Other(Incld) NCCF'!O1391)</f>
        <v>0</v>
      </c>
      <c r="P1391" s="182">
        <f>SUM('2.CAD NCCF'!P1391,'3.USD NCCF'!P1391,'4.EUR NCCF'!P1391,'5.GBP NCCF'!P1391,'6.Other(Incld) NCCF'!P1391)</f>
        <v>0</v>
      </c>
      <c r="Q1391" s="182">
        <f>SUM('2.CAD NCCF'!Q1391,'3.USD NCCF'!Q1391,'4.EUR NCCF'!Q1391,'5.GBP NCCF'!Q1391,'6.Other(Incld) NCCF'!Q1391)</f>
        <v>0</v>
      </c>
      <c r="R1391" s="182">
        <f>SUM('2.CAD NCCF'!R1391,'3.USD NCCF'!R1391,'4.EUR NCCF'!R1391,'5.GBP NCCF'!R1391,'6.Other(Incld) NCCF'!R1391)</f>
        <v>0</v>
      </c>
      <c r="S1391" s="182">
        <f>SUM('2.CAD NCCF'!S1391,'3.USD NCCF'!S1391,'4.EUR NCCF'!S1391,'5.GBP NCCF'!S1391,'6.Other(Incld) NCCF'!S1391)</f>
        <v>0</v>
      </c>
      <c r="T1391" s="182">
        <f>SUM('2.CAD NCCF'!T1391,'3.USD NCCF'!T1391,'4.EUR NCCF'!T1391,'5.GBP NCCF'!T1391,'6.Other(Incld) NCCF'!T1391)</f>
        <v>0</v>
      </c>
      <c r="U1391" s="182">
        <f>SUM('2.CAD NCCF'!U1391,'3.USD NCCF'!U1391,'4.EUR NCCF'!U1391,'5.GBP NCCF'!U1391,'6.Other(Incld) NCCF'!U1391)</f>
        <v>0</v>
      </c>
      <c r="V1391" s="195">
        <f>SUM('2.CAD NCCF'!V1391,'3.USD NCCF'!V1391,'4.EUR NCCF'!V1391,'5.GBP NCCF'!V1391,'6.Other(Incld) NCCF'!V1391)</f>
        <v>0</v>
      </c>
      <c r="W1391" s="125">
        <f>SUM('2.CAD NCCF'!W1391,'3.USD NCCF'!W1391,'4.EUR NCCF'!W1391,'5.GBP NCCF'!W1391,'6.Other(Incld) NCCF'!W1391)</f>
        <v>0</v>
      </c>
      <c r="X1391" s="72"/>
      <c r="Y1391"/>
    </row>
    <row r="1392" spans="1:25" s="129" customFormat="1" ht="12.75" customHeight="1" x14ac:dyDescent="0.2">
      <c r="A1392" s="318"/>
      <c r="B1392" s="256"/>
      <c r="C1392" s="257"/>
      <c r="D1392" s="257"/>
      <c r="E1392" s="257"/>
      <c r="F1392" s="433" t="s">
        <v>444</v>
      </c>
      <c r="G1392" s="190">
        <f>SUM('2.CAD NCCF'!G1392,'3.USD NCCF'!G1392,'4.EUR NCCF'!G1392,'5.GBP NCCF'!G1392,'6.Other(Incld) NCCF'!G1392)</f>
        <v>0</v>
      </c>
      <c r="H1392" s="191">
        <f>SUM('2.CAD NCCF'!H1392,'3.USD NCCF'!H1392,'4.EUR NCCF'!H1392,'5.GBP NCCF'!H1392,'6.Other(Incld) NCCF'!H1392)</f>
        <v>0</v>
      </c>
      <c r="I1392" s="179">
        <f>SUM('2.CAD NCCF'!I1392,'3.USD NCCF'!I1392,'4.EUR NCCF'!I1392,'5.GBP NCCF'!I1392,'6.Other(Incld) NCCF'!I1392)</f>
        <v>0</v>
      </c>
      <c r="J1392" s="179">
        <f>SUM('2.CAD NCCF'!J1392,'3.USD NCCF'!J1392,'4.EUR NCCF'!J1392,'5.GBP NCCF'!J1392,'6.Other(Incld) NCCF'!J1392)</f>
        <v>0</v>
      </c>
      <c r="K1392" s="197">
        <f>SUM('2.CAD NCCF'!K1392,'3.USD NCCF'!K1392,'4.EUR NCCF'!K1392,'5.GBP NCCF'!K1392,'6.Other(Incld) NCCF'!K1392)</f>
        <v>0</v>
      </c>
      <c r="L1392" s="178">
        <f>SUM('2.CAD NCCF'!L1392,'3.USD NCCF'!L1392,'4.EUR NCCF'!L1392,'5.GBP NCCF'!L1392,'6.Other(Incld) NCCF'!L1392)</f>
        <v>0</v>
      </c>
      <c r="M1392" s="192">
        <f>SUM('2.CAD NCCF'!M1392,'3.USD NCCF'!M1392,'4.EUR NCCF'!M1392,'5.GBP NCCF'!M1392,'6.Other(Incld) NCCF'!M1392)</f>
        <v>0</v>
      </c>
      <c r="N1392" s="182">
        <f>SUM('2.CAD NCCF'!N1392,'3.USD NCCF'!N1392,'4.EUR NCCF'!N1392,'5.GBP NCCF'!N1392,'6.Other(Incld) NCCF'!N1392)</f>
        <v>0</v>
      </c>
      <c r="O1392" s="182">
        <f>SUM('2.CAD NCCF'!O1392,'3.USD NCCF'!O1392,'4.EUR NCCF'!O1392,'5.GBP NCCF'!O1392,'6.Other(Incld) NCCF'!O1392)</f>
        <v>0</v>
      </c>
      <c r="P1392" s="182">
        <f>SUM('2.CAD NCCF'!P1392,'3.USD NCCF'!P1392,'4.EUR NCCF'!P1392,'5.GBP NCCF'!P1392,'6.Other(Incld) NCCF'!P1392)</f>
        <v>0</v>
      </c>
      <c r="Q1392" s="182">
        <f>SUM('2.CAD NCCF'!Q1392,'3.USD NCCF'!Q1392,'4.EUR NCCF'!Q1392,'5.GBP NCCF'!Q1392,'6.Other(Incld) NCCF'!Q1392)</f>
        <v>0</v>
      </c>
      <c r="R1392" s="182">
        <f>SUM('2.CAD NCCF'!R1392,'3.USD NCCF'!R1392,'4.EUR NCCF'!R1392,'5.GBP NCCF'!R1392,'6.Other(Incld) NCCF'!R1392)</f>
        <v>0</v>
      </c>
      <c r="S1392" s="182">
        <f>SUM('2.CAD NCCF'!S1392,'3.USD NCCF'!S1392,'4.EUR NCCF'!S1392,'5.GBP NCCF'!S1392,'6.Other(Incld) NCCF'!S1392)</f>
        <v>0</v>
      </c>
      <c r="T1392" s="182">
        <f>SUM('2.CAD NCCF'!T1392,'3.USD NCCF'!T1392,'4.EUR NCCF'!T1392,'5.GBP NCCF'!T1392,'6.Other(Incld) NCCF'!T1392)</f>
        <v>0</v>
      </c>
      <c r="U1392" s="182">
        <f>SUM('2.CAD NCCF'!U1392,'3.USD NCCF'!U1392,'4.EUR NCCF'!U1392,'5.GBP NCCF'!U1392,'6.Other(Incld) NCCF'!U1392)</f>
        <v>0</v>
      </c>
      <c r="V1392" s="195">
        <f>SUM('2.CAD NCCF'!V1392,'3.USD NCCF'!V1392,'4.EUR NCCF'!V1392,'5.GBP NCCF'!V1392,'6.Other(Incld) NCCF'!V1392)</f>
        <v>0</v>
      </c>
      <c r="W1392" s="125">
        <f>SUM('2.CAD NCCF'!W1392,'3.USD NCCF'!W1392,'4.EUR NCCF'!W1392,'5.GBP NCCF'!W1392,'6.Other(Incld) NCCF'!W1392)</f>
        <v>0</v>
      </c>
      <c r="X1392" s="72"/>
      <c r="Y1392"/>
    </row>
    <row r="1393" spans="1:25" s="129" customFormat="1" ht="12.75" customHeight="1" x14ac:dyDescent="0.2">
      <c r="A1393" s="318"/>
      <c r="B1393" s="256"/>
      <c r="C1393" s="257"/>
      <c r="D1393" s="23" t="s">
        <v>445</v>
      </c>
      <c r="E1393" s="23"/>
      <c r="F1393" s="591"/>
      <c r="G1393" s="69">
        <f t="shared" ref="G1393:W1393" si="292">SUBTOTAL(9,G1394:G1401)</f>
        <v>0</v>
      </c>
      <c r="H1393" s="34">
        <f t="shared" si="292"/>
        <v>0</v>
      </c>
      <c r="I1393" s="34">
        <f t="shared" si="292"/>
        <v>0</v>
      </c>
      <c r="J1393" s="34">
        <f t="shared" si="292"/>
        <v>0</v>
      </c>
      <c r="K1393" s="37">
        <f t="shared" si="292"/>
        <v>0</v>
      </c>
      <c r="L1393" s="34">
        <f t="shared" si="292"/>
        <v>0</v>
      </c>
      <c r="M1393" s="36">
        <f t="shared" si="292"/>
        <v>0</v>
      </c>
      <c r="N1393" s="34">
        <f t="shared" si="292"/>
        <v>0</v>
      </c>
      <c r="O1393" s="34">
        <f t="shared" si="292"/>
        <v>0</v>
      </c>
      <c r="P1393" s="34">
        <f t="shared" si="292"/>
        <v>0</v>
      </c>
      <c r="Q1393" s="34">
        <f t="shared" si="292"/>
        <v>0</v>
      </c>
      <c r="R1393" s="34">
        <f t="shared" si="292"/>
        <v>0</v>
      </c>
      <c r="S1393" s="34">
        <f t="shared" si="292"/>
        <v>0</v>
      </c>
      <c r="T1393" s="34">
        <f t="shared" si="292"/>
        <v>0</v>
      </c>
      <c r="U1393" s="34">
        <f t="shared" si="292"/>
        <v>0</v>
      </c>
      <c r="V1393" s="34">
        <f t="shared" si="292"/>
        <v>0</v>
      </c>
      <c r="W1393" s="33">
        <f t="shared" si="292"/>
        <v>0</v>
      </c>
      <c r="Y1393"/>
    </row>
    <row r="1394" spans="1:25" s="129" customFormat="1" ht="12.75" customHeight="1" x14ac:dyDescent="0.2">
      <c r="A1394" s="318"/>
      <c r="B1394" s="256"/>
      <c r="C1394" s="257"/>
      <c r="D1394" s="257"/>
      <c r="E1394" s="257"/>
      <c r="F1394" s="626" t="s">
        <v>582</v>
      </c>
      <c r="G1394" s="190">
        <f>SUM('2.CAD NCCF'!G1394,'3.USD NCCF'!G1394,'4.EUR NCCF'!G1394,'5.GBP NCCF'!G1394,'6.Other(Incld) NCCF'!G1394)</f>
        <v>0</v>
      </c>
      <c r="H1394" s="191">
        <f>SUM('2.CAD NCCF'!H1394,'3.USD NCCF'!H1394,'4.EUR NCCF'!H1394,'5.GBP NCCF'!H1394,'6.Other(Incld) NCCF'!H1394)</f>
        <v>0</v>
      </c>
      <c r="I1394" s="179">
        <f>SUM('2.CAD NCCF'!I1394,'3.USD NCCF'!I1394,'4.EUR NCCF'!I1394,'5.GBP NCCF'!I1394,'6.Other(Incld) NCCF'!I1394)</f>
        <v>0</v>
      </c>
      <c r="J1394" s="179">
        <f>SUM('2.CAD NCCF'!J1394,'3.USD NCCF'!J1394,'4.EUR NCCF'!J1394,'5.GBP NCCF'!J1394,'6.Other(Incld) NCCF'!J1394)</f>
        <v>0</v>
      </c>
      <c r="K1394" s="197">
        <f>SUM('2.CAD NCCF'!K1394,'3.USD NCCF'!K1394,'4.EUR NCCF'!K1394,'5.GBP NCCF'!K1394,'6.Other(Incld) NCCF'!K1394)</f>
        <v>0</v>
      </c>
      <c r="L1394" s="178">
        <f>SUM('2.CAD NCCF'!L1394,'3.USD NCCF'!L1394,'4.EUR NCCF'!L1394,'5.GBP NCCF'!L1394,'6.Other(Incld) NCCF'!L1394)</f>
        <v>0</v>
      </c>
      <c r="M1394" s="192">
        <f>SUM('2.CAD NCCF'!M1394,'3.USD NCCF'!M1394,'4.EUR NCCF'!M1394,'5.GBP NCCF'!M1394,'6.Other(Incld) NCCF'!M1394)</f>
        <v>0</v>
      </c>
      <c r="N1394" s="182">
        <f>SUM('2.CAD NCCF'!N1394,'3.USD NCCF'!N1394,'4.EUR NCCF'!N1394,'5.GBP NCCF'!N1394,'6.Other(Incld) NCCF'!N1394)</f>
        <v>0</v>
      </c>
      <c r="O1394" s="182">
        <f>SUM('2.CAD NCCF'!O1394,'3.USD NCCF'!O1394,'4.EUR NCCF'!O1394,'5.GBP NCCF'!O1394,'6.Other(Incld) NCCF'!O1394)</f>
        <v>0</v>
      </c>
      <c r="P1394" s="182">
        <f>SUM('2.CAD NCCF'!P1394,'3.USD NCCF'!P1394,'4.EUR NCCF'!P1394,'5.GBP NCCF'!P1394,'6.Other(Incld) NCCF'!P1394)</f>
        <v>0</v>
      </c>
      <c r="Q1394" s="182">
        <f>SUM('2.CAD NCCF'!Q1394,'3.USD NCCF'!Q1394,'4.EUR NCCF'!Q1394,'5.GBP NCCF'!Q1394,'6.Other(Incld) NCCF'!Q1394)</f>
        <v>0</v>
      </c>
      <c r="R1394" s="182">
        <f>SUM('2.CAD NCCF'!R1394,'3.USD NCCF'!R1394,'4.EUR NCCF'!R1394,'5.GBP NCCF'!R1394,'6.Other(Incld) NCCF'!R1394)</f>
        <v>0</v>
      </c>
      <c r="S1394" s="182">
        <f>SUM('2.CAD NCCF'!S1394,'3.USD NCCF'!S1394,'4.EUR NCCF'!S1394,'5.GBP NCCF'!S1394,'6.Other(Incld) NCCF'!S1394)</f>
        <v>0</v>
      </c>
      <c r="T1394" s="182">
        <f>SUM('2.CAD NCCF'!T1394,'3.USD NCCF'!T1394,'4.EUR NCCF'!T1394,'5.GBP NCCF'!T1394,'6.Other(Incld) NCCF'!T1394)</f>
        <v>0</v>
      </c>
      <c r="U1394" s="182">
        <f>SUM('2.CAD NCCF'!U1394,'3.USD NCCF'!U1394,'4.EUR NCCF'!U1394,'5.GBP NCCF'!U1394,'6.Other(Incld) NCCF'!U1394)</f>
        <v>0</v>
      </c>
      <c r="V1394" s="195">
        <f>SUM('2.CAD NCCF'!V1394,'3.USD NCCF'!V1394,'4.EUR NCCF'!V1394,'5.GBP NCCF'!V1394,'6.Other(Incld) NCCF'!V1394)</f>
        <v>0</v>
      </c>
      <c r="W1394" s="125">
        <f>SUM('2.CAD NCCF'!W1394,'3.USD NCCF'!W1394,'4.EUR NCCF'!W1394,'5.GBP NCCF'!W1394,'6.Other(Incld) NCCF'!W1394)</f>
        <v>0</v>
      </c>
      <c r="X1394" s="72"/>
      <c r="Y1394"/>
    </row>
    <row r="1395" spans="1:25" s="129" customFormat="1" ht="12.75" customHeight="1" x14ac:dyDescent="0.2">
      <c r="A1395" s="318"/>
      <c r="B1395" s="256"/>
      <c r="C1395" s="257"/>
      <c r="D1395" s="257"/>
      <c r="E1395" s="257"/>
      <c r="F1395" s="627" t="s">
        <v>543</v>
      </c>
      <c r="G1395" s="190">
        <f>SUM('2.CAD NCCF'!G1395,'3.USD NCCF'!G1395,'4.EUR NCCF'!G1395,'5.GBP NCCF'!G1395,'6.Other(Incld) NCCF'!G1395)</f>
        <v>0</v>
      </c>
      <c r="H1395" s="191">
        <f>SUM('2.CAD NCCF'!H1395,'3.USD NCCF'!H1395,'4.EUR NCCF'!H1395,'5.GBP NCCF'!H1395,'6.Other(Incld) NCCF'!H1395)</f>
        <v>0</v>
      </c>
      <c r="I1395" s="179">
        <f>SUM('2.CAD NCCF'!I1395,'3.USD NCCF'!I1395,'4.EUR NCCF'!I1395,'5.GBP NCCF'!I1395,'6.Other(Incld) NCCF'!I1395)</f>
        <v>0</v>
      </c>
      <c r="J1395" s="179">
        <f>SUM('2.CAD NCCF'!J1395,'3.USD NCCF'!J1395,'4.EUR NCCF'!J1395,'5.GBP NCCF'!J1395,'6.Other(Incld) NCCF'!J1395)</f>
        <v>0</v>
      </c>
      <c r="K1395" s="197">
        <f>SUM('2.CAD NCCF'!K1395,'3.USD NCCF'!K1395,'4.EUR NCCF'!K1395,'5.GBP NCCF'!K1395,'6.Other(Incld) NCCF'!K1395)</f>
        <v>0</v>
      </c>
      <c r="L1395" s="178">
        <f>SUM('2.CAD NCCF'!L1395,'3.USD NCCF'!L1395,'4.EUR NCCF'!L1395,'5.GBP NCCF'!L1395,'6.Other(Incld) NCCF'!L1395)</f>
        <v>0</v>
      </c>
      <c r="M1395" s="192">
        <f>SUM('2.CAD NCCF'!M1395,'3.USD NCCF'!M1395,'4.EUR NCCF'!M1395,'5.GBP NCCF'!M1395,'6.Other(Incld) NCCF'!M1395)</f>
        <v>0</v>
      </c>
      <c r="N1395" s="182">
        <f>SUM('2.CAD NCCF'!N1395,'3.USD NCCF'!N1395,'4.EUR NCCF'!N1395,'5.GBP NCCF'!N1395,'6.Other(Incld) NCCF'!N1395)</f>
        <v>0</v>
      </c>
      <c r="O1395" s="182">
        <f>SUM('2.CAD NCCF'!O1395,'3.USD NCCF'!O1395,'4.EUR NCCF'!O1395,'5.GBP NCCF'!O1395,'6.Other(Incld) NCCF'!O1395)</f>
        <v>0</v>
      </c>
      <c r="P1395" s="182">
        <f>SUM('2.CAD NCCF'!P1395,'3.USD NCCF'!P1395,'4.EUR NCCF'!P1395,'5.GBP NCCF'!P1395,'6.Other(Incld) NCCF'!P1395)</f>
        <v>0</v>
      </c>
      <c r="Q1395" s="182">
        <f>SUM('2.CAD NCCF'!Q1395,'3.USD NCCF'!Q1395,'4.EUR NCCF'!Q1395,'5.GBP NCCF'!Q1395,'6.Other(Incld) NCCF'!Q1395)</f>
        <v>0</v>
      </c>
      <c r="R1395" s="182">
        <f>SUM('2.CAD NCCF'!R1395,'3.USD NCCF'!R1395,'4.EUR NCCF'!R1395,'5.GBP NCCF'!R1395,'6.Other(Incld) NCCF'!R1395)</f>
        <v>0</v>
      </c>
      <c r="S1395" s="182">
        <f>SUM('2.CAD NCCF'!S1395,'3.USD NCCF'!S1395,'4.EUR NCCF'!S1395,'5.GBP NCCF'!S1395,'6.Other(Incld) NCCF'!S1395)</f>
        <v>0</v>
      </c>
      <c r="T1395" s="182">
        <f>SUM('2.CAD NCCF'!T1395,'3.USD NCCF'!T1395,'4.EUR NCCF'!T1395,'5.GBP NCCF'!T1395,'6.Other(Incld) NCCF'!T1395)</f>
        <v>0</v>
      </c>
      <c r="U1395" s="182">
        <f>SUM('2.CAD NCCF'!U1395,'3.USD NCCF'!U1395,'4.EUR NCCF'!U1395,'5.GBP NCCF'!U1395,'6.Other(Incld) NCCF'!U1395)</f>
        <v>0</v>
      </c>
      <c r="V1395" s="195">
        <f>SUM('2.CAD NCCF'!V1395,'3.USD NCCF'!V1395,'4.EUR NCCF'!V1395,'5.GBP NCCF'!V1395,'6.Other(Incld) NCCF'!V1395)</f>
        <v>0</v>
      </c>
      <c r="W1395" s="125">
        <f>SUM('2.CAD NCCF'!W1395,'3.USD NCCF'!W1395,'4.EUR NCCF'!W1395,'5.GBP NCCF'!W1395,'6.Other(Incld) NCCF'!W1395)</f>
        <v>0</v>
      </c>
      <c r="X1395" s="72"/>
      <c r="Y1395"/>
    </row>
    <row r="1396" spans="1:25" s="129" customFormat="1" ht="12.75" customHeight="1" x14ac:dyDescent="0.2">
      <c r="A1396" s="318"/>
      <c r="B1396" s="256"/>
      <c r="C1396" s="257"/>
      <c r="D1396" s="257"/>
      <c r="E1396" s="257"/>
      <c r="F1396" s="626" t="s">
        <v>583</v>
      </c>
      <c r="G1396" s="190">
        <f>SUM('2.CAD NCCF'!G1396,'3.USD NCCF'!G1396,'4.EUR NCCF'!G1396,'5.GBP NCCF'!G1396,'6.Other(Incld) NCCF'!G1396)</f>
        <v>0</v>
      </c>
      <c r="H1396" s="191">
        <f>SUM('2.CAD NCCF'!H1396,'3.USD NCCF'!H1396,'4.EUR NCCF'!H1396,'5.GBP NCCF'!H1396,'6.Other(Incld) NCCF'!H1396)</f>
        <v>0</v>
      </c>
      <c r="I1396" s="179">
        <f>SUM('2.CAD NCCF'!I1396,'3.USD NCCF'!I1396,'4.EUR NCCF'!I1396,'5.GBP NCCF'!I1396,'6.Other(Incld) NCCF'!I1396)</f>
        <v>0</v>
      </c>
      <c r="J1396" s="179">
        <f>SUM('2.CAD NCCF'!J1396,'3.USD NCCF'!J1396,'4.EUR NCCF'!J1396,'5.GBP NCCF'!J1396,'6.Other(Incld) NCCF'!J1396)</f>
        <v>0</v>
      </c>
      <c r="K1396" s="197">
        <f>SUM('2.CAD NCCF'!K1396,'3.USD NCCF'!K1396,'4.EUR NCCF'!K1396,'5.GBP NCCF'!K1396,'6.Other(Incld) NCCF'!K1396)</f>
        <v>0</v>
      </c>
      <c r="L1396" s="178">
        <f>SUM('2.CAD NCCF'!L1396,'3.USD NCCF'!L1396,'4.EUR NCCF'!L1396,'5.GBP NCCF'!L1396,'6.Other(Incld) NCCF'!L1396)</f>
        <v>0</v>
      </c>
      <c r="M1396" s="192">
        <f>SUM('2.CAD NCCF'!M1396,'3.USD NCCF'!M1396,'4.EUR NCCF'!M1396,'5.GBP NCCF'!M1396,'6.Other(Incld) NCCF'!M1396)</f>
        <v>0</v>
      </c>
      <c r="N1396" s="182">
        <f>SUM('2.CAD NCCF'!N1396,'3.USD NCCF'!N1396,'4.EUR NCCF'!N1396,'5.GBP NCCF'!N1396,'6.Other(Incld) NCCF'!N1396)</f>
        <v>0</v>
      </c>
      <c r="O1396" s="182">
        <f>SUM('2.CAD NCCF'!O1396,'3.USD NCCF'!O1396,'4.EUR NCCF'!O1396,'5.GBP NCCF'!O1396,'6.Other(Incld) NCCF'!O1396)</f>
        <v>0</v>
      </c>
      <c r="P1396" s="182">
        <f>SUM('2.CAD NCCF'!P1396,'3.USD NCCF'!P1396,'4.EUR NCCF'!P1396,'5.GBP NCCF'!P1396,'6.Other(Incld) NCCF'!P1396)</f>
        <v>0</v>
      </c>
      <c r="Q1396" s="182">
        <f>SUM('2.CAD NCCF'!Q1396,'3.USD NCCF'!Q1396,'4.EUR NCCF'!Q1396,'5.GBP NCCF'!Q1396,'6.Other(Incld) NCCF'!Q1396)</f>
        <v>0</v>
      </c>
      <c r="R1396" s="182">
        <f>SUM('2.CAD NCCF'!R1396,'3.USD NCCF'!R1396,'4.EUR NCCF'!R1396,'5.GBP NCCF'!R1396,'6.Other(Incld) NCCF'!R1396)</f>
        <v>0</v>
      </c>
      <c r="S1396" s="182">
        <f>SUM('2.CAD NCCF'!S1396,'3.USD NCCF'!S1396,'4.EUR NCCF'!S1396,'5.GBP NCCF'!S1396,'6.Other(Incld) NCCF'!S1396)</f>
        <v>0</v>
      </c>
      <c r="T1396" s="182">
        <f>SUM('2.CAD NCCF'!T1396,'3.USD NCCF'!T1396,'4.EUR NCCF'!T1396,'5.GBP NCCF'!T1396,'6.Other(Incld) NCCF'!T1396)</f>
        <v>0</v>
      </c>
      <c r="U1396" s="182">
        <f>SUM('2.CAD NCCF'!U1396,'3.USD NCCF'!U1396,'4.EUR NCCF'!U1396,'5.GBP NCCF'!U1396,'6.Other(Incld) NCCF'!U1396)</f>
        <v>0</v>
      </c>
      <c r="V1396" s="195">
        <f>SUM('2.CAD NCCF'!V1396,'3.USD NCCF'!V1396,'4.EUR NCCF'!V1396,'5.GBP NCCF'!V1396,'6.Other(Incld) NCCF'!V1396)</f>
        <v>0</v>
      </c>
      <c r="W1396" s="125">
        <f>SUM('2.CAD NCCF'!W1396,'3.USD NCCF'!W1396,'4.EUR NCCF'!W1396,'5.GBP NCCF'!W1396,'6.Other(Incld) NCCF'!W1396)</f>
        <v>0</v>
      </c>
      <c r="X1396" s="72"/>
      <c r="Y1396"/>
    </row>
    <row r="1397" spans="1:25" s="129" customFormat="1" ht="12.75" customHeight="1" x14ac:dyDescent="0.2">
      <c r="A1397" s="318"/>
      <c r="B1397" s="256"/>
      <c r="C1397" s="257"/>
      <c r="D1397" s="257"/>
      <c r="E1397" s="257"/>
      <c r="F1397" s="628" t="s">
        <v>544</v>
      </c>
      <c r="G1397" s="190">
        <f>SUM('2.CAD NCCF'!G1397,'3.USD NCCF'!G1397,'4.EUR NCCF'!G1397,'5.GBP NCCF'!G1397,'6.Other(Incld) NCCF'!G1397)</f>
        <v>0</v>
      </c>
      <c r="H1397" s="191">
        <f>SUM('2.CAD NCCF'!H1397,'3.USD NCCF'!H1397,'4.EUR NCCF'!H1397,'5.GBP NCCF'!H1397,'6.Other(Incld) NCCF'!H1397)</f>
        <v>0</v>
      </c>
      <c r="I1397" s="179">
        <f>SUM('2.CAD NCCF'!I1397,'3.USD NCCF'!I1397,'4.EUR NCCF'!I1397,'5.GBP NCCF'!I1397,'6.Other(Incld) NCCF'!I1397)</f>
        <v>0</v>
      </c>
      <c r="J1397" s="179">
        <f>SUM('2.CAD NCCF'!J1397,'3.USD NCCF'!J1397,'4.EUR NCCF'!J1397,'5.GBP NCCF'!J1397,'6.Other(Incld) NCCF'!J1397)</f>
        <v>0</v>
      </c>
      <c r="K1397" s="197">
        <f>SUM('2.CAD NCCF'!K1397,'3.USD NCCF'!K1397,'4.EUR NCCF'!K1397,'5.GBP NCCF'!K1397,'6.Other(Incld) NCCF'!K1397)</f>
        <v>0</v>
      </c>
      <c r="L1397" s="178">
        <f>SUM('2.CAD NCCF'!L1397,'3.USD NCCF'!L1397,'4.EUR NCCF'!L1397,'5.GBP NCCF'!L1397,'6.Other(Incld) NCCF'!L1397)</f>
        <v>0</v>
      </c>
      <c r="M1397" s="192">
        <f>SUM('2.CAD NCCF'!M1397,'3.USD NCCF'!M1397,'4.EUR NCCF'!M1397,'5.GBP NCCF'!M1397,'6.Other(Incld) NCCF'!M1397)</f>
        <v>0</v>
      </c>
      <c r="N1397" s="182">
        <f>SUM('2.CAD NCCF'!N1397,'3.USD NCCF'!N1397,'4.EUR NCCF'!N1397,'5.GBP NCCF'!N1397,'6.Other(Incld) NCCF'!N1397)</f>
        <v>0</v>
      </c>
      <c r="O1397" s="182">
        <f>SUM('2.CAD NCCF'!O1397,'3.USD NCCF'!O1397,'4.EUR NCCF'!O1397,'5.GBP NCCF'!O1397,'6.Other(Incld) NCCF'!O1397)</f>
        <v>0</v>
      </c>
      <c r="P1397" s="182">
        <f>SUM('2.CAD NCCF'!P1397,'3.USD NCCF'!P1397,'4.EUR NCCF'!P1397,'5.GBP NCCF'!P1397,'6.Other(Incld) NCCF'!P1397)</f>
        <v>0</v>
      </c>
      <c r="Q1397" s="182">
        <f>SUM('2.CAD NCCF'!Q1397,'3.USD NCCF'!Q1397,'4.EUR NCCF'!Q1397,'5.GBP NCCF'!Q1397,'6.Other(Incld) NCCF'!Q1397)</f>
        <v>0</v>
      </c>
      <c r="R1397" s="182">
        <f>SUM('2.CAD NCCF'!R1397,'3.USD NCCF'!R1397,'4.EUR NCCF'!R1397,'5.GBP NCCF'!R1397,'6.Other(Incld) NCCF'!R1397)</f>
        <v>0</v>
      </c>
      <c r="S1397" s="182">
        <f>SUM('2.CAD NCCF'!S1397,'3.USD NCCF'!S1397,'4.EUR NCCF'!S1397,'5.GBP NCCF'!S1397,'6.Other(Incld) NCCF'!S1397)</f>
        <v>0</v>
      </c>
      <c r="T1397" s="182">
        <f>SUM('2.CAD NCCF'!T1397,'3.USD NCCF'!T1397,'4.EUR NCCF'!T1397,'5.GBP NCCF'!T1397,'6.Other(Incld) NCCF'!T1397)</f>
        <v>0</v>
      </c>
      <c r="U1397" s="182">
        <f>SUM('2.CAD NCCF'!U1397,'3.USD NCCF'!U1397,'4.EUR NCCF'!U1397,'5.GBP NCCF'!U1397,'6.Other(Incld) NCCF'!U1397)</f>
        <v>0</v>
      </c>
      <c r="V1397" s="195">
        <f>SUM('2.CAD NCCF'!V1397,'3.USD NCCF'!V1397,'4.EUR NCCF'!V1397,'5.GBP NCCF'!V1397,'6.Other(Incld) NCCF'!V1397)</f>
        <v>0</v>
      </c>
      <c r="W1397" s="125">
        <f>SUM('2.CAD NCCF'!W1397,'3.USD NCCF'!W1397,'4.EUR NCCF'!W1397,'5.GBP NCCF'!W1397,'6.Other(Incld) NCCF'!W1397)</f>
        <v>0</v>
      </c>
      <c r="X1397" s="72"/>
      <c r="Y1397"/>
    </row>
    <row r="1398" spans="1:25" s="129" customFormat="1" ht="12.75" customHeight="1" x14ac:dyDescent="0.2">
      <c r="A1398" s="318"/>
      <c r="B1398" s="256"/>
      <c r="C1398" s="257"/>
      <c r="D1398" s="257"/>
      <c r="E1398" s="257"/>
      <c r="F1398" s="629" t="s">
        <v>545</v>
      </c>
      <c r="G1398" s="190">
        <f>SUM('2.CAD NCCF'!G1398,'3.USD NCCF'!G1398,'4.EUR NCCF'!G1398,'5.GBP NCCF'!G1398,'6.Other(Incld) NCCF'!G1398)</f>
        <v>0</v>
      </c>
      <c r="H1398" s="191">
        <f>SUM('2.CAD NCCF'!H1398,'3.USD NCCF'!H1398,'4.EUR NCCF'!H1398,'5.GBP NCCF'!H1398,'6.Other(Incld) NCCF'!H1398)</f>
        <v>0</v>
      </c>
      <c r="I1398" s="179">
        <f>SUM('2.CAD NCCF'!I1398,'3.USD NCCF'!I1398,'4.EUR NCCF'!I1398,'5.GBP NCCF'!I1398,'6.Other(Incld) NCCF'!I1398)</f>
        <v>0</v>
      </c>
      <c r="J1398" s="179">
        <f>SUM('2.CAD NCCF'!J1398,'3.USD NCCF'!J1398,'4.EUR NCCF'!J1398,'5.GBP NCCF'!J1398,'6.Other(Incld) NCCF'!J1398)</f>
        <v>0</v>
      </c>
      <c r="K1398" s="197">
        <f>SUM('2.CAD NCCF'!K1398,'3.USD NCCF'!K1398,'4.EUR NCCF'!K1398,'5.GBP NCCF'!K1398,'6.Other(Incld) NCCF'!K1398)</f>
        <v>0</v>
      </c>
      <c r="L1398" s="178">
        <f>SUM('2.CAD NCCF'!L1398,'3.USD NCCF'!L1398,'4.EUR NCCF'!L1398,'5.GBP NCCF'!L1398,'6.Other(Incld) NCCF'!L1398)</f>
        <v>0</v>
      </c>
      <c r="M1398" s="192">
        <f>SUM('2.CAD NCCF'!M1398,'3.USD NCCF'!M1398,'4.EUR NCCF'!M1398,'5.GBP NCCF'!M1398,'6.Other(Incld) NCCF'!M1398)</f>
        <v>0</v>
      </c>
      <c r="N1398" s="182">
        <f>SUM('2.CAD NCCF'!N1398,'3.USD NCCF'!N1398,'4.EUR NCCF'!N1398,'5.GBP NCCF'!N1398,'6.Other(Incld) NCCF'!N1398)</f>
        <v>0</v>
      </c>
      <c r="O1398" s="182">
        <f>SUM('2.CAD NCCF'!O1398,'3.USD NCCF'!O1398,'4.EUR NCCF'!O1398,'5.GBP NCCF'!O1398,'6.Other(Incld) NCCF'!O1398)</f>
        <v>0</v>
      </c>
      <c r="P1398" s="182">
        <f>SUM('2.CAD NCCF'!P1398,'3.USD NCCF'!P1398,'4.EUR NCCF'!P1398,'5.GBP NCCF'!P1398,'6.Other(Incld) NCCF'!P1398)</f>
        <v>0</v>
      </c>
      <c r="Q1398" s="182">
        <f>SUM('2.CAD NCCF'!Q1398,'3.USD NCCF'!Q1398,'4.EUR NCCF'!Q1398,'5.GBP NCCF'!Q1398,'6.Other(Incld) NCCF'!Q1398)</f>
        <v>0</v>
      </c>
      <c r="R1398" s="182">
        <f>SUM('2.CAD NCCF'!R1398,'3.USD NCCF'!R1398,'4.EUR NCCF'!R1398,'5.GBP NCCF'!R1398,'6.Other(Incld) NCCF'!R1398)</f>
        <v>0</v>
      </c>
      <c r="S1398" s="182">
        <f>SUM('2.CAD NCCF'!S1398,'3.USD NCCF'!S1398,'4.EUR NCCF'!S1398,'5.GBP NCCF'!S1398,'6.Other(Incld) NCCF'!S1398)</f>
        <v>0</v>
      </c>
      <c r="T1398" s="182">
        <f>SUM('2.CAD NCCF'!T1398,'3.USD NCCF'!T1398,'4.EUR NCCF'!T1398,'5.GBP NCCF'!T1398,'6.Other(Incld) NCCF'!T1398)</f>
        <v>0</v>
      </c>
      <c r="U1398" s="182">
        <f>SUM('2.CAD NCCF'!U1398,'3.USD NCCF'!U1398,'4.EUR NCCF'!U1398,'5.GBP NCCF'!U1398,'6.Other(Incld) NCCF'!U1398)</f>
        <v>0</v>
      </c>
      <c r="V1398" s="195">
        <f>SUM('2.CAD NCCF'!V1398,'3.USD NCCF'!V1398,'4.EUR NCCF'!V1398,'5.GBP NCCF'!V1398,'6.Other(Incld) NCCF'!V1398)</f>
        <v>0</v>
      </c>
      <c r="W1398" s="125">
        <f>SUM('2.CAD NCCF'!W1398,'3.USD NCCF'!W1398,'4.EUR NCCF'!W1398,'5.GBP NCCF'!W1398,'6.Other(Incld) NCCF'!W1398)</f>
        <v>0</v>
      </c>
      <c r="X1398" s="72"/>
      <c r="Y1398"/>
    </row>
    <row r="1399" spans="1:25" s="129" customFormat="1" ht="12.75" customHeight="1" x14ac:dyDescent="0.2">
      <c r="A1399" s="318"/>
      <c r="B1399" s="256"/>
      <c r="C1399" s="257"/>
      <c r="D1399" s="257"/>
      <c r="E1399" s="257"/>
      <c r="F1399" s="629" t="s">
        <v>546</v>
      </c>
      <c r="G1399" s="190">
        <f>SUM('2.CAD NCCF'!G1399,'3.USD NCCF'!G1399,'4.EUR NCCF'!G1399,'5.GBP NCCF'!G1399,'6.Other(Incld) NCCF'!G1399)</f>
        <v>0</v>
      </c>
      <c r="H1399" s="191">
        <f>SUM('2.CAD NCCF'!H1399,'3.USD NCCF'!H1399,'4.EUR NCCF'!H1399,'5.GBP NCCF'!H1399,'6.Other(Incld) NCCF'!H1399)</f>
        <v>0</v>
      </c>
      <c r="I1399" s="179">
        <f>SUM('2.CAD NCCF'!I1399,'3.USD NCCF'!I1399,'4.EUR NCCF'!I1399,'5.GBP NCCF'!I1399,'6.Other(Incld) NCCF'!I1399)</f>
        <v>0</v>
      </c>
      <c r="J1399" s="179">
        <f>SUM('2.CAD NCCF'!J1399,'3.USD NCCF'!J1399,'4.EUR NCCF'!J1399,'5.GBP NCCF'!J1399,'6.Other(Incld) NCCF'!J1399)</f>
        <v>0</v>
      </c>
      <c r="K1399" s="197">
        <f>SUM('2.CAD NCCF'!K1399,'3.USD NCCF'!K1399,'4.EUR NCCF'!K1399,'5.GBP NCCF'!K1399,'6.Other(Incld) NCCF'!K1399)</f>
        <v>0</v>
      </c>
      <c r="L1399" s="178">
        <f>SUM('2.CAD NCCF'!L1399,'3.USD NCCF'!L1399,'4.EUR NCCF'!L1399,'5.GBP NCCF'!L1399,'6.Other(Incld) NCCF'!L1399)</f>
        <v>0</v>
      </c>
      <c r="M1399" s="192">
        <f>SUM('2.CAD NCCF'!M1399,'3.USD NCCF'!M1399,'4.EUR NCCF'!M1399,'5.GBP NCCF'!M1399,'6.Other(Incld) NCCF'!M1399)</f>
        <v>0</v>
      </c>
      <c r="N1399" s="182">
        <f>SUM('2.CAD NCCF'!N1399,'3.USD NCCF'!N1399,'4.EUR NCCF'!N1399,'5.GBP NCCF'!N1399,'6.Other(Incld) NCCF'!N1399)</f>
        <v>0</v>
      </c>
      <c r="O1399" s="182">
        <f>SUM('2.CAD NCCF'!O1399,'3.USD NCCF'!O1399,'4.EUR NCCF'!O1399,'5.GBP NCCF'!O1399,'6.Other(Incld) NCCF'!O1399)</f>
        <v>0</v>
      </c>
      <c r="P1399" s="182">
        <f>SUM('2.CAD NCCF'!P1399,'3.USD NCCF'!P1399,'4.EUR NCCF'!P1399,'5.GBP NCCF'!P1399,'6.Other(Incld) NCCF'!P1399)</f>
        <v>0</v>
      </c>
      <c r="Q1399" s="182">
        <f>SUM('2.CAD NCCF'!Q1399,'3.USD NCCF'!Q1399,'4.EUR NCCF'!Q1399,'5.GBP NCCF'!Q1399,'6.Other(Incld) NCCF'!Q1399)</f>
        <v>0</v>
      </c>
      <c r="R1399" s="182">
        <f>SUM('2.CAD NCCF'!R1399,'3.USD NCCF'!R1399,'4.EUR NCCF'!R1399,'5.GBP NCCF'!R1399,'6.Other(Incld) NCCF'!R1399)</f>
        <v>0</v>
      </c>
      <c r="S1399" s="182">
        <f>SUM('2.CAD NCCF'!S1399,'3.USD NCCF'!S1399,'4.EUR NCCF'!S1399,'5.GBP NCCF'!S1399,'6.Other(Incld) NCCF'!S1399)</f>
        <v>0</v>
      </c>
      <c r="T1399" s="182">
        <f>SUM('2.CAD NCCF'!T1399,'3.USD NCCF'!T1399,'4.EUR NCCF'!T1399,'5.GBP NCCF'!T1399,'6.Other(Incld) NCCF'!T1399)</f>
        <v>0</v>
      </c>
      <c r="U1399" s="182">
        <f>SUM('2.CAD NCCF'!U1399,'3.USD NCCF'!U1399,'4.EUR NCCF'!U1399,'5.GBP NCCF'!U1399,'6.Other(Incld) NCCF'!U1399)</f>
        <v>0</v>
      </c>
      <c r="V1399" s="195">
        <f>SUM('2.CAD NCCF'!V1399,'3.USD NCCF'!V1399,'4.EUR NCCF'!V1399,'5.GBP NCCF'!V1399,'6.Other(Incld) NCCF'!V1399)</f>
        <v>0</v>
      </c>
      <c r="W1399" s="125">
        <f>SUM('2.CAD NCCF'!W1399,'3.USD NCCF'!W1399,'4.EUR NCCF'!W1399,'5.GBP NCCF'!W1399,'6.Other(Incld) NCCF'!W1399)</f>
        <v>0</v>
      </c>
      <c r="X1399" s="72"/>
      <c r="Y1399"/>
    </row>
    <row r="1400" spans="1:25" s="129" customFormat="1" ht="12.75" customHeight="1" x14ac:dyDescent="0.2">
      <c r="A1400" s="318"/>
      <c r="B1400" s="256"/>
      <c r="C1400" s="257"/>
      <c r="D1400" s="257"/>
      <c r="E1400" s="257"/>
      <c r="F1400" s="629" t="s">
        <v>547</v>
      </c>
      <c r="G1400" s="190">
        <f>SUM('2.CAD NCCF'!G1400,'3.USD NCCF'!G1400,'4.EUR NCCF'!G1400,'5.GBP NCCF'!G1400,'6.Other(Incld) NCCF'!G1400)</f>
        <v>0</v>
      </c>
      <c r="H1400" s="191">
        <f>SUM('2.CAD NCCF'!H1400,'3.USD NCCF'!H1400,'4.EUR NCCF'!H1400,'5.GBP NCCF'!H1400,'6.Other(Incld) NCCF'!H1400)</f>
        <v>0</v>
      </c>
      <c r="I1400" s="179">
        <f>SUM('2.CAD NCCF'!I1400,'3.USD NCCF'!I1400,'4.EUR NCCF'!I1400,'5.GBP NCCF'!I1400,'6.Other(Incld) NCCF'!I1400)</f>
        <v>0</v>
      </c>
      <c r="J1400" s="179">
        <f>SUM('2.CAD NCCF'!J1400,'3.USD NCCF'!J1400,'4.EUR NCCF'!J1400,'5.GBP NCCF'!J1400,'6.Other(Incld) NCCF'!J1400)</f>
        <v>0</v>
      </c>
      <c r="K1400" s="197">
        <f>SUM('2.CAD NCCF'!K1400,'3.USD NCCF'!K1400,'4.EUR NCCF'!K1400,'5.GBP NCCF'!K1400,'6.Other(Incld) NCCF'!K1400)</f>
        <v>0</v>
      </c>
      <c r="L1400" s="178">
        <f>SUM('2.CAD NCCF'!L1400,'3.USD NCCF'!L1400,'4.EUR NCCF'!L1400,'5.GBP NCCF'!L1400,'6.Other(Incld) NCCF'!L1400)</f>
        <v>0</v>
      </c>
      <c r="M1400" s="192">
        <f>SUM('2.CAD NCCF'!M1400,'3.USD NCCF'!M1400,'4.EUR NCCF'!M1400,'5.GBP NCCF'!M1400,'6.Other(Incld) NCCF'!M1400)</f>
        <v>0</v>
      </c>
      <c r="N1400" s="182">
        <f>SUM('2.CAD NCCF'!N1400,'3.USD NCCF'!N1400,'4.EUR NCCF'!N1400,'5.GBP NCCF'!N1400,'6.Other(Incld) NCCF'!N1400)</f>
        <v>0</v>
      </c>
      <c r="O1400" s="182">
        <f>SUM('2.CAD NCCF'!O1400,'3.USD NCCF'!O1400,'4.EUR NCCF'!O1400,'5.GBP NCCF'!O1400,'6.Other(Incld) NCCF'!O1400)</f>
        <v>0</v>
      </c>
      <c r="P1400" s="182">
        <f>SUM('2.CAD NCCF'!P1400,'3.USD NCCF'!P1400,'4.EUR NCCF'!P1400,'5.GBP NCCF'!P1400,'6.Other(Incld) NCCF'!P1400)</f>
        <v>0</v>
      </c>
      <c r="Q1400" s="182">
        <f>SUM('2.CAD NCCF'!Q1400,'3.USD NCCF'!Q1400,'4.EUR NCCF'!Q1400,'5.GBP NCCF'!Q1400,'6.Other(Incld) NCCF'!Q1400)</f>
        <v>0</v>
      </c>
      <c r="R1400" s="182">
        <f>SUM('2.CAD NCCF'!R1400,'3.USD NCCF'!R1400,'4.EUR NCCF'!R1400,'5.GBP NCCF'!R1400,'6.Other(Incld) NCCF'!R1400)</f>
        <v>0</v>
      </c>
      <c r="S1400" s="182">
        <f>SUM('2.CAD NCCF'!S1400,'3.USD NCCF'!S1400,'4.EUR NCCF'!S1400,'5.GBP NCCF'!S1400,'6.Other(Incld) NCCF'!S1400)</f>
        <v>0</v>
      </c>
      <c r="T1400" s="182">
        <f>SUM('2.CAD NCCF'!T1400,'3.USD NCCF'!T1400,'4.EUR NCCF'!T1400,'5.GBP NCCF'!T1400,'6.Other(Incld) NCCF'!T1400)</f>
        <v>0</v>
      </c>
      <c r="U1400" s="182">
        <f>SUM('2.CAD NCCF'!U1400,'3.USD NCCF'!U1400,'4.EUR NCCF'!U1400,'5.GBP NCCF'!U1400,'6.Other(Incld) NCCF'!U1400)</f>
        <v>0</v>
      </c>
      <c r="V1400" s="195">
        <f>SUM('2.CAD NCCF'!V1400,'3.USD NCCF'!V1400,'4.EUR NCCF'!V1400,'5.GBP NCCF'!V1400,'6.Other(Incld) NCCF'!V1400)</f>
        <v>0</v>
      </c>
      <c r="W1400" s="125">
        <f>SUM('2.CAD NCCF'!W1400,'3.USD NCCF'!W1400,'4.EUR NCCF'!W1400,'5.GBP NCCF'!W1400,'6.Other(Incld) NCCF'!W1400)</f>
        <v>0</v>
      </c>
      <c r="X1400" s="72"/>
      <c r="Y1400"/>
    </row>
    <row r="1401" spans="1:25" s="129" customFormat="1" ht="12.75" customHeight="1" x14ac:dyDescent="0.2">
      <c r="A1401" s="318"/>
      <c r="B1401" s="256"/>
      <c r="C1401" s="257"/>
      <c r="D1401" s="257"/>
      <c r="E1401" s="257"/>
      <c r="F1401" s="629" t="s">
        <v>548</v>
      </c>
      <c r="G1401" s="190">
        <f>SUM('2.CAD NCCF'!G1401,'3.USD NCCF'!G1401,'4.EUR NCCF'!G1401,'5.GBP NCCF'!G1401,'6.Other(Incld) NCCF'!G1401)</f>
        <v>0</v>
      </c>
      <c r="H1401" s="191">
        <f>SUM('2.CAD NCCF'!H1401,'3.USD NCCF'!H1401,'4.EUR NCCF'!H1401,'5.GBP NCCF'!H1401,'6.Other(Incld) NCCF'!H1401)</f>
        <v>0</v>
      </c>
      <c r="I1401" s="179">
        <f>SUM('2.CAD NCCF'!I1401,'3.USD NCCF'!I1401,'4.EUR NCCF'!I1401,'5.GBP NCCF'!I1401,'6.Other(Incld) NCCF'!I1401)</f>
        <v>0</v>
      </c>
      <c r="J1401" s="179">
        <f>SUM('2.CAD NCCF'!J1401,'3.USD NCCF'!J1401,'4.EUR NCCF'!J1401,'5.GBP NCCF'!J1401,'6.Other(Incld) NCCF'!J1401)</f>
        <v>0</v>
      </c>
      <c r="K1401" s="197">
        <f>SUM('2.CAD NCCF'!K1401,'3.USD NCCF'!K1401,'4.EUR NCCF'!K1401,'5.GBP NCCF'!K1401,'6.Other(Incld) NCCF'!K1401)</f>
        <v>0</v>
      </c>
      <c r="L1401" s="178">
        <f>SUM('2.CAD NCCF'!L1401,'3.USD NCCF'!L1401,'4.EUR NCCF'!L1401,'5.GBP NCCF'!L1401,'6.Other(Incld) NCCF'!L1401)</f>
        <v>0</v>
      </c>
      <c r="M1401" s="192">
        <f>SUM('2.CAD NCCF'!M1401,'3.USD NCCF'!M1401,'4.EUR NCCF'!M1401,'5.GBP NCCF'!M1401,'6.Other(Incld) NCCF'!M1401)</f>
        <v>0</v>
      </c>
      <c r="N1401" s="182">
        <f>SUM('2.CAD NCCF'!N1401,'3.USD NCCF'!N1401,'4.EUR NCCF'!N1401,'5.GBP NCCF'!N1401,'6.Other(Incld) NCCF'!N1401)</f>
        <v>0</v>
      </c>
      <c r="O1401" s="182">
        <f>SUM('2.CAD NCCF'!O1401,'3.USD NCCF'!O1401,'4.EUR NCCF'!O1401,'5.GBP NCCF'!O1401,'6.Other(Incld) NCCF'!O1401)</f>
        <v>0</v>
      </c>
      <c r="P1401" s="182">
        <f>SUM('2.CAD NCCF'!P1401,'3.USD NCCF'!P1401,'4.EUR NCCF'!P1401,'5.GBP NCCF'!P1401,'6.Other(Incld) NCCF'!P1401)</f>
        <v>0</v>
      </c>
      <c r="Q1401" s="182">
        <f>SUM('2.CAD NCCF'!Q1401,'3.USD NCCF'!Q1401,'4.EUR NCCF'!Q1401,'5.GBP NCCF'!Q1401,'6.Other(Incld) NCCF'!Q1401)</f>
        <v>0</v>
      </c>
      <c r="R1401" s="182">
        <f>SUM('2.CAD NCCF'!R1401,'3.USD NCCF'!R1401,'4.EUR NCCF'!R1401,'5.GBP NCCF'!R1401,'6.Other(Incld) NCCF'!R1401)</f>
        <v>0</v>
      </c>
      <c r="S1401" s="182">
        <f>SUM('2.CAD NCCF'!S1401,'3.USD NCCF'!S1401,'4.EUR NCCF'!S1401,'5.GBP NCCF'!S1401,'6.Other(Incld) NCCF'!S1401)</f>
        <v>0</v>
      </c>
      <c r="T1401" s="182">
        <f>SUM('2.CAD NCCF'!T1401,'3.USD NCCF'!T1401,'4.EUR NCCF'!T1401,'5.GBP NCCF'!T1401,'6.Other(Incld) NCCF'!T1401)</f>
        <v>0</v>
      </c>
      <c r="U1401" s="182">
        <f>SUM('2.CAD NCCF'!U1401,'3.USD NCCF'!U1401,'4.EUR NCCF'!U1401,'5.GBP NCCF'!U1401,'6.Other(Incld) NCCF'!U1401)</f>
        <v>0</v>
      </c>
      <c r="V1401" s="195">
        <f>SUM('2.CAD NCCF'!V1401,'3.USD NCCF'!V1401,'4.EUR NCCF'!V1401,'5.GBP NCCF'!V1401,'6.Other(Incld) NCCF'!V1401)</f>
        <v>0</v>
      </c>
      <c r="W1401" s="125">
        <f>SUM('2.CAD NCCF'!W1401,'3.USD NCCF'!W1401,'4.EUR NCCF'!W1401,'5.GBP NCCF'!W1401,'6.Other(Incld) NCCF'!W1401)</f>
        <v>0</v>
      </c>
      <c r="X1401" s="72"/>
      <c r="Y1401"/>
    </row>
    <row r="1402" spans="1:25" s="129" customFormat="1" ht="12.75" customHeight="1" x14ac:dyDescent="0.2">
      <c r="A1402" s="318"/>
      <c r="B1402" s="256"/>
      <c r="C1402" s="257"/>
      <c r="D1402" s="592" t="s">
        <v>473</v>
      </c>
      <c r="E1402" s="592"/>
      <c r="F1402" s="593"/>
      <c r="G1402" s="69">
        <f t="shared" ref="G1402:W1402" si="293">SUBTOTAL(9,G1403:G1404)</f>
        <v>0</v>
      </c>
      <c r="H1402" s="34">
        <f t="shared" si="293"/>
        <v>0</v>
      </c>
      <c r="I1402" s="34">
        <f t="shared" si="293"/>
        <v>0</v>
      </c>
      <c r="J1402" s="34">
        <f t="shared" si="293"/>
        <v>0</v>
      </c>
      <c r="K1402" s="37">
        <f t="shared" si="293"/>
        <v>0</v>
      </c>
      <c r="L1402" s="34">
        <f t="shared" si="293"/>
        <v>0</v>
      </c>
      <c r="M1402" s="36">
        <f t="shared" si="293"/>
        <v>0</v>
      </c>
      <c r="N1402" s="34">
        <f t="shared" si="293"/>
        <v>0</v>
      </c>
      <c r="O1402" s="34">
        <f t="shared" si="293"/>
        <v>0</v>
      </c>
      <c r="P1402" s="34">
        <f t="shared" si="293"/>
        <v>0</v>
      </c>
      <c r="Q1402" s="34">
        <f t="shared" si="293"/>
        <v>0</v>
      </c>
      <c r="R1402" s="34">
        <f t="shared" si="293"/>
        <v>0</v>
      </c>
      <c r="S1402" s="34">
        <f t="shared" si="293"/>
        <v>0</v>
      </c>
      <c r="T1402" s="34">
        <f t="shared" si="293"/>
        <v>0</v>
      </c>
      <c r="U1402" s="34">
        <f t="shared" si="293"/>
        <v>0</v>
      </c>
      <c r="V1402" s="34">
        <f t="shared" si="293"/>
        <v>0</v>
      </c>
      <c r="W1402" s="33">
        <f t="shared" si="293"/>
        <v>0</v>
      </c>
      <c r="X1402" s="72"/>
      <c r="Y1402"/>
    </row>
    <row r="1403" spans="1:25" s="129" customFormat="1" ht="12.75" customHeight="1" x14ac:dyDescent="0.2">
      <c r="A1403" s="318"/>
      <c r="B1403" s="256"/>
      <c r="C1403" s="257"/>
      <c r="D1403" s="594"/>
      <c r="E1403" s="594"/>
      <c r="F1403" s="630" t="s">
        <v>549</v>
      </c>
      <c r="G1403" s="190">
        <f>SUM('2.CAD NCCF'!G1403,'3.USD NCCF'!G1403,'4.EUR NCCF'!G1403,'5.GBP NCCF'!G1403,'6.Other(Incld) NCCF'!G1403)</f>
        <v>0</v>
      </c>
      <c r="H1403" s="191">
        <f>SUM('2.CAD NCCF'!H1403,'3.USD NCCF'!H1403,'4.EUR NCCF'!H1403,'5.GBP NCCF'!H1403,'6.Other(Incld) NCCF'!H1403)</f>
        <v>0</v>
      </c>
      <c r="I1403" s="179">
        <f>SUM('2.CAD NCCF'!I1403,'3.USD NCCF'!I1403,'4.EUR NCCF'!I1403,'5.GBP NCCF'!I1403,'6.Other(Incld) NCCF'!I1403)</f>
        <v>0</v>
      </c>
      <c r="J1403" s="179">
        <f>SUM('2.CAD NCCF'!J1403,'3.USD NCCF'!J1403,'4.EUR NCCF'!J1403,'5.GBP NCCF'!J1403,'6.Other(Incld) NCCF'!J1403)</f>
        <v>0</v>
      </c>
      <c r="K1403" s="197">
        <f>SUM('2.CAD NCCF'!K1403,'3.USD NCCF'!K1403,'4.EUR NCCF'!K1403,'5.GBP NCCF'!K1403,'6.Other(Incld) NCCF'!K1403)</f>
        <v>0</v>
      </c>
      <c r="L1403" s="178">
        <f>SUM('2.CAD NCCF'!L1403,'3.USD NCCF'!L1403,'4.EUR NCCF'!L1403,'5.GBP NCCF'!L1403,'6.Other(Incld) NCCF'!L1403)</f>
        <v>0</v>
      </c>
      <c r="M1403" s="192">
        <f>SUM('2.CAD NCCF'!M1403,'3.USD NCCF'!M1403,'4.EUR NCCF'!M1403,'5.GBP NCCF'!M1403,'6.Other(Incld) NCCF'!M1403)</f>
        <v>0</v>
      </c>
      <c r="N1403" s="182">
        <f>SUM('2.CAD NCCF'!N1403,'3.USD NCCF'!N1403,'4.EUR NCCF'!N1403,'5.GBP NCCF'!N1403,'6.Other(Incld) NCCF'!N1403)</f>
        <v>0</v>
      </c>
      <c r="O1403" s="182">
        <f>SUM('2.CAD NCCF'!O1403,'3.USD NCCF'!O1403,'4.EUR NCCF'!O1403,'5.GBP NCCF'!O1403,'6.Other(Incld) NCCF'!O1403)</f>
        <v>0</v>
      </c>
      <c r="P1403" s="182">
        <f>SUM('2.CAD NCCF'!P1403,'3.USD NCCF'!P1403,'4.EUR NCCF'!P1403,'5.GBP NCCF'!P1403,'6.Other(Incld) NCCF'!P1403)</f>
        <v>0</v>
      </c>
      <c r="Q1403" s="182">
        <f>SUM('2.CAD NCCF'!Q1403,'3.USD NCCF'!Q1403,'4.EUR NCCF'!Q1403,'5.GBP NCCF'!Q1403,'6.Other(Incld) NCCF'!Q1403)</f>
        <v>0</v>
      </c>
      <c r="R1403" s="182">
        <f>SUM('2.CAD NCCF'!R1403,'3.USD NCCF'!R1403,'4.EUR NCCF'!R1403,'5.GBP NCCF'!R1403,'6.Other(Incld) NCCF'!R1403)</f>
        <v>0</v>
      </c>
      <c r="S1403" s="182">
        <f>SUM('2.CAD NCCF'!S1403,'3.USD NCCF'!S1403,'4.EUR NCCF'!S1403,'5.GBP NCCF'!S1403,'6.Other(Incld) NCCF'!S1403)</f>
        <v>0</v>
      </c>
      <c r="T1403" s="182">
        <f>SUM('2.CAD NCCF'!T1403,'3.USD NCCF'!T1403,'4.EUR NCCF'!T1403,'5.GBP NCCF'!T1403,'6.Other(Incld) NCCF'!T1403)</f>
        <v>0</v>
      </c>
      <c r="U1403" s="182">
        <f>SUM('2.CAD NCCF'!U1403,'3.USD NCCF'!U1403,'4.EUR NCCF'!U1403,'5.GBP NCCF'!U1403,'6.Other(Incld) NCCF'!U1403)</f>
        <v>0</v>
      </c>
      <c r="V1403" s="195">
        <f>SUM('2.CAD NCCF'!V1403,'3.USD NCCF'!V1403,'4.EUR NCCF'!V1403,'5.GBP NCCF'!V1403,'6.Other(Incld) NCCF'!V1403)</f>
        <v>0</v>
      </c>
      <c r="W1403" s="125">
        <f>SUM('2.CAD NCCF'!W1403,'3.USD NCCF'!W1403,'4.EUR NCCF'!W1403,'5.GBP NCCF'!W1403,'6.Other(Incld) NCCF'!W1403)</f>
        <v>0</v>
      </c>
      <c r="X1403" s="72"/>
      <c r="Y1403"/>
    </row>
    <row r="1404" spans="1:25" s="129" customFormat="1" ht="12.75" customHeight="1" x14ac:dyDescent="0.2">
      <c r="A1404" s="318"/>
      <c r="B1404" s="256"/>
      <c r="C1404" s="257"/>
      <c r="D1404" s="594"/>
      <c r="E1404" s="594"/>
      <c r="F1404" s="630" t="s">
        <v>550</v>
      </c>
      <c r="G1404" s="190">
        <f>SUM('2.CAD NCCF'!G1404,'3.USD NCCF'!G1404,'4.EUR NCCF'!G1404,'5.GBP NCCF'!G1404,'6.Other(Incld) NCCF'!G1404)</f>
        <v>0</v>
      </c>
      <c r="H1404" s="191">
        <f>SUM('2.CAD NCCF'!H1404,'3.USD NCCF'!H1404,'4.EUR NCCF'!H1404,'5.GBP NCCF'!H1404,'6.Other(Incld) NCCF'!H1404)</f>
        <v>0</v>
      </c>
      <c r="I1404" s="179">
        <f>SUM('2.CAD NCCF'!I1404,'3.USD NCCF'!I1404,'4.EUR NCCF'!I1404,'5.GBP NCCF'!I1404,'6.Other(Incld) NCCF'!I1404)</f>
        <v>0</v>
      </c>
      <c r="J1404" s="179">
        <f>SUM('2.CAD NCCF'!J1404,'3.USD NCCF'!J1404,'4.EUR NCCF'!J1404,'5.GBP NCCF'!J1404,'6.Other(Incld) NCCF'!J1404)</f>
        <v>0</v>
      </c>
      <c r="K1404" s="197">
        <f>SUM('2.CAD NCCF'!K1404,'3.USD NCCF'!K1404,'4.EUR NCCF'!K1404,'5.GBP NCCF'!K1404,'6.Other(Incld) NCCF'!K1404)</f>
        <v>0</v>
      </c>
      <c r="L1404" s="178">
        <f>SUM('2.CAD NCCF'!L1404,'3.USD NCCF'!L1404,'4.EUR NCCF'!L1404,'5.GBP NCCF'!L1404,'6.Other(Incld) NCCF'!L1404)</f>
        <v>0</v>
      </c>
      <c r="M1404" s="192">
        <f>SUM('2.CAD NCCF'!M1404,'3.USD NCCF'!M1404,'4.EUR NCCF'!M1404,'5.GBP NCCF'!M1404,'6.Other(Incld) NCCF'!M1404)</f>
        <v>0</v>
      </c>
      <c r="N1404" s="182">
        <f>SUM('2.CAD NCCF'!N1404,'3.USD NCCF'!N1404,'4.EUR NCCF'!N1404,'5.GBP NCCF'!N1404,'6.Other(Incld) NCCF'!N1404)</f>
        <v>0</v>
      </c>
      <c r="O1404" s="182">
        <f>SUM('2.CAD NCCF'!O1404,'3.USD NCCF'!O1404,'4.EUR NCCF'!O1404,'5.GBP NCCF'!O1404,'6.Other(Incld) NCCF'!O1404)</f>
        <v>0</v>
      </c>
      <c r="P1404" s="182">
        <f>SUM('2.CAD NCCF'!P1404,'3.USD NCCF'!P1404,'4.EUR NCCF'!P1404,'5.GBP NCCF'!P1404,'6.Other(Incld) NCCF'!P1404)</f>
        <v>0</v>
      </c>
      <c r="Q1404" s="182">
        <f>SUM('2.CAD NCCF'!Q1404,'3.USD NCCF'!Q1404,'4.EUR NCCF'!Q1404,'5.GBP NCCF'!Q1404,'6.Other(Incld) NCCF'!Q1404)</f>
        <v>0</v>
      </c>
      <c r="R1404" s="182">
        <f>SUM('2.CAD NCCF'!R1404,'3.USD NCCF'!R1404,'4.EUR NCCF'!R1404,'5.GBP NCCF'!R1404,'6.Other(Incld) NCCF'!R1404)</f>
        <v>0</v>
      </c>
      <c r="S1404" s="182">
        <f>SUM('2.CAD NCCF'!S1404,'3.USD NCCF'!S1404,'4.EUR NCCF'!S1404,'5.GBP NCCF'!S1404,'6.Other(Incld) NCCF'!S1404)</f>
        <v>0</v>
      </c>
      <c r="T1404" s="182">
        <f>SUM('2.CAD NCCF'!T1404,'3.USD NCCF'!T1404,'4.EUR NCCF'!T1404,'5.GBP NCCF'!T1404,'6.Other(Incld) NCCF'!T1404)</f>
        <v>0</v>
      </c>
      <c r="U1404" s="182">
        <f>SUM('2.CAD NCCF'!U1404,'3.USD NCCF'!U1404,'4.EUR NCCF'!U1404,'5.GBP NCCF'!U1404,'6.Other(Incld) NCCF'!U1404)</f>
        <v>0</v>
      </c>
      <c r="V1404" s="195">
        <f>SUM('2.CAD NCCF'!V1404,'3.USD NCCF'!V1404,'4.EUR NCCF'!V1404,'5.GBP NCCF'!V1404,'6.Other(Incld) NCCF'!V1404)</f>
        <v>0</v>
      </c>
      <c r="W1404" s="125">
        <f>SUM('2.CAD NCCF'!W1404,'3.USD NCCF'!W1404,'4.EUR NCCF'!W1404,'5.GBP NCCF'!W1404,'6.Other(Incld) NCCF'!W1404)</f>
        <v>0</v>
      </c>
      <c r="X1404" s="72"/>
      <c r="Y1404"/>
    </row>
    <row r="1405" spans="1:25" s="129" customFormat="1" ht="12.75" customHeight="1" x14ac:dyDescent="0.2">
      <c r="A1405" s="318"/>
      <c r="B1405" s="256"/>
      <c r="C1405" s="257"/>
      <c r="D1405" s="23" t="s">
        <v>446</v>
      </c>
      <c r="E1405" s="23"/>
      <c r="F1405" s="23"/>
      <c r="G1405" s="69">
        <f t="shared" ref="G1405:W1405" si="294">SUBTOTAL(9,G1406:G1410)</f>
        <v>0</v>
      </c>
      <c r="H1405" s="34">
        <f t="shared" si="294"/>
        <v>0</v>
      </c>
      <c r="I1405" s="34">
        <f t="shared" si="294"/>
        <v>0</v>
      </c>
      <c r="J1405" s="34">
        <f t="shared" si="294"/>
        <v>0</v>
      </c>
      <c r="K1405" s="37">
        <f t="shared" si="294"/>
        <v>0</v>
      </c>
      <c r="L1405" s="34">
        <f t="shared" si="294"/>
        <v>0</v>
      </c>
      <c r="M1405" s="36">
        <f t="shared" si="294"/>
        <v>0</v>
      </c>
      <c r="N1405" s="34">
        <f t="shared" si="294"/>
        <v>0</v>
      </c>
      <c r="O1405" s="34">
        <f t="shared" si="294"/>
        <v>0</v>
      </c>
      <c r="P1405" s="34">
        <f t="shared" si="294"/>
        <v>0</v>
      </c>
      <c r="Q1405" s="34">
        <f t="shared" si="294"/>
        <v>0</v>
      </c>
      <c r="R1405" s="34">
        <f t="shared" si="294"/>
        <v>0</v>
      </c>
      <c r="S1405" s="34">
        <f t="shared" si="294"/>
        <v>0</v>
      </c>
      <c r="T1405" s="34">
        <f t="shared" si="294"/>
        <v>0</v>
      </c>
      <c r="U1405" s="34">
        <f t="shared" si="294"/>
        <v>0</v>
      </c>
      <c r="V1405" s="34">
        <f t="shared" si="294"/>
        <v>0</v>
      </c>
      <c r="W1405" s="33">
        <f t="shared" si="294"/>
        <v>0</v>
      </c>
      <c r="Y1405"/>
    </row>
    <row r="1406" spans="1:25" s="129" customFormat="1" ht="12.75" customHeight="1" x14ac:dyDescent="0.2">
      <c r="A1406" s="318"/>
      <c r="B1406" s="256"/>
      <c r="C1406" s="257"/>
      <c r="D1406" s="257"/>
      <c r="E1406" s="257"/>
      <c r="F1406" s="629" t="s">
        <v>551</v>
      </c>
      <c r="G1406" s="190">
        <f>SUM('2.CAD NCCF'!G1406,'3.USD NCCF'!G1406,'4.EUR NCCF'!G1406,'5.GBP NCCF'!G1406,'6.Other(Incld) NCCF'!G1406)</f>
        <v>0</v>
      </c>
      <c r="H1406" s="191">
        <f>SUM('2.CAD NCCF'!H1406,'3.USD NCCF'!H1406,'4.EUR NCCF'!H1406,'5.GBP NCCF'!H1406,'6.Other(Incld) NCCF'!H1406)</f>
        <v>0</v>
      </c>
      <c r="I1406" s="179">
        <f>SUM('2.CAD NCCF'!I1406,'3.USD NCCF'!I1406,'4.EUR NCCF'!I1406,'5.GBP NCCF'!I1406,'6.Other(Incld) NCCF'!I1406)</f>
        <v>0</v>
      </c>
      <c r="J1406" s="179">
        <f>SUM('2.CAD NCCF'!J1406,'3.USD NCCF'!J1406,'4.EUR NCCF'!J1406,'5.GBP NCCF'!J1406,'6.Other(Incld) NCCF'!J1406)</f>
        <v>0</v>
      </c>
      <c r="K1406" s="197">
        <f>SUM('2.CAD NCCF'!K1406,'3.USD NCCF'!K1406,'4.EUR NCCF'!K1406,'5.GBP NCCF'!K1406,'6.Other(Incld) NCCF'!K1406)</f>
        <v>0</v>
      </c>
      <c r="L1406" s="178">
        <f>SUM('2.CAD NCCF'!L1406,'3.USD NCCF'!L1406,'4.EUR NCCF'!L1406,'5.GBP NCCF'!L1406,'6.Other(Incld) NCCF'!L1406)</f>
        <v>0</v>
      </c>
      <c r="M1406" s="192">
        <f>SUM('2.CAD NCCF'!M1406,'3.USD NCCF'!M1406,'4.EUR NCCF'!M1406,'5.GBP NCCF'!M1406,'6.Other(Incld) NCCF'!M1406)</f>
        <v>0</v>
      </c>
      <c r="N1406" s="182">
        <f>SUM('2.CAD NCCF'!N1406,'3.USD NCCF'!N1406,'4.EUR NCCF'!N1406,'5.GBP NCCF'!N1406,'6.Other(Incld) NCCF'!N1406)</f>
        <v>0</v>
      </c>
      <c r="O1406" s="182">
        <f>SUM('2.CAD NCCF'!O1406,'3.USD NCCF'!O1406,'4.EUR NCCF'!O1406,'5.GBP NCCF'!O1406,'6.Other(Incld) NCCF'!O1406)</f>
        <v>0</v>
      </c>
      <c r="P1406" s="182">
        <f>SUM('2.CAD NCCF'!P1406,'3.USD NCCF'!P1406,'4.EUR NCCF'!P1406,'5.GBP NCCF'!P1406,'6.Other(Incld) NCCF'!P1406)</f>
        <v>0</v>
      </c>
      <c r="Q1406" s="182">
        <f>SUM('2.CAD NCCF'!Q1406,'3.USD NCCF'!Q1406,'4.EUR NCCF'!Q1406,'5.GBP NCCF'!Q1406,'6.Other(Incld) NCCF'!Q1406)</f>
        <v>0</v>
      </c>
      <c r="R1406" s="182">
        <f>SUM('2.CAD NCCF'!R1406,'3.USD NCCF'!R1406,'4.EUR NCCF'!R1406,'5.GBP NCCF'!R1406,'6.Other(Incld) NCCF'!R1406)</f>
        <v>0</v>
      </c>
      <c r="S1406" s="182">
        <f>SUM('2.CAD NCCF'!S1406,'3.USD NCCF'!S1406,'4.EUR NCCF'!S1406,'5.GBP NCCF'!S1406,'6.Other(Incld) NCCF'!S1406)</f>
        <v>0</v>
      </c>
      <c r="T1406" s="182">
        <f>SUM('2.CAD NCCF'!T1406,'3.USD NCCF'!T1406,'4.EUR NCCF'!T1406,'5.GBP NCCF'!T1406,'6.Other(Incld) NCCF'!T1406)</f>
        <v>0</v>
      </c>
      <c r="U1406" s="182">
        <f>SUM('2.CAD NCCF'!U1406,'3.USD NCCF'!U1406,'4.EUR NCCF'!U1406,'5.GBP NCCF'!U1406,'6.Other(Incld) NCCF'!U1406)</f>
        <v>0</v>
      </c>
      <c r="V1406" s="195">
        <f>SUM('2.CAD NCCF'!V1406,'3.USD NCCF'!V1406,'4.EUR NCCF'!V1406,'5.GBP NCCF'!V1406,'6.Other(Incld) NCCF'!V1406)</f>
        <v>0</v>
      </c>
      <c r="W1406" s="125">
        <f>SUM('2.CAD NCCF'!W1406,'3.USD NCCF'!W1406,'4.EUR NCCF'!W1406,'5.GBP NCCF'!W1406,'6.Other(Incld) NCCF'!W1406)</f>
        <v>0</v>
      </c>
      <c r="X1406" s="72"/>
      <c r="Y1406"/>
    </row>
    <row r="1407" spans="1:25" s="129" customFormat="1" ht="12.75" customHeight="1" x14ac:dyDescent="0.2">
      <c r="A1407" s="318"/>
      <c r="B1407" s="256"/>
      <c r="C1407" s="257"/>
      <c r="D1407" s="257"/>
      <c r="E1407" s="257"/>
      <c r="F1407" s="629" t="s">
        <v>552</v>
      </c>
      <c r="G1407" s="190">
        <f>SUM('2.CAD NCCF'!G1407,'3.USD NCCF'!G1407,'4.EUR NCCF'!G1407,'5.GBP NCCF'!G1407,'6.Other(Incld) NCCF'!G1407)</f>
        <v>0</v>
      </c>
      <c r="H1407" s="191">
        <f>SUM('2.CAD NCCF'!H1407,'3.USD NCCF'!H1407,'4.EUR NCCF'!H1407,'5.GBP NCCF'!H1407,'6.Other(Incld) NCCF'!H1407)</f>
        <v>0</v>
      </c>
      <c r="I1407" s="179">
        <f>SUM('2.CAD NCCF'!I1407,'3.USD NCCF'!I1407,'4.EUR NCCF'!I1407,'5.GBP NCCF'!I1407,'6.Other(Incld) NCCF'!I1407)</f>
        <v>0</v>
      </c>
      <c r="J1407" s="179">
        <f>SUM('2.CAD NCCF'!J1407,'3.USD NCCF'!J1407,'4.EUR NCCF'!J1407,'5.GBP NCCF'!J1407,'6.Other(Incld) NCCF'!J1407)</f>
        <v>0</v>
      </c>
      <c r="K1407" s="197">
        <f>SUM('2.CAD NCCF'!K1407,'3.USD NCCF'!K1407,'4.EUR NCCF'!K1407,'5.GBP NCCF'!K1407,'6.Other(Incld) NCCF'!K1407)</f>
        <v>0</v>
      </c>
      <c r="L1407" s="178">
        <f>SUM('2.CAD NCCF'!L1407,'3.USD NCCF'!L1407,'4.EUR NCCF'!L1407,'5.GBP NCCF'!L1407,'6.Other(Incld) NCCF'!L1407)</f>
        <v>0</v>
      </c>
      <c r="M1407" s="192">
        <f>SUM('2.CAD NCCF'!M1407,'3.USD NCCF'!M1407,'4.EUR NCCF'!M1407,'5.GBP NCCF'!M1407,'6.Other(Incld) NCCF'!M1407)</f>
        <v>0</v>
      </c>
      <c r="N1407" s="182">
        <f>SUM('2.CAD NCCF'!N1407,'3.USD NCCF'!N1407,'4.EUR NCCF'!N1407,'5.GBP NCCF'!N1407,'6.Other(Incld) NCCF'!N1407)</f>
        <v>0</v>
      </c>
      <c r="O1407" s="182">
        <f>SUM('2.CAD NCCF'!O1407,'3.USD NCCF'!O1407,'4.EUR NCCF'!O1407,'5.GBP NCCF'!O1407,'6.Other(Incld) NCCF'!O1407)</f>
        <v>0</v>
      </c>
      <c r="P1407" s="182">
        <f>SUM('2.CAD NCCF'!P1407,'3.USD NCCF'!P1407,'4.EUR NCCF'!P1407,'5.GBP NCCF'!P1407,'6.Other(Incld) NCCF'!P1407)</f>
        <v>0</v>
      </c>
      <c r="Q1407" s="182">
        <f>SUM('2.CAD NCCF'!Q1407,'3.USD NCCF'!Q1407,'4.EUR NCCF'!Q1407,'5.GBP NCCF'!Q1407,'6.Other(Incld) NCCF'!Q1407)</f>
        <v>0</v>
      </c>
      <c r="R1407" s="182">
        <f>SUM('2.CAD NCCF'!R1407,'3.USD NCCF'!R1407,'4.EUR NCCF'!R1407,'5.GBP NCCF'!R1407,'6.Other(Incld) NCCF'!R1407)</f>
        <v>0</v>
      </c>
      <c r="S1407" s="182">
        <f>SUM('2.CAD NCCF'!S1407,'3.USD NCCF'!S1407,'4.EUR NCCF'!S1407,'5.GBP NCCF'!S1407,'6.Other(Incld) NCCF'!S1407)</f>
        <v>0</v>
      </c>
      <c r="T1407" s="182">
        <f>SUM('2.CAD NCCF'!T1407,'3.USD NCCF'!T1407,'4.EUR NCCF'!T1407,'5.GBP NCCF'!T1407,'6.Other(Incld) NCCF'!T1407)</f>
        <v>0</v>
      </c>
      <c r="U1407" s="182">
        <f>SUM('2.CAD NCCF'!U1407,'3.USD NCCF'!U1407,'4.EUR NCCF'!U1407,'5.GBP NCCF'!U1407,'6.Other(Incld) NCCF'!U1407)</f>
        <v>0</v>
      </c>
      <c r="V1407" s="195">
        <f>SUM('2.CAD NCCF'!V1407,'3.USD NCCF'!V1407,'4.EUR NCCF'!V1407,'5.GBP NCCF'!V1407,'6.Other(Incld) NCCF'!V1407)</f>
        <v>0</v>
      </c>
      <c r="W1407" s="125">
        <f>SUM('2.CAD NCCF'!W1407,'3.USD NCCF'!W1407,'4.EUR NCCF'!W1407,'5.GBP NCCF'!W1407,'6.Other(Incld) NCCF'!W1407)</f>
        <v>0</v>
      </c>
      <c r="X1407" s="72"/>
      <c r="Y1407"/>
    </row>
    <row r="1408" spans="1:25" s="129" customFormat="1" ht="12.75" customHeight="1" x14ac:dyDescent="0.2">
      <c r="A1408" s="318"/>
      <c r="B1408" s="256"/>
      <c r="C1408" s="257"/>
      <c r="D1408" s="257"/>
      <c r="E1408" s="257"/>
      <c r="F1408" s="629" t="s">
        <v>553</v>
      </c>
      <c r="G1408" s="190">
        <f>SUM('2.CAD NCCF'!G1408,'3.USD NCCF'!G1408,'4.EUR NCCF'!G1408,'5.GBP NCCF'!G1408,'6.Other(Incld) NCCF'!G1408)</f>
        <v>0</v>
      </c>
      <c r="H1408" s="191">
        <f>SUM('2.CAD NCCF'!H1408,'3.USD NCCF'!H1408,'4.EUR NCCF'!H1408,'5.GBP NCCF'!H1408,'6.Other(Incld) NCCF'!H1408)</f>
        <v>0</v>
      </c>
      <c r="I1408" s="179">
        <f>SUM('2.CAD NCCF'!I1408,'3.USD NCCF'!I1408,'4.EUR NCCF'!I1408,'5.GBP NCCF'!I1408,'6.Other(Incld) NCCF'!I1408)</f>
        <v>0</v>
      </c>
      <c r="J1408" s="179">
        <f>SUM('2.CAD NCCF'!J1408,'3.USD NCCF'!J1408,'4.EUR NCCF'!J1408,'5.GBP NCCF'!J1408,'6.Other(Incld) NCCF'!J1408)</f>
        <v>0</v>
      </c>
      <c r="K1408" s="197">
        <f>SUM('2.CAD NCCF'!K1408,'3.USD NCCF'!K1408,'4.EUR NCCF'!K1408,'5.GBP NCCF'!K1408,'6.Other(Incld) NCCF'!K1408)</f>
        <v>0</v>
      </c>
      <c r="L1408" s="178">
        <f>SUM('2.CAD NCCF'!L1408,'3.USD NCCF'!L1408,'4.EUR NCCF'!L1408,'5.GBP NCCF'!L1408,'6.Other(Incld) NCCF'!L1408)</f>
        <v>0</v>
      </c>
      <c r="M1408" s="192">
        <f>SUM('2.CAD NCCF'!M1408,'3.USD NCCF'!M1408,'4.EUR NCCF'!M1408,'5.GBP NCCF'!M1408,'6.Other(Incld) NCCF'!M1408)</f>
        <v>0</v>
      </c>
      <c r="N1408" s="182">
        <f>SUM('2.CAD NCCF'!N1408,'3.USD NCCF'!N1408,'4.EUR NCCF'!N1408,'5.GBP NCCF'!N1408,'6.Other(Incld) NCCF'!N1408)</f>
        <v>0</v>
      </c>
      <c r="O1408" s="182">
        <f>SUM('2.CAD NCCF'!O1408,'3.USD NCCF'!O1408,'4.EUR NCCF'!O1408,'5.GBP NCCF'!O1408,'6.Other(Incld) NCCF'!O1408)</f>
        <v>0</v>
      </c>
      <c r="P1408" s="182">
        <f>SUM('2.CAD NCCF'!P1408,'3.USD NCCF'!P1408,'4.EUR NCCF'!P1408,'5.GBP NCCF'!P1408,'6.Other(Incld) NCCF'!P1408)</f>
        <v>0</v>
      </c>
      <c r="Q1408" s="182">
        <f>SUM('2.CAD NCCF'!Q1408,'3.USD NCCF'!Q1408,'4.EUR NCCF'!Q1408,'5.GBP NCCF'!Q1408,'6.Other(Incld) NCCF'!Q1408)</f>
        <v>0</v>
      </c>
      <c r="R1408" s="182">
        <f>SUM('2.CAD NCCF'!R1408,'3.USD NCCF'!R1408,'4.EUR NCCF'!R1408,'5.GBP NCCF'!R1408,'6.Other(Incld) NCCF'!R1408)</f>
        <v>0</v>
      </c>
      <c r="S1408" s="182">
        <f>SUM('2.CAD NCCF'!S1408,'3.USD NCCF'!S1408,'4.EUR NCCF'!S1408,'5.GBP NCCF'!S1408,'6.Other(Incld) NCCF'!S1408)</f>
        <v>0</v>
      </c>
      <c r="T1408" s="182">
        <f>SUM('2.CAD NCCF'!T1408,'3.USD NCCF'!T1408,'4.EUR NCCF'!T1408,'5.GBP NCCF'!T1408,'6.Other(Incld) NCCF'!T1408)</f>
        <v>0</v>
      </c>
      <c r="U1408" s="182">
        <f>SUM('2.CAD NCCF'!U1408,'3.USD NCCF'!U1408,'4.EUR NCCF'!U1408,'5.GBP NCCF'!U1408,'6.Other(Incld) NCCF'!U1408)</f>
        <v>0</v>
      </c>
      <c r="V1408" s="195">
        <f>SUM('2.CAD NCCF'!V1408,'3.USD NCCF'!V1408,'4.EUR NCCF'!V1408,'5.GBP NCCF'!V1408,'6.Other(Incld) NCCF'!V1408)</f>
        <v>0</v>
      </c>
      <c r="W1408" s="125">
        <f>SUM('2.CAD NCCF'!W1408,'3.USD NCCF'!W1408,'4.EUR NCCF'!W1408,'5.GBP NCCF'!W1408,'6.Other(Incld) NCCF'!W1408)</f>
        <v>0</v>
      </c>
      <c r="X1408" s="72"/>
      <c r="Y1408"/>
    </row>
    <row r="1409" spans="1:25" s="129" customFormat="1" ht="12.75" customHeight="1" x14ac:dyDescent="0.2">
      <c r="A1409" s="318"/>
      <c r="B1409" s="256"/>
      <c r="C1409" s="257"/>
      <c r="D1409" s="257"/>
      <c r="E1409" s="257"/>
      <c r="F1409" s="629" t="s">
        <v>554</v>
      </c>
      <c r="G1409" s="190">
        <f>SUM('2.CAD NCCF'!G1409,'3.USD NCCF'!G1409,'4.EUR NCCF'!G1409,'5.GBP NCCF'!G1409,'6.Other(Incld) NCCF'!G1409)</f>
        <v>0</v>
      </c>
      <c r="H1409" s="191">
        <f>SUM('2.CAD NCCF'!H1409,'3.USD NCCF'!H1409,'4.EUR NCCF'!H1409,'5.GBP NCCF'!H1409,'6.Other(Incld) NCCF'!H1409)</f>
        <v>0</v>
      </c>
      <c r="I1409" s="179">
        <f>SUM('2.CAD NCCF'!I1409,'3.USD NCCF'!I1409,'4.EUR NCCF'!I1409,'5.GBP NCCF'!I1409,'6.Other(Incld) NCCF'!I1409)</f>
        <v>0</v>
      </c>
      <c r="J1409" s="179">
        <f>SUM('2.CAD NCCF'!J1409,'3.USD NCCF'!J1409,'4.EUR NCCF'!J1409,'5.GBP NCCF'!J1409,'6.Other(Incld) NCCF'!J1409)</f>
        <v>0</v>
      </c>
      <c r="K1409" s="197">
        <f>SUM('2.CAD NCCF'!K1409,'3.USD NCCF'!K1409,'4.EUR NCCF'!K1409,'5.GBP NCCF'!K1409,'6.Other(Incld) NCCF'!K1409)</f>
        <v>0</v>
      </c>
      <c r="L1409" s="178">
        <f>SUM('2.CAD NCCF'!L1409,'3.USD NCCF'!L1409,'4.EUR NCCF'!L1409,'5.GBP NCCF'!L1409,'6.Other(Incld) NCCF'!L1409)</f>
        <v>0</v>
      </c>
      <c r="M1409" s="192">
        <f>SUM('2.CAD NCCF'!M1409,'3.USD NCCF'!M1409,'4.EUR NCCF'!M1409,'5.GBP NCCF'!M1409,'6.Other(Incld) NCCF'!M1409)</f>
        <v>0</v>
      </c>
      <c r="N1409" s="182">
        <f>SUM('2.CAD NCCF'!N1409,'3.USD NCCF'!N1409,'4.EUR NCCF'!N1409,'5.GBP NCCF'!N1409,'6.Other(Incld) NCCF'!N1409)</f>
        <v>0</v>
      </c>
      <c r="O1409" s="182">
        <f>SUM('2.CAD NCCF'!O1409,'3.USD NCCF'!O1409,'4.EUR NCCF'!O1409,'5.GBP NCCF'!O1409,'6.Other(Incld) NCCF'!O1409)</f>
        <v>0</v>
      </c>
      <c r="P1409" s="182">
        <f>SUM('2.CAD NCCF'!P1409,'3.USD NCCF'!P1409,'4.EUR NCCF'!P1409,'5.GBP NCCF'!P1409,'6.Other(Incld) NCCF'!P1409)</f>
        <v>0</v>
      </c>
      <c r="Q1409" s="182">
        <f>SUM('2.CAD NCCF'!Q1409,'3.USD NCCF'!Q1409,'4.EUR NCCF'!Q1409,'5.GBP NCCF'!Q1409,'6.Other(Incld) NCCF'!Q1409)</f>
        <v>0</v>
      </c>
      <c r="R1409" s="182">
        <f>SUM('2.CAD NCCF'!R1409,'3.USD NCCF'!R1409,'4.EUR NCCF'!R1409,'5.GBP NCCF'!R1409,'6.Other(Incld) NCCF'!R1409)</f>
        <v>0</v>
      </c>
      <c r="S1409" s="182">
        <f>SUM('2.CAD NCCF'!S1409,'3.USD NCCF'!S1409,'4.EUR NCCF'!S1409,'5.GBP NCCF'!S1409,'6.Other(Incld) NCCF'!S1409)</f>
        <v>0</v>
      </c>
      <c r="T1409" s="182">
        <f>SUM('2.CAD NCCF'!T1409,'3.USD NCCF'!T1409,'4.EUR NCCF'!T1409,'5.GBP NCCF'!T1409,'6.Other(Incld) NCCF'!T1409)</f>
        <v>0</v>
      </c>
      <c r="U1409" s="182">
        <f>SUM('2.CAD NCCF'!U1409,'3.USD NCCF'!U1409,'4.EUR NCCF'!U1409,'5.GBP NCCF'!U1409,'6.Other(Incld) NCCF'!U1409)</f>
        <v>0</v>
      </c>
      <c r="V1409" s="195">
        <f>SUM('2.CAD NCCF'!V1409,'3.USD NCCF'!V1409,'4.EUR NCCF'!V1409,'5.GBP NCCF'!V1409,'6.Other(Incld) NCCF'!V1409)</f>
        <v>0</v>
      </c>
      <c r="W1409" s="125">
        <f>SUM('2.CAD NCCF'!W1409,'3.USD NCCF'!W1409,'4.EUR NCCF'!W1409,'5.GBP NCCF'!W1409,'6.Other(Incld) NCCF'!W1409)</f>
        <v>0</v>
      </c>
      <c r="X1409" s="72"/>
      <c r="Y1409"/>
    </row>
    <row r="1410" spans="1:25" s="129" customFormat="1" ht="12.75" customHeight="1" x14ac:dyDescent="0.2">
      <c r="A1410" s="318"/>
      <c r="B1410" s="256"/>
      <c r="C1410" s="257"/>
      <c r="D1410" s="257"/>
      <c r="E1410" s="257"/>
      <c r="F1410" s="629" t="s">
        <v>555</v>
      </c>
      <c r="G1410" s="190">
        <f>SUM('2.CAD NCCF'!G1410,'3.USD NCCF'!G1410,'4.EUR NCCF'!G1410,'5.GBP NCCF'!G1410,'6.Other(Incld) NCCF'!G1410)</f>
        <v>0</v>
      </c>
      <c r="H1410" s="191">
        <f>SUM('2.CAD NCCF'!H1410,'3.USD NCCF'!H1410,'4.EUR NCCF'!H1410,'5.GBP NCCF'!H1410,'6.Other(Incld) NCCF'!H1410)</f>
        <v>0</v>
      </c>
      <c r="I1410" s="179">
        <f>SUM('2.CAD NCCF'!I1410,'3.USD NCCF'!I1410,'4.EUR NCCF'!I1410,'5.GBP NCCF'!I1410,'6.Other(Incld) NCCF'!I1410)</f>
        <v>0</v>
      </c>
      <c r="J1410" s="179">
        <f>SUM('2.CAD NCCF'!J1410,'3.USD NCCF'!J1410,'4.EUR NCCF'!J1410,'5.GBP NCCF'!J1410,'6.Other(Incld) NCCF'!J1410)</f>
        <v>0</v>
      </c>
      <c r="K1410" s="197">
        <f>SUM('2.CAD NCCF'!K1410,'3.USD NCCF'!K1410,'4.EUR NCCF'!K1410,'5.GBP NCCF'!K1410,'6.Other(Incld) NCCF'!K1410)</f>
        <v>0</v>
      </c>
      <c r="L1410" s="178">
        <f>SUM('2.CAD NCCF'!L1410,'3.USD NCCF'!L1410,'4.EUR NCCF'!L1410,'5.GBP NCCF'!L1410,'6.Other(Incld) NCCF'!L1410)</f>
        <v>0</v>
      </c>
      <c r="M1410" s="192">
        <f>SUM('2.CAD NCCF'!M1410,'3.USD NCCF'!M1410,'4.EUR NCCF'!M1410,'5.GBP NCCF'!M1410,'6.Other(Incld) NCCF'!M1410)</f>
        <v>0</v>
      </c>
      <c r="N1410" s="182">
        <f>SUM('2.CAD NCCF'!N1410,'3.USD NCCF'!N1410,'4.EUR NCCF'!N1410,'5.GBP NCCF'!N1410,'6.Other(Incld) NCCF'!N1410)</f>
        <v>0</v>
      </c>
      <c r="O1410" s="182">
        <f>SUM('2.CAD NCCF'!O1410,'3.USD NCCF'!O1410,'4.EUR NCCF'!O1410,'5.GBP NCCF'!O1410,'6.Other(Incld) NCCF'!O1410)</f>
        <v>0</v>
      </c>
      <c r="P1410" s="182">
        <f>SUM('2.CAD NCCF'!P1410,'3.USD NCCF'!P1410,'4.EUR NCCF'!P1410,'5.GBP NCCF'!P1410,'6.Other(Incld) NCCF'!P1410)</f>
        <v>0</v>
      </c>
      <c r="Q1410" s="182">
        <f>SUM('2.CAD NCCF'!Q1410,'3.USD NCCF'!Q1410,'4.EUR NCCF'!Q1410,'5.GBP NCCF'!Q1410,'6.Other(Incld) NCCF'!Q1410)</f>
        <v>0</v>
      </c>
      <c r="R1410" s="182">
        <f>SUM('2.CAD NCCF'!R1410,'3.USD NCCF'!R1410,'4.EUR NCCF'!R1410,'5.GBP NCCF'!R1410,'6.Other(Incld) NCCF'!R1410)</f>
        <v>0</v>
      </c>
      <c r="S1410" s="182">
        <f>SUM('2.CAD NCCF'!S1410,'3.USD NCCF'!S1410,'4.EUR NCCF'!S1410,'5.GBP NCCF'!S1410,'6.Other(Incld) NCCF'!S1410)</f>
        <v>0</v>
      </c>
      <c r="T1410" s="182">
        <f>SUM('2.CAD NCCF'!T1410,'3.USD NCCF'!T1410,'4.EUR NCCF'!T1410,'5.GBP NCCF'!T1410,'6.Other(Incld) NCCF'!T1410)</f>
        <v>0</v>
      </c>
      <c r="U1410" s="182">
        <f>SUM('2.CAD NCCF'!U1410,'3.USD NCCF'!U1410,'4.EUR NCCF'!U1410,'5.GBP NCCF'!U1410,'6.Other(Incld) NCCF'!U1410)</f>
        <v>0</v>
      </c>
      <c r="V1410" s="195">
        <f>SUM('2.CAD NCCF'!V1410,'3.USD NCCF'!V1410,'4.EUR NCCF'!V1410,'5.GBP NCCF'!V1410,'6.Other(Incld) NCCF'!V1410)</f>
        <v>0</v>
      </c>
      <c r="W1410" s="125">
        <f>SUM('2.CAD NCCF'!W1410,'3.USD NCCF'!W1410,'4.EUR NCCF'!W1410,'5.GBP NCCF'!W1410,'6.Other(Incld) NCCF'!W1410)</f>
        <v>0</v>
      </c>
      <c r="X1410" s="72"/>
      <c r="Y1410"/>
    </row>
    <row r="1411" spans="1:25" s="129" customFormat="1" ht="12.75" customHeight="1" x14ac:dyDescent="0.2">
      <c r="A1411" s="318"/>
      <c r="B1411" s="256"/>
      <c r="C1411" s="257"/>
      <c r="D1411" s="23" t="s">
        <v>483</v>
      </c>
      <c r="E1411" s="23"/>
      <c r="F1411" s="23"/>
      <c r="G1411" s="69">
        <f>SUBTOTAL(9,G1412:G1413)</f>
        <v>0</v>
      </c>
      <c r="H1411" s="196">
        <f>SUBTOTAL(9,H1412:H1413)</f>
        <v>0</v>
      </c>
      <c r="I1411" s="195">
        <f>SUBTOTAL(9,I1412:I1413)</f>
        <v>0</v>
      </c>
      <c r="J1411" s="195">
        <f>SUBTOTAL(9,J1412:J1413)</f>
        <v>0</v>
      </c>
      <c r="K1411" s="243">
        <f>SUBTOTAL(9,K1412:K1413)</f>
        <v>0</v>
      </c>
      <c r="L1411" s="445"/>
      <c r="M1411" s="446"/>
      <c r="N1411" s="447"/>
      <c r="O1411" s="447"/>
      <c r="P1411" s="447"/>
      <c r="Q1411" s="447"/>
      <c r="R1411" s="447"/>
      <c r="S1411" s="447"/>
      <c r="T1411" s="447"/>
      <c r="U1411" s="447"/>
      <c r="V1411" s="447"/>
      <c r="W1411" s="378"/>
      <c r="Y1411"/>
    </row>
    <row r="1412" spans="1:25" s="129" customFormat="1" ht="12.75" customHeight="1" outlineLevel="1" x14ac:dyDescent="0.2">
      <c r="A1412" s="318"/>
      <c r="B1412" s="256"/>
      <c r="C1412" s="257"/>
      <c r="D1412" s="257"/>
      <c r="E1412" s="257"/>
      <c r="F1412" s="176" t="s">
        <v>485</v>
      </c>
      <c r="G1412" s="190">
        <f>SUM('2.CAD NCCF'!G1412,'3.USD NCCF'!G1412,'4.EUR NCCF'!G1412,'5.GBP NCCF'!G1412,'6.Other(Incld) NCCF'!G1412)</f>
        <v>0</v>
      </c>
      <c r="H1412" s="242">
        <f>SUM('2.CAD NCCF'!H1412,'3.USD NCCF'!H1412,'4.EUR NCCF'!H1412,'5.GBP NCCF'!H1412,'6.Other(Incld) NCCF'!H1412)</f>
        <v>0</v>
      </c>
      <c r="I1412" s="179">
        <f>SUM('2.CAD NCCF'!I1412,'3.USD NCCF'!I1412,'4.EUR NCCF'!I1412,'5.GBP NCCF'!I1412,'6.Other(Incld) NCCF'!I1412)</f>
        <v>0</v>
      </c>
      <c r="J1412" s="179">
        <f>SUM('2.CAD NCCF'!J1412,'3.USD NCCF'!J1412,'4.EUR NCCF'!J1412,'5.GBP NCCF'!J1412,'6.Other(Incld) NCCF'!J1412)</f>
        <v>0</v>
      </c>
      <c r="K1412" s="197">
        <f>SUM('2.CAD NCCF'!K1412,'3.USD NCCF'!K1412,'4.EUR NCCF'!K1412,'5.GBP NCCF'!K1412,'6.Other(Incld) NCCF'!K1412)</f>
        <v>0</v>
      </c>
      <c r="L1412" s="51"/>
      <c r="M1412" s="34"/>
      <c r="N1412" s="34"/>
      <c r="O1412" s="34"/>
      <c r="P1412" s="34"/>
      <c r="Q1412" s="34"/>
      <c r="R1412" s="34"/>
      <c r="S1412" s="34"/>
      <c r="T1412" s="34"/>
      <c r="U1412" s="34"/>
      <c r="V1412" s="37"/>
      <c r="W1412" s="444"/>
      <c r="X1412" s="72"/>
      <c r="Y1412"/>
    </row>
    <row r="1413" spans="1:25" s="129" customFormat="1" ht="12.75" customHeight="1" outlineLevel="1" x14ac:dyDescent="0.2">
      <c r="A1413" s="318"/>
      <c r="B1413" s="256"/>
      <c r="C1413" s="257"/>
      <c r="D1413" s="257"/>
      <c r="E1413" s="257"/>
      <c r="F1413" s="176" t="s">
        <v>486</v>
      </c>
      <c r="G1413" s="190">
        <f>SUM('2.CAD NCCF'!G1413,'3.USD NCCF'!G1413,'4.EUR NCCF'!G1413,'5.GBP NCCF'!G1413,'6.Other(Incld) NCCF'!G1413)</f>
        <v>0</v>
      </c>
      <c r="H1413" s="242">
        <f>SUM('2.CAD NCCF'!H1413,'3.USD NCCF'!H1413,'4.EUR NCCF'!H1413,'5.GBP NCCF'!H1413,'6.Other(Incld) NCCF'!H1413)</f>
        <v>0</v>
      </c>
      <c r="I1413" s="179">
        <f>SUM('2.CAD NCCF'!I1413,'3.USD NCCF'!I1413,'4.EUR NCCF'!I1413,'5.GBP NCCF'!I1413,'6.Other(Incld) NCCF'!I1413)</f>
        <v>0</v>
      </c>
      <c r="J1413" s="179">
        <f>SUM('2.CAD NCCF'!J1413,'3.USD NCCF'!J1413,'4.EUR NCCF'!J1413,'5.GBP NCCF'!J1413,'6.Other(Incld) NCCF'!J1413)</f>
        <v>0</v>
      </c>
      <c r="K1413" s="197">
        <f>SUM('2.CAD NCCF'!K1413,'3.USD NCCF'!K1413,'4.EUR NCCF'!K1413,'5.GBP NCCF'!K1413,'6.Other(Incld) NCCF'!K1413)</f>
        <v>0</v>
      </c>
      <c r="L1413" s="417"/>
      <c r="M1413" s="425"/>
      <c r="N1413" s="425"/>
      <c r="O1413" s="425"/>
      <c r="P1413" s="425"/>
      <c r="Q1413" s="425"/>
      <c r="R1413" s="425"/>
      <c r="S1413" s="425"/>
      <c r="T1413" s="425"/>
      <c r="U1413" s="425"/>
      <c r="V1413" s="412"/>
      <c r="W1413" s="125"/>
      <c r="X1413" s="72"/>
      <c r="Y1413"/>
    </row>
    <row r="1414" spans="1:25" s="129" customFormat="1" ht="12.75" customHeight="1" x14ac:dyDescent="0.2">
      <c r="A1414" s="318"/>
      <c r="B1414" s="256"/>
      <c r="C1414" s="257"/>
      <c r="D1414" s="23" t="s">
        <v>447</v>
      </c>
      <c r="E1414" s="23"/>
      <c r="F1414" s="591"/>
      <c r="G1414" s="69">
        <f t="shared" ref="G1414:W1414" si="295">SUBTOTAL(9,G1415:G1421)</f>
        <v>0</v>
      </c>
      <c r="H1414" s="448">
        <f t="shared" si="295"/>
        <v>0</v>
      </c>
      <c r="I1414" s="200">
        <f t="shared" si="295"/>
        <v>0</v>
      </c>
      <c r="J1414" s="200">
        <f t="shared" si="295"/>
        <v>0</v>
      </c>
      <c r="K1414" s="449">
        <f t="shared" si="295"/>
        <v>0</v>
      </c>
      <c r="L1414" s="34">
        <f t="shared" si="295"/>
        <v>0</v>
      </c>
      <c r="M1414" s="36">
        <f t="shared" si="295"/>
        <v>0</v>
      </c>
      <c r="N1414" s="34">
        <f t="shared" si="295"/>
        <v>0</v>
      </c>
      <c r="O1414" s="34">
        <f t="shared" si="295"/>
        <v>0</v>
      </c>
      <c r="P1414" s="34">
        <f t="shared" si="295"/>
        <v>0</v>
      </c>
      <c r="Q1414" s="34">
        <f t="shared" si="295"/>
        <v>0</v>
      </c>
      <c r="R1414" s="34">
        <f t="shared" si="295"/>
        <v>0</v>
      </c>
      <c r="S1414" s="34">
        <f t="shared" si="295"/>
        <v>0</v>
      </c>
      <c r="T1414" s="34">
        <f t="shared" si="295"/>
        <v>0</v>
      </c>
      <c r="U1414" s="34">
        <f t="shared" si="295"/>
        <v>0</v>
      </c>
      <c r="V1414" s="34">
        <f t="shared" si="295"/>
        <v>0</v>
      </c>
      <c r="W1414" s="33">
        <f t="shared" si="295"/>
        <v>0</v>
      </c>
      <c r="Y1414"/>
    </row>
    <row r="1415" spans="1:25" s="129" customFormat="1" ht="12.75" customHeight="1" x14ac:dyDescent="0.2">
      <c r="A1415" s="318"/>
      <c r="B1415" s="256"/>
      <c r="C1415" s="257"/>
      <c r="D1415" s="257"/>
      <c r="E1415" s="257"/>
      <c r="F1415" s="433" t="s">
        <v>448</v>
      </c>
      <c r="G1415" s="190">
        <f>SUM('2.CAD NCCF'!G1415,'3.USD NCCF'!G1415,'4.EUR NCCF'!G1415,'5.GBP NCCF'!G1415,'6.Other(Incld) NCCF'!G1415)</f>
        <v>0</v>
      </c>
      <c r="H1415" s="191">
        <f>SUM('2.CAD NCCF'!H1415,'3.USD NCCF'!H1415,'4.EUR NCCF'!H1415,'5.GBP NCCF'!H1415,'6.Other(Incld) NCCF'!H1415)</f>
        <v>0</v>
      </c>
      <c r="I1415" s="179">
        <f>SUM('2.CAD NCCF'!I1415,'3.USD NCCF'!I1415,'4.EUR NCCF'!I1415,'5.GBP NCCF'!I1415,'6.Other(Incld) NCCF'!I1415)</f>
        <v>0</v>
      </c>
      <c r="J1415" s="179">
        <f>SUM('2.CAD NCCF'!J1415,'3.USD NCCF'!J1415,'4.EUR NCCF'!J1415,'5.GBP NCCF'!J1415,'6.Other(Incld) NCCF'!J1415)</f>
        <v>0</v>
      </c>
      <c r="K1415" s="197">
        <f>SUM('2.CAD NCCF'!K1415,'3.USD NCCF'!K1415,'4.EUR NCCF'!K1415,'5.GBP NCCF'!K1415,'6.Other(Incld) NCCF'!K1415)</f>
        <v>0</v>
      </c>
      <c r="L1415" s="178">
        <f>SUM('2.CAD NCCF'!L1415,'3.USD NCCF'!L1415,'4.EUR NCCF'!L1415,'5.GBP NCCF'!L1415,'6.Other(Incld) NCCF'!L1415)</f>
        <v>0</v>
      </c>
      <c r="M1415" s="192">
        <f>SUM('2.CAD NCCF'!M1415,'3.USD NCCF'!M1415,'4.EUR NCCF'!M1415,'5.GBP NCCF'!M1415,'6.Other(Incld) NCCF'!M1415)</f>
        <v>0</v>
      </c>
      <c r="N1415" s="182">
        <f>SUM('2.CAD NCCF'!N1415,'3.USD NCCF'!N1415,'4.EUR NCCF'!N1415,'5.GBP NCCF'!N1415,'6.Other(Incld) NCCF'!N1415)</f>
        <v>0</v>
      </c>
      <c r="O1415" s="182">
        <f>SUM('2.CAD NCCF'!O1415,'3.USD NCCF'!O1415,'4.EUR NCCF'!O1415,'5.GBP NCCF'!O1415,'6.Other(Incld) NCCF'!O1415)</f>
        <v>0</v>
      </c>
      <c r="P1415" s="182">
        <f>SUM('2.CAD NCCF'!P1415,'3.USD NCCF'!P1415,'4.EUR NCCF'!P1415,'5.GBP NCCF'!P1415,'6.Other(Incld) NCCF'!P1415)</f>
        <v>0</v>
      </c>
      <c r="Q1415" s="182">
        <f>SUM('2.CAD NCCF'!Q1415,'3.USD NCCF'!Q1415,'4.EUR NCCF'!Q1415,'5.GBP NCCF'!Q1415,'6.Other(Incld) NCCF'!Q1415)</f>
        <v>0</v>
      </c>
      <c r="R1415" s="182">
        <f>SUM('2.CAD NCCF'!R1415,'3.USD NCCF'!R1415,'4.EUR NCCF'!R1415,'5.GBP NCCF'!R1415,'6.Other(Incld) NCCF'!R1415)</f>
        <v>0</v>
      </c>
      <c r="S1415" s="182">
        <f>SUM('2.CAD NCCF'!S1415,'3.USD NCCF'!S1415,'4.EUR NCCF'!S1415,'5.GBP NCCF'!S1415,'6.Other(Incld) NCCF'!S1415)</f>
        <v>0</v>
      </c>
      <c r="T1415" s="182">
        <f>SUM('2.CAD NCCF'!T1415,'3.USD NCCF'!T1415,'4.EUR NCCF'!T1415,'5.GBP NCCF'!T1415,'6.Other(Incld) NCCF'!T1415)</f>
        <v>0</v>
      </c>
      <c r="U1415" s="182">
        <f>SUM('2.CAD NCCF'!U1415,'3.USD NCCF'!U1415,'4.EUR NCCF'!U1415,'5.GBP NCCF'!U1415,'6.Other(Incld) NCCF'!U1415)</f>
        <v>0</v>
      </c>
      <c r="V1415" s="195">
        <f>SUM('2.CAD NCCF'!V1415,'3.USD NCCF'!V1415,'4.EUR NCCF'!V1415,'5.GBP NCCF'!V1415,'6.Other(Incld) NCCF'!V1415)</f>
        <v>0</v>
      </c>
      <c r="W1415" s="125">
        <f>SUM('2.CAD NCCF'!W1415,'3.USD NCCF'!W1415,'4.EUR NCCF'!W1415,'5.GBP NCCF'!W1415,'6.Other(Incld) NCCF'!W1415)</f>
        <v>0</v>
      </c>
      <c r="X1415" s="72"/>
      <c r="Y1415"/>
    </row>
    <row r="1416" spans="1:25" s="129" customFormat="1" ht="12.75" customHeight="1" x14ac:dyDescent="0.2">
      <c r="A1416" s="318"/>
      <c r="B1416" s="256"/>
      <c r="C1416" s="257"/>
      <c r="D1416" s="257"/>
      <c r="E1416" s="257"/>
      <c r="F1416" s="433" t="s">
        <v>449</v>
      </c>
      <c r="G1416" s="190">
        <f>SUM('2.CAD NCCF'!G1416,'3.USD NCCF'!G1416,'4.EUR NCCF'!G1416,'5.GBP NCCF'!G1416,'6.Other(Incld) NCCF'!G1416)</f>
        <v>0</v>
      </c>
      <c r="H1416" s="191">
        <f>SUM('2.CAD NCCF'!H1416,'3.USD NCCF'!H1416,'4.EUR NCCF'!H1416,'5.GBP NCCF'!H1416,'6.Other(Incld) NCCF'!H1416)</f>
        <v>0</v>
      </c>
      <c r="I1416" s="179">
        <f>SUM('2.CAD NCCF'!I1416,'3.USD NCCF'!I1416,'4.EUR NCCF'!I1416,'5.GBP NCCF'!I1416,'6.Other(Incld) NCCF'!I1416)</f>
        <v>0</v>
      </c>
      <c r="J1416" s="179">
        <f>SUM('2.CAD NCCF'!J1416,'3.USD NCCF'!J1416,'4.EUR NCCF'!J1416,'5.GBP NCCF'!J1416,'6.Other(Incld) NCCF'!J1416)</f>
        <v>0</v>
      </c>
      <c r="K1416" s="197">
        <f>SUM('2.CAD NCCF'!K1416,'3.USD NCCF'!K1416,'4.EUR NCCF'!K1416,'5.GBP NCCF'!K1416,'6.Other(Incld) NCCF'!K1416)</f>
        <v>0</v>
      </c>
      <c r="L1416" s="178">
        <f>SUM('2.CAD NCCF'!L1416,'3.USD NCCF'!L1416,'4.EUR NCCF'!L1416,'5.GBP NCCF'!L1416,'6.Other(Incld) NCCF'!L1416)</f>
        <v>0</v>
      </c>
      <c r="M1416" s="192">
        <f>SUM('2.CAD NCCF'!M1416,'3.USD NCCF'!M1416,'4.EUR NCCF'!M1416,'5.GBP NCCF'!M1416,'6.Other(Incld) NCCF'!M1416)</f>
        <v>0</v>
      </c>
      <c r="N1416" s="182">
        <f>SUM('2.CAD NCCF'!N1416,'3.USD NCCF'!N1416,'4.EUR NCCF'!N1416,'5.GBP NCCF'!N1416,'6.Other(Incld) NCCF'!N1416)</f>
        <v>0</v>
      </c>
      <c r="O1416" s="182">
        <f>SUM('2.CAD NCCF'!O1416,'3.USD NCCF'!O1416,'4.EUR NCCF'!O1416,'5.GBP NCCF'!O1416,'6.Other(Incld) NCCF'!O1416)</f>
        <v>0</v>
      </c>
      <c r="P1416" s="182">
        <f>SUM('2.CAD NCCF'!P1416,'3.USD NCCF'!P1416,'4.EUR NCCF'!P1416,'5.GBP NCCF'!P1416,'6.Other(Incld) NCCF'!P1416)</f>
        <v>0</v>
      </c>
      <c r="Q1416" s="182">
        <f>SUM('2.CAD NCCF'!Q1416,'3.USD NCCF'!Q1416,'4.EUR NCCF'!Q1416,'5.GBP NCCF'!Q1416,'6.Other(Incld) NCCF'!Q1416)</f>
        <v>0</v>
      </c>
      <c r="R1416" s="182">
        <f>SUM('2.CAD NCCF'!R1416,'3.USD NCCF'!R1416,'4.EUR NCCF'!R1416,'5.GBP NCCF'!R1416,'6.Other(Incld) NCCF'!R1416)</f>
        <v>0</v>
      </c>
      <c r="S1416" s="182">
        <f>SUM('2.CAD NCCF'!S1416,'3.USD NCCF'!S1416,'4.EUR NCCF'!S1416,'5.GBP NCCF'!S1416,'6.Other(Incld) NCCF'!S1416)</f>
        <v>0</v>
      </c>
      <c r="T1416" s="182">
        <f>SUM('2.CAD NCCF'!T1416,'3.USD NCCF'!T1416,'4.EUR NCCF'!T1416,'5.GBP NCCF'!T1416,'6.Other(Incld) NCCF'!T1416)</f>
        <v>0</v>
      </c>
      <c r="U1416" s="182">
        <f>SUM('2.CAD NCCF'!U1416,'3.USD NCCF'!U1416,'4.EUR NCCF'!U1416,'5.GBP NCCF'!U1416,'6.Other(Incld) NCCF'!U1416)</f>
        <v>0</v>
      </c>
      <c r="V1416" s="195">
        <f>SUM('2.CAD NCCF'!V1416,'3.USD NCCF'!V1416,'4.EUR NCCF'!V1416,'5.GBP NCCF'!V1416,'6.Other(Incld) NCCF'!V1416)</f>
        <v>0</v>
      </c>
      <c r="W1416" s="125">
        <f>SUM('2.CAD NCCF'!W1416,'3.USD NCCF'!W1416,'4.EUR NCCF'!W1416,'5.GBP NCCF'!W1416,'6.Other(Incld) NCCF'!W1416)</f>
        <v>0</v>
      </c>
      <c r="X1416" s="72"/>
      <c r="Y1416"/>
    </row>
    <row r="1417" spans="1:25" s="129" customFormat="1" ht="12.75" customHeight="1" x14ac:dyDescent="0.2">
      <c r="A1417" s="318"/>
      <c r="B1417" s="256"/>
      <c r="C1417" s="257"/>
      <c r="D1417" s="257"/>
      <c r="E1417" s="257"/>
      <c r="F1417" s="433" t="s">
        <v>450</v>
      </c>
      <c r="G1417" s="190">
        <f>SUM('2.CAD NCCF'!G1417,'3.USD NCCF'!G1417,'4.EUR NCCF'!G1417,'5.GBP NCCF'!G1417,'6.Other(Incld) NCCF'!G1417)</f>
        <v>0</v>
      </c>
      <c r="H1417" s="191">
        <f>SUM('2.CAD NCCF'!H1417,'3.USD NCCF'!H1417,'4.EUR NCCF'!H1417,'5.GBP NCCF'!H1417,'6.Other(Incld) NCCF'!H1417)</f>
        <v>0</v>
      </c>
      <c r="I1417" s="179">
        <f>SUM('2.CAD NCCF'!I1417,'3.USD NCCF'!I1417,'4.EUR NCCF'!I1417,'5.GBP NCCF'!I1417,'6.Other(Incld) NCCF'!I1417)</f>
        <v>0</v>
      </c>
      <c r="J1417" s="179">
        <f>SUM('2.CAD NCCF'!J1417,'3.USD NCCF'!J1417,'4.EUR NCCF'!J1417,'5.GBP NCCF'!J1417,'6.Other(Incld) NCCF'!J1417)</f>
        <v>0</v>
      </c>
      <c r="K1417" s="197">
        <f>SUM('2.CAD NCCF'!K1417,'3.USD NCCF'!K1417,'4.EUR NCCF'!K1417,'5.GBP NCCF'!K1417,'6.Other(Incld) NCCF'!K1417)</f>
        <v>0</v>
      </c>
      <c r="L1417" s="178">
        <f>SUM('2.CAD NCCF'!L1417,'3.USD NCCF'!L1417,'4.EUR NCCF'!L1417,'5.GBP NCCF'!L1417,'6.Other(Incld) NCCF'!L1417)</f>
        <v>0</v>
      </c>
      <c r="M1417" s="192">
        <f>SUM('2.CAD NCCF'!M1417,'3.USD NCCF'!M1417,'4.EUR NCCF'!M1417,'5.GBP NCCF'!M1417,'6.Other(Incld) NCCF'!M1417)</f>
        <v>0</v>
      </c>
      <c r="N1417" s="182">
        <f>SUM('2.CAD NCCF'!N1417,'3.USD NCCF'!N1417,'4.EUR NCCF'!N1417,'5.GBP NCCF'!N1417,'6.Other(Incld) NCCF'!N1417)</f>
        <v>0</v>
      </c>
      <c r="O1417" s="182">
        <f>SUM('2.CAD NCCF'!O1417,'3.USD NCCF'!O1417,'4.EUR NCCF'!O1417,'5.GBP NCCF'!O1417,'6.Other(Incld) NCCF'!O1417)</f>
        <v>0</v>
      </c>
      <c r="P1417" s="182">
        <f>SUM('2.CAD NCCF'!P1417,'3.USD NCCF'!P1417,'4.EUR NCCF'!P1417,'5.GBP NCCF'!P1417,'6.Other(Incld) NCCF'!P1417)</f>
        <v>0</v>
      </c>
      <c r="Q1417" s="182">
        <f>SUM('2.CAD NCCF'!Q1417,'3.USD NCCF'!Q1417,'4.EUR NCCF'!Q1417,'5.GBP NCCF'!Q1417,'6.Other(Incld) NCCF'!Q1417)</f>
        <v>0</v>
      </c>
      <c r="R1417" s="182">
        <f>SUM('2.CAD NCCF'!R1417,'3.USD NCCF'!R1417,'4.EUR NCCF'!R1417,'5.GBP NCCF'!R1417,'6.Other(Incld) NCCF'!R1417)</f>
        <v>0</v>
      </c>
      <c r="S1417" s="182">
        <f>SUM('2.CAD NCCF'!S1417,'3.USD NCCF'!S1417,'4.EUR NCCF'!S1417,'5.GBP NCCF'!S1417,'6.Other(Incld) NCCF'!S1417)</f>
        <v>0</v>
      </c>
      <c r="T1417" s="182">
        <f>SUM('2.CAD NCCF'!T1417,'3.USD NCCF'!T1417,'4.EUR NCCF'!T1417,'5.GBP NCCF'!T1417,'6.Other(Incld) NCCF'!T1417)</f>
        <v>0</v>
      </c>
      <c r="U1417" s="182">
        <f>SUM('2.CAD NCCF'!U1417,'3.USD NCCF'!U1417,'4.EUR NCCF'!U1417,'5.GBP NCCF'!U1417,'6.Other(Incld) NCCF'!U1417)</f>
        <v>0</v>
      </c>
      <c r="V1417" s="195">
        <f>SUM('2.CAD NCCF'!V1417,'3.USD NCCF'!V1417,'4.EUR NCCF'!V1417,'5.GBP NCCF'!V1417,'6.Other(Incld) NCCF'!V1417)</f>
        <v>0</v>
      </c>
      <c r="W1417" s="125">
        <f>SUM('2.CAD NCCF'!W1417,'3.USD NCCF'!W1417,'4.EUR NCCF'!W1417,'5.GBP NCCF'!W1417,'6.Other(Incld) NCCF'!W1417)</f>
        <v>0</v>
      </c>
      <c r="X1417" s="72"/>
      <c r="Y1417"/>
    </row>
    <row r="1418" spans="1:25" s="129" customFormat="1" ht="12.75" customHeight="1" x14ac:dyDescent="0.2">
      <c r="A1418" s="318"/>
      <c r="B1418" s="256"/>
      <c r="C1418" s="257"/>
      <c r="D1418" s="257"/>
      <c r="E1418" s="257"/>
      <c r="F1418" s="433" t="s">
        <v>451</v>
      </c>
      <c r="G1418" s="190">
        <f>SUM('2.CAD NCCF'!G1418,'3.USD NCCF'!G1418,'4.EUR NCCF'!G1418,'5.GBP NCCF'!G1418,'6.Other(Incld) NCCF'!G1418)</f>
        <v>0</v>
      </c>
      <c r="H1418" s="191">
        <f>SUM('2.CAD NCCF'!H1418,'3.USD NCCF'!H1418,'4.EUR NCCF'!H1418,'5.GBP NCCF'!H1418,'6.Other(Incld) NCCF'!H1418)</f>
        <v>0</v>
      </c>
      <c r="I1418" s="179">
        <f>SUM('2.CAD NCCF'!I1418,'3.USD NCCF'!I1418,'4.EUR NCCF'!I1418,'5.GBP NCCF'!I1418,'6.Other(Incld) NCCF'!I1418)</f>
        <v>0</v>
      </c>
      <c r="J1418" s="179">
        <f>SUM('2.CAD NCCF'!J1418,'3.USD NCCF'!J1418,'4.EUR NCCF'!J1418,'5.GBP NCCF'!J1418,'6.Other(Incld) NCCF'!J1418)</f>
        <v>0</v>
      </c>
      <c r="K1418" s="197">
        <f>SUM('2.CAD NCCF'!K1418,'3.USD NCCF'!K1418,'4.EUR NCCF'!K1418,'5.GBP NCCF'!K1418,'6.Other(Incld) NCCF'!K1418)</f>
        <v>0</v>
      </c>
      <c r="L1418" s="178">
        <f>SUM('2.CAD NCCF'!L1418,'3.USD NCCF'!L1418,'4.EUR NCCF'!L1418,'5.GBP NCCF'!L1418,'6.Other(Incld) NCCF'!L1418)</f>
        <v>0</v>
      </c>
      <c r="M1418" s="192">
        <f>SUM('2.CAD NCCF'!M1418,'3.USD NCCF'!M1418,'4.EUR NCCF'!M1418,'5.GBP NCCF'!M1418,'6.Other(Incld) NCCF'!M1418)</f>
        <v>0</v>
      </c>
      <c r="N1418" s="182">
        <f>SUM('2.CAD NCCF'!N1418,'3.USD NCCF'!N1418,'4.EUR NCCF'!N1418,'5.GBP NCCF'!N1418,'6.Other(Incld) NCCF'!N1418)</f>
        <v>0</v>
      </c>
      <c r="O1418" s="182">
        <f>SUM('2.CAD NCCF'!O1418,'3.USD NCCF'!O1418,'4.EUR NCCF'!O1418,'5.GBP NCCF'!O1418,'6.Other(Incld) NCCF'!O1418)</f>
        <v>0</v>
      </c>
      <c r="P1418" s="182">
        <f>SUM('2.CAD NCCF'!P1418,'3.USD NCCF'!P1418,'4.EUR NCCF'!P1418,'5.GBP NCCF'!P1418,'6.Other(Incld) NCCF'!P1418)</f>
        <v>0</v>
      </c>
      <c r="Q1418" s="182">
        <f>SUM('2.CAD NCCF'!Q1418,'3.USD NCCF'!Q1418,'4.EUR NCCF'!Q1418,'5.GBP NCCF'!Q1418,'6.Other(Incld) NCCF'!Q1418)</f>
        <v>0</v>
      </c>
      <c r="R1418" s="182">
        <f>SUM('2.CAD NCCF'!R1418,'3.USD NCCF'!R1418,'4.EUR NCCF'!R1418,'5.GBP NCCF'!R1418,'6.Other(Incld) NCCF'!R1418)</f>
        <v>0</v>
      </c>
      <c r="S1418" s="182">
        <f>SUM('2.CAD NCCF'!S1418,'3.USD NCCF'!S1418,'4.EUR NCCF'!S1418,'5.GBP NCCF'!S1418,'6.Other(Incld) NCCF'!S1418)</f>
        <v>0</v>
      </c>
      <c r="T1418" s="182">
        <f>SUM('2.CAD NCCF'!T1418,'3.USD NCCF'!T1418,'4.EUR NCCF'!T1418,'5.GBP NCCF'!T1418,'6.Other(Incld) NCCF'!T1418)</f>
        <v>0</v>
      </c>
      <c r="U1418" s="182">
        <f>SUM('2.CAD NCCF'!U1418,'3.USD NCCF'!U1418,'4.EUR NCCF'!U1418,'5.GBP NCCF'!U1418,'6.Other(Incld) NCCF'!U1418)</f>
        <v>0</v>
      </c>
      <c r="V1418" s="195">
        <f>SUM('2.CAD NCCF'!V1418,'3.USD NCCF'!V1418,'4.EUR NCCF'!V1418,'5.GBP NCCF'!V1418,'6.Other(Incld) NCCF'!V1418)</f>
        <v>0</v>
      </c>
      <c r="W1418" s="125">
        <f>SUM('2.CAD NCCF'!W1418,'3.USD NCCF'!W1418,'4.EUR NCCF'!W1418,'5.GBP NCCF'!W1418,'6.Other(Incld) NCCF'!W1418)</f>
        <v>0</v>
      </c>
      <c r="X1418" s="72"/>
      <c r="Y1418"/>
    </row>
    <row r="1419" spans="1:25" s="129" customFormat="1" ht="12.75" customHeight="1" x14ac:dyDescent="0.2">
      <c r="A1419" s="318"/>
      <c r="B1419" s="256"/>
      <c r="C1419" s="257"/>
      <c r="D1419" s="257"/>
      <c r="E1419" s="257"/>
      <c r="F1419" s="433" t="s">
        <v>484</v>
      </c>
      <c r="G1419" s="190">
        <f>SUM('2.CAD NCCF'!G1419,'3.USD NCCF'!G1419,'4.EUR NCCF'!G1419,'5.GBP NCCF'!G1419,'6.Other(Incld) NCCF'!G1419)</f>
        <v>0</v>
      </c>
      <c r="H1419" s="191">
        <f>SUM('2.CAD NCCF'!H1419,'3.USD NCCF'!H1419,'4.EUR NCCF'!H1419,'5.GBP NCCF'!H1419,'6.Other(Incld) NCCF'!H1419)</f>
        <v>0</v>
      </c>
      <c r="I1419" s="179">
        <f>SUM('2.CAD NCCF'!I1419,'3.USD NCCF'!I1419,'4.EUR NCCF'!I1419,'5.GBP NCCF'!I1419,'6.Other(Incld) NCCF'!I1419)</f>
        <v>0</v>
      </c>
      <c r="J1419" s="179">
        <f>SUM('2.CAD NCCF'!J1419,'3.USD NCCF'!J1419,'4.EUR NCCF'!J1419,'5.GBP NCCF'!J1419,'6.Other(Incld) NCCF'!J1419)</f>
        <v>0</v>
      </c>
      <c r="K1419" s="197">
        <f>SUM('2.CAD NCCF'!K1419,'3.USD NCCF'!K1419,'4.EUR NCCF'!K1419,'5.GBP NCCF'!K1419,'6.Other(Incld) NCCF'!K1419)</f>
        <v>0</v>
      </c>
      <c r="L1419" s="196"/>
      <c r="M1419" s="195"/>
      <c r="N1419" s="195"/>
      <c r="O1419" s="195"/>
      <c r="P1419" s="195"/>
      <c r="Q1419" s="195"/>
      <c r="R1419" s="195"/>
      <c r="S1419" s="195"/>
      <c r="T1419" s="195"/>
      <c r="U1419" s="195"/>
      <c r="V1419" s="243"/>
      <c r="W1419" s="125"/>
      <c r="X1419" s="72"/>
      <c r="Y1419"/>
    </row>
    <row r="1420" spans="1:25" s="129" customFormat="1" ht="12.75" customHeight="1" x14ac:dyDescent="0.2">
      <c r="A1420" s="318"/>
      <c r="B1420" s="256"/>
      <c r="C1420" s="257"/>
      <c r="D1420" s="257"/>
      <c r="E1420" s="257"/>
      <c r="F1420" s="433" t="s">
        <v>452</v>
      </c>
      <c r="G1420" s="190">
        <f>SUM('2.CAD NCCF'!G1420,'3.USD NCCF'!G1420,'4.EUR NCCF'!G1420,'5.GBP NCCF'!G1420,'6.Other(Incld) NCCF'!G1420)</f>
        <v>0</v>
      </c>
      <c r="H1420" s="191">
        <f>SUM('2.CAD NCCF'!H1420,'3.USD NCCF'!H1420,'4.EUR NCCF'!H1420,'5.GBP NCCF'!H1420,'6.Other(Incld) NCCF'!H1420)</f>
        <v>0</v>
      </c>
      <c r="I1420" s="179">
        <f>SUM('2.CAD NCCF'!I1420,'3.USD NCCF'!I1420,'4.EUR NCCF'!I1420,'5.GBP NCCF'!I1420,'6.Other(Incld) NCCF'!I1420)</f>
        <v>0</v>
      </c>
      <c r="J1420" s="179">
        <f>SUM('2.CAD NCCF'!J1420,'3.USD NCCF'!J1420,'4.EUR NCCF'!J1420,'5.GBP NCCF'!J1420,'6.Other(Incld) NCCF'!J1420)</f>
        <v>0</v>
      </c>
      <c r="K1420" s="197">
        <f>SUM('2.CAD NCCF'!K1420,'3.USD NCCF'!K1420,'4.EUR NCCF'!K1420,'5.GBP NCCF'!K1420,'6.Other(Incld) NCCF'!K1420)</f>
        <v>0</v>
      </c>
      <c r="L1420" s="178">
        <f>SUM('2.CAD NCCF'!L1420,'3.USD NCCF'!L1420,'4.EUR NCCF'!L1420,'5.GBP NCCF'!L1420,'6.Other(Incld) NCCF'!L1420)</f>
        <v>0</v>
      </c>
      <c r="M1420" s="192">
        <f>SUM('2.CAD NCCF'!M1420,'3.USD NCCF'!M1420,'4.EUR NCCF'!M1420,'5.GBP NCCF'!M1420,'6.Other(Incld) NCCF'!M1420)</f>
        <v>0</v>
      </c>
      <c r="N1420" s="182">
        <f>SUM('2.CAD NCCF'!N1420,'3.USD NCCF'!N1420,'4.EUR NCCF'!N1420,'5.GBP NCCF'!N1420,'6.Other(Incld) NCCF'!N1420)</f>
        <v>0</v>
      </c>
      <c r="O1420" s="182">
        <f>SUM('2.CAD NCCF'!O1420,'3.USD NCCF'!O1420,'4.EUR NCCF'!O1420,'5.GBP NCCF'!O1420,'6.Other(Incld) NCCF'!O1420)</f>
        <v>0</v>
      </c>
      <c r="P1420" s="182">
        <f>SUM('2.CAD NCCF'!P1420,'3.USD NCCF'!P1420,'4.EUR NCCF'!P1420,'5.GBP NCCF'!P1420,'6.Other(Incld) NCCF'!P1420)</f>
        <v>0</v>
      </c>
      <c r="Q1420" s="182">
        <f>SUM('2.CAD NCCF'!Q1420,'3.USD NCCF'!Q1420,'4.EUR NCCF'!Q1420,'5.GBP NCCF'!Q1420,'6.Other(Incld) NCCF'!Q1420)</f>
        <v>0</v>
      </c>
      <c r="R1420" s="182">
        <f>SUM('2.CAD NCCF'!R1420,'3.USD NCCF'!R1420,'4.EUR NCCF'!R1420,'5.GBP NCCF'!R1420,'6.Other(Incld) NCCF'!R1420)</f>
        <v>0</v>
      </c>
      <c r="S1420" s="182">
        <f>SUM('2.CAD NCCF'!S1420,'3.USD NCCF'!S1420,'4.EUR NCCF'!S1420,'5.GBP NCCF'!S1420,'6.Other(Incld) NCCF'!S1420)</f>
        <v>0</v>
      </c>
      <c r="T1420" s="182">
        <f>SUM('2.CAD NCCF'!T1420,'3.USD NCCF'!T1420,'4.EUR NCCF'!T1420,'5.GBP NCCF'!T1420,'6.Other(Incld) NCCF'!T1420)</f>
        <v>0</v>
      </c>
      <c r="U1420" s="182">
        <f>SUM('2.CAD NCCF'!U1420,'3.USD NCCF'!U1420,'4.EUR NCCF'!U1420,'5.GBP NCCF'!U1420,'6.Other(Incld) NCCF'!U1420)</f>
        <v>0</v>
      </c>
      <c r="V1420" s="195">
        <f>SUM('2.CAD NCCF'!V1420,'3.USD NCCF'!V1420,'4.EUR NCCF'!V1420,'5.GBP NCCF'!V1420,'6.Other(Incld) NCCF'!V1420)</f>
        <v>0</v>
      </c>
      <c r="W1420" s="125">
        <f>SUM('2.CAD NCCF'!W1420,'3.USD NCCF'!W1420,'4.EUR NCCF'!W1420,'5.GBP NCCF'!W1420,'6.Other(Incld) NCCF'!W1420)</f>
        <v>0</v>
      </c>
      <c r="X1420" s="72"/>
      <c r="Y1420"/>
    </row>
    <row r="1421" spans="1:25" s="129" customFormat="1" ht="12.75" customHeight="1" x14ac:dyDescent="0.2">
      <c r="A1421" s="318"/>
      <c r="B1421" s="256"/>
      <c r="C1421" s="257"/>
      <c r="D1421" s="257"/>
      <c r="E1421" s="257"/>
      <c r="F1421" s="433" t="s">
        <v>453</v>
      </c>
      <c r="G1421" s="190">
        <f>SUM('2.CAD NCCF'!G1421,'3.USD NCCF'!G1421,'4.EUR NCCF'!G1421,'5.GBP NCCF'!G1421,'6.Other(Incld) NCCF'!G1421)</f>
        <v>0</v>
      </c>
      <c r="H1421" s="191">
        <f>SUM('2.CAD NCCF'!H1421,'3.USD NCCF'!H1421,'4.EUR NCCF'!H1421,'5.GBP NCCF'!H1421,'6.Other(Incld) NCCF'!H1421)</f>
        <v>0</v>
      </c>
      <c r="I1421" s="179">
        <f>SUM('2.CAD NCCF'!I1421,'3.USD NCCF'!I1421,'4.EUR NCCF'!I1421,'5.GBP NCCF'!I1421,'6.Other(Incld) NCCF'!I1421)</f>
        <v>0</v>
      </c>
      <c r="J1421" s="179">
        <f>SUM('2.CAD NCCF'!J1421,'3.USD NCCF'!J1421,'4.EUR NCCF'!J1421,'5.GBP NCCF'!J1421,'6.Other(Incld) NCCF'!J1421)</f>
        <v>0</v>
      </c>
      <c r="K1421" s="197">
        <f>SUM('2.CAD NCCF'!K1421,'3.USD NCCF'!K1421,'4.EUR NCCF'!K1421,'5.GBP NCCF'!K1421,'6.Other(Incld) NCCF'!K1421)</f>
        <v>0</v>
      </c>
      <c r="L1421" s="178">
        <f>SUM('2.CAD NCCF'!L1421,'3.USD NCCF'!L1421,'4.EUR NCCF'!L1421,'5.GBP NCCF'!L1421,'6.Other(Incld) NCCF'!L1421)</f>
        <v>0</v>
      </c>
      <c r="M1421" s="192">
        <f>SUM('2.CAD NCCF'!M1421,'3.USD NCCF'!M1421,'4.EUR NCCF'!M1421,'5.GBP NCCF'!M1421,'6.Other(Incld) NCCF'!M1421)</f>
        <v>0</v>
      </c>
      <c r="N1421" s="182">
        <f>SUM('2.CAD NCCF'!N1421,'3.USD NCCF'!N1421,'4.EUR NCCF'!N1421,'5.GBP NCCF'!N1421,'6.Other(Incld) NCCF'!N1421)</f>
        <v>0</v>
      </c>
      <c r="O1421" s="182">
        <f>SUM('2.CAD NCCF'!O1421,'3.USD NCCF'!O1421,'4.EUR NCCF'!O1421,'5.GBP NCCF'!O1421,'6.Other(Incld) NCCF'!O1421)</f>
        <v>0</v>
      </c>
      <c r="P1421" s="182">
        <f>SUM('2.CAD NCCF'!P1421,'3.USD NCCF'!P1421,'4.EUR NCCF'!P1421,'5.GBP NCCF'!P1421,'6.Other(Incld) NCCF'!P1421)</f>
        <v>0</v>
      </c>
      <c r="Q1421" s="182">
        <f>SUM('2.CAD NCCF'!Q1421,'3.USD NCCF'!Q1421,'4.EUR NCCF'!Q1421,'5.GBP NCCF'!Q1421,'6.Other(Incld) NCCF'!Q1421)</f>
        <v>0</v>
      </c>
      <c r="R1421" s="182">
        <f>SUM('2.CAD NCCF'!R1421,'3.USD NCCF'!R1421,'4.EUR NCCF'!R1421,'5.GBP NCCF'!R1421,'6.Other(Incld) NCCF'!R1421)</f>
        <v>0</v>
      </c>
      <c r="S1421" s="182">
        <f>SUM('2.CAD NCCF'!S1421,'3.USD NCCF'!S1421,'4.EUR NCCF'!S1421,'5.GBP NCCF'!S1421,'6.Other(Incld) NCCF'!S1421)</f>
        <v>0</v>
      </c>
      <c r="T1421" s="182">
        <f>SUM('2.CAD NCCF'!T1421,'3.USD NCCF'!T1421,'4.EUR NCCF'!T1421,'5.GBP NCCF'!T1421,'6.Other(Incld) NCCF'!T1421)</f>
        <v>0</v>
      </c>
      <c r="U1421" s="182">
        <f>SUM('2.CAD NCCF'!U1421,'3.USD NCCF'!U1421,'4.EUR NCCF'!U1421,'5.GBP NCCF'!U1421,'6.Other(Incld) NCCF'!U1421)</f>
        <v>0</v>
      </c>
      <c r="V1421" s="195">
        <f>SUM('2.CAD NCCF'!V1421,'3.USD NCCF'!V1421,'4.EUR NCCF'!V1421,'5.GBP NCCF'!V1421,'6.Other(Incld) NCCF'!V1421)</f>
        <v>0</v>
      </c>
      <c r="W1421" s="125">
        <f>SUM('2.CAD NCCF'!W1421,'3.USD NCCF'!W1421,'4.EUR NCCF'!W1421,'5.GBP NCCF'!W1421,'6.Other(Incld) NCCF'!W1421)</f>
        <v>0</v>
      </c>
      <c r="X1421" s="72"/>
      <c r="Y1421"/>
    </row>
    <row r="1422" spans="1:25" s="129" customFormat="1" ht="12.75" customHeight="1" x14ac:dyDescent="0.2">
      <c r="A1422" s="318"/>
      <c r="B1422" s="256"/>
      <c r="C1422" s="257"/>
      <c r="D1422" s="23" t="s">
        <v>454</v>
      </c>
      <c r="E1422" s="23"/>
      <c r="F1422" s="591"/>
      <c r="G1422" s="69">
        <f t="shared" ref="G1422:W1422" si="296">SUBTOTAL(9,G1423:G1424)</f>
        <v>0</v>
      </c>
      <c r="H1422" s="34">
        <f t="shared" si="296"/>
        <v>0</v>
      </c>
      <c r="I1422" s="34">
        <f t="shared" si="296"/>
        <v>0</v>
      </c>
      <c r="J1422" s="34">
        <f t="shared" si="296"/>
        <v>0</v>
      </c>
      <c r="K1422" s="37">
        <f t="shared" si="296"/>
        <v>0</v>
      </c>
      <c r="L1422" s="34">
        <f t="shared" si="296"/>
        <v>0</v>
      </c>
      <c r="M1422" s="36">
        <f t="shared" si="296"/>
        <v>0</v>
      </c>
      <c r="N1422" s="34">
        <f t="shared" si="296"/>
        <v>0</v>
      </c>
      <c r="O1422" s="34">
        <f t="shared" si="296"/>
        <v>0</v>
      </c>
      <c r="P1422" s="34">
        <f t="shared" si="296"/>
        <v>0</v>
      </c>
      <c r="Q1422" s="34">
        <f t="shared" si="296"/>
        <v>0</v>
      </c>
      <c r="R1422" s="34">
        <f t="shared" si="296"/>
        <v>0</v>
      </c>
      <c r="S1422" s="34">
        <f t="shared" si="296"/>
        <v>0</v>
      </c>
      <c r="T1422" s="34">
        <f t="shared" si="296"/>
        <v>0</v>
      </c>
      <c r="U1422" s="34">
        <f t="shared" si="296"/>
        <v>0</v>
      </c>
      <c r="V1422" s="34">
        <f t="shared" si="296"/>
        <v>0</v>
      </c>
      <c r="W1422" s="33">
        <f t="shared" si="296"/>
        <v>0</v>
      </c>
      <c r="Y1422"/>
    </row>
    <row r="1423" spans="1:25" s="129" customFormat="1" ht="12.75" customHeight="1" x14ac:dyDescent="0.2">
      <c r="A1423" s="318"/>
      <c r="B1423" s="256"/>
      <c r="C1423" s="257"/>
      <c r="D1423" s="257"/>
      <c r="E1423" s="257"/>
      <c r="F1423" s="433" t="s">
        <v>455</v>
      </c>
      <c r="G1423" s="190">
        <f>SUM('2.CAD NCCF'!G1423,'3.USD NCCF'!G1423,'4.EUR NCCF'!G1423,'5.GBP NCCF'!G1423,'6.Other(Incld) NCCF'!G1423)</f>
        <v>0</v>
      </c>
      <c r="H1423" s="191">
        <f>SUM('2.CAD NCCF'!H1423,'3.USD NCCF'!H1423,'4.EUR NCCF'!H1423,'5.GBP NCCF'!H1423,'6.Other(Incld) NCCF'!H1423)</f>
        <v>0</v>
      </c>
      <c r="I1423" s="179">
        <f>SUM('2.CAD NCCF'!I1423,'3.USD NCCF'!I1423,'4.EUR NCCF'!I1423,'5.GBP NCCF'!I1423,'6.Other(Incld) NCCF'!I1423)</f>
        <v>0</v>
      </c>
      <c r="J1423" s="179">
        <f>SUM('2.CAD NCCF'!J1423,'3.USD NCCF'!J1423,'4.EUR NCCF'!J1423,'5.GBP NCCF'!J1423,'6.Other(Incld) NCCF'!J1423)</f>
        <v>0</v>
      </c>
      <c r="K1423" s="197">
        <f>SUM('2.CAD NCCF'!K1423,'3.USD NCCF'!K1423,'4.EUR NCCF'!K1423,'5.GBP NCCF'!K1423,'6.Other(Incld) NCCF'!K1423)</f>
        <v>0</v>
      </c>
      <c r="L1423" s="178">
        <f>SUM('2.CAD NCCF'!L1423,'3.USD NCCF'!L1423,'4.EUR NCCF'!L1423,'5.GBP NCCF'!L1423,'6.Other(Incld) NCCF'!L1423)</f>
        <v>0</v>
      </c>
      <c r="M1423" s="192">
        <f>SUM('2.CAD NCCF'!M1423,'3.USD NCCF'!M1423,'4.EUR NCCF'!M1423,'5.GBP NCCF'!M1423,'6.Other(Incld) NCCF'!M1423)</f>
        <v>0</v>
      </c>
      <c r="N1423" s="182">
        <f>SUM('2.CAD NCCF'!N1423,'3.USD NCCF'!N1423,'4.EUR NCCF'!N1423,'5.GBP NCCF'!N1423,'6.Other(Incld) NCCF'!N1423)</f>
        <v>0</v>
      </c>
      <c r="O1423" s="182">
        <f>SUM('2.CAD NCCF'!O1423,'3.USD NCCF'!O1423,'4.EUR NCCF'!O1423,'5.GBP NCCF'!O1423,'6.Other(Incld) NCCF'!O1423)</f>
        <v>0</v>
      </c>
      <c r="P1423" s="182">
        <f>SUM('2.CAD NCCF'!P1423,'3.USD NCCF'!P1423,'4.EUR NCCF'!P1423,'5.GBP NCCF'!P1423,'6.Other(Incld) NCCF'!P1423)</f>
        <v>0</v>
      </c>
      <c r="Q1423" s="182">
        <f>SUM('2.CAD NCCF'!Q1423,'3.USD NCCF'!Q1423,'4.EUR NCCF'!Q1423,'5.GBP NCCF'!Q1423,'6.Other(Incld) NCCF'!Q1423)</f>
        <v>0</v>
      </c>
      <c r="R1423" s="182">
        <f>SUM('2.CAD NCCF'!R1423,'3.USD NCCF'!R1423,'4.EUR NCCF'!R1423,'5.GBP NCCF'!R1423,'6.Other(Incld) NCCF'!R1423)</f>
        <v>0</v>
      </c>
      <c r="S1423" s="182">
        <f>SUM('2.CAD NCCF'!S1423,'3.USD NCCF'!S1423,'4.EUR NCCF'!S1423,'5.GBP NCCF'!S1423,'6.Other(Incld) NCCF'!S1423)</f>
        <v>0</v>
      </c>
      <c r="T1423" s="182">
        <f>SUM('2.CAD NCCF'!T1423,'3.USD NCCF'!T1423,'4.EUR NCCF'!T1423,'5.GBP NCCF'!T1423,'6.Other(Incld) NCCF'!T1423)</f>
        <v>0</v>
      </c>
      <c r="U1423" s="182">
        <f>SUM('2.CAD NCCF'!U1423,'3.USD NCCF'!U1423,'4.EUR NCCF'!U1423,'5.GBP NCCF'!U1423,'6.Other(Incld) NCCF'!U1423)</f>
        <v>0</v>
      </c>
      <c r="V1423" s="195">
        <f>SUM('2.CAD NCCF'!V1423,'3.USD NCCF'!V1423,'4.EUR NCCF'!V1423,'5.GBP NCCF'!V1423,'6.Other(Incld) NCCF'!V1423)</f>
        <v>0</v>
      </c>
      <c r="W1423" s="125">
        <f>SUM('2.CAD NCCF'!W1423,'3.USD NCCF'!W1423,'4.EUR NCCF'!W1423,'5.GBP NCCF'!W1423,'6.Other(Incld) NCCF'!W1423)</f>
        <v>0</v>
      </c>
      <c r="X1423" s="72"/>
      <c r="Y1423"/>
    </row>
    <row r="1424" spans="1:25" s="129" customFormat="1" ht="12.75" customHeight="1" x14ac:dyDescent="0.2">
      <c r="A1424" s="318"/>
      <c r="B1424" s="256"/>
      <c r="C1424" s="257"/>
      <c r="D1424" s="257"/>
      <c r="E1424" s="257"/>
      <c r="F1424" s="433" t="s">
        <v>456</v>
      </c>
      <c r="G1424" s="190">
        <f>SUM('2.CAD NCCF'!G1424,'3.USD NCCF'!G1424,'4.EUR NCCF'!G1424,'5.GBP NCCF'!G1424,'6.Other(Incld) NCCF'!G1424)</f>
        <v>0</v>
      </c>
      <c r="H1424" s="191">
        <f>SUM('2.CAD NCCF'!H1424,'3.USD NCCF'!H1424,'4.EUR NCCF'!H1424,'5.GBP NCCF'!H1424,'6.Other(Incld) NCCF'!H1424)</f>
        <v>0</v>
      </c>
      <c r="I1424" s="179">
        <f>SUM('2.CAD NCCF'!I1424,'3.USD NCCF'!I1424,'4.EUR NCCF'!I1424,'5.GBP NCCF'!I1424,'6.Other(Incld) NCCF'!I1424)</f>
        <v>0</v>
      </c>
      <c r="J1424" s="179">
        <f>SUM('2.CAD NCCF'!J1424,'3.USD NCCF'!J1424,'4.EUR NCCF'!J1424,'5.GBP NCCF'!J1424,'6.Other(Incld) NCCF'!J1424)</f>
        <v>0</v>
      </c>
      <c r="K1424" s="197">
        <f>SUM('2.CAD NCCF'!K1424,'3.USD NCCF'!K1424,'4.EUR NCCF'!K1424,'5.GBP NCCF'!K1424,'6.Other(Incld) NCCF'!K1424)</f>
        <v>0</v>
      </c>
      <c r="L1424" s="178">
        <f>SUM('2.CAD NCCF'!L1424,'3.USD NCCF'!L1424,'4.EUR NCCF'!L1424,'5.GBP NCCF'!L1424,'6.Other(Incld) NCCF'!L1424)</f>
        <v>0</v>
      </c>
      <c r="M1424" s="192">
        <f>SUM('2.CAD NCCF'!M1424,'3.USD NCCF'!M1424,'4.EUR NCCF'!M1424,'5.GBP NCCF'!M1424,'6.Other(Incld) NCCF'!M1424)</f>
        <v>0</v>
      </c>
      <c r="N1424" s="182">
        <f>SUM('2.CAD NCCF'!N1424,'3.USD NCCF'!N1424,'4.EUR NCCF'!N1424,'5.GBP NCCF'!N1424,'6.Other(Incld) NCCF'!N1424)</f>
        <v>0</v>
      </c>
      <c r="O1424" s="182">
        <f>SUM('2.CAD NCCF'!O1424,'3.USD NCCF'!O1424,'4.EUR NCCF'!O1424,'5.GBP NCCF'!O1424,'6.Other(Incld) NCCF'!O1424)</f>
        <v>0</v>
      </c>
      <c r="P1424" s="182">
        <f>SUM('2.CAD NCCF'!P1424,'3.USD NCCF'!P1424,'4.EUR NCCF'!P1424,'5.GBP NCCF'!P1424,'6.Other(Incld) NCCF'!P1424)</f>
        <v>0</v>
      </c>
      <c r="Q1424" s="182">
        <f>SUM('2.CAD NCCF'!Q1424,'3.USD NCCF'!Q1424,'4.EUR NCCF'!Q1424,'5.GBP NCCF'!Q1424,'6.Other(Incld) NCCF'!Q1424)</f>
        <v>0</v>
      </c>
      <c r="R1424" s="182">
        <f>SUM('2.CAD NCCF'!R1424,'3.USD NCCF'!R1424,'4.EUR NCCF'!R1424,'5.GBP NCCF'!R1424,'6.Other(Incld) NCCF'!R1424)</f>
        <v>0</v>
      </c>
      <c r="S1424" s="182">
        <f>SUM('2.CAD NCCF'!S1424,'3.USD NCCF'!S1424,'4.EUR NCCF'!S1424,'5.GBP NCCF'!S1424,'6.Other(Incld) NCCF'!S1424)</f>
        <v>0</v>
      </c>
      <c r="T1424" s="182">
        <f>SUM('2.CAD NCCF'!T1424,'3.USD NCCF'!T1424,'4.EUR NCCF'!T1424,'5.GBP NCCF'!T1424,'6.Other(Incld) NCCF'!T1424)</f>
        <v>0</v>
      </c>
      <c r="U1424" s="182">
        <f>SUM('2.CAD NCCF'!U1424,'3.USD NCCF'!U1424,'4.EUR NCCF'!U1424,'5.GBP NCCF'!U1424,'6.Other(Incld) NCCF'!U1424)</f>
        <v>0</v>
      </c>
      <c r="V1424" s="195">
        <f>SUM('2.CAD NCCF'!V1424,'3.USD NCCF'!V1424,'4.EUR NCCF'!V1424,'5.GBP NCCF'!V1424,'6.Other(Incld) NCCF'!V1424)</f>
        <v>0</v>
      </c>
      <c r="W1424" s="125">
        <f>SUM('2.CAD NCCF'!W1424,'3.USD NCCF'!W1424,'4.EUR NCCF'!W1424,'5.GBP NCCF'!W1424,'6.Other(Incld) NCCF'!W1424)</f>
        <v>0</v>
      </c>
      <c r="X1424" s="72"/>
      <c r="Y1424"/>
    </row>
    <row r="1425" spans="1:16373" s="129" customFormat="1" ht="12.75" customHeight="1" x14ac:dyDescent="0.2">
      <c r="A1425" s="318"/>
      <c r="B1425" s="256"/>
      <c r="C1425" s="257"/>
      <c r="D1425" s="23" t="s">
        <v>457</v>
      </c>
      <c r="E1425" s="257"/>
      <c r="F1425" s="257"/>
      <c r="G1425" s="69">
        <f t="shared" ref="G1425:W1425" si="297">SUBTOTAL(9,G1426)</f>
        <v>0</v>
      </c>
      <c r="H1425" s="34">
        <f t="shared" si="297"/>
        <v>0</v>
      </c>
      <c r="I1425" s="34">
        <f t="shared" si="297"/>
        <v>0</v>
      </c>
      <c r="J1425" s="34">
        <f t="shared" si="297"/>
        <v>0</v>
      </c>
      <c r="K1425" s="37">
        <f t="shared" si="297"/>
        <v>0</v>
      </c>
      <c r="L1425" s="34">
        <f t="shared" si="297"/>
        <v>0</v>
      </c>
      <c r="M1425" s="36">
        <f t="shared" si="297"/>
        <v>0</v>
      </c>
      <c r="N1425" s="34">
        <f t="shared" si="297"/>
        <v>0</v>
      </c>
      <c r="O1425" s="34">
        <f t="shared" si="297"/>
        <v>0</v>
      </c>
      <c r="P1425" s="34">
        <f t="shared" si="297"/>
        <v>0</v>
      </c>
      <c r="Q1425" s="34">
        <f t="shared" si="297"/>
        <v>0</v>
      </c>
      <c r="R1425" s="34">
        <f t="shared" si="297"/>
        <v>0</v>
      </c>
      <c r="S1425" s="34">
        <f t="shared" si="297"/>
        <v>0</v>
      </c>
      <c r="T1425" s="34">
        <f t="shared" si="297"/>
        <v>0</v>
      </c>
      <c r="U1425" s="34">
        <f t="shared" si="297"/>
        <v>0</v>
      </c>
      <c r="V1425" s="34">
        <f t="shared" si="297"/>
        <v>0</v>
      </c>
      <c r="W1425" s="33">
        <f t="shared" si="297"/>
        <v>0</v>
      </c>
      <c r="Y1425"/>
    </row>
    <row r="1426" spans="1:16373" s="129" customFormat="1" ht="12.75" customHeight="1" x14ac:dyDescent="0.2">
      <c r="A1426" s="318"/>
      <c r="B1426" s="256"/>
      <c r="C1426" s="257"/>
      <c r="D1426" s="257"/>
      <c r="E1426" s="257"/>
      <c r="F1426" s="433" t="s">
        <v>458</v>
      </c>
      <c r="G1426" s="190">
        <f>SUM('2.CAD NCCF'!G1426,'3.USD NCCF'!G1426,'4.EUR NCCF'!G1426,'5.GBP NCCF'!G1426,'6.Other(Incld) NCCF'!G1426)</f>
        <v>0</v>
      </c>
      <c r="H1426" s="191">
        <f>SUM('2.CAD NCCF'!H1426,'3.USD NCCF'!H1426,'4.EUR NCCF'!H1426,'5.GBP NCCF'!H1426,'6.Other(Incld) NCCF'!H1426)</f>
        <v>0</v>
      </c>
      <c r="I1426" s="179">
        <f>SUM('2.CAD NCCF'!I1426,'3.USD NCCF'!I1426,'4.EUR NCCF'!I1426,'5.GBP NCCF'!I1426,'6.Other(Incld) NCCF'!I1426)</f>
        <v>0</v>
      </c>
      <c r="J1426" s="179">
        <f>SUM('2.CAD NCCF'!J1426,'3.USD NCCF'!J1426,'4.EUR NCCF'!J1426,'5.GBP NCCF'!J1426,'6.Other(Incld) NCCF'!J1426)</f>
        <v>0</v>
      </c>
      <c r="K1426" s="197">
        <f>SUM('2.CAD NCCF'!K1426,'3.USD NCCF'!K1426,'4.EUR NCCF'!K1426,'5.GBP NCCF'!K1426,'6.Other(Incld) NCCF'!K1426)</f>
        <v>0</v>
      </c>
      <c r="L1426" s="178">
        <f>SUM('2.CAD NCCF'!L1426,'3.USD NCCF'!L1426,'4.EUR NCCF'!L1426,'5.GBP NCCF'!L1426,'6.Other(Incld) NCCF'!L1426)</f>
        <v>0</v>
      </c>
      <c r="M1426" s="192">
        <f>SUM('2.CAD NCCF'!M1426,'3.USD NCCF'!M1426,'4.EUR NCCF'!M1426,'5.GBP NCCF'!M1426,'6.Other(Incld) NCCF'!M1426)</f>
        <v>0</v>
      </c>
      <c r="N1426" s="182">
        <f>SUM('2.CAD NCCF'!N1426,'3.USD NCCF'!N1426,'4.EUR NCCF'!N1426,'5.GBP NCCF'!N1426,'6.Other(Incld) NCCF'!N1426)</f>
        <v>0</v>
      </c>
      <c r="O1426" s="182">
        <f>SUM('2.CAD NCCF'!O1426,'3.USD NCCF'!O1426,'4.EUR NCCF'!O1426,'5.GBP NCCF'!O1426,'6.Other(Incld) NCCF'!O1426)</f>
        <v>0</v>
      </c>
      <c r="P1426" s="182">
        <f>SUM('2.CAD NCCF'!P1426,'3.USD NCCF'!P1426,'4.EUR NCCF'!P1426,'5.GBP NCCF'!P1426,'6.Other(Incld) NCCF'!P1426)</f>
        <v>0</v>
      </c>
      <c r="Q1426" s="182">
        <f>SUM('2.CAD NCCF'!Q1426,'3.USD NCCF'!Q1426,'4.EUR NCCF'!Q1426,'5.GBP NCCF'!Q1426,'6.Other(Incld) NCCF'!Q1426)</f>
        <v>0</v>
      </c>
      <c r="R1426" s="182">
        <f>SUM('2.CAD NCCF'!R1426,'3.USD NCCF'!R1426,'4.EUR NCCF'!R1426,'5.GBP NCCF'!R1426,'6.Other(Incld) NCCF'!R1426)</f>
        <v>0</v>
      </c>
      <c r="S1426" s="182">
        <f>SUM('2.CAD NCCF'!S1426,'3.USD NCCF'!S1426,'4.EUR NCCF'!S1426,'5.GBP NCCF'!S1426,'6.Other(Incld) NCCF'!S1426)</f>
        <v>0</v>
      </c>
      <c r="T1426" s="182">
        <f>SUM('2.CAD NCCF'!T1426,'3.USD NCCF'!T1426,'4.EUR NCCF'!T1426,'5.GBP NCCF'!T1426,'6.Other(Incld) NCCF'!T1426)</f>
        <v>0</v>
      </c>
      <c r="U1426" s="182">
        <f>SUM('2.CAD NCCF'!U1426,'3.USD NCCF'!U1426,'4.EUR NCCF'!U1426,'5.GBP NCCF'!U1426,'6.Other(Incld) NCCF'!U1426)</f>
        <v>0</v>
      </c>
      <c r="V1426" s="195">
        <f>SUM('2.CAD NCCF'!V1426,'3.USD NCCF'!V1426,'4.EUR NCCF'!V1426,'5.GBP NCCF'!V1426,'6.Other(Incld) NCCF'!V1426)</f>
        <v>0</v>
      </c>
      <c r="W1426" s="125">
        <f>SUM('2.CAD NCCF'!W1426,'3.USD NCCF'!W1426,'4.EUR NCCF'!W1426,'5.GBP NCCF'!W1426,'6.Other(Incld) NCCF'!W1426)</f>
        <v>0</v>
      </c>
      <c r="X1426" s="72"/>
      <c r="Y1426"/>
    </row>
    <row r="1427" spans="1:16373" s="72" customFormat="1" outlineLevel="1" x14ac:dyDescent="0.2">
      <c r="A1427" s="318"/>
      <c r="B1427" s="25"/>
      <c r="C1427" s="24"/>
      <c r="D1427" s="23"/>
      <c r="E1427" s="64"/>
      <c r="F1427" s="24"/>
      <c r="G1427" s="69"/>
      <c r="H1427" s="70"/>
      <c r="I1427" s="66"/>
      <c r="J1427" s="66"/>
      <c r="K1427" s="67"/>
      <c r="L1427" s="34"/>
      <c r="M1427" s="34"/>
      <c r="N1427" s="34"/>
      <c r="O1427" s="34"/>
      <c r="P1427" s="34"/>
      <c r="Q1427" s="34"/>
      <c r="R1427" s="34"/>
      <c r="S1427" s="34"/>
      <c r="T1427" s="34"/>
      <c r="U1427" s="34"/>
      <c r="V1427" s="34"/>
      <c r="W1427" s="33"/>
      <c r="Y1427"/>
    </row>
    <row r="1428" spans="1:16373" s="72" customFormat="1" outlineLevel="1" x14ac:dyDescent="0.2">
      <c r="A1428" s="318"/>
      <c r="B1428" s="25"/>
      <c r="C1428" s="23" t="s">
        <v>480</v>
      </c>
      <c r="D1428" s="23"/>
      <c r="E1428" s="64"/>
      <c r="F1428" s="24"/>
      <c r="G1428" s="69">
        <f>SUBTOTAL(9,G1429:G1431)</f>
        <v>0</v>
      </c>
      <c r="H1428" s="70">
        <f t="shared" ref="H1428:W1428" si="298">SUBTOTAL(9,H1429:H1431)</f>
        <v>0</v>
      </c>
      <c r="I1428" s="66">
        <f t="shared" si="298"/>
        <v>0</v>
      </c>
      <c r="J1428" s="66">
        <f t="shared" si="298"/>
        <v>0</v>
      </c>
      <c r="K1428" s="67">
        <f t="shared" si="298"/>
        <v>0</v>
      </c>
      <c r="L1428" s="34">
        <f t="shared" si="298"/>
        <v>0</v>
      </c>
      <c r="M1428" s="34">
        <f t="shared" si="298"/>
        <v>0</v>
      </c>
      <c r="N1428" s="34">
        <f t="shared" si="298"/>
        <v>0</v>
      </c>
      <c r="O1428" s="34">
        <f t="shared" si="298"/>
        <v>0</v>
      </c>
      <c r="P1428" s="34">
        <f t="shared" si="298"/>
        <v>0</v>
      </c>
      <c r="Q1428" s="34">
        <f t="shared" si="298"/>
        <v>0</v>
      </c>
      <c r="R1428" s="34">
        <f t="shared" si="298"/>
        <v>0</v>
      </c>
      <c r="S1428" s="34">
        <f t="shared" si="298"/>
        <v>0</v>
      </c>
      <c r="T1428" s="34">
        <f t="shared" si="298"/>
        <v>0</v>
      </c>
      <c r="U1428" s="34">
        <f t="shared" si="298"/>
        <v>0</v>
      </c>
      <c r="V1428" s="34">
        <f t="shared" si="298"/>
        <v>0</v>
      </c>
      <c r="W1428" s="33">
        <f t="shared" si="298"/>
        <v>0</v>
      </c>
      <c r="Y1428"/>
    </row>
    <row r="1429" spans="1:16373" s="72" customFormat="1" outlineLevel="1" x14ac:dyDescent="0.2">
      <c r="A1429" s="318"/>
      <c r="B1429" s="25"/>
      <c r="C1429" s="24"/>
      <c r="D1429" s="23"/>
      <c r="E1429" s="64"/>
      <c r="F1429" s="433" t="s">
        <v>474</v>
      </c>
      <c r="G1429" s="190">
        <f>SUM('2.CAD NCCF'!G1429,'3.USD NCCF'!G1429,'4.EUR NCCF'!G1429,'5.GBP NCCF'!G1429,'6.Other(Incld) NCCF'!G1429)</f>
        <v>0</v>
      </c>
      <c r="H1429" s="242">
        <f>SUM('2.CAD NCCF'!H1429,'3.USD NCCF'!H1429,'4.EUR NCCF'!H1429,'5.GBP NCCF'!H1429,'6.Other(Incld) NCCF'!H1429)</f>
        <v>0</v>
      </c>
      <c r="I1429" s="179">
        <f>SUM('2.CAD NCCF'!I1429,'3.USD NCCF'!I1429,'4.EUR NCCF'!I1429,'5.GBP NCCF'!I1429,'6.Other(Incld) NCCF'!I1429)</f>
        <v>0</v>
      </c>
      <c r="J1429" s="179">
        <f>SUM('2.CAD NCCF'!J1429,'3.USD NCCF'!J1429,'4.EUR NCCF'!J1429,'5.GBP NCCF'!J1429,'6.Other(Incld) NCCF'!J1429)</f>
        <v>0</v>
      </c>
      <c r="K1429" s="197">
        <f>SUM('2.CAD NCCF'!K1429,'3.USD NCCF'!K1429,'4.EUR NCCF'!K1429,'5.GBP NCCF'!K1429,'6.Other(Incld) NCCF'!K1429)</f>
        <v>0</v>
      </c>
      <c r="L1429" s="178">
        <f>SUM('2.CAD NCCF'!L1429,'3.USD NCCF'!L1429,'4.EUR NCCF'!L1429,'5.GBP NCCF'!L1429,'6.Other(Incld) NCCF'!L1429)</f>
        <v>0</v>
      </c>
      <c r="M1429" s="192">
        <f>SUM('2.CAD NCCF'!M1429,'3.USD NCCF'!M1429,'4.EUR NCCF'!M1429,'5.GBP NCCF'!M1429,'6.Other(Incld) NCCF'!M1429)</f>
        <v>0</v>
      </c>
      <c r="N1429" s="182">
        <f>SUM('2.CAD NCCF'!N1429,'3.USD NCCF'!N1429,'4.EUR NCCF'!N1429,'5.GBP NCCF'!N1429,'6.Other(Incld) NCCF'!N1429)</f>
        <v>0</v>
      </c>
      <c r="O1429" s="182">
        <f>SUM('2.CAD NCCF'!O1429,'3.USD NCCF'!O1429,'4.EUR NCCF'!O1429,'5.GBP NCCF'!O1429,'6.Other(Incld) NCCF'!O1429)</f>
        <v>0</v>
      </c>
      <c r="P1429" s="182">
        <f>SUM('2.CAD NCCF'!P1429,'3.USD NCCF'!P1429,'4.EUR NCCF'!P1429,'5.GBP NCCF'!P1429,'6.Other(Incld) NCCF'!P1429)</f>
        <v>0</v>
      </c>
      <c r="Q1429" s="182">
        <f>SUM('2.CAD NCCF'!Q1429,'3.USD NCCF'!Q1429,'4.EUR NCCF'!Q1429,'5.GBP NCCF'!Q1429,'6.Other(Incld) NCCF'!Q1429)</f>
        <v>0</v>
      </c>
      <c r="R1429" s="182">
        <f>SUM('2.CAD NCCF'!R1429,'3.USD NCCF'!R1429,'4.EUR NCCF'!R1429,'5.GBP NCCF'!R1429,'6.Other(Incld) NCCF'!R1429)</f>
        <v>0</v>
      </c>
      <c r="S1429" s="182">
        <f>SUM('2.CAD NCCF'!S1429,'3.USD NCCF'!S1429,'4.EUR NCCF'!S1429,'5.GBP NCCF'!S1429,'6.Other(Incld) NCCF'!S1429)</f>
        <v>0</v>
      </c>
      <c r="T1429" s="182">
        <f>SUM('2.CAD NCCF'!T1429,'3.USD NCCF'!T1429,'4.EUR NCCF'!T1429,'5.GBP NCCF'!T1429,'6.Other(Incld) NCCF'!T1429)</f>
        <v>0</v>
      </c>
      <c r="U1429" s="182">
        <f>SUM('2.CAD NCCF'!U1429,'3.USD NCCF'!U1429,'4.EUR NCCF'!U1429,'5.GBP NCCF'!U1429,'6.Other(Incld) NCCF'!U1429)</f>
        <v>0</v>
      </c>
      <c r="V1429" s="195">
        <f>SUM('2.CAD NCCF'!V1429,'3.USD NCCF'!V1429,'4.EUR NCCF'!V1429,'5.GBP NCCF'!V1429,'6.Other(Incld) NCCF'!V1429)</f>
        <v>0</v>
      </c>
      <c r="W1429" s="125">
        <f>SUM('2.CAD NCCF'!W1429,'3.USD NCCF'!W1429,'4.EUR NCCF'!W1429,'5.GBP NCCF'!W1429,'6.Other(Incld) NCCF'!W1429)</f>
        <v>0</v>
      </c>
      <c r="Y1429"/>
    </row>
    <row r="1430" spans="1:16373" s="72" customFormat="1" outlineLevel="1" x14ac:dyDescent="0.2">
      <c r="A1430" s="318"/>
      <c r="B1430" s="25"/>
      <c r="C1430" s="24"/>
      <c r="D1430" s="23"/>
      <c r="E1430" s="64"/>
      <c r="F1430" s="433" t="s">
        <v>475</v>
      </c>
      <c r="G1430" s="190">
        <f>SUM('2.CAD NCCF'!G1430,'3.USD NCCF'!G1430,'4.EUR NCCF'!G1430,'5.GBP NCCF'!G1430,'6.Other(Incld) NCCF'!G1430)</f>
        <v>0</v>
      </c>
      <c r="H1430" s="242">
        <f>SUM('2.CAD NCCF'!H1430,'3.USD NCCF'!H1430,'4.EUR NCCF'!H1430,'5.GBP NCCF'!H1430,'6.Other(Incld) NCCF'!H1430)</f>
        <v>0</v>
      </c>
      <c r="I1430" s="179">
        <f>SUM('2.CAD NCCF'!I1430,'3.USD NCCF'!I1430,'4.EUR NCCF'!I1430,'5.GBP NCCF'!I1430,'6.Other(Incld) NCCF'!I1430)</f>
        <v>0</v>
      </c>
      <c r="J1430" s="179">
        <f>SUM('2.CAD NCCF'!J1430,'3.USD NCCF'!J1430,'4.EUR NCCF'!J1430,'5.GBP NCCF'!J1430,'6.Other(Incld) NCCF'!J1430)</f>
        <v>0</v>
      </c>
      <c r="K1430" s="197">
        <f>SUM('2.CAD NCCF'!K1430,'3.USD NCCF'!K1430,'4.EUR NCCF'!K1430,'5.GBP NCCF'!K1430,'6.Other(Incld) NCCF'!K1430)</f>
        <v>0</v>
      </c>
      <c r="L1430" s="178">
        <f>SUM('2.CAD NCCF'!L1430,'3.USD NCCF'!L1430,'4.EUR NCCF'!L1430,'5.GBP NCCF'!L1430,'6.Other(Incld) NCCF'!L1430)</f>
        <v>0</v>
      </c>
      <c r="M1430" s="192">
        <f>SUM('2.CAD NCCF'!M1430,'3.USD NCCF'!M1430,'4.EUR NCCF'!M1430,'5.GBP NCCF'!M1430,'6.Other(Incld) NCCF'!M1430)</f>
        <v>0</v>
      </c>
      <c r="N1430" s="182">
        <f>SUM('2.CAD NCCF'!N1430,'3.USD NCCF'!N1430,'4.EUR NCCF'!N1430,'5.GBP NCCF'!N1430,'6.Other(Incld) NCCF'!N1430)</f>
        <v>0</v>
      </c>
      <c r="O1430" s="182">
        <f>SUM('2.CAD NCCF'!O1430,'3.USD NCCF'!O1430,'4.EUR NCCF'!O1430,'5.GBP NCCF'!O1430,'6.Other(Incld) NCCF'!O1430)</f>
        <v>0</v>
      </c>
      <c r="P1430" s="182">
        <f>SUM('2.CAD NCCF'!P1430,'3.USD NCCF'!P1430,'4.EUR NCCF'!P1430,'5.GBP NCCF'!P1430,'6.Other(Incld) NCCF'!P1430)</f>
        <v>0</v>
      </c>
      <c r="Q1430" s="182">
        <f>SUM('2.CAD NCCF'!Q1430,'3.USD NCCF'!Q1430,'4.EUR NCCF'!Q1430,'5.GBP NCCF'!Q1430,'6.Other(Incld) NCCF'!Q1430)</f>
        <v>0</v>
      </c>
      <c r="R1430" s="182">
        <f>SUM('2.CAD NCCF'!R1430,'3.USD NCCF'!R1430,'4.EUR NCCF'!R1430,'5.GBP NCCF'!R1430,'6.Other(Incld) NCCF'!R1430)</f>
        <v>0</v>
      </c>
      <c r="S1430" s="182">
        <f>SUM('2.CAD NCCF'!S1430,'3.USD NCCF'!S1430,'4.EUR NCCF'!S1430,'5.GBP NCCF'!S1430,'6.Other(Incld) NCCF'!S1430)</f>
        <v>0</v>
      </c>
      <c r="T1430" s="182">
        <f>SUM('2.CAD NCCF'!T1430,'3.USD NCCF'!T1430,'4.EUR NCCF'!T1430,'5.GBP NCCF'!T1430,'6.Other(Incld) NCCF'!T1430)</f>
        <v>0</v>
      </c>
      <c r="U1430" s="182">
        <f>SUM('2.CAD NCCF'!U1430,'3.USD NCCF'!U1430,'4.EUR NCCF'!U1430,'5.GBP NCCF'!U1430,'6.Other(Incld) NCCF'!U1430)</f>
        <v>0</v>
      </c>
      <c r="V1430" s="195">
        <f>SUM('2.CAD NCCF'!V1430,'3.USD NCCF'!V1430,'4.EUR NCCF'!V1430,'5.GBP NCCF'!V1430,'6.Other(Incld) NCCF'!V1430)</f>
        <v>0</v>
      </c>
      <c r="W1430" s="125">
        <f>SUM('2.CAD NCCF'!W1430,'3.USD NCCF'!W1430,'4.EUR NCCF'!W1430,'5.GBP NCCF'!W1430,'6.Other(Incld) NCCF'!W1430)</f>
        <v>0</v>
      </c>
      <c r="Y1430"/>
    </row>
    <row r="1431" spans="1:16373" s="72" customFormat="1" outlineLevel="1" x14ac:dyDescent="0.2">
      <c r="A1431" s="318"/>
      <c r="B1431" s="25"/>
      <c r="C1431" s="24"/>
      <c r="D1431" s="23"/>
      <c r="E1431" s="64"/>
      <c r="F1431" s="433" t="s">
        <v>476</v>
      </c>
      <c r="G1431" s="190">
        <f>SUM('2.CAD NCCF'!G1431,'3.USD NCCF'!G1431,'4.EUR NCCF'!G1431,'5.GBP NCCF'!G1431,'6.Other(Incld) NCCF'!G1431)</f>
        <v>0</v>
      </c>
      <c r="H1431" s="242">
        <f>SUM('2.CAD NCCF'!H1431,'3.USD NCCF'!H1431,'4.EUR NCCF'!H1431,'5.GBP NCCF'!H1431,'6.Other(Incld) NCCF'!H1431)</f>
        <v>0</v>
      </c>
      <c r="I1431" s="179">
        <f>SUM('2.CAD NCCF'!I1431,'3.USD NCCF'!I1431,'4.EUR NCCF'!I1431,'5.GBP NCCF'!I1431,'6.Other(Incld) NCCF'!I1431)</f>
        <v>0</v>
      </c>
      <c r="J1431" s="179">
        <f>SUM('2.CAD NCCF'!J1431,'3.USD NCCF'!J1431,'4.EUR NCCF'!J1431,'5.GBP NCCF'!J1431,'6.Other(Incld) NCCF'!J1431)</f>
        <v>0</v>
      </c>
      <c r="K1431" s="197">
        <f>SUM('2.CAD NCCF'!K1431,'3.USD NCCF'!K1431,'4.EUR NCCF'!K1431,'5.GBP NCCF'!K1431,'6.Other(Incld) NCCF'!K1431)</f>
        <v>0</v>
      </c>
      <c r="L1431" s="178">
        <f>SUM('2.CAD NCCF'!L1431,'3.USD NCCF'!L1431,'4.EUR NCCF'!L1431,'5.GBP NCCF'!L1431,'6.Other(Incld) NCCF'!L1431)</f>
        <v>0</v>
      </c>
      <c r="M1431" s="192">
        <f>SUM('2.CAD NCCF'!M1431,'3.USD NCCF'!M1431,'4.EUR NCCF'!M1431,'5.GBP NCCF'!M1431,'6.Other(Incld) NCCF'!M1431)</f>
        <v>0</v>
      </c>
      <c r="N1431" s="182">
        <f>SUM('2.CAD NCCF'!N1431,'3.USD NCCF'!N1431,'4.EUR NCCF'!N1431,'5.GBP NCCF'!N1431,'6.Other(Incld) NCCF'!N1431)</f>
        <v>0</v>
      </c>
      <c r="O1431" s="182">
        <f>SUM('2.CAD NCCF'!O1431,'3.USD NCCF'!O1431,'4.EUR NCCF'!O1431,'5.GBP NCCF'!O1431,'6.Other(Incld) NCCF'!O1431)</f>
        <v>0</v>
      </c>
      <c r="P1431" s="182">
        <f>SUM('2.CAD NCCF'!P1431,'3.USD NCCF'!P1431,'4.EUR NCCF'!P1431,'5.GBP NCCF'!P1431,'6.Other(Incld) NCCF'!P1431)</f>
        <v>0</v>
      </c>
      <c r="Q1431" s="182">
        <f>SUM('2.CAD NCCF'!Q1431,'3.USD NCCF'!Q1431,'4.EUR NCCF'!Q1431,'5.GBP NCCF'!Q1431,'6.Other(Incld) NCCF'!Q1431)</f>
        <v>0</v>
      </c>
      <c r="R1431" s="182">
        <f>SUM('2.CAD NCCF'!R1431,'3.USD NCCF'!R1431,'4.EUR NCCF'!R1431,'5.GBP NCCF'!R1431,'6.Other(Incld) NCCF'!R1431)</f>
        <v>0</v>
      </c>
      <c r="S1431" s="182">
        <f>SUM('2.CAD NCCF'!S1431,'3.USD NCCF'!S1431,'4.EUR NCCF'!S1431,'5.GBP NCCF'!S1431,'6.Other(Incld) NCCF'!S1431)</f>
        <v>0</v>
      </c>
      <c r="T1431" s="182">
        <f>SUM('2.CAD NCCF'!T1431,'3.USD NCCF'!T1431,'4.EUR NCCF'!T1431,'5.GBP NCCF'!T1431,'6.Other(Incld) NCCF'!T1431)</f>
        <v>0</v>
      </c>
      <c r="U1431" s="182">
        <f>SUM('2.CAD NCCF'!U1431,'3.USD NCCF'!U1431,'4.EUR NCCF'!U1431,'5.GBP NCCF'!U1431,'6.Other(Incld) NCCF'!U1431)</f>
        <v>0</v>
      </c>
      <c r="V1431" s="195">
        <f>SUM('2.CAD NCCF'!V1431,'3.USD NCCF'!V1431,'4.EUR NCCF'!V1431,'5.GBP NCCF'!V1431,'6.Other(Incld) NCCF'!V1431)</f>
        <v>0</v>
      </c>
      <c r="W1431" s="125">
        <f>SUM('2.CAD NCCF'!W1431,'3.USD NCCF'!W1431,'4.EUR NCCF'!W1431,'5.GBP NCCF'!W1431,'6.Other(Incld) NCCF'!W1431)</f>
        <v>0</v>
      </c>
      <c r="Y1431"/>
    </row>
    <row r="1432" spans="1:16373" ht="12.75" customHeight="1" x14ac:dyDescent="0.2">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c r="X1432" s="129"/>
      <c r="Y1432"/>
      <c r="Z1432" s="129"/>
      <c r="AA1432" s="129"/>
      <c r="AB1432" s="129"/>
      <c r="AC1432" s="129"/>
      <c r="AD1432" s="129"/>
      <c r="AE1432" s="129"/>
      <c r="AF1432" s="129"/>
      <c r="AG1432" s="129"/>
      <c r="AH1432" s="129"/>
      <c r="AI1432" s="129"/>
      <c r="AJ1432" s="129"/>
      <c r="AK1432" s="129"/>
      <c r="AL1432" s="129"/>
      <c r="AM1432" s="129"/>
      <c r="AN1432" s="129"/>
      <c r="AO1432" s="129"/>
      <c r="AP1432" s="129"/>
      <c r="AQ1432" s="129"/>
      <c r="AR1432" s="129"/>
      <c r="AS1432" s="129"/>
      <c r="AT1432" s="129"/>
      <c r="AU1432" s="129"/>
      <c r="AV1432" s="129"/>
      <c r="AW1432" s="129"/>
      <c r="AX1432" s="129"/>
      <c r="AY1432" s="129"/>
      <c r="AZ1432" s="129"/>
      <c r="BA1432" s="129"/>
      <c r="BB1432" s="129"/>
      <c r="BC1432" s="129"/>
      <c r="BD1432" s="129"/>
      <c r="BE1432" s="129"/>
      <c r="BF1432" s="129"/>
      <c r="BG1432" s="129"/>
      <c r="BH1432" s="129"/>
      <c r="BI1432" s="129"/>
      <c r="BJ1432" s="129"/>
      <c r="BK1432" s="129"/>
      <c r="BL1432" s="129"/>
      <c r="BM1432" s="129"/>
      <c r="BN1432" s="129"/>
      <c r="BO1432" s="129"/>
      <c r="BP1432" s="129"/>
      <c r="BQ1432" s="129"/>
      <c r="BR1432" s="129"/>
      <c r="BS1432" s="129"/>
      <c r="BT1432" s="129"/>
      <c r="BU1432" s="129"/>
      <c r="BV1432" s="129"/>
      <c r="BW1432" s="129"/>
      <c r="BX1432" s="129"/>
      <c r="BY1432" s="129"/>
      <c r="BZ1432" s="129"/>
      <c r="CA1432" s="129"/>
      <c r="CB1432" s="129"/>
      <c r="CC1432" s="129"/>
      <c r="CD1432" s="129"/>
      <c r="CE1432" s="129"/>
      <c r="CF1432" s="129"/>
      <c r="CG1432" s="129"/>
      <c r="CH1432" s="129"/>
      <c r="CI1432" s="129"/>
      <c r="CJ1432" s="129"/>
      <c r="CK1432" s="129"/>
      <c r="CL1432" s="129"/>
      <c r="CM1432" s="129"/>
      <c r="CN1432" s="129"/>
      <c r="CO1432" s="129"/>
      <c r="CP1432" s="129"/>
      <c r="CQ1432" s="129"/>
      <c r="CR1432" s="129"/>
      <c r="CS1432" s="129"/>
      <c r="CT1432" s="129"/>
      <c r="CU1432" s="129"/>
      <c r="CV1432" s="129"/>
      <c r="CW1432" s="129"/>
      <c r="CX1432" s="129"/>
      <c r="CY1432" s="129"/>
      <c r="CZ1432" s="129"/>
      <c r="DA1432" s="129"/>
      <c r="DB1432" s="129"/>
      <c r="DC1432" s="129"/>
      <c r="DD1432" s="129"/>
      <c r="DE1432" s="129"/>
      <c r="DF1432" s="129"/>
      <c r="DG1432" s="129"/>
      <c r="DH1432" s="129"/>
      <c r="DI1432" s="129"/>
      <c r="DJ1432" s="129"/>
      <c r="DK1432" s="129"/>
      <c r="DL1432" s="129"/>
      <c r="DM1432" s="129"/>
      <c r="DN1432" s="129"/>
      <c r="DO1432" s="129"/>
      <c r="DP1432" s="129"/>
      <c r="DQ1432" s="129"/>
      <c r="DR1432" s="129"/>
      <c r="DS1432" s="129"/>
      <c r="DT1432" s="129"/>
      <c r="DU1432" s="129"/>
      <c r="DV1432" s="129"/>
      <c r="DW1432" s="129"/>
      <c r="DX1432" s="129"/>
      <c r="DY1432" s="129"/>
      <c r="DZ1432" s="129"/>
      <c r="EA1432" s="129"/>
      <c r="EB1432" s="129"/>
      <c r="EC1432" s="129"/>
      <c r="ED1432" s="129"/>
      <c r="EE1432" s="129"/>
      <c r="EF1432" s="129"/>
      <c r="EG1432" s="129"/>
      <c r="EH1432" s="129"/>
      <c r="EI1432" s="129"/>
      <c r="EJ1432" s="129"/>
      <c r="EK1432" s="129"/>
      <c r="EL1432" s="129"/>
      <c r="EM1432" s="129"/>
      <c r="EN1432" s="129"/>
      <c r="EO1432" s="129"/>
      <c r="EP1432" s="129"/>
      <c r="EQ1432" s="129"/>
      <c r="ER1432" s="129"/>
      <c r="ES1432" s="129"/>
      <c r="ET1432" s="129"/>
      <c r="EU1432" s="129"/>
      <c r="EV1432" s="129"/>
      <c r="EW1432" s="129"/>
      <c r="EX1432" s="129"/>
      <c r="EY1432" s="129"/>
      <c r="EZ1432" s="129"/>
      <c r="FA1432" s="129"/>
      <c r="FB1432" s="129"/>
      <c r="FC1432" s="129"/>
      <c r="FD1432" s="129"/>
      <c r="FE1432" s="129"/>
      <c r="FF1432" s="129"/>
      <c r="FG1432" s="129"/>
      <c r="FH1432" s="129"/>
      <c r="FI1432" s="129"/>
      <c r="FJ1432" s="129"/>
      <c r="FK1432" s="129"/>
      <c r="FL1432" s="129"/>
      <c r="FM1432" s="129"/>
      <c r="FN1432" s="129"/>
      <c r="FO1432" s="129"/>
      <c r="FP1432" s="129"/>
      <c r="FQ1432" s="129"/>
      <c r="FR1432" s="129"/>
      <c r="FS1432" s="129"/>
      <c r="FT1432" s="129"/>
      <c r="FU1432" s="129"/>
      <c r="FV1432" s="129"/>
      <c r="FW1432" s="129"/>
      <c r="FX1432" s="129"/>
      <c r="FY1432" s="129"/>
      <c r="FZ1432" s="129"/>
      <c r="GA1432" s="129"/>
      <c r="GB1432" s="129"/>
      <c r="GC1432" s="129"/>
      <c r="GD1432" s="129"/>
      <c r="GE1432" s="129"/>
      <c r="GF1432" s="129"/>
      <c r="GG1432" s="129"/>
      <c r="GH1432" s="129"/>
      <c r="GI1432" s="129"/>
      <c r="GJ1432" s="129"/>
      <c r="GK1432" s="129"/>
      <c r="GL1432" s="129"/>
      <c r="GM1432" s="129"/>
      <c r="GN1432" s="129"/>
      <c r="GO1432" s="129"/>
      <c r="GP1432" s="129"/>
      <c r="GQ1432" s="129"/>
      <c r="GR1432" s="129"/>
      <c r="GS1432" s="129"/>
      <c r="GT1432" s="129"/>
      <c r="GU1432" s="129"/>
      <c r="GV1432" s="129"/>
      <c r="GW1432" s="129"/>
      <c r="GX1432" s="129"/>
      <c r="GY1432" s="129"/>
      <c r="GZ1432" s="129"/>
      <c r="HA1432" s="129"/>
      <c r="HB1432" s="129"/>
      <c r="HC1432" s="129"/>
      <c r="HD1432" s="129"/>
      <c r="HE1432" s="129"/>
      <c r="HF1432" s="129"/>
      <c r="HG1432" s="129"/>
      <c r="HH1432" s="129"/>
      <c r="HI1432" s="129"/>
      <c r="HJ1432" s="129"/>
      <c r="HK1432" s="129"/>
      <c r="HL1432" s="129"/>
      <c r="HM1432" s="129"/>
      <c r="HN1432" s="129"/>
      <c r="HO1432" s="129"/>
      <c r="HP1432" s="129"/>
      <c r="HQ1432" s="129"/>
      <c r="HR1432" s="129"/>
      <c r="HS1432" s="129"/>
      <c r="HT1432" s="129"/>
      <c r="HU1432" s="129"/>
      <c r="HV1432" s="129"/>
      <c r="HW1432" s="129"/>
      <c r="HX1432" s="129"/>
      <c r="HY1432" s="129"/>
      <c r="HZ1432" s="129"/>
      <c r="IA1432" s="129"/>
      <c r="IB1432" s="129"/>
      <c r="IC1432" s="129"/>
      <c r="ID1432" s="129"/>
      <c r="IE1432" s="129"/>
      <c r="IF1432" s="129"/>
      <c r="IG1432" s="129"/>
      <c r="IH1432" s="129"/>
      <c r="II1432" s="129"/>
      <c r="IJ1432" s="129"/>
      <c r="IK1432" s="129"/>
      <c r="IL1432" s="129"/>
      <c r="IM1432" s="129"/>
      <c r="IN1432" s="129"/>
      <c r="IO1432" s="129"/>
      <c r="IP1432" s="129"/>
      <c r="IQ1432" s="129"/>
      <c r="IR1432" s="129"/>
      <c r="IS1432" s="129"/>
      <c r="IT1432" s="129"/>
      <c r="IU1432" s="129"/>
      <c r="IV1432" s="129"/>
      <c r="IW1432" s="129"/>
      <c r="IX1432" s="129"/>
      <c r="IY1432" s="129"/>
      <c r="IZ1432" s="129"/>
      <c r="JA1432" s="129"/>
      <c r="JB1432" s="129"/>
      <c r="JC1432" s="129"/>
      <c r="JD1432" s="129"/>
      <c r="JE1432" s="129"/>
      <c r="JF1432" s="129"/>
      <c r="JG1432" s="129"/>
      <c r="JH1432" s="129"/>
      <c r="JI1432" s="129"/>
      <c r="JJ1432" s="129"/>
      <c r="JK1432" s="129"/>
      <c r="JL1432" s="129"/>
      <c r="JM1432" s="129"/>
      <c r="JN1432" s="129"/>
      <c r="JO1432" s="129"/>
      <c r="JP1432" s="129"/>
      <c r="JQ1432" s="129"/>
      <c r="JR1432" s="129"/>
      <c r="JS1432" s="129"/>
      <c r="JT1432" s="129"/>
      <c r="JU1432" s="129"/>
      <c r="JV1432" s="129"/>
      <c r="JW1432" s="129"/>
      <c r="JX1432" s="129"/>
      <c r="JY1432" s="129"/>
      <c r="JZ1432" s="129"/>
      <c r="KA1432" s="129"/>
      <c r="KB1432" s="129"/>
      <c r="KC1432" s="129"/>
      <c r="KD1432" s="129"/>
      <c r="KE1432" s="129"/>
      <c r="KF1432" s="129"/>
      <c r="KG1432" s="129"/>
      <c r="KH1432" s="129"/>
      <c r="KI1432" s="129"/>
      <c r="KJ1432" s="129"/>
      <c r="KK1432" s="129"/>
      <c r="KL1432" s="129"/>
      <c r="KM1432" s="129"/>
      <c r="KN1432" s="129"/>
      <c r="KO1432" s="129"/>
      <c r="KP1432" s="129"/>
      <c r="KQ1432" s="129"/>
      <c r="KR1432" s="129"/>
      <c r="KS1432" s="129"/>
      <c r="KT1432" s="129"/>
      <c r="KU1432" s="129"/>
      <c r="KV1432" s="129"/>
      <c r="KW1432" s="129"/>
      <c r="KX1432" s="129"/>
      <c r="KY1432" s="129"/>
      <c r="KZ1432" s="129"/>
      <c r="LA1432" s="129"/>
      <c r="LB1432" s="129"/>
      <c r="LC1432" s="129"/>
      <c r="LD1432" s="129"/>
      <c r="LE1432" s="129"/>
      <c r="LF1432" s="129"/>
      <c r="LG1432" s="129"/>
      <c r="LH1432" s="129"/>
      <c r="LI1432" s="129"/>
      <c r="LJ1432" s="129"/>
      <c r="LK1432" s="129"/>
      <c r="LL1432" s="129"/>
      <c r="LM1432" s="129"/>
      <c r="LN1432" s="129"/>
      <c r="LO1432" s="129"/>
      <c r="LP1432" s="129"/>
      <c r="LQ1432" s="129"/>
      <c r="LR1432" s="129"/>
      <c r="LS1432" s="129"/>
      <c r="LT1432" s="129"/>
      <c r="LU1432" s="129"/>
      <c r="LV1432" s="129"/>
      <c r="LW1432" s="129"/>
      <c r="LX1432" s="129"/>
      <c r="LY1432" s="129"/>
      <c r="LZ1432" s="129"/>
      <c r="MA1432" s="129"/>
      <c r="MB1432" s="129"/>
      <c r="MC1432" s="129"/>
      <c r="MD1432" s="129"/>
      <c r="ME1432" s="129"/>
      <c r="MF1432" s="129"/>
      <c r="MG1432" s="129"/>
      <c r="MH1432" s="129"/>
      <c r="MI1432" s="129"/>
      <c r="MJ1432" s="129"/>
      <c r="MK1432" s="129"/>
      <c r="ML1432" s="129"/>
      <c r="MM1432" s="129"/>
      <c r="MN1432" s="129"/>
      <c r="MO1432" s="129"/>
      <c r="MP1432" s="129"/>
      <c r="MQ1432" s="129"/>
      <c r="MR1432" s="129"/>
      <c r="MS1432" s="129"/>
      <c r="MT1432" s="129"/>
      <c r="MU1432" s="129"/>
      <c r="MV1432" s="129"/>
      <c r="MW1432" s="129"/>
      <c r="MX1432" s="129"/>
      <c r="MY1432" s="129"/>
      <c r="MZ1432" s="129"/>
      <c r="NA1432" s="129"/>
      <c r="NB1432" s="129"/>
      <c r="NC1432" s="129"/>
      <c r="ND1432" s="129"/>
      <c r="NE1432" s="129"/>
      <c r="NF1432" s="129"/>
      <c r="NG1432" s="129"/>
      <c r="NH1432" s="129"/>
      <c r="NI1432" s="129"/>
      <c r="NJ1432" s="129"/>
      <c r="NK1432" s="129"/>
      <c r="NL1432" s="129"/>
      <c r="NM1432" s="129"/>
      <c r="NN1432" s="129"/>
      <c r="NO1432" s="129"/>
      <c r="NP1432" s="129"/>
      <c r="NQ1432" s="129"/>
      <c r="NR1432" s="129"/>
      <c r="NS1432" s="129"/>
      <c r="NT1432" s="129"/>
      <c r="NU1432" s="129"/>
      <c r="NV1432" s="129"/>
      <c r="NW1432" s="129"/>
      <c r="NX1432" s="129"/>
      <c r="NY1432" s="129"/>
      <c r="NZ1432" s="129"/>
      <c r="OA1432" s="129"/>
      <c r="OB1432" s="129"/>
      <c r="OC1432" s="129"/>
      <c r="OD1432" s="129"/>
      <c r="OE1432" s="129"/>
      <c r="OF1432" s="129"/>
      <c r="OG1432" s="129"/>
      <c r="OH1432" s="129"/>
      <c r="OI1432" s="129"/>
      <c r="OJ1432" s="129"/>
      <c r="OK1432" s="129"/>
      <c r="OL1432" s="129"/>
      <c r="OM1432" s="129"/>
      <c r="ON1432" s="129"/>
      <c r="OO1432" s="129"/>
      <c r="OP1432" s="129"/>
      <c r="OQ1432" s="129"/>
      <c r="OR1432" s="129"/>
      <c r="OS1432" s="129"/>
      <c r="OT1432" s="129"/>
      <c r="OU1432" s="129"/>
      <c r="OV1432" s="129"/>
      <c r="OW1432" s="129"/>
      <c r="OX1432" s="129"/>
      <c r="OY1432" s="129"/>
      <c r="OZ1432" s="129"/>
      <c r="PA1432" s="129"/>
      <c r="PB1432" s="129"/>
      <c r="PC1432" s="129"/>
      <c r="PD1432" s="129"/>
      <c r="PE1432" s="129"/>
      <c r="PF1432" s="129"/>
      <c r="PG1432" s="129"/>
      <c r="PH1432" s="129"/>
      <c r="PI1432" s="129"/>
      <c r="PJ1432" s="129"/>
      <c r="PK1432" s="129"/>
      <c r="PL1432" s="129"/>
      <c r="PM1432" s="129"/>
      <c r="PN1432" s="129"/>
      <c r="PO1432" s="129"/>
      <c r="PP1432" s="129"/>
      <c r="PQ1432" s="129"/>
      <c r="PR1432" s="129"/>
      <c r="PS1432" s="129"/>
      <c r="PT1432" s="129"/>
      <c r="PU1432" s="129"/>
      <c r="PV1432" s="129"/>
      <c r="PW1432" s="129"/>
      <c r="PX1432" s="129"/>
      <c r="PY1432" s="129"/>
      <c r="PZ1432" s="129"/>
      <c r="QA1432" s="129"/>
      <c r="QB1432" s="129"/>
      <c r="QC1432" s="129"/>
      <c r="QD1432" s="129"/>
      <c r="QE1432" s="129"/>
      <c r="QF1432" s="129"/>
      <c r="QG1432" s="129"/>
      <c r="QH1432" s="129"/>
      <c r="QI1432" s="129"/>
      <c r="QJ1432" s="129"/>
      <c r="QK1432" s="129"/>
      <c r="QL1432" s="129"/>
      <c r="QM1432" s="129"/>
      <c r="QN1432" s="129"/>
      <c r="QO1432" s="129"/>
      <c r="QP1432" s="129"/>
      <c r="QQ1432" s="129"/>
      <c r="QR1432" s="129"/>
      <c r="QS1432" s="129"/>
      <c r="QT1432" s="129"/>
      <c r="QU1432" s="129"/>
      <c r="QV1432" s="129"/>
      <c r="QW1432" s="129"/>
      <c r="QX1432" s="129"/>
      <c r="QY1432" s="129"/>
      <c r="QZ1432" s="129"/>
      <c r="RA1432" s="129"/>
      <c r="RB1432" s="129"/>
      <c r="RC1432" s="129"/>
      <c r="RD1432" s="129"/>
      <c r="RE1432" s="129"/>
      <c r="RF1432" s="129"/>
      <c r="RG1432" s="129"/>
      <c r="RH1432" s="129"/>
      <c r="RI1432" s="129"/>
      <c r="RJ1432" s="129"/>
      <c r="RK1432" s="129"/>
      <c r="RL1432" s="129"/>
      <c r="RM1432" s="129"/>
      <c r="RN1432" s="129"/>
      <c r="RO1432" s="129"/>
      <c r="RP1432" s="129"/>
      <c r="RQ1432" s="129"/>
      <c r="RR1432" s="129"/>
      <c r="RS1432" s="129"/>
      <c r="RT1432" s="129"/>
      <c r="RU1432" s="129"/>
      <c r="RV1432" s="129"/>
      <c r="RW1432" s="129"/>
      <c r="RX1432" s="129"/>
      <c r="RY1432" s="129"/>
      <c r="RZ1432" s="129"/>
      <c r="SA1432" s="129"/>
      <c r="SB1432" s="129"/>
      <c r="SC1432" s="129"/>
      <c r="SD1432" s="129"/>
      <c r="SE1432" s="129"/>
      <c r="SF1432" s="129"/>
      <c r="SG1432" s="129"/>
      <c r="SH1432" s="129"/>
      <c r="SI1432" s="129"/>
      <c r="SJ1432" s="129"/>
      <c r="SK1432" s="129"/>
      <c r="SL1432" s="129"/>
      <c r="SM1432" s="129"/>
      <c r="SN1432" s="129"/>
      <c r="SO1432" s="129"/>
      <c r="SP1432" s="129"/>
      <c r="SQ1432" s="129"/>
      <c r="SR1432" s="129"/>
      <c r="SS1432" s="129"/>
      <c r="ST1432" s="129"/>
      <c r="SU1432" s="129"/>
      <c r="SV1432" s="129"/>
      <c r="SW1432" s="129"/>
      <c r="SX1432" s="129"/>
      <c r="SY1432" s="129"/>
      <c r="SZ1432" s="129"/>
      <c r="TA1432" s="129"/>
      <c r="TB1432" s="129"/>
      <c r="TC1432" s="129"/>
      <c r="TD1432" s="129"/>
      <c r="TE1432" s="129"/>
      <c r="TF1432" s="129"/>
      <c r="TG1432" s="129"/>
      <c r="TH1432" s="129"/>
      <c r="TI1432" s="129"/>
      <c r="TJ1432" s="129"/>
      <c r="TK1432" s="129"/>
      <c r="TL1432" s="129"/>
      <c r="TM1432" s="129"/>
      <c r="TN1432" s="129"/>
      <c r="TO1432" s="129"/>
      <c r="TP1432" s="129"/>
      <c r="TQ1432" s="129"/>
      <c r="TR1432" s="129"/>
      <c r="TS1432" s="129"/>
      <c r="TT1432" s="129"/>
      <c r="TU1432" s="129"/>
      <c r="TV1432" s="129"/>
      <c r="TW1432" s="129"/>
      <c r="TX1432" s="129"/>
      <c r="TY1432" s="129"/>
      <c r="TZ1432" s="129"/>
      <c r="UA1432" s="129"/>
      <c r="UB1432" s="129"/>
      <c r="UC1432" s="129"/>
      <c r="UD1432" s="129"/>
      <c r="UE1432" s="129"/>
      <c r="UF1432" s="129"/>
      <c r="UG1432" s="129"/>
      <c r="UH1432" s="129"/>
      <c r="UI1432" s="129"/>
      <c r="UJ1432" s="129"/>
      <c r="UK1432" s="129"/>
      <c r="UL1432" s="129"/>
      <c r="UM1432" s="129"/>
      <c r="UN1432" s="129"/>
      <c r="UO1432" s="129"/>
      <c r="UP1432" s="129"/>
      <c r="UQ1432" s="129"/>
      <c r="UR1432" s="129"/>
      <c r="US1432" s="129"/>
      <c r="UT1432" s="129"/>
      <c r="UU1432" s="129"/>
      <c r="UV1432" s="129"/>
      <c r="UW1432" s="129"/>
      <c r="UX1432" s="129"/>
      <c r="UY1432" s="129"/>
      <c r="UZ1432" s="129"/>
      <c r="VA1432" s="129"/>
      <c r="VB1432" s="129"/>
      <c r="VC1432" s="129"/>
      <c r="VD1432" s="129"/>
      <c r="VE1432" s="129"/>
      <c r="VF1432" s="129"/>
      <c r="VG1432" s="129"/>
      <c r="VH1432" s="129"/>
      <c r="VI1432" s="129"/>
      <c r="VJ1432" s="129"/>
      <c r="VK1432" s="129"/>
      <c r="VL1432" s="129"/>
      <c r="VM1432" s="129"/>
      <c r="VN1432" s="129"/>
      <c r="VO1432" s="129"/>
      <c r="VP1432" s="129"/>
      <c r="VQ1432" s="129"/>
      <c r="VR1432" s="129"/>
      <c r="VS1432" s="129"/>
      <c r="VT1432" s="129"/>
      <c r="VU1432" s="129"/>
      <c r="VV1432" s="129"/>
      <c r="VW1432" s="129"/>
      <c r="VX1432" s="129"/>
      <c r="VY1432" s="129"/>
      <c r="VZ1432" s="129"/>
      <c r="WA1432" s="129"/>
      <c r="WB1432" s="129"/>
      <c r="WC1432" s="129"/>
      <c r="WD1432" s="129"/>
      <c r="WE1432" s="129"/>
      <c r="WF1432" s="129"/>
      <c r="WG1432" s="129"/>
      <c r="WH1432" s="129"/>
      <c r="WI1432" s="129"/>
      <c r="WJ1432" s="129"/>
      <c r="WK1432" s="129"/>
      <c r="WL1432" s="129"/>
      <c r="WM1432" s="129"/>
      <c r="WN1432" s="129"/>
      <c r="WO1432" s="129"/>
      <c r="WP1432" s="129"/>
      <c r="WQ1432" s="129"/>
      <c r="WR1432" s="129"/>
      <c r="WS1432" s="129"/>
      <c r="WT1432" s="129"/>
      <c r="WU1432" s="129"/>
      <c r="WV1432" s="129"/>
      <c r="WW1432" s="129"/>
      <c r="WX1432" s="129"/>
      <c r="WY1432" s="129"/>
      <c r="WZ1432" s="129"/>
      <c r="XA1432" s="129"/>
      <c r="XB1432" s="129"/>
      <c r="XC1432" s="129"/>
      <c r="XD1432" s="129"/>
      <c r="XE1432" s="129"/>
      <c r="XF1432" s="129"/>
      <c r="XG1432" s="129"/>
      <c r="XH1432" s="129"/>
      <c r="XI1432" s="129"/>
      <c r="XJ1432" s="129"/>
      <c r="XK1432" s="129"/>
      <c r="XL1432" s="129"/>
      <c r="XM1432" s="129"/>
      <c r="XN1432" s="129"/>
      <c r="XO1432" s="129"/>
      <c r="XP1432" s="129"/>
      <c r="XQ1432" s="129"/>
      <c r="XR1432" s="129"/>
      <c r="XS1432" s="129"/>
      <c r="XT1432" s="129"/>
      <c r="XU1432" s="129"/>
      <c r="XV1432" s="129"/>
      <c r="XW1432" s="129"/>
      <c r="XX1432" s="129"/>
      <c r="XY1432" s="129"/>
      <c r="XZ1432" s="129"/>
      <c r="YA1432" s="129"/>
      <c r="YB1432" s="129"/>
      <c r="YC1432" s="129"/>
      <c r="YD1432" s="129"/>
      <c r="YE1432" s="129"/>
      <c r="YF1432" s="129"/>
      <c r="YG1432" s="129"/>
      <c r="YH1432" s="129"/>
      <c r="YI1432" s="129"/>
      <c r="YJ1432" s="129"/>
      <c r="YK1432" s="129"/>
      <c r="YL1432" s="129"/>
      <c r="YM1432" s="129"/>
      <c r="YN1432" s="129"/>
      <c r="YO1432" s="129"/>
      <c r="YP1432" s="129"/>
      <c r="YQ1432" s="129"/>
      <c r="YR1432" s="129"/>
      <c r="YS1432" s="129"/>
      <c r="YT1432" s="129"/>
      <c r="YU1432" s="129"/>
      <c r="YV1432" s="129"/>
      <c r="YW1432" s="129"/>
      <c r="YX1432" s="129"/>
      <c r="YY1432" s="129"/>
      <c r="YZ1432" s="129"/>
      <c r="ZA1432" s="129"/>
      <c r="ZB1432" s="129"/>
      <c r="ZC1432" s="129"/>
      <c r="ZD1432" s="129"/>
      <c r="ZE1432" s="129"/>
      <c r="ZF1432" s="129"/>
      <c r="ZG1432" s="129"/>
      <c r="ZH1432" s="129"/>
      <c r="ZI1432" s="129"/>
      <c r="ZJ1432" s="129"/>
      <c r="ZK1432" s="129"/>
      <c r="ZL1432" s="129"/>
      <c r="ZM1432" s="129"/>
      <c r="ZN1432" s="129"/>
      <c r="ZO1432" s="129"/>
      <c r="ZP1432" s="129"/>
      <c r="ZQ1432" s="129"/>
      <c r="ZR1432" s="129"/>
      <c r="ZS1432" s="129"/>
      <c r="ZT1432" s="129"/>
      <c r="ZU1432" s="129"/>
      <c r="ZV1432" s="129"/>
      <c r="ZW1432" s="129"/>
      <c r="ZX1432" s="129"/>
      <c r="ZY1432" s="129"/>
      <c r="ZZ1432" s="129"/>
      <c r="AAA1432" s="129"/>
      <c r="AAB1432" s="129"/>
      <c r="AAC1432" s="129"/>
      <c r="AAD1432" s="129"/>
      <c r="AAE1432" s="129"/>
      <c r="AAF1432" s="129"/>
      <c r="AAG1432" s="129"/>
      <c r="AAH1432" s="129"/>
      <c r="AAI1432" s="129"/>
      <c r="AAJ1432" s="129"/>
      <c r="AAK1432" s="129"/>
      <c r="AAL1432" s="129"/>
      <c r="AAM1432" s="129"/>
      <c r="AAN1432" s="129"/>
      <c r="AAO1432" s="129"/>
      <c r="AAP1432" s="129"/>
      <c r="AAQ1432" s="129"/>
      <c r="AAR1432" s="129"/>
      <c r="AAS1432" s="129"/>
      <c r="AAT1432" s="129"/>
      <c r="AAU1432" s="129"/>
      <c r="AAV1432" s="129"/>
      <c r="AAW1432" s="129"/>
      <c r="AAX1432" s="129"/>
      <c r="AAY1432" s="129"/>
      <c r="AAZ1432" s="129"/>
      <c r="ABA1432" s="129"/>
      <c r="ABB1432" s="129"/>
      <c r="ABC1432" s="129"/>
      <c r="ABD1432" s="129"/>
      <c r="ABE1432" s="129"/>
      <c r="ABF1432" s="129"/>
      <c r="ABG1432" s="129"/>
      <c r="ABH1432" s="129"/>
      <c r="ABI1432" s="129"/>
      <c r="ABJ1432" s="129"/>
      <c r="ABK1432" s="129"/>
      <c r="ABL1432" s="129"/>
      <c r="ABM1432" s="129"/>
      <c r="ABN1432" s="129"/>
      <c r="ABO1432" s="129"/>
      <c r="ABP1432" s="129"/>
      <c r="ABQ1432" s="129"/>
      <c r="ABR1432" s="129"/>
      <c r="ABS1432" s="129"/>
      <c r="ABT1432" s="129"/>
      <c r="ABU1432" s="129"/>
      <c r="ABV1432" s="129"/>
      <c r="ABW1432" s="129"/>
      <c r="ABX1432" s="129"/>
      <c r="ABY1432" s="129"/>
      <c r="ABZ1432" s="129"/>
      <c r="ACA1432" s="129"/>
      <c r="ACB1432" s="129"/>
      <c r="ACC1432" s="129"/>
      <c r="ACD1432" s="129"/>
      <c r="ACE1432" s="129"/>
      <c r="ACF1432" s="129"/>
      <c r="ACG1432" s="129"/>
      <c r="ACH1432" s="129"/>
      <c r="ACI1432" s="129"/>
      <c r="ACJ1432" s="129"/>
      <c r="ACK1432" s="129"/>
      <c r="ACL1432" s="129"/>
      <c r="ACM1432" s="129"/>
      <c r="ACN1432" s="129"/>
      <c r="ACO1432" s="129"/>
      <c r="ACP1432" s="129"/>
      <c r="ACQ1432" s="129"/>
      <c r="ACR1432" s="129"/>
      <c r="ACS1432" s="129"/>
      <c r="ACT1432" s="129"/>
      <c r="ACU1432" s="129"/>
      <c r="ACV1432" s="129"/>
      <c r="ACW1432" s="129"/>
      <c r="ACX1432" s="129"/>
      <c r="ACY1432" s="129"/>
      <c r="ACZ1432" s="129"/>
      <c r="ADA1432" s="129"/>
      <c r="ADB1432" s="129"/>
      <c r="ADC1432" s="129"/>
      <c r="ADD1432" s="129"/>
      <c r="ADE1432" s="129"/>
      <c r="ADF1432" s="129"/>
      <c r="ADG1432" s="129"/>
      <c r="ADH1432" s="129"/>
      <c r="ADI1432" s="129"/>
      <c r="ADJ1432" s="129"/>
      <c r="ADK1432" s="129"/>
      <c r="ADL1432" s="129"/>
      <c r="ADM1432" s="129"/>
      <c r="ADN1432" s="129"/>
      <c r="ADO1432" s="129"/>
      <c r="ADP1432" s="129"/>
      <c r="ADQ1432" s="129"/>
      <c r="ADR1432" s="129"/>
      <c r="ADS1432" s="129"/>
      <c r="ADT1432" s="129"/>
      <c r="ADU1432" s="129"/>
      <c r="ADV1432" s="129"/>
      <c r="ADW1432" s="129"/>
      <c r="ADX1432" s="129"/>
      <c r="ADY1432" s="129"/>
      <c r="ADZ1432" s="129"/>
      <c r="AEA1432" s="129"/>
      <c r="AEB1432" s="129"/>
      <c r="AEC1432" s="129"/>
      <c r="AED1432" s="129"/>
      <c r="AEE1432" s="129"/>
      <c r="AEF1432" s="129"/>
      <c r="AEG1432" s="129"/>
      <c r="AEH1432" s="129"/>
      <c r="AEI1432" s="129"/>
      <c r="AEJ1432" s="129"/>
      <c r="AEK1432" s="129"/>
      <c r="AEL1432" s="129"/>
      <c r="AEM1432" s="129"/>
      <c r="AEN1432" s="129"/>
      <c r="AEO1432" s="129"/>
      <c r="AEP1432" s="129"/>
      <c r="AEQ1432" s="129"/>
      <c r="AER1432" s="129"/>
      <c r="AES1432" s="129"/>
      <c r="AET1432" s="129"/>
      <c r="AEU1432" s="129"/>
      <c r="AEV1432" s="129"/>
      <c r="AEW1432" s="129"/>
      <c r="AEX1432" s="129"/>
      <c r="AEY1432" s="129"/>
      <c r="AEZ1432" s="129"/>
      <c r="AFA1432" s="129"/>
      <c r="AFB1432" s="129"/>
      <c r="AFC1432" s="129"/>
      <c r="AFD1432" s="129"/>
      <c r="AFE1432" s="129"/>
      <c r="AFF1432" s="129"/>
      <c r="AFG1432" s="129"/>
      <c r="AFH1432" s="129"/>
      <c r="AFI1432" s="129"/>
      <c r="AFJ1432" s="129"/>
      <c r="AFK1432" s="129"/>
      <c r="AFL1432" s="129"/>
      <c r="AFM1432" s="129"/>
      <c r="AFN1432" s="129"/>
      <c r="AFO1432" s="129"/>
      <c r="AFP1432" s="129"/>
      <c r="AFQ1432" s="129"/>
      <c r="AFR1432" s="129"/>
      <c r="AFS1432" s="129"/>
      <c r="AFT1432" s="129"/>
      <c r="AFU1432" s="129"/>
      <c r="AFV1432" s="129"/>
      <c r="AFW1432" s="129"/>
      <c r="AFX1432" s="129"/>
      <c r="AFY1432" s="129"/>
      <c r="AFZ1432" s="129"/>
      <c r="AGA1432" s="129"/>
      <c r="AGB1432" s="129"/>
      <c r="AGC1432" s="129"/>
      <c r="AGD1432" s="129"/>
      <c r="AGE1432" s="129"/>
      <c r="AGF1432" s="129"/>
      <c r="AGG1432" s="129"/>
      <c r="AGH1432" s="129"/>
      <c r="AGI1432" s="129"/>
      <c r="AGJ1432" s="129"/>
      <c r="AGK1432" s="129"/>
      <c r="AGL1432" s="129"/>
      <c r="AGM1432" s="129"/>
      <c r="AGN1432" s="129"/>
      <c r="AGO1432" s="129"/>
      <c r="AGP1432" s="129"/>
      <c r="AGQ1432" s="129"/>
      <c r="AGR1432" s="129"/>
      <c r="AGS1432" s="129"/>
      <c r="AGT1432" s="129"/>
      <c r="AGU1432" s="129"/>
      <c r="AGV1432" s="129"/>
      <c r="AGW1432" s="129"/>
      <c r="AGX1432" s="129"/>
      <c r="AGY1432" s="129"/>
      <c r="AGZ1432" s="129"/>
      <c r="AHA1432" s="129"/>
      <c r="AHB1432" s="129"/>
      <c r="AHC1432" s="129"/>
      <c r="AHD1432" s="129"/>
      <c r="AHE1432" s="129"/>
      <c r="AHF1432" s="129"/>
      <c r="AHG1432" s="129"/>
      <c r="AHH1432" s="129"/>
      <c r="AHI1432" s="129"/>
      <c r="AHJ1432" s="129"/>
      <c r="AHK1432" s="129"/>
      <c r="AHL1432" s="129"/>
      <c r="AHM1432" s="129"/>
      <c r="AHN1432" s="129"/>
      <c r="AHO1432" s="129"/>
      <c r="AHP1432" s="129"/>
      <c r="AHQ1432" s="129"/>
      <c r="AHR1432" s="129"/>
      <c r="AHS1432" s="129"/>
      <c r="AHT1432" s="129"/>
      <c r="AHU1432" s="129"/>
      <c r="AHV1432" s="129"/>
      <c r="AHW1432" s="129"/>
      <c r="AHX1432" s="129"/>
      <c r="AHY1432" s="129"/>
      <c r="AHZ1432" s="129"/>
      <c r="AIA1432" s="129"/>
      <c r="AIB1432" s="129"/>
      <c r="AIC1432" s="129"/>
      <c r="AID1432" s="129"/>
      <c r="AIE1432" s="129"/>
      <c r="AIF1432" s="129"/>
      <c r="AIG1432" s="129"/>
      <c r="AIH1432" s="129"/>
      <c r="AII1432" s="129"/>
      <c r="AIJ1432" s="129"/>
      <c r="AIK1432" s="129"/>
      <c r="AIL1432" s="129"/>
      <c r="AIM1432" s="129"/>
      <c r="AIN1432" s="129"/>
      <c r="AIO1432" s="129"/>
      <c r="AIP1432" s="129"/>
      <c r="AIQ1432" s="129"/>
      <c r="AIR1432" s="129"/>
      <c r="AIS1432" s="129"/>
      <c r="AIT1432" s="129"/>
      <c r="AIU1432" s="129"/>
      <c r="AIV1432" s="129"/>
      <c r="AIW1432" s="129"/>
      <c r="AIX1432" s="129"/>
      <c r="AIY1432" s="129"/>
      <c r="AIZ1432" s="129"/>
      <c r="AJA1432" s="129"/>
      <c r="AJB1432" s="129"/>
      <c r="AJC1432" s="129"/>
      <c r="AJD1432" s="129"/>
      <c r="AJE1432" s="129"/>
      <c r="AJF1432" s="129"/>
      <c r="AJG1432" s="129"/>
      <c r="AJH1432" s="129"/>
      <c r="AJI1432" s="129"/>
      <c r="AJJ1432" s="129"/>
      <c r="AJK1432" s="129"/>
      <c r="AJL1432" s="129"/>
      <c r="AJM1432" s="129"/>
      <c r="AJN1432" s="129"/>
      <c r="AJO1432" s="129"/>
      <c r="AJP1432" s="129"/>
      <c r="AJQ1432" s="129"/>
      <c r="AJR1432" s="129"/>
      <c r="AJS1432" s="129"/>
      <c r="AJT1432" s="129"/>
      <c r="AJU1432" s="129"/>
      <c r="AJV1432" s="129"/>
      <c r="AJW1432" s="129"/>
      <c r="AJX1432" s="129"/>
      <c r="AJY1432" s="129"/>
      <c r="AJZ1432" s="129"/>
      <c r="AKA1432" s="129"/>
      <c r="AKB1432" s="129"/>
      <c r="AKC1432" s="129"/>
      <c r="AKD1432" s="129"/>
      <c r="AKE1432" s="129"/>
      <c r="AKF1432" s="129"/>
      <c r="AKG1432" s="129"/>
      <c r="AKH1432" s="129"/>
      <c r="AKI1432" s="129"/>
      <c r="AKJ1432" s="129"/>
      <c r="AKK1432" s="129"/>
      <c r="AKL1432" s="129"/>
      <c r="AKM1432" s="129"/>
      <c r="AKN1432" s="129"/>
      <c r="AKO1432" s="129"/>
      <c r="AKP1432" s="129"/>
      <c r="AKQ1432" s="129"/>
      <c r="AKR1432" s="129"/>
      <c r="AKS1432" s="129"/>
      <c r="AKT1432" s="129"/>
      <c r="AKU1432" s="129"/>
      <c r="AKV1432" s="129"/>
      <c r="AKW1432" s="129"/>
      <c r="AKX1432" s="129"/>
      <c r="AKY1432" s="129"/>
      <c r="AKZ1432" s="129"/>
      <c r="ALA1432" s="129"/>
      <c r="ALB1432" s="129"/>
      <c r="ALC1432" s="129"/>
      <c r="ALD1432" s="129"/>
      <c r="ALE1432" s="129"/>
      <c r="ALF1432" s="129"/>
      <c r="ALG1432" s="129"/>
      <c r="ALH1432" s="129"/>
      <c r="ALI1432" s="129"/>
      <c r="ALJ1432" s="129"/>
      <c r="ALK1432" s="129"/>
      <c r="ALL1432" s="129"/>
      <c r="ALM1432" s="129"/>
      <c r="ALN1432" s="129"/>
      <c r="ALO1432" s="129"/>
      <c r="ALP1432" s="129"/>
      <c r="ALQ1432" s="129"/>
      <c r="ALR1432" s="129"/>
      <c r="ALS1432" s="129"/>
      <c r="ALT1432" s="129"/>
      <c r="ALU1432" s="129"/>
      <c r="ALV1432" s="129"/>
      <c r="ALW1432" s="129"/>
      <c r="ALX1432" s="129"/>
      <c r="ALY1432" s="129"/>
      <c r="ALZ1432" s="129"/>
      <c r="AMA1432" s="129"/>
      <c r="AMB1432" s="129"/>
      <c r="AMC1432" s="129"/>
      <c r="AMD1432" s="129"/>
      <c r="AME1432" s="129"/>
      <c r="AMF1432" s="129"/>
      <c r="AMG1432" s="129"/>
      <c r="AMH1432" s="129"/>
      <c r="AMI1432" s="129"/>
      <c r="AMJ1432" s="129"/>
      <c r="AMK1432" s="129"/>
      <c r="AML1432" s="129"/>
      <c r="AMM1432" s="129"/>
      <c r="AMN1432" s="129"/>
      <c r="AMO1432" s="129"/>
      <c r="AMP1432" s="129"/>
      <c r="AMQ1432" s="129"/>
      <c r="AMR1432" s="129"/>
      <c r="AMS1432" s="129"/>
      <c r="AMT1432" s="129"/>
      <c r="AMU1432" s="129"/>
      <c r="AMV1432" s="129"/>
      <c r="AMW1432" s="129"/>
      <c r="AMX1432" s="129"/>
      <c r="AMY1432" s="129"/>
      <c r="AMZ1432" s="129"/>
      <c r="ANA1432" s="129"/>
      <c r="ANB1432" s="129"/>
      <c r="ANC1432" s="129"/>
      <c r="AND1432" s="129"/>
      <c r="ANE1432" s="129"/>
      <c r="ANF1432" s="129"/>
      <c r="ANG1432" s="129"/>
      <c r="ANH1432" s="129"/>
      <c r="ANI1432" s="129"/>
      <c r="ANJ1432" s="129"/>
      <c r="ANK1432" s="129"/>
      <c r="ANL1432" s="129"/>
      <c r="ANM1432" s="129"/>
      <c r="ANN1432" s="129"/>
      <c r="ANO1432" s="129"/>
      <c r="ANP1432" s="129"/>
      <c r="ANQ1432" s="129"/>
      <c r="ANR1432" s="129"/>
      <c r="ANS1432" s="129"/>
      <c r="ANT1432" s="129"/>
      <c r="ANU1432" s="129"/>
      <c r="ANV1432" s="129"/>
      <c r="ANW1432" s="129"/>
      <c r="ANX1432" s="129"/>
      <c r="ANY1432" s="129"/>
      <c r="ANZ1432" s="129"/>
      <c r="AOA1432" s="129"/>
      <c r="AOB1432" s="129"/>
      <c r="AOC1432" s="129"/>
      <c r="AOD1432" s="129"/>
      <c r="AOE1432" s="129"/>
      <c r="AOF1432" s="129"/>
      <c r="AOG1432" s="129"/>
      <c r="AOH1432" s="129"/>
      <c r="AOI1432" s="129"/>
      <c r="AOJ1432" s="129"/>
      <c r="AOK1432" s="129"/>
      <c r="AOL1432" s="129"/>
      <c r="AOM1432" s="129"/>
      <c r="AON1432" s="129"/>
      <c r="AOO1432" s="129"/>
      <c r="AOP1432" s="129"/>
      <c r="AOQ1432" s="129"/>
      <c r="AOR1432" s="129"/>
      <c r="AOS1432" s="129"/>
      <c r="AOT1432" s="129"/>
      <c r="AOU1432" s="129"/>
      <c r="AOV1432" s="129"/>
      <c r="AOW1432" s="129"/>
      <c r="AOX1432" s="129"/>
      <c r="AOY1432" s="129"/>
      <c r="AOZ1432" s="129"/>
      <c r="APA1432" s="129"/>
      <c r="APB1432" s="129"/>
      <c r="APC1432" s="129"/>
      <c r="APD1432" s="129"/>
      <c r="APE1432" s="129"/>
      <c r="APF1432" s="129"/>
      <c r="APG1432" s="129"/>
      <c r="APH1432" s="129"/>
      <c r="API1432" s="129"/>
      <c r="APJ1432" s="129"/>
      <c r="APK1432" s="129"/>
      <c r="APL1432" s="129"/>
      <c r="APM1432" s="129"/>
      <c r="APN1432" s="129"/>
      <c r="APO1432" s="129"/>
      <c r="APP1432" s="129"/>
      <c r="APQ1432" s="129"/>
      <c r="APR1432" s="129"/>
      <c r="APS1432" s="129"/>
      <c r="APT1432" s="129"/>
      <c r="APU1432" s="129"/>
      <c r="APV1432" s="129"/>
      <c r="APW1432" s="129"/>
      <c r="APX1432" s="129"/>
      <c r="APY1432" s="129"/>
      <c r="APZ1432" s="129"/>
      <c r="AQA1432" s="129"/>
      <c r="AQB1432" s="129"/>
      <c r="AQC1432" s="129"/>
      <c r="AQD1432" s="129"/>
      <c r="AQE1432" s="129"/>
      <c r="AQF1432" s="129"/>
      <c r="AQG1432" s="129"/>
      <c r="AQH1432" s="129"/>
      <c r="AQI1432" s="129"/>
      <c r="AQJ1432" s="129"/>
      <c r="AQK1432" s="129"/>
      <c r="AQL1432" s="129"/>
      <c r="AQM1432" s="129"/>
      <c r="AQN1432" s="129"/>
      <c r="AQO1432" s="129"/>
      <c r="AQP1432" s="129"/>
      <c r="AQQ1432" s="129"/>
      <c r="AQR1432" s="129"/>
      <c r="AQS1432" s="129"/>
      <c r="AQT1432" s="129"/>
      <c r="AQU1432" s="129"/>
      <c r="AQV1432" s="129"/>
      <c r="AQW1432" s="129"/>
      <c r="AQX1432" s="129"/>
      <c r="AQY1432" s="129"/>
      <c r="AQZ1432" s="129"/>
      <c r="ARA1432" s="129"/>
      <c r="ARB1432" s="129"/>
      <c r="ARC1432" s="129"/>
      <c r="ARD1432" s="129"/>
      <c r="ARE1432" s="129"/>
      <c r="ARF1432" s="129"/>
      <c r="ARG1432" s="129"/>
      <c r="ARH1432" s="129"/>
      <c r="ARI1432" s="129"/>
      <c r="ARJ1432" s="129"/>
      <c r="ARK1432" s="129"/>
      <c r="ARL1432" s="129"/>
      <c r="ARM1432" s="129"/>
      <c r="ARN1432" s="129"/>
      <c r="ARO1432" s="129"/>
      <c r="ARP1432" s="129"/>
      <c r="ARQ1432" s="129"/>
      <c r="ARR1432" s="129"/>
      <c r="ARS1432" s="129"/>
      <c r="ART1432" s="129"/>
      <c r="ARU1432" s="129"/>
      <c r="ARV1432" s="129"/>
      <c r="ARW1432" s="129"/>
      <c r="ARX1432" s="129"/>
      <c r="ARY1432" s="129"/>
      <c r="ARZ1432" s="129"/>
      <c r="ASA1432" s="129"/>
      <c r="ASB1432" s="129"/>
      <c r="ASC1432" s="129"/>
      <c r="ASD1432" s="129"/>
      <c r="ASE1432" s="129"/>
      <c r="ASF1432" s="129"/>
      <c r="ASG1432" s="129"/>
      <c r="ASH1432" s="129"/>
      <c r="ASI1432" s="129"/>
      <c r="ASJ1432" s="129"/>
      <c r="ASK1432" s="129"/>
      <c r="ASL1432" s="129"/>
      <c r="ASM1432" s="129"/>
      <c r="ASN1432" s="129"/>
      <c r="ASO1432" s="129"/>
      <c r="ASP1432" s="129"/>
      <c r="ASQ1432" s="129"/>
      <c r="ASR1432" s="129"/>
      <c r="ASS1432" s="129"/>
      <c r="AST1432" s="129"/>
      <c r="ASU1432" s="129"/>
      <c r="ASV1432" s="129"/>
      <c r="ASW1432" s="129"/>
      <c r="ASX1432" s="129"/>
      <c r="ASY1432" s="129"/>
      <c r="ASZ1432" s="129"/>
      <c r="ATA1432" s="129"/>
      <c r="ATB1432" s="129"/>
      <c r="ATC1432" s="129"/>
      <c r="ATD1432" s="129"/>
      <c r="ATE1432" s="129"/>
      <c r="ATF1432" s="129"/>
      <c r="ATG1432" s="129"/>
      <c r="ATH1432" s="129"/>
      <c r="ATI1432" s="129"/>
      <c r="ATJ1432" s="129"/>
      <c r="ATK1432" s="129"/>
      <c r="ATL1432" s="129"/>
      <c r="ATM1432" s="129"/>
      <c r="ATN1432" s="129"/>
      <c r="ATO1432" s="129"/>
      <c r="ATP1432" s="129"/>
      <c r="ATQ1432" s="129"/>
      <c r="ATR1432" s="129"/>
      <c r="ATS1432" s="129"/>
      <c r="ATT1432" s="129"/>
      <c r="ATU1432" s="129"/>
      <c r="ATV1432" s="129"/>
      <c r="ATW1432" s="129"/>
      <c r="ATX1432" s="129"/>
      <c r="ATY1432" s="129"/>
      <c r="ATZ1432" s="129"/>
      <c r="AUA1432" s="129"/>
      <c r="AUB1432" s="129"/>
      <c r="AUC1432" s="129"/>
      <c r="AUD1432" s="129"/>
      <c r="AUE1432" s="129"/>
      <c r="AUF1432" s="129"/>
      <c r="AUG1432" s="129"/>
      <c r="AUH1432" s="129"/>
      <c r="AUI1432" s="129"/>
      <c r="AUJ1432" s="129"/>
      <c r="AUK1432" s="129"/>
      <c r="AUL1432" s="129"/>
      <c r="AUM1432" s="129"/>
      <c r="AUN1432" s="129"/>
      <c r="AUO1432" s="129"/>
      <c r="AUP1432" s="129"/>
      <c r="AUQ1432" s="129"/>
      <c r="AUR1432" s="129"/>
      <c r="AUS1432" s="129"/>
      <c r="AUT1432" s="129"/>
      <c r="AUU1432" s="129"/>
      <c r="AUV1432" s="129"/>
      <c r="AUW1432" s="129"/>
      <c r="AUX1432" s="129"/>
      <c r="AUY1432" s="129"/>
      <c r="AUZ1432" s="129"/>
      <c r="AVA1432" s="129"/>
      <c r="AVB1432" s="129"/>
      <c r="AVC1432" s="129"/>
      <c r="AVD1432" s="129"/>
      <c r="AVE1432" s="129"/>
      <c r="AVF1432" s="129"/>
      <c r="AVG1432" s="129"/>
      <c r="AVH1432" s="129"/>
      <c r="AVI1432" s="129"/>
      <c r="AVJ1432" s="129"/>
      <c r="AVK1432" s="129"/>
      <c r="AVL1432" s="129"/>
      <c r="AVM1432" s="129"/>
      <c r="AVN1432" s="129"/>
      <c r="AVO1432" s="129"/>
      <c r="AVP1432" s="129"/>
      <c r="AVQ1432" s="129"/>
      <c r="AVR1432" s="129"/>
      <c r="AVS1432" s="129"/>
      <c r="AVT1432" s="129"/>
      <c r="AVU1432" s="129"/>
      <c r="AVV1432" s="129"/>
      <c r="AVW1432" s="129"/>
      <c r="AVX1432" s="129"/>
      <c r="AVY1432" s="129"/>
      <c r="AVZ1432" s="129"/>
      <c r="AWA1432" s="129"/>
      <c r="AWB1432" s="129"/>
      <c r="AWC1432" s="129"/>
      <c r="AWD1432" s="129"/>
      <c r="AWE1432" s="129"/>
      <c r="AWF1432" s="129"/>
      <c r="AWG1432" s="129"/>
      <c r="AWH1432" s="129"/>
      <c r="AWI1432" s="129"/>
      <c r="AWJ1432" s="129"/>
      <c r="AWK1432" s="129"/>
      <c r="AWL1432" s="129"/>
      <c r="AWM1432" s="129"/>
      <c r="AWN1432" s="129"/>
      <c r="AWO1432" s="129"/>
      <c r="AWP1432" s="129"/>
      <c r="AWQ1432" s="129"/>
      <c r="AWR1432" s="129"/>
      <c r="AWS1432" s="129"/>
      <c r="AWT1432" s="129"/>
      <c r="AWU1432" s="129"/>
      <c r="AWV1432" s="129"/>
      <c r="AWW1432" s="129"/>
      <c r="AWX1432" s="129"/>
      <c r="AWY1432" s="129"/>
      <c r="AWZ1432" s="129"/>
      <c r="AXA1432" s="129"/>
      <c r="AXB1432" s="129"/>
      <c r="AXC1432" s="129"/>
      <c r="AXD1432" s="129"/>
      <c r="AXE1432" s="129"/>
      <c r="AXF1432" s="129"/>
      <c r="AXG1432" s="129"/>
      <c r="AXH1432" s="129"/>
      <c r="AXI1432" s="129"/>
      <c r="AXJ1432" s="129"/>
      <c r="AXK1432" s="129"/>
      <c r="AXL1432" s="129"/>
      <c r="AXM1432" s="129"/>
      <c r="AXN1432" s="129"/>
      <c r="AXO1432" s="129"/>
      <c r="AXP1432" s="129"/>
      <c r="AXQ1432" s="129"/>
      <c r="AXR1432" s="129"/>
      <c r="AXS1432" s="129"/>
      <c r="AXT1432" s="129"/>
      <c r="AXU1432" s="129"/>
      <c r="AXV1432" s="129"/>
      <c r="AXW1432" s="129"/>
      <c r="AXX1432" s="129"/>
      <c r="AXY1432" s="129"/>
      <c r="AXZ1432" s="129"/>
      <c r="AYA1432" s="129"/>
      <c r="AYB1432" s="129"/>
      <c r="AYC1432" s="129"/>
      <c r="AYD1432" s="129"/>
      <c r="AYE1432" s="129"/>
      <c r="AYF1432" s="129"/>
      <c r="AYG1432" s="129"/>
      <c r="AYH1432" s="129"/>
      <c r="AYI1432" s="129"/>
      <c r="AYJ1432" s="129"/>
      <c r="AYK1432" s="129"/>
      <c r="AYL1432" s="129"/>
      <c r="AYM1432" s="129"/>
      <c r="AYN1432" s="129"/>
      <c r="AYO1432" s="129"/>
      <c r="AYP1432" s="129"/>
      <c r="AYQ1432" s="129"/>
      <c r="AYR1432" s="129"/>
      <c r="AYS1432" s="129"/>
      <c r="AYT1432" s="129"/>
      <c r="AYU1432" s="129"/>
      <c r="AYV1432" s="129"/>
      <c r="AYW1432" s="129"/>
      <c r="AYX1432" s="129"/>
      <c r="AYY1432" s="129"/>
      <c r="AYZ1432" s="129"/>
      <c r="AZA1432" s="129"/>
      <c r="AZB1432" s="129"/>
      <c r="AZC1432" s="129"/>
      <c r="AZD1432" s="129"/>
      <c r="AZE1432" s="129"/>
      <c r="AZF1432" s="129"/>
      <c r="AZG1432" s="129"/>
      <c r="AZH1432" s="129"/>
      <c r="AZI1432" s="129"/>
      <c r="AZJ1432" s="129"/>
      <c r="AZK1432" s="129"/>
      <c r="AZL1432" s="129"/>
      <c r="AZM1432" s="129"/>
      <c r="AZN1432" s="129"/>
      <c r="AZO1432" s="129"/>
      <c r="AZP1432" s="129"/>
      <c r="AZQ1432" s="129"/>
      <c r="AZR1432" s="129"/>
      <c r="AZS1432" s="129"/>
      <c r="AZT1432" s="129"/>
      <c r="AZU1432" s="129"/>
      <c r="AZV1432" s="129"/>
      <c r="AZW1432" s="129"/>
      <c r="AZX1432" s="129"/>
      <c r="AZY1432" s="129"/>
      <c r="AZZ1432" s="129"/>
      <c r="BAA1432" s="129"/>
      <c r="BAB1432" s="129"/>
      <c r="BAC1432" s="129"/>
      <c r="BAD1432" s="129"/>
      <c r="BAE1432" s="129"/>
      <c r="BAF1432" s="129"/>
      <c r="BAG1432" s="129"/>
      <c r="BAH1432" s="129"/>
      <c r="BAI1432" s="129"/>
      <c r="BAJ1432" s="129"/>
      <c r="BAK1432" s="129"/>
      <c r="BAL1432" s="129"/>
      <c r="BAM1432" s="129"/>
      <c r="BAN1432" s="129"/>
      <c r="BAO1432" s="129"/>
      <c r="BAP1432" s="129"/>
      <c r="BAQ1432" s="129"/>
      <c r="BAR1432" s="129"/>
      <c r="BAS1432" s="129"/>
      <c r="BAT1432" s="129"/>
      <c r="BAU1432" s="129"/>
      <c r="BAV1432" s="129"/>
      <c r="BAW1432" s="129"/>
      <c r="BAX1432" s="129"/>
      <c r="BAY1432" s="129"/>
      <c r="BAZ1432" s="129"/>
      <c r="BBA1432" s="129"/>
      <c r="BBB1432" s="129"/>
      <c r="BBC1432" s="129"/>
      <c r="BBD1432" s="129"/>
      <c r="BBE1432" s="129"/>
      <c r="BBF1432" s="129"/>
      <c r="BBG1432" s="129"/>
      <c r="BBH1432" s="129"/>
      <c r="BBI1432" s="129"/>
      <c r="BBJ1432" s="129"/>
      <c r="BBK1432" s="129"/>
      <c r="BBL1432" s="129"/>
      <c r="BBM1432" s="129"/>
      <c r="BBN1432" s="129"/>
      <c r="BBO1432" s="129"/>
      <c r="BBP1432" s="129"/>
      <c r="BBQ1432" s="129"/>
      <c r="BBR1432" s="129"/>
      <c r="BBS1432" s="129"/>
      <c r="BBT1432" s="129"/>
      <c r="BBU1432" s="129"/>
      <c r="BBV1432" s="129"/>
      <c r="BBW1432" s="129"/>
      <c r="BBX1432" s="129"/>
      <c r="BBY1432" s="129"/>
      <c r="BBZ1432" s="129"/>
      <c r="BCA1432" s="129"/>
      <c r="BCB1432" s="129"/>
      <c r="BCC1432" s="129"/>
      <c r="BCD1432" s="129"/>
      <c r="BCE1432" s="129"/>
      <c r="BCF1432" s="129"/>
      <c r="BCG1432" s="129"/>
      <c r="BCH1432" s="129"/>
      <c r="BCI1432" s="129"/>
      <c r="BCJ1432" s="129"/>
      <c r="BCK1432" s="129"/>
      <c r="BCL1432" s="129"/>
      <c r="BCM1432" s="129"/>
      <c r="BCN1432" s="129"/>
      <c r="BCO1432" s="129"/>
      <c r="BCP1432" s="129"/>
      <c r="BCQ1432" s="129"/>
      <c r="BCR1432" s="129"/>
      <c r="BCS1432" s="129"/>
      <c r="BCT1432" s="129"/>
      <c r="BCU1432" s="129"/>
      <c r="BCV1432" s="129"/>
      <c r="BCW1432" s="129"/>
      <c r="BCX1432" s="129"/>
      <c r="BCY1432" s="129"/>
      <c r="BCZ1432" s="129"/>
      <c r="BDA1432" s="129"/>
      <c r="BDB1432" s="129"/>
      <c r="BDC1432" s="129"/>
      <c r="BDD1432" s="129"/>
      <c r="BDE1432" s="129"/>
      <c r="BDF1432" s="129"/>
      <c r="BDG1432" s="129"/>
      <c r="BDH1432" s="129"/>
      <c r="BDI1432" s="129"/>
      <c r="BDJ1432" s="129"/>
      <c r="BDK1432" s="129"/>
      <c r="BDL1432" s="129"/>
      <c r="BDM1432" s="129"/>
      <c r="BDN1432" s="129"/>
      <c r="BDO1432" s="129"/>
      <c r="BDP1432" s="129"/>
      <c r="BDQ1432" s="129"/>
      <c r="BDR1432" s="129"/>
      <c r="BDS1432" s="129"/>
      <c r="BDT1432" s="129"/>
      <c r="BDU1432" s="129"/>
      <c r="BDV1432" s="129"/>
      <c r="BDW1432" s="129"/>
      <c r="BDX1432" s="129"/>
      <c r="BDY1432" s="129"/>
      <c r="BDZ1432" s="129"/>
      <c r="BEA1432" s="129"/>
      <c r="BEB1432" s="129"/>
      <c r="BEC1432" s="129"/>
      <c r="BED1432" s="129"/>
      <c r="BEE1432" s="129"/>
      <c r="BEF1432" s="129"/>
      <c r="BEG1432" s="129"/>
      <c r="BEH1432" s="129"/>
      <c r="BEI1432" s="129"/>
      <c r="BEJ1432" s="129"/>
      <c r="BEK1432" s="129"/>
      <c r="BEL1432" s="129"/>
      <c r="BEM1432" s="129"/>
      <c r="BEN1432" s="129"/>
      <c r="BEO1432" s="129"/>
      <c r="BEP1432" s="129"/>
      <c r="BEQ1432" s="129"/>
      <c r="BER1432" s="129"/>
      <c r="BES1432" s="129"/>
      <c r="BET1432" s="129"/>
      <c r="BEU1432" s="129"/>
      <c r="BEV1432" s="129"/>
      <c r="BEW1432" s="129"/>
      <c r="BEX1432" s="129"/>
      <c r="BEY1432" s="129"/>
      <c r="BEZ1432" s="129"/>
      <c r="BFA1432" s="129"/>
      <c r="BFB1432" s="129"/>
      <c r="BFC1432" s="129"/>
      <c r="BFD1432" s="129"/>
      <c r="BFE1432" s="129"/>
      <c r="BFF1432" s="129"/>
      <c r="BFG1432" s="129"/>
      <c r="BFH1432" s="129"/>
      <c r="BFI1432" s="129"/>
      <c r="BFJ1432" s="129"/>
      <c r="BFK1432" s="129"/>
      <c r="BFL1432" s="129"/>
      <c r="BFM1432" s="129"/>
      <c r="BFN1432" s="129"/>
      <c r="BFO1432" s="129"/>
      <c r="BFP1432" s="129"/>
      <c r="BFQ1432" s="129"/>
      <c r="BFR1432" s="129"/>
      <c r="BFS1432" s="129"/>
      <c r="BFT1432" s="129"/>
      <c r="BFU1432" s="129"/>
      <c r="BFV1432" s="129"/>
      <c r="BFW1432" s="129"/>
      <c r="BFX1432" s="129"/>
      <c r="BFY1432" s="129"/>
      <c r="BFZ1432" s="129"/>
      <c r="BGA1432" s="129"/>
      <c r="BGB1432" s="129"/>
      <c r="BGC1432" s="129"/>
      <c r="BGD1432" s="129"/>
      <c r="BGE1432" s="129"/>
      <c r="BGF1432" s="129"/>
      <c r="BGG1432" s="129"/>
      <c r="BGH1432" s="129"/>
      <c r="BGI1432" s="129"/>
      <c r="BGJ1432" s="129"/>
      <c r="BGK1432" s="129"/>
      <c r="BGL1432" s="129"/>
      <c r="BGM1432" s="129"/>
      <c r="BGN1432" s="129"/>
      <c r="BGO1432" s="129"/>
      <c r="BGP1432" s="129"/>
      <c r="BGQ1432" s="129"/>
      <c r="BGR1432" s="129"/>
      <c r="BGS1432" s="129"/>
      <c r="BGT1432" s="129"/>
      <c r="BGU1432" s="129"/>
      <c r="BGV1432" s="129"/>
      <c r="BGW1432" s="129"/>
      <c r="BGX1432" s="129"/>
      <c r="BGY1432" s="129"/>
      <c r="BGZ1432" s="129"/>
      <c r="BHA1432" s="129"/>
      <c r="BHB1432" s="129"/>
      <c r="BHC1432" s="129"/>
      <c r="BHD1432" s="129"/>
      <c r="BHE1432" s="129"/>
      <c r="BHF1432" s="129"/>
      <c r="BHG1432" s="129"/>
      <c r="BHH1432" s="129"/>
      <c r="BHI1432" s="129"/>
      <c r="BHJ1432" s="129"/>
      <c r="BHK1432" s="129"/>
      <c r="BHL1432" s="129"/>
      <c r="BHM1432" s="129"/>
      <c r="BHN1432" s="129"/>
      <c r="BHO1432" s="129"/>
      <c r="BHP1432" s="129"/>
      <c r="BHQ1432" s="129"/>
      <c r="BHR1432" s="129"/>
      <c r="BHS1432" s="129"/>
      <c r="BHT1432" s="129"/>
      <c r="BHU1432" s="129"/>
      <c r="BHV1432" s="129"/>
      <c r="BHW1432" s="129"/>
      <c r="BHX1432" s="129"/>
      <c r="BHY1432" s="129"/>
      <c r="BHZ1432" s="129"/>
      <c r="BIA1432" s="129"/>
      <c r="BIB1432" s="129"/>
      <c r="BIC1432" s="129"/>
      <c r="BID1432" s="129"/>
      <c r="BIE1432" s="129"/>
      <c r="BIF1432" s="129"/>
      <c r="BIG1432" s="129"/>
      <c r="BIH1432" s="129"/>
      <c r="BII1432" s="129"/>
      <c r="BIJ1432" s="129"/>
      <c r="BIK1432" s="129"/>
      <c r="BIL1432" s="129"/>
      <c r="BIM1432" s="129"/>
      <c r="BIN1432" s="129"/>
      <c r="BIO1432" s="129"/>
      <c r="BIP1432" s="129"/>
      <c r="BIQ1432" s="129"/>
      <c r="BIR1432" s="129"/>
      <c r="BIS1432" s="129"/>
      <c r="BIT1432" s="129"/>
      <c r="BIU1432" s="129"/>
      <c r="BIV1432" s="129"/>
      <c r="BIW1432" s="129"/>
      <c r="BIX1432" s="129"/>
      <c r="BIY1432" s="129"/>
      <c r="BIZ1432" s="129"/>
      <c r="BJA1432" s="129"/>
      <c r="BJB1432" s="129"/>
      <c r="BJC1432" s="129"/>
      <c r="BJD1432" s="129"/>
      <c r="BJE1432" s="129"/>
      <c r="BJF1432" s="129"/>
      <c r="BJG1432" s="129"/>
      <c r="BJH1432" s="129"/>
      <c r="BJI1432" s="129"/>
      <c r="BJJ1432" s="129"/>
      <c r="BJK1432" s="129"/>
      <c r="BJL1432" s="129"/>
      <c r="BJM1432" s="129"/>
      <c r="BJN1432" s="129"/>
      <c r="BJO1432" s="129"/>
      <c r="BJP1432" s="129"/>
      <c r="BJQ1432" s="129"/>
      <c r="BJR1432" s="129"/>
      <c r="BJS1432" s="129"/>
      <c r="BJT1432" s="129"/>
      <c r="BJU1432" s="129"/>
      <c r="BJV1432" s="129"/>
      <c r="BJW1432" s="129"/>
      <c r="BJX1432" s="129"/>
      <c r="BJY1432" s="129"/>
      <c r="BJZ1432" s="129"/>
      <c r="BKA1432" s="129"/>
      <c r="BKB1432" s="129"/>
      <c r="BKC1432" s="129"/>
      <c r="BKD1432" s="129"/>
      <c r="BKE1432" s="129"/>
      <c r="BKF1432" s="129"/>
      <c r="BKG1432" s="129"/>
      <c r="BKH1432" s="129"/>
      <c r="BKI1432" s="129"/>
      <c r="BKJ1432" s="129"/>
      <c r="BKK1432" s="129"/>
      <c r="BKL1432" s="129"/>
      <c r="BKM1432" s="129"/>
      <c r="BKN1432" s="129"/>
      <c r="BKO1432" s="129"/>
      <c r="BKP1432" s="129"/>
      <c r="BKQ1432" s="129"/>
      <c r="BKR1432" s="129"/>
      <c r="BKS1432" s="129"/>
      <c r="BKT1432" s="129"/>
      <c r="BKU1432" s="129"/>
      <c r="BKV1432" s="129"/>
      <c r="BKW1432" s="129"/>
      <c r="BKX1432" s="129"/>
      <c r="BKY1432" s="129"/>
      <c r="BKZ1432" s="129"/>
      <c r="BLA1432" s="129"/>
      <c r="BLB1432" s="129"/>
      <c r="BLC1432" s="129"/>
      <c r="BLD1432" s="129"/>
      <c r="BLE1432" s="129"/>
      <c r="BLF1432" s="129"/>
      <c r="BLG1432" s="129"/>
      <c r="BLH1432" s="129"/>
      <c r="BLI1432" s="129"/>
      <c r="BLJ1432" s="129"/>
      <c r="BLK1432" s="129"/>
      <c r="BLL1432" s="129"/>
      <c r="BLM1432" s="129"/>
      <c r="BLN1432" s="129"/>
      <c r="BLO1432" s="129"/>
      <c r="BLP1432" s="129"/>
      <c r="BLQ1432" s="129"/>
      <c r="BLR1432" s="129"/>
      <c r="BLS1432" s="129"/>
      <c r="BLT1432" s="129"/>
      <c r="BLU1432" s="129"/>
      <c r="BLV1432" s="129"/>
      <c r="BLW1432" s="129"/>
      <c r="BLX1432" s="129"/>
      <c r="BLY1432" s="129"/>
      <c r="BLZ1432" s="129"/>
      <c r="BMA1432" s="129"/>
      <c r="BMB1432" s="129"/>
      <c r="BMC1432" s="129"/>
      <c r="BMD1432" s="129"/>
      <c r="BME1432" s="129"/>
      <c r="BMF1432" s="129"/>
      <c r="BMG1432" s="129"/>
      <c r="BMH1432" s="129"/>
      <c r="BMI1432" s="129"/>
      <c r="BMJ1432" s="129"/>
      <c r="BMK1432" s="129"/>
      <c r="BML1432" s="129"/>
      <c r="BMM1432" s="129"/>
      <c r="BMN1432" s="129"/>
      <c r="BMO1432" s="129"/>
      <c r="BMP1432" s="129"/>
      <c r="BMQ1432" s="129"/>
      <c r="BMR1432" s="129"/>
      <c r="BMS1432" s="129"/>
      <c r="BMT1432" s="129"/>
      <c r="BMU1432" s="129"/>
      <c r="BMV1432" s="129"/>
      <c r="BMW1432" s="129"/>
      <c r="BMX1432" s="129"/>
      <c r="BMY1432" s="129"/>
      <c r="BMZ1432" s="129"/>
      <c r="BNA1432" s="129"/>
      <c r="BNB1432" s="129"/>
      <c r="BNC1432" s="129"/>
      <c r="BND1432" s="129"/>
      <c r="BNE1432" s="129"/>
      <c r="BNF1432" s="129"/>
      <c r="BNG1432" s="129"/>
      <c r="BNH1432" s="129"/>
      <c r="BNI1432" s="129"/>
      <c r="BNJ1432" s="129"/>
      <c r="BNK1432" s="129"/>
      <c r="BNL1432" s="129"/>
      <c r="BNM1432" s="129"/>
      <c r="BNN1432" s="129"/>
      <c r="BNO1432" s="129"/>
      <c r="BNP1432" s="129"/>
      <c r="BNQ1432" s="129"/>
      <c r="BNR1432" s="129"/>
      <c r="BNS1432" s="129"/>
      <c r="BNT1432" s="129"/>
      <c r="BNU1432" s="129"/>
      <c r="BNV1432" s="129"/>
      <c r="BNW1432" s="129"/>
      <c r="BNX1432" s="129"/>
      <c r="BNY1432" s="129"/>
      <c r="BNZ1432" s="129"/>
      <c r="BOA1432" s="129"/>
      <c r="BOB1432" s="129"/>
      <c r="BOC1432" s="129"/>
      <c r="BOD1432" s="129"/>
      <c r="BOE1432" s="129"/>
      <c r="BOF1432" s="129"/>
      <c r="BOG1432" s="129"/>
      <c r="BOH1432" s="129"/>
      <c r="BOI1432" s="129"/>
      <c r="BOJ1432" s="129"/>
      <c r="BOK1432" s="129"/>
      <c r="BOL1432" s="129"/>
      <c r="BOM1432" s="129"/>
      <c r="BON1432" s="129"/>
      <c r="BOO1432" s="129"/>
      <c r="BOP1432" s="129"/>
      <c r="BOQ1432" s="129"/>
      <c r="BOR1432" s="129"/>
      <c r="BOS1432" s="129"/>
      <c r="BOT1432" s="129"/>
      <c r="BOU1432" s="129"/>
      <c r="BOV1432" s="129"/>
      <c r="BOW1432" s="129"/>
      <c r="BOX1432" s="129"/>
      <c r="BOY1432" s="129"/>
      <c r="BOZ1432" s="129"/>
      <c r="BPA1432" s="129"/>
      <c r="BPB1432" s="129"/>
      <c r="BPC1432" s="129"/>
      <c r="BPD1432" s="129"/>
      <c r="BPE1432" s="129"/>
      <c r="BPF1432" s="129"/>
      <c r="BPG1432" s="129"/>
      <c r="BPH1432" s="129"/>
      <c r="BPI1432" s="129"/>
      <c r="BPJ1432" s="129"/>
      <c r="BPK1432" s="129"/>
      <c r="BPL1432" s="129"/>
      <c r="BPM1432" s="129"/>
      <c r="BPN1432" s="129"/>
      <c r="BPO1432" s="129"/>
      <c r="BPP1432" s="129"/>
      <c r="BPQ1432" s="129"/>
      <c r="BPR1432" s="129"/>
      <c r="BPS1432" s="129"/>
      <c r="BPT1432" s="129"/>
      <c r="BPU1432" s="129"/>
      <c r="BPV1432" s="129"/>
      <c r="BPW1432" s="129"/>
      <c r="BPX1432" s="129"/>
      <c r="BPY1432" s="129"/>
      <c r="BPZ1432" s="129"/>
      <c r="BQA1432" s="129"/>
      <c r="BQB1432" s="129"/>
      <c r="BQC1432" s="129"/>
      <c r="BQD1432" s="129"/>
      <c r="BQE1432" s="129"/>
      <c r="BQF1432" s="129"/>
      <c r="BQG1432" s="129"/>
      <c r="BQH1432" s="129"/>
      <c r="BQI1432" s="129"/>
      <c r="BQJ1432" s="129"/>
      <c r="BQK1432" s="129"/>
      <c r="BQL1432" s="129"/>
      <c r="BQM1432" s="129"/>
      <c r="BQN1432" s="129"/>
      <c r="BQO1432" s="129"/>
      <c r="BQP1432" s="129"/>
      <c r="BQQ1432" s="129"/>
      <c r="BQR1432" s="129"/>
      <c r="BQS1432" s="129"/>
      <c r="BQT1432" s="129"/>
      <c r="BQU1432" s="129"/>
      <c r="BQV1432" s="129"/>
      <c r="BQW1432" s="129"/>
      <c r="BQX1432" s="129"/>
      <c r="BQY1432" s="129"/>
      <c r="BQZ1432" s="129"/>
      <c r="BRA1432" s="129"/>
      <c r="BRB1432" s="129"/>
      <c r="BRC1432" s="129"/>
      <c r="BRD1432" s="129"/>
      <c r="BRE1432" s="129"/>
      <c r="BRF1432" s="129"/>
      <c r="BRG1432" s="129"/>
      <c r="BRH1432" s="129"/>
      <c r="BRI1432" s="129"/>
      <c r="BRJ1432" s="129"/>
      <c r="BRK1432" s="129"/>
      <c r="BRL1432" s="129"/>
      <c r="BRM1432" s="129"/>
      <c r="BRN1432" s="129"/>
      <c r="BRO1432" s="129"/>
      <c r="BRP1432" s="129"/>
      <c r="BRQ1432" s="129"/>
      <c r="BRR1432" s="129"/>
      <c r="BRS1432" s="129"/>
      <c r="BRT1432" s="129"/>
      <c r="BRU1432" s="129"/>
      <c r="BRV1432" s="129"/>
      <c r="BRW1432" s="129"/>
      <c r="BRX1432" s="129"/>
      <c r="BRY1432" s="129"/>
      <c r="BRZ1432" s="129"/>
      <c r="BSA1432" s="129"/>
      <c r="BSB1432" s="129"/>
      <c r="BSC1432" s="129"/>
      <c r="BSD1432" s="129"/>
      <c r="BSE1432" s="129"/>
      <c r="BSF1432" s="129"/>
      <c r="BSG1432" s="129"/>
      <c r="BSH1432" s="129"/>
      <c r="BSI1432" s="129"/>
      <c r="BSJ1432" s="129"/>
      <c r="BSK1432" s="129"/>
      <c r="BSL1432" s="129"/>
      <c r="BSM1432" s="129"/>
      <c r="BSN1432" s="129"/>
      <c r="BSO1432" s="129"/>
      <c r="BSP1432" s="129"/>
      <c r="BSQ1432" s="129"/>
      <c r="BSR1432" s="129"/>
      <c r="BSS1432" s="129"/>
      <c r="BST1432" s="129"/>
      <c r="BSU1432" s="129"/>
      <c r="BSV1432" s="129"/>
      <c r="BSW1432" s="129"/>
      <c r="BSX1432" s="129"/>
      <c r="BSY1432" s="129"/>
      <c r="BSZ1432" s="129"/>
      <c r="BTA1432" s="129"/>
      <c r="BTB1432" s="129"/>
      <c r="BTC1432" s="129"/>
      <c r="BTD1432" s="129"/>
      <c r="BTE1432" s="129"/>
      <c r="BTF1432" s="129"/>
      <c r="BTG1432" s="129"/>
      <c r="BTH1432" s="129"/>
      <c r="BTI1432" s="129"/>
      <c r="BTJ1432" s="129"/>
      <c r="BTK1432" s="129"/>
      <c r="BTL1432" s="129"/>
      <c r="BTM1432" s="129"/>
      <c r="BTN1432" s="129"/>
      <c r="BTO1432" s="129"/>
      <c r="BTP1432" s="129"/>
      <c r="BTQ1432" s="129"/>
      <c r="BTR1432" s="129"/>
      <c r="BTS1432" s="129"/>
      <c r="BTT1432" s="129"/>
      <c r="BTU1432" s="129"/>
      <c r="BTV1432" s="129"/>
      <c r="BTW1432" s="129"/>
      <c r="BTX1432" s="129"/>
      <c r="BTY1432" s="129"/>
      <c r="BTZ1432" s="129"/>
      <c r="BUA1432" s="129"/>
      <c r="BUB1432" s="129"/>
      <c r="BUC1432" s="129"/>
      <c r="BUD1432" s="129"/>
      <c r="BUE1432" s="129"/>
      <c r="BUF1432" s="129"/>
      <c r="BUG1432" s="129"/>
      <c r="BUH1432" s="129"/>
      <c r="BUI1432" s="129"/>
      <c r="BUJ1432" s="129"/>
      <c r="BUK1432" s="129"/>
      <c r="BUL1432" s="129"/>
      <c r="BUM1432" s="129"/>
      <c r="BUN1432" s="129"/>
      <c r="BUO1432" s="129"/>
      <c r="BUP1432" s="129"/>
      <c r="BUQ1432" s="129"/>
      <c r="BUR1432" s="129"/>
      <c r="BUS1432" s="129"/>
      <c r="BUT1432" s="129"/>
      <c r="BUU1432" s="129"/>
      <c r="BUV1432" s="129"/>
      <c r="BUW1432" s="129"/>
      <c r="BUX1432" s="129"/>
      <c r="BUY1432" s="129"/>
      <c r="BUZ1432" s="129"/>
      <c r="BVA1432" s="129"/>
      <c r="BVB1432" s="129"/>
      <c r="BVC1432" s="129"/>
      <c r="BVD1432" s="129"/>
      <c r="BVE1432" s="129"/>
      <c r="BVF1432" s="129"/>
      <c r="BVG1432" s="129"/>
      <c r="BVH1432" s="129"/>
      <c r="BVI1432" s="129"/>
      <c r="BVJ1432" s="129"/>
      <c r="BVK1432" s="129"/>
      <c r="BVL1432" s="129"/>
      <c r="BVM1432" s="129"/>
      <c r="BVN1432" s="129"/>
      <c r="BVO1432" s="129"/>
      <c r="BVP1432" s="129"/>
      <c r="BVQ1432" s="129"/>
      <c r="BVR1432" s="129"/>
      <c r="BVS1432" s="129"/>
      <c r="BVT1432" s="129"/>
      <c r="BVU1432" s="129"/>
      <c r="BVV1432" s="129"/>
      <c r="BVW1432" s="129"/>
      <c r="BVX1432" s="129"/>
      <c r="BVY1432" s="129"/>
      <c r="BVZ1432" s="129"/>
      <c r="BWA1432" s="129"/>
      <c r="BWB1432" s="129"/>
      <c r="BWC1432" s="129"/>
      <c r="BWD1432" s="129"/>
      <c r="BWE1432" s="129"/>
      <c r="BWF1432" s="129"/>
      <c r="BWG1432" s="129"/>
      <c r="BWH1432" s="129"/>
      <c r="BWI1432" s="129"/>
      <c r="BWJ1432" s="129"/>
      <c r="BWK1432" s="129"/>
      <c r="BWL1432" s="129"/>
      <c r="BWM1432" s="129"/>
      <c r="BWN1432" s="129"/>
      <c r="BWO1432" s="129"/>
      <c r="BWP1432" s="129"/>
      <c r="BWQ1432" s="129"/>
      <c r="BWR1432" s="129"/>
      <c r="BWS1432" s="129"/>
      <c r="BWT1432" s="129"/>
      <c r="BWU1432" s="129"/>
      <c r="BWV1432" s="129"/>
      <c r="BWW1432" s="129"/>
      <c r="BWX1432" s="129"/>
      <c r="BWY1432" s="129"/>
      <c r="BWZ1432" s="129"/>
      <c r="BXA1432" s="129"/>
      <c r="BXB1432" s="129"/>
      <c r="BXC1432" s="129"/>
      <c r="BXD1432" s="129"/>
      <c r="BXE1432" s="129"/>
      <c r="BXF1432" s="129"/>
      <c r="BXG1432" s="129"/>
      <c r="BXH1432" s="129"/>
      <c r="BXI1432" s="129"/>
      <c r="BXJ1432" s="129"/>
      <c r="BXK1432" s="129"/>
      <c r="BXL1432" s="129"/>
      <c r="BXM1432" s="129"/>
      <c r="BXN1432" s="129"/>
      <c r="BXO1432" s="129"/>
      <c r="BXP1432" s="129"/>
      <c r="BXQ1432" s="129"/>
      <c r="BXR1432" s="129"/>
      <c r="BXS1432" s="129"/>
      <c r="BXT1432" s="129"/>
      <c r="BXU1432" s="129"/>
      <c r="BXV1432" s="129"/>
      <c r="BXW1432" s="129"/>
      <c r="BXX1432" s="129"/>
      <c r="BXY1432" s="129"/>
      <c r="BXZ1432" s="129"/>
      <c r="BYA1432" s="129"/>
      <c r="BYB1432" s="129"/>
      <c r="BYC1432" s="129"/>
      <c r="BYD1432" s="129"/>
      <c r="BYE1432" s="129"/>
      <c r="BYF1432" s="129"/>
      <c r="BYG1432" s="129"/>
      <c r="BYH1432" s="129"/>
      <c r="BYI1432" s="129"/>
      <c r="BYJ1432" s="129"/>
      <c r="BYK1432" s="129"/>
      <c r="BYL1432" s="129"/>
      <c r="BYM1432" s="129"/>
      <c r="BYN1432" s="129"/>
      <c r="BYO1432" s="129"/>
      <c r="BYP1432" s="129"/>
      <c r="BYQ1432" s="129"/>
      <c r="BYR1432" s="129"/>
      <c r="BYS1432" s="129"/>
      <c r="BYT1432" s="129"/>
      <c r="BYU1432" s="129"/>
      <c r="BYV1432" s="129"/>
      <c r="BYW1432" s="129"/>
      <c r="BYX1432" s="129"/>
      <c r="BYY1432" s="129"/>
      <c r="BYZ1432" s="129"/>
      <c r="BZA1432" s="129"/>
      <c r="BZB1432" s="129"/>
      <c r="BZC1432" s="129"/>
      <c r="BZD1432" s="129"/>
      <c r="BZE1432" s="129"/>
      <c r="BZF1432" s="129"/>
      <c r="BZG1432" s="129"/>
      <c r="BZH1432" s="129"/>
      <c r="BZI1432" s="129"/>
      <c r="BZJ1432" s="129"/>
      <c r="BZK1432" s="129"/>
      <c r="BZL1432" s="129"/>
      <c r="BZM1432" s="129"/>
      <c r="BZN1432" s="129"/>
      <c r="BZO1432" s="129"/>
      <c r="BZP1432" s="129"/>
      <c r="BZQ1432" s="129"/>
      <c r="BZR1432" s="129"/>
      <c r="BZS1432" s="129"/>
      <c r="BZT1432" s="129"/>
      <c r="BZU1432" s="129"/>
      <c r="BZV1432" s="129"/>
      <c r="BZW1432" s="129"/>
      <c r="BZX1432" s="129"/>
      <c r="BZY1432" s="129"/>
      <c r="BZZ1432" s="129"/>
      <c r="CAA1432" s="129"/>
      <c r="CAB1432" s="129"/>
      <c r="CAC1432" s="129"/>
      <c r="CAD1432" s="129"/>
      <c r="CAE1432" s="129"/>
      <c r="CAF1432" s="129"/>
      <c r="CAG1432" s="129"/>
      <c r="CAH1432" s="129"/>
      <c r="CAI1432" s="129"/>
      <c r="CAJ1432" s="129"/>
      <c r="CAK1432" s="129"/>
      <c r="CAL1432" s="129"/>
      <c r="CAM1432" s="129"/>
      <c r="CAN1432" s="129"/>
      <c r="CAO1432" s="129"/>
      <c r="CAP1432" s="129"/>
      <c r="CAQ1432" s="129"/>
      <c r="CAR1432" s="129"/>
      <c r="CAS1432" s="129"/>
      <c r="CAT1432" s="129"/>
      <c r="CAU1432" s="129"/>
      <c r="CAV1432" s="129"/>
      <c r="CAW1432" s="129"/>
      <c r="CAX1432" s="129"/>
      <c r="CAY1432" s="129"/>
      <c r="CAZ1432" s="129"/>
      <c r="CBA1432" s="129"/>
      <c r="CBB1432" s="129"/>
      <c r="CBC1432" s="129"/>
      <c r="CBD1432" s="129"/>
      <c r="CBE1432" s="129"/>
      <c r="CBF1432" s="129"/>
      <c r="CBG1432" s="129"/>
      <c r="CBH1432" s="129"/>
      <c r="CBI1432" s="129"/>
      <c r="CBJ1432" s="129"/>
      <c r="CBK1432" s="129"/>
      <c r="CBL1432" s="129"/>
      <c r="CBM1432" s="129"/>
      <c r="CBN1432" s="129"/>
      <c r="CBO1432" s="129"/>
      <c r="CBP1432" s="129"/>
      <c r="CBQ1432" s="129"/>
      <c r="CBR1432" s="129"/>
      <c r="CBS1432" s="129"/>
      <c r="CBT1432" s="129"/>
      <c r="CBU1432" s="129"/>
      <c r="CBV1432" s="129"/>
      <c r="CBW1432" s="129"/>
      <c r="CBX1432" s="129"/>
      <c r="CBY1432" s="129"/>
      <c r="CBZ1432" s="129"/>
      <c r="CCA1432" s="129"/>
      <c r="CCB1432" s="129"/>
      <c r="CCC1432" s="129"/>
      <c r="CCD1432" s="129"/>
      <c r="CCE1432" s="129"/>
      <c r="CCF1432" s="129"/>
      <c r="CCG1432" s="129"/>
      <c r="CCH1432" s="129"/>
      <c r="CCI1432" s="129"/>
      <c r="CCJ1432" s="129"/>
      <c r="CCK1432" s="129"/>
      <c r="CCL1432" s="129"/>
      <c r="CCM1432" s="129"/>
      <c r="CCN1432" s="129"/>
      <c r="CCO1432" s="129"/>
      <c r="CCP1432" s="129"/>
      <c r="CCQ1432" s="129"/>
      <c r="CCR1432" s="129"/>
      <c r="CCS1432" s="129"/>
      <c r="CCT1432" s="129"/>
      <c r="CCU1432" s="129"/>
      <c r="CCV1432" s="129"/>
      <c r="CCW1432" s="129"/>
      <c r="CCX1432" s="129"/>
      <c r="CCY1432" s="129"/>
      <c r="CCZ1432" s="129"/>
      <c r="CDA1432" s="129"/>
      <c r="CDB1432" s="129"/>
      <c r="CDC1432" s="129"/>
      <c r="CDD1432" s="129"/>
      <c r="CDE1432" s="129"/>
      <c r="CDF1432" s="129"/>
      <c r="CDG1432" s="129"/>
      <c r="CDH1432" s="129"/>
      <c r="CDI1432" s="129"/>
      <c r="CDJ1432" s="129"/>
      <c r="CDK1432" s="129"/>
      <c r="CDL1432" s="129"/>
      <c r="CDM1432" s="129"/>
      <c r="CDN1432" s="129"/>
      <c r="CDO1432" s="129"/>
      <c r="CDP1432" s="129"/>
      <c r="CDQ1432" s="129"/>
      <c r="CDR1432" s="129"/>
      <c r="CDS1432" s="129"/>
      <c r="CDT1432" s="129"/>
      <c r="CDU1432" s="129"/>
      <c r="CDV1432" s="129"/>
      <c r="CDW1432" s="129"/>
      <c r="CDX1432" s="129"/>
      <c r="CDY1432" s="129"/>
      <c r="CDZ1432" s="129"/>
      <c r="CEA1432" s="129"/>
      <c r="CEB1432" s="129"/>
      <c r="CEC1432" s="129"/>
      <c r="CED1432" s="129"/>
      <c r="CEE1432" s="129"/>
      <c r="CEF1432" s="129"/>
      <c r="CEG1432" s="129"/>
      <c r="CEH1432" s="129"/>
      <c r="CEI1432" s="129"/>
      <c r="CEJ1432" s="129"/>
      <c r="CEK1432" s="129"/>
      <c r="CEL1432" s="129"/>
      <c r="CEM1432" s="129"/>
      <c r="CEN1432" s="129"/>
      <c r="CEO1432" s="129"/>
      <c r="CEP1432" s="129"/>
      <c r="CEQ1432" s="129"/>
      <c r="CER1432" s="129"/>
      <c r="CES1432" s="129"/>
      <c r="CET1432" s="129"/>
      <c r="CEU1432" s="129"/>
      <c r="CEV1432" s="129"/>
      <c r="CEW1432" s="129"/>
      <c r="CEX1432" s="129"/>
      <c r="CEY1432" s="129"/>
      <c r="CEZ1432" s="129"/>
      <c r="CFA1432" s="129"/>
      <c r="CFB1432" s="129"/>
      <c r="CFC1432" s="129"/>
      <c r="CFD1432" s="129"/>
      <c r="CFE1432" s="129"/>
      <c r="CFF1432" s="129"/>
      <c r="CFG1432" s="129"/>
      <c r="CFH1432" s="129"/>
      <c r="CFI1432" s="129"/>
      <c r="CFJ1432" s="129"/>
      <c r="CFK1432" s="129"/>
      <c r="CFL1432" s="129"/>
      <c r="CFM1432" s="129"/>
      <c r="CFN1432" s="129"/>
      <c r="CFO1432" s="129"/>
      <c r="CFP1432" s="129"/>
      <c r="CFQ1432" s="129"/>
      <c r="CFR1432" s="129"/>
      <c r="CFS1432" s="129"/>
      <c r="CFT1432" s="129"/>
      <c r="CFU1432" s="129"/>
      <c r="CFV1432" s="129"/>
      <c r="CFW1432" s="129"/>
      <c r="CFX1432" s="129"/>
      <c r="CFY1432" s="129"/>
      <c r="CFZ1432" s="129"/>
      <c r="CGA1432" s="129"/>
      <c r="CGB1432" s="129"/>
      <c r="CGC1432" s="129"/>
      <c r="CGD1432" s="129"/>
      <c r="CGE1432" s="129"/>
      <c r="CGF1432" s="129"/>
      <c r="CGG1432" s="129"/>
      <c r="CGH1432" s="129"/>
      <c r="CGI1432" s="129"/>
      <c r="CGJ1432" s="129"/>
      <c r="CGK1432" s="129"/>
      <c r="CGL1432" s="129"/>
      <c r="CGM1432" s="129"/>
      <c r="CGN1432" s="129"/>
      <c r="CGO1432" s="129"/>
      <c r="CGP1432" s="129"/>
      <c r="CGQ1432" s="129"/>
      <c r="CGR1432" s="129"/>
      <c r="CGS1432" s="129"/>
      <c r="CGT1432" s="129"/>
      <c r="CGU1432" s="129"/>
      <c r="CGV1432" s="129"/>
      <c r="CGW1432" s="129"/>
      <c r="CGX1432" s="129"/>
      <c r="CGY1432" s="129"/>
      <c r="CGZ1432" s="129"/>
      <c r="CHA1432" s="129"/>
      <c r="CHB1432" s="129"/>
      <c r="CHC1432" s="129"/>
      <c r="CHD1432" s="129"/>
      <c r="CHE1432" s="129"/>
      <c r="CHF1432" s="129"/>
      <c r="CHG1432" s="129"/>
      <c r="CHH1432" s="129"/>
      <c r="CHI1432" s="129"/>
      <c r="CHJ1432" s="129"/>
      <c r="CHK1432" s="129"/>
      <c r="CHL1432" s="129"/>
      <c r="CHM1432" s="129"/>
      <c r="CHN1432" s="129"/>
      <c r="CHO1432" s="129"/>
      <c r="CHP1432" s="129"/>
      <c r="CHQ1432" s="129"/>
      <c r="CHR1432" s="129"/>
      <c r="CHS1432" s="129"/>
      <c r="CHT1432" s="129"/>
      <c r="CHU1432" s="129"/>
      <c r="CHV1432" s="129"/>
      <c r="CHW1432" s="129"/>
      <c r="CHX1432" s="129"/>
      <c r="CHY1432" s="129"/>
      <c r="CHZ1432" s="129"/>
      <c r="CIA1432" s="129"/>
      <c r="CIB1432" s="129"/>
      <c r="CIC1432" s="129"/>
      <c r="CID1432" s="129"/>
      <c r="CIE1432" s="129"/>
      <c r="CIF1432" s="129"/>
      <c r="CIG1432" s="129"/>
      <c r="CIH1432" s="129"/>
      <c r="CII1432" s="129"/>
      <c r="CIJ1432" s="129"/>
      <c r="CIK1432" s="129"/>
      <c r="CIL1432" s="129"/>
      <c r="CIM1432" s="129"/>
      <c r="CIN1432" s="129"/>
      <c r="CIO1432" s="129"/>
      <c r="CIP1432" s="129"/>
      <c r="CIQ1432" s="129"/>
      <c r="CIR1432" s="129"/>
      <c r="CIS1432" s="129"/>
      <c r="CIT1432" s="129"/>
      <c r="CIU1432" s="129"/>
      <c r="CIV1432" s="129"/>
      <c r="CIW1432" s="129"/>
      <c r="CIX1432" s="129"/>
      <c r="CIY1432" s="129"/>
      <c r="CIZ1432" s="129"/>
      <c r="CJA1432" s="129"/>
      <c r="CJB1432" s="129"/>
      <c r="CJC1432" s="129"/>
      <c r="CJD1432" s="129"/>
      <c r="CJE1432" s="129"/>
      <c r="CJF1432" s="129"/>
      <c r="CJG1432" s="129"/>
      <c r="CJH1432" s="129"/>
      <c r="CJI1432" s="129"/>
      <c r="CJJ1432" s="129"/>
      <c r="CJK1432" s="129"/>
      <c r="CJL1432" s="129"/>
      <c r="CJM1432" s="129"/>
      <c r="CJN1432" s="129"/>
      <c r="CJO1432" s="129"/>
      <c r="CJP1432" s="129"/>
      <c r="CJQ1432" s="129"/>
      <c r="CJR1432" s="129"/>
      <c r="CJS1432" s="129"/>
      <c r="CJT1432" s="129"/>
      <c r="CJU1432" s="129"/>
      <c r="CJV1432" s="129"/>
      <c r="CJW1432" s="129"/>
      <c r="CJX1432" s="129"/>
      <c r="CJY1432" s="129"/>
      <c r="CJZ1432" s="129"/>
      <c r="CKA1432" s="129"/>
      <c r="CKB1432" s="129"/>
      <c r="CKC1432" s="129"/>
      <c r="CKD1432" s="129"/>
      <c r="CKE1432" s="129"/>
      <c r="CKF1432" s="129"/>
      <c r="CKG1432" s="129"/>
      <c r="CKH1432" s="129"/>
      <c r="CKI1432" s="129"/>
      <c r="CKJ1432" s="129"/>
      <c r="CKK1432" s="129"/>
      <c r="CKL1432" s="129"/>
      <c r="CKM1432" s="129"/>
      <c r="CKN1432" s="129"/>
      <c r="CKO1432" s="129"/>
      <c r="CKP1432" s="129"/>
      <c r="CKQ1432" s="129"/>
      <c r="CKR1432" s="129"/>
      <c r="CKS1432" s="129"/>
      <c r="CKT1432" s="129"/>
      <c r="CKU1432" s="129"/>
      <c r="CKV1432" s="129"/>
      <c r="CKW1432" s="129"/>
      <c r="CKX1432" s="129"/>
      <c r="CKY1432" s="129"/>
      <c r="CKZ1432" s="129"/>
      <c r="CLA1432" s="129"/>
      <c r="CLB1432" s="129"/>
      <c r="CLC1432" s="129"/>
      <c r="CLD1432" s="129"/>
      <c r="CLE1432" s="129"/>
      <c r="CLF1432" s="129"/>
      <c r="CLG1432" s="129"/>
      <c r="CLH1432" s="129"/>
      <c r="CLI1432" s="129"/>
      <c r="CLJ1432" s="129"/>
      <c r="CLK1432" s="129"/>
      <c r="CLL1432" s="129"/>
      <c r="CLM1432" s="129"/>
      <c r="CLN1432" s="129"/>
      <c r="CLO1432" s="129"/>
      <c r="CLP1432" s="129"/>
      <c r="CLQ1432" s="129"/>
      <c r="CLR1432" s="129"/>
      <c r="CLS1432" s="129"/>
      <c r="CLT1432" s="129"/>
      <c r="CLU1432" s="129"/>
      <c r="CLV1432" s="129"/>
      <c r="CLW1432" s="129"/>
      <c r="CLX1432" s="129"/>
      <c r="CLY1432" s="129"/>
      <c r="CLZ1432" s="129"/>
      <c r="CMA1432" s="129"/>
      <c r="CMB1432" s="129"/>
      <c r="CMC1432" s="129"/>
      <c r="CMD1432" s="129"/>
      <c r="CME1432" s="129"/>
      <c r="CMF1432" s="129"/>
      <c r="CMG1432" s="129"/>
      <c r="CMH1432" s="129"/>
      <c r="CMI1432" s="129"/>
      <c r="CMJ1432" s="129"/>
      <c r="CMK1432" s="129"/>
      <c r="CML1432" s="129"/>
      <c r="CMM1432" s="129"/>
      <c r="CMN1432" s="129"/>
      <c r="CMO1432" s="129"/>
      <c r="CMP1432" s="129"/>
      <c r="CMQ1432" s="129"/>
      <c r="CMR1432" s="129"/>
      <c r="CMS1432" s="129"/>
      <c r="CMT1432" s="129"/>
      <c r="CMU1432" s="129"/>
      <c r="CMV1432" s="129"/>
      <c r="CMW1432" s="129"/>
      <c r="CMX1432" s="129"/>
      <c r="CMY1432" s="129"/>
      <c r="CMZ1432" s="129"/>
      <c r="CNA1432" s="129"/>
      <c r="CNB1432" s="129"/>
      <c r="CNC1432" s="129"/>
      <c r="CND1432" s="129"/>
      <c r="CNE1432" s="129"/>
      <c r="CNF1432" s="129"/>
      <c r="CNG1432" s="129"/>
      <c r="CNH1432" s="129"/>
      <c r="CNI1432" s="129"/>
      <c r="CNJ1432" s="129"/>
      <c r="CNK1432" s="129"/>
      <c r="CNL1432" s="129"/>
      <c r="CNM1432" s="129"/>
      <c r="CNN1432" s="129"/>
      <c r="CNO1432" s="129"/>
      <c r="CNP1432" s="129"/>
      <c r="CNQ1432" s="129"/>
      <c r="CNR1432" s="129"/>
      <c r="CNS1432" s="129"/>
      <c r="CNT1432" s="129"/>
      <c r="CNU1432" s="129"/>
      <c r="CNV1432" s="129"/>
      <c r="CNW1432" s="129"/>
      <c r="CNX1432" s="129"/>
      <c r="CNY1432" s="129"/>
      <c r="CNZ1432" s="129"/>
      <c r="COA1432" s="129"/>
      <c r="COB1432" s="129"/>
      <c r="COC1432" s="129"/>
      <c r="COD1432" s="129"/>
      <c r="COE1432" s="129"/>
      <c r="COF1432" s="129"/>
      <c r="COG1432" s="129"/>
      <c r="COH1432" s="129"/>
      <c r="COI1432" s="129"/>
      <c r="COJ1432" s="129"/>
      <c r="COK1432" s="129"/>
      <c r="COL1432" s="129"/>
      <c r="COM1432" s="129"/>
      <c r="CON1432" s="129"/>
      <c r="COO1432" s="129"/>
      <c r="COP1432" s="129"/>
      <c r="COQ1432" s="129"/>
      <c r="COR1432" s="129"/>
      <c r="COS1432" s="129"/>
      <c r="COT1432" s="129"/>
      <c r="COU1432" s="129"/>
      <c r="COV1432" s="129"/>
      <c r="COW1432" s="129"/>
      <c r="COX1432" s="129"/>
      <c r="COY1432" s="129"/>
      <c r="COZ1432" s="129"/>
      <c r="CPA1432" s="129"/>
      <c r="CPB1432" s="129"/>
      <c r="CPC1432" s="129"/>
      <c r="CPD1432" s="129"/>
      <c r="CPE1432" s="129"/>
      <c r="CPF1432" s="129"/>
      <c r="CPG1432" s="129"/>
      <c r="CPH1432" s="129"/>
      <c r="CPI1432" s="129"/>
      <c r="CPJ1432" s="129"/>
      <c r="CPK1432" s="129"/>
      <c r="CPL1432" s="129"/>
      <c r="CPM1432" s="129"/>
      <c r="CPN1432" s="129"/>
      <c r="CPO1432" s="129"/>
      <c r="CPP1432" s="129"/>
      <c r="CPQ1432" s="129"/>
      <c r="CPR1432" s="129"/>
      <c r="CPS1432" s="129"/>
      <c r="CPT1432" s="129"/>
      <c r="CPU1432" s="129"/>
      <c r="CPV1432" s="129"/>
      <c r="CPW1432" s="129"/>
      <c r="CPX1432" s="129"/>
      <c r="CPY1432" s="129"/>
      <c r="CPZ1432" s="129"/>
      <c r="CQA1432" s="129"/>
      <c r="CQB1432" s="129"/>
      <c r="CQC1432" s="129"/>
      <c r="CQD1432" s="129"/>
      <c r="CQE1432" s="129"/>
      <c r="CQF1432" s="129"/>
      <c r="CQG1432" s="129"/>
      <c r="CQH1432" s="129"/>
      <c r="CQI1432" s="129"/>
      <c r="CQJ1432" s="129"/>
      <c r="CQK1432" s="129"/>
      <c r="CQL1432" s="129"/>
      <c r="CQM1432" s="129"/>
      <c r="CQN1432" s="129"/>
      <c r="CQO1432" s="129"/>
      <c r="CQP1432" s="129"/>
      <c r="CQQ1432" s="129"/>
      <c r="CQR1432" s="129"/>
      <c r="CQS1432" s="129"/>
      <c r="CQT1432" s="129"/>
      <c r="CQU1432" s="129"/>
      <c r="CQV1432" s="129"/>
      <c r="CQW1432" s="129"/>
      <c r="CQX1432" s="129"/>
      <c r="CQY1432" s="129"/>
      <c r="CQZ1432" s="129"/>
      <c r="CRA1432" s="129"/>
      <c r="CRB1432" s="129"/>
      <c r="CRC1432" s="129"/>
      <c r="CRD1432" s="129"/>
      <c r="CRE1432" s="129"/>
      <c r="CRF1432" s="129"/>
      <c r="CRG1432" s="129"/>
      <c r="CRH1432" s="129"/>
      <c r="CRI1432" s="129"/>
      <c r="CRJ1432" s="129"/>
      <c r="CRK1432" s="129"/>
      <c r="CRL1432" s="129"/>
      <c r="CRM1432" s="129"/>
      <c r="CRN1432" s="129"/>
      <c r="CRO1432" s="129"/>
      <c r="CRP1432" s="129"/>
      <c r="CRQ1432" s="129"/>
      <c r="CRR1432" s="129"/>
      <c r="CRS1432" s="129"/>
      <c r="CRT1432" s="129"/>
      <c r="CRU1432" s="129"/>
      <c r="CRV1432" s="129"/>
      <c r="CRW1432" s="129"/>
      <c r="CRX1432" s="129"/>
      <c r="CRY1432" s="129"/>
      <c r="CRZ1432" s="129"/>
      <c r="CSA1432" s="129"/>
      <c r="CSB1432" s="129"/>
      <c r="CSC1432" s="129"/>
      <c r="CSD1432" s="129"/>
      <c r="CSE1432" s="129"/>
      <c r="CSF1432" s="129"/>
      <c r="CSG1432" s="129"/>
      <c r="CSH1432" s="129"/>
      <c r="CSI1432" s="129"/>
      <c r="CSJ1432" s="129"/>
      <c r="CSK1432" s="129"/>
      <c r="CSL1432" s="129"/>
      <c r="CSM1432" s="129"/>
      <c r="CSN1432" s="129"/>
      <c r="CSO1432" s="129"/>
      <c r="CSP1432" s="129"/>
      <c r="CSQ1432" s="129"/>
      <c r="CSR1432" s="129"/>
      <c r="CSS1432" s="129"/>
      <c r="CST1432" s="129"/>
      <c r="CSU1432" s="129"/>
      <c r="CSV1432" s="129"/>
      <c r="CSW1432" s="129"/>
      <c r="CSX1432" s="129"/>
      <c r="CSY1432" s="129"/>
      <c r="CSZ1432" s="129"/>
      <c r="CTA1432" s="129"/>
      <c r="CTB1432" s="129"/>
      <c r="CTC1432" s="129"/>
      <c r="CTD1432" s="129"/>
      <c r="CTE1432" s="129"/>
      <c r="CTF1432" s="129"/>
      <c r="CTG1432" s="129"/>
      <c r="CTH1432" s="129"/>
      <c r="CTI1432" s="129"/>
      <c r="CTJ1432" s="129"/>
      <c r="CTK1432" s="129"/>
      <c r="CTL1432" s="129"/>
      <c r="CTM1432" s="129"/>
      <c r="CTN1432" s="129"/>
      <c r="CTO1432" s="129"/>
      <c r="CTP1432" s="129"/>
      <c r="CTQ1432" s="129"/>
      <c r="CTR1432" s="129"/>
      <c r="CTS1432" s="129"/>
      <c r="CTT1432" s="129"/>
      <c r="CTU1432" s="129"/>
      <c r="CTV1432" s="129"/>
      <c r="CTW1432" s="129"/>
      <c r="CTX1432" s="129"/>
      <c r="CTY1432" s="129"/>
      <c r="CTZ1432" s="129"/>
      <c r="CUA1432" s="129"/>
      <c r="CUB1432" s="129"/>
      <c r="CUC1432" s="129"/>
      <c r="CUD1432" s="129"/>
      <c r="CUE1432" s="129"/>
      <c r="CUF1432" s="129"/>
      <c r="CUG1432" s="129"/>
      <c r="CUH1432" s="129"/>
      <c r="CUI1432" s="129"/>
      <c r="CUJ1432" s="129"/>
      <c r="CUK1432" s="129"/>
      <c r="CUL1432" s="129"/>
      <c r="CUM1432" s="129"/>
      <c r="CUN1432" s="129"/>
      <c r="CUO1432" s="129"/>
      <c r="CUP1432" s="129"/>
      <c r="CUQ1432" s="129"/>
      <c r="CUR1432" s="129"/>
      <c r="CUS1432" s="129"/>
      <c r="CUT1432" s="129"/>
      <c r="CUU1432" s="129"/>
      <c r="CUV1432" s="129"/>
      <c r="CUW1432" s="129"/>
      <c r="CUX1432" s="129"/>
      <c r="CUY1432" s="129"/>
      <c r="CUZ1432" s="129"/>
      <c r="CVA1432" s="129"/>
      <c r="CVB1432" s="129"/>
      <c r="CVC1432" s="129"/>
      <c r="CVD1432" s="129"/>
      <c r="CVE1432" s="129"/>
      <c r="CVF1432" s="129"/>
      <c r="CVG1432" s="129"/>
      <c r="CVH1432" s="129"/>
      <c r="CVI1432" s="129"/>
      <c r="CVJ1432" s="129"/>
      <c r="CVK1432" s="129"/>
      <c r="CVL1432" s="129"/>
      <c r="CVM1432" s="129"/>
      <c r="CVN1432" s="129"/>
      <c r="CVO1432" s="129"/>
      <c r="CVP1432" s="129"/>
      <c r="CVQ1432" s="129"/>
      <c r="CVR1432" s="129"/>
      <c r="CVS1432" s="129"/>
      <c r="CVT1432" s="129"/>
      <c r="CVU1432" s="129"/>
      <c r="CVV1432" s="129"/>
      <c r="CVW1432" s="129"/>
      <c r="CVX1432" s="129"/>
      <c r="CVY1432" s="129"/>
      <c r="CVZ1432" s="129"/>
      <c r="CWA1432" s="129"/>
      <c r="CWB1432" s="129"/>
      <c r="CWC1432" s="129"/>
      <c r="CWD1432" s="129"/>
      <c r="CWE1432" s="129"/>
      <c r="CWF1432" s="129"/>
      <c r="CWG1432" s="129"/>
      <c r="CWH1432" s="129"/>
      <c r="CWI1432" s="129"/>
      <c r="CWJ1432" s="129"/>
      <c r="CWK1432" s="129"/>
      <c r="CWL1432" s="129"/>
      <c r="CWM1432" s="129"/>
      <c r="CWN1432" s="129"/>
      <c r="CWO1432" s="129"/>
      <c r="CWP1432" s="129"/>
      <c r="CWQ1432" s="129"/>
      <c r="CWR1432" s="129"/>
      <c r="CWS1432" s="129"/>
      <c r="CWT1432" s="129"/>
      <c r="CWU1432" s="129"/>
      <c r="CWV1432" s="129"/>
      <c r="CWW1432" s="129"/>
      <c r="CWX1432" s="129"/>
      <c r="CWY1432" s="129"/>
      <c r="CWZ1432" s="129"/>
      <c r="CXA1432" s="129"/>
      <c r="CXB1432" s="129"/>
      <c r="CXC1432" s="129"/>
      <c r="CXD1432" s="129"/>
      <c r="CXE1432" s="129"/>
      <c r="CXF1432" s="129"/>
      <c r="CXG1432" s="129"/>
      <c r="CXH1432" s="129"/>
      <c r="CXI1432" s="129"/>
      <c r="CXJ1432" s="129"/>
      <c r="CXK1432" s="129"/>
      <c r="CXL1432" s="129"/>
      <c r="CXM1432" s="129"/>
      <c r="CXN1432" s="129"/>
      <c r="CXO1432" s="129"/>
      <c r="CXP1432" s="129"/>
      <c r="CXQ1432" s="129"/>
      <c r="CXR1432" s="129"/>
      <c r="CXS1432" s="129"/>
      <c r="CXT1432" s="129"/>
      <c r="CXU1432" s="129"/>
      <c r="CXV1432" s="129"/>
      <c r="CXW1432" s="129"/>
      <c r="CXX1432" s="129"/>
      <c r="CXY1432" s="129"/>
      <c r="CXZ1432" s="129"/>
      <c r="CYA1432" s="129"/>
      <c r="CYB1432" s="129"/>
      <c r="CYC1432" s="129"/>
      <c r="CYD1432" s="129"/>
      <c r="CYE1432" s="129"/>
      <c r="CYF1432" s="129"/>
      <c r="CYG1432" s="129"/>
      <c r="CYH1432" s="129"/>
      <c r="CYI1432" s="129"/>
      <c r="CYJ1432" s="129"/>
      <c r="CYK1432" s="129"/>
      <c r="CYL1432" s="129"/>
      <c r="CYM1432" s="129"/>
      <c r="CYN1432" s="129"/>
      <c r="CYO1432" s="129"/>
      <c r="CYP1432" s="129"/>
      <c r="CYQ1432" s="129"/>
      <c r="CYR1432" s="129"/>
      <c r="CYS1432" s="129"/>
      <c r="CYT1432" s="129"/>
      <c r="CYU1432" s="129"/>
      <c r="CYV1432" s="129"/>
      <c r="CYW1432" s="129"/>
      <c r="CYX1432" s="129"/>
      <c r="CYY1432" s="129"/>
      <c r="CYZ1432" s="129"/>
      <c r="CZA1432" s="129"/>
      <c r="CZB1432" s="129"/>
      <c r="CZC1432" s="129"/>
      <c r="CZD1432" s="129"/>
      <c r="CZE1432" s="129"/>
      <c r="CZF1432" s="129"/>
      <c r="CZG1432" s="129"/>
      <c r="CZH1432" s="129"/>
      <c r="CZI1432" s="129"/>
      <c r="CZJ1432" s="129"/>
      <c r="CZK1432" s="129"/>
      <c r="CZL1432" s="129"/>
      <c r="CZM1432" s="129"/>
      <c r="CZN1432" s="129"/>
      <c r="CZO1432" s="129"/>
      <c r="CZP1432" s="129"/>
      <c r="CZQ1432" s="129"/>
      <c r="CZR1432" s="129"/>
      <c r="CZS1432" s="129"/>
      <c r="CZT1432" s="129"/>
      <c r="CZU1432" s="129"/>
      <c r="CZV1432" s="129"/>
      <c r="CZW1432" s="129"/>
      <c r="CZX1432" s="129"/>
      <c r="CZY1432" s="129"/>
      <c r="CZZ1432" s="129"/>
      <c r="DAA1432" s="129"/>
      <c r="DAB1432" s="129"/>
      <c r="DAC1432" s="129"/>
      <c r="DAD1432" s="129"/>
      <c r="DAE1432" s="129"/>
      <c r="DAF1432" s="129"/>
      <c r="DAG1432" s="129"/>
      <c r="DAH1432" s="129"/>
      <c r="DAI1432" s="129"/>
      <c r="DAJ1432" s="129"/>
      <c r="DAK1432" s="129"/>
      <c r="DAL1432" s="129"/>
      <c r="DAM1432" s="129"/>
      <c r="DAN1432" s="129"/>
      <c r="DAO1432" s="129"/>
      <c r="DAP1432" s="129"/>
      <c r="DAQ1432" s="129"/>
      <c r="DAR1432" s="129"/>
      <c r="DAS1432" s="129"/>
      <c r="DAT1432" s="129"/>
      <c r="DAU1432" s="129"/>
      <c r="DAV1432" s="129"/>
      <c r="DAW1432" s="129"/>
      <c r="DAX1432" s="129"/>
      <c r="DAY1432" s="129"/>
      <c r="DAZ1432" s="129"/>
      <c r="DBA1432" s="129"/>
      <c r="DBB1432" s="129"/>
      <c r="DBC1432" s="129"/>
      <c r="DBD1432" s="129"/>
      <c r="DBE1432" s="129"/>
      <c r="DBF1432" s="129"/>
      <c r="DBG1432" s="129"/>
      <c r="DBH1432" s="129"/>
      <c r="DBI1432" s="129"/>
      <c r="DBJ1432" s="129"/>
      <c r="DBK1432" s="129"/>
      <c r="DBL1432" s="129"/>
      <c r="DBM1432" s="129"/>
      <c r="DBN1432" s="129"/>
      <c r="DBO1432" s="129"/>
      <c r="DBP1432" s="129"/>
      <c r="DBQ1432" s="129"/>
      <c r="DBR1432" s="129"/>
      <c r="DBS1432" s="129"/>
      <c r="DBT1432" s="129"/>
      <c r="DBU1432" s="129"/>
      <c r="DBV1432" s="129"/>
      <c r="DBW1432" s="129"/>
      <c r="DBX1432" s="129"/>
      <c r="DBY1432" s="129"/>
      <c r="DBZ1432" s="129"/>
      <c r="DCA1432" s="129"/>
      <c r="DCB1432" s="129"/>
      <c r="DCC1432" s="129"/>
      <c r="DCD1432" s="129"/>
      <c r="DCE1432" s="129"/>
      <c r="DCF1432" s="129"/>
      <c r="DCG1432" s="129"/>
      <c r="DCH1432" s="129"/>
      <c r="DCI1432" s="129"/>
      <c r="DCJ1432" s="129"/>
      <c r="DCK1432" s="129"/>
      <c r="DCL1432" s="129"/>
      <c r="DCM1432" s="129"/>
      <c r="DCN1432" s="129"/>
      <c r="DCO1432" s="129"/>
      <c r="DCP1432" s="129"/>
      <c r="DCQ1432" s="129"/>
      <c r="DCR1432" s="129"/>
      <c r="DCS1432" s="129"/>
      <c r="DCT1432" s="129"/>
      <c r="DCU1432" s="129"/>
      <c r="DCV1432" s="129"/>
      <c r="DCW1432" s="129"/>
      <c r="DCX1432" s="129"/>
      <c r="DCY1432" s="129"/>
      <c r="DCZ1432" s="129"/>
      <c r="DDA1432" s="129"/>
      <c r="DDB1432" s="129"/>
      <c r="DDC1432" s="129"/>
      <c r="DDD1432" s="129"/>
      <c r="DDE1432" s="129"/>
      <c r="DDF1432" s="129"/>
      <c r="DDG1432" s="129"/>
      <c r="DDH1432" s="129"/>
      <c r="DDI1432" s="129"/>
      <c r="DDJ1432" s="129"/>
      <c r="DDK1432" s="129"/>
      <c r="DDL1432" s="129"/>
      <c r="DDM1432" s="129"/>
      <c r="DDN1432" s="129"/>
      <c r="DDO1432" s="129"/>
      <c r="DDP1432" s="129"/>
      <c r="DDQ1432" s="129"/>
      <c r="DDR1432" s="129"/>
      <c r="DDS1432" s="129"/>
      <c r="DDT1432" s="129"/>
      <c r="DDU1432" s="129"/>
      <c r="DDV1432" s="129"/>
      <c r="DDW1432" s="129"/>
      <c r="DDX1432" s="129"/>
      <c r="DDY1432" s="129"/>
      <c r="DDZ1432" s="129"/>
      <c r="DEA1432" s="129"/>
      <c r="DEB1432" s="129"/>
      <c r="DEC1432" s="129"/>
      <c r="DED1432" s="129"/>
      <c r="DEE1432" s="129"/>
      <c r="DEF1432" s="129"/>
      <c r="DEG1432" s="129"/>
      <c r="DEH1432" s="129"/>
      <c r="DEI1432" s="129"/>
      <c r="DEJ1432" s="129"/>
      <c r="DEK1432" s="129"/>
      <c r="DEL1432" s="129"/>
      <c r="DEM1432" s="129"/>
      <c r="DEN1432" s="129"/>
      <c r="DEO1432" s="129"/>
      <c r="DEP1432" s="129"/>
      <c r="DEQ1432" s="129"/>
      <c r="DER1432" s="129"/>
      <c r="DES1432" s="129"/>
      <c r="DET1432" s="129"/>
      <c r="DEU1432" s="129"/>
      <c r="DEV1432" s="129"/>
      <c r="DEW1432" s="129"/>
      <c r="DEX1432" s="129"/>
      <c r="DEY1432" s="129"/>
      <c r="DEZ1432" s="129"/>
      <c r="DFA1432" s="129"/>
      <c r="DFB1432" s="129"/>
      <c r="DFC1432" s="129"/>
      <c r="DFD1432" s="129"/>
      <c r="DFE1432" s="129"/>
      <c r="DFF1432" s="129"/>
      <c r="DFG1432" s="129"/>
      <c r="DFH1432" s="129"/>
      <c r="DFI1432" s="129"/>
      <c r="DFJ1432" s="129"/>
      <c r="DFK1432" s="129"/>
      <c r="DFL1432" s="129"/>
      <c r="DFM1432" s="129"/>
      <c r="DFN1432" s="129"/>
      <c r="DFO1432" s="129"/>
      <c r="DFP1432" s="129"/>
      <c r="DFQ1432" s="129"/>
      <c r="DFR1432" s="129"/>
      <c r="DFS1432" s="129"/>
      <c r="DFT1432" s="129"/>
      <c r="DFU1432" s="129"/>
      <c r="DFV1432" s="129"/>
      <c r="DFW1432" s="129"/>
      <c r="DFX1432" s="129"/>
      <c r="DFY1432" s="129"/>
      <c r="DFZ1432" s="129"/>
      <c r="DGA1432" s="129"/>
      <c r="DGB1432" s="129"/>
      <c r="DGC1432" s="129"/>
      <c r="DGD1432" s="129"/>
      <c r="DGE1432" s="129"/>
      <c r="DGF1432" s="129"/>
      <c r="DGG1432" s="129"/>
      <c r="DGH1432" s="129"/>
      <c r="DGI1432" s="129"/>
      <c r="DGJ1432" s="129"/>
      <c r="DGK1432" s="129"/>
      <c r="DGL1432" s="129"/>
      <c r="DGM1432" s="129"/>
      <c r="DGN1432" s="129"/>
      <c r="DGO1432" s="129"/>
      <c r="DGP1432" s="129"/>
      <c r="DGQ1432" s="129"/>
      <c r="DGR1432" s="129"/>
      <c r="DGS1432" s="129"/>
      <c r="DGT1432" s="129"/>
      <c r="DGU1432" s="129"/>
      <c r="DGV1432" s="129"/>
      <c r="DGW1432" s="129"/>
      <c r="DGX1432" s="129"/>
      <c r="DGY1432" s="129"/>
      <c r="DGZ1432" s="129"/>
      <c r="DHA1432" s="129"/>
      <c r="DHB1432" s="129"/>
      <c r="DHC1432" s="129"/>
      <c r="DHD1432" s="129"/>
      <c r="DHE1432" s="129"/>
      <c r="DHF1432" s="129"/>
      <c r="DHG1432" s="129"/>
      <c r="DHH1432" s="129"/>
      <c r="DHI1432" s="129"/>
      <c r="DHJ1432" s="129"/>
      <c r="DHK1432" s="129"/>
      <c r="DHL1432" s="129"/>
      <c r="DHM1432" s="129"/>
      <c r="DHN1432" s="129"/>
      <c r="DHO1432" s="129"/>
      <c r="DHP1432" s="129"/>
      <c r="DHQ1432" s="129"/>
      <c r="DHR1432" s="129"/>
      <c r="DHS1432" s="129"/>
      <c r="DHT1432" s="129"/>
      <c r="DHU1432" s="129"/>
      <c r="DHV1432" s="129"/>
      <c r="DHW1432" s="129"/>
      <c r="DHX1432" s="129"/>
      <c r="DHY1432" s="129"/>
      <c r="DHZ1432" s="129"/>
      <c r="DIA1432" s="129"/>
      <c r="DIB1432" s="129"/>
      <c r="DIC1432" s="129"/>
      <c r="DID1432" s="129"/>
      <c r="DIE1432" s="129"/>
      <c r="DIF1432" s="129"/>
      <c r="DIG1432" s="129"/>
      <c r="DIH1432" s="129"/>
      <c r="DII1432" s="129"/>
      <c r="DIJ1432" s="129"/>
      <c r="DIK1432" s="129"/>
      <c r="DIL1432" s="129"/>
      <c r="DIM1432" s="129"/>
      <c r="DIN1432" s="129"/>
      <c r="DIO1432" s="129"/>
      <c r="DIP1432" s="129"/>
      <c r="DIQ1432" s="129"/>
      <c r="DIR1432" s="129"/>
      <c r="DIS1432" s="129"/>
      <c r="DIT1432" s="129"/>
      <c r="DIU1432" s="129"/>
      <c r="DIV1432" s="129"/>
      <c r="DIW1432" s="129"/>
      <c r="DIX1432" s="129"/>
      <c r="DIY1432" s="129"/>
      <c r="DIZ1432" s="129"/>
      <c r="DJA1432" s="129"/>
      <c r="DJB1432" s="129"/>
      <c r="DJC1432" s="129"/>
      <c r="DJD1432" s="129"/>
      <c r="DJE1432" s="129"/>
      <c r="DJF1432" s="129"/>
      <c r="DJG1432" s="129"/>
      <c r="DJH1432" s="129"/>
      <c r="DJI1432" s="129"/>
      <c r="DJJ1432" s="129"/>
      <c r="DJK1432" s="129"/>
      <c r="DJL1432" s="129"/>
      <c r="DJM1432" s="129"/>
      <c r="DJN1432" s="129"/>
      <c r="DJO1432" s="129"/>
      <c r="DJP1432" s="129"/>
      <c r="DJQ1432" s="129"/>
      <c r="DJR1432" s="129"/>
      <c r="DJS1432" s="129"/>
      <c r="DJT1432" s="129"/>
      <c r="DJU1432" s="129"/>
      <c r="DJV1432" s="129"/>
      <c r="DJW1432" s="129"/>
      <c r="DJX1432" s="129"/>
      <c r="DJY1432" s="129"/>
      <c r="DJZ1432" s="129"/>
      <c r="DKA1432" s="129"/>
      <c r="DKB1432" s="129"/>
      <c r="DKC1432" s="129"/>
      <c r="DKD1432" s="129"/>
      <c r="DKE1432" s="129"/>
      <c r="DKF1432" s="129"/>
      <c r="DKG1432" s="129"/>
      <c r="DKH1432" s="129"/>
      <c r="DKI1432" s="129"/>
      <c r="DKJ1432" s="129"/>
      <c r="DKK1432" s="129"/>
      <c r="DKL1432" s="129"/>
      <c r="DKM1432" s="129"/>
      <c r="DKN1432" s="129"/>
      <c r="DKO1432" s="129"/>
      <c r="DKP1432" s="129"/>
      <c r="DKQ1432" s="129"/>
      <c r="DKR1432" s="129"/>
      <c r="DKS1432" s="129"/>
      <c r="DKT1432" s="129"/>
      <c r="DKU1432" s="129"/>
      <c r="DKV1432" s="129"/>
      <c r="DKW1432" s="129"/>
      <c r="DKX1432" s="129"/>
      <c r="DKY1432" s="129"/>
      <c r="DKZ1432" s="129"/>
      <c r="DLA1432" s="129"/>
      <c r="DLB1432" s="129"/>
      <c r="DLC1432" s="129"/>
      <c r="DLD1432" s="129"/>
      <c r="DLE1432" s="129"/>
      <c r="DLF1432" s="129"/>
      <c r="DLG1432" s="129"/>
      <c r="DLH1432" s="129"/>
      <c r="DLI1432" s="129"/>
      <c r="DLJ1432" s="129"/>
      <c r="DLK1432" s="129"/>
      <c r="DLL1432" s="129"/>
      <c r="DLM1432" s="129"/>
      <c r="DLN1432" s="129"/>
      <c r="DLO1432" s="129"/>
      <c r="DLP1432" s="129"/>
      <c r="DLQ1432" s="129"/>
      <c r="DLR1432" s="129"/>
      <c r="DLS1432" s="129"/>
      <c r="DLT1432" s="129"/>
      <c r="DLU1432" s="129"/>
      <c r="DLV1432" s="129"/>
      <c r="DLW1432" s="129"/>
      <c r="DLX1432" s="129"/>
      <c r="DLY1432" s="129"/>
      <c r="DLZ1432" s="129"/>
      <c r="DMA1432" s="129"/>
      <c r="DMB1432" s="129"/>
      <c r="DMC1432" s="129"/>
      <c r="DMD1432" s="129"/>
      <c r="DME1432" s="129"/>
      <c r="DMF1432" s="129"/>
      <c r="DMG1432" s="129"/>
      <c r="DMH1432" s="129"/>
      <c r="DMI1432" s="129"/>
      <c r="DMJ1432" s="129"/>
      <c r="DMK1432" s="129"/>
      <c r="DML1432" s="129"/>
      <c r="DMM1432" s="129"/>
      <c r="DMN1432" s="129"/>
      <c r="DMO1432" s="129"/>
      <c r="DMP1432" s="129"/>
      <c r="DMQ1432" s="129"/>
      <c r="DMR1432" s="129"/>
      <c r="DMS1432" s="129"/>
      <c r="DMT1432" s="129"/>
      <c r="DMU1432" s="129"/>
      <c r="DMV1432" s="129"/>
      <c r="DMW1432" s="129"/>
      <c r="DMX1432" s="129"/>
      <c r="DMY1432" s="129"/>
      <c r="DMZ1432" s="129"/>
      <c r="DNA1432" s="129"/>
      <c r="DNB1432" s="129"/>
      <c r="DNC1432" s="129"/>
      <c r="DND1432" s="129"/>
      <c r="DNE1432" s="129"/>
      <c r="DNF1432" s="129"/>
      <c r="DNG1432" s="129"/>
      <c r="DNH1432" s="129"/>
      <c r="DNI1432" s="129"/>
      <c r="DNJ1432" s="129"/>
      <c r="DNK1432" s="129"/>
      <c r="DNL1432" s="129"/>
      <c r="DNM1432" s="129"/>
      <c r="DNN1432" s="129"/>
      <c r="DNO1432" s="129"/>
      <c r="DNP1432" s="129"/>
      <c r="DNQ1432" s="129"/>
      <c r="DNR1432" s="129"/>
      <c r="DNS1432" s="129"/>
      <c r="DNT1432" s="129"/>
      <c r="DNU1432" s="129"/>
      <c r="DNV1432" s="129"/>
      <c r="DNW1432" s="129"/>
      <c r="DNX1432" s="129"/>
      <c r="DNY1432" s="129"/>
      <c r="DNZ1432" s="129"/>
      <c r="DOA1432" s="129"/>
      <c r="DOB1432" s="129"/>
      <c r="DOC1432" s="129"/>
      <c r="DOD1432" s="129"/>
      <c r="DOE1432" s="129"/>
      <c r="DOF1432" s="129"/>
      <c r="DOG1432" s="129"/>
      <c r="DOH1432" s="129"/>
      <c r="DOI1432" s="129"/>
      <c r="DOJ1432" s="129"/>
      <c r="DOK1432" s="129"/>
      <c r="DOL1432" s="129"/>
      <c r="DOM1432" s="129"/>
      <c r="DON1432" s="129"/>
      <c r="DOO1432" s="129"/>
      <c r="DOP1432" s="129"/>
      <c r="DOQ1432" s="129"/>
      <c r="DOR1432" s="129"/>
      <c r="DOS1432" s="129"/>
      <c r="DOT1432" s="129"/>
      <c r="DOU1432" s="129"/>
      <c r="DOV1432" s="129"/>
      <c r="DOW1432" s="129"/>
      <c r="DOX1432" s="129"/>
      <c r="DOY1432" s="129"/>
      <c r="DOZ1432" s="129"/>
      <c r="DPA1432" s="129"/>
      <c r="DPB1432" s="129"/>
      <c r="DPC1432" s="129"/>
      <c r="DPD1432" s="129"/>
      <c r="DPE1432" s="129"/>
      <c r="DPF1432" s="129"/>
      <c r="DPG1432" s="129"/>
      <c r="DPH1432" s="129"/>
      <c r="DPI1432" s="129"/>
      <c r="DPJ1432" s="129"/>
      <c r="DPK1432" s="129"/>
      <c r="DPL1432" s="129"/>
      <c r="DPM1432" s="129"/>
      <c r="DPN1432" s="129"/>
      <c r="DPO1432" s="129"/>
      <c r="DPP1432" s="129"/>
      <c r="DPQ1432" s="129"/>
      <c r="DPR1432" s="129"/>
      <c r="DPS1432" s="129"/>
      <c r="DPT1432" s="129"/>
      <c r="DPU1432" s="129"/>
      <c r="DPV1432" s="129"/>
      <c r="DPW1432" s="129"/>
      <c r="DPX1432" s="129"/>
      <c r="DPY1432" s="129"/>
      <c r="DPZ1432" s="129"/>
      <c r="DQA1432" s="129"/>
      <c r="DQB1432" s="129"/>
      <c r="DQC1432" s="129"/>
      <c r="DQD1432" s="129"/>
      <c r="DQE1432" s="129"/>
      <c r="DQF1432" s="129"/>
      <c r="DQG1432" s="129"/>
      <c r="DQH1432" s="129"/>
      <c r="DQI1432" s="129"/>
      <c r="DQJ1432" s="129"/>
      <c r="DQK1432" s="129"/>
      <c r="DQL1432" s="129"/>
      <c r="DQM1432" s="129"/>
      <c r="DQN1432" s="129"/>
      <c r="DQO1432" s="129"/>
      <c r="DQP1432" s="129"/>
      <c r="DQQ1432" s="129"/>
      <c r="DQR1432" s="129"/>
      <c r="DQS1432" s="129"/>
      <c r="DQT1432" s="129"/>
      <c r="DQU1432" s="129"/>
      <c r="DQV1432" s="129"/>
      <c r="DQW1432" s="129"/>
      <c r="DQX1432" s="129"/>
      <c r="DQY1432" s="129"/>
      <c r="DQZ1432" s="129"/>
      <c r="DRA1432" s="129"/>
      <c r="DRB1432" s="129"/>
      <c r="DRC1432" s="129"/>
      <c r="DRD1432" s="129"/>
      <c r="DRE1432" s="129"/>
      <c r="DRF1432" s="129"/>
      <c r="DRG1432" s="129"/>
      <c r="DRH1432" s="129"/>
      <c r="DRI1432" s="129"/>
      <c r="DRJ1432" s="129"/>
      <c r="DRK1432" s="129"/>
      <c r="DRL1432" s="129"/>
      <c r="DRM1432" s="129"/>
      <c r="DRN1432" s="129"/>
      <c r="DRO1432" s="129"/>
      <c r="DRP1432" s="129"/>
      <c r="DRQ1432" s="129"/>
      <c r="DRR1432" s="129"/>
      <c r="DRS1432" s="129"/>
      <c r="DRT1432" s="129"/>
      <c r="DRU1432" s="129"/>
      <c r="DRV1432" s="129"/>
      <c r="DRW1432" s="129"/>
      <c r="DRX1432" s="129"/>
      <c r="DRY1432" s="129"/>
      <c r="DRZ1432" s="129"/>
      <c r="DSA1432" s="129"/>
      <c r="DSB1432" s="129"/>
      <c r="DSC1432" s="129"/>
      <c r="DSD1432" s="129"/>
      <c r="DSE1432" s="129"/>
      <c r="DSF1432" s="129"/>
      <c r="DSG1432" s="129"/>
      <c r="DSH1432" s="129"/>
      <c r="DSI1432" s="129"/>
      <c r="DSJ1432" s="129"/>
      <c r="DSK1432" s="129"/>
      <c r="DSL1432" s="129"/>
      <c r="DSM1432" s="129"/>
      <c r="DSN1432" s="129"/>
      <c r="DSO1432" s="129"/>
      <c r="DSP1432" s="129"/>
      <c r="DSQ1432" s="129"/>
      <c r="DSR1432" s="129"/>
      <c r="DSS1432" s="129"/>
      <c r="DST1432" s="129"/>
      <c r="DSU1432" s="129"/>
      <c r="DSV1432" s="129"/>
      <c r="DSW1432" s="129"/>
      <c r="DSX1432" s="129"/>
      <c r="DSY1432" s="129"/>
      <c r="DSZ1432" s="129"/>
      <c r="DTA1432" s="129"/>
      <c r="DTB1432" s="129"/>
      <c r="DTC1432" s="129"/>
      <c r="DTD1432" s="129"/>
      <c r="DTE1432" s="129"/>
      <c r="DTF1432" s="129"/>
      <c r="DTG1432" s="129"/>
      <c r="DTH1432" s="129"/>
      <c r="DTI1432" s="129"/>
      <c r="DTJ1432" s="129"/>
      <c r="DTK1432" s="129"/>
      <c r="DTL1432" s="129"/>
      <c r="DTM1432" s="129"/>
      <c r="DTN1432" s="129"/>
      <c r="DTO1432" s="129"/>
      <c r="DTP1432" s="129"/>
      <c r="DTQ1432" s="129"/>
      <c r="DTR1432" s="129"/>
      <c r="DTS1432" s="129"/>
      <c r="DTT1432" s="129"/>
      <c r="DTU1432" s="129"/>
      <c r="DTV1432" s="129"/>
      <c r="DTW1432" s="129"/>
      <c r="DTX1432" s="129"/>
      <c r="DTY1432" s="129"/>
      <c r="DTZ1432" s="129"/>
      <c r="DUA1432" s="129"/>
      <c r="DUB1432" s="129"/>
      <c r="DUC1432" s="129"/>
      <c r="DUD1432" s="129"/>
      <c r="DUE1432" s="129"/>
      <c r="DUF1432" s="129"/>
      <c r="DUG1432" s="129"/>
      <c r="DUH1432" s="129"/>
      <c r="DUI1432" s="129"/>
      <c r="DUJ1432" s="129"/>
      <c r="DUK1432" s="129"/>
      <c r="DUL1432" s="129"/>
      <c r="DUM1432" s="129"/>
      <c r="DUN1432" s="129"/>
      <c r="DUO1432" s="129"/>
      <c r="DUP1432" s="129"/>
      <c r="DUQ1432" s="129"/>
      <c r="DUR1432" s="129"/>
      <c r="DUS1432" s="129"/>
      <c r="DUT1432" s="129"/>
      <c r="DUU1432" s="129"/>
      <c r="DUV1432" s="129"/>
      <c r="DUW1432" s="129"/>
      <c r="DUX1432" s="129"/>
      <c r="DUY1432" s="129"/>
      <c r="DUZ1432" s="129"/>
      <c r="DVA1432" s="129"/>
      <c r="DVB1432" s="129"/>
      <c r="DVC1432" s="129"/>
      <c r="DVD1432" s="129"/>
      <c r="DVE1432" s="129"/>
      <c r="DVF1432" s="129"/>
      <c r="DVG1432" s="129"/>
      <c r="DVH1432" s="129"/>
      <c r="DVI1432" s="129"/>
      <c r="DVJ1432" s="129"/>
      <c r="DVK1432" s="129"/>
      <c r="DVL1432" s="129"/>
      <c r="DVM1432" s="129"/>
      <c r="DVN1432" s="129"/>
      <c r="DVO1432" s="129"/>
      <c r="DVP1432" s="129"/>
      <c r="DVQ1432" s="129"/>
      <c r="DVR1432" s="129"/>
      <c r="DVS1432" s="129"/>
      <c r="DVT1432" s="129"/>
      <c r="DVU1432" s="129"/>
      <c r="DVV1432" s="129"/>
      <c r="DVW1432" s="129"/>
      <c r="DVX1432" s="129"/>
      <c r="DVY1432" s="129"/>
      <c r="DVZ1432" s="129"/>
      <c r="DWA1432" s="129"/>
      <c r="DWB1432" s="129"/>
      <c r="DWC1432" s="129"/>
      <c r="DWD1432" s="129"/>
      <c r="DWE1432" s="129"/>
      <c r="DWF1432" s="129"/>
      <c r="DWG1432" s="129"/>
      <c r="DWH1432" s="129"/>
      <c r="DWI1432" s="129"/>
      <c r="DWJ1432" s="129"/>
      <c r="DWK1432" s="129"/>
      <c r="DWL1432" s="129"/>
      <c r="DWM1432" s="129"/>
      <c r="DWN1432" s="129"/>
      <c r="DWO1432" s="129"/>
      <c r="DWP1432" s="129"/>
      <c r="DWQ1432" s="129"/>
      <c r="DWR1432" s="129"/>
      <c r="DWS1432" s="129"/>
      <c r="DWT1432" s="129"/>
      <c r="DWU1432" s="129"/>
      <c r="DWV1432" s="129"/>
      <c r="DWW1432" s="129"/>
      <c r="DWX1432" s="129"/>
      <c r="DWY1432" s="129"/>
      <c r="DWZ1432" s="129"/>
      <c r="DXA1432" s="129"/>
      <c r="DXB1432" s="129"/>
      <c r="DXC1432" s="129"/>
      <c r="DXD1432" s="129"/>
      <c r="DXE1432" s="129"/>
      <c r="DXF1432" s="129"/>
      <c r="DXG1432" s="129"/>
      <c r="DXH1432" s="129"/>
      <c r="DXI1432" s="129"/>
      <c r="DXJ1432" s="129"/>
      <c r="DXK1432" s="129"/>
      <c r="DXL1432" s="129"/>
      <c r="DXM1432" s="129"/>
      <c r="DXN1432" s="129"/>
      <c r="DXO1432" s="129"/>
      <c r="DXP1432" s="129"/>
      <c r="DXQ1432" s="129"/>
      <c r="DXR1432" s="129"/>
      <c r="DXS1432" s="129"/>
      <c r="DXT1432" s="129"/>
      <c r="DXU1432" s="129"/>
      <c r="DXV1432" s="129"/>
      <c r="DXW1432" s="129"/>
      <c r="DXX1432" s="129"/>
      <c r="DXY1432" s="129"/>
      <c r="DXZ1432" s="129"/>
      <c r="DYA1432" s="129"/>
      <c r="DYB1432" s="129"/>
      <c r="DYC1432" s="129"/>
      <c r="DYD1432" s="129"/>
      <c r="DYE1432" s="129"/>
      <c r="DYF1432" s="129"/>
      <c r="DYG1432" s="129"/>
      <c r="DYH1432" s="129"/>
      <c r="DYI1432" s="129"/>
      <c r="DYJ1432" s="129"/>
      <c r="DYK1432" s="129"/>
      <c r="DYL1432" s="129"/>
      <c r="DYM1432" s="129"/>
      <c r="DYN1432" s="129"/>
      <c r="DYO1432" s="129"/>
      <c r="DYP1432" s="129"/>
      <c r="DYQ1432" s="129"/>
      <c r="DYR1432" s="129"/>
      <c r="DYS1432" s="129"/>
      <c r="DYT1432" s="129"/>
      <c r="DYU1432" s="129"/>
      <c r="DYV1432" s="129"/>
      <c r="DYW1432" s="129"/>
      <c r="DYX1432" s="129"/>
      <c r="DYY1432" s="129"/>
      <c r="DYZ1432" s="129"/>
      <c r="DZA1432" s="129"/>
      <c r="DZB1432" s="129"/>
      <c r="DZC1432" s="129"/>
      <c r="DZD1432" s="129"/>
      <c r="DZE1432" s="129"/>
      <c r="DZF1432" s="129"/>
      <c r="DZG1432" s="129"/>
      <c r="DZH1432" s="129"/>
      <c r="DZI1432" s="129"/>
      <c r="DZJ1432" s="129"/>
      <c r="DZK1432" s="129"/>
      <c r="DZL1432" s="129"/>
      <c r="DZM1432" s="129"/>
      <c r="DZN1432" s="129"/>
      <c r="DZO1432" s="129"/>
      <c r="DZP1432" s="129"/>
      <c r="DZQ1432" s="129"/>
      <c r="DZR1432" s="129"/>
      <c r="DZS1432" s="129"/>
      <c r="DZT1432" s="129"/>
      <c r="DZU1432" s="129"/>
      <c r="DZV1432" s="129"/>
      <c r="DZW1432" s="129"/>
      <c r="DZX1432" s="129"/>
      <c r="DZY1432" s="129"/>
      <c r="DZZ1432" s="129"/>
      <c r="EAA1432" s="129"/>
      <c r="EAB1432" s="129"/>
      <c r="EAC1432" s="129"/>
      <c r="EAD1432" s="129"/>
      <c r="EAE1432" s="129"/>
      <c r="EAF1432" s="129"/>
      <c r="EAG1432" s="129"/>
      <c r="EAH1432" s="129"/>
      <c r="EAI1432" s="129"/>
      <c r="EAJ1432" s="129"/>
      <c r="EAK1432" s="129"/>
      <c r="EAL1432" s="129"/>
      <c r="EAM1432" s="129"/>
      <c r="EAN1432" s="129"/>
      <c r="EAO1432" s="129"/>
      <c r="EAP1432" s="129"/>
      <c r="EAQ1432" s="129"/>
      <c r="EAR1432" s="129"/>
      <c r="EAS1432" s="129"/>
      <c r="EAT1432" s="129"/>
      <c r="EAU1432" s="129"/>
      <c r="EAV1432" s="129"/>
      <c r="EAW1432" s="129"/>
      <c r="EAX1432" s="129"/>
      <c r="EAY1432" s="129"/>
      <c r="EAZ1432" s="129"/>
      <c r="EBA1432" s="129"/>
      <c r="EBB1432" s="129"/>
      <c r="EBC1432" s="129"/>
      <c r="EBD1432" s="129"/>
      <c r="EBE1432" s="129"/>
      <c r="EBF1432" s="129"/>
      <c r="EBG1432" s="129"/>
      <c r="EBH1432" s="129"/>
      <c r="EBI1432" s="129"/>
      <c r="EBJ1432" s="129"/>
      <c r="EBK1432" s="129"/>
      <c r="EBL1432" s="129"/>
      <c r="EBM1432" s="129"/>
      <c r="EBN1432" s="129"/>
      <c r="EBO1432" s="129"/>
      <c r="EBP1432" s="129"/>
      <c r="EBQ1432" s="129"/>
      <c r="EBR1432" s="129"/>
      <c r="EBS1432" s="129"/>
      <c r="EBT1432" s="129"/>
      <c r="EBU1432" s="129"/>
      <c r="EBV1432" s="129"/>
      <c r="EBW1432" s="129"/>
      <c r="EBX1432" s="129"/>
      <c r="EBY1432" s="129"/>
      <c r="EBZ1432" s="129"/>
      <c r="ECA1432" s="129"/>
      <c r="ECB1432" s="129"/>
      <c r="ECC1432" s="129"/>
      <c r="ECD1432" s="129"/>
      <c r="ECE1432" s="129"/>
      <c r="ECF1432" s="129"/>
      <c r="ECG1432" s="129"/>
      <c r="ECH1432" s="129"/>
      <c r="ECI1432" s="129"/>
      <c r="ECJ1432" s="129"/>
      <c r="ECK1432" s="129"/>
      <c r="ECL1432" s="129"/>
      <c r="ECM1432" s="129"/>
      <c r="ECN1432" s="129"/>
      <c r="ECO1432" s="129"/>
      <c r="ECP1432" s="129"/>
      <c r="ECQ1432" s="129"/>
      <c r="ECR1432" s="129"/>
      <c r="ECS1432" s="129"/>
      <c r="ECT1432" s="129"/>
      <c r="ECU1432" s="129"/>
      <c r="ECV1432" s="129"/>
      <c r="ECW1432" s="129"/>
      <c r="ECX1432" s="129"/>
      <c r="ECY1432" s="129"/>
      <c r="ECZ1432" s="129"/>
      <c r="EDA1432" s="129"/>
      <c r="EDB1432" s="129"/>
      <c r="EDC1432" s="129"/>
      <c r="EDD1432" s="129"/>
      <c r="EDE1432" s="129"/>
      <c r="EDF1432" s="129"/>
      <c r="EDG1432" s="129"/>
      <c r="EDH1432" s="129"/>
      <c r="EDI1432" s="129"/>
      <c r="EDJ1432" s="129"/>
      <c r="EDK1432" s="129"/>
      <c r="EDL1432" s="129"/>
      <c r="EDM1432" s="129"/>
      <c r="EDN1432" s="129"/>
      <c r="EDO1432" s="129"/>
      <c r="EDP1432" s="129"/>
      <c r="EDQ1432" s="129"/>
      <c r="EDR1432" s="129"/>
      <c r="EDS1432" s="129"/>
      <c r="EDT1432" s="129"/>
      <c r="EDU1432" s="129"/>
      <c r="EDV1432" s="129"/>
      <c r="EDW1432" s="129"/>
      <c r="EDX1432" s="129"/>
      <c r="EDY1432" s="129"/>
      <c r="EDZ1432" s="129"/>
      <c r="EEA1432" s="129"/>
      <c r="EEB1432" s="129"/>
      <c r="EEC1432" s="129"/>
      <c r="EED1432" s="129"/>
      <c r="EEE1432" s="129"/>
      <c r="EEF1432" s="129"/>
      <c r="EEG1432" s="129"/>
      <c r="EEH1432" s="129"/>
      <c r="EEI1432" s="129"/>
      <c r="EEJ1432" s="129"/>
      <c r="EEK1432" s="129"/>
      <c r="EEL1432" s="129"/>
      <c r="EEM1432" s="129"/>
      <c r="EEN1432" s="129"/>
      <c r="EEO1432" s="129"/>
      <c r="EEP1432" s="129"/>
      <c r="EEQ1432" s="129"/>
      <c r="EER1432" s="129"/>
      <c r="EES1432" s="129"/>
      <c r="EET1432" s="129"/>
      <c r="EEU1432" s="129"/>
      <c r="EEV1432" s="129"/>
      <c r="EEW1432" s="129"/>
      <c r="EEX1432" s="129"/>
      <c r="EEY1432" s="129"/>
      <c r="EEZ1432" s="129"/>
      <c r="EFA1432" s="129"/>
      <c r="EFB1432" s="129"/>
      <c r="EFC1432" s="129"/>
      <c r="EFD1432" s="129"/>
      <c r="EFE1432" s="129"/>
      <c r="EFF1432" s="129"/>
      <c r="EFG1432" s="129"/>
      <c r="EFH1432" s="129"/>
      <c r="EFI1432" s="129"/>
      <c r="EFJ1432" s="129"/>
      <c r="EFK1432" s="129"/>
      <c r="EFL1432" s="129"/>
      <c r="EFM1432" s="129"/>
      <c r="EFN1432" s="129"/>
      <c r="EFO1432" s="129"/>
      <c r="EFP1432" s="129"/>
      <c r="EFQ1432" s="129"/>
      <c r="EFR1432" s="129"/>
      <c r="EFS1432" s="129"/>
      <c r="EFT1432" s="129"/>
      <c r="EFU1432" s="129"/>
      <c r="EFV1432" s="129"/>
      <c r="EFW1432" s="129"/>
      <c r="EFX1432" s="129"/>
      <c r="EFY1432" s="129"/>
      <c r="EFZ1432" s="129"/>
      <c r="EGA1432" s="129"/>
      <c r="EGB1432" s="129"/>
      <c r="EGC1432" s="129"/>
      <c r="EGD1432" s="129"/>
      <c r="EGE1432" s="129"/>
      <c r="EGF1432" s="129"/>
      <c r="EGG1432" s="129"/>
      <c r="EGH1432" s="129"/>
      <c r="EGI1432" s="129"/>
      <c r="EGJ1432" s="129"/>
      <c r="EGK1432" s="129"/>
      <c r="EGL1432" s="129"/>
      <c r="EGM1432" s="129"/>
      <c r="EGN1432" s="129"/>
      <c r="EGO1432" s="129"/>
      <c r="EGP1432" s="129"/>
      <c r="EGQ1432" s="129"/>
      <c r="EGR1432" s="129"/>
      <c r="EGS1432" s="129"/>
      <c r="EGT1432" s="129"/>
      <c r="EGU1432" s="129"/>
      <c r="EGV1432" s="129"/>
      <c r="EGW1432" s="129"/>
      <c r="EGX1432" s="129"/>
      <c r="EGY1432" s="129"/>
      <c r="EGZ1432" s="129"/>
      <c r="EHA1432" s="129"/>
      <c r="EHB1432" s="129"/>
      <c r="EHC1432" s="129"/>
      <c r="EHD1432" s="129"/>
      <c r="EHE1432" s="129"/>
      <c r="EHF1432" s="129"/>
      <c r="EHG1432" s="129"/>
      <c r="EHH1432" s="129"/>
      <c r="EHI1432" s="129"/>
      <c r="EHJ1432" s="129"/>
      <c r="EHK1432" s="129"/>
      <c r="EHL1432" s="129"/>
      <c r="EHM1432" s="129"/>
      <c r="EHN1432" s="129"/>
      <c r="EHO1432" s="129"/>
      <c r="EHP1432" s="129"/>
      <c r="EHQ1432" s="129"/>
      <c r="EHR1432" s="129"/>
      <c r="EHS1432" s="129"/>
      <c r="EHT1432" s="129"/>
      <c r="EHU1432" s="129"/>
      <c r="EHV1432" s="129"/>
      <c r="EHW1432" s="129"/>
      <c r="EHX1432" s="129"/>
      <c r="EHY1432" s="129"/>
      <c r="EHZ1432" s="129"/>
      <c r="EIA1432" s="129"/>
      <c r="EIB1432" s="129"/>
      <c r="EIC1432" s="129"/>
      <c r="EID1432" s="129"/>
      <c r="EIE1432" s="129"/>
      <c r="EIF1432" s="129"/>
      <c r="EIG1432" s="129"/>
      <c r="EIH1432" s="129"/>
      <c r="EII1432" s="129"/>
      <c r="EIJ1432" s="129"/>
      <c r="EIK1432" s="129"/>
      <c r="EIL1432" s="129"/>
      <c r="EIM1432" s="129"/>
      <c r="EIN1432" s="129"/>
      <c r="EIO1432" s="129"/>
      <c r="EIP1432" s="129"/>
      <c r="EIQ1432" s="129"/>
      <c r="EIR1432" s="129"/>
      <c r="EIS1432" s="129"/>
      <c r="EIT1432" s="129"/>
      <c r="EIU1432" s="129"/>
      <c r="EIV1432" s="129"/>
      <c r="EIW1432" s="129"/>
      <c r="EIX1432" s="129"/>
      <c r="EIY1432" s="129"/>
      <c r="EIZ1432" s="129"/>
      <c r="EJA1432" s="129"/>
      <c r="EJB1432" s="129"/>
      <c r="EJC1432" s="129"/>
      <c r="EJD1432" s="129"/>
      <c r="EJE1432" s="129"/>
      <c r="EJF1432" s="129"/>
      <c r="EJG1432" s="129"/>
      <c r="EJH1432" s="129"/>
      <c r="EJI1432" s="129"/>
      <c r="EJJ1432" s="129"/>
      <c r="EJK1432" s="129"/>
      <c r="EJL1432" s="129"/>
      <c r="EJM1432" s="129"/>
      <c r="EJN1432" s="129"/>
      <c r="EJO1432" s="129"/>
      <c r="EJP1432" s="129"/>
      <c r="EJQ1432" s="129"/>
      <c r="EJR1432" s="129"/>
      <c r="EJS1432" s="129"/>
      <c r="EJT1432" s="129"/>
      <c r="EJU1432" s="129"/>
      <c r="EJV1432" s="129"/>
      <c r="EJW1432" s="129"/>
      <c r="EJX1432" s="129"/>
      <c r="EJY1432" s="129"/>
      <c r="EJZ1432" s="129"/>
      <c r="EKA1432" s="129"/>
      <c r="EKB1432" s="129"/>
      <c r="EKC1432" s="129"/>
      <c r="EKD1432" s="129"/>
      <c r="EKE1432" s="129"/>
      <c r="EKF1432" s="129"/>
      <c r="EKG1432" s="129"/>
      <c r="EKH1432" s="129"/>
      <c r="EKI1432" s="129"/>
      <c r="EKJ1432" s="129"/>
      <c r="EKK1432" s="129"/>
      <c r="EKL1432" s="129"/>
      <c r="EKM1432" s="129"/>
      <c r="EKN1432" s="129"/>
      <c r="EKO1432" s="129"/>
      <c r="EKP1432" s="129"/>
      <c r="EKQ1432" s="129"/>
      <c r="EKR1432" s="129"/>
      <c r="EKS1432" s="129"/>
      <c r="EKT1432" s="129"/>
      <c r="EKU1432" s="129"/>
      <c r="EKV1432" s="129"/>
      <c r="EKW1432" s="129"/>
      <c r="EKX1432" s="129"/>
      <c r="EKY1432" s="129"/>
      <c r="EKZ1432" s="129"/>
      <c r="ELA1432" s="129"/>
      <c r="ELB1432" s="129"/>
      <c r="ELC1432" s="129"/>
      <c r="ELD1432" s="129"/>
      <c r="ELE1432" s="129"/>
      <c r="ELF1432" s="129"/>
      <c r="ELG1432" s="129"/>
      <c r="ELH1432" s="129"/>
      <c r="ELI1432" s="129"/>
      <c r="ELJ1432" s="129"/>
      <c r="ELK1432" s="129"/>
      <c r="ELL1432" s="129"/>
      <c r="ELM1432" s="129"/>
      <c r="ELN1432" s="129"/>
      <c r="ELO1432" s="129"/>
      <c r="ELP1432" s="129"/>
      <c r="ELQ1432" s="129"/>
      <c r="ELR1432" s="129"/>
      <c r="ELS1432" s="129"/>
      <c r="ELT1432" s="129"/>
      <c r="ELU1432" s="129"/>
      <c r="ELV1432" s="129"/>
      <c r="ELW1432" s="129"/>
      <c r="ELX1432" s="129"/>
      <c r="ELY1432" s="129"/>
      <c r="ELZ1432" s="129"/>
      <c r="EMA1432" s="129"/>
      <c r="EMB1432" s="129"/>
      <c r="EMC1432" s="129"/>
      <c r="EMD1432" s="129"/>
      <c r="EME1432" s="129"/>
      <c r="EMF1432" s="129"/>
      <c r="EMG1432" s="129"/>
      <c r="EMH1432" s="129"/>
      <c r="EMI1432" s="129"/>
      <c r="EMJ1432" s="129"/>
      <c r="EMK1432" s="129"/>
      <c r="EML1432" s="129"/>
      <c r="EMM1432" s="129"/>
      <c r="EMN1432" s="129"/>
      <c r="EMO1432" s="129"/>
      <c r="EMP1432" s="129"/>
      <c r="EMQ1432" s="129"/>
      <c r="EMR1432" s="129"/>
      <c r="EMS1432" s="129"/>
      <c r="EMT1432" s="129"/>
      <c r="EMU1432" s="129"/>
      <c r="EMV1432" s="129"/>
      <c r="EMW1432" s="129"/>
      <c r="EMX1432" s="129"/>
      <c r="EMY1432" s="129"/>
      <c r="EMZ1432" s="129"/>
      <c r="ENA1432" s="129"/>
      <c r="ENB1432" s="129"/>
      <c r="ENC1432" s="129"/>
      <c r="END1432" s="129"/>
      <c r="ENE1432" s="129"/>
      <c r="ENF1432" s="129"/>
      <c r="ENG1432" s="129"/>
      <c r="ENH1432" s="129"/>
      <c r="ENI1432" s="129"/>
      <c r="ENJ1432" s="129"/>
      <c r="ENK1432" s="129"/>
      <c r="ENL1432" s="129"/>
      <c r="ENM1432" s="129"/>
      <c r="ENN1432" s="129"/>
      <c r="ENO1432" s="129"/>
      <c r="ENP1432" s="129"/>
      <c r="ENQ1432" s="129"/>
      <c r="ENR1432" s="129"/>
      <c r="ENS1432" s="129"/>
      <c r="ENT1432" s="129"/>
      <c r="ENU1432" s="129"/>
      <c r="ENV1432" s="129"/>
      <c r="ENW1432" s="129"/>
      <c r="ENX1432" s="129"/>
      <c r="ENY1432" s="129"/>
      <c r="ENZ1432" s="129"/>
      <c r="EOA1432" s="129"/>
      <c r="EOB1432" s="129"/>
      <c r="EOC1432" s="129"/>
      <c r="EOD1432" s="129"/>
      <c r="EOE1432" s="129"/>
      <c r="EOF1432" s="129"/>
      <c r="EOG1432" s="129"/>
      <c r="EOH1432" s="129"/>
      <c r="EOI1432" s="129"/>
      <c r="EOJ1432" s="129"/>
      <c r="EOK1432" s="129"/>
      <c r="EOL1432" s="129"/>
      <c r="EOM1432" s="129"/>
      <c r="EON1432" s="129"/>
      <c r="EOO1432" s="129"/>
      <c r="EOP1432" s="129"/>
      <c r="EOQ1432" s="129"/>
      <c r="EOR1432" s="129"/>
      <c r="EOS1432" s="129"/>
      <c r="EOT1432" s="129"/>
      <c r="EOU1432" s="129"/>
      <c r="EOV1432" s="129"/>
      <c r="EOW1432" s="129"/>
      <c r="EOX1432" s="129"/>
      <c r="EOY1432" s="129"/>
      <c r="EOZ1432" s="129"/>
      <c r="EPA1432" s="129"/>
      <c r="EPB1432" s="129"/>
      <c r="EPC1432" s="129"/>
      <c r="EPD1432" s="129"/>
      <c r="EPE1432" s="129"/>
      <c r="EPF1432" s="129"/>
      <c r="EPG1432" s="129"/>
      <c r="EPH1432" s="129"/>
      <c r="EPI1432" s="129"/>
      <c r="EPJ1432" s="129"/>
      <c r="EPK1432" s="129"/>
      <c r="EPL1432" s="129"/>
      <c r="EPM1432" s="129"/>
      <c r="EPN1432" s="129"/>
      <c r="EPO1432" s="129"/>
      <c r="EPP1432" s="129"/>
      <c r="EPQ1432" s="129"/>
      <c r="EPR1432" s="129"/>
      <c r="EPS1432" s="129"/>
      <c r="EPT1432" s="129"/>
      <c r="EPU1432" s="129"/>
      <c r="EPV1432" s="129"/>
      <c r="EPW1432" s="129"/>
      <c r="EPX1432" s="129"/>
      <c r="EPY1432" s="129"/>
      <c r="EPZ1432" s="129"/>
      <c r="EQA1432" s="129"/>
      <c r="EQB1432" s="129"/>
      <c r="EQC1432" s="129"/>
      <c r="EQD1432" s="129"/>
      <c r="EQE1432" s="129"/>
      <c r="EQF1432" s="129"/>
      <c r="EQG1432" s="129"/>
      <c r="EQH1432" s="129"/>
      <c r="EQI1432" s="129"/>
      <c r="EQJ1432" s="129"/>
      <c r="EQK1432" s="129"/>
      <c r="EQL1432" s="129"/>
      <c r="EQM1432" s="129"/>
      <c r="EQN1432" s="129"/>
      <c r="EQO1432" s="129"/>
      <c r="EQP1432" s="129"/>
      <c r="EQQ1432" s="129"/>
      <c r="EQR1432" s="129"/>
      <c r="EQS1432" s="129"/>
      <c r="EQT1432" s="129"/>
      <c r="EQU1432" s="129"/>
      <c r="EQV1432" s="129"/>
      <c r="EQW1432" s="129"/>
      <c r="EQX1432" s="129"/>
      <c r="EQY1432" s="129"/>
      <c r="EQZ1432" s="129"/>
      <c r="ERA1432" s="129"/>
      <c r="ERB1432" s="129"/>
      <c r="ERC1432" s="129"/>
      <c r="ERD1432" s="129"/>
      <c r="ERE1432" s="129"/>
      <c r="ERF1432" s="129"/>
      <c r="ERG1432" s="129"/>
      <c r="ERH1432" s="129"/>
      <c r="ERI1432" s="129"/>
      <c r="ERJ1432" s="129"/>
      <c r="ERK1432" s="129"/>
      <c r="ERL1432" s="129"/>
      <c r="ERM1432" s="129"/>
      <c r="ERN1432" s="129"/>
      <c r="ERO1432" s="129"/>
      <c r="ERP1432" s="129"/>
      <c r="ERQ1432" s="129"/>
      <c r="ERR1432" s="129"/>
      <c r="ERS1432" s="129"/>
      <c r="ERT1432" s="129"/>
      <c r="ERU1432" s="129"/>
      <c r="ERV1432" s="129"/>
      <c r="ERW1432" s="129"/>
      <c r="ERX1432" s="129"/>
      <c r="ERY1432" s="129"/>
      <c r="ERZ1432" s="129"/>
      <c r="ESA1432" s="129"/>
      <c r="ESB1432" s="129"/>
      <c r="ESC1432" s="129"/>
      <c r="ESD1432" s="129"/>
      <c r="ESE1432" s="129"/>
      <c r="ESF1432" s="129"/>
      <c r="ESG1432" s="129"/>
      <c r="ESH1432" s="129"/>
      <c r="ESI1432" s="129"/>
      <c r="ESJ1432" s="129"/>
      <c r="ESK1432" s="129"/>
      <c r="ESL1432" s="129"/>
      <c r="ESM1432" s="129"/>
      <c r="ESN1432" s="129"/>
      <c r="ESO1432" s="129"/>
      <c r="ESP1432" s="129"/>
      <c r="ESQ1432" s="129"/>
      <c r="ESR1432" s="129"/>
      <c r="ESS1432" s="129"/>
      <c r="EST1432" s="129"/>
      <c r="ESU1432" s="129"/>
      <c r="ESV1432" s="129"/>
      <c r="ESW1432" s="129"/>
      <c r="ESX1432" s="129"/>
      <c r="ESY1432" s="129"/>
      <c r="ESZ1432" s="129"/>
      <c r="ETA1432" s="129"/>
      <c r="ETB1432" s="129"/>
      <c r="ETC1432" s="129"/>
      <c r="ETD1432" s="129"/>
      <c r="ETE1432" s="129"/>
      <c r="ETF1432" s="129"/>
      <c r="ETG1432" s="129"/>
      <c r="ETH1432" s="129"/>
      <c r="ETI1432" s="129"/>
      <c r="ETJ1432" s="129"/>
      <c r="ETK1432" s="129"/>
      <c r="ETL1432" s="129"/>
      <c r="ETM1432" s="129"/>
      <c r="ETN1432" s="129"/>
      <c r="ETO1432" s="129"/>
      <c r="ETP1432" s="129"/>
      <c r="ETQ1432" s="129"/>
      <c r="ETR1432" s="129"/>
      <c r="ETS1432" s="129"/>
      <c r="ETT1432" s="129"/>
      <c r="ETU1432" s="129"/>
      <c r="ETV1432" s="129"/>
      <c r="ETW1432" s="129"/>
      <c r="ETX1432" s="129"/>
      <c r="ETY1432" s="129"/>
      <c r="ETZ1432" s="129"/>
      <c r="EUA1432" s="129"/>
      <c r="EUB1432" s="129"/>
      <c r="EUC1432" s="129"/>
      <c r="EUD1432" s="129"/>
      <c r="EUE1432" s="129"/>
      <c r="EUF1432" s="129"/>
      <c r="EUG1432" s="129"/>
      <c r="EUH1432" s="129"/>
      <c r="EUI1432" s="129"/>
      <c r="EUJ1432" s="129"/>
      <c r="EUK1432" s="129"/>
      <c r="EUL1432" s="129"/>
      <c r="EUM1432" s="129"/>
      <c r="EUN1432" s="129"/>
      <c r="EUO1432" s="129"/>
      <c r="EUP1432" s="129"/>
      <c r="EUQ1432" s="129"/>
      <c r="EUR1432" s="129"/>
      <c r="EUS1432" s="129"/>
      <c r="EUT1432" s="129"/>
      <c r="EUU1432" s="129"/>
      <c r="EUV1432" s="129"/>
      <c r="EUW1432" s="129"/>
      <c r="EUX1432" s="129"/>
      <c r="EUY1432" s="129"/>
      <c r="EUZ1432" s="129"/>
      <c r="EVA1432" s="129"/>
      <c r="EVB1432" s="129"/>
      <c r="EVC1432" s="129"/>
      <c r="EVD1432" s="129"/>
      <c r="EVE1432" s="129"/>
      <c r="EVF1432" s="129"/>
      <c r="EVG1432" s="129"/>
      <c r="EVH1432" s="129"/>
      <c r="EVI1432" s="129"/>
      <c r="EVJ1432" s="129"/>
      <c r="EVK1432" s="129"/>
      <c r="EVL1432" s="129"/>
      <c r="EVM1432" s="129"/>
      <c r="EVN1432" s="129"/>
      <c r="EVO1432" s="129"/>
      <c r="EVP1432" s="129"/>
      <c r="EVQ1432" s="129"/>
      <c r="EVR1432" s="129"/>
      <c r="EVS1432" s="129"/>
      <c r="EVT1432" s="129"/>
      <c r="EVU1432" s="129"/>
      <c r="EVV1432" s="129"/>
      <c r="EVW1432" s="129"/>
      <c r="EVX1432" s="129"/>
      <c r="EVY1432" s="129"/>
      <c r="EVZ1432" s="129"/>
      <c r="EWA1432" s="129"/>
      <c r="EWB1432" s="129"/>
      <c r="EWC1432" s="129"/>
      <c r="EWD1432" s="129"/>
      <c r="EWE1432" s="129"/>
      <c r="EWF1432" s="129"/>
      <c r="EWG1432" s="129"/>
      <c r="EWH1432" s="129"/>
      <c r="EWI1432" s="129"/>
      <c r="EWJ1432" s="129"/>
      <c r="EWK1432" s="129"/>
      <c r="EWL1432" s="129"/>
      <c r="EWM1432" s="129"/>
      <c r="EWN1432" s="129"/>
      <c r="EWO1432" s="129"/>
      <c r="EWP1432" s="129"/>
      <c r="EWQ1432" s="129"/>
      <c r="EWR1432" s="129"/>
      <c r="EWS1432" s="129"/>
      <c r="EWT1432" s="129"/>
      <c r="EWU1432" s="129"/>
      <c r="EWV1432" s="129"/>
      <c r="EWW1432" s="129"/>
      <c r="EWX1432" s="129"/>
      <c r="EWY1432" s="129"/>
      <c r="EWZ1432" s="129"/>
      <c r="EXA1432" s="129"/>
      <c r="EXB1432" s="129"/>
      <c r="EXC1432" s="129"/>
      <c r="EXD1432" s="129"/>
      <c r="EXE1432" s="129"/>
      <c r="EXF1432" s="129"/>
      <c r="EXG1432" s="129"/>
      <c r="EXH1432" s="129"/>
      <c r="EXI1432" s="129"/>
      <c r="EXJ1432" s="129"/>
      <c r="EXK1432" s="129"/>
      <c r="EXL1432" s="129"/>
      <c r="EXM1432" s="129"/>
      <c r="EXN1432" s="129"/>
      <c r="EXO1432" s="129"/>
      <c r="EXP1432" s="129"/>
      <c r="EXQ1432" s="129"/>
      <c r="EXR1432" s="129"/>
      <c r="EXS1432" s="129"/>
      <c r="EXT1432" s="129"/>
      <c r="EXU1432" s="129"/>
      <c r="EXV1432" s="129"/>
      <c r="EXW1432" s="129"/>
      <c r="EXX1432" s="129"/>
      <c r="EXY1432" s="129"/>
      <c r="EXZ1432" s="129"/>
      <c r="EYA1432" s="129"/>
      <c r="EYB1432" s="129"/>
      <c r="EYC1432" s="129"/>
      <c r="EYD1432" s="129"/>
      <c r="EYE1432" s="129"/>
      <c r="EYF1432" s="129"/>
      <c r="EYG1432" s="129"/>
      <c r="EYH1432" s="129"/>
      <c r="EYI1432" s="129"/>
      <c r="EYJ1432" s="129"/>
      <c r="EYK1432" s="129"/>
      <c r="EYL1432" s="129"/>
      <c r="EYM1432" s="129"/>
      <c r="EYN1432" s="129"/>
      <c r="EYO1432" s="129"/>
      <c r="EYP1432" s="129"/>
      <c r="EYQ1432" s="129"/>
      <c r="EYR1432" s="129"/>
      <c r="EYS1432" s="129"/>
      <c r="EYT1432" s="129"/>
      <c r="EYU1432" s="129"/>
      <c r="EYV1432" s="129"/>
      <c r="EYW1432" s="129"/>
      <c r="EYX1432" s="129"/>
      <c r="EYY1432" s="129"/>
      <c r="EYZ1432" s="129"/>
      <c r="EZA1432" s="129"/>
      <c r="EZB1432" s="129"/>
      <c r="EZC1432" s="129"/>
      <c r="EZD1432" s="129"/>
      <c r="EZE1432" s="129"/>
      <c r="EZF1432" s="129"/>
      <c r="EZG1432" s="129"/>
      <c r="EZH1432" s="129"/>
      <c r="EZI1432" s="129"/>
      <c r="EZJ1432" s="129"/>
      <c r="EZK1432" s="129"/>
      <c r="EZL1432" s="129"/>
      <c r="EZM1432" s="129"/>
      <c r="EZN1432" s="129"/>
      <c r="EZO1432" s="129"/>
      <c r="EZP1432" s="129"/>
      <c r="EZQ1432" s="129"/>
      <c r="EZR1432" s="129"/>
      <c r="EZS1432" s="129"/>
      <c r="EZT1432" s="129"/>
      <c r="EZU1432" s="129"/>
      <c r="EZV1432" s="129"/>
      <c r="EZW1432" s="129"/>
      <c r="EZX1432" s="129"/>
      <c r="EZY1432" s="129"/>
      <c r="EZZ1432" s="129"/>
      <c r="FAA1432" s="129"/>
      <c r="FAB1432" s="129"/>
      <c r="FAC1432" s="129"/>
      <c r="FAD1432" s="129"/>
      <c r="FAE1432" s="129"/>
      <c r="FAF1432" s="129"/>
      <c r="FAG1432" s="129"/>
      <c r="FAH1432" s="129"/>
      <c r="FAI1432" s="129"/>
      <c r="FAJ1432" s="129"/>
      <c r="FAK1432" s="129"/>
      <c r="FAL1432" s="129"/>
      <c r="FAM1432" s="129"/>
      <c r="FAN1432" s="129"/>
      <c r="FAO1432" s="129"/>
      <c r="FAP1432" s="129"/>
      <c r="FAQ1432" s="129"/>
      <c r="FAR1432" s="129"/>
      <c r="FAS1432" s="129"/>
      <c r="FAT1432" s="129"/>
      <c r="FAU1432" s="129"/>
      <c r="FAV1432" s="129"/>
      <c r="FAW1432" s="129"/>
      <c r="FAX1432" s="129"/>
      <c r="FAY1432" s="129"/>
      <c r="FAZ1432" s="129"/>
      <c r="FBA1432" s="129"/>
      <c r="FBB1432" s="129"/>
      <c r="FBC1432" s="129"/>
      <c r="FBD1432" s="129"/>
      <c r="FBE1432" s="129"/>
      <c r="FBF1432" s="129"/>
      <c r="FBG1432" s="129"/>
      <c r="FBH1432" s="129"/>
      <c r="FBI1432" s="129"/>
      <c r="FBJ1432" s="129"/>
      <c r="FBK1432" s="129"/>
      <c r="FBL1432" s="129"/>
      <c r="FBM1432" s="129"/>
      <c r="FBN1432" s="129"/>
      <c r="FBO1432" s="129"/>
      <c r="FBP1432" s="129"/>
      <c r="FBQ1432" s="129"/>
      <c r="FBR1432" s="129"/>
      <c r="FBS1432" s="129"/>
      <c r="FBT1432" s="129"/>
      <c r="FBU1432" s="129"/>
      <c r="FBV1432" s="129"/>
      <c r="FBW1432" s="129"/>
      <c r="FBX1432" s="129"/>
      <c r="FBY1432" s="129"/>
      <c r="FBZ1432" s="129"/>
      <c r="FCA1432" s="129"/>
      <c r="FCB1432" s="129"/>
      <c r="FCC1432" s="129"/>
      <c r="FCD1432" s="129"/>
      <c r="FCE1432" s="129"/>
      <c r="FCF1432" s="129"/>
      <c r="FCG1432" s="129"/>
      <c r="FCH1432" s="129"/>
      <c r="FCI1432" s="129"/>
      <c r="FCJ1432" s="129"/>
      <c r="FCK1432" s="129"/>
      <c r="FCL1432" s="129"/>
      <c r="FCM1432" s="129"/>
      <c r="FCN1432" s="129"/>
      <c r="FCO1432" s="129"/>
      <c r="FCP1432" s="129"/>
      <c r="FCQ1432" s="129"/>
      <c r="FCR1432" s="129"/>
      <c r="FCS1432" s="129"/>
      <c r="FCT1432" s="129"/>
      <c r="FCU1432" s="129"/>
      <c r="FCV1432" s="129"/>
      <c r="FCW1432" s="129"/>
      <c r="FCX1432" s="129"/>
      <c r="FCY1432" s="129"/>
      <c r="FCZ1432" s="129"/>
      <c r="FDA1432" s="129"/>
      <c r="FDB1432" s="129"/>
      <c r="FDC1432" s="129"/>
      <c r="FDD1432" s="129"/>
      <c r="FDE1432" s="129"/>
      <c r="FDF1432" s="129"/>
      <c r="FDG1432" s="129"/>
      <c r="FDH1432" s="129"/>
      <c r="FDI1432" s="129"/>
      <c r="FDJ1432" s="129"/>
      <c r="FDK1432" s="129"/>
      <c r="FDL1432" s="129"/>
      <c r="FDM1432" s="129"/>
      <c r="FDN1432" s="129"/>
      <c r="FDO1432" s="129"/>
      <c r="FDP1432" s="129"/>
      <c r="FDQ1432" s="129"/>
      <c r="FDR1432" s="129"/>
      <c r="FDS1432" s="129"/>
      <c r="FDT1432" s="129"/>
      <c r="FDU1432" s="129"/>
      <c r="FDV1432" s="129"/>
      <c r="FDW1432" s="129"/>
      <c r="FDX1432" s="129"/>
      <c r="FDY1432" s="129"/>
      <c r="FDZ1432" s="129"/>
      <c r="FEA1432" s="129"/>
      <c r="FEB1432" s="129"/>
      <c r="FEC1432" s="129"/>
      <c r="FED1432" s="129"/>
      <c r="FEE1432" s="129"/>
      <c r="FEF1432" s="129"/>
      <c r="FEG1432" s="129"/>
      <c r="FEH1432" s="129"/>
      <c r="FEI1432" s="129"/>
      <c r="FEJ1432" s="129"/>
      <c r="FEK1432" s="129"/>
      <c r="FEL1432" s="129"/>
      <c r="FEM1432" s="129"/>
      <c r="FEN1432" s="129"/>
      <c r="FEO1432" s="129"/>
      <c r="FEP1432" s="129"/>
      <c r="FEQ1432" s="129"/>
      <c r="FER1432" s="129"/>
      <c r="FES1432" s="129"/>
      <c r="FET1432" s="129"/>
      <c r="FEU1432" s="129"/>
      <c r="FEV1432" s="129"/>
      <c r="FEW1432" s="129"/>
      <c r="FEX1432" s="129"/>
      <c r="FEY1432" s="129"/>
      <c r="FEZ1432" s="129"/>
      <c r="FFA1432" s="129"/>
      <c r="FFB1432" s="129"/>
      <c r="FFC1432" s="129"/>
      <c r="FFD1432" s="129"/>
      <c r="FFE1432" s="129"/>
      <c r="FFF1432" s="129"/>
      <c r="FFG1432" s="129"/>
      <c r="FFH1432" s="129"/>
      <c r="FFI1432" s="129"/>
      <c r="FFJ1432" s="129"/>
      <c r="FFK1432" s="129"/>
      <c r="FFL1432" s="129"/>
      <c r="FFM1432" s="129"/>
      <c r="FFN1432" s="129"/>
      <c r="FFO1432" s="129"/>
      <c r="FFP1432" s="129"/>
      <c r="FFQ1432" s="129"/>
      <c r="FFR1432" s="129"/>
      <c r="FFS1432" s="129"/>
      <c r="FFT1432" s="129"/>
      <c r="FFU1432" s="129"/>
      <c r="FFV1432" s="129"/>
      <c r="FFW1432" s="129"/>
      <c r="FFX1432" s="129"/>
      <c r="FFY1432" s="129"/>
      <c r="FFZ1432" s="129"/>
      <c r="FGA1432" s="129"/>
      <c r="FGB1432" s="129"/>
      <c r="FGC1432" s="129"/>
      <c r="FGD1432" s="129"/>
      <c r="FGE1432" s="129"/>
      <c r="FGF1432" s="129"/>
      <c r="FGG1432" s="129"/>
      <c r="FGH1432" s="129"/>
      <c r="FGI1432" s="129"/>
      <c r="FGJ1432" s="129"/>
      <c r="FGK1432" s="129"/>
      <c r="FGL1432" s="129"/>
      <c r="FGM1432" s="129"/>
      <c r="FGN1432" s="129"/>
      <c r="FGO1432" s="129"/>
      <c r="FGP1432" s="129"/>
      <c r="FGQ1432" s="129"/>
      <c r="FGR1432" s="129"/>
      <c r="FGS1432" s="129"/>
      <c r="FGT1432" s="129"/>
      <c r="FGU1432" s="129"/>
      <c r="FGV1432" s="129"/>
      <c r="FGW1432" s="129"/>
      <c r="FGX1432" s="129"/>
      <c r="FGY1432" s="129"/>
      <c r="FGZ1432" s="129"/>
      <c r="FHA1432" s="129"/>
      <c r="FHB1432" s="129"/>
      <c r="FHC1432" s="129"/>
      <c r="FHD1432" s="129"/>
      <c r="FHE1432" s="129"/>
      <c r="FHF1432" s="129"/>
      <c r="FHG1432" s="129"/>
      <c r="FHH1432" s="129"/>
      <c r="FHI1432" s="129"/>
      <c r="FHJ1432" s="129"/>
      <c r="FHK1432" s="129"/>
      <c r="FHL1432" s="129"/>
      <c r="FHM1432" s="129"/>
      <c r="FHN1432" s="129"/>
      <c r="FHO1432" s="129"/>
      <c r="FHP1432" s="129"/>
      <c r="FHQ1432" s="129"/>
      <c r="FHR1432" s="129"/>
      <c r="FHS1432" s="129"/>
      <c r="FHT1432" s="129"/>
      <c r="FHU1432" s="129"/>
      <c r="FHV1432" s="129"/>
      <c r="FHW1432" s="129"/>
      <c r="FHX1432" s="129"/>
      <c r="FHY1432" s="129"/>
      <c r="FHZ1432" s="129"/>
      <c r="FIA1432" s="129"/>
      <c r="FIB1432" s="129"/>
      <c r="FIC1432" s="129"/>
      <c r="FID1432" s="129"/>
      <c r="FIE1432" s="129"/>
      <c r="FIF1432" s="129"/>
      <c r="FIG1432" s="129"/>
      <c r="FIH1432" s="129"/>
      <c r="FII1432" s="129"/>
      <c r="FIJ1432" s="129"/>
      <c r="FIK1432" s="129"/>
      <c r="FIL1432" s="129"/>
      <c r="FIM1432" s="129"/>
      <c r="FIN1432" s="129"/>
      <c r="FIO1432" s="129"/>
      <c r="FIP1432" s="129"/>
      <c r="FIQ1432" s="129"/>
      <c r="FIR1432" s="129"/>
      <c r="FIS1432" s="129"/>
      <c r="FIT1432" s="129"/>
      <c r="FIU1432" s="129"/>
      <c r="FIV1432" s="129"/>
      <c r="FIW1432" s="129"/>
      <c r="FIX1432" s="129"/>
      <c r="FIY1432" s="129"/>
      <c r="FIZ1432" s="129"/>
      <c r="FJA1432" s="129"/>
      <c r="FJB1432" s="129"/>
      <c r="FJC1432" s="129"/>
      <c r="FJD1432" s="129"/>
      <c r="FJE1432" s="129"/>
      <c r="FJF1432" s="129"/>
      <c r="FJG1432" s="129"/>
      <c r="FJH1432" s="129"/>
      <c r="FJI1432" s="129"/>
      <c r="FJJ1432" s="129"/>
      <c r="FJK1432" s="129"/>
      <c r="FJL1432" s="129"/>
      <c r="FJM1432" s="129"/>
      <c r="FJN1432" s="129"/>
      <c r="FJO1432" s="129"/>
      <c r="FJP1432" s="129"/>
      <c r="FJQ1432" s="129"/>
      <c r="FJR1432" s="129"/>
      <c r="FJS1432" s="129"/>
      <c r="FJT1432" s="129"/>
      <c r="FJU1432" s="129"/>
      <c r="FJV1432" s="129"/>
      <c r="FJW1432" s="129"/>
      <c r="FJX1432" s="129"/>
      <c r="FJY1432" s="129"/>
      <c r="FJZ1432" s="129"/>
      <c r="FKA1432" s="129"/>
      <c r="FKB1432" s="129"/>
      <c r="FKC1432" s="129"/>
      <c r="FKD1432" s="129"/>
      <c r="FKE1432" s="129"/>
      <c r="FKF1432" s="129"/>
      <c r="FKG1432" s="129"/>
      <c r="FKH1432" s="129"/>
      <c r="FKI1432" s="129"/>
      <c r="FKJ1432" s="129"/>
      <c r="FKK1432" s="129"/>
      <c r="FKL1432" s="129"/>
      <c r="FKM1432" s="129"/>
      <c r="FKN1432" s="129"/>
      <c r="FKO1432" s="129"/>
      <c r="FKP1432" s="129"/>
      <c r="FKQ1432" s="129"/>
      <c r="FKR1432" s="129"/>
      <c r="FKS1432" s="129"/>
      <c r="FKT1432" s="129"/>
      <c r="FKU1432" s="129"/>
      <c r="FKV1432" s="129"/>
      <c r="FKW1432" s="129"/>
      <c r="FKX1432" s="129"/>
      <c r="FKY1432" s="129"/>
      <c r="FKZ1432" s="129"/>
      <c r="FLA1432" s="129"/>
      <c r="FLB1432" s="129"/>
      <c r="FLC1432" s="129"/>
      <c r="FLD1432" s="129"/>
      <c r="FLE1432" s="129"/>
      <c r="FLF1432" s="129"/>
      <c r="FLG1432" s="129"/>
      <c r="FLH1432" s="129"/>
      <c r="FLI1432" s="129"/>
      <c r="FLJ1432" s="129"/>
      <c r="FLK1432" s="129"/>
      <c r="FLL1432" s="129"/>
      <c r="FLM1432" s="129"/>
      <c r="FLN1432" s="129"/>
      <c r="FLO1432" s="129"/>
      <c r="FLP1432" s="129"/>
      <c r="FLQ1432" s="129"/>
      <c r="FLR1432" s="129"/>
      <c r="FLS1432" s="129"/>
      <c r="FLT1432" s="129"/>
      <c r="FLU1432" s="129"/>
      <c r="FLV1432" s="129"/>
      <c r="FLW1432" s="129"/>
      <c r="FLX1432" s="129"/>
      <c r="FLY1432" s="129"/>
      <c r="FLZ1432" s="129"/>
      <c r="FMA1432" s="129"/>
      <c r="FMB1432" s="129"/>
      <c r="FMC1432" s="129"/>
      <c r="FMD1432" s="129"/>
      <c r="FME1432" s="129"/>
      <c r="FMF1432" s="129"/>
      <c r="FMG1432" s="129"/>
      <c r="FMH1432" s="129"/>
      <c r="FMI1432" s="129"/>
      <c r="FMJ1432" s="129"/>
      <c r="FMK1432" s="129"/>
      <c r="FML1432" s="129"/>
      <c r="FMM1432" s="129"/>
      <c r="FMN1432" s="129"/>
      <c r="FMO1432" s="129"/>
      <c r="FMP1432" s="129"/>
      <c r="FMQ1432" s="129"/>
      <c r="FMR1432" s="129"/>
      <c r="FMS1432" s="129"/>
      <c r="FMT1432" s="129"/>
      <c r="FMU1432" s="129"/>
      <c r="FMV1432" s="129"/>
      <c r="FMW1432" s="129"/>
      <c r="FMX1432" s="129"/>
      <c r="FMY1432" s="129"/>
      <c r="FMZ1432" s="129"/>
      <c r="FNA1432" s="129"/>
      <c r="FNB1432" s="129"/>
      <c r="FNC1432" s="129"/>
      <c r="FND1432" s="129"/>
      <c r="FNE1432" s="129"/>
      <c r="FNF1432" s="129"/>
      <c r="FNG1432" s="129"/>
      <c r="FNH1432" s="129"/>
      <c r="FNI1432" s="129"/>
      <c r="FNJ1432" s="129"/>
      <c r="FNK1432" s="129"/>
      <c r="FNL1432" s="129"/>
      <c r="FNM1432" s="129"/>
      <c r="FNN1432" s="129"/>
      <c r="FNO1432" s="129"/>
      <c r="FNP1432" s="129"/>
      <c r="FNQ1432" s="129"/>
      <c r="FNR1432" s="129"/>
      <c r="FNS1432" s="129"/>
      <c r="FNT1432" s="129"/>
      <c r="FNU1432" s="129"/>
      <c r="FNV1432" s="129"/>
      <c r="FNW1432" s="129"/>
      <c r="FNX1432" s="129"/>
      <c r="FNY1432" s="129"/>
      <c r="FNZ1432" s="129"/>
      <c r="FOA1432" s="129"/>
      <c r="FOB1432" s="129"/>
      <c r="FOC1432" s="129"/>
      <c r="FOD1432" s="129"/>
      <c r="FOE1432" s="129"/>
      <c r="FOF1432" s="129"/>
      <c r="FOG1432" s="129"/>
      <c r="FOH1432" s="129"/>
      <c r="FOI1432" s="129"/>
      <c r="FOJ1432" s="129"/>
      <c r="FOK1432" s="129"/>
      <c r="FOL1432" s="129"/>
      <c r="FOM1432" s="129"/>
      <c r="FON1432" s="129"/>
      <c r="FOO1432" s="129"/>
      <c r="FOP1432" s="129"/>
      <c r="FOQ1432" s="129"/>
      <c r="FOR1432" s="129"/>
      <c r="FOS1432" s="129"/>
      <c r="FOT1432" s="129"/>
      <c r="FOU1432" s="129"/>
      <c r="FOV1432" s="129"/>
      <c r="FOW1432" s="129"/>
      <c r="FOX1432" s="129"/>
      <c r="FOY1432" s="129"/>
      <c r="FOZ1432" s="129"/>
      <c r="FPA1432" s="129"/>
      <c r="FPB1432" s="129"/>
      <c r="FPC1432" s="129"/>
      <c r="FPD1432" s="129"/>
      <c r="FPE1432" s="129"/>
      <c r="FPF1432" s="129"/>
      <c r="FPG1432" s="129"/>
      <c r="FPH1432" s="129"/>
      <c r="FPI1432" s="129"/>
      <c r="FPJ1432" s="129"/>
      <c r="FPK1432" s="129"/>
      <c r="FPL1432" s="129"/>
      <c r="FPM1432" s="129"/>
      <c r="FPN1432" s="129"/>
      <c r="FPO1432" s="129"/>
      <c r="FPP1432" s="129"/>
      <c r="FPQ1432" s="129"/>
      <c r="FPR1432" s="129"/>
      <c r="FPS1432" s="129"/>
      <c r="FPT1432" s="129"/>
      <c r="FPU1432" s="129"/>
      <c r="FPV1432" s="129"/>
      <c r="FPW1432" s="129"/>
      <c r="FPX1432" s="129"/>
      <c r="FPY1432" s="129"/>
      <c r="FPZ1432" s="129"/>
      <c r="FQA1432" s="129"/>
      <c r="FQB1432" s="129"/>
      <c r="FQC1432" s="129"/>
      <c r="FQD1432" s="129"/>
      <c r="FQE1432" s="129"/>
      <c r="FQF1432" s="129"/>
      <c r="FQG1432" s="129"/>
      <c r="FQH1432" s="129"/>
      <c r="FQI1432" s="129"/>
      <c r="FQJ1432" s="129"/>
      <c r="FQK1432" s="129"/>
      <c r="FQL1432" s="129"/>
      <c r="FQM1432" s="129"/>
      <c r="FQN1432" s="129"/>
      <c r="FQO1432" s="129"/>
      <c r="FQP1432" s="129"/>
      <c r="FQQ1432" s="129"/>
      <c r="FQR1432" s="129"/>
      <c r="FQS1432" s="129"/>
      <c r="FQT1432" s="129"/>
      <c r="FQU1432" s="129"/>
      <c r="FQV1432" s="129"/>
      <c r="FQW1432" s="129"/>
      <c r="FQX1432" s="129"/>
      <c r="FQY1432" s="129"/>
      <c r="FQZ1432" s="129"/>
      <c r="FRA1432" s="129"/>
      <c r="FRB1432" s="129"/>
      <c r="FRC1432" s="129"/>
      <c r="FRD1432" s="129"/>
      <c r="FRE1432" s="129"/>
      <c r="FRF1432" s="129"/>
      <c r="FRG1432" s="129"/>
      <c r="FRH1432" s="129"/>
      <c r="FRI1432" s="129"/>
      <c r="FRJ1432" s="129"/>
      <c r="FRK1432" s="129"/>
      <c r="FRL1432" s="129"/>
      <c r="FRM1432" s="129"/>
      <c r="FRN1432" s="129"/>
      <c r="FRO1432" s="129"/>
      <c r="FRP1432" s="129"/>
      <c r="FRQ1432" s="129"/>
      <c r="FRR1432" s="129"/>
      <c r="FRS1432" s="129"/>
      <c r="FRT1432" s="129"/>
      <c r="FRU1432" s="129"/>
      <c r="FRV1432" s="129"/>
      <c r="FRW1432" s="129"/>
      <c r="FRX1432" s="129"/>
      <c r="FRY1432" s="129"/>
      <c r="FRZ1432" s="129"/>
      <c r="FSA1432" s="129"/>
      <c r="FSB1432" s="129"/>
      <c r="FSC1432" s="129"/>
      <c r="FSD1432" s="129"/>
      <c r="FSE1432" s="129"/>
      <c r="FSF1432" s="129"/>
      <c r="FSG1432" s="129"/>
      <c r="FSH1432" s="129"/>
      <c r="FSI1432" s="129"/>
      <c r="FSJ1432" s="129"/>
      <c r="FSK1432" s="129"/>
      <c r="FSL1432" s="129"/>
      <c r="FSM1432" s="129"/>
      <c r="FSN1432" s="129"/>
      <c r="FSO1432" s="129"/>
      <c r="FSP1432" s="129"/>
      <c r="FSQ1432" s="129"/>
      <c r="FSR1432" s="129"/>
      <c r="FSS1432" s="129"/>
      <c r="FST1432" s="129"/>
      <c r="FSU1432" s="129"/>
      <c r="FSV1432" s="129"/>
      <c r="FSW1432" s="129"/>
      <c r="FSX1432" s="129"/>
      <c r="FSY1432" s="129"/>
      <c r="FSZ1432" s="129"/>
      <c r="FTA1432" s="129"/>
      <c r="FTB1432" s="129"/>
      <c r="FTC1432" s="129"/>
      <c r="FTD1432" s="129"/>
      <c r="FTE1432" s="129"/>
      <c r="FTF1432" s="129"/>
      <c r="FTG1432" s="129"/>
      <c r="FTH1432" s="129"/>
      <c r="FTI1432" s="129"/>
      <c r="FTJ1432" s="129"/>
      <c r="FTK1432" s="129"/>
      <c r="FTL1432" s="129"/>
      <c r="FTM1432" s="129"/>
      <c r="FTN1432" s="129"/>
      <c r="FTO1432" s="129"/>
      <c r="FTP1432" s="129"/>
      <c r="FTQ1432" s="129"/>
      <c r="FTR1432" s="129"/>
      <c r="FTS1432" s="129"/>
      <c r="FTT1432" s="129"/>
      <c r="FTU1432" s="129"/>
      <c r="FTV1432" s="129"/>
      <c r="FTW1432" s="129"/>
      <c r="FTX1432" s="129"/>
      <c r="FTY1432" s="129"/>
      <c r="FTZ1432" s="129"/>
      <c r="FUA1432" s="129"/>
      <c r="FUB1432" s="129"/>
      <c r="FUC1432" s="129"/>
      <c r="FUD1432" s="129"/>
      <c r="FUE1432" s="129"/>
      <c r="FUF1432" s="129"/>
      <c r="FUG1432" s="129"/>
      <c r="FUH1432" s="129"/>
      <c r="FUI1432" s="129"/>
      <c r="FUJ1432" s="129"/>
      <c r="FUK1432" s="129"/>
      <c r="FUL1432" s="129"/>
      <c r="FUM1432" s="129"/>
      <c r="FUN1432" s="129"/>
      <c r="FUO1432" s="129"/>
      <c r="FUP1432" s="129"/>
      <c r="FUQ1432" s="129"/>
      <c r="FUR1432" s="129"/>
      <c r="FUS1432" s="129"/>
      <c r="FUT1432" s="129"/>
      <c r="FUU1432" s="129"/>
      <c r="FUV1432" s="129"/>
      <c r="FUW1432" s="129"/>
      <c r="FUX1432" s="129"/>
      <c r="FUY1432" s="129"/>
      <c r="FUZ1432" s="129"/>
      <c r="FVA1432" s="129"/>
      <c r="FVB1432" s="129"/>
      <c r="FVC1432" s="129"/>
      <c r="FVD1432" s="129"/>
      <c r="FVE1432" s="129"/>
      <c r="FVF1432" s="129"/>
      <c r="FVG1432" s="129"/>
      <c r="FVH1432" s="129"/>
      <c r="FVI1432" s="129"/>
      <c r="FVJ1432" s="129"/>
      <c r="FVK1432" s="129"/>
      <c r="FVL1432" s="129"/>
      <c r="FVM1432" s="129"/>
      <c r="FVN1432" s="129"/>
      <c r="FVO1432" s="129"/>
      <c r="FVP1432" s="129"/>
      <c r="FVQ1432" s="129"/>
      <c r="FVR1432" s="129"/>
      <c r="FVS1432" s="129"/>
      <c r="FVT1432" s="129"/>
      <c r="FVU1432" s="129"/>
      <c r="FVV1432" s="129"/>
      <c r="FVW1432" s="129"/>
      <c r="FVX1432" s="129"/>
      <c r="FVY1432" s="129"/>
      <c r="FVZ1432" s="129"/>
      <c r="FWA1432" s="129"/>
      <c r="FWB1432" s="129"/>
      <c r="FWC1432" s="129"/>
      <c r="FWD1432" s="129"/>
      <c r="FWE1432" s="129"/>
      <c r="FWF1432" s="129"/>
      <c r="FWG1432" s="129"/>
      <c r="FWH1432" s="129"/>
      <c r="FWI1432" s="129"/>
      <c r="FWJ1432" s="129"/>
      <c r="FWK1432" s="129"/>
      <c r="FWL1432" s="129"/>
      <c r="FWM1432" s="129"/>
      <c r="FWN1432" s="129"/>
      <c r="FWO1432" s="129"/>
      <c r="FWP1432" s="129"/>
      <c r="FWQ1432" s="129"/>
      <c r="FWR1432" s="129"/>
      <c r="FWS1432" s="129"/>
      <c r="FWT1432" s="129"/>
      <c r="FWU1432" s="129"/>
      <c r="FWV1432" s="129"/>
      <c r="FWW1432" s="129"/>
      <c r="FWX1432" s="129"/>
      <c r="FWY1432" s="129"/>
      <c r="FWZ1432" s="129"/>
      <c r="FXA1432" s="129"/>
      <c r="FXB1432" s="129"/>
      <c r="FXC1432" s="129"/>
      <c r="FXD1432" s="129"/>
      <c r="FXE1432" s="129"/>
      <c r="FXF1432" s="129"/>
      <c r="FXG1432" s="129"/>
      <c r="FXH1432" s="129"/>
      <c r="FXI1432" s="129"/>
      <c r="FXJ1432" s="129"/>
      <c r="FXK1432" s="129"/>
      <c r="FXL1432" s="129"/>
      <c r="FXM1432" s="129"/>
      <c r="FXN1432" s="129"/>
      <c r="FXO1432" s="129"/>
      <c r="FXP1432" s="129"/>
      <c r="FXQ1432" s="129"/>
      <c r="FXR1432" s="129"/>
      <c r="FXS1432" s="129"/>
      <c r="FXT1432" s="129"/>
      <c r="FXU1432" s="129"/>
      <c r="FXV1432" s="129"/>
      <c r="FXW1432" s="129"/>
      <c r="FXX1432" s="129"/>
      <c r="FXY1432" s="129"/>
      <c r="FXZ1432" s="129"/>
      <c r="FYA1432" s="129"/>
      <c r="FYB1432" s="129"/>
      <c r="FYC1432" s="129"/>
      <c r="FYD1432" s="129"/>
      <c r="FYE1432" s="129"/>
      <c r="FYF1432" s="129"/>
      <c r="FYG1432" s="129"/>
      <c r="FYH1432" s="129"/>
      <c r="FYI1432" s="129"/>
      <c r="FYJ1432" s="129"/>
      <c r="FYK1432" s="129"/>
      <c r="FYL1432" s="129"/>
      <c r="FYM1432" s="129"/>
      <c r="FYN1432" s="129"/>
      <c r="FYO1432" s="129"/>
      <c r="FYP1432" s="129"/>
      <c r="FYQ1432" s="129"/>
      <c r="FYR1432" s="129"/>
      <c r="FYS1432" s="129"/>
      <c r="FYT1432" s="129"/>
      <c r="FYU1432" s="129"/>
      <c r="FYV1432" s="129"/>
      <c r="FYW1432" s="129"/>
      <c r="FYX1432" s="129"/>
      <c r="FYY1432" s="129"/>
      <c r="FYZ1432" s="129"/>
      <c r="FZA1432" s="129"/>
      <c r="FZB1432" s="129"/>
      <c r="FZC1432" s="129"/>
      <c r="FZD1432" s="129"/>
      <c r="FZE1432" s="129"/>
      <c r="FZF1432" s="129"/>
      <c r="FZG1432" s="129"/>
      <c r="FZH1432" s="129"/>
      <c r="FZI1432" s="129"/>
      <c r="FZJ1432" s="129"/>
      <c r="FZK1432" s="129"/>
      <c r="FZL1432" s="129"/>
      <c r="FZM1432" s="129"/>
      <c r="FZN1432" s="129"/>
      <c r="FZO1432" s="129"/>
      <c r="FZP1432" s="129"/>
      <c r="FZQ1432" s="129"/>
      <c r="FZR1432" s="129"/>
      <c r="FZS1432" s="129"/>
      <c r="FZT1432" s="129"/>
      <c r="FZU1432" s="129"/>
      <c r="FZV1432" s="129"/>
      <c r="FZW1432" s="129"/>
      <c r="FZX1432" s="129"/>
      <c r="FZY1432" s="129"/>
      <c r="FZZ1432" s="129"/>
      <c r="GAA1432" s="129"/>
      <c r="GAB1432" s="129"/>
      <c r="GAC1432" s="129"/>
      <c r="GAD1432" s="129"/>
      <c r="GAE1432" s="129"/>
      <c r="GAF1432" s="129"/>
      <c r="GAG1432" s="129"/>
      <c r="GAH1432" s="129"/>
      <c r="GAI1432" s="129"/>
      <c r="GAJ1432" s="129"/>
      <c r="GAK1432" s="129"/>
      <c r="GAL1432" s="129"/>
      <c r="GAM1432" s="129"/>
      <c r="GAN1432" s="129"/>
      <c r="GAO1432" s="129"/>
      <c r="GAP1432" s="129"/>
      <c r="GAQ1432" s="129"/>
      <c r="GAR1432" s="129"/>
      <c r="GAS1432" s="129"/>
      <c r="GAT1432" s="129"/>
      <c r="GAU1432" s="129"/>
      <c r="GAV1432" s="129"/>
      <c r="GAW1432" s="129"/>
      <c r="GAX1432" s="129"/>
      <c r="GAY1432" s="129"/>
      <c r="GAZ1432" s="129"/>
      <c r="GBA1432" s="129"/>
      <c r="GBB1432" s="129"/>
      <c r="GBC1432" s="129"/>
      <c r="GBD1432" s="129"/>
      <c r="GBE1432" s="129"/>
      <c r="GBF1432" s="129"/>
      <c r="GBG1432" s="129"/>
      <c r="GBH1432" s="129"/>
      <c r="GBI1432" s="129"/>
      <c r="GBJ1432" s="129"/>
      <c r="GBK1432" s="129"/>
      <c r="GBL1432" s="129"/>
      <c r="GBM1432" s="129"/>
      <c r="GBN1432" s="129"/>
      <c r="GBO1432" s="129"/>
      <c r="GBP1432" s="129"/>
      <c r="GBQ1432" s="129"/>
      <c r="GBR1432" s="129"/>
      <c r="GBS1432" s="129"/>
      <c r="GBT1432" s="129"/>
      <c r="GBU1432" s="129"/>
      <c r="GBV1432" s="129"/>
      <c r="GBW1432" s="129"/>
      <c r="GBX1432" s="129"/>
      <c r="GBY1432" s="129"/>
      <c r="GBZ1432" s="129"/>
      <c r="GCA1432" s="129"/>
      <c r="GCB1432" s="129"/>
      <c r="GCC1432" s="129"/>
      <c r="GCD1432" s="129"/>
      <c r="GCE1432" s="129"/>
      <c r="GCF1432" s="129"/>
      <c r="GCG1432" s="129"/>
      <c r="GCH1432" s="129"/>
      <c r="GCI1432" s="129"/>
      <c r="GCJ1432" s="129"/>
      <c r="GCK1432" s="129"/>
      <c r="GCL1432" s="129"/>
      <c r="GCM1432" s="129"/>
      <c r="GCN1432" s="129"/>
      <c r="GCO1432" s="129"/>
      <c r="GCP1432" s="129"/>
      <c r="GCQ1432" s="129"/>
      <c r="GCR1432" s="129"/>
      <c r="GCS1432" s="129"/>
      <c r="GCT1432" s="129"/>
      <c r="GCU1432" s="129"/>
      <c r="GCV1432" s="129"/>
      <c r="GCW1432" s="129"/>
      <c r="GCX1432" s="129"/>
      <c r="GCY1432" s="129"/>
      <c r="GCZ1432" s="129"/>
      <c r="GDA1432" s="129"/>
      <c r="GDB1432" s="129"/>
      <c r="GDC1432" s="129"/>
      <c r="GDD1432" s="129"/>
      <c r="GDE1432" s="129"/>
      <c r="GDF1432" s="129"/>
      <c r="GDG1432" s="129"/>
      <c r="GDH1432" s="129"/>
      <c r="GDI1432" s="129"/>
      <c r="GDJ1432" s="129"/>
      <c r="GDK1432" s="129"/>
      <c r="GDL1432" s="129"/>
      <c r="GDM1432" s="129"/>
      <c r="GDN1432" s="129"/>
      <c r="GDO1432" s="129"/>
      <c r="GDP1432" s="129"/>
      <c r="GDQ1432" s="129"/>
      <c r="GDR1432" s="129"/>
      <c r="GDS1432" s="129"/>
      <c r="GDT1432" s="129"/>
      <c r="GDU1432" s="129"/>
      <c r="GDV1432" s="129"/>
      <c r="GDW1432" s="129"/>
      <c r="GDX1432" s="129"/>
      <c r="GDY1432" s="129"/>
      <c r="GDZ1432" s="129"/>
      <c r="GEA1432" s="129"/>
      <c r="GEB1432" s="129"/>
      <c r="GEC1432" s="129"/>
      <c r="GED1432" s="129"/>
      <c r="GEE1432" s="129"/>
      <c r="GEF1432" s="129"/>
      <c r="GEG1432" s="129"/>
      <c r="GEH1432" s="129"/>
      <c r="GEI1432" s="129"/>
      <c r="GEJ1432" s="129"/>
      <c r="GEK1432" s="129"/>
      <c r="GEL1432" s="129"/>
      <c r="GEM1432" s="129"/>
      <c r="GEN1432" s="129"/>
      <c r="GEO1432" s="129"/>
      <c r="GEP1432" s="129"/>
      <c r="GEQ1432" s="129"/>
      <c r="GER1432" s="129"/>
      <c r="GES1432" s="129"/>
      <c r="GET1432" s="129"/>
      <c r="GEU1432" s="129"/>
      <c r="GEV1432" s="129"/>
      <c r="GEW1432" s="129"/>
      <c r="GEX1432" s="129"/>
      <c r="GEY1432" s="129"/>
      <c r="GEZ1432" s="129"/>
      <c r="GFA1432" s="129"/>
      <c r="GFB1432" s="129"/>
      <c r="GFC1432" s="129"/>
      <c r="GFD1432" s="129"/>
      <c r="GFE1432" s="129"/>
      <c r="GFF1432" s="129"/>
      <c r="GFG1432" s="129"/>
      <c r="GFH1432" s="129"/>
      <c r="GFI1432" s="129"/>
      <c r="GFJ1432" s="129"/>
      <c r="GFK1432" s="129"/>
      <c r="GFL1432" s="129"/>
      <c r="GFM1432" s="129"/>
      <c r="GFN1432" s="129"/>
      <c r="GFO1432" s="129"/>
      <c r="GFP1432" s="129"/>
      <c r="GFQ1432" s="129"/>
      <c r="GFR1432" s="129"/>
      <c r="GFS1432" s="129"/>
      <c r="GFT1432" s="129"/>
      <c r="GFU1432" s="129"/>
      <c r="GFV1432" s="129"/>
      <c r="GFW1432" s="129"/>
      <c r="GFX1432" s="129"/>
      <c r="GFY1432" s="129"/>
      <c r="GFZ1432" s="129"/>
      <c r="GGA1432" s="129"/>
      <c r="GGB1432" s="129"/>
      <c r="GGC1432" s="129"/>
      <c r="GGD1432" s="129"/>
      <c r="GGE1432" s="129"/>
      <c r="GGF1432" s="129"/>
      <c r="GGG1432" s="129"/>
      <c r="GGH1432" s="129"/>
      <c r="GGI1432" s="129"/>
      <c r="GGJ1432" s="129"/>
      <c r="GGK1432" s="129"/>
      <c r="GGL1432" s="129"/>
      <c r="GGM1432" s="129"/>
      <c r="GGN1432" s="129"/>
      <c r="GGO1432" s="129"/>
      <c r="GGP1432" s="129"/>
      <c r="GGQ1432" s="129"/>
      <c r="GGR1432" s="129"/>
      <c r="GGS1432" s="129"/>
      <c r="GGT1432" s="129"/>
      <c r="GGU1432" s="129"/>
      <c r="GGV1432" s="129"/>
      <c r="GGW1432" s="129"/>
      <c r="GGX1432" s="129"/>
      <c r="GGY1432" s="129"/>
      <c r="GGZ1432" s="129"/>
      <c r="GHA1432" s="129"/>
      <c r="GHB1432" s="129"/>
      <c r="GHC1432" s="129"/>
      <c r="GHD1432" s="129"/>
      <c r="GHE1432" s="129"/>
      <c r="GHF1432" s="129"/>
      <c r="GHG1432" s="129"/>
      <c r="GHH1432" s="129"/>
      <c r="GHI1432" s="129"/>
      <c r="GHJ1432" s="129"/>
      <c r="GHK1432" s="129"/>
      <c r="GHL1432" s="129"/>
      <c r="GHM1432" s="129"/>
      <c r="GHN1432" s="129"/>
      <c r="GHO1432" s="129"/>
      <c r="GHP1432" s="129"/>
      <c r="GHQ1432" s="129"/>
      <c r="GHR1432" s="129"/>
      <c r="GHS1432" s="129"/>
      <c r="GHT1432" s="129"/>
      <c r="GHU1432" s="129"/>
      <c r="GHV1432" s="129"/>
      <c r="GHW1432" s="129"/>
      <c r="GHX1432" s="129"/>
      <c r="GHY1432" s="129"/>
      <c r="GHZ1432" s="129"/>
      <c r="GIA1432" s="129"/>
      <c r="GIB1432" s="129"/>
      <c r="GIC1432" s="129"/>
      <c r="GID1432" s="129"/>
      <c r="GIE1432" s="129"/>
      <c r="GIF1432" s="129"/>
      <c r="GIG1432" s="129"/>
      <c r="GIH1432" s="129"/>
      <c r="GII1432" s="129"/>
      <c r="GIJ1432" s="129"/>
      <c r="GIK1432" s="129"/>
      <c r="GIL1432" s="129"/>
      <c r="GIM1432" s="129"/>
      <c r="GIN1432" s="129"/>
      <c r="GIO1432" s="129"/>
      <c r="GIP1432" s="129"/>
      <c r="GIQ1432" s="129"/>
      <c r="GIR1432" s="129"/>
      <c r="GIS1432" s="129"/>
      <c r="GIT1432" s="129"/>
      <c r="GIU1432" s="129"/>
      <c r="GIV1432" s="129"/>
      <c r="GIW1432" s="129"/>
      <c r="GIX1432" s="129"/>
      <c r="GIY1432" s="129"/>
      <c r="GIZ1432" s="129"/>
      <c r="GJA1432" s="129"/>
      <c r="GJB1432" s="129"/>
      <c r="GJC1432" s="129"/>
      <c r="GJD1432" s="129"/>
      <c r="GJE1432" s="129"/>
      <c r="GJF1432" s="129"/>
      <c r="GJG1432" s="129"/>
      <c r="GJH1432" s="129"/>
      <c r="GJI1432" s="129"/>
      <c r="GJJ1432" s="129"/>
      <c r="GJK1432" s="129"/>
      <c r="GJL1432" s="129"/>
      <c r="GJM1432" s="129"/>
      <c r="GJN1432" s="129"/>
      <c r="GJO1432" s="129"/>
      <c r="GJP1432" s="129"/>
      <c r="GJQ1432" s="129"/>
      <c r="GJR1432" s="129"/>
      <c r="GJS1432" s="129"/>
      <c r="GJT1432" s="129"/>
      <c r="GJU1432" s="129"/>
      <c r="GJV1432" s="129"/>
      <c r="GJW1432" s="129"/>
      <c r="GJX1432" s="129"/>
      <c r="GJY1432" s="129"/>
      <c r="GJZ1432" s="129"/>
      <c r="GKA1432" s="129"/>
      <c r="GKB1432" s="129"/>
      <c r="GKC1432" s="129"/>
      <c r="GKD1432" s="129"/>
      <c r="GKE1432" s="129"/>
      <c r="GKF1432" s="129"/>
      <c r="GKG1432" s="129"/>
      <c r="GKH1432" s="129"/>
      <c r="GKI1432" s="129"/>
      <c r="GKJ1432" s="129"/>
      <c r="GKK1432" s="129"/>
      <c r="GKL1432" s="129"/>
      <c r="GKM1432" s="129"/>
      <c r="GKN1432" s="129"/>
      <c r="GKO1432" s="129"/>
      <c r="GKP1432" s="129"/>
      <c r="GKQ1432" s="129"/>
      <c r="GKR1432" s="129"/>
      <c r="GKS1432" s="129"/>
      <c r="GKT1432" s="129"/>
      <c r="GKU1432" s="129"/>
      <c r="GKV1432" s="129"/>
      <c r="GKW1432" s="129"/>
      <c r="GKX1432" s="129"/>
      <c r="GKY1432" s="129"/>
      <c r="GKZ1432" s="129"/>
      <c r="GLA1432" s="129"/>
      <c r="GLB1432" s="129"/>
      <c r="GLC1432" s="129"/>
      <c r="GLD1432" s="129"/>
      <c r="GLE1432" s="129"/>
      <c r="GLF1432" s="129"/>
      <c r="GLG1432" s="129"/>
      <c r="GLH1432" s="129"/>
      <c r="GLI1432" s="129"/>
      <c r="GLJ1432" s="129"/>
      <c r="GLK1432" s="129"/>
      <c r="GLL1432" s="129"/>
      <c r="GLM1432" s="129"/>
      <c r="GLN1432" s="129"/>
      <c r="GLO1432" s="129"/>
      <c r="GLP1432" s="129"/>
      <c r="GLQ1432" s="129"/>
      <c r="GLR1432" s="129"/>
      <c r="GLS1432" s="129"/>
      <c r="GLT1432" s="129"/>
      <c r="GLU1432" s="129"/>
      <c r="GLV1432" s="129"/>
      <c r="GLW1432" s="129"/>
      <c r="GLX1432" s="129"/>
      <c r="GLY1432" s="129"/>
      <c r="GLZ1432" s="129"/>
      <c r="GMA1432" s="129"/>
      <c r="GMB1432" s="129"/>
      <c r="GMC1432" s="129"/>
      <c r="GMD1432" s="129"/>
      <c r="GME1432" s="129"/>
      <c r="GMF1432" s="129"/>
      <c r="GMG1432" s="129"/>
      <c r="GMH1432" s="129"/>
      <c r="GMI1432" s="129"/>
      <c r="GMJ1432" s="129"/>
      <c r="GMK1432" s="129"/>
      <c r="GML1432" s="129"/>
      <c r="GMM1432" s="129"/>
      <c r="GMN1432" s="129"/>
      <c r="GMO1432" s="129"/>
      <c r="GMP1432" s="129"/>
      <c r="GMQ1432" s="129"/>
      <c r="GMR1432" s="129"/>
      <c r="GMS1432" s="129"/>
      <c r="GMT1432" s="129"/>
      <c r="GMU1432" s="129"/>
      <c r="GMV1432" s="129"/>
      <c r="GMW1432" s="129"/>
      <c r="GMX1432" s="129"/>
      <c r="GMY1432" s="129"/>
      <c r="GMZ1432" s="129"/>
      <c r="GNA1432" s="129"/>
      <c r="GNB1432" s="129"/>
      <c r="GNC1432" s="129"/>
      <c r="GND1432" s="129"/>
      <c r="GNE1432" s="129"/>
      <c r="GNF1432" s="129"/>
      <c r="GNG1432" s="129"/>
      <c r="GNH1432" s="129"/>
      <c r="GNI1432" s="129"/>
      <c r="GNJ1432" s="129"/>
      <c r="GNK1432" s="129"/>
      <c r="GNL1432" s="129"/>
      <c r="GNM1432" s="129"/>
      <c r="GNN1432" s="129"/>
      <c r="GNO1432" s="129"/>
      <c r="GNP1432" s="129"/>
      <c r="GNQ1432" s="129"/>
      <c r="GNR1432" s="129"/>
      <c r="GNS1432" s="129"/>
      <c r="GNT1432" s="129"/>
      <c r="GNU1432" s="129"/>
      <c r="GNV1432" s="129"/>
      <c r="GNW1432" s="129"/>
      <c r="GNX1432" s="129"/>
      <c r="GNY1432" s="129"/>
      <c r="GNZ1432" s="129"/>
      <c r="GOA1432" s="129"/>
      <c r="GOB1432" s="129"/>
      <c r="GOC1432" s="129"/>
      <c r="GOD1432" s="129"/>
      <c r="GOE1432" s="129"/>
      <c r="GOF1432" s="129"/>
      <c r="GOG1432" s="129"/>
      <c r="GOH1432" s="129"/>
      <c r="GOI1432" s="129"/>
      <c r="GOJ1432" s="129"/>
      <c r="GOK1432" s="129"/>
      <c r="GOL1432" s="129"/>
      <c r="GOM1432" s="129"/>
      <c r="GON1432" s="129"/>
      <c r="GOO1432" s="129"/>
      <c r="GOP1432" s="129"/>
      <c r="GOQ1432" s="129"/>
      <c r="GOR1432" s="129"/>
      <c r="GOS1432" s="129"/>
      <c r="GOT1432" s="129"/>
      <c r="GOU1432" s="129"/>
      <c r="GOV1432" s="129"/>
      <c r="GOW1432" s="129"/>
      <c r="GOX1432" s="129"/>
      <c r="GOY1432" s="129"/>
      <c r="GOZ1432" s="129"/>
      <c r="GPA1432" s="129"/>
      <c r="GPB1432" s="129"/>
      <c r="GPC1432" s="129"/>
      <c r="GPD1432" s="129"/>
      <c r="GPE1432" s="129"/>
      <c r="GPF1432" s="129"/>
      <c r="GPG1432" s="129"/>
      <c r="GPH1432" s="129"/>
      <c r="GPI1432" s="129"/>
      <c r="GPJ1432" s="129"/>
      <c r="GPK1432" s="129"/>
      <c r="GPL1432" s="129"/>
      <c r="GPM1432" s="129"/>
      <c r="GPN1432" s="129"/>
      <c r="GPO1432" s="129"/>
      <c r="GPP1432" s="129"/>
      <c r="GPQ1432" s="129"/>
      <c r="GPR1432" s="129"/>
      <c r="GPS1432" s="129"/>
      <c r="GPT1432" s="129"/>
      <c r="GPU1432" s="129"/>
      <c r="GPV1432" s="129"/>
      <c r="GPW1432" s="129"/>
      <c r="GPX1432" s="129"/>
      <c r="GPY1432" s="129"/>
      <c r="GPZ1432" s="129"/>
      <c r="GQA1432" s="129"/>
      <c r="GQB1432" s="129"/>
      <c r="GQC1432" s="129"/>
      <c r="GQD1432" s="129"/>
      <c r="GQE1432" s="129"/>
      <c r="GQF1432" s="129"/>
      <c r="GQG1432" s="129"/>
      <c r="GQH1432" s="129"/>
      <c r="GQI1432" s="129"/>
      <c r="GQJ1432" s="129"/>
      <c r="GQK1432" s="129"/>
      <c r="GQL1432" s="129"/>
      <c r="GQM1432" s="129"/>
      <c r="GQN1432" s="129"/>
      <c r="GQO1432" s="129"/>
      <c r="GQP1432" s="129"/>
      <c r="GQQ1432" s="129"/>
      <c r="GQR1432" s="129"/>
      <c r="GQS1432" s="129"/>
      <c r="GQT1432" s="129"/>
      <c r="GQU1432" s="129"/>
      <c r="GQV1432" s="129"/>
      <c r="GQW1432" s="129"/>
      <c r="GQX1432" s="129"/>
      <c r="GQY1432" s="129"/>
      <c r="GQZ1432" s="129"/>
      <c r="GRA1432" s="129"/>
      <c r="GRB1432" s="129"/>
      <c r="GRC1432" s="129"/>
      <c r="GRD1432" s="129"/>
      <c r="GRE1432" s="129"/>
      <c r="GRF1432" s="129"/>
      <c r="GRG1432" s="129"/>
      <c r="GRH1432" s="129"/>
      <c r="GRI1432" s="129"/>
      <c r="GRJ1432" s="129"/>
      <c r="GRK1432" s="129"/>
      <c r="GRL1432" s="129"/>
      <c r="GRM1432" s="129"/>
      <c r="GRN1432" s="129"/>
      <c r="GRO1432" s="129"/>
      <c r="GRP1432" s="129"/>
      <c r="GRQ1432" s="129"/>
      <c r="GRR1432" s="129"/>
      <c r="GRS1432" s="129"/>
      <c r="GRT1432" s="129"/>
      <c r="GRU1432" s="129"/>
      <c r="GRV1432" s="129"/>
      <c r="GRW1432" s="129"/>
      <c r="GRX1432" s="129"/>
      <c r="GRY1432" s="129"/>
      <c r="GRZ1432" s="129"/>
      <c r="GSA1432" s="129"/>
      <c r="GSB1432" s="129"/>
      <c r="GSC1432" s="129"/>
      <c r="GSD1432" s="129"/>
      <c r="GSE1432" s="129"/>
      <c r="GSF1432" s="129"/>
      <c r="GSG1432" s="129"/>
      <c r="GSH1432" s="129"/>
      <c r="GSI1432" s="129"/>
      <c r="GSJ1432" s="129"/>
      <c r="GSK1432" s="129"/>
      <c r="GSL1432" s="129"/>
      <c r="GSM1432" s="129"/>
      <c r="GSN1432" s="129"/>
      <c r="GSO1432" s="129"/>
      <c r="GSP1432" s="129"/>
      <c r="GSQ1432" s="129"/>
      <c r="GSR1432" s="129"/>
      <c r="GSS1432" s="129"/>
      <c r="GST1432" s="129"/>
      <c r="GSU1432" s="129"/>
      <c r="GSV1432" s="129"/>
      <c r="GSW1432" s="129"/>
      <c r="GSX1432" s="129"/>
      <c r="GSY1432" s="129"/>
      <c r="GSZ1432" s="129"/>
      <c r="GTA1432" s="129"/>
      <c r="GTB1432" s="129"/>
      <c r="GTC1432" s="129"/>
      <c r="GTD1432" s="129"/>
      <c r="GTE1432" s="129"/>
      <c r="GTF1432" s="129"/>
      <c r="GTG1432" s="129"/>
      <c r="GTH1432" s="129"/>
      <c r="GTI1432" s="129"/>
      <c r="GTJ1432" s="129"/>
      <c r="GTK1432" s="129"/>
      <c r="GTL1432" s="129"/>
      <c r="GTM1432" s="129"/>
      <c r="GTN1432" s="129"/>
      <c r="GTO1432" s="129"/>
      <c r="GTP1432" s="129"/>
      <c r="GTQ1432" s="129"/>
      <c r="GTR1432" s="129"/>
      <c r="GTS1432" s="129"/>
      <c r="GTT1432" s="129"/>
      <c r="GTU1432" s="129"/>
      <c r="GTV1432" s="129"/>
      <c r="GTW1432" s="129"/>
      <c r="GTX1432" s="129"/>
      <c r="GTY1432" s="129"/>
      <c r="GTZ1432" s="129"/>
      <c r="GUA1432" s="129"/>
      <c r="GUB1432" s="129"/>
      <c r="GUC1432" s="129"/>
      <c r="GUD1432" s="129"/>
      <c r="GUE1432" s="129"/>
      <c r="GUF1432" s="129"/>
      <c r="GUG1432" s="129"/>
      <c r="GUH1432" s="129"/>
      <c r="GUI1432" s="129"/>
      <c r="GUJ1432" s="129"/>
      <c r="GUK1432" s="129"/>
      <c r="GUL1432" s="129"/>
      <c r="GUM1432" s="129"/>
      <c r="GUN1432" s="129"/>
      <c r="GUO1432" s="129"/>
      <c r="GUP1432" s="129"/>
      <c r="GUQ1432" s="129"/>
      <c r="GUR1432" s="129"/>
      <c r="GUS1432" s="129"/>
      <c r="GUT1432" s="129"/>
      <c r="GUU1432" s="129"/>
      <c r="GUV1432" s="129"/>
      <c r="GUW1432" s="129"/>
      <c r="GUX1432" s="129"/>
      <c r="GUY1432" s="129"/>
      <c r="GUZ1432" s="129"/>
      <c r="GVA1432" s="129"/>
      <c r="GVB1432" s="129"/>
      <c r="GVC1432" s="129"/>
      <c r="GVD1432" s="129"/>
      <c r="GVE1432" s="129"/>
      <c r="GVF1432" s="129"/>
      <c r="GVG1432" s="129"/>
      <c r="GVH1432" s="129"/>
      <c r="GVI1432" s="129"/>
      <c r="GVJ1432" s="129"/>
      <c r="GVK1432" s="129"/>
      <c r="GVL1432" s="129"/>
      <c r="GVM1432" s="129"/>
      <c r="GVN1432" s="129"/>
      <c r="GVO1432" s="129"/>
      <c r="GVP1432" s="129"/>
      <c r="GVQ1432" s="129"/>
      <c r="GVR1432" s="129"/>
      <c r="GVS1432" s="129"/>
      <c r="GVT1432" s="129"/>
      <c r="GVU1432" s="129"/>
      <c r="GVV1432" s="129"/>
      <c r="GVW1432" s="129"/>
      <c r="GVX1432" s="129"/>
      <c r="GVY1432" s="129"/>
      <c r="GVZ1432" s="129"/>
      <c r="GWA1432" s="129"/>
      <c r="GWB1432" s="129"/>
      <c r="GWC1432" s="129"/>
      <c r="GWD1432" s="129"/>
      <c r="GWE1432" s="129"/>
      <c r="GWF1432" s="129"/>
      <c r="GWG1432" s="129"/>
      <c r="GWH1432" s="129"/>
      <c r="GWI1432" s="129"/>
      <c r="GWJ1432" s="129"/>
      <c r="GWK1432" s="129"/>
      <c r="GWL1432" s="129"/>
      <c r="GWM1432" s="129"/>
      <c r="GWN1432" s="129"/>
      <c r="GWO1432" s="129"/>
      <c r="GWP1432" s="129"/>
      <c r="GWQ1432" s="129"/>
      <c r="GWR1432" s="129"/>
      <c r="GWS1432" s="129"/>
      <c r="GWT1432" s="129"/>
      <c r="GWU1432" s="129"/>
      <c r="GWV1432" s="129"/>
      <c r="GWW1432" s="129"/>
      <c r="GWX1432" s="129"/>
      <c r="GWY1432" s="129"/>
      <c r="GWZ1432" s="129"/>
      <c r="GXA1432" s="129"/>
      <c r="GXB1432" s="129"/>
      <c r="GXC1432" s="129"/>
      <c r="GXD1432" s="129"/>
      <c r="GXE1432" s="129"/>
      <c r="GXF1432" s="129"/>
      <c r="GXG1432" s="129"/>
      <c r="GXH1432" s="129"/>
      <c r="GXI1432" s="129"/>
      <c r="GXJ1432" s="129"/>
      <c r="GXK1432" s="129"/>
      <c r="GXL1432" s="129"/>
      <c r="GXM1432" s="129"/>
      <c r="GXN1432" s="129"/>
      <c r="GXO1432" s="129"/>
      <c r="GXP1432" s="129"/>
      <c r="GXQ1432" s="129"/>
      <c r="GXR1432" s="129"/>
      <c r="GXS1432" s="129"/>
      <c r="GXT1432" s="129"/>
      <c r="GXU1432" s="129"/>
      <c r="GXV1432" s="129"/>
      <c r="GXW1432" s="129"/>
      <c r="GXX1432" s="129"/>
      <c r="GXY1432" s="129"/>
      <c r="GXZ1432" s="129"/>
      <c r="GYA1432" s="129"/>
      <c r="GYB1432" s="129"/>
      <c r="GYC1432" s="129"/>
      <c r="GYD1432" s="129"/>
      <c r="GYE1432" s="129"/>
      <c r="GYF1432" s="129"/>
      <c r="GYG1432" s="129"/>
      <c r="GYH1432" s="129"/>
      <c r="GYI1432" s="129"/>
      <c r="GYJ1432" s="129"/>
      <c r="GYK1432" s="129"/>
      <c r="GYL1432" s="129"/>
      <c r="GYM1432" s="129"/>
      <c r="GYN1432" s="129"/>
      <c r="GYO1432" s="129"/>
      <c r="GYP1432" s="129"/>
      <c r="GYQ1432" s="129"/>
      <c r="GYR1432" s="129"/>
      <c r="GYS1432" s="129"/>
      <c r="GYT1432" s="129"/>
      <c r="GYU1432" s="129"/>
      <c r="GYV1432" s="129"/>
      <c r="GYW1432" s="129"/>
      <c r="GYX1432" s="129"/>
      <c r="GYY1432" s="129"/>
      <c r="GYZ1432" s="129"/>
      <c r="GZA1432" s="129"/>
      <c r="GZB1432" s="129"/>
      <c r="GZC1432" s="129"/>
      <c r="GZD1432" s="129"/>
      <c r="GZE1432" s="129"/>
      <c r="GZF1432" s="129"/>
      <c r="GZG1432" s="129"/>
      <c r="GZH1432" s="129"/>
      <c r="GZI1432" s="129"/>
      <c r="GZJ1432" s="129"/>
      <c r="GZK1432" s="129"/>
      <c r="GZL1432" s="129"/>
      <c r="GZM1432" s="129"/>
      <c r="GZN1432" s="129"/>
      <c r="GZO1432" s="129"/>
      <c r="GZP1432" s="129"/>
      <c r="GZQ1432" s="129"/>
      <c r="GZR1432" s="129"/>
      <c r="GZS1432" s="129"/>
      <c r="GZT1432" s="129"/>
      <c r="GZU1432" s="129"/>
      <c r="GZV1432" s="129"/>
      <c r="GZW1432" s="129"/>
      <c r="GZX1432" s="129"/>
      <c r="GZY1432" s="129"/>
      <c r="GZZ1432" s="129"/>
      <c r="HAA1432" s="129"/>
      <c r="HAB1432" s="129"/>
      <c r="HAC1432" s="129"/>
      <c r="HAD1432" s="129"/>
      <c r="HAE1432" s="129"/>
      <c r="HAF1432" s="129"/>
      <c r="HAG1432" s="129"/>
      <c r="HAH1432" s="129"/>
      <c r="HAI1432" s="129"/>
      <c r="HAJ1432" s="129"/>
      <c r="HAK1432" s="129"/>
      <c r="HAL1432" s="129"/>
      <c r="HAM1432" s="129"/>
      <c r="HAN1432" s="129"/>
      <c r="HAO1432" s="129"/>
      <c r="HAP1432" s="129"/>
      <c r="HAQ1432" s="129"/>
      <c r="HAR1432" s="129"/>
      <c r="HAS1432" s="129"/>
      <c r="HAT1432" s="129"/>
      <c r="HAU1432" s="129"/>
      <c r="HAV1432" s="129"/>
      <c r="HAW1432" s="129"/>
      <c r="HAX1432" s="129"/>
      <c r="HAY1432" s="129"/>
      <c r="HAZ1432" s="129"/>
      <c r="HBA1432" s="129"/>
      <c r="HBB1432" s="129"/>
      <c r="HBC1432" s="129"/>
      <c r="HBD1432" s="129"/>
      <c r="HBE1432" s="129"/>
      <c r="HBF1432" s="129"/>
      <c r="HBG1432" s="129"/>
      <c r="HBH1432" s="129"/>
      <c r="HBI1432" s="129"/>
      <c r="HBJ1432" s="129"/>
      <c r="HBK1432" s="129"/>
      <c r="HBL1432" s="129"/>
      <c r="HBM1432" s="129"/>
      <c r="HBN1432" s="129"/>
      <c r="HBO1432" s="129"/>
      <c r="HBP1432" s="129"/>
      <c r="HBQ1432" s="129"/>
      <c r="HBR1432" s="129"/>
      <c r="HBS1432" s="129"/>
      <c r="HBT1432" s="129"/>
      <c r="HBU1432" s="129"/>
      <c r="HBV1432" s="129"/>
      <c r="HBW1432" s="129"/>
      <c r="HBX1432" s="129"/>
      <c r="HBY1432" s="129"/>
      <c r="HBZ1432" s="129"/>
      <c r="HCA1432" s="129"/>
      <c r="HCB1432" s="129"/>
      <c r="HCC1432" s="129"/>
      <c r="HCD1432" s="129"/>
      <c r="HCE1432" s="129"/>
      <c r="HCF1432" s="129"/>
      <c r="HCG1432" s="129"/>
      <c r="HCH1432" s="129"/>
      <c r="HCI1432" s="129"/>
      <c r="HCJ1432" s="129"/>
      <c r="HCK1432" s="129"/>
      <c r="HCL1432" s="129"/>
      <c r="HCM1432" s="129"/>
      <c r="HCN1432" s="129"/>
      <c r="HCO1432" s="129"/>
      <c r="HCP1432" s="129"/>
      <c r="HCQ1432" s="129"/>
      <c r="HCR1432" s="129"/>
      <c r="HCS1432" s="129"/>
      <c r="HCT1432" s="129"/>
      <c r="HCU1432" s="129"/>
      <c r="HCV1432" s="129"/>
      <c r="HCW1432" s="129"/>
      <c r="HCX1432" s="129"/>
      <c r="HCY1432" s="129"/>
      <c r="HCZ1432" s="129"/>
      <c r="HDA1432" s="129"/>
      <c r="HDB1432" s="129"/>
      <c r="HDC1432" s="129"/>
      <c r="HDD1432" s="129"/>
      <c r="HDE1432" s="129"/>
      <c r="HDF1432" s="129"/>
      <c r="HDG1432" s="129"/>
      <c r="HDH1432" s="129"/>
      <c r="HDI1432" s="129"/>
      <c r="HDJ1432" s="129"/>
      <c r="HDK1432" s="129"/>
      <c r="HDL1432" s="129"/>
      <c r="HDM1432" s="129"/>
      <c r="HDN1432" s="129"/>
      <c r="HDO1432" s="129"/>
      <c r="HDP1432" s="129"/>
      <c r="HDQ1432" s="129"/>
      <c r="HDR1432" s="129"/>
      <c r="HDS1432" s="129"/>
      <c r="HDT1432" s="129"/>
      <c r="HDU1432" s="129"/>
      <c r="HDV1432" s="129"/>
      <c r="HDW1432" s="129"/>
      <c r="HDX1432" s="129"/>
      <c r="HDY1432" s="129"/>
      <c r="HDZ1432" s="129"/>
      <c r="HEA1432" s="129"/>
      <c r="HEB1432" s="129"/>
      <c r="HEC1432" s="129"/>
      <c r="HED1432" s="129"/>
      <c r="HEE1432" s="129"/>
      <c r="HEF1432" s="129"/>
      <c r="HEG1432" s="129"/>
      <c r="HEH1432" s="129"/>
      <c r="HEI1432" s="129"/>
      <c r="HEJ1432" s="129"/>
      <c r="HEK1432" s="129"/>
      <c r="HEL1432" s="129"/>
      <c r="HEM1432" s="129"/>
      <c r="HEN1432" s="129"/>
      <c r="HEO1432" s="129"/>
      <c r="HEP1432" s="129"/>
      <c r="HEQ1432" s="129"/>
      <c r="HER1432" s="129"/>
      <c r="HES1432" s="129"/>
      <c r="HET1432" s="129"/>
      <c r="HEU1432" s="129"/>
      <c r="HEV1432" s="129"/>
      <c r="HEW1432" s="129"/>
      <c r="HEX1432" s="129"/>
      <c r="HEY1432" s="129"/>
      <c r="HEZ1432" s="129"/>
      <c r="HFA1432" s="129"/>
      <c r="HFB1432" s="129"/>
      <c r="HFC1432" s="129"/>
      <c r="HFD1432" s="129"/>
      <c r="HFE1432" s="129"/>
      <c r="HFF1432" s="129"/>
      <c r="HFG1432" s="129"/>
      <c r="HFH1432" s="129"/>
      <c r="HFI1432" s="129"/>
      <c r="HFJ1432" s="129"/>
      <c r="HFK1432" s="129"/>
      <c r="HFL1432" s="129"/>
      <c r="HFM1432" s="129"/>
      <c r="HFN1432" s="129"/>
      <c r="HFO1432" s="129"/>
      <c r="HFP1432" s="129"/>
      <c r="HFQ1432" s="129"/>
      <c r="HFR1432" s="129"/>
      <c r="HFS1432" s="129"/>
      <c r="HFT1432" s="129"/>
      <c r="HFU1432" s="129"/>
      <c r="HFV1432" s="129"/>
      <c r="HFW1432" s="129"/>
      <c r="HFX1432" s="129"/>
      <c r="HFY1432" s="129"/>
      <c r="HFZ1432" s="129"/>
      <c r="HGA1432" s="129"/>
      <c r="HGB1432" s="129"/>
      <c r="HGC1432" s="129"/>
      <c r="HGD1432" s="129"/>
      <c r="HGE1432" s="129"/>
      <c r="HGF1432" s="129"/>
      <c r="HGG1432" s="129"/>
      <c r="HGH1432" s="129"/>
      <c r="HGI1432" s="129"/>
      <c r="HGJ1432" s="129"/>
      <c r="HGK1432" s="129"/>
      <c r="HGL1432" s="129"/>
      <c r="HGM1432" s="129"/>
      <c r="HGN1432" s="129"/>
      <c r="HGO1432" s="129"/>
      <c r="HGP1432" s="129"/>
      <c r="HGQ1432" s="129"/>
      <c r="HGR1432" s="129"/>
      <c r="HGS1432" s="129"/>
      <c r="HGT1432" s="129"/>
      <c r="HGU1432" s="129"/>
      <c r="HGV1432" s="129"/>
      <c r="HGW1432" s="129"/>
      <c r="HGX1432" s="129"/>
      <c r="HGY1432" s="129"/>
      <c r="HGZ1432" s="129"/>
      <c r="HHA1432" s="129"/>
      <c r="HHB1432" s="129"/>
      <c r="HHC1432" s="129"/>
      <c r="HHD1432" s="129"/>
      <c r="HHE1432" s="129"/>
      <c r="HHF1432" s="129"/>
      <c r="HHG1432" s="129"/>
      <c r="HHH1432" s="129"/>
      <c r="HHI1432" s="129"/>
      <c r="HHJ1432" s="129"/>
      <c r="HHK1432" s="129"/>
      <c r="HHL1432" s="129"/>
      <c r="HHM1432" s="129"/>
      <c r="HHN1432" s="129"/>
      <c r="HHO1432" s="129"/>
      <c r="HHP1432" s="129"/>
      <c r="HHQ1432" s="129"/>
      <c r="HHR1432" s="129"/>
      <c r="HHS1432" s="129"/>
      <c r="HHT1432" s="129"/>
      <c r="HHU1432" s="129"/>
      <c r="HHV1432" s="129"/>
      <c r="HHW1432" s="129"/>
      <c r="HHX1432" s="129"/>
      <c r="HHY1432" s="129"/>
      <c r="HHZ1432" s="129"/>
      <c r="HIA1432" s="129"/>
      <c r="HIB1432" s="129"/>
      <c r="HIC1432" s="129"/>
      <c r="HID1432" s="129"/>
      <c r="HIE1432" s="129"/>
      <c r="HIF1432" s="129"/>
      <c r="HIG1432" s="129"/>
      <c r="HIH1432" s="129"/>
      <c r="HII1432" s="129"/>
      <c r="HIJ1432" s="129"/>
      <c r="HIK1432" s="129"/>
      <c r="HIL1432" s="129"/>
      <c r="HIM1432" s="129"/>
      <c r="HIN1432" s="129"/>
      <c r="HIO1432" s="129"/>
      <c r="HIP1432" s="129"/>
      <c r="HIQ1432" s="129"/>
      <c r="HIR1432" s="129"/>
      <c r="HIS1432" s="129"/>
      <c r="HIT1432" s="129"/>
      <c r="HIU1432" s="129"/>
      <c r="HIV1432" s="129"/>
      <c r="HIW1432" s="129"/>
      <c r="HIX1432" s="129"/>
      <c r="HIY1432" s="129"/>
      <c r="HIZ1432" s="129"/>
      <c r="HJA1432" s="129"/>
      <c r="HJB1432" s="129"/>
      <c r="HJC1432" s="129"/>
      <c r="HJD1432" s="129"/>
      <c r="HJE1432" s="129"/>
      <c r="HJF1432" s="129"/>
      <c r="HJG1432" s="129"/>
      <c r="HJH1432" s="129"/>
      <c r="HJI1432" s="129"/>
      <c r="HJJ1432" s="129"/>
      <c r="HJK1432" s="129"/>
      <c r="HJL1432" s="129"/>
      <c r="HJM1432" s="129"/>
      <c r="HJN1432" s="129"/>
      <c r="HJO1432" s="129"/>
      <c r="HJP1432" s="129"/>
      <c r="HJQ1432" s="129"/>
      <c r="HJR1432" s="129"/>
      <c r="HJS1432" s="129"/>
      <c r="HJT1432" s="129"/>
      <c r="HJU1432" s="129"/>
      <c r="HJV1432" s="129"/>
      <c r="HJW1432" s="129"/>
      <c r="HJX1432" s="129"/>
      <c r="HJY1432" s="129"/>
      <c r="HJZ1432" s="129"/>
      <c r="HKA1432" s="129"/>
      <c r="HKB1432" s="129"/>
      <c r="HKC1432" s="129"/>
      <c r="HKD1432" s="129"/>
      <c r="HKE1432" s="129"/>
      <c r="HKF1432" s="129"/>
      <c r="HKG1432" s="129"/>
      <c r="HKH1432" s="129"/>
      <c r="HKI1432" s="129"/>
      <c r="HKJ1432" s="129"/>
      <c r="HKK1432" s="129"/>
      <c r="HKL1432" s="129"/>
      <c r="HKM1432" s="129"/>
      <c r="HKN1432" s="129"/>
      <c r="HKO1432" s="129"/>
      <c r="HKP1432" s="129"/>
      <c r="HKQ1432" s="129"/>
      <c r="HKR1432" s="129"/>
      <c r="HKS1432" s="129"/>
      <c r="HKT1432" s="129"/>
      <c r="HKU1432" s="129"/>
      <c r="HKV1432" s="129"/>
      <c r="HKW1432" s="129"/>
      <c r="HKX1432" s="129"/>
      <c r="HKY1432" s="129"/>
      <c r="HKZ1432" s="129"/>
      <c r="HLA1432" s="129"/>
      <c r="HLB1432" s="129"/>
      <c r="HLC1432" s="129"/>
      <c r="HLD1432" s="129"/>
      <c r="HLE1432" s="129"/>
      <c r="HLF1432" s="129"/>
      <c r="HLG1432" s="129"/>
      <c r="HLH1432" s="129"/>
      <c r="HLI1432" s="129"/>
      <c r="HLJ1432" s="129"/>
      <c r="HLK1432" s="129"/>
      <c r="HLL1432" s="129"/>
      <c r="HLM1432" s="129"/>
      <c r="HLN1432" s="129"/>
      <c r="HLO1432" s="129"/>
      <c r="HLP1432" s="129"/>
      <c r="HLQ1432" s="129"/>
      <c r="HLR1432" s="129"/>
      <c r="HLS1432" s="129"/>
      <c r="HLT1432" s="129"/>
      <c r="HLU1432" s="129"/>
      <c r="HLV1432" s="129"/>
      <c r="HLW1432" s="129"/>
      <c r="HLX1432" s="129"/>
      <c r="HLY1432" s="129"/>
      <c r="HLZ1432" s="129"/>
      <c r="HMA1432" s="129"/>
      <c r="HMB1432" s="129"/>
      <c r="HMC1432" s="129"/>
      <c r="HMD1432" s="129"/>
      <c r="HME1432" s="129"/>
      <c r="HMF1432" s="129"/>
      <c r="HMG1432" s="129"/>
      <c r="HMH1432" s="129"/>
      <c r="HMI1432" s="129"/>
      <c r="HMJ1432" s="129"/>
      <c r="HMK1432" s="129"/>
      <c r="HML1432" s="129"/>
      <c r="HMM1432" s="129"/>
      <c r="HMN1432" s="129"/>
      <c r="HMO1432" s="129"/>
      <c r="HMP1432" s="129"/>
      <c r="HMQ1432" s="129"/>
      <c r="HMR1432" s="129"/>
      <c r="HMS1432" s="129"/>
      <c r="HMT1432" s="129"/>
      <c r="HMU1432" s="129"/>
      <c r="HMV1432" s="129"/>
      <c r="HMW1432" s="129"/>
      <c r="HMX1432" s="129"/>
      <c r="HMY1432" s="129"/>
      <c r="HMZ1432" s="129"/>
      <c r="HNA1432" s="129"/>
      <c r="HNB1432" s="129"/>
      <c r="HNC1432" s="129"/>
      <c r="HND1432" s="129"/>
      <c r="HNE1432" s="129"/>
      <c r="HNF1432" s="129"/>
      <c r="HNG1432" s="129"/>
      <c r="HNH1432" s="129"/>
      <c r="HNI1432" s="129"/>
      <c r="HNJ1432" s="129"/>
      <c r="HNK1432" s="129"/>
      <c r="HNL1432" s="129"/>
      <c r="HNM1432" s="129"/>
      <c r="HNN1432" s="129"/>
      <c r="HNO1432" s="129"/>
      <c r="HNP1432" s="129"/>
      <c r="HNQ1432" s="129"/>
      <c r="HNR1432" s="129"/>
      <c r="HNS1432" s="129"/>
      <c r="HNT1432" s="129"/>
      <c r="HNU1432" s="129"/>
      <c r="HNV1432" s="129"/>
      <c r="HNW1432" s="129"/>
      <c r="HNX1432" s="129"/>
      <c r="HNY1432" s="129"/>
      <c r="HNZ1432" s="129"/>
      <c r="HOA1432" s="129"/>
      <c r="HOB1432" s="129"/>
      <c r="HOC1432" s="129"/>
      <c r="HOD1432" s="129"/>
      <c r="HOE1432" s="129"/>
      <c r="HOF1432" s="129"/>
      <c r="HOG1432" s="129"/>
      <c r="HOH1432" s="129"/>
      <c r="HOI1432" s="129"/>
      <c r="HOJ1432" s="129"/>
      <c r="HOK1432" s="129"/>
      <c r="HOL1432" s="129"/>
      <c r="HOM1432" s="129"/>
      <c r="HON1432" s="129"/>
      <c r="HOO1432" s="129"/>
      <c r="HOP1432" s="129"/>
      <c r="HOQ1432" s="129"/>
      <c r="HOR1432" s="129"/>
      <c r="HOS1432" s="129"/>
      <c r="HOT1432" s="129"/>
      <c r="HOU1432" s="129"/>
      <c r="HOV1432" s="129"/>
      <c r="HOW1432" s="129"/>
      <c r="HOX1432" s="129"/>
      <c r="HOY1432" s="129"/>
      <c r="HOZ1432" s="129"/>
      <c r="HPA1432" s="129"/>
      <c r="HPB1432" s="129"/>
      <c r="HPC1432" s="129"/>
      <c r="HPD1432" s="129"/>
      <c r="HPE1432" s="129"/>
      <c r="HPF1432" s="129"/>
      <c r="HPG1432" s="129"/>
      <c r="HPH1432" s="129"/>
      <c r="HPI1432" s="129"/>
      <c r="HPJ1432" s="129"/>
      <c r="HPK1432" s="129"/>
      <c r="HPL1432" s="129"/>
      <c r="HPM1432" s="129"/>
      <c r="HPN1432" s="129"/>
      <c r="HPO1432" s="129"/>
      <c r="HPP1432" s="129"/>
      <c r="HPQ1432" s="129"/>
      <c r="HPR1432" s="129"/>
      <c r="HPS1432" s="129"/>
      <c r="HPT1432" s="129"/>
      <c r="HPU1432" s="129"/>
      <c r="HPV1432" s="129"/>
      <c r="HPW1432" s="129"/>
      <c r="HPX1432" s="129"/>
      <c r="HPY1432" s="129"/>
      <c r="HPZ1432" s="129"/>
      <c r="HQA1432" s="129"/>
      <c r="HQB1432" s="129"/>
      <c r="HQC1432" s="129"/>
      <c r="HQD1432" s="129"/>
      <c r="HQE1432" s="129"/>
      <c r="HQF1432" s="129"/>
      <c r="HQG1432" s="129"/>
      <c r="HQH1432" s="129"/>
      <c r="HQI1432" s="129"/>
      <c r="HQJ1432" s="129"/>
      <c r="HQK1432" s="129"/>
      <c r="HQL1432" s="129"/>
      <c r="HQM1432" s="129"/>
      <c r="HQN1432" s="129"/>
      <c r="HQO1432" s="129"/>
      <c r="HQP1432" s="129"/>
      <c r="HQQ1432" s="129"/>
      <c r="HQR1432" s="129"/>
      <c r="HQS1432" s="129"/>
      <c r="HQT1432" s="129"/>
      <c r="HQU1432" s="129"/>
      <c r="HQV1432" s="129"/>
      <c r="HQW1432" s="129"/>
      <c r="HQX1432" s="129"/>
      <c r="HQY1432" s="129"/>
      <c r="HQZ1432" s="129"/>
      <c r="HRA1432" s="129"/>
      <c r="HRB1432" s="129"/>
      <c r="HRC1432" s="129"/>
      <c r="HRD1432" s="129"/>
      <c r="HRE1432" s="129"/>
      <c r="HRF1432" s="129"/>
      <c r="HRG1432" s="129"/>
      <c r="HRH1432" s="129"/>
      <c r="HRI1432" s="129"/>
      <c r="HRJ1432" s="129"/>
      <c r="HRK1432" s="129"/>
      <c r="HRL1432" s="129"/>
      <c r="HRM1432" s="129"/>
      <c r="HRN1432" s="129"/>
      <c r="HRO1432" s="129"/>
      <c r="HRP1432" s="129"/>
      <c r="HRQ1432" s="129"/>
      <c r="HRR1432" s="129"/>
      <c r="HRS1432" s="129"/>
      <c r="HRT1432" s="129"/>
      <c r="HRU1432" s="129"/>
      <c r="HRV1432" s="129"/>
      <c r="HRW1432" s="129"/>
      <c r="HRX1432" s="129"/>
      <c r="HRY1432" s="129"/>
      <c r="HRZ1432" s="129"/>
      <c r="HSA1432" s="129"/>
      <c r="HSB1432" s="129"/>
      <c r="HSC1432" s="129"/>
      <c r="HSD1432" s="129"/>
      <c r="HSE1432" s="129"/>
      <c r="HSF1432" s="129"/>
      <c r="HSG1432" s="129"/>
      <c r="HSH1432" s="129"/>
      <c r="HSI1432" s="129"/>
      <c r="HSJ1432" s="129"/>
      <c r="HSK1432" s="129"/>
      <c r="HSL1432" s="129"/>
      <c r="HSM1432" s="129"/>
      <c r="HSN1432" s="129"/>
      <c r="HSO1432" s="129"/>
      <c r="HSP1432" s="129"/>
      <c r="HSQ1432" s="129"/>
      <c r="HSR1432" s="129"/>
      <c r="HSS1432" s="129"/>
      <c r="HST1432" s="129"/>
      <c r="HSU1432" s="129"/>
      <c r="HSV1432" s="129"/>
      <c r="HSW1432" s="129"/>
      <c r="HSX1432" s="129"/>
      <c r="HSY1432" s="129"/>
      <c r="HSZ1432" s="129"/>
      <c r="HTA1432" s="129"/>
      <c r="HTB1432" s="129"/>
      <c r="HTC1432" s="129"/>
      <c r="HTD1432" s="129"/>
      <c r="HTE1432" s="129"/>
      <c r="HTF1432" s="129"/>
      <c r="HTG1432" s="129"/>
      <c r="HTH1432" s="129"/>
      <c r="HTI1432" s="129"/>
      <c r="HTJ1432" s="129"/>
      <c r="HTK1432" s="129"/>
      <c r="HTL1432" s="129"/>
      <c r="HTM1432" s="129"/>
      <c r="HTN1432" s="129"/>
      <c r="HTO1432" s="129"/>
      <c r="HTP1432" s="129"/>
      <c r="HTQ1432" s="129"/>
      <c r="HTR1432" s="129"/>
      <c r="HTS1432" s="129"/>
      <c r="HTT1432" s="129"/>
      <c r="HTU1432" s="129"/>
      <c r="HTV1432" s="129"/>
      <c r="HTW1432" s="129"/>
      <c r="HTX1432" s="129"/>
      <c r="HTY1432" s="129"/>
      <c r="HTZ1432" s="129"/>
      <c r="HUA1432" s="129"/>
      <c r="HUB1432" s="129"/>
      <c r="HUC1432" s="129"/>
      <c r="HUD1432" s="129"/>
      <c r="HUE1432" s="129"/>
      <c r="HUF1432" s="129"/>
      <c r="HUG1432" s="129"/>
      <c r="HUH1432" s="129"/>
      <c r="HUI1432" s="129"/>
      <c r="HUJ1432" s="129"/>
      <c r="HUK1432" s="129"/>
      <c r="HUL1432" s="129"/>
      <c r="HUM1432" s="129"/>
      <c r="HUN1432" s="129"/>
      <c r="HUO1432" s="129"/>
      <c r="HUP1432" s="129"/>
      <c r="HUQ1432" s="129"/>
      <c r="HUR1432" s="129"/>
      <c r="HUS1432" s="129"/>
      <c r="HUT1432" s="129"/>
      <c r="HUU1432" s="129"/>
      <c r="HUV1432" s="129"/>
      <c r="HUW1432" s="129"/>
      <c r="HUX1432" s="129"/>
      <c r="HUY1432" s="129"/>
      <c r="HUZ1432" s="129"/>
      <c r="HVA1432" s="129"/>
      <c r="HVB1432" s="129"/>
      <c r="HVC1432" s="129"/>
      <c r="HVD1432" s="129"/>
      <c r="HVE1432" s="129"/>
      <c r="HVF1432" s="129"/>
      <c r="HVG1432" s="129"/>
      <c r="HVH1432" s="129"/>
      <c r="HVI1432" s="129"/>
      <c r="HVJ1432" s="129"/>
      <c r="HVK1432" s="129"/>
      <c r="HVL1432" s="129"/>
      <c r="HVM1432" s="129"/>
      <c r="HVN1432" s="129"/>
      <c r="HVO1432" s="129"/>
      <c r="HVP1432" s="129"/>
      <c r="HVQ1432" s="129"/>
      <c r="HVR1432" s="129"/>
      <c r="HVS1432" s="129"/>
      <c r="HVT1432" s="129"/>
      <c r="HVU1432" s="129"/>
      <c r="HVV1432" s="129"/>
      <c r="HVW1432" s="129"/>
      <c r="HVX1432" s="129"/>
      <c r="HVY1432" s="129"/>
      <c r="HVZ1432" s="129"/>
      <c r="HWA1432" s="129"/>
      <c r="HWB1432" s="129"/>
      <c r="HWC1432" s="129"/>
      <c r="HWD1432" s="129"/>
      <c r="HWE1432" s="129"/>
      <c r="HWF1432" s="129"/>
      <c r="HWG1432" s="129"/>
      <c r="HWH1432" s="129"/>
      <c r="HWI1432" s="129"/>
      <c r="HWJ1432" s="129"/>
      <c r="HWK1432" s="129"/>
      <c r="HWL1432" s="129"/>
      <c r="HWM1432" s="129"/>
      <c r="HWN1432" s="129"/>
      <c r="HWO1432" s="129"/>
      <c r="HWP1432" s="129"/>
      <c r="HWQ1432" s="129"/>
      <c r="HWR1432" s="129"/>
      <c r="HWS1432" s="129"/>
      <c r="HWT1432" s="129"/>
      <c r="HWU1432" s="129"/>
      <c r="HWV1432" s="129"/>
      <c r="HWW1432" s="129"/>
      <c r="HWX1432" s="129"/>
      <c r="HWY1432" s="129"/>
      <c r="HWZ1432" s="129"/>
      <c r="HXA1432" s="129"/>
      <c r="HXB1432" s="129"/>
      <c r="HXC1432" s="129"/>
      <c r="HXD1432" s="129"/>
      <c r="HXE1432" s="129"/>
      <c r="HXF1432" s="129"/>
      <c r="HXG1432" s="129"/>
      <c r="HXH1432" s="129"/>
      <c r="HXI1432" s="129"/>
      <c r="HXJ1432" s="129"/>
      <c r="HXK1432" s="129"/>
      <c r="HXL1432" s="129"/>
      <c r="HXM1432" s="129"/>
      <c r="HXN1432" s="129"/>
      <c r="HXO1432" s="129"/>
      <c r="HXP1432" s="129"/>
      <c r="HXQ1432" s="129"/>
      <c r="HXR1432" s="129"/>
      <c r="HXS1432" s="129"/>
      <c r="HXT1432" s="129"/>
      <c r="HXU1432" s="129"/>
      <c r="HXV1432" s="129"/>
      <c r="HXW1432" s="129"/>
      <c r="HXX1432" s="129"/>
      <c r="HXY1432" s="129"/>
      <c r="HXZ1432" s="129"/>
      <c r="HYA1432" s="129"/>
      <c r="HYB1432" s="129"/>
      <c r="HYC1432" s="129"/>
      <c r="HYD1432" s="129"/>
      <c r="HYE1432" s="129"/>
      <c r="HYF1432" s="129"/>
      <c r="HYG1432" s="129"/>
      <c r="HYH1432" s="129"/>
      <c r="HYI1432" s="129"/>
      <c r="HYJ1432" s="129"/>
      <c r="HYK1432" s="129"/>
      <c r="HYL1432" s="129"/>
      <c r="HYM1432" s="129"/>
      <c r="HYN1432" s="129"/>
      <c r="HYO1432" s="129"/>
      <c r="HYP1432" s="129"/>
      <c r="HYQ1432" s="129"/>
      <c r="HYR1432" s="129"/>
      <c r="HYS1432" s="129"/>
      <c r="HYT1432" s="129"/>
      <c r="HYU1432" s="129"/>
      <c r="HYV1432" s="129"/>
      <c r="HYW1432" s="129"/>
      <c r="HYX1432" s="129"/>
      <c r="HYY1432" s="129"/>
      <c r="HYZ1432" s="129"/>
      <c r="HZA1432" s="129"/>
      <c r="HZB1432" s="129"/>
      <c r="HZC1432" s="129"/>
      <c r="HZD1432" s="129"/>
      <c r="HZE1432" s="129"/>
      <c r="HZF1432" s="129"/>
      <c r="HZG1432" s="129"/>
      <c r="HZH1432" s="129"/>
      <c r="HZI1432" s="129"/>
      <c r="HZJ1432" s="129"/>
      <c r="HZK1432" s="129"/>
      <c r="HZL1432" s="129"/>
      <c r="HZM1432" s="129"/>
      <c r="HZN1432" s="129"/>
      <c r="HZO1432" s="129"/>
      <c r="HZP1432" s="129"/>
      <c r="HZQ1432" s="129"/>
      <c r="HZR1432" s="129"/>
      <c r="HZS1432" s="129"/>
      <c r="HZT1432" s="129"/>
      <c r="HZU1432" s="129"/>
      <c r="HZV1432" s="129"/>
      <c r="HZW1432" s="129"/>
      <c r="HZX1432" s="129"/>
      <c r="HZY1432" s="129"/>
      <c r="HZZ1432" s="129"/>
      <c r="IAA1432" s="129"/>
      <c r="IAB1432" s="129"/>
      <c r="IAC1432" s="129"/>
      <c r="IAD1432" s="129"/>
      <c r="IAE1432" s="129"/>
      <c r="IAF1432" s="129"/>
      <c r="IAG1432" s="129"/>
      <c r="IAH1432" s="129"/>
      <c r="IAI1432" s="129"/>
      <c r="IAJ1432" s="129"/>
      <c r="IAK1432" s="129"/>
      <c r="IAL1432" s="129"/>
      <c r="IAM1432" s="129"/>
      <c r="IAN1432" s="129"/>
      <c r="IAO1432" s="129"/>
      <c r="IAP1432" s="129"/>
      <c r="IAQ1432" s="129"/>
      <c r="IAR1432" s="129"/>
      <c r="IAS1432" s="129"/>
      <c r="IAT1432" s="129"/>
      <c r="IAU1432" s="129"/>
      <c r="IAV1432" s="129"/>
      <c r="IAW1432" s="129"/>
      <c r="IAX1432" s="129"/>
      <c r="IAY1432" s="129"/>
      <c r="IAZ1432" s="129"/>
      <c r="IBA1432" s="129"/>
      <c r="IBB1432" s="129"/>
      <c r="IBC1432" s="129"/>
      <c r="IBD1432" s="129"/>
      <c r="IBE1432" s="129"/>
      <c r="IBF1432" s="129"/>
      <c r="IBG1432" s="129"/>
      <c r="IBH1432" s="129"/>
      <c r="IBI1432" s="129"/>
      <c r="IBJ1432" s="129"/>
      <c r="IBK1432" s="129"/>
      <c r="IBL1432" s="129"/>
      <c r="IBM1432" s="129"/>
      <c r="IBN1432" s="129"/>
      <c r="IBO1432" s="129"/>
      <c r="IBP1432" s="129"/>
      <c r="IBQ1432" s="129"/>
      <c r="IBR1432" s="129"/>
      <c r="IBS1432" s="129"/>
      <c r="IBT1432" s="129"/>
      <c r="IBU1432" s="129"/>
      <c r="IBV1432" s="129"/>
      <c r="IBW1432" s="129"/>
      <c r="IBX1432" s="129"/>
      <c r="IBY1432" s="129"/>
      <c r="IBZ1432" s="129"/>
      <c r="ICA1432" s="129"/>
      <c r="ICB1432" s="129"/>
      <c r="ICC1432" s="129"/>
      <c r="ICD1432" s="129"/>
      <c r="ICE1432" s="129"/>
      <c r="ICF1432" s="129"/>
      <c r="ICG1432" s="129"/>
      <c r="ICH1432" s="129"/>
      <c r="ICI1432" s="129"/>
      <c r="ICJ1432" s="129"/>
      <c r="ICK1432" s="129"/>
      <c r="ICL1432" s="129"/>
      <c r="ICM1432" s="129"/>
      <c r="ICN1432" s="129"/>
      <c r="ICO1432" s="129"/>
      <c r="ICP1432" s="129"/>
      <c r="ICQ1432" s="129"/>
      <c r="ICR1432" s="129"/>
      <c r="ICS1432" s="129"/>
      <c r="ICT1432" s="129"/>
      <c r="ICU1432" s="129"/>
      <c r="ICV1432" s="129"/>
      <c r="ICW1432" s="129"/>
      <c r="ICX1432" s="129"/>
      <c r="ICY1432" s="129"/>
      <c r="ICZ1432" s="129"/>
      <c r="IDA1432" s="129"/>
      <c r="IDB1432" s="129"/>
      <c r="IDC1432" s="129"/>
      <c r="IDD1432" s="129"/>
      <c r="IDE1432" s="129"/>
      <c r="IDF1432" s="129"/>
      <c r="IDG1432" s="129"/>
      <c r="IDH1432" s="129"/>
      <c r="IDI1432" s="129"/>
      <c r="IDJ1432" s="129"/>
      <c r="IDK1432" s="129"/>
      <c r="IDL1432" s="129"/>
      <c r="IDM1432" s="129"/>
      <c r="IDN1432" s="129"/>
      <c r="IDO1432" s="129"/>
      <c r="IDP1432" s="129"/>
      <c r="IDQ1432" s="129"/>
      <c r="IDR1432" s="129"/>
      <c r="IDS1432" s="129"/>
      <c r="IDT1432" s="129"/>
      <c r="IDU1432" s="129"/>
      <c r="IDV1432" s="129"/>
      <c r="IDW1432" s="129"/>
      <c r="IDX1432" s="129"/>
      <c r="IDY1432" s="129"/>
      <c r="IDZ1432" s="129"/>
      <c r="IEA1432" s="129"/>
      <c r="IEB1432" s="129"/>
      <c r="IEC1432" s="129"/>
      <c r="IED1432" s="129"/>
      <c r="IEE1432" s="129"/>
      <c r="IEF1432" s="129"/>
      <c r="IEG1432" s="129"/>
      <c r="IEH1432" s="129"/>
      <c r="IEI1432" s="129"/>
      <c r="IEJ1432" s="129"/>
      <c r="IEK1432" s="129"/>
      <c r="IEL1432" s="129"/>
      <c r="IEM1432" s="129"/>
      <c r="IEN1432" s="129"/>
      <c r="IEO1432" s="129"/>
      <c r="IEP1432" s="129"/>
      <c r="IEQ1432" s="129"/>
      <c r="IER1432" s="129"/>
      <c r="IES1432" s="129"/>
      <c r="IET1432" s="129"/>
      <c r="IEU1432" s="129"/>
      <c r="IEV1432" s="129"/>
      <c r="IEW1432" s="129"/>
      <c r="IEX1432" s="129"/>
      <c r="IEY1432" s="129"/>
      <c r="IEZ1432" s="129"/>
      <c r="IFA1432" s="129"/>
      <c r="IFB1432" s="129"/>
      <c r="IFC1432" s="129"/>
      <c r="IFD1432" s="129"/>
      <c r="IFE1432" s="129"/>
      <c r="IFF1432" s="129"/>
      <c r="IFG1432" s="129"/>
      <c r="IFH1432" s="129"/>
      <c r="IFI1432" s="129"/>
      <c r="IFJ1432" s="129"/>
      <c r="IFK1432" s="129"/>
      <c r="IFL1432" s="129"/>
      <c r="IFM1432" s="129"/>
      <c r="IFN1432" s="129"/>
      <c r="IFO1432" s="129"/>
      <c r="IFP1432" s="129"/>
      <c r="IFQ1432" s="129"/>
      <c r="IFR1432" s="129"/>
      <c r="IFS1432" s="129"/>
      <c r="IFT1432" s="129"/>
      <c r="IFU1432" s="129"/>
      <c r="IFV1432" s="129"/>
      <c r="IFW1432" s="129"/>
      <c r="IFX1432" s="129"/>
      <c r="IFY1432" s="129"/>
      <c r="IFZ1432" s="129"/>
      <c r="IGA1432" s="129"/>
      <c r="IGB1432" s="129"/>
      <c r="IGC1432" s="129"/>
      <c r="IGD1432" s="129"/>
      <c r="IGE1432" s="129"/>
      <c r="IGF1432" s="129"/>
      <c r="IGG1432" s="129"/>
      <c r="IGH1432" s="129"/>
      <c r="IGI1432" s="129"/>
      <c r="IGJ1432" s="129"/>
      <c r="IGK1432" s="129"/>
      <c r="IGL1432" s="129"/>
      <c r="IGM1432" s="129"/>
      <c r="IGN1432" s="129"/>
      <c r="IGO1432" s="129"/>
      <c r="IGP1432" s="129"/>
      <c r="IGQ1432" s="129"/>
      <c r="IGR1432" s="129"/>
      <c r="IGS1432" s="129"/>
      <c r="IGT1432" s="129"/>
      <c r="IGU1432" s="129"/>
      <c r="IGV1432" s="129"/>
      <c r="IGW1432" s="129"/>
      <c r="IGX1432" s="129"/>
      <c r="IGY1432" s="129"/>
      <c r="IGZ1432" s="129"/>
      <c r="IHA1432" s="129"/>
      <c r="IHB1432" s="129"/>
      <c r="IHC1432" s="129"/>
      <c r="IHD1432" s="129"/>
      <c r="IHE1432" s="129"/>
      <c r="IHF1432" s="129"/>
      <c r="IHG1432" s="129"/>
      <c r="IHH1432" s="129"/>
      <c r="IHI1432" s="129"/>
      <c r="IHJ1432" s="129"/>
      <c r="IHK1432" s="129"/>
      <c r="IHL1432" s="129"/>
      <c r="IHM1432" s="129"/>
      <c r="IHN1432" s="129"/>
      <c r="IHO1432" s="129"/>
      <c r="IHP1432" s="129"/>
      <c r="IHQ1432" s="129"/>
      <c r="IHR1432" s="129"/>
      <c r="IHS1432" s="129"/>
      <c r="IHT1432" s="129"/>
      <c r="IHU1432" s="129"/>
      <c r="IHV1432" s="129"/>
      <c r="IHW1432" s="129"/>
      <c r="IHX1432" s="129"/>
      <c r="IHY1432" s="129"/>
      <c r="IHZ1432" s="129"/>
      <c r="IIA1432" s="129"/>
      <c r="IIB1432" s="129"/>
      <c r="IIC1432" s="129"/>
      <c r="IID1432" s="129"/>
      <c r="IIE1432" s="129"/>
      <c r="IIF1432" s="129"/>
      <c r="IIG1432" s="129"/>
      <c r="IIH1432" s="129"/>
      <c r="III1432" s="129"/>
      <c r="IIJ1432" s="129"/>
      <c r="IIK1432" s="129"/>
      <c r="IIL1432" s="129"/>
      <c r="IIM1432" s="129"/>
      <c r="IIN1432" s="129"/>
      <c r="IIO1432" s="129"/>
      <c r="IIP1432" s="129"/>
      <c r="IIQ1432" s="129"/>
      <c r="IIR1432" s="129"/>
      <c r="IIS1432" s="129"/>
      <c r="IIT1432" s="129"/>
      <c r="IIU1432" s="129"/>
      <c r="IIV1432" s="129"/>
      <c r="IIW1432" s="129"/>
      <c r="IIX1432" s="129"/>
      <c r="IIY1432" s="129"/>
      <c r="IIZ1432" s="129"/>
      <c r="IJA1432" s="129"/>
      <c r="IJB1432" s="129"/>
      <c r="IJC1432" s="129"/>
      <c r="IJD1432" s="129"/>
      <c r="IJE1432" s="129"/>
      <c r="IJF1432" s="129"/>
      <c r="IJG1432" s="129"/>
      <c r="IJH1432" s="129"/>
      <c r="IJI1432" s="129"/>
      <c r="IJJ1432" s="129"/>
      <c r="IJK1432" s="129"/>
      <c r="IJL1432" s="129"/>
      <c r="IJM1432" s="129"/>
      <c r="IJN1432" s="129"/>
      <c r="IJO1432" s="129"/>
      <c r="IJP1432" s="129"/>
      <c r="IJQ1432" s="129"/>
      <c r="IJR1432" s="129"/>
      <c r="IJS1432" s="129"/>
      <c r="IJT1432" s="129"/>
      <c r="IJU1432" s="129"/>
      <c r="IJV1432" s="129"/>
      <c r="IJW1432" s="129"/>
      <c r="IJX1432" s="129"/>
      <c r="IJY1432" s="129"/>
      <c r="IJZ1432" s="129"/>
      <c r="IKA1432" s="129"/>
      <c r="IKB1432" s="129"/>
      <c r="IKC1432" s="129"/>
      <c r="IKD1432" s="129"/>
      <c r="IKE1432" s="129"/>
      <c r="IKF1432" s="129"/>
      <c r="IKG1432" s="129"/>
      <c r="IKH1432" s="129"/>
      <c r="IKI1432" s="129"/>
      <c r="IKJ1432" s="129"/>
      <c r="IKK1432" s="129"/>
      <c r="IKL1432" s="129"/>
      <c r="IKM1432" s="129"/>
      <c r="IKN1432" s="129"/>
      <c r="IKO1432" s="129"/>
      <c r="IKP1432" s="129"/>
      <c r="IKQ1432" s="129"/>
      <c r="IKR1432" s="129"/>
      <c r="IKS1432" s="129"/>
      <c r="IKT1432" s="129"/>
      <c r="IKU1432" s="129"/>
      <c r="IKV1432" s="129"/>
      <c r="IKW1432" s="129"/>
      <c r="IKX1432" s="129"/>
      <c r="IKY1432" s="129"/>
      <c r="IKZ1432" s="129"/>
      <c r="ILA1432" s="129"/>
      <c r="ILB1432" s="129"/>
      <c r="ILC1432" s="129"/>
      <c r="ILD1432" s="129"/>
      <c r="ILE1432" s="129"/>
      <c r="ILF1432" s="129"/>
      <c r="ILG1432" s="129"/>
      <c r="ILH1432" s="129"/>
      <c r="ILI1432" s="129"/>
      <c r="ILJ1432" s="129"/>
      <c r="ILK1432" s="129"/>
      <c r="ILL1432" s="129"/>
      <c r="ILM1432" s="129"/>
      <c r="ILN1432" s="129"/>
      <c r="ILO1432" s="129"/>
      <c r="ILP1432" s="129"/>
      <c r="ILQ1432" s="129"/>
      <c r="ILR1432" s="129"/>
      <c r="ILS1432" s="129"/>
      <c r="ILT1432" s="129"/>
      <c r="ILU1432" s="129"/>
      <c r="ILV1432" s="129"/>
      <c r="ILW1432" s="129"/>
      <c r="ILX1432" s="129"/>
      <c r="ILY1432" s="129"/>
      <c r="ILZ1432" s="129"/>
      <c r="IMA1432" s="129"/>
      <c r="IMB1432" s="129"/>
      <c r="IMC1432" s="129"/>
      <c r="IMD1432" s="129"/>
      <c r="IME1432" s="129"/>
      <c r="IMF1432" s="129"/>
      <c r="IMG1432" s="129"/>
      <c r="IMH1432" s="129"/>
      <c r="IMI1432" s="129"/>
      <c r="IMJ1432" s="129"/>
      <c r="IMK1432" s="129"/>
      <c r="IML1432" s="129"/>
      <c r="IMM1432" s="129"/>
      <c r="IMN1432" s="129"/>
      <c r="IMO1432" s="129"/>
      <c r="IMP1432" s="129"/>
      <c r="IMQ1432" s="129"/>
      <c r="IMR1432" s="129"/>
      <c r="IMS1432" s="129"/>
      <c r="IMT1432" s="129"/>
      <c r="IMU1432" s="129"/>
      <c r="IMV1432" s="129"/>
      <c r="IMW1432" s="129"/>
      <c r="IMX1432" s="129"/>
      <c r="IMY1432" s="129"/>
      <c r="IMZ1432" s="129"/>
      <c r="INA1432" s="129"/>
      <c r="INB1432" s="129"/>
      <c r="INC1432" s="129"/>
      <c r="IND1432" s="129"/>
      <c r="INE1432" s="129"/>
      <c r="INF1432" s="129"/>
      <c r="ING1432" s="129"/>
      <c r="INH1432" s="129"/>
      <c r="INI1432" s="129"/>
      <c r="INJ1432" s="129"/>
      <c r="INK1432" s="129"/>
      <c r="INL1432" s="129"/>
      <c r="INM1432" s="129"/>
      <c r="INN1432" s="129"/>
      <c r="INO1432" s="129"/>
      <c r="INP1432" s="129"/>
      <c r="INQ1432" s="129"/>
      <c r="INR1432" s="129"/>
      <c r="INS1432" s="129"/>
      <c r="INT1432" s="129"/>
      <c r="INU1432" s="129"/>
      <c r="INV1432" s="129"/>
      <c r="INW1432" s="129"/>
      <c r="INX1432" s="129"/>
      <c r="INY1432" s="129"/>
      <c r="INZ1432" s="129"/>
      <c r="IOA1432" s="129"/>
      <c r="IOB1432" s="129"/>
      <c r="IOC1432" s="129"/>
      <c r="IOD1432" s="129"/>
      <c r="IOE1432" s="129"/>
      <c r="IOF1432" s="129"/>
      <c r="IOG1432" s="129"/>
      <c r="IOH1432" s="129"/>
      <c r="IOI1432" s="129"/>
      <c r="IOJ1432" s="129"/>
      <c r="IOK1432" s="129"/>
      <c r="IOL1432" s="129"/>
      <c r="IOM1432" s="129"/>
      <c r="ION1432" s="129"/>
      <c r="IOO1432" s="129"/>
      <c r="IOP1432" s="129"/>
      <c r="IOQ1432" s="129"/>
      <c r="IOR1432" s="129"/>
      <c r="IOS1432" s="129"/>
      <c r="IOT1432" s="129"/>
      <c r="IOU1432" s="129"/>
      <c r="IOV1432" s="129"/>
      <c r="IOW1432" s="129"/>
      <c r="IOX1432" s="129"/>
      <c r="IOY1432" s="129"/>
      <c r="IOZ1432" s="129"/>
      <c r="IPA1432" s="129"/>
      <c r="IPB1432" s="129"/>
      <c r="IPC1432" s="129"/>
      <c r="IPD1432" s="129"/>
      <c r="IPE1432" s="129"/>
      <c r="IPF1432" s="129"/>
      <c r="IPG1432" s="129"/>
      <c r="IPH1432" s="129"/>
      <c r="IPI1432" s="129"/>
      <c r="IPJ1432" s="129"/>
      <c r="IPK1432" s="129"/>
      <c r="IPL1432" s="129"/>
      <c r="IPM1432" s="129"/>
      <c r="IPN1432" s="129"/>
      <c r="IPO1432" s="129"/>
      <c r="IPP1432" s="129"/>
      <c r="IPQ1432" s="129"/>
      <c r="IPR1432" s="129"/>
      <c r="IPS1432" s="129"/>
      <c r="IPT1432" s="129"/>
      <c r="IPU1432" s="129"/>
      <c r="IPV1432" s="129"/>
      <c r="IPW1432" s="129"/>
      <c r="IPX1432" s="129"/>
      <c r="IPY1432" s="129"/>
      <c r="IPZ1432" s="129"/>
      <c r="IQA1432" s="129"/>
      <c r="IQB1432" s="129"/>
      <c r="IQC1432" s="129"/>
      <c r="IQD1432" s="129"/>
      <c r="IQE1432" s="129"/>
      <c r="IQF1432" s="129"/>
      <c r="IQG1432" s="129"/>
      <c r="IQH1432" s="129"/>
      <c r="IQI1432" s="129"/>
      <c r="IQJ1432" s="129"/>
      <c r="IQK1432" s="129"/>
      <c r="IQL1432" s="129"/>
      <c r="IQM1432" s="129"/>
      <c r="IQN1432" s="129"/>
      <c r="IQO1432" s="129"/>
      <c r="IQP1432" s="129"/>
      <c r="IQQ1432" s="129"/>
      <c r="IQR1432" s="129"/>
      <c r="IQS1432" s="129"/>
      <c r="IQT1432" s="129"/>
      <c r="IQU1432" s="129"/>
      <c r="IQV1432" s="129"/>
      <c r="IQW1432" s="129"/>
      <c r="IQX1432" s="129"/>
      <c r="IQY1432" s="129"/>
      <c r="IQZ1432" s="129"/>
      <c r="IRA1432" s="129"/>
      <c r="IRB1432" s="129"/>
      <c r="IRC1432" s="129"/>
      <c r="IRD1432" s="129"/>
      <c r="IRE1432" s="129"/>
      <c r="IRF1432" s="129"/>
      <c r="IRG1432" s="129"/>
      <c r="IRH1432" s="129"/>
      <c r="IRI1432" s="129"/>
      <c r="IRJ1432" s="129"/>
      <c r="IRK1432" s="129"/>
      <c r="IRL1432" s="129"/>
      <c r="IRM1432" s="129"/>
      <c r="IRN1432" s="129"/>
      <c r="IRO1432" s="129"/>
      <c r="IRP1432" s="129"/>
      <c r="IRQ1432" s="129"/>
      <c r="IRR1432" s="129"/>
      <c r="IRS1432" s="129"/>
      <c r="IRT1432" s="129"/>
      <c r="IRU1432" s="129"/>
      <c r="IRV1432" s="129"/>
      <c r="IRW1432" s="129"/>
      <c r="IRX1432" s="129"/>
      <c r="IRY1432" s="129"/>
      <c r="IRZ1432" s="129"/>
      <c r="ISA1432" s="129"/>
      <c r="ISB1432" s="129"/>
      <c r="ISC1432" s="129"/>
      <c r="ISD1432" s="129"/>
      <c r="ISE1432" s="129"/>
      <c r="ISF1432" s="129"/>
      <c r="ISG1432" s="129"/>
      <c r="ISH1432" s="129"/>
      <c r="ISI1432" s="129"/>
      <c r="ISJ1432" s="129"/>
      <c r="ISK1432" s="129"/>
      <c r="ISL1432" s="129"/>
      <c r="ISM1432" s="129"/>
      <c r="ISN1432" s="129"/>
      <c r="ISO1432" s="129"/>
      <c r="ISP1432" s="129"/>
      <c r="ISQ1432" s="129"/>
      <c r="ISR1432" s="129"/>
      <c r="ISS1432" s="129"/>
      <c r="IST1432" s="129"/>
      <c r="ISU1432" s="129"/>
      <c r="ISV1432" s="129"/>
      <c r="ISW1432" s="129"/>
      <c r="ISX1432" s="129"/>
      <c r="ISY1432" s="129"/>
      <c r="ISZ1432" s="129"/>
      <c r="ITA1432" s="129"/>
      <c r="ITB1432" s="129"/>
      <c r="ITC1432" s="129"/>
      <c r="ITD1432" s="129"/>
      <c r="ITE1432" s="129"/>
      <c r="ITF1432" s="129"/>
      <c r="ITG1432" s="129"/>
      <c r="ITH1432" s="129"/>
      <c r="ITI1432" s="129"/>
      <c r="ITJ1432" s="129"/>
      <c r="ITK1432" s="129"/>
      <c r="ITL1432" s="129"/>
      <c r="ITM1432" s="129"/>
      <c r="ITN1432" s="129"/>
      <c r="ITO1432" s="129"/>
      <c r="ITP1432" s="129"/>
      <c r="ITQ1432" s="129"/>
      <c r="ITR1432" s="129"/>
      <c r="ITS1432" s="129"/>
      <c r="ITT1432" s="129"/>
      <c r="ITU1432" s="129"/>
      <c r="ITV1432" s="129"/>
      <c r="ITW1432" s="129"/>
      <c r="ITX1432" s="129"/>
      <c r="ITY1432" s="129"/>
      <c r="ITZ1432" s="129"/>
      <c r="IUA1432" s="129"/>
      <c r="IUB1432" s="129"/>
      <c r="IUC1432" s="129"/>
      <c r="IUD1432" s="129"/>
      <c r="IUE1432" s="129"/>
      <c r="IUF1432" s="129"/>
      <c r="IUG1432" s="129"/>
      <c r="IUH1432" s="129"/>
      <c r="IUI1432" s="129"/>
      <c r="IUJ1432" s="129"/>
      <c r="IUK1432" s="129"/>
      <c r="IUL1432" s="129"/>
      <c r="IUM1432" s="129"/>
      <c r="IUN1432" s="129"/>
      <c r="IUO1432" s="129"/>
      <c r="IUP1432" s="129"/>
      <c r="IUQ1432" s="129"/>
      <c r="IUR1432" s="129"/>
      <c r="IUS1432" s="129"/>
      <c r="IUT1432" s="129"/>
      <c r="IUU1432" s="129"/>
      <c r="IUV1432" s="129"/>
      <c r="IUW1432" s="129"/>
      <c r="IUX1432" s="129"/>
      <c r="IUY1432" s="129"/>
      <c r="IUZ1432" s="129"/>
      <c r="IVA1432" s="129"/>
      <c r="IVB1432" s="129"/>
      <c r="IVC1432" s="129"/>
      <c r="IVD1432" s="129"/>
      <c r="IVE1432" s="129"/>
      <c r="IVF1432" s="129"/>
      <c r="IVG1432" s="129"/>
      <c r="IVH1432" s="129"/>
      <c r="IVI1432" s="129"/>
      <c r="IVJ1432" s="129"/>
      <c r="IVK1432" s="129"/>
      <c r="IVL1432" s="129"/>
      <c r="IVM1432" s="129"/>
      <c r="IVN1432" s="129"/>
      <c r="IVO1432" s="129"/>
      <c r="IVP1432" s="129"/>
      <c r="IVQ1432" s="129"/>
      <c r="IVR1432" s="129"/>
      <c r="IVS1432" s="129"/>
      <c r="IVT1432" s="129"/>
      <c r="IVU1432" s="129"/>
      <c r="IVV1432" s="129"/>
      <c r="IVW1432" s="129"/>
      <c r="IVX1432" s="129"/>
      <c r="IVY1432" s="129"/>
      <c r="IVZ1432" s="129"/>
      <c r="IWA1432" s="129"/>
      <c r="IWB1432" s="129"/>
      <c r="IWC1432" s="129"/>
      <c r="IWD1432" s="129"/>
      <c r="IWE1432" s="129"/>
      <c r="IWF1432" s="129"/>
      <c r="IWG1432" s="129"/>
      <c r="IWH1432" s="129"/>
      <c r="IWI1432" s="129"/>
      <c r="IWJ1432" s="129"/>
      <c r="IWK1432" s="129"/>
      <c r="IWL1432" s="129"/>
      <c r="IWM1432" s="129"/>
      <c r="IWN1432" s="129"/>
      <c r="IWO1432" s="129"/>
      <c r="IWP1432" s="129"/>
      <c r="IWQ1432" s="129"/>
      <c r="IWR1432" s="129"/>
      <c r="IWS1432" s="129"/>
      <c r="IWT1432" s="129"/>
      <c r="IWU1432" s="129"/>
      <c r="IWV1432" s="129"/>
      <c r="IWW1432" s="129"/>
      <c r="IWX1432" s="129"/>
      <c r="IWY1432" s="129"/>
      <c r="IWZ1432" s="129"/>
      <c r="IXA1432" s="129"/>
      <c r="IXB1432" s="129"/>
      <c r="IXC1432" s="129"/>
      <c r="IXD1432" s="129"/>
      <c r="IXE1432" s="129"/>
      <c r="IXF1432" s="129"/>
      <c r="IXG1432" s="129"/>
      <c r="IXH1432" s="129"/>
      <c r="IXI1432" s="129"/>
      <c r="IXJ1432" s="129"/>
      <c r="IXK1432" s="129"/>
      <c r="IXL1432" s="129"/>
      <c r="IXM1432" s="129"/>
      <c r="IXN1432" s="129"/>
      <c r="IXO1432" s="129"/>
      <c r="IXP1432" s="129"/>
      <c r="IXQ1432" s="129"/>
      <c r="IXR1432" s="129"/>
      <c r="IXS1432" s="129"/>
      <c r="IXT1432" s="129"/>
      <c r="IXU1432" s="129"/>
      <c r="IXV1432" s="129"/>
      <c r="IXW1432" s="129"/>
      <c r="IXX1432" s="129"/>
      <c r="IXY1432" s="129"/>
      <c r="IXZ1432" s="129"/>
      <c r="IYA1432" s="129"/>
      <c r="IYB1432" s="129"/>
      <c r="IYC1432" s="129"/>
      <c r="IYD1432" s="129"/>
      <c r="IYE1432" s="129"/>
      <c r="IYF1432" s="129"/>
      <c r="IYG1432" s="129"/>
      <c r="IYH1432" s="129"/>
      <c r="IYI1432" s="129"/>
      <c r="IYJ1432" s="129"/>
      <c r="IYK1432" s="129"/>
      <c r="IYL1432" s="129"/>
      <c r="IYM1432" s="129"/>
      <c r="IYN1432" s="129"/>
      <c r="IYO1432" s="129"/>
      <c r="IYP1432" s="129"/>
      <c r="IYQ1432" s="129"/>
      <c r="IYR1432" s="129"/>
      <c r="IYS1432" s="129"/>
      <c r="IYT1432" s="129"/>
      <c r="IYU1432" s="129"/>
      <c r="IYV1432" s="129"/>
      <c r="IYW1432" s="129"/>
      <c r="IYX1432" s="129"/>
      <c r="IYY1432" s="129"/>
      <c r="IYZ1432" s="129"/>
      <c r="IZA1432" s="129"/>
      <c r="IZB1432" s="129"/>
      <c r="IZC1432" s="129"/>
      <c r="IZD1432" s="129"/>
      <c r="IZE1432" s="129"/>
      <c r="IZF1432" s="129"/>
      <c r="IZG1432" s="129"/>
      <c r="IZH1432" s="129"/>
      <c r="IZI1432" s="129"/>
      <c r="IZJ1432" s="129"/>
      <c r="IZK1432" s="129"/>
      <c r="IZL1432" s="129"/>
      <c r="IZM1432" s="129"/>
      <c r="IZN1432" s="129"/>
      <c r="IZO1432" s="129"/>
      <c r="IZP1432" s="129"/>
      <c r="IZQ1432" s="129"/>
      <c r="IZR1432" s="129"/>
      <c r="IZS1432" s="129"/>
      <c r="IZT1432" s="129"/>
      <c r="IZU1432" s="129"/>
      <c r="IZV1432" s="129"/>
      <c r="IZW1432" s="129"/>
      <c r="IZX1432" s="129"/>
      <c r="IZY1432" s="129"/>
      <c r="IZZ1432" s="129"/>
      <c r="JAA1432" s="129"/>
      <c r="JAB1432" s="129"/>
      <c r="JAC1432" s="129"/>
      <c r="JAD1432" s="129"/>
      <c r="JAE1432" s="129"/>
      <c r="JAF1432" s="129"/>
      <c r="JAG1432" s="129"/>
      <c r="JAH1432" s="129"/>
      <c r="JAI1432" s="129"/>
      <c r="JAJ1432" s="129"/>
      <c r="JAK1432" s="129"/>
      <c r="JAL1432" s="129"/>
      <c r="JAM1432" s="129"/>
      <c r="JAN1432" s="129"/>
      <c r="JAO1432" s="129"/>
      <c r="JAP1432" s="129"/>
      <c r="JAQ1432" s="129"/>
      <c r="JAR1432" s="129"/>
      <c r="JAS1432" s="129"/>
      <c r="JAT1432" s="129"/>
      <c r="JAU1432" s="129"/>
      <c r="JAV1432" s="129"/>
      <c r="JAW1432" s="129"/>
      <c r="JAX1432" s="129"/>
      <c r="JAY1432" s="129"/>
      <c r="JAZ1432" s="129"/>
      <c r="JBA1432" s="129"/>
      <c r="JBB1432" s="129"/>
      <c r="JBC1432" s="129"/>
      <c r="JBD1432" s="129"/>
      <c r="JBE1432" s="129"/>
      <c r="JBF1432" s="129"/>
      <c r="JBG1432" s="129"/>
      <c r="JBH1432" s="129"/>
      <c r="JBI1432" s="129"/>
      <c r="JBJ1432" s="129"/>
      <c r="JBK1432" s="129"/>
      <c r="JBL1432" s="129"/>
      <c r="JBM1432" s="129"/>
      <c r="JBN1432" s="129"/>
      <c r="JBO1432" s="129"/>
      <c r="JBP1432" s="129"/>
      <c r="JBQ1432" s="129"/>
      <c r="JBR1432" s="129"/>
      <c r="JBS1432" s="129"/>
      <c r="JBT1432" s="129"/>
      <c r="JBU1432" s="129"/>
      <c r="JBV1432" s="129"/>
      <c r="JBW1432" s="129"/>
      <c r="JBX1432" s="129"/>
      <c r="JBY1432" s="129"/>
      <c r="JBZ1432" s="129"/>
      <c r="JCA1432" s="129"/>
      <c r="JCB1432" s="129"/>
      <c r="JCC1432" s="129"/>
      <c r="JCD1432" s="129"/>
      <c r="JCE1432" s="129"/>
      <c r="JCF1432" s="129"/>
      <c r="JCG1432" s="129"/>
      <c r="JCH1432" s="129"/>
      <c r="JCI1432" s="129"/>
      <c r="JCJ1432" s="129"/>
      <c r="JCK1432" s="129"/>
      <c r="JCL1432" s="129"/>
      <c r="JCM1432" s="129"/>
      <c r="JCN1432" s="129"/>
      <c r="JCO1432" s="129"/>
      <c r="JCP1432" s="129"/>
      <c r="JCQ1432" s="129"/>
      <c r="JCR1432" s="129"/>
      <c r="JCS1432" s="129"/>
      <c r="JCT1432" s="129"/>
      <c r="JCU1432" s="129"/>
      <c r="JCV1432" s="129"/>
      <c r="JCW1432" s="129"/>
      <c r="JCX1432" s="129"/>
      <c r="JCY1432" s="129"/>
      <c r="JCZ1432" s="129"/>
      <c r="JDA1432" s="129"/>
      <c r="JDB1432" s="129"/>
      <c r="JDC1432" s="129"/>
      <c r="JDD1432" s="129"/>
      <c r="JDE1432" s="129"/>
      <c r="JDF1432" s="129"/>
      <c r="JDG1432" s="129"/>
      <c r="JDH1432" s="129"/>
      <c r="JDI1432" s="129"/>
      <c r="JDJ1432" s="129"/>
      <c r="JDK1432" s="129"/>
      <c r="JDL1432" s="129"/>
      <c r="JDM1432" s="129"/>
      <c r="JDN1432" s="129"/>
      <c r="JDO1432" s="129"/>
      <c r="JDP1432" s="129"/>
      <c r="JDQ1432" s="129"/>
      <c r="JDR1432" s="129"/>
      <c r="JDS1432" s="129"/>
      <c r="JDT1432" s="129"/>
      <c r="JDU1432" s="129"/>
      <c r="JDV1432" s="129"/>
      <c r="JDW1432" s="129"/>
      <c r="JDX1432" s="129"/>
      <c r="JDY1432" s="129"/>
      <c r="JDZ1432" s="129"/>
      <c r="JEA1432" s="129"/>
      <c r="JEB1432" s="129"/>
      <c r="JEC1432" s="129"/>
      <c r="JED1432" s="129"/>
      <c r="JEE1432" s="129"/>
      <c r="JEF1432" s="129"/>
      <c r="JEG1432" s="129"/>
      <c r="JEH1432" s="129"/>
      <c r="JEI1432" s="129"/>
      <c r="JEJ1432" s="129"/>
      <c r="JEK1432" s="129"/>
      <c r="JEL1432" s="129"/>
      <c r="JEM1432" s="129"/>
      <c r="JEN1432" s="129"/>
      <c r="JEO1432" s="129"/>
      <c r="JEP1432" s="129"/>
      <c r="JEQ1432" s="129"/>
      <c r="JER1432" s="129"/>
      <c r="JES1432" s="129"/>
      <c r="JET1432" s="129"/>
      <c r="JEU1432" s="129"/>
      <c r="JEV1432" s="129"/>
      <c r="JEW1432" s="129"/>
      <c r="JEX1432" s="129"/>
      <c r="JEY1432" s="129"/>
      <c r="JEZ1432" s="129"/>
      <c r="JFA1432" s="129"/>
      <c r="JFB1432" s="129"/>
      <c r="JFC1432" s="129"/>
      <c r="JFD1432" s="129"/>
      <c r="JFE1432" s="129"/>
      <c r="JFF1432" s="129"/>
      <c r="JFG1432" s="129"/>
      <c r="JFH1432" s="129"/>
      <c r="JFI1432" s="129"/>
      <c r="JFJ1432" s="129"/>
      <c r="JFK1432" s="129"/>
      <c r="JFL1432" s="129"/>
      <c r="JFM1432" s="129"/>
      <c r="JFN1432" s="129"/>
      <c r="JFO1432" s="129"/>
      <c r="JFP1432" s="129"/>
      <c r="JFQ1432" s="129"/>
      <c r="JFR1432" s="129"/>
      <c r="JFS1432" s="129"/>
      <c r="JFT1432" s="129"/>
      <c r="JFU1432" s="129"/>
      <c r="JFV1432" s="129"/>
      <c r="JFW1432" s="129"/>
      <c r="JFX1432" s="129"/>
      <c r="JFY1432" s="129"/>
      <c r="JFZ1432" s="129"/>
      <c r="JGA1432" s="129"/>
      <c r="JGB1432" s="129"/>
      <c r="JGC1432" s="129"/>
      <c r="JGD1432" s="129"/>
      <c r="JGE1432" s="129"/>
      <c r="JGF1432" s="129"/>
      <c r="JGG1432" s="129"/>
      <c r="JGH1432" s="129"/>
      <c r="JGI1432" s="129"/>
      <c r="JGJ1432" s="129"/>
      <c r="JGK1432" s="129"/>
      <c r="JGL1432" s="129"/>
      <c r="JGM1432" s="129"/>
      <c r="JGN1432" s="129"/>
      <c r="JGO1432" s="129"/>
      <c r="JGP1432" s="129"/>
      <c r="JGQ1432" s="129"/>
      <c r="JGR1432" s="129"/>
      <c r="JGS1432" s="129"/>
      <c r="JGT1432" s="129"/>
      <c r="JGU1432" s="129"/>
      <c r="JGV1432" s="129"/>
      <c r="JGW1432" s="129"/>
      <c r="JGX1432" s="129"/>
      <c r="JGY1432" s="129"/>
      <c r="JGZ1432" s="129"/>
      <c r="JHA1432" s="129"/>
      <c r="JHB1432" s="129"/>
      <c r="JHC1432" s="129"/>
      <c r="JHD1432" s="129"/>
      <c r="JHE1432" s="129"/>
      <c r="JHF1432" s="129"/>
      <c r="JHG1432" s="129"/>
      <c r="JHH1432" s="129"/>
      <c r="JHI1432" s="129"/>
      <c r="JHJ1432" s="129"/>
      <c r="JHK1432" s="129"/>
      <c r="JHL1432" s="129"/>
      <c r="JHM1432" s="129"/>
      <c r="JHN1432" s="129"/>
      <c r="JHO1432" s="129"/>
      <c r="JHP1432" s="129"/>
      <c r="JHQ1432" s="129"/>
      <c r="JHR1432" s="129"/>
      <c r="JHS1432" s="129"/>
      <c r="JHT1432" s="129"/>
      <c r="JHU1432" s="129"/>
      <c r="JHV1432" s="129"/>
      <c r="JHW1432" s="129"/>
      <c r="JHX1432" s="129"/>
      <c r="JHY1432" s="129"/>
      <c r="JHZ1432" s="129"/>
      <c r="JIA1432" s="129"/>
      <c r="JIB1432" s="129"/>
      <c r="JIC1432" s="129"/>
      <c r="JID1432" s="129"/>
      <c r="JIE1432" s="129"/>
      <c r="JIF1432" s="129"/>
      <c r="JIG1432" s="129"/>
      <c r="JIH1432" s="129"/>
      <c r="JII1432" s="129"/>
      <c r="JIJ1432" s="129"/>
      <c r="JIK1432" s="129"/>
      <c r="JIL1432" s="129"/>
      <c r="JIM1432" s="129"/>
      <c r="JIN1432" s="129"/>
      <c r="JIO1432" s="129"/>
      <c r="JIP1432" s="129"/>
      <c r="JIQ1432" s="129"/>
      <c r="JIR1432" s="129"/>
      <c r="JIS1432" s="129"/>
      <c r="JIT1432" s="129"/>
      <c r="JIU1432" s="129"/>
      <c r="JIV1432" s="129"/>
      <c r="JIW1432" s="129"/>
      <c r="JIX1432" s="129"/>
      <c r="JIY1432" s="129"/>
      <c r="JIZ1432" s="129"/>
      <c r="JJA1432" s="129"/>
      <c r="JJB1432" s="129"/>
      <c r="JJC1432" s="129"/>
      <c r="JJD1432" s="129"/>
      <c r="JJE1432" s="129"/>
      <c r="JJF1432" s="129"/>
      <c r="JJG1432" s="129"/>
      <c r="JJH1432" s="129"/>
      <c r="JJI1432" s="129"/>
      <c r="JJJ1432" s="129"/>
      <c r="JJK1432" s="129"/>
      <c r="JJL1432" s="129"/>
      <c r="JJM1432" s="129"/>
      <c r="JJN1432" s="129"/>
      <c r="JJO1432" s="129"/>
      <c r="JJP1432" s="129"/>
      <c r="JJQ1432" s="129"/>
      <c r="JJR1432" s="129"/>
      <c r="JJS1432" s="129"/>
      <c r="JJT1432" s="129"/>
      <c r="JJU1432" s="129"/>
      <c r="JJV1432" s="129"/>
      <c r="JJW1432" s="129"/>
      <c r="JJX1432" s="129"/>
      <c r="JJY1432" s="129"/>
      <c r="JJZ1432" s="129"/>
      <c r="JKA1432" s="129"/>
      <c r="JKB1432" s="129"/>
      <c r="JKC1432" s="129"/>
      <c r="JKD1432" s="129"/>
      <c r="JKE1432" s="129"/>
      <c r="JKF1432" s="129"/>
      <c r="JKG1432" s="129"/>
      <c r="JKH1432" s="129"/>
      <c r="JKI1432" s="129"/>
      <c r="JKJ1432" s="129"/>
      <c r="JKK1432" s="129"/>
      <c r="JKL1432" s="129"/>
      <c r="JKM1432" s="129"/>
      <c r="JKN1432" s="129"/>
      <c r="JKO1432" s="129"/>
      <c r="JKP1432" s="129"/>
      <c r="JKQ1432" s="129"/>
      <c r="JKR1432" s="129"/>
      <c r="JKS1432" s="129"/>
      <c r="JKT1432" s="129"/>
      <c r="JKU1432" s="129"/>
      <c r="JKV1432" s="129"/>
      <c r="JKW1432" s="129"/>
      <c r="JKX1432" s="129"/>
      <c r="JKY1432" s="129"/>
      <c r="JKZ1432" s="129"/>
      <c r="JLA1432" s="129"/>
      <c r="JLB1432" s="129"/>
      <c r="JLC1432" s="129"/>
      <c r="JLD1432" s="129"/>
      <c r="JLE1432" s="129"/>
      <c r="JLF1432" s="129"/>
      <c r="JLG1432" s="129"/>
      <c r="JLH1432" s="129"/>
      <c r="JLI1432" s="129"/>
      <c r="JLJ1432" s="129"/>
      <c r="JLK1432" s="129"/>
      <c r="JLL1432" s="129"/>
      <c r="JLM1432" s="129"/>
      <c r="JLN1432" s="129"/>
      <c r="JLO1432" s="129"/>
      <c r="JLP1432" s="129"/>
      <c r="JLQ1432" s="129"/>
      <c r="JLR1432" s="129"/>
      <c r="JLS1432" s="129"/>
      <c r="JLT1432" s="129"/>
      <c r="JLU1432" s="129"/>
      <c r="JLV1432" s="129"/>
      <c r="JLW1432" s="129"/>
      <c r="JLX1432" s="129"/>
      <c r="JLY1432" s="129"/>
      <c r="JLZ1432" s="129"/>
      <c r="JMA1432" s="129"/>
      <c r="JMB1432" s="129"/>
      <c r="JMC1432" s="129"/>
      <c r="JMD1432" s="129"/>
      <c r="JME1432" s="129"/>
      <c r="JMF1432" s="129"/>
      <c r="JMG1432" s="129"/>
      <c r="JMH1432" s="129"/>
      <c r="JMI1432" s="129"/>
      <c r="JMJ1432" s="129"/>
      <c r="JMK1432" s="129"/>
      <c r="JML1432" s="129"/>
      <c r="JMM1432" s="129"/>
      <c r="JMN1432" s="129"/>
      <c r="JMO1432" s="129"/>
      <c r="JMP1432" s="129"/>
      <c r="JMQ1432" s="129"/>
      <c r="JMR1432" s="129"/>
      <c r="JMS1432" s="129"/>
      <c r="JMT1432" s="129"/>
      <c r="JMU1432" s="129"/>
      <c r="JMV1432" s="129"/>
      <c r="JMW1432" s="129"/>
      <c r="JMX1432" s="129"/>
      <c r="JMY1432" s="129"/>
      <c r="JMZ1432" s="129"/>
      <c r="JNA1432" s="129"/>
      <c r="JNB1432" s="129"/>
      <c r="JNC1432" s="129"/>
      <c r="JND1432" s="129"/>
      <c r="JNE1432" s="129"/>
      <c r="JNF1432" s="129"/>
      <c r="JNG1432" s="129"/>
      <c r="JNH1432" s="129"/>
      <c r="JNI1432" s="129"/>
      <c r="JNJ1432" s="129"/>
      <c r="JNK1432" s="129"/>
      <c r="JNL1432" s="129"/>
      <c r="JNM1432" s="129"/>
      <c r="JNN1432" s="129"/>
      <c r="JNO1432" s="129"/>
      <c r="JNP1432" s="129"/>
      <c r="JNQ1432" s="129"/>
      <c r="JNR1432" s="129"/>
      <c r="JNS1432" s="129"/>
      <c r="JNT1432" s="129"/>
      <c r="JNU1432" s="129"/>
      <c r="JNV1432" s="129"/>
      <c r="JNW1432" s="129"/>
      <c r="JNX1432" s="129"/>
      <c r="JNY1432" s="129"/>
      <c r="JNZ1432" s="129"/>
      <c r="JOA1432" s="129"/>
      <c r="JOB1432" s="129"/>
      <c r="JOC1432" s="129"/>
      <c r="JOD1432" s="129"/>
      <c r="JOE1432" s="129"/>
      <c r="JOF1432" s="129"/>
      <c r="JOG1432" s="129"/>
      <c r="JOH1432" s="129"/>
      <c r="JOI1432" s="129"/>
      <c r="JOJ1432" s="129"/>
      <c r="JOK1432" s="129"/>
      <c r="JOL1432" s="129"/>
      <c r="JOM1432" s="129"/>
      <c r="JON1432" s="129"/>
      <c r="JOO1432" s="129"/>
      <c r="JOP1432" s="129"/>
      <c r="JOQ1432" s="129"/>
      <c r="JOR1432" s="129"/>
      <c r="JOS1432" s="129"/>
      <c r="JOT1432" s="129"/>
      <c r="JOU1432" s="129"/>
      <c r="JOV1432" s="129"/>
      <c r="JOW1432" s="129"/>
      <c r="JOX1432" s="129"/>
      <c r="JOY1432" s="129"/>
      <c r="JOZ1432" s="129"/>
      <c r="JPA1432" s="129"/>
      <c r="JPB1432" s="129"/>
      <c r="JPC1432" s="129"/>
      <c r="JPD1432" s="129"/>
      <c r="JPE1432" s="129"/>
      <c r="JPF1432" s="129"/>
      <c r="JPG1432" s="129"/>
      <c r="JPH1432" s="129"/>
      <c r="JPI1432" s="129"/>
      <c r="JPJ1432" s="129"/>
      <c r="JPK1432" s="129"/>
      <c r="JPL1432" s="129"/>
      <c r="JPM1432" s="129"/>
      <c r="JPN1432" s="129"/>
      <c r="JPO1432" s="129"/>
      <c r="JPP1432" s="129"/>
      <c r="JPQ1432" s="129"/>
      <c r="JPR1432" s="129"/>
      <c r="JPS1432" s="129"/>
      <c r="JPT1432" s="129"/>
      <c r="JPU1432" s="129"/>
      <c r="JPV1432" s="129"/>
      <c r="JPW1432" s="129"/>
      <c r="JPX1432" s="129"/>
      <c r="JPY1432" s="129"/>
      <c r="JPZ1432" s="129"/>
      <c r="JQA1432" s="129"/>
      <c r="JQB1432" s="129"/>
      <c r="JQC1432" s="129"/>
      <c r="JQD1432" s="129"/>
      <c r="JQE1432" s="129"/>
      <c r="JQF1432" s="129"/>
      <c r="JQG1432" s="129"/>
      <c r="JQH1432" s="129"/>
      <c r="JQI1432" s="129"/>
      <c r="JQJ1432" s="129"/>
      <c r="JQK1432" s="129"/>
      <c r="JQL1432" s="129"/>
      <c r="JQM1432" s="129"/>
      <c r="JQN1432" s="129"/>
      <c r="JQO1432" s="129"/>
      <c r="JQP1432" s="129"/>
      <c r="JQQ1432" s="129"/>
      <c r="JQR1432" s="129"/>
      <c r="JQS1432" s="129"/>
      <c r="JQT1432" s="129"/>
      <c r="JQU1432" s="129"/>
      <c r="JQV1432" s="129"/>
      <c r="JQW1432" s="129"/>
      <c r="JQX1432" s="129"/>
      <c r="JQY1432" s="129"/>
      <c r="JQZ1432" s="129"/>
      <c r="JRA1432" s="129"/>
      <c r="JRB1432" s="129"/>
      <c r="JRC1432" s="129"/>
      <c r="JRD1432" s="129"/>
      <c r="JRE1432" s="129"/>
      <c r="JRF1432" s="129"/>
      <c r="JRG1432" s="129"/>
      <c r="JRH1432" s="129"/>
      <c r="JRI1432" s="129"/>
      <c r="JRJ1432" s="129"/>
      <c r="JRK1432" s="129"/>
      <c r="JRL1432" s="129"/>
      <c r="JRM1432" s="129"/>
      <c r="JRN1432" s="129"/>
      <c r="JRO1432" s="129"/>
      <c r="JRP1432" s="129"/>
      <c r="JRQ1432" s="129"/>
      <c r="JRR1432" s="129"/>
      <c r="JRS1432" s="129"/>
      <c r="JRT1432" s="129"/>
      <c r="JRU1432" s="129"/>
      <c r="JRV1432" s="129"/>
      <c r="JRW1432" s="129"/>
      <c r="JRX1432" s="129"/>
      <c r="JRY1432" s="129"/>
      <c r="JRZ1432" s="129"/>
      <c r="JSA1432" s="129"/>
      <c r="JSB1432" s="129"/>
      <c r="JSC1432" s="129"/>
      <c r="JSD1432" s="129"/>
      <c r="JSE1432" s="129"/>
      <c r="JSF1432" s="129"/>
      <c r="JSG1432" s="129"/>
      <c r="JSH1432" s="129"/>
      <c r="JSI1432" s="129"/>
      <c r="JSJ1432" s="129"/>
      <c r="JSK1432" s="129"/>
      <c r="JSL1432" s="129"/>
      <c r="JSM1432" s="129"/>
      <c r="JSN1432" s="129"/>
      <c r="JSO1432" s="129"/>
      <c r="JSP1432" s="129"/>
      <c r="JSQ1432" s="129"/>
      <c r="JSR1432" s="129"/>
      <c r="JSS1432" s="129"/>
      <c r="JST1432" s="129"/>
      <c r="JSU1432" s="129"/>
      <c r="JSV1432" s="129"/>
      <c r="JSW1432" s="129"/>
      <c r="JSX1432" s="129"/>
      <c r="JSY1432" s="129"/>
      <c r="JSZ1432" s="129"/>
      <c r="JTA1432" s="129"/>
      <c r="JTB1432" s="129"/>
      <c r="JTC1432" s="129"/>
      <c r="JTD1432" s="129"/>
      <c r="JTE1432" s="129"/>
      <c r="JTF1432" s="129"/>
      <c r="JTG1432" s="129"/>
      <c r="JTH1432" s="129"/>
      <c r="JTI1432" s="129"/>
      <c r="JTJ1432" s="129"/>
      <c r="JTK1432" s="129"/>
      <c r="JTL1432" s="129"/>
      <c r="JTM1432" s="129"/>
      <c r="JTN1432" s="129"/>
      <c r="JTO1432" s="129"/>
      <c r="JTP1432" s="129"/>
      <c r="JTQ1432" s="129"/>
      <c r="JTR1432" s="129"/>
      <c r="JTS1432" s="129"/>
      <c r="JTT1432" s="129"/>
      <c r="JTU1432" s="129"/>
      <c r="JTV1432" s="129"/>
      <c r="JTW1432" s="129"/>
      <c r="JTX1432" s="129"/>
      <c r="JTY1432" s="129"/>
      <c r="JTZ1432" s="129"/>
      <c r="JUA1432" s="129"/>
      <c r="JUB1432" s="129"/>
      <c r="JUC1432" s="129"/>
      <c r="JUD1432" s="129"/>
      <c r="JUE1432" s="129"/>
      <c r="JUF1432" s="129"/>
      <c r="JUG1432" s="129"/>
      <c r="JUH1432" s="129"/>
      <c r="JUI1432" s="129"/>
      <c r="JUJ1432" s="129"/>
      <c r="JUK1432" s="129"/>
      <c r="JUL1432" s="129"/>
      <c r="JUM1432" s="129"/>
      <c r="JUN1432" s="129"/>
      <c r="JUO1432" s="129"/>
      <c r="JUP1432" s="129"/>
      <c r="JUQ1432" s="129"/>
      <c r="JUR1432" s="129"/>
      <c r="JUS1432" s="129"/>
      <c r="JUT1432" s="129"/>
      <c r="JUU1432" s="129"/>
      <c r="JUV1432" s="129"/>
      <c r="JUW1432" s="129"/>
      <c r="JUX1432" s="129"/>
      <c r="JUY1432" s="129"/>
      <c r="JUZ1432" s="129"/>
      <c r="JVA1432" s="129"/>
      <c r="JVB1432" s="129"/>
      <c r="JVC1432" s="129"/>
      <c r="JVD1432" s="129"/>
      <c r="JVE1432" s="129"/>
      <c r="JVF1432" s="129"/>
      <c r="JVG1432" s="129"/>
      <c r="JVH1432" s="129"/>
      <c r="JVI1432" s="129"/>
      <c r="JVJ1432" s="129"/>
      <c r="JVK1432" s="129"/>
      <c r="JVL1432" s="129"/>
      <c r="JVM1432" s="129"/>
      <c r="JVN1432" s="129"/>
      <c r="JVO1432" s="129"/>
      <c r="JVP1432" s="129"/>
      <c r="JVQ1432" s="129"/>
      <c r="JVR1432" s="129"/>
      <c r="JVS1432" s="129"/>
      <c r="JVT1432" s="129"/>
      <c r="JVU1432" s="129"/>
      <c r="JVV1432" s="129"/>
      <c r="JVW1432" s="129"/>
      <c r="JVX1432" s="129"/>
      <c r="JVY1432" s="129"/>
      <c r="JVZ1432" s="129"/>
      <c r="JWA1432" s="129"/>
      <c r="JWB1432" s="129"/>
      <c r="JWC1432" s="129"/>
      <c r="JWD1432" s="129"/>
      <c r="JWE1432" s="129"/>
      <c r="JWF1432" s="129"/>
      <c r="JWG1432" s="129"/>
      <c r="JWH1432" s="129"/>
      <c r="JWI1432" s="129"/>
      <c r="JWJ1432" s="129"/>
      <c r="JWK1432" s="129"/>
      <c r="JWL1432" s="129"/>
      <c r="JWM1432" s="129"/>
      <c r="JWN1432" s="129"/>
      <c r="JWO1432" s="129"/>
      <c r="JWP1432" s="129"/>
      <c r="JWQ1432" s="129"/>
      <c r="JWR1432" s="129"/>
      <c r="JWS1432" s="129"/>
      <c r="JWT1432" s="129"/>
      <c r="JWU1432" s="129"/>
      <c r="JWV1432" s="129"/>
      <c r="JWW1432" s="129"/>
      <c r="JWX1432" s="129"/>
      <c r="JWY1432" s="129"/>
      <c r="JWZ1432" s="129"/>
      <c r="JXA1432" s="129"/>
      <c r="JXB1432" s="129"/>
      <c r="JXC1432" s="129"/>
      <c r="JXD1432" s="129"/>
      <c r="JXE1432" s="129"/>
      <c r="JXF1432" s="129"/>
      <c r="JXG1432" s="129"/>
      <c r="JXH1432" s="129"/>
      <c r="JXI1432" s="129"/>
      <c r="JXJ1432" s="129"/>
      <c r="JXK1432" s="129"/>
      <c r="JXL1432" s="129"/>
      <c r="JXM1432" s="129"/>
      <c r="JXN1432" s="129"/>
      <c r="JXO1432" s="129"/>
      <c r="JXP1432" s="129"/>
      <c r="JXQ1432" s="129"/>
      <c r="JXR1432" s="129"/>
      <c r="JXS1432" s="129"/>
      <c r="JXT1432" s="129"/>
      <c r="JXU1432" s="129"/>
      <c r="JXV1432" s="129"/>
      <c r="JXW1432" s="129"/>
      <c r="JXX1432" s="129"/>
      <c r="JXY1432" s="129"/>
      <c r="JXZ1432" s="129"/>
      <c r="JYA1432" s="129"/>
      <c r="JYB1432" s="129"/>
      <c r="JYC1432" s="129"/>
      <c r="JYD1432" s="129"/>
      <c r="JYE1432" s="129"/>
      <c r="JYF1432" s="129"/>
      <c r="JYG1432" s="129"/>
      <c r="JYH1432" s="129"/>
      <c r="JYI1432" s="129"/>
      <c r="JYJ1432" s="129"/>
      <c r="JYK1432" s="129"/>
      <c r="JYL1432" s="129"/>
      <c r="JYM1432" s="129"/>
      <c r="JYN1432" s="129"/>
      <c r="JYO1432" s="129"/>
      <c r="JYP1432" s="129"/>
      <c r="JYQ1432" s="129"/>
      <c r="JYR1432" s="129"/>
      <c r="JYS1432" s="129"/>
      <c r="JYT1432" s="129"/>
      <c r="JYU1432" s="129"/>
      <c r="JYV1432" s="129"/>
      <c r="JYW1432" s="129"/>
      <c r="JYX1432" s="129"/>
      <c r="JYY1432" s="129"/>
      <c r="JYZ1432" s="129"/>
      <c r="JZA1432" s="129"/>
      <c r="JZB1432" s="129"/>
      <c r="JZC1432" s="129"/>
      <c r="JZD1432" s="129"/>
      <c r="JZE1432" s="129"/>
      <c r="JZF1432" s="129"/>
      <c r="JZG1432" s="129"/>
      <c r="JZH1432" s="129"/>
      <c r="JZI1432" s="129"/>
      <c r="JZJ1432" s="129"/>
      <c r="JZK1432" s="129"/>
      <c r="JZL1432" s="129"/>
      <c r="JZM1432" s="129"/>
      <c r="JZN1432" s="129"/>
      <c r="JZO1432" s="129"/>
      <c r="JZP1432" s="129"/>
      <c r="JZQ1432" s="129"/>
      <c r="JZR1432" s="129"/>
      <c r="JZS1432" s="129"/>
      <c r="JZT1432" s="129"/>
      <c r="JZU1432" s="129"/>
      <c r="JZV1432" s="129"/>
      <c r="JZW1432" s="129"/>
      <c r="JZX1432" s="129"/>
      <c r="JZY1432" s="129"/>
      <c r="JZZ1432" s="129"/>
      <c r="KAA1432" s="129"/>
      <c r="KAB1432" s="129"/>
      <c r="KAC1432" s="129"/>
      <c r="KAD1432" s="129"/>
      <c r="KAE1432" s="129"/>
      <c r="KAF1432" s="129"/>
      <c r="KAG1432" s="129"/>
      <c r="KAH1432" s="129"/>
      <c r="KAI1432" s="129"/>
      <c r="KAJ1432" s="129"/>
      <c r="KAK1432" s="129"/>
      <c r="KAL1432" s="129"/>
      <c r="KAM1432" s="129"/>
      <c r="KAN1432" s="129"/>
      <c r="KAO1432" s="129"/>
      <c r="KAP1432" s="129"/>
      <c r="KAQ1432" s="129"/>
      <c r="KAR1432" s="129"/>
      <c r="KAS1432" s="129"/>
      <c r="KAT1432" s="129"/>
      <c r="KAU1432" s="129"/>
      <c r="KAV1432" s="129"/>
      <c r="KAW1432" s="129"/>
      <c r="KAX1432" s="129"/>
      <c r="KAY1432" s="129"/>
      <c r="KAZ1432" s="129"/>
      <c r="KBA1432" s="129"/>
      <c r="KBB1432" s="129"/>
      <c r="KBC1432" s="129"/>
      <c r="KBD1432" s="129"/>
      <c r="KBE1432" s="129"/>
      <c r="KBF1432" s="129"/>
      <c r="KBG1432" s="129"/>
      <c r="KBH1432" s="129"/>
      <c r="KBI1432" s="129"/>
      <c r="KBJ1432" s="129"/>
      <c r="KBK1432" s="129"/>
      <c r="KBL1432" s="129"/>
      <c r="KBM1432" s="129"/>
      <c r="KBN1432" s="129"/>
      <c r="KBO1432" s="129"/>
      <c r="KBP1432" s="129"/>
      <c r="KBQ1432" s="129"/>
      <c r="KBR1432" s="129"/>
      <c r="KBS1432" s="129"/>
      <c r="KBT1432" s="129"/>
      <c r="KBU1432" s="129"/>
      <c r="KBV1432" s="129"/>
      <c r="KBW1432" s="129"/>
      <c r="KBX1432" s="129"/>
      <c r="KBY1432" s="129"/>
      <c r="KBZ1432" s="129"/>
      <c r="KCA1432" s="129"/>
      <c r="KCB1432" s="129"/>
      <c r="KCC1432" s="129"/>
      <c r="KCD1432" s="129"/>
      <c r="KCE1432" s="129"/>
      <c r="KCF1432" s="129"/>
      <c r="KCG1432" s="129"/>
      <c r="KCH1432" s="129"/>
      <c r="KCI1432" s="129"/>
      <c r="KCJ1432" s="129"/>
      <c r="KCK1432" s="129"/>
      <c r="KCL1432" s="129"/>
      <c r="KCM1432" s="129"/>
      <c r="KCN1432" s="129"/>
      <c r="KCO1432" s="129"/>
      <c r="KCP1432" s="129"/>
      <c r="KCQ1432" s="129"/>
      <c r="KCR1432" s="129"/>
      <c r="KCS1432" s="129"/>
      <c r="KCT1432" s="129"/>
      <c r="KCU1432" s="129"/>
      <c r="KCV1432" s="129"/>
      <c r="KCW1432" s="129"/>
      <c r="KCX1432" s="129"/>
      <c r="KCY1432" s="129"/>
      <c r="KCZ1432" s="129"/>
      <c r="KDA1432" s="129"/>
      <c r="KDB1432" s="129"/>
      <c r="KDC1432" s="129"/>
      <c r="KDD1432" s="129"/>
      <c r="KDE1432" s="129"/>
      <c r="KDF1432" s="129"/>
      <c r="KDG1432" s="129"/>
      <c r="KDH1432" s="129"/>
      <c r="KDI1432" s="129"/>
      <c r="KDJ1432" s="129"/>
      <c r="KDK1432" s="129"/>
      <c r="KDL1432" s="129"/>
      <c r="KDM1432" s="129"/>
      <c r="KDN1432" s="129"/>
      <c r="KDO1432" s="129"/>
      <c r="KDP1432" s="129"/>
      <c r="KDQ1432" s="129"/>
      <c r="KDR1432" s="129"/>
      <c r="KDS1432" s="129"/>
      <c r="KDT1432" s="129"/>
      <c r="KDU1432" s="129"/>
      <c r="KDV1432" s="129"/>
      <c r="KDW1432" s="129"/>
      <c r="KDX1432" s="129"/>
      <c r="KDY1432" s="129"/>
      <c r="KDZ1432" s="129"/>
      <c r="KEA1432" s="129"/>
      <c r="KEB1432" s="129"/>
      <c r="KEC1432" s="129"/>
      <c r="KED1432" s="129"/>
      <c r="KEE1432" s="129"/>
      <c r="KEF1432" s="129"/>
      <c r="KEG1432" s="129"/>
      <c r="KEH1432" s="129"/>
      <c r="KEI1432" s="129"/>
      <c r="KEJ1432" s="129"/>
      <c r="KEK1432" s="129"/>
      <c r="KEL1432" s="129"/>
      <c r="KEM1432" s="129"/>
      <c r="KEN1432" s="129"/>
      <c r="KEO1432" s="129"/>
      <c r="KEP1432" s="129"/>
      <c r="KEQ1432" s="129"/>
      <c r="KER1432" s="129"/>
      <c r="KES1432" s="129"/>
      <c r="KET1432" s="129"/>
      <c r="KEU1432" s="129"/>
      <c r="KEV1432" s="129"/>
      <c r="KEW1432" s="129"/>
      <c r="KEX1432" s="129"/>
      <c r="KEY1432" s="129"/>
      <c r="KEZ1432" s="129"/>
      <c r="KFA1432" s="129"/>
      <c r="KFB1432" s="129"/>
      <c r="KFC1432" s="129"/>
      <c r="KFD1432" s="129"/>
      <c r="KFE1432" s="129"/>
      <c r="KFF1432" s="129"/>
      <c r="KFG1432" s="129"/>
      <c r="KFH1432" s="129"/>
      <c r="KFI1432" s="129"/>
      <c r="KFJ1432" s="129"/>
      <c r="KFK1432" s="129"/>
      <c r="KFL1432" s="129"/>
      <c r="KFM1432" s="129"/>
      <c r="KFN1432" s="129"/>
      <c r="KFO1432" s="129"/>
      <c r="KFP1432" s="129"/>
      <c r="KFQ1432" s="129"/>
      <c r="KFR1432" s="129"/>
      <c r="KFS1432" s="129"/>
      <c r="KFT1432" s="129"/>
      <c r="KFU1432" s="129"/>
      <c r="KFV1432" s="129"/>
      <c r="KFW1432" s="129"/>
      <c r="KFX1432" s="129"/>
      <c r="KFY1432" s="129"/>
      <c r="KFZ1432" s="129"/>
      <c r="KGA1432" s="129"/>
      <c r="KGB1432" s="129"/>
      <c r="KGC1432" s="129"/>
      <c r="KGD1432" s="129"/>
      <c r="KGE1432" s="129"/>
      <c r="KGF1432" s="129"/>
      <c r="KGG1432" s="129"/>
      <c r="KGH1432" s="129"/>
      <c r="KGI1432" s="129"/>
      <c r="KGJ1432" s="129"/>
      <c r="KGK1432" s="129"/>
      <c r="KGL1432" s="129"/>
      <c r="KGM1432" s="129"/>
      <c r="KGN1432" s="129"/>
      <c r="KGO1432" s="129"/>
      <c r="KGP1432" s="129"/>
      <c r="KGQ1432" s="129"/>
      <c r="KGR1432" s="129"/>
      <c r="KGS1432" s="129"/>
      <c r="KGT1432" s="129"/>
      <c r="KGU1432" s="129"/>
      <c r="KGV1432" s="129"/>
      <c r="KGW1432" s="129"/>
      <c r="KGX1432" s="129"/>
      <c r="KGY1432" s="129"/>
      <c r="KGZ1432" s="129"/>
      <c r="KHA1432" s="129"/>
      <c r="KHB1432" s="129"/>
      <c r="KHC1432" s="129"/>
      <c r="KHD1432" s="129"/>
      <c r="KHE1432" s="129"/>
      <c r="KHF1432" s="129"/>
      <c r="KHG1432" s="129"/>
      <c r="KHH1432" s="129"/>
      <c r="KHI1432" s="129"/>
      <c r="KHJ1432" s="129"/>
      <c r="KHK1432" s="129"/>
      <c r="KHL1432" s="129"/>
      <c r="KHM1432" s="129"/>
      <c r="KHN1432" s="129"/>
      <c r="KHO1432" s="129"/>
      <c r="KHP1432" s="129"/>
      <c r="KHQ1432" s="129"/>
      <c r="KHR1432" s="129"/>
      <c r="KHS1432" s="129"/>
      <c r="KHT1432" s="129"/>
      <c r="KHU1432" s="129"/>
      <c r="KHV1432" s="129"/>
      <c r="KHW1432" s="129"/>
      <c r="KHX1432" s="129"/>
      <c r="KHY1432" s="129"/>
      <c r="KHZ1432" s="129"/>
      <c r="KIA1432" s="129"/>
      <c r="KIB1432" s="129"/>
      <c r="KIC1432" s="129"/>
      <c r="KID1432" s="129"/>
      <c r="KIE1432" s="129"/>
      <c r="KIF1432" s="129"/>
      <c r="KIG1432" s="129"/>
      <c r="KIH1432" s="129"/>
      <c r="KII1432" s="129"/>
      <c r="KIJ1432" s="129"/>
      <c r="KIK1432" s="129"/>
      <c r="KIL1432" s="129"/>
      <c r="KIM1432" s="129"/>
      <c r="KIN1432" s="129"/>
      <c r="KIO1432" s="129"/>
      <c r="KIP1432" s="129"/>
      <c r="KIQ1432" s="129"/>
      <c r="KIR1432" s="129"/>
      <c r="KIS1432" s="129"/>
      <c r="KIT1432" s="129"/>
      <c r="KIU1432" s="129"/>
      <c r="KIV1432" s="129"/>
      <c r="KIW1432" s="129"/>
      <c r="KIX1432" s="129"/>
      <c r="KIY1432" s="129"/>
      <c r="KIZ1432" s="129"/>
      <c r="KJA1432" s="129"/>
      <c r="KJB1432" s="129"/>
      <c r="KJC1432" s="129"/>
      <c r="KJD1432" s="129"/>
      <c r="KJE1432" s="129"/>
      <c r="KJF1432" s="129"/>
      <c r="KJG1432" s="129"/>
      <c r="KJH1432" s="129"/>
      <c r="KJI1432" s="129"/>
      <c r="KJJ1432" s="129"/>
      <c r="KJK1432" s="129"/>
      <c r="KJL1432" s="129"/>
      <c r="KJM1432" s="129"/>
      <c r="KJN1432" s="129"/>
      <c r="KJO1432" s="129"/>
      <c r="KJP1432" s="129"/>
      <c r="KJQ1432" s="129"/>
      <c r="KJR1432" s="129"/>
      <c r="KJS1432" s="129"/>
      <c r="KJT1432" s="129"/>
      <c r="KJU1432" s="129"/>
      <c r="KJV1432" s="129"/>
      <c r="KJW1432" s="129"/>
      <c r="KJX1432" s="129"/>
      <c r="KJY1432" s="129"/>
      <c r="KJZ1432" s="129"/>
      <c r="KKA1432" s="129"/>
      <c r="KKB1432" s="129"/>
      <c r="KKC1432" s="129"/>
      <c r="KKD1432" s="129"/>
      <c r="KKE1432" s="129"/>
      <c r="KKF1432" s="129"/>
      <c r="KKG1432" s="129"/>
      <c r="KKH1432" s="129"/>
      <c r="KKI1432" s="129"/>
      <c r="KKJ1432" s="129"/>
      <c r="KKK1432" s="129"/>
      <c r="KKL1432" s="129"/>
      <c r="KKM1432" s="129"/>
      <c r="KKN1432" s="129"/>
      <c r="KKO1432" s="129"/>
      <c r="KKP1432" s="129"/>
      <c r="KKQ1432" s="129"/>
      <c r="KKR1432" s="129"/>
      <c r="KKS1432" s="129"/>
      <c r="KKT1432" s="129"/>
      <c r="KKU1432" s="129"/>
      <c r="KKV1432" s="129"/>
      <c r="KKW1432" s="129"/>
      <c r="KKX1432" s="129"/>
      <c r="KKY1432" s="129"/>
      <c r="KKZ1432" s="129"/>
      <c r="KLA1432" s="129"/>
      <c r="KLB1432" s="129"/>
      <c r="KLC1432" s="129"/>
      <c r="KLD1432" s="129"/>
      <c r="KLE1432" s="129"/>
      <c r="KLF1432" s="129"/>
      <c r="KLG1432" s="129"/>
      <c r="KLH1432" s="129"/>
      <c r="KLI1432" s="129"/>
      <c r="KLJ1432" s="129"/>
      <c r="KLK1432" s="129"/>
      <c r="KLL1432" s="129"/>
      <c r="KLM1432" s="129"/>
      <c r="KLN1432" s="129"/>
      <c r="KLO1432" s="129"/>
      <c r="KLP1432" s="129"/>
      <c r="KLQ1432" s="129"/>
      <c r="KLR1432" s="129"/>
      <c r="KLS1432" s="129"/>
      <c r="KLT1432" s="129"/>
      <c r="KLU1432" s="129"/>
      <c r="KLV1432" s="129"/>
      <c r="KLW1432" s="129"/>
      <c r="KLX1432" s="129"/>
      <c r="KLY1432" s="129"/>
      <c r="KLZ1432" s="129"/>
      <c r="KMA1432" s="129"/>
      <c r="KMB1432" s="129"/>
      <c r="KMC1432" s="129"/>
      <c r="KMD1432" s="129"/>
      <c r="KME1432" s="129"/>
      <c r="KMF1432" s="129"/>
      <c r="KMG1432" s="129"/>
      <c r="KMH1432" s="129"/>
      <c r="KMI1432" s="129"/>
      <c r="KMJ1432" s="129"/>
      <c r="KMK1432" s="129"/>
      <c r="KML1432" s="129"/>
      <c r="KMM1432" s="129"/>
      <c r="KMN1432" s="129"/>
      <c r="KMO1432" s="129"/>
      <c r="KMP1432" s="129"/>
      <c r="KMQ1432" s="129"/>
      <c r="KMR1432" s="129"/>
      <c r="KMS1432" s="129"/>
      <c r="KMT1432" s="129"/>
      <c r="KMU1432" s="129"/>
      <c r="KMV1432" s="129"/>
      <c r="KMW1432" s="129"/>
      <c r="KMX1432" s="129"/>
      <c r="KMY1432" s="129"/>
      <c r="KMZ1432" s="129"/>
      <c r="KNA1432" s="129"/>
      <c r="KNB1432" s="129"/>
      <c r="KNC1432" s="129"/>
      <c r="KND1432" s="129"/>
      <c r="KNE1432" s="129"/>
      <c r="KNF1432" s="129"/>
      <c r="KNG1432" s="129"/>
      <c r="KNH1432" s="129"/>
      <c r="KNI1432" s="129"/>
      <c r="KNJ1432" s="129"/>
      <c r="KNK1432" s="129"/>
      <c r="KNL1432" s="129"/>
      <c r="KNM1432" s="129"/>
      <c r="KNN1432" s="129"/>
      <c r="KNO1432" s="129"/>
      <c r="KNP1432" s="129"/>
      <c r="KNQ1432" s="129"/>
      <c r="KNR1432" s="129"/>
      <c r="KNS1432" s="129"/>
      <c r="KNT1432" s="129"/>
      <c r="KNU1432" s="129"/>
      <c r="KNV1432" s="129"/>
      <c r="KNW1432" s="129"/>
      <c r="KNX1432" s="129"/>
      <c r="KNY1432" s="129"/>
      <c r="KNZ1432" s="129"/>
      <c r="KOA1432" s="129"/>
      <c r="KOB1432" s="129"/>
      <c r="KOC1432" s="129"/>
      <c r="KOD1432" s="129"/>
      <c r="KOE1432" s="129"/>
      <c r="KOF1432" s="129"/>
      <c r="KOG1432" s="129"/>
      <c r="KOH1432" s="129"/>
      <c r="KOI1432" s="129"/>
      <c r="KOJ1432" s="129"/>
      <c r="KOK1432" s="129"/>
      <c r="KOL1432" s="129"/>
      <c r="KOM1432" s="129"/>
      <c r="KON1432" s="129"/>
      <c r="KOO1432" s="129"/>
      <c r="KOP1432" s="129"/>
      <c r="KOQ1432" s="129"/>
      <c r="KOR1432" s="129"/>
      <c r="KOS1432" s="129"/>
      <c r="KOT1432" s="129"/>
      <c r="KOU1432" s="129"/>
      <c r="KOV1432" s="129"/>
      <c r="KOW1432" s="129"/>
      <c r="KOX1432" s="129"/>
      <c r="KOY1432" s="129"/>
      <c r="KOZ1432" s="129"/>
      <c r="KPA1432" s="129"/>
      <c r="KPB1432" s="129"/>
      <c r="KPC1432" s="129"/>
      <c r="KPD1432" s="129"/>
      <c r="KPE1432" s="129"/>
      <c r="KPF1432" s="129"/>
      <c r="KPG1432" s="129"/>
      <c r="KPH1432" s="129"/>
      <c r="KPI1432" s="129"/>
      <c r="KPJ1432" s="129"/>
      <c r="KPK1432" s="129"/>
      <c r="KPL1432" s="129"/>
      <c r="KPM1432" s="129"/>
      <c r="KPN1432" s="129"/>
      <c r="KPO1432" s="129"/>
      <c r="KPP1432" s="129"/>
      <c r="KPQ1432" s="129"/>
      <c r="KPR1432" s="129"/>
      <c r="KPS1432" s="129"/>
      <c r="KPT1432" s="129"/>
      <c r="KPU1432" s="129"/>
      <c r="KPV1432" s="129"/>
      <c r="KPW1432" s="129"/>
      <c r="KPX1432" s="129"/>
      <c r="KPY1432" s="129"/>
      <c r="KPZ1432" s="129"/>
      <c r="KQA1432" s="129"/>
      <c r="KQB1432" s="129"/>
      <c r="KQC1432" s="129"/>
      <c r="KQD1432" s="129"/>
      <c r="KQE1432" s="129"/>
      <c r="KQF1432" s="129"/>
      <c r="KQG1432" s="129"/>
      <c r="KQH1432" s="129"/>
      <c r="KQI1432" s="129"/>
      <c r="KQJ1432" s="129"/>
      <c r="KQK1432" s="129"/>
      <c r="KQL1432" s="129"/>
      <c r="KQM1432" s="129"/>
      <c r="KQN1432" s="129"/>
      <c r="KQO1432" s="129"/>
      <c r="KQP1432" s="129"/>
      <c r="KQQ1432" s="129"/>
      <c r="KQR1432" s="129"/>
      <c r="KQS1432" s="129"/>
      <c r="KQT1432" s="129"/>
      <c r="KQU1432" s="129"/>
      <c r="KQV1432" s="129"/>
      <c r="KQW1432" s="129"/>
      <c r="KQX1432" s="129"/>
      <c r="KQY1432" s="129"/>
      <c r="KQZ1432" s="129"/>
      <c r="KRA1432" s="129"/>
      <c r="KRB1432" s="129"/>
      <c r="KRC1432" s="129"/>
      <c r="KRD1432" s="129"/>
      <c r="KRE1432" s="129"/>
      <c r="KRF1432" s="129"/>
      <c r="KRG1432" s="129"/>
      <c r="KRH1432" s="129"/>
      <c r="KRI1432" s="129"/>
      <c r="KRJ1432" s="129"/>
      <c r="KRK1432" s="129"/>
      <c r="KRL1432" s="129"/>
      <c r="KRM1432" s="129"/>
      <c r="KRN1432" s="129"/>
      <c r="KRO1432" s="129"/>
      <c r="KRP1432" s="129"/>
      <c r="KRQ1432" s="129"/>
      <c r="KRR1432" s="129"/>
      <c r="KRS1432" s="129"/>
      <c r="KRT1432" s="129"/>
      <c r="KRU1432" s="129"/>
      <c r="KRV1432" s="129"/>
      <c r="KRW1432" s="129"/>
      <c r="KRX1432" s="129"/>
      <c r="KRY1432" s="129"/>
      <c r="KRZ1432" s="129"/>
      <c r="KSA1432" s="129"/>
      <c r="KSB1432" s="129"/>
      <c r="KSC1432" s="129"/>
      <c r="KSD1432" s="129"/>
      <c r="KSE1432" s="129"/>
      <c r="KSF1432" s="129"/>
      <c r="KSG1432" s="129"/>
      <c r="KSH1432" s="129"/>
      <c r="KSI1432" s="129"/>
      <c r="KSJ1432" s="129"/>
      <c r="KSK1432" s="129"/>
      <c r="KSL1432" s="129"/>
      <c r="KSM1432" s="129"/>
      <c r="KSN1432" s="129"/>
      <c r="KSO1432" s="129"/>
      <c r="KSP1432" s="129"/>
      <c r="KSQ1432" s="129"/>
      <c r="KSR1432" s="129"/>
      <c r="KSS1432" s="129"/>
      <c r="KST1432" s="129"/>
      <c r="KSU1432" s="129"/>
      <c r="KSV1432" s="129"/>
      <c r="KSW1432" s="129"/>
      <c r="KSX1432" s="129"/>
      <c r="KSY1432" s="129"/>
      <c r="KSZ1432" s="129"/>
      <c r="KTA1432" s="129"/>
      <c r="KTB1432" s="129"/>
      <c r="KTC1432" s="129"/>
      <c r="KTD1432" s="129"/>
      <c r="KTE1432" s="129"/>
      <c r="KTF1432" s="129"/>
      <c r="KTG1432" s="129"/>
      <c r="KTH1432" s="129"/>
      <c r="KTI1432" s="129"/>
      <c r="KTJ1432" s="129"/>
      <c r="KTK1432" s="129"/>
      <c r="KTL1432" s="129"/>
      <c r="KTM1432" s="129"/>
      <c r="KTN1432" s="129"/>
      <c r="KTO1432" s="129"/>
      <c r="KTP1432" s="129"/>
      <c r="KTQ1432" s="129"/>
      <c r="KTR1432" s="129"/>
      <c r="KTS1432" s="129"/>
      <c r="KTT1432" s="129"/>
      <c r="KTU1432" s="129"/>
      <c r="KTV1432" s="129"/>
      <c r="KTW1432" s="129"/>
      <c r="KTX1432" s="129"/>
      <c r="KTY1432" s="129"/>
      <c r="KTZ1432" s="129"/>
      <c r="KUA1432" s="129"/>
      <c r="KUB1432" s="129"/>
      <c r="KUC1432" s="129"/>
      <c r="KUD1432" s="129"/>
      <c r="KUE1432" s="129"/>
      <c r="KUF1432" s="129"/>
      <c r="KUG1432" s="129"/>
      <c r="KUH1432" s="129"/>
      <c r="KUI1432" s="129"/>
      <c r="KUJ1432" s="129"/>
      <c r="KUK1432" s="129"/>
      <c r="KUL1432" s="129"/>
      <c r="KUM1432" s="129"/>
      <c r="KUN1432" s="129"/>
      <c r="KUO1432" s="129"/>
      <c r="KUP1432" s="129"/>
      <c r="KUQ1432" s="129"/>
      <c r="KUR1432" s="129"/>
      <c r="KUS1432" s="129"/>
      <c r="KUT1432" s="129"/>
      <c r="KUU1432" s="129"/>
      <c r="KUV1432" s="129"/>
      <c r="KUW1432" s="129"/>
      <c r="KUX1432" s="129"/>
      <c r="KUY1432" s="129"/>
      <c r="KUZ1432" s="129"/>
      <c r="KVA1432" s="129"/>
      <c r="KVB1432" s="129"/>
      <c r="KVC1432" s="129"/>
      <c r="KVD1432" s="129"/>
      <c r="KVE1432" s="129"/>
      <c r="KVF1432" s="129"/>
      <c r="KVG1432" s="129"/>
      <c r="KVH1432" s="129"/>
      <c r="KVI1432" s="129"/>
      <c r="KVJ1432" s="129"/>
      <c r="KVK1432" s="129"/>
      <c r="KVL1432" s="129"/>
      <c r="KVM1432" s="129"/>
      <c r="KVN1432" s="129"/>
      <c r="KVO1432" s="129"/>
      <c r="KVP1432" s="129"/>
      <c r="KVQ1432" s="129"/>
      <c r="KVR1432" s="129"/>
      <c r="KVS1432" s="129"/>
      <c r="KVT1432" s="129"/>
      <c r="KVU1432" s="129"/>
      <c r="KVV1432" s="129"/>
      <c r="KVW1432" s="129"/>
      <c r="KVX1432" s="129"/>
      <c r="KVY1432" s="129"/>
      <c r="KVZ1432" s="129"/>
      <c r="KWA1432" s="129"/>
      <c r="KWB1432" s="129"/>
      <c r="KWC1432" s="129"/>
      <c r="KWD1432" s="129"/>
      <c r="KWE1432" s="129"/>
      <c r="KWF1432" s="129"/>
      <c r="KWG1432" s="129"/>
      <c r="KWH1432" s="129"/>
      <c r="KWI1432" s="129"/>
      <c r="KWJ1432" s="129"/>
      <c r="KWK1432" s="129"/>
      <c r="KWL1432" s="129"/>
      <c r="KWM1432" s="129"/>
      <c r="KWN1432" s="129"/>
      <c r="KWO1432" s="129"/>
      <c r="KWP1432" s="129"/>
      <c r="KWQ1432" s="129"/>
      <c r="KWR1432" s="129"/>
      <c r="KWS1432" s="129"/>
      <c r="KWT1432" s="129"/>
      <c r="KWU1432" s="129"/>
      <c r="KWV1432" s="129"/>
      <c r="KWW1432" s="129"/>
      <c r="KWX1432" s="129"/>
      <c r="KWY1432" s="129"/>
      <c r="KWZ1432" s="129"/>
      <c r="KXA1432" s="129"/>
      <c r="KXB1432" s="129"/>
      <c r="KXC1432" s="129"/>
      <c r="KXD1432" s="129"/>
      <c r="KXE1432" s="129"/>
      <c r="KXF1432" s="129"/>
      <c r="KXG1432" s="129"/>
      <c r="KXH1432" s="129"/>
      <c r="KXI1432" s="129"/>
      <c r="KXJ1432" s="129"/>
      <c r="KXK1432" s="129"/>
      <c r="KXL1432" s="129"/>
      <c r="KXM1432" s="129"/>
      <c r="KXN1432" s="129"/>
      <c r="KXO1432" s="129"/>
      <c r="KXP1432" s="129"/>
      <c r="KXQ1432" s="129"/>
      <c r="KXR1432" s="129"/>
      <c r="KXS1432" s="129"/>
      <c r="KXT1432" s="129"/>
      <c r="KXU1432" s="129"/>
      <c r="KXV1432" s="129"/>
      <c r="KXW1432" s="129"/>
      <c r="KXX1432" s="129"/>
      <c r="KXY1432" s="129"/>
      <c r="KXZ1432" s="129"/>
      <c r="KYA1432" s="129"/>
      <c r="KYB1432" s="129"/>
      <c r="KYC1432" s="129"/>
      <c r="KYD1432" s="129"/>
      <c r="KYE1432" s="129"/>
      <c r="KYF1432" s="129"/>
      <c r="KYG1432" s="129"/>
      <c r="KYH1432" s="129"/>
      <c r="KYI1432" s="129"/>
      <c r="KYJ1432" s="129"/>
      <c r="KYK1432" s="129"/>
      <c r="KYL1432" s="129"/>
      <c r="KYM1432" s="129"/>
      <c r="KYN1432" s="129"/>
      <c r="KYO1432" s="129"/>
      <c r="KYP1432" s="129"/>
      <c r="KYQ1432" s="129"/>
      <c r="KYR1432" s="129"/>
      <c r="KYS1432" s="129"/>
      <c r="KYT1432" s="129"/>
      <c r="KYU1432" s="129"/>
      <c r="KYV1432" s="129"/>
      <c r="KYW1432" s="129"/>
      <c r="KYX1432" s="129"/>
      <c r="KYY1432" s="129"/>
      <c r="KYZ1432" s="129"/>
      <c r="KZA1432" s="129"/>
      <c r="KZB1432" s="129"/>
      <c r="KZC1432" s="129"/>
      <c r="KZD1432" s="129"/>
      <c r="KZE1432" s="129"/>
      <c r="KZF1432" s="129"/>
      <c r="KZG1432" s="129"/>
      <c r="KZH1432" s="129"/>
      <c r="KZI1432" s="129"/>
      <c r="KZJ1432" s="129"/>
      <c r="KZK1432" s="129"/>
      <c r="KZL1432" s="129"/>
      <c r="KZM1432" s="129"/>
      <c r="KZN1432" s="129"/>
      <c r="KZO1432" s="129"/>
      <c r="KZP1432" s="129"/>
      <c r="KZQ1432" s="129"/>
      <c r="KZR1432" s="129"/>
      <c r="KZS1432" s="129"/>
      <c r="KZT1432" s="129"/>
      <c r="KZU1432" s="129"/>
      <c r="KZV1432" s="129"/>
      <c r="KZW1432" s="129"/>
      <c r="KZX1432" s="129"/>
      <c r="KZY1432" s="129"/>
      <c r="KZZ1432" s="129"/>
      <c r="LAA1432" s="129"/>
      <c r="LAB1432" s="129"/>
      <c r="LAC1432" s="129"/>
      <c r="LAD1432" s="129"/>
      <c r="LAE1432" s="129"/>
      <c r="LAF1432" s="129"/>
      <c r="LAG1432" s="129"/>
      <c r="LAH1432" s="129"/>
      <c r="LAI1432" s="129"/>
      <c r="LAJ1432" s="129"/>
      <c r="LAK1432" s="129"/>
      <c r="LAL1432" s="129"/>
      <c r="LAM1432" s="129"/>
      <c r="LAN1432" s="129"/>
      <c r="LAO1432" s="129"/>
      <c r="LAP1432" s="129"/>
      <c r="LAQ1432" s="129"/>
      <c r="LAR1432" s="129"/>
      <c r="LAS1432" s="129"/>
      <c r="LAT1432" s="129"/>
      <c r="LAU1432" s="129"/>
      <c r="LAV1432" s="129"/>
      <c r="LAW1432" s="129"/>
      <c r="LAX1432" s="129"/>
      <c r="LAY1432" s="129"/>
      <c r="LAZ1432" s="129"/>
      <c r="LBA1432" s="129"/>
      <c r="LBB1432" s="129"/>
      <c r="LBC1432" s="129"/>
      <c r="LBD1432" s="129"/>
      <c r="LBE1432" s="129"/>
      <c r="LBF1432" s="129"/>
      <c r="LBG1432" s="129"/>
      <c r="LBH1432" s="129"/>
      <c r="LBI1432" s="129"/>
      <c r="LBJ1432" s="129"/>
      <c r="LBK1432" s="129"/>
      <c r="LBL1432" s="129"/>
      <c r="LBM1432" s="129"/>
      <c r="LBN1432" s="129"/>
      <c r="LBO1432" s="129"/>
      <c r="LBP1432" s="129"/>
      <c r="LBQ1432" s="129"/>
      <c r="LBR1432" s="129"/>
      <c r="LBS1432" s="129"/>
      <c r="LBT1432" s="129"/>
      <c r="LBU1432" s="129"/>
      <c r="LBV1432" s="129"/>
      <c r="LBW1432" s="129"/>
      <c r="LBX1432" s="129"/>
      <c r="LBY1432" s="129"/>
      <c r="LBZ1432" s="129"/>
      <c r="LCA1432" s="129"/>
      <c r="LCB1432" s="129"/>
      <c r="LCC1432" s="129"/>
      <c r="LCD1432" s="129"/>
      <c r="LCE1432" s="129"/>
      <c r="LCF1432" s="129"/>
      <c r="LCG1432" s="129"/>
      <c r="LCH1432" s="129"/>
      <c r="LCI1432" s="129"/>
      <c r="LCJ1432" s="129"/>
      <c r="LCK1432" s="129"/>
      <c r="LCL1432" s="129"/>
      <c r="LCM1432" s="129"/>
      <c r="LCN1432" s="129"/>
      <c r="LCO1432" s="129"/>
      <c r="LCP1432" s="129"/>
      <c r="LCQ1432" s="129"/>
      <c r="LCR1432" s="129"/>
      <c r="LCS1432" s="129"/>
      <c r="LCT1432" s="129"/>
      <c r="LCU1432" s="129"/>
      <c r="LCV1432" s="129"/>
      <c r="LCW1432" s="129"/>
      <c r="LCX1432" s="129"/>
      <c r="LCY1432" s="129"/>
      <c r="LCZ1432" s="129"/>
      <c r="LDA1432" s="129"/>
      <c r="LDB1432" s="129"/>
      <c r="LDC1432" s="129"/>
      <c r="LDD1432" s="129"/>
      <c r="LDE1432" s="129"/>
      <c r="LDF1432" s="129"/>
      <c r="LDG1432" s="129"/>
      <c r="LDH1432" s="129"/>
      <c r="LDI1432" s="129"/>
      <c r="LDJ1432" s="129"/>
      <c r="LDK1432" s="129"/>
      <c r="LDL1432" s="129"/>
      <c r="LDM1432" s="129"/>
      <c r="LDN1432" s="129"/>
      <c r="LDO1432" s="129"/>
      <c r="LDP1432" s="129"/>
      <c r="LDQ1432" s="129"/>
      <c r="LDR1432" s="129"/>
      <c r="LDS1432" s="129"/>
      <c r="LDT1432" s="129"/>
      <c r="LDU1432" s="129"/>
      <c r="LDV1432" s="129"/>
      <c r="LDW1432" s="129"/>
      <c r="LDX1432" s="129"/>
      <c r="LDY1432" s="129"/>
      <c r="LDZ1432" s="129"/>
      <c r="LEA1432" s="129"/>
      <c r="LEB1432" s="129"/>
      <c r="LEC1432" s="129"/>
      <c r="LED1432" s="129"/>
      <c r="LEE1432" s="129"/>
      <c r="LEF1432" s="129"/>
      <c r="LEG1432" s="129"/>
      <c r="LEH1432" s="129"/>
      <c r="LEI1432" s="129"/>
      <c r="LEJ1432" s="129"/>
      <c r="LEK1432" s="129"/>
      <c r="LEL1432" s="129"/>
      <c r="LEM1432" s="129"/>
      <c r="LEN1432" s="129"/>
      <c r="LEO1432" s="129"/>
      <c r="LEP1432" s="129"/>
      <c r="LEQ1432" s="129"/>
      <c r="LER1432" s="129"/>
      <c r="LES1432" s="129"/>
      <c r="LET1432" s="129"/>
      <c r="LEU1432" s="129"/>
      <c r="LEV1432" s="129"/>
      <c r="LEW1432" s="129"/>
      <c r="LEX1432" s="129"/>
      <c r="LEY1432" s="129"/>
      <c r="LEZ1432" s="129"/>
      <c r="LFA1432" s="129"/>
      <c r="LFB1432" s="129"/>
      <c r="LFC1432" s="129"/>
      <c r="LFD1432" s="129"/>
      <c r="LFE1432" s="129"/>
      <c r="LFF1432" s="129"/>
      <c r="LFG1432" s="129"/>
      <c r="LFH1432" s="129"/>
      <c r="LFI1432" s="129"/>
      <c r="LFJ1432" s="129"/>
      <c r="LFK1432" s="129"/>
      <c r="LFL1432" s="129"/>
      <c r="LFM1432" s="129"/>
      <c r="LFN1432" s="129"/>
      <c r="LFO1432" s="129"/>
      <c r="LFP1432" s="129"/>
      <c r="LFQ1432" s="129"/>
      <c r="LFR1432" s="129"/>
      <c r="LFS1432" s="129"/>
      <c r="LFT1432" s="129"/>
      <c r="LFU1432" s="129"/>
      <c r="LFV1432" s="129"/>
      <c r="LFW1432" s="129"/>
      <c r="LFX1432" s="129"/>
      <c r="LFY1432" s="129"/>
      <c r="LFZ1432" s="129"/>
      <c r="LGA1432" s="129"/>
      <c r="LGB1432" s="129"/>
      <c r="LGC1432" s="129"/>
      <c r="LGD1432" s="129"/>
      <c r="LGE1432" s="129"/>
      <c r="LGF1432" s="129"/>
      <c r="LGG1432" s="129"/>
      <c r="LGH1432" s="129"/>
      <c r="LGI1432" s="129"/>
      <c r="LGJ1432" s="129"/>
      <c r="LGK1432" s="129"/>
      <c r="LGL1432" s="129"/>
      <c r="LGM1432" s="129"/>
      <c r="LGN1432" s="129"/>
      <c r="LGO1432" s="129"/>
      <c r="LGP1432" s="129"/>
      <c r="LGQ1432" s="129"/>
      <c r="LGR1432" s="129"/>
      <c r="LGS1432" s="129"/>
      <c r="LGT1432" s="129"/>
      <c r="LGU1432" s="129"/>
      <c r="LGV1432" s="129"/>
      <c r="LGW1432" s="129"/>
      <c r="LGX1432" s="129"/>
      <c r="LGY1432" s="129"/>
      <c r="LGZ1432" s="129"/>
      <c r="LHA1432" s="129"/>
      <c r="LHB1432" s="129"/>
      <c r="LHC1432" s="129"/>
      <c r="LHD1432" s="129"/>
      <c r="LHE1432" s="129"/>
      <c r="LHF1432" s="129"/>
      <c r="LHG1432" s="129"/>
      <c r="LHH1432" s="129"/>
      <c r="LHI1432" s="129"/>
      <c r="LHJ1432" s="129"/>
      <c r="LHK1432" s="129"/>
      <c r="LHL1432" s="129"/>
      <c r="LHM1432" s="129"/>
      <c r="LHN1432" s="129"/>
      <c r="LHO1432" s="129"/>
      <c r="LHP1432" s="129"/>
      <c r="LHQ1432" s="129"/>
      <c r="LHR1432" s="129"/>
      <c r="LHS1432" s="129"/>
      <c r="LHT1432" s="129"/>
      <c r="LHU1432" s="129"/>
      <c r="LHV1432" s="129"/>
      <c r="LHW1432" s="129"/>
      <c r="LHX1432" s="129"/>
      <c r="LHY1432" s="129"/>
      <c r="LHZ1432" s="129"/>
      <c r="LIA1432" s="129"/>
      <c r="LIB1432" s="129"/>
      <c r="LIC1432" s="129"/>
      <c r="LID1432" s="129"/>
      <c r="LIE1432" s="129"/>
      <c r="LIF1432" s="129"/>
      <c r="LIG1432" s="129"/>
      <c r="LIH1432" s="129"/>
      <c r="LII1432" s="129"/>
      <c r="LIJ1432" s="129"/>
      <c r="LIK1432" s="129"/>
      <c r="LIL1432" s="129"/>
      <c r="LIM1432" s="129"/>
      <c r="LIN1432" s="129"/>
      <c r="LIO1432" s="129"/>
      <c r="LIP1432" s="129"/>
      <c r="LIQ1432" s="129"/>
      <c r="LIR1432" s="129"/>
      <c r="LIS1432" s="129"/>
      <c r="LIT1432" s="129"/>
      <c r="LIU1432" s="129"/>
      <c r="LIV1432" s="129"/>
      <c r="LIW1432" s="129"/>
      <c r="LIX1432" s="129"/>
      <c r="LIY1432" s="129"/>
      <c r="LIZ1432" s="129"/>
      <c r="LJA1432" s="129"/>
      <c r="LJB1432" s="129"/>
      <c r="LJC1432" s="129"/>
      <c r="LJD1432" s="129"/>
      <c r="LJE1432" s="129"/>
      <c r="LJF1432" s="129"/>
      <c r="LJG1432" s="129"/>
      <c r="LJH1432" s="129"/>
      <c r="LJI1432" s="129"/>
      <c r="LJJ1432" s="129"/>
      <c r="LJK1432" s="129"/>
      <c r="LJL1432" s="129"/>
      <c r="LJM1432" s="129"/>
      <c r="LJN1432" s="129"/>
      <c r="LJO1432" s="129"/>
      <c r="LJP1432" s="129"/>
      <c r="LJQ1432" s="129"/>
      <c r="LJR1432" s="129"/>
      <c r="LJS1432" s="129"/>
      <c r="LJT1432" s="129"/>
      <c r="LJU1432" s="129"/>
      <c r="LJV1432" s="129"/>
      <c r="LJW1432" s="129"/>
      <c r="LJX1432" s="129"/>
      <c r="LJY1432" s="129"/>
      <c r="LJZ1432" s="129"/>
      <c r="LKA1432" s="129"/>
      <c r="LKB1432" s="129"/>
      <c r="LKC1432" s="129"/>
      <c r="LKD1432" s="129"/>
      <c r="LKE1432" s="129"/>
      <c r="LKF1432" s="129"/>
      <c r="LKG1432" s="129"/>
      <c r="LKH1432" s="129"/>
      <c r="LKI1432" s="129"/>
      <c r="LKJ1432" s="129"/>
      <c r="LKK1432" s="129"/>
      <c r="LKL1432" s="129"/>
      <c r="LKM1432" s="129"/>
      <c r="LKN1432" s="129"/>
      <c r="LKO1432" s="129"/>
      <c r="LKP1432" s="129"/>
      <c r="LKQ1432" s="129"/>
      <c r="LKR1432" s="129"/>
      <c r="LKS1432" s="129"/>
      <c r="LKT1432" s="129"/>
      <c r="LKU1432" s="129"/>
      <c r="LKV1432" s="129"/>
      <c r="LKW1432" s="129"/>
      <c r="LKX1432" s="129"/>
      <c r="LKY1432" s="129"/>
      <c r="LKZ1432" s="129"/>
      <c r="LLA1432" s="129"/>
      <c r="LLB1432" s="129"/>
      <c r="LLC1432" s="129"/>
      <c r="LLD1432" s="129"/>
      <c r="LLE1432" s="129"/>
      <c r="LLF1432" s="129"/>
      <c r="LLG1432" s="129"/>
      <c r="LLH1432" s="129"/>
      <c r="LLI1432" s="129"/>
      <c r="LLJ1432" s="129"/>
      <c r="LLK1432" s="129"/>
      <c r="LLL1432" s="129"/>
      <c r="LLM1432" s="129"/>
      <c r="LLN1432" s="129"/>
      <c r="LLO1432" s="129"/>
      <c r="LLP1432" s="129"/>
      <c r="LLQ1432" s="129"/>
      <c r="LLR1432" s="129"/>
      <c r="LLS1432" s="129"/>
      <c r="LLT1432" s="129"/>
      <c r="LLU1432" s="129"/>
      <c r="LLV1432" s="129"/>
      <c r="LLW1432" s="129"/>
      <c r="LLX1432" s="129"/>
      <c r="LLY1432" s="129"/>
      <c r="LLZ1432" s="129"/>
      <c r="LMA1432" s="129"/>
      <c r="LMB1432" s="129"/>
      <c r="LMC1432" s="129"/>
      <c r="LMD1432" s="129"/>
      <c r="LME1432" s="129"/>
      <c r="LMF1432" s="129"/>
      <c r="LMG1432" s="129"/>
      <c r="LMH1432" s="129"/>
      <c r="LMI1432" s="129"/>
      <c r="LMJ1432" s="129"/>
      <c r="LMK1432" s="129"/>
      <c r="LML1432" s="129"/>
      <c r="LMM1432" s="129"/>
      <c r="LMN1432" s="129"/>
      <c r="LMO1432" s="129"/>
      <c r="LMP1432" s="129"/>
      <c r="LMQ1432" s="129"/>
      <c r="LMR1432" s="129"/>
      <c r="LMS1432" s="129"/>
      <c r="LMT1432" s="129"/>
      <c r="LMU1432" s="129"/>
      <c r="LMV1432" s="129"/>
      <c r="LMW1432" s="129"/>
      <c r="LMX1432" s="129"/>
      <c r="LMY1432" s="129"/>
      <c r="LMZ1432" s="129"/>
      <c r="LNA1432" s="129"/>
      <c r="LNB1432" s="129"/>
      <c r="LNC1432" s="129"/>
      <c r="LND1432" s="129"/>
      <c r="LNE1432" s="129"/>
      <c r="LNF1432" s="129"/>
      <c r="LNG1432" s="129"/>
      <c r="LNH1432" s="129"/>
      <c r="LNI1432" s="129"/>
      <c r="LNJ1432" s="129"/>
      <c r="LNK1432" s="129"/>
      <c r="LNL1432" s="129"/>
      <c r="LNM1432" s="129"/>
      <c r="LNN1432" s="129"/>
      <c r="LNO1432" s="129"/>
      <c r="LNP1432" s="129"/>
      <c r="LNQ1432" s="129"/>
      <c r="LNR1432" s="129"/>
      <c r="LNS1432" s="129"/>
      <c r="LNT1432" s="129"/>
      <c r="LNU1432" s="129"/>
      <c r="LNV1432" s="129"/>
      <c r="LNW1432" s="129"/>
      <c r="LNX1432" s="129"/>
      <c r="LNY1432" s="129"/>
      <c r="LNZ1432" s="129"/>
      <c r="LOA1432" s="129"/>
      <c r="LOB1432" s="129"/>
      <c r="LOC1432" s="129"/>
      <c r="LOD1432" s="129"/>
      <c r="LOE1432" s="129"/>
      <c r="LOF1432" s="129"/>
      <c r="LOG1432" s="129"/>
      <c r="LOH1432" s="129"/>
      <c r="LOI1432" s="129"/>
      <c r="LOJ1432" s="129"/>
      <c r="LOK1432" s="129"/>
      <c r="LOL1432" s="129"/>
      <c r="LOM1432" s="129"/>
      <c r="LON1432" s="129"/>
      <c r="LOO1432" s="129"/>
      <c r="LOP1432" s="129"/>
      <c r="LOQ1432" s="129"/>
      <c r="LOR1432" s="129"/>
      <c r="LOS1432" s="129"/>
      <c r="LOT1432" s="129"/>
      <c r="LOU1432" s="129"/>
      <c r="LOV1432" s="129"/>
      <c r="LOW1432" s="129"/>
      <c r="LOX1432" s="129"/>
      <c r="LOY1432" s="129"/>
      <c r="LOZ1432" s="129"/>
      <c r="LPA1432" s="129"/>
      <c r="LPB1432" s="129"/>
      <c r="LPC1432" s="129"/>
      <c r="LPD1432" s="129"/>
      <c r="LPE1432" s="129"/>
      <c r="LPF1432" s="129"/>
      <c r="LPG1432" s="129"/>
      <c r="LPH1432" s="129"/>
      <c r="LPI1432" s="129"/>
      <c r="LPJ1432" s="129"/>
      <c r="LPK1432" s="129"/>
      <c r="LPL1432" s="129"/>
      <c r="LPM1432" s="129"/>
      <c r="LPN1432" s="129"/>
      <c r="LPO1432" s="129"/>
      <c r="LPP1432" s="129"/>
      <c r="LPQ1432" s="129"/>
      <c r="LPR1432" s="129"/>
      <c r="LPS1432" s="129"/>
      <c r="LPT1432" s="129"/>
      <c r="LPU1432" s="129"/>
      <c r="LPV1432" s="129"/>
      <c r="LPW1432" s="129"/>
      <c r="LPX1432" s="129"/>
      <c r="LPY1432" s="129"/>
      <c r="LPZ1432" s="129"/>
      <c r="LQA1432" s="129"/>
      <c r="LQB1432" s="129"/>
      <c r="LQC1432" s="129"/>
      <c r="LQD1432" s="129"/>
      <c r="LQE1432" s="129"/>
      <c r="LQF1432" s="129"/>
      <c r="LQG1432" s="129"/>
      <c r="LQH1432" s="129"/>
      <c r="LQI1432" s="129"/>
      <c r="LQJ1432" s="129"/>
      <c r="LQK1432" s="129"/>
      <c r="LQL1432" s="129"/>
      <c r="LQM1432" s="129"/>
      <c r="LQN1432" s="129"/>
      <c r="LQO1432" s="129"/>
      <c r="LQP1432" s="129"/>
      <c r="LQQ1432" s="129"/>
      <c r="LQR1432" s="129"/>
      <c r="LQS1432" s="129"/>
      <c r="LQT1432" s="129"/>
      <c r="LQU1432" s="129"/>
      <c r="LQV1432" s="129"/>
      <c r="LQW1432" s="129"/>
      <c r="LQX1432" s="129"/>
      <c r="LQY1432" s="129"/>
      <c r="LQZ1432" s="129"/>
      <c r="LRA1432" s="129"/>
      <c r="LRB1432" s="129"/>
      <c r="LRC1432" s="129"/>
      <c r="LRD1432" s="129"/>
      <c r="LRE1432" s="129"/>
      <c r="LRF1432" s="129"/>
      <c r="LRG1432" s="129"/>
      <c r="LRH1432" s="129"/>
      <c r="LRI1432" s="129"/>
      <c r="LRJ1432" s="129"/>
      <c r="LRK1432" s="129"/>
      <c r="LRL1432" s="129"/>
      <c r="LRM1432" s="129"/>
      <c r="LRN1432" s="129"/>
      <c r="LRO1432" s="129"/>
      <c r="LRP1432" s="129"/>
      <c r="LRQ1432" s="129"/>
      <c r="LRR1432" s="129"/>
      <c r="LRS1432" s="129"/>
      <c r="LRT1432" s="129"/>
      <c r="LRU1432" s="129"/>
      <c r="LRV1432" s="129"/>
      <c r="LRW1432" s="129"/>
      <c r="LRX1432" s="129"/>
      <c r="LRY1432" s="129"/>
      <c r="LRZ1432" s="129"/>
      <c r="LSA1432" s="129"/>
      <c r="LSB1432" s="129"/>
      <c r="LSC1432" s="129"/>
      <c r="LSD1432" s="129"/>
      <c r="LSE1432" s="129"/>
      <c r="LSF1432" s="129"/>
      <c r="LSG1432" s="129"/>
      <c r="LSH1432" s="129"/>
      <c r="LSI1432" s="129"/>
      <c r="LSJ1432" s="129"/>
      <c r="LSK1432" s="129"/>
      <c r="LSL1432" s="129"/>
      <c r="LSM1432" s="129"/>
      <c r="LSN1432" s="129"/>
      <c r="LSO1432" s="129"/>
      <c r="LSP1432" s="129"/>
      <c r="LSQ1432" s="129"/>
      <c r="LSR1432" s="129"/>
      <c r="LSS1432" s="129"/>
      <c r="LST1432" s="129"/>
      <c r="LSU1432" s="129"/>
      <c r="LSV1432" s="129"/>
      <c r="LSW1432" s="129"/>
      <c r="LSX1432" s="129"/>
      <c r="LSY1432" s="129"/>
      <c r="LSZ1432" s="129"/>
      <c r="LTA1432" s="129"/>
      <c r="LTB1432" s="129"/>
      <c r="LTC1432" s="129"/>
      <c r="LTD1432" s="129"/>
      <c r="LTE1432" s="129"/>
      <c r="LTF1432" s="129"/>
      <c r="LTG1432" s="129"/>
      <c r="LTH1432" s="129"/>
      <c r="LTI1432" s="129"/>
      <c r="LTJ1432" s="129"/>
      <c r="LTK1432" s="129"/>
      <c r="LTL1432" s="129"/>
      <c r="LTM1432" s="129"/>
      <c r="LTN1432" s="129"/>
      <c r="LTO1432" s="129"/>
      <c r="LTP1432" s="129"/>
      <c r="LTQ1432" s="129"/>
      <c r="LTR1432" s="129"/>
      <c r="LTS1432" s="129"/>
      <c r="LTT1432" s="129"/>
      <c r="LTU1432" s="129"/>
      <c r="LTV1432" s="129"/>
      <c r="LTW1432" s="129"/>
      <c r="LTX1432" s="129"/>
      <c r="LTY1432" s="129"/>
      <c r="LTZ1432" s="129"/>
      <c r="LUA1432" s="129"/>
      <c r="LUB1432" s="129"/>
      <c r="LUC1432" s="129"/>
      <c r="LUD1432" s="129"/>
      <c r="LUE1432" s="129"/>
      <c r="LUF1432" s="129"/>
      <c r="LUG1432" s="129"/>
      <c r="LUH1432" s="129"/>
      <c r="LUI1432" s="129"/>
      <c r="LUJ1432" s="129"/>
      <c r="LUK1432" s="129"/>
      <c r="LUL1432" s="129"/>
      <c r="LUM1432" s="129"/>
      <c r="LUN1432" s="129"/>
      <c r="LUO1432" s="129"/>
      <c r="LUP1432" s="129"/>
      <c r="LUQ1432" s="129"/>
      <c r="LUR1432" s="129"/>
      <c r="LUS1432" s="129"/>
      <c r="LUT1432" s="129"/>
      <c r="LUU1432" s="129"/>
      <c r="LUV1432" s="129"/>
      <c r="LUW1432" s="129"/>
      <c r="LUX1432" s="129"/>
      <c r="LUY1432" s="129"/>
      <c r="LUZ1432" s="129"/>
      <c r="LVA1432" s="129"/>
      <c r="LVB1432" s="129"/>
      <c r="LVC1432" s="129"/>
      <c r="LVD1432" s="129"/>
      <c r="LVE1432" s="129"/>
      <c r="LVF1432" s="129"/>
      <c r="LVG1432" s="129"/>
      <c r="LVH1432" s="129"/>
      <c r="LVI1432" s="129"/>
      <c r="LVJ1432" s="129"/>
      <c r="LVK1432" s="129"/>
      <c r="LVL1432" s="129"/>
      <c r="LVM1432" s="129"/>
      <c r="LVN1432" s="129"/>
      <c r="LVO1432" s="129"/>
      <c r="LVP1432" s="129"/>
      <c r="LVQ1432" s="129"/>
      <c r="LVR1432" s="129"/>
      <c r="LVS1432" s="129"/>
      <c r="LVT1432" s="129"/>
      <c r="LVU1432" s="129"/>
      <c r="LVV1432" s="129"/>
      <c r="LVW1432" s="129"/>
      <c r="LVX1432" s="129"/>
      <c r="LVY1432" s="129"/>
      <c r="LVZ1432" s="129"/>
      <c r="LWA1432" s="129"/>
      <c r="LWB1432" s="129"/>
      <c r="LWC1432" s="129"/>
      <c r="LWD1432" s="129"/>
      <c r="LWE1432" s="129"/>
      <c r="LWF1432" s="129"/>
      <c r="LWG1432" s="129"/>
      <c r="LWH1432" s="129"/>
      <c r="LWI1432" s="129"/>
      <c r="LWJ1432" s="129"/>
      <c r="LWK1432" s="129"/>
      <c r="LWL1432" s="129"/>
      <c r="LWM1432" s="129"/>
      <c r="LWN1432" s="129"/>
      <c r="LWO1432" s="129"/>
      <c r="LWP1432" s="129"/>
      <c r="LWQ1432" s="129"/>
      <c r="LWR1432" s="129"/>
      <c r="LWS1432" s="129"/>
      <c r="LWT1432" s="129"/>
      <c r="LWU1432" s="129"/>
      <c r="LWV1432" s="129"/>
      <c r="LWW1432" s="129"/>
      <c r="LWX1432" s="129"/>
      <c r="LWY1432" s="129"/>
      <c r="LWZ1432" s="129"/>
      <c r="LXA1432" s="129"/>
      <c r="LXB1432" s="129"/>
      <c r="LXC1432" s="129"/>
      <c r="LXD1432" s="129"/>
      <c r="LXE1432" s="129"/>
      <c r="LXF1432" s="129"/>
      <c r="LXG1432" s="129"/>
      <c r="LXH1432" s="129"/>
      <c r="LXI1432" s="129"/>
      <c r="LXJ1432" s="129"/>
      <c r="LXK1432" s="129"/>
      <c r="LXL1432" s="129"/>
      <c r="LXM1432" s="129"/>
      <c r="LXN1432" s="129"/>
      <c r="LXO1432" s="129"/>
      <c r="LXP1432" s="129"/>
      <c r="LXQ1432" s="129"/>
      <c r="LXR1432" s="129"/>
      <c r="LXS1432" s="129"/>
      <c r="LXT1432" s="129"/>
      <c r="LXU1432" s="129"/>
      <c r="LXV1432" s="129"/>
      <c r="LXW1432" s="129"/>
      <c r="LXX1432" s="129"/>
      <c r="LXY1432" s="129"/>
      <c r="LXZ1432" s="129"/>
      <c r="LYA1432" s="129"/>
      <c r="LYB1432" s="129"/>
      <c r="LYC1432" s="129"/>
      <c r="LYD1432" s="129"/>
      <c r="LYE1432" s="129"/>
      <c r="LYF1432" s="129"/>
      <c r="LYG1432" s="129"/>
      <c r="LYH1432" s="129"/>
      <c r="LYI1432" s="129"/>
      <c r="LYJ1432" s="129"/>
      <c r="LYK1432" s="129"/>
      <c r="LYL1432" s="129"/>
      <c r="LYM1432" s="129"/>
      <c r="LYN1432" s="129"/>
      <c r="LYO1432" s="129"/>
      <c r="LYP1432" s="129"/>
      <c r="LYQ1432" s="129"/>
      <c r="LYR1432" s="129"/>
      <c r="LYS1432" s="129"/>
      <c r="LYT1432" s="129"/>
      <c r="LYU1432" s="129"/>
      <c r="LYV1432" s="129"/>
      <c r="LYW1432" s="129"/>
      <c r="LYX1432" s="129"/>
      <c r="LYY1432" s="129"/>
      <c r="LYZ1432" s="129"/>
      <c r="LZA1432" s="129"/>
      <c r="LZB1432" s="129"/>
      <c r="LZC1432" s="129"/>
      <c r="LZD1432" s="129"/>
      <c r="LZE1432" s="129"/>
      <c r="LZF1432" s="129"/>
      <c r="LZG1432" s="129"/>
      <c r="LZH1432" s="129"/>
      <c r="LZI1432" s="129"/>
      <c r="LZJ1432" s="129"/>
      <c r="LZK1432" s="129"/>
      <c r="LZL1432" s="129"/>
      <c r="LZM1432" s="129"/>
      <c r="LZN1432" s="129"/>
      <c r="LZO1432" s="129"/>
      <c r="LZP1432" s="129"/>
      <c r="LZQ1432" s="129"/>
      <c r="LZR1432" s="129"/>
      <c r="LZS1432" s="129"/>
      <c r="LZT1432" s="129"/>
      <c r="LZU1432" s="129"/>
      <c r="LZV1432" s="129"/>
      <c r="LZW1432" s="129"/>
      <c r="LZX1432" s="129"/>
      <c r="LZY1432" s="129"/>
      <c r="LZZ1432" s="129"/>
      <c r="MAA1432" s="129"/>
      <c r="MAB1432" s="129"/>
      <c r="MAC1432" s="129"/>
      <c r="MAD1432" s="129"/>
      <c r="MAE1432" s="129"/>
      <c r="MAF1432" s="129"/>
      <c r="MAG1432" s="129"/>
      <c r="MAH1432" s="129"/>
      <c r="MAI1432" s="129"/>
      <c r="MAJ1432" s="129"/>
      <c r="MAK1432" s="129"/>
      <c r="MAL1432" s="129"/>
      <c r="MAM1432" s="129"/>
      <c r="MAN1432" s="129"/>
      <c r="MAO1432" s="129"/>
      <c r="MAP1432" s="129"/>
      <c r="MAQ1432" s="129"/>
      <c r="MAR1432" s="129"/>
      <c r="MAS1432" s="129"/>
      <c r="MAT1432" s="129"/>
      <c r="MAU1432" s="129"/>
      <c r="MAV1432" s="129"/>
      <c r="MAW1432" s="129"/>
      <c r="MAX1432" s="129"/>
      <c r="MAY1432" s="129"/>
      <c r="MAZ1432" s="129"/>
      <c r="MBA1432" s="129"/>
      <c r="MBB1432" s="129"/>
      <c r="MBC1432" s="129"/>
      <c r="MBD1432" s="129"/>
      <c r="MBE1432" s="129"/>
      <c r="MBF1432" s="129"/>
      <c r="MBG1432" s="129"/>
      <c r="MBH1432" s="129"/>
      <c r="MBI1432" s="129"/>
      <c r="MBJ1432" s="129"/>
      <c r="MBK1432" s="129"/>
      <c r="MBL1432" s="129"/>
      <c r="MBM1432" s="129"/>
      <c r="MBN1432" s="129"/>
      <c r="MBO1432" s="129"/>
      <c r="MBP1432" s="129"/>
      <c r="MBQ1432" s="129"/>
      <c r="MBR1432" s="129"/>
      <c r="MBS1432" s="129"/>
      <c r="MBT1432" s="129"/>
      <c r="MBU1432" s="129"/>
      <c r="MBV1432" s="129"/>
      <c r="MBW1432" s="129"/>
      <c r="MBX1432" s="129"/>
      <c r="MBY1432" s="129"/>
      <c r="MBZ1432" s="129"/>
      <c r="MCA1432" s="129"/>
      <c r="MCB1432" s="129"/>
      <c r="MCC1432" s="129"/>
      <c r="MCD1432" s="129"/>
      <c r="MCE1432" s="129"/>
      <c r="MCF1432" s="129"/>
      <c r="MCG1432" s="129"/>
      <c r="MCH1432" s="129"/>
      <c r="MCI1432" s="129"/>
      <c r="MCJ1432" s="129"/>
      <c r="MCK1432" s="129"/>
      <c r="MCL1432" s="129"/>
      <c r="MCM1432" s="129"/>
      <c r="MCN1432" s="129"/>
      <c r="MCO1432" s="129"/>
      <c r="MCP1432" s="129"/>
      <c r="MCQ1432" s="129"/>
      <c r="MCR1432" s="129"/>
      <c r="MCS1432" s="129"/>
      <c r="MCT1432" s="129"/>
      <c r="MCU1432" s="129"/>
      <c r="MCV1432" s="129"/>
      <c r="MCW1432" s="129"/>
      <c r="MCX1432" s="129"/>
      <c r="MCY1432" s="129"/>
      <c r="MCZ1432" s="129"/>
      <c r="MDA1432" s="129"/>
      <c r="MDB1432" s="129"/>
      <c r="MDC1432" s="129"/>
      <c r="MDD1432" s="129"/>
      <c r="MDE1432" s="129"/>
      <c r="MDF1432" s="129"/>
      <c r="MDG1432" s="129"/>
      <c r="MDH1432" s="129"/>
      <c r="MDI1432" s="129"/>
      <c r="MDJ1432" s="129"/>
      <c r="MDK1432" s="129"/>
      <c r="MDL1432" s="129"/>
      <c r="MDM1432" s="129"/>
      <c r="MDN1432" s="129"/>
      <c r="MDO1432" s="129"/>
      <c r="MDP1432" s="129"/>
      <c r="MDQ1432" s="129"/>
      <c r="MDR1432" s="129"/>
      <c r="MDS1432" s="129"/>
      <c r="MDT1432" s="129"/>
      <c r="MDU1432" s="129"/>
      <c r="MDV1432" s="129"/>
      <c r="MDW1432" s="129"/>
      <c r="MDX1432" s="129"/>
      <c r="MDY1432" s="129"/>
      <c r="MDZ1432" s="129"/>
      <c r="MEA1432" s="129"/>
      <c r="MEB1432" s="129"/>
      <c r="MEC1432" s="129"/>
      <c r="MED1432" s="129"/>
      <c r="MEE1432" s="129"/>
      <c r="MEF1432" s="129"/>
      <c r="MEG1432" s="129"/>
      <c r="MEH1432" s="129"/>
      <c r="MEI1432" s="129"/>
      <c r="MEJ1432" s="129"/>
      <c r="MEK1432" s="129"/>
      <c r="MEL1432" s="129"/>
      <c r="MEM1432" s="129"/>
      <c r="MEN1432" s="129"/>
      <c r="MEO1432" s="129"/>
      <c r="MEP1432" s="129"/>
      <c r="MEQ1432" s="129"/>
      <c r="MER1432" s="129"/>
      <c r="MES1432" s="129"/>
      <c r="MET1432" s="129"/>
      <c r="MEU1432" s="129"/>
      <c r="MEV1432" s="129"/>
      <c r="MEW1432" s="129"/>
      <c r="MEX1432" s="129"/>
      <c r="MEY1432" s="129"/>
      <c r="MEZ1432" s="129"/>
      <c r="MFA1432" s="129"/>
      <c r="MFB1432" s="129"/>
      <c r="MFC1432" s="129"/>
      <c r="MFD1432" s="129"/>
      <c r="MFE1432" s="129"/>
      <c r="MFF1432" s="129"/>
      <c r="MFG1432" s="129"/>
      <c r="MFH1432" s="129"/>
      <c r="MFI1432" s="129"/>
      <c r="MFJ1432" s="129"/>
      <c r="MFK1432" s="129"/>
      <c r="MFL1432" s="129"/>
      <c r="MFM1432" s="129"/>
      <c r="MFN1432" s="129"/>
      <c r="MFO1432" s="129"/>
      <c r="MFP1432" s="129"/>
      <c r="MFQ1432" s="129"/>
      <c r="MFR1432" s="129"/>
      <c r="MFS1432" s="129"/>
      <c r="MFT1432" s="129"/>
      <c r="MFU1432" s="129"/>
      <c r="MFV1432" s="129"/>
      <c r="MFW1432" s="129"/>
      <c r="MFX1432" s="129"/>
      <c r="MFY1432" s="129"/>
      <c r="MFZ1432" s="129"/>
      <c r="MGA1432" s="129"/>
      <c r="MGB1432" s="129"/>
      <c r="MGC1432" s="129"/>
      <c r="MGD1432" s="129"/>
      <c r="MGE1432" s="129"/>
      <c r="MGF1432" s="129"/>
      <c r="MGG1432" s="129"/>
      <c r="MGH1432" s="129"/>
      <c r="MGI1432" s="129"/>
      <c r="MGJ1432" s="129"/>
      <c r="MGK1432" s="129"/>
      <c r="MGL1432" s="129"/>
      <c r="MGM1432" s="129"/>
      <c r="MGN1432" s="129"/>
      <c r="MGO1432" s="129"/>
      <c r="MGP1432" s="129"/>
      <c r="MGQ1432" s="129"/>
      <c r="MGR1432" s="129"/>
      <c r="MGS1432" s="129"/>
      <c r="MGT1432" s="129"/>
      <c r="MGU1432" s="129"/>
      <c r="MGV1432" s="129"/>
      <c r="MGW1432" s="129"/>
      <c r="MGX1432" s="129"/>
      <c r="MGY1432" s="129"/>
      <c r="MGZ1432" s="129"/>
      <c r="MHA1432" s="129"/>
      <c r="MHB1432" s="129"/>
      <c r="MHC1432" s="129"/>
      <c r="MHD1432" s="129"/>
      <c r="MHE1432" s="129"/>
      <c r="MHF1432" s="129"/>
      <c r="MHG1432" s="129"/>
      <c r="MHH1432" s="129"/>
      <c r="MHI1432" s="129"/>
      <c r="MHJ1432" s="129"/>
      <c r="MHK1432" s="129"/>
      <c r="MHL1432" s="129"/>
      <c r="MHM1432" s="129"/>
      <c r="MHN1432" s="129"/>
      <c r="MHO1432" s="129"/>
      <c r="MHP1432" s="129"/>
      <c r="MHQ1432" s="129"/>
      <c r="MHR1432" s="129"/>
      <c r="MHS1432" s="129"/>
      <c r="MHT1432" s="129"/>
      <c r="MHU1432" s="129"/>
      <c r="MHV1432" s="129"/>
      <c r="MHW1432" s="129"/>
      <c r="MHX1432" s="129"/>
      <c r="MHY1432" s="129"/>
      <c r="MHZ1432" s="129"/>
      <c r="MIA1432" s="129"/>
      <c r="MIB1432" s="129"/>
      <c r="MIC1432" s="129"/>
      <c r="MID1432" s="129"/>
      <c r="MIE1432" s="129"/>
      <c r="MIF1432" s="129"/>
      <c r="MIG1432" s="129"/>
      <c r="MIH1432" s="129"/>
      <c r="MII1432" s="129"/>
      <c r="MIJ1432" s="129"/>
      <c r="MIK1432" s="129"/>
      <c r="MIL1432" s="129"/>
      <c r="MIM1432" s="129"/>
      <c r="MIN1432" s="129"/>
      <c r="MIO1432" s="129"/>
      <c r="MIP1432" s="129"/>
      <c r="MIQ1432" s="129"/>
      <c r="MIR1432" s="129"/>
      <c r="MIS1432" s="129"/>
      <c r="MIT1432" s="129"/>
      <c r="MIU1432" s="129"/>
      <c r="MIV1432" s="129"/>
      <c r="MIW1432" s="129"/>
      <c r="MIX1432" s="129"/>
      <c r="MIY1432" s="129"/>
      <c r="MIZ1432" s="129"/>
      <c r="MJA1432" s="129"/>
      <c r="MJB1432" s="129"/>
      <c r="MJC1432" s="129"/>
      <c r="MJD1432" s="129"/>
      <c r="MJE1432" s="129"/>
      <c r="MJF1432" s="129"/>
      <c r="MJG1432" s="129"/>
      <c r="MJH1432" s="129"/>
      <c r="MJI1432" s="129"/>
      <c r="MJJ1432" s="129"/>
      <c r="MJK1432" s="129"/>
      <c r="MJL1432" s="129"/>
      <c r="MJM1432" s="129"/>
      <c r="MJN1432" s="129"/>
      <c r="MJO1432" s="129"/>
      <c r="MJP1432" s="129"/>
      <c r="MJQ1432" s="129"/>
      <c r="MJR1432" s="129"/>
      <c r="MJS1432" s="129"/>
      <c r="MJT1432" s="129"/>
      <c r="MJU1432" s="129"/>
      <c r="MJV1432" s="129"/>
      <c r="MJW1432" s="129"/>
      <c r="MJX1432" s="129"/>
      <c r="MJY1432" s="129"/>
      <c r="MJZ1432" s="129"/>
      <c r="MKA1432" s="129"/>
      <c r="MKB1432" s="129"/>
      <c r="MKC1432" s="129"/>
      <c r="MKD1432" s="129"/>
      <c r="MKE1432" s="129"/>
      <c r="MKF1432" s="129"/>
      <c r="MKG1432" s="129"/>
      <c r="MKH1432" s="129"/>
      <c r="MKI1432" s="129"/>
      <c r="MKJ1432" s="129"/>
      <c r="MKK1432" s="129"/>
      <c r="MKL1432" s="129"/>
      <c r="MKM1432" s="129"/>
      <c r="MKN1432" s="129"/>
      <c r="MKO1432" s="129"/>
      <c r="MKP1432" s="129"/>
      <c r="MKQ1432" s="129"/>
      <c r="MKR1432" s="129"/>
      <c r="MKS1432" s="129"/>
      <c r="MKT1432" s="129"/>
      <c r="MKU1432" s="129"/>
      <c r="MKV1432" s="129"/>
      <c r="MKW1432" s="129"/>
      <c r="MKX1432" s="129"/>
      <c r="MKY1432" s="129"/>
      <c r="MKZ1432" s="129"/>
      <c r="MLA1432" s="129"/>
      <c r="MLB1432" s="129"/>
      <c r="MLC1432" s="129"/>
      <c r="MLD1432" s="129"/>
      <c r="MLE1432" s="129"/>
      <c r="MLF1432" s="129"/>
      <c r="MLG1432" s="129"/>
      <c r="MLH1432" s="129"/>
      <c r="MLI1432" s="129"/>
      <c r="MLJ1432" s="129"/>
      <c r="MLK1432" s="129"/>
      <c r="MLL1432" s="129"/>
      <c r="MLM1432" s="129"/>
      <c r="MLN1432" s="129"/>
      <c r="MLO1432" s="129"/>
      <c r="MLP1432" s="129"/>
      <c r="MLQ1432" s="129"/>
      <c r="MLR1432" s="129"/>
      <c r="MLS1432" s="129"/>
      <c r="MLT1432" s="129"/>
      <c r="MLU1432" s="129"/>
      <c r="MLV1432" s="129"/>
      <c r="MLW1432" s="129"/>
      <c r="MLX1432" s="129"/>
      <c r="MLY1432" s="129"/>
      <c r="MLZ1432" s="129"/>
      <c r="MMA1432" s="129"/>
      <c r="MMB1432" s="129"/>
      <c r="MMC1432" s="129"/>
      <c r="MMD1432" s="129"/>
      <c r="MME1432" s="129"/>
      <c r="MMF1432" s="129"/>
      <c r="MMG1432" s="129"/>
      <c r="MMH1432" s="129"/>
      <c r="MMI1432" s="129"/>
      <c r="MMJ1432" s="129"/>
      <c r="MMK1432" s="129"/>
      <c r="MML1432" s="129"/>
      <c r="MMM1432" s="129"/>
      <c r="MMN1432" s="129"/>
      <c r="MMO1432" s="129"/>
      <c r="MMP1432" s="129"/>
      <c r="MMQ1432" s="129"/>
      <c r="MMR1432" s="129"/>
      <c r="MMS1432" s="129"/>
      <c r="MMT1432" s="129"/>
      <c r="MMU1432" s="129"/>
      <c r="MMV1432" s="129"/>
      <c r="MMW1432" s="129"/>
      <c r="MMX1432" s="129"/>
      <c r="MMY1432" s="129"/>
      <c r="MMZ1432" s="129"/>
      <c r="MNA1432" s="129"/>
      <c r="MNB1432" s="129"/>
      <c r="MNC1432" s="129"/>
      <c r="MND1432" s="129"/>
      <c r="MNE1432" s="129"/>
      <c r="MNF1432" s="129"/>
      <c r="MNG1432" s="129"/>
      <c r="MNH1432" s="129"/>
      <c r="MNI1432" s="129"/>
      <c r="MNJ1432" s="129"/>
      <c r="MNK1432" s="129"/>
      <c r="MNL1432" s="129"/>
      <c r="MNM1432" s="129"/>
      <c r="MNN1432" s="129"/>
      <c r="MNO1432" s="129"/>
      <c r="MNP1432" s="129"/>
      <c r="MNQ1432" s="129"/>
      <c r="MNR1432" s="129"/>
      <c r="MNS1432" s="129"/>
      <c r="MNT1432" s="129"/>
      <c r="MNU1432" s="129"/>
      <c r="MNV1432" s="129"/>
      <c r="MNW1432" s="129"/>
      <c r="MNX1432" s="129"/>
      <c r="MNY1432" s="129"/>
      <c r="MNZ1432" s="129"/>
      <c r="MOA1432" s="129"/>
      <c r="MOB1432" s="129"/>
      <c r="MOC1432" s="129"/>
      <c r="MOD1432" s="129"/>
      <c r="MOE1432" s="129"/>
      <c r="MOF1432" s="129"/>
      <c r="MOG1432" s="129"/>
      <c r="MOH1432" s="129"/>
      <c r="MOI1432" s="129"/>
      <c r="MOJ1432" s="129"/>
      <c r="MOK1432" s="129"/>
      <c r="MOL1432" s="129"/>
      <c r="MOM1432" s="129"/>
      <c r="MON1432" s="129"/>
      <c r="MOO1432" s="129"/>
      <c r="MOP1432" s="129"/>
      <c r="MOQ1432" s="129"/>
      <c r="MOR1432" s="129"/>
      <c r="MOS1432" s="129"/>
      <c r="MOT1432" s="129"/>
      <c r="MOU1432" s="129"/>
      <c r="MOV1432" s="129"/>
      <c r="MOW1432" s="129"/>
      <c r="MOX1432" s="129"/>
      <c r="MOY1432" s="129"/>
      <c r="MOZ1432" s="129"/>
      <c r="MPA1432" s="129"/>
      <c r="MPB1432" s="129"/>
      <c r="MPC1432" s="129"/>
      <c r="MPD1432" s="129"/>
      <c r="MPE1432" s="129"/>
      <c r="MPF1432" s="129"/>
      <c r="MPG1432" s="129"/>
      <c r="MPH1432" s="129"/>
      <c r="MPI1432" s="129"/>
      <c r="MPJ1432" s="129"/>
      <c r="MPK1432" s="129"/>
      <c r="MPL1432" s="129"/>
      <c r="MPM1432" s="129"/>
      <c r="MPN1432" s="129"/>
      <c r="MPO1432" s="129"/>
      <c r="MPP1432" s="129"/>
      <c r="MPQ1432" s="129"/>
      <c r="MPR1432" s="129"/>
      <c r="MPS1432" s="129"/>
      <c r="MPT1432" s="129"/>
      <c r="MPU1432" s="129"/>
      <c r="MPV1432" s="129"/>
      <c r="MPW1432" s="129"/>
      <c r="MPX1432" s="129"/>
      <c r="MPY1432" s="129"/>
      <c r="MPZ1432" s="129"/>
      <c r="MQA1432" s="129"/>
      <c r="MQB1432" s="129"/>
      <c r="MQC1432" s="129"/>
      <c r="MQD1432" s="129"/>
      <c r="MQE1432" s="129"/>
      <c r="MQF1432" s="129"/>
      <c r="MQG1432" s="129"/>
      <c r="MQH1432" s="129"/>
      <c r="MQI1432" s="129"/>
      <c r="MQJ1432" s="129"/>
      <c r="MQK1432" s="129"/>
      <c r="MQL1432" s="129"/>
      <c r="MQM1432" s="129"/>
      <c r="MQN1432" s="129"/>
      <c r="MQO1432" s="129"/>
      <c r="MQP1432" s="129"/>
      <c r="MQQ1432" s="129"/>
      <c r="MQR1432" s="129"/>
      <c r="MQS1432" s="129"/>
      <c r="MQT1432" s="129"/>
      <c r="MQU1432" s="129"/>
      <c r="MQV1432" s="129"/>
      <c r="MQW1432" s="129"/>
      <c r="MQX1432" s="129"/>
      <c r="MQY1432" s="129"/>
      <c r="MQZ1432" s="129"/>
      <c r="MRA1432" s="129"/>
      <c r="MRB1432" s="129"/>
      <c r="MRC1432" s="129"/>
      <c r="MRD1432" s="129"/>
      <c r="MRE1432" s="129"/>
      <c r="MRF1432" s="129"/>
      <c r="MRG1432" s="129"/>
      <c r="MRH1432" s="129"/>
      <c r="MRI1432" s="129"/>
      <c r="MRJ1432" s="129"/>
      <c r="MRK1432" s="129"/>
      <c r="MRL1432" s="129"/>
      <c r="MRM1432" s="129"/>
      <c r="MRN1432" s="129"/>
      <c r="MRO1432" s="129"/>
      <c r="MRP1432" s="129"/>
      <c r="MRQ1432" s="129"/>
      <c r="MRR1432" s="129"/>
      <c r="MRS1432" s="129"/>
      <c r="MRT1432" s="129"/>
      <c r="MRU1432" s="129"/>
      <c r="MRV1432" s="129"/>
      <c r="MRW1432" s="129"/>
      <c r="MRX1432" s="129"/>
      <c r="MRY1432" s="129"/>
      <c r="MRZ1432" s="129"/>
      <c r="MSA1432" s="129"/>
      <c r="MSB1432" s="129"/>
      <c r="MSC1432" s="129"/>
      <c r="MSD1432" s="129"/>
      <c r="MSE1432" s="129"/>
      <c r="MSF1432" s="129"/>
      <c r="MSG1432" s="129"/>
      <c r="MSH1432" s="129"/>
      <c r="MSI1432" s="129"/>
      <c r="MSJ1432" s="129"/>
      <c r="MSK1432" s="129"/>
      <c r="MSL1432" s="129"/>
      <c r="MSM1432" s="129"/>
      <c r="MSN1432" s="129"/>
      <c r="MSO1432" s="129"/>
      <c r="MSP1432" s="129"/>
      <c r="MSQ1432" s="129"/>
      <c r="MSR1432" s="129"/>
      <c r="MSS1432" s="129"/>
      <c r="MST1432" s="129"/>
      <c r="MSU1432" s="129"/>
      <c r="MSV1432" s="129"/>
      <c r="MSW1432" s="129"/>
      <c r="MSX1432" s="129"/>
      <c r="MSY1432" s="129"/>
      <c r="MSZ1432" s="129"/>
      <c r="MTA1432" s="129"/>
      <c r="MTB1432" s="129"/>
      <c r="MTC1432" s="129"/>
      <c r="MTD1432" s="129"/>
      <c r="MTE1432" s="129"/>
      <c r="MTF1432" s="129"/>
      <c r="MTG1432" s="129"/>
      <c r="MTH1432" s="129"/>
      <c r="MTI1432" s="129"/>
      <c r="MTJ1432" s="129"/>
      <c r="MTK1432" s="129"/>
      <c r="MTL1432" s="129"/>
      <c r="MTM1432" s="129"/>
      <c r="MTN1432" s="129"/>
      <c r="MTO1432" s="129"/>
      <c r="MTP1432" s="129"/>
      <c r="MTQ1432" s="129"/>
      <c r="MTR1432" s="129"/>
      <c r="MTS1432" s="129"/>
      <c r="MTT1432" s="129"/>
      <c r="MTU1432" s="129"/>
      <c r="MTV1432" s="129"/>
      <c r="MTW1432" s="129"/>
      <c r="MTX1432" s="129"/>
      <c r="MTY1432" s="129"/>
      <c r="MTZ1432" s="129"/>
      <c r="MUA1432" s="129"/>
      <c r="MUB1432" s="129"/>
      <c r="MUC1432" s="129"/>
      <c r="MUD1432" s="129"/>
      <c r="MUE1432" s="129"/>
      <c r="MUF1432" s="129"/>
      <c r="MUG1432" s="129"/>
      <c r="MUH1432" s="129"/>
      <c r="MUI1432" s="129"/>
      <c r="MUJ1432" s="129"/>
      <c r="MUK1432" s="129"/>
      <c r="MUL1432" s="129"/>
      <c r="MUM1432" s="129"/>
      <c r="MUN1432" s="129"/>
      <c r="MUO1432" s="129"/>
      <c r="MUP1432" s="129"/>
      <c r="MUQ1432" s="129"/>
      <c r="MUR1432" s="129"/>
      <c r="MUS1432" s="129"/>
      <c r="MUT1432" s="129"/>
      <c r="MUU1432" s="129"/>
      <c r="MUV1432" s="129"/>
      <c r="MUW1432" s="129"/>
      <c r="MUX1432" s="129"/>
      <c r="MUY1432" s="129"/>
      <c r="MUZ1432" s="129"/>
      <c r="MVA1432" s="129"/>
      <c r="MVB1432" s="129"/>
      <c r="MVC1432" s="129"/>
      <c r="MVD1432" s="129"/>
      <c r="MVE1432" s="129"/>
      <c r="MVF1432" s="129"/>
      <c r="MVG1432" s="129"/>
      <c r="MVH1432" s="129"/>
      <c r="MVI1432" s="129"/>
      <c r="MVJ1432" s="129"/>
      <c r="MVK1432" s="129"/>
      <c r="MVL1432" s="129"/>
      <c r="MVM1432" s="129"/>
      <c r="MVN1432" s="129"/>
      <c r="MVO1432" s="129"/>
      <c r="MVP1432" s="129"/>
      <c r="MVQ1432" s="129"/>
      <c r="MVR1432" s="129"/>
      <c r="MVS1432" s="129"/>
      <c r="MVT1432" s="129"/>
      <c r="MVU1432" s="129"/>
      <c r="MVV1432" s="129"/>
      <c r="MVW1432" s="129"/>
      <c r="MVX1432" s="129"/>
      <c r="MVY1432" s="129"/>
      <c r="MVZ1432" s="129"/>
      <c r="MWA1432" s="129"/>
      <c r="MWB1432" s="129"/>
      <c r="MWC1432" s="129"/>
      <c r="MWD1432" s="129"/>
      <c r="MWE1432" s="129"/>
      <c r="MWF1432" s="129"/>
      <c r="MWG1432" s="129"/>
      <c r="MWH1432" s="129"/>
      <c r="MWI1432" s="129"/>
      <c r="MWJ1432" s="129"/>
      <c r="MWK1432" s="129"/>
      <c r="MWL1432" s="129"/>
      <c r="MWM1432" s="129"/>
      <c r="MWN1432" s="129"/>
      <c r="MWO1432" s="129"/>
      <c r="MWP1432" s="129"/>
      <c r="MWQ1432" s="129"/>
      <c r="MWR1432" s="129"/>
      <c r="MWS1432" s="129"/>
      <c r="MWT1432" s="129"/>
      <c r="MWU1432" s="129"/>
      <c r="MWV1432" s="129"/>
      <c r="MWW1432" s="129"/>
      <c r="MWX1432" s="129"/>
      <c r="MWY1432" s="129"/>
      <c r="MWZ1432" s="129"/>
      <c r="MXA1432" s="129"/>
      <c r="MXB1432" s="129"/>
      <c r="MXC1432" s="129"/>
      <c r="MXD1432" s="129"/>
      <c r="MXE1432" s="129"/>
      <c r="MXF1432" s="129"/>
      <c r="MXG1432" s="129"/>
      <c r="MXH1432" s="129"/>
      <c r="MXI1432" s="129"/>
      <c r="MXJ1432" s="129"/>
      <c r="MXK1432" s="129"/>
      <c r="MXL1432" s="129"/>
      <c r="MXM1432" s="129"/>
      <c r="MXN1432" s="129"/>
      <c r="MXO1432" s="129"/>
      <c r="MXP1432" s="129"/>
      <c r="MXQ1432" s="129"/>
      <c r="MXR1432" s="129"/>
      <c r="MXS1432" s="129"/>
      <c r="MXT1432" s="129"/>
      <c r="MXU1432" s="129"/>
      <c r="MXV1432" s="129"/>
      <c r="MXW1432" s="129"/>
      <c r="MXX1432" s="129"/>
      <c r="MXY1432" s="129"/>
      <c r="MXZ1432" s="129"/>
      <c r="MYA1432" s="129"/>
      <c r="MYB1432" s="129"/>
      <c r="MYC1432" s="129"/>
      <c r="MYD1432" s="129"/>
      <c r="MYE1432" s="129"/>
      <c r="MYF1432" s="129"/>
      <c r="MYG1432" s="129"/>
      <c r="MYH1432" s="129"/>
      <c r="MYI1432" s="129"/>
      <c r="MYJ1432" s="129"/>
      <c r="MYK1432" s="129"/>
      <c r="MYL1432" s="129"/>
      <c r="MYM1432" s="129"/>
      <c r="MYN1432" s="129"/>
      <c r="MYO1432" s="129"/>
      <c r="MYP1432" s="129"/>
      <c r="MYQ1432" s="129"/>
      <c r="MYR1432" s="129"/>
      <c r="MYS1432" s="129"/>
      <c r="MYT1432" s="129"/>
      <c r="MYU1432" s="129"/>
      <c r="MYV1432" s="129"/>
      <c r="MYW1432" s="129"/>
      <c r="MYX1432" s="129"/>
      <c r="MYY1432" s="129"/>
      <c r="MYZ1432" s="129"/>
      <c r="MZA1432" s="129"/>
      <c r="MZB1432" s="129"/>
      <c r="MZC1432" s="129"/>
      <c r="MZD1432" s="129"/>
      <c r="MZE1432" s="129"/>
      <c r="MZF1432" s="129"/>
      <c r="MZG1432" s="129"/>
      <c r="MZH1432" s="129"/>
      <c r="MZI1432" s="129"/>
      <c r="MZJ1432" s="129"/>
      <c r="MZK1432" s="129"/>
      <c r="MZL1432" s="129"/>
      <c r="MZM1432" s="129"/>
      <c r="MZN1432" s="129"/>
      <c r="MZO1432" s="129"/>
      <c r="MZP1432" s="129"/>
      <c r="MZQ1432" s="129"/>
      <c r="MZR1432" s="129"/>
      <c r="MZS1432" s="129"/>
      <c r="MZT1432" s="129"/>
      <c r="MZU1432" s="129"/>
      <c r="MZV1432" s="129"/>
      <c r="MZW1432" s="129"/>
      <c r="MZX1432" s="129"/>
      <c r="MZY1432" s="129"/>
      <c r="MZZ1432" s="129"/>
      <c r="NAA1432" s="129"/>
      <c r="NAB1432" s="129"/>
      <c r="NAC1432" s="129"/>
      <c r="NAD1432" s="129"/>
      <c r="NAE1432" s="129"/>
      <c r="NAF1432" s="129"/>
      <c r="NAG1432" s="129"/>
      <c r="NAH1432" s="129"/>
      <c r="NAI1432" s="129"/>
      <c r="NAJ1432" s="129"/>
      <c r="NAK1432" s="129"/>
      <c r="NAL1432" s="129"/>
      <c r="NAM1432" s="129"/>
      <c r="NAN1432" s="129"/>
      <c r="NAO1432" s="129"/>
      <c r="NAP1432" s="129"/>
      <c r="NAQ1432" s="129"/>
      <c r="NAR1432" s="129"/>
      <c r="NAS1432" s="129"/>
      <c r="NAT1432" s="129"/>
      <c r="NAU1432" s="129"/>
      <c r="NAV1432" s="129"/>
      <c r="NAW1432" s="129"/>
      <c r="NAX1432" s="129"/>
      <c r="NAY1432" s="129"/>
      <c r="NAZ1432" s="129"/>
      <c r="NBA1432" s="129"/>
      <c r="NBB1432" s="129"/>
      <c r="NBC1432" s="129"/>
      <c r="NBD1432" s="129"/>
      <c r="NBE1432" s="129"/>
      <c r="NBF1432" s="129"/>
      <c r="NBG1432" s="129"/>
      <c r="NBH1432" s="129"/>
      <c r="NBI1432" s="129"/>
      <c r="NBJ1432" s="129"/>
      <c r="NBK1432" s="129"/>
      <c r="NBL1432" s="129"/>
      <c r="NBM1432" s="129"/>
      <c r="NBN1432" s="129"/>
      <c r="NBO1432" s="129"/>
      <c r="NBP1432" s="129"/>
      <c r="NBQ1432" s="129"/>
      <c r="NBR1432" s="129"/>
      <c r="NBS1432" s="129"/>
      <c r="NBT1432" s="129"/>
      <c r="NBU1432" s="129"/>
      <c r="NBV1432" s="129"/>
      <c r="NBW1432" s="129"/>
      <c r="NBX1432" s="129"/>
      <c r="NBY1432" s="129"/>
      <c r="NBZ1432" s="129"/>
      <c r="NCA1432" s="129"/>
      <c r="NCB1432" s="129"/>
      <c r="NCC1432" s="129"/>
      <c r="NCD1432" s="129"/>
      <c r="NCE1432" s="129"/>
      <c r="NCF1432" s="129"/>
      <c r="NCG1432" s="129"/>
      <c r="NCH1432" s="129"/>
      <c r="NCI1432" s="129"/>
      <c r="NCJ1432" s="129"/>
      <c r="NCK1432" s="129"/>
      <c r="NCL1432" s="129"/>
      <c r="NCM1432" s="129"/>
      <c r="NCN1432" s="129"/>
      <c r="NCO1432" s="129"/>
      <c r="NCP1432" s="129"/>
      <c r="NCQ1432" s="129"/>
      <c r="NCR1432" s="129"/>
      <c r="NCS1432" s="129"/>
      <c r="NCT1432" s="129"/>
      <c r="NCU1432" s="129"/>
      <c r="NCV1432" s="129"/>
      <c r="NCW1432" s="129"/>
      <c r="NCX1432" s="129"/>
      <c r="NCY1432" s="129"/>
      <c r="NCZ1432" s="129"/>
      <c r="NDA1432" s="129"/>
      <c r="NDB1432" s="129"/>
      <c r="NDC1432" s="129"/>
      <c r="NDD1432" s="129"/>
      <c r="NDE1432" s="129"/>
      <c r="NDF1432" s="129"/>
      <c r="NDG1432" s="129"/>
      <c r="NDH1432" s="129"/>
      <c r="NDI1432" s="129"/>
      <c r="NDJ1432" s="129"/>
      <c r="NDK1432" s="129"/>
      <c r="NDL1432" s="129"/>
      <c r="NDM1432" s="129"/>
      <c r="NDN1432" s="129"/>
      <c r="NDO1432" s="129"/>
      <c r="NDP1432" s="129"/>
      <c r="NDQ1432" s="129"/>
      <c r="NDR1432" s="129"/>
      <c r="NDS1432" s="129"/>
      <c r="NDT1432" s="129"/>
      <c r="NDU1432" s="129"/>
      <c r="NDV1432" s="129"/>
      <c r="NDW1432" s="129"/>
      <c r="NDX1432" s="129"/>
      <c r="NDY1432" s="129"/>
      <c r="NDZ1432" s="129"/>
      <c r="NEA1432" s="129"/>
      <c r="NEB1432" s="129"/>
      <c r="NEC1432" s="129"/>
      <c r="NED1432" s="129"/>
      <c r="NEE1432" s="129"/>
      <c r="NEF1432" s="129"/>
      <c r="NEG1432" s="129"/>
      <c r="NEH1432" s="129"/>
      <c r="NEI1432" s="129"/>
      <c r="NEJ1432" s="129"/>
      <c r="NEK1432" s="129"/>
      <c r="NEL1432" s="129"/>
      <c r="NEM1432" s="129"/>
      <c r="NEN1432" s="129"/>
      <c r="NEO1432" s="129"/>
      <c r="NEP1432" s="129"/>
      <c r="NEQ1432" s="129"/>
      <c r="NER1432" s="129"/>
      <c r="NES1432" s="129"/>
      <c r="NET1432" s="129"/>
      <c r="NEU1432" s="129"/>
      <c r="NEV1432" s="129"/>
      <c r="NEW1432" s="129"/>
      <c r="NEX1432" s="129"/>
      <c r="NEY1432" s="129"/>
      <c r="NEZ1432" s="129"/>
      <c r="NFA1432" s="129"/>
      <c r="NFB1432" s="129"/>
      <c r="NFC1432" s="129"/>
      <c r="NFD1432" s="129"/>
      <c r="NFE1432" s="129"/>
      <c r="NFF1432" s="129"/>
      <c r="NFG1432" s="129"/>
      <c r="NFH1432" s="129"/>
      <c r="NFI1432" s="129"/>
      <c r="NFJ1432" s="129"/>
      <c r="NFK1432" s="129"/>
      <c r="NFL1432" s="129"/>
      <c r="NFM1432" s="129"/>
      <c r="NFN1432" s="129"/>
      <c r="NFO1432" s="129"/>
      <c r="NFP1432" s="129"/>
      <c r="NFQ1432" s="129"/>
      <c r="NFR1432" s="129"/>
      <c r="NFS1432" s="129"/>
      <c r="NFT1432" s="129"/>
      <c r="NFU1432" s="129"/>
      <c r="NFV1432" s="129"/>
      <c r="NFW1432" s="129"/>
      <c r="NFX1432" s="129"/>
      <c r="NFY1432" s="129"/>
      <c r="NFZ1432" s="129"/>
      <c r="NGA1432" s="129"/>
      <c r="NGB1432" s="129"/>
      <c r="NGC1432" s="129"/>
      <c r="NGD1432" s="129"/>
      <c r="NGE1432" s="129"/>
      <c r="NGF1432" s="129"/>
      <c r="NGG1432" s="129"/>
      <c r="NGH1432" s="129"/>
      <c r="NGI1432" s="129"/>
      <c r="NGJ1432" s="129"/>
      <c r="NGK1432" s="129"/>
      <c r="NGL1432" s="129"/>
      <c r="NGM1432" s="129"/>
      <c r="NGN1432" s="129"/>
      <c r="NGO1432" s="129"/>
      <c r="NGP1432" s="129"/>
      <c r="NGQ1432" s="129"/>
      <c r="NGR1432" s="129"/>
      <c r="NGS1432" s="129"/>
      <c r="NGT1432" s="129"/>
      <c r="NGU1432" s="129"/>
      <c r="NGV1432" s="129"/>
      <c r="NGW1432" s="129"/>
      <c r="NGX1432" s="129"/>
      <c r="NGY1432" s="129"/>
      <c r="NGZ1432" s="129"/>
      <c r="NHA1432" s="129"/>
      <c r="NHB1432" s="129"/>
      <c r="NHC1432" s="129"/>
      <c r="NHD1432" s="129"/>
      <c r="NHE1432" s="129"/>
      <c r="NHF1432" s="129"/>
      <c r="NHG1432" s="129"/>
      <c r="NHH1432" s="129"/>
      <c r="NHI1432" s="129"/>
      <c r="NHJ1432" s="129"/>
      <c r="NHK1432" s="129"/>
      <c r="NHL1432" s="129"/>
      <c r="NHM1432" s="129"/>
      <c r="NHN1432" s="129"/>
      <c r="NHO1432" s="129"/>
      <c r="NHP1432" s="129"/>
      <c r="NHQ1432" s="129"/>
      <c r="NHR1432" s="129"/>
      <c r="NHS1432" s="129"/>
      <c r="NHT1432" s="129"/>
      <c r="NHU1432" s="129"/>
      <c r="NHV1432" s="129"/>
      <c r="NHW1432" s="129"/>
      <c r="NHX1432" s="129"/>
      <c r="NHY1432" s="129"/>
      <c r="NHZ1432" s="129"/>
      <c r="NIA1432" s="129"/>
      <c r="NIB1432" s="129"/>
      <c r="NIC1432" s="129"/>
      <c r="NID1432" s="129"/>
      <c r="NIE1432" s="129"/>
      <c r="NIF1432" s="129"/>
      <c r="NIG1432" s="129"/>
      <c r="NIH1432" s="129"/>
      <c r="NII1432" s="129"/>
      <c r="NIJ1432" s="129"/>
      <c r="NIK1432" s="129"/>
      <c r="NIL1432" s="129"/>
      <c r="NIM1432" s="129"/>
      <c r="NIN1432" s="129"/>
      <c r="NIO1432" s="129"/>
      <c r="NIP1432" s="129"/>
      <c r="NIQ1432" s="129"/>
      <c r="NIR1432" s="129"/>
      <c r="NIS1432" s="129"/>
      <c r="NIT1432" s="129"/>
      <c r="NIU1432" s="129"/>
      <c r="NIV1432" s="129"/>
      <c r="NIW1432" s="129"/>
      <c r="NIX1432" s="129"/>
      <c r="NIY1432" s="129"/>
      <c r="NIZ1432" s="129"/>
      <c r="NJA1432" s="129"/>
      <c r="NJB1432" s="129"/>
      <c r="NJC1432" s="129"/>
      <c r="NJD1432" s="129"/>
      <c r="NJE1432" s="129"/>
      <c r="NJF1432" s="129"/>
      <c r="NJG1432" s="129"/>
      <c r="NJH1432" s="129"/>
      <c r="NJI1432" s="129"/>
      <c r="NJJ1432" s="129"/>
      <c r="NJK1432" s="129"/>
      <c r="NJL1432" s="129"/>
      <c r="NJM1432" s="129"/>
      <c r="NJN1432" s="129"/>
      <c r="NJO1432" s="129"/>
      <c r="NJP1432" s="129"/>
      <c r="NJQ1432" s="129"/>
      <c r="NJR1432" s="129"/>
      <c r="NJS1432" s="129"/>
      <c r="NJT1432" s="129"/>
      <c r="NJU1432" s="129"/>
      <c r="NJV1432" s="129"/>
      <c r="NJW1432" s="129"/>
      <c r="NJX1432" s="129"/>
      <c r="NJY1432" s="129"/>
      <c r="NJZ1432" s="129"/>
      <c r="NKA1432" s="129"/>
      <c r="NKB1432" s="129"/>
      <c r="NKC1432" s="129"/>
      <c r="NKD1432" s="129"/>
      <c r="NKE1432" s="129"/>
      <c r="NKF1432" s="129"/>
      <c r="NKG1432" s="129"/>
      <c r="NKH1432" s="129"/>
      <c r="NKI1432" s="129"/>
      <c r="NKJ1432" s="129"/>
      <c r="NKK1432" s="129"/>
      <c r="NKL1432" s="129"/>
      <c r="NKM1432" s="129"/>
      <c r="NKN1432" s="129"/>
      <c r="NKO1432" s="129"/>
      <c r="NKP1432" s="129"/>
      <c r="NKQ1432" s="129"/>
      <c r="NKR1432" s="129"/>
      <c r="NKS1432" s="129"/>
      <c r="NKT1432" s="129"/>
      <c r="NKU1432" s="129"/>
      <c r="NKV1432" s="129"/>
      <c r="NKW1432" s="129"/>
      <c r="NKX1432" s="129"/>
      <c r="NKY1432" s="129"/>
      <c r="NKZ1432" s="129"/>
      <c r="NLA1432" s="129"/>
      <c r="NLB1432" s="129"/>
      <c r="NLC1432" s="129"/>
      <c r="NLD1432" s="129"/>
      <c r="NLE1432" s="129"/>
      <c r="NLF1432" s="129"/>
      <c r="NLG1432" s="129"/>
      <c r="NLH1432" s="129"/>
      <c r="NLI1432" s="129"/>
      <c r="NLJ1432" s="129"/>
      <c r="NLK1432" s="129"/>
      <c r="NLL1432" s="129"/>
      <c r="NLM1432" s="129"/>
      <c r="NLN1432" s="129"/>
      <c r="NLO1432" s="129"/>
      <c r="NLP1432" s="129"/>
      <c r="NLQ1432" s="129"/>
      <c r="NLR1432" s="129"/>
      <c r="NLS1432" s="129"/>
      <c r="NLT1432" s="129"/>
      <c r="NLU1432" s="129"/>
      <c r="NLV1432" s="129"/>
      <c r="NLW1432" s="129"/>
      <c r="NLX1432" s="129"/>
      <c r="NLY1432" s="129"/>
      <c r="NLZ1432" s="129"/>
      <c r="NMA1432" s="129"/>
      <c r="NMB1432" s="129"/>
      <c r="NMC1432" s="129"/>
      <c r="NMD1432" s="129"/>
      <c r="NME1432" s="129"/>
      <c r="NMF1432" s="129"/>
      <c r="NMG1432" s="129"/>
      <c r="NMH1432" s="129"/>
      <c r="NMI1432" s="129"/>
      <c r="NMJ1432" s="129"/>
      <c r="NMK1432" s="129"/>
      <c r="NML1432" s="129"/>
      <c r="NMM1432" s="129"/>
      <c r="NMN1432" s="129"/>
      <c r="NMO1432" s="129"/>
      <c r="NMP1432" s="129"/>
      <c r="NMQ1432" s="129"/>
      <c r="NMR1432" s="129"/>
      <c r="NMS1432" s="129"/>
      <c r="NMT1432" s="129"/>
      <c r="NMU1432" s="129"/>
      <c r="NMV1432" s="129"/>
      <c r="NMW1432" s="129"/>
      <c r="NMX1432" s="129"/>
      <c r="NMY1432" s="129"/>
      <c r="NMZ1432" s="129"/>
      <c r="NNA1432" s="129"/>
      <c r="NNB1432" s="129"/>
      <c r="NNC1432" s="129"/>
      <c r="NND1432" s="129"/>
      <c r="NNE1432" s="129"/>
      <c r="NNF1432" s="129"/>
      <c r="NNG1432" s="129"/>
      <c r="NNH1432" s="129"/>
      <c r="NNI1432" s="129"/>
      <c r="NNJ1432" s="129"/>
      <c r="NNK1432" s="129"/>
      <c r="NNL1432" s="129"/>
      <c r="NNM1432" s="129"/>
      <c r="NNN1432" s="129"/>
      <c r="NNO1432" s="129"/>
      <c r="NNP1432" s="129"/>
      <c r="NNQ1432" s="129"/>
      <c r="NNR1432" s="129"/>
      <c r="NNS1432" s="129"/>
      <c r="NNT1432" s="129"/>
      <c r="NNU1432" s="129"/>
      <c r="NNV1432" s="129"/>
      <c r="NNW1432" s="129"/>
      <c r="NNX1432" s="129"/>
      <c r="NNY1432" s="129"/>
      <c r="NNZ1432" s="129"/>
      <c r="NOA1432" s="129"/>
      <c r="NOB1432" s="129"/>
      <c r="NOC1432" s="129"/>
      <c r="NOD1432" s="129"/>
      <c r="NOE1432" s="129"/>
      <c r="NOF1432" s="129"/>
      <c r="NOG1432" s="129"/>
      <c r="NOH1432" s="129"/>
      <c r="NOI1432" s="129"/>
      <c r="NOJ1432" s="129"/>
      <c r="NOK1432" s="129"/>
      <c r="NOL1432" s="129"/>
      <c r="NOM1432" s="129"/>
      <c r="NON1432" s="129"/>
      <c r="NOO1432" s="129"/>
      <c r="NOP1432" s="129"/>
      <c r="NOQ1432" s="129"/>
      <c r="NOR1432" s="129"/>
      <c r="NOS1432" s="129"/>
      <c r="NOT1432" s="129"/>
      <c r="NOU1432" s="129"/>
      <c r="NOV1432" s="129"/>
      <c r="NOW1432" s="129"/>
      <c r="NOX1432" s="129"/>
      <c r="NOY1432" s="129"/>
      <c r="NOZ1432" s="129"/>
      <c r="NPA1432" s="129"/>
      <c r="NPB1432" s="129"/>
      <c r="NPC1432" s="129"/>
      <c r="NPD1432" s="129"/>
      <c r="NPE1432" s="129"/>
      <c r="NPF1432" s="129"/>
      <c r="NPG1432" s="129"/>
      <c r="NPH1432" s="129"/>
      <c r="NPI1432" s="129"/>
      <c r="NPJ1432" s="129"/>
      <c r="NPK1432" s="129"/>
      <c r="NPL1432" s="129"/>
      <c r="NPM1432" s="129"/>
      <c r="NPN1432" s="129"/>
      <c r="NPO1432" s="129"/>
      <c r="NPP1432" s="129"/>
      <c r="NPQ1432" s="129"/>
      <c r="NPR1432" s="129"/>
      <c r="NPS1432" s="129"/>
      <c r="NPT1432" s="129"/>
      <c r="NPU1432" s="129"/>
      <c r="NPV1432" s="129"/>
      <c r="NPW1432" s="129"/>
      <c r="NPX1432" s="129"/>
      <c r="NPY1432" s="129"/>
      <c r="NPZ1432" s="129"/>
      <c r="NQA1432" s="129"/>
      <c r="NQB1432" s="129"/>
      <c r="NQC1432" s="129"/>
      <c r="NQD1432" s="129"/>
      <c r="NQE1432" s="129"/>
      <c r="NQF1432" s="129"/>
      <c r="NQG1432" s="129"/>
      <c r="NQH1432" s="129"/>
      <c r="NQI1432" s="129"/>
      <c r="NQJ1432" s="129"/>
      <c r="NQK1432" s="129"/>
      <c r="NQL1432" s="129"/>
      <c r="NQM1432" s="129"/>
      <c r="NQN1432" s="129"/>
      <c r="NQO1432" s="129"/>
      <c r="NQP1432" s="129"/>
      <c r="NQQ1432" s="129"/>
      <c r="NQR1432" s="129"/>
      <c r="NQS1432" s="129"/>
      <c r="NQT1432" s="129"/>
      <c r="NQU1432" s="129"/>
      <c r="NQV1432" s="129"/>
      <c r="NQW1432" s="129"/>
      <c r="NQX1432" s="129"/>
      <c r="NQY1432" s="129"/>
      <c r="NQZ1432" s="129"/>
      <c r="NRA1432" s="129"/>
      <c r="NRB1432" s="129"/>
      <c r="NRC1432" s="129"/>
      <c r="NRD1432" s="129"/>
      <c r="NRE1432" s="129"/>
      <c r="NRF1432" s="129"/>
      <c r="NRG1432" s="129"/>
      <c r="NRH1432" s="129"/>
      <c r="NRI1432" s="129"/>
      <c r="NRJ1432" s="129"/>
      <c r="NRK1432" s="129"/>
      <c r="NRL1432" s="129"/>
      <c r="NRM1432" s="129"/>
      <c r="NRN1432" s="129"/>
      <c r="NRO1432" s="129"/>
      <c r="NRP1432" s="129"/>
      <c r="NRQ1432" s="129"/>
      <c r="NRR1432" s="129"/>
      <c r="NRS1432" s="129"/>
      <c r="NRT1432" s="129"/>
      <c r="NRU1432" s="129"/>
      <c r="NRV1432" s="129"/>
      <c r="NRW1432" s="129"/>
      <c r="NRX1432" s="129"/>
      <c r="NRY1432" s="129"/>
      <c r="NRZ1432" s="129"/>
      <c r="NSA1432" s="129"/>
      <c r="NSB1432" s="129"/>
      <c r="NSC1432" s="129"/>
      <c r="NSD1432" s="129"/>
      <c r="NSE1432" s="129"/>
      <c r="NSF1432" s="129"/>
      <c r="NSG1432" s="129"/>
      <c r="NSH1432" s="129"/>
      <c r="NSI1432" s="129"/>
      <c r="NSJ1432" s="129"/>
      <c r="NSK1432" s="129"/>
      <c r="NSL1432" s="129"/>
      <c r="NSM1432" s="129"/>
      <c r="NSN1432" s="129"/>
      <c r="NSO1432" s="129"/>
      <c r="NSP1432" s="129"/>
      <c r="NSQ1432" s="129"/>
      <c r="NSR1432" s="129"/>
      <c r="NSS1432" s="129"/>
      <c r="NST1432" s="129"/>
      <c r="NSU1432" s="129"/>
      <c r="NSV1432" s="129"/>
      <c r="NSW1432" s="129"/>
      <c r="NSX1432" s="129"/>
      <c r="NSY1432" s="129"/>
      <c r="NSZ1432" s="129"/>
      <c r="NTA1432" s="129"/>
      <c r="NTB1432" s="129"/>
      <c r="NTC1432" s="129"/>
      <c r="NTD1432" s="129"/>
      <c r="NTE1432" s="129"/>
      <c r="NTF1432" s="129"/>
      <c r="NTG1432" s="129"/>
      <c r="NTH1432" s="129"/>
      <c r="NTI1432" s="129"/>
      <c r="NTJ1432" s="129"/>
      <c r="NTK1432" s="129"/>
      <c r="NTL1432" s="129"/>
      <c r="NTM1432" s="129"/>
      <c r="NTN1432" s="129"/>
      <c r="NTO1432" s="129"/>
      <c r="NTP1432" s="129"/>
      <c r="NTQ1432" s="129"/>
      <c r="NTR1432" s="129"/>
      <c r="NTS1432" s="129"/>
      <c r="NTT1432" s="129"/>
      <c r="NTU1432" s="129"/>
      <c r="NTV1432" s="129"/>
      <c r="NTW1432" s="129"/>
      <c r="NTX1432" s="129"/>
      <c r="NTY1432" s="129"/>
      <c r="NTZ1432" s="129"/>
      <c r="NUA1432" s="129"/>
      <c r="NUB1432" s="129"/>
      <c r="NUC1432" s="129"/>
      <c r="NUD1432" s="129"/>
      <c r="NUE1432" s="129"/>
      <c r="NUF1432" s="129"/>
      <c r="NUG1432" s="129"/>
      <c r="NUH1432" s="129"/>
      <c r="NUI1432" s="129"/>
      <c r="NUJ1432" s="129"/>
      <c r="NUK1432" s="129"/>
      <c r="NUL1432" s="129"/>
      <c r="NUM1432" s="129"/>
      <c r="NUN1432" s="129"/>
      <c r="NUO1432" s="129"/>
      <c r="NUP1432" s="129"/>
      <c r="NUQ1432" s="129"/>
      <c r="NUR1432" s="129"/>
      <c r="NUS1432" s="129"/>
      <c r="NUT1432" s="129"/>
      <c r="NUU1432" s="129"/>
      <c r="NUV1432" s="129"/>
      <c r="NUW1432" s="129"/>
      <c r="NUX1432" s="129"/>
      <c r="NUY1432" s="129"/>
      <c r="NUZ1432" s="129"/>
      <c r="NVA1432" s="129"/>
      <c r="NVB1432" s="129"/>
      <c r="NVC1432" s="129"/>
      <c r="NVD1432" s="129"/>
      <c r="NVE1432" s="129"/>
      <c r="NVF1432" s="129"/>
      <c r="NVG1432" s="129"/>
      <c r="NVH1432" s="129"/>
      <c r="NVI1432" s="129"/>
      <c r="NVJ1432" s="129"/>
      <c r="NVK1432" s="129"/>
      <c r="NVL1432" s="129"/>
      <c r="NVM1432" s="129"/>
      <c r="NVN1432" s="129"/>
      <c r="NVO1432" s="129"/>
      <c r="NVP1432" s="129"/>
      <c r="NVQ1432" s="129"/>
      <c r="NVR1432" s="129"/>
      <c r="NVS1432" s="129"/>
      <c r="NVT1432" s="129"/>
      <c r="NVU1432" s="129"/>
      <c r="NVV1432" s="129"/>
      <c r="NVW1432" s="129"/>
      <c r="NVX1432" s="129"/>
      <c r="NVY1432" s="129"/>
      <c r="NVZ1432" s="129"/>
      <c r="NWA1432" s="129"/>
      <c r="NWB1432" s="129"/>
      <c r="NWC1432" s="129"/>
      <c r="NWD1432" s="129"/>
      <c r="NWE1432" s="129"/>
      <c r="NWF1432" s="129"/>
      <c r="NWG1432" s="129"/>
      <c r="NWH1432" s="129"/>
      <c r="NWI1432" s="129"/>
      <c r="NWJ1432" s="129"/>
      <c r="NWK1432" s="129"/>
      <c r="NWL1432" s="129"/>
      <c r="NWM1432" s="129"/>
      <c r="NWN1432" s="129"/>
      <c r="NWO1432" s="129"/>
      <c r="NWP1432" s="129"/>
      <c r="NWQ1432" s="129"/>
      <c r="NWR1432" s="129"/>
      <c r="NWS1432" s="129"/>
      <c r="NWT1432" s="129"/>
      <c r="NWU1432" s="129"/>
      <c r="NWV1432" s="129"/>
      <c r="NWW1432" s="129"/>
      <c r="NWX1432" s="129"/>
      <c r="NWY1432" s="129"/>
      <c r="NWZ1432" s="129"/>
      <c r="NXA1432" s="129"/>
      <c r="NXB1432" s="129"/>
      <c r="NXC1432" s="129"/>
      <c r="NXD1432" s="129"/>
      <c r="NXE1432" s="129"/>
      <c r="NXF1432" s="129"/>
      <c r="NXG1432" s="129"/>
      <c r="NXH1432" s="129"/>
      <c r="NXI1432" s="129"/>
      <c r="NXJ1432" s="129"/>
      <c r="NXK1432" s="129"/>
      <c r="NXL1432" s="129"/>
      <c r="NXM1432" s="129"/>
      <c r="NXN1432" s="129"/>
      <c r="NXO1432" s="129"/>
      <c r="NXP1432" s="129"/>
      <c r="NXQ1432" s="129"/>
      <c r="NXR1432" s="129"/>
      <c r="NXS1432" s="129"/>
      <c r="NXT1432" s="129"/>
      <c r="NXU1432" s="129"/>
      <c r="NXV1432" s="129"/>
      <c r="NXW1432" s="129"/>
      <c r="NXX1432" s="129"/>
      <c r="NXY1432" s="129"/>
      <c r="NXZ1432" s="129"/>
      <c r="NYA1432" s="129"/>
      <c r="NYB1432" s="129"/>
      <c r="NYC1432" s="129"/>
      <c r="NYD1432" s="129"/>
      <c r="NYE1432" s="129"/>
      <c r="NYF1432" s="129"/>
      <c r="NYG1432" s="129"/>
      <c r="NYH1432" s="129"/>
      <c r="NYI1432" s="129"/>
      <c r="NYJ1432" s="129"/>
      <c r="NYK1432" s="129"/>
      <c r="NYL1432" s="129"/>
      <c r="NYM1432" s="129"/>
      <c r="NYN1432" s="129"/>
      <c r="NYO1432" s="129"/>
      <c r="NYP1432" s="129"/>
      <c r="NYQ1432" s="129"/>
      <c r="NYR1432" s="129"/>
      <c r="NYS1432" s="129"/>
      <c r="NYT1432" s="129"/>
      <c r="NYU1432" s="129"/>
      <c r="NYV1432" s="129"/>
      <c r="NYW1432" s="129"/>
      <c r="NYX1432" s="129"/>
      <c r="NYY1432" s="129"/>
      <c r="NYZ1432" s="129"/>
      <c r="NZA1432" s="129"/>
      <c r="NZB1432" s="129"/>
      <c r="NZC1432" s="129"/>
      <c r="NZD1432" s="129"/>
      <c r="NZE1432" s="129"/>
      <c r="NZF1432" s="129"/>
      <c r="NZG1432" s="129"/>
      <c r="NZH1432" s="129"/>
      <c r="NZI1432" s="129"/>
      <c r="NZJ1432" s="129"/>
      <c r="NZK1432" s="129"/>
      <c r="NZL1432" s="129"/>
      <c r="NZM1432" s="129"/>
      <c r="NZN1432" s="129"/>
      <c r="NZO1432" s="129"/>
      <c r="NZP1432" s="129"/>
      <c r="NZQ1432" s="129"/>
      <c r="NZR1432" s="129"/>
      <c r="NZS1432" s="129"/>
      <c r="NZT1432" s="129"/>
      <c r="NZU1432" s="129"/>
      <c r="NZV1432" s="129"/>
      <c r="NZW1432" s="129"/>
      <c r="NZX1432" s="129"/>
      <c r="NZY1432" s="129"/>
      <c r="NZZ1432" s="129"/>
      <c r="OAA1432" s="129"/>
      <c r="OAB1432" s="129"/>
      <c r="OAC1432" s="129"/>
      <c r="OAD1432" s="129"/>
      <c r="OAE1432" s="129"/>
      <c r="OAF1432" s="129"/>
      <c r="OAG1432" s="129"/>
      <c r="OAH1432" s="129"/>
      <c r="OAI1432" s="129"/>
      <c r="OAJ1432" s="129"/>
      <c r="OAK1432" s="129"/>
      <c r="OAL1432" s="129"/>
      <c r="OAM1432" s="129"/>
      <c r="OAN1432" s="129"/>
      <c r="OAO1432" s="129"/>
      <c r="OAP1432" s="129"/>
      <c r="OAQ1432" s="129"/>
      <c r="OAR1432" s="129"/>
      <c r="OAS1432" s="129"/>
      <c r="OAT1432" s="129"/>
      <c r="OAU1432" s="129"/>
      <c r="OAV1432" s="129"/>
      <c r="OAW1432" s="129"/>
      <c r="OAX1432" s="129"/>
      <c r="OAY1432" s="129"/>
      <c r="OAZ1432" s="129"/>
      <c r="OBA1432" s="129"/>
      <c r="OBB1432" s="129"/>
      <c r="OBC1432" s="129"/>
      <c r="OBD1432" s="129"/>
      <c r="OBE1432" s="129"/>
      <c r="OBF1432" s="129"/>
      <c r="OBG1432" s="129"/>
      <c r="OBH1432" s="129"/>
      <c r="OBI1432" s="129"/>
      <c r="OBJ1432" s="129"/>
      <c r="OBK1432" s="129"/>
      <c r="OBL1432" s="129"/>
      <c r="OBM1432" s="129"/>
      <c r="OBN1432" s="129"/>
      <c r="OBO1432" s="129"/>
      <c r="OBP1432" s="129"/>
      <c r="OBQ1432" s="129"/>
      <c r="OBR1432" s="129"/>
      <c r="OBS1432" s="129"/>
      <c r="OBT1432" s="129"/>
      <c r="OBU1432" s="129"/>
      <c r="OBV1432" s="129"/>
      <c r="OBW1432" s="129"/>
      <c r="OBX1432" s="129"/>
      <c r="OBY1432" s="129"/>
      <c r="OBZ1432" s="129"/>
      <c r="OCA1432" s="129"/>
      <c r="OCB1432" s="129"/>
      <c r="OCC1432" s="129"/>
      <c r="OCD1432" s="129"/>
      <c r="OCE1432" s="129"/>
      <c r="OCF1432" s="129"/>
      <c r="OCG1432" s="129"/>
      <c r="OCH1432" s="129"/>
      <c r="OCI1432" s="129"/>
      <c r="OCJ1432" s="129"/>
      <c r="OCK1432" s="129"/>
      <c r="OCL1432" s="129"/>
      <c r="OCM1432" s="129"/>
      <c r="OCN1432" s="129"/>
      <c r="OCO1432" s="129"/>
      <c r="OCP1432" s="129"/>
      <c r="OCQ1432" s="129"/>
      <c r="OCR1432" s="129"/>
      <c r="OCS1432" s="129"/>
      <c r="OCT1432" s="129"/>
      <c r="OCU1432" s="129"/>
      <c r="OCV1432" s="129"/>
      <c r="OCW1432" s="129"/>
      <c r="OCX1432" s="129"/>
      <c r="OCY1432" s="129"/>
      <c r="OCZ1432" s="129"/>
      <c r="ODA1432" s="129"/>
      <c r="ODB1432" s="129"/>
      <c r="ODC1432" s="129"/>
      <c r="ODD1432" s="129"/>
      <c r="ODE1432" s="129"/>
      <c r="ODF1432" s="129"/>
      <c r="ODG1432" s="129"/>
      <c r="ODH1432" s="129"/>
      <c r="ODI1432" s="129"/>
      <c r="ODJ1432" s="129"/>
      <c r="ODK1432" s="129"/>
      <c r="ODL1432" s="129"/>
      <c r="ODM1432" s="129"/>
      <c r="ODN1432" s="129"/>
      <c r="ODO1432" s="129"/>
      <c r="ODP1432" s="129"/>
      <c r="ODQ1432" s="129"/>
      <c r="ODR1432" s="129"/>
      <c r="ODS1432" s="129"/>
      <c r="ODT1432" s="129"/>
      <c r="ODU1432" s="129"/>
      <c r="ODV1432" s="129"/>
      <c r="ODW1432" s="129"/>
      <c r="ODX1432" s="129"/>
      <c r="ODY1432" s="129"/>
      <c r="ODZ1432" s="129"/>
      <c r="OEA1432" s="129"/>
      <c r="OEB1432" s="129"/>
      <c r="OEC1432" s="129"/>
      <c r="OED1432" s="129"/>
      <c r="OEE1432" s="129"/>
      <c r="OEF1432" s="129"/>
      <c r="OEG1432" s="129"/>
      <c r="OEH1432" s="129"/>
      <c r="OEI1432" s="129"/>
      <c r="OEJ1432" s="129"/>
      <c r="OEK1432" s="129"/>
      <c r="OEL1432" s="129"/>
      <c r="OEM1432" s="129"/>
      <c r="OEN1432" s="129"/>
      <c r="OEO1432" s="129"/>
      <c r="OEP1432" s="129"/>
      <c r="OEQ1432" s="129"/>
      <c r="OER1432" s="129"/>
      <c r="OES1432" s="129"/>
      <c r="OET1432" s="129"/>
      <c r="OEU1432" s="129"/>
      <c r="OEV1432" s="129"/>
      <c r="OEW1432" s="129"/>
      <c r="OEX1432" s="129"/>
      <c r="OEY1432" s="129"/>
      <c r="OEZ1432" s="129"/>
      <c r="OFA1432" s="129"/>
      <c r="OFB1432" s="129"/>
      <c r="OFC1432" s="129"/>
      <c r="OFD1432" s="129"/>
      <c r="OFE1432" s="129"/>
      <c r="OFF1432" s="129"/>
      <c r="OFG1432" s="129"/>
      <c r="OFH1432" s="129"/>
      <c r="OFI1432" s="129"/>
      <c r="OFJ1432" s="129"/>
      <c r="OFK1432" s="129"/>
      <c r="OFL1432" s="129"/>
      <c r="OFM1432" s="129"/>
      <c r="OFN1432" s="129"/>
      <c r="OFO1432" s="129"/>
      <c r="OFP1432" s="129"/>
      <c r="OFQ1432" s="129"/>
      <c r="OFR1432" s="129"/>
      <c r="OFS1432" s="129"/>
      <c r="OFT1432" s="129"/>
      <c r="OFU1432" s="129"/>
      <c r="OFV1432" s="129"/>
      <c r="OFW1432" s="129"/>
      <c r="OFX1432" s="129"/>
      <c r="OFY1432" s="129"/>
      <c r="OFZ1432" s="129"/>
      <c r="OGA1432" s="129"/>
      <c r="OGB1432" s="129"/>
      <c r="OGC1432" s="129"/>
      <c r="OGD1432" s="129"/>
      <c r="OGE1432" s="129"/>
      <c r="OGF1432" s="129"/>
      <c r="OGG1432" s="129"/>
      <c r="OGH1432" s="129"/>
      <c r="OGI1432" s="129"/>
      <c r="OGJ1432" s="129"/>
      <c r="OGK1432" s="129"/>
      <c r="OGL1432" s="129"/>
      <c r="OGM1432" s="129"/>
      <c r="OGN1432" s="129"/>
      <c r="OGO1432" s="129"/>
      <c r="OGP1432" s="129"/>
      <c r="OGQ1432" s="129"/>
      <c r="OGR1432" s="129"/>
      <c r="OGS1432" s="129"/>
      <c r="OGT1432" s="129"/>
      <c r="OGU1432" s="129"/>
      <c r="OGV1432" s="129"/>
      <c r="OGW1432" s="129"/>
      <c r="OGX1432" s="129"/>
      <c r="OGY1432" s="129"/>
      <c r="OGZ1432" s="129"/>
      <c r="OHA1432" s="129"/>
      <c r="OHB1432" s="129"/>
      <c r="OHC1432" s="129"/>
      <c r="OHD1432" s="129"/>
      <c r="OHE1432" s="129"/>
      <c r="OHF1432" s="129"/>
      <c r="OHG1432" s="129"/>
      <c r="OHH1432" s="129"/>
      <c r="OHI1432" s="129"/>
      <c r="OHJ1432" s="129"/>
      <c r="OHK1432" s="129"/>
      <c r="OHL1432" s="129"/>
      <c r="OHM1432" s="129"/>
      <c r="OHN1432" s="129"/>
      <c r="OHO1432" s="129"/>
      <c r="OHP1432" s="129"/>
      <c r="OHQ1432" s="129"/>
      <c r="OHR1432" s="129"/>
      <c r="OHS1432" s="129"/>
      <c r="OHT1432" s="129"/>
      <c r="OHU1432" s="129"/>
      <c r="OHV1432" s="129"/>
      <c r="OHW1432" s="129"/>
      <c r="OHX1432" s="129"/>
      <c r="OHY1432" s="129"/>
      <c r="OHZ1432" s="129"/>
      <c r="OIA1432" s="129"/>
      <c r="OIB1432" s="129"/>
      <c r="OIC1432" s="129"/>
      <c r="OID1432" s="129"/>
      <c r="OIE1432" s="129"/>
      <c r="OIF1432" s="129"/>
      <c r="OIG1432" s="129"/>
      <c r="OIH1432" s="129"/>
      <c r="OII1432" s="129"/>
      <c r="OIJ1432" s="129"/>
      <c r="OIK1432" s="129"/>
      <c r="OIL1432" s="129"/>
      <c r="OIM1432" s="129"/>
      <c r="OIN1432" s="129"/>
      <c r="OIO1432" s="129"/>
      <c r="OIP1432" s="129"/>
      <c r="OIQ1432" s="129"/>
      <c r="OIR1432" s="129"/>
      <c r="OIS1432" s="129"/>
      <c r="OIT1432" s="129"/>
      <c r="OIU1432" s="129"/>
      <c r="OIV1432" s="129"/>
      <c r="OIW1432" s="129"/>
      <c r="OIX1432" s="129"/>
      <c r="OIY1432" s="129"/>
      <c r="OIZ1432" s="129"/>
      <c r="OJA1432" s="129"/>
      <c r="OJB1432" s="129"/>
      <c r="OJC1432" s="129"/>
      <c r="OJD1432" s="129"/>
      <c r="OJE1432" s="129"/>
      <c r="OJF1432" s="129"/>
      <c r="OJG1432" s="129"/>
      <c r="OJH1432" s="129"/>
      <c r="OJI1432" s="129"/>
      <c r="OJJ1432" s="129"/>
      <c r="OJK1432" s="129"/>
      <c r="OJL1432" s="129"/>
      <c r="OJM1432" s="129"/>
      <c r="OJN1432" s="129"/>
      <c r="OJO1432" s="129"/>
      <c r="OJP1432" s="129"/>
      <c r="OJQ1432" s="129"/>
      <c r="OJR1432" s="129"/>
      <c r="OJS1432" s="129"/>
      <c r="OJT1432" s="129"/>
      <c r="OJU1432" s="129"/>
      <c r="OJV1432" s="129"/>
      <c r="OJW1432" s="129"/>
      <c r="OJX1432" s="129"/>
      <c r="OJY1432" s="129"/>
      <c r="OJZ1432" s="129"/>
      <c r="OKA1432" s="129"/>
      <c r="OKB1432" s="129"/>
      <c r="OKC1432" s="129"/>
      <c r="OKD1432" s="129"/>
      <c r="OKE1432" s="129"/>
      <c r="OKF1432" s="129"/>
      <c r="OKG1432" s="129"/>
      <c r="OKH1432" s="129"/>
      <c r="OKI1432" s="129"/>
      <c r="OKJ1432" s="129"/>
      <c r="OKK1432" s="129"/>
      <c r="OKL1432" s="129"/>
      <c r="OKM1432" s="129"/>
      <c r="OKN1432" s="129"/>
      <c r="OKO1432" s="129"/>
      <c r="OKP1432" s="129"/>
      <c r="OKQ1432" s="129"/>
      <c r="OKR1432" s="129"/>
      <c r="OKS1432" s="129"/>
      <c r="OKT1432" s="129"/>
      <c r="OKU1432" s="129"/>
      <c r="OKV1432" s="129"/>
      <c r="OKW1432" s="129"/>
      <c r="OKX1432" s="129"/>
      <c r="OKY1432" s="129"/>
      <c r="OKZ1432" s="129"/>
      <c r="OLA1432" s="129"/>
      <c r="OLB1432" s="129"/>
      <c r="OLC1432" s="129"/>
      <c r="OLD1432" s="129"/>
      <c r="OLE1432" s="129"/>
      <c r="OLF1432" s="129"/>
      <c r="OLG1432" s="129"/>
      <c r="OLH1432" s="129"/>
      <c r="OLI1432" s="129"/>
      <c r="OLJ1432" s="129"/>
      <c r="OLK1432" s="129"/>
      <c r="OLL1432" s="129"/>
      <c r="OLM1432" s="129"/>
      <c r="OLN1432" s="129"/>
      <c r="OLO1432" s="129"/>
      <c r="OLP1432" s="129"/>
      <c r="OLQ1432" s="129"/>
      <c r="OLR1432" s="129"/>
      <c r="OLS1432" s="129"/>
      <c r="OLT1432" s="129"/>
      <c r="OLU1432" s="129"/>
      <c r="OLV1432" s="129"/>
      <c r="OLW1432" s="129"/>
      <c r="OLX1432" s="129"/>
      <c r="OLY1432" s="129"/>
      <c r="OLZ1432" s="129"/>
      <c r="OMA1432" s="129"/>
      <c r="OMB1432" s="129"/>
      <c r="OMC1432" s="129"/>
      <c r="OMD1432" s="129"/>
      <c r="OME1432" s="129"/>
      <c r="OMF1432" s="129"/>
      <c r="OMG1432" s="129"/>
      <c r="OMH1432" s="129"/>
      <c r="OMI1432" s="129"/>
      <c r="OMJ1432" s="129"/>
      <c r="OMK1432" s="129"/>
      <c r="OML1432" s="129"/>
      <c r="OMM1432" s="129"/>
      <c r="OMN1432" s="129"/>
      <c r="OMO1432" s="129"/>
      <c r="OMP1432" s="129"/>
      <c r="OMQ1432" s="129"/>
      <c r="OMR1432" s="129"/>
      <c r="OMS1432" s="129"/>
      <c r="OMT1432" s="129"/>
      <c r="OMU1432" s="129"/>
      <c r="OMV1432" s="129"/>
      <c r="OMW1432" s="129"/>
      <c r="OMX1432" s="129"/>
      <c r="OMY1432" s="129"/>
      <c r="OMZ1432" s="129"/>
      <c r="ONA1432" s="129"/>
      <c r="ONB1432" s="129"/>
      <c r="ONC1432" s="129"/>
      <c r="OND1432" s="129"/>
      <c r="ONE1432" s="129"/>
      <c r="ONF1432" s="129"/>
      <c r="ONG1432" s="129"/>
      <c r="ONH1432" s="129"/>
      <c r="ONI1432" s="129"/>
      <c r="ONJ1432" s="129"/>
      <c r="ONK1432" s="129"/>
      <c r="ONL1432" s="129"/>
      <c r="ONM1432" s="129"/>
      <c r="ONN1432" s="129"/>
      <c r="ONO1432" s="129"/>
      <c r="ONP1432" s="129"/>
      <c r="ONQ1432" s="129"/>
      <c r="ONR1432" s="129"/>
      <c r="ONS1432" s="129"/>
      <c r="ONT1432" s="129"/>
      <c r="ONU1432" s="129"/>
      <c r="ONV1432" s="129"/>
      <c r="ONW1432" s="129"/>
      <c r="ONX1432" s="129"/>
      <c r="ONY1432" s="129"/>
      <c r="ONZ1432" s="129"/>
      <c r="OOA1432" s="129"/>
      <c r="OOB1432" s="129"/>
      <c r="OOC1432" s="129"/>
      <c r="OOD1432" s="129"/>
      <c r="OOE1432" s="129"/>
      <c r="OOF1432" s="129"/>
      <c r="OOG1432" s="129"/>
      <c r="OOH1432" s="129"/>
      <c r="OOI1432" s="129"/>
      <c r="OOJ1432" s="129"/>
      <c r="OOK1432" s="129"/>
      <c r="OOL1432" s="129"/>
      <c r="OOM1432" s="129"/>
      <c r="OON1432" s="129"/>
      <c r="OOO1432" s="129"/>
      <c r="OOP1432" s="129"/>
      <c r="OOQ1432" s="129"/>
      <c r="OOR1432" s="129"/>
      <c r="OOS1432" s="129"/>
      <c r="OOT1432" s="129"/>
      <c r="OOU1432" s="129"/>
      <c r="OOV1432" s="129"/>
      <c r="OOW1432" s="129"/>
      <c r="OOX1432" s="129"/>
      <c r="OOY1432" s="129"/>
      <c r="OOZ1432" s="129"/>
      <c r="OPA1432" s="129"/>
      <c r="OPB1432" s="129"/>
      <c r="OPC1432" s="129"/>
      <c r="OPD1432" s="129"/>
      <c r="OPE1432" s="129"/>
      <c r="OPF1432" s="129"/>
      <c r="OPG1432" s="129"/>
      <c r="OPH1432" s="129"/>
      <c r="OPI1432" s="129"/>
      <c r="OPJ1432" s="129"/>
      <c r="OPK1432" s="129"/>
      <c r="OPL1432" s="129"/>
      <c r="OPM1432" s="129"/>
      <c r="OPN1432" s="129"/>
      <c r="OPO1432" s="129"/>
      <c r="OPP1432" s="129"/>
      <c r="OPQ1432" s="129"/>
      <c r="OPR1432" s="129"/>
      <c r="OPS1432" s="129"/>
      <c r="OPT1432" s="129"/>
      <c r="OPU1432" s="129"/>
      <c r="OPV1432" s="129"/>
      <c r="OPW1432" s="129"/>
      <c r="OPX1432" s="129"/>
      <c r="OPY1432" s="129"/>
      <c r="OPZ1432" s="129"/>
      <c r="OQA1432" s="129"/>
      <c r="OQB1432" s="129"/>
      <c r="OQC1432" s="129"/>
      <c r="OQD1432" s="129"/>
      <c r="OQE1432" s="129"/>
      <c r="OQF1432" s="129"/>
      <c r="OQG1432" s="129"/>
      <c r="OQH1432" s="129"/>
      <c r="OQI1432" s="129"/>
      <c r="OQJ1432" s="129"/>
      <c r="OQK1432" s="129"/>
      <c r="OQL1432" s="129"/>
      <c r="OQM1432" s="129"/>
      <c r="OQN1432" s="129"/>
      <c r="OQO1432" s="129"/>
      <c r="OQP1432" s="129"/>
      <c r="OQQ1432" s="129"/>
      <c r="OQR1432" s="129"/>
      <c r="OQS1432" s="129"/>
      <c r="OQT1432" s="129"/>
      <c r="OQU1432" s="129"/>
      <c r="OQV1432" s="129"/>
      <c r="OQW1432" s="129"/>
      <c r="OQX1432" s="129"/>
      <c r="OQY1432" s="129"/>
      <c r="OQZ1432" s="129"/>
      <c r="ORA1432" s="129"/>
      <c r="ORB1432" s="129"/>
      <c r="ORC1432" s="129"/>
      <c r="ORD1432" s="129"/>
      <c r="ORE1432" s="129"/>
      <c r="ORF1432" s="129"/>
      <c r="ORG1432" s="129"/>
      <c r="ORH1432" s="129"/>
      <c r="ORI1432" s="129"/>
      <c r="ORJ1432" s="129"/>
      <c r="ORK1432" s="129"/>
      <c r="ORL1432" s="129"/>
      <c r="ORM1432" s="129"/>
      <c r="ORN1432" s="129"/>
      <c r="ORO1432" s="129"/>
      <c r="ORP1432" s="129"/>
      <c r="ORQ1432" s="129"/>
      <c r="ORR1432" s="129"/>
      <c r="ORS1432" s="129"/>
      <c r="ORT1432" s="129"/>
      <c r="ORU1432" s="129"/>
      <c r="ORV1432" s="129"/>
      <c r="ORW1432" s="129"/>
      <c r="ORX1432" s="129"/>
      <c r="ORY1432" s="129"/>
      <c r="ORZ1432" s="129"/>
      <c r="OSA1432" s="129"/>
      <c r="OSB1432" s="129"/>
      <c r="OSC1432" s="129"/>
      <c r="OSD1432" s="129"/>
      <c r="OSE1432" s="129"/>
      <c r="OSF1432" s="129"/>
      <c r="OSG1432" s="129"/>
      <c r="OSH1432" s="129"/>
      <c r="OSI1432" s="129"/>
      <c r="OSJ1432" s="129"/>
      <c r="OSK1432" s="129"/>
      <c r="OSL1432" s="129"/>
      <c r="OSM1432" s="129"/>
      <c r="OSN1432" s="129"/>
      <c r="OSO1432" s="129"/>
      <c r="OSP1432" s="129"/>
      <c r="OSQ1432" s="129"/>
      <c r="OSR1432" s="129"/>
      <c r="OSS1432" s="129"/>
      <c r="OST1432" s="129"/>
      <c r="OSU1432" s="129"/>
      <c r="OSV1432" s="129"/>
      <c r="OSW1432" s="129"/>
      <c r="OSX1432" s="129"/>
      <c r="OSY1432" s="129"/>
      <c r="OSZ1432" s="129"/>
      <c r="OTA1432" s="129"/>
      <c r="OTB1432" s="129"/>
      <c r="OTC1432" s="129"/>
      <c r="OTD1432" s="129"/>
      <c r="OTE1432" s="129"/>
      <c r="OTF1432" s="129"/>
      <c r="OTG1432" s="129"/>
      <c r="OTH1432" s="129"/>
      <c r="OTI1432" s="129"/>
      <c r="OTJ1432" s="129"/>
      <c r="OTK1432" s="129"/>
      <c r="OTL1432" s="129"/>
      <c r="OTM1432" s="129"/>
      <c r="OTN1432" s="129"/>
      <c r="OTO1432" s="129"/>
      <c r="OTP1432" s="129"/>
      <c r="OTQ1432" s="129"/>
      <c r="OTR1432" s="129"/>
      <c r="OTS1432" s="129"/>
      <c r="OTT1432" s="129"/>
      <c r="OTU1432" s="129"/>
      <c r="OTV1432" s="129"/>
      <c r="OTW1432" s="129"/>
      <c r="OTX1432" s="129"/>
      <c r="OTY1432" s="129"/>
      <c r="OTZ1432" s="129"/>
      <c r="OUA1432" s="129"/>
      <c r="OUB1432" s="129"/>
      <c r="OUC1432" s="129"/>
      <c r="OUD1432" s="129"/>
      <c r="OUE1432" s="129"/>
      <c r="OUF1432" s="129"/>
      <c r="OUG1432" s="129"/>
      <c r="OUH1432" s="129"/>
      <c r="OUI1432" s="129"/>
      <c r="OUJ1432" s="129"/>
      <c r="OUK1432" s="129"/>
      <c r="OUL1432" s="129"/>
      <c r="OUM1432" s="129"/>
      <c r="OUN1432" s="129"/>
      <c r="OUO1432" s="129"/>
      <c r="OUP1432" s="129"/>
      <c r="OUQ1432" s="129"/>
      <c r="OUR1432" s="129"/>
      <c r="OUS1432" s="129"/>
      <c r="OUT1432" s="129"/>
      <c r="OUU1432" s="129"/>
      <c r="OUV1432" s="129"/>
      <c r="OUW1432" s="129"/>
      <c r="OUX1432" s="129"/>
      <c r="OUY1432" s="129"/>
      <c r="OUZ1432" s="129"/>
      <c r="OVA1432" s="129"/>
      <c r="OVB1432" s="129"/>
      <c r="OVC1432" s="129"/>
      <c r="OVD1432" s="129"/>
      <c r="OVE1432" s="129"/>
      <c r="OVF1432" s="129"/>
      <c r="OVG1432" s="129"/>
      <c r="OVH1432" s="129"/>
      <c r="OVI1432" s="129"/>
      <c r="OVJ1432" s="129"/>
      <c r="OVK1432" s="129"/>
      <c r="OVL1432" s="129"/>
      <c r="OVM1432" s="129"/>
      <c r="OVN1432" s="129"/>
      <c r="OVO1432" s="129"/>
      <c r="OVP1432" s="129"/>
      <c r="OVQ1432" s="129"/>
      <c r="OVR1432" s="129"/>
      <c r="OVS1432" s="129"/>
      <c r="OVT1432" s="129"/>
      <c r="OVU1432" s="129"/>
      <c r="OVV1432" s="129"/>
      <c r="OVW1432" s="129"/>
      <c r="OVX1432" s="129"/>
      <c r="OVY1432" s="129"/>
      <c r="OVZ1432" s="129"/>
      <c r="OWA1432" s="129"/>
      <c r="OWB1432" s="129"/>
      <c r="OWC1432" s="129"/>
      <c r="OWD1432" s="129"/>
      <c r="OWE1432" s="129"/>
      <c r="OWF1432" s="129"/>
      <c r="OWG1432" s="129"/>
      <c r="OWH1432" s="129"/>
      <c r="OWI1432" s="129"/>
      <c r="OWJ1432" s="129"/>
      <c r="OWK1432" s="129"/>
      <c r="OWL1432" s="129"/>
      <c r="OWM1432" s="129"/>
      <c r="OWN1432" s="129"/>
      <c r="OWO1432" s="129"/>
      <c r="OWP1432" s="129"/>
      <c r="OWQ1432" s="129"/>
      <c r="OWR1432" s="129"/>
      <c r="OWS1432" s="129"/>
      <c r="OWT1432" s="129"/>
      <c r="OWU1432" s="129"/>
      <c r="OWV1432" s="129"/>
      <c r="OWW1432" s="129"/>
      <c r="OWX1432" s="129"/>
      <c r="OWY1432" s="129"/>
      <c r="OWZ1432" s="129"/>
      <c r="OXA1432" s="129"/>
      <c r="OXB1432" s="129"/>
      <c r="OXC1432" s="129"/>
      <c r="OXD1432" s="129"/>
      <c r="OXE1432" s="129"/>
      <c r="OXF1432" s="129"/>
      <c r="OXG1432" s="129"/>
      <c r="OXH1432" s="129"/>
      <c r="OXI1432" s="129"/>
      <c r="OXJ1432" s="129"/>
      <c r="OXK1432" s="129"/>
      <c r="OXL1432" s="129"/>
      <c r="OXM1432" s="129"/>
      <c r="OXN1432" s="129"/>
      <c r="OXO1432" s="129"/>
      <c r="OXP1432" s="129"/>
      <c r="OXQ1432" s="129"/>
      <c r="OXR1432" s="129"/>
      <c r="OXS1432" s="129"/>
      <c r="OXT1432" s="129"/>
      <c r="OXU1432" s="129"/>
      <c r="OXV1432" s="129"/>
      <c r="OXW1432" s="129"/>
      <c r="OXX1432" s="129"/>
      <c r="OXY1432" s="129"/>
      <c r="OXZ1432" s="129"/>
      <c r="OYA1432" s="129"/>
      <c r="OYB1432" s="129"/>
      <c r="OYC1432" s="129"/>
      <c r="OYD1432" s="129"/>
      <c r="OYE1432" s="129"/>
      <c r="OYF1432" s="129"/>
      <c r="OYG1432" s="129"/>
      <c r="OYH1432" s="129"/>
      <c r="OYI1432" s="129"/>
      <c r="OYJ1432" s="129"/>
      <c r="OYK1432" s="129"/>
      <c r="OYL1432" s="129"/>
      <c r="OYM1432" s="129"/>
      <c r="OYN1432" s="129"/>
      <c r="OYO1432" s="129"/>
      <c r="OYP1432" s="129"/>
      <c r="OYQ1432" s="129"/>
      <c r="OYR1432" s="129"/>
      <c r="OYS1432" s="129"/>
      <c r="OYT1432" s="129"/>
      <c r="OYU1432" s="129"/>
      <c r="OYV1432" s="129"/>
      <c r="OYW1432" s="129"/>
      <c r="OYX1432" s="129"/>
      <c r="OYY1432" s="129"/>
      <c r="OYZ1432" s="129"/>
      <c r="OZA1432" s="129"/>
      <c r="OZB1432" s="129"/>
      <c r="OZC1432" s="129"/>
      <c r="OZD1432" s="129"/>
      <c r="OZE1432" s="129"/>
      <c r="OZF1432" s="129"/>
      <c r="OZG1432" s="129"/>
      <c r="OZH1432" s="129"/>
      <c r="OZI1432" s="129"/>
      <c r="OZJ1432" s="129"/>
      <c r="OZK1432" s="129"/>
      <c r="OZL1432" s="129"/>
      <c r="OZM1432" s="129"/>
      <c r="OZN1432" s="129"/>
      <c r="OZO1432" s="129"/>
      <c r="OZP1432" s="129"/>
      <c r="OZQ1432" s="129"/>
      <c r="OZR1432" s="129"/>
      <c r="OZS1432" s="129"/>
      <c r="OZT1432" s="129"/>
      <c r="OZU1432" s="129"/>
      <c r="OZV1432" s="129"/>
      <c r="OZW1432" s="129"/>
      <c r="OZX1432" s="129"/>
      <c r="OZY1432" s="129"/>
      <c r="OZZ1432" s="129"/>
      <c r="PAA1432" s="129"/>
      <c r="PAB1432" s="129"/>
      <c r="PAC1432" s="129"/>
      <c r="PAD1432" s="129"/>
      <c r="PAE1432" s="129"/>
      <c r="PAF1432" s="129"/>
      <c r="PAG1432" s="129"/>
      <c r="PAH1432" s="129"/>
      <c r="PAI1432" s="129"/>
      <c r="PAJ1432" s="129"/>
      <c r="PAK1432" s="129"/>
      <c r="PAL1432" s="129"/>
      <c r="PAM1432" s="129"/>
      <c r="PAN1432" s="129"/>
      <c r="PAO1432" s="129"/>
      <c r="PAP1432" s="129"/>
      <c r="PAQ1432" s="129"/>
      <c r="PAR1432" s="129"/>
      <c r="PAS1432" s="129"/>
      <c r="PAT1432" s="129"/>
      <c r="PAU1432" s="129"/>
      <c r="PAV1432" s="129"/>
      <c r="PAW1432" s="129"/>
      <c r="PAX1432" s="129"/>
      <c r="PAY1432" s="129"/>
      <c r="PAZ1432" s="129"/>
      <c r="PBA1432" s="129"/>
      <c r="PBB1432" s="129"/>
      <c r="PBC1432" s="129"/>
      <c r="PBD1432" s="129"/>
      <c r="PBE1432" s="129"/>
      <c r="PBF1432" s="129"/>
      <c r="PBG1432" s="129"/>
      <c r="PBH1432" s="129"/>
      <c r="PBI1432" s="129"/>
      <c r="PBJ1432" s="129"/>
      <c r="PBK1432" s="129"/>
      <c r="PBL1432" s="129"/>
      <c r="PBM1432" s="129"/>
      <c r="PBN1432" s="129"/>
      <c r="PBO1432" s="129"/>
      <c r="PBP1432" s="129"/>
      <c r="PBQ1432" s="129"/>
      <c r="PBR1432" s="129"/>
      <c r="PBS1432" s="129"/>
      <c r="PBT1432" s="129"/>
      <c r="PBU1432" s="129"/>
      <c r="PBV1432" s="129"/>
      <c r="PBW1432" s="129"/>
      <c r="PBX1432" s="129"/>
      <c r="PBY1432" s="129"/>
      <c r="PBZ1432" s="129"/>
      <c r="PCA1432" s="129"/>
      <c r="PCB1432" s="129"/>
      <c r="PCC1432" s="129"/>
      <c r="PCD1432" s="129"/>
      <c r="PCE1432" s="129"/>
      <c r="PCF1432" s="129"/>
      <c r="PCG1432" s="129"/>
      <c r="PCH1432" s="129"/>
      <c r="PCI1432" s="129"/>
      <c r="PCJ1432" s="129"/>
      <c r="PCK1432" s="129"/>
      <c r="PCL1432" s="129"/>
      <c r="PCM1432" s="129"/>
      <c r="PCN1432" s="129"/>
      <c r="PCO1432" s="129"/>
      <c r="PCP1432" s="129"/>
      <c r="PCQ1432" s="129"/>
      <c r="PCR1432" s="129"/>
      <c r="PCS1432" s="129"/>
      <c r="PCT1432" s="129"/>
      <c r="PCU1432" s="129"/>
      <c r="PCV1432" s="129"/>
      <c r="PCW1432" s="129"/>
      <c r="PCX1432" s="129"/>
      <c r="PCY1432" s="129"/>
      <c r="PCZ1432" s="129"/>
      <c r="PDA1432" s="129"/>
      <c r="PDB1432" s="129"/>
      <c r="PDC1432" s="129"/>
      <c r="PDD1432" s="129"/>
      <c r="PDE1432" s="129"/>
      <c r="PDF1432" s="129"/>
      <c r="PDG1432" s="129"/>
      <c r="PDH1432" s="129"/>
      <c r="PDI1432" s="129"/>
      <c r="PDJ1432" s="129"/>
      <c r="PDK1432" s="129"/>
      <c r="PDL1432" s="129"/>
      <c r="PDM1432" s="129"/>
      <c r="PDN1432" s="129"/>
      <c r="PDO1432" s="129"/>
      <c r="PDP1432" s="129"/>
      <c r="PDQ1432" s="129"/>
      <c r="PDR1432" s="129"/>
      <c r="PDS1432" s="129"/>
      <c r="PDT1432" s="129"/>
      <c r="PDU1432" s="129"/>
      <c r="PDV1432" s="129"/>
      <c r="PDW1432" s="129"/>
      <c r="PDX1432" s="129"/>
      <c r="PDY1432" s="129"/>
      <c r="PDZ1432" s="129"/>
      <c r="PEA1432" s="129"/>
      <c r="PEB1432" s="129"/>
      <c r="PEC1432" s="129"/>
      <c r="PED1432" s="129"/>
      <c r="PEE1432" s="129"/>
      <c r="PEF1432" s="129"/>
      <c r="PEG1432" s="129"/>
      <c r="PEH1432" s="129"/>
      <c r="PEI1432" s="129"/>
      <c r="PEJ1432" s="129"/>
      <c r="PEK1432" s="129"/>
      <c r="PEL1432" s="129"/>
      <c r="PEM1432" s="129"/>
      <c r="PEN1432" s="129"/>
      <c r="PEO1432" s="129"/>
      <c r="PEP1432" s="129"/>
      <c r="PEQ1432" s="129"/>
      <c r="PER1432" s="129"/>
      <c r="PES1432" s="129"/>
      <c r="PET1432" s="129"/>
      <c r="PEU1432" s="129"/>
      <c r="PEV1432" s="129"/>
      <c r="PEW1432" s="129"/>
      <c r="PEX1432" s="129"/>
      <c r="PEY1432" s="129"/>
      <c r="PEZ1432" s="129"/>
      <c r="PFA1432" s="129"/>
      <c r="PFB1432" s="129"/>
      <c r="PFC1432" s="129"/>
      <c r="PFD1432" s="129"/>
      <c r="PFE1432" s="129"/>
      <c r="PFF1432" s="129"/>
      <c r="PFG1432" s="129"/>
      <c r="PFH1432" s="129"/>
      <c r="PFI1432" s="129"/>
      <c r="PFJ1432" s="129"/>
      <c r="PFK1432" s="129"/>
      <c r="PFL1432" s="129"/>
      <c r="PFM1432" s="129"/>
      <c r="PFN1432" s="129"/>
      <c r="PFO1432" s="129"/>
      <c r="PFP1432" s="129"/>
      <c r="PFQ1432" s="129"/>
      <c r="PFR1432" s="129"/>
      <c r="PFS1432" s="129"/>
      <c r="PFT1432" s="129"/>
      <c r="PFU1432" s="129"/>
      <c r="PFV1432" s="129"/>
      <c r="PFW1432" s="129"/>
      <c r="PFX1432" s="129"/>
      <c r="PFY1432" s="129"/>
      <c r="PFZ1432" s="129"/>
      <c r="PGA1432" s="129"/>
      <c r="PGB1432" s="129"/>
      <c r="PGC1432" s="129"/>
      <c r="PGD1432" s="129"/>
      <c r="PGE1432" s="129"/>
      <c r="PGF1432" s="129"/>
      <c r="PGG1432" s="129"/>
      <c r="PGH1432" s="129"/>
      <c r="PGI1432" s="129"/>
      <c r="PGJ1432" s="129"/>
      <c r="PGK1432" s="129"/>
      <c r="PGL1432" s="129"/>
      <c r="PGM1432" s="129"/>
      <c r="PGN1432" s="129"/>
      <c r="PGO1432" s="129"/>
      <c r="PGP1432" s="129"/>
      <c r="PGQ1432" s="129"/>
      <c r="PGR1432" s="129"/>
      <c r="PGS1432" s="129"/>
      <c r="PGT1432" s="129"/>
      <c r="PGU1432" s="129"/>
      <c r="PGV1432" s="129"/>
      <c r="PGW1432" s="129"/>
      <c r="PGX1432" s="129"/>
      <c r="PGY1432" s="129"/>
      <c r="PGZ1432" s="129"/>
      <c r="PHA1432" s="129"/>
      <c r="PHB1432" s="129"/>
      <c r="PHC1432" s="129"/>
      <c r="PHD1432" s="129"/>
      <c r="PHE1432" s="129"/>
      <c r="PHF1432" s="129"/>
      <c r="PHG1432" s="129"/>
      <c r="PHH1432" s="129"/>
      <c r="PHI1432" s="129"/>
      <c r="PHJ1432" s="129"/>
      <c r="PHK1432" s="129"/>
      <c r="PHL1432" s="129"/>
      <c r="PHM1432" s="129"/>
      <c r="PHN1432" s="129"/>
      <c r="PHO1432" s="129"/>
      <c r="PHP1432" s="129"/>
      <c r="PHQ1432" s="129"/>
      <c r="PHR1432" s="129"/>
      <c r="PHS1432" s="129"/>
      <c r="PHT1432" s="129"/>
      <c r="PHU1432" s="129"/>
      <c r="PHV1432" s="129"/>
      <c r="PHW1432" s="129"/>
      <c r="PHX1432" s="129"/>
      <c r="PHY1432" s="129"/>
      <c r="PHZ1432" s="129"/>
      <c r="PIA1432" s="129"/>
      <c r="PIB1432" s="129"/>
      <c r="PIC1432" s="129"/>
      <c r="PID1432" s="129"/>
      <c r="PIE1432" s="129"/>
      <c r="PIF1432" s="129"/>
      <c r="PIG1432" s="129"/>
      <c r="PIH1432" s="129"/>
      <c r="PII1432" s="129"/>
      <c r="PIJ1432" s="129"/>
      <c r="PIK1432" s="129"/>
      <c r="PIL1432" s="129"/>
      <c r="PIM1432" s="129"/>
      <c r="PIN1432" s="129"/>
      <c r="PIO1432" s="129"/>
      <c r="PIP1432" s="129"/>
      <c r="PIQ1432" s="129"/>
      <c r="PIR1432" s="129"/>
      <c r="PIS1432" s="129"/>
      <c r="PIT1432" s="129"/>
      <c r="PIU1432" s="129"/>
      <c r="PIV1432" s="129"/>
      <c r="PIW1432" s="129"/>
      <c r="PIX1432" s="129"/>
      <c r="PIY1432" s="129"/>
      <c r="PIZ1432" s="129"/>
      <c r="PJA1432" s="129"/>
      <c r="PJB1432" s="129"/>
      <c r="PJC1432" s="129"/>
      <c r="PJD1432" s="129"/>
      <c r="PJE1432" s="129"/>
      <c r="PJF1432" s="129"/>
      <c r="PJG1432" s="129"/>
      <c r="PJH1432" s="129"/>
      <c r="PJI1432" s="129"/>
      <c r="PJJ1432" s="129"/>
      <c r="PJK1432" s="129"/>
      <c r="PJL1432" s="129"/>
      <c r="PJM1432" s="129"/>
      <c r="PJN1432" s="129"/>
      <c r="PJO1432" s="129"/>
      <c r="PJP1432" s="129"/>
      <c r="PJQ1432" s="129"/>
      <c r="PJR1432" s="129"/>
      <c r="PJS1432" s="129"/>
      <c r="PJT1432" s="129"/>
      <c r="PJU1432" s="129"/>
      <c r="PJV1432" s="129"/>
      <c r="PJW1432" s="129"/>
      <c r="PJX1432" s="129"/>
      <c r="PJY1432" s="129"/>
      <c r="PJZ1432" s="129"/>
      <c r="PKA1432" s="129"/>
      <c r="PKB1432" s="129"/>
      <c r="PKC1432" s="129"/>
      <c r="PKD1432" s="129"/>
      <c r="PKE1432" s="129"/>
      <c r="PKF1432" s="129"/>
      <c r="PKG1432" s="129"/>
      <c r="PKH1432" s="129"/>
      <c r="PKI1432" s="129"/>
      <c r="PKJ1432" s="129"/>
      <c r="PKK1432" s="129"/>
      <c r="PKL1432" s="129"/>
      <c r="PKM1432" s="129"/>
      <c r="PKN1432" s="129"/>
      <c r="PKO1432" s="129"/>
      <c r="PKP1432" s="129"/>
      <c r="PKQ1432" s="129"/>
      <c r="PKR1432" s="129"/>
      <c r="PKS1432" s="129"/>
      <c r="PKT1432" s="129"/>
      <c r="PKU1432" s="129"/>
      <c r="PKV1432" s="129"/>
      <c r="PKW1432" s="129"/>
      <c r="PKX1432" s="129"/>
      <c r="PKY1432" s="129"/>
      <c r="PKZ1432" s="129"/>
      <c r="PLA1432" s="129"/>
      <c r="PLB1432" s="129"/>
      <c r="PLC1432" s="129"/>
      <c r="PLD1432" s="129"/>
      <c r="PLE1432" s="129"/>
      <c r="PLF1432" s="129"/>
      <c r="PLG1432" s="129"/>
      <c r="PLH1432" s="129"/>
      <c r="PLI1432" s="129"/>
      <c r="PLJ1432" s="129"/>
      <c r="PLK1432" s="129"/>
      <c r="PLL1432" s="129"/>
      <c r="PLM1432" s="129"/>
      <c r="PLN1432" s="129"/>
      <c r="PLO1432" s="129"/>
      <c r="PLP1432" s="129"/>
      <c r="PLQ1432" s="129"/>
      <c r="PLR1432" s="129"/>
      <c r="PLS1432" s="129"/>
      <c r="PLT1432" s="129"/>
      <c r="PLU1432" s="129"/>
      <c r="PLV1432" s="129"/>
      <c r="PLW1432" s="129"/>
      <c r="PLX1432" s="129"/>
      <c r="PLY1432" s="129"/>
      <c r="PLZ1432" s="129"/>
      <c r="PMA1432" s="129"/>
      <c r="PMB1432" s="129"/>
      <c r="PMC1432" s="129"/>
      <c r="PMD1432" s="129"/>
      <c r="PME1432" s="129"/>
      <c r="PMF1432" s="129"/>
      <c r="PMG1432" s="129"/>
      <c r="PMH1432" s="129"/>
      <c r="PMI1432" s="129"/>
      <c r="PMJ1432" s="129"/>
      <c r="PMK1432" s="129"/>
      <c r="PML1432" s="129"/>
      <c r="PMM1432" s="129"/>
      <c r="PMN1432" s="129"/>
      <c r="PMO1432" s="129"/>
      <c r="PMP1432" s="129"/>
      <c r="PMQ1432" s="129"/>
      <c r="PMR1432" s="129"/>
      <c r="PMS1432" s="129"/>
      <c r="PMT1432" s="129"/>
      <c r="PMU1432" s="129"/>
      <c r="PMV1432" s="129"/>
      <c r="PMW1432" s="129"/>
      <c r="PMX1432" s="129"/>
      <c r="PMY1432" s="129"/>
      <c r="PMZ1432" s="129"/>
      <c r="PNA1432" s="129"/>
      <c r="PNB1432" s="129"/>
      <c r="PNC1432" s="129"/>
      <c r="PND1432" s="129"/>
      <c r="PNE1432" s="129"/>
      <c r="PNF1432" s="129"/>
      <c r="PNG1432" s="129"/>
      <c r="PNH1432" s="129"/>
      <c r="PNI1432" s="129"/>
      <c r="PNJ1432" s="129"/>
      <c r="PNK1432" s="129"/>
      <c r="PNL1432" s="129"/>
      <c r="PNM1432" s="129"/>
      <c r="PNN1432" s="129"/>
      <c r="PNO1432" s="129"/>
      <c r="PNP1432" s="129"/>
      <c r="PNQ1432" s="129"/>
      <c r="PNR1432" s="129"/>
      <c r="PNS1432" s="129"/>
      <c r="PNT1432" s="129"/>
      <c r="PNU1432" s="129"/>
      <c r="PNV1432" s="129"/>
      <c r="PNW1432" s="129"/>
      <c r="PNX1432" s="129"/>
      <c r="PNY1432" s="129"/>
      <c r="PNZ1432" s="129"/>
      <c r="POA1432" s="129"/>
      <c r="POB1432" s="129"/>
      <c r="POC1432" s="129"/>
      <c r="POD1432" s="129"/>
      <c r="POE1432" s="129"/>
      <c r="POF1432" s="129"/>
      <c r="POG1432" s="129"/>
      <c r="POH1432" s="129"/>
      <c r="POI1432" s="129"/>
      <c r="POJ1432" s="129"/>
      <c r="POK1432" s="129"/>
      <c r="POL1432" s="129"/>
      <c r="POM1432" s="129"/>
      <c r="PON1432" s="129"/>
      <c r="POO1432" s="129"/>
      <c r="POP1432" s="129"/>
      <c r="POQ1432" s="129"/>
      <c r="POR1432" s="129"/>
      <c r="POS1432" s="129"/>
      <c r="POT1432" s="129"/>
      <c r="POU1432" s="129"/>
      <c r="POV1432" s="129"/>
      <c r="POW1432" s="129"/>
      <c r="POX1432" s="129"/>
      <c r="POY1432" s="129"/>
      <c r="POZ1432" s="129"/>
      <c r="PPA1432" s="129"/>
      <c r="PPB1432" s="129"/>
      <c r="PPC1432" s="129"/>
      <c r="PPD1432" s="129"/>
      <c r="PPE1432" s="129"/>
      <c r="PPF1432" s="129"/>
      <c r="PPG1432" s="129"/>
      <c r="PPH1432" s="129"/>
      <c r="PPI1432" s="129"/>
      <c r="PPJ1432" s="129"/>
      <c r="PPK1432" s="129"/>
      <c r="PPL1432" s="129"/>
      <c r="PPM1432" s="129"/>
      <c r="PPN1432" s="129"/>
      <c r="PPO1432" s="129"/>
      <c r="PPP1432" s="129"/>
      <c r="PPQ1432" s="129"/>
      <c r="PPR1432" s="129"/>
      <c r="PPS1432" s="129"/>
      <c r="PPT1432" s="129"/>
      <c r="PPU1432" s="129"/>
      <c r="PPV1432" s="129"/>
      <c r="PPW1432" s="129"/>
      <c r="PPX1432" s="129"/>
      <c r="PPY1432" s="129"/>
      <c r="PPZ1432" s="129"/>
      <c r="PQA1432" s="129"/>
      <c r="PQB1432" s="129"/>
      <c r="PQC1432" s="129"/>
      <c r="PQD1432" s="129"/>
      <c r="PQE1432" s="129"/>
      <c r="PQF1432" s="129"/>
      <c r="PQG1432" s="129"/>
      <c r="PQH1432" s="129"/>
      <c r="PQI1432" s="129"/>
      <c r="PQJ1432" s="129"/>
      <c r="PQK1432" s="129"/>
      <c r="PQL1432" s="129"/>
      <c r="PQM1432" s="129"/>
      <c r="PQN1432" s="129"/>
      <c r="PQO1432" s="129"/>
      <c r="PQP1432" s="129"/>
      <c r="PQQ1432" s="129"/>
      <c r="PQR1432" s="129"/>
      <c r="PQS1432" s="129"/>
      <c r="PQT1432" s="129"/>
      <c r="PQU1432" s="129"/>
      <c r="PQV1432" s="129"/>
      <c r="PQW1432" s="129"/>
      <c r="PQX1432" s="129"/>
      <c r="PQY1432" s="129"/>
      <c r="PQZ1432" s="129"/>
      <c r="PRA1432" s="129"/>
      <c r="PRB1432" s="129"/>
      <c r="PRC1432" s="129"/>
      <c r="PRD1432" s="129"/>
      <c r="PRE1432" s="129"/>
      <c r="PRF1432" s="129"/>
      <c r="PRG1432" s="129"/>
      <c r="PRH1432" s="129"/>
      <c r="PRI1432" s="129"/>
      <c r="PRJ1432" s="129"/>
      <c r="PRK1432" s="129"/>
      <c r="PRL1432" s="129"/>
      <c r="PRM1432" s="129"/>
      <c r="PRN1432" s="129"/>
      <c r="PRO1432" s="129"/>
      <c r="PRP1432" s="129"/>
      <c r="PRQ1432" s="129"/>
      <c r="PRR1432" s="129"/>
      <c r="PRS1432" s="129"/>
      <c r="PRT1432" s="129"/>
      <c r="PRU1432" s="129"/>
      <c r="PRV1432" s="129"/>
      <c r="PRW1432" s="129"/>
      <c r="PRX1432" s="129"/>
      <c r="PRY1432" s="129"/>
      <c r="PRZ1432" s="129"/>
      <c r="PSA1432" s="129"/>
      <c r="PSB1432" s="129"/>
      <c r="PSC1432" s="129"/>
      <c r="PSD1432" s="129"/>
      <c r="PSE1432" s="129"/>
      <c r="PSF1432" s="129"/>
      <c r="PSG1432" s="129"/>
      <c r="PSH1432" s="129"/>
      <c r="PSI1432" s="129"/>
      <c r="PSJ1432" s="129"/>
      <c r="PSK1432" s="129"/>
      <c r="PSL1432" s="129"/>
      <c r="PSM1432" s="129"/>
      <c r="PSN1432" s="129"/>
      <c r="PSO1432" s="129"/>
      <c r="PSP1432" s="129"/>
      <c r="PSQ1432" s="129"/>
      <c r="PSR1432" s="129"/>
      <c r="PSS1432" s="129"/>
      <c r="PST1432" s="129"/>
      <c r="PSU1432" s="129"/>
      <c r="PSV1432" s="129"/>
      <c r="PSW1432" s="129"/>
      <c r="PSX1432" s="129"/>
      <c r="PSY1432" s="129"/>
      <c r="PSZ1432" s="129"/>
      <c r="PTA1432" s="129"/>
      <c r="PTB1432" s="129"/>
      <c r="PTC1432" s="129"/>
      <c r="PTD1432" s="129"/>
      <c r="PTE1432" s="129"/>
      <c r="PTF1432" s="129"/>
      <c r="PTG1432" s="129"/>
      <c r="PTH1432" s="129"/>
      <c r="PTI1432" s="129"/>
      <c r="PTJ1432" s="129"/>
      <c r="PTK1432" s="129"/>
      <c r="PTL1432" s="129"/>
      <c r="PTM1432" s="129"/>
      <c r="PTN1432" s="129"/>
      <c r="PTO1432" s="129"/>
      <c r="PTP1432" s="129"/>
      <c r="PTQ1432" s="129"/>
      <c r="PTR1432" s="129"/>
      <c r="PTS1432" s="129"/>
      <c r="PTT1432" s="129"/>
      <c r="PTU1432" s="129"/>
      <c r="PTV1432" s="129"/>
      <c r="PTW1432" s="129"/>
      <c r="PTX1432" s="129"/>
      <c r="PTY1432" s="129"/>
      <c r="PTZ1432" s="129"/>
      <c r="PUA1432" s="129"/>
      <c r="PUB1432" s="129"/>
      <c r="PUC1432" s="129"/>
      <c r="PUD1432" s="129"/>
      <c r="PUE1432" s="129"/>
      <c r="PUF1432" s="129"/>
      <c r="PUG1432" s="129"/>
      <c r="PUH1432" s="129"/>
      <c r="PUI1432" s="129"/>
      <c r="PUJ1432" s="129"/>
      <c r="PUK1432" s="129"/>
      <c r="PUL1432" s="129"/>
      <c r="PUM1432" s="129"/>
      <c r="PUN1432" s="129"/>
      <c r="PUO1432" s="129"/>
      <c r="PUP1432" s="129"/>
      <c r="PUQ1432" s="129"/>
      <c r="PUR1432" s="129"/>
      <c r="PUS1432" s="129"/>
      <c r="PUT1432" s="129"/>
      <c r="PUU1432" s="129"/>
      <c r="PUV1432" s="129"/>
      <c r="PUW1432" s="129"/>
      <c r="PUX1432" s="129"/>
      <c r="PUY1432" s="129"/>
      <c r="PUZ1432" s="129"/>
      <c r="PVA1432" s="129"/>
      <c r="PVB1432" s="129"/>
      <c r="PVC1432" s="129"/>
      <c r="PVD1432" s="129"/>
      <c r="PVE1432" s="129"/>
      <c r="PVF1432" s="129"/>
      <c r="PVG1432" s="129"/>
      <c r="PVH1432" s="129"/>
      <c r="PVI1432" s="129"/>
      <c r="PVJ1432" s="129"/>
      <c r="PVK1432" s="129"/>
      <c r="PVL1432" s="129"/>
      <c r="PVM1432" s="129"/>
      <c r="PVN1432" s="129"/>
      <c r="PVO1432" s="129"/>
      <c r="PVP1432" s="129"/>
      <c r="PVQ1432" s="129"/>
      <c r="PVR1432" s="129"/>
      <c r="PVS1432" s="129"/>
      <c r="PVT1432" s="129"/>
      <c r="PVU1432" s="129"/>
      <c r="PVV1432" s="129"/>
      <c r="PVW1432" s="129"/>
      <c r="PVX1432" s="129"/>
      <c r="PVY1432" s="129"/>
      <c r="PVZ1432" s="129"/>
      <c r="PWA1432" s="129"/>
      <c r="PWB1432" s="129"/>
      <c r="PWC1432" s="129"/>
      <c r="PWD1432" s="129"/>
      <c r="PWE1432" s="129"/>
      <c r="PWF1432" s="129"/>
      <c r="PWG1432" s="129"/>
      <c r="PWH1432" s="129"/>
      <c r="PWI1432" s="129"/>
      <c r="PWJ1432" s="129"/>
      <c r="PWK1432" s="129"/>
      <c r="PWL1432" s="129"/>
      <c r="PWM1432" s="129"/>
      <c r="PWN1432" s="129"/>
      <c r="PWO1432" s="129"/>
      <c r="PWP1432" s="129"/>
      <c r="PWQ1432" s="129"/>
      <c r="PWR1432" s="129"/>
      <c r="PWS1432" s="129"/>
      <c r="PWT1432" s="129"/>
      <c r="PWU1432" s="129"/>
      <c r="PWV1432" s="129"/>
      <c r="PWW1432" s="129"/>
      <c r="PWX1432" s="129"/>
      <c r="PWY1432" s="129"/>
      <c r="PWZ1432" s="129"/>
      <c r="PXA1432" s="129"/>
      <c r="PXB1432" s="129"/>
      <c r="PXC1432" s="129"/>
      <c r="PXD1432" s="129"/>
      <c r="PXE1432" s="129"/>
      <c r="PXF1432" s="129"/>
      <c r="PXG1432" s="129"/>
      <c r="PXH1432" s="129"/>
      <c r="PXI1432" s="129"/>
      <c r="PXJ1432" s="129"/>
      <c r="PXK1432" s="129"/>
      <c r="PXL1432" s="129"/>
      <c r="PXM1432" s="129"/>
      <c r="PXN1432" s="129"/>
      <c r="PXO1432" s="129"/>
      <c r="PXP1432" s="129"/>
      <c r="PXQ1432" s="129"/>
      <c r="PXR1432" s="129"/>
      <c r="PXS1432" s="129"/>
      <c r="PXT1432" s="129"/>
      <c r="PXU1432" s="129"/>
      <c r="PXV1432" s="129"/>
      <c r="PXW1432" s="129"/>
      <c r="PXX1432" s="129"/>
      <c r="PXY1432" s="129"/>
      <c r="PXZ1432" s="129"/>
      <c r="PYA1432" s="129"/>
      <c r="PYB1432" s="129"/>
      <c r="PYC1432" s="129"/>
      <c r="PYD1432" s="129"/>
      <c r="PYE1432" s="129"/>
      <c r="PYF1432" s="129"/>
      <c r="PYG1432" s="129"/>
      <c r="PYH1432" s="129"/>
      <c r="PYI1432" s="129"/>
      <c r="PYJ1432" s="129"/>
      <c r="PYK1432" s="129"/>
      <c r="PYL1432" s="129"/>
      <c r="PYM1432" s="129"/>
      <c r="PYN1432" s="129"/>
      <c r="PYO1432" s="129"/>
      <c r="PYP1432" s="129"/>
      <c r="PYQ1432" s="129"/>
      <c r="PYR1432" s="129"/>
      <c r="PYS1432" s="129"/>
      <c r="PYT1432" s="129"/>
      <c r="PYU1432" s="129"/>
      <c r="PYV1432" s="129"/>
      <c r="PYW1432" s="129"/>
      <c r="PYX1432" s="129"/>
      <c r="PYY1432" s="129"/>
      <c r="PYZ1432" s="129"/>
      <c r="PZA1432" s="129"/>
      <c r="PZB1432" s="129"/>
      <c r="PZC1432" s="129"/>
      <c r="PZD1432" s="129"/>
      <c r="PZE1432" s="129"/>
      <c r="PZF1432" s="129"/>
      <c r="PZG1432" s="129"/>
      <c r="PZH1432" s="129"/>
      <c r="PZI1432" s="129"/>
      <c r="PZJ1432" s="129"/>
      <c r="PZK1432" s="129"/>
      <c r="PZL1432" s="129"/>
      <c r="PZM1432" s="129"/>
      <c r="PZN1432" s="129"/>
      <c r="PZO1432" s="129"/>
      <c r="PZP1432" s="129"/>
      <c r="PZQ1432" s="129"/>
      <c r="PZR1432" s="129"/>
      <c r="PZS1432" s="129"/>
      <c r="PZT1432" s="129"/>
      <c r="PZU1432" s="129"/>
      <c r="PZV1432" s="129"/>
      <c r="PZW1432" s="129"/>
      <c r="PZX1432" s="129"/>
      <c r="PZY1432" s="129"/>
      <c r="PZZ1432" s="129"/>
      <c r="QAA1432" s="129"/>
      <c r="QAB1432" s="129"/>
      <c r="QAC1432" s="129"/>
      <c r="QAD1432" s="129"/>
      <c r="QAE1432" s="129"/>
      <c r="QAF1432" s="129"/>
      <c r="QAG1432" s="129"/>
      <c r="QAH1432" s="129"/>
      <c r="QAI1432" s="129"/>
      <c r="QAJ1432" s="129"/>
      <c r="QAK1432" s="129"/>
      <c r="QAL1432" s="129"/>
      <c r="QAM1432" s="129"/>
      <c r="QAN1432" s="129"/>
      <c r="QAO1432" s="129"/>
      <c r="QAP1432" s="129"/>
      <c r="QAQ1432" s="129"/>
      <c r="QAR1432" s="129"/>
      <c r="QAS1432" s="129"/>
      <c r="QAT1432" s="129"/>
      <c r="QAU1432" s="129"/>
      <c r="QAV1432" s="129"/>
      <c r="QAW1432" s="129"/>
      <c r="QAX1432" s="129"/>
      <c r="QAY1432" s="129"/>
      <c r="QAZ1432" s="129"/>
      <c r="QBA1432" s="129"/>
      <c r="QBB1432" s="129"/>
      <c r="QBC1432" s="129"/>
      <c r="QBD1432" s="129"/>
      <c r="QBE1432" s="129"/>
      <c r="QBF1432" s="129"/>
      <c r="QBG1432" s="129"/>
      <c r="QBH1432" s="129"/>
      <c r="QBI1432" s="129"/>
      <c r="QBJ1432" s="129"/>
      <c r="QBK1432" s="129"/>
      <c r="QBL1432" s="129"/>
      <c r="QBM1432" s="129"/>
      <c r="QBN1432" s="129"/>
      <c r="QBO1432" s="129"/>
      <c r="QBP1432" s="129"/>
      <c r="QBQ1432" s="129"/>
      <c r="QBR1432" s="129"/>
      <c r="QBS1432" s="129"/>
      <c r="QBT1432" s="129"/>
      <c r="QBU1432" s="129"/>
      <c r="QBV1432" s="129"/>
      <c r="QBW1432" s="129"/>
      <c r="QBX1432" s="129"/>
      <c r="QBY1432" s="129"/>
      <c r="QBZ1432" s="129"/>
      <c r="QCA1432" s="129"/>
      <c r="QCB1432" s="129"/>
      <c r="QCC1432" s="129"/>
      <c r="QCD1432" s="129"/>
      <c r="QCE1432" s="129"/>
      <c r="QCF1432" s="129"/>
      <c r="QCG1432" s="129"/>
      <c r="QCH1432" s="129"/>
      <c r="QCI1432" s="129"/>
      <c r="QCJ1432" s="129"/>
      <c r="QCK1432" s="129"/>
      <c r="QCL1432" s="129"/>
      <c r="QCM1432" s="129"/>
      <c r="QCN1432" s="129"/>
      <c r="QCO1432" s="129"/>
      <c r="QCP1432" s="129"/>
      <c r="QCQ1432" s="129"/>
      <c r="QCR1432" s="129"/>
      <c r="QCS1432" s="129"/>
      <c r="QCT1432" s="129"/>
      <c r="QCU1432" s="129"/>
      <c r="QCV1432" s="129"/>
      <c r="QCW1432" s="129"/>
      <c r="QCX1432" s="129"/>
      <c r="QCY1432" s="129"/>
      <c r="QCZ1432" s="129"/>
      <c r="QDA1432" s="129"/>
      <c r="QDB1432" s="129"/>
      <c r="QDC1432" s="129"/>
      <c r="QDD1432" s="129"/>
      <c r="QDE1432" s="129"/>
      <c r="QDF1432" s="129"/>
      <c r="QDG1432" s="129"/>
      <c r="QDH1432" s="129"/>
      <c r="QDI1432" s="129"/>
      <c r="QDJ1432" s="129"/>
      <c r="QDK1432" s="129"/>
      <c r="QDL1432" s="129"/>
      <c r="QDM1432" s="129"/>
      <c r="QDN1432" s="129"/>
      <c r="QDO1432" s="129"/>
      <c r="QDP1432" s="129"/>
      <c r="QDQ1432" s="129"/>
      <c r="QDR1432" s="129"/>
      <c r="QDS1432" s="129"/>
      <c r="QDT1432" s="129"/>
      <c r="QDU1432" s="129"/>
      <c r="QDV1432" s="129"/>
      <c r="QDW1432" s="129"/>
      <c r="QDX1432" s="129"/>
      <c r="QDY1432" s="129"/>
      <c r="QDZ1432" s="129"/>
      <c r="QEA1432" s="129"/>
      <c r="QEB1432" s="129"/>
      <c r="QEC1432" s="129"/>
      <c r="QED1432" s="129"/>
      <c r="QEE1432" s="129"/>
      <c r="QEF1432" s="129"/>
      <c r="QEG1432" s="129"/>
      <c r="QEH1432" s="129"/>
      <c r="QEI1432" s="129"/>
      <c r="QEJ1432" s="129"/>
      <c r="QEK1432" s="129"/>
      <c r="QEL1432" s="129"/>
      <c r="QEM1432" s="129"/>
      <c r="QEN1432" s="129"/>
      <c r="QEO1432" s="129"/>
      <c r="QEP1432" s="129"/>
      <c r="QEQ1432" s="129"/>
      <c r="QER1432" s="129"/>
      <c r="QES1432" s="129"/>
      <c r="QET1432" s="129"/>
      <c r="QEU1432" s="129"/>
      <c r="QEV1432" s="129"/>
      <c r="QEW1432" s="129"/>
      <c r="QEX1432" s="129"/>
      <c r="QEY1432" s="129"/>
      <c r="QEZ1432" s="129"/>
      <c r="QFA1432" s="129"/>
      <c r="QFB1432" s="129"/>
      <c r="QFC1432" s="129"/>
      <c r="QFD1432" s="129"/>
      <c r="QFE1432" s="129"/>
      <c r="QFF1432" s="129"/>
      <c r="QFG1432" s="129"/>
      <c r="QFH1432" s="129"/>
      <c r="QFI1432" s="129"/>
      <c r="QFJ1432" s="129"/>
      <c r="QFK1432" s="129"/>
      <c r="QFL1432" s="129"/>
      <c r="QFM1432" s="129"/>
      <c r="QFN1432" s="129"/>
      <c r="QFO1432" s="129"/>
      <c r="QFP1432" s="129"/>
      <c r="QFQ1432" s="129"/>
      <c r="QFR1432" s="129"/>
      <c r="QFS1432" s="129"/>
      <c r="QFT1432" s="129"/>
      <c r="QFU1432" s="129"/>
      <c r="QFV1432" s="129"/>
      <c r="QFW1432" s="129"/>
      <c r="QFX1432" s="129"/>
      <c r="QFY1432" s="129"/>
      <c r="QFZ1432" s="129"/>
      <c r="QGA1432" s="129"/>
      <c r="QGB1432" s="129"/>
      <c r="QGC1432" s="129"/>
      <c r="QGD1432" s="129"/>
      <c r="QGE1432" s="129"/>
      <c r="QGF1432" s="129"/>
      <c r="QGG1432" s="129"/>
      <c r="QGH1432" s="129"/>
      <c r="QGI1432" s="129"/>
      <c r="QGJ1432" s="129"/>
      <c r="QGK1432" s="129"/>
      <c r="QGL1432" s="129"/>
      <c r="QGM1432" s="129"/>
      <c r="QGN1432" s="129"/>
      <c r="QGO1432" s="129"/>
      <c r="QGP1432" s="129"/>
      <c r="QGQ1432" s="129"/>
      <c r="QGR1432" s="129"/>
      <c r="QGS1432" s="129"/>
      <c r="QGT1432" s="129"/>
      <c r="QGU1432" s="129"/>
      <c r="QGV1432" s="129"/>
      <c r="QGW1432" s="129"/>
      <c r="QGX1432" s="129"/>
      <c r="QGY1432" s="129"/>
      <c r="QGZ1432" s="129"/>
      <c r="QHA1432" s="129"/>
      <c r="QHB1432" s="129"/>
      <c r="QHC1432" s="129"/>
      <c r="QHD1432" s="129"/>
      <c r="QHE1432" s="129"/>
      <c r="QHF1432" s="129"/>
      <c r="QHG1432" s="129"/>
      <c r="QHH1432" s="129"/>
      <c r="QHI1432" s="129"/>
      <c r="QHJ1432" s="129"/>
      <c r="QHK1432" s="129"/>
      <c r="QHL1432" s="129"/>
      <c r="QHM1432" s="129"/>
      <c r="QHN1432" s="129"/>
      <c r="QHO1432" s="129"/>
      <c r="QHP1432" s="129"/>
      <c r="QHQ1432" s="129"/>
      <c r="QHR1432" s="129"/>
      <c r="QHS1432" s="129"/>
      <c r="QHT1432" s="129"/>
      <c r="QHU1432" s="129"/>
      <c r="QHV1432" s="129"/>
      <c r="QHW1432" s="129"/>
      <c r="QHX1432" s="129"/>
      <c r="QHY1432" s="129"/>
      <c r="QHZ1432" s="129"/>
      <c r="QIA1432" s="129"/>
      <c r="QIB1432" s="129"/>
      <c r="QIC1432" s="129"/>
      <c r="QID1432" s="129"/>
      <c r="QIE1432" s="129"/>
      <c r="QIF1432" s="129"/>
      <c r="QIG1432" s="129"/>
      <c r="QIH1432" s="129"/>
      <c r="QII1432" s="129"/>
      <c r="QIJ1432" s="129"/>
      <c r="QIK1432" s="129"/>
      <c r="QIL1432" s="129"/>
      <c r="QIM1432" s="129"/>
      <c r="QIN1432" s="129"/>
      <c r="QIO1432" s="129"/>
      <c r="QIP1432" s="129"/>
      <c r="QIQ1432" s="129"/>
      <c r="QIR1432" s="129"/>
      <c r="QIS1432" s="129"/>
      <c r="QIT1432" s="129"/>
      <c r="QIU1432" s="129"/>
      <c r="QIV1432" s="129"/>
      <c r="QIW1432" s="129"/>
      <c r="QIX1432" s="129"/>
      <c r="QIY1432" s="129"/>
      <c r="QIZ1432" s="129"/>
      <c r="QJA1432" s="129"/>
      <c r="QJB1432" s="129"/>
      <c r="QJC1432" s="129"/>
      <c r="QJD1432" s="129"/>
      <c r="QJE1432" s="129"/>
      <c r="QJF1432" s="129"/>
      <c r="QJG1432" s="129"/>
      <c r="QJH1432" s="129"/>
      <c r="QJI1432" s="129"/>
      <c r="QJJ1432" s="129"/>
      <c r="QJK1432" s="129"/>
      <c r="QJL1432" s="129"/>
      <c r="QJM1432" s="129"/>
      <c r="QJN1432" s="129"/>
      <c r="QJO1432" s="129"/>
      <c r="QJP1432" s="129"/>
      <c r="QJQ1432" s="129"/>
      <c r="QJR1432" s="129"/>
      <c r="QJS1432" s="129"/>
      <c r="QJT1432" s="129"/>
      <c r="QJU1432" s="129"/>
      <c r="QJV1432" s="129"/>
      <c r="QJW1432" s="129"/>
      <c r="QJX1432" s="129"/>
      <c r="QJY1432" s="129"/>
      <c r="QJZ1432" s="129"/>
      <c r="QKA1432" s="129"/>
      <c r="QKB1432" s="129"/>
      <c r="QKC1432" s="129"/>
      <c r="QKD1432" s="129"/>
      <c r="QKE1432" s="129"/>
      <c r="QKF1432" s="129"/>
      <c r="QKG1432" s="129"/>
      <c r="QKH1432" s="129"/>
      <c r="QKI1432" s="129"/>
      <c r="QKJ1432" s="129"/>
      <c r="QKK1432" s="129"/>
      <c r="QKL1432" s="129"/>
      <c r="QKM1432" s="129"/>
      <c r="QKN1432" s="129"/>
      <c r="QKO1432" s="129"/>
      <c r="QKP1432" s="129"/>
      <c r="QKQ1432" s="129"/>
      <c r="QKR1432" s="129"/>
      <c r="QKS1432" s="129"/>
      <c r="QKT1432" s="129"/>
      <c r="QKU1432" s="129"/>
      <c r="QKV1432" s="129"/>
      <c r="QKW1432" s="129"/>
      <c r="QKX1432" s="129"/>
      <c r="QKY1432" s="129"/>
      <c r="QKZ1432" s="129"/>
      <c r="QLA1432" s="129"/>
      <c r="QLB1432" s="129"/>
      <c r="QLC1432" s="129"/>
      <c r="QLD1432" s="129"/>
      <c r="QLE1432" s="129"/>
      <c r="QLF1432" s="129"/>
      <c r="QLG1432" s="129"/>
      <c r="QLH1432" s="129"/>
      <c r="QLI1432" s="129"/>
      <c r="QLJ1432" s="129"/>
      <c r="QLK1432" s="129"/>
      <c r="QLL1432" s="129"/>
      <c r="QLM1432" s="129"/>
      <c r="QLN1432" s="129"/>
      <c r="QLO1432" s="129"/>
      <c r="QLP1432" s="129"/>
      <c r="QLQ1432" s="129"/>
      <c r="QLR1432" s="129"/>
      <c r="QLS1432" s="129"/>
      <c r="QLT1432" s="129"/>
      <c r="QLU1432" s="129"/>
      <c r="QLV1432" s="129"/>
      <c r="QLW1432" s="129"/>
      <c r="QLX1432" s="129"/>
      <c r="QLY1432" s="129"/>
      <c r="QLZ1432" s="129"/>
      <c r="QMA1432" s="129"/>
      <c r="QMB1432" s="129"/>
      <c r="QMC1432" s="129"/>
      <c r="QMD1432" s="129"/>
      <c r="QME1432" s="129"/>
      <c r="QMF1432" s="129"/>
      <c r="QMG1432" s="129"/>
      <c r="QMH1432" s="129"/>
      <c r="QMI1432" s="129"/>
      <c r="QMJ1432" s="129"/>
      <c r="QMK1432" s="129"/>
      <c r="QML1432" s="129"/>
      <c r="QMM1432" s="129"/>
      <c r="QMN1432" s="129"/>
      <c r="QMO1432" s="129"/>
      <c r="QMP1432" s="129"/>
      <c r="QMQ1432" s="129"/>
      <c r="QMR1432" s="129"/>
      <c r="QMS1432" s="129"/>
      <c r="QMT1432" s="129"/>
      <c r="QMU1432" s="129"/>
      <c r="QMV1432" s="129"/>
      <c r="QMW1432" s="129"/>
      <c r="QMX1432" s="129"/>
      <c r="QMY1432" s="129"/>
      <c r="QMZ1432" s="129"/>
      <c r="QNA1432" s="129"/>
      <c r="QNB1432" s="129"/>
      <c r="QNC1432" s="129"/>
      <c r="QND1432" s="129"/>
      <c r="QNE1432" s="129"/>
      <c r="QNF1432" s="129"/>
      <c r="QNG1432" s="129"/>
      <c r="QNH1432" s="129"/>
      <c r="QNI1432" s="129"/>
      <c r="QNJ1432" s="129"/>
      <c r="QNK1432" s="129"/>
      <c r="QNL1432" s="129"/>
      <c r="QNM1432" s="129"/>
      <c r="QNN1432" s="129"/>
      <c r="QNO1432" s="129"/>
      <c r="QNP1432" s="129"/>
      <c r="QNQ1432" s="129"/>
      <c r="QNR1432" s="129"/>
      <c r="QNS1432" s="129"/>
      <c r="QNT1432" s="129"/>
      <c r="QNU1432" s="129"/>
      <c r="QNV1432" s="129"/>
      <c r="QNW1432" s="129"/>
      <c r="QNX1432" s="129"/>
      <c r="QNY1432" s="129"/>
      <c r="QNZ1432" s="129"/>
      <c r="QOA1432" s="129"/>
      <c r="QOB1432" s="129"/>
      <c r="QOC1432" s="129"/>
      <c r="QOD1432" s="129"/>
      <c r="QOE1432" s="129"/>
      <c r="QOF1432" s="129"/>
      <c r="QOG1432" s="129"/>
      <c r="QOH1432" s="129"/>
      <c r="QOI1432" s="129"/>
      <c r="QOJ1432" s="129"/>
      <c r="QOK1432" s="129"/>
      <c r="QOL1432" s="129"/>
      <c r="QOM1432" s="129"/>
      <c r="QON1432" s="129"/>
      <c r="QOO1432" s="129"/>
      <c r="QOP1432" s="129"/>
      <c r="QOQ1432" s="129"/>
      <c r="QOR1432" s="129"/>
      <c r="QOS1432" s="129"/>
      <c r="QOT1432" s="129"/>
      <c r="QOU1432" s="129"/>
      <c r="QOV1432" s="129"/>
      <c r="QOW1432" s="129"/>
      <c r="QOX1432" s="129"/>
      <c r="QOY1432" s="129"/>
      <c r="QOZ1432" s="129"/>
      <c r="QPA1432" s="129"/>
      <c r="QPB1432" s="129"/>
      <c r="QPC1432" s="129"/>
      <c r="QPD1432" s="129"/>
      <c r="QPE1432" s="129"/>
      <c r="QPF1432" s="129"/>
      <c r="QPG1432" s="129"/>
      <c r="QPH1432" s="129"/>
      <c r="QPI1432" s="129"/>
      <c r="QPJ1432" s="129"/>
      <c r="QPK1432" s="129"/>
      <c r="QPL1432" s="129"/>
      <c r="QPM1432" s="129"/>
      <c r="QPN1432" s="129"/>
      <c r="QPO1432" s="129"/>
      <c r="QPP1432" s="129"/>
      <c r="QPQ1432" s="129"/>
      <c r="QPR1432" s="129"/>
      <c r="QPS1432" s="129"/>
      <c r="QPT1432" s="129"/>
      <c r="QPU1432" s="129"/>
      <c r="QPV1432" s="129"/>
      <c r="QPW1432" s="129"/>
      <c r="QPX1432" s="129"/>
      <c r="QPY1432" s="129"/>
      <c r="QPZ1432" s="129"/>
      <c r="QQA1432" s="129"/>
      <c r="QQB1432" s="129"/>
      <c r="QQC1432" s="129"/>
      <c r="QQD1432" s="129"/>
      <c r="QQE1432" s="129"/>
      <c r="QQF1432" s="129"/>
      <c r="QQG1432" s="129"/>
      <c r="QQH1432" s="129"/>
      <c r="QQI1432" s="129"/>
      <c r="QQJ1432" s="129"/>
      <c r="QQK1432" s="129"/>
      <c r="QQL1432" s="129"/>
      <c r="QQM1432" s="129"/>
      <c r="QQN1432" s="129"/>
      <c r="QQO1432" s="129"/>
      <c r="QQP1432" s="129"/>
      <c r="QQQ1432" s="129"/>
      <c r="QQR1432" s="129"/>
      <c r="QQS1432" s="129"/>
      <c r="QQT1432" s="129"/>
      <c r="QQU1432" s="129"/>
      <c r="QQV1432" s="129"/>
      <c r="QQW1432" s="129"/>
      <c r="QQX1432" s="129"/>
      <c r="QQY1432" s="129"/>
      <c r="QQZ1432" s="129"/>
      <c r="QRA1432" s="129"/>
      <c r="QRB1432" s="129"/>
      <c r="QRC1432" s="129"/>
      <c r="QRD1432" s="129"/>
      <c r="QRE1432" s="129"/>
      <c r="QRF1432" s="129"/>
      <c r="QRG1432" s="129"/>
      <c r="QRH1432" s="129"/>
      <c r="QRI1432" s="129"/>
      <c r="QRJ1432" s="129"/>
      <c r="QRK1432" s="129"/>
      <c r="QRL1432" s="129"/>
      <c r="QRM1432" s="129"/>
      <c r="QRN1432" s="129"/>
      <c r="QRO1432" s="129"/>
      <c r="QRP1432" s="129"/>
      <c r="QRQ1432" s="129"/>
      <c r="QRR1432" s="129"/>
      <c r="QRS1432" s="129"/>
      <c r="QRT1432" s="129"/>
      <c r="QRU1432" s="129"/>
      <c r="QRV1432" s="129"/>
      <c r="QRW1432" s="129"/>
      <c r="QRX1432" s="129"/>
      <c r="QRY1432" s="129"/>
      <c r="QRZ1432" s="129"/>
      <c r="QSA1432" s="129"/>
      <c r="QSB1432" s="129"/>
      <c r="QSC1432" s="129"/>
      <c r="QSD1432" s="129"/>
      <c r="QSE1432" s="129"/>
      <c r="QSF1432" s="129"/>
      <c r="QSG1432" s="129"/>
      <c r="QSH1432" s="129"/>
      <c r="QSI1432" s="129"/>
      <c r="QSJ1432" s="129"/>
      <c r="QSK1432" s="129"/>
      <c r="QSL1432" s="129"/>
      <c r="QSM1432" s="129"/>
      <c r="QSN1432" s="129"/>
      <c r="QSO1432" s="129"/>
      <c r="QSP1432" s="129"/>
      <c r="QSQ1432" s="129"/>
      <c r="QSR1432" s="129"/>
      <c r="QSS1432" s="129"/>
      <c r="QST1432" s="129"/>
      <c r="QSU1432" s="129"/>
      <c r="QSV1432" s="129"/>
      <c r="QSW1432" s="129"/>
      <c r="QSX1432" s="129"/>
      <c r="QSY1432" s="129"/>
      <c r="QSZ1432" s="129"/>
      <c r="QTA1432" s="129"/>
      <c r="QTB1432" s="129"/>
      <c r="QTC1432" s="129"/>
      <c r="QTD1432" s="129"/>
      <c r="QTE1432" s="129"/>
      <c r="QTF1432" s="129"/>
      <c r="QTG1432" s="129"/>
      <c r="QTH1432" s="129"/>
      <c r="QTI1432" s="129"/>
      <c r="QTJ1432" s="129"/>
      <c r="QTK1432" s="129"/>
      <c r="QTL1432" s="129"/>
      <c r="QTM1432" s="129"/>
      <c r="QTN1432" s="129"/>
      <c r="QTO1432" s="129"/>
      <c r="QTP1432" s="129"/>
      <c r="QTQ1432" s="129"/>
      <c r="QTR1432" s="129"/>
      <c r="QTS1432" s="129"/>
      <c r="QTT1432" s="129"/>
      <c r="QTU1432" s="129"/>
      <c r="QTV1432" s="129"/>
      <c r="QTW1432" s="129"/>
      <c r="QTX1432" s="129"/>
      <c r="QTY1432" s="129"/>
      <c r="QTZ1432" s="129"/>
      <c r="QUA1432" s="129"/>
      <c r="QUB1432" s="129"/>
      <c r="QUC1432" s="129"/>
      <c r="QUD1432" s="129"/>
      <c r="QUE1432" s="129"/>
      <c r="QUF1432" s="129"/>
      <c r="QUG1432" s="129"/>
      <c r="QUH1432" s="129"/>
      <c r="QUI1432" s="129"/>
      <c r="QUJ1432" s="129"/>
      <c r="QUK1432" s="129"/>
      <c r="QUL1432" s="129"/>
      <c r="QUM1432" s="129"/>
      <c r="QUN1432" s="129"/>
      <c r="QUO1432" s="129"/>
      <c r="QUP1432" s="129"/>
      <c r="QUQ1432" s="129"/>
      <c r="QUR1432" s="129"/>
      <c r="QUS1432" s="129"/>
      <c r="QUT1432" s="129"/>
      <c r="QUU1432" s="129"/>
      <c r="QUV1432" s="129"/>
      <c r="QUW1432" s="129"/>
      <c r="QUX1432" s="129"/>
      <c r="QUY1432" s="129"/>
      <c r="QUZ1432" s="129"/>
      <c r="QVA1432" s="129"/>
      <c r="QVB1432" s="129"/>
      <c r="QVC1432" s="129"/>
      <c r="QVD1432" s="129"/>
      <c r="QVE1432" s="129"/>
      <c r="QVF1432" s="129"/>
      <c r="QVG1432" s="129"/>
      <c r="QVH1432" s="129"/>
      <c r="QVI1432" s="129"/>
      <c r="QVJ1432" s="129"/>
      <c r="QVK1432" s="129"/>
      <c r="QVL1432" s="129"/>
      <c r="QVM1432" s="129"/>
      <c r="QVN1432" s="129"/>
      <c r="QVO1432" s="129"/>
      <c r="QVP1432" s="129"/>
      <c r="QVQ1432" s="129"/>
      <c r="QVR1432" s="129"/>
      <c r="QVS1432" s="129"/>
      <c r="QVT1432" s="129"/>
      <c r="QVU1432" s="129"/>
      <c r="QVV1432" s="129"/>
      <c r="QVW1432" s="129"/>
      <c r="QVX1432" s="129"/>
      <c r="QVY1432" s="129"/>
      <c r="QVZ1432" s="129"/>
      <c r="QWA1432" s="129"/>
      <c r="QWB1432" s="129"/>
      <c r="QWC1432" s="129"/>
      <c r="QWD1432" s="129"/>
      <c r="QWE1432" s="129"/>
      <c r="QWF1432" s="129"/>
      <c r="QWG1432" s="129"/>
      <c r="QWH1432" s="129"/>
      <c r="QWI1432" s="129"/>
      <c r="QWJ1432" s="129"/>
      <c r="QWK1432" s="129"/>
      <c r="QWL1432" s="129"/>
      <c r="QWM1432" s="129"/>
      <c r="QWN1432" s="129"/>
      <c r="QWO1432" s="129"/>
      <c r="QWP1432" s="129"/>
      <c r="QWQ1432" s="129"/>
      <c r="QWR1432" s="129"/>
      <c r="QWS1432" s="129"/>
      <c r="QWT1432" s="129"/>
      <c r="QWU1432" s="129"/>
      <c r="QWV1432" s="129"/>
      <c r="QWW1432" s="129"/>
      <c r="QWX1432" s="129"/>
      <c r="QWY1432" s="129"/>
      <c r="QWZ1432" s="129"/>
      <c r="QXA1432" s="129"/>
      <c r="QXB1432" s="129"/>
      <c r="QXC1432" s="129"/>
      <c r="QXD1432" s="129"/>
      <c r="QXE1432" s="129"/>
      <c r="QXF1432" s="129"/>
      <c r="QXG1432" s="129"/>
      <c r="QXH1432" s="129"/>
      <c r="QXI1432" s="129"/>
      <c r="QXJ1432" s="129"/>
      <c r="QXK1432" s="129"/>
      <c r="QXL1432" s="129"/>
      <c r="QXM1432" s="129"/>
      <c r="QXN1432" s="129"/>
      <c r="QXO1432" s="129"/>
      <c r="QXP1432" s="129"/>
      <c r="QXQ1432" s="129"/>
      <c r="QXR1432" s="129"/>
      <c r="QXS1432" s="129"/>
      <c r="QXT1432" s="129"/>
      <c r="QXU1432" s="129"/>
      <c r="QXV1432" s="129"/>
      <c r="QXW1432" s="129"/>
      <c r="QXX1432" s="129"/>
      <c r="QXY1432" s="129"/>
      <c r="QXZ1432" s="129"/>
      <c r="QYA1432" s="129"/>
      <c r="QYB1432" s="129"/>
      <c r="QYC1432" s="129"/>
      <c r="QYD1432" s="129"/>
      <c r="QYE1432" s="129"/>
      <c r="QYF1432" s="129"/>
      <c r="QYG1432" s="129"/>
      <c r="QYH1432" s="129"/>
      <c r="QYI1432" s="129"/>
      <c r="QYJ1432" s="129"/>
      <c r="QYK1432" s="129"/>
      <c r="QYL1432" s="129"/>
      <c r="QYM1432" s="129"/>
      <c r="QYN1432" s="129"/>
      <c r="QYO1432" s="129"/>
      <c r="QYP1432" s="129"/>
      <c r="QYQ1432" s="129"/>
      <c r="QYR1432" s="129"/>
      <c r="QYS1432" s="129"/>
      <c r="QYT1432" s="129"/>
      <c r="QYU1432" s="129"/>
      <c r="QYV1432" s="129"/>
      <c r="QYW1432" s="129"/>
      <c r="QYX1432" s="129"/>
      <c r="QYY1432" s="129"/>
      <c r="QYZ1432" s="129"/>
      <c r="QZA1432" s="129"/>
      <c r="QZB1432" s="129"/>
      <c r="QZC1432" s="129"/>
      <c r="QZD1432" s="129"/>
      <c r="QZE1432" s="129"/>
      <c r="QZF1432" s="129"/>
      <c r="QZG1432" s="129"/>
      <c r="QZH1432" s="129"/>
      <c r="QZI1432" s="129"/>
      <c r="QZJ1432" s="129"/>
      <c r="QZK1432" s="129"/>
      <c r="QZL1432" s="129"/>
      <c r="QZM1432" s="129"/>
      <c r="QZN1432" s="129"/>
      <c r="QZO1432" s="129"/>
      <c r="QZP1432" s="129"/>
      <c r="QZQ1432" s="129"/>
      <c r="QZR1432" s="129"/>
      <c r="QZS1432" s="129"/>
      <c r="QZT1432" s="129"/>
      <c r="QZU1432" s="129"/>
      <c r="QZV1432" s="129"/>
      <c r="QZW1432" s="129"/>
      <c r="QZX1432" s="129"/>
      <c r="QZY1432" s="129"/>
      <c r="QZZ1432" s="129"/>
      <c r="RAA1432" s="129"/>
      <c r="RAB1432" s="129"/>
      <c r="RAC1432" s="129"/>
      <c r="RAD1432" s="129"/>
      <c r="RAE1432" s="129"/>
      <c r="RAF1432" s="129"/>
      <c r="RAG1432" s="129"/>
      <c r="RAH1432" s="129"/>
      <c r="RAI1432" s="129"/>
      <c r="RAJ1432" s="129"/>
      <c r="RAK1432" s="129"/>
      <c r="RAL1432" s="129"/>
      <c r="RAM1432" s="129"/>
      <c r="RAN1432" s="129"/>
      <c r="RAO1432" s="129"/>
      <c r="RAP1432" s="129"/>
      <c r="RAQ1432" s="129"/>
      <c r="RAR1432" s="129"/>
      <c r="RAS1432" s="129"/>
      <c r="RAT1432" s="129"/>
      <c r="RAU1432" s="129"/>
      <c r="RAV1432" s="129"/>
      <c r="RAW1432" s="129"/>
      <c r="RAX1432" s="129"/>
      <c r="RAY1432" s="129"/>
      <c r="RAZ1432" s="129"/>
      <c r="RBA1432" s="129"/>
      <c r="RBB1432" s="129"/>
      <c r="RBC1432" s="129"/>
      <c r="RBD1432" s="129"/>
      <c r="RBE1432" s="129"/>
      <c r="RBF1432" s="129"/>
      <c r="RBG1432" s="129"/>
      <c r="RBH1432" s="129"/>
      <c r="RBI1432" s="129"/>
      <c r="RBJ1432" s="129"/>
      <c r="RBK1432" s="129"/>
      <c r="RBL1432" s="129"/>
      <c r="RBM1432" s="129"/>
      <c r="RBN1432" s="129"/>
      <c r="RBO1432" s="129"/>
      <c r="RBP1432" s="129"/>
      <c r="RBQ1432" s="129"/>
      <c r="RBR1432" s="129"/>
      <c r="RBS1432" s="129"/>
      <c r="RBT1432" s="129"/>
      <c r="RBU1432" s="129"/>
      <c r="RBV1432" s="129"/>
      <c r="RBW1432" s="129"/>
      <c r="RBX1432" s="129"/>
      <c r="RBY1432" s="129"/>
      <c r="RBZ1432" s="129"/>
      <c r="RCA1432" s="129"/>
      <c r="RCB1432" s="129"/>
      <c r="RCC1432" s="129"/>
      <c r="RCD1432" s="129"/>
      <c r="RCE1432" s="129"/>
      <c r="RCF1432" s="129"/>
      <c r="RCG1432" s="129"/>
      <c r="RCH1432" s="129"/>
      <c r="RCI1432" s="129"/>
      <c r="RCJ1432" s="129"/>
      <c r="RCK1432" s="129"/>
      <c r="RCL1432" s="129"/>
      <c r="RCM1432" s="129"/>
      <c r="RCN1432" s="129"/>
      <c r="RCO1432" s="129"/>
      <c r="RCP1432" s="129"/>
      <c r="RCQ1432" s="129"/>
      <c r="RCR1432" s="129"/>
      <c r="RCS1432" s="129"/>
      <c r="RCT1432" s="129"/>
      <c r="RCU1432" s="129"/>
      <c r="RCV1432" s="129"/>
      <c r="RCW1432" s="129"/>
      <c r="RCX1432" s="129"/>
      <c r="RCY1432" s="129"/>
      <c r="RCZ1432" s="129"/>
      <c r="RDA1432" s="129"/>
      <c r="RDB1432" s="129"/>
      <c r="RDC1432" s="129"/>
      <c r="RDD1432" s="129"/>
      <c r="RDE1432" s="129"/>
      <c r="RDF1432" s="129"/>
      <c r="RDG1432" s="129"/>
      <c r="RDH1432" s="129"/>
      <c r="RDI1432" s="129"/>
      <c r="RDJ1432" s="129"/>
      <c r="RDK1432" s="129"/>
      <c r="RDL1432" s="129"/>
      <c r="RDM1432" s="129"/>
      <c r="RDN1432" s="129"/>
      <c r="RDO1432" s="129"/>
      <c r="RDP1432" s="129"/>
      <c r="RDQ1432" s="129"/>
      <c r="RDR1432" s="129"/>
      <c r="RDS1432" s="129"/>
      <c r="RDT1432" s="129"/>
      <c r="RDU1432" s="129"/>
      <c r="RDV1432" s="129"/>
      <c r="RDW1432" s="129"/>
      <c r="RDX1432" s="129"/>
      <c r="RDY1432" s="129"/>
      <c r="RDZ1432" s="129"/>
      <c r="REA1432" s="129"/>
      <c r="REB1432" s="129"/>
      <c r="REC1432" s="129"/>
      <c r="RED1432" s="129"/>
      <c r="REE1432" s="129"/>
      <c r="REF1432" s="129"/>
      <c r="REG1432" s="129"/>
      <c r="REH1432" s="129"/>
      <c r="REI1432" s="129"/>
      <c r="REJ1432" s="129"/>
      <c r="REK1432" s="129"/>
      <c r="REL1432" s="129"/>
      <c r="REM1432" s="129"/>
      <c r="REN1432" s="129"/>
      <c r="REO1432" s="129"/>
      <c r="REP1432" s="129"/>
      <c r="REQ1432" s="129"/>
      <c r="RER1432" s="129"/>
      <c r="RES1432" s="129"/>
      <c r="RET1432" s="129"/>
      <c r="REU1432" s="129"/>
      <c r="REV1432" s="129"/>
      <c r="REW1432" s="129"/>
      <c r="REX1432" s="129"/>
      <c r="REY1432" s="129"/>
      <c r="REZ1432" s="129"/>
      <c r="RFA1432" s="129"/>
      <c r="RFB1432" s="129"/>
      <c r="RFC1432" s="129"/>
      <c r="RFD1432" s="129"/>
      <c r="RFE1432" s="129"/>
      <c r="RFF1432" s="129"/>
      <c r="RFG1432" s="129"/>
      <c r="RFH1432" s="129"/>
      <c r="RFI1432" s="129"/>
      <c r="RFJ1432" s="129"/>
      <c r="RFK1432" s="129"/>
      <c r="RFL1432" s="129"/>
      <c r="RFM1432" s="129"/>
      <c r="RFN1432" s="129"/>
      <c r="RFO1432" s="129"/>
      <c r="RFP1432" s="129"/>
      <c r="RFQ1432" s="129"/>
      <c r="RFR1432" s="129"/>
      <c r="RFS1432" s="129"/>
      <c r="RFT1432" s="129"/>
      <c r="RFU1432" s="129"/>
      <c r="RFV1432" s="129"/>
      <c r="RFW1432" s="129"/>
      <c r="RFX1432" s="129"/>
      <c r="RFY1432" s="129"/>
      <c r="RFZ1432" s="129"/>
      <c r="RGA1432" s="129"/>
      <c r="RGB1432" s="129"/>
      <c r="RGC1432" s="129"/>
      <c r="RGD1432" s="129"/>
      <c r="RGE1432" s="129"/>
      <c r="RGF1432" s="129"/>
      <c r="RGG1432" s="129"/>
      <c r="RGH1432" s="129"/>
      <c r="RGI1432" s="129"/>
      <c r="RGJ1432" s="129"/>
      <c r="RGK1432" s="129"/>
      <c r="RGL1432" s="129"/>
      <c r="RGM1432" s="129"/>
      <c r="RGN1432" s="129"/>
      <c r="RGO1432" s="129"/>
      <c r="RGP1432" s="129"/>
      <c r="RGQ1432" s="129"/>
      <c r="RGR1432" s="129"/>
      <c r="RGS1432" s="129"/>
      <c r="RGT1432" s="129"/>
      <c r="RGU1432" s="129"/>
      <c r="RGV1432" s="129"/>
      <c r="RGW1432" s="129"/>
      <c r="RGX1432" s="129"/>
      <c r="RGY1432" s="129"/>
      <c r="RGZ1432" s="129"/>
      <c r="RHA1432" s="129"/>
      <c r="RHB1432" s="129"/>
      <c r="RHC1432" s="129"/>
      <c r="RHD1432" s="129"/>
      <c r="RHE1432" s="129"/>
      <c r="RHF1432" s="129"/>
      <c r="RHG1432" s="129"/>
      <c r="RHH1432" s="129"/>
      <c r="RHI1432" s="129"/>
      <c r="RHJ1432" s="129"/>
      <c r="RHK1432" s="129"/>
      <c r="RHL1432" s="129"/>
      <c r="RHM1432" s="129"/>
      <c r="RHN1432" s="129"/>
      <c r="RHO1432" s="129"/>
      <c r="RHP1432" s="129"/>
      <c r="RHQ1432" s="129"/>
      <c r="RHR1432" s="129"/>
      <c r="RHS1432" s="129"/>
      <c r="RHT1432" s="129"/>
      <c r="RHU1432" s="129"/>
      <c r="RHV1432" s="129"/>
      <c r="RHW1432" s="129"/>
      <c r="RHX1432" s="129"/>
      <c r="RHY1432" s="129"/>
      <c r="RHZ1432" s="129"/>
      <c r="RIA1432" s="129"/>
      <c r="RIB1432" s="129"/>
      <c r="RIC1432" s="129"/>
      <c r="RID1432" s="129"/>
      <c r="RIE1432" s="129"/>
      <c r="RIF1432" s="129"/>
      <c r="RIG1432" s="129"/>
      <c r="RIH1432" s="129"/>
      <c r="RII1432" s="129"/>
      <c r="RIJ1432" s="129"/>
      <c r="RIK1432" s="129"/>
      <c r="RIL1432" s="129"/>
      <c r="RIM1432" s="129"/>
      <c r="RIN1432" s="129"/>
      <c r="RIO1432" s="129"/>
      <c r="RIP1432" s="129"/>
      <c r="RIQ1432" s="129"/>
      <c r="RIR1432" s="129"/>
      <c r="RIS1432" s="129"/>
      <c r="RIT1432" s="129"/>
      <c r="RIU1432" s="129"/>
      <c r="RIV1432" s="129"/>
      <c r="RIW1432" s="129"/>
      <c r="RIX1432" s="129"/>
      <c r="RIY1432" s="129"/>
      <c r="RIZ1432" s="129"/>
      <c r="RJA1432" s="129"/>
      <c r="RJB1432" s="129"/>
      <c r="RJC1432" s="129"/>
      <c r="RJD1432" s="129"/>
      <c r="RJE1432" s="129"/>
      <c r="RJF1432" s="129"/>
      <c r="RJG1432" s="129"/>
      <c r="RJH1432" s="129"/>
      <c r="RJI1432" s="129"/>
      <c r="RJJ1432" s="129"/>
      <c r="RJK1432" s="129"/>
      <c r="RJL1432" s="129"/>
      <c r="RJM1432" s="129"/>
      <c r="RJN1432" s="129"/>
      <c r="RJO1432" s="129"/>
      <c r="RJP1432" s="129"/>
      <c r="RJQ1432" s="129"/>
      <c r="RJR1432" s="129"/>
      <c r="RJS1432" s="129"/>
      <c r="RJT1432" s="129"/>
      <c r="RJU1432" s="129"/>
      <c r="RJV1432" s="129"/>
      <c r="RJW1432" s="129"/>
      <c r="RJX1432" s="129"/>
      <c r="RJY1432" s="129"/>
      <c r="RJZ1432" s="129"/>
      <c r="RKA1432" s="129"/>
      <c r="RKB1432" s="129"/>
      <c r="RKC1432" s="129"/>
      <c r="RKD1432" s="129"/>
      <c r="RKE1432" s="129"/>
      <c r="RKF1432" s="129"/>
      <c r="RKG1432" s="129"/>
      <c r="RKH1432" s="129"/>
      <c r="RKI1432" s="129"/>
      <c r="RKJ1432" s="129"/>
      <c r="RKK1432" s="129"/>
      <c r="RKL1432" s="129"/>
      <c r="RKM1432" s="129"/>
      <c r="RKN1432" s="129"/>
      <c r="RKO1432" s="129"/>
      <c r="RKP1432" s="129"/>
      <c r="RKQ1432" s="129"/>
      <c r="RKR1432" s="129"/>
      <c r="RKS1432" s="129"/>
      <c r="RKT1432" s="129"/>
      <c r="RKU1432" s="129"/>
      <c r="RKV1432" s="129"/>
      <c r="RKW1432" s="129"/>
      <c r="RKX1432" s="129"/>
      <c r="RKY1432" s="129"/>
      <c r="RKZ1432" s="129"/>
      <c r="RLA1432" s="129"/>
      <c r="RLB1432" s="129"/>
      <c r="RLC1432" s="129"/>
      <c r="RLD1432" s="129"/>
      <c r="RLE1432" s="129"/>
      <c r="RLF1432" s="129"/>
      <c r="RLG1432" s="129"/>
      <c r="RLH1432" s="129"/>
      <c r="RLI1432" s="129"/>
      <c r="RLJ1432" s="129"/>
      <c r="RLK1432" s="129"/>
      <c r="RLL1432" s="129"/>
      <c r="RLM1432" s="129"/>
      <c r="RLN1432" s="129"/>
      <c r="RLO1432" s="129"/>
      <c r="RLP1432" s="129"/>
      <c r="RLQ1432" s="129"/>
      <c r="RLR1432" s="129"/>
      <c r="RLS1432" s="129"/>
      <c r="RLT1432" s="129"/>
      <c r="RLU1432" s="129"/>
      <c r="RLV1432" s="129"/>
      <c r="RLW1432" s="129"/>
      <c r="RLX1432" s="129"/>
      <c r="RLY1432" s="129"/>
      <c r="RLZ1432" s="129"/>
      <c r="RMA1432" s="129"/>
      <c r="RMB1432" s="129"/>
      <c r="RMC1432" s="129"/>
      <c r="RMD1432" s="129"/>
      <c r="RME1432" s="129"/>
      <c r="RMF1432" s="129"/>
      <c r="RMG1432" s="129"/>
      <c r="RMH1432" s="129"/>
      <c r="RMI1432" s="129"/>
      <c r="RMJ1432" s="129"/>
      <c r="RMK1432" s="129"/>
      <c r="RML1432" s="129"/>
      <c r="RMM1432" s="129"/>
      <c r="RMN1432" s="129"/>
      <c r="RMO1432" s="129"/>
      <c r="RMP1432" s="129"/>
      <c r="RMQ1432" s="129"/>
      <c r="RMR1432" s="129"/>
      <c r="RMS1432" s="129"/>
      <c r="RMT1432" s="129"/>
      <c r="RMU1432" s="129"/>
      <c r="RMV1432" s="129"/>
      <c r="RMW1432" s="129"/>
      <c r="RMX1432" s="129"/>
      <c r="RMY1432" s="129"/>
      <c r="RMZ1432" s="129"/>
      <c r="RNA1432" s="129"/>
      <c r="RNB1432" s="129"/>
      <c r="RNC1432" s="129"/>
      <c r="RND1432" s="129"/>
      <c r="RNE1432" s="129"/>
      <c r="RNF1432" s="129"/>
      <c r="RNG1432" s="129"/>
      <c r="RNH1432" s="129"/>
      <c r="RNI1432" s="129"/>
      <c r="RNJ1432" s="129"/>
      <c r="RNK1432" s="129"/>
      <c r="RNL1432" s="129"/>
      <c r="RNM1432" s="129"/>
      <c r="RNN1432" s="129"/>
      <c r="RNO1432" s="129"/>
      <c r="RNP1432" s="129"/>
      <c r="RNQ1432" s="129"/>
      <c r="RNR1432" s="129"/>
      <c r="RNS1432" s="129"/>
      <c r="RNT1432" s="129"/>
      <c r="RNU1432" s="129"/>
      <c r="RNV1432" s="129"/>
      <c r="RNW1432" s="129"/>
      <c r="RNX1432" s="129"/>
      <c r="RNY1432" s="129"/>
      <c r="RNZ1432" s="129"/>
      <c r="ROA1432" s="129"/>
      <c r="ROB1432" s="129"/>
      <c r="ROC1432" s="129"/>
      <c r="ROD1432" s="129"/>
      <c r="ROE1432" s="129"/>
      <c r="ROF1432" s="129"/>
      <c r="ROG1432" s="129"/>
      <c r="ROH1432" s="129"/>
      <c r="ROI1432" s="129"/>
      <c r="ROJ1432" s="129"/>
      <c r="ROK1432" s="129"/>
      <c r="ROL1432" s="129"/>
      <c r="ROM1432" s="129"/>
      <c r="RON1432" s="129"/>
      <c r="ROO1432" s="129"/>
      <c r="ROP1432" s="129"/>
      <c r="ROQ1432" s="129"/>
      <c r="ROR1432" s="129"/>
      <c r="ROS1432" s="129"/>
      <c r="ROT1432" s="129"/>
      <c r="ROU1432" s="129"/>
      <c r="ROV1432" s="129"/>
      <c r="ROW1432" s="129"/>
      <c r="ROX1432" s="129"/>
      <c r="ROY1432" s="129"/>
      <c r="ROZ1432" s="129"/>
      <c r="RPA1432" s="129"/>
      <c r="RPB1432" s="129"/>
      <c r="RPC1432" s="129"/>
      <c r="RPD1432" s="129"/>
      <c r="RPE1432" s="129"/>
      <c r="RPF1432" s="129"/>
      <c r="RPG1432" s="129"/>
      <c r="RPH1432" s="129"/>
      <c r="RPI1432" s="129"/>
      <c r="RPJ1432" s="129"/>
      <c r="RPK1432" s="129"/>
      <c r="RPL1432" s="129"/>
      <c r="RPM1432" s="129"/>
      <c r="RPN1432" s="129"/>
      <c r="RPO1432" s="129"/>
      <c r="RPP1432" s="129"/>
      <c r="RPQ1432" s="129"/>
      <c r="RPR1432" s="129"/>
      <c r="RPS1432" s="129"/>
      <c r="RPT1432" s="129"/>
      <c r="RPU1432" s="129"/>
      <c r="RPV1432" s="129"/>
      <c r="RPW1432" s="129"/>
      <c r="RPX1432" s="129"/>
      <c r="RPY1432" s="129"/>
      <c r="RPZ1432" s="129"/>
      <c r="RQA1432" s="129"/>
      <c r="RQB1432" s="129"/>
      <c r="RQC1432" s="129"/>
      <c r="RQD1432" s="129"/>
      <c r="RQE1432" s="129"/>
      <c r="RQF1432" s="129"/>
      <c r="RQG1432" s="129"/>
      <c r="RQH1432" s="129"/>
      <c r="RQI1432" s="129"/>
      <c r="RQJ1432" s="129"/>
      <c r="RQK1432" s="129"/>
      <c r="RQL1432" s="129"/>
      <c r="RQM1432" s="129"/>
      <c r="RQN1432" s="129"/>
      <c r="RQO1432" s="129"/>
      <c r="RQP1432" s="129"/>
      <c r="RQQ1432" s="129"/>
      <c r="RQR1432" s="129"/>
      <c r="RQS1432" s="129"/>
      <c r="RQT1432" s="129"/>
      <c r="RQU1432" s="129"/>
      <c r="RQV1432" s="129"/>
      <c r="RQW1432" s="129"/>
      <c r="RQX1432" s="129"/>
      <c r="RQY1432" s="129"/>
      <c r="RQZ1432" s="129"/>
      <c r="RRA1432" s="129"/>
      <c r="RRB1432" s="129"/>
      <c r="RRC1432" s="129"/>
      <c r="RRD1432" s="129"/>
      <c r="RRE1432" s="129"/>
      <c r="RRF1432" s="129"/>
      <c r="RRG1432" s="129"/>
      <c r="RRH1432" s="129"/>
      <c r="RRI1432" s="129"/>
      <c r="RRJ1432" s="129"/>
      <c r="RRK1432" s="129"/>
      <c r="RRL1432" s="129"/>
      <c r="RRM1432" s="129"/>
      <c r="RRN1432" s="129"/>
      <c r="RRO1432" s="129"/>
      <c r="RRP1432" s="129"/>
      <c r="RRQ1432" s="129"/>
      <c r="RRR1432" s="129"/>
      <c r="RRS1432" s="129"/>
      <c r="RRT1432" s="129"/>
      <c r="RRU1432" s="129"/>
      <c r="RRV1432" s="129"/>
      <c r="RRW1432" s="129"/>
      <c r="RRX1432" s="129"/>
      <c r="RRY1432" s="129"/>
      <c r="RRZ1432" s="129"/>
      <c r="RSA1432" s="129"/>
      <c r="RSB1432" s="129"/>
      <c r="RSC1432" s="129"/>
      <c r="RSD1432" s="129"/>
      <c r="RSE1432" s="129"/>
      <c r="RSF1432" s="129"/>
      <c r="RSG1432" s="129"/>
      <c r="RSH1432" s="129"/>
      <c r="RSI1432" s="129"/>
      <c r="RSJ1432" s="129"/>
      <c r="RSK1432" s="129"/>
      <c r="RSL1432" s="129"/>
      <c r="RSM1432" s="129"/>
      <c r="RSN1432" s="129"/>
      <c r="RSO1432" s="129"/>
      <c r="RSP1432" s="129"/>
      <c r="RSQ1432" s="129"/>
      <c r="RSR1432" s="129"/>
      <c r="RSS1432" s="129"/>
      <c r="RST1432" s="129"/>
      <c r="RSU1432" s="129"/>
      <c r="RSV1432" s="129"/>
      <c r="RSW1432" s="129"/>
      <c r="RSX1432" s="129"/>
      <c r="RSY1432" s="129"/>
      <c r="RSZ1432" s="129"/>
      <c r="RTA1432" s="129"/>
      <c r="RTB1432" s="129"/>
      <c r="RTC1432" s="129"/>
      <c r="RTD1432" s="129"/>
      <c r="RTE1432" s="129"/>
      <c r="RTF1432" s="129"/>
      <c r="RTG1432" s="129"/>
      <c r="RTH1432" s="129"/>
      <c r="RTI1432" s="129"/>
      <c r="RTJ1432" s="129"/>
      <c r="RTK1432" s="129"/>
      <c r="RTL1432" s="129"/>
      <c r="RTM1432" s="129"/>
      <c r="RTN1432" s="129"/>
      <c r="RTO1432" s="129"/>
      <c r="RTP1432" s="129"/>
      <c r="RTQ1432" s="129"/>
      <c r="RTR1432" s="129"/>
      <c r="RTS1432" s="129"/>
      <c r="RTT1432" s="129"/>
      <c r="RTU1432" s="129"/>
      <c r="RTV1432" s="129"/>
      <c r="RTW1432" s="129"/>
      <c r="RTX1432" s="129"/>
      <c r="RTY1432" s="129"/>
      <c r="RTZ1432" s="129"/>
      <c r="RUA1432" s="129"/>
      <c r="RUB1432" s="129"/>
      <c r="RUC1432" s="129"/>
      <c r="RUD1432" s="129"/>
      <c r="RUE1432" s="129"/>
      <c r="RUF1432" s="129"/>
      <c r="RUG1432" s="129"/>
      <c r="RUH1432" s="129"/>
      <c r="RUI1432" s="129"/>
      <c r="RUJ1432" s="129"/>
      <c r="RUK1432" s="129"/>
      <c r="RUL1432" s="129"/>
      <c r="RUM1432" s="129"/>
      <c r="RUN1432" s="129"/>
      <c r="RUO1432" s="129"/>
      <c r="RUP1432" s="129"/>
      <c r="RUQ1432" s="129"/>
      <c r="RUR1432" s="129"/>
      <c r="RUS1432" s="129"/>
      <c r="RUT1432" s="129"/>
      <c r="RUU1432" s="129"/>
      <c r="RUV1432" s="129"/>
      <c r="RUW1432" s="129"/>
      <c r="RUX1432" s="129"/>
      <c r="RUY1432" s="129"/>
      <c r="RUZ1432" s="129"/>
      <c r="RVA1432" s="129"/>
      <c r="RVB1432" s="129"/>
      <c r="RVC1432" s="129"/>
      <c r="RVD1432" s="129"/>
      <c r="RVE1432" s="129"/>
      <c r="RVF1432" s="129"/>
      <c r="RVG1432" s="129"/>
      <c r="RVH1432" s="129"/>
      <c r="RVI1432" s="129"/>
      <c r="RVJ1432" s="129"/>
      <c r="RVK1432" s="129"/>
      <c r="RVL1432" s="129"/>
      <c r="RVM1432" s="129"/>
      <c r="RVN1432" s="129"/>
      <c r="RVO1432" s="129"/>
      <c r="RVP1432" s="129"/>
      <c r="RVQ1432" s="129"/>
      <c r="RVR1432" s="129"/>
      <c r="RVS1432" s="129"/>
      <c r="RVT1432" s="129"/>
      <c r="RVU1432" s="129"/>
      <c r="RVV1432" s="129"/>
      <c r="RVW1432" s="129"/>
      <c r="RVX1432" s="129"/>
      <c r="RVY1432" s="129"/>
      <c r="RVZ1432" s="129"/>
      <c r="RWA1432" s="129"/>
      <c r="RWB1432" s="129"/>
      <c r="RWC1432" s="129"/>
      <c r="RWD1432" s="129"/>
      <c r="RWE1432" s="129"/>
      <c r="RWF1432" s="129"/>
      <c r="RWG1432" s="129"/>
      <c r="RWH1432" s="129"/>
      <c r="RWI1432" s="129"/>
      <c r="RWJ1432" s="129"/>
      <c r="RWK1432" s="129"/>
      <c r="RWL1432" s="129"/>
      <c r="RWM1432" s="129"/>
      <c r="RWN1432" s="129"/>
      <c r="RWO1432" s="129"/>
      <c r="RWP1432" s="129"/>
      <c r="RWQ1432" s="129"/>
      <c r="RWR1432" s="129"/>
      <c r="RWS1432" s="129"/>
      <c r="RWT1432" s="129"/>
      <c r="RWU1432" s="129"/>
      <c r="RWV1432" s="129"/>
      <c r="RWW1432" s="129"/>
      <c r="RWX1432" s="129"/>
      <c r="RWY1432" s="129"/>
      <c r="RWZ1432" s="129"/>
      <c r="RXA1432" s="129"/>
      <c r="RXB1432" s="129"/>
      <c r="RXC1432" s="129"/>
      <c r="RXD1432" s="129"/>
      <c r="RXE1432" s="129"/>
      <c r="RXF1432" s="129"/>
      <c r="RXG1432" s="129"/>
      <c r="RXH1432" s="129"/>
      <c r="RXI1432" s="129"/>
      <c r="RXJ1432" s="129"/>
      <c r="RXK1432" s="129"/>
      <c r="RXL1432" s="129"/>
      <c r="RXM1432" s="129"/>
      <c r="RXN1432" s="129"/>
      <c r="RXO1432" s="129"/>
      <c r="RXP1432" s="129"/>
      <c r="RXQ1432" s="129"/>
      <c r="RXR1432" s="129"/>
      <c r="RXS1432" s="129"/>
      <c r="RXT1432" s="129"/>
      <c r="RXU1432" s="129"/>
      <c r="RXV1432" s="129"/>
      <c r="RXW1432" s="129"/>
      <c r="RXX1432" s="129"/>
      <c r="RXY1432" s="129"/>
      <c r="RXZ1432" s="129"/>
      <c r="RYA1432" s="129"/>
      <c r="RYB1432" s="129"/>
      <c r="RYC1432" s="129"/>
      <c r="RYD1432" s="129"/>
      <c r="RYE1432" s="129"/>
      <c r="RYF1432" s="129"/>
      <c r="RYG1432" s="129"/>
      <c r="RYH1432" s="129"/>
      <c r="RYI1432" s="129"/>
      <c r="RYJ1432" s="129"/>
      <c r="RYK1432" s="129"/>
      <c r="RYL1432" s="129"/>
      <c r="RYM1432" s="129"/>
      <c r="RYN1432" s="129"/>
      <c r="RYO1432" s="129"/>
      <c r="RYP1432" s="129"/>
      <c r="RYQ1432" s="129"/>
      <c r="RYR1432" s="129"/>
      <c r="RYS1432" s="129"/>
      <c r="RYT1432" s="129"/>
      <c r="RYU1432" s="129"/>
      <c r="RYV1432" s="129"/>
      <c r="RYW1432" s="129"/>
      <c r="RYX1432" s="129"/>
      <c r="RYY1432" s="129"/>
      <c r="RYZ1432" s="129"/>
      <c r="RZA1432" s="129"/>
      <c r="RZB1432" s="129"/>
      <c r="RZC1432" s="129"/>
      <c r="RZD1432" s="129"/>
      <c r="RZE1432" s="129"/>
      <c r="RZF1432" s="129"/>
      <c r="RZG1432" s="129"/>
      <c r="RZH1432" s="129"/>
      <c r="RZI1432" s="129"/>
      <c r="RZJ1432" s="129"/>
      <c r="RZK1432" s="129"/>
      <c r="RZL1432" s="129"/>
      <c r="RZM1432" s="129"/>
      <c r="RZN1432" s="129"/>
      <c r="RZO1432" s="129"/>
      <c r="RZP1432" s="129"/>
      <c r="RZQ1432" s="129"/>
      <c r="RZR1432" s="129"/>
      <c r="RZS1432" s="129"/>
      <c r="RZT1432" s="129"/>
      <c r="RZU1432" s="129"/>
      <c r="RZV1432" s="129"/>
      <c r="RZW1432" s="129"/>
      <c r="RZX1432" s="129"/>
      <c r="RZY1432" s="129"/>
      <c r="RZZ1432" s="129"/>
      <c r="SAA1432" s="129"/>
      <c r="SAB1432" s="129"/>
      <c r="SAC1432" s="129"/>
      <c r="SAD1432" s="129"/>
      <c r="SAE1432" s="129"/>
      <c r="SAF1432" s="129"/>
      <c r="SAG1432" s="129"/>
      <c r="SAH1432" s="129"/>
      <c r="SAI1432" s="129"/>
      <c r="SAJ1432" s="129"/>
      <c r="SAK1432" s="129"/>
      <c r="SAL1432" s="129"/>
      <c r="SAM1432" s="129"/>
      <c r="SAN1432" s="129"/>
      <c r="SAO1432" s="129"/>
      <c r="SAP1432" s="129"/>
      <c r="SAQ1432" s="129"/>
      <c r="SAR1432" s="129"/>
      <c r="SAS1432" s="129"/>
      <c r="SAT1432" s="129"/>
      <c r="SAU1432" s="129"/>
      <c r="SAV1432" s="129"/>
      <c r="SAW1432" s="129"/>
      <c r="SAX1432" s="129"/>
      <c r="SAY1432" s="129"/>
      <c r="SAZ1432" s="129"/>
      <c r="SBA1432" s="129"/>
      <c r="SBB1432" s="129"/>
      <c r="SBC1432" s="129"/>
      <c r="SBD1432" s="129"/>
      <c r="SBE1432" s="129"/>
      <c r="SBF1432" s="129"/>
      <c r="SBG1432" s="129"/>
      <c r="SBH1432" s="129"/>
      <c r="SBI1432" s="129"/>
      <c r="SBJ1432" s="129"/>
      <c r="SBK1432" s="129"/>
      <c r="SBL1432" s="129"/>
      <c r="SBM1432" s="129"/>
      <c r="SBN1432" s="129"/>
      <c r="SBO1432" s="129"/>
      <c r="SBP1432" s="129"/>
      <c r="SBQ1432" s="129"/>
      <c r="SBR1432" s="129"/>
      <c r="SBS1432" s="129"/>
      <c r="SBT1432" s="129"/>
      <c r="SBU1432" s="129"/>
      <c r="SBV1432" s="129"/>
      <c r="SBW1432" s="129"/>
      <c r="SBX1432" s="129"/>
      <c r="SBY1432" s="129"/>
      <c r="SBZ1432" s="129"/>
      <c r="SCA1432" s="129"/>
      <c r="SCB1432" s="129"/>
      <c r="SCC1432" s="129"/>
      <c r="SCD1432" s="129"/>
      <c r="SCE1432" s="129"/>
      <c r="SCF1432" s="129"/>
      <c r="SCG1432" s="129"/>
      <c r="SCH1432" s="129"/>
      <c r="SCI1432" s="129"/>
      <c r="SCJ1432" s="129"/>
      <c r="SCK1432" s="129"/>
      <c r="SCL1432" s="129"/>
      <c r="SCM1432" s="129"/>
      <c r="SCN1432" s="129"/>
      <c r="SCO1432" s="129"/>
      <c r="SCP1432" s="129"/>
      <c r="SCQ1432" s="129"/>
      <c r="SCR1432" s="129"/>
      <c r="SCS1432" s="129"/>
      <c r="SCT1432" s="129"/>
      <c r="SCU1432" s="129"/>
      <c r="SCV1432" s="129"/>
      <c r="SCW1432" s="129"/>
      <c r="SCX1432" s="129"/>
      <c r="SCY1432" s="129"/>
      <c r="SCZ1432" s="129"/>
      <c r="SDA1432" s="129"/>
      <c r="SDB1432" s="129"/>
      <c r="SDC1432" s="129"/>
      <c r="SDD1432" s="129"/>
      <c r="SDE1432" s="129"/>
      <c r="SDF1432" s="129"/>
      <c r="SDG1432" s="129"/>
      <c r="SDH1432" s="129"/>
      <c r="SDI1432" s="129"/>
      <c r="SDJ1432" s="129"/>
      <c r="SDK1432" s="129"/>
      <c r="SDL1432" s="129"/>
      <c r="SDM1432" s="129"/>
      <c r="SDN1432" s="129"/>
      <c r="SDO1432" s="129"/>
      <c r="SDP1432" s="129"/>
      <c r="SDQ1432" s="129"/>
      <c r="SDR1432" s="129"/>
      <c r="SDS1432" s="129"/>
      <c r="SDT1432" s="129"/>
      <c r="SDU1432" s="129"/>
      <c r="SDV1432" s="129"/>
      <c r="SDW1432" s="129"/>
      <c r="SDX1432" s="129"/>
      <c r="SDY1432" s="129"/>
      <c r="SDZ1432" s="129"/>
      <c r="SEA1432" s="129"/>
      <c r="SEB1432" s="129"/>
      <c r="SEC1432" s="129"/>
      <c r="SED1432" s="129"/>
      <c r="SEE1432" s="129"/>
      <c r="SEF1432" s="129"/>
      <c r="SEG1432" s="129"/>
      <c r="SEH1432" s="129"/>
      <c r="SEI1432" s="129"/>
      <c r="SEJ1432" s="129"/>
      <c r="SEK1432" s="129"/>
      <c r="SEL1432" s="129"/>
      <c r="SEM1432" s="129"/>
      <c r="SEN1432" s="129"/>
      <c r="SEO1432" s="129"/>
      <c r="SEP1432" s="129"/>
      <c r="SEQ1432" s="129"/>
      <c r="SER1432" s="129"/>
      <c r="SES1432" s="129"/>
      <c r="SET1432" s="129"/>
      <c r="SEU1432" s="129"/>
      <c r="SEV1432" s="129"/>
      <c r="SEW1432" s="129"/>
      <c r="SEX1432" s="129"/>
      <c r="SEY1432" s="129"/>
      <c r="SEZ1432" s="129"/>
      <c r="SFA1432" s="129"/>
      <c r="SFB1432" s="129"/>
      <c r="SFC1432" s="129"/>
      <c r="SFD1432" s="129"/>
      <c r="SFE1432" s="129"/>
      <c r="SFF1432" s="129"/>
      <c r="SFG1432" s="129"/>
      <c r="SFH1432" s="129"/>
      <c r="SFI1432" s="129"/>
      <c r="SFJ1432" s="129"/>
      <c r="SFK1432" s="129"/>
      <c r="SFL1432" s="129"/>
      <c r="SFM1432" s="129"/>
      <c r="SFN1432" s="129"/>
      <c r="SFO1432" s="129"/>
      <c r="SFP1432" s="129"/>
      <c r="SFQ1432" s="129"/>
      <c r="SFR1432" s="129"/>
      <c r="SFS1432" s="129"/>
      <c r="SFT1432" s="129"/>
      <c r="SFU1432" s="129"/>
      <c r="SFV1432" s="129"/>
      <c r="SFW1432" s="129"/>
      <c r="SFX1432" s="129"/>
      <c r="SFY1432" s="129"/>
      <c r="SFZ1432" s="129"/>
      <c r="SGA1432" s="129"/>
      <c r="SGB1432" s="129"/>
      <c r="SGC1432" s="129"/>
      <c r="SGD1432" s="129"/>
      <c r="SGE1432" s="129"/>
      <c r="SGF1432" s="129"/>
      <c r="SGG1432" s="129"/>
      <c r="SGH1432" s="129"/>
      <c r="SGI1432" s="129"/>
      <c r="SGJ1432" s="129"/>
      <c r="SGK1432" s="129"/>
      <c r="SGL1432" s="129"/>
      <c r="SGM1432" s="129"/>
      <c r="SGN1432" s="129"/>
      <c r="SGO1432" s="129"/>
      <c r="SGP1432" s="129"/>
      <c r="SGQ1432" s="129"/>
      <c r="SGR1432" s="129"/>
      <c r="SGS1432" s="129"/>
      <c r="SGT1432" s="129"/>
      <c r="SGU1432" s="129"/>
      <c r="SGV1432" s="129"/>
      <c r="SGW1432" s="129"/>
      <c r="SGX1432" s="129"/>
      <c r="SGY1432" s="129"/>
      <c r="SGZ1432" s="129"/>
      <c r="SHA1432" s="129"/>
      <c r="SHB1432" s="129"/>
      <c r="SHC1432" s="129"/>
      <c r="SHD1432" s="129"/>
      <c r="SHE1432" s="129"/>
      <c r="SHF1432" s="129"/>
      <c r="SHG1432" s="129"/>
      <c r="SHH1432" s="129"/>
      <c r="SHI1432" s="129"/>
      <c r="SHJ1432" s="129"/>
      <c r="SHK1432" s="129"/>
      <c r="SHL1432" s="129"/>
      <c r="SHM1432" s="129"/>
      <c r="SHN1432" s="129"/>
      <c r="SHO1432" s="129"/>
      <c r="SHP1432" s="129"/>
      <c r="SHQ1432" s="129"/>
      <c r="SHR1432" s="129"/>
      <c r="SHS1432" s="129"/>
      <c r="SHT1432" s="129"/>
      <c r="SHU1432" s="129"/>
      <c r="SHV1432" s="129"/>
      <c r="SHW1432" s="129"/>
      <c r="SHX1432" s="129"/>
      <c r="SHY1432" s="129"/>
      <c r="SHZ1432" s="129"/>
      <c r="SIA1432" s="129"/>
      <c r="SIB1432" s="129"/>
      <c r="SIC1432" s="129"/>
      <c r="SID1432" s="129"/>
      <c r="SIE1432" s="129"/>
      <c r="SIF1432" s="129"/>
      <c r="SIG1432" s="129"/>
      <c r="SIH1432" s="129"/>
      <c r="SII1432" s="129"/>
      <c r="SIJ1432" s="129"/>
      <c r="SIK1432" s="129"/>
      <c r="SIL1432" s="129"/>
      <c r="SIM1432" s="129"/>
      <c r="SIN1432" s="129"/>
      <c r="SIO1432" s="129"/>
      <c r="SIP1432" s="129"/>
      <c r="SIQ1432" s="129"/>
      <c r="SIR1432" s="129"/>
      <c r="SIS1432" s="129"/>
      <c r="SIT1432" s="129"/>
      <c r="SIU1432" s="129"/>
      <c r="SIV1432" s="129"/>
      <c r="SIW1432" s="129"/>
      <c r="SIX1432" s="129"/>
      <c r="SIY1432" s="129"/>
      <c r="SIZ1432" s="129"/>
      <c r="SJA1432" s="129"/>
      <c r="SJB1432" s="129"/>
      <c r="SJC1432" s="129"/>
      <c r="SJD1432" s="129"/>
      <c r="SJE1432" s="129"/>
      <c r="SJF1432" s="129"/>
      <c r="SJG1432" s="129"/>
      <c r="SJH1432" s="129"/>
      <c r="SJI1432" s="129"/>
      <c r="SJJ1432" s="129"/>
      <c r="SJK1432" s="129"/>
      <c r="SJL1432" s="129"/>
      <c r="SJM1432" s="129"/>
      <c r="SJN1432" s="129"/>
      <c r="SJO1432" s="129"/>
      <c r="SJP1432" s="129"/>
      <c r="SJQ1432" s="129"/>
      <c r="SJR1432" s="129"/>
      <c r="SJS1432" s="129"/>
      <c r="SJT1432" s="129"/>
      <c r="SJU1432" s="129"/>
      <c r="SJV1432" s="129"/>
      <c r="SJW1432" s="129"/>
      <c r="SJX1432" s="129"/>
      <c r="SJY1432" s="129"/>
      <c r="SJZ1432" s="129"/>
      <c r="SKA1432" s="129"/>
      <c r="SKB1432" s="129"/>
      <c r="SKC1432" s="129"/>
      <c r="SKD1432" s="129"/>
      <c r="SKE1432" s="129"/>
      <c r="SKF1432" s="129"/>
      <c r="SKG1432" s="129"/>
      <c r="SKH1432" s="129"/>
      <c r="SKI1432" s="129"/>
      <c r="SKJ1432" s="129"/>
      <c r="SKK1432" s="129"/>
      <c r="SKL1432" s="129"/>
      <c r="SKM1432" s="129"/>
      <c r="SKN1432" s="129"/>
      <c r="SKO1432" s="129"/>
      <c r="SKP1432" s="129"/>
      <c r="SKQ1432" s="129"/>
      <c r="SKR1432" s="129"/>
      <c r="SKS1432" s="129"/>
      <c r="SKT1432" s="129"/>
      <c r="SKU1432" s="129"/>
      <c r="SKV1432" s="129"/>
      <c r="SKW1432" s="129"/>
      <c r="SKX1432" s="129"/>
      <c r="SKY1432" s="129"/>
      <c r="SKZ1432" s="129"/>
      <c r="SLA1432" s="129"/>
      <c r="SLB1432" s="129"/>
      <c r="SLC1432" s="129"/>
      <c r="SLD1432" s="129"/>
      <c r="SLE1432" s="129"/>
      <c r="SLF1432" s="129"/>
      <c r="SLG1432" s="129"/>
      <c r="SLH1432" s="129"/>
      <c r="SLI1432" s="129"/>
      <c r="SLJ1432" s="129"/>
      <c r="SLK1432" s="129"/>
      <c r="SLL1432" s="129"/>
      <c r="SLM1432" s="129"/>
      <c r="SLN1432" s="129"/>
      <c r="SLO1432" s="129"/>
      <c r="SLP1432" s="129"/>
      <c r="SLQ1432" s="129"/>
      <c r="SLR1432" s="129"/>
      <c r="SLS1432" s="129"/>
      <c r="SLT1432" s="129"/>
      <c r="SLU1432" s="129"/>
      <c r="SLV1432" s="129"/>
      <c r="SLW1432" s="129"/>
      <c r="SLX1432" s="129"/>
      <c r="SLY1432" s="129"/>
      <c r="SLZ1432" s="129"/>
      <c r="SMA1432" s="129"/>
      <c r="SMB1432" s="129"/>
      <c r="SMC1432" s="129"/>
      <c r="SMD1432" s="129"/>
      <c r="SME1432" s="129"/>
      <c r="SMF1432" s="129"/>
      <c r="SMG1432" s="129"/>
      <c r="SMH1432" s="129"/>
      <c r="SMI1432" s="129"/>
      <c r="SMJ1432" s="129"/>
      <c r="SMK1432" s="129"/>
      <c r="SML1432" s="129"/>
      <c r="SMM1432" s="129"/>
      <c r="SMN1432" s="129"/>
      <c r="SMO1432" s="129"/>
      <c r="SMP1432" s="129"/>
      <c r="SMQ1432" s="129"/>
      <c r="SMR1432" s="129"/>
      <c r="SMS1432" s="129"/>
      <c r="SMT1432" s="129"/>
      <c r="SMU1432" s="129"/>
      <c r="SMV1432" s="129"/>
      <c r="SMW1432" s="129"/>
      <c r="SMX1432" s="129"/>
      <c r="SMY1432" s="129"/>
      <c r="SMZ1432" s="129"/>
      <c r="SNA1432" s="129"/>
      <c r="SNB1432" s="129"/>
      <c r="SNC1432" s="129"/>
      <c r="SND1432" s="129"/>
      <c r="SNE1432" s="129"/>
      <c r="SNF1432" s="129"/>
      <c r="SNG1432" s="129"/>
      <c r="SNH1432" s="129"/>
      <c r="SNI1432" s="129"/>
      <c r="SNJ1432" s="129"/>
      <c r="SNK1432" s="129"/>
      <c r="SNL1432" s="129"/>
      <c r="SNM1432" s="129"/>
      <c r="SNN1432" s="129"/>
      <c r="SNO1432" s="129"/>
      <c r="SNP1432" s="129"/>
      <c r="SNQ1432" s="129"/>
      <c r="SNR1432" s="129"/>
      <c r="SNS1432" s="129"/>
      <c r="SNT1432" s="129"/>
      <c r="SNU1432" s="129"/>
      <c r="SNV1432" s="129"/>
      <c r="SNW1432" s="129"/>
      <c r="SNX1432" s="129"/>
      <c r="SNY1432" s="129"/>
      <c r="SNZ1432" s="129"/>
      <c r="SOA1432" s="129"/>
      <c r="SOB1432" s="129"/>
      <c r="SOC1432" s="129"/>
      <c r="SOD1432" s="129"/>
      <c r="SOE1432" s="129"/>
      <c r="SOF1432" s="129"/>
      <c r="SOG1432" s="129"/>
      <c r="SOH1432" s="129"/>
      <c r="SOI1432" s="129"/>
      <c r="SOJ1432" s="129"/>
      <c r="SOK1432" s="129"/>
      <c r="SOL1432" s="129"/>
      <c r="SOM1432" s="129"/>
      <c r="SON1432" s="129"/>
      <c r="SOO1432" s="129"/>
      <c r="SOP1432" s="129"/>
      <c r="SOQ1432" s="129"/>
      <c r="SOR1432" s="129"/>
      <c r="SOS1432" s="129"/>
      <c r="SOT1432" s="129"/>
      <c r="SOU1432" s="129"/>
      <c r="SOV1432" s="129"/>
      <c r="SOW1432" s="129"/>
      <c r="SOX1432" s="129"/>
      <c r="SOY1432" s="129"/>
      <c r="SOZ1432" s="129"/>
      <c r="SPA1432" s="129"/>
      <c r="SPB1432" s="129"/>
      <c r="SPC1432" s="129"/>
      <c r="SPD1432" s="129"/>
      <c r="SPE1432" s="129"/>
      <c r="SPF1432" s="129"/>
      <c r="SPG1432" s="129"/>
      <c r="SPH1432" s="129"/>
      <c r="SPI1432" s="129"/>
      <c r="SPJ1432" s="129"/>
      <c r="SPK1432" s="129"/>
      <c r="SPL1432" s="129"/>
      <c r="SPM1432" s="129"/>
      <c r="SPN1432" s="129"/>
      <c r="SPO1432" s="129"/>
      <c r="SPP1432" s="129"/>
      <c r="SPQ1432" s="129"/>
      <c r="SPR1432" s="129"/>
      <c r="SPS1432" s="129"/>
      <c r="SPT1432" s="129"/>
      <c r="SPU1432" s="129"/>
      <c r="SPV1432" s="129"/>
      <c r="SPW1432" s="129"/>
      <c r="SPX1432" s="129"/>
      <c r="SPY1432" s="129"/>
      <c r="SPZ1432" s="129"/>
      <c r="SQA1432" s="129"/>
      <c r="SQB1432" s="129"/>
      <c r="SQC1432" s="129"/>
      <c r="SQD1432" s="129"/>
      <c r="SQE1432" s="129"/>
      <c r="SQF1432" s="129"/>
      <c r="SQG1432" s="129"/>
      <c r="SQH1432" s="129"/>
      <c r="SQI1432" s="129"/>
      <c r="SQJ1432" s="129"/>
      <c r="SQK1432" s="129"/>
      <c r="SQL1432" s="129"/>
      <c r="SQM1432" s="129"/>
      <c r="SQN1432" s="129"/>
      <c r="SQO1432" s="129"/>
      <c r="SQP1432" s="129"/>
      <c r="SQQ1432" s="129"/>
      <c r="SQR1432" s="129"/>
      <c r="SQS1432" s="129"/>
      <c r="SQT1432" s="129"/>
      <c r="SQU1432" s="129"/>
      <c r="SQV1432" s="129"/>
      <c r="SQW1432" s="129"/>
      <c r="SQX1432" s="129"/>
      <c r="SQY1432" s="129"/>
      <c r="SQZ1432" s="129"/>
      <c r="SRA1432" s="129"/>
      <c r="SRB1432" s="129"/>
      <c r="SRC1432" s="129"/>
      <c r="SRD1432" s="129"/>
      <c r="SRE1432" s="129"/>
      <c r="SRF1432" s="129"/>
      <c r="SRG1432" s="129"/>
      <c r="SRH1432" s="129"/>
      <c r="SRI1432" s="129"/>
      <c r="SRJ1432" s="129"/>
      <c r="SRK1432" s="129"/>
      <c r="SRL1432" s="129"/>
      <c r="SRM1432" s="129"/>
      <c r="SRN1432" s="129"/>
      <c r="SRO1432" s="129"/>
      <c r="SRP1432" s="129"/>
      <c r="SRQ1432" s="129"/>
      <c r="SRR1432" s="129"/>
      <c r="SRS1432" s="129"/>
      <c r="SRT1432" s="129"/>
      <c r="SRU1432" s="129"/>
      <c r="SRV1432" s="129"/>
      <c r="SRW1432" s="129"/>
      <c r="SRX1432" s="129"/>
      <c r="SRY1432" s="129"/>
      <c r="SRZ1432" s="129"/>
      <c r="SSA1432" s="129"/>
      <c r="SSB1432" s="129"/>
      <c r="SSC1432" s="129"/>
      <c r="SSD1432" s="129"/>
      <c r="SSE1432" s="129"/>
      <c r="SSF1432" s="129"/>
      <c r="SSG1432" s="129"/>
      <c r="SSH1432" s="129"/>
      <c r="SSI1432" s="129"/>
      <c r="SSJ1432" s="129"/>
      <c r="SSK1432" s="129"/>
      <c r="SSL1432" s="129"/>
      <c r="SSM1432" s="129"/>
      <c r="SSN1432" s="129"/>
      <c r="SSO1432" s="129"/>
      <c r="SSP1432" s="129"/>
      <c r="SSQ1432" s="129"/>
      <c r="SSR1432" s="129"/>
      <c r="SSS1432" s="129"/>
      <c r="SST1432" s="129"/>
      <c r="SSU1432" s="129"/>
      <c r="SSV1432" s="129"/>
      <c r="SSW1432" s="129"/>
      <c r="SSX1432" s="129"/>
      <c r="SSY1432" s="129"/>
      <c r="SSZ1432" s="129"/>
      <c r="STA1432" s="129"/>
      <c r="STB1432" s="129"/>
      <c r="STC1432" s="129"/>
      <c r="STD1432" s="129"/>
      <c r="STE1432" s="129"/>
      <c r="STF1432" s="129"/>
      <c r="STG1432" s="129"/>
      <c r="STH1432" s="129"/>
      <c r="STI1432" s="129"/>
      <c r="STJ1432" s="129"/>
      <c r="STK1432" s="129"/>
      <c r="STL1432" s="129"/>
      <c r="STM1432" s="129"/>
      <c r="STN1432" s="129"/>
      <c r="STO1432" s="129"/>
      <c r="STP1432" s="129"/>
      <c r="STQ1432" s="129"/>
      <c r="STR1432" s="129"/>
      <c r="STS1432" s="129"/>
      <c r="STT1432" s="129"/>
      <c r="STU1432" s="129"/>
      <c r="STV1432" s="129"/>
      <c r="STW1432" s="129"/>
      <c r="STX1432" s="129"/>
      <c r="STY1432" s="129"/>
      <c r="STZ1432" s="129"/>
      <c r="SUA1432" s="129"/>
      <c r="SUB1432" s="129"/>
      <c r="SUC1432" s="129"/>
      <c r="SUD1432" s="129"/>
      <c r="SUE1432" s="129"/>
      <c r="SUF1432" s="129"/>
      <c r="SUG1432" s="129"/>
      <c r="SUH1432" s="129"/>
      <c r="SUI1432" s="129"/>
      <c r="SUJ1432" s="129"/>
      <c r="SUK1432" s="129"/>
      <c r="SUL1432" s="129"/>
      <c r="SUM1432" s="129"/>
      <c r="SUN1432" s="129"/>
      <c r="SUO1432" s="129"/>
      <c r="SUP1432" s="129"/>
      <c r="SUQ1432" s="129"/>
      <c r="SUR1432" s="129"/>
      <c r="SUS1432" s="129"/>
      <c r="SUT1432" s="129"/>
      <c r="SUU1432" s="129"/>
      <c r="SUV1432" s="129"/>
      <c r="SUW1432" s="129"/>
      <c r="SUX1432" s="129"/>
      <c r="SUY1432" s="129"/>
      <c r="SUZ1432" s="129"/>
      <c r="SVA1432" s="129"/>
      <c r="SVB1432" s="129"/>
      <c r="SVC1432" s="129"/>
      <c r="SVD1432" s="129"/>
      <c r="SVE1432" s="129"/>
      <c r="SVF1432" s="129"/>
      <c r="SVG1432" s="129"/>
      <c r="SVH1432" s="129"/>
      <c r="SVI1432" s="129"/>
      <c r="SVJ1432" s="129"/>
      <c r="SVK1432" s="129"/>
      <c r="SVL1432" s="129"/>
      <c r="SVM1432" s="129"/>
      <c r="SVN1432" s="129"/>
      <c r="SVO1432" s="129"/>
      <c r="SVP1432" s="129"/>
      <c r="SVQ1432" s="129"/>
      <c r="SVR1432" s="129"/>
      <c r="SVS1432" s="129"/>
      <c r="SVT1432" s="129"/>
      <c r="SVU1432" s="129"/>
      <c r="SVV1432" s="129"/>
      <c r="SVW1432" s="129"/>
      <c r="SVX1432" s="129"/>
      <c r="SVY1432" s="129"/>
      <c r="SVZ1432" s="129"/>
      <c r="SWA1432" s="129"/>
      <c r="SWB1432" s="129"/>
      <c r="SWC1432" s="129"/>
      <c r="SWD1432" s="129"/>
      <c r="SWE1432" s="129"/>
      <c r="SWF1432" s="129"/>
      <c r="SWG1432" s="129"/>
      <c r="SWH1432" s="129"/>
      <c r="SWI1432" s="129"/>
      <c r="SWJ1432" s="129"/>
      <c r="SWK1432" s="129"/>
      <c r="SWL1432" s="129"/>
      <c r="SWM1432" s="129"/>
      <c r="SWN1432" s="129"/>
      <c r="SWO1432" s="129"/>
      <c r="SWP1432" s="129"/>
      <c r="SWQ1432" s="129"/>
      <c r="SWR1432" s="129"/>
      <c r="SWS1432" s="129"/>
      <c r="SWT1432" s="129"/>
      <c r="SWU1432" s="129"/>
      <c r="SWV1432" s="129"/>
      <c r="SWW1432" s="129"/>
      <c r="SWX1432" s="129"/>
      <c r="SWY1432" s="129"/>
      <c r="SWZ1432" s="129"/>
      <c r="SXA1432" s="129"/>
      <c r="SXB1432" s="129"/>
      <c r="SXC1432" s="129"/>
      <c r="SXD1432" s="129"/>
      <c r="SXE1432" s="129"/>
      <c r="SXF1432" s="129"/>
      <c r="SXG1432" s="129"/>
      <c r="SXH1432" s="129"/>
      <c r="SXI1432" s="129"/>
      <c r="SXJ1432" s="129"/>
      <c r="SXK1432" s="129"/>
      <c r="SXL1432" s="129"/>
      <c r="SXM1432" s="129"/>
      <c r="SXN1432" s="129"/>
      <c r="SXO1432" s="129"/>
      <c r="SXP1432" s="129"/>
      <c r="SXQ1432" s="129"/>
      <c r="SXR1432" s="129"/>
      <c r="SXS1432" s="129"/>
      <c r="SXT1432" s="129"/>
      <c r="SXU1432" s="129"/>
      <c r="SXV1432" s="129"/>
      <c r="SXW1432" s="129"/>
      <c r="SXX1432" s="129"/>
      <c r="SXY1432" s="129"/>
      <c r="SXZ1432" s="129"/>
      <c r="SYA1432" s="129"/>
      <c r="SYB1432" s="129"/>
      <c r="SYC1432" s="129"/>
      <c r="SYD1432" s="129"/>
      <c r="SYE1432" s="129"/>
      <c r="SYF1432" s="129"/>
      <c r="SYG1432" s="129"/>
      <c r="SYH1432" s="129"/>
      <c r="SYI1432" s="129"/>
      <c r="SYJ1432" s="129"/>
      <c r="SYK1432" s="129"/>
      <c r="SYL1432" s="129"/>
      <c r="SYM1432" s="129"/>
      <c r="SYN1432" s="129"/>
      <c r="SYO1432" s="129"/>
      <c r="SYP1432" s="129"/>
      <c r="SYQ1432" s="129"/>
      <c r="SYR1432" s="129"/>
      <c r="SYS1432" s="129"/>
      <c r="SYT1432" s="129"/>
      <c r="SYU1432" s="129"/>
      <c r="SYV1432" s="129"/>
      <c r="SYW1432" s="129"/>
      <c r="SYX1432" s="129"/>
      <c r="SYY1432" s="129"/>
      <c r="SYZ1432" s="129"/>
      <c r="SZA1432" s="129"/>
      <c r="SZB1432" s="129"/>
      <c r="SZC1432" s="129"/>
      <c r="SZD1432" s="129"/>
      <c r="SZE1432" s="129"/>
      <c r="SZF1432" s="129"/>
      <c r="SZG1432" s="129"/>
      <c r="SZH1432" s="129"/>
      <c r="SZI1432" s="129"/>
      <c r="SZJ1432" s="129"/>
      <c r="SZK1432" s="129"/>
      <c r="SZL1432" s="129"/>
      <c r="SZM1432" s="129"/>
      <c r="SZN1432" s="129"/>
      <c r="SZO1432" s="129"/>
      <c r="SZP1432" s="129"/>
      <c r="SZQ1432" s="129"/>
      <c r="SZR1432" s="129"/>
      <c r="SZS1432" s="129"/>
      <c r="SZT1432" s="129"/>
      <c r="SZU1432" s="129"/>
      <c r="SZV1432" s="129"/>
      <c r="SZW1432" s="129"/>
      <c r="SZX1432" s="129"/>
      <c r="SZY1432" s="129"/>
      <c r="SZZ1432" s="129"/>
      <c r="TAA1432" s="129"/>
      <c r="TAB1432" s="129"/>
      <c r="TAC1432" s="129"/>
      <c r="TAD1432" s="129"/>
      <c r="TAE1432" s="129"/>
      <c r="TAF1432" s="129"/>
      <c r="TAG1432" s="129"/>
      <c r="TAH1432" s="129"/>
      <c r="TAI1432" s="129"/>
      <c r="TAJ1432" s="129"/>
      <c r="TAK1432" s="129"/>
      <c r="TAL1432" s="129"/>
      <c r="TAM1432" s="129"/>
      <c r="TAN1432" s="129"/>
      <c r="TAO1432" s="129"/>
      <c r="TAP1432" s="129"/>
      <c r="TAQ1432" s="129"/>
      <c r="TAR1432" s="129"/>
      <c r="TAS1432" s="129"/>
      <c r="TAT1432" s="129"/>
      <c r="TAU1432" s="129"/>
      <c r="TAV1432" s="129"/>
      <c r="TAW1432" s="129"/>
      <c r="TAX1432" s="129"/>
      <c r="TAY1432" s="129"/>
      <c r="TAZ1432" s="129"/>
      <c r="TBA1432" s="129"/>
      <c r="TBB1432" s="129"/>
      <c r="TBC1432" s="129"/>
      <c r="TBD1432" s="129"/>
      <c r="TBE1432" s="129"/>
      <c r="TBF1432" s="129"/>
      <c r="TBG1432" s="129"/>
      <c r="TBH1432" s="129"/>
      <c r="TBI1432" s="129"/>
      <c r="TBJ1432" s="129"/>
      <c r="TBK1432" s="129"/>
      <c r="TBL1432" s="129"/>
      <c r="TBM1432" s="129"/>
      <c r="TBN1432" s="129"/>
      <c r="TBO1432" s="129"/>
      <c r="TBP1432" s="129"/>
      <c r="TBQ1432" s="129"/>
      <c r="TBR1432" s="129"/>
      <c r="TBS1432" s="129"/>
      <c r="TBT1432" s="129"/>
      <c r="TBU1432" s="129"/>
      <c r="TBV1432" s="129"/>
      <c r="TBW1432" s="129"/>
      <c r="TBX1432" s="129"/>
      <c r="TBY1432" s="129"/>
      <c r="TBZ1432" s="129"/>
      <c r="TCA1432" s="129"/>
      <c r="TCB1432" s="129"/>
      <c r="TCC1432" s="129"/>
      <c r="TCD1432" s="129"/>
      <c r="TCE1432" s="129"/>
      <c r="TCF1432" s="129"/>
      <c r="TCG1432" s="129"/>
      <c r="TCH1432" s="129"/>
      <c r="TCI1432" s="129"/>
      <c r="TCJ1432" s="129"/>
      <c r="TCK1432" s="129"/>
      <c r="TCL1432" s="129"/>
      <c r="TCM1432" s="129"/>
      <c r="TCN1432" s="129"/>
      <c r="TCO1432" s="129"/>
      <c r="TCP1432" s="129"/>
      <c r="TCQ1432" s="129"/>
      <c r="TCR1432" s="129"/>
      <c r="TCS1432" s="129"/>
      <c r="TCT1432" s="129"/>
      <c r="TCU1432" s="129"/>
      <c r="TCV1432" s="129"/>
      <c r="TCW1432" s="129"/>
      <c r="TCX1432" s="129"/>
      <c r="TCY1432" s="129"/>
      <c r="TCZ1432" s="129"/>
      <c r="TDA1432" s="129"/>
      <c r="TDB1432" s="129"/>
      <c r="TDC1432" s="129"/>
      <c r="TDD1432" s="129"/>
      <c r="TDE1432" s="129"/>
      <c r="TDF1432" s="129"/>
      <c r="TDG1432" s="129"/>
      <c r="TDH1432" s="129"/>
      <c r="TDI1432" s="129"/>
      <c r="TDJ1432" s="129"/>
      <c r="TDK1432" s="129"/>
      <c r="TDL1432" s="129"/>
      <c r="TDM1432" s="129"/>
      <c r="TDN1432" s="129"/>
      <c r="TDO1432" s="129"/>
      <c r="TDP1432" s="129"/>
      <c r="TDQ1432" s="129"/>
      <c r="TDR1432" s="129"/>
      <c r="TDS1432" s="129"/>
      <c r="TDT1432" s="129"/>
      <c r="TDU1432" s="129"/>
      <c r="TDV1432" s="129"/>
      <c r="TDW1432" s="129"/>
      <c r="TDX1432" s="129"/>
      <c r="TDY1432" s="129"/>
      <c r="TDZ1432" s="129"/>
      <c r="TEA1432" s="129"/>
      <c r="TEB1432" s="129"/>
      <c r="TEC1432" s="129"/>
      <c r="TED1432" s="129"/>
      <c r="TEE1432" s="129"/>
      <c r="TEF1432" s="129"/>
      <c r="TEG1432" s="129"/>
      <c r="TEH1432" s="129"/>
      <c r="TEI1432" s="129"/>
      <c r="TEJ1432" s="129"/>
      <c r="TEK1432" s="129"/>
      <c r="TEL1432" s="129"/>
      <c r="TEM1432" s="129"/>
      <c r="TEN1432" s="129"/>
      <c r="TEO1432" s="129"/>
      <c r="TEP1432" s="129"/>
      <c r="TEQ1432" s="129"/>
      <c r="TER1432" s="129"/>
      <c r="TES1432" s="129"/>
      <c r="TET1432" s="129"/>
      <c r="TEU1432" s="129"/>
      <c r="TEV1432" s="129"/>
      <c r="TEW1432" s="129"/>
      <c r="TEX1432" s="129"/>
      <c r="TEY1432" s="129"/>
      <c r="TEZ1432" s="129"/>
      <c r="TFA1432" s="129"/>
      <c r="TFB1432" s="129"/>
      <c r="TFC1432" s="129"/>
      <c r="TFD1432" s="129"/>
      <c r="TFE1432" s="129"/>
      <c r="TFF1432" s="129"/>
      <c r="TFG1432" s="129"/>
      <c r="TFH1432" s="129"/>
      <c r="TFI1432" s="129"/>
      <c r="TFJ1432" s="129"/>
      <c r="TFK1432" s="129"/>
      <c r="TFL1432" s="129"/>
      <c r="TFM1432" s="129"/>
      <c r="TFN1432" s="129"/>
      <c r="TFO1432" s="129"/>
      <c r="TFP1432" s="129"/>
      <c r="TFQ1432" s="129"/>
      <c r="TFR1432" s="129"/>
      <c r="TFS1432" s="129"/>
      <c r="TFT1432" s="129"/>
      <c r="TFU1432" s="129"/>
      <c r="TFV1432" s="129"/>
      <c r="TFW1432" s="129"/>
      <c r="TFX1432" s="129"/>
      <c r="TFY1432" s="129"/>
      <c r="TFZ1432" s="129"/>
      <c r="TGA1432" s="129"/>
      <c r="TGB1432" s="129"/>
      <c r="TGC1432" s="129"/>
      <c r="TGD1432" s="129"/>
      <c r="TGE1432" s="129"/>
      <c r="TGF1432" s="129"/>
      <c r="TGG1432" s="129"/>
      <c r="TGH1432" s="129"/>
      <c r="TGI1432" s="129"/>
      <c r="TGJ1432" s="129"/>
      <c r="TGK1432" s="129"/>
      <c r="TGL1432" s="129"/>
      <c r="TGM1432" s="129"/>
      <c r="TGN1432" s="129"/>
      <c r="TGO1432" s="129"/>
      <c r="TGP1432" s="129"/>
      <c r="TGQ1432" s="129"/>
      <c r="TGR1432" s="129"/>
      <c r="TGS1432" s="129"/>
      <c r="TGT1432" s="129"/>
      <c r="TGU1432" s="129"/>
      <c r="TGV1432" s="129"/>
      <c r="TGW1432" s="129"/>
      <c r="TGX1432" s="129"/>
      <c r="TGY1432" s="129"/>
      <c r="TGZ1432" s="129"/>
      <c r="THA1432" s="129"/>
      <c r="THB1432" s="129"/>
      <c r="THC1432" s="129"/>
      <c r="THD1432" s="129"/>
      <c r="THE1432" s="129"/>
      <c r="THF1432" s="129"/>
      <c r="THG1432" s="129"/>
      <c r="THH1432" s="129"/>
      <c r="THI1432" s="129"/>
      <c r="THJ1432" s="129"/>
      <c r="THK1432" s="129"/>
      <c r="THL1432" s="129"/>
      <c r="THM1432" s="129"/>
      <c r="THN1432" s="129"/>
      <c r="THO1432" s="129"/>
      <c r="THP1432" s="129"/>
      <c r="THQ1432" s="129"/>
      <c r="THR1432" s="129"/>
      <c r="THS1432" s="129"/>
      <c r="THT1432" s="129"/>
      <c r="THU1432" s="129"/>
      <c r="THV1432" s="129"/>
      <c r="THW1432" s="129"/>
      <c r="THX1432" s="129"/>
      <c r="THY1432" s="129"/>
      <c r="THZ1432" s="129"/>
      <c r="TIA1432" s="129"/>
      <c r="TIB1432" s="129"/>
      <c r="TIC1432" s="129"/>
      <c r="TID1432" s="129"/>
      <c r="TIE1432" s="129"/>
      <c r="TIF1432" s="129"/>
      <c r="TIG1432" s="129"/>
      <c r="TIH1432" s="129"/>
      <c r="TII1432" s="129"/>
      <c r="TIJ1432" s="129"/>
      <c r="TIK1432" s="129"/>
      <c r="TIL1432" s="129"/>
      <c r="TIM1432" s="129"/>
      <c r="TIN1432" s="129"/>
      <c r="TIO1432" s="129"/>
      <c r="TIP1432" s="129"/>
      <c r="TIQ1432" s="129"/>
      <c r="TIR1432" s="129"/>
      <c r="TIS1432" s="129"/>
      <c r="TIT1432" s="129"/>
      <c r="TIU1432" s="129"/>
      <c r="TIV1432" s="129"/>
      <c r="TIW1432" s="129"/>
      <c r="TIX1432" s="129"/>
      <c r="TIY1432" s="129"/>
      <c r="TIZ1432" s="129"/>
      <c r="TJA1432" s="129"/>
      <c r="TJB1432" s="129"/>
      <c r="TJC1432" s="129"/>
      <c r="TJD1432" s="129"/>
      <c r="TJE1432" s="129"/>
      <c r="TJF1432" s="129"/>
      <c r="TJG1432" s="129"/>
      <c r="TJH1432" s="129"/>
      <c r="TJI1432" s="129"/>
      <c r="TJJ1432" s="129"/>
      <c r="TJK1432" s="129"/>
      <c r="TJL1432" s="129"/>
      <c r="TJM1432" s="129"/>
      <c r="TJN1432" s="129"/>
      <c r="TJO1432" s="129"/>
      <c r="TJP1432" s="129"/>
      <c r="TJQ1432" s="129"/>
      <c r="TJR1432" s="129"/>
      <c r="TJS1432" s="129"/>
      <c r="TJT1432" s="129"/>
      <c r="TJU1432" s="129"/>
      <c r="TJV1432" s="129"/>
      <c r="TJW1432" s="129"/>
      <c r="TJX1432" s="129"/>
      <c r="TJY1432" s="129"/>
      <c r="TJZ1432" s="129"/>
      <c r="TKA1432" s="129"/>
      <c r="TKB1432" s="129"/>
      <c r="TKC1432" s="129"/>
      <c r="TKD1432" s="129"/>
      <c r="TKE1432" s="129"/>
      <c r="TKF1432" s="129"/>
      <c r="TKG1432" s="129"/>
      <c r="TKH1432" s="129"/>
      <c r="TKI1432" s="129"/>
      <c r="TKJ1432" s="129"/>
      <c r="TKK1432" s="129"/>
      <c r="TKL1432" s="129"/>
      <c r="TKM1432" s="129"/>
      <c r="TKN1432" s="129"/>
      <c r="TKO1432" s="129"/>
      <c r="TKP1432" s="129"/>
      <c r="TKQ1432" s="129"/>
      <c r="TKR1432" s="129"/>
      <c r="TKS1432" s="129"/>
      <c r="TKT1432" s="129"/>
      <c r="TKU1432" s="129"/>
      <c r="TKV1432" s="129"/>
      <c r="TKW1432" s="129"/>
      <c r="TKX1432" s="129"/>
      <c r="TKY1432" s="129"/>
      <c r="TKZ1432" s="129"/>
      <c r="TLA1432" s="129"/>
      <c r="TLB1432" s="129"/>
      <c r="TLC1432" s="129"/>
      <c r="TLD1432" s="129"/>
      <c r="TLE1432" s="129"/>
      <c r="TLF1432" s="129"/>
      <c r="TLG1432" s="129"/>
      <c r="TLH1432" s="129"/>
      <c r="TLI1432" s="129"/>
      <c r="TLJ1432" s="129"/>
      <c r="TLK1432" s="129"/>
      <c r="TLL1432" s="129"/>
      <c r="TLM1432" s="129"/>
      <c r="TLN1432" s="129"/>
      <c r="TLO1432" s="129"/>
      <c r="TLP1432" s="129"/>
      <c r="TLQ1432" s="129"/>
      <c r="TLR1432" s="129"/>
      <c r="TLS1432" s="129"/>
      <c r="TLT1432" s="129"/>
      <c r="TLU1432" s="129"/>
      <c r="TLV1432" s="129"/>
      <c r="TLW1432" s="129"/>
      <c r="TLX1432" s="129"/>
      <c r="TLY1432" s="129"/>
      <c r="TLZ1432" s="129"/>
      <c r="TMA1432" s="129"/>
      <c r="TMB1432" s="129"/>
      <c r="TMC1432" s="129"/>
      <c r="TMD1432" s="129"/>
      <c r="TME1432" s="129"/>
      <c r="TMF1432" s="129"/>
      <c r="TMG1432" s="129"/>
      <c r="TMH1432" s="129"/>
      <c r="TMI1432" s="129"/>
      <c r="TMJ1432" s="129"/>
      <c r="TMK1432" s="129"/>
      <c r="TML1432" s="129"/>
      <c r="TMM1432" s="129"/>
      <c r="TMN1432" s="129"/>
      <c r="TMO1432" s="129"/>
      <c r="TMP1432" s="129"/>
      <c r="TMQ1432" s="129"/>
      <c r="TMR1432" s="129"/>
      <c r="TMS1432" s="129"/>
      <c r="TMT1432" s="129"/>
      <c r="TMU1432" s="129"/>
      <c r="TMV1432" s="129"/>
      <c r="TMW1432" s="129"/>
      <c r="TMX1432" s="129"/>
      <c r="TMY1432" s="129"/>
      <c r="TMZ1432" s="129"/>
      <c r="TNA1432" s="129"/>
      <c r="TNB1432" s="129"/>
      <c r="TNC1432" s="129"/>
      <c r="TND1432" s="129"/>
      <c r="TNE1432" s="129"/>
      <c r="TNF1432" s="129"/>
      <c r="TNG1432" s="129"/>
      <c r="TNH1432" s="129"/>
      <c r="TNI1432" s="129"/>
      <c r="TNJ1432" s="129"/>
      <c r="TNK1432" s="129"/>
      <c r="TNL1432" s="129"/>
      <c r="TNM1432" s="129"/>
      <c r="TNN1432" s="129"/>
      <c r="TNO1432" s="129"/>
      <c r="TNP1432" s="129"/>
      <c r="TNQ1432" s="129"/>
      <c r="TNR1432" s="129"/>
      <c r="TNS1432" s="129"/>
      <c r="TNT1432" s="129"/>
      <c r="TNU1432" s="129"/>
      <c r="TNV1432" s="129"/>
      <c r="TNW1432" s="129"/>
      <c r="TNX1432" s="129"/>
      <c r="TNY1432" s="129"/>
      <c r="TNZ1432" s="129"/>
      <c r="TOA1432" s="129"/>
      <c r="TOB1432" s="129"/>
      <c r="TOC1432" s="129"/>
      <c r="TOD1432" s="129"/>
      <c r="TOE1432" s="129"/>
      <c r="TOF1432" s="129"/>
      <c r="TOG1432" s="129"/>
      <c r="TOH1432" s="129"/>
      <c r="TOI1432" s="129"/>
      <c r="TOJ1432" s="129"/>
      <c r="TOK1432" s="129"/>
      <c r="TOL1432" s="129"/>
      <c r="TOM1432" s="129"/>
      <c r="TON1432" s="129"/>
      <c r="TOO1432" s="129"/>
      <c r="TOP1432" s="129"/>
      <c r="TOQ1432" s="129"/>
      <c r="TOR1432" s="129"/>
      <c r="TOS1432" s="129"/>
      <c r="TOT1432" s="129"/>
      <c r="TOU1432" s="129"/>
      <c r="TOV1432" s="129"/>
      <c r="TOW1432" s="129"/>
      <c r="TOX1432" s="129"/>
      <c r="TOY1432" s="129"/>
      <c r="TOZ1432" s="129"/>
      <c r="TPA1432" s="129"/>
      <c r="TPB1432" s="129"/>
      <c r="TPC1432" s="129"/>
      <c r="TPD1432" s="129"/>
      <c r="TPE1432" s="129"/>
      <c r="TPF1432" s="129"/>
      <c r="TPG1432" s="129"/>
      <c r="TPH1432" s="129"/>
      <c r="TPI1432" s="129"/>
      <c r="TPJ1432" s="129"/>
      <c r="TPK1432" s="129"/>
      <c r="TPL1432" s="129"/>
      <c r="TPM1432" s="129"/>
      <c r="TPN1432" s="129"/>
      <c r="TPO1432" s="129"/>
      <c r="TPP1432" s="129"/>
      <c r="TPQ1432" s="129"/>
      <c r="TPR1432" s="129"/>
      <c r="TPS1432" s="129"/>
      <c r="TPT1432" s="129"/>
      <c r="TPU1432" s="129"/>
      <c r="TPV1432" s="129"/>
      <c r="TPW1432" s="129"/>
      <c r="TPX1432" s="129"/>
      <c r="TPY1432" s="129"/>
      <c r="TPZ1432" s="129"/>
      <c r="TQA1432" s="129"/>
      <c r="TQB1432" s="129"/>
      <c r="TQC1432" s="129"/>
      <c r="TQD1432" s="129"/>
      <c r="TQE1432" s="129"/>
      <c r="TQF1432" s="129"/>
      <c r="TQG1432" s="129"/>
      <c r="TQH1432" s="129"/>
      <c r="TQI1432" s="129"/>
      <c r="TQJ1432" s="129"/>
      <c r="TQK1432" s="129"/>
      <c r="TQL1432" s="129"/>
      <c r="TQM1432" s="129"/>
      <c r="TQN1432" s="129"/>
      <c r="TQO1432" s="129"/>
      <c r="TQP1432" s="129"/>
      <c r="TQQ1432" s="129"/>
      <c r="TQR1432" s="129"/>
      <c r="TQS1432" s="129"/>
      <c r="TQT1432" s="129"/>
      <c r="TQU1432" s="129"/>
      <c r="TQV1432" s="129"/>
      <c r="TQW1432" s="129"/>
      <c r="TQX1432" s="129"/>
      <c r="TQY1432" s="129"/>
      <c r="TQZ1432" s="129"/>
      <c r="TRA1432" s="129"/>
      <c r="TRB1432" s="129"/>
      <c r="TRC1432" s="129"/>
      <c r="TRD1432" s="129"/>
      <c r="TRE1432" s="129"/>
      <c r="TRF1432" s="129"/>
      <c r="TRG1432" s="129"/>
      <c r="TRH1432" s="129"/>
      <c r="TRI1432" s="129"/>
      <c r="TRJ1432" s="129"/>
      <c r="TRK1432" s="129"/>
      <c r="TRL1432" s="129"/>
      <c r="TRM1432" s="129"/>
      <c r="TRN1432" s="129"/>
      <c r="TRO1432" s="129"/>
      <c r="TRP1432" s="129"/>
      <c r="TRQ1432" s="129"/>
      <c r="TRR1432" s="129"/>
      <c r="TRS1432" s="129"/>
      <c r="TRT1432" s="129"/>
      <c r="TRU1432" s="129"/>
      <c r="TRV1432" s="129"/>
      <c r="TRW1432" s="129"/>
      <c r="TRX1432" s="129"/>
      <c r="TRY1432" s="129"/>
      <c r="TRZ1432" s="129"/>
      <c r="TSA1432" s="129"/>
      <c r="TSB1432" s="129"/>
      <c r="TSC1432" s="129"/>
      <c r="TSD1432" s="129"/>
      <c r="TSE1432" s="129"/>
      <c r="TSF1432" s="129"/>
      <c r="TSG1432" s="129"/>
      <c r="TSH1432" s="129"/>
      <c r="TSI1432" s="129"/>
      <c r="TSJ1432" s="129"/>
      <c r="TSK1432" s="129"/>
      <c r="TSL1432" s="129"/>
      <c r="TSM1432" s="129"/>
      <c r="TSN1432" s="129"/>
      <c r="TSO1432" s="129"/>
      <c r="TSP1432" s="129"/>
      <c r="TSQ1432" s="129"/>
      <c r="TSR1432" s="129"/>
      <c r="TSS1432" s="129"/>
      <c r="TST1432" s="129"/>
      <c r="TSU1432" s="129"/>
      <c r="TSV1432" s="129"/>
      <c r="TSW1432" s="129"/>
      <c r="TSX1432" s="129"/>
      <c r="TSY1432" s="129"/>
      <c r="TSZ1432" s="129"/>
      <c r="TTA1432" s="129"/>
      <c r="TTB1432" s="129"/>
      <c r="TTC1432" s="129"/>
      <c r="TTD1432" s="129"/>
      <c r="TTE1432" s="129"/>
      <c r="TTF1432" s="129"/>
      <c r="TTG1432" s="129"/>
      <c r="TTH1432" s="129"/>
      <c r="TTI1432" s="129"/>
      <c r="TTJ1432" s="129"/>
      <c r="TTK1432" s="129"/>
      <c r="TTL1432" s="129"/>
      <c r="TTM1432" s="129"/>
      <c r="TTN1432" s="129"/>
      <c r="TTO1432" s="129"/>
      <c r="TTP1432" s="129"/>
      <c r="TTQ1432" s="129"/>
      <c r="TTR1432" s="129"/>
      <c r="TTS1432" s="129"/>
      <c r="TTT1432" s="129"/>
      <c r="TTU1432" s="129"/>
      <c r="TTV1432" s="129"/>
      <c r="TTW1432" s="129"/>
      <c r="TTX1432" s="129"/>
      <c r="TTY1432" s="129"/>
      <c r="TTZ1432" s="129"/>
      <c r="TUA1432" s="129"/>
      <c r="TUB1432" s="129"/>
      <c r="TUC1432" s="129"/>
      <c r="TUD1432" s="129"/>
      <c r="TUE1432" s="129"/>
      <c r="TUF1432" s="129"/>
      <c r="TUG1432" s="129"/>
      <c r="TUH1432" s="129"/>
      <c r="TUI1432" s="129"/>
      <c r="TUJ1432" s="129"/>
      <c r="TUK1432" s="129"/>
      <c r="TUL1432" s="129"/>
      <c r="TUM1432" s="129"/>
      <c r="TUN1432" s="129"/>
      <c r="TUO1432" s="129"/>
      <c r="TUP1432" s="129"/>
      <c r="TUQ1432" s="129"/>
      <c r="TUR1432" s="129"/>
      <c r="TUS1432" s="129"/>
      <c r="TUT1432" s="129"/>
      <c r="TUU1432" s="129"/>
      <c r="TUV1432" s="129"/>
      <c r="TUW1432" s="129"/>
      <c r="TUX1432" s="129"/>
      <c r="TUY1432" s="129"/>
      <c r="TUZ1432" s="129"/>
      <c r="TVA1432" s="129"/>
      <c r="TVB1432" s="129"/>
      <c r="TVC1432" s="129"/>
      <c r="TVD1432" s="129"/>
      <c r="TVE1432" s="129"/>
      <c r="TVF1432" s="129"/>
      <c r="TVG1432" s="129"/>
      <c r="TVH1432" s="129"/>
      <c r="TVI1432" s="129"/>
      <c r="TVJ1432" s="129"/>
      <c r="TVK1432" s="129"/>
      <c r="TVL1432" s="129"/>
      <c r="TVM1432" s="129"/>
      <c r="TVN1432" s="129"/>
      <c r="TVO1432" s="129"/>
      <c r="TVP1432" s="129"/>
      <c r="TVQ1432" s="129"/>
      <c r="TVR1432" s="129"/>
      <c r="TVS1432" s="129"/>
      <c r="TVT1432" s="129"/>
      <c r="TVU1432" s="129"/>
      <c r="TVV1432" s="129"/>
      <c r="TVW1432" s="129"/>
      <c r="TVX1432" s="129"/>
      <c r="TVY1432" s="129"/>
      <c r="TVZ1432" s="129"/>
      <c r="TWA1432" s="129"/>
      <c r="TWB1432" s="129"/>
      <c r="TWC1432" s="129"/>
      <c r="TWD1432" s="129"/>
      <c r="TWE1432" s="129"/>
      <c r="TWF1432" s="129"/>
      <c r="TWG1432" s="129"/>
      <c r="TWH1432" s="129"/>
      <c r="TWI1432" s="129"/>
      <c r="TWJ1432" s="129"/>
      <c r="TWK1432" s="129"/>
      <c r="TWL1432" s="129"/>
      <c r="TWM1432" s="129"/>
      <c r="TWN1432" s="129"/>
      <c r="TWO1432" s="129"/>
      <c r="TWP1432" s="129"/>
      <c r="TWQ1432" s="129"/>
      <c r="TWR1432" s="129"/>
      <c r="TWS1432" s="129"/>
      <c r="TWT1432" s="129"/>
      <c r="TWU1432" s="129"/>
      <c r="TWV1432" s="129"/>
      <c r="TWW1432" s="129"/>
      <c r="TWX1432" s="129"/>
      <c r="TWY1432" s="129"/>
      <c r="TWZ1432" s="129"/>
      <c r="TXA1432" s="129"/>
      <c r="TXB1432" s="129"/>
      <c r="TXC1432" s="129"/>
      <c r="TXD1432" s="129"/>
      <c r="TXE1432" s="129"/>
      <c r="TXF1432" s="129"/>
      <c r="TXG1432" s="129"/>
      <c r="TXH1432" s="129"/>
      <c r="TXI1432" s="129"/>
      <c r="TXJ1432" s="129"/>
      <c r="TXK1432" s="129"/>
      <c r="TXL1432" s="129"/>
      <c r="TXM1432" s="129"/>
      <c r="TXN1432" s="129"/>
      <c r="TXO1432" s="129"/>
      <c r="TXP1432" s="129"/>
      <c r="TXQ1432" s="129"/>
      <c r="TXR1432" s="129"/>
      <c r="TXS1432" s="129"/>
      <c r="TXT1432" s="129"/>
      <c r="TXU1432" s="129"/>
      <c r="TXV1432" s="129"/>
      <c r="TXW1432" s="129"/>
      <c r="TXX1432" s="129"/>
      <c r="TXY1432" s="129"/>
      <c r="TXZ1432" s="129"/>
      <c r="TYA1432" s="129"/>
      <c r="TYB1432" s="129"/>
      <c r="TYC1432" s="129"/>
      <c r="TYD1432" s="129"/>
      <c r="TYE1432" s="129"/>
      <c r="TYF1432" s="129"/>
      <c r="TYG1432" s="129"/>
      <c r="TYH1432" s="129"/>
      <c r="TYI1432" s="129"/>
      <c r="TYJ1432" s="129"/>
      <c r="TYK1432" s="129"/>
      <c r="TYL1432" s="129"/>
      <c r="TYM1432" s="129"/>
      <c r="TYN1432" s="129"/>
      <c r="TYO1432" s="129"/>
      <c r="TYP1432" s="129"/>
      <c r="TYQ1432" s="129"/>
      <c r="TYR1432" s="129"/>
      <c r="TYS1432" s="129"/>
      <c r="TYT1432" s="129"/>
      <c r="TYU1432" s="129"/>
      <c r="TYV1432" s="129"/>
      <c r="TYW1432" s="129"/>
      <c r="TYX1432" s="129"/>
      <c r="TYY1432" s="129"/>
      <c r="TYZ1432" s="129"/>
      <c r="TZA1432" s="129"/>
      <c r="TZB1432" s="129"/>
      <c r="TZC1432" s="129"/>
      <c r="TZD1432" s="129"/>
      <c r="TZE1432" s="129"/>
      <c r="TZF1432" s="129"/>
      <c r="TZG1432" s="129"/>
      <c r="TZH1432" s="129"/>
      <c r="TZI1432" s="129"/>
      <c r="TZJ1432" s="129"/>
      <c r="TZK1432" s="129"/>
      <c r="TZL1432" s="129"/>
      <c r="TZM1432" s="129"/>
      <c r="TZN1432" s="129"/>
      <c r="TZO1432" s="129"/>
      <c r="TZP1432" s="129"/>
      <c r="TZQ1432" s="129"/>
      <c r="TZR1432" s="129"/>
      <c r="TZS1432" s="129"/>
      <c r="TZT1432" s="129"/>
      <c r="TZU1432" s="129"/>
      <c r="TZV1432" s="129"/>
      <c r="TZW1432" s="129"/>
      <c r="TZX1432" s="129"/>
      <c r="TZY1432" s="129"/>
      <c r="TZZ1432" s="129"/>
      <c r="UAA1432" s="129"/>
      <c r="UAB1432" s="129"/>
      <c r="UAC1432" s="129"/>
      <c r="UAD1432" s="129"/>
      <c r="UAE1432" s="129"/>
      <c r="UAF1432" s="129"/>
      <c r="UAG1432" s="129"/>
      <c r="UAH1432" s="129"/>
      <c r="UAI1432" s="129"/>
      <c r="UAJ1432" s="129"/>
      <c r="UAK1432" s="129"/>
      <c r="UAL1432" s="129"/>
      <c r="UAM1432" s="129"/>
      <c r="UAN1432" s="129"/>
      <c r="UAO1432" s="129"/>
      <c r="UAP1432" s="129"/>
      <c r="UAQ1432" s="129"/>
      <c r="UAR1432" s="129"/>
      <c r="UAS1432" s="129"/>
      <c r="UAT1432" s="129"/>
      <c r="UAU1432" s="129"/>
      <c r="UAV1432" s="129"/>
      <c r="UAW1432" s="129"/>
      <c r="UAX1432" s="129"/>
      <c r="UAY1432" s="129"/>
      <c r="UAZ1432" s="129"/>
      <c r="UBA1432" s="129"/>
      <c r="UBB1432" s="129"/>
      <c r="UBC1432" s="129"/>
      <c r="UBD1432" s="129"/>
      <c r="UBE1432" s="129"/>
      <c r="UBF1432" s="129"/>
      <c r="UBG1432" s="129"/>
      <c r="UBH1432" s="129"/>
      <c r="UBI1432" s="129"/>
      <c r="UBJ1432" s="129"/>
      <c r="UBK1432" s="129"/>
      <c r="UBL1432" s="129"/>
      <c r="UBM1432" s="129"/>
      <c r="UBN1432" s="129"/>
      <c r="UBO1432" s="129"/>
      <c r="UBP1432" s="129"/>
      <c r="UBQ1432" s="129"/>
      <c r="UBR1432" s="129"/>
      <c r="UBS1432" s="129"/>
      <c r="UBT1432" s="129"/>
      <c r="UBU1432" s="129"/>
      <c r="UBV1432" s="129"/>
      <c r="UBW1432" s="129"/>
      <c r="UBX1432" s="129"/>
      <c r="UBY1432" s="129"/>
      <c r="UBZ1432" s="129"/>
      <c r="UCA1432" s="129"/>
      <c r="UCB1432" s="129"/>
      <c r="UCC1432" s="129"/>
      <c r="UCD1432" s="129"/>
      <c r="UCE1432" s="129"/>
      <c r="UCF1432" s="129"/>
      <c r="UCG1432" s="129"/>
      <c r="UCH1432" s="129"/>
      <c r="UCI1432" s="129"/>
      <c r="UCJ1432" s="129"/>
      <c r="UCK1432" s="129"/>
      <c r="UCL1432" s="129"/>
      <c r="UCM1432" s="129"/>
      <c r="UCN1432" s="129"/>
      <c r="UCO1432" s="129"/>
      <c r="UCP1432" s="129"/>
      <c r="UCQ1432" s="129"/>
      <c r="UCR1432" s="129"/>
      <c r="UCS1432" s="129"/>
      <c r="UCT1432" s="129"/>
      <c r="UCU1432" s="129"/>
      <c r="UCV1432" s="129"/>
      <c r="UCW1432" s="129"/>
      <c r="UCX1432" s="129"/>
      <c r="UCY1432" s="129"/>
      <c r="UCZ1432" s="129"/>
      <c r="UDA1432" s="129"/>
      <c r="UDB1432" s="129"/>
      <c r="UDC1432" s="129"/>
      <c r="UDD1432" s="129"/>
      <c r="UDE1432" s="129"/>
      <c r="UDF1432" s="129"/>
      <c r="UDG1432" s="129"/>
      <c r="UDH1432" s="129"/>
      <c r="UDI1432" s="129"/>
      <c r="UDJ1432" s="129"/>
      <c r="UDK1432" s="129"/>
      <c r="UDL1432" s="129"/>
      <c r="UDM1432" s="129"/>
      <c r="UDN1432" s="129"/>
      <c r="UDO1432" s="129"/>
      <c r="UDP1432" s="129"/>
      <c r="UDQ1432" s="129"/>
      <c r="UDR1432" s="129"/>
      <c r="UDS1432" s="129"/>
      <c r="UDT1432" s="129"/>
      <c r="UDU1432" s="129"/>
      <c r="UDV1432" s="129"/>
      <c r="UDW1432" s="129"/>
      <c r="UDX1432" s="129"/>
      <c r="UDY1432" s="129"/>
      <c r="UDZ1432" s="129"/>
      <c r="UEA1432" s="129"/>
      <c r="UEB1432" s="129"/>
      <c r="UEC1432" s="129"/>
      <c r="UED1432" s="129"/>
      <c r="UEE1432" s="129"/>
      <c r="UEF1432" s="129"/>
      <c r="UEG1432" s="129"/>
      <c r="UEH1432" s="129"/>
      <c r="UEI1432" s="129"/>
      <c r="UEJ1432" s="129"/>
      <c r="UEK1432" s="129"/>
      <c r="UEL1432" s="129"/>
      <c r="UEM1432" s="129"/>
      <c r="UEN1432" s="129"/>
      <c r="UEO1432" s="129"/>
      <c r="UEP1432" s="129"/>
      <c r="UEQ1432" s="129"/>
      <c r="UER1432" s="129"/>
      <c r="UES1432" s="129"/>
      <c r="UET1432" s="129"/>
      <c r="UEU1432" s="129"/>
      <c r="UEV1432" s="129"/>
      <c r="UEW1432" s="129"/>
      <c r="UEX1432" s="129"/>
      <c r="UEY1432" s="129"/>
      <c r="UEZ1432" s="129"/>
      <c r="UFA1432" s="129"/>
      <c r="UFB1432" s="129"/>
      <c r="UFC1432" s="129"/>
      <c r="UFD1432" s="129"/>
      <c r="UFE1432" s="129"/>
      <c r="UFF1432" s="129"/>
      <c r="UFG1432" s="129"/>
      <c r="UFH1432" s="129"/>
      <c r="UFI1432" s="129"/>
      <c r="UFJ1432" s="129"/>
      <c r="UFK1432" s="129"/>
      <c r="UFL1432" s="129"/>
      <c r="UFM1432" s="129"/>
      <c r="UFN1432" s="129"/>
      <c r="UFO1432" s="129"/>
      <c r="UFP1432" s="129"/>
      <c r="UFQ1432" s="129"/>
      <c r="UFR1432" s="129"/>
      <c r="UFS1432" s="129"/>
      <c r="UFT1432" s="129"/>
      <c r="UFU1432" s="129"/>
      <c r="UFV1432" s="129"/>
      <c r="UFW1432" s="129"/>
      <c r="UFX1432" s="129"/>
      <c r="UFY1432" s="129"/>
      <c r="UFZ1432" s="129"/>
      <c r="UGA1432" s="129"/>
      <c r="UGB1432" s="129"/>
      <c r="UGC1432" s="129"/>
      <c r="UGD1432" s="129"/>
      <c r="UGE1432" s="129"/>
      <c r="UGF1432" s="129"/>
      <c r="UGG1432" s="129"/>
      <c r="UGH1432" s="129"/>
      <c r="UGI1432" s="129"/>
      <c r="UGJ1432" s="129"/>
      <c r="UGK1432" s="129"/>
      <c r="UGL1432" s="129"/>
      <c r="UGM1432" s="129"/>
      <c r="UGN1432" s="129"/>
      <c r="UGO1432" s="129"/>
      <c r="UGP1432" s="129"/>
      <c r="UGQ1432" s="129"/>
      <c r="UGR1432" s="129"/>
      <c r="UGS1432" s="129"/>
      <c r="UGT1432" s="129"/>
      <c r="UGU1432" s="129"/>
      <c r="UGV1432" s="129"/>
      <c r="UGW1432" s="129"/>
      <c r="UGX1432" s="129"/>
      <c r="UGY1432" s="129"/>
      <c r="UGZ1432" s="129"/>
      <c r="UHA1432" s="129"/>
      <c r="UHB1432" s="129"/>
      <c r="UHC1432" s="129"/>
      <c r="UHD1432" s="129"/>
      <c r="UHE1432" s="129"/>
      <c r="UHF1432" s="129"/>
      <c r="UHG1432" s="129"/>
      <c r="UHH1432" s="129"/>
      <c r="UHI1432" s="129"/>
      <c r="UHJ1432" s="129"/>
      <c r="UHK1432" s="129"/>
      <c r="UHL1432" s="129"/>
      <c r="UHM1432" s="129"/>
      <c r="UHN1432" s="129"/>
      <c r="UHO1432" s="129"/>
      <c r="UHP1432" s="129"/>
      <c r="UHQ1432" s="129"/>
      <c r="UHR1432" s="129"/>
      <c r="UHS1432" s="129"/>
      <c r="UHT1432" s="129"/>
      <c r="UHU1432" s="129"/>
      <c r="UHV1432" s="129"/>
      <c r="UHW1432" s="129"/>
      <c r="UHX1432" s="129"/>
      <c r="UHY1432" s="129"/>
      <c r="UHZ1432" s="129"/>
      <c r="UIA1432" s="129"/>
      <c r="UIB1432" s="129"/>
      <c r="UIC1432" s="129"/>
      <c r="UID1432" s="129"/>
      <c r="UIE1432" s="129"/>
      <c r="UIF1432" s="129"/>
      <c r="UIG1432" s="129"/>
      <c r="UIH1432" s="129"/>
      <c r="UII1432" s="129"/>
      <c r="UIJ1432" s="129"/>
      <c r="UIK1432" s="129"/>
      <c r="UIL1432" s="129"/>
      <c r="UIM1432" s="129"/>
      <c r="UIN1432" s="129"/>
      <c r="UIO1432" s="129"/>
      <c r="UIP1432" s="129"/>
      <c r="UIQ1432" s="129"/>
      <c r="UIR1432" s="129"/>
      <c r="UIS1432" s="129"/>
      <c r="UIT1432" s="129"/>
      <c r="UIU1432" s="129"/>
      <c r="UIV1432" s="129"/>
      <c r="UIW1432" s="129"/>
      <c r="UIX1432" s="129"/>
      <c r="UIY1432" s="129"/>
      <c r="UIZ1432" s="129"/>
      <c r="UJA1432" s="129"/>
      <c r="UJB1432" s="129"/>
      <c r="UJC1432" s="129"/>
      <c r="UJD1432" s="129"/>
      <c r="UJE1432" s="129"/>
      <c r="UJF1432" s="129"/>
      <c r="UJG1432" s="129"/>
      <c r="UJH1432" s="129"/>
      <c r="UJI1432" s="129"/>
      <c r="UJJ1432" s="129"/>
      <c r="UJK1432" s="129"/>
      <c r="UJL1432" s="129"/>
      <c r="UJM1432" s="129"/>
      <c r="UJN1432" s="129"/>
      <c r="UJO1432" s="129"/>
      <c r="UJP1432" s="129"/>
      <c r="UJQ1432" s="129"/>
      <c r="UJR1432" s="129"/>
      <c r="UJS1432" s="129"/>
      <c r="UJT1432" s="129"/>
      <c r="UJU1432" s="129"/>
      <c r="UJV1432" s="129"/>
      <c r="UJW1432" s="129"/>
      <c r="UJX1432" s="129"/>
      <c r="UJY1432" s="129"/>
      <c r="UJZ1432" s="129"/>
      <c r="UKA1432" s="129"/>
      <c r="UKB1432" s="129"/>
      <c r="UKC1432" s="129"/>
      <c r="UKD1432" s="129"/>
      <c r="UKE1432" s="129"/>
      <c r="UKF1432" s="129"/>
      <c r="UKG1432" s="129"/>
      <c r="UKH1432" s="129"/>
      <c r="UKI1432" s="129"/>
      <c r="UKJ1432" s="129"/>
      <c r="UKK1432" s="129"/>
      <c r="UKL1432" s="129"/>
      <c r="UKM1432" s="129"/>
      <c r="UKN1432" s="129"/>
      <c r="UKO1432" s="129"/>
      <c r="UKP1432" s="129"/>
      <c r="UKQ1432" s="129"/>
      <c r="UKR1432" s="129"/>
      <c r="UKS1432" s="129"/>
      <c r="UKT1432" s="129"/>
      <c r="UKU1432" s="129"/>
      <c r="UKV1432" s="129"/>
      <c r="UKW1432" s="129"/>
      <c r="UKX1432" s="129"/>
      <c r="UKY1432" s="129"/>
      <c r="UKZ1432" s="129"/>
      <c r="ULA1432" s="129"/>
      <c r="ULB1432" s="129"/>
      <c r="ULC1432" s="129"/>
      <c r="ULD1432" s="129"/>
      <c r="ULE1432" s="129"/>
      <c r="ULF1432" s="129"/>
      <c r="ULG1432" s="129"/>
      <c r="ULH1432" s="129"/>
      <c r="ULI1432" s="129"/>
      <c r="ULJ1432" s="129"/>
      <c r="ULK1432" s="129"/>
      <c r="ULL1432" s="129"/>
      <c r="ULM1432" s="129"/>
      <c r="ULN1432" s="129"/>
      <c r="ULO1432" s="129"/>
      <c r="ULP1432" s="129"/>
      <c r="ULQ1432" s="129"/>
      <c r="ULR1432" s="129"/>
      <c r="ULS1432" s="129"/>
      <c r="ULT1432" s="129"/>
      <c r="ULU1432" s="129"/>
      <c r="ULV1432" s="129"/>
      <c r="ULW1432" s="129"/>
      <c r="ULX1432" s="129"/>
      <c r="ULY1432" s="129"/>
      <c r="ULZ1432" s="129"/>
      <c r="UMA1432" s="129"/>
      <c r="UMB1432" s="129"/>
      <c r="UMC1432" s="129"/>
      <c r="UMD1432" s="129"/>
      <c r="UME1432" s="129"/>
      <c r="UMF1432" s="129"/>
      <c r="UMG1432" s="129"/>
      <c r="UMH1432" s="129"/>
      <c r="UMI1432" s="129"/>
      <c r="UMJ1432" s="129"/>
      <c r="UMK1432" s="129"/>
      <c r="UML1432" s="129"/>
      <c r="UMM1432" s="129"/>
      <c r="UMN1432" s="129"/>
      <c r="UMO1432" s="129"/>
      <c r="UMP1432" s="129"/>
      <c r="UMQ1432" s="129"/>
      <c r="UMR1432" s="129"/>
      <c r="UMS1432" s="129"/>
      <c r="UMT1432" s="129"/>
      <c r="UMU1432" s="129"/>
      <c r="UMV1432" s="129"/>
      <c r="UMW1432" s="129"/>
      <c r="UMX1432" s="129"/>
      <c r="UMY1432" s="129"/>
      <c r="UMZ1432" s="129"/>
      <c r="UNA1432" s="129"/>
      <c r="UNB1432" s="129"/>
      <c r="UNC1432" s="129"/>
      <c r="UND1432" s="129"/>
      <c r="UNE1432" s="129"/>
      <c r="UNF1432" s="129"/>
      <c r="UNG1432" s="129"/>
      <c r="UNH1432" s="129"/>
      <c r="UNI1432" s="129"/>
      <c r="UNJ1432" s="129"/>
      <c r="UNK1432" s="129"/>
      <c r="UNL1432" s="129"/>
      <c r="UNM1432" s="129"/>
      <c r="UNN1432" s="129"/>
      <c r="UNO1432" s="129"/>
      <c r="UNP1432" s="129"/>
      <c r="UNQ1432" s="129"/>
      <c r="UNR1432" s="129"/>
      <c r="UNS1432" s="129"/>
      <c r="UNT1432" s="129"/>
      <c r="UNU1432" s="129"/>
      <c r="UNV1432" s="129"/>
      <c r="UNW1432" s="129"/>
      <c r="UNX1432" s="129"/>
      <c r="UNY1432" s="129"/>
      <c r="UNZ1432" s="129"/>
      <c r="UOA1432" s="129"/>
      <c r="UOB1432" s="129"/>
      <c r="UOC1432" s="129"/>
      <c r="UOD1432" s="129"/>
      <c r="UOE1432" s="129"/>
      <c r="UOF1432" s="129"/>
      <c r="UOG1432" s="129"/>
      <c r="UOH1432" s="129"/>
      <c r="UOI1432" s="129"/>
      <c r="UOJ1432" s="129"/>
      <c r="UOK1432" s="129"/>
      <c r="UOL1432" s="129"/>
      <c r="UOM1432" s="129"/>
      <c r="UON1432" s="129"/>
      <c r="UOO1432" s="129"/>
      <c r="UOP1432" s="129"/>
      <c r="UOQ1432" s="129"/>
      <c r="UOR1432" s="129"/>
      <c r="UOS1432" s="129"/>
      <c r="UOT1432" s="129"/>
      <c r="UOU1432" s="129"/>
      <c r="UOV1432" s="129"/>
      <c r="UOW1432" s="129"/>
      <c r="UOX1432" s="129"/>
      <c r="UOY1432" s="129"/>
      <c r="UOZ1432" s="129"/>
      <c r="UPA1432" s="129"/>
      <c r="UPB1432" s="129"/>
      <c r="UPC1432" s="129"/>
      <c r="UPD1432" s="129"/>
      <c r="UPE1432" s="129"/>
      <c r="UPF1432" s="129"/>
      <c r="UPG1432" s="129"/>
      <c r="UPH1432" s="129"/>
      <c r="UPI1432" s="129"/>
      <c r="UPJ1432" s="129"/>
      <c r="UPK1432" s="129"/>
      <c r="UPL1432" s="129"/>
      <c r="UPM1432" s="129"/>
      <c r="UPN1432" s="129"/>
      <c r="UPO1432" s="129"/>
      <c r="UPP1432" s="129"/>
      <c r="UPQ1432" s="129"/>
      <c r="UPR1432" s="129"/>
      <c r="UPS1432" s="129"/>
      <c r="UPT1432" s="129"/>
      <c r="UPU1432" s="129"/>
      <c r="UPV1432" s="129"/>
      <c r="UPW1432" s="129"/>
      <c r="UPX1432" s="129"/>
      <c r="UPY1432" s="129"/>
      <c r="UPZ1432" s="129"/>
      <c r="UQA1432" s="129"/>
      <c r="UQB1432" s="129"/>
      <c r="UQC1432" s="129"/>
      <c r="UQD1432" s="129"/>
      <c r="UQE1432" s="129"/>
      <c r="UQF1432" s="129"/>
      <c r="UQG1432" s="129"/>
      <c r="UQH1432" s="129"/>
      <c r="UQI1432" s="129"/>
      <c r="UQJ1432" s="129"/>
      <c r="UQK1432" s="129"/>
      <c r="UQL1432" s="129"/>
      <c r="UQM1432" s="129"/>
      <c r="UQN1432" s="129"/>
      <c r="UQO1432" s="129"/>
      <c r="UQP1432" s="129"/>
      <c r="UQQ1432" s="129"/>
      <c r="UQR1432" s="129"/>
      <c r="UQS1432" s="129"/>
      <c r="UQT1432" s="129"/>
      <c r="UQU1432" s="129"/>
      <c r="UQV1432" s="129"/>
      <c r="UQW1432" s="129"/>
      <c r="UQX1432" s="129"/>
      <c r="UQY1432" s="129"/>
      <c r="UQZ1432" s="129"/>
      <c r="URA1432" s="129"/>
      <c r="URB1432" s="129"/>
      <c r="URC1432" s="129"/>
      <c r="URD1432" s="129"/>
      <c r="URE1432" s="129"/>
      <c r="URF1432" s="129"/>
      <c r="URG1432" s="129"/>
      <c r="URH1432" s="129"/>
      <c r="URI1432" s="129"/>
      <c r="URJ1432" s="129"/>
      <c r="URK1432" s="129"/>
      <c r="URL1432" s="129"/>
      <c r="URM1432" s="129"/>
      <c r="URN1432" s="129"/>
      <c r="URO1432" s="129"/>
      <c r="URP1432" s="129"/>
      <c r="URQ1432" s="129"/>
      <c r="URR1432" s="129"/>
      <c r="URS1432" s="129"/>
      <c r="URT1432" s="129"/>
      <c r="URU1432" s="129"/>
      <c r="URV1432" s="129"/>
      <c r="URW1432" s="129"/>
      <c r="URX1432" s="129"/>
      <c r="URY1432" s="129"/>
      <c r="URZ1432" s="129"/>
      <c r="USA1432" s="129"/>
      <c r="USB1432" s="129"/>
      <c r="USC1432" s="129"/>
      <c r="USD1432" s="129"/>
      <c r="USE1432" s="129"/>
      <c r="USF1432" s="129"/>
      <c r="USG1432" s="129"/>
      <c r="USH1432" s="129"/>
      <c r="USI1432" s="129"/>
      <c r="USJ1432" s="129"/>
      <c r="USK1432" s="129"/>
      <c r="USL1432" s="129"/>
      <c r="USM1432" s="129"/>
      <c r="USN1432" s="129"/>
      <c r="USO1432" s="129"/>
      <c r="USP1432" s="129"/>
      <c r="USQ1432" s="129"/>
      <c r="USR1432" s="129"/>
      <c r="USS1432" s="129"/>
      <c r="UST1432" s="129"/>
      <c r="USU1432" s="129"/>
      <c r="USV1432" s="129"/>
      <c r="USW1432" s="129"/>
      <c r="USX1432" s="129"/>
      <c r="USY1432" s="129"/>
      <c r="USZ1432" s="129"/>
      <c r="UTA1432" s="129"/>
      <c r="UTB1432" s="129"/>
      <c r="UTC1432" s="129"/>
      <c r="UTD1432" s="129"/>
      <c r="UTE1432" s="129"/>
      <c r="UTF1432" s="129"/>
      <c r="UTG1432" s="129"/>
      <c r="UTH1432" s="129"/>
      <c r="UTI1432" s="129"/>
      <c r="UTJ1432" s="129"/>
      <c r="UTK1432" s="129"/>
      <c r="UTL1432" s="129"/>
      <c r="UTM1432" s="129"/>
      <c r="UTN1432" s="129"/>
      <c r="UTO1432" s="129"/>
      <c r="UTP1432" s="129"/>
      <c r="UTQ1432" s="129"/>
      <c r="UTR1432" s="129"/>
      <c r="UTS1432" s="129"/>
      <c r="UTT1432" s="129"/>
      <c r="UTU1432" s="129"/>
      <c r="UTV1432" s="129"/>
      <c r="UTW1432" s="129"/>
      <c r="UTX1432" s="129"/>
      <c r="UTY1432" s="129"/>
      <c r="UTZ1432" s="129"/>
      <c r="UUA1432" s="129"/>
      <c r="UUB1432" s="129"/>
      <c r="UUC1432" s="129"/>
      <c r="UUD1432" s="129"/>
      <c r="UUE1432" s="129"/>
      <c r="UUF1432" s="129"/>
      <c r="UUG1432" s="129"/>
      <c r="UUH1432" s="129"/>
      <c r="UUI1432" s="129"/>
      <c r="UUJ1432" s="129"/>
      <c r="UUK1432" s="129"/>
      <c r="UUL1432" s="129"/>
      <c r="UUM1432" s="129"/>
      <c r="UUN1432" s="129"/>
      <c r="UUO1432" s="129"/>
      <c r="UUP1432" s="129"/>
      <c r="UUQ1432" s="129"/>
      <c r="UUR1432" s="129"/>
      <c r="UUS1432" s="129"/>
      <c r="UUT1432" s="129"/>
      <c r="UUU1432" s="129"/>
      <c r="UUV1432" s="129"/>
      <c r="UUW1432" s="129"/>
      <c r="UUX1432" s="129"/>
      <c r="UUY1432" s="129"/>
      <c r="UUZ1432" s="129"/>
      <c r="UVA1432" s="129"/>
      <c r="UVB1432" s="129"/>
      <c r="UVC1432" s="129"/>
      <c r="UVD1432" s="129"/>
      <c r="UVE1432" s="129"/>
      <c r="UVF1432" s="129"/>
      <c r="UVG1432" s="129"/>
      <c r="UVH1432" s="129"/>
      <c r="UVI1432" s="129"/>
      <c r="UVJ1432" s="129"/>
      <c r="UVK1432" s="129"/>
      <c r="UVL1432" s="129"/>
      <c r="UVM1432" s="129"/>
      <c r="UVN1432" s="129"/>
      <c r="UVO1432" s="129"/>
      <c r="UVP1432" s="129"/>
      <c r="UVQ1432" s="129"/>
      <c r="UVR1432" s="129"/>
      <c r="UVS1432" s="129"/>
      <c r="UVT1432" s="129"/>
      <c r="UVU1432" s="129"/>
      <c r="UVV1432" s="129"/>
      <c r="UVW1432" s="129"/>
      <c r="UVX1432" s="129"/>
      <c r="UVY1432" s="129"/>
      <c r="UVZ1432" s="129"/>
      <c r="UWA1432" s="129"/>
      <c r="UWB1432" s="129"/>
      <c r="UWC1432" s="129"/>
      <c r="UWD1432" s="129"/>
      <c r="UWE1432" s="129"/>
      <c r="UWF1432" s="129"/>
      <c r="UWG1432" s="129"/>
      <c r="UWH1432" s="129"/>
      <c r="UWI1432" s="129"/>
      <c r="UWJ1432" s="129"/>
      <c r="UWK1432" s="129"/>
      <c r="UWL1432" s="129"/>
      <c r="UWM1432" s="129"/>
      <c r="UWN1432" s="129"/>
      <c r="UWO1432" s="129"/>
      <c r="UWP1432" s="129"/>
      <c r="UWQ1432" s="129"/>
      <c r="UWR1432" s="129"/>
      <c r="UWS1432" s="129"/>
      <c r="UWT1432" s="129"/>
      <c r="UWU1432" s="129"/>
      <c r="UWV1432" s="129"/>
      <c r="UWW1432" s="129"/>
      <c r="UWX1432" s="129"/>
      <c r="UWY1432" s="129"/>
      <c r="UWZ1432" s="129"/>
      <c r="UXA1432" s="129"/>
      <c r="UXB1432" s="129"/>
      <c r="UXC1432" s="129"/>
      <c r="UXD1432" s="129"/>
      <c r="UXE1432" s="129"/>
      <c r="UXF1432" s="129"/>
      <c r="UXG1432" s="129"/>
      <c r="UXH1432" s="129"/>
      <c r="UXI1432" s="129"/>
      <c r="UXJ1432" s="129"/>
      <c r="UXK1432" s="129"/>
      <c r="UXL1432" s="129"/>
      <c r="UXM1432" s="129"/>
      <c r="UXN1432" s="129"/>
      <c r="UXO1432" s="129"/>
      <c r="UXP1432" s="129"/>
      <c r="UXQ1432" s="129"/>
      <c r="UXR1432" s="129"/>
      <c r="UXS1432" s="129"/>
      <c r="UXT1432" s="129"/>
      <c r="UXU1432" s="129"/>
      <c r="UXV1432" s="129"/>
      <c r="UXW1432" s="129"/>
      <c r="UXX1432" s="129"/>
      <c r="UXY1432" s="129"/>
      <c r="UXZ1432" s="129"/>
      <c r="UYA1432" s="129"/>
      <c r="UYB1432" s="129"/>
      <c r="UYC1432" s="129"/>
      <c r="UYD1432" s="129"/>
      <c r="UYE1432" s="129"/>
      <c r="UYF1432" s="129"/>
      <c r="UYG1432" s="129"/>
      <c r="UYH1432" s="129"/>
      <c r="UYI1432" s="129"/>
      <c r="UYJ1432" s="129"/>
      <c r="UYK1432" s="129"/>
      <c r="UYL1432" s="129"/>
      <c r="UYM1432" s="129"/>
      <c r="UYN1432" s="129"/>
      <c r="UYO1432" s="129"/>
      <c r="UYP1432" s="129"/>
      <c r="UYQ1432" s="129"/>
      <c r="UYR1432" s="129"/>
      <c r="UYS1432" s="129"/>
      <c r="UYT1432" s="129"/>
      <c r="UYU1432" s="129"/>
      <c r="UYV1432" s="129"/>
      <c r="UYW1432" s="129"/>
      <c r="UYX1432" s="129"/>
      <c r="UYY1432" s="129"/>
      <c r="UYZ1432" s="129"/>
      <c r="UZA1432" s="129"/>
      <c r="UZB1432" s="129"/>
      <c r="UZC1432" s="129"/>
      <c r="UZD1432" s="129"/>
      <c r="UZE1432" s="129"/>
      <c r="UZF1432" s="129"/>
      <c r="UZG1432" s="129"/>
      <c r="UZH1432" s="129"/>
      <c r="UZI1432" s="129"/>
      <c r="UZJ1432" s="129"/>
      <c r="UZK1432" s="129"/>
      <c r="UZL1432" s="129"/>
      <c r="UZM1432" s="129"/>
      <c r="UZN1432" s="129"/>
      <c r="UZO1432" s="129"/>
      <c r="UZP1432" s="129"/>
      <c r="UZQ1432" s="129"/>
      <c r="UZR1432" s="129"/>
      <c r="UZS1432" s="129"/>
      <c r="UZT1432" s="129"/>
      <c r="UZU1432" s="129"/>
      <c r="UZV1432" s="129"/>
      <c r="UZW1432" s="129"/>
      <c r="UZX1432" s="129"/>
      <c r="UZY1432" s="129"/>
      <c r="UZZ1432" s="129"/>
      <c r="VAA1432" s="129"/>
      <c r="VAB1432" s="129"/>
      <c r="VAC1432" s="129"/>
      <c r="VAD1432" s="129"/>
      <c r="VAE1432" s="129"/>
      <c r="VAF1432" s="129"/>
      <c r="VAG1432" s="129"/>
      <c r="VAH1432" s="129"/>
      <c r="VAI1432" s="129"/>
      <c r="VAJ1432" s="129"/>
      <c r="VAK1432" s="129"/>
      <c r="VAL1432" s="129"/>
      <c r="VAM1432" s="129"/>
      <c r="VAN1432" s="129"/>
      <c r="VAO1432" s="129"/>
      <c r="VAP1432" s="129"/>
      <c r="VAQ1432" s="129"/>
      <c r="VAR1432" s="129"/>
      <c r="VAS1432" s="129"/>
      <c r="VAT1432" s="129"/>
      <c r="VAU1432" s="129"/>
      <c r="VAV1432" s="129"/>
      <c r="VAW1432" s="129"/>
      <c r="VAX1432" s="129"/>
      <c r="VAY1432" s="129"/>
      <c r="VAZ1432" s="129"/>
      <c r="VBA1432" s="129"/>
      <c r="VBB1432" s="129"/>
      <c r="VBC1432" s="129"/>
      <c r="VBD1432" s="129"/>
      <c r="VBE1432" s="129"/>
      <c r="VBF1432" s="129"/>
      <c r="VBG1432" s="129"/>
      <c r="VBH1432" s="129"/>
      <c r="VBI1432" s="129"/>
      <c r="VBJ1432" s="129"/>
      <c r="VBK1432" s="129"/>
      <c r="VBL1432" s="129"/>
      <c r="VBM1432" s="129"/>
      <c r="VBN1432" s="129"/>
      <c r="VBO1432" s="129"/>
      <c r="VBP1432" s="129"/>
      <c r="VBQ1432" s="129"/>
      <c r="VBR1432" s="129"/>
      <c r="VBS1432" s="129"/>
      <c r="VBT1432" s="129"/>
      <c r="VBU1432" s="129"/>
      <c r="VBV1432" s="129"/>
      <c r="VBW1432" s="129"/>
      <c r="VBX1432" s="129"/>
      <c r="VBY1432" s="129"/>
      <c r="VBZ1432" s="129"/>
      <c r="VCA1432" s="129"/>
      <c r="VCB1432" s="129"/>
      <c r="VCC1432" s="129"/>
      <c r="VCD1432" s="129"/>
      <c r="VCE1432" s="129"/>
      <c r="VCF1432" s="129"/>
      <c r="VCG1432" s="129"/>
      <c r="VCH1432" s="129"/>
      <c r="VCI1432" s="129"/>
      <c r="VCJ1432" s="129"/>
      <c r="VCK1432" s="129"/>
      <c r="VCL1432" s="129"/>
      <c r="VCM1432" s="129"/>
      <c r="VCN1432" s="129"/>
      <c r="VCO1432" s="129"/>
      <c r="VCP1432" s="129"/>
      <c r="VCQ1432" s="129"/>
      <c r="VCR1432" s="129"/>
      <c r="VCS1432" s="129"/>
      <c r="VCT1432" s="129"/>
      <c r="VCU1432" s="129"/>
      <c r="VCV1432" s="129"/>
      <c r="VCW1432" s="129"/>
      <c r="VCX1432" s="129"/>
      <c r="VCY1432" s="129"/>
      <c r="VCZ1432" s="129"/>
      <c r="VDA1432" s="129"/>
      <c r="VDB1432" s="129"/>
      <c r="VDC1432" s="129"/>
      <c r="VDD1432" s="129"/>
      <c r="VDE1432" s="129"/>
      <c r="VDF1432" s="129"/>
      <c r="VDG1432" s="129"/>
      <c r="VDH1432" s="129"/>
      <c r="VDI1432" s="129"/>
      <c r="VDJ1432" s="129"/>
      <c r="VDK1432" s="129"/>
      <c r="VDL1432" s="129"/>
      <c r="VDM1432" s="129"/>
      <c r="VDN1432" s="129"/>
      <c r="VDO1432" s="129"/>
      <c r="VDP1432" s="129"/>
      <c r="VDQ1432" s="129"/>
      <c r="VDR1432" s="129"/>
      <c r="VDS1432" s="129"/>
      <c r="VDT1432" s="129"/>
      <c r="VDU1432" s="129"/>
      <c r="VDV1432" s="129"/>
      <c r="VDW1432" s="129"/>
      <c r="VDX1432" s="129"/>
      <c r="VDY1432" s="129"/>
      <c r="VDZ1432" s="129"/>
      <c r="VEA1432" s="129"/>
      <c r="VEB1432" s="129"/>
      <c r="VEC1432" s="129"/>
      <c r="VED1432" s="129"/>
      <c r="VEE1432" s="129"/>
      <c r="VEF1432" s="129"/>
      <c r="VEG1432" s="129"/>
      <c r="VEH1432" s="129"/>
      <c r="VEI1432" s="129"/>
      <c r="VEJ1432" s="129"/>
      <c r="VEK1432" s="129"/>
      <c r="VEL1432" s="129"/>
      <c r="VEM1432" s="129"/>
      <c r="VEN1432" s="129"/>
      <c r="VEO1432" s="129"/>
      <c r="VEP1432" s="129"/>
      <c r="VEQ1432" s="129"/>
      <c r="VER1432" s="129"/>
      <c r="VES1432" s="129"/>
      <c r="VET1432" s="129"/>
      <c r="VEU1432" s="129"/>
      <c r="VEV1432" s="129"/>
      <c r="VEW1432" s="129"/>
      <c r="VEX1432" s="129"/>
      <c r="VEY1432" s="129"/>
      <c r="VEZ1432" s="129"/>
      <c r="VFA1432" s="129"/>
      <c r="VFB1432" s="129"/>
      <c r="VFC1432" s="129"/>
      <c r="VFD1432" s="129"/>
      <c r="VFE1432" s="129"/>
      <c r="VFF1432" s="129"/>
      <c r="VFG1432" s="129"/>
      <c r="VFH1432" s="129"/>
      <c r="VFI1432" s="129"/>
      <c r="VFJ1432" s="129"/>
      <c r="VFK1432" s="129"/>
      <c r="VFL1432" s="129"/>
      <c r="VFM1432" s="129"/>
      <c r="VFN1432" s="129"/>
      <c r="VFO1432" s="129"/>
      <c r="VFP1432" s="129"/>
      <c r="VFQ1432" s="129"/>
      <c r="VFR1432" s="129"/>
      <c r="VFS1432" s="129"/>
      <c r="VFT1432" s="129"/>
      <c r="VFU1432" s="129"/>
      <c r="VFV1432" s="129"/>
      <c r="VFW1432" s="129"/>
      <c r="VFX1432" s="129"/>
      <c r="VFY1432" s="129"/>
      <c r="VFZ1432" s="129"/>
      <c r="VGA1432" s="129"/>
      <c r="VGB1432" s="129"/>
      <c r="VGC1432" s="129"/>
      <c r="VGD1432" s="129"/>
      <c r="VGE1432" s="129"/>
      <c r="VGF1432" s="129"/>
      <c r="VGG1432" s="129"/>
      <c r="VGH1432" s="129"/>
      <c r="VGI1432" s="129"/>
      <c r="VGJ1432" s="129"/>
      <c r="VGK1432" s="129"/>
      <c r="VGL1432" s="129"/>
      <c r="VGM1432" s="129"/>
      <c r="VGN1432" s="129"/>
      <c r="VGO1432" s="129"/>
      <c r="VGP1432" s="129"/>
      <c r="VGQ1432" s="129"/>
      <c r="VGR1432" s="129"/>
      <c r="VGS1432" s="129"/>
      <c r="VGT1432" s="129"/>
      <c r="VGU1432" s="129"/>
      <c r="VGV1432" s="129"/>
      <c r="VGW1432" s="129"/>
      <c r="VGX1432" s="129"/>
      <c r="VGY1432" s="129"/>
      <c r="VGZ1432" s="129"/>
      <c r="VHA1432" s="129"/>
      <c r="VHB1432" s="129"/>
      <c r="VHC1432" s="129"/>
      <c r="VHD1432" s="129"/>
      <c r="VHE1432" s="129"/>
      <c r="VHF1432" s="129"/>
      <c r="VHG1432" s="129"/>
      <c r="VHH1432" s="129"/>
      <c r="VHI1432" s="129"/>
      <c r="VHJ1432" s="129"/>
      <c r="VHK1432" s="129"/>
      <c r="VHL1432" s="129"/>
      <c r="VHM1432" s="129"/>
      <c r="VHN1432" s="129"/>
      <c r="VHO1432" s="129"/>
      <c r="VHP1432" s="129"/>
      <c r="VHQ1432" s="129"/>
      <c r="VHR1432" s="129"/>
      <c r="VHS1432" s="129"/>
      <c r="VHT1432" s="129"/>
      <c r="VHU1432" s="129"/>
      <c r="VHV1432" s="129"/>
      <c r="VHW1432" s="129"/>
      <c r="VHX1432" s="129"/>
      <c r="VHY1432" s="129"/>
      <c r="VHZ1432" s="129"/>
      <c r="VIA1432" s="129"/>
      <c r="VIB1432" s="129"/>
      <c r="VIC1432" s="129"/>
      <c r="VID1432" s="129"/>
      <c r="VIE1432" s="129"/>
      <c r="VIF1432" s="129"/>
      <c r="VIG1432" s="129"/>
      <c r="VIH1432" s="129"/>
      <c r="VII1432" s="129"/>
      <c r="VIJ1432" s="129"/>
      <c r="VIK1432" s="129"/>
      <c r="VIL1432" s="129"/>
      <c r="VIM1432" s="129"/>
      <c r="VIN1432" s="129"/>
      <c r="VIO1432" s="129"/>
      <c r="VIP1432" s="129"/>
      <c r="VIQ1432" s="129"/>
      <c r="VIR1432" s="129"/>
      <c r="VIS1432" s="129"/>
      <c r="VIT1432" s="129"/>
      <c r="VIU1432" s="129"/>
      <c r="VIV1432" s="129"/>
      <c r="VIW1432" s="129"/>
      <c r="VIX1432" s="129"/>
      <c r="VIY1432" s="129"/>
      <c r="VIZ1432" s="129"/>
      <c r="VJA1432" s="129"/>
      <c r="VJB1432" s="129"/>
      <c r="VJC1432" s="129"/>
      <c r="VJD1432" s="129"/>
      <c r="VJE1432" s="129"/>
      <c r="VJF1432" s="129"/>
      <c r="VJG1432" s="129"/>
      <c r="VJH1432" s="129"/>
      <c r="VJI1432" s="129"/>
      <c r="VJJ1432" s="129"/>
      <c r="VJK1432" s="129"/>
      <c r="VJL1432" s="129"/>
      <c r="VJM1432" s="129"/>
      <c r="VJN1432" s="129"/>
      <c r="VJO1432" s="129"/>
      <c r="VJP1432" s="129"/>
      <c r="VJQ1432" s="129"/>
      <c r="VJR1432" s="129"/>
      <c r="VJS1432" s="129"/>
      <c r="VJT1432" s="129"/>
      <c r="VJU1432" s="129"/>
      <c r="VJV1432" s="129"/>
      <c r="VJW1432" s="129"/>
      <c r="VJX1432" s="129"/>
      <c r="VJY1432" s="129"/>
      <c r="VJZ1432" s="129"/>
      <c r="VKA1432" s="129"/>
      <c r="VKB1432" s="129"/>
      <c r="VKC1432" s="129"/>
      <c r="VKD1432" s="129"/>
      <c r="VKE1432" s="129"/>
      <c r="VKF1432" s="129"/>
      <c r="VKG1432" s="129"/>
      <c r="VKH1432" s="129"/>
      <c r="VKI1432" s="129"/>
      <c r="VKJ1432" s="129"/>
      <c r="VKK1432" s="129"/>
      <c r="VKL1432" s="129"/>
      <c r="VKM1432" s="129"/>
      <c r="VKN1432" s="129"/>
      <c r="VKO1432" s="129"/>
      <c r="VKP1432" s="129"/>
      <c r="VKQ1432" s="129"/>
      <c r="VKR1432" s="129"/>
      <c r="VKS1432" s="129"/>
      <c r="VKT1432" s="129"/>
      <c r="VKU1432" s="129"/>
      <c r="VKV1432" s="129"/>
      <c r="VKW1432" s="129"/>
      <c r="VKX1432" s="129"/>
      <c r="VKY1432" s="129"/>
      <c r="VKZ1432" s="129"/>
      <c r="VLA1432" s="129"/>
      <c r="VLB1432" s="129"/>
      <c r="VLC1432" s="129"/>
      <c r="VLD1432" s="129"/>
      <c r="VLE1432" s="129"/>
      <c r="VLF1432" s="129"/>
      <c r="VLG1432" s="129"/>
      <c r="VLH1432" s="129"/>
      <c r="VLI1432" s="129"/>
      <c r="VLJ1432" s="129"/>
      <c r="VLK1432" s="129"/>
      <c r="VLL1432" s="129"/>
      <c r="VLM1432" s="129"/>
      <c r="VLN1432" s="129"/>
      <c r="VLO1432" s="129"/>
      <c r="VLP1432" s="129"/>
      <c r="VLQ1432" s="129"/>
      <c r="VLR1432" s="129"/>
      <c r="VLS1432" s="129"/>
      <c r="VLT1432" s="129"/>
      <c r="VLU1432" s="129"/>
      <c r="VLV1432" s="129"/>
      <c r="VLW1432" s="129"/>
      <c r="VLX1432" s="129"/>
      <c r="VLY1432" s="129"/>
      <c r="VLZ1432" s="129"/>
      <c r="VMA1432" s="129"/>
      <c r="VMB1432" s="129"/>
      <c r="VMC1432" s="129"/>
      <c r="VMD1432" s="129"/>
      <c r="VME1432" s="129"/>
      <c r="VMF1432" s="129"/>
      <c r="VMG1432" s="129"/>
      <c r="VMH1432" s="129"/>
      <c r="VMI1432" s="129"/>
      <c r="VMJ1432" s="129"/>
      <c r="VMK1432" s="129"/>
      <c r="VML1432" s="129"/>
      <c r="VMM1432" s="129"/>
      <c r="VMN1432" s="129"/>
      <c r="VMO1432" s="129"/>
      <c r="VMP1432" s="129"/>
      <c r="VMQ1432" s="129"/>
      <c r="VMR1432" s="129"/>
      <c r="VMS1432" s="129"/>
      <c r="VMT1432" s="129"/>
      <c r="VMU1432" s="129"/>
      <c r="VMV1432" s="129"/>
      <c r="VMW1432" s="129"/>
      <c r="VMX1432" s="129"/>
      <c r="VMY1432" s="129"/>
      <c r="VMZ1432" s="129"/>
      <c r="VNA1432" s="129"/>
      <c r="VNB1432" s="129"/>
      <c r="VNC1432" s="129"/>
      <c r="VND1432" s="129"/>
      <c r="VNE1432" s="129"/>
      <c r="VNF1432" s="129"/>
      <c r="VNG1432" s="129"/>
      <c r="VNH1432" s="129"/>
      <c r="VNI1432" s="129"/>
      <c r="VNJ1432" s="129"/>
      <c r="VNK1432" s="129"/>
      <c r="VNL1432" s="129"/>
      <c r="VNM1432" s="129"/>
      <c r="VNN1432" s="129"/>
      <c r="VNO1432" s="129"/>
      <c r="VNP1432" s="129"/>
      <c r="VNQ1432" s="129"/>
      <c r="VNR1432" s="129"/>
      <c r="VNS1432" s="129"/>
      <c r="VNT1432" s="129"/>
      <c r="VNU1432" s="129"/>
      <c r="VNV1432" s="129"/>
      <c r="VNW1432" s="129"/>
      <c r="VNX1432" s="129"/>
      <c r="VNY1432" s="129"/>
      <c r="VNZ1432" s="129"/>
      <c r="VOA1432" s="129"/>
      <c r="VOB1432" s="129"/>
      <c r="VOC1432" s="129"/>
      <c r="VOD1432" s="129"/>
      <c r="VOE1432" s="129"/>
      <c r="VOF1432" s="129"/>
      <c r="VOG1432" s="129"/>
      <c r="VOH1432" s="129"/>
      <c r="VOI1432" s="129"/>
      <c r="VOJ1432" s="129"/>
      <c r="VOK1432" s="129"/>
      <c r="VOL1432" s="129"/>
      <c r="VOM1432" s="129"/>
      <c r="VON1432" s="129"/>
      <c r="VOO1432" s="129"/>
      <c r="VOP1432" s="129"/>
      <c r="VOQ1432" s="129"/>
      <c r="VOR1432" s="129"/>
      <c r="VOS1432" s="129"/>
      <c r="VOT1432" s="129"/>
      <c r="VOU1432" s="129"/>
      <c r="VOV1432" s="129"/>
      <c r="VOW1432" s="129"/>
      <c r="VOX1432" s="129"/>
      <c r="VOY1432" s="129"/>
      <c r="VOZ1432" s="129"/>
      <c r="VPA1432" s="129"/>
      <c r="VPB1432" s="129"/>
      <c r="VPC1432" s="129"/>
      <c r="VPD1432" s="129"/>
      <c r="VPE1432" s="129"/>
      <c r="VPF1432" s="129"/>
      <c r="VPG1432" s="129"/>
      <c r="VPH1432" s="129"/>
      <c r="VPI1432" s="129"/>
      <c r="VPJ1432" s="129"/>
      <c r="VPK1432" s="129"/>
      <c r="VPL1432" s="129"/>
      <c r="VPM1432" s="129"/>
      <c r="VPN1432" s="129"/>
      <c r="VPO1432" s="129"/>
      <c r="VPP1432" s="129"/>
      <c r="VPQ1432" s="129"/>
      <c r="VPR1432" s="129"/>
      <c r="VPS1432" s="129"/>
      <c r="VPT1432" s="129"/>
      <c r="VPU1432" s="129"/>
      <c r="VPV1432" s="129"/>
      <c r="VPW1432" s="129"/>
      <c r="VPX1432" s="129"/>
      <c r="VPY1432" s="129"/>
      <c r="VPZ1432" s="129"/>
      <c r="VQA1432" s="129"/>
      <c r="VQB1432" s="129"/>
      <c r="VQC1432" s="129"/>
      <c r="VQD1432" s="129"/>
      <c r="VQE1432" s="129"/>
      <c r="VQF1432" s="129"/>
      <c r="VQG1432" s="129"/>
      <c r="VQH1432" s="129"/>
      <c r="VQI1432" s="129"/>
      <c r="VQJ1432" s="129"/>
      <c r="VQK1432" s="129"/>
      <c r="VQL1432" s="129"/>
      <c r="VQM1432" s="129"/>
      <c r="VQN1432" s="129"/>
      <c r="VQO1432" s="129"/>
      <c r="VQP1432" s="129"/>
      <c r="VQQ1432" s="129"/>
      <c r="VQR1432" s="129"/>
      <c r="VQS1432" s="129"/>
      <c r="VQT1432" s="129"/>
      <c r="VQU1432" s="129"/>
      <c r="VQV1432" s="129"/>
      <c r="VQW1432" s="129"/>
      <c r="VQX1432" s="129"/>
      <c r="VQY1432" s="129"/>
      <c r="VQZ1432" s="129"/>
      <c r="VRA1432" s="129"/>
      <c r="VRB1432" s="129"/>
      <c r="VRC1432" s="129"/>
      <c r="VRD1432" s="129"/>
      <c r="VRE1432" s="129"/>
      <c r="VRF1432" s="129"/>
      <c r="VRG1432" s="129"/>
      <c r="VRH1432" s="129"/>
      <c r="VRI1432" s="129"/>
      <c r="VRJ1432" s="129"/>
      <c r="VRK1432" s="129"/>
      <c r="VRL1432" s="129"/>
      <c r="VRM1432" s="129"/>
      <c r="VRN1432" s="129"/>
      <c r="VRO1432" s="129"/>
      <c r="VRP1432" s="129"/>
      <c r="VRQ1432" s="129"/>
      <c r="VRR1432" s="129"/>
      <c r="VRS1432" s="129"/>
      <c r="VRT1432" s="129"/>
      <c r="VRU1432" s="129"/>
      <c r="VRV1432" s="129"/>
      <c r="VRW1432" s="129"/>
      <c r="VRX1432" s="129"/>
      <c r="VRY1432" s="129"/>
      <c r="VRZ1432" s="129"/>
      <c r="VSA1432" s="129"/>
      <c r="VSB1432" s="129"/>
      <c r="VSC1432" s="129"/>
      <c r="VSD1432" s="129"/>
      <c r="VSE1432" s="129"/>
      <c r="VSF1432" s="129"/>
      <c r="VSG1432" s="129"/>
      <c r="VSH1432" s="129"/>
      <c r="VSI1432" s="129"/>
      <c r="VSJ1432" s="129"/>
      <c r="VSK1432" s="129"/>
      <c r="VSL1432" s="129"/>
      <c r="VSM1432" s="129"/>
      <c r="VSN1432" s="129"/>
      <c r="VSO1432" s="129"/>
      <c r="VSP1432" s="129"/>
      <c r="VSQ1432" s="129"/>
      <c r="VSR1432" s="129"/>
      <c r="VSS1432" s="129"/>
      <c r="VST1432" s="129"/>
      <c r="VSU1432" s="129"/>
      <c r="VSV1432" s="129"/>
      <c r="VSW1432" s="129"/>
      <c r="VSX1432" s="129"/>
      <c r="VSY1432" s="129"/>
      <c r="VSZ1432" s="129"/>
      <c r="VTA1432" s="129"/>
      <c r="VTB1432" s="129"/>
      <c r="VTC1432" s="129"/>
      <c r="VTD1432" s="129"/>
      <c r="VTE1432" s="129"/>
      <c r="VTF1432" s="129"/>
      <c r="VTG1432" s="129"/>
      <c r="VTH1432" s="129"/>
      <c r="VTI1432" s="129"/>
      <c r="VTJ1432" s="129"/>
      <c r="VTK1432" s="129"/>
      <c r="VTL1432" s="129"/>
      <c r="VTM1432" s="129"/>
      <c r="VTN1432" s="129"/>
      <c r="VTO1432" s="129"/>
      <c r="VTP1432" s="129"/>
      <c r="VTQ1432" s="129"/>
      <c r="VTR1432" s="129"/>
      <c r="VTS1432" s="129"/>
      <c r="VTT1432" s="129"/>
      <c r="VTU1432" s="129"/>
      <c r="VTV1432" s="129"/>
      <c r="VTW1432" s="129"/>
      <c r="VTX1432" s="129"/>
      <c r="VTY1432" s="129"/>
      <c r="VTZ1432" s="129"/>
      <c r="VUA1432" s="129"/>
      <c r="VUB1432" s="129"/>
      <c r="VUC1432" s="129"/>
      <c r="VUD1432" s="129"/>
      <c r="VUE1432" s="129"/>
      <c r="VUF1432" s="129"/>
      <c r="VUG1432" s="129"/>
      <c r="VUH1432" s="129"/>
      <c r="VUI1432" s="129"/>
      <c r="VUJ1432" s="129"/>
      <c r="VUK1432" s="129"/>
      <c r="VUL1432" s="129"/>
      <c r="VUM1432" s="129"/>
      <c r="VUN1432" s="129"/>
      <c r="VUO1432" s="129"/>
      <c r="VUP1432" s="129"/>
      <c r="VUQ1432" s="129"/>
      <c r="VUR1432" s="129"/>
      <c r="VUS1432" s="129"/>
      <c r="VUT1432" s="129"/>
      <c r="VUU1432" s="129"/>
      <c r="VUV1432" s="129"/>
      <c r="VUW1432" s="129"/>
      <c r="VUX1432" s="129"/>
      <c r="VUY1432" s="129"/>
      <c r="VUZ1432" s="129"/>
      <c r="VVA1432" s="129"/>
      <c r="VVB1432" s="129"/>
      <c r="VVC1432" s="129"/>
      <c r="VVD1432" s="129"/>
      <c r="VVE1432" s="129"/>
      <c r="VVF1432" s="129"/>
      <c r="VVG1432" s="129"/>
      <c r="VVH1432" s="129"/>
      <c r="VVI1432" s="129"/>
      <c r="VVJ1432" s="129"/>
      <c r="VVK1432" s="129"/>
      <c r="VVL1432" s="129"/>
      <c r="VVM1432" s="129"/>
      <c r="VVN1432" s="129"/>
      <c r="VVO1432" s="129"/>
      <c r="VVP1432" s="129"/>
      <c r="VVQ1432" s="129"/>
      <c r="VVR1432" s="129"/>
      <c r="VVS1432" s="129"/>
      <c r="VVT1432" s="129"/>
      <c r="VVU1432" s="129"/>
      <c r="VVV1432" s="129"/>
      <c r="VVW1432" s="129"/>
      <c r="VVX1432" s="129"/>
      <c r="VVY1432" s="129"/>
      <c r="VVZ1432" s="129"/>
      <c r="VWA1432" s="129"/>
      <c r="VWB1432" s="129"/>
      <c r="VWC1432" s="129"/>
      <c r="VWD1432" s="129"/>
      <c r="VWE1432" s="129"/>
      <c r="VWF1432" s="129"/>
      <c r="VWG1432" s="129"/>
      <c r="VWH1432" s="129"/>
      <c r="VWI1432" s="129"/>
      <c r="VWJ1432" s="129"/>
      <c r="VWK1432" s="129"/>
      <c r="VWL1432" s="129"/>
      <c r="VWM1432" s="129"/>
      <c r="VWN1432" s="129"/>
      <c r="VWO1432" s="129"/>
      <c r="VWP1432" s="129"/>
      <c r="VWQ1432" s="129"/>
      <c r="VWR1432" s="129"/>
      <c r="VWS1432" s="129"/>
      <c r="VWT1432" s="129"/>
      <c r="VWU1432" s="129"/>
      <c r="VWV1432" s="129"/>
      <c r="VWW1432" s="129"/>
      <c r="VWX1432" s="129"/>
      <c r="VWY1432" s="129"/>
      <c r="VWZ1432" s="129"/>
      <c r="VXA1432" s="129"/>
      <c r="VXB1432" s="129"/>
      <c r="VXC1432" s="129"/>
      <c r="VXD1432" s="129"/>
      <c r="VXE1432" s="129"/>
      <c r="VXF1432" s="129"/>
      <c r="VXG1432" s="129"/>
      <c r="VXH1432" s="129"/>
      <c r="VXI1432" s="129"/>
      <c r="VXJ1432" s="129"/>
      <c r="VXK1432" s="129"/>
      <c r="VXL1432" s="129"/>
      <c r="VXM1432" s="129"/>
      <c r="VXN1432" s="129"/>
      <c r="VXO1432" s="129"/>
      <c r="VXP1432" s="129"/>
      <c r="VXQ1432" s="129"/>
      <c r="VXR1432" s="129"/>
      <c r="VXS1432" s="129"/>
      <c r="VXT1432" s="129"/>
      <c r="VXU1432" s="129"/>
      <c r="VXV1432" s="129"/>
      <c r="VXW1432" s="129"/>
      <c r="VXX1432" s="129"/>
      <c r="VXY1432" s="129"/>
      <c r="VXZ1432" s="129"/>
      <c r="VYA1432" s="129"/>
      <c r="VYB1432" s="129"/>
      <c r="VYC1432" s="129"/>
      <c r="VYD1432" s="129"/>
      <c r="VYE1432" s="129"/>
      <c r="VYF1432" s="129"/>
      <c r="VYG1432" s="129"/>
      <c r="VYH1432" s="129"/>
      <c r="VYI1432" s="129"/>
      <c r="VYJ1432" s="129"/>
      <c r="VYK1432" s="129"/>
      <c r="VYL1432" s="129"/>
      <c r="VYM1432" s="129"/>
      <c r="VYN1432" s="129"/>
      <c r="VYO1432" s="129"/>
      <c r="VYP1432" s="129"/>
      <c r="VYQ1432" s="129"/>
      <c r="VYR1432" s="129"/>
      <c r="VYS1432" s="129"/>
      <c r="VYT1432" s="129"/>
      <c r="VYU1432" s="129"/>
      <c r="VYV1432" s="129"/>
      <c r="VYW1432" s="129"/>
      <c r="VYX1432" s="129"/>
      <c r="VYY1432" s="129"/>
      <c r="VYZ1432" s="129"/>
      <c r="VZA1432" s="129"/>
      <c r="VZB1432" s="129"/>
      <c r="VZC1432" s="129"/>
      <c r="VZD1432" s="129"/>
      <c r="VZE1432" s="129"/>
      <c r="VZF1432" s="129"/>
      <c r="VZG1432" s="129"/>
      <c r="VZH1432" s="129"/>
      <c r="VZI1432" s="129"/>
      <c r="VZJ1432" s="129"/>
      <c r="VZK1432" s="129"/>
      <c r="VZL1432" s="129"/>
      <c r="VZM1432" s="129"/>
      <c r="VZN1432" s="129"/>
      <c r="VZO1432" s="129"/>
      <c r="VZP1432" s="129"/>
      <c r="VZQ1432" s="129"/>
      <c r="VZR1432" s="129"/>
      <c r="VZS1432" s="129"/>
      <c r="VZT1432" s="129"/>
      <c r="VZU1432" s="129"/>
      <c r="VZV1432" s="129"/>
      <c r="VZW1432" s="129"/>
      <c r="VZX1432" s="129"/>
      <c r="VZY1432" s="129"/>
      <c r="VZZ1432" s="129"/>
      <c r="WAA1432" s="129"/>
      <c r="WAB1432" s="129"/>
      <c r="WAC1432" s="129"/>
      <c r="WAD1432" s="129"/>
      <c r="WAE1432" s="129"/>
      <c r="WAF1432" s="129"/>
      <c r="WAG1432" s="129"/>
      <c r="WAH1432" s="129"/>
      <c r="WAI1432" s="129"/>
      <c r="WAJ1432" s="129"/>
      <c r="WAK1432" s="129"/>
      <c r="WAL1432" s="129"/>
      <c r="WAM1432" s="129"/>
      <c r="WAN1432" s="129"/>
      <c r="WAO1432" s="129"/>
      <c r="WAP1432" s="129"/>
      <c r="WAQ1432" s="129"/>
      <c r="WAR1432" s="129"/>
      <c r="WAS1432" s="129"/>
      <c r="WAT1432" s="129"/>
      <c r="WAU1432" s="129"/>
      <c r="WAV1432" s="129"/>
      <c r="WAW1432" s="129"/>
      <c r="WAX1432" s="129"/>
      <c r="WAY1432" s="129"/>
      <c r="WAZ1432" s="129"/>
      <c r="WBA1432" s="129"/>
      <c r="WBB1432" s="129"/>
      <c r="WBC1432" s="129"/>
      <c r="WBD1432" s="129"/>
      <c r="WBE1432" s="129"/>
      <c r="WBF1432" s="129"/>
      <c r="WBG1432" s="129"/>
      <c r="WBH1432" s="129"/>
      <c r="WBI1432" s="129"/>
      <c r="WBJ1432" s="129"/>
      <c r="WBK1432" s="129"/>
      <c r="WBL1432" s="129"/>
      <c r="WBM1432" s="129"/>
      <c r="WBN1432" s="129"/>
      <c r="WBO1432" s="129"/>
      <c r="WBP1432" s="129"/>
      <c r="WBQ1432" s="129"/>
      <c r="WBR1432" s="129"/>
      <c r="WBS1432" s="129"/>
      <c r="WBT1432" s="129"/>
      <c r="WBU1432" s="129"/>
      <c r="WBV1432" s="129"/>
      <c r="WBW1432" s="129"/>
      <c r="WBX1432" s="129"/>
      <c r="WBY1432" s="129"/>
      <c r="WBZ1432" s="129"/>
      <c r="WCA1432" s="129"/>
      <c r="WCB1432" s="129"/>
      <c r="WCC1432" s="129"/>
      <c r="WCD1432" s="129"/>
      <c r="WCE1432" s="129"/>
      <c r="WCF1432" s="129"/>
      <c r="WCG1432" s="129"/>
      <c r="WCH1432" s="129"/>
      <c r="WCI1432" s="129"/>
      <c r="WCJ1432" s="129"/>
      <c r="WCK1432" s="129"/>
      <c r="WCL1432" s="129"/>
      <c r="WCM1432" s="129"/>
      <c r="WCN1432" s="129"/>
      <c r="WCO1432" s="129"/>
      <c r="WCP1432" s="129"/>
      <c r="WCQ1432" s="129"/>
      <c r="WCR1432" s="129"/>
      <c r="WCS1432" s="129"/>
      <c r="WCT1432" s="129"/>
      <c r="WCU1432" s="129"/>
      <c r="WCV1432" s="129"/>
      <c r="WCW1432" s="129"/>
      <c r="WCX1432" s="129"/>
      <c r="WCY1432" s="129"/>
      <c r="WCZ1432" s="129"/>
      <c r="WDA1432" s="129"/>
      <c r="WDB1432" s="129"/>
      <c r="WDC1432" s="129"/>
      <c r="WDD1432" s="129"/>
      <c r="WDE1432" s="129"/>
      <c r="WDF1432" s="129"/>
      <c r="WDG1432" s="129"/>
      <c r="WDH1432" s="129"/>
      <c r="WDI1432" s="129"/>
      <c r="WDJ1432" s="129"/>
      <c r="WDK1432" s="129"/>
      <c r="WDL1432" s="129"/>
      <c r="WDM1432" s="129"/>
      <c r="WDN1432" s="129"/>
      <c r="WDO1432" s="129"/>
      <c r="WDP1432" s="129"/>
      <c r="WDQ1432" s="129"/>
      <c r="WDR1432" s="129"/>
      <c r="WDS1432" s="129"/>
      <c r="WDT1432" s="129"/>
      <c r="WDU1432" s="129"/>
      <c r="WDV1432" s="129"/>
      <c r="WDW1432" s="129"/>
      <c r="WDX1432" s="129"/>
      <c r="WDY1432" s="129"/>
      <c r="WDZ1432" s="129"/>
      <c r="WEA1432" s="129"/>
      <c r="WEB1432" s="129"/>
      <c r="WEC1432" s="129"/>
      <c r="WED1432" s="129"/>
      <c r="WEE1432" s="129"/>
      <c r="WEF1432" s="129"/>
      <c r="WEG1432" s="129"/>
      <c r="WEH1432" s="129"/>
      <c r="WEI1432" s="129"/>
      <c r="WEJ1432" s="129"/>
      <c r="WEK1432" s="129"/>
      <c r="WEL1432" s="129"/>
      <c r="WEM1432" s="129"/>
      <c r="WEN1432" s="129"/>
      <c r="WEO1432" s="129"/>
      <c r="WEP1432" s="129"/>
      <c r="WEQ1432" s="129"/>
      <c r="WER1432" s="129"/>
      <c r="WES1432" s="129"/>
      <c r="WET1432" s="129"/>
      <c r="WEU1432" s="129"/>
      <c r="WEV1432" s="129"/>
      <c r="WEW1432" s="129"/>
      <c r="WEX1432" s="129"/>
      <c r="WEY1432" s="129"/>
      <c r="WEZ1432" s="129"/>
      <c r="WFA1432" s="129"/>
      <c r="WFB1432" s="129"/>
      <c r="WFC1432" s="129"/>
      <c r="WFD1432" s="129"/>
      <c r="WFE1432" s="129"/>
      <c r="WFF1432" s="129"/>
      <c r="WFG1432" s="129"/>
      <c r="WFH1432" s="129"/>
      <c r="WFI1432" s="129"/>
      <c r="WFJ1432" s="129"/>
      <c r="WFK1432" s="129"/>
      <c r="WFL1432" s="129"/>
      <c r="WFM1432" s="129"/>
      <c r="WFN1432" s="129"/>
      <c r="WFO1432" s="129"/>
      <c r="WFP1432" s="129"/>
      <c r="WFQ1432" s="129"/>
      <c r="WFR1432" s="129"/>
      <c r="WFS1432" s="129"/>
      <c r="WFT1432" s="129"/>
      <c r="WFU1432" s="129"/>
      <c r="WFV1432" s="129"/>
      <c r="WFW1432" s="129"/>
      <c r="WFX1432" s="129"/>
      <c r="WFY1432" s="129"/>
      <c r="WFZ1432" s="129"/>
      <c r="WGA1432" s="129"/>
      <c r="WGB1432" s="129"/>
      <c r="WGC1432" s="129"/>
      <c r="WGD1432" s="129"/>
      <c r="WGE1432" s="129"/>
      <c r="WGF1432" s="129"/>
      <c r="WGG1432" s="129"/>
      <c r="WGH1432" s="129"/>
      <c r="WGI1432" s="129"/>
      <c r="WGJ1432" s="129"/>
      <c r="WGK1432" s="129"/>
      <c r="WGL1432" s="129"/>
      <c r="WGM1432" s="129"/>
      <c r="WGN1432" s="129"/>
      <c r="WGO1432" s="129"/>
      <c r="WGP1432" s="129"/>
      <c r="WGQ1432" s="129"/>
      <c r="WGR1432" s="129"/>
      <c r="WGS1432" s="129"/>
      <c r="WGT1432" s="129"/>
      <c r="WGU1432" s="129"/>
      <c r="WGV1432" s="129"/>
      <c r="WGW1432" s="129"/>
      <c r="WGX1432" s="129"/>
      <c r="WGY1432" s="129"/>
      <c r="WGZ1432" s="129"/>
      <c r="WHA1432" s="129"/>
      <c r="WHB1432" s="129"/>
      <c r="WHC1432" s="129"/>
      <c r="WHD1432" s="129"/>
      <c r="WHE1432" s="129"/>
      <c r="WHF1432" s="129"/>
      <c r="WHG1432" s="129"/>
      <c r="WHH1432" s="129"/>
      <c r="WHI1432" s="129"/>
      <c r="WHJ1432" s="129"/>
      <c r="WHK1432" s="129"/>
      <c r="WHL1432" s="129"/>
      <c r="WHM1432" s="129"/>
      <c r="WHN1432" s="129"/>
      <c r="WHO1432" s="129"/>
      <c r="WHP1432" s="129"/>
      <c r="WHQ1432" s="129"/>
      <c r="WHR1432" s="129"/>
      <c r="WHS1432" s="129"/>
      <c r="WHT1432" s="129"/>
      <c r="WHU1432" s="129"/>
      <c r="WHV1432" s="129"/>
      <c r="WHW1432" s="129"/>
      <c r="WHX1432" s="129"/>
      <c r="WHY1432" s="129"/>
      <c r="WHZ1432" s="129"/>
      <c r="WIA1432" s="129"/>
      <c r="WIB1432" s="129"/>
      <c r="WIC1432" s="129"/>
      <c r="WID1432" s="129"/>
      <c r="WIE1432" s="129"/>
      <c r="WIF1432" s="129"/>
      <c r="WIG1432" s="129"/>
      <c r="WIH1432" s="129"/>
      <c r="WII1432" s="129"/>
      <c r="WIJ1432" s="129"/>
      <c r="WIK1432" s="129"/>
      <c r="WIL1432" s="129"/>
      <c r="WIM1432" s="129"/>
      <c r="WIN1432" s="129"/>
      <c r="WIO1432" s="129"/>
      <c r="WIP1432" s="129"/>
      <c r="WIQ1432" s="129"/>
      <c r="WIR1432" s="129"/>
      <c r="WIS1432" s="129"/>
      <c r="WIT1432" s="129"/>
      <c r="WIU1432" s="129"/>
      <c r="WIV1432" s="129"/>
      <c r="WIW1432" s="129"/>
      <c r="WIX1432" s="129"/>
      <c r="WIY1432" s="129"/>
      <c r="WIZ1432" s="129"/>
      <c r="WJA1432" s="129"/>
      <c r="WJB1432" s="129"/>
      <c r="WJC1432" s="129"/>
      <c r="WJD1432" s="129"/>
      <c r="WJE1432" s="129"/>
      <c r="WJF1432" s="129"/>
      <c r="WJG1432" s="129"/>
      <c r="WJH1432" s="129"/>
      <c r="WJI1432" s="129"/>
      <c r="WJJ1432" s="129"/>
      <c r="WJK1432" s="129"/>
      <c r="WJL1432" s="129"/>
      <c r="WJM1432" s="129"/>
      <c r="WJN1432" s="129"/>
      <c r="WJO1432" s="129"/>
      <c r="WJP1432" s="129"/>
      <c r="WJQ1432" s="129"/>
      <c r="WJR1432" s="129"/>
      <c r="WJS1432" s="129"/>
      <c r="WJT1432" s="129"/>
      <c r="WJU1432" s="129"/>
      <c r="WJV1432" s="129"/>
      <c r="WJW1432" s="129"/>
      <c r="WJX1432" s="129"/>
      <c r="WJY1432" s="129"/>
      <c r="WJZ1432" s="129"/>
      <c r="WKA1432" s="129"/>
      <c r="WKB1432" s="129"/>
      <c r="WKC1432" s="129"/>
      <c r="WKD1432" s="129"/>
      <c r="WKE1432" s="129"/>
      <c r="WKF1432" s="129"/>
      <c r="WKG1432" s="129"/>
      <c r="WKH1432" s="129"/>
      <c r="WKI1432" s="129"/>
      <c r="WKJ1432" s="129"/>
      <c r="WKK1432" s="129"/>
      <c r="WKL1432" s="129"/>
      <c r="WKM1432" s="129"/>
      <c r="WKN1432" s="129"/>
      <c r="WKO1432" s="129"/>
      <c r="WKP1432" s="129"/>
      <c r="WKQ1432" s="129"/>
      <c r="WKR1432" s="129"/>
      <c r="WKS1432" s="129"/>
      <c r="WKT1432" s="129"/>
      <c r="WKU1432" s="129"/>
      <c r="WKV1432" s="129"/>
      <c r="WKW1432" s="129"/>
      <c r="WKX1432" s="129"/>
      <c r="WKY1432" s="129"/>
      <c r="WKZ1432" s="129"/>
      <c r="WLA1432" s="129"/>
      <c r="WLB1432" s="129"/>
      <c r="WLC1432" s="129"/>
      <c r="WLD1432" s="129"/>
      <c r="WLE1432" s="129"/>
      <c r="WLF1432" s="129"/>
      <c r="WLG1432" s="129"/>
      <c r="WLH1432" s="129"/>
      <c r="WLI1432" s="129"/>
      <c r="WLJ1432" s="129"/>
      <c r="WLK1432" s="129"/>
      <c r="WLL1432" s="129"/>
      <c r="WLM1432" s="129"/>
      <c r="WLN1432" s="129"/>
      <c r="WLO1432" s="129"/>
      <c r="WLP1432" s="129"/>
      <c r="WLQ1432" s="129"/>
      <c r="WLR1432" s="129"/>
      <c r="WLS1432" s="129"/>
      <c r="WLT1432" s="129"/>
      <c r="WLU1432" s="129"/>
      <c r="WLV1432" s="129"/>
      <c r="WLW1432" s="129"/>
      <c r="WLX1432" s="129"/>
      <c r="WLY1432" s="129"/>
      <c r="WLZ1432" s="129"/>
      <c r="WMA1432" s="129"/>
      <c r="WMB1432" s="129"/>
      <c r="WMC1432" s="129"/>
      <c r="WMD1432" s="129"/>
      <c r="WME1432" s="129"/>
      <c r="WMF1432" s="129"/>
      <c r="WMG1432" s="129"/>
      <c r="WMH1432" s="129"/>
      <c r="WMI1432" s="129"/>
      <c r="WMJ1432" s="129"/>
      <c r="WMK1432" s="129"/>
      <c r="WML1432" s="129"/>
      <c r="WMM1432" s="129"/>
      <c r="WMN1432" s="129"/>
      <c r="WMO1432" s="129"/>
      <c r="WMP1432" s="129"/>
      <c r="WMQ1432" s="129"/>
      <c r="WMR1432" s="129"/>
      <c r="WMS1432" s="129"/>
      <c r="WMT1432" s="129"/>
      <c r="WMU1432" s="129"/>
      <c r="WMV1432" s="129"/>
      <c r="WMW1432" s="129"/>
      <c r="WMX1432" s="129"/>
      <c r="WMY1432" s="129"/>
      <c r="WMZ1432" s="129"/>
      <c r="WNA1432" s="129"/>
      <c r="WNB1432" s="129"/>
      <c r="WNC1432" s="129"/>
      <c r="WND1432" s="129"/>
      <c r="WNE1432" s="129"/>
      <c r="WNF1432" s="129"/>
      <c r="WNG1432" s="129"/>
      <c r="WNH1432" s="129"/>
      <c r="WNI1432" s="129"/>
      <c r="WNJ1432" s="129"/>
      <c r="WNK1432" s="129"/>
      <c r="WNL1432" s="129"/>
      <c r="WNM1432" s="129"/>
      <c r="WNN1432" s="129"/>
      <c r="WNO1432" s="129"/>
      <c r="WNP1432" s="129"/>
      <c r="WNQ1432" s="129"/>
      <c r="WNR1432" s="129"/>
      <c r="WNS1432" s="129"/>
      <c r="WNT1432" s="129"/>
      <c r="WNU1432" s="129"/>
      <c r="WNV1432" s="129"/>
      <c r="WNW1432" s="129"/>
      <c r="WNX1432" s="129"/>
      <c r="WNY1432" s="129"/>
      <c r="WNZ1432" s="129"/>
      <c r="WOA1432" s="129"/>
      <c r="WOB1432" s="129"/>
      <c r="WOC1432" s="129"/>
      <c r="WOD1432" s="129"/>
      <c r="WOE1432" s="129"/>
      <c r="WOF1432" s="129"/>
      <c r="WOG1432" s="129"/>
      <c r="WOH1432" s="129"/>
      <c r="WOI1432" s="129"/>
      <c r="WOJ1432" s="129"/>
      <c r="WOK1432" s="129"/>
      <c r="WOL1432" s="129"/>
      <c r="WOM1432" s="129"/>
      <c r="WON1432" s="129"/>
      <c r="WOO1432" s="129"/>
      <c r="WOP1432" s="129"/>
      <c r="WOQ1432" s="129"/>
      <c r="WOR1432" s="129"/>
      <c r="WOS1432" s="129"/>
      <c r="WOT1432" s="129"/>
      <c r="WOU1432" s="129"/>
      <c r="WOV1432" s="129"/>
      <c r="WOW1432" s="129"/>
      <c r="WOX1432" s="129"/>
      <c r="WOY1432" s="129"/>
      <c r="WOZ1432" s="129"/>
      <c r="WPA1432" s="129"/>
      <c r="WPB1432" s="129"/>
      <c r="WPC1432" s="129"/>
      <c r="WPD1432" s="129"/>
      <c r="WPE1432" s="129"/>
      <c r="WPF1432" s="129"/>
      <c r="WPG1432" s="129"/>
      <c r="WPH1432" s="129"/>
      <c r="WPI1432" s="129"/>
      <c r="WPJ1432" s="129"/>
      <c r="WPK1432" s="129"/>
      <c r="WPL1432" s="129"/>
      <c r="WPM1432" s="129"/>
      <c r="WPN1432" s="129"/>
      <c r="WPO1432" s="129"/>
      <c r="WPP1432" s="129"/>
      <c r="WPQ1432" s="129"/>
      <c r="WPR1432" s="129"/>
      <c r="WPS1432" s="129"/>
      <c r="WPT1432" s="129"/>
      <c r="WPU1432" s="129"/>
      <c r="WPV1432" s="129"/>
      <c r="WPW1432" s="129"/>
      <c r="WPX1432" s="129"/>
      <c r="WPY1432" s="129"/>
      <c r="WPZ1432" s="129"/>
      <c r="WQA1432" s="129"/>
      <c r="WQB1432" s="129"/>
      <c r="WQC1432" s="129"/>
      <c r="WQD1432" s="129"/>
      <c r="WQE1432" s="129"/>
      <c r="WQF1432" s="129"/>
      <c r="WQG1432" s="129"/>
      <c r="WQH1432" s="129"/>
      <c r="WQI1432" s="129"/>
      <c r="WQJ1432" s="129"/>
      <c r="WQK1432" s="129"/>
      <c r="WQL1432" s="129"/>
      <c r="WQM1432" s="129"/>
      <c r="WQN1432" s="129"/>
      <c r="WQO1432" s="129"/>
      <c r="WQP1432" s="129"/>
      <c r="WQQ1432" s="129"/>
      <c r="WQR1432" s="129"/>
      <c r="WQS1432" s="129"/>
      <c r="WQT1432" s="129"/>
      <c r="WQU1432" s="129"/>
      <c r="WQV1432" s="129"/>
      <c r="WQW1432" s="129"/>
      <c r="WQX1432" s="129"/>
      <c r="WQY1432" s="129"/>
      <c r="WQZ1432" s="129"/>
      <c r="WRA1432" s="129"/>
      <c r="WRB1432" s="129"/>
      <c r="WRC1432" s="129"/>
      <c r="WRD1432" s="129"/>
      <c r="WRE1432" s="129"/>
      <c r="WRF1432" s="129"/>
      <c r="WRG1432" s="129"/>
      <c r="WRH1432" s="129"/>
      <c r="WRI1432" s="129"/>
      <c r="WRJ1432" s="129"/>
      <c r="WRK1432" s="129"/>
      <c r="WRL1432" s="129"/>
      <c r="WRM1432" s="129"/>
      <c r="WRN1432" s="129"/>
      <c r="WRO1432" s="129"/>
      <c r="WRP1432" s="129"/>
      <c r="WRQ1432" s="129"/>
      <c r="WRR1432" s="129"/>
      <c r="WRS1432" s="129"/>
      <c r="WRT1432" s="129"/>
      <c r="WRU1432" s="129"/>
      <c r="WRV1432" s="129"/>
      <c r="WRW1432" s="129"/>
      <c r="WRX1432" s="129"/>
      <c r="WRY1432" s="129"/>
      <c r="WRZ1432" s="129"/>
      <c r="WSA1432" s="129"/>
      <c r="WSB1432" s="129"/>
      <c r="WSC1432" s="129"/>
      <c r="WSD1432" s="129"/>
      <c r="WSE1432" s="129"/>
      <c r="WSF1432" s="129"/>
      <c r="WSG1432" s="129"/>
      <c r="WSH1432" s="129"/>
      <c r="WSI1432" s="129"/>
      <c r="WSJ1432" s="129"/>
      <c r="WSK1432" s="129"/>
      <c r="WSL1432" s="129"/>
      <c r="WSM1432" s="129"/>
      <c r="WSN1432" s="129"/>
      <c r="WSO1432" s="129"/>
      <c r="WSP1432" s="129"/>
      <c r="WSQ1432" s="129"/>
      <c r="WSR1432" s="129"/>
      <c r="WSS1432" s="129"/>
      <c r="WST1432" s="129"/>
      <c r="WSU1432" s="129"/>
      <c r="WSV1432" s="129"/>
      <c r="WSW1432" s="129"/>
      <c r="WSX1432" s="129"/>
      <c r="WSY1432" s="129"/>
      <c r="WSZ1432" s="129"/>
      <c r="WTA1432" s="129"/>
      <c r="WTB1432" s="129"/>
      <c r="WTC1432" s="129"/>
      <c r="WTD1432" s="129"/>
      <c r="WTE1432" s="129"/>
      <c r="WTF1432" s="129"/>
      <c r="WTG1432" s="129"/>
      <c r="WTH1432" s="129"/>
      <c r="WTI1432" s="129"/>
      <c r="WTJ1432" s="129"/>
      <c r="WTK1432" s="129"/>
      <c r="WTL1432" s="129"/>
      <c r="WTM1432" s="129"/>
      <c r="WTN1432" s="129"/>
      <c r="WTO1432" s="129"/>
      <c r="WTP1432" s="129"/>
      <c r="WTQ1432" s="129"/>
      <c r="WTR1432" s="129"/>
      <c r="WTS1432" s="129"/>
      <c r="WTT1432" s="129"/>
      <c r="WTU1432" s="129"/>
      <c r="WTV1432" s="129"/>
      <c r="WTW1432" s="129"/>
      <c r="WTX1432" s="129"/>
      <c r="WTY1432" s="129"/>
      <c r="WTZ1432" s="129"/>
      <c r="WUA1432" s="129"/>
      <c r="WUB1432" s="129"/>
      <c r="WUC1432" s="129"/>
      <c r="WUD1432" s="129"/>
      <c r="WUE1432" s="129"/>
      <c r="WUF1432" s="129"/>
      <c r="WUG1432" s="129"/>
      <c r="WUH1432" s="129"/>
      <c r="WUI1432" s="129"/>
      <c r="WUJ1432" s="129"/>
      <c r="WUK1432" s="129"/>
      <c r="WUL1432" s="129"/>
      <c r="WUM1432" s="129"/>
      <c r="WUN1432" s="129"/>
      <c r="WUO1432" s="129"/>
      <c r="WUP1432" s="129"/>
      <c r="WUQ1432" s="129"/>
      <c r="WUR1432" s="129"/>
      <c r="WUS1432" s="129"/>
      <c r="WUT1432" s="129"/>
      <c r="WUU1432" s="129"/>
      <c r="WUV1432" s="129"/>
      <c r="WUW1432" s="129"/>
      <c r="WUX1432" s="129"/>
      <c r="WUY1432" s="129"/>
      <c r="WUZ1432" s="129"/>
      <c r="WVA1432" s="129"/>
      <c r="WVB1432" s="129"/>
      <c r="WVC1432" s="129"/>
      <c r="WVD1432" s="129"/>
      <c r="WVE1432" s="129"/>
      <c r="WVF1432" s="129"/>
      <c r="WVG1432" s="129"/>
      <c r="WVH1432" s="129"/>
      <c r="WVI1432" s="129"/>
      <c r="WVJ1432" s="129"/>
      <c r="WVK1432" s="129"/>
      <c r="WVL1432" s="129"/>
      <c r="WVM1432" s="129"/>
      <c r="WVN1432" s="129"/>
      <c r="WVO1432" s="129"/>
      <c r="WVP1432" s="129"/>
      <c r="WVQ1432" s="129"/>
      <c r="WVR1432" s="129"/>
      <c r="WVS1432" s="129"/>
      <c r="WVT1432" s="129"/>
      <c r="WVU1432" s="129"/>
      <c r="WVV1432" s="129"/>
      <c r="WVW1432" s="129"/>
      <c r="WVX1432" s="129"/>
      <c r="WVY1432" s="129"/>
      <c r="WVZ1432" s="129"/>
      <c r="WWA1432" s="129"/>
      <c r="WWB1432" s="129"/>
      <c r="WWC1432" s="129"/>
      <c r="WWD1432" s="129"/>
      <c r="WWE1432" s="129"/>
      <c r="WWF1432" s="129"/>
      <c r="WWG1432" s="129"/>
      <c r="WWH1432" s="129"/>
      <c r="WWI1432" s="129"/>
      <c r="WWJ1432" s="129"/>
      <c r="WWK1432" s="129"/>
      <c r="WWL1432" s="129"/>
      <c r="WWM1432" s="129"/>
      <c r="WWN1432" s="129"/>
      <c r="WWO1432" s="129"/>
      <c r="WWP1432" s="129"/>
      <c r="WWQ1432" s="129"/>
      <c r="WWR1432" s="129"/>
      <c r="WWS1432" s="129"/>
      <c r="WWT1432" s="129"/>
      <c r="WWU1432" s="129"/>
      <c r="WWV1432" s="129"/>
      <c r="WWW1432" s="129"/>
      <c r="WWX1432" s="129"/>
      <c r="WWY1432" s="129"/>
      <c r="WWZ1432" s="129"/>
      <c r="WXA1432" s="129"/>
      <c r="WXB1432" s="129"/>
      <c r="WXC1432" s="129"/>
      <c r="WXD1432" s="129"/>
      <c r="WXE1432" s="129"/>
      <c r="WXF1432" s="129"/>
      <c r="WXG1432" s="129"/>
      <c r="WXH1432" s="129"/>
      <c r="WXI1432" s="129"/>
      <c r="WXJ1432" s="129"/>
      <c r="WXK1432" s="129"/>
      <c r="WXL1432" s="129"/>
      <c r="WXM1432" s="129"/>
      <c r="WXN1432" s="129"/>
      <c r="WXO1432" s="129"/>
      <c r="WXP1432" s="129"/>
      <c r="WXQ1432" s="129"/>
      <c r="WXR1432" s="129"/>
      <c r="WXS1432" s="129"/>
      <c r="WXT1432" s="129"/>
      <c r="WXU1432" s="129"/>
      <c r="WXV1432" s="129"/>
      <c r="WXW1432" s="129"/>
      <c r="WXX1432" s="129"/>
      <c r="WXY1432" s="129"/>
      <c r="WXZ1432" s="129"/>
      <c r="WYA1432" s="129"/>
      <c r="WYB1432" s="129"/>
      <c r="WYC1432" s="129"/>
      <c r="WYD1432" s="129"/>
      <c r="WYE1432" s="129"/>
      <c r="WYF1432" s="129"/>
      <c r="WYG1432" s="129"/>
      <c r="WYH1432" s="129"/>
      <c r="WYI1432" s="129"/>
      <c r="WYJ1432" s="129"/>
      <c r="WYK1432" s="129"/>
      <c r="WYL1432" s="129"/>
      <c r="WYM1432" s="129"/>
      <c r="WYN1432" s="129"/>
      <c r="WYO1432" s="129"/>
      <c r="WYP1432" s="129"/>
      <c r="WYQ1432" s="129"/>
      <c r="WYR1432" s="129"/>
      <c r="WYS1432" s="129"/>
      <c r="WYT1432" s="129"/>
      <c r="WYU1432" s="129"/>
      <c r="WYV1432" s="129"/>
      <c r="WYW1432" s="129"/>
      <c r="WYX1432" s="129"/>
      <c r="WYY1432" s="129"/>
      <c r="WYZ1432" s="129"/>
      <c r="WZA1432" s="129"/>
      <c r="WZB1432" s="129"/>
      <c r="WZC1432" s="129"/>
      <c r="WZD1432" s="129"/>
      <c r="WZE1432" s="129"/>
      <c r="WZF1432" s="129"/>
      <c r="WZG1432" s="129"/>
      <c r="WZH1432" s="129"/>
      <c r="WZI1432" s="129"/>
      <c r="WZJ1432" s="129"/>
      <c r="WZK1432" s="129"/>
      <c r="WZL1432" s="129"/>
      <c r="WZM1432" s="129"/>
      <c r="WZN1432" s="129"/>
      <c r="WZO1432" s="129"/>
      <c r="WZP1432" s="129"/>
      <c r="WZQ1432" s="129"/>
      <c r="WZR1432" s="129"/>
      <c r="WZS1432" s="129"/>
      <c r="WZT1432" s="129"/>
      <c r="WZU1432" s="129"/>
      <c r="WZV1432" s="129"/>
      <c r="WZW1432" s="129"/>
      <c r="WZX1432" s="129"/>
      <c r="WZY1432" s="129"/>
      <c r="WZZ1432" s="129"/>
      <c r="XAA1432" s="129"/>
      <c r="XAB1432" s="129"/>
      <c r="XAC1432" s="129"/>
      <c r="XAD1432" s="129"/>
      <c r="XAE1432" s="129"/>
      <c r="XAF1432" s="129"/>
      <c r="XAG1432" s="129"/>
      <c r="XAH1432" s="129"/>
      <c r="XAI1432" s="129"/>
      <c r="XAJ1432" s="129"/>
      <c r="XAK1432" s="129"/>
      <c r="XAL1432" s="129"/>
      <c r="XAM1432" s="129"/>
      <c r="XAN1432" s="129"/>
      <c r="XAO1432" s="129"/>
      <c r="XAP1432" s="129"/>
      <c r="XAQ1432" s="129"/>
      <c r="XAR1432" s="129"/>
      <c r="XAS1432" s="129"/>
      <c r="XAT1432" s="129"/>
      <c r="XAU1432" s="129"/>
      <c r="XAV1432" s="129"/>
      <c r="XAW1432" s="129"/>
      <c r="XAX1432" s="129"/>
      <c r="XAY1432" s="129"/>
      <c r="XAZ1432" s="129"/>
      <c r="XBA1432" s="129"/>
      <c r="XBB1432" s="129"/>
      <c r="XBC1432" s="129"/>
      <c r="XBD1432" s="129"/>
      <c r="XBE1432" s="129"/>
      <c r="XBF1432" s="129"/>
      <c r="XBG1432" s="129"/>
      <c r="XBH1432" s="129"/>
      <c r="XBI1432" s="129"/>
      <c r="XBJ1432" s="129"/>
      <c r="XBK1432" s="129"/>
      <c r="XBL1432" s="129"/>
      <c r="XBM1432" s="129"/>
      <c r="XBN1432" s="129"/>
      <c r="XBO1432" s="129"/>
      <c r="XBP1432" s="129"/>
      <c r="XBQ1432" s="129"/>
      <c r="XBR1432" s="129"/>
      <c r="XBS1432" s="129"/>
      <c r="XBT1432" s="129"/>
      <c r="XBU1432" s="129"/>
      <c r="XBV1432" s="129"/>
      <c r="XBW1432" s="129"/>
      <c r="XBX1432" s="129"/>
      <c r="XBY1432" s="129"/>
      <c r="XBZ1432" s="129"/>
      <c r="XCA1432" s="129"/>
      <c r="XCB1432" s="129"/>
      <c r="XCC1432" s="129"/>
      <c r="XCD1432" s="129"/>
      <c r="XCE1432" s="129"/>
      <c r="XCF1432" s="129"/>
      <c r="XCG1432" s="129"/>
      <c r="XCH1432" s="129"/>
      <c r="XCI1432" s="129"/>
      <c r="XCJ1432" s="129"/>
      <c r="XCK1432" s="129"/>
      <c r="XCL1432" s="129"/>
      <c r="XCM1432" s="129"/>
      <c r="XCN1432" s="129"/>
      <c r="XCO1432" s="129"/>
      <c r="XCP1432" s="129"/>
      <c r="XCQ1432" s="129"/>
      <c r="XCR1432" s="129"/>
      <c r="XCS1432" s="129"/>
      <c r="XCT1432" s="129"/>
      <c r="XCU1432" s="129"/>
      <c r="XCV1432" s="129"/>
      <c r="XCW1432" s="129"/>
      <c r="XCX1432" s="129"/>
      <c r="XCY1432" s="129"/>
      <c r="XCZ1432" s="129"/>
      <c r="XDA1432" s="129"/>
      <c r="XDB1432" s="129"/>
      <c r="XDC1432" s="129"/>
      <c r="XDD1432" s="129"/>
      <c r="XDE1432" s="129"/>
      <c r="XDF1432" s="129"/>
      <c r="XDG1432" s="129"/>
      <c r="XDH1432" s="129"/>
      <c r="XDI1432" s="129"/>
      <c r="XDJ1432" s="129"/>
      <c r="XDK1432" s="129"/>
      <c r="XDL1432" s="129"/>
      <c r="XDM1432" s="129"/>
      <c r="XDN1432" s="129"/>
      <c r="XDO1432" s="129"/>
      <c r="XDP1432" s="129"/>
      <c r="XDQ1432" s="129"/>
      <c r="XDR1432" s="129"/>
      <c r="XDS1432" s="129"/>
      <c r="XDT1432" s="129"/>
      <c r="XDU1432" s="129"/>
      <c r="XDV1432" s="129"/>
      <c r="XDW1432" s="129"/>
      <c r="XDX1432" s="129"/>
      <c r="XDY1432" s="129"/>
      <c r="XDZ1432" s="129"/>
      <c r="XEA1432" s="129"/>
      <c r="XEB1432" s="129"/>
      <c r="XEC1432" s="129"/>
      <c r="XED1432" s="129"/>
      <c r="XEE1432" s="129"/>
      <c r="XEF1432" s="129"/>
      <c r="XEG1432" s="129"/>
      <c r="XEH1432" s="129"/>
      <c r="XEI1432" s="129"/>
      <c r="XEJ1432" s="129"/>
      <c r="XEK1432" s="129"/>
      <c r="XEL1432" s="129"/>
      <c r="XEM1432" s="129"/>
      <c r="XEN1432" s="129"/>
      <c r="XEO1432" s="129"/>
      <c r="XEP1432" s="129"/>
      <c r="XEQ1432" s="129"/>
      <c r="XER1432" s="129"/>
      <c r="XES1432" s="129"/>
    </row>
    <row r="1433" spans="1:16373" ht="16.5" thickBot="1" x14ac:dyDescent="0.25">
      <c r="A1433" s="318"/>
      <c r="B1433" s="79" t="s">
        <v>459</v>
      </c>
      <c r="C1433" s="80"/>
      <c r="D1433" s="80"/>
      <c r="E1433" s="80"/>
      <c r="F1433" s="80"/>
      <c r="G1433" s="92">
        <f t="shared" ref="G1433:W1433" si="299">SUBTOTAL(9,G1383:G1432)</f>
        <v>0</v>
      </c>
      <c r="H1433" s="419">
        <f t="shared" si="299"/>
        <v>0</v>
      </c>
      <c r="I1433" s="420">
        <f t="shared" si="299"/>
        <v>0</v>
      </c>
      <c r="J1433" s="420">
        <f t="shared" si="299"/>
        <v>0</v>
      </c>
      <c r="K1433" s="421">
        <f t="shared" si="299"/>
        <v>0</v>
      </c>
      <c r="L1433" s="422">
        <f t="shared" si="299"/>
        <v>0</v>
      </c>
      <c r="M1433" s="424">
        <f t="shared" si="299"/>
        <v>0</v>
      </c>
      <c r="N1433" s="423">
        <f t="shared" si="299"/>
        <v>0</v>
      </c>
      <c r="O1433" s="423">
        <f t="shared" si="299"/>
        <v>0</v>
      </c>
      <c r="P1433" s="423">
        <f t="shared" si="299"/>
        <v>0</v>
      </c>
      <c r="Q1433" s="423">
        <f t="shared" si="299"/>
        <v>0</v>
      </c>
      <c r="R1433" s="423">
        <f t="shared" si="299"/>
        <v>0</v>
      </c>
      <c r="S1433" s="423">
        <f t="shared" si="299"/>
        <v>0</v>
      </c>
      <c r="T1433" s="423">
        <f t="shared" si="299"/>
        <v>0</v>
      </c>
      <c r="U1433" s="423">
        <f t="shared" si="299"/>
        <v>0</v>
      </c>
      <c r="V1433" s="94">
        <f t="shared" si="299"/>
        <v>0</v>
      </c>
      <c r="W1433" s="97">
        <f t="shared" si="299"/>
        <v>0</v>
      </c>
      <c r="X1433" s="72"/>
      <c r="Y1433"/>
      <c r="Z1433" s="129"/>
      <c r="AA1433" s="129"/>
      <c r="AB1433" s="129"/>
      <c r="AC1433" s="129"/>
      <c r="AD1433" s="129"/>
      <c r="AE1433" s="129"/>
      <c r="AF1433" s="129"/>
      <c r="AG1433" s="129"/>
      <c r="AH1433" s="129"/>
      <c r="AI1433" s="129"/>
      <c r="AJ1433" s="129"/>
      <c r="AK1433" s="129"/>
      <c r="AL1433" s="129"/>
      <c r="AM1433" s="129"/>
      <c r="AN1433" s="129"/>
      <c r="AO1433" s="129"/>
      <c r="AP1433" s="129"/>
      <c r="AQ1433" s="129"/>
      <c r="AR1433" s="129"/>
      <c r="AS1433" s="129"/>
      <c r="AT1433" s="129"/>
      <c r="AU1433" s="129"/>
      <c r="AV1433" s="129"/>
      <c r="AW1433" s="129"/>
      <c r="AX1433" s="129"/>
      <c r="AY1433" s="129"/>
      <c r="AZ1433" s="129"/>
      <c r="BA1433" s="129"/>
      <c r="BB1433" s="129"/>
      <c r="BC1433" s="129"/>
      <c r="BD1433" s="129"/>
      <c r="BE1433" s="129"/>
      <c r="BF1433" s="129"/>
      <c r="BG1433" s="129"/>
      <c r="BH1433" s="129"/>
      <c r="BI1433" s="129"/>
      <c r="BJ1433" s="129"/>
      <c r="BK1433" s="129"/>
      <c r="BL1433" s="129"/>
      <c r="BM1433" s="129"/>
      <c r="BN1433" s="129"/>
      <c r="BO1433" s="129"/>
      <c r="BP1433" s="129"/>
      <c r="BQ1433" s="129"/>
      <c r="BR1433" s="129"/>
      <c r="BS1433" s="129"/>
      <c r="BT1433" s="129"/>
      <c r="BU1433" s="129"/>
      <c r="BV1433" s="129"/>
      <c r="BW1433" s="129"/>
      <c r="BX1433" s="129"/>
      <c r="BY1433" s="129"/>
      <c r="BZ1433" s="129"/>
      <c r="CA1433" s="129"/>
      <c r="CB1433" s="129"/>
      <c r="CC1433" s="129"/>
      <c r="CD1433" s="129"/>
      <c r="CE1433" s="129"/>
      <c r="CF1433" s="129"/>
      <c r="CG1433" s="129"/>
      <c r="CH1433" s="129"/>
      <c r="CI1433" s="129"/>
      <c r="CJ1433" s="129"/>
      <c r="CK1433" s="129"/>
      <c r="CL1433" s="129"/>
      <c r="CM1433" s="129"/>
      <c r="CN1433" s="129"/>
      <c r="CO1433" s="129"/>
      <c r="CP1433" s="129"/>
      <c r="CQ1433" s="129"/>
      <c r="CR1433" s="129"/>
      <c r="CS1433" s="129"/>
      <c r="CT1433" s="129"/>
      <c r="CU1433" s="129"/>
      <c r="CV1433" s="129"/>
      <c r="CW1433" s="129"/>
      <c r="CX1433" s="129"/>
      <c r="CY1433" s="129"/>
      <c r="CZ1433" s="129"/>
      <c r="DA1433" s="129"/>
      <c r="DB1433" s="129"/>
      <c r="DC1433" s="129"/>
      <c r="DD1433" s="129"/>
      <c r="DE1433" s="129"/>
      <c r="DF1433" s="129"/>
      <c r="DG1433" s="129"/>
      <c r="DH1433" s="129"/>
      <c r="DI1433" s="129"/>
      <c r="DJ1433" s="129"/>
      <c r="DK1433" s="129"/>
      <c r="DL1433" s="129"/>
      <c r="DM1433" s="129"/>
      <c r="DN1433" s="129"/>
      <c r="DO1433" s="129"/>
      <c r="DP1433" s="129"/>
      <c r="DQ1433" s="129"/>
      <c r="DR1433" s="129"/>
      <c r="DS1433" s="129"/>
      <c r="DT1433" s="129"/>
      <c r="DU1433" s="129"/>
      <c r="DV1433" s="129"/>
      <c r="DW1433" s="129"/>
      <c r="DX1433" s="129"/>
      <c r="DY1433" s="129"/>
      <c r="DZ1433" s="129"/>
      <c r="EA1433" s="129"/>
      <c r="EB1433" s="129"/>
      <c r="EC1433" s="129"/>
      <c r="ED1433" s="129"/>
      <c r="EE1433" s="129"/>
      <c r="EF1433" s="129"/>
      <c r="EG1433" s="129"/>
      <c r="EH1433" s="129"/>
      <c r="EI1433" s="129"/>
      <c r="EJ1433" s="129"/>
      <c r="EK1433" s="129"/>
      <c r="EL1433" s="129"/>
      <c r="EM1433" s="129"/>
      <c r="EN1433" s="129"/>
      <c r="EO1433" s="129"/>
      <c r="EP1433" s="129"/>
      <c r="EQ1433" s="129"/>
      <c r="ER1433" s="129"/>
      <c r="ES1433" s="129"/>
      <c r="ET1433" s="129"/>
      <c r="EU1433" s="129"/>
      <c r="EV1433" s="129"/>
      <c r="EW1433" s="129"/>
      <c r="EX1433" s="129"/>
      <c r="EY1433" s="129"/>
      <c r="EZ1433" s="129"/>
      <c r="FA1433" s="129"/>
      <c r="FB1433" s="129"/>
      <c r="FC1433" s="129"/>
      <c r="FD1433" s="129"/>
      <c r="FE1433" s="129"/>
      <c r="FF1433" s="129"/>
      <c r="FG1433" s="129"/>
      <c r="FH1433" s="129"/>
      <c r="FI1433" s="129"/>
      <c r="FJ1433" s="129"/>
      <c r="FK1433" s="129"/>
      <c r="FL1433" s="129"/>
      <c r="FM1433" s="129"/>
      <c r="FN1433" s="129"/>
      <c r="FO1433" s="129"/>
      <c r="FP1433" s="129"/>
      <c r="FQ1433" s="129"/>
      <c r="FR1433" s="129"/>
      <c r="FS1433" s="129"/>
      <c r="FT1433" s="129"/>
      <c r="FU1433" s="129"/>
      <c r="FV1433" s="129"/>
      <c r="FW1433" s="129"/>
      <c r="FX1433" s="129"/>
      <c r="FY1433" s="129"/>
      <c r="FZ1433" s="129"/>
      <c r="GA1433" s="129"/>
      <c r="GB1433" s="129"/>
      <c r="GC1433" s="129"/>
      <c r="GD1433" s="129"/>
      <c r="GE1433" s="129"/>
      <c r="GF1433" s="129"/>
      <c r="GG1433" s="129"/>
      <c r="GH1433" s="129"/>
      <c r="GI1433" s="129"/>
      <c r="GJ1433" s="129"/>
      <c r="GK1433" s="129"/>
      <c r="GL1433" s="129"/>
      <c r="GM1433" s="129"/>
      <c r="GN1433" s="129"/>
      <c r="GO1433" s="129"/>
      <c r="GP1433" s="129"/>
      <c r="GQ1433" s="129"/>
      <c r="GR1433" s="129"/>
      <c r="GS1433" s="129"/>
      <c r="GT1433" s="129"/>
      <c r="GU1433" s="129"/>
      <c r="GV1433" s="129"/>
      <c r="GW1433" s="129"/>
      <c r="GX1433" s="129"/>
      <c r="GY1433" s="129"/>
      <c r="GZ1433" s="129"/>
      <c r="HA1433" s="129"/>
      <c r="HB1433" s="129"/>
      <c r="HC1433" s="129"/>
      <c r="HD1433" s="129"/>
      <c r="HE1433" s="129"/>
      <c r="HF1433" s="129"/>
      <c r="HG1433" s="129"/>
      <c r="HH1433" s="129"/>
      <c r="HI1433" s="129"/>
      <c r="HJ1433" s="129"/>
      <c r="HK1433" s="129"/>
      <c r="HL1433" s="129"/>
      <c r="HM1433" s="129"/>
      <c r="HN1433" s="129"/>
      <c r="HO1433" s="129"/>
      <c r="HP1433" s="129"/>
      <c r="HQ1433" s="129"/>
      <c r="HR1433" s="129"/>
      <c r="HS1433" s="129"/>
      <c r="HT1433" s="129"/>
      <c r="HU1433" s="129"/>
      <c r="HV1433" s="129"/>
      <c r="HW1433" s="129"/>
      <c r="HX1433" s="129"/>
      <c r="HY1433" s="129"/>
      <c r="HZ1433" s="129"/>
      <c r="IA1433" s="129"/>
      <c r="IB1433" s="129"/>
      <c r="IC1433" s="129"/>
      <c r="ID1433" s="129"/>
      <c r="IE1433" s="129"/>
      <c r="IF1433" s="129"/>
      <c r="IG1433" s="129"/>
      <c r="IH1433" s="129"/>
      <c r="II1433" s="129"/>
      <c r="IJ1433" s="129"/>
      <c r="IK1433" s="129"/>
      <c r="IL1433" s="129"/>
      <c r="IM1433" s="129"/>
      <c r="IN1433" s="129"/>
      <c r="IO1433" s="129"/>
      <c r="IP1433" s="129"/>
      <c r="IQ1433" s="129"/>
      <c r="IR1433" s="129"/>
      <c r="IS1433" s="129"/>
      <c r="IT1433" s="129"/>
      <c r="IU1433" s="129"/>
      <c r="IV1433" s="129"/>
      <c r="IW1433" s="129"/>
      <c r="IX1433" s="129"/>
      <c r="IY1433" s="129"/>
      <c r="IZ1433" s="129"/>
      <c r="JA1433" s="129"/>
      <c r="JB1433" s="129"/>
      <c r="JC1433" s="129"/>
      <c r="JD1433" s="129"/>
      <c r="JE1433" s="129"/>
      <c r="JF1433" s="129"/>
      <c r="JG1433" s="129"/>
      <c r="JH1433" s="129"/>
      <c r="JI1433" s="129"/>
      <c r="JJ1433" s="129"/>
      <c r="JK1433" s="129"/>
      <c r="JL1433" s="129"/>
      <c r="JM1433" s="129"/>
      <c r="JN1433" s="129"/>
      <c r="JO1433" s="129"/>
      <c r="JP1433" s="129"/>
      <c r="JQ1433" s="129"/>
      <c r="JR1433" s="129"/>
      <c r="JS1433" s="129"/>
      <c r="JT1433" s="129"/>
      <c r="JU1433" s="129"/>
      <c r="JV1433" s="129"/>
      <c r="JW1433" s="129"/>
      <c r="JX1433" s="129"/>
      <c r="JY1433" s="129"/>
      <c r="JZ1433" s="129"/>
      <c r="KA1433" s="129"/>
      <c r="KB1433" s="129"/>
      <c r="KC1433" s="129"/>
      <c r="KD1433" s="129"/>
      <c r="KE1433" s="129"/>
      <c r="KF1433" s="129"/>
      <c r="KG1433" s="129"/>
      <c r="KH1433" s="129"/>
      <c r="KI1433" s="129"/>
      <c r="KJ1433" s="129"/>
      <c r="KK1433" s="129"/>
      <c r="KL1433" s="129"/>
      <c r="KM1433" s="129"/>
      <c r="KN1433" s="129"/>
      <c r="KO1433" s="129"/>
      <c r="KP1433" s="129"/>
      <c r="KQ1433" s="129"/>
      <c r="KR1433" s="129"/>
      <c r="KS1433" s="129"/>
      <c r="KT1433" s="129"/>
      <c r="KU1433" s="129"/>
      <c r="KV1433" s="129"/>
      <c r="KW1433" s="129"/>
      <c r="KX1433" s="129"/>
      <c r="KY1433" s="129"/>
      <c r="KZ1433" s="129"/>
      <c r="LA1433" s="129"/>
      <c r="LB1433" s="129"/>
      <c r="LC1433" s="129"/>
      <c r="LD1433" s="129"/>
      <c r="LE1433" s="129"/>
      <c r="LF1433" s="129"/>
      <c r="LG1433" s="129"/>
      <c r="LH1433" s="129"/>
      <c r="LI1433" s="129"/>
      <c r="LJ1433" s="129"/>
      <c r="LK1433" s="129"/>
      <c r="LL1433" s="129"/>
      <c r="LM1433" s="129"/>
      <c r="LN1433" s="129"/>
      <c r="LO1433" s="129"/>
      <c r="LP1433" s="129"/>
      <c r="LQ1433" s="129"/>
      <c r="LR1433" s="129"/>
      <c r="LS1433" s="129"/>
      <c r="LT1433" s="129"/>
      <c r="LU1433" s="129"/>
      <c r="LV1433" s="129"/>
      <c r="LW1433" s="129"/>
      <c r="LX1433" s="129"/>
      <c r="LY1433" s="129"/>
      <c r="LZ1433" s="129"/>
      <c r="MA1433" s="129"/>
      <c r="MB1433" s="129"/>
      <c r="MC1433" s="129"/>
      <c r="MD1433" s="129"/>
      <c r="ME1433" s="129"/>
      <c r="MF1433" s="129"/>
      <c r="MG1433" s="129"/>
      <c r="MH1433" s="129"/>
      <c r="MI1433" s="129"/>
      <c r="MJ1433" s="129"/>
      <c r="MK1433" s="129"/>
      <c r="ML1433" s="129"/>
      <c r="MM1433" s="129"/>
      <c r="MN1433" s="129"/>
      <c r="MO1433" s="129"/>
      <c r="MP1433" s="129"/>
      <c r="MQ1433" s="129"/>
      <c r="MR1433" s="129"/>
      <c r="MS1433" s="129"/>
      <c r="MT1433" s="129"/>
      <c r="MU1433" s="129"/>
      <c r="MV1433" s="129"/>
      <c r="MW1433" s="129"/>
      <c r="MX1433" s="129"/>
      <c r="MY1433" s="129"/>
      <c r="MZ1433" s="129"/>
      <c r="NA1433" s="129"/>
      <c r="NB1433" s="129"/>
      <c r="NC1433" s="129"/>
      <c r="ND1433" s="129"/>
      <c r="NE1433" s="129"/>
      <c r="NF1433" s="129"/>
      <c r="NG1433" s="129"/>
      <c r="NH1433" s="129"/>
      <c r="NI1433" s="129"/>
      <c r="NJ1433" s="129"/>
      <c r="NK1433" s="129"/>
      <c r="NL1433" s="129"/>
      <c r="NM1433" s="129"/>
      <c r="NN1433" s="129"/>
      <c r="NO1433" s="129"/>
      <c r="NP1433" s="129"/>
      <c r="NQ1433" s="129"/>
      <c r="NR1433" s="129"/>
      <c r="NS1433" s="129"/>
      <c r="NT1433" s="129"/>
      <c r="NU1433" s="129"/>
      <c r="NV1433" s="129"/>
      <c r="NW1433" s="129"/>
      <c r="NX1433" s="129"/>
      <c r="NY1433" s="129"/>
      <c r="NZ1433" s="129"/>
      <c r="OA1433" s="129"/>
      <c r="OB1433" s="129"/>
      <c r="OC1433" s="129"/>
      <c r="OD1433" s="129"/>
      <c r="OE1433" s="129"/>
      <c r="OF1433" s="129"/>
      <c r="OG1433" s="129"/>
      <c r="OH1433" s="129"/>
      <c r="OI1433" s="129"/>
      <c r="OJ1433" s="129"/>
      <c r="OK1433" s="129"/>
      <c r="OL1433" s="129"/>
      <c r="OM1433" s="129"/>
      <c r="ON1433" s="129"/>
      <c r="OO1433" s="129"/>
      <c r="OP1433" s="129"/>
      <c r="OQ1433" s="129"/>
      <c r="OR1433" s="129"/>
      <c r="OS1433" s="129"/>
      <c r="OT1433" s="129"/>
      <c r="OU1433" s="129"/>
      <c r="OV1433" s="129"/>
      <c r="OW1433" s="129"/>
      <c r="OX1433" s="129"/>
      <c r="OY1433" s="129"/>
      <c r="OZ1433" s="129"/>
      <c r="PA1433" s="129"/>
      <c r="PB1433" s="129"/>
      <c r="PC1433" s="129"/>
      <c r="PD1433" s="129"/>
      <c r="PE1433" s="129"/>
      <c r="PF1433" s="129"/>
      <c r="PG1433" s="129"/>
      <c r="PH1433" s="129"/>
      <c r="PI1433" s="129"/>
      <c r="PJ1433" s="129"/>
      <c r="PK1433" s="129"/>
      <c r="PL1433" s="129"/>
      <c r="PM1433" s="129"/>
      <c r="PN1433" s="129"/>
      <c r="PO1433" s="129"/>
      <c r="PP1433" s="129"/>
      <c r="PQ1433" s="129"/>
      <c r="PR1433" s="129"/>
      <c r="PS1433" s="129"/>
      <c r="PT1433" s="129"/>
      <c r="PU1433" s="129"/>
      <c r="PV1433" s="129"/>
      <c r="PW1433" s="129"/>
      <c r="PX1433" s="129"/>
      <c r="PY1433" s="129"/>
      <c r="PZ1433" s="129"/>
      <c r="QA1433" s="129"/>
      <c r="QB1433" s="129"/>
      <c r="QC1433" s="129"/>
      <c r="QD1433" s="129"/>
      <c r="QE1433" s="129"/>
      <c r="QF1433" s="129"/>
      <c r="QG1433" s="129"/>
      <c r="QH1433" s="129"/>
      <c r="QI1433" s="129"/>
      <c r="QJ1433" s="129"/>
      <c r="QK1433" s="129"/>
      <c r="QL1433" s="129"/>
      <c r="QM1433" s="129"/>
      <c r="QN1433" s="129"/>
      <c r="QO1433" s="129"/>
      <c r="QP1433" s="129"/>
      <c r="QQ1433" s="129"/>
      <c r="QR1433" s="129"/>
      <c r="QS1433" s="129"/>
      <c r="QT1433" s="129"/>
      <c r="QU1433" s="129"/>
      <c r="QV1433" s="129"/>
      <c r="QW1433" s="129"/>
      <c r="QX1433" s="129"/>
      <c r="QY1433" s="129"/>
      <c r="QZ1433" s="129"/>
      <c r="RA1433" s="129"/>
      <c r="RB1433" s="129"/>
      <c r="RC1433" s="129"/>
      <c r="RD1433" s="129"/>
      <c r="RE1433" s="129"/>
      <c r="RF1433" s="129"/>
      <c r="RG1433" s="129"/>
      <c r="RH1433" s="129"/>
      <c r="RI1433" s="129"/>
      <c r="RJ1433" s="129"/>
      <c r="RK1433" s="129"/>
      <c r="RL1433" s="129"/>
      <c r="RM1433" s="129"/>
      <c r="RN1433" s="129"/>
      <c r="RO1433" s="129"/>
      <c r="RP1433" s="129"/>
      <c r="RQ1433" s="129"/>
      <c r="RR1433" s="129"/>
      <c r="RS1433" s="129"/>
      <c r="RT1433" s="129"/>
      <c r="RU1433" s="129"/>
      <c r="RV1433" s="129"/>
      <c r="RW1433" s="129"/>
      <c r="RX1433" s="129"/>
      <c r="RY1433" s="129"/>
      <c r="RZ1433" s="129"/>
      <c r="SA1433" s="129"/>
      <c r="SB1433" s="129"/>
      <c r="SC1433" s="129"/>
      <c r="SD1433" s="129"/>
      <c r="SE1433" s="129"/>
      <c r="SF1433" s="129"/>
      <c r="SG1433" s="129"/>
      <c r="SH1433" s="129"/>
      <c r="SI1433" s="129"/>
      <c r="SJ1433" s="129"/>
      <c r="SK1433" s="129"/>
      <c r="SL1433" s="129"/>
      <c r="SM1433" s="129"/>
      <c r="SN1433" s="129"/>
      <c r="SO1433" s="129"/>
      <c r="SP1433" s="129"/>
      <c r="SQ1433" s="129"/>
      <c r="SR1433" s="129"/>
      <c r="SS1433" s="129"/>
      <c r="ST1433" s="129"/>
      <c r="SU1433" s="129"/>
      <c r="SV1433" s="129"/>
      <c r="SW1433" s="129"/>
      <c r="SX1433" s="129"/>
      <c r="SY1433" s="129"/>
      <c r="SZ1433" s="129"/>
      <c r="TA1433" s="129"/>
      <c r="TB1433" s="129"/>
      <c r="TC1433" s="129"/>
      <c r="TD1433" s="129"/>
      <c r="TE1433" s="129"/>
      <c r="TF1433" s="129"/>
      <c r="TG1433" s="129"/>
      <c r="TH1433" s="129"/>
      <c r="TI1433" s="129"/>
      <c r="TJ1433" s="129"/>
      <c r="TK1433" s="129"/>
      <c r="TL1433" s="129"/>
      <c r="TM1433" s="129"/>
      <c r="TN1433" s="129"/>
      <c r="TO1433" s="129"/>
      <c r="TP1433" s="129"/>
      <c r="TQ1433" s="129"/>
      <c r="TR1433" s="129"/>
      <c r="TS1433" s="129"/>
      <c r="TT1433" s="129"/>
      <c r="TU1433" s="129"/>
      <c r="TV1433" s="129"/>
      <c r="TW1433" s="129"/>
      <c r="TX1433" s="129"/>
      <c r="TY1433" s="129"/>
      <c r="TZ1433" s="129"/>
      <c r="UA1433" s="129"/>
      <c r="UB1433" s="129"/>
      <c r="UC1433" s="129"/>
      <c r="UD1433" s="129"/>
      <c r="UE1433" s="129"/>
      <c r="UF1433" s="129"/>
      <c r="UG1433" s="129"/>
      <c r="UH1433" s="129"/>
      <c r="UI1433" s="129"/>
      <c r="UJ1433" s="129"/>
      <c r="UK1433" s="129"/>
      <c r="UL1433" s="129"/>
      <c r="UM1433" s="129"/>
      <c r="UN1433" s="129"/>
      <c r="UO1433" s="129"/>
      <c r="UP1433" s="129"/>
      <c r="UQ1433" s="129"/>
      <c r="UR1433" s="129"/>
      <c r="US1433" s="129"/>
      <c r="UT1433" s="129"/>
      <c r="UU1433" s="129"/>
      <c r="UV1433" s="129"/>
      <c r="UW1433" s="129"/>
      <c r="UX1433" s="129"/>
      <c r="UY1433" s="129"/>
      <c r="UZ1433" s="129"/>
      <c r="VA1433" s="129"/>
      <c r="VB1433" s="129"/>
      <c r="VC1433" s="129"/>
      <c r="VD1433" s="129"/>
      <c r="VE1433" s="129"/>
      <c r="VF1433" s="129"/>
      <c r="VG1433" s="129"/>
      <c r="VH1433" s="129"/>
      <c r="VI1433" s="129"/>
      <c r="VJ1433" s="129"/>
      <c r="VK1433" s="129"/>
      <c r="VL1433" s="129"/>
      <c r="VM1433" s="129"/>
      <c r="VN1433" s="129"/>
      <c r="VO1433" s="129"/>
      <c r="VP1433" s="129"/>
      <c r="VQ1433" s="129"/>
      <c r="VR1433" s="129"/>
      <c r="VS1433" s="129"/>
      <c r="VT1433" s="129"/>
      <c r="VU1433" s="129"/>
      <c r="VV1433" s="129"/>
      <c r="VW1433" s="129"/>
      <c r="VX1433" s="129"/>
      <c r="VY1433" s="129"/>
      <c r="VZ1433" s="129"/>
      <c r="WA1433" s="129"/>
      <c r="WB1433" s="129"/>
      <c r="WC1433" s="129"/>
      <c r="WD1433" s="129"/>
      <c r="WE1433" s="129"/>
      <c r="WF1433" s="129"/>
      <c r="WG1433" s="129"/>
      <c r="WH1433" s="129"/>
      <c r="WI1433" s="129"/>
      <c r="WJ1433" s="129"/>
      <c r="WK1433" s="129"/>
      <c r="WL1433" s="129"/>
      <c r="WM1433" s="129"/>
      <c r="WN1433" s="129"/>
      <c r="WO1433" s="129"/>
      <c r="WP1433" s="129"/>
      <c r="WQ1433" s="129"/>
      <c r="WR1433" s="129"/>
      <c r="WS1433" s="129"/>
      <c r="WT1433" s="129"/>
      <c r="WU1433" s="129"/>
      <c r="WV1433" s="129"/>
      <c r="WW1433" s="129"/>
      <c r="WX1433" s="129"/>
      <c r="WY1433" s="129"/>
      <c r="WZ1433" s="129"/>
      <c r="XA1433" s="129"/>
      <c r="XB1433" s="129"/>
      <c r="XC1433" s="129"/>
      <c r="XD1433" s="129"/>
      <c r="XE1433" s="129"/>
      <c r="XF1433" s="129"/>
      <c r="XG1433" s="129"/>
      <c r="XH1433" s="129"/>
      <c r="XI1433" s="129"/>
      <c r="XJ1433" s="129"/>
      <c r="XK1433" s="129"/>
      <c r="XL1433" s="129"/>
      <c r="XM1433" s="129"/>
      <c r="XN1433" s="129"/>
      <c r="XO1433" s="129"/>
      <c r="XP1433" s="129"/>
      <c r="XQ1433" s="129"/>
      <c r="XR1433" s="129"/>
      <c r="XS1433" s="129"/>
      <c r="XT1433" s="129"/>
      <c r="XU1433" s="129"/>
      <c r="XV1433" s="129"/>
      <c r="XW1433" s="129"/>
      <c r="XX1433" s="129"/>
      <c r="XY1433" s="129"/>
      <c r="XZ1433" s="129"/>
      <c r="YA1433" s="129"/>
      <c r="YB1433" s="129"/>
      <c r="YC1433" s="129"/>
      <c r="YD1433" s="129"/>
      <c r="YE1433" s="129"/>
      <c r="YF1433" s="129"/>
      <c r="YG1433" s="129"/>
      <c r="YH1433" s="129"/>
      <c r="YI1433" s="129"/>
      <c r="YJ1433" s="129"/>
      <c r="YK1433" s="129"/>
      <c r="YL1433" s="129"/>
      <c r="YM1433" s="129"/>
      <c r="YN1433" s="129"/>
      <c r="YO1433" s="129"/>
      <c r="YP1433" s="129"/>
      <c r="YQ1433" s="129"/>
      <c r="YR1433" s="129"/>
      <c r="YS1433" s="129"/>
      <c r="YT1433" s="129"/>
      <c r="YU1433" s="129"/>
      <c r="YV1433" s="129"/>
      <c r="YW1433" s="129"/>
      <c r="YX1433" s="129"/>
      <c r="YY1433" s="129"/>
      <c r="YZ1433" s="129"/>
      <c r="ZA1433" s="129"/>
      <c r="ZB1433" s="129"/>
      <c r="ZC1433" s="129"/>
      <c r="ZD1433" s="129"/>
      <c r="ZE1433" s="129"/>
      <c r="ZF1433" s="129"/>
      <c r="ZG1433" s="129"/>
      <c r="ZH1433" s="129"/>
      <c r="ZI1433" s="129"/>
      <c r="ZJ1433" s="129"/>
      <c r="ZK1433" s="129"/>
      <c r="ZL1433" s="129"/>
      <c r="ZM1433" s="129"/>
      <c r="ZN1433" s="129"/>
      <c r="ZO1433" s="129"/>
      <c r="ZP1433" s="129"/>
      <c r="ZQ1433" s="129"/>
      <c r="ZR1433" s="129"/>
      <c r="ZS1433" s="129"/>
      <c r="ZT1433" s="129"/>
      <c r="ZU1433" s="129"/>
      <c r="ZV1433" s="129"/>
      <c r="ZW1433" s="129"/>
      <c r="ZX1433" s="129"/>
      <c r="ZY1433" s="129"/>
      <c r="ZZ1433" s="129"/>
      <c r="AAA1433" s="129"/>
      <c r="AAB1433" s="129"/>
      <c r="AAC1433" s="129"/>
      <c r="AAD1433" s="129"/>
      <c r="AAE1433" s="129"/>
      <c r="AAF1433" s="129"/>
      <c r="AAG1433" s="129"/>
      <c r="AAH1433" s="129"/>
      <c r="AAI1433" s="129"/>
      <c r="AAJ1433" s="129"/>
      <c r="AAK1433" s="129"/>
      <c r="AAL1433" s="129"/>
      <c r="AAM1433" s="129"/>
      <c r="AAN1433" s="129"/>
      <c r="AAO1433" s="129"/>
      <c r="AAP1433" s="129"/>
      <c r="AAQ1433" s="129"/>
      <c r="AAR1433" s="129"/>
      <c r="AAS1433" s="129"/>
      <c r="AAT1433" s="129"/>
      <c r="AAU1433" s="129"/>
      <c r="AAV1433" s="129"/>
      <c r="AAW1433" s="129"/>
      <c r="AAX1433" s="129"/>
      <c r="AAY1433" s="129"/>
      <c r="AAZ1433" s="129"/>
      <c r="ABA1433" s="129"/>
      <c r="ABB1433" s="129"/>
      <c r="ABC1433" s="129"/>
      <c r="ABD1433" s="129"/>
      <c r="ABE1433" s="129"/>
      <c r="ABF1433" s="129"/>
      <c r="ABG1433" s="129"/>
      <c r="ABH1433" s="129"/>
      <c r="ABI1433" s="129"/>
      <c r="ABJ1433" s="129"/>
      <c r="ABK1433" s="129"/>
      <c r="ABL1433" s="129"/>
      <c r="ABM1433" s="129"/>
      <c r="ABN1433" s="129"/>
      <c r="ABO1433" s="129"/>
      <c r="ABP1433" s="129"/>
      <c r="ABQ1433" s="129"/>
      <c r="ABR1433" s="129"/>
      <c r="ABS1433" s="129"/>
      <c r="ABT1433" s="129"/>
      <c r="ABU1433" s="129"/>
      <c r="ABV1433" s="129"/>
      <c r="ABW1433" s="129"/>
      <c r="ABX1433" s="129"/>
      <c r="ABY1433" s="129"/>
      <c r="ABZ1433" s="129"/>
      <c r="ACA1433" s="129"/>
      <c r="ACB1433" s="129"/>
      <c r="ACC1433" s="129"/>
      <c r="ACD1433" s="129"/>
      <c r="ACE1433" s="129"/>
      <c r="ACF1433" s="129"/>
      <c r="ACG1433" s="129"/>
      <c r="ACH1433" s="129"/>
      <c r="ACI1433" s="129"/>
      <c r="ACJ1433" s="129"/>
      <c r="ACK1433" s="129"/>
      <c r="ACL1433" s="129"/>
      <c r="ACM1433" s="129"/>
      <c r="ACN1433" s="129"/>
      <c r="ACO1433" s="129"/>
      <c r="ACP1433" s="129"/>
      <c r="ACQ1433" s="129"/>
      <c r="ACR1433" s="129"/>
      <c r="ACS1433" s="129"/>
      <c r="ACT1433" s="129"/>
      <c r="ACU1433" s="129"/>
      <c r="ACV1433" s="129"/>
      <c r="ACW1433" s="129"/>
      <c r="ACX1433" s="129"/>
      <c r="ACY1433" s="129"/>
      <c r="ACZ1433" s="129"/>
      <c r="ADA1433" s="129"/>
      <c r="ADB1433" s="129"/>
      <c r="ADC1433" s="129"/>
      <c r="ADD1433" s="129"/>
      <c r="ADE1433" s="129"/>
      <c r="ADF1433" s="129"/>
      <c r="ADG1433" s="129"/>
      <c r="ADH1433" s="129"/>
      <c r="ADI1433" s="129"/>
      <c r="ADJ1433" s="129"/>
      <c r="ADK1433" s="129"/>
      <c r="ADL1433" s="129"/>
      <c r="ADM1433" s="129"/>
      <c r="ADN1433" s="129"/>
      <c r="ADO1433" s="129"/>
      <c r="ADP1433" s="129"/>
      <c r="ADQ1433" s="129"/>
      <c r="ADR1433" s="129"/>
      <c r="ADS1433" s="129"/>
      <c r="ADT1433" s="129"/>
      <c r="ADU1433" s="129"/>
      <c r="ADV1433" s="129"/>
      <c r="ADW1433" s="129"/>
      <c r="ADX1433" s="129"/>
      <c r="ADY1433" s="129"/>
      <c r="ADZ1433" s="129"/>
      <c r="AEA1433" s="129"/>
      <c r="AEB1433" s="129"/>
      <c r="AEC1433" s="129"/>
      <c r="AED1433" s="129"/>
      <c r="AEE1433" s="129"/>
      <c r="AEF1433" s="129"/>
      <c r="AEG1433" s="129"/>
      <c r="AEH1433" s="129"/>
      <c r="AEI1433" s="129"/>
      <c r="AEJ1433" s="129"/>
      <c r="AEK1433" s="129"/>
      <c r="AEL1433" s="129"/>
      <c r="AEM1433" s="129"/>
      <c r="AEN1433" s="129"/>
      <c r="AEO1433" s="129"/>
      <c r="AEP1433" s="129"/>
      <c r="AEQ1433" s="129"/>
      <c r="AER1433" s="129"/>
      <c r="AES1433" s="129"/>
      <c r="AET1433" s="129"/>
      <c r="AEU1433" s="129"/>
      <c r="AEV1433" s="129"/>
      <c r="AEW1433" s="129"/>
      <c r="AEX1433" s="129"/>
      <c r="AEY1433" s="129"/>
      <c r="AEZ1433" s="129"/>
      <c r="AFA1433" s="129"/>
      <c r="AFB1433" s="129"/>
      <c r="AFC1433" s="129"/>
      <c r="AFD1433" s="129"/>
      <c r="AFE1433" s="129"/>
      <c r="AFF1433" s="129"/>
      <c r="AFG1433" s="129"/>
      <c r="AFH1433" s="129"/>
      <c r="AFI1433" s="129"/>
      <c r="AFJ1433" s="129"/>
      <c r="AFK1433" s="129"/>
      <c r="AFL1433" s="129"/>
      <c r="AFM1433" s="129"/>
      <c r="AFN1433" s="129"/>
      <c r="AFO1433" s="129"/>
      <c r="AFP1433" s="129"/>
      <c r="AFQ1433" s="129"/>
      <c r="AFR1433" s="129"/>
      <c r="AFS1433" s="129"/>
      <c r="AFT1433" s="129"/>
      <c r="AFU1433" s="129"/>
      <c r="AFV1433" s="129"/>
      <c r="AFW1433" s="129"/>
      <c r="AFX1433" s="129"/>
      <c r="AFY1433" s="129"/>
      <c r="AFZ1433" s="129"/>
      <c r="AGA1433" s="129"/>
      <c r="AGB1433" s="129"/>
      <c r="AGC1433" s="129"/>
      <c r="AGD1433" s="129"/>
      <c r="AGE1433" s="129"/>
      <c r="AGF1433" s="129"/>
      <c r="AGG1433" s="129"/>
      <c r="AGH1433" s="129"/>
      <c r="AGI1433" s="129"/>
      <c r="AGJ1433" s="129"/>
      <c r="AGK1433" s="129"/>
      <c r="AGL1433" s="129"/>
      <c r="AGM1433" s="129"/>
      <c r="AGN1433" s="129"/>
      <c r="AGO1433" s="129"/>
      <c r="AGP1433" s="129"/>
      <c r="AGQ1433" s="129"/>
      <c r="AGR1433" s="129"/>
      <c r="AGS1433" s="129"/>
      <c r="AGT1433" s="129"/>
      <c r="AGU1433" s="129"/>
      <c r="AGV1433" s="129"/>
      <c r="AGW1433" s="129"/>
      <c r="AGX1433" s="129"/>
      <c r="AGY1433" s="129"/>
      <c r="AGZ1433" s="129"/>
      <c r="AHA1433" s="129"/>
      <c r="AHB1433" s="129"/>
      <c r="AHC1433" s="129"/>
      <c r="AHD1433" s="129"/>
      <c r="AHE1433" s="129"/>
      <c r="AHF1433" s="129"/>
      <c r="AHG1433" s="129"/>
      <c r="AHH1433" s="129"/>
      <c r="AHI1433" s="129"/>
      <c r="AHJ1433" s="129"/>
      <c r="AHK1433" s="129"/>
      <c r="AHL1433" s="129"/>
      <c r="AHM1433" s="129"/>
      <c r="AHN1433" s="129"/>
      <c r="AHO1433" s="129"/>
      <c r="AHP1433" s="129"/>
      <c r="AHQ1433" s="129"/>
      <c r="AHR1433" s="129"/>
      <c r="AHS1433" s="129"/>
      <c r="AHT1433" s="129"/>
      <c r="AHU1433" s="129"/>
      <c r="AHV1433" s="129"/>
      <c r="AHW1433" s="129"/>
      <c r="AHX1433" s="129"/>
      <c r="AHY1433" s="129"/>
      <c r="AHZ1433" s="129"/>
      <c r="AIA1433" s="129"/>
      <c r="AIB1433" s="129"/>
      <c r="AIC1433" s="129"/>
      <c r="AID1433" s="129"/>
      <c r="AIE1433" s="129"/>
      <c r="AIF1433" s="129"/>
      <c r="AIG1433" s="129"/>
      <c r="AIH1433" s="129"/>
      <c r="AII1433" s="129"/>
      <c r="AIJ1433" s="129"/>
      <c r="AIK1433" s="129"/>
      <c r="AIL1433" s="129"/>
      <c r="AIM1433" s="129"/>
      <c r="AIN1433" s="129"/>
      <c r="AIO1433" s="129"/>
      <c r="AIP1433" s="129"/>
      <c r="AIQ1433" s="129"/>
      <c r="AIR1433" s="129"/>
      <c r="AIS1433" s="129"/>
      <c r="AIT1433" s="129"/>
      <c r="AIU1433" s="129"/>
      <c r="AIV1433" s="129"/>
      <c r="AIW1433" s="129"/>
      <c r="AIX1433" s="129"/>
      <c r="AIY1433" s="129"/>
      <c r="AIZ1433" s="129"/>
      <c r="AJA1433" s="129"/>
      <c r="AJB1433" s="129"/>
      <c r="AJC1433" s="129"/>
      <c r="AJD1433" s="129"/>
      <c r="AJE1433" s="129"/>
      <c r="AJF1433" s="129"/>
      <c r="AJG1433" s="129"/>
      <c r="AJH1433" s="129"/>
      <c r="AJI1433" s="129"/>
      <c r="AJJ1433" s="129"/>
      <c r="AJK1433" s="129"/>
      <c r="AJL1433" s="129"/>
      <c r="AJM1433" s="129"/>
      <c r="AJN1433" s="129"/>
      <c r="AJO1433" s="129"/>
      <c r="AJP1433" s="129"/>
      <c r="AJQ1433" s="129"/>
      <c r="AJR1433" s="129"/>
      <c r="AJS1433" s="129"/>
      <c r="AJT1433" s="129"/>
      <c r="AJU1433" s="129"/>
      <c r="AJV1433" s="129"/>
      <c r="AJW1433" s="129"/>
      <c r="AJX1433" s="129"/>
      <c r="AJY1433" s="129"/>
      <c r="AJZ1433" s="129"/>
      <c r="AKA1433" s="129"/>
      <c r="AKB1433" s="129"/>
      <c r="AKC1433" s="129"/>
      <c r="AKD1433" s="129"/>
      <c r="AKE1433" s="129"/>
      <c r="AKF1433" s="129"/>
      <c r="AKG1433" s="129"/>
      <c r="AKH1433" s="129"/>
      <c r="AKI1433" s="129"/>
      <c r="AKJ1433" s="129"/>
      <c r="AKK1433" s="129"/>
      <c r="AKL1433" s="129"/>
      <c r="AKM1433" s="129"/>
      <c r="AKN1433" s="129"/>
      <c r="AKO1433" s="129"/>
      <c r="AKP1433" s="129"/>
      <c r="AKQ1433" s="129"/>
      <c r="AKR1433" s="129"/>
      <c r="AKS1433" s="129"/>
      <c r="AKT1433" s="129"/>
      <c r="AKU1433" s="129"/>
      <c r="AKV1433" s="129"/>
      <c r="AKW1433" s="129"/>
      <c r="AKX1433" s="129"/>
      <c r="AKY1433" s="129"/>
      <c r="AKZ1433" s="129"/>
      <c r="ALA1433" s="129"/>
      <c r="ALB1433" s="129"/>
      <c r="ALC1433" s="129"/>
      <c r="ALD1433" s="129"/>
      <c r="ALE1433" s="129"/>
      <c r="ALF1433" s="129"/>
      <c r="ALG1433" s="129"/>
      <c r="ALH1433" s="129"/>
      <c r="ALI1433" s="129"/>
      <c r="ALJ1433" s="129"/>
      <c r="ALK1433" s="129"/>
      <c r="ALL1433" s="129"/>
      <c r="ALM1433" s="129"/>
      <c r="ALN1433" s="129"/>
      <c r="ALO1433" s="129"/>
      <c r="ALP1433" s="129"/>
      <c r="ALQ1433" s="129"/>
      <c r="ALR1433" s="129"/>
      <c r="ALS1433" s="129"/>
      <c r="ALT1433" s="129"/>
      <c r="ALU1433" s="129"/>
      <c r="ALV1433" s="129"/>
      <c r="ALW1433" s="129"/>
      <c r="ALX1433" s="129"/>
      <c r="ALY1433" s="129"/>
      <c r="ALZ1433" s="129"/>
      <c r="AMA1433" s="129"/>
      <c r="AMB1433" s="129"/>
      <c r="AMC1433" s="129"/>
      <c r="AMD1433" s="129"/>
      <c r="AME1433" s="129"/>
      <c r="AMF1433" s="129"/>
      <c r="AMG1433" s="129"/>
      <c r="AMH1433" s="129"/>
      <c r="AMI1433" s="129"/>
      <c r="AMJ1433" s="129"/>
      <c r="AMK1433" s="129"/>
      <c r="AML1433" s="129"/>
      <c r="AMM1433" s="129"/>
      <c r="AMN1433" s="129"/>
      <c r="AMO1433" s="129"/>
      <c r="AMP1433" s="129"/>
      <c r="AMQ1433" s="129"/>
      <c r="AMR1433" s="129"/>
      <c r="AMS1433" s="129"/>
      <c r="AMT1433" s="129"/>
      <c r="AMU1433" s="129"/>
      <c r="AMV1433" s="129"/>
      <c r="AMW1433" s="129"/>
      <c r="AMX1433" s="129"/>
      <c r="AMY1433" s="129"/>
      <c r="AMZ1433" s="129"/>
      <c r="ANA1433" s="129"/>
      <c r="ANB1433" s="129"/>
      <c r="ANC1433" s="129"/>
      <c r="AND1433" s="129"/>
      <c r="ANE1433" s="129"/>
      <c r="ANF1433" s="129"/>
      <c r="ANG1433" s="129"/>
      <c r="ANH1433" s="129"/>
      <c r="ANI1433" s="129"/>
      <c r="ANJ1433" s="129"/>
      <c r="ANK1433" s="129"/>
      <c r="ANL1433" s="129"/>
      <c r="ANM1433" s="129"/>
      <c r="ANN1433" s="129"/>
      <c r="ANO1433" s="129"/>
      <c r="ANP1433" s="129"/>
      <c r="ANQ1433" s="129"/>
      <c r="ANR1433" s="129"/>
      <c r="ANS1433" s="129"/>
      <c r="ANT1433" s="129"/>
      <c r="ANU1433" s="129"/>
      <c r="ANV1433" s="129"/>
      <c r="ANW1433" s="129"/>
      <c r="ANX1433" s="129"/>
      <c r="ANY1433" s="129"/>
      <c r="ANZ1433" s="129"/>
      <c r="AOA1433" s="129"/>
      <c r="AOB1433" s="129"/>
      <c r="AOC1433" s="129"/>
      <c r="AOD1433" s="129"/>
      <c r="AOE1433" s="129"/>
      <c r="AOF1433" s="129"/>
      <c r="AOG1433" s="129"/>
      <c r="AOH1433" s="129"/>
      <c r="AOI1433" s="129"/>
      <c r="AOJ1433" s="129"/>
      <c r="AOK1433" s="129"/>
      <c r="AOL1433" s="129"/>
      <c r="AOM1433" s="129"/>
      <c r="AON1433" s="129"/>
      <c r="AOO1433" s="129"/>
      <c r="AOP1433" s="129"/>
      <c r="AOQ1433" s="129"/>
      <c r="AOR1433" s="129"/>
      <c r="AOS1433" s="129"/>
      <c r="AOT1433" s="129"/>
      <c r="AOU1433" s="129"/>
      <c r="AOV1433" s="129"/>
      <c r="AOW1433" s="129"/>
      <c r="AOX1433" s="129"/>
      <c r="AOY1433" s="129"/>
      <c r="AOZ1433" s="129"/>
      <c r="APA1433" s="129"/>
      <c r="APB1433" s="129"/>
      <c r="APC1433" s="129"/>
      <c r="APD1433" s="129"/>
      <c r="APE1433" s="129"/>
      <c r="APF1433" s="129"/>
      <c r="APG1433" s="129"/>
      <c r="APH1433" s="129"/>
      <c r="API1433" s="129"/>
      <c r="APJ1433" s="129"/>
      <c r="APK1433" s="129"/>
      <c r="APL1433" s="129"/>
      <c r="APM1433" s="129"/>
      <c r="APN1433" s="129"/>
      <c r="APO1433" s="129"/>
      <c r="APP1433" s="129"/>
      <c r="APQ1433" s="129"/>
      <c r="APR1433" s="129"/>
      <c r="APS1433" s="129"/>
      <c r="APT1433" s="129"/>
      <c r="APU1433" s="129"/>
      <c r="APV1433" s="129"/>
      <c r="APW1433" s="129"/>
      <c r="APX1433" s="129"/>
      <c r="APY1433" s="129"/>
      <c r="APZ1433" s="129"/>
      <c r="AQA1433" s="129"/>
      <c r="AQB1433" s="129"/>
      <c r="AQC1433" s="129"/>
      <c r="AQD1433" s="129"/>
      <c r="AQE1433" s="129"/>
      <c r="AQF1433" s="129"/>
      <c r="AQG1433" s="129"/>
      <c r="AQH1433" s="129"/>
      <c r="AQI1433" s="129"/>
      <c r="AQJ1433" s="129"/>
      <c r="AQK1433" s="129"/>
      <c r="AQL1433" s="129"/>
      <c r="AQM1433" s="129"/>
      <c r="AQN1433" s="129"/>
      <c r="AQO1433" s="129"/>
      <c r="AQP1433" s="129"/>
      <c r="AQQ1433" s="129"/>
      <c r="AQR1433" s="129"/>
      <c r="AQS1433" s="129"/>
      <c r="AQT1433" s="129"/>
      <c r="AQU1433" s="129"/>
      <c r="AQV1433" s="129"/>
      <c r="AQW1433" s="129"/>
      <c r="AQX1433" s="129"/>
      <c r="AQY1433" s="129"/>
      <c r="AQZ1433" s="129"/>
      <c r="ARA1433" s="129"/>
      <c r="ARB1433" s="129"/>
      <c r="ARC1433" s="129"/>
      <c r="ARD1433" s="129"/>
      <c r="ARE1433" s="129"/>
      <c r="ARF1433" s="129"/>
      <c r="ARG1433" s="129"/>
      <c r="ARH1433" s="129"/>
      <c r="ARI1433" s="129"/>
      <c r="ARJ1433" s="129"/>
      <c r="ARK1433" s="129"/>
      <c r="ARL1433" s="129"/>
      <c r="ARM1433" s="129"/>
      <c r="ARN1433" s="129"/>
      <c r="ARO1433" s="129"/>
      <c r="ARP1433" s="129"/>
      <c r="ARQ1433" s="129"/>
      <c r="ARR1433" s="129"/>
      <c r="ARS1433" s="129"/>
      <c r="ART1433" s="129"/>
      <c r="ARU1433" s="129"/>
      <c r="ARV1433" s="129"/>
      <c r="ARW1433" s="129"/>
      <c r="ARX1433" s="129"/>
      <c r="ARY1433" s="129"/>
      <c r="ARZ1433" s="129"/>
      <c r="ASA1433" s="129"/>
      <c r="ASB1433" s="129"/>
      <c r="ASC1433" s="129"/>
      <c r="ASD1433" s="129"/>
      <c r="ASE1433" s="129"/>
      <c r="ASF1433" s="129"/>
      <c r="ASG1433" s="129"/>
      <c r="ASH1433" s="129"/>
      <c r="ASI1433" s="129"/>
      <c r="ASJ1433" s="129"/>
      <c r="ASK1433" s="129"/>
      <c r="ASL1433" s="129"/>
      <c r="ASM1433" s="129"/>
      <c r="ASN1433" s="129"/>
      <c r="ASO1433" s="129"/>
      <c r="ASP1433" s="129"/>
      <c r="ASQ1433" s="129"/>
      <c r="ASR1433" s="129"/>
      <c r="ASS1433" s="129"/>
      <c r="AST1433" s="129"/>
      <c r="ASU1433" s="129"/>
      <c r="ASV1433" s="129"/>
      <c r="ASW1433" s="129"/>
      <c r="ASX1433" s="129"/>
      <c r="ASY1433" s="129"/>
      <c r="ASZ1433" s="129"/>
      <c r="ATA1433" s="129"/>
      <c r="ATB1433" s="129"/>
      <c r="ATC1433" s="129"/>
      <c r="ATD1433" s="129"/>
      <c r="ATE1433" s="129"/>
      <c r="ATF1433" s="129"/>
      <c r="ATG1433" s="129"/>
      <c r="ATH1433" s="129"/>
      <c r="ATI1433" s="129"/>
      <c r="ATJ1433" s="129"/>
      <c r="ATK1433" s="129"/>
      <c r="ATL1433" s="129"/>
      <c r="ATM1433" s="129"/>
      <c r="ATN1433" s="129"/>
      <c r="ATO1433" s="129"/>
      <c r="ATP1433" s="129"/>
      <c r="ATQ1433" s="129"/>
      <c r="ATR1433" s="129"/>
      <c r="ATS1433" s="129"/>
      <c r="ATT1433" s="129"/>
      <c r="ATU1433" s="129"/>
      <c r="ATV1433" s="129"/>
      <c r="ATW1433" s="129"/>
      <c r="ATX1433" s="129"/>
      <c r="ATY1433" s="129"/>
      <c r="ATZ1433" s="129"/>
      <c r="AUA1433" s="129"/>
      <c r="AUB1433" s="129"/>
      <c r="AUC1433" s="129"/>
      <c r="AUD1433" s="129"/>
      <c r="AUE1433" s="129"/>
      <c r="AUF1433" s="129"/>
      <c r="AUG1433" s="129"/>
      <c r="AUH1433" s="129"/>
      <c r="AUI1433" s="129"/>
      <c r="AUJ1433" s="129"/>
      <c r="AUK1433" s="129"/>
      <c r="AUL1433" s="129"/>
      <c r="AUM1433" s="129"/>
      <c r="AUN1433" s="129"/>
      <c r="AUO1433" s="129"/>
      <c r="AUP1433" s="129"/>
      <c r="AUQ1433" s="129"/>
      <c r="AUR1433" s="129"/>
      <c r="AUS1433" s="129"/>
      <c r="AUT1433" s="129"/>
      <c r="AUU1433" s="129"/>
      <c r="AUV1433" s="129"/>
      <c r="AUW1433" s="129"/>
      <c r="AUX1433" s="129"/>
      <c r="AUY1433" s="129"/>
      <c r="AUZ1433" s="129"/>
      <c r="AVA1433" s="129"/>
      <c r="AVB1433" s="129"/>
      <c r="AVC1433" s="129"/>
      <c r="AVD1433" s="129"/>
      <c r="AVE1433" s="129"/>
      <c r="AVF1433" s="129"/>
      <c r="AVG1433" s="129"/>
      <c r="AVH1433" s="129"/>
      <c r="AVI1433" s="129"/>
      <c r="AVJ1433" s="129"/>
      <c r="AVK1433" s="129"/>
      <c r="AVL1433" s="129"/>
      <c r="AVM1433" s="129"/>
      <c r="AVN1433" s="129"/>
      <c r="AVO1433" s="129"/>
      <c r="AVP1433" s="129"/>
      <c r="AVQ1433" s="129"/>
      <c r="AVR1433" s="129"/>
      <c r="AVS1433" s="129"/>
      <c r="AVT1433" s="129"/>
      <c r="AVU1433" s="129"/>
      <c r="AVV1433" s="129"/>
      <c r="AVW1433" s="129"/>
      <c r="AVX1433" s="129"/>
      <c r="AVY1433" s="129"/>
      <c r="AVZ1433" s="129"/>
      <c r="AWA1433" s="129"/>
      <c r="AWB1433" s="129"/>
      <c r="AWC1433" s="129"/>
      <c r="AWD1433" s="129"/>
      <c r="AWE1433" s="129"/>
      <c r="AWF1433" s="129"/>
      <c r="AWG1433" s="129"/>
      <c r="AWH1433" s="129"/>
      <c r="AWI1433" s="129"/>
      <c r="AWJ1433" s="129"/>
      <c r="AWK1433" s="129"/>
      <c r="AWL1433" s="129"/>
      <c r="AWM1433" s="129"/>
      <c r="AWN1433" s="129"/>
      <c r="AWO1433" s="129"/>
      <c r="AWP1433" s="129"/>
      <c r="AWQ1433" s="129"/>
      <c r="AWR1433" s="129"/>
      <c r="AWS1433" s="129"/>
      <c r="AWT1433" s="129"/>
      <c r="AWU1433" s="129"/>
      <c r="AWV1433" s="129"/>
      <c r="AWW1433" s="129"/>
      <c r="AWX1433" s="129"/>
      <c r="AWY1433" s="129"/>
      <c r="AWZ1433" s="129"/>
      <c r="AXA1433" s="129"/>
      <c r="AXB1433" s="129"/>
      <c r="AXC1433" s="129"/>
      <c r="AXD1433" s="129"/>
      <c r="AXE1433" s="129"/>
      <c r="AXF1433" s="129"/>
      <c r="AXG1433" s="129"/>
      <c r="AXH1433" s="129"/>
      <c r="AXI1433" s="129"/>
      <c r="AXJ1433" s="129"/>
      <c r="AXK1433" s="129"/>
      <c r="AXL1433" s="129"/>
      <c r="AXM1433" s="129"/>
      <c r="AXN1433" s="129"/>
      <c r="AXO1433" s="129"/>
      <c r="AXP1433" s="129"/>
      <c r="AXQ1433" s="129"/>
      <c r="AXR1433" s="129"/>
      <c r="AXS1433" s="129"/>
      <c r="AXT1433" s="129"/>
      <c r="AXU1433" s="129"/>
      <c r="AXV1433" s="129"/>
      <c r="AXW1433" s="129"/>
      <c r="AXX1433" s="129"/>
      <c r="AXY1433" s="129"/>
      <c r="AXZ1433" s="129"/>
      <c r="AYA1433" s="129"/>
      <c r="AYB1433" s="129"/>
      <c r="AYC1433" s="129"/>
      <c r="AYD1433" s="129"/>
      <c r="AYE1433" s="129"/>
      <c r="AYF1433" s="129"/>
      <c r="AYG1433" s="129"/>
      <c r="AYH1433" s="129"/>
      <c r="AYI1433" s="129"/>
      <c r="AYJ1433" s="129"/>
      <c r="AYK1433" s="129"/>
      <c r="AYL1433" s="129"/>
      <c r="AYM1433" s="129"/>
      <c r="AYN1433" s="129"/>
      <c r="AYO1433" s="129"/>
      <c r="AYP1433" s="129"/>
      <c r="AYQ1433" s="129"/>
      <c r="AYR1433" s="129"/>
      <c r="AYS1433" s="129"/>
      <c r="AYT1433" s="129"/>
      <c r="AYU1433" s="129"/>
      <c r="AYV1433" s="129"/>
      <c r="AYW1433" s="129"/>
      <c r="AYX1433" s="129"/>
      <c r="AYY1433" s="129"/>
      <c r="AYZ1433" s="129"/>
      <c r="AZA1433" s="129"/>
      <c r="AZB1433" s="129"/>
      <c r="AZC1433" s="129"/>
      <c r="AZD1433" s="129"/>
      <c r="AZE1433" s="129"/>
      <c r="AZF1433" s="129"/>
      <c r="AZG1433" s="129"/>
      <c r="AZH1433" s="129"/>
      <c r="AZI1433" s="129"/>
      <c r="AZJ1433" s="129"/>
      <c r="AZK1433" s="129"/>
      <c r="AZL1433" s="129"/>
      <c r="AZM1433" s="129"/>
      <c r="AZN1433" s="129"/>
      <c r="AZO1433" s="129"/>
      <c r="AZP1433" s="129"/>
      <c r="AZQ1433" s="129"/>
      <c r="AZR1433" s="129"/>
      <c r="AZS1433" s="129"/>
      <c r="AZT1433" s="129"/>
      <c r="AZU1433" s="129"/>
      <c r="AZV1433" s="129"/>
      <c r="AZW1433" s="129"/>
      <c r="AZX1433" s="129"/>
      <c r="AZY1433" s="129"/>
      <c r="AZZ1433" s="129"/>
      <c r="BAA1433" s="129"/>
      <c r="BAB1433" s="129"/>
      <c r="BAC1433" s="129"/>
      <c r="BAD1433" s="129"/>
      <c r="BAE1433" s="129"/>
      <c r="BAF1433" s="129"/>
      <c r="BAG1433" s="129"/>
      <c r="BAH1433" s="129"/>
      <c r="BAI1433" s="129"/>
      <c r="BAJ1433" s="129"/>
      <c r="BAK1433" s="129"/>
      <c r="BAL1433" s="129"/>
      <c r="BAM1433" s="129"/>
      <c r="BAN1433" s="129"/>
      <c r="BAO1433" s="129"/>
      <c r="BAP1433" s="129"/>
      <c r="BAQ1433" s="129"/>
      <c r="BAR1433" s="129"/>
      <c r="BAS1433" s="129"/>
      <c r="BAT1433" s="129"/>
      <c r="BAU1433" s="129"/>
      <c r="BAV1433" s="129"/>
      <c r="BAW1433" s="129"/>
      <c r="BAX1433" s="129"/>
      <c r="BAY1433" s="129"/>
      <c r="BAZ1433" s="129"/>
      <c r="BBA1433" s="129"/>
      <c r="BBB1433" s="129"/>
      <c r="BBC1433" s="129"/>
      <c r="BBD1433" s="129"/>
      <c r="BBE1433" s="129"/>
      <c r="BBF1433" s="129"/>
      <c r="BBG1433" s="129"/>
      <c r="BBH1433" s="129"/>
      <c r="BBI1433" s="129"/>
      <c r="BBJ1433" s="129"/>
      <c r="BBK1433" s="129"/>
      <c r="BBL1433" s="129"/>
      <c r="BBM1433" s="129"/>
      <c r="BBN1433" s="129"/>
      <c r="BBO1433" s="129"/>
      <c r="BBP1433" s="129"/>
      <c r="BBQ1433" s="129"/>
      <c r="BBR1433" s="129"/>
      <c r="BBS1433" s="129"/>
      <c r="BBT1433" s="129"/>
      <c r="BBU1433" s="129"/>
      <c r="BBV1433" s="129"/>
      <c r="BBW1433" s="129"/>
      <c r="BBX1433" s="129"/>
      <c r="BBY1433" s="129"/>
      <c r="BBZ1433" s="129"/>
      <c r="BCA1433" s="129"/>
      <c r="BCB1433" s="129"/>
      <c r="BCC1433" s="129"/>
      <c r="BCD1433" s="129"/>
      <c r="BCE1433" s="129"/>
      <c r="BCF1433" s="129"/>
      <c r="BCG1433" s="129"/>
      <c r="BCH1433" s="129"/>
      <c r="BCI1433" s="129"/>
      <c r="BCJ1433" s="129"/>
      <c r="BCK1433" s="129"/>
      <c r="BCL1433" s="129"/>
      <c r="BCM1433" s="129"/>
      <c r="BCN1433" s="129"/>
      <c r="BCO1433" s="129"/>
      <c r="BCP1433" s="129"/>
      <c r="BCQ1433" s="129"/>
      <c r="BCR1433" s="129"/>
      <c r="BCS1433" s="129"/>
      <c r="BCT1433" s="129"/>
      <c r="BCU1433" s="129"/>
      <c r="BCV1433" s="129"/>
      <c r="BCW1433" s="129"/>
      <c r="BCX1433" s="129"/>
      <c r="BCY1433" s="129"/>
      <c r="BCZ1433" s="129"/>
      <c r="BDA1433" s="129"/>
      <c r="BDB1433" s="129"/>
      <c r="BDC1433" s="129"/>
      <c r="BDD1433" s="129"/>
      <c r="BDE1433" s="129"/>
      <c r="BDF1433" s="129"/>
      <c r="BDG1433" s="129"/>
      <c r="BDH1433" s="129"/>
      <c r="BDI1433" s="129"/>
      <c r="BDJ1433" s="129"/>
      <c r="BDK1433" s="129"/>
      <c r="BDL1433" s="129"/>
      <c r="BDM1433" s="129"/>
      <c r="BDN1433" s="129"/>
      <c r="BDO1433" s="129"/>
      <c r="BDP1433" s="129"/>
      <c r="BDQ1433" s="129"/>
      <c r="BDR1433" s="129"/>
      <c r="BDS1433" s="129"/>
      <c r="BDT1433" s="129"/>
      <c r="BDU1433" s="129"/>
      <c r="BDV1433" s="129"/>
      <c r="BDW1433" s="129"/>
      <c r="BDX1433" s="129"/>
      <c r="BDY1433" s="129"/>
      <c r="BDZ1433" s="129"/>
      <c r="BEA1433" s="129"/>
      <c r="BEB1433" s="129"/>
      <c r="BEC1433" s="129"/>
      <c r="BED1433" s="129"/>
      <c r="BEE1433" s="129"/>
      <c r="BEF1433" s="129"/>
      <c r="BEG1433" s="129"/>
      <c r="BEH1433" s="129"/>
      <c r="BEI1433" s="129"/>
      <c r="BEJ1433" s="129"/>
      <c r="BEK1433" s="129"/>
      <c r="BEL1433" s="129"/>
      <c r="BEM1433" s="129"/>
      <c r="BEN1433" s="129"/>
      <c r="BEO1433" s="129"/>
      <c r="BEP1433" s="129"/>
      <c r="BEQ1433" s="129"/>
      <c r="BER1433" s="129"/>
      <c r="BES1433" s="129"/>
      <c r="BET1433" s="129"/>
      <c r="BEU1433" s="129"/>
      <c r="BEV1433" s="129"/>
      <c r="BEW1433" s="129"/>
      <c r="BEX1433" s="129"/>
      <c r="BEY1433" s="129"/>
      <c r="BEZ1433" s="129"/>
      <c r="BFA1433" s="129"/>
      <c r="BFB1433" s="129"/>
      <c r="BFC1433" s="129"/>
      <c r="BFD1433" s="129"/>
      <c r="BFE1433" s="129"/>
      <c r="BFF1433" s="129"/>
      <c r="BFG1433" s="129"/>
      <c r="BFH1433" s="129"/>
      <c r="BFI1433" s="129"/>
      <c r="BFJ1433" s="129"/>
      <c r="BFK1433" s="129"/>
      <c r="BFL1433" s="129"/>
      <c r="BFM1433" s="129"/>
      <c r="BFN1433" s="129"/>
      <c r="BFO1433" s="129"/>
      <c r="BFP1433" s="129"/>
      <c r="BFQ1433" s="129"/>
      <c r="BFR1433" s="129"/>
      <c r="BFS1433" s="129"/>
      <c r="BFT1433" s="129"/>
      <c r="BFU1433" s="129"/>
      <c r="BFV1433" s="129"/>
      <c r="BFW1433" s="129"/>
      <c r="BFX1433" s="129"/>
      <c r="BFY1433" s="129"/>
      <c r="BFZ1433" s="129"/>
      <c r="BGA1433" s="129"/>
      <c r="BGB1433" s="129"/>
      <c r="BGC1433" s="129"/>
      <c r="BGD1433" s="129"/>
      <c r="BGE1433" s="129"/>
      <c r="BGF1433" s="129"/>
      <c r="BGG1433" s="129"/>
      <c r="BGH1433" s="129"/>
      <c r="BGI1433" s="129"/>
      <c r="BGJ1433" s="129"/>
      <c r="BGK1433" s="129"/>
      <c r="BGL1433" s="129"/>
      <c r="BGM1433" s="129"/>
      <c r="BGN1433" s="129"/>
      <c r="BGO1433" s="129"/>
      <c r="BGP1433" s="129"/>
      <c r="BGQ1433" s="129"/>
      <c r="BGR1433" s="129"/>
      <c r="BGS1433" s="129"/>
      <c r="BGT1433" s="129"/>
      <c r="BGU1433" s="129"/>
      <c r="BGV1433" s="129"/>
      <c r="BGW1433" s="129"/>
      <c r="BGX1433" s="129"/>
      <c r="BGY1433" s="129"/>
      <c r="BGZ1433" s="129"/>
      <c r="BHA1433" s="129"/>
      <c r="BHB1433" s="129"/>
      <c r="BHC1433" s="129"/>
      <c r="BHD1433" s="129"/>
      <c r="BHE1433" s="129"/>
      <c r="BHF1433" s="129"/>
      <c r="BHG1433" s="129"/>
      <c r="BHH1433" s="129"/>
      <c r="BHI1433" s="129"/>
      <c r="BHJ1433" s="129"/>
      <c r="BHK1433" s="129"/>
      <c r="BHL1433" s="129"/>
      <c r="BHM1433" s="129"/>
      <c r="BHN1433" s="129"/>
      <c r="BHO1433" s="129"/>
      <c r="BHP1433" s="129"/>
      <c r="BHQ1433" s="129"/>
      <c r="BHR1433" s="129"/>
      <c r="BHS1433" s="129"/>
      <c r="BHT1433" s="129"/>
      <c r="BHU1433" s="129"/>
      <c r="BHV1433" s="129"/>
      <c r="BHW1433" s="129"/>
      <c r="BHX1433" s="129"/>
      <c r="BHY1433" s="129"/>
      <c r="BHZ1433" s="129"/>
      <c r="BIA1433" s="129"/>
      <c r="BIB1433" s="129"/>
      <c r="BIC1433" s="129"/>
      <c r="BID1433" s="129"/>
      <c r="BIE1433" s="129"/>
      <c r="BIF1433" s="129"/>
      <c r="BIG1433" s="129"/>
      <c r="BIH1433" s="129"/>
      <c r="BII1433" s="129"/>
      <c r="BIJ1433" s="129"/>
      <c r="BIK1433" s="129"/>
      <c r="BIL1433" s="129"/>
      <c r="BIM1433" s="129"/>
      <c r="BIN1433" s="129"/>
      <c r="BIO1433" s="129"/>
      <c r="BIP1433" s="129"/>
      <c r="BIQ1433" s="129"/>
      <c r="BIR1433" s="129"/>
      <c r="BIS1433" s="129"/>
      <c r="BIT1433" s="129"/>
      <c r="BIU1433" s="129"/>
      <c r="BIV1433" s="129"/>
      <c r="BIW1433" s="129"/>
      <c r="BIX1433" s="129"/>
      <c r="BIY1433" s="129"/>
      <c r="BIZ1433" s="129"/>
      <c r="BJA1433" s="129"/>
      <c r="BJB1433" s="129"/>
      <c r="BJC1433" s="129"/>
      <c r="BJD1433" s="129"/>
      <c r="BJE1433" s="129"/>
      <c r="BJF1433" s="129"/>
      <c r="BJG1433" s="129"/>
      <c r="BJH1433" s="129"/>
      <c r="BJI1433" s="129"/>
      <c r="BJJ1433" s="129"/>
      <c r="BJK1433" s="129"/>
      <c r="BJL1433" s="129"/>
      <c r="BJM1433" s="129"/>
      <c r="BJN1433" s="129"/>
      <c r="BJO1433" s="129"/>
      <c r="BJP1433" s="129"/>
      <c r="BJQ1433" s="129"/>
      <c r="BJR1433" s="129"/>
      <c r="BJS1433" s="129"/>
      <c r="BJT1433" s="129"/>
      <c r="BJU1433" s="129"/>
      <c r="BJV1433" s="129"/>
      <c r="BJW1433" s="129"/>
      <c r="BJX1433" s="129"/>
      <c r="BJY1433" s="129"/>
      <c r="BJZ1433" s="129"/>
      <c r="BKA1433" s="129"/>
      <c r="BKB1433" s="129"/>
      <c r="BKC1433" s="129"/>
      <c r="BKD1433" s="129"/>
      <c r="BKE1433" s="129"/>
      <c r="BKF1433" s="129"/>
      <c r="BKG1433" s="129"/>
      <c r="BKH1433" s="129"/>
      <c r="BKI1433" s="129"/>
      <c r="BKJ1433" s="129"/>
      <c r="BKK1433" s="129"/>
      <c r="BKL1433" s="129"/>
      <c r="BKM1433" s="129"/>
      <c r="BKN1433" s="129"/>
      <c r="BKO1433" s="129"/>
      <c r="BKP1433" s="129"/>
      <c r="BKQ1433" s="129"/>
      <c r="BKR1433" s="129"/>
      <c r="BKS1433" s="129"/>
      <c r="BKT1433" s="129"/>
      <c r="BKU1433" s="129"/>
      <c r="BKV1433" s="129"/>
      <c r="BKW1433" s="129"/>
      <c r="BKX1433" s="129"/>
      <c r="BKY1433" s="129"/>
      <c r="BKZ1433" s="129"/>
      <c r="BLA1433" s="129"/>
      <c r="BLB1433" s="129"/>
      <c r="BLC1433" s="129"/>
      <c r="BLD1433" s="129"/>
      <c r="BLE1433" s="129"/>
      <c r="BLF1433" s="129"/>
      <c r="BLG1433" s="129"/>
      <c r="BLH1433" s="129"/>
      <c r="BLI1433" s="129"/>
      <c r="BLJ1433" s="129"/>
      <c r="BLK1433" s="129"/>
      <c r="BLL1433" s="129"/>
      <c r="BLM1433" s="129"/>
      <c r="BLN1433" s="129"/>
      <c r="BLO1433" s="129"/>
      <c r="BLP1433" s="129"/>
      <c r="BLQ1433" s="129"/>
      <c r="BLR1433" s="129"/>
      <c r="BLS1433" s="129"/>
      <c r="BLT1433" s="129"/>
      <c r="BLU1433" s="129"/>
      <c r="BLV1433" s="129"/>
      <c r="BLW1433" s="129"/>
      <c r="BLX1433" s="129"/>
      <c r="BLY1433" s="129"/>
      <c r="BLZ1433" s="129"/>
      <c r="BMA1433" s="129"/>
      <c r="BMB1433" s="129"/>
      <c r="BMC1433" s="129"/>
      <c r="BMD1433" s="129"/>
      <c r="BME1433" s="129"/>
      <c r="BMF1433" s="129"/>
      <c r="BMG1433" s="129"/>
      <c r="BMH1433" s="129"/>
      <c r="BMI1433" s="129"/>
      <c r="BMJ1433" s="129"/>
      <c r="BMK1433" s="129"/>
      <c r="BML1433" s="129"/>
      <c r="BMM1433" s="129"/>
      <c r="BMN1433" s="129"/>
      <c r="BMO1433" s="129"/>
      <c r="BMP1433" s="129"/>
      <c r="BMQ1433" s="129"/>
      <c r="BMR1433" s="129"/>
      <c r="BMS1433" s="129"/>
      <c r="BMT1433" s="129"/>
      <c r="BMU1433" s="129"/>
      <c r="BMV1433" s="129"/>
      <c r="BMW1433" s="129"/>
      <c r="BMX1433" s="129"/>
      <c r="BMY1433" s="129"/>
      <c r="BMZ1433" s="129"/>
      <c r="BNA1433" s="129"/>
      <c r="BNB1433" s="129"/>
      <c r="BNC1433" s="129"/>
      <c r="BND1433" s="129"/>
      <c r="BNE1433" s="129"/>
      <c r="BNF1433" s="129"/>
      <c r="BNG1433" s="129"/>
      <c r="BNH1433" s="129"/>
      <c r="BNI1433" s="129"/>
      <c r="BNJ1433" s="129"/>
      <c r="BNK1433" s="129"/>
      <c r="BNL1433" s="129"/>
      <c r="BNM1433" s="129"/>
      <c r="BNN1433" s="129"/>
      <c r="BNO1433" s="129"/>
      <c r="BNP1433" s="129"/>
      <c r="BNQ1433" s="129"/>
      <c r="BNR1433" s="129"/>
      <c r="BNS1433" s="129"/>
      <c r="BNT1433" s="129"/>
      <c r="BNU1433" s="129"/>
      <c r="BNV1433" s="129"/>
      <c r="BNW1433" s="129"/>
      <c r="BNX1433" s="129"/>
      <c r="BNY1433" s="129"/>
      <c r="BNZ1433" s="129"/>
      <c r="BOA1433" s="129"/>
      <c r="BOB1433" s="129"/>
      <c r="BOC1433" s="129"/>
      <c r="BOD1433" s="129"/>
      <c r="BOE1433" s="129"/>
      <c r="BOF1433" s="129"/>
      <c r="BOG1433" s="129"/>
      <c r="BOH1433" s="129"/>
      <c r="BOI1433" s="129"/>
      <c r="BOJ1433" s="129"/>
      <c r="BOK1433" s="129"/>
      <c r="BOL1433" s="129"/>
      <c r="BOM1433" s="129"/>
      <c r="BON1433" s="129"/>
      <c r="BOO1433" s="129"/>
      <c r="BOP1433" s="129"/>
      <c r="BOQ1433" s="129"/>
      <c r="BOR1433" s="129"/>
      <c r="BOS1433" s="129"/>
      <c r="BOT1433" s="129"/>
      <c r="BOU1433" s="129"/>
      <c r="BOV1433" s="129"/>
      <c r="BOW1433" s="129"/>
      <c r="BOX1433" s="129"/>
      <c r="BOY1433" s="129"/>
      <c r="BOZ1433" s="129"/>
      <c r="BPA1433" s="129"/>
      <c r="BPB1433" s="129"/>
      <c r="BPC1433" s="129"/>
      <c r="BPD1433" s="129"/>
      <c r="BPE1433" s="129"/>
      <c r="BPF1433" s="129"/>
      <c r="BPG1433" s="129"/>
      <c r="BPH1433" s="129"/>
      <c r="BPI1433" s="129"/>
      <c r="BPJ1433" s="129"/>
      <c r="BPK1433" s="129"/>
      <c r="BPL1433" s="129"/>
      <c r="BPM1433" s="129"/>
      <c r="BPN1433" s="129"/>
      <c r="BPO1433" s="129"/>
      <c r="BPP1433" s="129"/>
      <c r="BPQ1433" s="129"/>
      <c r="BPR1433" s="129"/>
      <c r="BPS1433" s="129"/>
      <c r="BPT1433" s="129"/>
      <c r="BPU1433" s="129"/>
      <c r="BPV1433" s="129"/>
      <c r="BPW1433" s="129"/>
      <c r="BPX1433" s="129"/>
      <c r="BPY1433" s="129"/>
      <c r="BPZ1433" s="129"/>
      <c r="BQA1433" s="129"/>
      <c r="BQB1433" s="129"/>
      <c r="BQC1433" s="129"/>
      <c r="BQD1433" s="129"/>
      <c r="BQE1433" s="129"/>
      <c r="BQF1433" s="129"/>
      <c r="BQG1433" s="129"/>
      <c r="BQH1433" s="129"/>
      <c r="BQI1433" s="129"/>
      <c r="BQJ1433" s="129"/>
      <c r="BQK1433" s="129"/>
      <c r="BQL1433" s="129"/>
      <c r="BQM1433" s="129"/>
      <c r="BQN1433" s="129"/>
      <c r="BQO1433" s="129"/>
      <c r="BQP1433" s="129"/>
      <c r="BQQ1433" s="129"/>
      <c r="BQR1433" s="129"/>
      <c r="BQS1433" s="129"/>
      <c r="BQT1433" s="129"/>
      <c r="BQU1433" s="129"/>
      <c r="BQV1433" s="129"/>
      <c r="BQW1433" s="129"/>
      <c r="BQX1433" s="129"/>
      <c r="BQY1433" s="129"/>
      <c r="BQZ1433" s="129"/>
      <c r="BRA1433" s="129"/>
      <c r="BRB1433" s="129"/>
      <c r="BRC1433" s="129"/>
      <c r="BRD1433" s="129"/>
      <c r="BRE1433" s="129"/>
      <c r="BRF1433" s="129"/>
      <c r="BRG1433" s="129"/>
      <c r="BRH1433" s="129"/>
      <c r="BRI1433" s="129"/>
      <c r="BRJ1433" s="129"/>
      <c r="BRK1433" s="129"/>
      <c r="BRL1433" s="129"/>
      <c r="BRM1433" s="129"/>
      <c r="BRN1433" s="129"/>
      <c r="BRO1433" s="129"/>
      <c r="BRP1433" s="129"/>
      <c r="BRQ1433" s="129"/>
      <c r="BRR1433" s="129"/>
      <c r="BRS1433" s="129"/>
      <c r="BRT1433" s="129"/>
      <c r="BRU1433" s="129"/>
      <c r="BRV1433" s="129"/>
      <c r="BRW1433" s="129"/>
      <c r="BRX1433" s="129"/>
      <c r="BRY1433" s="129"/>
      <c r="BRZ1433" s="129"/>
      <c r="BSA1433" s="129"/>
      <c r="BSB1433" s="129"/>
      <c r="BSC1433" s="129"/>
      <c r="BSD1433" s="129"/>
      <c r="BSE1433" s="129"/>
      <c r="BSF1433" s="129"/>
      <c r="BSG1433" s="129"/>
      <c r="BSH1433" s="129"/>
      <c r="BSI1433" s="129"/>
      <c r="BSJ1433" s="129"/>
      <c r="BSK1433" s="129"/>
      <c r="BSL1433" s="129"/>
      <c r="BSM1433" s="129"/>
      <c r="BSN1433" s="129"/>
      <c r="BSO1433" s="129"/>
      <c r="BSP1433" s="129"/>
      <c r="BSQ1433" s="129"/>
      <c r="BSR1433" s="129"/>
      <c r="BSS1433" s="129"/>
      <c r="BST1433" s="129"/>
      <c r="BSU1433" s="129"/>
      <c r="BSV1433" s="129"/>
      <c r="BSW1433" s="129"/>
      <c r="BSX1433" s="129"/>
      <c r="BSY1433" s="129"/>
      <c r="BSZ1433" s="129"/>
      <c r="BTA1433" s="129"/>
      <c r="BTB1433" s="129"/>
      <c r="BTC1433" s="129"/>
      <c r="BTD1433" s="129"/>
      <c r="BTE1433" s="129"/>
      <c r="BTF1433" s="129"/>
      <c r="BTG1433" s="129"/>
      <c r="BTH1433" s="129"/>
      <c r="BTI1433" s="129"/>
      <c r="BTJ1433" s="129"/>
      <c r="BTK1433" s="129"/>
      <c r="BTL1433" s="129"/>
      <c r="BTM1433" s="129"/>
      <c r="BTN1433" s="129"/>
      <c r="BTO1433" s="129"/>
      <c r="BTP1433" s="129"/>
      <c r="BTQ1433" s="129"/>
      <c r="BTR1433" s="129"/>
      <c r="BTS1433" s="129"/>
      <c r="BTT1433" s="129"/>
      <c r="BTU1433" s="129"/>
      <c r="BTV1433" s="129"/>
      <c r="BTW1433" s="129"/>
      <c r="BTX1433" s="129"/>
      <c r="BTY1433" s="129"/>
      <c r="BTZ1433" s="129"/>
      <c r="BUA1433" s="129"/>
      <c r="BUB1433" s="129"/>
      <c r="BUC1433" s="129"/>
      <c r="BUD1433" s="129"/>
      <c r="BUE1433" s="129"/>
      <c r="BUF1433" s="129"/>
      <c r="BUG1433" s="129"/>
      <c r="BUH1433" s="129"/>
      <c r="BUI1433" s="129"/>
      <c r="BUJ1433" s="129"/>
      <c r="BUK1433" s="129"/>
      <c r="BUL1433" s="129"/>
      <c r="BUM1433" s="129"/>
      <c r="BUN1433" s="129"/>
      <c r="BUO1433" s="129"/>
      <c r="BUP1433" s="129"/>
      <c r="BUQ1433" s="129"/>
      <c r="BUR1433" s="129"/>
      <c r="BUS1433" s="129"/>
      <c r="BUT1433" s="129"/>
      <c r="BUU1433" s="129"/>
      <c r="BUV1433" s="129"/>
      <c r="BUW1433" s="129"/>
      <c r="BUX1433" s="129"/>
      <c r="BUY1433" s="129"/>
      <c r="BUZ1433" s="129"/>
      <c r="BVA1433" s="129"/>
      <c r="BVB1433" s="129"/>
      <c r="BVC1433" s="129"/>
      <c r="BVD1433" s="129"/>
      <c r="BVE1433" s="129"/>
      <c r="BVF1433" s="129"/>
      <c r="BVG1433" s="129"/>
      <c r="BVH1433" s="129"/>
      <c r="BVI1433" s="129"/>
      <c r="BVJ1433" s="129"/>
      <c r="BVK1433" s="129"/>
      <c r="BVL1433" s="129"/>
      <c r="BVM1433" s="129"/>
      <c r="BVN1433" s="129"/>
      <c r="BVO1433" s="129"/>
      <c r="BVP1433" s="129"/>
      <c r="BVQ1433" s="129"/>
      <c r="BVR1433" s="129"/>
      <c r="BVS1433" s="129"/>
      <c r="BVT1433" s="129"/>
      <c r="BVU1433" s="129"/>
      <c r="BVV1433" s="129"/>
      <c r="BVW1433" s="129"/>
      <c r="BVX1433" s="129"/>
      <c r="BVY1433" s="129"/>
      <c r="BVZ1433" s="129"/>
      <c r="BWA1433" s="129"/>
      <c r="BWB1433" s="129"/>
      <c r="BWC1433" s="129"/>
      <c r="BWD1433" s="129"/>
      <c r="BWE1433" s="129"/>
      <c r="BWF1433" s="129"/>
      <c r="BWG1433" s="129"/>
      <c r="BWH1433" s="129"/>
      <c r="BWI1433" s="129"/>
      <c r="BWJ1433" s="129"/>
      <c r="BWK1433" s="129"/>
      <c r="BWL1433" s="129"/>
      <c r="BWM1433" s="129"/>
      <c r="BWN1433" s="129"/>
      <c r="BWO1433" s="129"/>
      <c r="BWP1433" s="129"/>
      <c r="BWQ1433" s="129"/>
      <c r="BWR1433" s="129"/>
      <c r="BWS1433" s="129"/>
      <c r="BWT1433" s="129"/>
      <c r="BWU1433" s="129"/>
      <c r="BWV1433" s="129"/>
      <c r="BWW1433" s="129"/>
      <c r="BWX1433" s="129"/>
      <c r="BWY1433" s="129"/>
      <c r="BWZ1433" s="129"/>
      <c r="BXA1433" s="129"/>
      <c r="BXB1433" s="129"/>
      <c r="BXC1433" s="129"/>
      <c r="BXD1433" s="129"/>
      <c r="BXE1433" s="129"/>
      <c r="BXF1433" s="129"/>
      <c r="BXG1433" s="129"/>
      <c r="BXH1433" s="129"/>
      <c r="BXI1433" s="129"/>
      <c r="BXJ1433" s="129"/>
      <c r="BXK1433" s="129"/>
      <c r="BXL1433" s="129"/>
      <c r="BXM1433" s="129"/>
      <c r="BXN1433" s="129"/>
      <c r="BXO1433" s="129"/>
      <c r="BXP1433" s="129"/>
      <c r="BXQ1433" s="129"/>
      <c r="BXR1433" s="129"/>
      <c r="BXS1433" s="129"/>
      <c r="BXT1433" s="129"/>
      <c r="BXU1433" s="129"/>
      <c r="BXV1433" s="129"/>
      <c r="BXW1433" s="129"/>
      <c r="BXX1433" s="129"/>
      <c r="BXY1433" s="129"/>
      <c r="BXZ1433" s="129"/>
      <c r="BYA1433" s="129"/>
      <c r="BYB1433" s="129"/>
      <c r="BYC1433" s="129"/>
      <c r="BYD1433" s="129"/>
      <c r="BYE1433" s="129"/>
      <c r="BYF1433" s="129"/>
      <c r="BYG1433" s="129"/>
      <c r="BYH1433" s="129"/>
      <c r="BYI1433" s="129"/>
      <c r="BYJ1433" s="129"/>
      <c r="BYK1433" s="129"/>
      <c r="BYL1433" s="129"/>
      <c r="BYM1433" s="129"/>
      <c r="BYN1433" s="129"/>
      <c r="BYO1433" s="129"/>
      <c r="BYP1433" s="129"/>
      <c r="BYQ1433" s="129"/>
      <c r="BYR1433" s="129"/>
      <c r="BYS1433" s="129"/>
      <c r="BYT1433" s="129"/>
      <c r="BYU1433" s="129"/>
      <c r="BYV1433" s="129"/>
      <c r="BYW1433" s="129"/>
      <c r="BYX1433" s="129"/>
      <c r="BYY1433" s="129"/>
      <c r="BYZ1433" s="129"/>
      <c r="BZA1433" s="129"/>
      <c r="BZB1433" s="129"/>
      <c r="BZC1433" s="129"/>
      <c r="BZD1433" s="129"/>
      <c r="BZE1433" s="129"/>
      <c r="BZF1433" s="129"/>
      <c r="BZG1433" s="129"/>
      <c r="BZH1433" s="129"/>
      <c r="BZI1433" s="129"/>
      <c r="BZJ1433" s="129"/>
      <c r="BZK1433" s="129"/>
      <c r="BZL1433" s="129"/>
      <c r="BZM1433" s="129"/>
      <c r="BZN1433" s="129"/>
      <c r="BZO1433" s="129"/>
      <c r="BZP1433" s="129"/>
      <c r="BZQ1433" s="129"/>
      <c r="BZR1433" s="129"/>
      <c r="BZS1433" s="129"/>
      <c r="BZT1433" s="129"/>
      <c r="BZU1433" s="129"/>
      <c r="BZV1433" s="129"/>
      <c r="BZW1433" s="129"/>
      <c r="BZX1433" s="129"/>
      <c r="BZY1433" s="129"/>
      <c r="BZZ1433" s="129"/>
      <c r="CAA1433" s="129"/>
      <c r="CAB1433" s="129"/>
      <c r="CAC1433" s="129"/>
      <c r="CAD1433" s="129"/>
      <c r="CAE1433" s="129"/>
      <c r="CAF1433" s="129"/>
      <c r="CAG1433" s="129"/>
      <c r="CAH1433" s="129"/>
      <c r="CAI1433" s="129"/>
      <c r="CAJ1433" s="129"/>
      <c r="CAK1433" s="129"/>
      <c r="CAL1433" s="129"/>
      <c r="CAM1433" s="129"/>
      <c r="CAN1433" s="129"/>
      <c r="CAO1433" s="129"/>
      <c r="CAP1433" s="129"/>
      <c r="CAQ1433" s="129"/>
      <c r="CAR1433" s="129"/>
      <c r="CAS1433" s="129"/>
      <c r="CAT1433" s="129"/>
      <c r="CAU1433" s="129"/>
      <c r="CAV1433" s="129"/>
      <c r="CAW1433" s="129"/>
      <c r="CAX1433" s="129"/>
      <c r="CAY1433" s="129"/>
      <c r="CAZ1433" s="129"/>
      <c r="CBA1433" s="129"/>
      <c r="CBB1433" s="129"/>
      <c r="CBC1433" s="129"/>
      <c r="CBD1433" s="129"/>
      <c r="CBE1433" s="129"/>
      <c r="CBF1433" s="129"/>
      <c r="CBG1433" s="129"/>
      <c r="CBH1433" s="129"/>
      <c r="CBI1433" s="129"/>
      <c r="CBJ1433" s="129"/>
      <c r="CBK1433" s="129"/>
      <c r="CBL1433" s="129"/>
      <c r="CBM1433" s="129"/>
      <c r="CBN1433" s="129"/>
      <c r="CBO1433" s="129"/>
      <c r="CBP1433" s="129"/>
      <c r="CBQ1433" s="129"/>
      <c r="CBR1433" s="129"/>
      <c r="CBS1433" s="129"/>
      <c r="CBT1433" s="129"/>
      <c r="CBU1433" s="129"/>
      <c r="CBV1433" s="129"/>
      <c r="CBW1433" s="129"/>
      <c r="CBX1433" s="129"/>
      <c r="CBY1433" s="129"/>
      <c r="CBZ1433" s="129"/>
      <c r="CCA1433" s="129"/>
      <c r="CCB1433" s="129"/>
      <c r="CCC1433" s="129"/>
      <c r="CCD1433" s="129"/>
      <c r="CCE1433" s="129"/>
      <c r="CCF1433" s="129"/>
      <c r="CCG1433" s="129"/>
      <c r="CCH1433" s="129"/>
      <c r="CCI1433" s="129"/>
      <c r="CCJ1433" s="129"/>
      <c r="CCK1433" s="129"/>
      <c r="CCL1433" s="129"/>
      <c r="CCM1433" s="129"/>
      <c r="CCN1433" s="129"/>
      <c r="CCO1433" s="129"/>
      <c r="CCP1433" s="129"/>
      <c r="CCQ1433" s="129"/>
      <c r="CCR1433" s="129"/>
      <c r="CCS1433" s="129"/>
      <c r="CCT1433" s="129"/>
      <c r="CCU1433" s="129"/>
      <c r="CCV1433" s="129"/>
      <c r="CCW1433" s="129"/>
      <c r="CCX1433" s="129"/>
      <c r="CCY1433" s="129"/>
      <c r="CCZ1433" s="129"/>
      <c r="CDA1433" s="129"/>
      <c r="CDB1433" s="129"/>
      <c r="CDC1433" s="129"/>
      <c r="CDD1433" s="129"/>
      <c r="CDE1433" s="129"/>
      <c r="CDF1433" s="129"/>
      <c r="CDG1433" s="129"/>
      <c r="CDH1433" s="129"/>
      <c r="CDI1433" s="129"/>
      <c r="CDJ1433" s="129"/>
      <c r="CDK1433" s="129"/>
      <c r="CDL1433" s="129"/>
      <c r="CDM1433" s="129"/>
      <c r="CDN1433" s="129"/>
      <c r="CDO1433" s="129"/>
      <c r="CDP1433" s="129"/>
      <c r="CDQ1433" s="129"/>
      <c r="CDR1433" s="129"/>
      <c r="CDS1433" s="129"/>
      <c r="CDT1433" s="129"/>
      <c r="CDU1433" s="129"/>
      <c r="CDV1433" s="129"/>
      <c r="CDW1433" s="129"/>
      <c r="CDX1433" s="129"/>
      <c r="CDY1433" s="129"/>
      <c r="CDZ1433" s="129"/>
      <c r="CEA1433" s="129"/>
      <c r="CEB1433" s="129"/>
      <c r="CEC1433" s="129"/>
      <c r="CED1433" s="129"/>
      <c r="CEE1433" s="129"/>
      <c r="CEF1433" s="129"/>
      <c r="CEG1433" s="129"/>
      <c r="CEH1433" s="129"/>
      <c r="CEI1433" s="129"/>
      <c r="CEJ1433" s="129"/>
      <c r="CEK1433" s="129"/>
      <c r="CEL1433" s="129"/>
      <c r="CEM1433" s="129"/>
      <c r="CEN1433" s="129"/>
      <c r="CEO1433" s="129"/>
      <c r="CEP1433" s="129"/>
      <c r="CEQ1433" s="129"/>
      <c r="CER1433" s="129"/>
      <c r="CES1433" s="129"/>
      <c r="CET1433" s="129"/>
      <c r="CEU1433" s="129"/>
      <c r="CEV1433" s="129"/>
      <c r="CEW1433" s="129"/>
      <c r="CEX1433" s="129"/>
      <c r="CEY1433" s="129"/>
      <c r="CEZ1433" s="129"/>
      <c r="CFA1433" s="129"/>
      <c r="CFB1433" s="129"/>
      <c r="CFC1433" s="129"/>
      <c r="CFD1433" s="129"/>
      <c r="CFE1433" s="129"/>
      <c r="CFF1433" s="129"/>
      <c r="CFG1433" s="129"/>
      <c r="CFH1433" s="129"/>
      <c r="CFI1433" s="129"/>
      <c r="CFJ1433" s="129"/>
      <c r="CFK1433" s="129"/>
      <c r="CFL1433" s="129"/>
      <c r="CFM1433" s="129"/>
      <c r="CFN1433" s="129"/>
      <c r="CFO1433" s="129"/>
      <c r="CFP1433" s="129"/>
      <c r="CFQ1433" s="129"/>
      <c r="CFR1433" s="129"/>
      <c r="CFS1433" s="129"/>
      <c r="CFT1433" s="129"/>
      <c r="CFU1433" s="129"/>
      <c r="CFV1433" s="129"/>
      <c r="CFW1433" s="129"/>
      <c r="CFX1433" s="129"/>
      <c r="CFY1433" s="129"/>
      <c r="CFZ1433" s="129"/>
      <c r="CGA1433" s="129"/>
      <c r="CGB1433" s="129"/>
      <c r="CGC1433" s="129"/>
      <c r="CGD1433" s="129"/>
      <c r="CGE1433" s="129"/>
      <c r="CGF1433" s="129"/>
      <c r="CGG1433" s="129"/>
      <c r="CGH1433" s="129"/>
      <c r="CGI1433" s="129"/>
      <c r="CGJ1433" s="129"/>
      <c r="CGK1433" s="129"/>
      <c r="CGL1433" s="129"/>
      <c r="CGM1433" s="129"/>
      <c r="CGN1433" s="129"/>
      <c r="CGO1433" s="129"/>
      <c r="CGP1433" s="129"/>
      <c r="CGQ1433" s="129"/>
      <c r="CGR1433" s="129"/>
      <c r="CGS1433" s="129"/>
      <c r="CGT1433" s="129"/>
      <c r="CGU1433" s="129"/>
      <c r="CGV1433" s="129"/>
      <c r="CGW1433" s="129"/>
      <c r="CGX1433" s="129"/>
      <c r="CGY1433" s="129"/>
      <c r="CGZ1433" s="129"/>
      <c r="CHA1433" s="129"/>
      <c r="CHB1433" s="129"/>
      <c r="CHC1433" s="129"/>
      <c r="CHD1433" s="129"/>
      <c r="CHE1433" s="129"/>
      <c r="CHF1433" s="129"/>
      <c r="CHG1433" s="129"/>
      <c r="CHH1433" s="129"/>
      <c r="CHI1433" s="129"/>
      <c r="CHJ1433" s="129"/>
      <c r="CHK1433" s="129"/>
      <c r="CHL1433" s="129"/>
      <c r="CHM1433" s="129"/>
      <c r="CHN1433" s="129"/>
      <c r="CHO1433" s="129"/>
      <c r="CHP1433" s="129"/>
      <c r="CHQ1433" s="129"/>
      <c r="CHR1433" s="129"/>
      <c r="CHS1433" s="129"/>
      <c r="CHT1433" s="129"/>
      <c r="CHU1433" s="129"/>
      <c r="CHV1433" s="129"/>
      <c r="CHW1433" s="129"/>
      <c r="CHX1433" s="129"/>
      <c r="CHY1433" s="129"/>
      <c r="CHZ1433" s="129"/>
      <c r="CIA1433" s="129"/>
      <c r="CIB1433" s="129"/>
      <c r="CIC1433" s="129"/>
      <c r="CID1433" s="129"/>
      <c r="CIE1433" s="129"/>
      <c r="CIF1433" s="129"/>
      <c r="CIG1433" s="129"/>
      <c r="CIH1433" s="129"/>
      <c r="CII1433" s="129"/>
      <c r="CIJ1433" s="129"/>
      <c r="CIK1433" s="129"/>
      <c r="CIL1433" s="129"/>
      <c r="CIM1433" s="129"/>
      <c r="CIN1433" s="129"/>
      <c r="CIO1433" s="129"/>
      <c r="CIP1433" s="129"/>
      <c r="CIQ1433" s="129"/>
      <c r="CIR1433" s="129"/>
      <c r="CIS1433" s="129"/>
      <c r="CIT1433" s="129"/>
      <c r="CIU1433" s="129"/>
      <c r="CIV1433" s="129"/>
      <c r="CIW1433" s="129"/>
      <c r="CIX1433" s="129"/>
      <c r="CIY1433" s="129"/>
      <c r="CIZ1433" s="129"/>
      <c r="CJA1433" s="129"/>
      <c r="CJB1433" s="129"/>
      <c r="CJC1433" s="129"/>
      <c r="CJD1433" s="129"/>
      <c r="CJE1433" s="129"/>
      <c r="CJF1433" s="129"/>
      <c r="CJG1433" s="129"/>
      <c r="CJH1433" s="129"/>
      <c r="CJI1433" s="129"/>
      <c r="CJJ1433" s="129"/>
      <c r="CJK1433" s="129"/>
      <c r="CJL1433" s="129"/>
      <c r="CJM1433" s="129"/>
      <c r="CJN1433" s="129"/>
      <c r="CJO1433" s="129"/>
      <c r="CJP1433" s="129"/>
      <c r="CJQ1433" s="129"/>
      <c r="CJR1433" s="129"/>
      <c r="CJS1433" s="129"/>
      <c r="CJT1433" s="129"/>
      <c r="CJU1433" s="129"/>
      <c r="CJV1433" s="129"/>
      <c r="CJW1433" s="129"/>
      <c r="CJX1433" s="129"/>
      <c r="CJY1433" s="129"/>
      <c r="CJZ1433" s="129"/>
      <c r="CKA1433" s="129"/>
      <c r="CKB1433" s="129"/>
      <c r="CKC1433" s="129"/>
      <c r="CKD1433" s="129"/>
      <c r="CKE1433" s="129"/>
      <c r="CKF1433" s="129"/>
      <c r="CKG1433" s="129"/>
      <c r="CKH1433" s="129"/>
      <c r="CKI1433" s="129"/>
      <c r="CKJ1433" s="129"/>
      <c r="CKK1433" s="129"/>
      <c r="CKL1433" s="129"/>
      <c r="CKM1433" s="129"/>
      <c r="CKN1433" s="129"/>
      <c r="CKO1433" s="129"/>
      <c r="CKP1433" s="129"/>
      <c r="CKQ1433" s="129"/>
      <c r="CKR1433" s="129"/>
      <c r="CKS1433" s="129"/>
      <c r="CKT1433" s="129"/>
      <c r="CKU1433" s="129"/>
      <c r="CKV1433" s="129"/>
      <c r="CKW1433" s="129"/>
      <c r="CKX1433" s="129"/>
      <c r="CKY1433" s="129"/>
      <c r="CKZ1433" s="129"/>
      <c r="CLA1433" s="129"/>
      <c r="CLB1433" s="129"/>
      <c r="CLC1433" s="129"/>
      <c r="CLD1433" s="129"/>
      <c r="CLE1433" s="129"/>
      <c r="CLF1433" s="129"/>
      <c r="CLG1433" s="129"/>
      <c r="CLH1433" s="129"/>
      <c r="CLI1433" s="129"/>
      <c r="CLJ1433" s="129"/>
      <c r="CLK1433" s="129"/>
      <c r="CLL1433" s="129"/>
      <c r="CLM1433" s="129"/>
      <c r="CLN1433" s="129"/>
      <c r="CLO1433" s="129"/>
      <c r="CLP1433" s="129"/>
      <c r="CLQ1433" s="129"/>
      <c r="CLR1433" s="129"/>
      <c r="CLS1433" s="129"/>
      <c r="CLT1433" s="129"/>
      <c r="CLU1433" s="129"/>
      <c r="CLV1433" s="129"/>
      <c r="CLW1433" s="129"/>
      <c r="CLX1433" s="129"/>
      <c r="CLY1433" s="129"/>
      <c r="CLZ1433" s="129"/>
      <c r="CMA1433" s="129"/>
      <c r="CMB1433" s="129"/>
      <c r="CMC1433" s="129"/>
      <c r="CMD1433" s="129"/>
      <c r="CME1433" s="129"/>
      <c r="CMF1433" s="129"/>
      <c r="CMG1433" s="129"/>
      <c r="CMH1433" s="129"/>
      <c r="CMI1433" s="129"/>
      <c r="CMJ1433" s="129"/>
      <c r="CMK1433" s="129"/>
      <c r="CML1433" s="129"/>
      <c r="CMM1433" s="129"/>
      <c r="CMN1433" s="129"/>
      <c r="CMO1433" s="129"/>
      <c r="CMP1433" s="129"/>
      <c r="CMQ1433" s="129"/>
      <c r="CMR1433" s="129"/>
      <c r="CMS1433" s="129"/>
      <c r="CMT1433" s="129"/>
      <c r="CMU1433" s="129"/>
      <c r="CMV1433" s="129"/>
      <c r="CMW1433" s="129"/>
      <c r="CMX1433" s="129"/>
      <c r="CMY1433" s="129"/>
      <c r="CMZ1433" s="129"/>
      <c r="CNA1433" s="129"/>
      <c r="CNB1433" s="129"/>
      <c r="CNC1433" s="129"/>
      <c r="CND1433" s="129"/>
      <c r="CNE1433" s="129"/>
      <c r="CNF1433" s="129"/>
      <c r="CNG1433" s="129"/>
      <c r="CNH1433" s="129"/>
      <c r="CNI1433" s="129"/>
      <c r="CNJ1433" s="129"/>
      <c r="CNK1433" s="129"/>
      <c r="CNL1433" s="129"/>
      <c r="CNM1433" s="129"/>
      <c r="CNN1433" s="129"/>
      <c r="CNO1433" s="129"/>
      <c r="CNP1433" s="129"/>
      <c r="CNQ1433" s="129"/>
      <c r="CNR1433" s="129"/>
      <c r="CNS1433" s="129"/>
      <c r="CNT1433" s="129"/>
      <c r="CNU1433" s="129"/>
      <c r="CNV1433" s="129"/>
      <c r="CNW1433" s="129"/>
      <c r="CNX1433" s="129"/>
      <c r="CNY1433" s="129"/>
      <c r="CNZ1433" s="129"/>
      <c r="COA1433" s="129"/>
      <c r="COB1433" s="129"/>
      <c r="COC1433" s="129"/>
      <c r="COD1433" s="129"/>
      <c r="COE1433" s="129"/>
      <c r="COF1433" s="129"/>
      <c r="COG1433" s="129"/>
      <c r="COH1433" s="129"/>
      <c r="COI1433" s="129"/>
      <c r="COJ1433" s="129"/>
      <c r="COK1433" s="129"/>
      <c r="COL1433" s="129"/>
      <c r="COM1433" s="129"/>
      <c r="CON1433" s="129"/>
      <c r="COO1433" s="129"/>
      <c r="COP1433" s="129"/>
      <c r="COQ1433" s="129"/>
      <c r="COR1433" s="129"/>
      <c r="COS1433" s="129"/>
      <c r="COT1433" s="129"/>
      <c r="COU1433" s="129"/>
      <c r="COV1433" s="129"/>
      <c r="COW1433" s="129"/>
      <c r="COX1433" s="129"/>
      <c r="COY1433" s="129"/>
      <c r="COZ1433" s="129"/>
      <c r="CPA1433" s="129"/>
      <c r="CPB1433" s="129"/>
      <c r="CPC1433" s="129"/>
      <c r="CPD1433" s="129"/>
      <c r="CPE1433" s="129"/>
      <c r="CPF1433" s="129"/>
      <c r="CPG1433" s="129"/>
      <c r="CPH1433" s="129"/>
      <c r="CPI1433" s="129"/>
      <c r="CPJ1433" s="129"/>
      <c r="CPK1433" s="129"/>
      <c r="CPL1433" s="129"/>
      <c r="CPM1433" s="129"/>
      <c r="CPN1433" s="129"/>
      <c r="CPO1433" s="129"/>
      <c r="CPP1433" s="129"/>
      <c r="CPQ1433" s="129"/>
      <c r="CPR1433" s="129"/>
      <c r="CPS1433" s="129"/>
      <c r="CPT1433" s="129"/>
      <c r="CPU1433" s="129"/>
      <c r="CPV1433" s="129"/>
      <c r="CPW1433" s="129"/>
      <c r="CPX1433" s="129"/>
      <c r="CPY1433" s="129"/>
      <c r="CPZ1433" s="129"/>
      <c r="CQA1433" s="129"/>
      <c r="CQB1433" s="129"/>
      <c r="CQC1433" s="129"/>
      <c r="CQD1433" s="129"/>
      <c r="CQE1433" s="129"/>
      <c r="CQF1433" s="129"/>
      <c r="CQG1433" s="129"/>
      <c r="CQH1433" s="129"/>
      <c r="CQI1433" s="129"/>
      <c r="CQJ1433" s="129"/>
      <c r="CQK1433" s="129"/>
      <c r="CQL1433" s="129"/>
      <c r="CQM1433" s="129"/>
      <c r="CQN1433" s="129"/>
      <c r="CQO1433" s="129"/>
      <c r="CQP1433" s="129"/>
      <c r="CQQ1433" s="129"/>
      <c r="CQR1433" s="129"/>
      <c r="CQS1433" s="129"/>
      <c r="CQT1433" s="129"/>
      <c r="CQU1433" s="129"/>
      <c r="CQV1433" s="129"/>
      <c r="CQW1433" s="129"/>
      <c r="CQX1433" s="129"/>
      <c r="CQY1433" s="129"/>
      <c r="CQZ1433" s="129"/>
      <c r="CRA1433" s="129"/>
      <c r="CRB1433" s="129"/>
      <c r="CRC1433" s="129"/>
      <c r="CRD1433" s="129"/>
      <c r="CRE1433" s="129"/>
      <c r="CRF1433" s="129"/>
      <c r="CRG1433" s="129"/>
      <c r="CRH1433" s="129"/>
      <c r="CRI1433" s="129"/>
      <c r="CRJ1433" s="129"/>
      <c r="CRK1433" s="129"/>
      <c r="CRL1433" s="129"/>
      <c r="CRM1433" s="129"/>
      <c r="CRN1433" s="129"/>
      <c r="CRO1433" s="129"/>
      <c r="CRP1433" s="129"/>
      <c r="CRQ1433" s="129"/>
      <c r="CRR1433" s="129"/>
      <c r="CRS1433" s="129"/>
      <c r="CRT1433" s="129"/>
      <c r="CRU1433" s="129"/>
      <c r="CRV1433" s="129"/>
      <c r="CRW1433" s="129"/>
      <c r="CRX1433" s="129"/>
      <c r="CRY1433" s="129"/>
      <c r="CRZ1433" s="129"/>
      <c r="CSA1433" s="129"/>
      <c r="CSB1433" s="129"/>
      <c r="CSC1433" s="129"/>
      <c r="CSD1433" s="129"/>
      <c r="CSE1433" s="129"/>
      <c r="CSF1433" s="129"/>
      <c r="CSG1433" s="129"/>
      <c r="CSH1433" s="129"/>
      <c r="CSI1433" s="129"/>
      <c r="CSJ1433" s="129"/>
      <c r="CSK1433" s="129"/>
      <c r="CSL1433" s="129"/>
      <c r="CSM1433" s="129"/>
      <c r="CSN1433" s="129"/>
      <c r="CSO1433" s="129"/>
      <c r="CSP1433" s="129"/>
      <c r="CSQ1433" s="129"/>
      <c r="CSR1433" s="129"/>
      <c r="CSS1433" s="129"/>
      <c r="CST1433" s="129"/>
      <c r="CSU1433" s="129"/>
      <c r="CSV1433" s="129"/>
      <c r="CSW1433" s="129"/>
      <c r="CSX1433" s="129"/>
      <c r="CSY1433" s="129"/>
      <c r="CSZ1433" s="129"/>
      <c r="CTA1433" s="129"/>
      <c r="CTB1433" s="129"/>
      <c r="CTC1433" s="129"/>
      <c r="CTD1433" s="129"/>
      <c r="CTE1433" s="129"/>
      <c r="CTF1433" s="129"/>
      <c r="CTG1433" s="129"/>
      <c r="CTH1433" s="129"/>
      <c r="CTI1433" s="129"/>
      <c r="CTJ1433" s="129"/>
      <c r="CTK1433" s="129"/>
      <c r="CTL1433" s="129"/>
      <c r="CTM1433" s="129"/>
      <c r="CTN1433" s="129"/>
      <c r="CTO1433" s="129"/>
      <c r="CTP1433" s="129"/>
      <c r="CTQ1433" s="129"/>
      <c r="CTR1433" s="129"/>
      <c r="CTS1433" s="129"/>
      <c r="CTT1433" s="129"/>
      <c r="CTU1433" s="129"/>
      <c r="CTV1433" s="129"/>
      <c r="CTW1433" s="129"/>
      <c r="CTX1433" s="129"/>
      <c r="CTY1433" s="129"/>
      <c r="CTZ1433" s="129"/>
      <c r="CUA1433" s="129"/>
      <c r="CUB1433" s="129"/>
      <c r="CUC1433" s="129"/>
      <c r="CUD1433" s="129"/>
      <c r="CUE1433" s="129"/>
      <c r="CUF1433" s="129"/>
      <c r="CUG1433" s="129"/>
      <c r="CUH1433" s="129"/>
      <c r="CUI1433" s="129"/>
      <c r="CUJ1433" s="129"/>
      <c r="CUK1433" s="129"/>
      <c r="CUL1433" s="129"/>
      <c r="CUM1433" s="129"/>
      <c r="CUN1433" s="129"/>
      <c r="CUO1433" s="129"/>
      <c r="CUP1433" s="129"/>
      <c r="CUQ1433" s="129"/>
      <c r="CUR1433" s="129"/>
      <c r="CUS1433" s="129"/>
      <c r="CUT1433" s="129"/>
      <c r="CUU1433" s="129"/>
      <c r="CUV1433" s="129"/>
      <c r="CUW1433" s="129"/>
      <c r="CUX1433" s="129"/>
      <c r="CUY1433" s="129"/>
      <c r="CUZ1433" s="129"/>
      <c r="CVA1433" s="129"/>
      <c r="CVB1433" s="129"/>
      <c r="CVC1433" s="129"/>
      <c r="CVD1433" s="129"/>
      <c r="CVE1433" s="129"/>
      <c r="CVF1433" s="129"/>
      <c r="CVG1433" s="129"/>
      <c r="CVH1433" s="129"/>
      <c r="CVI1433" s="129"/>
      <c r="CVJ1433" s="129"/>
      <c r="CVK1433" s="129"/>
      <c r="CVL1433" s="129"/>
      <c r="CVM1433" s="129"/>
      <c r="CVN1433" s="129"/>
      <c r="CVO1433" s="129"/>
      <c r="CVP1433" s="129"/>
      <c r="CVQ1433" s="129"/>
      <c r="CVR1433" s="129"/>
      <c r="CVS1433" s="129"/>
      <c r="CVT1433" s="129"/>
      <c r="CVU1433" s="129"/>
      <c r="CVV1433" s="129"/>
      <c r="CVW1433" s="129"/>
      <c r="CVX1433" s="129"/>
      <c r="CVY1433" s="129"/>
      <c r="CVZ1433" s="129"/>
      <c r="CWA1433" s="129"/>
      <c r="CWB1433" s="129"/>
      <c r="CWC1433" s="129"/>
      <c r="CWD1433" s="129"/>
      <c r="CWE1433" s="129"/>
      <c r="CWF1433" s="129"/>
      <c r="CWG1433" s="129"/>
      <c r="CWH1433" s="129"/>
      <c r="CWI1433" s="129"/>
      <c r="CWJ1433" s="129"/>
      <c r="CWK1433" s="129"/>
      <c r="CWL1433" s="129"/>
      <c r="CWM1433" s="129"/>
      <c r="CWN1433" s="129"/>
      <c r="CWO1433" s="129"/>
      <c r="CWP1433" s="129"/>
      <c r="CWQ1433" s="129"/>
      <c r="CWR1433" s="129"/>
      <c r="CWS1433" s="129"/>
      <c r="CWT1433" s="129"/>
      <c r="CWU1433" s="129"/>
      <c r="CWV1433" s="129"/>
      <c r="CWW1433" s="129"/>
      <c r="CWX1433" s="129"/>
      <c r="CWY1433" s="129"/>
      <c r="CWZ1433" s="129"/>
      <c r="CXA1433" s="129"/>
      <c r="CXB1433" s="129"/>
      <c r="CXC1433" s="129"/>
      <c r="CXD1433" s="129"/>
      <c r="CXE1433" s="129"/>
      <c r="CXF1433" s="129"/>
      <c r="CXG1433" s="129"/>
      <c r="CXH1433" s="129"/>
      <c r="CXI1433" s="129"/>
      <c r="CXJ1433" s="129"/>
      <c r="CXK1433" s="129"/>
      <c r="CXL1433" s="129"/>
      <c r="CXM1433" s="129"/>
      <c r="CXN1433" s="129"/>
      <c r="CXO1433" s="129"/>
      <c r="CXP1433" s="129"/>
      <c r="CXQ1433" s="129"/>
      <c r="CXR1433" s="129"/>
      <c r="CXS1433" s="129"/>
      <c r="CXT1433" s="129"/>
      <c r="CXU1433" s="129"/>
      <c r="CXV1433" s="129"/>
      <c r="CXW1433" s="129"/>
      <c r="CXX1433" s="129"/>
      <c r="CXY1433" s="129"/>
      <c r="CXZ1433" s="129"/>
      <c r="CYA1433" s="129"/>
      <c r="CYB1433" s="129"/>
      <c r="CYC1433" s="129"/>
      <c r="CYD1433" s="129"/>
      <c r="CYE1433" s="129"/>
      <c r="CYF1433" s="129"/>
      <c r="CYG1433" s="129"/>
      <c r="CYH1433" s="129"/>
      <c r="CYI1433" s="129"/>
      <c r="CYJ1433" s="129"/>
      <c r="CYK1433" s="129"/>
      <c r="CYL1433" s="129"/>
      <c r="CYM1433" s="129"/>
      <c r="CYN1433" s="129"/>
      <c r="CYO1433" s="129"/>
      <c r="CYP1433" s="129"/>
      <c r="CYQ1433" s="129"/>
      <c r="CYR1433" s="129"/>
      <c r="CYS1433" s="129"/>
      <c r="CYT1433" s="129"/>
      <c r="CYU1433" s="129"/>
      <c r="CYV1433" s="129"/>
      <c r="CYW1433" s="129"/>
      <c r="CYX1433" s="129"/>
      <c r="CYY1433" s="129"/>
      <c r="CYZ1433" s="129"/>
      <c r="CZA1433" s="129"/>
      <c r="CZB1433" s="129"/>
      <c r="CZC1433" s="129"/>
      <c r="CZD1433" s="129"/>
      <c r="CZE1433" s="129"/>
      <c r="CZF1433" s="129"/>
      <c r="CZG1433" s="129"/>
      <c r="CZH1433" s="129"/>
      <c r="CZI1433" s="129"/>
      <c r="CZJ1433" s="129"/>
      <c r="CZK1433" s="129"/>
      <c r="CZL1433" s="129"/>
      <c r="CZM1433" s="129"/>
      <c r="CZN1433" s="129"/>
      <c r="CZO1433" s="129"/>
      <c r="CZP1433" s="129"/>
      <c r="CZQ1433" s="129"/>
      <c r="CZR1433" s="129"/>
      <c r="CZS1433" s="129"/>
      <c r="CZT1433" s="129"/>
      <c r="CZU1433" s="129"/>
      <c r="CZV1433" s="129"/>
      <c r="CZW1433" s="129"/>
      <c r="CZX1433" s="129"/>
      <c r="CZY1433" s="129"/>
      <c r="CZZ1433" s="129"/>
      <c r="DAA1433" s="129"/>
      <c r="DAB1433" s="129"/>
      <c r="DAC1433" s="129"/>
      <c r="DAD1433" s="129"/>
      <c r="DAE1433" s="129"/>
      <c r="DAF1433" s="129"/>
      <c r="DAG1433" s="129"/>
      <c r="DAH1433" s="129"/>
      <c r="DAI1433" s="129"/>
      <c r="DAJ1433" s="129"/>
      <c r="DAK1433" s="129"/>
      <c r="DAL1433" s="129"/>
      <c r="DAM1433" s="129"/>
      <c r="DAN1433" s="129"/>
      <c r="DAO1433" s="129"/>
      <c r="DAP1433" s="129"/>
      <c r="DAQ1433" s="129"/>
      <c r="DAR1433" s="129"/>
      <c r="DAS1433" s="129"/>
      <c r="DAT1433" s="129"/>
      <c r="DAU1433" s="129"/>
      <c r="DAV1433" s="129"/>
      <c r="DAW1433" s="129"/>
      <c r="DAX1433" s="129"/>
      <c r="DAY1433" s="129"/>
      <c r="DAZ1433" s="129"/>
      <c r="DBA1433" s="129"/>
      <c r="DBB1433" s="129"/>
      <c r="DBC1433" s="129"/>
      <c r="DBD1433" s="129"/>
      <c r="DBE1433" s="129"/>
      <c r="DBF1433" s="129"/>
      <c r="DBG1433" s="129"/>
      <c r="DBH1433" s="129"/>
      <c r="DBI1433" s="129"/>
      <c r="DBJ1433" s="129"/>
      <c r="DBK1433" s="129"/>
      <c r="DBL1433" s="129"/>
      <c r="DBM1433" s="129"/>
      <c r="DBN1433" s="129"/>
      <c r="DBO1433" s="129"/>
      <c r="DBP1433" s="129"/>
      <c r="DBQ1433" s="129"/>
      <c r="DBR1433" s="129"/>
      <c r="DBS1433" s="129"/>
      <c r="DBT1433" s="129"/>
      <c r="DBU1433" s="129"/>
      <c r="DBV1433" s="129"/>
      <c r="DBW1433" s="129"/>
      <c r="DBX1433" s="129"/>
      <c r="DBY1433" s="129"/>
      <c r="DBZ1433" s="129"/>
      <c r="DCA1433" s="129"/>
      <c r="DCB1433" s="129"/>
      <c r="DCC1433" s="129"/>
      <c r="DCD1433" s="129"/>
      <c r="DCE1433" s="129"/>
      <c r="DCF1433" s="129"/>
      <c r="DCG1433" s="129"/>
      <c r="DCH1433" s="129"/>
      <c r="DCI1433" s="129"/>
      <c r="DCJ1433" s="129"/>
      <c r="DCK1433" s="129"/>
      <c r="DCL1433" s="129"/>
      <c r="DCM1433" s="129"/>
      <c r="DCN1433" s="129"/>
      <c r="DCO1433" s="129"/>
      <c r="DCP1433" s="129"/>
      <c r="DCQ1433" s="129"/>
      <c r="DCR1433" s="129"/>
      <c r="DCS1433" s="129"/>
      <c r="DCT1433" s="129"/>
      <c r="DCU1433" s="129"/>
      <c r="DCV1433" s="129"/>
      <c r="DCW1433" s="129"/>
      <c r="DCX1433" s="129"/>
      <c r="DCY1433" s="129"/>
      <c r="DCZ1433" s="129"/>
      <c r="DDA1433" s="129"/>
      <c r="DDB1433" s="129"/>
      <c r="DDC1433" s="129"/>
      <c r="DDD1433" s="129"/>
      <c r="DDE1433" s="129"/>
      <c r="DDF1433" s="129"/>
      <c r="DDG1433" s="129"/>
      <c r="DDH1433" s="129"/>
      <c r="DDI1433" s="129"/>
      <c r="DDJ1433" s="129"/>
      <c r="DDK1433" s="129"/>
      <c r="DDL1433" s="129"/>
      <c r="DDM1433" s="129"/>
      <c r="DDN1433" s="129"/>
      <c r="DDO1433" s="129"/>
      <c r="DDP1433" s="129"/>
      <c r="DDQ1433" s="129"/>
      <c r="DDR1433" s="129"/>
      <c r="DDS1433" s="129"/>
      <c r="DDT1433" s="129"/>
      <c r="DDU1433" s="129"/>
      <c r="DDV1433" s="129"/>
      <c r="DDW1433" s="129"/>
      <c r="DDX1433" s="129"/>
      <c r="DDY1433" s="129"/>
      <c r="DDZ1433" s="129"/>
      <c r="DEA1433" s="129"/>
      <c r="DEB1433" s="129"/>
      <c r="DEC1433" s="129"/>
      <c r="DED1433" s="129"/>
      <c r="DEE1433" s="129"/>
      <c r="DEF1433" s="129"/>
      <c r="DEG1433" s="129"/>
      <c r="DEH1433" s="129"/>
      <c r="DEI1433" s="129"/>
      <c r="DEJ1433" s="129"/>
      <c r="DEK1433" s="129"/>
      <c r="DEL1433" s="129"/>
      <c r="DEM1433" s="129"/>
      <c r="DEN1433" s="129"/>
      <c r="DEO1433" s="129"/>
      <c r="DEP1433" s="129"/>
      <c r="DEQ1433" s="129"/>
      <c r="DER1433" s="129"/>
      <c r="DES1433" s="129"/>
      <c r="DET1433" s="129"/>
      <c r="DEU1433" s="129"/>
      <c r="DEV1433" s="129"/>
      <c r="DEW1433" s="129"/>
      <c r="DEX1433" s="129"/>
      <c r="DEY1433" s="129"/>
      <c r="DEZ1433" s="129"/>
      <c r="DFA1433" s="129"/>
      <c r="DFB1433" s="129"/>
      <c r="DFC1433" s="129"/>
      <c r="DFD1433" s="129"/>
      <c r="DFE1433" s="129"/>
      <c r="DFF1433" s="129"/>
      <c r="DFG1433" s="129"/>
      <c r="DFH1433" s="129"/>
      <c r="DFI1433" s="129"/>
      <c r="DFJ1433" s="129"/>
      <c r="DFK1433" s="129"/>
      <c r="DFL1433" s="129"/>
      <c r="DFM1433" s="129"/>
      <c r="DFN1433" s="129"/>
      <c r="DFO1433" s="129"/>
      <c r="DFP1433" s="129"/>
      <c r="DFQ1433" s="129"/>
      <c r="DFR1433" s="129"/>
      <c r="DFS1433" s="129"/>
      <c r="DFT1433" s="129"/>
      <c r="DFU1433" s="129"/>
      <c r="DFV1433" s="129"/>
      <c r="DFW1433" s="129"/>
      <c r="DFX1433" s="129"/>
      <c r="DFY1433" s="129"/>
      <c r="DFZ1433" s="129"/>
      <c r="DGA1433" s="129"/>
      <c r="DGB1433" s="129"/>
      <c r="DGC1433" s="129"/>
      <c r="DGD1433" s="129"/>
      <c r="DGE1433" s="129"/>
      <c r="DGF1433" s="129"/>
      <c r="DGG1433" s="129"/>
      <c r="DGH1433" s="129"/>
      <c r="DGI1433" s="129"/>
      <c r="DGJ1433" s="129"/>
      <c r="DGK1433" s="129"/>
      <c r="DGL1433" s="129"/>
      <c r="DGM1433" s="129"/>
      <c r="DGN1433" s="129"/>
      <c r="DGO1433" s="129"/>
      <c r="DGP1433" s="129"/>
      <c r="DGQ1433" s="129"/>
      <c r="DGR1433" s="129"/>
      <c r="DGS1433" s="129"/>
      <c r="DGT1433" s="129"/>
      <c r="DGU1433" s="129"/>
      <c r="DGV1433" s="129"/>
      <c r="DGW1433" s="129"/>
      <c r="DGX1433" s="129"/>
      <c r="DGY1433" s="129"/>
      <c r="DGZ1433" s="129"/>
      <c r="DHA1433" s="129"/>
      <c r="DHB1433" s="129"/>
      <c r="DHC1433" s="129"/>
      <c r="DHD1433" s="129"/>
      <c r="DHE1433" s="129"/>
      <c r="DHF1433" s="129"/>
      <c r="DHG1433" s="129"/>
      <c r="DHH1433" s="129"/>
      <c r="DHI1433" s="129"/>
      <c r="DHJ1433" s="129"/>
      <c r="DHK1433" s="129"/>
      <c r="DHL1433" s="129"/>
      <c r="DHM1433" s="129"/>
      <c r="DHN1433" s="129"/>
      <c r="DHO1433" s="129"/>
      <c r="DHP1433" s="129"/>
      <c r="DHQ1433" s="129"/>
      <c r="DHR1433" s="129"/>
      <c r="DHS1433" s="129"/>
      <c r="DHT1433" s="129"/>
      <c r="DHU1433" s="129"/>
      <c r="DHV1433" s="129"/>
      <c r="DHW1433" s="129"/>
      <c r="DHX1433" s="129"/>
      <c r="DHY1433" s="129"/>
      <c r="DHZ1433" s="129"/>
      <c r="DIA1433" s="129"/>
      <c r="DIB1433" s="129"/>
      <c r="DIC1433" s="129"/>
      <c r="DID1433" s="129"/>
      <c r="DIE1433" s="129"/>
      <c r="DIF1433" s="129"/>
      <c r="DIG1433" s="129"/>
      <c r="DIH1433" s="129"/>
      <c r="DII1433" s="129"/>
      <c r="DIJ1433" s="129"/>
      <c r="DIK1433" s="129"/>
      <c r="DIL1433" s="129"/>
      <c r="DIM1433" s="129"/>
      <c r="DIN1433" s="129"/>
      <c r="DIO1433" s="129"/>
      <c r="DIP1433" s="129"/>
      <c r="DIQ1433" s="129"/>
      <c r="DIR1433" s="129"/>
      <c r="DIS1433" s="129"/>
      <c r="DIT1433" s="129"/>
      <c r="DIU1433" s="129"/>
      <c r="DIV1433" s="129"/>
      <c r="DIW1433" s="129"/>
      <c r="DIX1433" s="129"/>
      <c r="DIY1433" s="129"/>
      <c r="DIZ1433" s="129"/>
      <c r="DJA1433" s="129"/>
      <c r="DJB1433" s="129"/>
      <c r="DJC1433" s="129"/>
      <c r="DJD1433" s="129"/>
      <c r="DJE1433" s="129"/>
      <c r="DJF1433" s="129"/>
      <c r="DJG1433" s="129"/>
      <c r="DJH1433" s="129"/>
      <c r="DJI1433" s="129"/>
      <c r="DJJ1433" s="129"/>
      <c r="DJK1433" s="129"/>
      <c r="DJL1433" s="129"/>
      <c r="DJM1433" s="129"/>
      <c r="DJN1433" s="129"/>
      <c r="DJO1433" s="129"/>
      <c r="DJP1433" s="129"/>
      <c r="DJQ1433" s="129"/>
      <c r="DJR1433" s="129"/>
      <c r="DJS1433" s="129"/>
      <c r="DJT1433" s="129"/>
      <c r="DJU1433" s="129"/>
      <c r="DJV1433" s="129"/>
      <c r="DJW1433" s="129"/>
      <c r="DJX1433" s="129"/>
      <c r="DJY1433" s="129"/>
      <c r="DJZ1433" s="129"/>
      <c r="DKA1433" s="129"/>
      <c r="DKB1433" s="129"/>
      <c r="DKC1433" s="129"/>
      <c r="DKD1433" s="129"/>
      <c r="DKE1433" s="129"/>
      <c r="DKF1433" s="129"/>
      <c r="DKG1433" s="129"/>
      <c r="DKH1433" s="129"/>
      <c r="DKI1433" s="129"/>
      <c r="DKJ1433" s="129"/>
      <c r="DKK1433" s="129"/>
      <c r="DKL1433" s="129"/>
      <c r="DKM1433" s="129"/>
      <c r="DKN1433" s="129"/>
      <c r="DKO1433" s="129"/>
      <c r="DKP1433" s="129"/>
      <c r="DKQ1433" s="129"/>
      <c r="DKR1433" s="129"/>
      <c r="DKS1433" s="129"/>
      <c r="DKT1433" s="129"/>
      <c r="DKU1433" s="129"/>
      <c r="DKV1433" s="129"/>
      <c r="DKW1433" s="129"/>
      <c r="DKX1433" s="129"/>
      <c r="DKY1433" s="129"/>
      <c r="DKZ1433" s="129"/>
      <c r="DLA1433" s="129"/>
      <c r="DLB1433" s="129"/>
      <c r="DLC1433" s="129"/>
      <c r="DLD1433" s="129"/>
      <c r="DLE1433" s="129"/>
      <c r="DLF1433" s="129"/>
      <c r="DLG1433" s="129"/>
      <c r="DLH1433" s="129"/>
      <c r="DLI1433" s="129"/>
      <c r="DLJ1433" s="129"/>
      <c r="DLK1433" s="129"/>
      <c r="DLL1433" s="129"/>
      <c r="DLM1433" s="129"/>
      <c r="DLN1433" s="129"/>
      <c r="DLO1433" s="129"/>
      <c r="DLP1433" s="129"/>
      <c r="DLQ1433" s="129"/>
      <c r="DLR1433" s="129"/>
      <c r="DLS1433" s="129"/>
      <c r="DLT1433" s="129"/>
      <c r="DLU1433" s="129"/>
      <c r="DLV1433" s="129"/>
      <c r="DLW1433" s="129"/>
      <c r="DLX1433" s="129"/>
      <c r="DLY1433" s="129"/>
      <c r="DLZ1433" s="129"/>
      <c r="DMA1433" s="129"/>
      <c r="DMB1433" s="129"/>
      <c r="DMC1433" s="129"/>
      <c r="DMD1433" s="129"/>
      <c r="DME1433" s="129"/>
      <c r="DMF1433" s="129"/>
      <c r="DMG1433" s="129"/>
      <c r="DMH1433" s="129"/>
      <c r="DMI1433" s="129"/>
      <c r="DMJ1433" s="129"/>
      <c r="DMK1433" s="129"/>
      <c r="DML1433" s="129"/>
      <c r="DMM1433" s="129"/>
      <c r="DMN1433" s="129"/>
      <c r="DMO1433" s="129"/>
      <c r="DMP1433" s="129"/>
      <c r="DMQ1433" s="129"/>
      <c r="DMR1433" s="129"/>
      <c r="DMS1433" s="129"/>
      <c r="DMT1433" s="129"/>
      <c r="DMU1433" s="129"/>
      <c r="DMV1433" s="129"/>
      <c r="DMW1433" s="129"/>
      <c r="DMX1433" s="129"/>
      <c r="DMY1433" s="129"/>
      <c r="DMZ1433" s="129"/>
      <c r="DNA1433" s="129"/>
      <c r="DNB1433" s="129"/>
      <c r="DNC1433" s="129"/>
      <c r="DND1433" s="129"/>
      <c r="DNE1433" s="129"/>
      <c r="DNF1433" s="129"/>
      <c r="DNG1433" s="129"/>
      <c r="DNH1433" s="129"/>
      <c r="DNI1433" s="129"/>
      <c r="DNJ1433" s="129"/>
      <c r="DNK1433" s="129"/>
      <c r="DNL1433" s="129"/>
      <c r="DNM1433" s="129"/>
      <c r="DNN1433" s="129"/>
      <c r="DNO1433" s="129"/>
      <c r="DNP1433" s="129"/>
      <c r="DNQ1433" s="129"/>
      <c r="DNR1433" s="129"/>
      <c r="DNS1433" s="129"/>
      <c r="DNT1433" s="129"/>
      <c r="DNU1433" s="129"/>
      <c r="DNV1433" s="129"/>
      <c r="DNW1433" s="129"/>
      <c r="DNX1433" s="129"/>
      <c r="DNY1433" s="129"/>
      <c r="DNZ1433" s="129"/>
      <c r="DOA1433" s="129"/>
      <c r="DOB1433" s="129"/>
      <c r="DOC1433" s="129"/>
      <c r="DOD1433" s="129"/>
      <c r="DOE1433" s="129"/>
      <c r="DOF1433" s="129"/>
      <c r="DOG1433" s="129"/>
      <c r="DOH1433" s="129"/>
      <c r="DOI1433" s="129"/>
      <c r="DOJ1433" s="129"/>
      <c r="DOK1433" s="129"/>
      <c r="DOL1433" s="129"/>
      <c r="DOM1433" s="129"/>
      <c r="DON1433" s="129"/>
      <c r="DOO1433" s="129"/>
      <c r="DOP1433" s="129"/>
      <c r="DOQ1433" s="129"/>
      <c r="DOR1433" s="129"/>
      <c r="DOS1433" s="129"/>
      <c r="DOT1433" s="129"/>
      <c r="DOU1433" s="129"/>
      <c r="DOV1433" s="129"/>
      <c r="DOW1433" s="129"/>
      <c r="DOX1433" s="129"/>
      <c r="DOY1433" s="129"/>
      <c r="DOZ1433" s="129"/>
      <c r="DPA1433" s="129"/>
      <c r="DPB1433" s="129"/>
      <c r="DPC1433" s="129"/>
      <c r="DPD1433" s="129"/>
      <c r="DPE1433" s="129"/>
      <c r="DPF1433" s="129"/>
      <c r="DPG1433" s="129"/>
      <c r="DPH1433" s="129"/>
      <c r="DPI1433" s="129"/>
      <c r="DPJ1433" s="129"/>
      <c r="DPK1433" s="129"/>
      <c r="DPL1433" s="129"/>
      <c r="DPM1433" s="129"/>
      <c r="DPN1433" s="129"/>
      <c r="DPO1433" s="129"/>
      <c r="DPP1433" s="129"/>
      <c r="DPQ1433" s="129"/>
      <c r="DPR1433" s="129"/>
      <c r="DPS1433" s="129"/>
      <c r="DPT1433" s="129"/>
      <c r="DPU1433" s="129"/>
      <c r="DPV1433" s="129"/>
      <c r="DPW1433" s="129"/>
      <c r="DPX1433" s="129"/>
      <c r="DPY1433" s="129"/>
      <c r="DPZ1433" s="129"/>
      <c r="DQA1433" s="129"/>
      <c r="DQB1433" s="129"/>
      <c r="DQC1433" s="129"/>
      <c r="DQD1433" s="129"/>
      <c r="DQE1433" s="129"/>
      <c r="DQF1433" s="129"/>
      <c r="DQG1433" s="129"/>
      <c r="DQH1433" s="129"/>
      <c r="DQI1433" s="129"/>
      <c r="DQJ1433" s="129"/>
      <c r="DQK1433" s="129"/>
      <c r="DQL1433" s="129"/>
      <c r="DQM1433" s="129"/>
      <c r="DQN1433" s="129"/>
      <c r="DQO1433" s="129"/>
      <c r="DQP1433" s="129"/>
      <c r="DQQ1433" s="129"/>
      <c r="DQR1433" s="129"/>
      <c r="DQS1433" s="129"/>
      <c r="DQT1433" s="129"/>
      <c r="DQU1433" s="129"/>
      <c r="DQV1433" s="129"/>
      <c r="DQW1433" s="129"/>
      <c r="DQX1433" s="129"/>
      <c r="DQY1433" s="129"/>
      <c r="DQZ1433" s="129"/>
      <c r="DRA1433" s="129"/>
      <c r="DRB1433" s="129"/>
      <c r="DRC1433" s="129"/>
      <c r="DRD1433" s="129"/>
      <c r="DRE1433" s="129"/>
      <c r="DRF1433" s="129"/>
      <c r="DRG1433" s="129"/>
      <c r="DRH1433" s="129"/>
      <c r="DRI1433" s="129"/>
      <c r="DRJ1433" s="129"/>
      <c r="DRK1433" s="129"/>
      <c r="DRL1433" s="129"/>
      <c r="DRM1433" s="129"/>
      <c r="DRN1433" s="129"/>
      <c r="DRO1433" s="129"/>
      <c r="DRP1433" s="129"/>
      <c r="DRQ1433" s="129"/>
      <c r="DRR1433" s="129"/>
      <c r="DRS1433" s="129"/>
      <c r="DRT1433" s="129"/>
      <c r="DRU1433" s="129"/>
      <c r="DRV1433" s="129"/>
      <c r="DRW1433" s="129"/>
      <c r="DRX1433" s="129"/>
      <c r="DRY1433" s="129"/>
      <c r="DRZ1433" s="129"/>
      <c r="DSA1433" s="129"/>
      <c r="DSB1433" s="129"/>
      <c r="DSC1433" s="129"/>
      <c r="DSD1433" s="129"/>
      <c r="DSE1433" s="129"/>
      <c r="DSF1433" s="129"/>
      <c r="DSG1433" s="129"/>
      <c r="DSH1433" s="129"/>
      <c r="DSI1433" s="129"/>
      <c r="DSJ1433" s="129"/>
      <c r="DSK1433" s="129"/>
      <c r="DSL1433" s="129"/>
      <c r="DSM1433" s="129"/>
      <c r="DSN1433" s="129"/>
      <c r="DSO1433" s="129"/>
      <c r="DSP1433" s="129"/>
      <c r="DSQ1433" s="129"/>
      <c r="DSR1433" s="129"/>
      <c r="DSS1433" s="129"/>
      <c r="DST1433" s="129"/>
      <c r="DSU1433" s="129"/>
      <c r="DSV1433" s="129"/>
      <c r="DSW1433" s="129"/>
      <c r="DSX1433" s="129"/>
      <c r="DSY1433" s="129"/>
      <c r="DSZ1433" s="129"/>
      <c r="DTA1433" s="129"/>
      <c r="DTB1433" s="129"/>
      <c r="DTC1433" s="129"/>
      <c r="DTD1433" s="129"/>
      <c r="DTE1433" s="129"/>
      <c r="DTF1433" s="129"/>
      <c r="DTG1433" s="129"/>
      <c r="DTH1433" s="129"/>
      <c r="DTI1433" s="129"/>
      <c r="DTJ1433" s="129"/>
      <c r="DTK1433" s="129"/>
      <c r="DTL1433" s="129"/>
      <c r="DTM1433" s="129"/>
      <c r="DTN1433" s="129"/>
      <c r="DTO1433" s="129"/>
      <c r="DTP1433" s="129"/>
      <c r="DTQ1433" s="129"/>
      <c r="DTR1433" s="129"/>
      <c r="DTS1433" s="129"/>
      <c r="DTT1433" s="129"/>
      <c r="DTU1433" s="129"/>
      <c r="DTV1433" s="129"/>
      <c r="DTW1433" s="129"/>
      <c r="DTX1433" s="129"/>
      <c r="DTY1433" s="129"/>
      <c r="DTZ1433" s="129"/>
      <c r="DUA1433" s="129"/>
      <c r="DUB1433" s="129"/>
      <c r="DUC1433" s="129"/>
      <c r="DUD1433" s="129"/>
      <c r="DUE1433" s="129"/>
      <c r="DUF1433" s="129"/>
      <c r="DUG1433" s="129"/>
      <c r="DUH1433" s="129"/>
      <c r="DUI1433" s="129"/>
      <c r="DUJ1433" s="129"/>
      <c r="DUK1433" s="129"/>
      <c r="DUL1433" s="129"/>
      <c r="DUM1433" s="129"/>
      <c r="DUN1433" s="129"/>
      <c r="DUO1433" s="129"/>
      <c r="DUP1433" s="129"/>
      <c r="DUQ1433" s="129"/>
      <c r="DUR1433" s="129"/>
      <c r="DUS1433" s="129"/>
      <c r="DUT1433" s="129"/>
      <c r="DUU1433" s="129"/>
      <c r="DUV1433" s="129"/>
      <c r="DUW1433" s="129"/>
      <c r="DUX1433" s="129"/>
      <c r="DUY1433" s="129"/>
      <c r="DUZ1433" s="129"/>
      <c r="DVA1433" s="129"/>
      <c r="DVB1433" s="129"/>
      <c r="DVC1433" s="129"/>
      <c r="DVD1433" s="129"/>
      <c r="DVE1433" s="129"/>
      <c r="DVF1433" s="129"/>
      <c r="DVG1433" s="129"/>
      <c r="DVH1433" s="129"/>
      <c r="DVI1433" s="129"/>
      <c r="DVJ1433" s="129"/>
      <c r="DVK1433" s="129"/>
      <c r="DVL1433" s="129"/>
      <c r="DVM1433" s="129"/>
      <c r="DVN1433" s="129"/>
      <c r="DVO1433" s="129"/>
      <c r="DVP1433" s="129"/>
      <c r="DVQ1433" s="129"/>
      <c r="DVR1433" s="129"/>
      <c r="DVS1433" s="129"/>
      <c r="DVT1433" s="129"/>
      <c r="DVU1433" s="129"/>
      <c r="DVV1433" s="129"/>
      <c r="DVW1433" s="129"/>
      <c r="DVX1433" s="129"/>
      <c r="DVY1433" s="129"/>
      <c r="DVZ1433" s="129"/>
      <c r="DWA1433" s="129"/>
      <c r="DWB1433" s="129"/>
      <c r="DWC1433" s="129"/>
      <c r="DWD1433" s="129"/>
      <c r="DWE1433" s="129"/>
      <c r="DWF1433" s="129"/>
      <c r="DWG1433" s="129"/>
      <c r="DWH1433" s="129"/>
      <c r="DWI1433" s="129"/>
      <c r="DWJ1433" s="129"/>
      <c r="DWK1433" s="129"/>
      <c r="DWL1433" s="129"/>
      <c r="DWM1433" s="129"/>
      <c r="DWN1433" s="129"/>
      <c r="DWO1433" s="129"/>
      <c r="DWP1433" s="129"/>
      <c r="DWQ1433" s="129"/>
      <c r="DWR1433" s="129"/>
      <c r="DWS1433" s="129"/>
      <c r="DWT1433" s="129"/>
      <c r="DWU1433" s="129"/>
      <c r="DWV1433" s="129"/>
      <c r="DWW1433" s="129"/>
      <c r="DWX1433" s="129"/>
      <c r="DWY1433" s="129"/>
      <c r="DWZ1433" s="129"/>
      <c r="DXA1433" s="129"/>
      <c r="DXB1433" s="129"/>
      <c r="DXC1433" s="129"/>
      <c r="DXD1433" s="129"/>
      <c r="DXE1433" s="129"/>
      <c r="DXF1433" s="129"/>
      <c r="DXG1433" s="129"/>
      <c r="DXH1433" s="129"/>
      <c r="DXI1433" s="129"/>
      <c r="DXJ1433" s="129"/>
      <c r="DXK1433" s="129"/>
      <c r="DXL1433" s="129"/>
      <c r="DXM1433" s="129"/>
      <c r="DXN1433" s="129"/>
      <c r="DXO1433" s="129"/>
      <c r="DXP1433" s="129"/>
      <c r="DXQ1433" s="129"/>
      <c r="DXR1433" s="129"/>
      <c r="DXS1433" s="129"/>
      <c r="DXT1433" s="129"/>
      <c r="DXU1433" s="129"/>
      <c r="DXV1433" s="129"/>
      <c r="DXW1433" s="129"/>
      <c r="DXX1433" s="129"/>
      <c r="DXY1433" s="129"/>
      <c r="DXZ1433" s="129"/>
      <c r="DYA1433" s="129"/>
      <c r="DYB1433" s="129"/>
      <c r="DYC1433" s="129"/>
      <c r="DYD1433" s="129"/>
      <c r="DYE1433" s="129"/>
      <c r="DYF1433" s="129"/>
      <c r="DYG1433" s="129"/>
      <c r="DYH1433" s="129"/>
      <c r="DYI1433" s="129"/>
      <c r="DYJ1433" s="129"/>
      <c r="DYK1433" s="129"/>
      <c r="DYL1433" s="129"/>
      <c r="DYM1433" s="129"/>
      <c r="DYN1433" s="129"/>
      <c r="DYO1433" s="129"/>
      <c r="DYP1433" s="129"/>
      <c r="DYQ1433" s="129"/>
      <c r="DYR1433" s="129"/>
      <c r="DYS1433" s="129"/>
      <c r="DYT1433" s="129"/>
      <c r="DYU1433" s="129"/>
      <c r="DYV1433" s="129"/>
      <c r="DYW1433" s="129"/>
      <c r="DYX1433" s="129"/>
      <c r="DYY1433" s="129"/>
      <c r="DYZ1433" s="129"/>
      <c r="DZA1433" s="129"/>
      <c r="DZB1433" s="129"/>
      <c r="DZC1433" s="129"/>
      <c r="DZD1433" s="129"/>
      <c r="DZE1433" s="129"/>
      <c r="DZF1433" s="129"/>
      <c r="DZG1433" s="129"/>
      <c r="DZH1433" s="129"/>
      <c r="DZI1433" s="129"/>
      <c r="DZJ1433" s="129"/>
      <c r="DZK1433" s="129"/>
      <c r="DZL1433" s="129"/>
      <c r="DZM1433" s="129"/>
      <c r="DZN1433" s="129"/>
      <c r="DZO1433" s="129"/>
      <c r="DZP1433" s="129"/>
      <c r="DZQ1433" s="129"/>
      <c r="DZR1433" s="129"/>
      <c r="DZS1433" s="129"/>
      <c r="DZT1433" s="129"/>
      <c r="DZU1433" s="129"/>
      <c r="DZV1433" s="129"/>
      <c r="DZW1433" s="129"/>
      <c r="DZX1433" s="129"/>
      <c r="DZY1433" s="129"/>
      <c r="DZZ1433" s="129"/>
      <c r="EAA1433" s="129"/>
      <c r="EAB1433" s="129"/>
      <c r="EAC1433" s="129"/>
      <c r="EAD1433" s="129"/>
      <c r="EAE1433" s="129"/>
      <c r="EAF1433" s="129"/>
      <c r="EAG1433" s="129"/>
      <c r="EAH1433" s="129"/>
      <c r="EAI1433" s="129"/>
      <c r="EAJ1433" s="129"/>
      <c r="EAK1433" s="129"/>
      <c r="EAL1433" s="129"/>
      <c r="EAM1433" s="129"/>
      <c r="EAN1433" s="129"/>
      <c r="EAO1433" s="129"/>
      <c r="EAP1433" s="129"/>
      <c r="EAQ1433" s="129"/>
      <c r="EAR1433" s="129"/>
      <c r="EAS1433" s="129"/>
      <c r="EAT1433" s="129"/>
      <c r="EAU1433" s="129"/>
      <c r="EAV1433" s="129"/>
      <c r="EAW1433" s="129"/>
      <c r="EAX1433" s="129"/>
      <c r="EAY1433" s="129"/>
      <c r="EAZ1433" s="129"/>
      <c r="EBA1433" s="129"/>
      <c r="EBB1433" s="129"/>
      <c r="EBC1433" s="129"/>
      <c r="EBD1433" s="129"/>
      <c r="EBE1433" s="129"/>
      <c r="EBF1433" s="129"/>
      <c r="EBG1433" s="129"/>
      <c r="EBH1433" s="129"/>
      <c r="EBI1433" s="129"/>
      <c r="EBJ1433" s="129"/>
      <c r="EBK1433" s="129"/>
      <c r="EBL1433" s="129"/>
      <c r="EBM1433" s="129"/>
      <c r="EBN1433" s="129"/>
      <c r="EBO1433" s="129"/>
      <c r="EBP1433" s="129"/>
      <c r="EBQ1433" s="129"/>
      <c r="EBR1433" s="129"/>
      <c r="EBS1433" s="129"/>
      <c r="EBT1433" s="129"/>
      <c r="EBU1433" s="129"/>
      <c r="EBV1433" s="129"/>
      <c r="EBW1433" s="129"/>
      <c r="EBX1433" s="129"/>
      <c r="EBY1433" s="129"/>
      <c r="EBZ1433" s="129"/>
      <c r="ECA1433" s="129"/>
      <c r="ECB1433" s="129"/>
      <c r="ECC1433" s="129"/>
      <c r="ECD1433" s="129"/>
      <c r="ECE1433" s="129"/>
      <c r="ECF1433" s="129"/>
      <c r="ECG1433" s="129"/>
      <c r="ECH1433" s="129"/>
      <c r="ECI1433" s="129"/>
      <c r="ECJ1433" s="129"/>
      <c r="ECK1433" s="129"/>
      <c r="ECL1433" s="129"/>
      <c r="ECM1433" s="129"/>
      <c r="ECN1433" s="129"/>
      <c r="ECO1433" s="129"/>
      <c r="ECP1433" s="129"/>
      <c r="ECQ1433" s="129"/>
      <c r="ECR1433" s="129"/>
      <c r="ECS1433" s="129"/>
      <c r="ECT1433" s="129"/>
      <c r="ECU1433" s="129"/>
      <c r="ECV1433" s="129"/>
      <c r="ECW1433" s="129"/>
      <c r="ECX1433" s="129"/>
      <c r="ECY1433" s="129"/>
      <c r="ECZ1433" s="129"/>
      <c r="EDA1433" s="129"/>
      <c r="EDB1433" s="129"/>
      <c r="EDC1433" s="129"/>
      <c r="EDD1433" s="129"/>
      <c r="EDE1433" s="129"/>
      <c r="EDF1433" s="129"/>
      <c r="EDG1433" s="129"/>
      <c r="EDH1433" s="129"/>
      <c r="EDI1433" s="129"/>
      <c r="EDJ1433" s="129"/>
      <c r="EDK1433" s="129"/>
      <c r="EDL1433" s="129"/>
      <c r="EDM1433" s="129"/>
      <c r="EDN1433" s="129"/>
      <c r="EDO1433" s="129"/>
      <c r="EDP1433" s="129"/>
      <c r="EDQ1433" s="129"/>
      <c r="EDR1433" s="129"/>
      <c r="EDS1433" s="129"/>
      <c r="EDT1433" s="129"/>
      <c r="EDU1433" s="129"/>
      <c r="EDV1433" s="129"/>
      <c r="EDW1433" s="129"/>
      <c r="EDX1433" s="129"/>
      <c r="EDY1433" s="129"/>
      <c r="EDZ1433" s="129"/>
      <c r="EEA1433" s="129"/>
      <c r="EEB1433" s="129"/>
      <c r="EEC1433" s="129"/>
      <c r="EED1433" s="129"/>
      <c r="EEE1433" s="129"/>
      <c r="EEF1433" s="129"/>
      <c r="EEG1433" s="129"/>
      <c r="EEH1433" s="129"/>
      <c r="EEI1433" s="129"/>
      <c r="EEJ1433" s="129"/>
      <c r="EEK1433" s="129"/>
      <c r="EEL1433" s="129"/>
      <c r="EEM1433" s="129"/>
      <c r="EEN1433" s="129"/>
      <c r="EEO1433" s="129"/>
      <c r="EEP1433" s="129"/>
      <c r="EEQ1433" s="129"/>
      <c r="EER1433" s="129"/>
      <c r="EES1433" s="129"/>
      <c r="EET1433" s="129"/>
      <c r="EEU1433" s="129"/>
      <c r="EEV1433" s="129"/>
      <c r="EEW1433" s="129"/>
      <c r="EEX1433" s="129"/>
      <c r="EEY1433" s="129"/>
      <c r="EEZ1433" s="129"/>
      <c r="EFA1433" s="129"/>
      <c r="EFB1433" s="129"/>
      <c r="EFC1433" s="129"/>
      <c r="EFD1433" s="129"/>
      <c r="EFE1433" s="129"/>
      <c r="EFF1433" s="129"/>
      <c r="EFG1433" s="129"/>
      <c r="EFH1433" s="129"/>
      <c r="EFI1433" s="129"/>
      <c r="EFJ1433" s="129"/>
      <c r="EFK1433" s="129"/>
      <c r="EFL1433" s="129"/>
      <c r="EFM1433" s="129"/>
      <c r="EFN1433" s="129"/>
      <c r="EFO1433" s="129"/>
      <c r="EFP1433" s="129"/>
      <c r="EFQ1433" s="129"/>
      <c r="EFR1433" s="129"/>
      <c r="EFS1433" s="129"/>
      <c r="EFT1433" s="129"/>
      <c r="EFU1433" s="129"/>
      <c r="EFV1433" s="129"/>
      <c r="EFW1433" s="129"/>
      <c r="EFX1433" s="129"/>
      <c r="EFY1433" s="129"/>
      <c r="EFZ1433" s="129"/>
      <c r="EGA1433" s="129"/>
      <c r="EGB1433" s="129"/>
      <c r="EGC1433" s="129"/>
      <c r="EGD1433" s="129"/>
      <c r="EGE1433" s="129"/>
      <c r="EGF1433" s="129"/>
      <c r="EGG1433" s="129"/>
      <c r="EGH1433" s="129"/>
      <c r="EGI1433" s="129"/>
      <c r="EGJ1433" s="129"/>
      <c r="EGK1433" s="129"/>
      <c r="EGL1433" s="129"/>
      <c r="EGM1433" s="129"/>
      <c r="EGN1433" s="129"/>
      <c r="EGO1433" s="129"/>
      <c r="EGP1433" s="129"/>
      <c r="EGQ1433" s="129"/>
      <c r="EGR1433" s="129"/>
      <c r="EGS1433" s="129"/>
      <c r="EGT1433" s="129"/>
      <c r="EGU1433" s="129"/>
      <c r="EGV1433" s="129"/>
      <c r="EGW1433" s="129"/>
      <c r="EGX1433" s="129"/>
      <c r="EGY1433" s="129"/>
      <c r="EGZ1433" s="129"/>
      <c r="EHA1433" s="129"/>
      <c r="EHB1433" s="129"/>
      <c r="EHC1433" s="129"/>
      <c r="EHD1433" s="129"/>
      <c r="EHE1433" s="129"/>
      <c r="EHF1433" s="129"/>
      <c r="EHG1433" s="129"/>
      <c r="EHH1433" s="129"/>
      <c r="EHI1433" s="129"/>
      <c r="EHJ1433" s="129"/>
      <c r="EHK1433" s="129"/>
      <c r="EHL1433" s="129"/>
      <c r="EHM1433" s="129"/>
      <c r="EHN1433" s="129"/>
      <c r="EHO1433" s="129"/>
      <c r="EHP1433" s="129"/>
      <c r="EHQ1433" s="129"/>
      <c r="EHR1433" s="129"/>
      <c r="EHS1433" s="129"/>
      <c r="EHT1433" s="129"/>
      <c r="EHU1433" s="129"/>
      <c r="EHV1433" s="129"/>
      <c r="EHW1433" s="129"/>
      <c r="EHX1433" s="129"/>
      <c r="EHY1433" s="129"/>
      <c r="EHZ1433" s="129"/>
      <c r="EIA1433" s="129"/>
      <c r="EIB1433" s="129"/>
      <c r="EIC1433" s="129"/>
      <c r="EID1433" s="129"/>
      <c r="EIE1433" s="129"/>
      <c r="EIF1433" s="129"/>
      <c r="EIG1433" s="129"/>
      <c r="EIH1433" s="129"/>
      <c r="EII1433" s="129"/>
      <c r="EIJ1433" s="129"/>
      <c r="EIK1433" s="129"/>
      <c r="EIL1433" s="129"/>
      <c r="EIM1433" s="129"/>
      <c r="EIN1433" s="129"/>
      <c r="EIO1433" s="129"/>
      <c r="EIP1433" s="129"/>
      <c r="EIQ1433" s="129"/>
      <c r="EIR1433" s="129"/>
      <c r="EIS1433" s="129"/>
      <c r="EIT1433" s="129"/>
      <c r="EIU1433" s="129"/>
      <c r="EIV1433" s="129"/>
      <c r="EIW1433" s="129"/>
      <c r="EIX1433" s="129"/>
      <c r="EIY1433" s="129"/>
      <c r="EIZ1433" s="129"/>
      <c r="EJA1433" s="129"/>
      <c r="EJB1433" s="129"/>
      <c r="EJC1433" s="129"/>
      <c r="EJD1433" s="129"/>
      <c r="EJE1433" s="129"/>
      <c r="EJF1433" s="129"/>
      <c r="EJG1433" s="129"/>
      <c r="EJH1433" s="129"/>
      <c r="EJI1433" s="129"/>
      <c r="EJJ1433" s="129"/>
      <c r="EJK1433" s="129"/>
      <c r="EJL1433" s="129"/>
      <c r="EJM1433" s="129"/>
      <c r="EJN1433" s="129"/>
      <c r="EJO1433" s="129"/>
      <c r="EJP1433" s="129"/>
      <c r="EJQ1433" s="129"/>
      <c r="EJR1433" s="129"/>
      <c r="EJS1433" s="129"/>
      <c r="EJT1433" s="129"/>
      <c r="EJU1433" s="129"/>
      <c r="EJV1433" s="129"/>
      <c r="EJW1433" s="129"/>
      <c r="EJX1433" s="129"/>
      <c r="EJY1433" s="129"/>
      <c r="EJZ1433" s="129"/>
      <c r="EKA1433" s="129"/>
      <c r="EKB1433" s="129"/>
      <c r="EKC1433" s="129"/>
      <c r="EKD1433" s="129"/>
      <c r="EKE1433" s="129"/>
      <c r="EKF1433" s="129"/>
      <c r="EKG1433" s="129"/>
      <c r="EKH1433" s="129"/>
      <c r="EKI1433" s="129"/>
      <c r="EKJ1433" s="129"/>
      <c r="EKK1433" s="129"/>
      <c r="EKL1433" s="129"/>
      <c r="EKM1433" s="129"/>
      <c r="EKN1433" s="129"/>
      <c r="EKO1433" s="129"/>
      <c r="EKP1433" s="129"/>
      <c r="EKQ1433" s="129"/>
      <c r="EKR1433" s="129"/>
      <c r="EKS1433" s="129"/>
      <c r="EKT1433" s="129"/>
      <c r="EKU1433" s="129"/>
      <c r="EKV1433" s="129"/>
      <c r="EKW1433" s="129"/>
      <c r="EKX1433" s="129"/>
      <c r="EKY1433" s="129"/>
      <c r="EKZ1433" s="129"/>
      <c r="ELA1433" s="129"/>
      <c r="ELB1433" s="129"/>
      <c r="ELC1433" s="129"/>
      <c r="ELD1433" s="129"/>
      <c r="ELE1433" s="129"/>
      <c r="ELF1433" s="129"/>
      <c r="ELG1433" s="129"/>
      <c r="ELH1433" s="129"/>
      <c r="ELI1433" s="129"/>
      <c r="ELJ1433" s="129"/>
      <c r="ELK1433" s="129"/>
      <c r="ELL1433" s="129"/>
      <c r="ELM1433" s="129"/>
      <c r="ELN1433" s="129"/>
      <c r="ELO1433" s="129"/>
      <c r="ELP1433" s="129"/>
      <c r="ELQ1433" s="129"/>
      <c r="ELR1433" s="129"/>
      <c r="ELS1433" s="129"/>
      <c r="ELT1433" s="129"/>
      <c r="ELU1433" s="129"/>
      <c r="ELV1433" s="129"/>
      <c r="ELW1433" s="129"/>
      <c r="ELX1433" s="129"/>
      <c r="ELY1433" s="129"/>
      <c r="ELZ1433" s="129"/>
      <c r="EMA1433" s="129"/>
      <c r="EMB1433" s="129"/>
      <c r="EMC1433" s="129"/>
      <c r="EMD1433" s="129"/>
      <c r="EME1433" s="129"/>
      <c r="EMF1433" s="129"/>
      <c r="EMG1433" s="129"/>
      <c r="EMH1433" s="129"/>
      <c r="EMI1433" s="129"/>
      <c r="EMJ1433" s="129"/>
      <c r="EMK1433" s="129"/>
      <c r="EML1433" s="129"/>
      <c r="EMM1433" s="129"/>
      <c r="EMN1433" s="129"/>
      <c r="EMO1433" s="129"/>
      <c r="EMP1433" s="129"/>
      <c r="EMQ1433" s="129"/>
      <c r="EMR1433" s="129"/>
      <c r="EMS1433" s="129"/>
      <c r="EMT1433" s="129"/>
      <c r="EMU1433" s="129"/>
      <c r="EMV1433" s="129"/>
      <c r="EMW1433" s="129"/>
      <c r="EMX1433" s="129"/>
      <c r="EMY1433" s="129"/>
      <c r="EMZ1433" s="129"/>
      <c r="ENA1433" s="129"/>
      <c r="ENB1433" s="129"/>
      <c r="ENC1433" s="129"/>
      <c r="END1433" s="129"/>
      <c r="ENE1433" s="129"/>
      <c r="ENF1433" s="129"/>
      <c r="ENG1433" s="129"/>
      <c r="ENH1433" s="129"/>
      <c r="ENI1433" s="129"/>
      <c r="ENJ1433" s="129"/>
      <c r="ENK1433" s="129"/>
      <c r="ENL1433" s="129"/>
      <c r="ENM1433" s="129"/>
      <c r="ENN1433" s="129"/>
      <c r="ENO1433" s="129"/>
      <c r="ENP1433" s="129"/>
      <c r="ENQ1433" s="129"/>
      <c r="ENR1433" s="129"/>
      <c r="ENS1433" s="129"/>
      <c r="ENT1433" s="129"/>
      <c r="ENU1433" s="129"/>
      <c r="ENV1433" s="129"/>
      <c r="ENW1433" s="129"/>
      <c r="ENX1433" s="129"/>
      <c r="ENY1433" s="129"/>
      <c r="ENZ1433" s="129"/>
      <c r="EOA1433" s="129"/>
      <c r="EOB1433" s="129"/>
      <c r="EOC1433" s="129"/>
      <c r="EOD1433" s="129"/>
      <c r="EOE1433" s="129"/>
      <c r="EOF1433" s="129"/>
      <c r="EOG1433" s="129"/>
      <c r="EOH1433" s="129"/>
      <c r="EOI1433" s="129"/>
      <c r="EOJ1433" s="129"/>
      <c r="EOK1433" s="129"/>
      <c r="EOL1433" s="129"/>
      <c r="EOM1433" s="129"/>
      <c r="EON1433" s="129"/>
      <c r="EOO1433" s="129"/>
      <c r="EOP1433" s="129"/>
      <c r="EOQ1433" s="129"/>
      <c r="EOR1433" s="129"/>
      <c r="EOS1433" s="129"/>
      <c r="EOT1433" s="129"/>
      <c r="EOU1433" s="129"/>
      <c r="EOV1433" s="129"/>
      <c r="EOW1433" s="129"/>
      <c r="EOX1433" s="129"/>
      <c r="EOY1433" s="129"/>
      <c r="EOZ1433" s="129"/>
      <c r="EPA1433" s="129"/>
      <c r="EPB1433" s="129"/>
      <c r="EPC1433" s="129"/>
      <c r="EPD1433" s="129"/>
      <c r="EPE1433" s="129"/>
      <c r="EPF1433" s="129"/>
      <c r="EPG1433" s="129"/>
      <c r="EPH1433" s="129"/>
      <c r="EPI1433" s="129"/>
      <c r="EPJ1433" s="129"/>
      <c r="EPK1433" s="129"/>
      <c r="EPL1433" s="129"/>
      <c r="EPM1433" s="129"/>
      <c r="EPN1433" s="129"/>
      <c r="EPO1433" s="129"/>
      <c r="EPP1433" s="129"/>
      <c r="EPQ1433" s="129"/>
      <c r="EPR1433" s="129"/>
      <c r="EPS1433" s="129"/>
      <c r="EPT1433" s="129"/>
      <c r="EPU1433" s="129"/>
      <c r="EPV1433" s="129"/>
      <c r="EPW1433" s="129"/>
      <c r="EPX1433" s="129"/>
      <c r="EPY1433" s="129"/>
      <c r="EPZ1433" s="129"/>
      <c r="EQA1433" s="129"/>
      <c r="EQB1433" s="129"/>
      <c r="EQC1433" s="129"/>
      <c r="EQD1433" s="129"/>
      <c r="EQE1433" s="129"/>
      <c r="EQF1433" s="129"/>
      <c r="EQG1433" s="129"/>
      <c r="EQH1433" s="129"/>
      <c r="EQI1433" s="129"/>
      <c r="EQJ1433" s="129"/>
      <c r="EQK1433" s="129"/>
      <c r="EQL1433" s="129"/>
      <c r="EQM1433" s="129"/>
      <c r="EQN1433" s="129"/>
      <c r="EQO1433" s="129"/>
      <c r="EQP1433" s="129"/>
      <c r="EQQ1433" s="129"/>
      <c r="EQR1433" s="129"/>
      <c r="EQS1433" s="129"/>
      <c r="EQT1433" s="129"/>
      <c r="EQU1433" s="129"/>
      <c r="EQV1433" s="129"/>
      <c r="EQW1433" s="129"/>
      <c r="EQX1433" s="129"/>
      <c r="EQY1433" s="129"/>
      <c r="EQZ1433" s="129"/>
      <c r="ERA1433" s="129"/>
      <c r="ERB1433" s="129"/>
      <c r="ERC1433" s="129"/>
      <c r="ERD1433" s="129"/>
      <c r="ERE1433" s="129"/>
      <c r="ERF1433" s="129"/>
      <c r="ERG1433" s="129"/>
      <c r="ERH1433" s="129"/>
      <c r="ERI1433" s="129"/>
      <c r="ERJ1433" s="129"/>
      <c r="ERK1433" s="129"/>
      <c r="ERL1433" s="129"/>
      <c r="ERM1433" s="129"/>
      <c r="ERN1433" s="129"/>
      <c r="ERO1433" s="129"/>
      <c r="ERP1433" s="129"/>
      <c r="ERQ1433" s="129"/>
      <c r="ERR1433" s="129"/>
      <c r="ERS1433" s="129"/>
      <c r="ERT1433" s="129"/>
      <c r="ERU1433" s="129"/>
      <c r="ERV1433" s="129"/>
      <c r="ERW1433" s="129"/>
      <c r="ERX1433" s="129"/>
      <c r="ERY1433" s="129"/>
      <c r="ERZ1433" s="129"/>
      <c r="ESA1433" s="129"/>
      <c r="ESB1433" s="129"/>
      <c r="ESC1433" s="129"/>
      <c r="ESD1433" s="129"/>
      <c r="ESE1433" s="129"/>
      <c r="ESF1433" s="129"/>
      <c r="ESG1433" s="129"/>
      <c r="ESH1433" s="129"/>
      <c r="ESI1433" s="129"/>
      <c r="ESJ1433" s="129"/>
      <c r="ESK1433" s="129"/>
      <c r="ESL1433" s="129"/>
      <c r="ESM1433" s="129"/>
      <c r="ESN1433" s="129"/>
      <c r="ESO1433" s="129"/>
      <c r="ESP1433" s="129"/>
      <c r="ESQ1433" s="129"/>
      <c r="ESR1433" s="129"/>
      <c r="ESS1433" s="129"/>
      <c r="EST1433" s="129"/>
      <c r="ESU1433" s="129"/>
      <c r="ESV1433" s="129"/>
      <c r="ESW1433" s="129"/>
      <c r="ESX1433" s="129"/>
      <c r="ESY1433" s="129"/>
      <c r="ESZ1433" s="129"/>
      <c r="ETA1433" s="129"/>
      <c r="ETB1433" s="129"/>
      <c r="ETC1433" s="129"/>
      <c r="ETD1433" s="129"/>
      <c r="ETE1433" s="129"/>
      <c r="ETF1433" s="129"/>
      <c r="ETG1433" s="129"/>
      <c r="ETH1433" s="129"/>
      <c r="ETI1433" s="129"/>
      <c r="ETJ1433" s="129"/>
      <c r="ETK1433" s="129"/>
      <c r="ETL1433" s="129"/>
      <c r="ETM1433" s="129"/>
      <c r="ETN1433" s="129"/>
      <c r="ETO1433" s="129"/>
      <c r="ETP1433" s="129"/>
      <c r="ETQ1433" s="129"/>
      <c r="ETR1433" s="129"/>
      <c r="ETS1433" s="129"/>
      <c r="ETT1433" s="129"/>
      <c r="ETU1433" s="129"/>
      <c r="ETV1433" s="129"/>
      <c r="ETW1433" s="129"/>
      <c r="ETX1433" s="129"/>
      <c r="ETY1433" s="129"/>
      <c r="ETZ1433" s="129"/>
      <c r="EUA1433" s="129"/>
      <c r="EUB1433" s="129"/>
      <c r="EUC1433" s="129"/>
      <c r="EUD1433" s="129"/>
      <c r="EUE1433" s="129"/>
      <c r="EUF1433" s="129"/>
      <c r="EUG1433" s="129"/>
      <c r="EUH1433" s="129"/>
      <c r="EUI1433" s="129"/>
      <c r="EUJ1433" s="129"/>
      <c r="EUK1433" s="129"/>
      <c r="EUL1433" s="129"/>
      <c r="EUM1433" s="129"/>
      <c r="EUN1433" s="129"/>
      <c r="EUO1433" s="129"/>
      <c r="EUP1433" s="129"/>
      <c r="EUQ1433" s="129"/>
      <c r="EUR1433" s="129"/>
      <c r="EUS1433" s="129"/>
      <c r="EUT1433" s="129"/>
      <c r="EUU1433" s="129"/>
      <c r="EUV1433" s="129"/>
      <c r="EUW1433" s="129"/>
      <c r="EUX1433" s="129"/>
      <c r="EUY1433" s="129"/>
      <c r="EUZ1433" s="129"/>
      <c r="EVA1433" s="129"/>
      <c r="EVB1433" s="129"/>
      <c r="EVC1433" s="129"/>
      <c r="EVD1433" s="129"/>
      <c r="EVE1433" s="129"/>
      <c r="EVF1433" s="129"/>
      <c r="EVG1433" s="129"/>
      <c r="EVH1433" s="129"/>
      <c r="EVI1433" s="129"/>
      <c r="EVJ1433" s="129"/>
      <c r="EVK1433" s="129"/>
      <c r="EVL1433" s="129"/>
      <c r="EVM1433" s="129"/>
      <c r="EVN1433" s="129"/>
      <c r="EVO1433" s="129"/>
      <c r="EVP1433" s="129"/>
      <c r="EVQ1433" s="129"/>
      <c r="EVR1433" s="129"/>
      <c r="EVS1433" s="129"/>
      <c r="EVT1433" s="129"/>
      <c r="EVU1433" s="129"/>
      <c r="EVV1433" s="129"/>
      <c r="EVW1433" s="129"/>
      <c r="EVX1433" s="129"/>
      <c r="EVY1433" s="129"/>
      <c r="EVZ1433" s="129"/>
      <c r="EWA1433" s="129"/>
      <c r="EWB1433" s="129"/>
      <c r="EWC1433" s="129"/>
      <c r="EWD1433" s="129"/>
      <c r="EWE1433" s="129"/>
      <c r="EWF1433" s="129"/>
      <c r="EWG1433" s="129"/>
      <c r="EWH1433" s="129"/>
      <c r="EWI1433" s="129"/>
      <c r="EWJ1433" s="129"/>
      <c r="EWK1433" s="129"/>
      <c r="EWL1433" s="129"/>
      <c r="EWM1433" s="129"/>
      <c r="EWN1433" s="129"/>
      <c r="EWO1433" s="129"/>
      <c r="EWP1433" s="129"/>
      <c r="EWQ1433" s="129"/>
      <c r="EWR1433" s="129"/>
      <c r="EWS1433" s="129"/>
      <c r="EWT1433" s="129"/>
      <c r="EWU1433" s="129"/>
      <c r="EWV1433" s="129"/>
      <c r="EWW1433" s="129"/>
      <c r="EWX1433" s="129"/>
      <c r="EWY1433" s="129"/>
      <c r="EWZ1433" s="129"/>
      <c r="EXA1433" s="129"/>
      <c r="EXB1433" s="129"/>
      <c r="EXC1433" s="129"/>
      <c r="EXD1433" s="129"/>
      <c r="EXE1433" s="129"/>
      <c r="EXF1433" s="129"/>
      <c r="EXG1433" s="129"/>
      <c r="EXH1433" s="129"/>
      <c r="EXI1433" s="129"/>
      <c r="EXJ1433" s="129"/>
      <c r="EXK1433" s="129"/>
      <c r="EXL1433" s="129"/>
      <c r="EXM1433" s="129"/>
      <c r="EXN1433" s="129"/>
      <c r="EXO1433" s="129"/>
      <c r="EXP1433" s="129"/>
      <c r="EXQ1433" s="129"/>
      <c r="EXR1433" s="129"/>
      <c r="EXS1433" s="129"/>
      <c r="EXT1433" s="129"/>
      <c r="EXU1433" s="129"/>
      <c r="EXV1433" s="129"/>
      <c r="EXW1433" s="129"/>
      <c r="EXX1433" s="129"/>
      <c r="EXY1433" s="129"/>
      <c r="EXZ1433" s="129"/>
      <c r="EYA1433" s="129"/>
      <c r="EYB1433" s="129"/>
      <c r="EYC1433" s="129"/>
      <c r="EYD1433" s="129"/>
      <c r="EYE1433" s="129"/>
      <c r="EYF1433" s="129"/>
      <c r="EYG1433" s="129"/>
      <c r="EYH1433" s="129"/>
      <c r="EYI1433" s="129"/>
      <c r="EYJ1433" s="129"/>
      <c r="EYK1433" s="129"/>
      <c r="EYL1433" s="129"/>
      <c r="EYM1433" s="129"/>
      <c r="EYN1433" s="129"/>
      <c r="EYO1433" s="129"/>
      <c r="EYP1433" s="129"/>
      <c r="EYQ1433" s="129"/>
      <c r="EYR1433" s="129"/>
      <c r="EYS1433" s="129"/>
      <c r="EYT1433" s="129"/>
      <c r="EYU1433" s="129"/>
      <c r="EYV1433" s="129"/>
      <c r="EYW1433" s="129"/>
      <c r="EYX1433" s="129"/>
      <c r="EYY1433" s="129"/>
      <c r="EYZ1433" s="129"/>
      <c r="EZA1433" s="129"/>
      <c r="EZB1433" s="129"/>
      <c r="EZC1433" s="129"/>
      <c r="EZD1433" s="129"/>
      <c r="EZE1433" s="129"/>
      <c r="EZF1433" s="129"/>
      <c r="EZG1433" s="129"/>
      <c r="EZH1433" s="129"/>
      <c r="EZI1433" s="129"/>
      <c r="EZJ1433" s="129"/>
      <c r="EZK1433" s="129"/>
      <c r="EZL1433" s="129"/>
      <c r="EZM1433" s="129"/>
      <c r="EZN1433" s="129"/>
      <c r="EZO1433" s="129"/>
      <c r="EZP1433" s="129"/>
      <c r="EZQ1433" s="129"/>
      <c r="EZR1433" s="129"/>
      <c r="EZS1433" s="129"/>
      <c r="EZT1433" s="129"/>
      <c r="EZU1433" s="129"/>
      <c r="EZV1433" s="129"/>
      <c r="EZW1433" s="129"/>
      <c r="EZX1433" s="129"/>
      <c r="EZY1433" s="129"/>
      <c r="EZZ1433" s="129"/>
      <c r="FAA1433" s="129"/>
      <c r="FAB1433" s="129"/>
      <c r="FAC1433" s="129"/>
      <c r="FAD1433" s="129"/>
      <c r="FAE1433" s="129"/>
      <c r="FAF1433" s="129"/>
      <c r="FAG1433" s="129"/>
      <c r="FAH1433" s="129"/>
      <c r="FAI1433" s="129"/>
      <c r="FAJ1433" s="129"/>
      <c r="FAK1433" s="129"/>
      <c r="FAL1433" s="129"/>
      <c r="FAM1433" s="129"/>
      <c r="FAN1433" s="129"/>
      <c r="FAO1433" s="129"/>
      <c r="FAP1433" s="129"/>
      <c r="FAQ1433" s="129"/>
      <c r="FAR1433" s="129"/>
      <c r="FAS1433" s="129"/>
      <c r="FAT1433" s="129"/>
      <c r="FAU1433" s="129"/>
      <c r="FAV1433" s="129"/>
      <c r="FAW1433" s="129"/>
      <c r="FAX1433" s="129"/>
      <c r="FAY1433" s="129"/>
      <c r="FAZ1433" s="129"/>
      <c r="FBA1433" s="129"/>
      <c r="FBB1433" s="129"/>
      <c r="FBC1433" s="129"/>
      <c r="FBD1433" s="129"/>
      <c r="FBE1433" s="129"/>
      <c r="FBF1433" s="129"/>
      <c r="FBG1433" s="129"/>
      <c r="FBH1433" s="129"/>
      <c r="FBI1433" s="129"/>
      <c r="FBJ1433" s="129"/>
      <c r="FBK1433" s="129"/>
      <c r="FBL1433" s="129"/>
      <c r="FBM1433" s="129"/>
      <c r="FBN1433" s="129"/>
      <c r="FBO1433" s="129"/>
      <c r="FBP1433" s="129"/>
      <c r="FBQ1433" s="129"/>
      <c r="FBR1433" s="129"/>
      <c r="FBS1433" s="129"/>
      <c r="FBT1433" s="129"/>
      <c r="FBU1433" s="129"/>
      <c r="FBV1433" s="129"/>
      <c r="FBW1433" s="129"/>
      <c r="FBX1433" s="129"/>
      <c r="FBY1433" s="129"/>
      <c r="FBZ1433" s="129"/>
      <c r="FCA1433" s="129"/>
      <c r="FCB1433" s="129"/>
      <c r="FCC1433" s="129"/>
      <c r="FCD1433" s="129"/>
      <c r="FCE1433" s="129"/>
      <c r="FCF1433" s="129"/>
      <c r="FCG1433" s="129"/>
      <c r="FCH1433" s="129"/>
      <c r="FCI1433" s="129"/>
      <c r="FCJ1433" s="129"/>
      <c r="FCK1433" s="129"/>
      <c r="FCL1433" s="129"/>
      <c r="FCM1433" s="129"/>
      <c r="FCN1433" s="129"/>
      <c r="FCO1433" s="129"/>
      <c r="FCP1433" s="129"/>
      <c r="FCQ1433" s="129"/>
      <c r="FCR1433" s="129"/>
      <c r="FCS1433" s="129"/>
      <c r="FCT1433" s="129"/>
      <c r="FCU1433" s="129"/>
      <c r="FCV1433" s="129"/>
      <c r="FCW1433" s="129"/>
      <c r="FCX1433" s="129"/>
      <c r="FCY1433" s="129"/>
      <c r="FCZ1433" s="129"/>
      <c r="FDA1433" s="129"/>
      <c r="FDB1433" s="129"/>
      <c r="FDC1433" s="129"/>
      <c r="FDD1433" s="129"/>
      <c r="FDE1433" s="129"/>
      <c r="FDF1433" s="129"/>
      <c r="FDG1433" s="129"/>
      <c r="FDH1433" s="129"/>
      <c r="FDI1433" s="129"/>
      <c r="FDJ1433" s="129"/>
      <c r="FDK1433" s="129"/>
      <c r="FDL1433" s="129"/>
      <c r="FDM1433" s="129"/>
      <c r="FDN1433" s="129"/>
      <c r="FDO1433" s="129"/>
      <c r="FDP1433" s="129"/>
      <c r="FDQ1433" s="129"/>
      <c r="FDR1433" s="129"/>
      <c r="FDS1433" s="129"/>
      <c r="FDT1433" s="129"/>
      <c r="FDU1433" s="129"/>
      <c r="FDV1433" s="129"/>
      <c r="FDW1433" s="129"/>
      <c r="FDX1433" s="129"/>
      <c r="FDY1433" s="129"/>
      <c r="FDZ1433" s="129"/>
      <c r="FEA1433" s="129"/>
      <c r="FEB1433" s="129"/>
      <c r="FEC1433" s="129"/>
      <c r="FED1433" s="129"/>
      <c r="FEE1433" s="129"/>
      <c r="FEF1433" s="129"/>
      <c r="FEG1433" s="129"/>
      <c r="FEH1433" s="129"/>
      <c r="FEI1433" s="129"/>
      <c r="FEJ1433" s="129"/>
      <c r="FEK1433" s="129"/>
      <c r="FEL1433" s="129"/>
      <c r="FEM1433" s="129"/>
      <c r="FEN1433" s="129"/>
      <c r="FEO1433" s="129"/>
      <c r="FEP1433" s="129"/>
      <c r="FEQ1433" s="129"/>
      <c r="FER1433" s="129"/>
      <c r="FES1433" s="129"/>
      <c r="FET1433" s="129"/>
      <c r="FEU1433" s="129"/>
      <c r="FEV1433" s="129"/>
      <c r="FEW1433" s="129"/>
      <c r="FEX1433" s="129"/>
      <c r="FEY1433" s="129"/>
      <c r="FEZ1433" s="129"/>
      <c r="FFA1433" s="129"/>
      <c r="FFB1433" s="129"/>
      <c r="FFC1433" s="129"/>
      <c r="FFD1433" s="129"/>
      <c r="FFE1433" s="129"/>
      <c r="FFF1433" s="129"/>
      <c r="FFG1433" s="129"/>
      <c r="FFH1433" s="129"/>
      <c r="FFI1433" s="129"/>
      <c r="FFJ1433" s="129"/>
      <c r="FFK1433" s="129"/>
      <c r="FFL1433" s="129"/>
      <c r="FFM1433" s="129"/>
      <c r="FFN1433" s="129"/>
      <c r="FFO1433" s="129"/>
      <c r="FFP1433" s="129"/>
      <c r="FFQ1433" s="129"/>
      <c r="FFR1433" s="129"/>
      <c r="FFS1433" s="129"/>
      <c r="FFT1433" s="129"/>
      <c r="FFU1433" s="129"/>
      <c r="FFV1433" s="129"/>
      <c r="FFW1433" s="129"/>
      <c r="FFX1433" s="129"/>
      <c r="FFY1433" s="129"/>
      <c r="FFZ1433" s="129"/>
      <c r="FGA1433" s="129"/>
      <c r="FGB1433" s="129"/>
      <c r="FGC1433" s="129"/>
      <c r="FGD1433" s="129"/>
      <c r="FGE1433" s="129"/>
      <c r="FGF1433" s="129"/>
      <c r="FGG1433" s="129"/>
      <c r="FGH1433" s="129"/>
      <c r="FGI1433" s="129"/>
      <c r="FGJ1433" s="129"/>
      <c r="FGK1433" s="129"/>
      <c r="FGL1433" s="129"/>
      <c r="FGM1433" s="129"/>
      <c r="FGN1433" s="129"/>
      <c r="FGO1433" s="129"/>
      <c r="FGP1433" s="129"/>
      <c r="FGQ1433" s="129"/>
      <c r="FGR1433" s="129"/>
      <c r="FGS1433" s="129"/>
      <c r="FGT1433" s="129"/>
      <c r="FGU1433" s="129"/>
      <c r="FGV1433" s="129"/>
      <c r="FGW1433" s="129"/>
      <c r="FGX1433" s="129"/>
      <c r="FGY1433" s="129"/>
      <c r="FGZ1433" s="129"/>
      <c r="FHA1433" s="129"/>
      <c r="FHB1433" s="129"/>
      <c r="FHC1433" s="129"/>
      <c r="FHD1433" s="129"/>
      <c r="FHE1433" s="129"/>
      <c r="FHF1433" s="129"/>
      <c r="FHG1433" s="129"/>
      <c r="FHH1433" s="129"/>
      <c r="FHI1433" s="129"/>
      <c r="FHJ1433" s="129"/>
      <c r="FHK1433" s="129"/>
      <c r="FHL1433" s="129"/>
      <c r="FHM1433" s="129"/>
      <c r="FHN1433" s="129"/>
      <c r="FHO1433" s="129"/>
      <c r="FHP1433" s="129"/>
      <c r="FHQ1433" s="129"/>
      <c r="FHR1433" s="129"/>
      <c r="FHS1433" s="129"/>
      <c r="FHT1433" s="129"/>
      <c r="FHU1433" s="129"/>
      <c r="FHV1433" s="129"/>
      <c r="FHW1433" s="129"/>
      <c r="FHX1433" s="129"/>
      <c r="FHY1433" s="129"/>
      <c r="FHZ1433" s="129"/>
      <c r="FIA1433" s="129"/>
      <c r="FIB1433" s="129"/>
      <c r="FIC1433" s="129"/>
      <c r="FID1433" s="129"/>
      <c r="FIE1433" s="129"/>
      <c r="FIF1433" s="129"/>
      <c r="FIG1433" s="129"/>
      <c r="FIH1433" s="129"/>
      <c r="FII1433" s="129"/>
      <c r="FIJ1433" s="129"/>
      <c r="FIK1433" s="129"/>
      <c r="FIL1433" s="129"/>
      <c r="FIM1433" s="129"/>
      <c r="FIN1433" s="129"/>
      <c r="FIO1433" s="129"/>
      <c r="FIP1433" s="129"/>
      <c r="FIQ1433" s="129"/>
      <c r="FIR1433" s="129"/>
      <c r="FIS1433" s="129"/>
      <c r="FIT1433" s="129"/>
      <c r="FIU1433" s="129"/>
      <c r="FIV1433" s="129"/>
      <c r="FIW1433" s="129"/>
      <c r="FIX1433" s="129"/>
      <c r="FIY1433" s="129"/>
      <c r="FIZ1433" s="129"/>
      <c r="FJA1433" s="129"/>
      <c r="FJB1433" s="129"/>
      <c r="FJC1433" s="129"/>
      <c r="FJD1433" s="129"/>
      <c r="FJE1433" s="129"/>
      <c r="FJF1433" s="129"/>
      <c r="FJG1433" s="129"/>
      <c r="FJH1433" s="129"/>
      <c r="FJI1433" s="129"/>
      <c r="FJJ1433" s="129"/>
      <c r="FJK1433" s="129"/>
      <c r="FJL1433" s="129"/>
      <c r="FJM1433" s="129"/>
      <c r="FJN1433" s="129"/>
      <c r="FJO1433" s="129"/>
      <c r="FJP1433" s="129"/>
      <c r="FJQ1433" s="129"/>
      <c r="FJR1433" s="129"/>
      <c r="FJS1433" s="129"/>
      <c r="FJT1433" s="129"/>
      <c r="FJU1433" s="129"/>
      <c r="FJV1433" s="129"/>
      <c r="FJW1433" s="129"/>
      <c r="FJX1433" s="129"/>
      <c r="FJY1433" s="129"/>
      <c r="FJZ1433" s="129"/>
      <c r="FKA1433" s="129"/>
      <c r="FKB1433" s="129"/>
      <c r="FKC1433" s="129"/>
      <c r="FKD1433" s="129"/>
      <c r="FKE1433" s="129"/>
      <c r="FKF1433" s="129"/>
      <c r="FKG1433" s="129"/>
      <c r="FKH1433" s="129"/>
      <c r="FKI1433" s="129"/>
      <c r="FKJ1433" s="129"/>
      <c r="FKK1433" s="129"/>
      <c r="FKL1433" s="129"/>
      <c r="FKM1433" s="129"/>
      <c r="FKN1433" s="129"/>
      <c r="FKO1433" s="129"/>
      <c r="FKP1433" s="129"/>
      <c r="FKQ1433" s="129"/>
      <c r="FKR1433" s="129"/>
      <c r="FKS1433" s="129"/>
      <c r="FKT1433" s="129"/>
      <c r="FKU1433" s="129"/>
      <c r="FKV1433" s="129"/>
      <c r="FKW1433" s="129"/>
      <c r="FKX1433" s="129"/>
      <c r="FKY1433" s="129"/>
      <c r="FKZ1433" s="129"/>
      <c r="FLA1433" s="129"/>
      <c r="FLB1433" s="129"/>
      <c r="FLC1433" s="129"/>
      <c r="FLD1433" s="129"/>
      <c r="FLE1433" s="129"/>
      <c r="FLF1433" s="129"/>
      <c r="FLG1433" s="129"/>
      <c r="FLH1433" s="129"/>
      <c r="FLI1433" s="129"/>
      <c r="FLJ1433" s="129"/>
      <c r="FLK1433" s="129"/>
      <c r="FLL1433" s="129"/>
      <c r="FLM1433" s="129"/>
      <c r="FLN1433" s="129"/>
      <c r="FLO1433" s="129"/>
      <c r="FLP1433" s="129"/>
      <c r="FLQ1433" s="129"/>
      <c r="FLR1433" s="129"/>
      <c r="FLS1433" s="129"/>
      <c r="FLT1433" s="129"/>
      <c r="FLU1433" s="129"/>
      <c r="FLV1433" s="129"/>
      <c r="FLW1433" s="129"/>
      <c r="FLX1433" s="129"/>
      <c r="FLY1433" s="129"/>
      <c r="FLZ1433" s="129"/>
      <c r="FMA1433" s="129"/>
      <c r="FMB1433" s="129"/>
      <c r="FMC1433" s="129"/>
      <c r="FMD1433" s="129"/>
      <c r="FME1433" s="129"/>
      <c r="FMF1433" s="129"/>
      <c r="FMG1433" s="129"/>
      <c r="FMH1433" s="129"/>
      <c r="FMI1433" s="129"/>
      <c r="FMJ1433" s="129"/>
      <c r="FMK1433" s="129"/>
      <c r="FML1433" s="129"/>
      <c r="FMM1433" s="129"/>
      <c r="FMN1433" s="129"/>
      <c r="FMO1433" s="129"/>
      <c r="FMP1433" s="129"/>
      <c r="FMQ1433" s="129"/>
      <c r="FMR1433" s="129"/>
      <c r="FMS1433" s="129"/>
      <c r="FMT1433" s="129"/>
      <c r="FMU1433" s="129"/>
      <c r="FMV1433" s="129"/>
      <c r="FMW1433" s="129"/>
      <c r="FMX1433" s="129"/>
      <c r="FMY1433" s="129"/>
      <c r="FMZ1433" s="129"/>
      <c r="FNA1433" s="129"/>
      <c r="FNB1433" s="129"/>
      <c r="FNC1433" s="129"/>
      <c r="FND1433" s="129"/>
      <c r="FNE1433" s="129"/>
      <c r="FNF1433" s="129"/>
      <c r="FNG1433" s="129"/>
      <c r="FNH1433" s="129"/>
      <c r="FNI1433" s="129"/>
      <c r="FNJ1433" s="129"/>
      <c r="FNK1433" s="129"/>
      <c r="FNL1433" s="129"/>
      <c r="FNM1433" s="129"/>
      <c r="FNN1433" s="129"/>
      <c r="FNO1433" s="129"/>
      <c r="FNP1433" s="129"/>
      <c r="FNQ1433" s="129"/>
      <c r="FNR1433" s="129"/>
      <c r="FNS1433" s="129"/>
      <c r="FNT1433" s="129"/>
      <c r="FNU1433" s="129"/>
      <c r="FNV1433" s="129"/>
      <c r="FNW1433" s="129"/>
      <c r="FNX1433" s="129"/>
      <c r="FNY1433" s="129"/>
      <c r="FNZ1433" s="129"/>
      <c r="FOA1433" s="129"/>
      <c r="FOB1433" s="129"/>
      <c r="FOC1433" s="129"/>
      <c r="FOD1433" s="129"/>
      <c r="FOE1433" s="129"/>
      <c r="FOF1433" s="129"/>
      <c r="FOG1433" s="129"/>
      <c r="FOH1433" s="129"/>
      <c r="FOI1433" s="129"/>
      <c r="FOJ1433" s="129"/>
      <c r="FOK1433" s="129"/>
      <c r="FOL1433" s="129"/>
      <c r="FOM1433" s="129"/>
      <c r="FON1433" s="129"/>
      <c r="FOO1433" s="129"/>
      <c r="FOP1433" s="129"/>
      <c r="FOQ1433" s="129"/>
      <c r="FOR1433" s="129"/>
      <c r="FOS1433" s="129"/>
      <c r="FOT1433" s="129"/>
      <c r="FOU1433" s="129"/>
      <c r="FOV1433" s="129"/>
      <c r="FOW1433" s="129"/>
      <c r="FOX1433" s="129"/>
      <c r="FOY1433" s="129"/>
      <c r="FOZ1433" s="129"/>
      <c r="FPA1433" s="129"/>
      <c r="FPB1433" s="129"/>
      <c r="FPC1433" s="129"/>
      <c r="FPD1433" s="129"/>
      <c r="FPE1433" s="129"/>
      <c r="FPF1433" s="129"/>
      <c r="FPG1433" s="129"/>
      <c r="FPH1433" s="129"/>
      <c r="FPI1433" s="129"/>
      <c r="FPJ1433" s="129"/>
      <c r="FPK1433" s="129"/>
      <c r="FPL1433" s="129"/>
      <c r="FPM1433" s="129"/>
      <c r="FPN1433" s="129"/>
      <c r="FPO1433" s="129"/>
      <c r="FPP1433" s="129"/>
      <c r="FPQ1433" s="129"/>
      <c r="FPR1433" s="129"/>
      <c r="FPS1433" s="129"/>
      <c r="FPT1433" s="129"/>
      <c r="FPU1433" s="129"/>
      <c r="FPV1433" s="129"/>
      <c r="FPW1433" s="129"/>
      <c r="FPX1433" s="129"/>
      <c r="FPY1433" s="129"/>
      <c r="FPZ1433" s="129"/>
      <c r="FQA1433" s="129"/>
      <c r="FQB1433" s="129"/>
      <c r="FQC1433" s="129"/>
      <c r="FQD1433" s="129"/>
      <c r="FQE1433" s="129"/>
      <c r="FQF1433" s="129"/>
      <c r="FQG1433" s="129"/>
      <c r="FQH1433" s="129"/>
      <c r="FQI1433" s="129"/>
      <c r="FQJ1433" s="129"/>
      <c r="FQK1433" s="129"/>
      <c r="FQL1433" s="129"/>
      <c r="FQM1433" s="129"/>
      <c r="FQN1433" s="129"/>
      <c r="FQO1433" s="129"/>
      <c r="FQP1433" s="129"/>
      <c r="FQQ1433" s="129"/>
      <c r="FQR1433" s="129"/>
      <c r="FQS1433" s="129"/>
      <c r="FQT1433" s="129"/>
      <c r="FQU1433" s="129"/>
      <c r="FQV1433" s="129"/>
      <c r="FQW1433" s="129"/>
      <c r="FQX1433" s="129"/>
      <c r="FQY1433" s="129"/>
      <c r="FQZ1433" s="129"/>
      <c r="FRA1433" s="129"/>
      <c r="FRB1433" s="129"/>
      <c r="FRC1433" s="129"/>
      <c r="FRD1433" s="129"/>
      <c r="FRE1433" s="129"/>
      <c r="FRF1433" s="129"/>
      <c r="FRG1433" s="129"/>
      <c r="FRH1433" s="129"/>
      <c r="FRI1433" s="129"/>
      <c r="FRJ1433" s="129"/>
      <c r="FRK1433" s="129"/>
      <c r="FRL1433" s="129"/>
      <c r="FRM1433" s="129"/>
      <c r="FRN1433" s="129"/>
      <c r="FRO1433" s="129"/>
      <c r="FRP1433" s="129"/>
      <c r="FRQ1433" s="129"/>
      <c r="FRR1433" s="129"/>
      <c r="FRS1433" s="129"/>
      <c r="FRT1433" s="129"/>
      <c r="FRU1433" s="129"/>
      <c r="FRV1433" s="129"/>
      <c r="FRW1433" s="129"/>
      <c r="FRX1433" s="129"/>
      <c r="FRY1433" s="129"/>
      <c r="FRZ1433" s="129"/>
      <c r="FSA1433" s="129"/>
      <c r="FSB1433" s="129"/>
      <c r="FSC1433" s="129"/>
      <c r="FSD1433" s="129"/>
      <c r="FSE1433" s="129"/>
      <c r="FSF1433" s="129"/>
      <c r="FSG1433" s="129"/>
      <c r="FSH1433" s="129"/>
      <c r="FSI1433" s="129"/>
      <c r="FSJ1433" s="129"/>
      <c r="FSK1433" s="129"/>
      <c r="FSL1433" s="129"/>
      <c r="FSM1433" s="129"/>
      <c r="FSN1433" s="129"/>
      <c r="FSO1433" s="129"/>
      <c r="FSP1433" s="129"/>
      <c r="FSQ1433" s="129"/>
      <c r="FSR1433" s="129"/>
      <c r="FSS1433" s="129"/>
      <c r="FST1433" s="129"/>
      <c r="FSU1433" s="129"/>
      <c r="FSV1433" s="129"/>
      <c r="FSW1433" s="129"/>
      <c r="FSX1433" s="129"/>
      <c r="FSY1433" s="129"/>
      <c r="FSZ1433" s="129"/>
      <c r="FTA1433" s="129"/>
      <c r="FTB1433" s="129"/>
      <c r="FTC1433" s="129"/>
      <c r="FTD1433" s="129"/>
      <c r="FTE1433" s="129"/>
      <c r="FTF1433" s="129"/>
      <c r="FTG1433" s="129"/>
      <c r="FTH1433" s="129"/>
      <c r="FTI1433" s="129"/>
      <c r="FTJ1433" s="129"/>
      <c r="FTK1433" s="129"/>
      <c r="FTL1433" s="129"/>
      <c r="FTM1433" s="129"/>
      <c r="FTN1433" s="129"/>
      <c r="FTO1433" s="129"/>
      <c r="FTP1433" s="129"/>
      <c r="FTQ1433" s="129"/>
      <c r="FTR1433" s="129"/>
      <c r="FTS1433" s="129"/>
      <c r="FTT1433" s="129"/>
      <c r="FTU1433" s="129"/>
      <c r="FTV1433" s="129"/>
      <c r="FTW1433" s="129"/>
      <c r="FTX1433" s="129"/>
      <c r="FTY1433" s="129"/>
      <c r="FTZ1433" s="129"/>
      <c r="FUA1433" s="129"/>
      <c r="FUB1433" s="129"/>
      <c r="FUC1433" s="129"/>
      <c r="FUD1433" s="129"/>
      <c r="FUE1433" s="129"/>
      <c r="FUF1433" s="129"/>
      <c r="FUG1433" s="129"/>
      <c r="FUH1433" s="129"/>
      <c r="FUI1433" s="129"/>
      <c r="FUJ1433" s="129"/>
      <c r="FUK1433" s="129"/>
      <c r="FUL1433" s="129"/>
      <c r="FUM1433" s="129"/>
      <c r="FUN1433" s="129"/>
      <c r="FUO1433" s="129"/>
      <c r="FUP1433" s="129"/>
      <c r="FUQ1433" s="129"/>
      <c r="FUR1433" s="129"/>
      <c r="FUS1433" s="129"/>
      <c r="FUT1433" s="129"/>
      <c r="FUU1433" s="129"/>
      <c r="FUV1433" s="129"/>
      <c r="FUW1433" s="129"/>
      <c r="FUX1433" s="129"/>
      <c r="FUY1433" s="129"/>
      <c r="FUZ1433" s="129"/>
      <c r="FVA1433" s="129"/>
      <c r="FVB1433" s="129"/>
      <c r="FVC1433" s="129"/>
      <c r="FVD1433" s="129"/>
      <c r="FVE1433" s="129"/>
      <c r="FVF1433" s="129"/>
      <c r="FVG1433" s="129"/>
      <c r="FVH1433" s="129"/>
      <c r="FVI1433" s="129"/>
      <c r="FVJ1433" s="129"/>
      <c r="FVK1433" s="129"/>
      <c r="FVL1433" s="129"/>
      <c r="FVM1433" s="129"/>
      <c r="FVN1433" s="129"/>
      <c r="FVO1433" s="129"/>
      <c r="FVP1433" s="129"/>
      <c r="FVQ1433" s="129"/>
      <c r="FVR1433" s="129"/>
      <c r="FVS1433" s="129"/>
      <c r="FVT1433" s="129"/>
      <c r="FVU1433" s="129"/>
      <c r="FVV1433" s="129"/>
      <c r="FVW1433" s="129"/>
      <c r="FVX1433" s="129"/>
      <c r="FVY1433" s="129"/>
      <c r="FVZ1433" s="129"/>
      <c r="FWA1433" s="129"/>
      <c r="FWB1433" s="129"/>
      <c r="FWC1433" s="129"/>
      <c r="FWD1433" s="129"/>
      <c r="FWE1433" s="129"/>
      <c r="FWF1433" s="129"/>
      <c r="FWG1433" s="129"/>
      <c r="FWH1433" s="129"/>
      <c r="FWI1433" s="129"/>
      <c r="FWJ1433" s="129"/>
      <c r="FWK1433" s="129"/>
      <c r="FWL1433" s="129"/>
      <c r="FWM1433" s="129"/>
      <c r="FWN1433" s="129"/>
      <c r="FWO1433" s="129"/>
      <c r="FWP1433" s="129"/>
      <c r="FWQ1433" s="129"/>
      <c r="FWR1433" s="129"/>
      <c r="FWS1433" s="129"/>
      <c r="FWT1433" s="129"/>
      <c r="FWU1433" s="129"/>
      <c r="FWV1433" s="129"/>
      <c r="FWW1433" s="129"/>
      <c r="FWX1433" s="129"/>
      <c r="FWY1433" s="129"/>
      <c r="FWZ1433" s="129"/>
      <c r="FXA1433" s="129"/>
      <c r="FXB1433" s="129"/>
      <c r="FXC1433" s="129"/>
      <c r="FXD1433" s="129"/>
      <c r="FXE1433" s="129"/>
      <c r="FXF1433" s="129"/>
      <c r="FXG1433" s="129"/>
      <c r="FXH1433" s="129"/>
      <c r="FXI1433" s="129"/>
      <c r="FXJ1433" s="129"/>
      <c r="FXK1433" s="129"/>
      <c r="FXL1433" s="129"/>
      <c r="FXM1433" s="129"/>
      <c r="FXN1433" s="129"/>
      <c r="FXO1433" s="129"/>
      <c r="FXP1433" s="129"/>
      <c r="FXQ1433" s="129"/>
      <c r="FXR1433" s="129"/>
      <c r="FXS1433" s="129"/>
      <c r="FXT1433" s="129"/>
      <c r="FXU1433" s="129"/>
      <c r="FXV1433" s="129"/>
      <c r="FXW1433" s="129"/>
      <c r="FXX1433" s="129"/>
      <c r="FXY1433" s="129"/>
      <c r="FXZ1433" s="129"/>
      <c r="FYA1433" s="129"/>
      <c r="FYB1433" s="129"/>
      <c r="FYC1433" s="129"/>
      <c r="FYD1433" s="129"/>
      <c r="FYE1433" s="129"/>
      <c r="FYF1433" s="129"/>
      <c r="FYG1433" s="129"/>
      <c r="FYH1433" s="129"/>
      <c r="FYI1433" s="129"/>
      <c r="FYJ1433" s="129"/>
      <c r="FYK1433" s="129"/>
      <c r="FYL1433" s="129"/>
      <c r="FYM1433" s="129"/>
      <c r="FYN1433" s="129"/>
      <c r="FYO1433" s="129"/>
      <c r="FYP1433" s="129"/>
      <c r="FYQ1433" s="129"/>
      <c r="FYR1433" s="129"/>
      <c r="FYS1433" s="129"/>
      <c r="FYT1433" s="129"/>
      <c r="FYU1433" s="129"/>
      <c r="FYV1433" s="129"/>
      <c r="FYW1433" s="129"/>
      <c r="FYX1433" s="129"/>
      <c r="FYY1433" s="129"/>
      <c r="FYZ1433" s="129"/>
      <c r="FZA1433" s="129"/>
      <c r="FZB1433" s="129"/>
      <c r="FZC1433" s="129"/>
      <c r="FZD1433" s="129"/>
      <c r="FZE1433" s="129"/>
      <c r="FZF1433" s="129"/>
      <c r="FZG1433" s="129"/>
      <c r="FZH1433" s="129"/>
      <c r="FZI1433" s="129"/>
      <c r="FZJ1433" s="129"/>
      <c r="FZK1433" s="129"/>
      <c r="FZL1433" s="129"/>
      <c r="FZM1433" s="129"/>
      <c r="FZN1433" s="129"/>
      <c r="FZO1433" s="129"/>
      <c r="FZP1433" s="129"/>
      <c r="FZQ1433" s="129"/>
      <c r="FZR1433" s="129"/>
      <c r="FZS1433" s="129"/>
      <c r="FZT1433" s="129"/>
      <c r="FZU1433" s="129"/>
      <c r="FZV1433" s="129"/>
      <c r="FZW1433" s="129"/>
      <c r="FZX1433" s="129"/>
      <c r="FZY1433" s="129"/>
      <c r="FZZ1433" s="129"/>
      <c r="GAA1433" s="129"/>
      <c r="GAB1433" s="129"/>
      <c r="GAC1433" s="129"/>
      <c r="GAD1433" s="129"/>
      <c r="GAE1433" s="129"/>
      <c r="GAF1433" s="129"/>
      <c r="GAG1433" s="129"/>
      <c r="GAH1433" s="129"/>
      <c r="GAI1433" s="129"/>
      <c r="GAJ1433" s="129"/>
      <c r="GAK1433" s="129"/>
      <c r="GAL1433" s="129"/>
      <c r="GAM1433" s="129"/>
      <c r="GAN1433" s="129"/>
      <c r="GAO1433" s="129"/>
      <c r="GAP1433" s="129"/>
      <c r="GAQ1433" s="129"/>
      <c r="GAR1433" s="129"/>
      <c r="GAS1433" s="129"/>
      <c r="GAT1433" s="129"/>
      <c r="GAU1433" s="129"/>
      <c r="GAV1433" s="129"/>
      <c r="GAW1433" s="129"/>
      <c r="GAX1433" s="129"/>
      <c r="GAY1433" s="129"/>
      <c r="GAZ1433" s="129"/>
      <c r="GBA1433" s="129"/>
      <c r="GBB1433" s="129"/>
      <c r="GBC1433" s="129"/>
      <c r="GBD1433" s="129"/>
      <c r="GBE1433" s="129"/>
      <c r="GBF1433" s="129"/>
      <c r="GBG1433" s="129"/>
      <c r="GBH1433" s="129"/>
      <c r="GBI1433" s="129"/>
      <c r="GBJ1433" s="129"/>
      <c r="GBK1433" s="129"/>
      <c r="GBL1433" s="129"/>
      <c r="GBM1433" s="129"/>
      <c r="GBN1433" s="129"/>
      <c r="GBO1433" s="129"/>
      <c r="GBP1433" s="129"/>
      <c r="GBQ1433" s="129"/>
      <c r="GBR1433" s="129"/>
      <c r="GBS1433" s="129"/>
      <c r="GBT1433" s="129"/>
      <c r="GBU1433" s="129"/>
      <c r="GBV1433" s="129"/>
      <c r="GBW1433" s="129"/>
      <c r="GBX1433" s="129"/>
      <c r="GBY1433" s="129"/>
      <c r="GBZ1433" s="129"/>
      <c r="GCA1433" s="129"/>
      <c r="GCB1433" s="129"/>
      <c r="GCC1433" s="129"/>
      <c r="GCD1433" s="129"/>
      <c r="GCE1433" s="129"/>
      <c r="GCF1433" s="129"/>
      <c r="GCG1433" s="129"/>
      <c r="GCH1433" s="129"/>
      <c r="GCI1433" s="129"/>
      <c r="GCJ1433" s="129"/>
      <c r="GCK1433" s="129"/>
      <c r="GCL1433" s="129"/>
      <c r="GCM1433" s="129"/>
      <c r="GCN1433" s="129"/>
      <c r="GCO1433" s="129"/>
      <c r="GCP1433" s="129"/>
      <c r="GCQ1433" s="129"/>
      <c r="GCR1433" s="129"/>
      <c r="GCS1433" s="129"/>
      <c r="GCT1433" s="129"/>
      <c r="GCU1433" s="129"/>
      <c r="GCV1433" s="129"/>
      <c r="GCW1433" s="129"/>
      <c r="GCX1433" s="129"/>
      <c r="GCY1433" s="129"/>
      <c r="GCZ1433" s="129"/>
      <c r="GDA1433" s="129"/>
      <c r="GDB1433" s="129"/>
      <c r="GDC1433" s="129"/>
      <c r="GDD1433" s="129"/>
      <c r="GDE1433" s="129"/>
      <c r="GDF1433" s="129"/>
      <c r="GDG1433" s="129"/>
      <c r="GDH1433" s="129"/>
      <c r="GDI1433" s="129"/>
      <c r="GDJ1433" s="129"/>
      <c r="GDK1433" s="129"/>
      <c r="GDL1433" s="129"/>
      <c r="GDM1433" s="129"/>
      <c r="GDN1433" s="129"/>
      <c r="GDO1433" s="129"/>
      <c r="GDP1433" s="129"/>
      <c r="GDQ1433" s="129"/>
      <c r="GDR1433" s="129"/>
      <c r="GDS1433" s="129"/>
      <c r="GDT1433" s="129"/>
      <c r="GDU1433" s="129"/>
      <c r="GDV1433" s="129"/>
      <c r="GDW1433" s="129"/>
      <c r="GDX1433" s="129"/>
      <c r="GDY1433" s="129"/>
      <c r="GDZ1433" s="129"/>
      <c r="GEA1433" s="129"/>
      <c r="GEB1433" s="129"/>
      <c r="GEC1433" s="129"/>
      <c r="GED1433" s="129"/>
      <c r="GEE1433" s="129"/>
      <c r="GEF1433" s="129"/>
      <c r="GEG1433" s="129"/>
      <c r="GEH1433" s="129"/>
      <c r="GEI1433" s="129"/>
      <c r="GEJ1433" s="129"/>
      <c r="GEK1433" s="129"/>
      <c r="GEL1433" s="129"/>
      <c r="GEM1433" s="129"/>
      <c r="GEN1433" s="129"/>
      <c r="GEO1433" s="129"/>
      <c r="GEP1433" s="129"/>
      <c r="GEQ1433" s="129"/>
      <c r="GER1433" s="129"/>
      <c r="GES1433" s="129"/>
      <c r="GET1433" s="129"/>
      <c r="GEU1433" s="129"/>
      <c r="GEV1433" s="129"/>
      <c r="GEW1433" s="129"/>
      <c r="GEX1433" s="129"/>
      <c r="GEY1433" s="129"/>
      <c r="GEZ1433" s="129"/>
      <c r="GFA1433" s="129"/>
      <c r="GFB1433" s="129"/>
      <c r="GFC1433" s="129"/>
      <c r="GFD1433" s="129"/>
      <c r="GFE1433" s="129"/>
      <c r="GFF1433" s="129"/>
      <c r="GFG1433" s="129"/>
      <c r="GFH1433" s="129"/>
      <c r="GFI1433" s="129"/>
      <c r="GFJ1433" s="129"/>
      <c r="GFK1433" s="129"/>
      <c r="GFL1433" s="129"/>
      <c r="GFM1433" s="129"/>
      <c r="GFN1433" s="129"/>
      <c r="GFO1433" s="129"/>
      <c r="GFP1433" s="129"/>
      <c r="GFQ1433" s="129"/>
      <c r="GFR1433" s="129"/>
      <c r="GFS1433" s="129"/>
      <c r="GFT1433" s="129"/>
      <c r="GFU1433" s="129"/>
      <c r="GFV1433" s="129"/>
      <c r="GFW1433" s="129"/>
      <c r="GFX1433" s="129"/>
      <c r="GFY1433" s="129"/>
      <c r="GFZ1433" s="129"/>
      <c r="GGA1433" s="129"/>
      <c r="GGB1433" s="129"/>
      <c r="GGC1433" s="129"/>
      <c r="GGD1433" s="129"/>
      <c r="GGE1433" s="129"/>
      <c r="GGF1433" s="129"/>
      <c r="GGG1433" s="129"/>
      <c r="GGH1433" s="129"/>
      <c r="GGI1433" s="129"/>
      <c r="GGJ1433" s="129"/>
      <c r="GGK1433" s="129"/>
      <c r="GGL1433" s="129"/>
      <c r="GGM1433" s="129"/>
      <c r="GGN1433" s="129"/>
      <c r="GGO1433" s="129"/>
      <c r="GGP1433" s="129"/>
      <c r="GGQ1433" s="129"/>
      <c r="GGR1433" s="129"/>
      <c r="GGS1433" s="129"/>
      <c r="GGT1433" s="129"/>
      <c r="GGU1433" s="129"/>
      <c r="GGV1433" s="129"/>
      <c r="GGW1433" s="129"/>
      <c r="GGX1433" s="129"/>
      <c r="GGY1433" s="129"/>
      <c r="GGZ1433" s="129"/>
      <c r="GHA1433" s="129"/>
      <c r="GHB1433" s="129"/>
      <c r="GHC1433" s="129"/>
      <c r="GHD1433" s="129"/>
      <c r="GHE1433" s="129"/>
      <c r="GHF1433" s="129"/>
      <c r="GHG1433" s="129"/>
      <c r="GHH1433" s="129"/>
      <c r="GHI1433" s="129"/>
      <c r="GHJ1433" s="129"/>
      <c r="GHK1433" s="129"/>
      <c r="GHL1433" s="129"/>
      <c r="GHM1433" s="129"/>
      <c r="GHN1433" s="129"/>
      <c r="GHO1433" s="129"/>
      <c r="GHP1433" s="129"/>
      <c r="GHQ1433" s="129"/>
      <c r="GHR1433" s="129"/>
      <c r="GHS1433" s="129"/>
      <c r="GHT1433" s="129"/>
      <c r="GHU1433" s="129"/>
      <c r="GHV1433" s="129"/>
      <c r="GHW1433" s="129"/>
      <c r="GHX1433" s="129"/>
      <c r="GHY1433" s="129"/>
      <c r="GHZ1433" s="129"/>
      <c r="GIA1433" s="129"/>
      <c r="GIB1433" s="129"/>
      <c r="GIC1433" s="129"/>
      <c r="GID1433" s="129"/>
      <c r="GIE1433" s="129"/>
      <c r="GIF1433" s="129"/>
      <c r="GIG1433" s="129"/>
      <c r="GIH1433" s="129"/>
      <c r="GII1433" s="129"/>
      <c r="GIJ1433" s="129"/>
      <c r="GIK1433" s="129"/>
      <c r="GIL1433" s="129"/>
      <c r="GIM1433" s="129"/>
      <c r="GIN1433" s="129"/>
      <c r="GIO1433" s="129"/>
      <c r="GIP1433" s="129"/>
      <c r="GIQ1433" s="129"/>
      <c r="GIR1433" s="129"/>
      <c r="GIS1433" s="129"/>
      <c r="GIT1433" s="129"/>
      <c r="GIU1433" s="129"/>
      <c r="GIV1433" s="129"/>
      <c r="GIW1433" s="129"/>
      <c r="GIX1433" s="129"/>
      <c r="GIY1433" s="129"/>
      <c r="GIZ1433" s="129"/>
      <c r="GJA1433" s="129"/>
      <c r="GJB1433" s="129"/>
      <c r="GJC1433" s="129"/>
      <c r="GJD1433" s="129"/>
      <c r="GJE1433" s="129"/>
      <c r="GJF1433" s="129"/>
      <c r="GJG1433" s="129"/>
      <c r="GJH1433" s="129"/>
      <c r="GJI1433" s="129"/>
      <c r="GJJ1433" s="129"/>
      <c r="GJK1433" s="129"/>
      <c r="GJL1433" s="129"/>
      <c r="GJM1433" s="129"/>
      <c r="GJN1433" s="129"/>
      <c r="GJO1433" s="129"/>
      <c r="GJP1433" s="129"/>
      <c r="GJQ1433" s="129"/>
      <c r="GJR1433" s="129"/>
      <c r="GJS1433" s="129"/>
      <c r="GJT1433" s="129"/>
      <c r="GJU1433" s="129"/>
      <c r="GJV1433" s="129"/>
      <c r="GJW1433" s="129"/>
      <c r="GJX1433" s="129"/>
      <c r="GJY1433" s="129"/>
      <c r="GJZ1433" s="129"/>
      <c r="GKA1433" s="129"/>
      <c r="GKB1433" s="129"/>
      <c r="GKC1433" s="129"/>
      <c r="GKD1433" s="129"/>
      <c r="GKE1433" s="129"/>
      <c r="GKF1433" s="129"/>
      <c r="GKG1433" s="129"/>
      <c r="GKH1433" s="129"/>
      <c r="GKI1433" s="129"/>
      <c r="GKJ1433" s="129"/>
      <c r="GKK1433" s="129"/>
      <c r="GKL1433" s="129"/>
      <c r="GKM1433" s="129"/>
      <c r="GKN1433" s="129"/>
      <c r="GKO1433" s="129"/>
      <c r="GKP1433" s="129"/>
      <c r="GKQ1433" s="129"/>
      <c r="GKR1433" s="129"/>
      <c r="GKS1433" s="129"/>
      <c r="GKT1433" s="129"/>
      <c r="GKU1433" s="129"/>
      <c r="GKV1433" s="129"/>
      <c r="GKW1433" s="129"/>
      <c r="GKX1433" s="129"/>
      <c r="GKY1433" s="129"/>
      <c r="GKZ1433" s="129"/>
      <c r="GLA1433" s="129"/>
      <c r="GLB1433" s="129"/>
      <c r="GLC1433" s="129"/>
      <c r="GLD1433" s="129"/>
      <c r="GLE1433" s="129"/>
      <c r="GLF1433" s="129"/>
      <c r="GLG1433" s="129"/>
      <c r="GLH1433" s="129"/>
      <c r="GLI1433" s="129"/>
      <c r="GLJ1433" s="129"/>
      <c r="GLK1433" s="129"/>
      <c r="GLL1433" s="129"/>
      <c r="GLM1433" s="129"/>
      <c r="GLN1433" s="129"/>
      <c r="GLO1433" s="129"/>
      <c r="GLP1433" s="129"/>
      <c r="GLQ1433" s="129"/>
      <c r="GLR1433" s="129"/>
      <c r="GLS1433" s="129"/>
      <c r="GLT1433" s="129"/>
      <c r="GLU1433" s="129"/>
      <c r="GLV1433" s="129"/>
      <c r="GLW1433" s="129"/>
      <c r="GLX1433" s="129"/>
      <c r="GLY1433" s="129"/>
      <c r="GLZ1433" s="129"/>
      <c r="GMA1433" s="129"/>
      <c r="GMB1433" s="129"/>
      <c r="GMC1433" s="129"/>
      <c r="GMD1433" s="129"/>
      <c r="GME1433" s="129"/>
      <c r="GMF1433" s="129"/>
      <c r="GMG1433" s="129"/>
      <c r="GMH1433" s="129"/>
      <c r="GMI1433" s="129"/>
      <c r="GMJ1433" s="129"/>
      <c r="GMK1433" s="129"/>
      <c r="GML1433" s="129"/>
      <c r="GMM1433" s="129"/>
      <c r="GMN1433" s="129"/>
      <c r="GMO1433" s="129"/>
      <c r="GMP1433" s="129"/>
      <c r="GMQ1433" s="129"/>
      <c r="GMR1433" s="129"/>
      <c r="GMS1433" s="129"/>
      <c r="GMT1433" s="129"/>
      <c r="GMU1433" s="129"/>
      <c r="GMV1433" s="129"/>
      <c r="GMW1433" s="129"/>
      <c r="GMX1433" s="129"/>
      <c r="GMY1433" s="129"/>
      <c r="GMZ1433" s="129"/>
      <c r="GNA1433" s="129"/>
      <c r="GNB1433" s="129"/>
      <c r="GNC1433" s="129"/>
      <c r="GND1433" s="129"/>
      <c r="GNE1433" s="129"/>
      <c r="GNF1433" s="129"/>
      <c r="GNG1433" s="129"/>
      <c r="GNH1433" s="129"/>
      <c r="GNI1433" s="129"/>
      <c r="GNJ1433" s="129"/>
      <c r="GNK1433" s="129"/>
      <c r="GNL1433" s="129"/>
      <c r="GNM1433" s="129"/>
      <c r="GNN1433" s="129"/>
      <c r="GNO1433" s="129"/>
      <c r="GNP1433" s="129"/>
      <c r="GNQ1433" s="129"/>
      <c r="GNR1433" s="129"/>
      <c r="GNS1433" s="129"/>
      <c r="GNT1433" s="129"/>
      <c r="GNU1433" s="129"/>
      <c r="GNV1433" s="129"/>
      <c r="GNW1433" s="129"/>
      <c r="GNX1433" s="129"/>
      <c r="GNY1433" s="129"/>
      <c r="GNZ1433" s="129"/>
      <c r="GOA1433" s="129"/>
      <c r="GOB1433" s="129"/>
      <c r="GOC1433" s="129"/>
      <c r="GOD1433" s="129"/>
      <c r="GOE1433" s="129"/>
      <c r="GOF1433" s="129"/>
      <c r="GOG1433" s="129"/>
      <c r="GOH1433" s="129"/>
      <c r="GOI1433" s="129"/>
      <c r="GOJ1433" s="129"/>
      <c r="GOK1433" s="129"/>
      <c r="GOL1433" s="129"/>
      <c r="GOM1433" s="129"/>
      <c r="GON1433" s="129"/>
      <c r="GOO1433" s="129"/>
      <c r="GOP1433" s="129"/>
      <c r="GOQ1433" s="129"/>
      <c r="GOR1433" s="129"/>
      <c r="GOS1433" s="129"/>
      <c r="GOT1433" s="129"/>
      <c r="GOU1433" s="129"/>
      <c r="GOV1433" s="129"/>
      <c r="GOW1433" s="129"/>
      <c r="GOX1433" s="129"/>
      <c r="GOY1433" s="129"/>
      <c r="GOZ1433" s="129"/>
      <c r="GPA1433" s="129"/>
      <c r="GPB1433" s="129"/>
      <c r="GPC1433" s="129"/>
      <c r="GPD1433" s="129"/>
      <c r="GPE1433" s="129"/>
      <c r="GPF1433" s="129"/>
      <c r="GPG1433" s="129"/>
      <c r="GPH1433" s="129"/>
      <c r="GPI1433" s="129"/>
      <c r="GPJ1433" s="129"/>
      <c r="GPK1433" s="129"/>
      <c r="GPL1433" s="129"/>
      <c r="GPM1433" s="129"/>
      <c r="GPN1433" s="129"/>
      <c r="GPO1433" s="129"/>
      <c r="GPP1433" s="129"/>
      <c r="GPQ1433" s="129"/>
      <c r="GPR1433" s="129"/>
      <c r="GPS1433" s="129"/>
      <c r="GPT1433" s="129"/>
      <c r="GPU1433" s="129"/>
      <c r="GPV1433" s="129"/>
      <c r="GPW1433" s="129"/>
      <c r="GPX1433" s="129"/>
      <c r="GPY1433" s="129"/>
      <c r="GPZ1433" s="129"/>
      <c r="GQA1433" s="129"/>
      <c r="GQB1433" s="129"/>
      <c r="GQC1433" s="129"/>
      <c r="GQD1433" s="129"/>
      <c r="GQE1433" s="129"/>
      <c r="GQF1433" s="129"/>
      <c r="GQG1433" s="129"/>
      <c r="GQH1433" s="129"/>
      <c r="GQI1433" s="129"/>
      <c r="GQJ1433" s="129"/>
      <c r="GQK1433" s="129"/>
      <c r="GQL1433" s="129"/>
      <c r="GQM1433" s="129"/>
      <c r="GQN1433" s="129"/>
      <c r="GQO1433" s="129"/>
      <c r="GQP1433" s="129"/>
      <c r="GQQ1433" s="129"/>
      <c r="GQR1433" s="129"/>
      <c r="GQS1433" s="129"/>
      <c r="GQT1433" s="129"/>
      <c r="GQU1433" s="129"/>
      <c r="GQV1433" s="129"/>
      <c r="GQW1433" s="129"/>
      <c r="GQX1433" s="129"/>
      <c r="GQY1433" s="129"/>
      <c r="GQZ1433" s="129"/>
      <c r="GRA1433" s="129"/>
      <c r="GRB1433" s="129"/>
      <c r="GRC1433" s="129"/>
      <c r="GRD1433" s="129"/>
      <c r="GRE1433" s="129"/>
      <c r="GRF1433" s="129"/>
      <c r="GRG1433" s="129"/>
      <c r="GRH1433" s="129"/>
      <c r="GRI1433" s="129"/>
      <c r="GRJ1433" s="129"/>
      <c r="GRK1433" s="129"/>
      <c r="GRL1433" s="129"/>
      <c r="GRM1433" s="129"/>
      <c r="GRN1433" s="129"/>
      <c r="GRO1433" s="129"/>
      <c r="GRP1433" s="129"/>
      <c r="GRQ1433" s="129"/>
      <c r="GRR1433" s="129"/>
      <c r="GRS1433" s="129"/>
      <c r="GRT1433" s="129"/>
      <c r="GRU1433" s="129"/>
      <c r="GRV1433" s="129"/>
      <c r="GRW1433" s="129"/>
      <c r="GRX1433" s="129"/>
      <c r="GRY1433" s="129"/>
      <c r="GRZ1433" s="129"/>
      <c r="GSA1433" s="129"/>
      <c r="GSB1433" s="129"/>
      <c r="GSC1433" s="129"/>
      <c r="GSD1433" s="129"/>
      <c r="GSE1433" s="129"/>
      <c r="GSF1433" s="129"/>
      <c r="GSG1433" s="129"/>
      <c r="GSH1433" s="129"/>
      <c r="GSI1433" s="129"/>
      <c r="GSJ1433" s="129"/>
      <c r="GSK1433" s="129"/>
      <c r="GSL1433" s="129"/>
      <c r="GSM1433" s="129"/>
      <c r="GSN1433" s="129"/>
      <c r="GSO1433" s="129"/>
      <c r="GSP1433" s="129"/>
      <c r="GSQ1433" s="129"/>
      <c r="GSR1433" s="129"/>
      <c r="GSS1433" s="129"/>
      <c r="GST1433" s="129"/>
      <c r="GSU1433" s="129"/>
      <c r="GSV1433" s="129"/>
      <c r="GSW1433" s="129"/>
      <c r="GSX1433" s="129"/>
      <c r="GSY1433" s="129"/>
      <c r="GSZ1433" s="129"/>
      <c r="GTA1433" s="129"/>
      <c r="GTB1433" s="129"/>
      <c r="GTC1433" s="129"/>
      <c r="GTD1433" s="129"/>
      <c r="GTE1433" s="129"/>
      <c r="GTF1433" s="129"/>
      <c r="GTG1433" s="129"/>
      <c r="GTH1433" s="129"/>
      <c r="GTI1433" s="129"/>
      <c r="GTJ1433" s="129"/>
      <c r="GTK1433" s="129"/>
      <c r="GTL1433" s="129"/>
      <c r="GTM1433" s="129"/>
      <c r="GTN1433" s="129"/>
      <c r="GTO1433" s="129"/>
      <c r="GTP1433" s="129"/>
      <c r="GTQ1433" s="129"/>
      <c r="GTR1433" s="129"/>
      <c r="GTS1433" s="129"/>
      <c r="GTT1433" s="129"/>
      <c r="GTU1433" s="129"/>
      <c r="GTV1433" s="129"/>
      <c r="GTW1433" s="129"/>
      <c r="GTX1433" s="129"/>
      <c r="GTY1433" s="129"/>
      <c r="GTZ1433" s="129"/>
      <c r="GUA1433" s="129"/>
      <c r="GUB1433" s="129"/>
      <c r="GUC1433" s="129"/>
      <c r="GUD1433" s="129"/>
      <c r="GUE1433" s="129"/>
      <c r="GUF1433" s="129"/>
      <c r="GUG1433" s="129"/>
      <c r="GUH1433" s="129"/>
      <c r="GUI1433" s="129"/>
      <c r="GUJ1433" s="129"/>
      <c r="GUK1433" s="129"/>
      <c r="GUL1433" s="129"/>
      <c r="GUM1433" s="129"/>
      <c r="GUN1433" s="129"/>
      <c r="GUO1433" s="129"/>
      <c r="GUP1433" s="129"/>
      <c r="GUQ1433" s="129"/>
      <c r="GUR1433" s="129"/>
      <c r="GUS1433" s="129"/>
      <c r="GUT1433" s="129"/>
      <c r="GUU1433" s="129"/>
      <c r="GUV1433" s="129"/>
      <c r="GUW1433" s="129"/>
      <c r="GUX1433" s="129"/>
      <c r="GUY1433" s="129"/>
      <c r="GUZ1433" s="129"/>
      <c r="GVA1433" s="129"/>
      <c r="GVB1433" s="129"/>
      <c r="GVC1433" s="129"/>
      <c r="GVD1433" s="129"/>
      <c r="GVE1433" s="129"/>
      <c r="GVF1433" s="129"/>
      <c r="GVG1433" s="129"/>
      <c r="GVH1433" s="129"/>
      <c r="GVI1433" s="129"/>
      <c r="GVJ1433" s="129"/>
      <c r="GVK1433" s="129"/>
      <c r="GVL1433" s="129"/>
      <c r="GVM1433" s="129"/>
      <c r="GVN1433" s="129"/>
      <c r="GVO1433" s="129"/>
      <c r="GVP1433" s="129"/>
      <c r="GVQ1433" s="129"/>
      <c r="GVR1433" s="129"/>
      <c r="GVS1433" s="129"/>
      <c r="GVT1433" s="129"/>
      <c r="GVU1433" s="129"/>
      <c r="GVV1433" s="129"/>
      <c r="GVW1433" s="129"/>
      <c r="GVX1433" s="129"/>
      <c r="GVY1433" s="129"/>
      <c r="GVZ1433" s="129"/>
      <c r="GWA1433" s="129"/>
      <c r="GWB1433" s="129"/>
      <c r="GWC1433" s="129"/>
      <c r="GWD1433" s="129"/>
      <c r="GWE1433" s="129"/>
      <c r="GWF1433" s="129"/>
      <c r="GWG1433" s="129"/>
      <c r="GWH1433" s="129"/>
      <c r="GWI1433" s="129"/>
      <c r="GWJ1433" s="129"/>
      <c r="GWK1433" s="129"/>
      <c r="GWL1433" s="129"/>
      <c r="GWM1433" s="129"/>
      <c r="GWN1433" s="129"/>
      <c r="GWO1433" s="129"/>
      <c r="GWP1433" s="129"/>
      <c r="GWQ1433" s="129"/>
      <c r="GWR1433" s="129"/>
      <c r="GWS1433" s="129"/>
      <c r="GWT1433" s="129"/>
      <c r="GWU1433" s="129"/>
      <c r="GWV1433" s="129"/>
      <c r="GWW1433" s="129"/>
      <c r="GWX1433" s="129"/>
      <c r="GWY1433" s="129"/>
      <c r="GWZ1433" s="129"/>
      <c r="GXA1433" s="129"/>
      <c r="GXB1433" s="129"/>
      <c r="GXC1433" s="129"/>
      <c r="GXD1433" s="129"/>
      <c r="GXE1433" s="129"/>
      <c r="GXF1433" s="129"/>
      <c r="GXG1433" s="129"/>
      <c r="GXH1433" s="129"/>
      <c r="GXI1433" s="129"/>
      <c r="GXJ1433" s="129"/>
      <c r="GXK1433" s="129"/>
      <c r="GXL1433" s="129"/>
      <c r="GXM1433" s="129"/>
      <c r="GXN1433" s="129"/>
      <c r="GXO1433" s="129"/>
      <c r="GXP1433" s="129"/>
      <c r="GXQ1433" s="129"/>
      <c r="GXR1433" s="129"/>
      <c r="GXS1433" s="129"/>
      <c r="GXT1433" s="129"/>
      <c r="GXU1433" s="129"/>
      <c r="GXV1433" s="129"/>
      <c r="GXW1433" s="129"/>
      <c r="GXX1433" s="129"/>
      <c r="GXY1433" s="129"/>
      <c r="GXZ1433" s="129"/>
      <c r="GYA1433" s="129"/>
      <c r="GYB1433" s="129"/>
      <c r="GYC1433" s="129"/>
      <c r="GYD1433" s="129"/>
      <c r="GYE1433" s="129"/>
      <c r="GYF1433" s="129"/>
      <c r="GYG1433" s="129"/>
      <c r="GYH1433" s="129"/>
      <c r="GYI1433" s="129"/>
      <c r="GYJ1433" s="129"/>
      <c r="GYK1433" s="129"/>
      <c r="GYL1433" s="129"/>
      <c r="GYM1433" s="129"/>
      <c r="GYN1433" s="129"/>
      <c r="GYO1433" s="129"/>
      <c r="GYP1433" s="129"/>
      <c r="GYQ1433" s="129"/>
      <c r="GYR1433" s="129"/>
      <c r="GYS1433" s="129"/>
      <c r="GYT1433" s="129"/>
      <c r="GYU1433" s="129"/>
      <c r="GYV1433" s="129"/>
      <c r="GYW1433" s="129"/>
      <c r="GYX1433" s="129"/>
      <c r="GYY1433" s="129"/>
      <c r="GYZ1433" s="129"/>
      <c r="GZA1433" s="129"/>
      <c r="GZB1433" s="129"/>
      <c r="GZC1433" s="129"/>
      <c r="GZD1433" s="129"/>
      <c r="GZE1433" s="129"/>
      <c r="GZF1433" s="129"/>
      <c r="GZG1433" s="129"/>
      <c r="GZH1433" s="129"/>
      <c r="GZI1433" s="129"/>
      <c r="GZJ1433" s="129"/>
      <c r="GZK1433" s="129"/>
      <c r="GZL1433" s="129"/>
      <c r="GZM1433" s="129"/>
      <c r="GZN1433" s="129"/>
      <c r="GZO1433" s="129"/>
      <c r="GZP1433" s="129"/>
      <c r="GZQ1433" s="129"/>
      <c r="GZR1433" s="129"/>
      <c r="GZS1433" s="129"/>
      <c r="GZT1433" s="129"/>
      <c r="GZU1433" s="129"/>
      <c r="GZV1433" s="129"/>
      <c r="GZW1433" s="129"/>
      <c r="GZX1433" s="129"/>
      <c r="GZY1433" s="129"/>
      <c r="GZZ1433" s="129"/>
      <c r="HAA1433" s="129"/>
      <c r="HAB1433" s="129"/>
      <c r="HAC1433" s="129"/>
      <c r="HAD1433" s="129"/>
      <c r="HAE1433" s="129"/>
      <c r="HAF1433" s="129"/>
      <c r="HAG1433" s="129"/>
      <c r="HAH1433" s="129"/>
      <c r="HAI1433" s="129"/>
      <c r="HAJ1433" s="129"/>
      <c r="HAK1433" s="129"/>
      <c r="HAL1433" s="129"/>
      <c r="HAM1433" s="129"/>
      <c r="HAN1433" s="129"/>
      <c r="HAO1433" s="129"/>
      <c r="HAP1433" s="129"/>
      <c r="HAQ1433" s="129"/>
      <c r="HAR1433" s="129"/>
      <c r="HAS1433" s="129"/>
      <c r="HAT1433" s="129"/>
      <c r="HAU1433" s="129"/>
      <c r="HAV1433" s="129"/>
      <c r="HAW1433" s="129"/>
      <c r="HAX1433" s="129"/>
      <c r="HAY1433" s="129"/>
      <c r="HAZ1433" s="129"/>
      <c r="HBA1433" s="129"/>
      <c r="HBB1433" s="129"/>
      <c r="HBC1433" s="129"/>
      <c r="HBD1433" s="129"/>
      <c r="HBE1433" s="129"/>
      <c r="HBF1433" s="129"/>
      <c r="HBG1433" s="129"/>
      <c r="HBH1433" s="129"/>
      <c r="HBI1433" s="129"/>
      <c r="HBJ1433" s="129"/>
      <c r="HBK1433" s="129"/>
      <c r="HBL1433" s="129"/>
      <c r="HBM1433" s="129"/>
      <c r="HBN1433" s="129"/>
      <c r="HBO1433" s="129"/>
      <c r="HBP1433" s="129"/>
      <c r="HBQ1433" s="129"/>
      <c r="HBR1433" s="129"/>
      <c r="HBS1433" s="129"/>
      <c r="HBT1433" s="129"/>
      <c r="HBU1433" s="129"/>
      <c r="HBV1433" s="129"/>
      <c r="HBW1433" s="129"/>
      <c r="HBX1433" s="129"/>
      <c r="HBY1433" s="129"/>
      <c r="HBZ1433" s="129"/>
      <c r="HCA1433" s="129"/>
      <c r="HCB1433" s="129"/>
      <c r="HCC1433" s="129"/>
      <c r="HCD1433" s="129"/>
      <c r="HCE1433" s="129"/>
      <c r="HCF1433" s="129"/>
      <c r="HCG1433" s="129"/>
      <c r="HCH1433" s="129"/>
      <c r="HCI1433" s="129"/>
      <c r="HCJ1433" s="129"/>
      <c r="HCK1433" s="129"/>
      <c r="HCL1433" s="129"/>
      <c r="HCM1433" s="129"/>
      <c r="HCN1433" s="129"/>
      <c r="HCO1433" s="129"/>
      <c r="HCP1433" s="129"/>
      <c r="HCQ1433" s="129"/>
      <c r="HCR1433" s="129"/>
      <c r="HCS1433" s="129"/>
      <c r="HCT1433" s="129"/>
      <c r="HCU1433" s="129"/>
      <c r="HCV1433" s="129"/>
      <c r="HCW1433" s="129"/>
      <c r="HCX1433" s="129"/>
      <c r="HCY1433" s="129"/>
      <c r="HCZ1433" s="129"/>
      <c r="HDA1433" s="129"/>
      <c r="HDB1433" s="129"/>
      <c r="HDC1433" s="129"/>
      <c r="HDD1433" s="129"/>
      <c r="HDE1433" s="129"/>
      <c r="HDF1433" s="129"/>
      <c r="HDG1433" s="129"/>
      <c r="HDH1433" s="129"/>
      <c r="HDI1433" s="129"/>
      <c r="HDJ1433" s="129"/>
      <c r="HDK1433" s="129"/>
      <c r="HDL1433" s="129"/>
      <c r="HDM1433" s="129"/>
      <c r="HDN1433" s="129"/>
      <c r="HDO1433" s="129"/>
      <c r="HDP1433" s="129"/>
      <c r="HDQ1433" s="129"/>
      <c r="HDR1433" s="129"/>
      <c r="HDS1433" s="129"/>
      <c r="HDT1433" s="129"/>
      <c r="HDU1433" s="129"/>
      <c r="HDV1433" s="129"/>
      <c r="HDW1433" s="129"/>
      <c r="HDX1433" s="129"/>
      <c r="HDY1433" s="129"/>
      <c r="HDZ1433" s="129"/>
      <c r="HEA1433" s="129"/>
      <c r="HEB1433" s="129"/>
      <c r="HEC1433" s="129"/>
      <c r="HED1433" s="129"/>
      <c r="HEE1433" s="129"/>
      <c r="HEF1433" s="129"/>
      <c r="HEG1433" s="129"/>
      <c r="HEH1433" s="129"/>
      <c r="HEI1433" s="129"/>
      <c r="HEJ1433" s="129"/>
      <c r="HEK1433" s="129"/>
      <c r="HEL1433" s="129"/>
      <c r="HEM1433" s="129"/>
      <c r="HEN1433" s="129"/>
      <c r="HEO1433" s="129"/>
      <c r="HEP1433" s="129"/>
      <c r="HEQ1433" s="129"/>
      <c r="HER1433" s="129"/>
      <c r="HES1433" s="129"/>
      <c r="HET1433" s="129"/>
      <c r="HEU1433" s="129"/>
      <c r="HEV1433" s="129"/>
      <c r="HEW1433" s="129"/>
      <c r="HEX1433" s="129"/>
      <c r="HEY1433" s="129"/>
      <c r="HEZ1433" s="129"/>
      <c r="HFA1433" s="129"/>
      <c r="HFB1433" s="129"/>
      <c r="HFC1433" s="129"/>
      <c r="HFD1433" s="129"/>
      <c r="HFE1433" s="129"/>
      <c r="HFF1433" s="129"/>
      <c r="HFG1433" s="129"/>
      <c r="HFH1433" s="129"/>
      <c r="HFI1433" s="129"/>
      <c r="HFJ1433" s="129"/>
      <c r="HFK1433" s="129"/>
      <c r="HFL1433" s="129"/>
      <c r="HFM1433" s="129"/>
      <c r="HFN1433" s="129"/>
      <c r="HFO1433" s="129"/>
      <c r="HFP1433" s="129"/>
      <c r="HFQ1433" s="129"/>
      <c r="HFR1433" s="129"/>
      <c r="HFS1433" s="129"/>
      <c r="HFT1433" s="129"/>
      <c r="HFU1433" s="129"/>
      <c r="HFV1433" s="129"/>
      <c r="HFW1433" s="129"/>
      <c r="HFX1433" s="129"/>
      <c r="HFY1433" s="129"/>
      <c r="HFZ1433" s="129"/>
      <c r="HGA1433" s="129"/>
      <c r="HGB1433" s="129"/>
      <c r="HGC1433" s="129"/>
      <c r="HGD1433" s="129"/>
      <c r="HGE1433" s="129"/>
      <c r="HGF1433" s="129"/>
      <c r="HGG1433" s="129"/>
      <c r="HGH1433" s="129"/>
      <c r="HGI1433" s="129"/>
      <c r="HGJ1433" s="129"/>
      <c r="HGK1433" s="129"/>
      <c r="HGL1433" s="129"/>
      <c r="HGM1433" s="129"/>
      <c r="HGN1433" s="129"/>
      <c r="HGO1433" s="129"/>
      <c r="HGP1433" s="129"/>
      <c r="HGQ1433" s="129"/>
      <c r="HGR1433" s="129"/>
      <c r="HGS1433" s="129"/>
      <c r="HGT1433" s="129"/>
      <c r="HGU1433" s="129"/>
      <c r="HGV1433" s="129"/>
      <c r="HGW1433" s="129"/>
      <c r="HGX1433" s="129"/>
      <c r="HGY1433" s="129"/>
      <c r="HGZ1433" s="129"/>
      <c r="HHA1433" s="129"/>
      <c r="HHB1433" s="129"/>
      <c r="HHC1433" s="129"/>
      <c r="HHD1433" s="129"/>
      <c r="HHE1433" s="129"/>
      <c r="HHF1433" s="129"/>
      <c r="HHG1433" s="129"/>
      <c r="HHH1433" s="129"/>
      <c r="HHI1433" s="129"/>
      <c r="HHJ1433" s="129"/>
      <c r="HHK1433" s="129"/>
      <c r="HHL1433" s="129"/>
      <c r="HHM1433" s="129"/>
      <c r="HHN1433" s="129"/>
      <c r="HHO1433" s="129"/>
      <c r="HHP1433" s="129"/>
      <c r="HHQ1433" s="129"/>
      <c r="HHR1433" s="129"/>
      <c r="HHS1433" s="129"/>
      <c r="HHT1433" s="129"/>
      <c r="HHU1433" s="129"/>
      <c r="HHV1433" s="129"/>
      <c r="HHW1433" s="129"/>
      <c r="HHX1433" s="129"/>
      <c r="HHY1433" s="129"/>
      <c r="HHZ1433" s="129"/>
      <c r="HIA1433" s="129"/>
      <c r="HIB1433" s="129"/>
      <c r="HIC1433" s="129"/>
      <c r="HID1433" s="129"/>
      <c r="HIE1433" s="129"/>
      <c r="HIF1433" s="129"/>
      <c r="HIG1433" s="129"/>
      <c r="HIH1433" s="129"/>
      <c r="HII1433" s="129"/>
      <c r="HIJ1433" s="129"/>
      <c r="HIK1433" s="129"/>
      <c r="HIL1433" s="129"/>
      <c r="HIM1433" s="129"/>
      <c r="HIN1433" s="129"/>
      <c r="HIO1433" s="129"/>
      <c r="HIP1433" s="129"/>
      <c r="HIQ1433" s="129"/>
      <c r="HIR1433" s="129"/>
      <c r="HIS1433" s="129"/>
      <c r="HIT1433" s="129"/>
      <c r="HIU1433" s="129"/>
      <c r="HIV1433" s="129"/>
      <c r="HIW1433" s="129"/>
      <c r="HIX1433" s="129"/>
      <c r="HIY1433" s="129"/>
      <c r="HIZ1433" s="129"/>
      <c r="HJA1433" s="129"/>
      <c r="HJB1433" s="129"/>
      <c r="HJC1433" s="129"/>
      <c r="HJD1433" s="129"/>
      <c r="HJE1433" s="129"/>
      <c r="HJF1433" s="129"/>
      <c r="HJG1433" s="129"/>
      <c r="HJH1433" s="129"/>
      <c r="HJI1433" s="129"/>
      <c r="HJJ1433" s="129"/>
      <c r="HJK1433" s="129"/>
      <c r="HJL1433" s="129"/>
      <c r="HJM1433" s="129"/>
      <c r="HJN1433" s="129"/>
      <c r="HJO1433" s="129"/>
      <c r="HJP1433" s="129"/>
      <c r="HJQ1433" s="129"/>
      <c r="HJR1433" s="129"/>
      <c r="HJS1433" s="129"/>
      <c r="HJT1433" s="129"/>
      <c r="HJU1433" s="129"/>
      <c r="HJV1433" s="129"/>
      <c r="HJW1433" s="129"/>
      <c r="HJX1433" s="129"/>
      <c r="HJY1433" s="129"/>
      <c r="HJZ1433" s="129"/>
      <c r="HKA1433" s="129"/>
      <c r="HKB1433" s="129"/>
      <c r="HKC1433" s="129"/>
      <c r="HKD1433" s="129"/>
      <c r="HKE1433" s="129"/>
      <c r="HKF1433" s="129"/>
      <c r="HKG1433" s="129"/>
      <c r="HKH1433" s="129"/>
      <c r="HKI1433" s="129"/>
      <c r="HKJ1433" s="129"/>
      <c r="HKK1433" s="129"/>
      <c r="HKL1433" s="129"/>
      <c r="HKM1433" s="129"/>
      <c r="HKN1433" s="129"/>
      <c r="HKO1433" s="129"/>
      <c r="HKP1433" s="129"/>
      <c r="HKQ1433" s="129"/>
      <c r="HKR1433" s="129"/>
      <c r="HKS1433" s="129"/>
      <c r="HKT1433" s="129"/>
      <c r="HKU1433" s="129"/>
      <c r="HKV1433" s="129"/>
      <c r="HKW1433" s="129"/>
      <c r="HKX1433" s="129"/>
      <c r="HKY1433" s="129"/>
      <c r="HKZ1433" s="129"/>
      <c r="HLA1433" s="129"/>
      <c r="HLB1433" s="129"/>
      <c r="HLC1433" s="129"/>
      <c r="HLD1433" s="129"/>
      <c r="HLE1433" s="129"/>
      <c r="HLF1433" s="129"/>
      <c r="HLG1433" s="129"/>
      <c r="HLH1433" s="129"/>
      <c r="HLI1433" s="129"/>
      <c r="HLJ1433" s="129"/>
      <c r="HLK1433" s="129"/>
      <c r="HLL1433" s="129"/>
      <c r="HLM1433" s="129"/>
      <c r="HLN1433" s="129"/>
      <c r="HLO1433" s="129"/>
      <c r="HLP1433" s="129"/>
      <c r="HLQ1433" s="129"/>
      <c r="HLR1433" s="129"/>
      <c r="HLS1433" s="129"/>
      <c r="HLT1433" s="129"/>
      <c r="HLU1433" s="129"/>
      <c r="HLV1433" s="129"/>
      <c r="HLW1433" s="129"/>
      <c r="HLX1433" s="129"/>
      <c r="HLY1433" s="129"/>
      <c r="HLZ1433" s="129"/>
      <c r="HMA1433" s="129"/>
      <c r="HMB1433" s="129"/>
      <c r="HMC1433" s="129"/>
      <c r="HMD1433" s="129"/>
      <c r="HME1433" s="129"/>
      <c r="HMF1433" s="129"/>
      <c r="HMG1433" s="129"/>
      <c r="HMH1433" s="129"/>
      <c r="HMI1433" s="129"/>
      <c r="HMJ1433" s="129"/>
      <c r="HMK1433" s="129"/>
      <c r="HML1433" s="129"/>
      <c r="HMM1433" s="129"/>
      <c r="HMN1433" s="129"/>
      <c r="HMO1433" s="129"/>
      <c r="HMP1433" s="129"/>
      <c r="HMQ1433" s="129"/>
      <c r="HMR1433" s="129"/>
      <c r="HMS1433" s="129"/>
      <c r="HMT1433" s="129"/>
      <c r="HMU1433" s="129"/>
      <c r="HMV1433" s="129"/>
      <c r="HMW1433" s="129"/>
      <c r="HMX1433" s="129"/>
      <c r="HMY1433" s="129"/>
      <c r="HMZ1433" s="129"/>
      <c r="HNA1433" s="129"/>
      <c r="HNB1433" s="129"/>
      <c r="HNC1433" s="129"/>
      <c r="HND1433" s="129"/>
      <c r="HNE1433" s="129"/>
      <c r="HNF1433" s="129"/>
      <c r="HNG1433" s="129"/>
      <c r="HNH1433" s="129"/>
      <c r="HNI1433" s="129"/>
      <c r="HNJ1433" s="129"/>
      <c r="HNK1433" s="129"/>
      <c r="HNL1433" s="129"/>
      <c r="HNM1433" s="129"/>
      <c r="HNN1433" s="129"/>
      <c r="HNO1433" s="129"/>
      <c r="HNP1433" s="129"/>
      <c r="HNQ1433" s="129"/>
      <c r="HNR1433" s="129"/>
      <c r="HNS1433" s="129"/>
      <c r="HNT1433" s="129"/>
      <c r="HNU1433" s="129"/>
      <c r="HNV1433" s="129"/>
      <c r="HNW1433" s="129"/>
      <c r="HNX1433" s="129"/>
      <c r="HNY1433" s="129"/>
      <c r="HNZ1433" s="129"/>
      <c r="HOA1433" s="129"/>
      <c r="HOB1433" s="129"/>
      <c r="HOC1433" s="129"/>
      <c r="HOD1433" s="129"/>
      <c r="HOE1433" s="129"/>
      <c r="HOF1433" s="129"/>
      <c r="HOG1433" s="129"/>
      <c r="HOH1433" s="129"/>
      <c r="HOI1433" s="129"/>
      <c r="HOJ1433" s="129"/>
      <c r="HOK1433" s="129"/>
      <c r="HOL1433" s="129"/>
      <c r="HOM1433" s="129"/>
      <c r="HON1433" s="129"/>
      <c r="HOO1433" s="129"/>
      <c r="HOP1433" s="129"/>
      <c r="HOQ1433" s="129"/>
      <c r="HOR1433" s="129"/>
      <c r="HOS1433" s="129"/>
      <c r="HOT1433" s="129"/>
      <c r="HOU1433" s="129"/>
      <c r="HOV1433" s="129"/>
      <c r="HOW1433" s="129"/>
      <c r="HOX1433" s="129"/>
      <c r="HOY1433" s="129"/>
      <c r="HOZ1433" s="129"/>
      <c r="HPA1433" s="129"/>
      <c r="HPB1433" s="129"/>
      <c r="HPC1433" s="129"/>
      <c r="HPD1433" s="129"/>
      <c r="HPE1433" s="129"/>
      <c r="HPF1433" s="129"/>
      <c r="HPG1433" s="129"/>
      <c r="HPH1433" s="129"/>
      <c r="HPI1433" s="129"/>
      <c r="HPJ1433" s="129"/>
      <c r="HPK1433" s="129"/>
      <c r="HPL1433" s="129"/>
      <c r="HPM1433" s="129"/>
      <c r="HPN1433" s="129"/>
      <c r="HPO1433" s="129"/>
      <c r="HPP1433" s="129"/>
      <c r="HPQ1433" s="129"/>
      <c r="HPR1433" s="129"/>
      <c r="HPS1433" s="129"/>
      <c r="HPT1433" s="129"/>
      <c r="HPU1433" s="129"/>
      <c r="HPV1433" s="129"/>
      <c r="HPW1433" s="129"/>
      <c r="HPX1433" s="129"/>
      <c r="HPY1433" s="129"/>
      <c r="HPZ1433" s="129"/>
      <c r="HQA1433" s="129"/>
      <c r="HQB1433" s="129"/>
      <c r="HQC1433" s="129"/>
      <c r="HQD1433" s="129"/>
      <c r="HQE1433" s="129"/>
      <c r="HQF1433" s="129"/>
      <c r="HQG1433" s="129"/>
      <c r="HQH1433" s="129"/>
      <c r="HQI1433" s="129"/>
      <c r="HQJ1433" s="129"/>
      <c r="HQK1433" s="129"/>
      <c r="HQL1433" s="129"/>
      <c r="HQM1433" s="129"/>
      <c r="HQN1433" s="129"/>
      <c r="HQO1433" s="129"/>
      <c r="HQP1433" s="129"/>
      <c r="HQQ1433" s="129"/>
      <c r="HQR1433" s="129"/>
      <c r="HQS1433" s="129"/>
      <c r="HQT1433" s="129"/>
      <c r="HQU1433" s="129"/>
      <c r="HQV1433" s="129"/>
      <c r="HQW1433" s="129"/>
      <c r="HQX1433" s="129"/>
      <c r="HQY1433" s="129"/>
      <c r="HQZ1433" s="129"/>
      <c r="HRA1433" s="129"/>
      <c r="HRB1433" s="129"/>
      <c r="HRC1433" s="129"/>
      <c r="HRD1433" s="129"/>
      <c r="HRE1433" s="129"/>
      <c r="HRF1433" s="129"/>
      <c r="HRG1433" s="129"/>
      <c r="HRH1433" s="129"/>
      <c r="HRI1433" s="129"/>
      <c r="HRJ1433" s="129"/>
      <c r="HRK1433" s="129"/>
      <c r="HRL1433" s="129"/>
      <c r="HRM1433" s="129"/>
      <c r="HRN1433" s="129"/>
      <c r="HRO1433" s="129"/>
      <c r="HRP1433" s="129"/>
      <c r="HRQ1433" s="129"/>
      <c r="HRR1433" s="129"/>
      <c r="HRS1433" s="129"/>
      <c r="HRT1433" s="129"/>
      <c r="HRU1433" s="129"/>
      <c r="HRV1433" s="129"/>
      <c r="HRW1433" s="129"/>
      <c r="HRX1433" s="129"/>
      <c r="HRY1433" s="129"/>
      <c r="HRZ1433" s="129"/>
      <c r="HSA1433" s="129"/>
      <c r="HSB1433" s="129"/>
      <c r="HSC1433" s="129"/>
      <c r="HSD1433" s="129"/>
      <c r="HSE1433" s="129"/>
      <c r="HSF1433" s="129"/>
      <c r="HSG1433" s="129"/>
      <c r="HSH1433" s="129"/>
      <c r="HSI1433" s="129"/>
      <c r="HSJ1433" s="129"/>
      <c r="HSK1433" s="129"/>
      <c r="HSL1433" s="129"/>
      <c r="HSM1433" s="129"/>
      <c r="HSN1433" s="129"/>
      <c r="HSO1433" s="129"/>
      <c r="HSP1433" s="129"/>
      <c r="HSQ1433" s="129"/>
      <c r="HSR1433" s="129"/>
      <c r="HSS1433" s="129"/>
      <c r="HST1433" s="129"/>
      <c r="HSU1433" s="129"/>
      <c r="HSV1433" s="129"/>
      <c r="HSW1433" s="129"/>
      <c r="HSX1433" s="129"/>
      <c r="HSY1433" s="129"/>
      <c r="HSZ1433" s="129"/>
      <c r="HTA1433" s="129"/>
      <c r="HTB1433" s="129"/>
      <c r="HTC1433" s="129"/>
      <c r="HTD1433" s="129"/>
      <c r="HTE1433" s="129"/>
      <c r="HTF1433" s="129"/>
      <c r="HTG1433" s="129"/>
      <c r="HTH1433" s="129"/>
      <c r="HTI1433" s="129"/>
      <c r="HTJ1433" s="129"/>
      <c r="HTK1433" s="129"/>
      <c r="HTL1433" s="129"/>
      <c r="HTM1433" s="129"/>
      <c r="HTN1433" s="129"/>
      <c r="HTO1433" s="129"/>
      <c r="HTP1433" s="129"/>
      <c r="HTQ1433" s="129"/>
      <c r="HTR1433" s="129"/>
      <c r="HTS1433" s="129"/>
      <c r="HTT1433" s="129"/>
      <c r="HTU1433" s="129"/>
      <c r="HTV1433" s="129"/>
      <c r="HTW1433" s="129"/>
      <c r="HTX1433" s="129"/>
      <c r="HTY1433" s="129"/>
      <c r="HTZ1433" s="129"/>
      <c r="HUA1433" s="129"/>
      <c r="HUB1433" s="129"/>
      <c r="HUC1433" s="129"/>
      <c r="HUD1433" s="129"/>
      <c r="HUE1433" s="129"/>
      <c r="HUF1433" s="129"/>
      <c r="HUG1433" s="129"/>
      <c r="HUH1433" s="129"/>
      <c r="HUI1433" s="129"/>
      <c r="HUJ1433" s="129"/>
      <c r="HUK1433" s="129"/>
      <c r="HUL1433" s="129"/>
      <c r="HUM1433" s="129"/>
      <c r="HUN1433" s="129"/>
      <c r="HUO1433" s="129"/>
      <c r="HUP1433" s="129"/>
      <c r="HUQ1433" s="129"/>
      <c r="HUR1433" s="129"/>
      <c r="HUS1433" s="129"/>
      <c r="HUT1433" s="129"/>
      <c r="HUU1433" s="129"/>
      <c r="HUV1433" s="129"/>
      <c r="HUW1433" s="129"/>
      <c r="HUX1433" s="129"/>
      <c r="HUY1433" s="129"/>
      <c r="HUZ1433" s="129"/>
      <c r="HVA1433" s="129"/>
      <c r="HVB1433" s="129"/>
      <c r="HVC1433" s="129"/>
      <c r="HVD1433" s="129"/>
      <c r="HVE1433" s="129"/>
      <c r="HVF1433" s="129"/>
      <c r="HVG1433" s="129"/>
      <c r="HVH1433" s="129"/>
      <c r="HVI1433" s="129"/>
      <c r="HVJ1433" s="129"/>
      <c r="HVK1433" s="129"/>
      <c r="HVL1433" s="129"/>
      <c r="HVM1433" s="129"/>
      <c r="HVN1433" s="129"/>
      <c r="HVO1433" s="129"/>
      <c r="HVP1433" s="129"/>
      <c r="HVQ1433" s="129"/>
      <c r="HVR1433" s="129"/>
      <c r="HVS1433" s="129"/>
      <c r="HVT1433" s="129"/>
      <c r="HVU1433" s="129"/>
      <c r="HVV1433" s="129"/>
      <c r="HVW1433" s="129"/>
      <c r="HVX1433" s="129"/>
      <c r="HVY1433" s="129"/>
      <c r="HVZ1433" s="129"/>
      <c r="HWA1433" s="129"/>
      <c r="HWB1433" s="129"/>
      <c r="HWC1433" s="129"/>
      <c r="HWD1433" s="129"/>
      <c r="HWE1433" s="129"/>
      <c r="HWF1433" s="129"/>
      <c r="HWG1433" s="129"/>
      <c r="HWH1433" s="129"/>
      <c r="HWI1433" s="129"/>
      <c r="HWJ1433" s="129"/>
      <c r="HWK1433" s="129"/>
      <c r="HWL1433" s="129"/>
      <c r="HWM1433" s="129"/>
      <c r="HWN1433" s="129"/>
      <c r="HWO1433" s="129"/>
      <c r="HWP1433" s="129"/>
      <c r="HWQ1433" s="129"/>
      <c r="HWR1433" s="129"/>
      <c r="HWS1433" s="129"/>
      <c r="HWT1433" s="129"/>
      <c r="HWU1433" s="129"/>
      <c r="HWV1433" s="129"/>
      <c r="HWW1433" s="129"/>
      <c r="HWX1433" s="129"/>
      <c r="HWY1433" s="129"/>
      <c r="HWZ1433" s="129"/>
      <c r="HXA1433" s="129"/>
      <c r="HXB1433" s="129"/>
      <c r="HXC1433" s="129"/>
      <c r="HXD1433" s="129"/>
      <c r="HXE1433" s="129"/>
      <c r="HXF1433" s="129"/>
      <c r="HXG1433" s="129"/>
      <c r="HXH1433" s="129"/>
      <c r="HXI1433" s="129"/>
      <c r="HXJ1433" s="129"/>
      <c r="HXK1433" s="129"/>
      <c r="HXL1433" s="129"/>
      <c r="HXM1433" s="129"/>
      <c r="HXN1433" s="129"/>
      <c r="HXO1433" s="129"/>
      <c r="HXP1433" s="129"/>
      <c r="HXQ1433" s="129"/>
      <c r="HXR1433" s="129"/>
      <c r="HXS1433" s="129"/>
      <c r="HXT1433" s="129"/>
      <c r="HXU1433" s="129"/>
      <c r="HXV1433" s="129"/>
      <c r="HXW1433" s="129"/>
      <c r="HXX1433" s="129"/>
      <c r="HXY1433" s="129"/>
      <c r="HXZ1433" s="129"/>
      <c r="HYA1433" s="129"/>
      <c r="HYB1433" s="129"/>
      <c r="HYC1433" s="129"/>
      <c r="HYD1433" s="129"/>
      <c r="HYE1433" s="129"/>
      <c r="HYF1433" s="129"/>
      <c r="HYG1433" s="129"/>
      <c r="HYH1433" s="129"/>
      <c r="HYI1433" s="129"/>
      <c r="HYJ1433" s="129"/>
      <c r="HYK1433" s="129"/>
      <c r="HYL1433" s="129"/>
      <c r="HYM1433" s="129"/>
      <c r="HYN1433" s="129"/>
      <c r="HYO1433" s="129"/>
      <c r="HYP1433" s="129"/>
      <c r="HYQ1433" s="129"/>
      <c r="HYR1433" s="129"/>
      <c r="HYS1433" s="129"/>
      <c r="HYT1433" s="129"/>
      <c r="HYU1433" s="129"/>
      <c r="HYV1433" s="129"/>
      <c r="HYW1433" s="129"/>
      <c r="HYX1433" s="129"/>
      <c r="HYY1433" s="129"/>
      <c r="HYZ1433" s="129"/>
      <c r="HZA1433" s="129"/>
      <c r="HZB1433" s="129"/>
      <c r="HZC1433" s="129"/>
      <c r="HZD1433" s="129"/>
      <c r="HZE1433" s="129"/>
      <c r="HZF1433" s="129"/>
      <c r="HZG1433" s="129"/>
      <c r="HZH1433" s="129"/>
      <c r="HZI1433" s="129"/>
      <c r="HZJ1433" s="129"/>
      <c r="HZK1433" s="129"/>
      <c r="HZL1433" s="129"/>
      <c r="HZM1433" s="129"/>
      <c r="HZN1433" s="129"/>
      <c r="HZO1433" s="129"/>
      <c r="HZP1433" s="129"/>
      <c r="HZQ1433" s="129"/>
      <c r="HZR1433" s="129"/>
      <c r="HZS1433" s="129"/>
      <c r="HZT1433" s="129"/>
      <c r="HZU1433" s="129"/>
      <c r="HZV1433" s="129"/>
      <c r="HZW1433" s="129"/>
      <c r="HZX1433" s="129"/>
      <c r="HZY1433" s="129"/>
      <c r="HZZ1433" s="129"/>
      <c r="IAA1433" s="129"/>
      <c r="IAB1433" s="129"/>
      <c r="IAC1433" s="129"/>
      <c r="IAD1433" s="129"/>
      <c r="IAE1433" s="129"/>
      <c r="IAF1433" s="129"/>
      <c r="IAG1433" s="129"/>
      <c r="IAH1433" s="129"/>
      <c r="IAI1433" s="129"/>
      <c r="IAJ1433" s="129"/>
      <c r="IAK1433" s="129"/>
      <c r="IAL1433" s="129"/>
      <c r="IAM1433" s="129"/>
      <c r="IAN1433" s="129"/>
      <c r="IAO1433" s="129"/>
      <c r="IAP1433" s="129"/>
      <c r="IAQ1433" s="129"/>
      <c r="IAR1433" s="129"/>
      <c r="IAS1433" s="129"/>
      <c r="IAT1433" s="129"/>
      <c r="IAU1433" s="129"/>
      <c r="IAV1433" s="129"/>
      <c r="IAW1433" s="129"/>
      <c r="IAX1433" s="129"/>
      <c r="IAY1433" s="129"/>
      <c r="IAZ1433" s="129"/>
      <c r="IBA1433" s="129"/>
      <c r="IBB1433" s="129"/>
      <c r="IBC1433" s="129"/>
      <c r="IBD1433" s="129"/>
      <c r="IBE1433" s="129"/>
      <c r="IBF1433" s="129"/>
      <c r="IBG1433" s="129"/>
      <c r="IBH1433" s="129"/>
      <c r="IBI1433" s="129"/>
      <c r="IBJ1433" s="129"/>
      <c r="IBK1433" s="129"/>
      <c r="IBL1433" s="129"/>
      <c r="IBM1433" s="129"/>
      <c r="IBN1433" s="129"/>
      <c r="IBO1433" s="129"/>
      <c r="IBP1433" s="129"/>
      <c r="IBQ1433" s="129"/>
      <c r="IBR1433" s="129"/>
      <c r="IBS1433" s="129"/>
      <c r="IBT1433" s="129"/>
      <c r="IBU1433" s="129"/>
      <c r="IBV1433" s="129"/>
      <c r="IBW1433" s="129"/>
      <c r="IBX1433" s="129"/>
      <c r="IBY1433" s="129"/>
      <c r="IBZ1433" s="129"/>
      <c r="ICA1433" s="129"/>
      <c r="ICB1433" s="129"/>
      <c r="ICC1433" s="129"/>
      <c r="ICD1433" s="129"/>
      <c r="ICE1433" s="129"/>
      <c r="ICF1433" s="129"/>
      <c r="ICG1433" s="129"/>
      <c r="ICH1433" s="129"/>
      <c r="ICI1433" s="129"/>
      <c r="ICJ1433" s="129"/>
      <c r="ICK1433" s="129"/>
      <c r="ICL1433" s="129"/>
      <c r="ICM1433" s="129"/>
      <c r="ICN1433" s="129"/>
      <c r="ICO1433" s="129"/>
      <c r="ICP1433" s="129"/>
      <c r="ICQ1433" s="129"/>
      <c r="ICR1433" s="129"/>
      <c r="ICS1433" s="129"/>
      <c r="ICT1433" s="129"/>
      <c r="ICU1433" s="129"/>
      <c r="ICV1433" s="129"/>
      <c r="ICW1433" s="129"/>
      <c r="ICX1433" s="129"/>
      <c r="ICY1433" s="129"/>
      <c r="ICZ1433" s="129"/>
      <c r="IDA1433" s="129"/>
      <c r="IDB1433" s="129"/>
      <c r="IDC1433" s="129"/>
      <c r="IDD1433" s="129"/>
      <c r="IDE1433" s="129"/>
      <c r="IDF1433" s="129"/>
      <c r="IDG1433" s="129"/>
      <c r="IDH1433" s="129"/>
      <c r="IDI1433" s="129"/>
      <c r="IDJ1433" s="129"/>
      <c r="IDK1433" s="129"/>
      <c r="IDL1433" s="129"/>
      <c r="IDM1433" s="129"/>
      <c r="IDN1433" s="129"/>
      <c r="IDO1433" s="129"/>
      <c r="IDP1433" s="129"/>
      <c r="IDQ1433" s="129"/>
      <c r="IDR1433" s="129"/>
      <c r="IDS1433" s="129"/>
      <c r="IDT1433" s="129"/>
      <c r="IDU1433" s="129"/>
      <c r="IDV1433" s="129"/>
      <c r="IDW1433" s="129"/>
      <c r="IDX1433" s="129"/>
      <c r="IDY1433" s="129"/>
      <c r="IDZ1433" s="129"/>
      <c r="IEA1433" s="129"/>
      <c r="IEB1433" s="129"/>
      <c r="IEC1433" s="129"/>
      <c r="IED1433" s="129"/>
      <c r="IEE1433" s="129"/>
      <c r="IEF1433" s="129"/>
      <c r="IEG1433" s="129"/>
      <c r="IEH1433" s="129"/>
      <c r="IEI1433" s="129"/>
      <c r="IEJ1433" s="129"/>
      <c r="IEK1433" s="129"/>
      <c r="IEL1433" s="129"/>
      <c r="IEM1433" s="129"/>
      <c r="IEN1433" s="129"/>
      <c r="IEO1433" s="129"/>
      <c r="IEP1433" s="129"/>
      <c r="IEQ1433" s="129"/>
      <c r="IER1433" s="129"/>
      <c r="IES1433" s="129"/>
      <c r="IET1433" s="129"/>
      <c r="IEU1433" s="129"/>
      <c r="IEV1433" s="129"/>
      <c r="IEW1433" s="129"/>
      <c r="IEX1433" s="129"/>
      <c r="IEY1433" s="129"/>
      <c r="IEZ1433" s="129"/>
      <c r="IFA1433" s="129"/>
      <c r="IFB1433" s="129"/>
      <c r="IFC1433" s="129"/>
      <c r="IFD1433" s="129"/>
      <c r="IFE1433" s="129"/>
      <c r="IFF1433" s="129"/>
      <c r="IFG1433" s="129"/>
      <c r="IFH1433" s="129"/>
      <c r="IFI1433" s="129"/>
      <c r="IFJ1433" s="129"/>
      <c r="IFK1433" s="129"/>
      <c r="IFL1433" s="129"/>
      <c r="IFM1433" s="129"/>
      <c r="IFN1433" s="129"/>
      <c r="IFO1433" s="129"/>
      <c r="IFP1433" s="129"/>
      <c r="IFQ1433" s="129"/>
      <c r="IFR1433" s="129"/>
      <c r="IFS1433" s="129"/>
      <c r="IFT1433" s="129"/>
      <c r="IFU1433" s="129"/>
      <c r="IFV1433" s="129"/>
      <c r="IFW1433" s="129"/>
      <c r="IFX1433" s="129"/>
      <c r="IFY1433" s="129"/>
      <c r="IFZ1433" s="129"/>
      <c r="IGA1433" s="129"/>
      <c r="IGB1433" s="129"/>
      <c r="IGC1433" s="129"/>
      <c r="IGD1433" s="129"/>
      <c r="IGE1433" s="129"/>
      <c r="IGF1433" s="129"/>
      <c r="IGG1433" s="129"/>
      <c r="IGH1433" s="129"/>
      <c r="IGI1433" s="129"/>
      <c r="IGJ1433" s="129"/>
      <c r="IGK1433" s="129"/>
      <c r="IGL1433" s="129"/>
      <c r="IGM1433" s="129"/>
      <c r="IGN1433" s="129"/>
      <c r="IGO1433" s="129"/>
      <c r="IGP1433" s="129"/>
      <c r="IGQ1433" s="129"/>
      <c r="IGR1433" s="129"/>
      <c r="IGS1433" s="129"/>
      <c r="IGT1433" s="129"/>
      <c r="IGU1433" s="129"/>
      <c r="IGV1433" s="129"/>
      <c r="IGW1433" s="129"/>
      <c r="IGX1433" s="129"/>
      <c r="IGY1433" s="129"/>
      <c r="IGZ1433" s="129"/>
      <c r="IHA1433" s="129"/>
      <c r="IHB1433" s="129"/>
      <c r="IHC1433" s="129"/>
      <c r="IHD1433" s="129"/>
      <c r="IHE1433" s="129"/>
      <c r="IHF1433" s="129"/>
      <c r="IHG1433" s="129"/>
      <c r="IHH1433" s="129"/>
      <c r="IHI1433" s="129"/>
      <c r="IHJ1433" s="129"/>
      <c r="IHK1433" s="129"/>
      <c r="IHL1433" s="129"/>
      <c r="IHM1433" s="129"/>
      <c r="IHN1433" s="129"/>
      <c r="IHO1433" s="129"/>
      <c r="IHP1433" s="129"/>
      <c r="IHQ1433" s="129"/>
      <c r="IHR1433" s="129"/>
      <c r="IHS1433" s="129"/>
      <c r="IHT1433" s="129"/>
      <c r="IHU1433" s="129"/>
      <c r="IHV1433" s="129"/>
      <c r="IHW1433" s="129"/>
      <c r="IHX1433" s="129"/>
      <c r="IHY1433" s="129"/>
      <c r="IHZ1433" s="129"/>
      <c r="IIA1433" s="129"/>
      <c r="IIB1433" s="129"/>
      <c r="IIC1433" s="129"/>
      <c r="IID1433" s="129"/>
      <c r="IIE1433" s="129"/>
      <c r="IIF1433" s="129"/>
      <c r="IIG1433" s="129"/>
      <c r="IIH1433" s="129"/>
      <c r="III1433" s="129"/>
      <c r="IIJ1433" s="129"/>
      <c r="IIK1433" s="129"/>
      <c r="IIL1433" s="129"/>
      <c r="IIM1433" s="129"/>
      <c r="IIN1433" s="129"/>
      <c r="IIO1433" s="129"/>
      <c r="IIP1433" s="129"/>
      <c r="IIQ1433" s="129"/>
      <c r="IIR1433" s="129"/>
      <c r="IIS1433" s="129"/>
      <c r="IIT1433" s="129"/>
      <c r="IIU1433" s="129"/>
      <c r="IIV1433" s="129"/>
      <c r="IIW1433" s="129"/>
      <c r="IIX1433" s="129"/>
      <c r="IIY1433" s="129"/>
      <c r="IIZ1433" s="129"/>
      <c r="IJA1433" s="129"/>
      <c r="IJB1433" s="129"/>
      <c r="IJC1433" s="129"/>
      <c r="IJD1433" s="129"/>
      <c r="IJE1433" s="129"/>
      <c r="IJF1433" s="129"/>
      <c r="IJG1433" s="129"/>
      <c r="IJH1433" s="129"/>
      <c r="IJI1433" s="129"/>
      <c r="IJJ1433" s="129"/>
      <c r="IJK1433" s="129"/>
      <c r="IJL1433" s="129"/>
      <c r="IJM1433" s="129"/>
      <c r="IJN1433" s="129"/>
      <c r="IJO1433" s="129"/>
      <c r="IJP1433" s="129"/>
      <c r="IJQ1433" s="129"/>
      <c r="IJR1433" s="129"/>
      <c r="IJS1433" s="129"/>
      <c r="IJT1433" s="129"/>
      <c r="IJU1433" s="129"/>
      <c r="IJV1433" s="129"/>
      <c r="IJW1433" s="129"/>
      <c r="IJX1433" s="129"/>
      <c r="IJY1433" s="129"/>
      <c r="IJZ1433" s="129"/>
      <c r="IKA1433" s="129"/>
      <c r="IKB1433" s="129"/>
      <c r="IKC1433" s="129"/>
      <c r="IKD1433" s="129"/>
      <c r="IKE1433" s="129"/>
      <c r="IKF1433" s="129"/>
      <c r="IKG1433" s="129"/>
      <c r="IKH1433" s="129"/>
      <c r="IKI1433" s="129"/>
      <c r="IKJ1433" s="129"/>
      <c r="IKK1433" s="129"/>
      <c r="IKL1433" s="129"/>
      <c r="IKM1433" s="129"/>
      <c r="IKN1433" s="129"/>
      <c r="IKO1433" s="129"/>
      <c r="IKP1433" s="129"/>
      <c r="IKQ1433" s="129"/>
      <c r="IKR1433" s="129"/>
      <c r="IKS1433" s="129"/>
      <c r="IKT1433" s="129"/>
      <c r="IKU1433" s="129"/>
      <c r="IKV1433" s="129"/>
      <c r="IKW1433" s="129"/>
      <c r="IKX1433" s="129"/>
      <c r="IKY1433" s="129"/>
      <c r="IKZ1433" s="129"/>
      <c r="ILA1433" s="129"/>
      <c r="ILB1433" s="129"/>
      <c r="ILC1433" s="129"/>
      <c r="ILD1433" s="129"/>
      <c r="ILE1433" s="129"/>
      <c r="ILF1433" s="129"/>
      <c r="ILG1433" s="129"/>
      <c r="ILH1433" s="129"/>
      <c r="ILI1433" s="129"/>
      <c r="ILJ1433" s="129"/>
      <c r="ILK1433" s="129"/>
      <c r="ILL1433" s="129"/>
      <c r="ILM1433" s="129"/>
      <c r="ILN1433" s="129"/>
      <c r="ILO1433" s="129"/>
      <c r="ILP1433" s="129"/>
      <c r="ILQ1433" s="129"/>
      <c r="ILR1433" s="129"/>
      <c r="ILS1433" s="129"/>
      <c r="ILT1433" s="129"/>
      <c r="ILU1433" s="129"/>
      <c r="ILV1433" s="129"/>
      <c r="ILW1433" s="129"/>
      <c r="ILX1433" s="129"/>
      <c r="ILY1433" s="129"/>
      <c r="ILZ1433" s="129"/>
      <c r="IMA1433" s="129"/>
      <c r="IMB1433" s="129"/>
      <c r="IMC1433" s="129"/>
      <c r="IMD1433" s="129"/>
      <c r="IME1433" s="129"/>
      <c r="IMF1433" s="129"/>
      <c r="IMG1433" s="129"/>
      <c r="IMH1433" s="129"/>
      <c r="IMI1433" s="129"/>
      <c r="IMJ1433" s="129"/>
      <c r="IMK1433" s="129"/>
      <c r="IML1433" s="129"/>
      <c r="IMM1433" s="129"/>
      <c r="IMN1433" s="129"/>
      <c r="IMO1433" s="129"/>
      <c r="IMP1433" s="129"/>
      <c r="IMQ1433" s="129"/>
      <c r="IMR1433" s="129"/>
      <c r="IMS1433" s="129"/>
      <c r="IMT1433" s="129"/>
      <c r="IMU1433" s="129"/>
      <c r="IMV1433" s="129"/>
      <c r="IMW1433" s="129"/>
      <c r="IMX1433" s="129"/>
      <c r="IMY1433" s="129"/>
      <c r="IMZ1433" s="129"/>
      <c r="INA1433" s="129"/>
      <c r="INB1433" s="129"/>
      <c r="INC1433" s="129"/>
      <c r="IND1433" s="129"/>
      <c r="INE1433" s="129"/>
      <c r="INF1433" s="129"/>
      <c r="ING1433" s="129"/>
      <c r="INH1433" s="129"/>
      <c r="INI1433" s="129"/>
      <c r="INJ1433" s="129"/>
      <c r="INK1433" s="129"/>
      <c r="INL1433" s="129"/>
      <c r="INM1433" s="129"/>
      <c r="INN1433" s="129"/>
      <c r="INO1433" s="129"/>
      <c r="INP1433" s="129"/>
      <c r="INQ1433" s="129"/>
      <c r="INR1433" s="129"/>
      <c r="INS1433" s="129"/>
      <c r="INT1433" s="129"/>
      <c r="INU1433" s="129"/>
      <c r="INV1433" s="129"/>
      <c r="INW1433" s="129"/>
      <c r="INX1433" s="129"/>
      <c r="INY1433" s="129"/>
      <c r="INZ1433" s="129"/>
      <c r="IOA1433" s="129"/>
      <c r="IOB1433" s="129"/>
      <c r="IOC1433" s="129"/>
      <c r="IOD1433" s="129"/>
      <c r="IOE1433" s="129"/>
      <c r="IOF1433" s="129"/>
      <c r="IOG1433" s="129"/>
      <c r="IOH1433" s="129"/>
      <c r="IOI1433" s="129"/>
      <c r="IOJ1433" s="129"/>
      <c r="IOK1433" s="129"/>
      <c r="IOL1433" s="129"/>
      <c r="IOM1433" s="129"/>
      <c r="ION1433" s="129"/>
      <c r="IOO1433" s="129"/>
      <c r="IOP1433" s="129"/>
      <c r="IOQ1433" s="129"/>
      <c r="IOR1433" s="129"/>
      <c r="IOS1433" s="129"/>
      <c r="IOT1433" s="129"/>
      <c r="IOU1433" s="129"/>
      <c r="IOV1433" s="129"/>
      <c r="IOW1433" s="129"/>
      <c r="IOX1433" s="129"/>
      <c r="IOY1433" s="129"/>
      <c r="IOZ1433" s="129"/>
      <c r="IPA1433" s="129"/>
      <c r="IPB1433" s="129"/>
      <c r="IPC1433" s="129"/>
      <c r="IPD1433" s="129"/>
      <c r="IPE1433" s="129"/>
      <c r="IPF1433" s="129"/>
      <c r="IPG1433" s="129"/>
      <c r="IPH1433" s="129"/>
      <c r="IPI1433" s="129"/>
      <c r="IPJ1433" s="129"/>
      <c r="IPK1433" s="129"/>
      <c r="IPL1433" s="129"/>
      <c r="IPM1433" s="129"/>
      <c r="IPN1433" s="129"/>
      <c r="IPO1433" s="129"/>
      <c r="IPP1433" s="129"/>
      <c r="IPQ1433" s="129"/>
      <c r="IPR1433" s="129"/>
      <c r="IPS1433" s="129"/>
      <c r="IPT1433" s="129"/>
      <c r="IPU1433" s="129"/>
      <c r="IPV1433" s="129"/>
      <c r="IPW1433" s="129"/>
      <c r="IPX1433" s="129"/>
      <c r="IPY1433" s="129"/>
      <c r="IPZ1433" s="129"/>
      <c r="IQA1433" s="129"/>
      <c r="IQB1433" s="129"/>
      <c r="IQC1433" s="129"/>
      <c r="IQD1433" s="129"/>
      <c r="IQE1433" s="129"/>
      <c r="IQF1433" s="129"/>
      <c r="IQG1433" s="129"/>
      <c r="IQH1433" s="129"/>
      <c r="IQI1433" s="129"/>
      <c r="IQJ1433" s="129"/>
      <c r="IQK1433" s="129"/>
      <c r="IQL1433" s="129"/>
      <c r="IQM1433" s="129"/>
      <c r="IQN1433" s="129"/>
      <c r="IQO1433" s="129"/>
      <c r="IQP1433" s="129"/>
      <c r="IQQ1433" s="129"/>
      <c r="IQR1433" s="129"/>
      <c r="IQS1433" s="129"/>
      <c r="IQT1433" s="129"/>
      <c r="IQU1433" s="129"/>
      <c r="IQV1433" s="129"/>
      <c r="IQW1433" s="129"/>
      <c r="IQX1433" s="129"/>
      <c r="IQY1433" s="129"/>
      <c r="IQZ1433" s="129"/>
      <c r="IRA1433" s="129"/>
      <c r="IRB1433" s="129"/>
      <c r="IRC1433" s="129"/>
      <c r="IRD1433" s="129"/>
      <c r="IRE1433" s="129"/>
      <c r="IRF1433" s="129"/>
      <c r="IRG1433" s="129"/>
      <c r="IRH1433" s="129"/>
      <c r="IRI1433" s="129"/>
      <c r="IRJ1433" s="129"/>
      <c r="IRK1433" s="129"/>
      <c r="IRL1433" s="129"/>
      <c r="IRM1433" s="129"/>
      <c r="IRN1433" s="129"/>
      <c r="IRO1433" s="129"/>
      <c r="IRP1433" s="129"/>
      <c r="IRQ1433" s="129"/>
      <c r="IRR1433" s="129"/>
      <c r="IRS1433" s="129"/>
      <c r="IRT1433" s="129"/>
      <c r="IRU1433" s="129"/>
      <c r="IRV1433" s="129"/>
      <c r="IRW1433" s="129"/>
      <c r="IRX1433" s="129"/>
      <c r="IRY1433" s="129"/>
      <c r="IRZ1433" s="129"/>
      <c r="ISA1433" s="129"/>
      <c r="ISB1433" s="129"/>
      <c r="ISC1433" s="129"/>
      <c r="ISD1433" s="129"/>
      <c r="ISE1433" s="129"/>
      <c r="ISF1433" s="129"/>
      <c r="ISG1433" s="129"/>
      <c r="ISH1433" s="129"/>
      <c r="ISI1433" s="129"/>
      <c r="ISJ1433" s="129"/>
      <c r="ISK1433" s="129"/>
      <c r="ISL1433" s="129"/>
      <c r="ISM1433" s="129"/>
      <c r="ISN1433" s="129"/>
      <c r="ISO1433" s="129"/>
      <c r="ISP1433" s="129"/>
      <c r="ISQ1433" s="129"/>
      <c r="ISR1433" s="129"/>
      <c r="ISS1433" s="129"/>
      <c r="IST1433" s="129"/>
      <c r="ISU1433" s="129"/>
      <c r="ISV1433" s="129"/>
      <c r="ISW1433" s="129"/>
      <c r="ISX1433" s="129"/>
      <c r="ISY1433" s="129"/>
      <c r="ISZ1433" s="129"/>
      <c r="ITA1433" s="129"/>
      <c r="ITB1433" s="129"/>
      <c r="ITC1433" s="129"/>
      <c r="ITD1433" s="129"/>
      <c r="ITE1433" s="129"/>
      <c r="ITF1433" s="129"/>
      <c r="ITG1433" s="129"/>
      <c r="ITH1433" s="129"/>
      <c r="ITI1433" s="129"/>
      <c r="ITJ1433" s="129"/>
      <c r="ITK1433" s="129"/>
      <c r="ITL1433" s="129"/>
      <c r="ITM1433" s="129"/>
      <c r="ITN1433" s="129"/>
      <c r="ITO1433" s="129"/>
      <c r="ITP1433" s="129"/>
      <c r="ITQ1433" s="129"/>
      <c r="ITR1433" s="129"/>
      <c r="ITS1433" s="129"/>
      <c r="ITT1433" s="129"/>
      <c r="ITU1433" s="129"/>
      <c r="ITV1433" s="129"/>
      <c r="ITW1433" s="129"/>
      <c r="ITX1433" s="129"/>
      <c r="ITY1433" s="129"/>
      <c r="ITZ1433" s="129"/>
      <c r="IUA1433" s="129"/>
      <c r="IUB1433" s="129"/>
      <c r="IUC1433" s="129"/>
      <c r="IUD1433" s="129"/>
      <c r="IUE1433" s="129"/>
      <c r="IUF1433" s="129"/>
      <c r="IUG1433" s="129"/>
      <c r="IUH1433" s="129"/>
      <c r="IUI1433" s="129"/>
      <c r="IUJ1433" s="129"/>
      <c r="IUK1433" s="129"/>
      <c r="IUL1433" s="129"/>
      <c r="IUM1433" s="129"/>
      <c r="IUN1433" s="129"/>
      <c r="IUO1433" s="129"/>
      <c r="IUP1433" s="129"/>
      <c r="IUQ1433" s="129"/>
      <c r="IUR1433" s="129"/>
      <c r="IUS1433" s="129"/>
      <c r="IUT1433" s="129"/>
      <c r="IUU1433" s="129"/>
      <c r="IUV1433" s="129"/>
      <c r="IUW1433" s="129"/>
      <c r="IUX1433" s="129"/>
      <c r="IUY1433" s="129"/>
      <c r="IUZ1433" s="129"/>
      <c r="IVA1433" s="129"/>
      <c r="IVB1433" s="129"/>
      <c r="IVC1433" s="129"/>
      <c r="IVD1433" s="129"/>
      <c r="IVE1433" s="129"/>
      <c r="IVF1433" s="129"/>
      <c r="IVG1433" s="129"/>
      <c r="IVH1433" s="129"/>
      <c r="IVI1433" s="129"/>
      <c r="IVJ1433" s="129"/>
      <c r="IVK1433" s="129"/>
      <c r="IVL1433" s="129"/>
      <c r="IVM1433" s="129"/>
      <c r="IVN1433" s="129"/>
      <c r="IVO1433" s="129"/>
      <c r="IVP1433" s="129"/>
      <c r="IVQ1433" s="129"/>
      <c r="IVR1433" s="129"/>
      <c r="IVS1433" s="129"/>
      <c r="IVT1433" s="129"/>
      <c r="IVU1433" s="129"/>
      <c r="IVV1433" s="129"/>
      <c r="IVW1433" s="129"/>
      <c r="IVX1433" s="129"/>
      <c r="IVY1433" s="129"/>
      <c r="IVZ1433" s="129"/>
      <c r="IWA1433" s="129"/>
      <c r="IWB1433" s="129"/>
      <c r="IWC1433" s="129"/>
      <c r="IWD1433" s="129"/>
      <c r="IWE1433" s="129"/>
      <c r="IWF1433" s="129"/>
      <c r="IWG1433" s="129"/>
      <c r="IWH1433" s="129"/>
      <c r="IWI1433" s="129"/>
      <c r="IWJ1433" s="129"/>
      <c r="IWK1433" s="129"/>
      <c r="IWL1433" s="129"/>
      <c r="IWM1433" s="129"/>
      <c r="IWN1433" s="129"/>
      <c r="IWO1433" s="129"/>
      <c r="IWP1433" s="129"/>
      <c r="IWQ1433" s="129"/>
      <c r="IWR1433" s="129"/>
      <c r="IWS1433" s="129"/>
      <c r="IWT1433" s="129"/>
      <c r="IWU1433" s="129"/>
      <c r="IWV1433" s="129"/>
      <c r="IWW1433" s="129"/>
      <c r="IWX1433" s="129"/>
      <c r="IWY1433" s="129"/>
      <c r="IWZ1433" s="129"/>
      <c r="IXA1433" s="129"/>
      <c r="IXB1433" s="129"/>
      <c r="IXC1433" s="129"/>
      <c r="IXD1433" s="129"/>
      <c r="IXE1433" s="129"/>
      <c r="IXF1433" s="129"/>
      <c r="IXG1433" s="129"/>
      <c r="IXH1433" s="129"/>
      <c r="IXI1433" s="129"/>
      <c r="IXJ1433" s="129"/>
      <c r="IXK1433" s="129"/>
      <c r="IXL1433" s="129"/>
      <c r="IXM1433" s="129"/>
      <c r="IXN1433" s="129"/>
      <c r="IXO1433" s="129"/>
      <c r="IXP1433" s="129"/>
      <c r="IXQ1433" s="129"/>
      <c r="IXR1433" s="129"/>
      <c r="IXS1433" s="129"/>
      <c r="IXT1433" s="129"/>
      <c r="IXU1433" s="129"/>
      <c r="IXV1433" s="129"/>
      <c r="IXW1433" s="129"/>
      <c r="IXX1433" s="129"/>
      <c r="IXY1433" s="129"/>
      <c r="IXZ1433" s="129"/>
      <c r="IYA1433" s="129"/>
      <c r="IYB1433" s="129"/>
      <c r="IYC1433" s="129"/>
      <c r="IYD1433" s="129"/>
      <c r="IYE1433" s="129"/>
      <c r="IYF1433" s="129"/>
      <c r="IYG1433" s="129"/>
      <c r="IYH1433" s="129"/>
      <c r="IYI1433" s="129"/>
      <c r="IYJ1433" s="129"/>
      <c r="IYK1433" s="129"/>
      <c r="IYL1433" s="129"/>
      <c r="IYM1433" s="129"/>
      <c r="IYN1433" s="129"/>
      <c r="IYO1433" s="129"/>
      <c r="IYP1433" s="129"/>
      <c r="IYQ1433" s="129"/>
      <c r="IYR1433" s="129"/>
      <c r="IYS1433" s="129"/>
      <c r="IYT1433" s="129"/>
      <c r="IYU1433" s="129"/>
      <c r="IYV1433" s="129"/>
      <c r="IYW1433" s="129"/>
      <c r="IYX1433" s="129"/>
      <c r="IYY1433" s="129"/>
      <c r="IYZ1433" s="129"/>
      <c r="IZA1433" s="129"/>
      <c r="IZB1433" s="129"/>
      <c r="IZC1433" s="129"/>
      <c r="IZD1433" s="129"/>
      <c r="IZE1433" s="129"/>
      <c r="IZF1433" s="129"/>
      <c r="IZG1433" s="129"/>
      <c r="IZH1433" s="129"/>
      <c r="IZI1433" s="129"/>
      <c r="IZJ1433" s="129"/>
      <c r="IZK1433" s="129"/>
      <c r="IZL1433" s="129"/>
      <c r="IZM1433" s="129"/>
      <c r="IZN1433" s="129"/>
      <c r="IZO1433" s="129"/>
      <c r="IZP1433" s="129"/>
      <c r="IZQ1433" s="129"/>
      <c r="IZR1433" s="129"/>
      <c r="IZS1433" s="129"/>
      <c r="IZT1433" s="129"/>
      <c r="IZU1433" s="129"/>
      <c r="IZV1433" s="129"/>
      <c r="IZW1433" s="129"/>
      <c r="IZX1433" s="129"/>
      <c r="IZY1433" s="129"/>
      <c r="IZZ1433" s="129"/>
      <c r="JAA1433" s="129"/>
      <c r="JAB1433" s="129"/>
      <c r="JAC1433" s="129"/>
      <c r="JAD1433" s="129"/>
      <c r="JAE1433" s="129"/>
      <c r="JAF1433" s="129"/>
      <c r="JAG1433" s="129"/>
      <c r="JAH1433" s="129"/>
      <c r="JAI1433" s="129"/>
      <c r="JAJ1433" s="129"/>
      <c r="JAK1433" s="129"/>
      <c r="JAL1433" s="129"/>
      <c r="JAM1433" s="129"/>
      <c r="JAN1433" s="129"/>
      <c r="JAO1433" s="129"/>
      <c r="JAP1433" s="129"/>
      <c r="JAQ1433" s="129"/>
      <c r="JAR1433" s="129"/>
      <c r="JAS1433" s="129"/>
      <c r="JAT1433" s="129"/>
      <c r="JAU1433" s="129"/>
      <c r="JAV1433" s="129"/>
      <c r="JAW1433" s="129"/>
      <c r="JAX1433" s="129"/>
      <c r="JAY1433" s="129"/>
      <c r="JAZ1433" s="129"/>
      <c r="JBA1433" s="129"/>
      <c r="JBB1433" s="129"/>
      <c r="JBC1433" s="129"/>
      <c r="JBD1433" s="129"/>
      <c r="JBE1433" s="129"/>
      <c r="JBF1433" s="129"/>
      <c r="JBG1433" s="129"/>
      <c r="JBH1433" s="129"/>
      <c r="JBI1433" s="129"/>
      <c r="JBJ1433" s="129"/>
      <c r="JBK1433" s="129"/>
      <c r="JBL1433" s="129"/>
      <c r="JBM1433" s="129"/>
      <c r="JBN1433" s="129"/>
      <c r="JBO1433" s="129"/>
      <c r="JBP1433" s="129"/>
      <c r="JBQ1433" s="129"/>
      <c r="JBR1433" s="129"/>
      <c r="JBS1433" s="129"/>
      <c r="JBT1433" s="129"/>
      <c r="JBU1433" s="129"/>
      <c r="JBV1433" s="129"/>
      <c r="JBW1433" s="129"/>
      <c r="JBX1433" s="129"/>
      <c r="JBY1433" s="129"/>
      <c r="JBZ1433" s="129"/>
      <c r="JCA1433" s="129"/>
      <c r="JCB1433" s="129"/>
      <c r="JCC1433" s="129"/>
      <c r="JCD1433" s="129"/>
      <c r="JCE1433" s="129"/>
      <c r="JCF1433" s="129"/>
      <c r="JCG1433" s="129"/>
      <c r="JCH1433" s="129"/>
      <c r="JCI1433" s="129"/>
      <c r="JCJ1433" s="129"/>
      <c r="JCK1433" s="129"/>
      <c r="JCL1433" s="129"/>
      <c r="JCM1433" s="129"/>
      <c r="JCN1433" s="129"/>
      <c r="JCO1433" s="129"/>
      <c r="JCP1433" s="129"/>
      <c r="JCQ1433" s="129"/>
      <c r="JCR1433" s="129"/>
      <c r="JCS1433" s="129"/>
      <c r="JCT1433" s="129"/>
      <c r="JCU1433" s="129"/>
      <c r="JCV1433" s="129"/>
      <c r="JCW1433" s="129"/>
      <c r="JCX1433" s="129"/>
      <c r="JCY1433" s="129"/>
      <c r="JCZ1433" s="129"/>
      <c r="JDA1433" s="129"/>
      <c r="JDB1433" s="129"/>
      <c r="JDC1433" s="129"/>
      <c r="JDD1433" s="129"/>
      <c r="JDE1433" s="129"/>
      <c r="JDF1433" s="129"/>
      <c r="JDG1433" s="129"/>
      <c r="JDH1433" s="129"/>
      <c r="JDI1433" s="129"/>
      <c r="JDJ1433" s="129"/>
      <c r="JDK1433" s="129"/>
      <c r="JDL1433" s="129"/>
      <c r="JDM1433" s="129"/>
      <c r="JDN1433" s="129"/>
      <c r="JDO1433" s="129"/>
      <c r="JDP1433" s="129"/>
      <c r="JDQ1433" s="129"/>
      <c r="JDR1433" s="129"/>
      <c r="JDS1433" s="129"/>
      <c r="JDT1433" s="129"/>
      <c r="JDU1433" s="129"/>
      <c r="JDV1433" s="129"/>
      <c r="JDW1433" s="129"/>
      <c r="JDX1433" s="129"/>
      <c r="JDY1433" s="129"/>
      <c r="JDZ1433" s="129"/>
      <c r="JEA1433" s="129"/>
      <c r="JEB1433" s="129"/>
      <c r="JEC1433" s="129"/>
      <c r="JED1433" s="129"/>
      <c r="JEE1433" s="129"/>
      <c r="JEF1433" s="129"/>
      <c r="JEG1433" s="129"/>
      <c r="JEH1433" s="129"/>
      <c r="JEI1433" s="129"/>
      <c r="JEJ1433" s="129"/>
      <c r="JEK1433" s="129"/>
      <c r="JEL1433" s="129"/>
      <c r="JEM1433" s="129"/>
      <c r="JEN1433" s="129"/>
      <c r="JEO1433" s="129"/>
      <c r="JEP1433" s="129"/>
      <c r="JEQ1433" s="129"/>
      <c r="JER1433" s="129"/>
      <c r="JES1433" s="129"/>
      <c r="JET1433" s="129"/>
      <c r="JEU1433" s="129"/>
      <c r="JEV1433" s="129"/>
      <c r="JEW1433" s="129"/>
      <c r="JEX1433" s="129"/>
      <c r="JEY1433" s="129"/>
      <c r="JEZ1433" s="129"/>
      <c r="JFA1433" s="129"/>
      <c r="JFB1433" s="129"/>
      <c r="JFC1433" s="129"/>
      <c r="JFD1433" s="129"/>
      <c r="JFE1433" s="129"/>
      <c r="JFF1433" s="129"/>
      <c r="JFG1433" s="129"/>
      <c r="JFH1433" s="129"/>
      <c r="JFI1433" s="129"/>
      <c r="JFJ1433" s="129"/>
      <c r="JFK1433" s="129"/>
      <c r="JFL1433" s="129"/>
      <c r="JFM1433" s="129"/>
      <c r="JFN1433" s="129"/>
      <c r="JFO1433" s="129"/>
      <c r="JFP1433" s="129"/>
      <c r="JFQ1433" s="129"/>
      <c r="JFR1433" s="129"/>
      <c r="JFS1433" s="129"/>
      <c r="JFT1433" s="129"/>
      <c r="JFU1433" s="129"/>
      <c r="JFV1433" s="129"/>
      <c r="JFW1433" s="129"/>
      <c r="JFX1433" s="129"/>
      <c r="JFY1433" s="129"/>
      <c r="JFZ1433" s="129"/>
      <c r="JGA1433" s="129"/>
      <c r="JGB1433" s="129"/>
      <c r="JGC1433" s="129"/>
      <c r="JGD1433" s="129"/>
      <c r="JGE1433" s="129"/>
      <c r="JGF1433" s="129"/>
      <c r="JGG1433" s="129"/>
      <c r="JGH1433" s="129"/>
      <c r="JGI1433" s="129"/>
      <c r="JGJ1433" s="129"/>
      <c r="JGK1433" s="129"/>
      <c r="JGL1433" s="129"/>
      <c r="JGM1433" s="129"/>
      <c r="JGN1433" s="129"/>
      <c r="JGO1433" s="129"/>
      <c r="JGP1433" s="129"/>
      <c r="JGQ1433" s="129"/>
      <c r="JGR1433" s="129"/>
      <c r="JGS1433" s="129"/>
      <c r="JGT1433" s="129"/>
      <c r="JGU1433" s="129"/>
      <c r="JGV1433" s="129"/>
      <c r="JGW1433" s="129"/>
      <c r="JGX1433" s="129"/>
      <c r="JGY1433" s="129"/>
      <c r="JGZ1433" s="129"/>
      <c r="JHA1433" s="129"/>
      <c r="JHB1433" s="129"/>
      <c r="JHC1433" s="129"/>
      <c r="JHD1433" s="129"/>
      <c r="JHE1433" s="129"/>
      <c r="JHF1433" s="129"/>
      <c r="JHG1433" s="129"/>
      <c r="JHH1433" s="129"/>
      <c r="JHI1433" s="129"/>
      <c r="JHJ1433" s="129"/>
      <c r="JHK1433" s="129"/>
      <c r="JHL1433" s="129"/>
      <c r="JHM1433" s="129"/>
      <c r="JHN1433" s="129"/>
      <c r="JHO1433" s="129"/>
      <c r="JHP1433" s="129"/>
      <c r="JHQ1433" s="129"/>
      <c r="JHR1433" s="129"/>
      <c r="JHS1433" s="129"/>
      <c r="JHT1433" s="129"/>
      <c r="JHU1433" s="129"/>
      <c r="JHV1433" s="129"/>
      <c r="JHW1433" s="129"/>
      <c r="JHX1433" s="129"/>
      <c r="JHY1433" s="129"/>
      <c r="JHZ1433" s="129"/>
      <c r="JIA1433" s="129"/>
      <c r="JIB1433" s="129"/>
      <c r="JIC1433" s="129"/>
      <c r="JID1433" s="129"/>
      <c r="JIE1433" s="129"/>
      <c r="JIF1433" s="129"/>
      <c r="JIG1433" s="129"/>
      <c r="JIH1433" s="129"/>
      <c r="JII1433" s="129"/>
      <c r="JIJ1433" s="129"/>
      <c r="JIK1433" s="129"/>
      <c r="JIL1433" s="129"/>
      <c r="JIM1433" s="129"/>
      <c r="JIN1433" s="129"/>
      <c r="JIO1433" s="129"/>
      <c r="JIP1433" s="129"/>
      <c r="JIQ1433" s="129"/>
      <c r="JIR1433" s="129"/>
      <c r="JIS1433" s="129"/>
      <c r="JIT1433" s="129"/>
      <c r="JIU1433" s="129"/>
      <c r="JIV1433" s="129"/>
      <c r="JIW1433" s="129"/>
      <c r="JIX1433" s="129"/>
      <c r="JIY1433" s="129"/>
      <c r="JIZ1433" s="129"/>
      <c r="JJA1433" s="129"/>
      <c r="JJB1433" s="129"/>
      <c r="JJC1433" s="129"/>
      <c r="JJD1433" s="129"/>
      <c r="JJE1433" s="129"/>
      <c r="JJF1433" s="129"/>
      <c r="JJG1433" s="129"/>
      <c r="JJH1433" s="129"/>
      <c r="JJI1433" s="129"/>
      <c r="JJJ1433" s="129"/>
      <c r="JJK1433" s="129"/>
      <c r="JJL1433" s="129"/>
      <c r="JJM1433" s="129"/>
      <c r="JJN1433" s="129"/>
      <c r="JJO1433" s="129"/>
      <c r="JJP1433" s="129"/>
      <c r="JJQ1433" s="129"/>
      <c r="JJR1433" s="129"/>
      <c r="JJS1433" s="129"/>
      <c r="JJT1433" s="129"/>
      <c r="JJU1433" s="129"/>
      <c r="JJV1433" s="129"/>
      <c r="JJW1433" s="129"/>
      <c r="JJX1433" s="129"/>
      <c r="JJY1433" s="129"/>
      <c r="JJZ1433" s="129"/>
      <c r="JKA1433" s="129"/>
      <c r="JKB1433" s="129"/>
      <c r="JKC1433" s="129"/>
      <c r="JKD1433" s="129"/>
      <c r="JKE1433" s="129"/>
      <c r="JKF1433" s="129"/>
      <c r="JKG1433" s="129"/>
      <c r="JKH1433" s="129"/>
      <c r="JKI1433" s="129"/>
      <c r="JKJ1433" s="129"/>
      <c r="JKK1433" s="129"/>
      <c r="JKL1433" s="129"/>
      <c r="JKM1433" s="129"/>
      <c r="JKN1433" s="129"/>
      <c r="JKO1433" s="129"/>
      <c r="JKP1433" s="129"/>
      <c r="JKQ1433" s="129"/>
      <c r="JKR1433" s="129"/>
      <c r="JKS1433" s="129"/>
      <c r="JKT1433" s="129"/>
      <c r="JKU1433" s="129"/>
      <c r="JKV1433" s="129"/>
      <c r="JKW1433" s="129"/>
      <c r="JKX1433" s="129"/>
      <c r="JKY1433" s="129"/>
      <c r="JKZ1433" s="129"/>
      <c r="JLA1433" s="129"/>
      <c r="JLB1433" s="129"/>
      <c r="JLC1433" s="129"/>
      <c r="JLD1433" s="129"/>
      <c r="JLE1433" s="129"/>
      <c r="JLF1433" s="129"/>
      <c r="JLG1433" s="129"/>
      <c r="JLH1433" s="129"/>
      <c r="JLI1433" s="129"/>
      <c r="JLJ1433" s="129"/>
      <c r="JLK1433" s="129"/>
      <c r="JLL1433" s="129"/>
      <c r="JLM1433" s="129"/>
      <c r="JLN1433" s="129"/>
      <c r="JLO1433" s="129"/>
      <c r="JLP1433" s="129"/>
      <c r="JLQ1433" s="129"/>
      <c r="JLR1433" s="129"/>
      <c r="JLS1433" s="129"/>
      <c r="JLT1433" s="129"/>
      <c r="JLU1433" s="129"/>
      <c r="JLV1433" s="129"/>
      <c r="JLW1433" s="129"/>
      <c r="JLX1433" s="129"/>
      <c r="JLY1433" s="129"/>
      <c r="JLZ1433" s="129"/>
      <c r="JMA1433" s="129"/>
      <c r="JMB1433" s="129"/>
      <c r="JMC1433" s="129"/>
      <c r="JMD1433" s="129"/>
      <c r="JME1433" s="129"/>
      <c r="JMF1433" s="129"/>
      <c r="JMG1433" s="129"/>
      <c r="JMH1433" s="129"/>
      <c r="JMI1433" s="129"/>
      <c r="JMJ1433" s="129"/>
      <c r="JMK1433" s="129"/>
      <c r="JML1433" s="129"/>
      <c r="JMM1433" s="129"/>
      <c r="JMN1433" s="129"/>
      <c r="JMO1433" s="129"/>
      <c r="JMP1433" s="129"/>
      <c r="JMQ1433" s="129"/>
      <c r="JMR1433" s="129"/>
      <c r="JMS1433" s="129"/>
      <c r="JMT1433" s="129"/>
      <c r="JMU1433" s="129"/>
      <c r="JMV1433" s="129"/>
      <c r="JMW1433" s="129"/>
      <c r="JMX1433" s="129"/>
      <c r="JMY1433" s="129"/>
      <c r="JMZ1433" s="129"/>
      <c r="JNA1433" s="129"/>
      <c r="JNB1433" s="129"/>
      <c r="JNC1433" s="129"/>
      <c r="JND1433" s="129"/>
      <c r="JNE1433" s="129"/>
      <c r="JNF1433" s="129"/>
      <c r="JNG1433" s="129"/>
      <c r="JNH1433" s="129"/>
      <c r="JNI1433" s="129"/>
      <c r="JNJ1433" s="129"/>
      <c r="JNK1433" s="129"/>
      <c r="JNL1433" s="129"/>
      <c r="JNM1433" s="129"/>
      <c r="JNN1433" s="129"/>
      <c r="JNO1433" s="129"/>
      <c r="JNP1433" s="129"/>
      <c r="JNQ1433" s="129"/>
      <c r="JNR1433" s="129"/>
      <c r="JNS1433" s="129"/>
      <c r="JNT1433" s="129"/>
      <c r="JNU1433" s="129"/>
      <c r="JNV1433" s="129"/>
      <c r="JNW1433" s="129"/>
      <c r="JNX1433" s="129"/>
      <c r="JNY1433" s="129"/>
      <c r="JNZ1433" s="129"/>
      <c r="JOA1433" s="129"/>
      <c r="JOB1433" s="129"/>
      <c r="JOC1433" s="129"/>
      <c r="JOD1433" s="129"/>
      <c r="JOE1433" s="129"/>
      <c r="JOF1433" s="129"/>
      <c r="JOG1433" s="129"/>
      <c r="JOH1433" s="129"/>
      <c r="JOI1433" s="129"/>
      <c r="JOJ1433" s="129"/>
      <c r="JOK1433" s="129"/>
      <c r="JOL1433" s="129"/>
      <c r="JOM1433" s="129"/>
      <c r="JON1433" s="129"/>
      <c r="JOO1433" s="129"/>
      <c r="JOP1433" s="129"/>
      <c r="JOQ1433" s="129"/>
      <c r="JOR1433" s="129"/>
      <c r="JOS1433" s="129"/>
      <c r="JOT1433" s="129"/>
      <c r="JOU1433" s="129"/>
      <c r="JOV1433" s="129"/>
      <c r="JOW1433" s="129"/>
      <c r="JOX1433" s="129"/>
      <c r="JOY1433" s="129"/>
      <c r="JOZ1433" s="129"/>
      <c r="JPA1433" s="129"/>
      <c r="JPB1433" s="129"/>
      <c r="JPC1433" s="129"/>
      <c r="JPD1433" s="129"/>
      <c r="JPE1433" s="129"/>
      <c r="JPF1433" s="129"/>
      <c r="JPG1433" s="129"/>
      <c r="JPH1433" s="129"/>
      <c r="JPI1433" s="129"/>
      <c r="JPJ1433" s="129"/>
      <c r="JPK1433" s="129"/>
      <c r="JPL1433" s="129"/>
      <c r="JPM1433" s="129"/>
      <c r="JPN1433" s="129"/>
      <c r="JPO1433" s="129"/>
      <c r="JPP1433" s="129"/>
      <c r="JPQ1433" s="129"/>
      <c r="JPR1433" s="129"/>
      <c r="JPS1433" s="129"/>
      <c r="JPT1433" s="129"/>
      <c r="JPU1433" s="129"/>
      <c r="JPV1433" s="129"/>
      <c r="JPW1433" s="129"/>
      <c r="JPX1433" s="129"/>
      <c r="JPY1433" s="129"/>
      <c r="JPZ1433" s="129"/>
      <c r="JQA1433" s="129"/>
      <c r="JQB1433" s="129"/>
      <c r="JQC1433" s="129"/>
      <c r="JQD1433" s="129"/>
      <c r="JQE1433" s="129"/>
      <c r="JQF1433" s="129"/>
      <c r="JQG1433" s="129"/>
      <c r="JQH1433" s="129"/>
      <c r="JQI1433" s="129"/>
      <c r="JQJ1433" s="129"/>
      <c r="JQK1433" s="129"/>
      <c r="JQL1433" s="129"/>
      <c r="JQM1433" s="129"/>
      <c r="JQN1433" s="129"/>
      <c r="JQO1433" s="129"/>
      <c r="JQP1433" s="129"/>
      <c r="JQQ1433" s="129"/>
      <c r="JQR1433" s="129"/>
      <c r="JQS1433" s="129"/>
      <c r="JQT1433" s="129"/>
      <c r="JQU1433" s="129"/>
      <c r="JQV1433" s="129"/>
      <c r="JQW1433" s="129"/>
      <c r="JQX1433" s="129"/>
      <c r="JQY1433" s="129"/>
      <c r="JQZ1433" s="129"/>
      <c r="JRA1433" s="129"/>
      <c r="JRB1433" s="129"/>
      <c r="JRC1433" s="129"/>
      <c r="JRD1433" s="129"/>
      <c r="JRE1433" s="129"/>
      <c r="JRF1433" s="129"/>
      <c r="JRG1433" s="129"/>
      <c r="JRH1433" s="129"/>
      <c r="JRI1433" s="129"/>
      <c r="JRJ1433" s="129"/>
      <c r="JRK1433" s="129"/>
      <c r="JRL1433" s="129"/>
      <c r="JRM1433" s="129"/>
      <c r="JRN1433" s="129"/>
      <c r="JRO1433" s="129"/>
      <c r="JRP1433" s="129"/>
      <c r="JRQ1433" s="129"/>
      <c r="JRR1433" s="129"/>
      <c r="JRS1433" s="129"/>
      <c r="JRT1433" s="129"/>
      <c r="JRU1433" s="129"/>
      <c r="JRV1433" s="129"/>
      <c r="JRW1433" s="129"/>
      <c r="JRX1433" s="129"/>
      <c r="JRY1433" s="129"/>
      <c r="JRZ1433" s="129"/>
      <c r="JSA1433" s="129"/>
      <c r="JSB1433" s="129"/>
      <c r="JSC1433" s="129"/>
      <c r="JSD1433" s="129"/>
      <c r="JSE1433" s="129"/>
      <c r="JSF1433" s="129"/>
      <c r="JSG1433" s="129"/>
      <c r="JSH1433" s="129"/>
      <c r="JSI1433" s="129"/>
      <c r="JSJ1433" s="129"/>
      <c r="JSK1433" s="129"/>
      <c r="JSL1433" s="129"/>
      <c r="JSM1433" s="129"/>
      <c r="JSN1433" s="129"/>
      <c r="JSO1433" s="129"/>
      <c r="JSP1433" s="129"/>
      <c r="JSQ1433" s="129"/>
      <c r="JSR1433" s="129"/>
      <c r="JSS1433" s="129"/>
      <c r="JST1433" s="129"/>
      <c r="JSU1433" s="129"/>
      <c r="JSV1433" s="129"/>
      <c r="JSW1433" s="129"/>
      <c r="JSX1433" s="129"/>
      <c r="JSY1433" s="129"/>
      <c r="JSZ1433" s="129"/>
      <c r="JTA1433" s="129"/>
      <c r="JTB1433" s="129"/>
      <c r="JTC1433" s="129"/>
      <c r="JTD1433" s="129"/>
      <c r="JTE1433" s="129"/>
      <c r="JTF1433" s="129"/>
      <c r="JTG1433" s="129"/>
      <c r="JTH1433" s="129"/>
      <c r="JTI1433" s="129"/>
      <c r="JTJ1433" s="129"/>
      <c r="JTK1433" s="129"/>
      <c r="JTL1433" s="129"/>
      <c r="JTM1433" s="129"/>
      <c r="JTN1433" s="129"/>
      <c r="JTO1433" s="129"/>
      <c r="JTP1433" s="129"/>
      <c r="JTQ1433" s="129"/>
      <c r="JTR1433" s="129"/>
      <c r="JTS1433" s="129"/>
      <c r="JTT1433" s="129"/>
      <c r="JTU1433" s="129"/>
      <c r="JTV1433" s="129"/>
      <c r="JTW1433" s="129"/>
      <c r="JTX1433" s="129"/>
      <c r="JTY1433" s="129"/>
      <c r="JTZ1433" s="129"/>
      <c r="JUA1433" s="129"/>
      <c r="JUB1433" s="129"/>
      <c r="JUC1433" s="129"/>
      <c r="JUD1433" s="129"/>
      <c r="JUE1433" s="129"/>
      <c r="JUF1433" s="129"/>
      <c r="JUG1433" s="129"/>
      <c r="JUH1433" s="129"/>
      <c r="JUI1433" s="129"/>
      <c r="JUJ1433" s="129"/>
      <c r="JUK1433" s="129"/>
      <c r="JUL1433" s="129"/>
      <c r="JUM1433" s="129"/>
      <c r="JUN1433" s="129"/>
      <c r="JUO1433" s="129"/>
      <c r="JUP1433" s="129"/>
      <c r="JUQ1433" s="129"/>
      <c r="JUR1433" s="129"/>
      <c r="JUS1433" s="129"/>
      <c r="JUT1433" s="129"/>
      <c r="JUU1433" s="129"/>
      <c r="JUV1433" s="129"/>
      <c r="JUW1433" s="129"/>
      <c r="JUX1433" s="129"/>
      <c r="JUY1433" s="129"/>
      <c r="JUZ1433" s="129"/>
      <c r="JVA1433" s="129"/>
      <c r="JVB1433" s="129"/>
      <c r="JVC1433" s="129"/>
      <c r="JVD1433" s="129"/>
      <c r="JVE1433" s="129"/>
      <c r="JVF1433" s="129"/>
      <c r="JVG1433" s="129"/>
      <c r="JVH1433" s="129"/>
      <c r="JVI1433" s="129"/>
      <c r="JVJ1433" s="129"/>
      <c r="JVK1433" s="129"/>
      <c r="JVL1433" s="129"/>
      <c r="JVM1433" s="129"/>
      <c r="JVN1433" s="129"/>
      <c r="JVO1433" s="129"/>
      <c r="JVP1433" s="129"/>
      <c r="JVQ1433" s="129"/>
      <c r="JVR1433" s="129"/>
      <c r="JVS1433" s="129"/>
      <c r="JVT1433" s="129"/>
      <c r="JVU1433" s="129"/>
      <c r="JVV1433" s="129"/>
      <c r="JVW1433" s="129"/>
      <c r="JVX1433" s="129"/>
      <c r="JVY1433" s="129"/>
      <c r="JVZ1433" s="129"/>
      <c r="JWA1433" s="129"/>
      <c r="JWB1433" s="129"/>
      <c r="JWC1433" s="129"/>
      <c r="JWD1433" s="129"/>
      <c r="JWE1433" s="129"/>
      <c r="JWF1433" s="129"/>
      <c r="JWG1433" s="129"/>
      <c r="JWH1433" s="129"/>
      <c r="JWI1433" s="129"/>
      <c r="JWJ1433" s="129"/>
      <c r="JWK1433" s="129"/>
      <c r="JWL1433" s="129"/>
      <c r="JWM1433" s="129"/>
      <c r="JWN1433" s="129"/>
      <c r="JWO1433" s="129"/>
      <c r="JWP1433" s="129"/>
      <c r="JWQ1433" s="129"/>
      <c r="JWR1433" s="129"/>
      <c r="JWS1433" s="129"/>
      <c r="JWT1433" s="129"/>
      <c r="JWU1433" s="129"/>
      <c r="JWV1433" s="129"/>
      <c r="JWW1433" s="129"/>
      <c r="JWX1433" s="129"/>
      <c r="JWY1433" s="129"/>
      <c r="JWZ1433" s="129"/>
      <c r="JXA1433" s="129"/>
      <c r="JXB1433" s="129"/>
      <c r="JXC1433" s="129"/>
      <c r="JXD1433" s="129"/>
      <c r="JXE1433" s="129"/>
      <c r="JXF1433" s="129"/>
      <c r="JXG1433" s="129"/>
      <c r="JXH1433" s="129"/>
      <c r="JXI1433" s="129"/>
      <c r="JXJ1433" s="129"/>
      <c r="JXK1433" s="129"/>
      <c r="JXL1433" s="129"/>
      <c r="JXM1433" s="129"/>
      <c r="JXN1433" s="129"/>
      <c r="JXO1433" s="129"/>
      <c r="JXP1433" s="129"/>
      <c r="JXQ1433" s="129"/>
      <c r="JXR1433" s="129"/>
      <c r="JXS1433" s="129"/>
      <c r="JXT1433" s="129"/>
      <c r="JXU1433" s="129"/>
      <c r="JXV1433" s="129"/>
      <c r="JXW1433" s="129"/>
      <c r="JXX1433" s="129"/>
      <c r="JXY1433" s="129"/>
      <c r="JXZ1433" s="129"/>
      <c r="JYA1433" s="129"/>
      <c r="JYB1433" s="129"/>
      <c r="JYC1433" s="129"/>
      <c r="JYD1433" s="129"/>
      <c r="JYE1433" s="129"/>
      <c r="JYF1433" s="129"/>
      <c r="JYG1433" s="129"/>
      <c r="JYH1433" s="129"/>
      <c r="JYI1433" s="129"/>
      <c r="JYJ1433" s="129"/>
      <c r="JYK1433" s="129"/>
      <c r="JYL1433" s="129"/>
      <c r="JYM1433" s="129"/>
      <c r="JYN1433" s="129"/>
      <c r="JYO1433" s="129"/>
      <c r="JYP1433" s="129"/>
      <c r="JYQ1433" s="129"/>
      <c r="JYR1433" s="129"/>
      <c r="JYS1433" s="129"/>
      <c r="JYT1433" s="129"/>
      <c r="JYU1433" s="129"/>
      <c r="JYV1433" s="129"/>
      <c r="JYW1433" s="129"/>
      <c r="JYX1433" s="129"/>
      <c r="JYY1433" s="129"/>
      <c r="JYZ1433" s="129"/>
      <c r="JZA1433" s="129"/>
      <c r="JZB1433" s="129"/>
      <c r="JZC1433" s="129"/>
      <c r="JZD1433" s="129"/>
      <c r="JZE1433" s="129"/>
      <c r="JZF1433" s="129"/>
      <c r="JZG1433" s="129"/>
      <c r="JZH1433" s="129"/>
      <c r="JZI1433" s="129"/>
      <c r="JZJ1433" s="129"/>
      <c r="JZK1433" s="129"/>
      <c r="JZL1433" s="129"/>
      <c r="JZM1433" s="129"/>
      <c r="JZN1433" s="129"/>
      <c r="JZO1433" s="129"/>
      <c r="JZP1433" s="129"/>
      <c r="JZQ1433" s="129"/>
      <c r="JZR1433" s="129"/>
      <c r="JZS1433" s="129"/>
      <c r="JZT1433" s="129"/>
      <c r="JZU1433" s="129"/>
      <c r="JZV1433" s="129"/>
      <c r="JZW1433" s="129"/>
      <c r="JZX1433" s="129"/>
      <c r="JZY1433" s="129"/>
      <c r="JZZ1433" s="129"/>
      <c r="KAA1433" s="129"/>
      <c r="KAB1433" s="129"/>
      <c r="KAC1433" s="129"/>
      <c r="KAD1433" s="129"/>
      <c r="KAE1433" s="129"/>
      <c r="KAF1433" s="129"/>
      <c r="KAG1433" s="129"/>
      <c r="KAH1433" s="129"/>
      <c r="KAI1433" s="129"/>
      <c r="KAJ1433" s="129"/>
      <c r="KAK1433" s="129"/>
      <c r="KAL1433" s="129"/>
      <c r="KAM1433" s="129"/>
      <c r="KAN1433" s="129"/>
      <c r="KAO1433" s="129"/>
      <c r="KAP1433" s="129"/>
      <c r="KAQ1433" s="129"/>
      <c r="KAR1433" s="129"/>
      <c r="KAS1433" s="129"/>
      <c r="KAT1433" s="129"/>
      <c r="KAU1433" s="129"/>
      <c r="KAV1433" s="129"/>
      <c r="KAW1433" s="129"/>
      <c r="KAX1433" s="129"/>
      <c r="KAY1433" s="129"/>
      <c r="KAZ1433" s="129"/>
      <c r="KBA1433" s="129"/>
      <c r="KBB1433" s="129"/>
      <c r="KBC1433" s="129"/>
      <c r="KBD1433" s="129"/>
      <c r="KBE1433" s="129"/>
      <c r="KBF1433" s="129"/>
      <c r="KBG1433" s="129"/>
      <c r="KBH1433" s="129"/>
      <c r="KBI1433" s="129"/>
      <c r="KBJ1433" s="129"/>
      <c r="KBK1433" s="129"/>
      <c r="KBL1433" s="129"/>
      <c r="KBM1433" s="129"/>
      <c r="KBN1433" s="129"/>
      <c r="KBO1433" s="129"/>
      <c r="KBP1433" s="129"/>
      <c r="KBQ1433" s="129"/>
      <c r="KBR1433" s="129"/>
      <c r="KBS1433" s="129"/>
      <c r="KBT1433" s="129"/>
      <c r="KBU1433" s="129"/>
      <c r="KBV1433" s="129"/>
      <c r="KBW1433" s="129"/>
      <c r="KBX1433" s="129"/>
      <c r="KBY1433" s="129"/>
      <c r="KBZ1433" s="129"/>
      <c r="KCA1433" s="129"/>
      <c r="KCB1433" s="129"/>
      <c r="KCC1433" s="129"/>
      <c r="KCD1433" s="129"/>
      <c r="KCE1433" s="129"/>
      <c r="KCF1433" s="129"/>
      <c r="KCG1433" s="129"/>
      <c r="KCH1433" s="129"/>
      <c r="KCI1433" s="129"/>
      <c r="KCJ1433" s="129"/>
      <c r="KCK1433" s="129"/>
      <c r="KCL1433" s="129"/>
      <c r="KCM1433" s="129"/>
      <c r="KCN1433" s="129"/>
      <c r="KCO1433" s="129"/>
      <c r="KCP1433" s="129"/>
      <c r="KCQ1433" s="129"/>
      <c r="KCR1433" s="129"/>
      <c r="KCS1433" s="129"/>
      <c r="KCT1433" s="129"/>
      <c r="KCU1433" s="129"/>
      <c r="KCV1433" s="129"/>
      <c r="KCW1433" s="129"/>
      <c r="KCX1433" s="129"/>
      <c r="KCY1433" s="129"/>
      <c r="KCZ1433" s="129"/>
      <c r="KDA1433" s="129"/>
      <c r="KDB1433" s="129"/>
      <c r="KDC1433" s="129"/>
      <c r="KDD1433" s="129"/>
      <c r="KDE1433" s="129"/>
      <c r="KDF1433" s="129"/>
      <c r="KDG1433" s="129"/>
      <c r="KDH1433" s="129"/>
      <c r="KDI1433" s="129"/>
      <c r="KDJ1433" s="129"/>
      <c r="KDK1433" s="129"/>
      <c r="KDL1433" s="129"/>
      <c r="KDM1433" s="129"/>
      <c r="KDN1433" s="129"/>
      <c r="KDO1433" s="129"/>
      <c r="KDP1433" s="129"/>
      <c r="KDQ1433" s="129"/>
      <c r="KDR1433" s="129"/>
      <c r="KDS1433" s="129"/>
      <c r="KDT1433" s="129"/>
      <c r="KDU1433" s="129"/>
      <c r="KDV1433" s="129"/>
      <c r="KDW1433" s="129"/>
      <c r="KDX1433" s="129"/>
      <c r="KDY1433" s="129"/>
      <c r="KDZ1433" s="129"/>
      <c r="KEA1433" s="129"/>
      <c r="KEB1433" s="129"/>
      <c r="KEC1433" s="129"/>
      <c r="KED1433" s="129"/>
      <c r="KEE1433" s="129"/>
      <c r="KEF1433" s="129"/>
      <c r="KEG1433" s="129"/>
      <c r="KEH1433" s="129"/>
      <c r="KEI1433" s="129"/>
      <c r="KEJ1433" s="129"/>
      <c r="KEK1433" s="129"/>
      <c r="KEL1433" s="129"/>
      <c r="KEM1433" s="129"/>
      <c r="KEN1433" s="129"/>
      <c r="KEO1433" s="129"/>
      <c r="KEP1433" s="129"/>
      <c r="KEQ1433" s="129"/>
      <c r="KER1433" s="129"/>
      <c r="KES1433" s="129"/>
      <c r="KET1433" s="129"/>
      <c r="KEU1433" s="129"/>
      <c r="KEV1433" s="129"/>
      <c r="KEW1433" s="129"/>
      <c r="KEX1433" s="129"/>
      <c r="KEY1433" s="129"/>
      <c r="KEZ1433" s="129"/>
      <c r="KFA1433" s="129"/>
      <c r="KFB1433" s="129"/>
      <c r="KFC1433" s="129"/>
      <c r="KFD1433" s="129"/>
      <c r="KFE1433" s="129"/>
      <c r="KFF1433" s="129"/>
      <c r="KFG1433" s="129"/>
      <c r="KFH1433" s="129"/>
      <c r="KFI1433" s="129"/>
      <c r="KFJ1433" s="129"/>
      <c r="KFK1433" s="129"/>
      <c r="KFL1433" s="129"/>
      <c r="KFM1433" s="129"/>
      <c r="KFN1433" s="129"/>
      <c r="KFO1433" s="129"/>
      <c r="KFP1433" s="129"/>
      <c r="KFQ1433" s="129"/>
      <c r="KFR1433" s="129"/>
      <c r="KFS1433" s="129"/>
      <c r="KFT1433" s="129"/>
      <c r="KFU1433" s="129"/>
      <c r="KFV1433" s="129"/>
      <c r="KFW1433" s="129"/>
      <c r="KFX1433" s="129"/>
      <c r="KFY1433" s="129"/>
      <c r="KFZ1433" s="129"/>
      <c r="KGA1433" s="129"/>
      <c r="KGB1433" s="129"/>
      <c r="KGC1433" s="129"/>
      <c r="KGD1433" s="129"/>
      <c r="KGE1433" s="129"/>
      <c r="KGF1433" s="129"/>
      <c r="KGG1433" s="129"/>
      <c r="KGH1433" s="129"/>
      <c r="KGI1433" s="129"/>
      <c r="KGJ1433" s="129"/>
      <c r="KGK1433" s="129"/>
      <c r="KGL1433" s="129"/>
      <c r="KGM1433" s="129"/>
      <c r="KGN1433" s="129"/>
      <c r="KGO1433" s="129"/>
      <c r="KGP1433" s="129"/>
      <c r="KGQ1433" s="129"/>
      <c r="KGR1433" s="129"/>
      <c r="KGS1433" s="129"/>
      <c r="KGT1433" s="129"/>
      <c r="KGU1433" s="129"/>
      <c r="KGV1433" s="129"/>
      <c r="KGW1433" s="129"/>
      <c r="KGX1433" s="129"/>
      <c r="KGY1433" s="129"/>
      <c r="KGZ1433" s="129"/>
      <c r="KHA1433" s="129"/>
      <c r="KHB1433" s="129"/>
      <c r="KHC1433" s="129"/>
      <c r="KHD1433" s="129"/>
      <c r="KHE1433" s="129"/>
      <c r="KHF1433" s="129"/>
      <c r="KHG1433" s="129"/>
      <c r="KHH1433" s="129"/>
      <c r="KHI1433" s="129"/>
      <c r="KHJ1433" s="129"/>
      <c r="KHK1433" s="129"/>
      <c r="KHL1433" s="129"/>
      <c r="KHM1433" s="129"/>
      <c r="KHN1433" s="129"/>
      <c r="KHO1433" s="129"/>
      <c r="KHP1433" s="129"/>
      <c r="KHQ1433" s="129"/>
      <c r="KHR1433" s="129"/>
      <c r="KHS1433" s="129"/>
      <c r="KHT1433" s="129"/>
      <c r="KHU1433" s="129"/>
      <c r="KHV1433" s="129"/>
      <c r="KHW1433" s="129"/>
      <c r="KHX1433" s="129"/>
      <c r="KHY1433" s="129"/>
      <c r="KHZ1433" s="129"/>
      <c r="KIA1433" s="129"/>
      <c r="KIB1433" s="129"/>
      <c r="KIC1433" s="129"/>
      <c r="KID1433" s="129"/>
      <c r="KIE1433" s="129"/>
      <c r="KIF1433" s="129"/>
      <c r="KIG1433" s="129"/>
      <c r="KIH1433" s="129"/>
      <c r="KII1433" s="129"/>
      <c r="KIJ1433" s="129"/>
      <c r="KIK1433" s="129"/>
      <c r="KIL1433" s="129"/>
      <c r="KIM1433" s="129"/>
      <c r="KIN1433" s="129"/>
      <c r="KIO1433" s="129"/>
      <c r="KIP1433" s="129"/>
      <c r="KIQ1433" s="129"/>
      <c r="KIR1433" s="129"/>
      <c r="KIS1433" s="129"/>
      <c r="KIT1433" s="129"/>
      <c r="KIU1433" s="129"/>
      <c r="KIV1433" s="129"/>
      <c r="KIW1433" s="129"/>
      <c r="KIX1433" s="129"/>
      <c r="KIY1433" s="129"/>
      <c r="KIZ1433" s="129"/>
      <c r="KJA1433" s="129"/>
      <c r="KJB1433" s="129"/>
      <c r="KJC1433" s="129"/>
      <c r="KJD1433" s="129"/>
      <c r="KJE1433" s="129"/>
      <c r="KJF1433" s="129"/>
      <c r="KJG1433" s="129"/>
      <c r="KJH1433" s="129"/>
      <c r="KJI1433" s="129"/>
      <c r="KJJ1433" s="129"/>
      <c r="KJK1433" s="129"/>
      <c r="KJL1433" s="129"/>
      <c r="KJM1433" s="129"/>
      <c r="KJN1433" s="129"/>
      <c r="KJO1433" s="129"/>
      <c r="KJP1433" s="129"/>
      <c r="KJQ1433" s="129"/>
      <c r="KJR1433" s="129"/>
      <c r="KJS1433" s="129"/>
      <c r="KJT1433" s="129"/>
      <c r="KJU1433" s="129"/>
      <c r="KJV1433" s="129"/>
      <c r="KJW1433" s="129"/>
      <c r="KJX1433" s="129"/>
      <c r="KJY1433" s="129"/>
      <c r="KJZ1433" s="129"/>
      <c r="KKA1433" s="129"/>
      <c r="KKB1433" s="129"/>
      <c r="KKC1433" s="129"/>
      <c r="KKD1433" s="129"/>
      <c r="KKE1433" s="129"/>
      <c r="KKF1433" s="129"/>
      <c r="KKG1433" s="129"/>
      <c r="KKH1433" s="129"/>
      <c r="KKI1433" s="129"/>
      <c r="KKJ1433" s="129"/>
      <c r="KKK1433" s="129"/>
      <c r="KKL1433" s="129"/>
      <c r="KKM1433" s="129"/>
      <c r="KKN1433" s="129"/>
      <c r="KKO1433" s="129"/>
      <c r="KKP1433" s="129"/>
      <c r="KKQ1433" s="129"/>
      <c r="KKR1433" s="129"/>
      <c r="KKS1433" s="129"/>
      <c r="KKT1433" s="129"/>
      <c r="KKU1433" s="129"/>
      <c r="KKV1433" s="129"/>
      <c r="KKW1433" s="129"/>
      <c r="KKX1433" s="129"/>
      <c r="KKY1433" s="129"/>
      <c r="KKZ1433" s="129"/>
      <c r="KLA1433" s="129"/>
      <c r="KLB1433" s="129"/>
      <c r="KLC1433" s="129"/>
      <c r="KLD1433" s="129"/>
      <c r="KLE1433" s="129"/>
      <c r="KLF1433" s="129"/>
      <c r="KLG1433" s="129"/>
      <c r="KLH1433" s="129"/>
      <c r="KLI1433" s="129"/>
      <c r="KLJ1433" s="129"/>
      <c r="KLK1433" s="129"/>
      <c r="KLL1433" s="129"/>
      <c r="KLM1433" s="129"/>
      <c r="KLN1433" s="129"/>
      <c r="KLO1433" s="129"/>
      <c r="KLP1433" s="129"/>
      <c r="KLQ1433" s="129"/>
      <c r="KLR1433" s="129"/>
      <c r="KLS1433" s="129"/>
      <c r="KLT1433" s="129"/>
      <c r="KLU1433" s="129"/>
      <c r="KLV1433" s="129"/>
      <c r="KLW1433" s="129"/>
      <c r="KLX1433" s="129"/>
      <c r="KLY1433" s="129"/>
      <c r="KLZ1433" s="129"/>
      <c r="KMA1433" s="129"/>
      <c r="KMB1433" s="129"/>
      <c r="KMC1433" s="129"/>
      <c r="KMD1433" s="129"/>
      <c r="KME1433" s="129"/>
      <c r="KMF1433" s="129"/>
      <c r="KMG1433" s="129"/>
      <c r="KMH1433" s="129"/>
      <c r="KMI1433" s="129"/>
      <c r="KMJ1433" s="129"/>
      <c r="KMK1433" s="129"/>
      <c r="KML1433" s="129"/>
      <c r="KMM1433" s="129"/>
      <c r="KMN1433" s="129"/>
      <c r="KMO1433" s="129"/>
      <c r="KMP1433" s="129"/>
      <c r="KMQ1433" s="129"/>
      <c r="KMR1433" s="129"/>
      <c r="KMS1433" s="129"/>
      <c r="KMT1433" s="129"/>
      <c r="KMU1433" s="129"/>
      <c r="KMV1433" s="129"/>
      <c r="KMW1433" s="129"/>
      <c r="KMX1433" s="129"/>
      <c r="KMY1433" s="129"/>
      <c r="KMZ1433" s="129"/>
      <c r="KNA1433" s="129"/>
      <c r="KNB1433" s="129"/>
      <c r="KNC1433" s="129"/>
      <c r="KND1433" s="129"/>
      <c r="KNE1433" s="129"/>
      <c r="KNF1433" s="129"/>
      <c r="KNG1433" s="129"/>
      <c r="KNH1433" s="129"/>
      <c r="KNI1433" s="129"/>
      <c r="KNJ1433" s="129"/>
      <c r="KNK1433" s="129"/>
      <c r="KNL1433" s="129"/>
      <c r="KNM1433" s="129"/>
      <c r="KNN1433" s="129"/>
      <c r="KNO1433" s="129"/>
      <c r="KNP1433" s="129"/>
      <c r="KNQ1433" s="129"/>
      <c r="KNR1433" s="129"/>
      <c r="KNS1433" s="129"/>
      <c r="KNT1433" s="129"/>
      <c r="KNU1433" s="129"/>
      <c r="KNV1433" s="129"/>
      <c r="KNW1433" s="129"/>
      <c r="KNX1433" s="129"/>
      <c r="KNY1433" s="129"/>
      <c r="KNZ1433" s="129"/>
      <c r="KOA1433" s="129"/>
      <c r="KOB1433" s="129"/>
      <c r="KOC1433" s="129"/>
      <c r="KOD1433" s="129"/>
      <c r="KOE1433" s="129"/>
      <c r="KOF1433" s="129"/>
      <c r="KOG1433" s="129"/>
      <c r="KOH1433" s="129"/>
      <c r="KOI1433" s="129"/>
      <c r="KOJ1433" s="129"/>
      <c r="KOK1433" s="129"/>
      <c r="KOL1433" s="129"/>
      <c r="KOM1433" s="129"/>
      <c r="KON1433" s="129"/>
      <c r="KOO1433" s="129"/>
      <c r="KOP1433" s="129"/>
      <c r="KOQ1433" s="129"/>
      <c r="KOR1433" s="129"/>
      <c r="KOS1433" s="129"/>
      <c r="KOT1433" s="129"/>
      <c r="KOU1433" s="129"/>
      <c r="KOV1433" s="129"/>
      <c r="KOW1433" s="129"/>
      <c r="KOX1433" s="129"/>
      <c r="KOY1433" s="129"/>
      <c r="KOZ1433" s="129"/>
      <c r="KPA1433" s="129"/>
      <c r="KPB1433" s="129"/>
      <c r="KPC1433" s="129"/>
      <c r="KPD1433" s="129"/>
      <c r="KPE1433" s="129"/>
      <c r="KPF1433" s="129"/>
      <c r="KPG1433" s="129"/>
      <c r="KPH1433" s="129"/>
      <c r="KPI1433" s="129"/>
      <c r="KPJ1433" s="129"/>
      <c r="KPK1433" s="129"/>
      <c r="KPL1433" s="129"/>
      <c r="KPM1433" s="129"/>
      <c r="KPN1433" s="129"/>
      <c r="KPO1433" s="129"/>
      <c r="KPP1433" s="129"/>
      <c r="KPQ1433" s="129"/>
      <c r="KPR1433" s="129"/>
      <c r="KPS1433" s="129"/>
      <c r="KPT1433" s="129"/>
      <c r="KPU1433" s="129"/>
      <c r="KPV1433" s="129"/>
      <c r="KPW1433" s="129"/>
      <c r="KPX1433" s="129"/>
      <c r="KPY1433" s="129"/>
      <c r="KPZ1433" s="129"/>
      <c r="KQA1433" s="129"/>
      <c r="KQB1433" s="129"/>
      <c r="KQC1433" s="129"/>
      <c r="KQD1433" s="129"/>
      <c r="KQE1433" s="129"/>
      <c r="KQF1433" s="129"/>
      <c r="KQG1433" s="129"/>
      <c r="KQH1433" s="129"/>
      <c r="KQI1433" s="129"/>
      <c r="KQJ1433" s="129"/>
      <c r="KQK1433" s="129"/>
      <c r="KQL1433" s="129"/>
      <c r="KQM1433" s="129"/>
      <c r="KQN1433" s="129"/>
      <c r="KQO1433" s="129"/>
      <c r="KQP1433" s="129"/>
      <c r="KQQ1433" s="129"/>
      <c r="KQR1433" s="129"/>
      <c r="KQS1433" s="129"/>
      <c r="KQT1433" s="129"/>
      <c r="KQU1433" s="129"/>
      <c r="KQV1433" s="129"/>
      <c r="KQW1433" s="129"/>
      <c r="KQX1433" s="129"/>
      <c r="KQY1433" s="129"/>
      <c r="KQZ1433" s="129"/>
      <c r="KRA1433" s="129"/>
      <c r="KRB1433" s="129"/>
      <c r="KRC1433" s="129"/>
      <c r="KRD1433" s="129"/>
      <c r="KRE1433" s="129"/>
      <c r="KRF1433" s="129"/>
      <c r="KRG1433" s="129"/>
      <c r="KRH1433" s="129"/>
      <c r="KRI1433" s="129"/>
      <c r="KRJ1433" s="129"/>
      <c r="KRK1433" s="129"/>
      <c r="KRL1433" s="129"/>
      <c r="KRM1433" s="129"/>
      <c r="KRN1433" s="129"/>
      <c r="KRO1433" s="129"/>
      <c r="KRP1433" s="129"/>
      <c r="KRQ1433" s="129"/>
      <c r="KRR1433" s="129"/>
      <c r="KRS1433" s="129"/>
      <c r="KRT1433" s="129"/>
      <c r="KRU1433" s="129"/>
      <c r="KRV1433" s="129"/>
      <c r="KRW1433" s="129"/>
      <c r="KRX1433" s="129"/>
      <c r="KRY1433" s="129"/>
      <c r="KRZ1433" s="129"/>
      <c r="KSA1433" s="129"/>
      <c r="KSB1433" s="129"/>
      <c r="KSC1433" s="129"/>
      <c r="KSD1433" s="129"/>
      <c r="KSE1433" s="129"/>
      <c r="KSF1433" s="129"/>
      <c r="KSG1433" s="129"/>
      <c r="KSH1433" s="129"/>
      <c r="KSI1433" s="129"/>
      <c r="KSJ1433" s="129"/>
      <c r="KSK1433" s="129"/>
      <c r="KSL1433" s="129"/>
      <c r="KSM1433" s="129"/>
      <c r="KSN1433" s="129"/>
      <c r="KSO1433" s="129"/>
      <c r="KSP1433" s="129"/>
      <c r="KSQ1433" s="129"/>
      <c r="KSR1433" s="129"/>
      <c r="KSS1433" s="129"/>
      <c r="KST1433" s="129"/>
      <c r="KSU1433" s="129"/>
      <c r="KSV1433" s="129"/>
      <c r="KSW1433" s="129"/>
      <c r="KSX1433" s="129"/>
      <c r="KSY1433" s="129"/>
      <c r="KSZ1433" s="129"/>
      <c r="KTA1433" s="129"/>
      <c r="KTB1433" s="129"/>
      <c r="KTC1433" s="129"/>
      <c r="KTD1433" s="129"/>
      <c r="KTE1433" s="129"/>
      <c r="KTF1433" s="129"/>
      <c r="KTG1433" s="129"/>
      <c r="KTH1433" s="129"/>
      <c r="KTI1433" s="129"/>
      <c r="KTJ1433" s="129"/>
      <c r="KTK1433" s="129"/>
      <c r="KTL1433" s="129"/>
      <c r="KTM1433" s="129"/>
      <c r="KTN1433" s="129"/>
      <c r="KTO1433" s="129"/>
      <c r="KTP1433" s="129"/>
      <c r="KTQ1433" s="129"/>
      <c r="KTR1433" s="129"/>
      <c r="KTS1433" s="129"/>
      <c r="KTT1433" s="129"/>
      <c r="KTU1433" s="129"/>
      <c r="KTV1433" s="129"/>
      <c r="KTW1433" s="129"/>
      <c r="KTX1433" s="129"/>
      <c r="KTY1433" s="129"/>
      <c r="KTZ1433" s="129"/>
      <c r="KUA1433" s="129"/>
      <c r="KUB1433" s="129"/>
      <c r="KUC1433" s="129"/>
      <c r="KUD1433" s="129"/>
      <c r="KUE1433" s="129"/>
      <c r="KUF1433" s="129"/>
      <c r="KUG1433" s="129"/>
      <c r="KUH1433" s="129"/>
      <c r="KUI1433" s="129"/>
      <c r="KUJ1433" s="129"/>
      <c r="KUK1433" s="129"/>
      <c r="KUL1433" s="129"/>
      <c r="KUM1433" s="129"/>
      <c r="KUN1433" s="129"/>
      <c r="KUO1433" s="129"/>
      <c r="KUP1433" s="129"/>
      <c r="KUQ1433" s="129"/>
      <c r="KUR1433" s="129"/>
      <c r="KUS1433" s="129"/>
      <c r="KUT1433" s="129"/>
      <c r="KUU1433" s="129"/>
      <c r="KUV1433" s="129"/>
      <c r="KUW1433" s="129"/>
      <c r="KUX1433" s="129"/>
      <c r="KUY1433" s="129"/>
      <c r="KUZ1433" s="129"/>
      <c r="KVA1433" s="129"/>
      <c r="KVB1433" s="129"/>
      <c r="KVC1433" s="129"/>
      <c r="KVD1433" s="129"/>
      <c r="KVE1433" s="129"/>
      <c r="KVF1433" s="129"/>
      <c r="KVG1433" s="129"/>
      <c r="KVH1433" s="129"/>
      <c r="KVI1433" s="129"/>
      <c r="KVJ1433" s="129"/>
      <c r="KVK1433" s="129"/>
      <c r="KVL1433" s="129"/>
      <c r="KVM1433" s="129"/>
      <c r="KVN1433" s="129"/>
      <c r="KVO1433" s="129"/>
      <c r="KVP1433" s="129"/>
      <c r="KVQ1433" s="129"/>
      <c r="KVR1433" s="129"/>
      <c r="KVS1433" s="129"/>
      <c r="KVT1433" s="129"/>
      <c r="KVU1433" s="129"/>
      <c r="KVV1433" s="129"/>
      <c r="KVW1433" s="129"/>
      <c r="KVX1433" s="129"/>
      <c r="KVY1433" s="129"/>
      <c r="KVZ1433" s="129"/>
      <c r="KWA1433" s="129"/>
      <c r="KWB1433" s="129"/>
      <c r="KWC1433" s="129"/>
      <c r="KWD1433" s="129"/>
      <c r="KWE1433" s="129"/>
      <c r="KWF1433" s="129"/>
      <c r="KWG1433" s="129"/>
      <c r="KWH1433" s="129"/>
      <c r="KWI1433" s="129"/>
      <c r="KWJ1433" s="129"/>
      <c r="KWK1433" s="129"/>
      <c r="KWL1433" s="129"/>
      <c r="KWM1433" s="129"/>
      <c r="KWN1433" s="129"/>
      <c r="KWO1433" s="129"/>
      <c r="KWP1433" s="129"/>
      <c r="KWQ1433" s="129"/>
      <c r="KWR1433" s="129"/>
      <c r="KWS1433" s="129"/>
      <c r="KWT1433" s="129"/>
      <c r="KWU1433" s="129"/>
      <c r="KWV1433" s="129"/>
      <c r="KWW1433" s="129"/>
      <c r="KWX1433" s="129"/>
      <c r="KWY1433" s="129"/>
      <c r="KWZ1433" s="129"/>
      <c r="KXA1433" s="129"/>
      <c r="KXB1433" s="129"/>
      <c r="KXC1433" s="129"/>
      <c r="KXD1433" s="129"/>
      <c r="KXE1433" s="129"/>
      <c r="KXF1433" s="129"/>
      <c r="KXG1433" s="129"/>
      <c r="KXH1433" s="129"/>
      <c r="KXI1433" s="129"/>
      <c r="KXJ1433" s="129"/>
      <c r="KXK1433" s="129"/>
      <c r="KXL1433" s="129"/>
      <c r="KXM1433" s="129"/>
      <c r="KXN1433" s="129"/>
      <c r="KXO1433" s="129"/>
      <c r="KXP1433" s="129"/>
      <c r="KXQ1433" s="129"/>
      <c r="KXR1433" s="129"/>
      <c r="KXS1433" s="129"/>
      <c r="KXT1433" s="129"/>
      <c r="KXU1433" s="129"/>
      <c r="KXV1433" s="129"/>
      <c r="KXW1433" s="129"/>
      <c r="KXX1433" s="129"/>
      <c r="KXY1433" s="129"/>
      <c r="KXZ1433" s="129"/>
      <c r="KYA1433" s="129"/>
      <c r="KYB1433" s="129"/>
      <c r="KYC1433" s="129"/>
      <c r="KYD1433" s="129"/>
      <c r="KYE1433" s="129"/>
      <c r="KYF1433" s="129"/>
      <c r="KYG1433" s="129"/>
      <c r="KYH1433" s="129"/>
      <c r="KYI1433" s="129"/>
      <c r="KYJ1433" s="129"/>
      <c r="KYK1433" s="129"/>
      <c r="KYL1433" s="129"/>
      <c r="KYM1433" s="129"/>
      <c r="KYN1433" s="129"/>
      <c r="KYO1433" s="129"/>
      <c r="KYP1433" s="129"/>
      <c r="KYQ1433" s="129"/>
      <c r="KYR1433" s="129"/>
      <c r="KYS1433" s="129"/>
      <c r="KYT1433" s="129"/>
      <c r="KYU1433" s="129"/>
      <c r="KYV1433" s="129"/>
      <c r="KYW1433" s="129"/>
      <c r="KYX1433" s="129"/>
      <c r="KYY1433" s="129"/>
      <c r="KYZ1433" s="129"/>
      <c r="KZA1433" s="129"/>
      <c r="KZB1433" s="129"/>
      <c r="KZC1433" s="129"/>
      <c r="KZD1433" s="129"/>
      <c r="KZE1433" s="129"/>
      <c r="KZF1433" s="129"/>
      <c r="KZG1433" s="129"/>
      <c r="KZH1433" s="129"/>
      <c r="KZI1433" s="129"/>
      <c r="KZJ1433" s="129"/>
      <c r="KZK1433" s="129"/>
      <c r="KZL1433" s="129"/>
      <c r="KZM1433" s="129"/>
      <c r="KZN1433" s="129"/>
      <c r="KZO1433" s="129"/>
      <c r="KZP1433" s="129"/>
      <c r="KZQ1433" s="129"/>
      <c r="KZR1433" s="129"/>
      <c r="KZS1433" s="129"/>
      <c r="KZT1433" s="129"/>
      <c r="KZU1433" s="129"/>
      <c r="KZV1433" s="129"/>
      <c r="KZW1433" s="129"/>
      <c r="KZX1433" s="129"/>
      <c r="KZY1433" s="129"/>
      <c r="KZZ1433" s="129"/>
      <c r="LAA1433" s="129"/>
      <c r="LAB1433" s="129"/>
      <c r="LAC1433" s="129"/>
      <c r="LAD1433" s="129"/>
      <c r="LAE1433" s="129"/>
      <c r="LAF1433" s="129"/>
      <c r="LAG1433" s="129"/>
      <c r="LAH1433" s="129"/>
      <c r="LAI1433" s="129"/>
      <c r="LAJ1433" s="129"/>
      <c r="LAK1433" s="129"/>
      <c r="LAL1433" s="129"/>
      <c r="LAM1433" s="129"/>
      <c r="LAN1433" s="129"/>
      <c r="LAO1433" s="129"/>
      <c r="LAP1433" s="129"/>
      <c r="LAQ1433" s="129"/>
      <c r="LAR1433" s="129"/>
      <c r="LAS1433" s="129"/>
      <c r="LAT1433" s="129"/>
      <c r="LAU1433" s="129"/>
      <c r="LAV1433" s="129"/>
      <c r="LAW1433" s="129"/>
      <c r="LAX1433" s="129"/>
      <c r="LAY1433" s="129"/>
      <c r="LAZ1433" s="129"/>
      <c r="LBA1433" s="129"/>
      <c r="LBB1433" s="129"/>
      <c r="LBC1433" s="129"/>
      <c r="LBD1433" s="129"/>
      <c r="LBE1433" s="129"/>
      <c r="LBF1433" s="129"/>
      <c r="LBG1433" s="129"/>
      <c r="LBH1433" s="129"/>
      <c r="LBI1433" s="129"/>
      <c r="LBJ1433" s="129"/>
      <c r="LBK1433" s="129"/>
      <c r="LBL1433" s="129"/>
      <c r="LBM1433" s="129"/>
      <c r="LBN1433" s="129"/>
      <c r="LBO1433" s="129"/>
      <c r="LBP1433" s="129"/>
      <c r="LBQ1433" s="129"/>
      <c r="LBR1433" s="129"/>
      <c r="LBS1433" s="129"/>
      <c r="LBT1433" s="129"/>
      <c r="LBU1433" s="129"/>
      <c r="LBV1433" s="129"/>
      <c r="LBW1433" s="129"/>
      <c r="LBX1433" s="129"/>
      <c r="LBY1433" s="129"/>
      <c r="LBZ1433" s="129"/>
      <c r="LCA1433" s="129"/>
      <c r="LCB1433" s="129"/>
      <c r="LCC1433" s="129"/>
      <c r="LCD1433" s="129"/>
      <c r="LCE1433" s="129"/>
      <c r="LCF1433" s="129"/>
      <c r="LCG1433" s="129"/>
      <c r="LCH1433" s="129"/>
      <c r="LCI1433" s="129"/>
      <c r="LCJ1433" s="129"/>
      <c r="LCK1433" s="129"/>
      <c r="LCL1433" s="129"/>
      <c r="LCM1433" s="129"/>
      <c r="LCN1433" s="129"/>
      <c r="LCO1433" s="129"/>
      <c r="LCP1433" s="129"/>
      <c r="LCQ1433" s="129"/>
      <c r="LCR1433" s="129"/>
      <c r="LCS1433" s="129"/>
      <c r="LCT1433" s="129"/>
      <c r="LCU1433" s="129"/>
      <c r="LCV1433" s="129"/>
      <c r="LCW1433" s="129"/>
      <c r="LCX1433" s="129"/>
      <c r="LCY1433" s="129"/>
      <c r="LCZ1433" s="129"/>
      <c r="LDA1433" s="129"/>
      <c r="LDB1433" s="129"/>
      <c r="LDC1433" s="129"/>
      <c r="LDD1433" s="129"/>
      <c r="LDE1433" s="129"/>
      <c r="LDF1433" s="129"/>
      <c r="LDG1433" s="129"/>
      <c r="LDH1433" s="129"/>
      <c r="LDI1433" s="129"/>
      <c r="LDJ1433" s="129"/>
      <c r="LDK1433" s="129"/>
      <c r="LDL1433" s="129"/>
      <c r="LDM1433" s="129"/>
      <c r="LDN1433" s="129"/>
      <c r="LDO1433" s="129"/>
      <c r="LDP1433" s="129"/>
      <c r="LDQ1433" s="129"/>
      <c r="LDR1433" s="129"/>
      <c r="LDS1433" s="129"/>
      <c r="LDT1433" s="129"/>
      <c r="LDU1433" s="129"/>
      <c r="LDV1433" s="129"/>
      <c r="LDW1433" s="129"/>
      <c r="LDX1433" s="129"/>
      <c r="LDY1433" s="129"/>
      <c r="LDZ1433" s="129"/>
      <c r="LEA1433" s="129"/>
      <c r="LEB1433" s="129"/>
      <c r="LEC1433" s="129"/>
      <c r="LED1433" s="129"/>
      <c r="LEE1433" s="129"/>
      <c r="LEF1433" s="129"/>
      <c r="LEG1433" s="129"/>
      <c r="LEH1433" s="129"/>
      <c r="LEI1433" s="129"/>
      <c r="LEJ1433" s="129"/>
      <c r="LEK1433" s="129"/>
      <c r="LEL1433" s="129"/>
      <c r="LEM1433" s="129"/>
      <c r="LEN1433" s="129"/>
      <c r="LEO1433" s="129"/>
      <c r="LEP1433" s="129"/>
      <c r="LEQ1433" s="129"/>
      <c r="LER1433" s="129"/>
      <c r="LES1433" s="129"/>
      <c r="LET1433" s="129"/>
      <c r="LEU1433" s="129"/>
      <c r="LEV1433" s="129"/>
      <c r="LEW1433" s="129"/>
      <c r="LEX1433" s="129"/>
      <c r="LEY1433" s="129"/>
      <c r="LEZ1433" s="129"/>
      <c r="LFA1433" s="129"/>
      <c r="LFB1433" s="129"/>
      <c r="LFC1433" s="129"/>
      <c r="LFD1433" s="129"/>
      <c r="LFE1433" s="129"/>
      <c r="LFF1433" s="129"/>
      <c r="LFG1433" s="129"/>
      <c r="LFH1433" s="129"/>
      <c r="LFI1433" s="129"/>
      <c r="LFJ1433" s="129"/>
      <c r="LFK1433" s="129"/>
      <c r="LFL1433" s="129"/>
      <c r="LFM1433" s="129"/>
      <c r="LFN1433" s="129"/>
      <c r="LFO1433" s="129"/>
      <c r="LFP1433" s="129"/>
      <c r="LFQ1433" s="129"/>
      <c r="LFR1433" s="129"/>
      <c r="LFS1433" s="129"/>
      <c r="LFT1433" s="129"/>
      <c r="LFU1433" s="129"/>
      <c r="LFV1433" s="129"/>
      <c r="LFW1433" s="129"/>
      <c r="LFX1433" s="129"/>
      <c r="LFY1433" s="129"/>
      <c r="LFZ1433" s="129"/>
      <c r="LGA1433" s="129"/>
      <c r="LGB1433" s="129"/>
      <c r="LGC1433" s="129"/>
      <c r="LGD1433" s="129"/>
      <c r="LGE1433" s="129"/>
      <c r="LGF1433" s="129"/>
      <c r="LGG1433" s="129"/>
      <c r="LGH1433" s="129"/>
      <c r="LGI1433" s="129"/>
      <c r="LGJ1433" s="129"/>
      <c r="LGK1433" s="129"/>
      <c r="LGL1433" s="129"/>
      <c r="LGM1433" s="129"/>
      <c r="LGN1433" s="129"/>
      <c r="LGO1433" s="129"/>
      <c r="LGP1433" s="129"/>
      <c r="LGQ1433" s="129"/>
      <c r="LGR1433" s="129"/>
      <c r="LGS1433" s="129"/>
      <c r="LGT1433" s="129"/>
      <c r="LGU1433" s="129"/>
      <c r="LGV1433" s="129"/>
      <c r="LGW1433" s="129"/>
      <c r="LGX1433" s="129"/>
      <c r="LGY1433" s="129"/>
      <c r="LGZ1433" s="129"/>
      <c r="LHA1433" s="129"/>
      <c r="LHB1433" s="129"/>
      <c r="LHC1433" s="129"/>
      <c r="LHD1433" s="129"/>
      <c r="LHE1433" s="129"/>
      <c r="LHF1433" s="129"/>
      <c r="LHG1433" s="129"/>
      <c r="LHH1433" s="129"/>
      <c r="LHI1433" s="129"/>
      <c r="LHJ1433" s="129"/>
      <c r="LHK1433" s="129"/>
      <c r="LHL1433" s="129"/>
      <c r="LHM1433" s="129"/>
      <c r="LHN1433" s="129"/>
      <c r="LHO1433" s="129"/>
      <c r="LHP1433" s="129"/>
      <c r="LHQ1433" s="129"/>
      <c r="LHR1433" s="129"/>
      <c r="LHS1433" s="129"/>
      <c r="LHT1433" s="129"/>
      <c r="LHU1433" s="129"/>
      <c r="LHV1433" s="129"/>
      <c r="LHW1433" s="129"/>
      <c r="LHX1433" s="129"/>
      <c r="LHY1433" s="129"/>
      <c r="LHZ1433" s="129"/>
      <c r="LIA1433" s="129"/>
      <c r="LIB1433" s="129"/>
      <c r="LIC1433" s="129"/>
      <c r="LID1433" s="129"/>
      <c r="LIE1433" s="129"/>
      <c r="LIF1433" s="129"/>
      <c r="LIG1433" s="129"/>
      <c r="LIH1433" s="129"/>
      <c r="LII1433" s="129"/>
      <c r="LIJ1433" s="129"/>
      <c r="LIK1433" s="129"/>
      <c r="LIL1433" s="129"/>
      <c r="LIM1433" s="129"/>
      <c r="LIN1433" s="129"/>
      <c r="LIO1433" s="129"/>
      <c r="LIP1433" s="129"/>
      <c r="LIQ1433" s="129"/>
      <c r="LIR1433" s="129"/>
      <c r="LIS1433" s="129"/>
      <c r="LIT1433" s="129"/>
      <c r="LIU1433" s="129"/>
      <c r="LIV1433" s="129"/>
      <c r="LIW1433" s="129"/>
      <c r="LIX1433" s="129"/>
      <c r="LIY1433" s="129"/>
      <c r="LIZ1433" s="129"/>
      <c r="LJA1433" s="129"/>
      <c r="LJB1433" s="129"/>
      <c r="LJC1433" s="129"/>
      <c r="LJD1433" s="129"/>
      <c r="LJE1433" s="129"/>
      <c r="LJF1433" s="129"/>
      <c r="LJG1433" s="129"/>
      <c r="LJH1433" s="129"/>
      <c r="LJI1433" s="129"/>
      <c r="LJJ1433" s="129"/>
      <c r="LJK1433" s="129"/>
      <c r="LJL1433" s="129"/>
      <c r="LJM1433" s="129"/>
      <c r="LJN1433" s="129"/>
      <c r="LJO1433" s="129"/>
      <c r="LJP1433" s="129"/>
      <c r="LJQ1433" s="129"/>
      <c r="LJR1433" s="129"/>
      <c r="LJS1433" s="129"/>
      <c r="LJT1433" s="129"/>
      <c r="LJU1433" s="129"/>
      <c r="LJV1433" s="129"/>
      <c r="LJW1433" s="129"/>
      <c r="LJX1433" s="129"/>
      <c r="LJY1433" s="129"/>
      <c r="LJZ1433" s="129"/>
      <c r="LKA1433" s="129"/>
      <c r="LKB1433" s="129"/>
      <c r="LKC1433" s="129"/>
      <c r="LKD1433" s="129"/>
      <c r="LKE1433" s="129"/>
      <c r="LKF1433" s="129"/>
      <c r="LKG1433" s="129"/>
      <c r="LKH1433" s="129"/>
      <c r="LKI1433" s="129"/>
      <c r="LKJ1433" s="129"/>
      <c r="LKK1433" s="129"/>
      <c r="LKL1433" s="129"/>
      <c r="LKM1433" s="129"/>
      <c r="LKN1433" s="129"/>
      <c r="LKO1433" s="129"/>
      <c r="LKP1433" s="129"/>
      <c r="LKQ1433" s="129"/>
      <c r="LKR1433" s="129"/>
      <c r="LKS1433" s="129"/>
      <c r="LKT1433" s="129"/>
      <c r="LKU1433" s="129"/>
      <c r="LKV1433" s="129"/>
      <c r="LKW1433" s="129"/>
      <c r="LKX1433" s="129"/>
      <c r="LKY1433" s="129"/>
      <c r="LKZ1433" s="129"/>
      <c r="LLA1433" s="129"/>
      <c r="LLB1433" s="129"/>
      <c r="LLC1433" s="129"/>
      <c r="LLD1433" s="129"/>
      <c r="LLE1433" s="129"/>
      <c r="LLF1433" s="129"/>
      <c r="LLG1433" s="129"/>
      <c r="LLH1433" s="129"/>
      <c r="LLI1433" s="129"/>
      <c r="LLJ1433" s="129"/>
      <c r="LLK1433" s="129"/>
      <c r="LLL1433" s="129"/>
      <c r="LLM1433" s="129"/>
      <c r="LLN1433" s="129"/>
      <c r="LLO1433" s="129"/>
      <c r="LLP1433" s="129"/>
      <c r="LLQ1433" s="129"/>
      <c r="LLR1433" s="129"/>
      <c r="LLS1433" s="129"/>
      <c r="LLT1433" s="129"/>
      <c r="LLU1433" s="129"/>
      <c r="LLV1433" s="129"/>
      <c r="LLW1433" s="129"/>
      <c r="LLX1433" s="129"/>
      <c r="LLY1433" s="129"/>
      <c r="LLZ1433" s="129"/>
      <c r="LMA1433" s="129"/>
      <c r="LMB1433" s="129"/>
      <c r="LMC1433" s="129"/>
      <c r="LMD1433" s="129"/>
      <c r="LME1433" s="129"/>
      <c r="LMF1433" s="129"/>
      <c r="LMG1433" s="129"/>
      <c r="LMH1433" s="129"/>
      <c r="LMI1433" s="129"/>
      <c r="LMJ1433" s="129"/>
      <c r="LMK1433" s="129"/>
      <c r="LML1433" s="129"/>
      <c r="LMM1433" s="129"/>
      <c r="LMN1433" s="129"/>
      <c r="LMO1433" s="129"/>
      <c r="LMP1433" s="129"/>
      <c r="LMQ1433" s="129"/>
      <c r="LMR1433" s="129"/>
      <c r="LMS1433" s="129"/>
      <c r="LMT1433" s="129"/>
      <c r="LMU1433" s="129"/>
      <c r="LMV1433" s="129"/>
      <c r="LMW1433" s="129"/>
      <c r="LMX1433" s="129"/>
      <c r="LMY1433" s="129"/>
      <c r="LMZ1433" s="129"/>
      <c r="LNA1433" s="129"/>
      <c r="LNB1433" s="129"/>
      <c r="LNC1433" s="129"/>
      <c r="LND1433" s="129"/>
      <c r="LNE1433" s="129"/>
      <c r="LNF1433" s="129"/>
      <c r="LNG1433" s="129"/>
      <c r="LNH1433" s="129"/>
      <c r="LNI1433" s="129"/>
      <c r="LNJ1433" s="129"/>
      <c r="LNK1433" s="129"/>
      <c r="LNL1433" s="129"/>
      <c r="LNM1433" s="129"/>
      <c r="LNN1433" s="129"/>
      <c r="LNO1433" s="129"/>
      <c r="LNP1433" s="129"/>
      <c r="LNQ1433" s="129"/>
      <c r="LNR1433" s="129"/>
      <c r="LNS1433" s="129"/>
      <c r="LNT1433" s="129"/>
      <c r="LNU1433" s="129"/>
      <c r="LNV1433" s="129"/>
      <c r="LNW1433" s="129"/>
      <c r="LNX1433" s="129"/>
      <c r="LNY1433" s="129"/>
      <c r="LNZ1433" s="129"/>
      <c r="LOA1433" s="129"/>
      <c r="LOB1433" s="129"/>
      <c r="LOC1433" s="129"/>
      <c r="LOD1433" s="129"/>
      <c r="LOE1433" s="129"/>
      <c r="LOF1433" s="129"/>
      <c r="LOG1433" s="129"/>
      <c r="LOH1433" s="129"/>
      <c r="LOI1433" s="129"/>
      <c r="LOJ1433" s="129"/>
      <c r="LOK1433" s="129"/>
      <c r="LOL1433" s="129"/>
      <c r="LOM1433" s="129"/>
      <c r="LON1433" s="129"/>
      <c r="LOO1433" s="129"/>
      <c r="LOP1433" s="129"/>
      <c r="LOQ1433" s="129"/>
      <c r="LOR1433" s="129"/>
      <c r="LOS1433" s="129"/>
      <c r="LOT1433" s="129"/>
      <c r="LOU1433" s="129"/>
      <c r="LOV1433" s="129"/>
      <c r="LOW1433" s="129"/>
      <c r="LOX1433" s="129"/>
      <c r="LOY1433" s="129"/>
      <c r="LOZ1433" s="129"/>
      <c r="LPA1433" s="129"/>
      <c r="LPB1433" s="129"/>
      <c r="LPC1433" s="129"/>
      <c r="LPD1433" s="129"/>
      <c r="LPE1433" s="129"/>
      <c r="LPF1433" s="129"/>
      <c r="LPG1433" s="129"/>
      <c r="LPH1433" s="129"/>
      <c r="LPI1433" s="129"/>
      <c r="LPJ1433" s="129"/>
      <c r="LPK1433" s="129"/>
      <c r="LPL1433" s="129"/>
      <c r="LPM1433" s="129"/>
      <c r="LPN1433" s="129"/>
      <c r="LPO1433" s="129"/>
      <c r="LPP1433" s="129"/>
      <c r="LPQ1433" s="129"/>
      <c r="LPR1433" s="129"/>
      <c r="LPS1433" s="129"/>
      <c r="LPT1433" s="129"/>
      <c r="LPU1433" s="129"/>
      <c r="LPV1433" s="129"/>
      <c r="LPW1433" s="129"/>
      <c r="LPX1433" s="129"/>
      <c r="LPY1433" s="129"/>
      <c r="LPZ1433" s="129"/>
      <c r="LQA1433" s="129"/>
      <c r="LQB1433" s="129"/>
      <c r="LQC1433" s="129"/>
      <c r="LQD1433" s="129"/>
      <c r="LQE1433" s="129"/>
      <c r="LQF1433" s="129"/>
      <c r="LQG1433" s="129"/>
      <c r="LQH1433" s="129"/>
      <c r="LQI1433" s="129"/>
      <c r="LQJ1433" s="129"/>
      <c r="LQK1433" s="129"/>
      <c r="LQL1433" s="129"/>
      <c r="LQM1433" s="129"/>
      <c r="LQN1433" s="129"/>
      <c r="LQO1433" s="129"/>
      <c r="LQP1433" s="129"/>
      <c r="LQQ1433" s="129"/>
      <c r="LQR1433" s="129"/>
      <c r="LQS1433" s="129"/>
      <c r="LQT1433" s="129"/>
      <c r="LQU1433" s="129"/>
      <c r="LQV1433" s="129"/>
      <c r="LQW1433" s="129"/>
      <c r="LQX1433" s="129"/>
      <c r="LQY1433" s="129"/>
      <c r="LQZ1433" s="129"/>
      <c r="LRA1433" s="129"/>
      <c r="LRB1433" s="129"/>
      <c r="LRC1433" s="129"/>
      <c r="LRD1433" s="129"/>
      <c r="LRE1433" s="129"/>
      <c r="LRF1433" s="129"/>
      <c r="LRG1433" s="129"/>
      <c r="LRH1433" s="129"/>
      <c r="LRI1433" s="129"/>
      <c r="LRJ1433" s="129"/>
      <c r="LRK1433" s="129"/>
      <c r="LRL1433" s="129"/>
      <c r="LRM1433" s="129"/>
      <c r="LRN1433" s="129"/>
      <c r="LRO1433" s="129"/>
      <c r="LRP1433" s="129"/>
      <c r="LRQ1433" s="129"/>
      <c r="LRR1433" s="129"/>
      <c r="LRS1433" s="129"/>
      <c r="LRT1433" s="129"/>
      <c r="LRU1433" s="129"/>
      <c r="LRV1433" s="129"/>
      <c r="LRW1433" s="129"/>
      <c r="LRX1433" s="129"/>
      <c r="LRY1433" s="129"/>
      <c r="LRZ1433" s="129"/>
      <c r="LSA1433" s="129"/>
      <c r="LSB1433" s="129"/>
      <c r="LSC1433" s="129"/>
      <c r="LSD1433" s="129"/>
      <c r="LSE1433" s="129"/>
      <c r="LSF1433" s="129"/>
      <c r="LSG1433" s="129"/>
      <c r="LSH1433" s="129"/>
      <c r="LSI1433" s="129"/>
      <c r="LSJ1433" s="129"/>
      <c r="LSK1433" s="129"/>
      <c r="LSL1433" s="129"/>
      <c r="LSM1433" s="129"/>
      <c r="LSN1433" s="129"/>
      <c r="LSO1433" s="129"/>
      <c r="LSP1433" s="129"/>
      <c r="LSQ1433" s="129"/>
      <c r="LSR1433" s="129"/>
      <c r="LSS1433" s="129"/>
      <c r="LST1433" s="129"/>
      <c r="LSU1433" s="129"/>
      <c r="LSV1433" s="129"/>
      <c r="LSW1433" s="129"/>
      <c r="LSX1433" s="129"/>
      <c r="LSY1433" s="129"/>
      <c r="LSZ1433" s="129"/>
      <c r="LTA1433" s="129"/>
      <c r="LTB1433" s="129"/>
      <c r="LTC1433" s="129"/>
      <c r="LTD1433" s="129"/>
      <c r="LTE1433" s="129"/>
      <c r="LTF1433" s="129"/>
      <c r="LTG1433" s="129"/>
      <c r="LTH1433" s="129"/>
      <c r="LTI1433" s="129"/>
      <c r="LTJ1433" s="129"/>
      <c r="LTK1433" s="129"/>
      <c r="LTL1433" s="129"/>
      <c r="LTM1433" s="129"/>
      <c r="LTN1433" s="129"/>
      <c r="LTO1433" s="129"/>
      <c r="LTP1433" s="129"/>
      <c r="LTQ1433" s="129"/>
      <c r="LTR1433" s="129"/>
      <c r="LTS1433" s="129"/>
      <c r="LTT1433" s="129"/>
      <c r="LTU1433" s="129"/>
      <c r="LTV1433" s="129"/>
      <c r="LTW1433" s="129"/>
      <c r="LTX1433" s="129"/>
      <c r="LTY1433" s="129"/>
      <c r="LTZ1433" s="129"/>
      <c r="LUA1433" s="129"/>
      <c r="LUB1433" s="129"/>
      <c r="LUC1433" s="129"/>
      <c r="LUD1433" s="129"/>
      <c r="LUE1433" s="129"/>
      <c r="LUF1433" s="129"/>
      <c r="LUG1433" s="129"/>
      <c r="LUH1433" s="129"/>
      <c r="LUI1433" s="129"/>
      <c r="LUJ1433" s="129"/>
      <c r="LUK1433" s="129"/>
      <c r="LUL1433" s="129"/>
      <c r="LUM1433" s="129"/>
      <c r="LUN1433" s="129"/>
      <c r="LUO1433" s="129"/>
      <c r="LUP1433" s="129"/>
      <c r="LUQ1433" s="129"/>
      <c r="LUR1433" s="129"/>
      <c r="LUS1433" s="129"/>
      <c r="LUT1433" s="129"/>
      <c r="LUU1433" s="129"/>
      <c r="LUV1433" s="129"/>
      <c r="LUW1433" s="129"/>
      <c r="LUX1433" s="129"/>
      <c r="LUY1433" s="129"/>
      <c r="LUZ1433" s="129"/>
      <c r="LVA1433" s="129"/>
      <c r="LVB1433" s="129"/>
      <c r="LVC1433" s="129"/>
      <c r="LVD1433" s="129"/>
      <c r="LVE1433" s="129"/>
      <c r="LVF1433" s="129"/>
      <c r="LVG1433" s="129"/>
      <c r="LVH1433" s="129"/>
      <c r="LVI1433" s="129"/>
      <c r="LVJ1433" s="129"/>
      <c r="LVK1433" s="129"/>
      <c r="LVL1433" s="129"/>
      <c r="LVM1433" s="129"/>
      <c r="LVN1433" s="129"/>
      <c r="LVO1433" s="129"/>
      <c r="LVP1433" s="129"/>
      <c r="LVQ1433" s="129"/>
      <c r="LVR1433" s="129"/>
      <c r="LVS1433" s="129"/>
      <c r="LVT1433" s="129"/>
      <c r="LVU1433" s="129"/>
      <c r="LVV1433" s="129"/>
      <c r="LVW1433" s="129"/>
      <c r="LVX1433" s="129"/>
      <c r="LVY1433" s="129"/>
      <c r="LVZ1433" s="129"/>
      <c r="LWA1433" s="129"/>
      <c r="LWB1433" s="129"/>
      <c r="LWC1433" s="129"/>
      <c r="LWD1433" s="129"/>
      <c r="LWE1433" s="129"/>
      <c r="LWF1433" s="129"/>
      <c r="LWG1433" s="129"/>
      <c r="LWH1433" s="129"/>
      <c r="LWI1433" s="129"/>
      <c r="LWJ1433" s="129"/>
      <c r="LWK1433" s="129"/>
      <c r="LWL1433" s="129"/>
      <c r="LWM1433" s="129"/>
      <c r="LWN1433" s="129"/>
      <c r="LWO1433" s="129"/>
      <c r="LWP1433" s="129"/>
      <c r="LWQ1433" s="129"/>
      <c r="LWR1433" s="129"/>
      <c r="LWS1433" s="129"/>
      <c r="LWT1433" s="129"/>
      <c r="LWU1433" s="129"/>
      <c r="LWV1433" s="129"/>
      <c r="LWW1433" s="129"/>
      <c r="LWX1433" s="129"/>
      <c r="LWY1433" s="129"/>
      <c r="LWZ1433" s="129"/>
      <c r="LXA1433" s="129"/>
      <c r="LXB1433" s="129"/>
      <c r="LXC1433" s="129"/>
      <c r="LXD1433" s="129"/>
      <c r="LXE1433" s="129"/>
      <c r="LXF1433" s="129"/>
      <c r="LXG1433" s="129"/>
      <c r="LXH1433" s="129"/>
      <c r="LXI1433" s="129"/>
      <c r="LXJ1433" s="129"/>
      <c r="LXK1433" s="129"/>
      <c r="LXL1433" s="129"/>
      <c r="LXM1433" s="129"/>
      <c r="LXN1433" s="129"/>
      <c r="LXO1433" s="129"/>
      <c r="LXP1433" s="129"/>
      <c r="LXQ1433" s="129"/>
      <c r="LXR1433" s="129"/>
      <c r="LXS1433" s="129"/>
      <c r="LXT1433" s="129"/>
      <c r="LXU1433" s="129"/>
      <c r="LXV1433" s="129"/>
      <c r="LXW1433" s="129"/>
      <c r="LXX1433" s="129"/>
      <c r="LXY1433" s="129"/>
      <c r="LXZ1433" s="129"/>
      <c r="LYA1433" s="129"/>
      <c r="LYB1433" s="129"/>
      <c r="LYC1433" s="129"/>
      <c r="LYD1433" s="129"/>
      <c r="LYE1433" s="129"/>
      <c r="LYF1433" s="129"/>
      <c r="LYG1433" s="129"/>
      <c r="LYH1433" s="129"/>
      <c r="LYI1433" s="129"/>
      <c r="LYJ1433" s="129"/>
      <c r="LYK1433" s="129"/>
      <c r="LYL1433" s="129"/>
      <c r="LYM1433" s="129"/>
      <c r="LYN1433" s="129"/>
      <c r="LYO1433" s="129"/>
      <c r="LYP1433" s="129"/>
      <c r="LYQ1433" s="129"/>
      <c r="LYR1433" s="129"/>
      <c r="LYS1433" s="129"/>
      <c r="LYT1433" s="129"/>
      <c r="LYU1433" s="129"/>
      <c r="LYV1433" s="129"/>
      <c r="LYW1433" s="129"/>
      <c r="LYX1433" s="129"/>
      <c r="LYY1433" s="129"/>
      <c r="LYZ1433" s="129"/>
      <c r="LZA1433" s="129"/>
      <c r="LZB1433" s="129"/>
      <c r="LZC1433" s="129"/>
      <c r="LZD1433" s="129"/>
      <c r="LZE1433" s="129"/>
      <c r="LZF1433" s="129"/>
      <c r="LZG1433" s="129"/>
      <c r="LZH1433" s="129"/>
      <c r="LZI1433" s="129"/>
      <c r="LZJ1433" s="129"/>
      <c r="LZK1433" s="129"/>
      <c r="LZL1433" s="129"/>
      <c r="LZM1433" s="129"/>
      <c r="LZN1433" s="129"/>
      <c r="LZO1433" s="129"/>
      <c r="LZP1433" s="129"/>
      <c r="LZQ1433" s="129"/>
      <c r="LZR1433" s="129"/>
      <c r="LZS1433" s="129"/>
      <c r="LZT1433" s="129"/>
      <c r="LZU1433" s="129"/>
      <c r="LZV1433" s="129"/>
      <c r="LZW1433" s="129"/>
      <c r="LZX1433" s="129"/>
      <c r="LZY1433" s="129"/>
      <c r="LZZ1433" s="129"/>
      <c r="MAA1433" s="129"/>
      <c r="MAB1433" s="129"/>
      <c r="MAC1433" s="129"/>
      <c r="MAD1433" s="129"/>
      <c r="MAE1433" s="129"/>
      <c r="MAF1433" s="129"/>
      <c r="MAG1433" s="129"/>
      <c r="MAH1433" s="129"/>
      <c r="MAI1433" s="129"/>
      <c r="MAJ1433" s="129"/>
      <c r="MAK1433" s="129"/>
      <c r="MAL1433" s="129"/>
      <c r="MAM1433" s="129"/>
      <c r="MAN1433" s="129"/>
      <c r="MAO1433" s="129"/>
      <c r="MAP1433" s="129"/>
      <c r="MAQ1433" s="129"/>
      <c r="MAR1433" s="129"/>
      <c r="MAS1433" s="129"/>
      <c r="MAT1433" s="129"/>
      <c r="MAU1433" s="129"/>
      <c r="MAV1433" s="129"/>
      <c r="MAW1433" s="129"/>
      <c r="MAX1433" s="129"/>
      <c r="MAY1433" s="129"/>
      <c r="MAZ1433" s="129"/>
      <c r="MBA1433" s="129"/>
      <c r="MBB1433" s="129"/>
      <c r="MBC1433" s="129"/>
      <c r="MBD1433" s="129"/>
      <c r="MBE1433" s="129"/>
      <c r="MBF1433" s="129"/>
      <c r="MBG1433" s="129"/>
      <c r="MBH1433" s="129"/>
      <c r="MBI1433" s="129"/>
      <c r="MBJ1433" s="129"/>
      <c r="MBK1433" s="129"/>
      <c r="MBL1433" s="129"/>
      <c r="MBM1433" s="129"/>
      <c r="MBN1433" s="129"/>
      <c r="MBO1433" s="129"/>
      <c r="MBP1433" s="129"/>
      <c r="MBQ1433" s="129"/>
      <c r="MBR1433" s="129"/>
      <c r="MBS1433" s="129"/>
      <c r="MBT1433" s="129"/>
      <c r="MBU1433" s="129"/>
      <c r="MBV1433" s="129"/>
      <c r="MBW1433" s="129"/>
      <c r="MBX1433" s="129"/>
      <c r="MBY1433" s="129"/>
      <c r="MBZ1433" s="129"/>
      <c r="MCA1433" s="129"/>
      <c r="MCB1433" s="129"/>
      <c r="MCC1433" s="129"/>
      <c r="MCD1433" s="129"/>
      <c r="MCE1433" s="129"/>
      <c r="MCF1433" s="129"/>
      <c r="MCG1433" s="129"/>
      <c r="MCH1433" s="129"/>
      <c r="MCI1433" s="129"/>
      <c r="MCJ1433" s="129"/>
      <c r="MCK1433" s="129"/>
      <c r="MCL1433" s="129"/>
      <c r="MCM1433" s="129"/>
      <c r="MCN1433" s="129"/>
      <c r="MCO1433" s="129"/>
      <c r="MCP1433" s="129"/>
      <c r="MCQ1433" s="129"/>
      <c r="MCR1433" s="129"/>
      <c r="MCS1433" s="129"/>
      <c r="MCT1433" s="129"/>
      <c r="MCU1433" s="129"/>
      <c r="MCV1433" s="129"/>
      <c r="MCW1433" s="129"/>
      <c r="MCX1433" s="129"/>
      <c r="MCY1433" s="129"/>
      <c r="MCZ1433" s="129"/>
      <c r="MDA1433" s="129"/>
      <c r="MDB1433" s="129"/>
      <c r="MDC1433" s="129"/>
      <c r="MDD1433" s="129"/>
      <c r="MDE1433" s="129"/>
      <c r="MDF1433" s="129"/>
      <c r="MDG1433" s="129"/>
      <c r="MDH1433" s="129"/>
      <c r="MDI1433" s="129"/>
      <c r="MDJ1433" s="129"/>
      <c r="MDK1433" s="129"/>
      <c r="MDL1433" s="129"/>
      <c r="MDM1433" s="129"/>
      <c r="MDN1433" s="129"/>
      <c r="MDO1433" s="129"/>
      <c r="MDP1433" s="129"/>
      <c r="MDQ1433" s="129"/>
      <c r="MDR1433" s="129"/>
      <c r="MDS1433" s="129"/>
      <c r="MDT1433" s="129"/>
      <c r="MDU1433" s="129"/>
      <c r="MDV1433" s="129"/>
      <c r="MDW1433" s="129"/>
      <c r="MDX1433" s="129"/>
      <c r="MDY1433" s="129"/>
      <c r="MDZ1433" s="129"/>
      <c r="MEA1433" s="129"/>
      <c r="MEB1433" s="129"/>
      <c r="MEC1433" s="129"/>
      <c r="MED1433" s="129"/>
      <c r="MEE1433" s="129"/>
      <c r="MEF1433" s="129"/>
      <c r="MEG1433" s="129"/>
      <c r="MEH1433" s="129"/>
      <c r="MEI1433" s="129"/>
      <c r="MEJ1433" s="129"/>
      <c r="MEK1433" s="129"/>
      <c r="MEL1433" s="129"/>
      <c r="MEM1433" s="129"/>
      <c r="MEN1433" s="129"/>
      <c r="MEO1433" s="129"/>
      <c r="MEP1433" s="129"/>
      <c r="MEQ1433" s="129"/>
      <c r="MER1433" s="129"/>
      <c r="MES1433" s="129"/>
      <c r="MET1433" s="129"/>
      <c r="MEU1433" s="129"/>
      <c r="MEV1433" s="129"/>
      <c r="MEW1433" s="129"/>
      <c r="MEX1433" s="129"/>
      <c r="MEY1433" s="129"/>
      <c r="MEZ1433" s="129"/>
      <c r="MFA1433" s="129"/>
      <c r="MFB1433" s="129"/>
      <c r="MFC1433" s="129"/>
      <c r="MFD1433" s="129"/>
      <c r="MFE1433" s="129"/>
      <c r="MFF1433" s="129"/>
      <c r="MFG1433" s="129"/>
      <c r="MFH1433" s="129"/>
      <c r="MFI1433" s="129"/>
      <c r="MFJ1433" s="129"/>
      <c r="MFK1433" s="129"/>
      <c r="MFL1433" s="129"/>
      <c r="MFM1433" s="129"/>
      <c r="MFN1433" s="129"/>
      <c r="MFO1433" s="129"/>
      <c r="MFP1433" s="129"/>
      <c r="MFQ1433" s="129"/>
      <c r="MFR1433" s="129"/>
      <c r="MFS1433" s="129"/>
      <c r="MFT1433" s="129"/>
      <c r="MFU1433" s="129"/>
      <c r="MFV1433" s="129"/>
      <c r="MFW1433" s="129"/>
      <c r="MFX1433" s="129"/>
      <c r="MFY1433" s="129"/>
      <c r="MFZ1433" s="129"/>
      <c r="MGA1433" s="129"/>
      <c r="MGB1433" s="129"/>
      <c r="MGC1433" s="129"/>
      <c r="MGD1433" s="129"/>
      <c r="MGE1433" s="129"/>
      <c r="MGF1433" s="129"/>
      <c r="MGG1433" s="129"/>
      <c r="MGH1433" s="129"/>
      <c r="MGI1433" s="129"/>
      <c r="MGJ1433" s="129"/>
      <c r="MGK1433" s="129"/>
      <c r="MGL1433" s="129"/>
      <c r="MGM1433" s="129"/>
      <c r="MGN1433" s="129"/>
      <c r="MGO1433" s="129"/>
      <c r="MGP1433" s="129"/>
      <c r="MGQ1433" s="129"/>
      <c r="MGR1433" s="129"/>
      <c r="MGS1433" s="129"/>
      <c r="MGT1433" s="129"/>
      <c r="MGU1433" s="129"/>
      <c r="MGV1433" s="129"/>
      <c r="MGW1433" s="129"/>
      <c r="MGX1433" s="129"/>
      <c r="MGY1433" s="129"/>
      <c r="MGZ1433" s="129"/>
      <c r="MHA1433" s="129"/>
      <c r="MHB1433" s="129"/>
      <c r="MHC1433" s="129"/>
      <c r="MHD1433" s="129"/>
      <c r="MHE1433" s="129"/>
      <c r="MHF1433" s="129"/>
      <c r="MHG1433" s="129"/>
      <c r="MHH1433" s="129"/>
      <c r="MHI1433" s="129"/>
      <c r="MHJ1433" s="129"/>
      <c r="MHK1433" s="129"/>
      <c r="MHL1433" s="129"/>
      <c r="MHM1433" s="129"/>
      <c r="MHN1433" s="129"/>
      <c r="MHO1433" s="129"/>
      <c r="MHP1433" s="129"/>
      <c r="MHQ1433" s="129"/>
      <c r="MHR1433" s="129"/>
      <c r="MHS1433" s="129"/>
      <c r="MHT1433" s="129"/>
      <c r="MHU1433" s="129"/>
      <c r="MHV1433" s="129"/>
      <c r="MHW1433" s="129"/>
      <c r="MHX1433" s="129"/>
      <c r="MHY1433" s="129"/>
      <c r="MHZ1433" s="129"/>
      <c r="MIA1433" s="129"/>
      <c r="MIB1433" s="129"/>
      <c r="MIC1433" s="129"/>
      <c r="MID1433" s="129"/>
      <c r="MIE1433" s="129"/>
      <c r="MIF1433" s="129"/>
      <c r="MIG1433" s="129"/>
      <c r="MIH1433" s="129"/>
      <c r="MII1433" s="129"/>
      <c r="MIJ1433" s="129"/>
      <c r="MIK1433" s="129"/>
      <c r="MIL1433" s="129"/>
      <c r="MIM1433" s="129"/>
      <c r="MIN1433" s="129"/>
      <c r="MIO1433" s="129"/>
      <c r="MIP1433" s="129"/>
      <c r="MIQ1433" s="129"/>
      <c r="MIR1433" s="129"/>
      <c r="MIS1433" s="129"/>
      <c r="MIT1433" s="129"/>
      <c r="MIU1433" s="129"/>
      <c r="MIV1433" s="129"/>
      <c r="MIW1433" s="129"/>
      <c r="MIX1433" s="129"/>
      <c r="MIY1433" s="129"/>
      <c r="MIZ1433" s="129"/>
      <c r="MJA1433" s="129"/>
      <c r="MJB1433" s="129"/>
      <c r="MJC1433" s="129"/>
      <c r="MJD1433" s="129"/>
      <c r="MJE1433" s="129"/>
      <c r="MJF1433" s="129"/>
      <c r="MJG1433" s="129"/>
      <c r="MJH1433" s="129"/>
      <c r="MJI1433" s="129"/>
      <c r="MJJ1433" s="129"/>
      <c r="MJK1433" s="129"/>
      <c r="MJL1433" s="129"/>
      <c r="MJM1433" s="129"/>
      <c r="MJN1433" s="129"/>
      <c r="MJO1433" s="129"/>
      <c r="MJP1433" s="129"/>
      <c r="MJQ1433" s="129"/>
      <c r="MJR1433" s="129"/>
      <c r="MJS1433" s="129"/>
      <c r="MJT1433" s="129"/>
      <c r="MJU1433" s="129"/>
      <c r="MJV1433" s="129"/>
      <c r="MJW1433" s="129"/>
      <c r="MJX1433" s="129"/>
      <c r="MJY1433" s="129"/>
      <c r="MJZ1433" s="129"/>
      <c r="MKA1433" s="129"/>
      <c r="MKB1433" s="129"/>
      <c r="MKC1433" s="129"/>
      <c r="MKD1433" s="129"/>
      <c r="MKE1433" s="129"/>
      <c r="MKF1433" s="129"/>
      <c r="MKG1433" s="129"/>
      <c r="MKH1433" s="129"/>
      <c r="MKI1433" s="129"/>
      <c r="MKJ1433" s="129"/>
      <c r="MKK1433" s="129"/>
      <c r="MKL1433" s="129"/>
      <c r="MKM1433" s="129"/>
      <c r="MKN1433" s="129"/>
      <c r="MKO1433" s="129"/>
      <c r="MKP1433" s="129"/>
      <c r="MKQ1433" s="129"/>
      <c r="MKR1433" s="129"/>
      <c r="MKS1433" s="129"/>
      <c r="MKT1433" s="129"/>
      <c r="MKU1433" s="129"/>
      <c r="MKV1433" s="129"/>
      <c r="MKW1433" s="129"/>
      <c r="MKX1433" s="129"/>
      <c r="MKY1433" s="129"/>
      <c r="MKZ1433" s="129"/>
      <c r="MLA1433" s="129"/>
      <c r="MLB1433" s="129"/>
      <c r="MLC1433" s="129"/>
      <c r="MLD1433" s="129"/>
      <c r="MLE1433" s="129"/>
      <c r="MLF1433" s="129"/>
      <c r="MLG1433" s="129"/>
      <c r="MLH1433" s="129"/>
      <c r="MLI1433" s="129"/>
      <c r="MLJ1433" s="129"/>
      <c r="MLK1433" s="129"/>
      <c r="MLL1433" s="129"/>
      <c r="MLM1433" s="129"/>
      <c r="MLN1433" s="129"/>
      <c r="MLO1433" s="129"/>
      <c r="MLP1433" s="129"/>
      <c r="MLQ1433" s="129"/>
      <c r="MLR1433" s="129"/>
      <c r="MLS1433" s="129"/>
      <c r="MLT1433" s="129"/>
      <c r="MLU1433" s="129"/>
      <c r="MLV1433" s="129"/>
      <c r="MLW1433" s="129"/>
      <c r="MLX1433" s="129"/>
      <c r="MLY1433" s="129"/>
      <c r="MLZ1433" s="129"/>
      <c r="MMA1433" s="129"/>
      <c r="MMB1433" s="129"/>
      <c r="MMC1433" s="129"/>
      <c r="MMD1433" s="129"/>
      <c r="MME1433" s="129"/>
      <c r="MMF1433" s="129"/>
      <c r="MMG1433" s="129"/>
      <c r="MMH1433" s="129"/>
      <c r="MMI1433" s="129"/>
      <c r="MMJ1433" s="129"/>
      <c r="MMK1433" s="129"/>
      <c r="MML1433" s="129"/>
      <c r="MMM1433" s="129"/>
      <c r="MMN1433" s="129"/>
      <c r="MMO1433" s="129"/>
      <c r="MMP1433" s="129"/>
      <c r="MMQ1433" s="129"/>
      <c r="MMR1433" s="129"/>
      <c r="MMS1433" s="129"/>
      <c r="MMT1433" s="129"/>
      <c r="MMU1433" s="129"/>
      <c r="MMV1433" s="129"/>
      <c r="MMW1433" s="129"/>
      <c r="MMX1433" s="129"/>
      <c r="MMY1433" s="129"/>
      <c r="MMZ1433" s="129"/>
      <c r="MNA1433" s="129"/>
      <c r="MNB1433" s="129"/>
      <c r="MNC1433" s="129"/>
      <c r="MND1433" s="129"/>
      <c r="MNE1433" s="129"/>
      <c r="MNF1433" s="129"/>
      <c r="MNG1433" s="129"/>
      <c r="MNH1433" s="129"/>
      <c r="MNI1433" s="129"/>
      <c r="MNJ1433" s="129"/>
      <c r="MNK1433" s="129"/>
      <c r="MNL1433" s="129"/>
      <c r="MNM1433" s="129"/>
      <c r="MNN1433" s="129"/>
      <c r="MNO1433" s="129"/>
      <c r="MNP1433" s="129"/>
      <c r="MNQ1433" s="129"/>
      <c r="MNR1433" s="129"/>
      <c r="MNS1433" s="129"/>
      <c r="MNT1433" s="129"/>
      <c r="MNU1433" s="129"/>
      <c r="MNV1433" s="129"/>
      <c r="MNW1433" s="129"/>
      <c r="MNX1433" s="129"/>
      <c r="MNY1433" s="129"/>
      <c r="MNZ1433" s="129"/>
      <c r="MOA1433" s="129"/>
      <c r="MOB1433" s="129"/>
      <c r="MOC1433" s="129"/>
      <c r="MOD1433" s="129"/>
      <c r="MOE1433" s="129"/>
      <c r="MOF1433" s="129"/>
      <c r="MOG1433" s="129"/>
      <c r="MOH1433" s="129"/>
      <c r="MOI1433" s="129"/>
      <c r="MOJ1433" s="129"/>
      <c r="MOK1433" s="129"/>
      <c r="MOL1433" s="129"/>
      <c r="MOM1433" s="129"/>
      <c r="MON1433" s="129"/>
      <c r="MOO1433" s="129"/>
      <c r="MOP1433" s="129"/>
      <c r="MOQ1433" s="129"/>
      <c r="MOR1433" s="129"/>
      <c r="MOS1433" s="129"/>
      <c r="MOT1433" s="129"/>
      <c r="MOU1433" s="129"/>
      <c r="MOV1433" s="129"/>
      <c r="MOW1433" s="129"/>
      <c r="MOX1433" s="129"/>
      <c r="MOY1433" s="129"/>
      <c r="MOZ1433" s="129"/>
      <c r="MPA1433" s="129"/>
      <c r="MPB1433" s="129"/>
      <c r="MPC1433" s="129"/>
      <c r="MPD1433" s="129"/>
      <c r="MPE1433" s="129"/>
      <c r="MPF1433" s="129"/>
      <c r="MPG1433" s="129"/>
      <c r="MPH1433" s="129"/>
      <c r="MPI1433" s="129"/>
      <c r="MPJ1433" s="129"/>
      <c r="MPK1433" s="129"/>
      <c r="MPL1433" s="129"/>
      <c r="MPM1433" s="129"/>
      <c r="MPN1433" s="129"/>
      <c r="MPO1433" s="129"/>
      <c r="MPP1433" s="129"/>
      <c r="MPQ1433" s="129"/>
      <c r="MPR1433" s="129"/>
      <c r="MPS1433" s="129"/>
      <c r="MPT1433" s="129"/>
      <c r="MPU1433" s="129"/>
      <c r="MPV1433" s="129"/>
      <c r="MPW1433" s="129"/>
      <c r="MPX1433" s="129"/>
      <c r="MPY1433" s="129"/>
      <c r="MPZ1433" s="129"/>
      <c r="MQA1433" s="129"/>
      <c r="MQB1433" s="129"/>
      <c r="MQC1433" s="129"/>
      <c r="MQD1433" s="129"/>
      <c r="MQE1433" s="129"/>
      <c r="MQF1433" s="129"/>
      <c r="MQG1433" s="129"/>
      <c r="MQH1433" s="129"/>
      <c r="MQI1433" s="129"/>
      <c r="MQJ1433" s="129"/>
      <c r="MQK1433" s="129"/>
      <c r="MQL1433" s="129"/>
      <c r="MQM1433" s="129"/>
      <c r="MQN1433" s="129"/>
      <c r="MQO1433" s="129"/>
      <c r="MQP1433" s="129"/>
      <c r="MQQ1433" s="129"/>
      <c r="MQR1433" s="129"/>
      <c r="MQS1433" s="129"/>
      <c r="MQT1433" s="129"/>
      <c r="MQU1433" s="129"/>
      <c r="MQV1433" s="129"/>
      <c r="MQW1433" s="129"/>
      <c r="MQX1433" s="129"/>
      <c r="MQY1433" s="129"/>
      <c r="MQZ1433" s="129"/>
      <c r="MRA1433" s="129"/>
      <c r="MRB1433" s="129"/>
      <c r="MRC1433" s="129"/>
      <c r="MRD1433" s="129"/>
      <c r="MRE1433" s="129"/>
      <c r="MRF1433" s="129"/>
      <c r="MRG1433" s="129"/>
      <c r="MRH1433" s="129"/>
      <c r="MRI1433" s="129"/>
      <c r="MRJ1433" s="129"/>
      <c r="MRK1433" s="129"/>
      <c r="MRL1433" s="129"/>
      <c r="MRM1433" s="129"/>
      <c r="MRN1433" s="129"/>
      <c r="MRO1433" s="129"/>
      <c r="MRP1433" s="129"/>
      <c r="MRQ1433" s="129"/>
      <c r="MRR1433" s="129"/>
      <c r="MRS1433" s="129"/>
      <c r="MRT1433" s="129"/>
      <c r="MRU1433" s="129"/>
      <c r="MRV1433" s="129"/>
      <c r="MRW1433" s="129"/>
      <c r="MRX1433" s="129"/>
      <c r="MRY1433" s="129"/>
      <c r="MRZ1433" s="129"/>
      <c r="MSA1433" s="129"/>
      <c r="MSB1433" s="129"/>
      <c r="MSC1433" s="129"/>
      <c r="MSD1433" s="129"/>
      <c r="MSE1433" s="129"/>
      <c r="MSF1433" s="129"/>
      <c r="MSG1433" s="129"/>
      <c r="MSH1433" s="129"/>
      <c r="MSI1433" s="129"/>
      <c r="MSJ1433" s="129"/>
      <c r="MSK1433" s="129"/>
      <c r="MSL1433" s="129"/>
      <c r="MSM1433" s="129"/>
      <c r="MSN1433" s="129"/>
      <c r="MSO1433" s="129"/>
      <c r="MSP1433" s="129"/>
      <c r="MSQ1433" s="129"/>
      <c r="MSR1433" s="129"/>
      <c r="MSS1433" s="129"/>
      <c r="MST1433" s="129"/>
      <c r="MSU1433" s="129"/>
      <c r="MSV1433" s="129"/>
      <c r="MSW1433" s="129"/>
      <c r="MSX1433" s="129"/>
      <c r="MSY1433" s="129"/>
      <c r="MSZ1433" s="129"/>
      <c r="MTA1433" s="129"/>
      <c r="MTB1433" s="129"/>
      <c r="MTC1433" s="129"/>
      <c r="MTD1433" s="129"/>
      <c r="MTE1433" s="129"/>
      <c r="MTF1433" s="129"/>
      <c r="MTG1433" s="129"/>
      <c r="MTH1433" s="129"/>
      <c r="MTI1433" s="129"/>
      <c r="MTJ1433" s="129"/>
      <c r="MTK1433" s="129"/>
      <c r="MTL1433" s="129"/>
      <c r="MTM1433" s="129"/>
      <c r="MTN1433" s="129"/>
      <c r="MTO1433" s="129"/>
      <c r="MTP1433" s="129"/>
      <c r="MTQ1433" s="129"/>
      <c r="MTR1433" s="129"/>
      <c r="MTS1433" s="129"/>
      <c r="MTT1433" s="129"/>
      <c r="MTU1433" s="129"/>
      <c r="MTV1433" s="129"/>
      <c r="MTW1433" s="129"/>
      <c r="MTX1433" s="129"/>
      <c r="MTY1433" s="129"/>
      <c r="MTZ1433" s="129"/>
      <c r="MUA1433" s="129"/>
      <c r="MUB1433" s="129"/>
      <c r="MUC1433" s="129"/>
      <c r="MUD1433" s="129"/>
      <c r="MUE1433" s="129"/>
      <c r="MUF1433" s="129"/>
      <c r="MUG1433" s="129"/>
      <c r="MUH1433" s="129"/>
      <c r="MUI1433" s="129"/>
      <c r="MUJ1433" s="129"/>
      <c r="MUK1433" s="129"/>
      <c r="MUL1433" s="129"/>
      <c r="MUM1433" s="129"/>
      <c r="MUN1433" s="129"/>
      <c r="MUO1433" s="129"/>
      <c r="MUP1433" s="129"/>
      <c r="MUQ1433" s="129"/>
      <c r="MUR1433" s="129"/>
      <c r="MUS1433" s="129"/>
      <c r="MUT1433" s="129"/>
      <c r="MUU1433" s="129"/>
      <c r="MUV1433" s="129"/>
      <c r="MUW1433" s="129"/>
      <c r="MUX1433" s="129"/>
      <c r="MUY1433" s="129"/>
      <c r="MUZ1433" s="129"/>
      <c r="MVA1433" s="129"/>
      <c r="MVB1433" s="129"/>
      <c r="MVC1433" s="129"/>
      <c r="MVD1433" s="129"/>
      <c r="MVE1433" s="129"/>
      <c r="MVF1433" s="129"/>
      <c r="MVG1433" s="129"/>
      <c r="MVH1433" s="129"/>
      <c r="MVI1433" s="129"/>
      <c r="MVJ1433" s="129"/>
      <c r="MVK1433" s="129"/>
      <c r="MVL1433" s="129"/>
      <c r="MVM1433" s="129"/>
      <c r="MVN1433" s="129"/>
      <c r="MVO1433" s="129"/>
      <c r="MVP1433" s="129"/>
      <c r="MVQ1433" s="129"/>
      <c r="MVR1433" s="129"/>
      <c r="MVS1433" s="129"/>
      <c r="MVT1433" s="129"/>
      <c r="MVU1433" s="129"/>
      <c r="MVV1433" s="129"/>
      <c r="MVW1433" s="129"/>
      <c r="MVX1433" s="129"/>
      <c r="MVY1433" s="129"/>
      <c r="MVZ1433" s="129"/>
      <c r="MWA1433" s="129"/>
      <c r="MWB1433" s="129"/>
      <c r="MWC1433" s="129"/>
      <c r="MWD1433" s="129"/>
      <c r="MWE1433" s="129"/>
      <c r="MWF1433" s="129"/>
      <c r="MWG1433" s="129"/>
      <c r="MWH1433" s="129"/>
      <c r="MWI1433" s="129"/>
      <c r="MWJ1433" s="129"/>
      <c r="MWK1433" s="129"/>
      <c r="MWL1433" s="129"/>
      <c r="MWM1433" s="129"/>
      <c r="MWN1433" s="129"/>
      <c r="MWO1433" s="129"/>
      <c r="MWP1433" s="129"/>
      <c r="MWQ1433" s="129"/>
      <c r="MWR1433" s="129"/>
      <c r="MWS1433" s="129"/>
      <c r="MWT1433" s="129"/>
      <c r="MWU1433" s="129"/>
      <c r="MWV1433" s="129"/>
      <c r="MWW1433" s="129"/>
      <c r="MWX1433" s="129"/>
      <c r="MWY1433" s="129"/>
      <c r="MWZ1433" s="129"/>
      <c r="MXA1433" s="129"/>
      <c r="MXB1433" s="129"/>
      <c r="MXC1433" s="129"/>
      <c r="MXD1433" s="129"/>
      <c r="MXE1433" s="129"/>
      <c r="MXF1433" s="129"/>
      <c r="MXG1433" s="129"/>
      <c r="MXH1433" s="129"/>
      <c r="MXI1433" s="129"/>
      <c r="MXJ1433" s="129"/>
      <c r="MXK1433" s="129"/>
      <c r="MXL1433" s="129"/>
      <c r="MXM1433" s="129"/>
      <c r="MXN1433" s="129"/>
      <c r="MXO1433" s="129"/>
      <c r="MXP1433" s="129"/>
      <c r="MXQ1433" s="129"/>
      <c r="MXR1433" s="129"/>
      <c r="MXS1433" s="129"/>
      <c r="MXT1433" s="129"/>
      <c r="MXU1433" s="129"/>
      <c r="MXV1433" s="129"/>
      <c r="MXW1433" s="129"/>
      <c r="MXX1433" s="129"/>
      <c r="MXY1433" s="129"/>
      <c r="MXZ1433" s="129"/>
      <c r="MYA1433" s="129"/>
      <c r="MYB1433" s="129"/>
      <c r="MYC1433" s="129"/>
      <c r="MYD1433" s="129"/>
      <c r="MYE1433" s="129"/>
      <c r="MYF1433" s="129"/>
      <c r="MYG1433" s="129"/>
      <c r="MYH1433" s="129"/>
      <c r="MYI1433" s="129"/>
      <c r="MYJ1433" s="129"/>
      <c r="MYK1433" s="129"/>
      <c r="MYL1433" s="129"/>
      <c r="MYM1433" s="129"/>
      <c r="MYN1433" s="129"/>
      <c r="MYO1433" s="129"/>
      <c r="MYP1433" s="129"/>
      <c r="MYQ1433" s="129"/>
      <c r="MYR1433" s="129"/>
      <c r="MYS1433" s="129"/>
      <c r="MYT1433" s="129"/>
      <c r="MYU1433" s="129"/>
      <c r="MYV1433" s="129"/>
      <c r="MYW1433" s="129"/>
      <c r="MYX1433" s="129"/>
      <c r="MYY1433" s="129"/>
      <c r="MYZ1433" s="129"/>
      <c r="MZA1433" s="129"/>
      <c r="MZB1433" s="129"/>
      <c r="MZC1433" s="129"/>
      <c r="MZD1433" s="129"/>
      <c r="MZE1433" s="129"/>
      <c r="MZF1433" s="129"/>
      <c r="MZG1433" s="129"/>
      <c r="MZH1433" s="129"/>
      <c r="MZI1433" s="129"/>
      <c r="MZJ1433" s="129"/>
      <c r="MZK1433" s="129"/>
      <c r="MZL1433" s="129"/>
      <c r="MZM1433" s="129"/>
      <c r="MZN1433" s="129"/>
      <c r="MZO1433" s="129"/>
      <c r="MZP1433" s="129"/>
      <c r="MZQ1433" s="129"/>
      <c r="MZR1433" s="129"/>
      <c r="MZS1433" s="129"/>
      <c r="MZT1433" s="129"/>
      <c r="MZU1433" s="129"/>
      <c r="MZV1433" s="129"/>
      <c r="MZW1433" s="129"/>
      <c r="MZX1433" s="129"/>
      <c r="MZY1433" s="129"/>
      <c r="MZZ1433" s="129"/>
      <c r="NAA1433" s="129"/>
      <c r="NAB1433" s="129"/>
      <c r="NAC1433" s="129"/>
      <c r="NAD1433" s="129"/>
      <c r="NAE1433" s="129"/>
      <c r="NAF1433" s="129"/>
      <c r="NAG1433" s="129"/>
      <c r="NAH1433" s="129"/>
      <c r="NAI1433" s="129"/>
      <c r="NAJ1433" s="129"/>
      <c r="NAK1433" s="129"/>
      <c r="NAL1433" s="129"/>
      <c r="NAM1433" s="129"/>
      <c r="NAN1433" s="129"/>
      <c r="NAO1433" s="129"/>
      <c r="NAP1433" s="129"/>
      <c r="NAQ1433" s="129"/>
      <c r="NAR1433" s="129"/>
      <c r="NAS1433" s="129"/>
      <c r="NAT1433" s="129"/>
      <c r="NAU1433" s="129"/>
      <c r="NAV1433" s="129"/>
      <c r="NAW1433" s="129"/>
      <c r="NAX1433" s="129"/>
      <c r="NAY1433" s="129"/>
      <c r="NAZ1433" s="129"/>
      <c r="NBA1433" s="129"/>
      <c r="NBB1433" s="129"/>
      <c r="NBC1433" s="129"/>
      <c r="NBD1433" s="129"/>
      <c r="NBE1433" s="129"/>
      <c r="NBF1433" s="129"/>
      <c r="NBG1433" s="129"/>
      <c r="NBH1433" s="129"/>
      <c r="NBI1433" s="129"/>
      <c r="NBJ1433" s="129"/>
      <c r="NBK1433" s="129"/>
      <c r="NBL1433" s="129"/>
      <c r="NBM1433" s="129"/>
      <c r="NBN1433" s="129"/>
      <c r="NBO1433" s="129"/>
      <c r="NBP1433" s="129"/>
      <c r="NBQ1433" s="129"/>
      <c r="NBR1433" s="129"/>
      <c r="NBS1433" s="129"/>
      <c r="NBT1433" s="129"/>
      <c r="NBU1433" s="129"/>
      <c r="NBV1433" s="129"/>
      <c r="NBW1433" s="129"/>
      <c r="NBX1433" s="129"/>
      <c r="NBY1433" s="129"/>
      <c r="NBZ1433" s="129"/>
      <c r="NCA1433" s="129"/>
      <c r="NCB1433" s="129"/>
      <c r="NCC1433" s="129"/>
      <c r="NCD1433" s="129"/>
      <c r="NCE1433" s="129"/>
      <c r="NCF1433" s="129"/>
      <c r="NCG1433" s="129"/>
      <c r="NCH1433" s="129"/>
      <c r="NCI1433" s="129"/>
      <c r="NCJ1433" s="129"/>
      <c r="NCK1433" s="129"/>
      <c r="NCL1433" s="129"/>
      <c r="NCM1433" s="129"/>
      <c r="NCN1433" s="129"/>
      <c r="NCO1433" s="129"/>
      <c r="NCP1433" s="129"/>
      <c r="NCQ1433" s="129"/>
      <c r="NCR1433" s="129"/>
      <c r="NCS1433" s="129"/>
      <c r="NCT1433" s="129"/>
      <c r="NCU1433" s="129"/>
      <c r="NCV1433" s="129"/>
      <c r="NCW1433" s="129"/>
      <c r="NCX1433" s="129"/>
      <c r="NCY1433" s="129"/>
      <c r="NCZ1433" s="129"/>
      <c r="NDA1433" s="129"/>
      <c r="NDB1433" s="129"/>
      <c r="NDC1433" s="129"/>
      <c r="NDD1433" s="129"/>
      <c r="NDE1433" s="129"/>
      <c r="NDF1433" s="129"/>
      <c r="NDG1433" s="129"/>
      <c r="NDH1433" s="129"/>
      <c r="NDI1433" s="129"/>
      <c r="NDJ1433" s="129"/>
      <c r="NDK1433" s="129"/>
      <c r="NDL1433" s="129"/>
      <c r="NDM1433" s="129"/>
      <c r="NDN1433" s="129"/>
      <c r="NDO1433" s="129"/>
      <c r="NDP1433" s="129"/>
      <c r="NDQ1433" s="129"/>
      <c r="NDR1433" s="129"/>
      <c r="NDS1433" s="129"/>
      <c r="NDT1433" s="129"/>
      <c r="NDU1433" s="129"/>
      <c r="NDV1433" s="129"/>
      <c r="NDW1433" s="129"/>
      <c r="NDX1433" s="129"/>
      <c r="NDY1433" s="129"/>
      <c r="NDZ1433" s="129"/>
      <c r="NEA1433" s="129"/>
      <c r="NEB1433" s="129"/>
      <c r="NEC1433" s="129"/>
      <c r="NED1433" s="129"/>
      <c r="NEE1433" s="129"/>
      <c r="NEF1433" s="129"/>
      <c r="NEG1433" s="129"/>
      <c r="NEH1433" s="129"/>
      <c r="NEI1433" s="129"/>
      <c r="NEJ1433" s="129"/>
      <c r="NEK1433" s="129"/>
      <c r="NEL1433" s="129"/>
      <c r="NEM1433" s="129"/>
      <c r="NEN1433" s="129"/>
      <c r="NEO1433" s="129"/>
      <c r="NEP1433" s="129"/>
      <c r="NEQ1433" s="129"/>
      <c r="NER1433" s="129"/>
      <c r="NES1433" s="129"/>
      <c r="NET1433" s="129"/>
      <c r="NEU1433" s="129"/>
      <c r="NEV1433" s="129"/>
      <c r="NEW1433" s="129"/>
      <c r="NEX1433" s="129"/>
      <c r="NEY1433" s="129"/>
      <c r="NEZ1433" s="129"/>
      <c r="NFA1433" s="129"/>
      <c r="NFB1433" s="129"/>
      <c r="NFC1433" s="129"/>
      <c r="NFD1433" s="129"/>
      <c r="NFE1433" s="129"/>
      <c r="NFF1433" s="129"/>
      <c r="NFG1433" s="129"/>
      <c r="NFH1433" s="129"/>
      <c r="NFI1433" s="129"/>
      <c r="NFJ1433" s="129"/>
      <c r="NFK1433" s="129"/>
      <c r="NFL1433" s="129"/>
      <c r="NFM1433" s="129"/>
      <c r="NFN1433" s="129"/>
      <c r="NFO1433" s="129"/>
      <c r="NFP1433" s="129"/>
      <c r="NFQ1433" s="129"/>
      <c r="NFR1433" s="129"/>
      <c r="NFS1433" s="129"/>
      <c r="NFT1433" s="129"/>
      <c r="NFU1433" s="129"/>
      <c r="NFV1433" s="129"/>
      <c r="NFW1433" s="129"/>
      <c r="NFX1433" s="129"/>
      <c r="NFY1433" s="129"/>
      <c r="NFZ1433" s="129"/>
      <c r="NGA1433" s="129"/>
      <c r="NGB1433" s="129"/>
      <c r="NGC1433" s="129"/>
      <c r="NGD1433" s="129"/>
      <c r="NGE1433" s="129"/>
      <c r="NGF1433" s="129"/>
      <c r="NGG1433" s="129"/>
      <c r="NGH1433" s="129"/>
      <c r="NGI1433" s="129"/>
      <c r="NGJ1433" s="129"/>
      <c r="NGK1433" s="129"/>
      <c r="NGL1433" s="129"/>
      <c r="NGM1433" s="129"/>
      <c r="NGN1433" s="129"/>
      <c r="NGO1433" s="129"/>
      <c r="NGP1433" s="129"/>
      <c r="NGQ1433" s="129"/>
      <c r="NGR1433" s="129"/>
      <c r="NGS1433" s="129"/>
      <c r="NGT1433" s="129"/>
      <c r="NGU1433" s="129"/>
      <c r="NGV1433" s="129"/>
      <c r="NGW1433" s="129"/>
      <c r="NGX1433" s="129"/>
      <c r="NGY1433" s="129"/>
      <c r="NGZ1433" s="129"/>
      <c r="NHA1433" s="129"/>
      <c r="NHB1433" s="129"/>
      <c r="NHC1433" s="129"/>
      <c r="NHD1433" s="129"/>
      <c r="NHE1433" s="129"/>
      <c r="NHF1433" s="129"/>
      <c r="NHG1433" s="129"/>
      <c r="NHH1433" s="129"/>
      <c r="NHI1433" s="129"/>
      <c r="NHJ1433" s="129"/>
      <c r="NHK1433" s="129"/>
      <c r="NHL1433" s="129"/>
      <c r="NHM1433" s="129"/>
      <c r="NHN1433" s="129"/>
      <c r="NHO1433" s="129"/>
      <c r="NHP1433" s="129"/>
      <c r="NHQ1433" s="129"/>
      <c r="NHR1433" s="129"/>
      <c r="NHS1433" s="129"/>
      <c r="NHT1433" s="129"/>
      <c r="NHU1433" s="129"/>
      <c r="NHV1433" s="129"/>
      <c r="NHW1433" s="129"/>
      <c r="NHX1433" s="129"/>
      <c r="NHY1433" s="129"/>
      <c r="NHZ1433" s="129"/>
      <c r="NIA1433" s="129"/>
      <c r="NIB1433" s="129"/>
      <c r="NIC1433" s="129"/>
      <c r="NID1433" s="129"/>
      <c r="NIE1433" s="129"/>
      <c r="NIF1433" s="129"/>
      <c r="NIG1433" s="129"/>
      <c r="NIH1433" s="129"/>
      <c r="NII1433" s="129"/>
      <c r="NIJ1433" s="129"/>
      <c r="NIK1433" s="129"/>
      <c r="NIL1433" s="129"/>
      <c r="NIM1433" s="129"/>
      <c r="NIN1433" s="129"/>
      <c r="NIO1433" s="129"/>
      <c r="NIP1433" s="129"/>
      <c r="NIQ1433" s="129"/>
      <c r="NIR1433" s="129"/>
      <c r="NIS1433" s="129"/>
      <c r="NIT1433" s="129"/>
      <c r="NIU1433" s="129"/>
      <c r="NIV1433" s="129"/>
      <c r="NIW1433" s="129"/>
      <c r="NIX1433" s="129"/>
      <c r="NIY1433" s="129"/>
      <c r="NIZ1433" s="129"/>
      <c r="NJA1433" s="129"/>
      <c r="NJB1433" s="129"/>
      <c r="NJC1433" s="129"/>
      <c r="NJD1433" s="129"/>
      <c r="NJE1433" s="129"/>
      <c r="NJF1433" s="129"/>
      <c r="NJG1433" s="129"/>
      <c r="NJH1433" s="129"/>
      <c r="NJI1433" s="129"/>
      <c r="NJJ1433" s="129"/>
      <c r="NJK1433" s="129"/>
      <c r="NJL1433" s="129"/>
      <c r="NJM1433" s="129"/>
      <c r="NJN1433" s="129"/>
      <c r="NJO1433" s="129"/>
      <c r="NJP1433" s="129"/>
      <c r="NJQ1433" s="129"/>
      <c r="NJR1433" s="129"/>
      <c r="NJS1433" s="129"/>
      <c r="NJT1433" s="129"/>
      <c r="NJU1433" s="129"/>
      <c r="NJV1433" s="129"/>
      <c r="NJW1433" s="129"/>
      <c r="NJX1433" s="129"/>
      <c r="NJY1433" s="129"/>
      <c r="NJZ1433" s="129"/>
      <c r="NKA1433" s="129"/>
      <c r="NKB1433" s="129"/>
      <c r="NKC1433" s="129"/>
      <c r="NKD1433" s="129"/>
      <c r="NKE1433" s="129"/>
      <c r="NKF1433" s="129"/>
      <c r="NKG1433" s="129"/>
      <c r="NKH1433" s="129"/>
      <c r="NKI1433" s="129"/>
      <c r="NKJ1433" s="129"/>
      <c r="NKK1433" s="129"/>
      <c r="NKL1433" s="129"/>
      <c r="NKM1433" s="129"/>
      <c r="NKN1433" s="129"/>
      <c r="NKO1433" s="129"/>
      <c r="NKP1433" s="129"/>
      <c r="NKQ1433" s="129"/>
      <c r="NKR1433" s="129"/>
      <c r="NKS1433" s="129"/>
      <c r="NKT1433" s="129"/>
      <c r="NKU1433" s="129"/>
      <c r="NKV1433" s="129"/>
      <c r="NKW1433" s="129"/>
      <c r="NKX1433" s="129"/>
      <c r="NKY1433" s="129"/>
      <c r="NKZ1433" s="129"/>
      <c r="NLA1433" s="129"/>
      <c r="NLB1433" s="129"/>
      <c r="NLC1433" s="129"/>
      <c r="NLD1433" s="129"/>
      <c r="NLE1433" s="129"/>
      <c r="NLF1433" s="129"/>
      <c r="NLG1433" s="129"/>
      <c r="NLH1433" s="129"/>
      <c r="NLI1433" s="129"/>
      <c r="NLJ1433" s="129"/>
      <c r="NLK1433" s="129"/>
      <c r="NLL1433" s="129"/>
      <c r="NLM1433" s="129"/>
      <c r="NLN1433" s="129"/>
      <c r="NLO1433" s="129"/>
      <c r="NLP1433" s="129"/>
      <c r="NLQ1433" s="129"/>
      <c r="NLR1433" s="129"/>
      <c r="NLS1433" s="129"/>
      <c r="NLT1433" s="129"/>
      <c r="NLU1433" s="129"/>
      <c r="NLV1433" s="129"/>
      <c r="NLW1433" s="129"/>
      <c r="NLX1433" s="129"/>
      <c r="NLY1433" s="129"/>
      <c r="NLZ1433" s="129"/>
      <c r="NMA1433" s="129"/>
      <c r="NMB1433" s="129"/>
      <c r="NMC1433" s="129"/>
      <c r="NMD1433" s="129"/>
      <c r="NME1433" s="129"/>
      <c r="NMF1433" s="129"/>
      <c r="NMG1433" s="129"/>
      <c r="NMH1433" s="129"/>
      <c r="NMI1433" s="129"/>
      <c r="NMJ1433" s="129"/>
      <c r="NMK1433" s="129"/>
      <c r="NML1433" s="129"/>
      <c r="NMM1433" s="129"/>
      <c r="NMN1433" s="129"/>
      <c r="NMO1433" s="129"/>
      <c r="NMP1433" s="129"/>
      <c r="NMQ1433" s="129"/>
      <c r="NMR1433" s="129"/>
      <c r="NMS1433" s="129"/>
      <c r="NMT1433" s="129"/>
      <c r="NMU1433" s="129"/>
      <c r="NMV1433" s="129"/>
      <c r="NMW1433" s="129"/>
      <c r="NMX1433" s="129"/>
      <c r="NMY1433" s="129"/>
      <c r="NMZ1433" s="129"/>
      <c r="NNA1433" s="129"/>
      <c r="NNB1433" s="129"/>
      <c r="NNC1433" s="129"/>
      <c r="NND1433" s="129"/>
      <c r="NNE1433" s="129"/>
      <c r="NNF1433" s="129"/>
      <c r="NNG1433" s="129"/>
      <c r="NNH1433" s="129"/>
      <c r="NNI1433" s="129"/>
      <c r="NNJ1433" s="129"/>
      <c r="NNK1433" s="129"/>
      <c r="NNL1433" s="129"/>
      <c r="NNM1433" s="129"/>
      <c r="NNN1433" s="129"/>
      <c r="NNO1433" s="129"/>
      <c r="NNP1433" s="129"/>
      <c r="NNQ1433" s="129"/>
      <c r="NNR1433" s="129"/>
      <c r="NNS1433" s="129"/>
      <c r="NNT1433" s="129"/>
      <c r="NNU1433" s="129"/>
      <c r="NNV1433" s="129"/>
      <c r="NNW1433" s="129"/>
      <c r="NNX1433" s="129"/>
      <c r="NNY1433" s="129"/>
      <c r="NNZ1433" s="129"/>
      <c r="NOA1433" s="129"/>
      <c r="NOB1433" s="129"/>
      <c r="NOC1433" s="129"/>
      <c r="NOD1433" s="129"/>
      <c r="NOE1433" s="129"/>
      <c r="NOF1433" s="129"/>
      <c r="NOG1433" s="129"/>
      <c r="NOH1433" s="129"/>
      <c r="NOI1433" s="129"/>
      <c r="NOJ1433" s="129"/>
      <c r="NOK1433" s="129"/>
      <c r="NOL1433" s="129"/>
      <c r="NOM1433" s="129"/>
      <c r="NON1433" s="129"/>
      <c r="NOO1433" s="129"/>
      <c r="NOP1433" s="129"/>
      <c r="NOQ1433" s="129"/>
      <c r="NOR1433" s="129"/>
      <c r="NOS1433" s="129"/>
      <c r="NOT1433" s="129"/>
      <c r="NOU1433" s="129"/>
      <c r="NOV1433" s="129"/>
      <c r="NOW1433" s="129"/>
      <c r="NOX1433" s="129"/>
      <c r="NOY1433" s="129"/>
      <c r="NOZ1433" s="129"/>
      <c r="NPA1433" s="129"/>
      <c r="NPB1433" s="129"/>
      <c r="NPC1433" s="129"/>
      <c r="NPD1433" s="129"/>
      <c r="NPE1433" s="129"/>
      <c r="NPF1433" s="129"/>
      <c r="NPG1433" s="129"/>
      <c r="NPH1433" s="129"/>
      <c r="NPI1433" s="129"/>
      <c r="NPJ1433" s="129"/>
      <c r="NPK1433" s="129"/>
      <c r="NPL1433" s="129"/>
      <c r="NPM1433" s="129"/>
      <c r="NPN1433" s="129"/>
      <c r="NPO1433" s="129"/>
      <c r="NPP1433" s="129"/>
      <c r="NPQ1433" s="129"/>
      <c r="NPR1433" s="129"/>
      <c r="NPS1433" s="129"/>
      <c r="NPT1433" s="129"/>
      <c r="NPU1433" s="129"/>
      <c r="NPV1433" s="129"/>
      <c r="NPW1433" s="129"/>
      <c r="NPX1433" s="129"/>
      <c r="NPY1433" s="129"/>
      <c r="NPZ1433" s="129"/>
      <c r="NQA1433" s="129"/>
      <c r="NQB1433" s="129"/>
      <c r="NQC1433" s="129"/>
      <c r="NQD1433" s="129"/>
      <c r="NQE1433" s="129"/>
      <c r="NQF1433" s="129"/>
      <c r="NQG1433" s="129"/>
      <c r="NQH1433" s="129"/>
      <c r="NQI1433" s="129"/>
      <c r="NQJ1433" s="129"/>
      <c r="NQK1433" s="129"/>
      <c r="NQL1433" s="129"/>
      <c r="NQM1433" s="129"/>
      <c r="NQN1433" s="129"/>
      <c r="NQO1433" s="129"/>
      <c r="NQP1433" s="129"/>
      <c r="NQQ1433" s="129"/>
      <c r="NQR1433" s="129"/>
      <c r="NQS1433" s="129"/>
      <c r="NQT1433" s="129"/>
      <c r="NQU1433" s="129"/>
      <c r="NQV1433" s="129"/>
      <c r="NQW1433" s="129"/>
      <c r="NQX1433" s="129"/>
      <c r="NQY1433" s="129"/>
      <c r="NQZ1433" s="129"/>
      <c r="NRA1433" s="129"/>
      <c r="NRB1433" s="129"/>
      <c r="NRC1433" s="129"/>
      <c r="NRD1433" s="129"/>
      <c r="NRE1433" s="129"/>
      <c r="NRF1433" s="129"/>
      <c r="NRG1433" s="129"/>
      <c r="NRH1433" s="129"/>
      <c r="NRI1433" s="129"/>
      <c r="NRJ1433" s="129"/>
      <c r="NRK1433" s="129"/>
      <c r="NRL1433" s="129"/>
      <c r="NRM1433" s="129"/>
      <c r="NRN1433" s="129"/>
      <c r="NRO1433" s="129"/>
      <c r="NRP1433" s="129"/>
      <c r="NRQ1433" s="129"/>
      <c r="NRR1433" s="129"/>
      <c r="NRS1433" s="129"/>
      <c r="NRT1433" s="129"/>
      <c r="NRU1433" s="129"/>
      <c r="NRV1433" s="129"/>
      <c r="NRW1433" s="129"/>
      <c r="NRX1433" s="129"/>
      <c r="NRY1433" s="129"/>
      <c r="NRZ1433" s="129"/>
      <c r="NSA1433" s="129"/>
      <c r="NSB1433" s="129"/>
      <c r="NSC1433" s="129"/>
      <c r="NSD1433" s="129"/>
      <c r="NSE1433" s="129"/>
      <c r="NSF1433" s="129"/>
      <c r="NSG1433" s="129"/>
      <c r="NSH1433" s="129"/>
      <c r="NSI1433" s="129"/>
      <c r="NSJ1433" s="129"/>
      <c r="NSK1433" s="129"/>
      <c r="NSL1433" s="129"/>
      <c r="NSM1433" s="129"/>
      <c r="NSN1433" s="129"/>
      <c r="NSO1433" s="129"/>
      <c r="NSP1433" s="129"/>
      <c r="NSQ1433" s="129"/>
      <c r="NSR1433" s="129"/>
      <c r="NSS1433" s="129"/>
      <c r="NST1433" s="129"/>
      <c r="NSU1433" s="129"/>
      <c r="NSV1433" s="129"/>
      <c r="NSW1433" s="129"/>
      <c r="NSX1433" s="129"/>
      <c r="NSY1433" s="129"/>
      <c r="NSZ1433" s="129"/>
      <c r="NTA1433" s="129"/>
      <c r="NTB1433" s="129"/>
      <c r="NTC1433" s="129"/>
      <c r="NTD1433" s="129"/>
      <c r="NTE1433" s="129"/>
      <c r="NTF1433" s="129"/>
      <c r="NTG1433" s="129"/>
      <c r="NTH1433" s="129"/>
      <c r="NTI1433" s="129"/>
      <c r="NTJ1433" s="129"/>
      <c r="NTK1433" s="129"/>
      <c r="NTL1433" s="129"/>
      <c r="NTM1433" s="129"/>
      <c r="NTN1433" s="129"/>
      <c r="NTO1433" s="129"/>
      <c r="NTP1433" s="129"/>
      <c r="NTQ1433" s="129"/>
      <c r="NTR1433" s="129"/>
      <c r="NTS1433" s="129"/>
      <c r="NTT1433" s="129"/>
      <c r="NTU1433" s="129"/>
      <c r="NTV1433" s="129"/>
      <c r="NTW1433" s="129"/>
      <c r="NTX1433" s="129"/>
      <c r="NTY1433" s="129"/>
      <c r="NTZ1433" s="129"/>
      <c r="NUA1433" s="129"/>
      <c r="NUB1433" s="129"/>
      <c r="NUC1433" s="129"/>
      <c r="NUD1433" s="129"/>
      <c r="NUE1433" s="129"/>
      <c r="NUF1433" s="129"/>
      <c r="NUG1433" s="129"/>
      <c r="NUH1433" s="129"/>
      <c r="NUI1433" s="129"/>
      <c r="NUJ1433" s="129"/>
      <c r="NUK1433" s="129"/>
      <c r="NUL1433" s="129"/>
      <c r="NUM1433" s="129"/>
      <c r="NUN1433" s="129"/>
      <c r="NUO1433" s="129"/>
      <c r="NUP1433" s="129"/>
      <c r="NUQ1433" s="129"/>
      <c r="NUR1433" s="129"/>
      <c r="NUS1433" s="129"/>
      <c r="NUT1433" s="129"/>
      <c r="NUU1433" s="129"/>
      <c r="NUV1433" s="129"/>
      <c r="NUW1433" s="129"/>
      <c r="NUX1433" s="129"/>
      <c r="NUY1433" s="129"/>
      <c r="NUZ1433" s="129"/>
      <c r="NVA1433" s="129"/>
      <c r="NVB1433" s="129"/>
      <c r="NVC1433" s="129"/>
      <c r="NVD1433" s="129"/>
      <c r="NVE1433" s="129"/>
      <c r="NVF1433" s="129"/>
      <c r="NVG1433" s="129"/>
      <c r="NVH1433" s="129"/>
      <c r="NVI1433" s="129"/>
      <c r="NVJ1433" s="129"/>
      <c r="NVK1433" s="129"/>
      <c r="NVL1433" s="129"/>
      <c r="NVM1433" s="129"/>
      <c r="NVN1433" s="129"/>
      <c r="NVO1433" s="129"/>
      <c r="NVP1433" s="129"/>
      <c r="NVQ1433" s="129"/>
      <c r="NVR1433" s="129"/>
      <c r="NVS1433" s="129"/>
      <c r="NVT1433" s="129"/>
      <c r="NVU1433" s="129"/>
      <c r="NVV1433" s="129"/>
      <c r="NVW1433" s="129"/>
      <c r="NVX1433" s="129"/>
      <c r="NVY1433" s="129"/>
      <c r="NVZ1433" s="129"/>
      <c r="NWA1433" s="129"/>
      <c r="NWB1433" s="129"/>
      <c r="NWC1433" s="129"/>
      <c r="NWD1433" s="129"/>
      <c r="NWE1433" s="129"/>
      <c r="NWF1433" s="129"/>
      <c r="NWG1433" s="129"/>
      <c r="NWH1433" s="129"/>
      <c r="NWI1433" s="129"/>
      <c r="NWJ1433" s="129"/>
      <c r="NWK1433" s="129"/>
      <c r="NWL1433" s="129"/>
      <c r="NWM1433" s="129"/>
      <c r="NWN1433" s="129"/>
      <c r="NWO1433" s="129"/>
      <c r="NWP1433" s="129"/>
      <c r="NWQ1433" s="129"/>
      <c r="NWR1433" s="129"/>
      <c r="NWS1433" s="129"/>
      <c r="NWT1433" s="129"/>
      <c r="NWU1433" s="129"/>
      <c r="NWV1433" s="129"/>
      <c r="NWW1433" s="129"/>
      <c r="NWX1433" s="129"/>
      <c r="NWY1433" s="129"/>
      <c r="NWZ1433" s="129"/>
      <c r="NXA1433" s="129"/>
      <c r="NXB1433" s="129"/>
      <c r="NXC1433" s="129"/>
      <c r="NXD1433" s="129"/>
      <c r="NXE1433" s="129"/>
      <c r="NXF1433" s="129"/>
      <c r="NXG1433" s="129"/>
      <c r="NXH1433" s="129"/>
      <c r="NXI1433" s="129"/>
      <c r="NXJ1433" s="129"/>
      <c r="NXK1433" s="129"/>
      <c r="NXL1433" s="129"/>
      <c r="NXM1433" s="129"/>
      <c r="NXN1433" s="129"/>
      <c r="NXO1433" s="129"/>
      <c r="NXP1433" s="129"/>
      <c r="NXQ1433" s="129"/>
      <c r="NXR1433" s="129"/>
      <c r="NXS1433" s="129"/>
      <c r="NXT1433" s="129"/>
      <c r="NXU1433" s="129"/>
      <c r="NXV1433" s="129"/>
      <c r="NXW1433" s="129"/>
      <c r="NXX1433" s="129"/>
      <c r="NXY1433" s="129"/>
      <c r="NXZ1433" s="129"/>
      <c r="NYA1433" s="129"/>
      <c r="NYB1433" s="129"/>
      <c r="NYC1433" s="129"/>
      <c r="NYD1433" s="129"/>
      <c r="NYE1433" s="129"/>
      <c r="NYF1433" s="129"/>
      <c r="NYG1433" s="129"/>
      <c r="NYH1433" s="129"/>
      <c r="NYI1433" s="129"/>
      <c r="NYJ1433" s="129"/>
      <c r="NYK1433" s="129"/>
      <c r="NYL1433" s="129"/>
      <c r="NYM1433" s="129"/>
      <c r="NYN1433" s="129"/>
      <c r="NYO1433" s="129"/>
      <c r="NYP1433" s="129"/>
      <c r="NYQ1433" s="129"/>
      <c r="NYR1433" s="129"/>
      <c r="NYS1433" s="129"/>
      <c r="NYT1433" s="129"/>
      <c r="NYU1433" s="129"/>
      <c r="NYV1433" s="129"/>
      <c r="NYW1433" s="129"/>
      <c r="NYX1433" s="129"/>
      <c r="NYY1433" s="129"/>
      <c r="NYZ1433" s="129"/>
      <c r="NZA1433" s="129"/>
      <c r="NZB1433" s="129"/>
      <c r="NZC1433" s="129"/>
      <c r="NZD1433" s="129"/>
      <c r="NZE1433" s="129"/>
      <c r="NZF1433" s="129"/>
      <c r="NZG1433" s="129"/>
      <c r="NZH1433" s="129"/>
      <c r="NZI1433" s="129"/>
      <c r="NZJ1433" s="129"/>
      <c r="NZK1433" s="129"/>
      <c r="NZL1433" s="129"/>
      <c r="NZM1433" s="129"/>
      <c r="NZN1433" s="129"/>
      <c r="NZO1433" s="129"/>
      <c r="NZP1433" s="129"/>
      <c r="NZQ1433" s="129"/>
      <c r="NZR1433" s="129"/>
      <c r="NZS1433" s="129"/>
      <c r="NZT1433" s="129"/>
      <c r="NZU1433" s="129"/>
      <c r="NZV1433" s="129"/>
      <c r="NZW1433" s="129"/>
      <c r="NZX1433" s="129"/>
      <c r="NZY1433" s="129"/>
      <c r="NZZ1433" s="129"/>
      <c r="OAA1433" s="129"/>
      <c r="OAB1433" s="129"/>
      <c r="OAC1433" s="129"/>
      <c r="OAD1433" s="129"/>
      <c r="OAE1433" s="129"/>
      <c r="OAF1433" s="129"/>
      <c r="OAG1433" s="129"/>
      <c r="OAH1433" s="129"/>
      <c r="OAI1433" s="129"/>
      <c r="OAJ1433" s="129"/>
      <c r="OAK1433" s="129"/>
      <c r="OAL1433" s="129"/>
      <c r="OAM1433" s="129"/>
      <c r="OAN1433" s="129"/>
      <c r="OAO1433" s="129"/>
      <c r="OAP1433" s="129"/>
      <c r="OAQ1433" s="129"/>
      <c r="OAR1433" s="129"/>
      <c r="OAS1433" s="129"/>
      <c r="OAT1433" s="129"/>
      <c r="OAU1433" s="129"/>
      <c r="OAV1433" s="129"/>
      <c r="OAW1433" s="129"/>
      <c r="OAX1433" s="129"/>
      <c r="OAY1433" s="129"/>
      <c r="OAZ1433" s="129"/>
      <c r="OBA1433" s="129"/>
      <c r="OBB1433" s="129"/>
      <c r="OBC1433" s="129"/>
      <c r="OBD1433" s="129"/>
      <c r="OBE1433" s="129"/>
      <c r="OBF1433" s="129"/>
      <c r="OBG1433" s="129"/>
      <c r="OBH1433" s="129"/>
      <c r="OBI1433" s="129"/>
      <c r="OBJ1433" s="129"/>
      <c r="OBK1433" s="129"/>
      <c r="OBL1433" s="129"/>
      <c r="OBM1433" s="129"/>
      <c r="OBN1433" s="129"/>
      <c r="OBO1433" s="129"/>
      <c r="OBP1433" s="129"/>
      <c r="OBQ1433" s="129"/>
      <c r="OBR1433" s="129"/>
      <c r="OBS1433" s="129"/>
      <c r="OBT1433" s="129"/>
      <c r="OBU1433" s="129"/>
      <c r="OBV1433" s="129"/>
      <c r="OBW1433" s="129"/>
      <c r="OBX1433" s="129"/>
      <c r="OBY1433" s="129"/>
      <c r="OBZ1433" s="129"/>
      <c r="OCA1433" s="129"/>
      <c r="OCB1433" s="129"/>
      <c r="OCC1433" s="129"/>
      <c r="OCD1433" s="129"/>
      <c r="OCE1433" s="129"/>
      <c r="OCF1433" s="129"/>
      <c r="OCG1433" s="129"/>
      <c r="OCH1433" s="129"/>
      <c r="OCI1433" s="129"/>
      <c r="OCJ1433" s="129"/>
      <c r="OCK1433" s="129"/>
      <c r="OCL1433" s="129"/>
      <c r="OCM1433" s="129"/>
      <c r="OCN1433" s="129"/>
      <c r="OCO1433" s="129"/>
      <c r="OCP1433" s="129"/>
      <c r="OCQ1433" s="129"/>
      <c r="OCR1433" s="129"/>
      <c r="OCS1433" s="129"/>
      <c r="OCT1433" s="129"/>
      <c r="OCU1433" s="129"/>
      <c r="OCV1433" s="129"/>
      <c r="OCW1433" s="129"/>
      <c r="OCX1433" s="129"/>
      <c r="OCY1433" s="129"/>
      <c r="OCZ1433" s="129"/>
      <c r="ODA1433" s="129"/>
      <c r="ODB1433" s="129"/>
      <c r="ODC1433" s="129"/>
      <c r="ODD1433" s="129"/>
      <c r="ODE1433" s="129"/>
      <c r="ODF1433" s="129"/>
      <c r="ODG1433" s="129"/>
      <c r="ODH1433" s="129"/>
      <c r="ODI1433" s="129"/>
      <c r="ODJ1433" s="129"/>
      <c r="ODK1433" s="129"/>
      <c r="ODL1433" s="129"/>
      <c r="ODM1433" s="129"/>
      <c r="ODN1433" s="129"/>
      <c r="ODO1433" s="129"/>
      <c r="ODP1433" s="129"/>
      <c r="ODQ1433" s="129"/>
      <c r="ODR1433" s="129"/>
      <c r="ODS1433" s="129"/>
      <c r="ODT1433" s="129"/>
      <c r="ODU1433" s="129"/>
      <c r="ODV1433" s="129"/>
      <c r="ODW1433" s="129"/>
      <c r="ODX1433" s="129"/>
      <c r="ODY1433" s="129"/>
      <c r="ODZ1433" s="129"/>
      <c r="OEA1433" s="129"/>
      <c r="OEB1433" s="129"/>
      <c r="OEC1433" s="129"/>
      <c r="OED1433" s="129"/>
      <c r="OEE1433" s="129"/>
      <c r="OEF1433" s="129"/>
      <c r="OEG1433" s="129"/>
      <c r="OEH1433" s="129"/>
      <c r="OEI1433" s="129"/>
      <c r="OEJ1433" s="129"/>
      <c r="OEK1433" s="129"/>
      <c r="OEL1433" s="129"/>
      <c r="OEM1433" s="129"/>
      <c r="OEN1433" s="129"/>
      <c r="OEO1433" s="129"/>
      <c r="OEP1433" s="129"/>
      <c r="OEQ1433" s="129"/>
      <c r="OER1433" s="129"/>
      <c r="OES1433" s="129"/>
      <c r="OET1433" s="129"/>
      <c r="OEU1433" s="129"/>
      <c r="OEV1433" s="129"/>
      <c r="OEW1433" s="129"/>
      <c r="OEX1433" s="129"/>
      <c r="OEY1433" s="129"/>
      <c r="OEZ1433" s="129"/>
      <c r="OFA1433" s="129"/>
      <c r="OFB1433" s="129"/>
      <c r="OFC1433" s="129"/>
      <c r="OFD1433" s="129"/>
      <c r="OFE1433" s="129"/>
      <c r="OFF1433" s="129"/>
      <c r="OFG1433" s="129"/>
      <c r="OFH1433" s="129"/>
      <c r="OFI1433" s="129"/>
      <c r="OFJ1433" s="129"/>
      <c r="OFK1433" s="129"/>
      <c r="OFL1433" s="129"/>
      <c r="OFM1433" s="129"/>
      <c r="OFN1433" s="129"/>
      <c r="OFO1433" s="129"/>
      <c r="OFP1433" s="129"/>
      <c r="OFQ1433" s="129"/>
      <c r="OFR1433" s="129"/>
      <c r="OFS1433" s="129"/>
      <c r="OFT1433" s="129"/>
      <c r="OFU1433" s="129"/>
      <c r="OFV1433" s="129"/>
      <c r="OFW1433" s="129"/>
      <c r="OFX1433" s="129"/>
      <c r="OFY1433" s="129"/>
      <c r="OFZ1433" s="129"/>
      <c r="OGA1433" s="129"/>
      <c r="OGB1433" s="129"/>
      <c r="OGC1433" s="129"/>
      <c r="OGD1433" s="129"/>
      <c r="OGE1433" s="129"/>
      <c r="OGF1433" s="129"/>
      <c r="OGG1433" s="129"/>
      <c r="OGH1433" s="129"/>
      <c r="OGI1433" s="129"/>
      <c r="OGJ1433" s="129"/>
      <c r="OGK1433" s="129"/>
      <c r="OGL1433" s="129"/>
      <c r="OGM1433" s="129"/>
      <c r="OGN1433" s="129"/>
      <c r="OGO1433" s="129"/>
      <c r="OGP1433" s="129"/>
      <c r="OGQ1433" s="129"/>
      <c r="OGR1433" s="129"/>
      <c r="OGS1433" s="129"/>
      <c r="OGT1433" s="129"/>
      <c r="OGU1433" s="129"/>
      <c r="OGV1433" s="129"/>
      <c r="OGW1433" s="129"/>
      <c r="OGX1433" s="129"/>
      <c r="OGY1433" s="129"/>
      <c r="OGZ1433" s="129"/>
      <c r="OHA1433" s="129"/>
      <c r="OHB1433" s="129"/>
      <c r="OHC1433" s="129"/>
      <c r="OHD1433" s="129"/>
      <c r="OHE1433" s="129"/>
      <c r="OHF1433" s="129"/>
      <c r="OHG1433" s="129"/>
      <c r="OHH1433" s="129"/>
      <c r="OHI1433" s="129"/>
      <c r="OHJ1433" s="129"/>
      <c r="OHK1433" s="129"/>
      <c r="OHL1433" s="129"/>
      <c r="OHM1433" s="129"/>
      <c r="OHN1433" s="129"/>
      <c r="OHO1433" s="129"/>
      <c r="OHP1433" s="129"/>
      <c r="OHQ1433" s="129"/>
      <c r="OHR1433" s="129"/>
      <c r="OHS1433" s="129"/>
      <c r="OHT1433" s="129"/>
      <c r="OHU1433" s="129"/>
      <c r="OHV1433" s="129"/>
      <c r="OHW1433" s="129"/>
      <c r="OHX1433" s="129"/>
      <c r="OHY1433" s="129"/>
      <c r="OHZ1433" s="129"/>
      <c r="OIA1433" s="129"/>
      <c r="OIB1433" s="129"/>
      <c r="OIC1433" s="129"/>
      <c r="OID1433" s="129"/>
      <c r="OIE1433" s="129"/>
      <c r="OIF1433" s="129"/>
      <c r="OIG1433" s="129"/>
      <c r="OIH1433" s="129"/>
      <c r="OII1433" s="129"/>
      <c r="OIJ1433" s="129"/>
      <c r="OIK1433" s="129"/>
      <c r="OIL1433" s="129"/>
      <c r="OIM1433" s="129"/>
      <c r="OIN1433" s="129"/>
      <c r="OIO1433" s="129"/>
      <c r="OIP1433" s="129"/>
      <c r="OIQ1433" s="129"/>
      <c r="OIR1433" s="129"/>
      <c r="OIS1433" s="129"/>
      <c r="OIT1433" s="129"/>
      <c r="OIU1433" s="129"/>
      <c r="OIV1433" s="129"/>
      <c r="OIW1433" s="129"/>
      <c r="OIX1433" s="129"/>
      <c r="OIY1433" s="129"/>
      <c r="OIZ1433" s="129"/>
      <c r="OJA1433" s="129"/>
      <c r="OJB1433" s="129"/>
      <c r="OJC1433" s="129"/>
      <c r="OJD1433" s="129"/>
      <c r="OJE1433" s="129"/>
      <c r="OJF1433" s="129"/>
      <c r="OJG1433" s="129"/>
      <c r="OJH1433" s="129"/>
      <c r="OJI1433" s="129"/>
      <c r="OJJ1433" s="129"/>
      <c r="OJK1433" s="129"/>
      <c r="OJL1433" s="129"/>
      <c r="OJM1433" s="129"/>
      <c r="OJN1433" s="129"/>
      <c r="OJO1433" s="129"/>
      <c r="OJP1433" s="129"/>
      <c r="OJQ1433" s="129"/>
      <c r="OJR1433" s="129"/>
      <c r="OJS1433" s="129"/>
      <c r="OJT1433" s="129"/>
      <c r="OJU1433" s="129"/>
      <c r="OJV1433" s="129"/>
      <c r="OJW1433" s="129"/>
      <c r="OJX1433" s="129"/>
      <c r="OJY1433" s="129"/>
      <c r="OJZ1433" s="129"/>
      <c r="OKA1433" s="129"/>
      <c r="OKB1433" s="129"/>
      <c r="OKC1433" s="129"/>
      <c r="OKD1433" s="129"/>
      <c r="OKE1433" s="129"/>
      <c r="OKF1433" s="129"/>
      <c r="OKG1433" s="129"/>
      <c r="OKH1433" s="129"/>
      <c r="OKI1433" s="129"/>
      <c r="OKJ1433" s="129"/>
      <c r="OKK1433" s="129"/>
      <c r="OKL1433" s="129"/>
      <c r="OKM1433" s="129"/>
      <c r="OKN1433" s="129"/>
      <c r="OKO1433" s="129"/>
      <c r="OKP1433" s="129"/>
      <c r="OKQ1433" s="129"/>
      <c r="OKR1433" s="129"/>
      <c r="OKS1433" s="129"/>
      <c r="OKT1433" s="129"/>
      <c r="OKU1433" s="129"/>
      <c r="OKV1433" s="129"/>
      <c r="OKW1433" s="129"/>
      <c r="OKX1433" s="129"/>
      <c r="OKY1433" s="129"/>
      <c r="OKZ1433" s="129"/>
      <c r="OLA1433" s="129"/>
      <c r="OLB1433" s="129"/>
      <c r="OLC1433" s="129"/>
      <c r="OLD1433" s="129"/>
      <c r="OLE1433" s="129"/>
      <c r="OLF1433" s="129"/>
      <c r="OLG1433" s="129"/>
      <c r="OLH1433" s="129"/>
      <c r="OLI1433" s="129"/>
      <c r="OLJ1433" s="129"/>
      <c r="OLK1433" s="129"/>
      <c r="OLL1433" s="129"/>
      <c r="OLM1433" s="129"/>
      <c r="OLN1433" s="129"/>
      <c r="OLO1433" s="129"/>
      <c r="OLP1433" s="129"/>
      <c r="OLQ1433" s="129"/>
      <c r="OLR1433" s="129"/>
      <c r="OLS1433" s="129"/>
      <c r="OLT1433" s="129"/>
      <c r="OLU1433" s="129"/>
      <c r="OLV1433" s="129"/>
      <c r="OLW1433" s="129"/>
      <c r="OLX1433" s="129"/>
      <c r="OLY1433" s="129"/>
      <c r="OLZ1433" s="129"/>
      <c r="OMA1433" s="129"/>
      <c r="OMB1433" s="129"/>
      <c r="OMC1433" s="129"/>
      <c r="OMD1433" s="129"/>
      <c r="OME1433" s="129"/>
      <c r="OMF1433" s="129"/>
      <c r="OMG1433" s="129"/>
      <c r="OMH1433" s="129"/>
      <c r="OMI1433" s="129"/>
      <c r="OMJ1433" s="129"/>
      <c r="OMK1433" s="129"/>
      <c r="OML1433" s="129"/>
      <c r="OMM1433" s="129"/>
      <c r="OMN1433" s="129"/>
      <c r="OMO1433" s="129"/>
      <c r="OMP1433" s="129"/>
      <c r="OMQ1433" s="129"/>
      <c r="OMR1433" s="129"/>
      <c r="OMS1433" s="129"/>
      <c r="OMT1433" s="129"/>
      <c r="OMU1433" s="129"/>
      <c r="OMV1433" s="129"/>
      <c r="OMW1433" s="129"/>
      <c r="OMX1433" s="129"/>
      <c r="OMY1433" s="129"/>
      <c r="OMZ1433" s="129"/>
      <c r="ONA1433" s="129"/>
      <c r="ONB1433" s="129"/>
      <c r="ONC1433" s="129"/>
      <c r="OND1433" s="129"/>
      <c r="ONE1433" s="129"/>
      <c r="ONF1433" s="129"/>
      <c r="ONG1433" s="129"/>
      <c r="ONH1433" s="129"/>
      <c r="ONI1433" s="129"/>
      <c r="ONJ1433" s="129"/>
      <c r="ONK1433" s="129"/>
      <c r="ONL1433" s="129"/>
      <c r="ONM1433" s="129"/>
      <c r="ONN1433" s="129"/>
      <c r="ONO1433" s="129"/>
      <c r="ONP1433" s="129"/>
      <c r="ONQ1433" s="129"/>
      <c r="ONR1433" s="129"/>
      <c r="ONS1433" s="129"/>
      <c r="ONT1433" s="129"/>
      <c r="ONU1433" s="129"/>
      <c r="ONV1433" s="129"/>
      <c r="ONW1433" s="129"/>
      <c r="ONX1433" s="129"/>
      <c r="ONY1433" s="129"/>
      <c r="ONZ1433" s="129"/>
      <c r="OOA1433" s="129"/>
      <c r="OOB1433" s="129"/>
      <c r="OOC1433" s="129"/>
      <c r="OOD1433" s="129"/>
      <c r="OOE1433" s="129"/>
      <c r="OOF1433" s="129"/>
      <c r="OOG1433" s="129"/>
      <c r="OOH1433" s="129"/>
      <c r="OOI1433" s="129"/>
      <c r="OOJ1433" s="129"/>
      <c r="OOK1433" s="129"/>
      <c r="OOL1433" s="129"/>
      <c r="OOM1433" s="129"/>
      <c r="OON1433" s="129"/>
      <c r="OOO1433" s="129"/>
      <c r="OOP1433" s="129"/>
      <c r="OOQ1433" s="129"/>
      <c r="OOR1433" s="129"/>
      <c r="OOS1433" s="129"/>
      <c r="OOT1433" s="129"/>
      <c r="OOU1433" s="129"/>
      <c r="OOV1433" s="129"/>
      <c r="OOW1433" s="129"/>
      <c r="OOX1433" s="129"/>
      <c r="OOY1433" s="129"/>
      <c r="OOZ1433" s="129"/>
      <c r="OPA1433" s="129"/>
      <c r="OPB1433" s="129"/>
      <c r="OPC1433" s="129"/>
      <c r="OPD1433" s="129"/>
      <c r="OPE1433" s="129"/>
      <c r="OPF1433" s="129"/>
      <c r="OPG1433" s="129"/>
      <c r="OPH1433" s="129"/>
      <c r="OPI1433" s="129"/>
      <c r="OPJ1433" s="129"/>
      <c r="OPK1433" s="129"/>
      <c r="OPL1433" s="129"/>
      <c r="OPM1433" s="129"/>
      <c r="OPN1433" s="129"/>
      <c r="OPO1433" s="129"/>
      <c r="OPP1433" s="129"/>
      <c r="OPQ1433" s="129"/>
      <c r="OPR1433" s="129"/>
      <c r="OPS1433" s="129"/>
      <c r="OPT1433" s="129"/>
      <c r="OPU1433" s="129"/>
      <c r="OPV1433" s="129"/>
      <c r="OPW1433" s="129"/>
      <c r="OPX1433" s="129"/>
      <c r="OPY1433" s="129"/>
      <c r="OPZ1433" s="129"/>
      <c r="OQA1433" s="129"/>
      <c r="OQB1433" s="129"/>
      <c r="OQC1433" s="129"/>
      <c r="OQD1433" s="129"/>
      <c r="OQE1433" s="129"/>
      <c r="OQF1433" s="129"/>
      <c r="OQG1433" s="129"/>
      <c r="OQH1433" s="129"/>
      <c r="OQI1433" s="129"/>
      <c r="OQJ1433" s="129"/>
      <c r="OQK1433" s="129"/>
      <c r="OQL1433" s="129"/>
      <c r="OQM1433" s="129"/>
      <c r="OQN1433" s="129"/>
      <c r="OQO1433" s="129"/>
      <c r="OQP1433" s="129"/>
      <c r="OQQ1433" s="129"/>
      <c r="OQR1433" s="129"/>
      <c r="OQS1433" s="129"/>
      <c r="OQT1433" s="129"/>
      <c r="OQU1433" s="129"/>
      <c r="OQV1433" s="129"/>
      <c r="OQW1433" s="129"/>
      <c r="OQX1433" s="129"/>
      <c r="OQY1433" s="129"/>
      <c r="OQZ1433" s="129"/>
      <c r="ORA1433" s="129"/>
      <c r="ORB1433" s="129"/>
      <c r="ORC1433" s="129"/>
      <c r="ORD1433" s="129"/>
      <c r="ORE1433" s="129"/>
      <c r="ORF1433" s="129"/>
      <c r="ORG1433" s="129"/>
      <c r="ORH1433" s="129"/>
      <c r="ORI1433" s="129"/>
      <c r="ORJ1433" s="129"/>
      <c r="ORK1433" s="129"/>
      <c r="ORL1433" s="129"/>
      <c r="ORM1433" s="129"/>
      <c r="ORN1433" s="129"/>
      <c r="ORO1433" s="129"/>
      <c r="ORP1433" s="129"/>
      <c r="ORQ1433" s="129"/>
      <c r="ORR1433" s="129"/>
      <c r="ORS1433" s="129"/>
      <c r="ORT1433" s="129"/>
      <c r="ORU1433" s="129"/>
      <c r="ORV1433" s="129"/>
      <c r="ORW1433" s="129"/>
      <c r="ORX1433" s="129"/>
      <c r="ORY1433" s="129"/>
      <c r="ORZ1433" s="129"/>
      <c r="OSA1433" s="129"/>
      <c r="OSB1433" s="129"/>
      <c r="OSC1433" s="129"/>
      <c r="OSD1433" s="129"/>
      <c r="OSE1433" s="129"/>
      <c r="OSF1433" s="129"/>
      <c r="OSG1433" s="129"/>
      <c r="OSH1433" s="129"/>
      <c r="OSI1433" s="129"/>
      <c r="OSJ1433" s="129"/>
      <c r="OSK1433" s="129"/>
      <c r="OSL1433" s="129"/>
      <c r="OSM1433" s="129"/>
      <c r="OSN1433" s="129"/>
      <c r="OSO1433" s="129"/>
      <c r="OSP1433" s="129"/>
      <c r="OSQ1433" s="129"/>
      <c r="OSR1433" s="129"/>
      <c r="OSS1433" s="129"/>
      <c r="OST1433" s="129"/>
      <c r="OSU1433" s="129"/>
      <c r="OSV1433" s="129"/>
      <c r="OSW1433" s="129"/>
      <c r="OSX1433" s="129"/>
      <c r="OSY1433" s="129"/>
      <c r="OSZ1433" s="129"/>
      <c r="OTA1433" s="129"/>
      <c r="OTB1433" s="129"/>
      <c r="OTC1433" s="129"/>
      <c r="OTD1433" s="129"/>
      <c r="OTE1433" s="129"/>
      <c r="OTF1433" s="129"/>
      <c r="OTG1433" s="129"/>
      <c r="OTH1433" s="129"/>
      <c r="OTI1433" s="129"/>
      <c r="OTJ1433" s="129"/>
      <c r="OTK1433" s="129"/>
      <c r="OTL1433" s="129"/>
      <c r="OTM1433" s="129"/>
      <c r="OTN1433" s="129"/>
      <c r="OTO1433" s="129"/>
      <c r="OTP1433" s="129"/>
      <c r="OTQ1433" s="129"/>
      <c r="OTR1433" s="129"/>
      <c r="OTS1433" s="129"/>
      <c r="OTT1433" s="129"/>
      <c r="OTU1433" s="129"/>
      <c r="OTV1433" s="129"/>
      <c r="OTW1433" s="129"/>
      <c r="OTX1433" s="129"/>
      <c r="OTY1433" s="129"/>
      <c r="OTZ1433" s="129"/>
      <c r="OUA1433" s="129"/>
      <c r="OUB1433" s="129"/>
      <c r="OUC1433" s="129"/>
      <c r="OUD1433" s="129"/>
      <c r="OUE1433" s="129"/>
      <c r="OUF1433" s="129"/>
      <c r="OUG1433" s="129"/>
      <c r="OUH1433" s="129"/>
      <c r="OUI1433" s="129"/>
      <c r="OUJ1433" s="129"/>
      <c r="OUK1433" s="129"/>
      <c r="OUL1433" s="129"/>
      <c r="OUM1433" s="129"/>
      <c r="OUN1433" s="129"/>
      <c r="OUO1433" s="129"/>
      <c r="OUP1433" s="129"/>
      <c r="OUQ1433" s="129"/>
      <c r="OUR1433" s="129"/>
      <c r="OUS1433" s="129"/>
      <c r="OUT1433" s="129"/>
      <c r="OUU1433" s="129"/>
      <c r="OUV1433" s="129"/>
      <c r="OUW1433" s="129"/>
      <c r="OUX1433" s="129"/>
      <c r="OUY1433" s="129"/>
      <c r="OUZ1433" s="129"/>
      <c r="OVA1433" s="129"/>
      <c r="OVB1433" s="129"/>
      <c r="OVC1433" s="129"/>
      <c r="OVD1433" s="129"/>
      <c r="OVE1433" s="129"/>
      <c r="OVF1433" s="129"/>
      <c r="OVG1433" s="129"/>
      <c r="OVH1433" s="129"/>
      <c r="OVI1433" s="129"/>
      <c r="OVJ1433" s="129"/>
      <c r="OVK1433" s="129"/>
      <c r="OVL1433" s="129"/>
      <c r="OVM1433" s="129"/>
      <c r="OVN1433" s="129"/>
      <c r="OVO1433" s="129"/>
      <c r="OVP1433" s="129"/>
      <c r="OVQ1433" s="129"/>
      <c r="OVR1433" s="129"/>
      <c r="OVS1433" s="129"/>
      <c r="OVT1433" s="129"/>
      <c r="OVU1433" s="129"/>
      <c r="OVV1433" s="129"/>
      <c r="OVW1433" s="129"/>
      <c r="OVX1433" s="129"/>
      <c r="OVY1433" s="129"/>
      <c r="OVZ1433" s="129"/>
      <c r="OWA1433" s="129"/>
      <c r="OWB1433" s="129"/>
      <c r="OWC1433" s="129"/>
      <c r="OWD1433" s="129"/>
      <c r="OWE1433" s="129"/>
      <c r="OWF1433" s="129"/>
      <c r="OWG1433" s="129"/>
      <c r="OWH1433" s="129"/>
      <c r="OWI1433" s="129"/>
      <c r="OWJ1433" s="129"/>
      <c r="OWK1433" s="129"/>
      <c r="OWL1433" s="129"/>
      <c r="OWM1433" s="129"/>
      <c r="OWN1433" s="129"/>
      <c r="OWO1433" s="129"/>
      <c r="OWP1433" s="129"/>
      <c r="OWQ1433" s="129"/>
      <c r="OWR1433" s="129"/>
      <c r="OWS1433" s="129"/>
      <c r="OWT1433" s="129"/>
      <c r="OWU1433" s="129"/>
      <c r="OWV1433" s="129"/>
      <c r="OWW1433" s="129"/>
      <c r="OWX1433" s="129"/>
      <c r="OWY1433" s="129"/>
      <c r="OWZ1433" s="129"/>
      <c r="OXA1433" s="129"/>
      <c r="OXB1433" s="129"/>
      <c r="OXC1433" s="129"/>
      <c r="OXD1433" s="129"/>
      <c r="OXE1433" s="129"/>
      <c r="OXF1433" s="129"/>
      <c r="OXG1433" s="129"/>
      <c r="OXH1433" s="129"/>
      <c r="OXI1433" s="129"/>
      <c r="OXJ1433" s="129"/>
      <c r="OXK1433" s="129"/>
      <c r="OXL1433" s="129"/>
      <c r="OXM1433" s="129"/>
      <c r="OXN1433" s="129"/>
      <c r="OXO1433" s="129"/>
      <c r="OXP1433" s="129"/>
      <c r="OXQ1433" s="129"/>
      <c r="OXR1433" s="129"/>
      <c r="OXS1433" s="129"/>
      <c r="OXT1433" s="129"/>
      <c r="OXU1433" s="129"/>
      <c r="OXV1433" s="129"/>
      <c r="OXW1433" s="129"/>
      <c r="OXX1433" s="129"/>
      <c r="OXY1433" s="129"/>
      <c r="OXZ1433" s="129"/>
      <c r="OYA1433" s="129"/>
      <c r="OYB1433" s="129"/>
      <c r="OYC1433" s="129"/>
      <c r="OYD1433" s="129"/>
      <c r="OYE1433" s="129"/>
      <c r="OYF1433" s="129"/>
      <c r="OYG1433" s="129"/>
      <c r="OYH1433" s="129"/>
      <c r="OYI1433" s="129"/>
      <c r="OYJ1433" s="129"/>
      <c r="OYK1433" s="129"/>
      <c r="OYL1433" s="129"/>
      <c r="OYM1433" s="129"/>
      <c r="OYN1433" s="129"/>
      <c r="OYO1433" s="129"/>
      <c r="OYP1433" s="129"/>
      <c r="OYQ1433" s="129"/>
      <c r="OYR1433" s="129"/>
      <c r="OYS1433" s="129"/>
      <c r="OYT1433" s="129"/>
      <c r="OYU1433" s="129"/>
      <c r="OYV1433" s="129"/>
      <c r="OYW1433" s="129"/>
      <c r="OYX1433" s="129"/>
      <c r="OYY1433" s="129"/>
      <c r="OYZ1433" s="129"/>
      <c r="OZA1433" s="129"/>
      <c r="OZB1433" s="129"/>
      <c r="OZC1433" s="129"/>
      <c r="OZD1433" s="129"/>
      <c r="OZE1433" s="129"/>
      <c r="OZF1433" s="129"/>
      <c r="OZG1433" s="129"/>
      <c r="OZH1433" s="129"/>
      <c r="OZI1433" s="129"/>
      <c r="OZJ1433" s="129"/>
      <c r="OZK1433" s="129"/>
      <c r="OZL1433" s="129"/>
      <c r="OZM1433" s="129"/>
      <c r="OZN1433" s="129"/>
      <c r="OZO1433" s="129"/>
      <c r="OZP1433" s="129"/>
      <c r="OZQ1433" s="129"/>
      <c r="OZR1433" s="129"/>
      <c r="OZS1433" s="129"/>
      <c r="OZT1433" s="129"/>
      <c r="OZU1433" s="129"/>
      <c r="OZV1433" s="129"/>
      <c r="OZW1433" s="129"/>
      <c r="OZX1433" s="129"/>
      <c r="OZY1433" s="129"/>
      <c r="OZZ1433" s="129"/>
      <c r="PAA1433" s="129"/>
      <c r="PAB1433" s="129"/>
      <c r="PAC1433" s="129"/>
      <c r="PAD1433" s="129"/>
      <c r="PAE1433" s="129"/>
      <c r="PAF1433" s="129"/>
      <c r="PAG1433" s="129"/>
      <c r="PAH1433" s="129"/>
      <c r="PAI1433" s="129"/>
      <c r="PAJ1433" s="129"/>
      <c r="PAK1433" s="129"/>
      <c r="PAL1433" s="129"/>
      <c r="PAM1433" s="129"/>
      <c r="PAN1433" s="129"/>
      <c r="PAO1433" s="129"/>
      <c r="PAP1433" s="129"/>
      <c r="PAQ1433" s="129"/>
      <c r="PAR1433" s="129"/>
      <c r="PAS1433" s="129"/>
      <c r="PAT1433" s="129"/>
      <c r="PAU1433" s="129"/>
      <c r="PAV1433" s="129"/>
      <c r="PAW1433" s="129"/>
      <c r="PAX1433" s="129"/>
      <c r="PAY1433" s="129"/>
      <c r="PAZ1433" s="129"/>
      <c r="PBA1433" s="129"/>
      <c r="PBB1433" s="129"/>
      <c r="PBC1433" s="129"/>
      <c r="PBD1433" s="129"/>
      <c r="PBE1433" s="129"/>
      <c r="PBF1433" s="129"/>
      <c r="PBG1433" s="129"/>
      <c r="PBH1433" s="129"/>
      <c r="PBI1433" s="129"/>
      <c r="PBJ1433" s="129"/>
      <c r="PBK1433" s="129"/>
      <c r="PBL1433" s="129"/>
      <c r="PBM1433" s="129"/>
      <c r="PBN1433" s="129"/>
      <c r="PBO1433" s="129"/>
      <c r="PBP1433" s="129"/>
      <c r="PBQ1433" s="129"/>
      <c r="PBR1433" s="129"/>
      <c r="PBS1433" s="129"/>
      <c r="PBT1433" s="129"/>
      <c r="PBU1433" s="129"/>
      <c r="PBV1433" s="129"/>
      <c r="PBW1433" s="129"/>
      <c r="PBX1433" s="129"/>
      <c r="PBY1433" s="129"/>
      <c r="PBZ1433" s="129"/>
      <c r="PCA1433" s="129"/>
      <c r="PCB1433" s="129"/>
      <c r="PCC1433" s="129"/>
      <c r="PCD1433" s="129"/>
      <c r="PCE1433" s="129"/>
      <c r="PCF1433" s="129"/>
      <c r="PCG1433" s="129"/>
      <c r="PCH1433" s="129"/>
      <c r="PCI1433" s="129"/>
      <c r="PCJ1433" s="129"/>
      <c r="PCK1433" s="129"/>
      <c r="PCL1433" s="129"/>
      <c r="PCM1433" s="129"/>
      <c r="PCN1433" s="129"/>
      <c r="PCO1433" s="129"/>
      <c r="PCP1433" s="129"/>
      <c r="PCQ1433" s="129"/>
      <c r="PCR1433" s="129"/>
      <c r="PCS1433" s="129"/>
      <c r="PCT1433" s="129"/>
      <c r="PCU1433" s="129"/>
      <c r="PCV1433" s="129"/>
      <c r="PCW1433" s="129"/>
      <c r="PCX1433" s="129"/>
      <c r="PCY1433" s="129"/>
      <c r="PCZ1433" s="129"/>
      <c r="PDA1433" s="129"/>
      <c r="PDB1433" s="129"/>
      <c r="PDC1433" s="129"/>
      <c r="PDD1433" s="129"/>
      <c r="PDE1433" s="129"/>
      <c r="PDF1433" s="129"/>
      <c r="PDG1433" s="129"/>
      <c r="PDH1433" s="129"/>
      <c r="PDI1433" s="129"/>
      <c r="PDJ1433" s="129"/>
      <c r="PDK1433" s="129"/>
      <c r="PDL1433" s="129"/>
      <c r="PDM1433" s="129"/>
      <c r="PDN1433" s="129"/>
      <c r="PDO1433" s="129"/>
      <c r="PDP1433" s="129"/>
      <c r="PDQ1433" s="129"/>
      <c r="PDR1433" s="129"/>
      <c r="PDS1433" s="129"/>
      <c r="PDT1433" s="129"/>
      <c r="PDU1433" s="129"/>
      <c r="PDV1433" s="129"/>
      <c r="PDW1433" s="129"/>
      <c r="PDX1433" s="129"/>
      <c r="PDY1433" s="129"/>
      <c r="PDZ1433" s="129"/>
      <c r="PEA1433" s="129"/>
      <c r="PEB1433" s="129"/>
      <c r="PEC1433" s="129"/>
      <c r="PED1433" s="129"/>
      <c r="PEE1433" s="129"/>
      <c r="PEF1433" s="129"/>
      <c r="PEG1433" s="129"/>
      <c r="PEH1433" s="129"/>
      <c r="PEI1433" s="129"/>
      <c r="PEJ1433" s="129"/>
      <c r="PEK1433" s="129"/>
      <c r="PEL1433" s="129"/>
      <c r="PEM1433" s="129"/>
      <c r="PEN1433" s="129"/>
      <c r="PEO1433" s="129"/>
      <c r="PEP1433" s="129"/>
      <c r="PEQ1433" s="129"/>
      <c r="PER1433" s="129"/>
      <c r="PES1433" s="129"/>
      <c r="PET1433" s="129"/>
      <c r="PEU1433" s="129"/>
      <c r="PEV1433" s="129"/>
      <c r="PEW1433" s="129"/>
      <c r="PEX1433" s="129"/>
      <c r="PEY1433" s="129"/>
      <c r="PEZ1433" s="129"/>
      <c r="PFA1433" s="129"/>
      <c r="PFB1433" s="129"/>
      <c r="PFC1433" s="129"/>
      <c r="PFD1433" s="129"/>
      <c r="PFE1433" s="129"/>
      <c r="PFF1433" s="129"/>
      <c r="PFG1433" s="129"/>
      <c r="PFH1433" s="129"/>
      <c r="PFI1433" s="129"/>
      <c r="PFJ1433" s="129"/>
      <c r="PFK1433" s="129"/>
      <c r="PFL1433" s="129"/>
      <c r="PFM1433" s="129"/>
      <c r="PFN1433" s="129"/>
      <c r="PFO1433" s="129"/>
      <c r="PFP1433" s="129"/>
      <c r="PFQ1433" s="129"/>
      <c r="PFR1433" s="129"/>
      <c r="PFS1433" s="129"/>
      <c r="PFT1433" s="129"/>
      <c r="PFU1433" s="129"/>
      <c r="PFV1433" s="129"/>
      <c r="PFW1433" s="129"/>
      <c r="PFX1433" s="129"/>
      <c r="PFY1433" s="129"/>
      <c r="PFZ1433" s="129"/>
      <c r="PGA1433" s="129"/>
      <c r="PGB1433" s="129"/>
      <c r="PGC1433" s="129"/>
      <c r="PGD1433" s="129"/>
      <c r="PGE1433" s="129"/>
      <c r="PGF1433" s="129"/>
      <c r="PGG1433" s="129"/>
      <c r="PGH1433" s="129"/>
      <c r="PGI1433" s="129"/>
      <c r="PGJ1433" s="129"/>
      <c r="PGK1433" s="129"/>
      <c r="PGL1433" s="129"/>
      <c r="PGM1433" s="129"/>
      <c r="PGN1433" s="129"/>
      <c r="PGO1433" s="129"/>
      <c r="PGP1433" s="129"/>
      <c r="PGQ1433" s="129"/>
      <c r="PGR1433" s="129"/>
      <c r="PGS1433" s="129"/>
      <c r="PGT1433" s="129"/>
      <c r="PGU1433" s="129"/>
      <c r="PGV1433" s="129"/>
      <c r="PGW1433" s="129"/>
      <c r="PGX1433" s="129"/>
      <c r="PGY1433" s="129"/>
      <c r="PGZ1433" s="129"/>
      <c r="PHA1433" s="129"/>
      <c r="PHB1433" s="129"/>
      <c r="PHC1433" s="129"/>
      <c r="PHD1433" s="129"/>
      <c r="PHE1433" s="129"/>
      <c r="PHF1433" s="129"/>
      <c r="PHG1433" s="129"/>
      <c r="PHH1433" s="129"/>
      <c r="PHI1433" s="129"/>
      <c r="PHJ1433" s="129"/>
      <c r="PHK1433" s="129"/>
      <c r="PHL1433" s="129"/>
      <c r="PHM1433" s="129"/>
      <c r="PHN1433" s="129"/>
      <c r="PHO1433" s="129"/>
      <c r="PHP1433" s="129"/>
      <c r="PHQ1433" s="129"/>
      <c r="PHR1433" s="129"/>
      <c r="PHS1433" s="129"/>
      <c r="PHT1433" s="129"/>
      <c r="PHU1433" s="129"/>
      <c r="PHV1433" s="129"/>
      <c r="PHW1433" s="129"/>
      <c r="PHX1433" s="129"/>
      <c r="PHY1433" s="129"/>
      <c r="PHZ1433" s="129"/>
      <c r="PIA1433" s="129"/>
      <c r="PIB1433" s="129"/>
      <c r="PIC1433" s="129"/>
      <c r="PID1433" s="129"/>
      <c r="PIE1433" s="129"/>
      <c r="PIF1433" s="129"/>
      <c r="PIG1433" s="129"/>
      <c r="PIH1433" s="129"/>
      <c r="PII1433" s="129"/>
      <c r="PIJ1433" s="129"/>
      <c r="PIK1433" s="129"/>
      <c r="PIL1433" s="129"/>
      <c r="PIM1433" s="129"/>
      <c r="PIN1433" s="129"/>
      <c r="PIO1433" s="129"/>
      <c r="PIP1433" s="129"/>
      <c r="PIQ1433" s="129"/>
      <c r="PIR1433" s="129"/>
      <c r="PIS1433" s="129"/>
      <c r="PIT1433" s="129"/>
      <c r="PIU1433" s="129"/>
      <c r="PIV1433" s="129"/>
      <c r="PIW1433" s="129"/>
      <c r="PIX1433" s="129"/>
      <c r="PIY1433" s="129"/>
      <c r="PIZ1433" s="129"/>
      <c r="PJA1433" s="129"/>
      <c r="PJB1433" s="129"/>
      <c r="PJC1433" s="129"/>
      <c r="PJD1433" s="129"/>
      <c r="PJE1433" s="129"/>
      <c r="PJF1433" s="129"/>
      <c r="PJG1433" s="129"/>
      <c r="PJH1433" s="129"/>
      <c r="PJI1433" s="129"/>
      <c r="PJJ1433" s="129"/>
      <c r="PJK1433" s="129"/>
      <c r="PJL1433" s="129"/>
      <c r="PJM1433" s="129"/>
      <c r="PJN1433" s="129"/>
      <c r="PJO1433" s="129"/>
      <c r="PJP1433" s="129"/>
      <c r="PJQ1433" s="129"/>
      <c r="PJR1433" s="129"/>
      <c r="PJS1433" s="129"/>
      <c r="PJT1433" s="129"/>
      <c r="PJU1433" s="129"/>
      <c r="PJV1433" s="129"/>
      <c r="PJW1433" s="129"/>
      <c r="PJX1433" s="129"/>
      <c r="PJY1433" s="129"/>
      <c r="PJZ1433" s="129"/>
      <c r="PKA1433" s="129"/>
      <c r="PKB1433" s="129"/>
      <c r="PKC1433" s="129"/>
      <c r="PKD1433" s="129"/>
      <c r="PKE1433" s="129"/>
      <c r="PKF1433" s="129"/>
      <c r="PKG1433" s="129"/>
      <c r="PKH1433" s="129"/>
      <c r="PKI1433" s="129"/>
      <c r="PKJ1433" s="129"/>
      <c r="PKK1433" s="129"/>
      <c r="PKL1433" s="129"/>
      <c r="PKM1433" s="129"/>
      <c r="PKN1433" s="129"/>
      <c r="PKO1433" s="129"/>
      <c r="PKP1433" s="129"/>
      <c r="PKQ1433" s="129"/>
      <c r="PKR1433" s="129"/>
      <c r="PKS1433" s="129"/>
      <c r="PKT1433" s="129"/>
      <c r="PKU1433" s="129"/>
      <c r="PKV1433" s="129"/>
      <c r="PKW1433" s="129"/>
      <c r="PKX1433" s="129"/>
      <c r="PKY1433" s="129"/>
      <c r="PKZ1433" s="129"/>
      <c r="PLA1433" s="129"/>
      <c r="PLB1433" s="129"/>
      <c r="PLC1433" s="129"/>
      <c r="PLD1433" s="129"/>
      <c r="PLE1433" s="129"/>
      <c r="PLF1433" s="129"/>
      <c r="PLG1433" s="129"/>
      <c r="PLH1433" s="129"/>
      <c r="PLI1433" s="129"/>
      <c r="PLJ1433" s="129"/>
      <c r="PLK1433" s="129"/>
      <c r="PLL1433" s="129"/>
      <c r="PLM1433" s="129"/>
      <c r="PLN1433" s="129"/>
      <c r="PLO1433" s="129"/>
      <c r="PLP1433" s="129"/>
      <c r="PLQ1433" s="129"/>
      <c r="PLR1433" s="129"/>
      <c r="PLS1433" s="129"/>
      <c r="PLT1433" s="129"/>
      <c r="PLU1433" s="129"/>
      <c r="PLV1433" s="129"/>
      <c r="PLW1433" s="129"/>
      <c r="PLX1433" s="129"/>
      <c r="PLY1433" s="129"/>
      <c r="PLZ1433" s="129"/>
      <c r="PMA1433" s="129"/>
      <c r="PMB1433" s="129"/>
      <c r="PMC1433" s="129"/>
      <c r="PMD1433" s="129"/>
      <c r="PME1433" s="129"/>
      <c r="PMF1433" s="129"/>
      <c r="PMG1433" s="129"/>
      <c r="PMH1433" s="129"/>
      <c r="PMI1433" s="129"/>
      <c r="PMJ1433" s="129"/>
      <c r="PMK1433" s="129"/>
      <c r="PML1433" s="129"/>
      <c r="PMM1433" s="129"/>
      <c r="PMN1433" s="129"/>
      <c r="PMO1433" s="129"/>
      <c r="PMP1433" s="129"/>
      <c r="PMQ1433" s="129"/>
      <c r="PMR1433" s="129"/>
      <c r="PMS1433" s="129"/>
      <c r="PMT1433" s="129"/>
      <c r="PMU1433" s="129"/>
      <c r="PMV1433" s="129"/>
      <c r="PMW1433" s="129"/>
      <c r="PMX1433" s="129"/>
      <c r="PMY1433" s="129"/>
      <c r="PMZ1433" s="129"/>
      <c r="PNA1433" s="129"/>
      <c r="PNB1433" s="129"/>
      <c r="PNC1433" s="129"/>
      <c r="PND1433" s="129"/>
      <c r="PNE1433" s="129"/>
      <c r="PNF1433" s="129"/>
      <c r="PNG1433" s="129"/>
      <c r="PNH1433" s="129"/>
      <c r="PNI1433" s="129"/>
      <c r="PNJ1433" s="129"/>
      <c r="PNK1433" s="129"/>
      <c r="PNL1433" s="129"/>
      <c r="PNM1433" s="129"/>
      <c r="PNN1433" s="129"/>
      <c r="PNO1433" s="129"/>
      <c r="PNP1433" s="129"/>
      <c r="PNQ1433" s="129"/>
      <c r="PNR1433" s="129"/>
      <c r="PNS1433" s="129"/>
      <c r="PNT1433" s="129"/>
      <c r="PNU1433" s="129"/>
      <c r="PNV1433" s="129"/>
      <c r="PNW1433" s="129"/>
      <c r="PNX1433" s="129"/>
      <c r="PNY1433" s="129"/>
      <c r="PNZ1433" s="129"/>
      <c r="POA1433" s="129"/>
      <c r="POB1433" s="129"/>
      <c r="POC1433" s="129"/>
      <c r="POD1433" s="129"/>
      <c r="POE1433" s="129"/>
      <c r="POF1433" s="129"/>
      <c r="POG1433" s="129"/>
      <c r="POH1433" s="129"/>
      <c r="POI1433" s="129"/>
      <c r="POJ1433" s="129"/>
      <c r="POK1433" s="129"/>
      <c r="POL1433" s="129"/>
      <c r="POM1433" s="129"/>
      <c r="PON1433" s="129"/>
      <c r="POO1433" s="129"/>
      <c r="POP1433" s="129"/>
      <c r="POQ1433" s="129"/>
      <c r="POR1433" s="129"/>
      <c r="POS1433" s="129"/>
      <c r="POT1433" s="129"/>
      <c r="POU1433" s="129"/>
      <c r="POV1433" s="129"/>
      <c r="POW1433" s="129"/>
      <c r="POX1433" s="129"/>
      <c r="POY1433" s="129"/>
      <c r="POZ1433" s="129"/>
      <c r="PPA1433" s="129"/>
      <c r="PPB1433" s="129"/>
      <c r="PPC1433" s="129"/>
      <c r="PPD1433" s="129"/>
      <c r="PPE1433" s="129"/>
      <c r="PPF1433" s="129"/>
      <c r="PPG1433" s="129"/>
      <c r="PPH1433" s="129"/>
      <c r="PPI1433" s="129"/>
      <c r="PPJ1433" s="129"/>
      <c r="PPK1433" s="129"/>
      <c r="PPL1433" s="129"/>
      <c r="PPM1433" s="129"/>
      <c r="PPN1433" s="129"/>
      <c r="PPO1433" s="129"/>
      <c r="PPP1433" s="129"/>
      <c r="PPQ1433" s="129"/>
      <c r="PPR1433" s="129"/>
      <c r="PPS1433" s="129"/>
      <c r="PPT1433" s="129"/>
      <c r="PPU1433" s="129"/>
      <c r="PPV1433" s="129"/>
      <c r="PPW1433" s="129"/>
      <c r="PPX1433" s="129"/>
      <c r="PPY1433" s="129"/>
      <c r="PPZ1433" s="129"/>
      <c r="PQA1433" s="129"/>
      <c r="PQB1433" s="129"/>
      <c r="PQC1433" s="129"/>
      <c r="PQD1433" s="129"/>
      <c r="PQE1433" s="129"/>
      <c r="PQF1433" s="129"/>
      <c r="PQG1433" s="129"/>
      <c r="PQH1433" s="129"/>
      <c r="PQI1433" s="129"/>
      <c r="PQJ1433" s="129"/>
      <c r="PQK1433" s="129"/>
      <c r="PQL1433" s="129"/>
      <c r="PQM1433" s="129"/>
      <c r="PQN1433" s="129"/>
      <c r="PQO1433" s="129"/>
      <c r="PQP1433" s="129"/>
      <c r="PQQ1433" s="129"/>
      <c r="PQR1433" s="129"/>
      <c r="PQS1433" s="129"/>
      <c r="PQT1433" s="129"/>
      <c r="PQU1433" s="129"/>
      <c r="PQV1433" s="129"/>
      <c r="PQW1433" s="129"/>
      <c r="PQX1433" s="129"/>
      <c r="PQY1433" s="129"/>
      <c r="PQZ1433" s="129"/>
      <c r="PRA1433" s="129"/>
      <c r="PRB1433" s="129"/>
      <c r="PRC1433" s="129"/>
      <c r="PRD1433" s="129"/>
      <c r="PRE1433" s="129"/>
      <c r="PRF1433" s="129"/>
      <c r="PRG1433" s="129"/>
      <c r="PRH1433" s="129"/>
      <c r="PRI1433" s="129"/>
      <c r="PRJ1433" s="129"/>
      <c r="PRK1433" s="129"/>
      <c r="PRL1433" s="129"/>
      <c r="PRM1433" s="129"/>
      <c r="PRN1433" s="129"/>
      <c r="PRO1433" s="129"/>
      <c r="PRP1433" s="129"/>
      <c r="PRQ1433" s="129"/>
      <c r="PRR1433" s="129"/>
      <c r="PRS1433" s="129"/>
      <c r="PRT1433" s="129"/>
      <c r="PRU1433" s="129"/>
      <c r="PRV1433" s="129"/>
      <c r="PRW1433" s="129"/>
      <c r="PRX1433" s="129"/>
      <c r="PRY1433" s="129"/>
      <c r="PRZ1433" s="129"/>
      <c r="PSA1433" s="129"/>
      <c r="PSB1433" s="129"/>
      <c r="PSC1433" s="129"/>
      <c r="PSD1433" s="129"/>
      <c r="PSE1433" s="129"/>
      <c r="PSF1433" s="129"/>
      <c r="PSG1433" s="129"/>
      <c r="PSH1433" s="129"/>
      <c r="PSI1433" s="129"/>
      <c r="PSJ1433" s="129"/>
      <c r="PSK1433" s="129"/>
      <c r="PSL1433" s="129"/>
      <c r="PSM1433" s="129"/>
      <c r="PSN1433" s="129"/>
      <c r="PSO1433" s="129"/>
      <c r="PSP1433" s="129"/>
      <c r="PSQ1433" s="129"/>
      <c r="PSR1433" s="129"/>
      <c r="PSS1433" s="129"/>
      <c r="PST1433" s="129"/>
      <c r="PSU1433" s="129"/>
      <c r="PSV1433" s="129"/>
      <c r="PSW1433" s="129"/>
      <c r="PSX1433" s="129"/>
      <c r="PSY1433" s="129"/>
      <c r="PSZ1433" s="129"/>
      <c r="PTA1433" s="129"/>
      <c r="PTB1433" s="129"/>
      <c r="PTC1433" s="129"/>
      <c r="PTD1433" s="129"/>
      <c r="PTE1433" s="129"/>
      <c r="PTF1433" s="129"/>
      <c r="PTG1433" s="129"/>
      <c r="PTH1433" s="129"/>
      <c r="PTI1433" s="129"/>
      <c r="PTJ1433" s="129"/>
      <c r="PTK1433" s="129"/>
      <c r="PTL1433" s="129"/>
      <c r="PTM1433" s="129"/>
      <c r="PTN1433" s="129"/>
      <c r="PTO1433" s="129"/>
      <c r="PTP1433" s="129"/>
      <c r="PTQ1433" s="129"/>
      <c r="PTR1433" s="129"/>
      <c r="PTS1433" s="129"/>
      <c r="PTT1433" s="129"/>
      <c r="PTU1433" s="129"/>
      <c r="PTV1433" s="129"/>
      <c r="PTW1433" s="129"/>
      <c r="PTX1433" s="129"/>
      <c r="PTY1433" s="129"/>
      <c r="PTZ1433" s="129"/>
      <c r="PUA1433" s="129"/>
      <c r="PUB1433" s="129"/>
      <c r="PUC1433" s="129"/>
      <c r="PUD1433" s="129"/>
      <c r="PUE1433" s="129"/>
      <c r="PUF1433" s="129"/>
      <c r="PUG1433" s="129"/>
      <c r="PUH1433" s="129"/>
      <c r="PUI1433" s="129"/>
      <c r="PUJ1433" s="129"/>
      <c r="PUK1433" s="129"/>
      <c r="PUL1433" s="129"/>
      <c r="PUM1433" s="129"/>
      <c r="PUN1433" s="129"/>
      <c r="PUO1433" s="129"/>
      <c r="PUP1433" s="129"/>
      <c r="PUQ1433" s="129"/>
      <c r="PUR1433" s="129"/>
      <c r="PUS1433" s="129"/>
      <c r="PUT1433" s="129"/>
      <c r="PUU1433" s="129"/>
      <c r="PUV1433" s="129"/>
      <c r="PUW1433" s="129"/>
      <c r="PUX1433" s="129"/>
      <c r="PUY1433" s="129"/>
      <c r="PUZ1433" s="129"/>
      <c r="PVA1433" s="129"/>
      <c r="PVB1433" s="129"/>
      <c r="PVC1433" s="129"/>
      <c r="PVD1433" s="129"/>
      <c r="PVE1433" s="129"/>
      <c r="PVF1433" s="129"/>
      <c r="PVG1433" s="129"/>
      <c r="PVH1433" s="129"/>
      <c r="PVI1433" s="129"/>
      <c r="PVJ1433" s="129"/>
      <c r="PVK1433" s="129"/>
      <c r="PVL1433" s="129"/>
      <c r="PVM1433" s="129"/>
      <c r="PVN1433" s="129"/>
      <c r="PVO1433" s="129"/>
      <c r="PVP1433" s="129"/>
      <c r="PVQ1433" s="129"/>
      <c r="PVR1433" s="129"/>
      <c r="PVS1433" s="129"/>
      <c r="PVT1433" s="129"/>
      <c r="PVU1433" s="129"/>
      <c r="PVV1433" s="129"/>
      <c r="PVW1433" s="129"/>
      <c r="PVX1433" s="129"/>
      <c r="PVY1433" s="129"/>
      <c r="PVZ1433" s="129"/>
      <c r="PWA1433" s="129"/>
      <c r="PWB1433" s="129"/>
      <c r="PWC1433" s="129"/>
      <c r="PWD1433" s="129"/>
      <c r="PWE1433" s="129"/>
      <c r="PWF1433" s="129"/>
      <c r="PWG1433" s="129"/>
      <c r="PWH1433" s="129"/>
      <c r="PWI1433" s="129"/>
      <c r="PWJ1433" s="129"/>
      <c r="PWK1433" s="129"/>
      <c r="PWL1433" s="129"/>
      <c r="PWM1433" s="129"/>
      <c r="PWN1433" s="129"/>
      <c r="PWO1433" s="129"/>
      <c r="PWP1433" s="129"/>
      <c r="PWQ1433" s="129"/>
      <c r="PWR1433" s="129"/>
      <c r="PWS1433" s="129"/>
      <c r="PWT1433" s="129"/>
      <c r="PWU1433" s="129"/>
      <c r="PWV1433" s="129"/>
      <c r="PWW1433" s="129"/>
      <c r="PWX1433" s="129"/>
      <c r="PWY1433" s="129"/>
      <c r="PWZ1433" s="129"/>
      <c r="PXA1433" s="129"/>
      <c r="PXB1433" s="129"/>
      <c r="PXC1433" s="129"/>
      <c r="PXD1433" s="129"/>
      <c r="PXE1433" s="129"/>
      <c r="PXF1433" s="129"/>
      <c r="PXG1433" s="129"/>
      <c r="PXH1433" s="129"/>
      <c r="PXI1433" s="129"/>
      <c r="PXJ1433" s="129"/>
      <c r="PXK1433" s="129"/>
      <c r="PXL1433" s="129"/>
      <c r="PXM1433" s="129"/>
      <c r="PXN1433" s="129"/>
      <c r="PXO1433" s="129"/>
      <c r="PXP1433" s="129"/>
      <c r="PXQ1433" s="129"/>
      <c r="PXR1433" s="129"/>
      <c r="PXS1433" s="129"/>
      <c r="PXT1433" s="129"/>
      <c r="PXU1433" s="129"/>
      <c r="PXV1433" s="129"/>
      <c r="PXW1433" s="129"/>
      <c r="PXX1433" s="129"/>
      <c r="PXY1433" s="129"/>
      <c r="PXZ1433" s="129"/>
      <c r="PYA1433" s="129"/>
      <c r="PYB1433" s="129"/>
      <c r="PYC1433" s="129"/>
      <c r="PYD1433" s="129"/>
      <c r="PYE1433" s="129"/>
      <c r="PYF1433" s="129"/>
      <c r="PYG1433" s="129"/>
      <c r="PYH1433" s="129"/>
      <c r="PYI1433" s="129"/>
      <c r="PYJ1433" s="129"/>
      <c r="PYK1433" s="129"/>
      <c r="PYL1433" s="129"/>
      <c r="PYM1433" s="129"/>
      <c r="PYN1433" s="129"/>
      <c r="PYO1433" s="129"/>
      <c r="PYP1433" s="129"/>
      <c r="PYQ1433" s="129"/>
      <c r="PYR1433" s="129"/>
      <c r="PYS1433" s="129"/>
      <c r="PYT1433" s="129"/>
      <c r="PYU1433" s="129"/>
      <c r="PYV1433" s="129"/>
      <c r="PYW1433" s="129"/>
      <c r="PYX1433" s="129"/>
      <c r="PYY1433" s="129"/>
      <c r="PYZ1433" s="129"/>
      <c r="PZA1433" s="129"/>
      <c r="PZB1433" s="129"/>
      <c r="PZC1433" s="129"/>
      <c r="PZD1433" s="129"/>
      <c r="PZE1433" s="129"/>
      <c r="PZF1433" s="129"/>
      <c r="PZG1433" s="129"/>
      <c r="PZH1433" s="129"/>
      <c r="PZI1433" s="129"/>
      <c r="PZJ1433" s="129"/>
      <c r="PZK1433" s="129"/>
      <c r="PZL1433" s="129"/>
      <c r="PZM1433" s="129"/>
      <c r="PZN1433" s="129"/>
      <c r="PZO1433" s="129"/>
      <c r="PZP1433" s="129"/>
      <c r="PZQ1433" s="129"/>
      <c r="PZR1433" s="129"/>
      <c r="PZS1433" s="129"/>
      <c r="PZT1433" s="129"/>
      <c r="PZU1433" s="129"/>
      <c r="PZV1433" s="129"/>
      <c r="PZW1433" s="129"/>
      <c r="PZX1433" s="129"/>
      <c r="PZY1433" s="129"/>
      <c r="PZZ1433" s="129"/>
      <c r="QAA1433" s="129"/>
      <c r="QAB1433" s="129"/>
      <c r="QAC1433" s="129"/>
      <c r="QAD1433" s="129"/>
      <c r="QAE1433" s="129"/>
      <c r="QAF1433" s="129"/>
      <c r="QAG1433" s="129"/>
      <c r="QAH1433" s="129"/>
      <c r="QAI1433" s="129"/>
      <c r="QAJ1433" s="129"/>
      <c r="QAK1433" s="129"/>
      <c r="QAL1433" s="129"/>
      <c r="QAM1433" s="129"/>
      <c r="QAN1433" s="129"/>
      <c r="QAO1433" s="129"/>
      <c r="QAP1433" s="129"/>
      <c r="QAQ1433" s="129"/>
      <c r="QAR1433" s="129"/>
      <c r="QAS1433" s="129"/>
      <c r="QAT1433" s="129"/>
      <c r="QAU1433" s="129"/>
      <c r="QAV1433" s="129"/>
      <c r="QAW1433" s="129"/>
      <c r="QAX1433" s="129"/>
      <c r="QAY1433" s="129"/>
      <c r="QAZ1433" s="129"/>
      <c r="QBA1433" s="129"/>
      <c r="QBB1433" s="129"/>
      <c r="QBC1433" s="129"/>
      <c r="QBD1433" s="129"/>
      <c r="QBE1433" s="129"/>
      <c r="QBF1433" s="129"/>
      <c r="QBG1433" s="129"/>
      <c r="QBH1433" s="129"/>
      <c r="QBI1433" s="129"/>
      <c r="QBJ1433" s="129"/>
      <c r="QBK1433" s="129"/>
      <c r="QBL1433" s="129"/>
      <c r="QBM1433" s="129"/>
      <c r="QBN1433" s="129"/>
      <c r="QBO1433" s="129"/>
      <c r="QBP1433" s="129"/>
      <c r="QBQ1433" s="129"/>
      <c r="QBR1433" s="129"/>
      <c r="QBS1433" s="129"/>
      <c r="QBT1433" s="129"/>
      <c r="QBU1433" s="129"/>
      <c r="QBV1433" s="129"/>
      <c r="QBW1433" s="129"/>
      <c r="QBX1433" s="129"/>
      <c r="QBY1433" s="129"/>
      <c r="QBZ1433" s="129"/>
      <c r="QCA1433" s="129"/>
      <c r="QCB1433" s="129"/>
      <c r="QCC1433" s="129"/>
      <c r="QCD1433" s="129"/>
      <c r="QCE1433" s="129"/>
      <c r="QCF1433" s="129"/>
      <c r="QCG1433" s="129"/>
      <c r="QCH1433" s="129"/>
      <c r="QCI1433" s="129"/>
      <c r="QCJ1433" s="129"/>
      <c r="QCK1433" s="129"/>
      <c r="QCL1433" s="129"/>
      <c r="QCM1433" s="129"/>
      <c r="QCN1433" s="129"/>
      <c r="QCO1433" s="129"/>
      <c r="QCP1433" s="129"/>
      <c r="QCQ1433" s="129"/>
      <c r="QCR1433" s="129"/>
      <c r="QCS1433" s="129"/>
      <c r="QCT1433" s="129"/>
      <c r="QCU1433" s="129"/>
      <c r="QCV1433" s="129"/>
      <c r="QCW1433" s="129"/>
      <c r="QCX1433" s="129"/>
      <c r="QCY1433" s="129"/>
      <c r="QCZ1433" s="129"/>
      <c r="QDA1433" s="129"/>
      <c r="QDB1433" s="129"/>
      <c r="QDC1433" s="129"/>
      <c r="QDD1433" s="129"/>
      <c r="QDE1433" s="129"/>
      <c r="QDF1433" s="129"/>
      <c r="QDG1433" s="129"/>
      <c r="QDH1433" s="129"/>
      <c r="QDI1433" s="129"/>
      <c r="QDJ1433" s="129"/>
      <c r="QDK1433" s="129"/>
      <c r="QDL1433" s="129"/>
      <c r="QDM1433" s="129"/>
      <c r="QDN1433" s="129"/>
      <c r="QDO1433" s="129"/>
      <c r="QDP1433" s="129"/>
      <c r="QDQ1433" s="129"/>
      <c r="QDR1433" s="129"/>
      <c r="QDS1433" s="129"/>
      <c r="QDT1433" s="129"/>
      <c r="QDU1433" s="129"/>
      <c r="QDV1433" s="129"/>
      <c r="QDW1433" s="129"/>
      <c r="QDX1433" s="129"/>
      <c r="QDY1433" s="129"/>
      <c r="QDZ1433" s="129"/>
      <c r="QEA1433" s="129"/>
      <c r="QEB1433" s="129"/>
      <c r="QEC1433" s="129"/>
      <c r="QED1433" s="129"/>
      <c r="QEE1433" s="129"/>
      <c r="QEF1433" s="129"/>
      <c r="QEG1433" s="129"/>
      <c r="QEH1433" s="129"/>
      <c r="QEI1433" s="129"/>
      <c r="QEJ1433" s="129"/>
      <c r="QEK1433" s="129"/>
      <c r="QEL1433" s="129"/>
      <c r="QEM1433" s="129"/>
      <c r="QEN1433" s="129"/>
      <c r="QEO1433" s="129"/>
      <c r="QEP1433" s="129"/>
      <c r="QEQ1433" s="129"/>
      <c r="QER1433" s="129"/>
      <c r="QES1433" s="129"/>
      <c r="QET1433" s="129"/>
      <c r="QEU1433" s="129"/>
      <c r="QEV1433" s="129"/>
      <c r="QEW1433" s="129"/>
      <c r="QEX1433" s="129"/>
      <c r="QEY1433" s="129"/>
      <c r="QEZ1433" s="129"/>
      <c r="QFA1433" s="129"/>
      <c r="QFB1433" s="129"/>
      <c r="QFC1433" s="129"/>
      <c r="QFD1433" s="129"/>
      <c r="QFE1433" s="129"/>
      <c r="QFF1433" s="129"/>
      <c r="QFG1433" s="129"/>
      <c r="QFH1433" s="129"/>
      <c r="QFI1433" s="129"/>
      <c r="QFJ1433" s="129"/>
      <c r="QFK1433" s="129"/>
      <c r="QFL1433" s="129"/>
      <c r="QFM1433" s="129"/>
      <c r="QFN1433" s="129"/>
      <c r="QFO1433" s="129"/>
      <c r="QFP1433" s="129"/>
      <c r="QFQ1433" s="129"/>
      <c r="QFR1433" s="129"/>
      <c r="QFS1433" s="129"/>
      <c r="QFT1433" s="129"/>
      <c r="QFU1433" s="129"/>
      <c r="QFV1433" s="129"/>
      <c r="QFW1433" s="129"/>
      <c r="QFX1433" s="129"/>
      <c r="QFY1433" s="129"/>
      <c r="QFZ1433" s="129"/>
      <c r="QGA1433" s="129"/>
      <c r="QGB1433" s="129"/>
      <c r="QGC1433" s="129"/>
      <c r="QGD1433" s="129"/>
      <c r="QGE1433" s="129"/>
      <c r="QGF1433" s="129"/>
      <c r="QGG1433" s="129"/>
      <c r="QGH1433" s="129"/>
      <c r="QGI1433" s="129"/>
      <c r="QGJ1433" s="129"/>
      <c r="QGK1433" s="129"/>
      <c r="QGL1433" s="129"/>
      <c r="QGM1433" s="129"/>
      <c r="QGN1433" s="129"/>
      <c r="QGO1433" s="129"/>
      <c r="QGP1433" s="129"/>
      <c r="QGQ1433" s="129"/>
      <c r="QGR1433" s="129"/>
      <c r="QGS1433" s="129"/>
      <c r="QGT1433" s="129"/>
      <c r="QGU1433" s="129"/>
      <c r="QGV1433" s="129"/>
      <c r="QGW1433" s="129"/>
      <c r="QGX1433" s="129"/>
      <c r="QGY1433" s="129"/>
      <c r="QGZ1433" s="129"/>
      <c r="QHA1433" s="129"/>
      <c r="QHB1433" s="129"/>
      <c r="QHC1433" s="129"/>
      <c r="QHD1433" s="129"/>
      <c r="QHE1433" s="129"/>
      <c r="QHF1433" s="129"/>
      <c r="QHG1433" s="129"/>
      <c r="QHH1433" s="129"/>
      <c r="QHI1433" s="129"/>
      <c r="QHJ1433" s="129"/>
      <c r="QHK1433" s="129"/>
      <c r="QHL1433" s="129"/>
      <c r="QHM1433" s="129"/>
      <c r="QHN1433" s="129"/>
      <c r="QHO1433" s="129"/>
      <c r="QHP1433" s="129"/>
      <c r="QHQ1433" s="129"/>
      <c r="QHR1433" s="129"/>
      <c r="QHS1433" s="129"/>
      <c r="QHT1433" s="129"/>
      <c r="QHU1433" s="129"/>
      <c r="QHV1433" s="129"/>
      <c r="QHW1433" s="129"/>
      <c r="QHX1433" s="129"/>
      <c r="QHY1433" s="129"/>
      <c r="QHZ1433" s="129"/>
      <c r="QIA1433" s="129"/>
      <c r="QIB1433" s="129"/>
      <c r="QIC1433" s="129"/>
      <c r="QID1433" s="129"/>
      <c r="QIE1433" s="129"/>
      <c r="QIF1433" s="129"/>
      <c r="QIG1433" s="129"/>
      <c r="QIH1433" s="129"/>
      <c r="QII1433" s="129"/>
      <c r="QIJ1433" s="129"/>
      <c r="QIK1433" s="129"/>
      <c r="QIL1433" s="129"/>
      <c r="QIM1433" s="129"/>
      <c r="QIN1433" s="129"/>
      <c r="QIO1433" s="129"/>
      <c r="QIP1433" s="129"/>
      <c r="QIQ1433" s="129"/>
      <c r="QIR1433" s="129"/>
      <c r="QIS1433" s="129"/>
      <c r="QIT1433" s="129"/>
      <c r="QIU1433" s="129"/>
      <c r="QIV1433" s="129"/>
      <c r="QIW1433" s="129"/>
      <c r="QIX1433" s="129"/>
      <c r="QIY1433" s="129"/>
      <c r="QIZ1433" s="129"/>
      <c r="QJA1433" s="129"/>
      <c r="QJB1433" s="129"/>
      <c r="QJC1433" s="129"/>
      <c r="QJD1433" s="129"/>
      <c r="QJE1433" s="129"/>
      <c r="QJF1433" s="129"/>
      <c r="QJG1433" s="129"/>
      <c r="QJH1433" s="129"/>
      <c r="QJI1433" s="129"/>
      <c r="QJJ1433" s="129"/>
      <c r="QJK1433" s="129"/>
      <c r="QJL1433" s="129"/>
      <c r="QJM1433" s="129"/>
      <c r="QJN1433" s="129"/>
      <c r="QJO1433" s="129"/>
      <c r="QJP1433" s="129"/>
      <c r="QJQ1433" s="129"/>
      <c r="QJR1433" s="129"/>
      <c r="QJS1433" s="129"/>
      <c r="QJT1433" s="129"/>
      <c r="QJU1433" s="129"/>
      <c r="QJV1433" s="129"/>
      <c r="QJW1433" s="129"/>
      <c r="QJX1433" s="129"/>
      <c r="QJY1433" s="129"/>
      <c r="QJZ1433" s="129"/>
      <c r="QKA1433" s="129"/>
      <c r="QKB1433" s="129"/>
      <c r="QKC1433" s="129"/>
      <c r="QKD1433" s="129"/>
      <c r="QKE1433" s="129"/>
      <c r="QKF1433" s="129"/>
      <c r="QKG1433" s="129"/>
      <c r="QKH1433" s="129"/>
      <c r="QKI1433" s="129"/>
      <c r="QKJ1433" s="129"/>
      <c r="QKK1433" s="129"/>
      <c r="QKL1433" s="129"/>
      <c r="QKM1433" s="129"/>
      <c r="QKN1433" s="129"/>
      <c r="QKO1433" s="129"/>
      <c r="QKP1433" s="129"/>
      <c r="QKQ1433" s="129"/>
      <c r="QKR1433" s="129"/>
      <c r="QKS1433" s="129"/>
      <c r="QKT1433" s="129"/>
      <c r="QKU1433" s="129"/>
      <c r="QKV1433" s="129"/>
      <c r="QKW1433" s="129"/>
      <c r="QKX1433" s="129"/>
      <c r="QKY1433" s="129"/>
      <c r="QKZ1433" s="129"/>
      <c r="QLA1433" s="129"/>
      <c r="QLB1433" s="129"/>
      <c r="QLC1433" s="129"/>
      <c r="QLD1433" s="129"/>
      <c r="QLE1433" s="129"/>
      <c r="QLF1433" s="129"/>
      <c r="QLG1433" s="129"/>
      <c r="QLH1433" s="129"/>
      <c r="QLI1433" s="129"/>
      <c r="QLJ1433" s="129"/>
      <c r="QLK1433" s="129"/>
      <c r="QLL1433" s="129"/>
      <c r="QLM1433" s="129"/>
      <c r="QLN1433" s="129"/>
      <c r="QLO1433" s="129"/>
      <c r="QLP1433" s="129"/>
      <c r="QLQ1433" s="129"/>
      <c r="QLR1433" s="129"/>
      <c r="QLS1433" s="129"/>
      <c r="QLT1433" s="129"/>
      <c r="QLU1433" s="129"/>
      <c r="QLV1433" s="129"/>
      <c r="QLW1433" s="129"/>
      <c r="QLX1433" s="129"/>
      <c r="QLY1433" s="129"/>
      <c r="QLZ1433" s="129"/>
      <c r="QMA1433" s="129"/>
      <c r="QMB1433" s="129"/>
      <c r="QMC1433" s="129"/>
      <c r="QMD1433" s="129"/>
      <c r="QME1433" s="129"/>
      <c r="QMF1433" s="129"/>
      <c r="QMG1433" s="129"/>
      <c r="QMH1433" s="129"/>
      <c r="QMI1433" s="129"/>
      <c r="QMJ1433" s="129"/>
      <c r="QMK1433" s="129"/>
      <c r="QML1433" s="129"/>
      <c r="QMM1433" s="129"/>
      <c r="QMN1433" s="129"/>
      <c r="QMO1433" s="129"/>
      <c r="QMP1433" s="129"/>
      <c r="QMQ1433" s="129"/>
      <c r="QMR1433" s="129"/>
      <c r="QMS1433" s="129"/>
      <c r="QMT1433" s="129"/>
      <c r="QMU1433" s="129"/>
      <c r="QMV1433" s="129"/>
      <c r="QMW1433" s="129"/>
      <c r="QMX1433" s="129"/>
      <c r="QMY1433" s="129"/>
      <c r="QMZ1433" s="129"/>
      <c r="QNA1433" s="129"/>
      <c r="QNB1433" s="129"/>
      <c r="QNC1433" s="129"/>
      <c r="QND1433" s="129"/>
      <c r="QNE1433" s="129"/>
      <c r="QNF1433" s="129"/>
      <c r="QNG1433" s="129"/>
      <c r="QNH1433" s="129"/>
      <c r="QNI1433" s="129"/>
      <c r="QNJ1433" s="129"/>
      <c r="QNK1433" s="129"/>
      <c r="QNL1433" s="129"/>
      <c r="QNM1433" s="129"/>
      <c r="QNN1433" s="129"/>
      <c r="QNO1433" s="129"/>
      <c r="QNP1433" s="129"/>
      <c r="QNQ1433" s="129"/>
      <c r="QNR1433" s="129"/>
      <c r="QNS1433" s="129"/>
      <c r="QNT1433" s="129"/>
      <c r="QNU1433" s="129"/>
      <c r="QNV1433" s="129"/>
      <c r="QNW1433" s="129"/>
      <c r="QNX1433" s="129"/>
      <c r="QNY1433" s="129"/>
      <c r="QNZ1433" s="129"/>
      <c r="QOA1433" s="129"/>
      <c r="QOB1433" s="129"/>
      <c r="QOC1433" s="129"/>
      <c r="QOD1433" s="129"/>
      <c r="QOE1433" s="129"/>
      <c r="QOF1433" s="129"/>
      <c r="QOG1433" s="129"/>
      <c r="QOH1433" s="129"/>
      <c r="QOI1433" s="129"/>
      <c r="QOJ1433" s="129"/>
      <c r="QOK1433" s="129"/>
      <c r="QOL1433" s="129"/>
      <c r="QOM1433" s="129"/>
      <c r="QON1433" s="129"/>
      <c r="QOO1433" s="129"/>
      <c r="QOP1433" s="129"/>
      <c r="QOQ1433" s="129"/>
      <c r="QOR1433" s="129"/>
      <c r="QOS1433" s="129"/>
      <c r="QOT1433" s="129"/>
      <c r="QOU1433" s="129"/>
      <c r="QOV1433" s="129"/>
      <c r="QOW1433" s="129"/>
      <c r="QOX1433" s="129"/>
      <c r="QOY1433" s="129"/>
      <c r="QOZ1433" s="129"/>
      <c r="QPA1433" s="129"/>
      <c r="QPB1433" s="129"/>
      <c r="QPC1433" s="129"/>
      <c r="QPD1433" s="129"/>
      <c r="QPE1433" s="129"/>
      <c r="QPF1433" s="129"/>
      <c r="QPG1433" s="129"/>
      <c r="QPH1433" s="129"/>
      <c r="QPI1433" s="129"/>
      <c r="QPJ1433" s="129"/>
      <c r="QPK1433" s="129"/>
      <c r="QPL1433" s="129"/>
      <c r="QPM1433" s="129"/>
      <c r="QPN1433" s="129"/>
      <c r="QPO1433" s="129"/>
      <c r="QPP1433" s="129"/>
      <c r="QPQ1433" s="129"/>
      <c r="QPR1433" s="129"/>
      <c r="QPS1433" s="129"/>
      <c r="QPT1433" s="129"/>
      <c r="QPU1433" s="129"/>
      <c r="QPV1433" s="129"/>
      <c r="QPW1433" s="129"/>
      <c r="QPX1433" s="129"/>
      <c r="QPY1433" s="129"/>
      <c r="QPZ1433" s="129"/>
      <c r="QQA1433" s="129"/>
      <c r="QQB1433" s="129"/>
      <c r="QQC1433" s="129"/>
      <c r="QQD1433" s="129"/>
      <c r="QQE1433" s="129"/>
      <c r="QQF1433" s="129"/>
      <c r="QQG1433" s="129"/>
      <c r="QQH1433" s="129"/>
      <c r="QQI1433" s="129"/>
      <c r="QQJ1433" s="129"/>
      <c r="QQK1433" s="129"/>
      <c r="QQL1433" s="129"/>
      <c r="QQM1433" s="129"/>
      <c r="QQN1433" s="129"/>
      <c r="QQO1433" s="129"/>
      <c r="QQP1433" s="129"/>
      <c r="QQQ1433" s="129"/>
      <c r="QQR1433" s="129"/>
      <c r="QQS1433" s="129"/>
      <c r="QQT1433" s="129"/>
      <c r="QQU1433" s="129"/>
      <c r="QQV1433" s="129"/>
      <c r="QQW1433" s="129"/>
      <c r="QQX1433" s="129"/>
      <c r="QQY1433" s="129"/>
      <c r="QQZ1433" s="129"/>
      <c r="QRA1433" s="129"/>
      <c r="QRB1433" s="129"/>
      <c r="QRC1433" s="129"/>
      <c r="QRD1433" s="129"/>
      <c r="QRE1433" s="129"/>
      <c r="QRF1433" s="129"/>
      <c r="QRG1433" s="129"/>
      <c r="QRH1433" s="129"/>
      <c r="QRI1433" s="129"/>
      <c r="QRJ1433" s="129"/>
      <c r="QRK1433" s="129"/>
      <c r="QRL1433" s="129"/>
      <c r="QRM1433" s="129"/>
      <c r="QRN1433" s="129"/>
      <c r="QRO1433" s="129"/>
      <c r="QRP1433" s="129"/>
      <c r="QRQ1433" s="129"/>
      <c r="QRR1433" s="129"/>
      <c r="QRS1433" s="129"/>
      <c r="QRT1433" s="129"/>
      <c r="QRU1433" s="129"/>
      <c r="QRV1433" s="129"/>
      <c r="QRW1433" s="129"/>
      <c r="QRX1433" s="129"/>
      <c r="QRY1433" s="129"/>
      <c r="QRZ1433" s="129"/>
      <c r="QSA1433" s="129"/>
      <c r="QSB1433" s="129"/>
      <c r="QSC1433" s="129"/>
      <c r="QSD1433" s="129"/>
      <c r="QSE1433" s="129"/>
      <c r="QSF1433" s="129"/>
      <c r="QSG1433" s="129"/>
      <c r="QSH1433" s="129"/>
      <c r="QSI1433" s="129"/>
      <c r="QSJ1433" s="129"/>
      <c r="QSK1433" s="129"/>
      <c r="QSL1433" s="129"/>
      <c r="QSM1433" s="129"/>
      <c r="QSN1433" s="129"/>
      <c r="QSO1433" s="129"/>
      <c r="QSP1433" s="129"/>
      <c r="QSQ1433" s="129"/>
      <c r="QSR1433" s="129"/>
      <c r="QSS1433" s="129"/>
      <c r="QST1433" s="129"/>
      <c r="QSU1433" s="129"/>
      <c r="QSV1433" s="129"/>
      <c r="QSW1433" s="129"/>
      <c r="QSX1433" s="129"/>
      <c r="QSY1433" s="129"/>
      <c r="QSZ1433" s="129"/>
      <c r="QTA1433" s="129"/>
      <c r="QTB1433" s="129"/>
      <c r="QTC1433" s="129"/>
      <c r="QTD1433" s="129"/>
      <c r="QTE1433" s="129"/>
      <c r="QTF1433" s="129"/>
      <c r="QTG1433" s="129"/>
      <c r="QTH1433" s="129"/>
      <c r="QTI1433" s="129"/>
      <c r="QTJ1433" s="129"/>
      <c r="QTK1433" s="129"/>
      <c r="QTL1433" s="129"/>
      <c r="QTM1433" s="129"/>
      <c r="QTN1433" s="129"/>
      <c r="QTO1433" s="129"/>
      <c r="QTP1433" s="129"/>
      <c r="QTQ1433" s="129"/>
      <c r="QTR1433" s="129"/>
      <c r="QTS1433" s="129"/>
      <c r="QTT1433" s="129"/>
      <c r="QTU1433" s="129"/>
      <c r="QTV1433" s="129"/>
      <c r="QTW1433" s="129"/>
      <c r="QTX1433" s="129"/>
      <c r="QTY1433" s="129"/>
      <c r="QTZ1433" s="129"/>
      <c r="QUA1433" s="129"/>
      <c r="QUB1433" s="129"/>
      <c r="QUC1433" s="129"/>
      <c r="QUD1433" s="129"/>
      <c r="QUE1433" s="129"/>
      <c r="QUF1433" s="129"/>
      <c r="QUG1433" s="129"/>
      <c r="QUH1433" s="129"/>
      <c r="QUI1433" s="129"/>
      <c r="QUJ1433" s="129"/>
      <c r="QUK1433" s="129"/>
      <c r="QUL1433" s="129"/>
      <c r="QUM1433" s="129"/>
      <c r="QUN1433" s="129"/>
      <c r="QUO1433" s="129"/>
      <c r="QUP1433" s="129"/>
      <c r="QUQ1433" s="129"/>
      <c r="QUR1433" s="129"/>
      <c r="QUS1433" s="129"/>
      <c r="QUT1433" s="129"/>
      <c r="QUU1433" s="129"/>
      <c r="QUV1433" s="129"/>
      <c r="QUW1433" s="129"/>
      <c r="QUX1433" s="129"/>
      <c r="QUY1433" s="129"/>
      <c r="QUZ1433" s="129"/>
      <c r="QVA1433" s="129"/>
      <c r="QVB1433" s="129"/>
      <c r="QVC1433" s="129"/>
      <c r="QVD1433" s="129"/>
      <c r="QVE1433" s="129"/>
      <c r="QVF1433" s="129"/>
      <c r="QVG1433" s="129"/>
      <c r="QVH1433" s="129"/>
      <c r="QVI1433" s="129"/>
      <c r="QVJ1433" s="129"/>
      <c r="QVK1433" s="129"/>
      <c r="QVL1433" s="129"/>
      <c r="QVM1433" s="129"/>
      <c r="QVN1433" s="129"/>
      <c r="QVO1433" s="129"/>
      <c r="QVP1433" s="129"/>
      <c r="QVQ1433" s="129"/>
      <c r="QVR1433" s="129"/>
      <c r="QVS1433" s="129"/>
      <c r="QVT1433" s="129"/>
      <c r="QVU1433" s="129"/>
      <c r="QVV1433" s="129"/>
      <c r="QVW1433" s="129"/>
      <c r="QVX1433" s="129"/>
      <c r="QVY1433" s="129"/>
      <c r="QVZ1433" s="129"/>
      <c r="QWA1433" s="129"/>
      <c r="QWB1433" s="129"/>
      <c r="QWC1433" s="129"/>
      <c r="QWD1433" s="129"/>
      <c r="QWE1433" s="129"/>
      <c r="QWF1433" s="129"/>
      <c r="QWG1433" s="129"/>
      <c r="QWH1433" s="129"/>
      <c r="QWI1433" s="129"/>
      <c r="QWJ1433" s="129"/>
      <c r="QWK1433" s="129"/>
      <c r="QWL1433" s="129"/>
      <c r="QWM1433" s="129"/>
      <c r="QWN1433" s="129"/>
      <c r="QWO1433" s="129"/>
      <c r="QWP1433" s="129"/>
      <c r="QWQ1433" s="129"/>
      <c r="QWR1433" s="129"/>
      <c r="QWS1433" s="129"/>
      <c r="QWT1433" s="129"/>
      <c r="QWU1433" s="129"/>
      <c r="QWV1433" s="129"/>
      <c r="QWW1433" s="129"/>
      <c r="QWX1433" s="129"/>
      <c r="QWY1433" s="129"/>
      <c r="QWZ1433" s="129"/>
      <c r="QXA1433" s="129"/>
      <c r="QXB1433" s="129"/>
      <c r="QXC1433" s="129"/>
      <c r="QXD1433" s="129"/>
      <c r="QXE1433" s="129"/>
      <c r="QXF1433" s="129"/>
      <c r="QXG1433" s="129"/>
      <c r="QXH1433" s="129"/>
      <c r="QXI1433" s="129"/>
      <c r="QXJ1433" s="129"/>
      <c r="QXK1433" s="129"/>
      <c r="QXL1433" s="129"/>
      <c r="QXM1433" s="129"/>
      <c r="QXN1433" s="129"/>
      <c r="QXO1433" s="129"/>
      <c r="QXP1433" s="129"/>
      <c r="QXQ1433" s="129"/>
      <c r="QXR1433" s="129"/>
      <c r="QXS1433" s="129"/>
      <c r="QXT1433" s="129"/>
      <c r="QXU1433" s="129"/>
      <c r="QXV1433" s="129"/>
      <c r="QXW1433" s="129"/>
      <c r="QXX1433" s="129"/>
      <c r="QXY1433" s="129"/>
      <c r="QXZ1433" s="129"/>
      <c r="QYA1433" s="129"/>
      <c r="QYB1433" s="129"/>
      <c r="QYC1433" s="129"/>
      <c r="QYD1433" s="129"/>
      <c r="QYE1433" s="129"/>
      <c r="QYF1433" s="129"/>
      <c r="QYG1433" s="129"/>
      <c r="QYH1433" s="129"/>
      <c r="QYI1433" s="129"/>
      <c r="QYJ1433" s="129"/>
      <c r="QYK1433" s="129"/>
      <c r="QYL1433" s="129"/>
      <c r="QYM1433" s="129"/>
      <c r="QYN1433" s="129"/>
      <c r="QYO1433" s="129"/>
      <c r="QYP1433" s="129"/>
      <c r="QYQ1433" s="129"/>
      <c r="QYR1433" s="129"/>
      <c r="QYS1433" s="129"/>
      <c r="QYT1433" s="129"/>
      <c r="QYU1433" s="129"/>
      <c r="QYV1433" s="129"/>
      <c r="QYW1433" s="129"/>
      <c r="QYX1433" s="129"/>
      <c r="QYY1433" s="129"/>
      <c r="QYZ1433" s="129"/>
      <c r="QZA1433" s="129"/>
      <c r="QZB1433" s="129"/>
      <c r="QZC1433" s="129"/>
      <c r="QZD1433" s="129"/>
      <c r="QZE1433" s="129"/>
      <c r="QZF1433" s="129"/>
      <c r="QZG1433" s="129"/>
      <c r="QZH1433" s="129"/>
      <c r="QZI1433" s="129"/>
      <c r="QZJ1433" s="129"/>
      <c r="QZK1433" s="129"/>
      <c r="QZL1433" s="129"/>
      <c r="QZM1433" s="129"/>
      <c r="QZN1433" s="129"/>
      <c r="QZO1433" s="129"/>
      <c r="QZP1433" s="129"/>
      <c r="QZQ1433" s="129"/>
      <c r="QZR1433" s="129"/>
      <c r="QZS1433" s="129"/>
      <c r="QZT1433" s="129"/>
      <c r="QZU1433" s="129"/>
      <c r="QZV1433" s="129"/>
      <c r="QZW1433" s="129"/>
      <c r="QZX1433" s="129"/>
      <c r="QZY1433" s="129"/>
      <c r="QZZ1433" s="129"/>
      <c r="RAA1433" s="129"/>
      <c r="RAB1433" s="129"/>
      <c r="RAC1433" s="129"/>
      <c r="RAD1433" s="129"/>
      <c r="RAE1433" s="129"/>
      <c r="RAF1433" s="129"/>
      <c r="RAG1433" s="129"/>
      <c r="RAH1433" s="129"/>
      <c r="RAI1433" s="129"/>
      <c r="RAJ1433" s="129"/>
      <c r="RAK1433" s="129"/>
      <c r="RAL1433" s="129"/>
      <c r="RAM1433" s="129"/>
      <c r="RAN1433" s="129"/>
      <c r="RAO1433" s="129"/>
      <c r="RAP1433" s="129"/>
      <c r="RAQ1433" s="129"/>
      <c r="RAR1433" s="129"/>
      <c r="RAS1433" s="129"/>
      <c r="RAT1433" s="129"/>
      <c r="RAU1433" s="129"/>
      <c r="RAV1433" s="129"/>
      <c r="RAW1433" s="129"/>
      <c r="RAX1433" s="129"/>
      <c r="RAY1433" s="129"/>
      <c r="RAZ1433" s="129"/>
      <c r="RBA1433" s="129"/>
      <c r="RBB1433" s="129"/>
      <c r="RBC1433" s="129"/>
      <c r="RBD1433" s="129"/>
      <c r="RBE1433" s="129"/>
      <c r="RBF1433" s="129"/>
      <c r="RBG1433" s="129"/>
      <c r="RBH1433" s="129"/>
      <c r="RBI1433" s="129"/>
      <c r="RBJ1433" s="129"/>
      <c r="RBK1433" s="129"/>
      <c r="RBL1433" s="129"/>
      <c r="RBM1433" s="129"/>
      <c r="RBN1433" s="129"/>
      <c r="RBO1433" s="129"/>
      <c r="RBP1433" s="129"/>
      <c r="RBQ1433" s="129"/>
      <c r="RBR1433" s="129"/>
      <c r="RBS1433" s="129"/>
      <c r="RBT1433" s="129"/>
      <c r="RBU1433" s="129"/>
      <c r="RBV1433" s="129"/>
      <c r="RBW1433" s="129"/>
      <c r="RBX1433" s="129"/>
      <c r="RBY1433" s="129"/>
      <c r="RBZ1433" s="129"/>
      <c r="RCA1433" s="129"/>
      <c r="RCB1433" s="129"/>
      <c r="RCC1433" s="129"/>
      <c r="RCD1433" s="129"/>
      <c r="RCE1433" s="129"/>
      <c r="RCF1433" s="129"/>
      <c r="RCG1433" s="129"/>
      <c r="RCH1433" s="129"/>
      <c r="RCI1433" s="129"/>
      <c r="RCJ1433" s="129"/>
      <c r="RCK1433" s="129"/>
      <c r="RCL1433" s="129"/>
      <c r="RCM1433" s="129"/>
      <c r="RCN1433" s="129"/>
      <c r="RCO1433" s="129"/>
      <c r="RCP1433" s="129"/>
      <c r="RCQ1433" s="129"/>
      <c r="RCR1433" s="129"/>
      <c r="RCS1433" s="129"/>
      <c r="RCT1433" s="129"/>
      <c r="RCU1433" s="129"/>
      <c r="RCV1433" s="129"/>
      <c r="RCW1433" s="129"/>
      <c r="RCX1433" s="129"/>
      <c r="RCY1433" s="129"/>
      <c r="RCZ1433" s="129"/>
      <c r="RDA1433" s="129"/>
      <c r="RDB1433" s="129"/>
      <c r="RDC1433" s="129"/>
      <c r="RDD1433" s="129"/>
      <c r="RDE1433" s="129"/>
      <c r="RDF1433" s="129"/>
      <c r="RDG1433" s="129"/>
      <c r="RDH1433" s="129"/>
      <c r="RDI1433" s="129"/>
      <c r="RDJ1433" s="129"/>
      <c r="RDK1433" s="129"/>
      <c r="RDL1433" s="129"/>
      <c r="RDM1433" s="129"/>
      <c r="RDN1433" s="129"/>
      <c r="RDO1433" s="129"/>
      <c r="RDP1433" s="129"/>
      <c r="RDQ1433" s="129"/>
      <c r="RDR1433" s="129"/>
      <c r="RDS1433" s="129"/>
      <c r="RDT1433" s="129"/>
      <c r="RDU1433" s="129"/>
      <c r="RDV1433" s="129"/>
      <c r="RDW1433" s="129"/>
      <c r="RDX1433" s="129"/>
      <c r="RDY1433" s="129"/>
      <c r="RDZ1433" s="129"/>
      <c r="REA1433" s="129"/>
      <c r="REB1433" s="129"/>
      <c r="REC1433" s="129"/>
      <c r="RED1433" s="129"/>
      <c r="REE1433" s="129"/>
      <c r="REF1433" s="129"/>
      <c r="REG1433" s="129"/>
      <c r="REH1433" s="129"/>
      <c r="REI1433" s="129"/>
      <c r="REJ1433" s="129"/>
      <c r="REK1433" s="129"/>
      <c r="REL1433" s="129"/>
      <c r="REM1433" s="129"/>
      <c r="REN1433" s="129"/>
      <c r="REO1433" s="129"/>
      <c r="REP1433" s="129"/>
      <c r="REQ1433" s="129"/>
      <c r="RER1433" s="129"/>
      <c r="RES1433" s="129"/>
      <c r="RET1433" s="129"/>
      <c r="REU1433" s="129"/>
      <c r="REV1433" s="129"/>
      <c r="REW1433" s="129"/>
      <c r="REX1433" s="129"/>
      <c r="REY1433" s="129"/>
      <c r="REZ1433" s="129"/>
      <c r="RFA1433" s="129"/>
      <c r="RFB1433" s="129"/>
      <c r="RFC1433" s="129"/>
      <c r="RFD1433" s="129"/>
      <c r="RFE1433" s="129"/>
      <c r="RFF1433" s="129"/>
      <c r="RFG1433" s="129"/>
      <c r="RFH1433" s="129"/>
      <c r="RFI1433" s="129"/>
      <c r="RFJ1433" s="129"/>
      <c r="RFK1433" s="129"/>
      <c r="RFL1433" s="129"/>
      <c r="RFM1433" s="129"/>
      <c r="RFN1433" s="129"/>
      <c r="RFO1433" s="129"/>
      <c r="RFP1433" s="129"/>
      <c r="RFQ1433" s="129"/>
      <c r="RFR1433" s="129"/>
      <c r="RFS1433" s="129"/>
      <c r="RFT1433" s="129"/>
      <c r="RFU1433" s="129"/>
      <c r="RFV1433" s="129"/>
      <c r="RFW1433" s="129"/>
      <c r="RFX1433" s="129"/>
      <c r="RFY1433" s="129"/>
      <c r="RFZ1433" s="129"/>
      <c r="RGA1433" s="129"/>
      <c r="RGB1433" s="129"/>
      <c r="RGC1433" s="129"/>
      <c r="RGD1433" s="129"/>
      <c r="RGE1433" s="129"/>
      <c r="RGF1433" s="129"/>
      <c r="RGG1433" s="129"/>
      <c r="RGH1433" s="129"/>
      <c r="RGI1433" s="129"/>
      <c r="RGJ1433" s="129"/>
      <c r="RGK1433" s="129"/>
      <c r="RGL1433" s="129"/>
      <c r="RGM1433" s="129"/>
      <c r="RGN1433" s="129"/>
      <c r="RGO1433" s="129"/>
      <c r="RGP1433" s="129"/>
      <c r="RGQ1433" s="129"/>
      <c r="RGR1433" s="129"/>
      <c r="RGS1433" s="129"/>
      <c r="RGT1433" s="129"/>
      <c r="RGU1433" s="129"/>
      <c r="RGV1433" s="129"/>
      <c r="RGW1433" s="129"/>
      <c r="RGX1433" s="129"/>
      <c r="RGY1433" s="129"/>
      <c r="RGZ1433" s="129"/>
      <c r="RHA1433" s="129"/>
      <c r="RHB1433" s="129"/>
      <c r="RHC1433" s="129"/>
      <c r="RHD1433" s="129"/>
      <c r="RHE1433" s="129"/>
      <c r="RHF1433" s="129"/>
      <c r="RHG1433" s="129"/>
      <c r="RHH1433" s="129"/>
      <c r="RHI1433" s="129"/>
      <c r="RHJ1433" s="129"/>
      <c r="RHK1433" s="129"/>
      <c r="RHL1433" s="129"/>
      <c r="RHM1433" s="129"/>
      <c r="RHN1433" s="129"/>
      <c r="RHO1433" s="129"/>
      <c r="RHP1433" s="129"/>
      <c r="RHQ1433" s="129"/>
      <c r="RHR1433" s="129"/>
      <c r="RHS1433" s="129"/>
      <c r="RHT1433" s="129"/>
      <c r="RHU1433" s="129"/>
      <c r="RHV1433" s="129"/>
      <c r="RHW1433" s="129"/>
      <c r="RHX1433" s="129"/>
      <c r="RHY1433" s="129"/>
      <c r="RHZ1433" s="129"/>
      <c r="RIA1433" s="129"/>
      <c r="RIB1433" s="129"/>
      <c r="RIC1433" s="129"/>
      <c r="RID1433" s="129"/>
      <c r="RIE1433" s="129"/>
      <c r="RIF1433" s="129"/>
      <c r="RIG1433" s="129"/>
      <c r="RIH1433" s="129"/>
      <c r="RII1433" s="129"/>
      <c r="RIJ1433" s="129"/>
      <c r="RIK1433" s="129"/>
      <c r="RIL1433" s="129"/>
      <c r="RIM1433" s="129"/>
      <c r="RIN1433" s="129"/>
      <c r="RIO1433" s="129"/>
      <c r="RIP1433" s="129"/>
      <c r="RIQ1433" s="129"/>
      <c r="RIR1433" s="129"/>
      <c r="RIS1433" s="129"/>
      <c r="RIT1433" s="129"/>
      <c r="RIU1433" s="129"/>
      <c r="RIV1433" s="129"/>
      <c r="RIW1433" s="129"/>
      <c r="RIX1433" s="129"/>
      <c r="RIY1433" s="129"/>
      <c r="RIZ1433" s="129"/>
      <c r="RJA1433" s="129"/>
      <c r="RJB1433" s="129"/>
      <c r="RJC1433" s="129"/>
      <c r="RJD1433" s="129"/>
      <c r="RJE1433" s="129"/>
      <c r="RJF1433" s="129"/>
      <c r="RJG1433" s="129"/>
      <c r="RJH1433" s="129"/>
      <c r="RJI1433" s="129"/>
      <c r="RJJ1433" s="129"/>
      <c r="RJK1433" s="129"/>
      <c r="RJL1433" s="129"/>
      <c r="RJM1433" s="129"/>
      <c r="RJN1433" s="129"/>
      <c r="RJO1433" s="129"/>
      <c r="RJP1433" s="129"/>
      <c r="RJQ1433" s="129"/>
      <c r="RJR1433" s="129"/>
      <c r="RJS1433" s="129"/>
      <c r="RJT1433" s="129"/>
      <c r="RJU1433" s="129"/>
      <c r="RJV1433" s="129"/>
      <c r="RJW1433" s="129"/>
      <c r="RJX1433" s="129"/>
      <c r="RJY1433" s="129"/>
      <c r="RJZ1433" s="129"/>
      <c r="RKA1433" s="129"/>
      <c r="RKB1433" s="129"/>
      <c r="RKC1433" s="129"/>
      <c r="RKD1433" s="129"/>
      <c r="RKE1433" s="129"/>
      <c r="RKF1433" s="129"/>
      <c r="RKG1433" s="129"/>
      <c r="RKH1433" s="129"/>
      <c r="RKI1433" s="129"/>
      <c r="RKJ1433" s="129"/>
      <c r="RKK1433" s="129"/>
      <c r="RKL1433" s="129"/>
      <c r="RKM1433" s="129"/>
      <c r="RKN1433" s="129"/>
      <c r="RKO1433" s="129"/>
      <c r="RKP1433" s="129"/>
      <c r="RKQ1433" s="129"/>
      <c r="RKR1433" s="129"/>
      <c r="RKS1433" s="129"/>
      <c r="RKT1433" s="129"/>
      <c r="RKU1433" s="129"/>
      <c r="RKV1433" s="129"/>
      <c r="RKW1433" s="129"/>
      <c r="RKX1433" s="129"/>
      <c r="RKY1433" s="129"/>
      <c r="RKZ1433" s="129"/>
      <c r="RLA1433" s="129"/>
      <c r="RLB1433" s="129"/>
      <c r="RLC1433" s="129"/>
      <c r="RLD1433" s="129"/>
      <c r="RLE1433" s="129"/>
      <c r="RLF1433" s="129"/>
      <c r="RLG1433" s="129"/>
      <c r="RLH1433" s="129"/>
      <c r="RLI1433" s="129"/>
      <c r="RLJ1433" s="129"/>
      <c r="RLK1433" s="129"/>
      <c r="RLL1433" s="129"/>
      <c r="RLM1433" s="129"/>
      <c r="RLN1433" s="129"/>
      <c r="RLO1433" s="129"/>
      <c r="RLP1433" s="129"/>
      <c r="RLQ1433" s="129"/>
      <c r="RLR1433" s="129"/>
      <c r="RLS1433" s="129"/>
      <c r="RLT1433" s="129"/>
      <c r="RLU1433" s="129"/>
      <c r="RLV1433" s="129"/>
      <c r="RLW1433" s="129"/>
      <c r="RLX1433" s="129"/>
      <c r="RLY1433" s="129"/>
      <c r="RLZ1433" s="129"/>
      <c r="RMA1433" s="129"/>
      <c r="RMB1433" s="129"/>
      <c r="RMC1433" s="129"/>
      <c r="RMD1433" s="129"/>
      <c r="RME1433" s="129"/>
      <c r="RMF1433" s="129"/>
      <c r="RMG1433" s="129"/>
      <c r="RMH1433" s="129"/>
      <c r="RMI1433" s="129"/>
      <c r="RMJ1433" s="129"/>
      <c r="RMK1433" s="129"/>
      <c r="RML1433" s="129"/>
      <c r="RMM1433" s="129"/>
      <c r="RMN1433" s="129"/>
      <c r="RMO1433" s="129"/>
      <c r="RMP1433" s="129"/>
      <c r="RMQ1433" s="129"/>
      <c r="RMR1433" s="129"/>
      <c r="RMS1433" s="129"/>
      <c r="RMT1433" s="129"/>
      <c r="RMU1433" s="129"/>
      <c r="RMV1433" s="129"/>
      <c r="RMW1433" s="129"/>
      <c r="RMX1433" s="129"/>
      <c r="RMY1433" s="129"/>
      <c r="RMZ1433" s="129"/>
      <c r="RNA1433" s="129"/>
      <c r="RNB1433" s="129"/>
      <c r="RNC1433" s="129"/>
      <c r="RND1433" s="129"/>
      <c r="RNE1433" s="129"/>
      <c r="RNF1433" s="129"/>
      <c r="RNG1433" s="129"/>
      <c r="RNH1433" s="129"/>
      <c r="RNI1433" s="129"/>
      <c r="RNJ1433" s="129"/>
      <c r="RNK1433" s="129"/>
      <c r="RNL1433" s="129"/>
      <c r="RNM1433" s="129"/>
      <c r="RNN1433" s="129"/>
      <c r="RNO1433" s="129"/>
      <c r="RNP1433" s="129"/>
      <c r="RNQ1433" s="129"/>
      <c r="RNR1433" s="129"/>
      <c r="RNS1433" s="129"/>
      <c r="RNT1433" s="129"/>
      <c r="RNU1433" s="129"/>
      <c r="RNV1433" s="129"/>
      <c r="RNW1433" s="129"/>
      <c r="RNX1433" s="129"/>
      <c r="RNY1433" s="129"/>
      <c r="RNZ1433" s="129"/>
      <c r="ROA1433" s="129"/>
      <c r="ROB1433" s="129"/>
      <c r="ROC1433" s="129"/>
      <c r="ROD1433" s="129"/>
      <c r="ROE1433" s="129"/>
      <c r="ROF1433" s="129"/>
      <c r="ROG1433" s="129"/>
      <c r="ROH1433" s="129"/>
      <c r="ROI1433" s="129"/>
      <c r="ROJ1433" s="129"/>
      <c r="ROK1433" s="129"/>
      <c r="ROL1433" s="129"/>
      <c r="ROM1433" s="129"/>
      <c r="RON1433" s="129"/>
      <c r="ROO1433" s="129"/>
      <c r="ROP1433" s="129"/>
      <c r="ROQ1433" s="129"/>
      <c r="ROR1433" s="129"/>
      <c r="ROS1433" s="129"/>
      <c r="ROT1433" s="129"/>
      <c r="ROU1433" s="129"/>
      <c r="ROV1433" s="129"/>
      <c r="ROW1433" s="129"/>
      <c r="ROX1433" s="129"/>
      <c r="ROY1433" s="129"/>
      <c r="ROZ1433" s="129"/>
      <c r="RPA1433" s="129"/>
      <c r="RPB1433" s="129"/>
      <c r="RPC1433" s="129"/>
      <c r="RPD1433" s="129"/>
      <c r="RPE1433" s="129"/>
      <c r="RPF1433" s="129"/>
      <c r="RPG1433" s="129"/>
      <c r="RPH1433" s="129"/>
      <c r="RPI1433" s="129"/>
      <c r="RPJ1433" s="129"/>
      <c r="RPK1433" s="129"/>
      <c r="RPL1433" s="129"/>
      <c r="RPM1433" s="129"/>
      <c r="RPN1433" s="129"/>
      <c r="RPO1433" s="129"/>
      <c r="RPP1433" s="129"/>
      <c r="RPQ1433" s="129"/>
      <c r="RPR1433" s="129"/>
      <c r="RPS1433" s="129"/>
      <c r="RPT1433" s="129"/>
      <c r="RPU1433" s="129"/>
      <c r="RPV1433" s="129"/>
      <c r="RPW1433" s="129"/>
      <c r="RPX1433" s="129"/>
      <c r="RPY1433" s="129"/>
      <c r="RPZ1433" s="129"/>
      <c r="RQA1433" s="129"/>
      <c r="RQB1433" s="129"/>
      <c r="RQC1433" s="129"/>
      <c r="RQD1433" s="129"/>
      <c r="RQE1433" s="129"/>
      <c r="RQF1433" s="129"/>
      <c r="RQG1433" s="129"/>
      <c r="RQH1433" s="129"/>
      <c r="RQI1433" s="129"/>
      <c r="RQJ1433" s="129"/>
      <c r="RQK1433" s="129"/>
      <c r="RQL1433" s="129"/>
      <c r="RQM1433" s="129"/>
      <c r="RQN1433" s="129"/>
      <c r="RQO1433" s="129"/>
      <c r="RQP1433" s="129"/>
      <c r="RQQ1433" s="129"/>
      <c r="RQR1433" s="129"/>
      <c r="RQS1433" s="129"/>
      <c r="RQT1433" s="129"/>
      <c r="RQU1433" s="129"/>
      <c r="RQV1433" s="129"/>
      <c r="RQW1433" s="129"/>
      <c r="RQX1433" s="129"/>
      <c r="RQY1433" s="129"/>
      <c r="RQZ1433" s="129"/>
      <c r="RRA1433" s="129"/>
      <c r="RRB1433" s="129"/>
      <c r="RRC1433" s="129"/>
      <c r="RRD1433" s="129"/>
      <c r="RRE1433" s="129"/>
      <c r="RRF1433" s="129"/>
      <c r="RRG1433" s="129"/>
      <c r="RRH1433" s="129"/>
      <c r="RRI1433" s="129"/>
      <c r="RRJ1433" s="129"/>
      <c r="RRK1433" s="129"/>
      <c r="RRL1433" s="129"/>
      <c r="RRM1433" s="129"/>
      <c r="RRN1433" s="129"/>
      <c r="RRO1433" s="129"/>
      <c r="RRP1433" s="129"/>
      <c r="RRQ1433" s="129"/>
      <c r="RRR1433" s="129"/>
      <c r="RRS1433" s="129"/>
      <c r="RRT1433" s="129"/>
      <c r="RRU1433" s="129"/>
      <c r="RRV1433" s="129"/>
      <c r="RRW1433" s="129"/>
      <c r="RRX1433" s="129"/>
      <c r="RRY1433" s="129"/>
      <c r="RRZ1433" s="129"/>
      <c r="RSA1433" s="129"/>
      <c r="RSB1433" s="129"/>
      <c r="RSC1433" s="129"/>
      <c r="RSD1433" s="129"/>
      <c r="RSE1433" s="129"/>
      <c r="RSF1433" s="129"/>
      <c r="RSG1433" s="129"/>
      <c r="RSH1433" s="129"/>
      <c r="RSI1433" s="129"/>
      <c r="RSJ1433" s="129"/>
      <c r="RSK1433" s="129"/>
      <c r="RSL1433" s="129"/>
      <c r="RSM1433" s="129"/>
      <c r="RSN1433" s="129"/>
      <c r="RSO1433" s="129"/>
      <c r="RSP1433" s="129"/>
      <c r="RSQ1433" s="129"/>
      <c r="RSR1433" s="129"/>
      <c r="RSS1433" s="129"/>
      <c r="RST1433" s="129"/>
      <c r="RSU1433" s="129"/>
      <c r="RSV1433" s="129"/>
      <c r="RSW1433" s="129"/>
      <c r="RSX1433" s="129"/>
      <c r="RSY1433" s="129"/>
      <c r="RSZ1433" s="129"/>
      <c r="RTA1433" s="129"/>
      <c r="RTB1433" s="129"/>
      <c r="RTC1433" s="129"/>
      <c r="RTD1433" s="129"/>
      <c r="RTE1433" s="129"/>
      <c r="RTF1433" s="129"/>
      <c r="RTG1433" s="129"/>
      <c r="RTH1433" s="129"/>
      <c r="RTI1433" s="129"/>
      <c r="RTJ1433" s="129"/>
      <c r="RTK1433" s="129"/>
      <c r="RTL1433" s="129"/>
      <c r="RTM1433" s="129"/>
      <c r="RTN1433" s="129"/>
      <c r="RTO1433" s="129"/>
      <c r="RTP1433" s="129"/>
      <c r="RTQ1433" s="129"/>
      <c r="RTR1433" s="129"/>
      <c r="RTS1433" s="129"/>
      <c r="RTT1433" s="129"/>
      <c r="RTU1433" s="129"/>
      <c r="RTV1433" s="129"/>
      <c r="RTW1433" s="129"/>
      <c r="RTX1433" s="129"/>
      <c r="RTY1433" s="129"/>
      <c r="RTZ1433" s="129"/>
      <c r="RUA1433" s="129"/>
      <c r="RUB1433" s="129"/>
      <c r="RUC1433" s="129"/>
      <c r="RUD1433" s="129"/>
      <c r="RUE1433" s="129"/>
      <c r="RUF1433" s="129"/>
      <c r="RUG1433" s="129"/>
      <c r="RUH1433" s="129"/>
      <c r="RUI1433" s="129"/>
      <c r="RUJ1433" s="129"/>
      <c r="RUK1433" s="129"/>
      <c r="RUL1433" s="129"/>
      <c r="RUM1433" s="129"/>
      <c r="RUN1433" s="129"/>
      <c r="RUO1433" s="129"/>
      <c r="RUP1433" s="129"/>
      <c r="RUQ1433" s="129"/>
      <c r="RUR1433" s="129"/>
      <c r="RUS1433" s="129"/>
      <c r="RUT1433" s="129"/>
      <c r="RUU1433" s="129"/>
      <c r="RUV1433" s="129"/>
      <c r="RUW1433" s="129"/>
      <c r="RUX1433" s="129"/>
      <c r="RUY1433" s="129"/>
      <c r="RUZ1433" s="129"/>
      <c r="RVA1433" s="129"/>
      <c r="RVB1433" s="129"/>
      <c r="RVC1433" s="129"/>
      <c r="RVD1433" s="129"/>
      <c r="RVE1433" s="129"/>
      <c r="RVF1433" s="129"/>
      <c r="RVG1433" s="129"/>
      <c r="RVH1433" s="129"/>
      <c r="RVI1433" s="129"/>
      <c r="RVJ1433" s="129"/>
      <c r="RVK1433" s="129"/>
      <c r="RVL1433" s="129"/>
      <c r="RVM1433" s="129"/>
      <c r="RVN1433" s="129"/>
      <c r="RVO1433" s="129"/>
      <c r="RVP1433" s="129"/>
      <c r="RVQ1433" s="129"/>
      <c r="RVR1433" s="129"/>
      <c r="RVS1433" s="129"/>
      <c r="RVT1433" s="129"/>
      <c r="RVU1433" s="129"/>
      <c r="RVV1433" s="129"/>
      <c r="RVW1433" s="129"/>
      <c r="RVX1433" s="129"/>
      <c r="RVY1433" s="129"/>
      <c r="RVZ1433" s="129"/>
      <c r="RWA1433" s="129"/>
      <c r="RWB1433" s="129"/>
      <c r="RWC1433" s="129"/>
      <c r="RWD1433" s="129"/>
      <c r="RWE1433" s="129"/>
      <c r="RWF1433" s="129"/>
      <c r="RWG1433" s="129"/>
      <c r="RWH1433" s="129"/>
      <c r="RWI1433" s="129"/>
      <c r="RWJ1433" s="129"/>
      <c r="RWK1433" s="129"/>
      <c r="RWL1433" s="129"/>
      <c r="RWM1433" s="129"/>
      <c r="RWN1433" s="129"/>
      <c r="RWO1433" s="129"/>
      <c r="RWP1433" s="129"/>
      <c r="RWQ1433" s="129"/>
      <c r="RWR1433" s="129"/>
      <c r="RWS1433" s="129"/>
      <c r="RWT1433" s="129"/>
      <c r="RWU1433" s="129"/>
      <c r="RWV1433" s="129"/>
      <c r="RWW1433" s="129"/>
      <c r="RWX1433" s="129"/>
      <c r="RWY1433" s="129"/>
      <c r="RWZ1433" s="129"/>
      <c r="RXA1433" s="129"/>
      <c r="RXB1433" s="129"/>
      <c r="RXC1433" s="129"/>
      <c r="RXD1433" s="129"/>
      <c r="RXE1433" s="129"/>
      <c r="RXF1433" s="129"/>
      <c r="RXG1433" s="129"/>
      <c r="RXH1433" s="129"/>
      <c r="RXI1433" s="129"/>
      <c r="RXJ1433" s="129"/>
      <c r="RXK1433" s="129"/>
      <c r="RXL1433" s="129"/>
      <c r="RXM1433" s="129"/>
      <c r="RXN1433" s="129"/>
      <c r="RXO1433" s="129"/>
      <c r="RXP1433" s="129"/>
      <c r="RXQ1433" s="129"/>
      <c r="RXR1433" s="129"/>
      <c r="RXS1433" s="129"/>
      <c r="RXT1433" s="129"/>
      <c r="RXU1433" s="129"/>
      <c r="RXV1433" s="129"/>
      <c r="RXW1433" s="129"/>
      <c r="RXX1433" s="129"/>
      <c r="RXY1433" s="129"/>
      <c r="RXZ1433" s="129"/>
      <c r="RYA1433" s="129"/>
      <c r="RYB1433" s="129"/>
      <c r="RYC1433" s="129"/>
      <c r="RYD1433" s="129"/>
      <c r="RYE1433" s="129"/>
      <c r="RYF1433" s="129"/>
      <c r="RYG1433" s="129"/>
      <c r="RYH1433" s="129"/>
      <c r="RYI1433" s="129"/>
      <c r="RYJ1433" s="129"/>
      <c r="RYK1433" s="129"/>
      <c r="RYL1433" s="129"/>
      <c r="RYM1433" s="129"/>
      <c r="RYN1433" s="129"/>
      <c r="RYO1433" s="129"/>
      <c r="RYP1433" s="129"/>
      <c r="RYQ1433" s="129"/>
      <c r="RYR1433" s="129"/>
      <c r="RYS1433" s="129"/>
      <c r="RYT1433" s="129"/>
      <c r="RYU1433" s="129"/>
      <c r="RYV1433" s="129"/>
      <c r="RYW1433" s="129"/>
      <c r="RYX1433" s="129"/>
      <c r="RYY1433" s="129"/>
      <c r="RYZ1433" s="129"/>
      <c r="RZA1433" s="129"/>
      <c r="RZB1433" s="129"/>
      <c r="RZC1433" s="129"/>
      <c r="RZD1433" s="129"/>
      <c r="RZE1433" s="129"/>
      <c r="RZF1433" s="129"/>
      <c r="RZG1433" s="129"/>
      <c r="RZH1433" s="129"/>
      <c r="RZI1433" s="129"/>
      <c r="RZJ1433" s="129"/>
      <c r="RZK1433" s="129"/>
      <c r="RZL1433" s="129"/>
      <c r="RZM1433" s="129"/>
      <c r="RZN1433" s="129"/>
      <c r="RZO1433" s="129"/>
      <c r="RZP1433" s="129"/>
      <c r="RZQ1433" s="129"/>
      <c r="RZR1433" s="129"/>
      <c r="RZS1433" s="129"/>
      <c r="RZT1433" s="129"/>
      <c r="RZU1433" s="129"/>
      <c r="RZV1433" s="129"/>
      <c r="RZW1433" s="129"/>
      <c r="RZX1433" s="129"/>
      <c r="RZY1433" s="129"/>
      <c r="RZZ1433" s="129"/>
      <c r="SAA1433" s="129"/>
      <c r="SAB1433" s="129"/>
      <c r="SAC1433" s="129"/>
      <c r="SAD1433" s="129"/>
      <c r="SAE1433" s="129"/>
      <c r="SAF1433" s="129"/>
      <c r="SAG1433" s="129"/>
      <c r="SAH1433" s="129"/>
      <c r="SAI1433" s="129"/>
      <c r="SAJ1433" s="129"/>
      <c r="SAK1433" s="129"/>
      <c r="SAL1433" s="129"/>
      <c r="SAM1433" s="129"/>
      <c r="SAN1433" s="129"/>
      <c r="SAO1433" s="129"/>
      <c r="SAP1433" s="129"/>
      <c r="SAQ1433" s="129"/>
      <c r="SAR1433" s="129"/>
      <c r="SAS1433" s="129"/>
      <c r="SAT1433" s="129"/>
      <c r="SAU1433" s="129"/>
      <c r="SAV1433" s="129"/>
      <c r="SAW1433" s="129"/>
      <c r="SAX1433" s="129"/>
      <c r="SAY1433" s="129"/>
      <c r="SAZ1433" s="129"/>
      <c r="SBA1433" s="129"/>
      <c r="SBB1433" s="129"/>
      <c r="SBC1433" s="129"/>
      <c r="SBD1433" s="129"/>
      <c r="SBE1433" s="129"/>
      <c r="SBF1433" s="129"/>
      <c r="SBG1433" s="129"/>
      <c r="SBH1433" s="129"/>
      <c r="SBI1433" s="129"/>
      <c r="SBJ1433" s="129"/>
      <c r="SBK1433" s="129"/>
      <c r="SBL1433" s="129"/>
      <c r="SBM1433" s="129"/>
      <c r="SBN1433" s="129"/>
      <c r="SBO1433" s="129"/>
      <c r="SBP1433" s="129"/>
      <c r="SBQ1433" s="129"/>
      <c r="SBR1433" s="129"/>
      <c r="SBS1433" s="129"/>
      <c r="SBT1433" s="129"/>
      <c r="SBU1433" s="129"/>
      <c r="SBV1433" s="129"/>
      <c r="SBW1433" s="129"/>
      <c r="SBX1433" s="129"/>
      <c r="SBY1433" s="129"/>
      <c r="SBZ1433" s="129"/>
      <c r="SCA1433" s="129"/>
      <c r="SCB1433" s="129"/>
      <c r="SCC1433" s="129"/>
      <c r="SCD1433" s="129"/>
      <c r="SCE1433" s="129"/>
      <c r="SCF1433" s="129"/>
      <c r="SCG1433" s="129"/>
      <c r="SCH1433" s="129"/>
      <c r="SCI1433" s="129"/>
      <c r="SCJ1433" s="129"/>
      <c r="SCK1433" s="129"/>
      <c r="SCL1433" s="129"/>
      <c r="SCM1433" s="129"/>
      <c r="SCN1433" s="129"/>
      <c r="SCO1433" s="129"/>
      <c r="SCP1433" s="129"/>
      <c r="SCQ1433" s="129"/>
      <c r="SCR1433" s="129"/>
      <c r="SCS1433" s="129"/>
      <c r="SCT1433" s="129"/>
      <c r="SCU1433" s="129"/>
      <c r="SCV1433" s="129"/>
      <c r="SCW1433" s="129"/>
      <c r="SCX1433" s="129"/>
      <c r="SCY1433" s="129"/>
      <c r="SCZ1433" s="129"/>
      <c r="SDA1433" s="129"/>
      <c r="SDB1433" s="129"/>
      <c r="SDC1433" s="129"/>
      <c r="SDD1433" s="129"/>
      <c r="SDE1433" s="129"/>
      <c r="SDF1433" s="129"/>
      <c r="SDG1433" s="129"/>
      <c r="SDH1433" s="129"/>
      <c r="SDI1433" s="129"/>
      <c r="SDJ1433" s="129"/>
      <c r="SDK1433" s="129"/>
      <c r="SDL1433" s="129"/>
      <c r="SDM1433" s="129"/>
      <c r="SDN1433" s="129"/>
      <c r="SDO1433" s="129"/>
      <c r="SDP1433" s="129"/>
      <c r="SDQ1433" s="129"/>
      <c r="SDR1433" s="129"/>
      <c r="SDS1433" s="129"/>
      <c r="SDT1433" s="129"/>
      <c r="SDU1433" s="129"/>
      <c r="SDV1433" s="129"/>
      <c r="SDW1433" s="129"/>
      <c r="SDX1433" s="129"/>
      <c r="SDY1433" s="129"/>
      <c r="SDZ1433" s="129"/>
      <c r="SEA1433" s="129"/>
      <c r="SEB1433" s="129"/>
      <c r="SEC1433" s="129"/>
      <c r="SED1433" s="129"/>
      <c r="SEE1433" s="129"/>
      <c r="SEF1433" s="129"/>
      <c r="SEG1433" s="129"/>
      <c r="SEH1433" s="129"/>
      <c r="SEI1433" s="129"/>
      <c r="SEJ1433" s="129"/>
      <c r="SEK1433" s="129"/>
      <c r="SEL1433" s="129"/>
      <c r="SEM1433" s="129"/>
      <c r="SEN1433" s="129"/>
      <c r="SEO1433" s="129"/>
      <c r="SEP1433" s="129"/>
      <c r="SEQ1433" s="129"/>
      <c r="SER1433" s="129"/>
      <c r="SES1433" s="129"/>
      <c r="SET1433" s="129"/>
      <c r="SEU1433" s="129"/>
      <c r="SEV1433" s="129"/>
      <c r="SEW1433" s="129"/>
      <c r="SEX1433" s="129"/>
      <c r="SEY1433" s="129"/>
      <c r="SEZ1433" s="129"/>
      <c r="SFA1433" s="129"/>
      <c r="SFB1433" s="129"/>
      <c r="SFC1433" s="129"/>
      <c r="SFD1433" s="129"/>
      <c r="SFE1433" s="129"/>
      <c r="SFF1433" s="129"/>
      <c r="SFG1433" s="129"/>
      <c r="SFH1433" s="129"/>
      <c r="SFI1433" s="129"/>
      <c r="SFJ1433" s="129"/>
      <c r="SFK1433" s="129"/>
      <c r="SFL1433" s="129"/>
      <c r="SFM1433" s="129"/>
      <c r="SFN1433" s="129"/>
      <c r="SFO1433" s="129"/>
      <c r="SFP1433" s="129"/>
      <c r="SFQ1433" s="129"/>
      <c r="SFR1433" s="129"/>
      <c r="SFS1433" s="129"/>
      <c r="SFT1433" s="129"/>
      <c r="SFU1433" s="129"/>
      <c r="SFV1433" s="129"/>
      <c r="SFW1433" s="129"/>
      <c r="SFX1433" s="129"/>
      <c r="SFY1433" s="129"/>
      <c r="SFZ1433" s="129"/>
      <c r="SGA1433" s="129"/>
      <c r="SGB1433" s="129"/>
      <c r="SGC1433" s="129"/>
      <c r="SGD1433" s="129"/>
      <c r="SGE1433" s="129"/>
      <c r="SGF1433" s="129"/>
      <c r="SGG1433" s="129"/>
      <c r="SGH1433" s="129"/>
      <c r="SGI1433" s="129"/>
      <c r="SGJ1433" s="129"/>
      <c r="SGK1433" s="129"/>
      <c r="SGL1433" s="129"/>
      <c r="SGM1433" s="129"/>
      <c r="SGN1433" s="129"/>
      <c r="SGO1433" s="129"/>
      <c r="SGP1433" s="129"/>
      <c r="SGQ1433" s="129"/>
      <c r="SGR1433" s="129"/>
      <c r="SGS1433" s="129"/>
      <c r="SGT1433" s="129"/>
      <c r="SGU1433" s="129"/>
      <c r="SGV1433" s="129"/>
      <c r="SGW1433" s="129"/>
      <c r="SGX1433" s="129"/>
      <c r="SGY1433" s="129"/>
      <c r="SGZ1433" s="129"/>
      <c r="SHA1433" s="129"/>
      <c r="SHB1433" s="129"/>
      <c r="SHC1433" s="129"/>
      <c r="SHD1433" s="129"/>
      <c r="SHE1433" s="129"/>
      <c r="SHF1433" s="129"/>
      <c r="SHG1433" s="129"/>
      <c r="SHH1433" s="129"/>
      <c r="SHI1433" s="129"/>
      <c r="SHJ1433" s="129"/>
      <c r="SHK1433" s="129"/>
      <c r="SHL1433" s="129"/>
      <c r="SHM1433" s="129"/>
      <c r="SHN1433" s="129"/>
      <c r="SHO1433" s="129"/>
      <c r="SHP1433" s="129"/>
      <c r="SHQ1433" s="129"/>
      <c r="SHR1433" s="129"/>
      <c r="SHS1433" s="129"/>
      <c r="SHT1433" s="129"/>
      <c r="SHU1433" s="129"/>
      <c r="SHV1433" s="129"/>
      <c r="SHW1433" s="129"/>
      <c r="SHX1433" s="129"/>
      <c r="SHY1433" s="129"/>
      <c r="SHZ1433" s="129"/>
      <c r="SIA1433" s="129"/>
      <c r="SIB1433" s="129"/>
      <c r="SIC1433" s="129"/>
      <c r="SID1433" s="129"/>
      <c r="SIE1433" s="129"/>
      <c r="SIF1433" s="129"/>
      <c r="SIG1433" s="129"/>
      <c r="SIH1433" s="129"/>
      <c r="SII1433" s="129"/>
      <c r="SIJ1433" s="129"/>
      <c r="SIK1433" s="129"/>
      <c r="SIL1433" s="129"/>
      <c r="SIM1433" s="129"/>
      <c r="SIN1433" s="129"/>
      <c r="SIO1433" s="129"/>
      <c r="SIP1433" s="129"/>
      <c r="SIQ1433" s="129"/>
      <c r="SIR1433" s="129"/>
      <c r="SIS1433" s="129"/>
      <c r="SIT1433" s="129"/>
      <c r="SIU1433" s="129"/>
      <c r="SIV1433" s="129"/>
      <c r="SIW1433" s="129"/>
      <c r="SIX1433" s="129"/>
      <c r="SIY1433" s="129"/>
      <c r="SIZ1433" s="129"/>
      <c r="SJA1433" s="129"/>
      <c r="SJB1433" s="129"/>
      <c r="SJC1433" s="129"/>
      <c r="SJD1433" s="129"/>
      <c r="SJE1433" s="129"/>
      <c r="SJF1433" s="129"/>
      <c r="SJG1433" s="129"/>
      <c r="SJH1433" s="129"/>
      <c r="SJI1433" s="129"/>
      <c r="SJJ1433" s="129"/>
      <c r="SJK1433" s="129"/>
      <c r="SJL1433" s="129"/>
      <c r="SJM1433" s="129"/>
      <c r="SJN1433" s="129"/>
      <c r="SJO1433" s="129"/>
      <c r="SJP1433" s="129"/>
      <c r="SJQ1433" s="129"/>
      <c r="SJR1433" s="129"/>
      <c r="SJS1433" s="129"/>
      <c r="SJT1433" s="129"/>
      <c r="SJU1433" s="129"/>
      <c r="SJV1433" s="129"/>
      <c r="SJW1433" s="129"/>
      <c r="SJX1433" s="129"/>
      <c r="SJY1433" s="129"/>
      <c r="SJZ1433" s="129"/>
      <c r="SKA1433" s="129"/>
      <c r="SKB1433" s="129"/>
      <c r="SKC1433" s="129"/>
      <c r="SKD1433" s="129"/>
      <c r="SKE1433" s="129"/>
      <c r="SKF1433" s="129"/>
      <c r="SKG1433" s="129"/>
      <c r="SKH1433" s="129"/>
      <c r="SKI1433" s="129"/>
      <c r="SKJ1433" s="129"/>
      <c r="SKK1433" s="129"/>
      <c r="SKL1433" s="129"/>
      <c r="SKM1433" s="129"/>
      <c r="SKN1433" s="129"/>
      <c r="SKO1433" s="129"/>
      <c r="SKP1433" s="129"/>
      <c r="SKQ1433" s="129"/>
      <c r="SKR1433" s="129"/>
      <c r="SKS1433" s="129"/>
      <c r="SKT1433" s="129"/>
      <c r="SKU1433" s="129"/>
      <c r="SKV1433" s="129"/>
      <c r="SKW1433" s="129"/>
      <c r="SKX1433" s="129"/>
      <c r="SKY1433" s="129"/>
      <c r="SKZ1433" s="129"/>
      <c r="SLA1433" s="129"/>
      <c r="SLB1433" s="129"/>
      <c r="SLC1433" s="129"/>
      <c r="SLD1433" s="129"/>
      <c r="SLE1433" s="129"/>
      <c r="SLF1433" s="129"/>
      <c r="SLG1433" s="129"/>
      <c r="SLH1433" s="129"/>
      <c r="SLI1433" s="129"/>
      <c r="SLJ1433" s="129"/>
      <c r="SLK1433" s="129"/>
      <c r="SLL1433" s="129"/>
      <c r="SLM1433" s="129"/>
      <c r="SLN1433" s="129"/>
      <c r="SLO1433" s="129"/>
      <c r="SLP1433" s="129"/>
      <c r="SLQ1433" s="129"/>
      <c r="SLR1433" s="129"/>
      <c r="SLS1433" s="129"/>
      <c r="SLT1433" s="129"/>
      <c r="SLU1433" s="129"/>
      <c r="SLV1433" s="129"/>
      <c r="SLW1433" s="129"/>
      <c r="SLX1433" s="129"/>
      <c r="SLY1433" s="129"/>
      <c r="SLZ1433" s="129"/>
      <c r="SMA1433" s="129"/>
      <c r="SMB1433" s="129"/>
      <c r="SMC1433" s="129"/>
      <c r="SMD1433" s="129"/>
      <c r="SME1433" s="129"/>
      <c r="SMF1433" s="129"/>
      <c r="SMG1433" s="129"/>
      <c r="SMH1433" s="129"/>
      <c r="SMI1433" s="129"/>
      <c r="SMJ1433" s="129"/>
      <c r="SMK1433" s="129"/>
      <c r="SML1433" s="129"/>
      <c r="SMM1433" s="129"/>
      <c r="SMN1433" s="129"/>
      <c r="SMO1433" s="129"/>
      <c r="SMP1433" s="129"/>
      <c r="SMQ1433" s="129"/>
      <c r="SMR1433" s="129"/>
      <c r="SMS1433" s="129"/>
      <c r="SMT1433" s="129"/>
      <c r="SMU1433" s="129"/>
      <c r="SMV1433" s="129"/>
      <c r="SMW1433" s="129"/>
      <c r="SMX1433" s="129"/>
      <c r="SMY1433" s="129"/>
      <c r="SMZ1433" s="129"/>
      <c r="SNA1433" s="129"/>
      <c r="SNB1433" s="129"/>
      <c r="SNC1433" s="129"/>
      <c r="SND1433" s="129"/>
      <c r="SNE1433" s="129"/>
      <c r="SNF1433" s="129"/>
      <c r="SNG1433" s="129"/>
      <c r="SNH1433" s="129"/>
      <c r="SNI1433" s="129"/>
      <c r="SNJ1433" s="129"/>
      <c r="SNK1433" s="129"/>
      <c r="SNL1433" s="129"/>
      <c r="SNM1433" s="129"/>
      <c r="SNN1433" s="129"/>
      <c r="SNO1433" s="129"/>
      <c r="SNP1433" s="129"/>
      <c r="SNQ1433" s="129"/>
      <c r="SNR1433" s="129"/>
      <c r="SNS1433" s="129"/>
      <c r="SNT1433" s="129"/>
      <c r="SNU1433" s="129"/>
      <c r="SNV1433" s="129"/>
      <c r="SNW1433" s="129"/>
      <c r="SNX1433" s="129"/>
      <c r="SNY1433" s="129"/>
      <c r="SNZ1433" s="129"/>
      <c r="SOA1433" s="129"/>
      <c r="SOB1433" s="129"/>
      <c r="SOC1433" s="129"/>
      <c r="SOD1433" s="129"/>
      <c r="SOE1433" s="129"/>
      <c r="SOF1433" s="129"/>
      <c r="SOG1433" s="129"/>
      <c r="SOH1433" s="129"/>
      <c r="SOI1433" s="129"/>
      <c r="SOJ1433" s="129"/>
      <c r="SOK1433" s="129"/>
      <c r="SOL1433" s="129"/>
      <c r="SOM1433" s="129"/>
      <c r="SON1433" s="129"/>
      <c r="SOO1433" s="129"/>
      <c r="SOP1433" s="129"/>
      <c r="SOQ1433" s="129"/>
      <c r="SOR1433" s="129"/>
      <c r="SOS1433" s="129"/>
      <c r="SOT1433" s="129"/>
      <c r="SOU1433" s="129"/>
      <c r="SOV1433" s="129"/>
      <c r="SOW1433" s="129"/>
      <c r="SOX1433" s="129"/>
      <c r="SOY1433" s="129"/>
      <c r="SOZ1433" s="129"/>
      <c r="SPA1433" s="129"/>
      <c r="SPB1433" s="129"/>
      <c r="SPC1433" s="129"/>
      <c r="SPD1433" s="129"/>
      <c r="SPE1433" s="129"/>
      <c r="SPF1433" s="129"/>
      <c r="SPG1433" s="129"/>
      <c r="SPH1433" s="129"/>
      <c r="SPI1433" s="129"/>
      <c r="SPJ1433" s="129"/>
      <c r="SPK1433" s="129"/>
      <c r="SPL1433" s="129"/>
      <c r="SPM1433" s="129"/>
      <c r="SPN1433" s="129"/>
      <c r="SPO1433" s="129"/>
      <c r="SPP1433" s="129"/>
      <c r="SPQ1433" s="129"/>
      <c r="SPR1433" s="129"/>
      <c r="SPS1433" s="129"/>
      <c r="SPT1433" s="129"/>
      <c r="SPU1433" s="129"/>
      <c r="SPV1433" s="129"/>
      <c r="SPW1433" s="129"/>
      <c r="SPX1433" s="129"/>
      <c r="SPY1433" s="129"/>
      <c r="SPZ1433" s="129"/>
      <c r="SQA1433" s="129"/>
      <c r="SQB1433" s="129"/>
      <c r="SQC1433" s="129"/>
      <c r="SQD1433" s="129"/>
      <c r="SQE1433" s="129"/>
      <c r="SQF1433" s="129"/>
      <c r="SQG1433" s="129"/>
      <c r="SQH1433" s="129"/>
      <c r="SQI1433" s="129"/>
      <c r="SQJ1433" s="129"/>
      <c r="SQK1433" s="129"/>
      <c r="SQL1433" s="129"/>
      <c r="SQM1433" s="129"/>
      <c r="SQN1433" s="129"/>
      <c r="SQO1433" s="129"/>
      <c r="SQP1433" s="129"/>
      <c r="SQQ1433" s="129"/>
      <c r="SQR1433" s="129"/>
      <c r="SQS1433" s="129"/>
      <c r="SQT1433" s="129"/>
      <c r="SQU1433" s="129"/>
      <c r="SQV1433" s="129"/>
      <c r="SQW1433" s="129"/>
      <c r="SQX1433" s="129"/>
      <c r="SQY1433" s="129"/>
      <c r="SQZ1433" s="129"/>
      <c r="SRA1433" s="129"/>
      <c r="SRB1433" s="129"/>
      <c r="SRC1433" s="129"/>
      <c r="SRD1433" s="129"/>
      <c r="SRE1433" s="129"/>
      <c r="SRF1433" s="129"/>
      <c r="SRG1433" s="129"/>
      <c r="SRH1433" s="129"/>
      <c r="SRI1433" s="129"/>
      <c r="SRJ1433" s="129"/>
      <c r="SRK1433" s="129"/>
      <c r="SRL1433" s="129"/>
      <c r="SRM1433" s="129"/>
      <c r="SRN1433" s="129"/>
      <c r="SRO1433" s="129"/>
      <c r="SRP1433" s="129"/>
      <c r="SRQ1433" s="129"/>
      <c r="SRR1433" s="129"/>
      <c r="SRS1433" s="129"/>
      <c r="SRT1433" s="129"/>
      <c r="SRU1433" s="129"/>
      <c r="SRV1433" s="129"/>
      <c r="SRW1433" s="129"/>
      <c r="SRX1433" s="129"/>
      <c r="SRY1433" s="129"/>
      <c r="SRZ1433" s="129"/>
      <c r="SSA1433" s="129"/>
      <c r="SSB1433" s="129"/>
      <c r="SSC1433" s="129"/>
      <c r="SSD1433" s="129"/>
      <c r="SSE1433" s="129"/>
      <c r="SSF1433" s="129"/>
      <c r="SSG1433" s="129"/>
      <c r="SSH1433" s="129"/>
      <c r="SSI1433" s="129"/>
      <c r="SSJ1433" s="129"/>
      <c r="SSK1433" s="129"/>
      <c r="SSL1433" s="129"/>
      <c r="SSM1433" s="129"/>
      <c r="SSN1433" s="129"/>
      <c r="SSO1433" s="129"/>
      <c r="SSP1433" s="129"/>
      <c r="SSQ1433" s="129"/>
      <c r="SSR1433" s="129"/>
      <c r="SSS1433" s="129"/>
      <c r="SST1433" s="129"/>
      <c r="SSU1433" s="129"/>
      <c r="SSV1433" s="129"/>
      <c r="SSW1433" s="129"/>
      <c r="SSX1433" s="129"/>
      <c r="SSY1433" s="129"/>
      <c r="SSZ1433" s="129"/>
      <c r="STA1433" s="129"/>
      <c r="STB1433" s="129"/>
      <c r="STC1433" s="129"/>
      <c r="STD1433" s="129"/>
      <c r="STE1433" s="129"/>
      <c r="STF1433" s="129"/>
      <c r="STG1433" s="129"/>
      <c r="STH1433" s="129"/>
      <c r="STI1433" s="129"/>
      <c r="STJ1433" s="129"/>
      <c r="STK1433" s="129"/>
      <c r="STL1433" s="129"/>
      <c r="STM1433" s="129"/>
      <c r="STN1433" s="129"/>
      <c r="STO1433" s="129"/>
      <c r="STP1433" s="129"/>
      <c r="STQ1433" s="129"/>
      <c r="STR1433" s="129"/>
      <c r="STS1433" s="129"/>
      <c r="STT1433" s="129"/>
      <c r="STU1433" s="129"/>
      <c r="STV1433" s="129"/>
      <c r="STW1433" s="129"/>
      <c r="STX1433" s="129"/>
      <c r="STY1433" s="129"/>
      <c r="STZ1433" s="129"/>
      <c r="SUA1433" s="129"/>
      <c r="SUB1433" s="129"/>
      <c r="SUC1433" s="129"/>
      <c r="SUD1433" s="129"/>
      <c r="SUE1433" s="129"/>
      <c r="SUF1433" s="129"/>
      <c r="SUG1433" s="129"/>
      <c r="SUH1433" s="129"/>
      <c r="SUI1433" s="129"/>
      <c r="SUJ1433" s="129"/>
      <c r="SUK1433" s="129"/>
      <c r="SUL1433" s="129"/>
      <c r="SUM1433" s="129"/>
      <c r="SUN1433" s="129"/>
      <c r="SUO1433" s="129"/>
      <c r="SUP1433" s="129"/>
      <c r="SUQ1433" s="129"/>
      <c r="SUR1433" s="129"/>
      <c r="SUS1433" s="129"/>
      <c r="SUT1433" s="129"/>
      <c r="SUU1433" s="129"/>
      <c r="SUV1433" s="129"/>
      <c r="SUW1433" s="129"/>
      <c r="SUX1433" s="129"/>
      <c r="SUY1433" s="129"/>
      <c r="SUZ1433" s="129"/>
      <c r="SVA1433" s="129"/>
      <c r="SVB1433" s="129"/>
      <c r="SVC1433" s="129"/>
      <c r="SVD1433" s="129"/>
      <c r="SVE1433" s="129"/>
      <c r="SVF1433" s="129"/>
      <c r="SVG1433" s="129"/>
      <c r="SVH1433" s="129"/>
      <c r="SVI1433" s="129"/>
      <c r="SVJ1433" s="129"/>
      <c r="SVK1433" s="129"/>
      <c r="SVL1433" s="129"/>
      <c r="SVM1433" s="129"/>
      <c r="SVN1433" s="129"/>
      <c r="SVO1433" s="129"/>
      <c r="SVP1433" s="129"/>
      <c r="SVQ1433" s="129"/>
      <c r="SVR1433" s="129"/>
      <c r="SVS1433" s="129"/>
      <c r="SVT1433" s="129"/>
      <c r="SVU1433" s="129"/>
      <c r="SVV1433" s="129"/>
      <c r="SVW1433" s="129"/>
      <c r="SVX1433" s="129"/>
      <c r="SVY1433" s="129"/>
      <c r="SVZ1433" s="129"/>
      <c r="SWA1433" s="129"/>
      <c r="SWB1433" s="129"/>
      <c r="SWC1433" s="129"/>
      <c r="SWD1433" s="129"/>
      <c r="SWE1433" s="129"/>
      <c r="SWF1433" s="129"/>
      <c r="SWG1433" s="129"/>
      <c r="SWH1433" s="129"/>
      <c r="SWI1433" s="129"/>
      <c r="SWJ1433" s="129"/>
      <c r="SWK1433" s="129"/>
      <c r="SWL1433" s="129"/>
      <c r="SWM1433" s="129"/>
      <c r="SWN1433" s="129"/>
      <c r="SWO1433" s="129"/>
      <c r="SWP1433" s="129"/>
      <c r="SWQ1433" s="129"/>
      <c r="SWR1433" s="129"/>
      <c r="SWS1433" s="129"/>
      <c r="SWT1433" s="129"/>
      <c r="SWU1433" s="129"/>
      <c r="SWV1433" s="129"/>
      <c r="SWW1433" s="129"/>
      <c r="SWX1433" s="129"/>
      <c r="SWY1433" s="129"/>
      <c r="SWZ1433" s="129"/>
      <c r="SXA1433" s="129"/>
      <c r="SXB1433" s="129"/>
      <c r="SXC1433" s="129"/>
      <c r="SXD1433" s="129"/>
      <c r="SXE1433" s="129"/>
      <c r="SXF1433" s="129"/>
      <c r="SXG1433" s="129"/>
      <c r="SXH1433" s="129"/>
      <c r="SXI1433" s="129"/>
      <c r="SXJ1433" s="129"/>
      <c r="SXK1433" s="129"/>
      <c r="SXL1433" s="129"/>
      <c r="SXM1433" s="129"/>
      <c r="SXN1433" s="129"/>
      <c r="SXO1433" s="129"/>
      <c r="SXP1433" s="129"/>
      <c r="SXQ1433" s="129"/>
      <c r="SXR1433" s="129"/>
      <c r="SXS1433" s="129"/>
      <c r="SXT1433" s="129"/>
      <c r="SXU1433" s="129"/>
      <c r="SXV1433" s="129"/>
      <c r="SXW1433" s="129"/>
      <c r="SXX1433" s="129"/>
      <c r="SXY1433" s="129"/>
      <c r="SXZ1433" s="129"/>
      <c r="SYA1433" s="129"/>
      <c r="SYB1433" s="129"/>
      <c r="SYC1433" s="129"/>
      <c r="SYD1433" s="129"/>
      <c r="SYE1433" s="129"/>
      <c r="SYF1433" s="129"/>
      <c r="SYG1433" s="129"/>
      <c r="SYH1433" s="129"/>
      <c r="SYI1433" s="129"/>
      <c r="SYJ1433" s="129"/>
      <c r="SYK1433" s="129"/>
      <c r="SYL1433" s="129"/>
      <c r="SYM1433" s="129"/>
      <c r="SYN1433" s="129"/>
      <c r="SYO1433" s="129"/>
      <c r="SYP1433" s="129"/>
      <c r="SYQ1433" s="129"/>
      <c r="SYR1433" s="129"/>
      <c r="SYS1433" s="129"/>
      <c r="SYT1433" s="129"/>
      <c r="SYU1433" s="129"/>
      <c r="SYV1433" s="129"/>
      <c r="SYW1433" s="129"/>
      <c r="SYX1433" s="129"/>
      <c r="SYY1433" s="129"/>
      <c r="SYZ1433" s="129"/>
      <c r="SZA1433" s="129"/>
      <c r="SZB1433" s="129"/>
      <c r="SZC1433" s="129"/>
      <c r="SZD1433" s="129"/>
      <c r="SZE1433" s="129"/>
      <c r="SZF1433" s="129"/>
      <c r="SZG1433" s="129"/>
      <c r="SZH1433" s="129"/>
      <c r="SZI1433" s="129"/>
      <c r="SZJ1433" s="129"/>
      <c r="SZK1433" s="129"/>
      <c r="SZL1433" s="129"/>
      <c r="SZM1433" s="129"/>
      <c r="SZN1433" s="129"/>
      <c r="SZO1433" s="129"/>
      <c r="SZP1433" s="129"/>
      <c r="SZQ1433" s="129"/>
      <c r="SZR1433" s="129"/>
      <c r="SZS1433" s="129"/>
      <c r="SZT1433" s="129"/>
      <c r="SZU1433" s="129"/>
      <c r="SZV1433" s="129"/>
      <c r="SZW1433" s="129"/>
      <c r="SZX1433" s="129"/>
      <c r="SZY1433" s="129"/>
      <c r="SZZ1433" s="129"/>
      <c r="TAA1433" s="129"/>
      <c r="TAB1433" s="129"/>
      <c r="TAC1433" s="129"/>
      <c r="TAD1433" s="129"/>
      <c r="TAE1433" s="129"/>
      <c r="TAF1433" s="129"/>
      <c r="TAG1433" s="129"/>
      <c r="TAH1433" s="129"/>
      <c r="TAI1433" s="129"/>
      <c r="TAJ1433" s="129"/>
      <c r="TAK1433" s="129"/>
      <c r="TAL1433" s="129"/>
      <c r="TAM1433" s="129"/>
      <c r="TAN1433" s="129"/>
      <c r="TAO1433" s="129"/>
      <c r="TAP1433" s="129"/>
      <c r="TAQ1433" s="129"/>
      <c r="TAR1433" s="129"/>
      <c r="TAS1433" s="129"/>
      <c r="TAT1433" s="129"/>
      <c r="TAU1433" s="129"/>
      <c r="TAV1433" s="129"/>
      <c r="TAW1433" s="129"/>
      <c r="TAX1433" s="129"/>
      <c r="TAY1433" s="129"/>
      <c r="TAZ1433" s="129"/>
      <c r="TBA1433" s="129"/>
      <c r="TBB1433" s="129"/>
      <c r="TBC1433" s="129"/>
      <c r="TBD1433" s="129"/>
      <c r="TBE1433" s="129"/>
      <c r="TBF1433" s="129"/>
      <c r="TBG1433" s="129"/>
      <c r="TBH1433" s="129"/>
      <c r="TBI1433" s="129"/>
      <c r="TBJ1433" s="129"/>
      <c r="TBK1433" s="129"/>
      <c r="TBL1433" s="129"/>
      <c r="TBM1433" s="129"/>
      <c r="TBN1433" s="129"/>
      <c r="TBO1433" s="129"/>
      <c r="TBP1433" s="129"/>
      <c r="TBQ1433" s="129"/>
      <c r="TBR1433" s="129"/>
      <c r="TBS1433" s="129"/>
      <c r="TBT1433" s="129"/>
      <c r="TBU1433" s="129"/>
      <c r="TBV1433" s="129"/>
      <c r="TBW1433" s="129"/>
      <c r="TBX1433" s="129"/>
      <c r="TBY1433" s="129"/>
      <c r="TBZ1433" s="129"/>
      <c r="TCA1433" s="129"/>
      <c r="TCB1433" s="129"/>
      <c r="TCC1433" s="129"/>
      <c r="TCD1433" s="129"/>
      <c r="TCE1433" s="129"/>
      <c r="TCF1433" s="129"/>
      <c r="TCG1433" s="129"/>
      <c r="TCH1433" s="129"/>
      <c r="TCI1433" s="129"/>
      <c r="TCJ1433" s="129"/>
      <c r="TCK1433" s="129"/>
      <c r="TCL1433" s="129"/>
      <c r="TCM1433" s="129"/>
      <c r="TCN1433" s="129"/>
      <c r="TCO1433" s="129"/>
      <c r="TCP1433" s="129"/>
      <c r="TCQ1433" s="129"/>
      <c r="TCR1433" s="129"/>
      <c r="TCS1433" s="129"/>
      <c r="TCT1433" s="129"/>
      <c r="TCU1433" s="129"/>
      <c r="TCV1433" s="129"/>
      <c r="TCW1433" s="129"/>
      <c r="TCX1433" s="129"/>
      <c r="TCY1433" s="129"/>
      <c r="TCZ1433" s="129"/>
      <c r="TDA1433" s="129"/>
      <c r="TDB1433" s="129"/>
      <c r="TDC1433" s="129"/>
      <c r="TDD1433" s="129"/>
      <c r="TDE1433" s="129"/>
      <c r="TDF1433" s="129"/>
      <c r="TDG1433" s="129"/>
      <c r="TDH1433" s="129"/>
      <c r="TDI1433" s="129"/>
      <c r="TDJ1433" s="129"/>
      <c r="TDK1433" s="129"/>
      <c r="TDL1433" s="129"/>
      <c r="TDM1433" s="129"/>
      <c r="TDN1433" s="129"/>
      <c r="TDO1433" s="129"/>
      <c r="TDP1433" s="129"/>
      <c r="TDQ1433" s="129"/>
      <c r="TDR1433" s="129"/>
      <c r="TDS1433" s="129"/>
      <c r="TDT1433" s="129"/>
      <c r="TDU1433" s="129"/>
      <c r="TDV1433" s="129"/>
      <c r="TDW1433" s="129"/>
      <c r="TDX1433" s="129"/>
      <c r="TDY1433" s="129"/>
      <c r="TDZ1433" s="129"/>
      <c r="TEA1433" s="129"/>
      <c r="TEB1433" s="129"/>
      <c r="TEC1433" s="129"/>
      <c r="TED1433" s="129"/>
      <c r="TEE1433" s="129"/>
      <c r="TEF1433" s="129"/>
      <c r="TEG1433" s="129"/>
      <c r="TEH1433" s="129"/>
      <c r="TEI1433" s="129"/>
      <c r="TEJ1433" s="129"/>
      <c r="TEK1433" s="129"/>
      <c r="TEL1433" s="129"/>
      <c r="TEM1433" s="129"/>
      <c r="TEN1433" s="129"/>
      <c r="TEO1433" s="129"/>
      <c r="TEP1433" s="129"/>
      <c r="TEQ1433" s="129"/>
      <c r="TER1433" s="129"/>
      <c r="TES1433" s="129"/>
      <c r="TET1433" s="129"/>
      <c r="TEU1433" s="129"/>
      <c r="TEV1433" s="129"/>
      <c r="TEW1433" s="129"/>
      <c r="TEX1433" s="129"/>
      <c r="TEY1433" s="129"/>
      <c r="TEZ1433" s="129"/>
      <c r="TFA1433" s="129"/>
      <c r="TFB1433" s="129"/>
      <c r="TFC1433" s="129"/>
      <c r="TFD1433" s="129"/>
      <c r="TFE1433" s="129"/>
      <c r="TFF1433" s="129"/>
      <c r="TFG1433" s="129"/>
      <c r="TFH1433" s="129"/>
      <c r="TFI1433" s="129"/>
      <c r="TFJ1433" s="129"/>
      <c r="TFK1433" s="129"/>
      <c r="TFL1433" s="129"/>
      <c r="TFM1433" s="129"/>
      <c r="TFN1433" s="129"/>
      <c r="TFO1433" s="129"/>
      <c r="TFP1433" s="129"/>
      <c r="TFQ1433" s="129"/>
      <c r="TFR1433" s="129"/>
      <c r="TFS1433" s="129"/>
      <c r="TFT1433" s="129"/>
      <c r="TFU1433" s="129"/>
      <c r="TFV1433" s="129"/>
      <c r="TFW1433" s="129"/>
      <c r="TFX1433" s="129"/>
      <c r="TFY1433" s="129"/>
      <c r="TFZ1433" s="129"/>
      <c r="TGA1433" s="129"/>
      <c r="TGB1433" s="129"/>
      <c r="TGC1433" s="129"/>
      <c r="TGD1433" s="129"/>
      <c r="TGE1433" s="129"/>
      <c r="TGF1433" s="129"/>
      <c r="TGG1433" s="129"/>
      <c r="TGH1433" s="129"/>
      <c r="TGI1433" s="129"/>
      <c r="TGJ1433" s="129"/>
      <c r="TGK1433" s="129"/>
      <c r="TGL1433" s="129"/>
      <c r="TGM1433" s="129"/>
      <c r="TGN1433" s="129"/>
      <c r="TGO1433" s="129"/>
      <c r="TGP1433" s="129"/>
      <c r="TGQ1433" s="129"/>
      <c r="TGR1433" s="129"/>
      <c r="TGS1433" s="129"/>
      <c r="TGT1433" s="129"/>
      <c r="TGU1433" s="129"/>
      <c r="TGV1433" s="129"/>
      <c r="TGW1433" s="129"/>
      <c r="TGX1433" s="129"/>
      <c r="TGY1433" s="129"/>
      <c r="TGZ1433" s="129"/>
      <c r="THA1433" s="129"/>
      <c r="THB1433" s="129"/>
      <c r="THC1433" s="129"/>
      <c r="THD1433" s="129"/>
      <c r="THE1433" s="129"/>
      <c r="THF1433" s="129"/>
      <c r="THG1433" s="129"/>
      <c r="THH1433" s="129"/>
      <c r="THI1433" s="129"/>
      <c r="THJ1433" s="129"/>
      <c r="THK1433" s="129"/>
      <c r="THL1433" s="129"/>
      <c r="THM1433" s="129"/>
      <c r="THN1433" s="129"/>
      <c r="THO1433" s="129"/>
      <c r="THP1433" s="129"/>
      <c r="THQ1433" s="129"/>
      <c r="THR1433" s="129"/>
      <c r="THS1433" s="129"/>
      <c r="THT1433" s="129"/>
      <c r="THU1433" s="129"/>
      <c r="THV1433" s="129"/>
      <c r="THW1433" s="129"/>
      <c r="THX1433" s="129"/>
      <c r="THY1433" s="129"/>
      <c r="THZ1433" s="129"/>
      <c r="TIA1433" s="129"/>
      <c r="TIB1433" s="129"/>
      <c r="TIC1433" s="129"/>
      <c r="TID1433" s="129"/>
      <c r="TIE1433" s="129"/>
      <c r="TIF1433" s="129"/>
      <c r="TIG1433" s="129"/>
      <c r="TIH1433" s="129"/>
      <c r="TII1433" s="129"/>
      <c r="TIJ1433" s="129"/>
      <c r="TIK1433" s="129"/>
      <c r="TIL1433" s="129"/>
      <c r="TIM1433" s="129"/>
      <c r="TIN1433" s="129"/>
      <c r="TIO1433" s="129"/>
      <c r="TIP1433" s="129"/>
      <c r="TIQ1433" s="129"/>
      <c r="TIR1433" s="129"/>
      <c r="TIS1433" s="129"/>
      <c r="TIT1433" s="129"/>
      <c r="TIU1433" s="129"/>
      <c r="TIV1433" s="129"/>
      <c r="TIW1433" s="129"/>
      <c r="TIX1433" s="129"/>
      <c r="TIY1433" s="129"/>
      <c r="TIZ1433" s="129"/>
      <c r="TJA1433" s="129"/>
      <c r="TJB1433" s="129"/>
      <c r="TJC1433" s="129"/>
      <c r="TJD1433" s="129"/>
      <c r="TJE1433" s="129"/>
      <c r="TJF1433" s="129"/>
      <c r="TJG1433" s="129"/>
      <c r="TJH1433" s="129"/>
      <c r="TJI1433" s="129"/>
      <c r="TJJ1433" s="129"/>
      <c r="TJK1433" s="129"/>
      <c r="TJL1433" s="129"/>
      <c r="TJM1433" s="129"/>
      <c r="TJN1433" s="129"/>
      <c r="TJO1433" s="129"/>
      <c r="TJP1433" s="129"/>
      <c r="TJQ1433" s="129"/>
      <c r="TJR1433" s="129"/>
      <c r="TJS1433" s="129"/>
      <c r="TJT1433" s="129"/>
      <c r="TJU1433" s="129"/>
      <c r="TJV1433" s="129"/>
      <c r="TJW1433" s="129"/>
      <c r="TJX1433" s="129"/>
      <c r="TJY1433" s="129"/>
      <c r="TJZ1433" s="129"/>
      <c r="TKA1433" s="129"/>
      <c r="TKB1433" s="129"/>
      <c r="TKC1433" s="129"/>
      <c r="TKD1433" s="129"/>
      <c r="TKE1433" s="129"/>
      <c r="TKF1433" s="129"/>
      <c r="TKG1433" s="129"/>
      <c r="TKH1433" s="129"/>
      <c r="TKI1433" s="129"/>
      <c r="TKJ1433" s="129"/>
      <c r="TKK1433" s="129"/>
      <c r="TKL1433" s="129"/>
      <c r="TKM1433" s="129"/>
      <c r="TKN1433" s="129"/>
      <c r="TKO1433" s="129"/>
      <c r="TKP1433" s="129"/>
      <c r="TKQ1433" s="129"/>
      <c r="TKR1433" s="129"/>
      <c r="TKS1433" s="129"/>
      <c r="TKT1433" s="129"/>
      <c r="TKU1433" s="129"/>
      <c r="TKV1433" s="129"/>
      <c r="TKW1433" s="129"/>
      <c r="TKX1433" s="129"/>
      <c r="TKY1433" s="129"/>
      <c r="TKZ1433" s="129"/>
      <c r="TLA1433" s="129"/>
      <c r="TLB1433" s="129"/>
      <c r="TLC1433" s="129"/>
      <c r="TLD1433" s="129"/>
      <c r="TLE1433" s="129"/>
      <c r="TLF1433" s="129"/>
      <c r="TLG1433" s="129"/>
      <c r="TLH1433" s="129"/>
      <c r="TLI1433" s="129"/>
      <c r="TLJ1433" s="129"/>
      <c r="TLK1433" s="129"/>
      <c r="TLL1433" s="129"/>
      <c r="TLM1433" s="129"/>
      <c r="TLN1433" s="129"/>
      <c r="TLO1433" s="129"/>
      <c r="TLP1433" s="129"/>
      <c r="TLQ1433" s="129"/>
      <c r="TLR1433" s="129"/>
      <c r="TLS1433" s="129"/>
      <c r="TLT1433" s="129"/>
      <c r="TLU1433" s="129"/>
      <c r="TLV1433" s="129"/>
      <c r="TLW1433" s="129"/>
      <c r="TLX1433" s="129"/>
      <c r="TLY1433" s="129"/>
      <c r="TLZ1433" s="129"/>
      <c r="TMA1433" s="129"/>
      <c r="TMB1433" s="129"/>
      <c r="TMC1433" s="129"/>
      <c r="TMD1433" s="129"/>
      <c r="TME1433" s="129"/>
      <c r="TMF1433" s="129"/>
      <c r="TMG1433" s="129"/>
      <c r="TMH1433" s="129"/>
      <c r="TMI1433" s="129"/>
      <c r="TMJ1433" s="129"/>
      <c r="TMK1433" s="129"/>
      <c r="TML1433" s="129"/>
      <c r="TMM1433" s="129"/>
      <c r="TMN1433" s="129"/>
      <c r="TMO1433" s="129"/>
      <c r="TMP1433" s="129"/>
      <c r="TMQ1433" s="129"/>
      <c r="TMR1433" s="129"/>
      <c r="TMS1433" s="129"/>
      <c r="TMT1433" s="129"/>
      <c r="TMU1433" s="129"/>
      <c r="TMV1433" s="129"/>
      <c r="TMW1433" s="129"/>
      <c r="TMX1433" s="129"/>
      <c r="TMY1433" s="129"/>
      <c r="TMZ1433" s="129"/>
      <c r="TNA1433" s="129"/>
      <c r="TNB1433" s="129"/>
      <c r="TNC1433" s="129"/>
      <c r="TND1433" s="129"/>
      <c r="TNE1433" s="129"/>
      <c r="TNF1433" s="129"/>
      <c r="TNG1433" s="129"/>
      <c r="TNH1433" s="129"/>
      <c r="TNI1433" s="129"/>
      <c r="TNJ1433" s="129"/>
      <c r="TNK1433" s="129"/>
      <c r="TNL1433" s="129"/>
      <c r="TNM1433" s="129"/>
      <c r="TNN1433" s="129"/>
      <c r="TNO1433" s="129"/>
      <c r="TNP1433" s="129"/>
      <c r="TNQ1433" s="129"/>
      <c r="TNR1433" s="129"/>
      <c r="TNS1433" s="129"/>
      <c r="TNT1433" s="129"/>
      <c r="TNU1433" s="129"/>
      <c r="TNV1433" s="129"/>
      <c r="TNW1433" s="129"/>
      <c r="TNX1433" s="129"/>
      <c r="TNY1433" s="129"/>
      <c r="TNZ1433" s="129"/>
      <c r="TOA1433" s="129"/>
      <c r="TOB1433" s="129"/>
      <c r="TOC1433" s="129"/>
      <c r="TOD1433" s="129"/>
      <c r="TOE1433" s="129"/>
      <c r="TOF1433" s="129"/>
      <c r="TOG1433" s="129"/>
      <c r="TOH1433" s="129"/>
      <c r="TOI1433" s="129"/>
      <c r="TOJ1433" s="129"/>
      <c r="TOK1433" s="129"/>
      <c r="TOL1433" s="129"/>
      <c r="TOM1433" s="129"/>
      <c r="TON1433" s="129"/>
      <c r="TOO1433" s="129"/>
      <c r="TOP1433" s="129"/>
      <c r="TOQ1433" s="129"/>
      <c r="TOR1433" s="129"/>
      <c r="TOS1433" s="129"/>
      <c r="TOT1433" s="129"/>
      <c r="TOU1433" s="129"/>
      <c r="TOV1433" s="129"/>
      <c r="TOW1433" s="129"/>
      <c r="TOX1433" s="129"/>
      <c r="TOY1433" s="129"/>
      <c r="TOZ1433" s="129"/>
      <c r="TPA1433" s="129"/>
      <c r="TPB1433" s="129"/>
      <c r="TPC1433" s="129"/>
      <c r="TPD1433" s="129"/>
      <c r="TPE1433" s="129"/>
      <c r="TPF1433" s="129"/>
      <c r="TPG1433" s="129"/>
      <c r="TPH1433" s="129"/>
      <c r="TPI1433" s="129"/>
      <c r="TPJ1433" s="129"/>
      <c r="TPK1433" s="129"/>
      <c r="TPL1433" s="129"/>
      <c r="TPM1433" s="129"/>
      <c r="TPN1433" s="129"/>
      <c r="TPO1433" s="129"/>
      <c r="TPP1433" s="129"/>
      <c r="TPQ1433" s="129"/>
      <c r="TPR1433" s="129"/>
      <c r="TPS1433" s="129"/>
      <c r="TPT1433" s="129"/>
      <c r="TPU1433" s="129"/>
      <c r="TPV1433" s="129"/>
      <c r="TPW1433" s="129"/>
      <c r="TPX1433" s="129"/>
      <c r="TPY1433" s="129"/>
      <c r="TPZ1433" s="129"/>
      <c r="TQA1433" s="129"/>
      <c r="TQB1433" s="129"/>
      <c r="TQC1433" s="129"/>
      <c r="TQD1433" s="129"/>
      <c r="TQE1433" s="129"/>
      <c r="TQF1433" s="129"/>
      <c r="TQG1433" s="129"/>
      <c r="TQH1433" s="129"/>
      <c r="TQI1433" s="129"/>
      <c r="TQJ1433" s="129"/>
      <c r="TQK1433" s="129"/>
      <c r="TQL1433" s="129"/>
      <c r="TQM1433" s="129"/>
      <c r="TQN1433" s="129"/>
      <c r="TQO1433" s="129"/>
      <c r="TQP1433" s="129"/>
      <c r="TQQ1433" s="129"/>
      <c r="TQR1433" s="129"/>
      <c r="TQS1433" s="129"/>
      <c r="TQT1433" s="129"/>
      <c r="TQU1433" s="129"/>
      <c r="TQV1433" s="129"/>
      <c r="TQW1433" s="129"/>
      <c r="TQX1433" s="129"/>
      <c r="TQY1433" s="129"/>
      <c r="TQZ1433" s="129"/>
      <c r="TRA1433" s="129"/>
      <c r="TRB1433" s="129"/>
      <c r="TRC1433" s="129"/>
      <c r="TRD1433" s="129"/>
      <c r="TRE1433" s="129"/>
      <c r="TRF1433" s="129"/>
      <c r="TRG1433" s="129"/>
      <c r="TRH1433" s="129"/>
      <c r="TRI1433" s="129"/>
      <c r="TRJ1433" s="129"/>
      <c r="TRK1433" s="129"/>
      <c r="TRL1433" s="129"/>
      <c r="TRM1433" s="129"/>
      <c r="TRN1433" s="129"/>
      <c r="TRO1433" s="129"/>
      <c r="TRP1433" s="129"/>
      <c r="TRQ1433" s="129"/>
      <c r="TRR1433" s="129"/>
      <c r="TRS1433" s="129"/>
      <c r="TRT1433" s="129"/>
      <c r="TRU1433" s="129"/>
      <c r="TRV1433" s="129"/>
      <c r="TRW1433" s="129"/>
      <c r="TRX1433" s="129"/>
      <c r="TRY1433" s="129"/>
      <c r="TRZ1433" s="129"/>
      <c r="TSA1433" s="129"/>
      <c r="TSB1433" s="129"/>
      <c r="TSC1433" s="129"/>
      <c r="TSD1433" s="129"/>
      <c r="TSE1433" s="129"/>
      <c r="TSF1433" s="129"/>
      <c r="TSG1433" s="129"/>
      <c r="TSH1433" s="129"/>
      <c r="TSI1433" s="129"/>
      <c r="TSJ1433" s="129"/>
      <c r="TSK1433" s="129"/>
      <c r="TSL1433" s="129"/>
      <c r="TSM1433" s="129"/>
      <c r="TSN1433" s="129"/>
      <c r="TSO1433" s="129"/>
      <c r="TSP1433" s="129"/>
      <c r="TSQ1433" s="129"/>
      <c r="TSR1433" s="129"/>
      <c r="TSS1433" s="129"/>
      <c r="TST1433" s="129"/>
      <c r="TSU1433" s="129"/>
      <c r="TSV1433" s="129"/>
      <c r="TSW1433" s="129"/>
      <c r="TSX1433" s="129"/>
      <c r="TSY1433" s="129"/>
      <c r="TSZ1433" s="129"/>
      <c r="TTA1433" s="129"/>
      <c r="TTB1433" s="129"/>
      <c r="TTC1433" s="129"/>
      <c r="TTD1433" s="129"/>
      <c r="TTE1433" s="129"/>
      <c r="TTF1433" s="129"/>
      <c r="TTG1433" s="129"/>
      <c r="TTH1433" s="129"/>
      <c r="TTI1433" s="129"/>
      <c r="TTJ1433" s="129"/>
      <c r="TTK1433" s="129"/>
      <c r="TTL1433" s="129"/>
      <c r="TTM1433" s="129"/>
      <c r="TTN1433" s="129"/>
      <c r="TTO1433" s="129"/>
      <c r="TTP1433" s="129"/>
      <c r="TTQ1433" s="129"/>
      <c r="TTR1433" s="129"/>
      <c r="TTS1433" s="129"/>
      <c r="TTT1433" s="129"/>
      <c r="TTU1433" s="129"/>
      <c r="TTV1433" s="129"/>
      <c r="TTW1433" s="129"/>
      <c r="TTX1433" s="129"/>
      <c r="TTY1433" s="129"/>
      <c r="TTZ1433" s="129"/>
      <c r="TUA1433" s="129"/>
      <c r="TUB1433" s="129"/>
      <c r="TUC1433" s="129"/>
      <c r="TUD1433" s="129"/>
      <c r="TUE1433" s="129"/>
      <c r="TUF1433" s="129"/>
      <c r="TUG1433" s="129"/>
      <c r="TUH1433" s="129"/>
      <c r="TUI1433" s="129"/>
      <c r="TUJ1433" s="129"/>
      <c r="TUK1433" s="129"/>
      <c r="TUL1433" s="129"/>
      <c r="TUM1433" s="129"/>
      <c r="TUN1433" s="129"/>
      <c r="TUO1433" s="129"/>
      <c r="TUP1433" s="129"/>
      <c r="TUQ1433" s="129"/>
      <c r="TUR1433" s="129"/>
      <c r="TUS1433" s="129"/>
      <c r="TUT1433" s="129"/>
      <c r="TUU1433" s="129"/>
      <c r="TUV1433" s="129"/>
      <c r="TUW1433" s="129"/>
      <c r="TUX1433" s="129"/>
      <c r="TUY1433" s="129"/>
      <c r="TUZ1433" s="129"/>
      <c r="TVA1433" s="129"/>
      <c r="TVB1433" s="129"/>
      <c r="TVC1433" s="129"/>
      <c r="TVD1433" s="129"/>
      <c r="TVE1433" s="129"/>
      <c r="TVF1433" s="129"/>
      <c r="TVG1433" s="129"/>
      <c r="TVH1433" s="129"/>
      <c r="TVI1433" s="129"/>
      <c r="TVJ1433" s="129"/>
      <c r="TVK1433" s="129"/>
      <c r="TVL1433" s="129"/>
      <c r="TVM1433" s="129"/>
      <c r="TVN1433" s="129"/>
      <c r="TVO1433" s="129"/>
      <c r="TVP1433" s="129"/>
      <c r="TVQ1433" s="129"/>
      <c r="TVR1433" s="129"/>
      <c r="TVS1433" s="129"/>
      <c r="TVT1433" s="129"/>
      <c r="TVU1433" s="129"/>
      <c r="TVV1433" s="129"/>
      <c r="TVW1433" s="129"/>
      <c r="TVX1433" s="129"/>
      <c r="TVY1433" s="129"/>
      <c r="TVZ1433" s="129"/>
      <c r="TWA1433" s="129"/>
      <c r="TWB1433" s="129"/>
      <c r="TWC1433" s="129"/>
      <c r="TWD1433" s="129"/>
      <c r="TWE1433" s="129"/>
      <c r="TWF1433" s="129"/>
      <c r="TWG1433" s="129"/>
      <c r="TWH1433" s="129"/>
      <c r="TWI1433" s="129"/>
      <c r="TWJ1433" s="129"/>
      <c r="TWK1433" s="129"/>
      <c r="TWL1433" s="129"/>
      <c r="TWM1433" s="129"/>
      <c r="TWN1433" s="129"/>
      <c r="TWO1433" s="129"/>
      <c r="TWP1433" s="129"/>
      <c r="TWQ1433" s="129"/>
      <c r="TWR1433" s="129"/>
      <c r="TWS1433" s="129"/>
      <c r="TWT1433" s="129"/>
      <c r="TWU1433" s="129"/>
      <c r="TWV1433" s="129"/>
      <c r="TWW1433" s="129"/>
      <c r="TWX1433" s="129"/>
      <c r="TWY1433" s="129"/>
      <c r="TWZ1433" s="129"/>
      <c r="TXA1433" s="129"/>
      <c r="TXB1433" s="129"/>
      <c r="TXC1433" s="129"/>
      <c r="TXD1433" s="129"/>
      <c r="TXE1433" s="129"/>
      <c r="TXF1433" s="129"/>
      <c r="TXG1433" s="129"/>
      <c r="TXH1433" s="129"/>
      <c r="TXI1433" s="129"/>
      <c r="TXJ1433" s="129"/>
      <c r="TXK1433" s="129"/>
      <c r="TXL1433" s="129"/>
      <c r="TXM1433" s="129"/>
      <c r="TXN1433" s="129"/>
      <c r="TXO1433" s="129"/>
      <c r="TXP1433" s="129"/>
      <c r="TXQ1433" s="129"/>
      <c r="TXR1433" s="129"/>
      <c r="TXS1433" s="129"/>
      <c r="TXT1433" s="129"/>
      <c r="TXU1433" s="129"/>
      <c r="TXV1433" s="129"/>
      <c r="TXW1433" s="129"/>
      <c r="TXX1433" s="129"/>
      <c r="TXY1433" s="129"/>
      <c r="TXZ1433" s="129"/>
      <c r="TYA1433" s="129"/>
      <c r="TYB1433" s="129"/>
      <c r="TYC1433" s="129"/>
      <c r="TYD1433" s="129"/>
      <c r="TYE1433" s="129"/>
      <c r="TYF1433" s="129"/>
      <c r="TYG1433" s="129"/>
      <c r="TYH1433" s="129"/>
      <c r="TYI1433" s="129"/>
      <c r="TYJ1433" s="129"/>
      <c r="TYK1433" s="129"/>
      <c r="TYL1433" s="129"/>
      <c r="TYM1433" s="129"/>
      <c r="TYN1433" s="129"/>
      <c r="TYO1433" s="129"/>
      <c r="TYP1433" s="129"/>
      <c r="TYQ1433" s="129"/>
      <c r="TYR1433" s="129"/>
      <c r="TYS1433" s="129"/>
      <c r="TYT1433" s="129"/>
      <c r="TYU1433" s="129"/>
      <c r="TYV1433" s="129"/>
      <c r="TYW1433" s="129"/>
      <c r="TYX1433" s="129"/>
      <c r="TYY1433" s="129"/>
      <c r="TYZ1433" s="129"/>
      <c r="TZA1433" s="129"/>
      <c r="TZB1433" s="129"/>
      <c r="TZC1433" s="129"/>
      <c r="TZD1433" s="129"/>
      <c r="TZE1433" s="129"/>
      <c r="TZF1433" s="129"/>
      <c r="TZG1433" s="129"/>
      <c r="TZH1433" s="129"/>
      <c r="TZI1433" s="129"/>
      <c r="TZJ1433" s="129"/>
      <c r="TZK1433" s="129"/>
      <c r="TZL1433" s="129"/>
      <c r="TZM1433" s="129"/>
      <c r="TZN1433" s="129"/>
      <c r="TZO1433" s="129"/>
      <c r="TZP1433" s="129"/>
      <c r="TZQ1433" s="129"/>
      <c r="TZR1433" s="129"/>
      <c r="TZS1433" s="129"/>
      <c r="TZT1433" s="129"/>
      <c r="TZU1433" s="129"/>
      <c r="TZV1433" s="129"/>
      <c r="TZW1433" s="129"/>
      <c r="TZX1433" s="129"/>
      <c r="TZY1433" s="129"/>
      <c r="TZZ1433" s="129"/>
      <c r="UAA1433" s="129"/>
      <c r="UAB1433" s="129"/>
      <c r="UAC1433" s="129"/>
      <c r="UAD1433" s="129"/>
      <c r="UAE1433" s="129"/>
      <c r="UAF1433" s="129"/>
      <c r="UAG1433" s="129"/>
      <c r="UAH1433" s="129"/>
      <c r="UAI1433" s="129"/>
      <c r="UAJ1433" s="129"/>
      <c r="UAK1433" s="129"/>
      <c r="UAL1433" s="129"/>
      <c r="UAM1433" s="129"/>
      <c r="UAN1433" s="129"/>
      <c r="UAO1433" s="129"/>
      <c r="UAP1433" s="129"/>
      <c r="UAQ1433" s="129"/>
      <c r="UAR1433" s="129"/>
      <c r="UAS1433" s="129"/>
      <c r="UAT1433" s="129"/>
      <c r="UAU1433" s="129"/>
      <c r="UAV1433" s="129"/>
      <c r="UAW1433" s="129"/>
      <c r="UAX1433" s="129"/>
      <c r="UAY1433" s="129"/>
      <c r="UAZ1433" s="129"/>
      <c r="UBA1433" s="129"/>
      <c r="UBB1433" s="129"/>
      <c r="UBC1433" s="129"/>
      <c r="UBD1433" s="129"/>
      <c r="UBE1433" s="129"/>
      <c r="UBF1433" s="129"/>
      <c r="UBG1433" s="129"/>
      <c r="UBH1433" s="129"/>
      <c r="UBI1433" s="129"/>
      <c r="UBJ1433" s="129"/>
      <c r="UBK1433" s="129"/>
      <c r="UBL1433" s="129"/>
      <c r="UBM1433" s="129"/>
      <c r="UBN1433" s="129"/>
      <c r="UBO1433" s="129"/>
      <c r="UBP1433" s="129"/>
      <c r="UBQ1433" s="129"/>
      <c r="UBR1433" s="129"/>
      <c r="UBS1433" s="129"/>
      <c r="UBT1433" s="129"/>
      <c r="UBU1433" s="129"/>
      <c r="UBV1433" s="129"/>
      <c r="UBW1433" s="129"/>
      <c r="UBX1433" s="129"/>
      <c r="UBY1433" s="129"/>
      <c r="UBZ1433" s="129"/>
      <c r="UCA1433" s="129"/>
      <c r="UCB1433" s="129"/>
      <c r="UCC1433" s="129"/>
      <c r="UCD1433" s="129"/>
      <c r="UCE1433" s="129"/>
      <c r="UCF1433" s="129"/>
      <c r="UCG1433" s="129"/>
      <c r="UCH1433" s="129"/>
      <c r="UCI1433" s="129"/>
      <c r="UCJ1433" s="129"/>
      <c r="UCK1433" s="129"/>
      <c r="UCL1433" s="129"/>
      <c r="UCM1433" s="129"/>
      <c r="UCN1433" s="129"/>
      <c r="UCO1433" s="129"/>
      <c r="UCP1433" s="129"/>
      <c r="UCQ1433" s="129"/>
      <c r="UCR1433" s="129"/>
      <c r="UCS1433" s="129"/>
      <c r="UCT1433" s="129"/>
      <c r="UCU1433" s="129"/>
      <c r="UCV1433" s="129"/>
      <c r="UCW1433" s="129"/>
      <c r="UCX1433" s="129"/>
      <c r="UCY1433" s="129"/>
      <c r="UCZ1433" s="129"/>
      <c r="UDA1433" s="129"/>
      <c r="UDB1433" s="129"/>
      <c r="UDC1433" s="129"/>
      <c r="UDD1433" s="129"/>
      <c r="UDE1433" s="129"/>
      <c r="UDF1433" s="129"/>
      <c r="UDG1433" s="129"/>
      <c r="UDH1433" s="129"/>
      <c r="UDI1433" s="129"/>
      <c r="UDJ1433" s="129"/>
      <c r="UDK1433" s="129"/>
      <c r="UDL1433" s="129"/>
      <c r="UDM1433" s="129"/>
      <c r="UDN1433" s="129"/>
      <c r="UDO1433" s="129"/>
      <c r="UDP1433" s="129"/>
      <c r="UDQ1433" s="129"/>
      <c r="UDR1433" s="129"/>
      <c r="UDS1433" s="129"/>
      <c r="UDT1433" s="129"/>
      <c r="UDU1433" s="129"/>
      <c r="UDV1433" s="129"/>
      <c r="UDW1433" s="129"/>
      <c r="UDX1433" s="129"/>
      <c r="UDY1433" s="129"/>
      <c r="UDZ1433" s="129"/>
      <c r="UEA1433" s="129"/>
      <c r="UEB1433" s="129"/>
      <c r="UEC1433" s="129"/>
      <c r="UED1433" s="129"/>
      <c r="UEE1433" s="129"/>
      <c r="UEF1433" s="129"/>
      <c r="UEG1433" s="129"/>
      <c r="UEH1433" s="129"/>
      <c r="UEI1433" s="129"/>
      <c r="UEJ1433" s="129"/>
      <c r="UEK1433" s="129"/>
      <c r="UEL1433" s="129"/>
      <c r="UEM1433" s="129"/>
      <c r="UEN1433" s="129"/>
      <c r="UEO1433" s="129"/>
      <c r="UEP1433" s="129"/>
      <c r="UEQ1433" s="129"/>
      <c r="UER1433" s="129"/>
      <c r="UES1433" s="129"/>
      <c r="UET1433" s="129"/>
      <c r="UEU1433" s="129"/>
      <c r="UEV1433" s="129"/>
      <c r="UEW1433" s="129"/>
      <c r="UEX1433" s="129"/>
      <c r="UEY1433" s="129"/>
      <c r="UEZ1433" s="129"/>
      <c r="UFA1433" s="129"/>
      <c r="UFB1433" s="129"/>
      <c r="UFC1433" s="129"/>
      <c r="UFD1433" s="129"/>
      <c r="UFE1433" s="129"/>
      <c r="UFF1433" s="129"/>
      <c r="UFG1433" s="129"/>
      <c r="UFH1433" s="129"/>
      <c r="UFI1433" s="129"/>
      <c r="UFJ1433" s="129"/>
      <c r="UFK1433" s="129"/>
      <c r="UFL1433" s="129"/>
      <c r="UFM1433" s="129"/>
      <c r="UFN1433" s="129"/>
      <c r="UFO1433" s="129"/>
      <c r="UFP1433" s="129"/>
      <c r="UFQ1433" s="129"/>
      <c r="UFR1433" s="129"/>
      <c r="UFS1433" s="129"/>
      <c r="UFT1433" s="129"/>
      <c r="UFU1433" s="129"/>
      <c r="UFV1433" s="129"/>
      <c r="UFW1433" s="129"/>
      <c r="UFX1433" s="129"/>
      <c r="UFY1433" s="129"/>
      <c r="UFZ1433" s="129"/>
      <c r="UGA1433" s="129"/>
      <c r="UGB1433" s="129"/>
      <c r="UGC1433" s="129"/>
      <c r="UGD1433" s="129"/>
      <c r="UGE1433" s="129"/>
      <c r="UGF1433" s="129"/>
      <c r="UGG1433" s="129"/>
      <c r="UGH1433" s="129"/>
      <c r="UGI1433" s="129"/>
      <c r="UGJ1433" s="129"/>
      <c r="UGK1433" s="129"/>
      <c r="UGL1433" s="129"/>
      <c r="UGM1433" s="129"/>
      <c r="UGN1433" s="129"/>
      <c r="UGO1433" s="129"/>
      <c r="UGP1433" s="129"/>
      <c r="UGQ1433" s="129"/>
      <c r="UGR1433" s="129"/>
      <c r="UGS1433" s="129"/>
      <c r="UGT1433" s="129"/>
      <c r="UGU1433" s="129"/>
      <c r="UGV1433" s="129"/>
      <c r="UGW1433" s="129"/>
      <c r="UGX1433" s="129"/>
      <c r="UGY1433" s="129"/>
      <c r="UGZ1433" s="129"/>
      <c r="UHA1433" s="129"/>
      <c r="UHB1433" s="129"/>
      <c r="UHC1433" s="129"/>
      <c r="UHD1433" s="129"/>
      <c r="UHE1433" s="129"/>
      <c r="UHF1433" s="129"/>
      <c r="UHG1433" s="129"/>
      <c r="UHH1433" s="129"/>
      <c r="UHI1433" s="129"/>
      <c r="UHJ1433" s="129"/>
      <c r="UHK1433" s="129"/>
      <c r="UHL1433" s="129"/>
      <c r="UHM1433" s="129"/>
      <c r="UHN1433" s="129"/>
      <c r="UHO1433" s="129"/>
      <c r="UHP1433" s="129"/>
      <c r="UHQ1433" s="129"/>
      <c r="UHR1433" s="129"/>
      <c r="UHS1433" s="129"/>
      <c r="UHT1433" s="129"/>
      <c r="UHU1433" s="129"/>
      <c r="UHV1433" s="129"/>
      <c r="UHW1433" s="129"/>
      <c r="UHX1433" s="129"/>
      <c r="UHY1433" s="129"/>
      <c r="UHZ1433" s="129"/>
      <c r="UIA1433" s="129"/>
      <c r="UIB1433" s="129"/>
      <c r="UIC1433" s="129"/>
      <c r="UID1433" s="129"/>
      <c r="UIE1433" s="129"/>
      <c r="UIF1433" s="129"/>
      <c r="UIG1433" s="129"/>
      <c r="UIH1433" s="129"/>
      <c r="UII1433" s="129"/>
      <c r="UIJ1433" s="129"/>
      <c r="UIK1433" s="129"/>
      <c r="UIL1433" s="129"/>
      <c r="UIM1433" s="129"/>
      <c r="UIN1433" s="129"/>
      <c r="UIO1433" s="129"/>
      <c r="UIP1433" s="129"/>
      <c r="UIQ1433" s="129"/>
      <c r="UIR1433" s="129"/>
      <c r="UIS1433" s="129"/>
      <c r="UIT1433" s="129"/>
      <c r="UIU1433" s="129"/>
      <c r="UIV1433" s="129"/>
      <c r="UIW1433" s="129"/>
      <c r="UIX1433" s="129"/>
      <c r="UIY1433" s="129"/>
      <c r="UIZ1433" s="129"/>
      <c r="UJA1433" s="129"/>
      <c r="UJB1433" s="129"/>
      <c r="UJC1433" s="129"/>
      <c r="UJD1433" s="129"/>
      <c r="UJE1433" s="129"/>
      <c r="UJF1433" s="129"/>
      <c r="UJG1433" s="129"/>
      <c r="UJH1433" s="129"/>
      <c r="UJI1433" s="129"/>
      <c r="UJJ1433" s="129"/>
      <c r="UJK1433" s="129"/>
      <c r="UJL1433" s="129"/>
      <c r="UJM1433" s="129"/>
      <c r="UJN1433" s="129"/>
      <c r="UJO1433" s="129"/>
      <c r="UJP1433" s="129"/>
      <c r="UJQ1433" s="129"/>
      <c r="UJR1433" s="129"/>
      <c r="UJS1433" s="129"/>
      <c r="UJT1433" s="129"/>
      <c r="UJU1433" s="129"/>
      <c r="UJV1433" s="129"/>
      <c r="UJW1433" s="129"/>
      <c r="UJX1433" s="129"/>
      <c r="UJY1433" s="129"/>
      <c r="UJZ1433" s="129"/>
      <c r="UKA1433" s="129"/>
      <c r="UKB1433" s="129"/>
      <c r="UKC1433" s="129"/>
      <c r="UKD1433" s="129"/>
      <c r="UKE1433" s="129"/>
      <c r="UKF1433" s="129"/>
      <c r="UKG1433" s="129"/>
      <c r="UKH1433" s="129"/>
      <c r="UKI1433" s="129"/>
      <c r="UKJ1433" s="129"/>
      <c r="UKK1433" s="129"/>
      <c r="UKL1433" s="129"/>
      <c r="UKM1433" s="129"/>
      <c r="UKN1433" s="129"/>
      <c r="UKO1433" s="129"/>
      <c r="UKP1433" s="129"/>
      <c r="UKQ1433" s="129"/>
      <c r="UKR1433" s="129"/>
      <c r="UKS1433" s="129"/>
      <c r="UKT1433" s="129"/>
      <c r="UKU1433" s="129"/>
      <c r="UKV1433" s="129"/>
      <c r="UKW1433" s="129"/>
      <c r="UKX1433" s="129"/>
      <c r="UKY1433" s="129"/>
      <c r="UKZ1433" s="129"/>
      <c r="ULA1433" s="129"/>
      <c r="ULB1433" s="129"/>
      <c r="ULC1433" s="129"/>
      <c r="ULD1433" s="129"/>
      <c r="ULE1433" s="129"/>
      <c r="ULF1433" s="129"/>
      <c r="ULG1433" s="129"/>
      <c r="ULH1433" s="129"/>
      <c r="ULI1433" s="129"/>
      <c r="ULJ1433" s="129"/>
      <c r="ULK1433" s="129"/>
      <c r="ULL1433" s="129"/>
      <c r="ULM1433" s="129"/>
      <c r="ULN1433" s="129"/>
      <c r="ULO1433" s="129"/>
      <c r="ULP1433" s="129"/>
      <c r="ULQ1433" s="129"/>
      <c r="ULR1433" s="129"/>
      <c r="ULS1433" s="129"/>
      <c r="ULT1433" s="129"/>
      <c r="ULU1433" s="129"/>
      <c r="ULV1433" s="129"/>
      <c r="ULW1433" s="129"/>
      <c r="ULX1433" s="129"/>
      <c r="ULY1433" s="129"/>
      <c r="ULZ1433" s="129"/>
      <c r="UMA1433" s="129"/>
      <c r="UMB1433" s="129"/>
      <c r="UMC1433" s="129"/>
      <c r="UMD1433" s="129"/>
      <c r="UME1433" s="129"/>
      <c r="UMF1433" s="129"/>
      <c r="UMG1433" s="129"/>
      <c r="UMH1433" s="129"/>
      <c r="UMI1433" s="129"/>
      <c r="UMJ1433" s="129"/>
      <c r="UMK1433" s="129"/>
      <c r="UML1433" s="129"/>
      <c r="UMM1433" s="129"/>
      <c r="UMN1433" s="129"/>
      <c r="UMO1433" s="129"/>
      <c r="UMP1433" s="129"/>
      <c r="UMQ1433" s="129"/>
      <c r="UMR1433" s="129"/>
      <c r="UMS1433" s="129"/>
      <c r="UMT1433" s="129"/>
      <c r="UMU1433" s="129"/>
      <c r="UMV1433" s="129"/>
      <c r="UMW1433" s="129"/>
      <c r="UMX1433" s="129"/>
      <c r="UMY1433" s="129"/>
      <c r="UMZ1433" s="129"/>
      <c r="UNA1433" s="129"/>
      <c r="UNB1433" s="129"/>
      <c r="UNC1433" s="129"/>
      <c r="UND1433" s="129"/>
      <c r="UNE1433" s="129"/>
      <c r="UNF1433" s="129"/>
      <c r="UNG1433" s="129"/>
      <c r="UNH1433" s="129"/>
      <c r="UNI1433" s="129"/>
      <c r="UNJ1433" s="129"/>
      <c r="UNK1433" s="129"/>
      <c r="UNL1433" s="129"/>
      <c r="UNM1433" s="129"/>
      <c r="UNN1433" s="129"/>
      <c r="UNO1433" s="129"/>
      <c r="UNP1433" s="129"/>
      <c r="UNQ1433" s="129"/>
      <c r="UNR1433" s="129"/>
      <c r="UNS1433" s="129"/>
      <c r="UNT1433" s="129"/>
      <c r="UNU1433" s="129"/>
      <c r="UNV1433" s="129"/>
      <c r="UNW1433" s="129"/>
      <c r="UNX1433" s="129"/>
      <c r="UNY1433" s="129"/>
      <c r="UNZ1433" s="129"/>
      <c r="UOA1433" s="129"/>
      <c r="UOB1433" s="129"/>
      <c r="UOC1433" s="129"/>
      <c r="UOD1433" s="129"/>
      <c r="UOE1433" s="129"/>
      <c r="UOF1433" s="129"/>
      <c r="UOG1433" s="129"/>
      <c r="UOH1433" s="129"/>
      <c r="UOI1433" s="129"/>
      <c r="UOJ1433" s="129"/>
      <c r="UOK1433" s="129"/>
      <c r="UOL1433" s="129"/>
      <c r="UOM1433" s="129"/>
      <c r="UON1433" s="129"/>
      <c r="UOO1433" s="129"/>
      <c r="UOP1433" s="129"/>
      <c r="UOQ1433" s="129"/>
      <c r="UOR1433" s="129"/>
      <c r="UOS1433" s="129"/>
      <c r="UOT1433" s="129"/>
      <c r="UOU1433" s="129"/>
      <c r="UOV1433" s="129"/>
      <c r="UOW1433" s="129"/>
      <c r="UOX1433" s="129"/>
      <c r="UOY1433" s="129"/>
      <c r="UOZ1433" s="129"/>
      <c r="UPA1433" s="129"/>
      <c r="UPB1433" s="129"/>
      <c r="UPC1433" s="129"/>
      <c r="UPD1433" s="129"/>
      <c r="UPE1433" s="129"/>
      <c r="UPF1433" s="129"/>
      <c r="UPG1433" s="129"/>
      <c r="UPH1433" s="129"/>
      <c r="UPI1433" s="129"/>
      <c r="UPJ1433" s="129"/>
      <c r="UPK1433" s="129"/>
      <c r="UPL1433" s="129"/>
      <c r="UPM1433" s="129"/>
      <c r="UPN1433" s="129"/>
      <c r="UPO1433" s="129"/>
      <c r="UPP1433" s="129"/>
      <c r="UPQ1433" s="129"/>
      <c r="UPR1433" s="129"/>
      <c r="UPS1433" s="129"/>
      <c r="UPT1433" s="129"/>
      <c r="UPU1433" s="129"/>
      <c r="UPV1433" s="129"/>
      <c r="UPW1433" s="129"/>
      <c r="UPX1433" s="129"/>
      <c r="UPY1433" s="129"/>
      <c r="UPZ1433" s="129"/>
      <c r="UQA1433" s="129"/>
      <c r="UQB1433" s="129"/>
      <c r="UQC1433" s="129"/>
      <c r="UQD1433" s="129"/>
      <c r="UQE1433" s="129"/>
      <c r="UQF1433" s="129"/>
      <c r="UQG1433" s="129"/>
      <c r="UQH1433" s="129"/>
      <c r="UQI1433" s="129"/>
      <c r="UQJ1433" s="129"/>
      <c r="UQK1433" s="129"/>
      <c r="UQL1433" s="129"/>
      <c r="UQM1433" s="129"/>
      <c r="UQN1433" s="129"/>
      <c r="UQO1433" s="129"/>
      <c r="UQP1433" s="129"/>
      <c r="UQQ1433" s="129"/>
      <c r="UQR1433" s="129"/>
      <c r="UQS1433" s="129"/>
      <c r="UQT1433" s="129"/>
      <c r="UQU1433" s="129"/>
      <c r="UQV1433" s="129"/>
      <c r="UQW1433" s="129"/>
      <c r="UQX1433" s="129"/>
      <c r="UQY1433" s="129"/>
      <c r="UQZ1433" s="129"/>
      <c r="URA1433" s="129"/>
      <c r="URB1433" s="129"/>
      <c r="URC1433" s="129"/>
      <c r="URD1433" s="129"/>
      <c r="URE1433" s="129"/>
      <c r="URF1433" s="129"/>
      <c r="URG1433" s="129"/>
      <c r="URH1433" s="129"/>
      <c r="URI1433" s="129"/>
      <c r="URJ1433" s="129"/>
      <c r="URK1433" s="129"/>
      <c r="URL1433" s="129"/>
      <c r="URM1433" s="129"/>
      <c r="URN1433" s="129"/>
      <c r="URO1433" s="129"/>
      <c r="URP1433" s="129"/>
      <c r="URQ1433" s="129"/>
      <c r="URR1433" s="129"/>
      <c r="URS1433" s="129"/>
      <c r="URT1433" s="129"/>
      <c r="URU1433" s="129"/>
      <c r="URV1433" s="129"/>
      <c r="URW1433" s="129"/>
      <c r="URX1433" s="129"/>
      <c r="URY1433" s="129"/>
      <c r="URZ1433" s="129"/>
      <c r="USA1433" s="129"/>
      <c r="USB1433" s="129"/>
      <c r="USC1433" s="129"/>
      <c r="USD1433" s="129"/>
      <c r="USE1433" s="129"/>
      <c r="USF1433" s="129"/>
      <c r="USG1433" s="129"/>
      <c r="USH1433" s="129"/>
      <c r="USI1433" s="129"/>
      <c r="USJ1433" s="129"/>
      <c r="USK1433" s="129"/>
      <c r="USL1433" s="129"/>
      <c r="USM1433" s="129"/>
      <c r="USN1433" s="129"/>
      <c r="USO1433" s="129"/>
      <c r="USP1433" s="129"/>
      <c r="USQ1433" s="129"/>
      <c r="USR1433" s="129"/>
      <c r="USS1433" s="129"/>
      <c r="UST1433" s="129"/>
      <c r="USU1433" s="129"/>
      <c r="USV1433" s="129"/>
      <c r="USW1433" s="129"/>
      <c r="USX1433" s="129"/>
      <c r="USY1433" s="129"/>
      <c r="USZ1433" s="129"/>
      <c r="UTA1433" s="129"/>
      <c r="UTB1433" s="129"/>
      <c r="UTC1433" s="129"/>
      <c r="UTD1433" s="129"/>
      <c r="UTE1433" s="129"/>
      <c r="UTF1433" s="129"/>
      <c r="UTG1433" s="129"/>
      <c r="UTH1433" s="129"/>
      <c r="UTI1433" s="129"/>
      <c r="UTJ1433" s="129"/>
      <c r="UTK1433" s="129"/>
      <c r="UTL1433" s="129"/>
      <c r="UTM1433" s="129"/>
      <c r="UTN1433" s="129"/>
      <c r="UTO1433" s="129"/>
      <c r="UTP1433" s="129"/>
      <c r="UTQ1433" s="129"/>
      <c r="UTR1433" s="129"/>
      <c r="UTS1433" s="129"/>
      <c r="UTT1433" s="129"/>
      <c r="UTU1433" s="129"/>
      <c r="UTV1433" s="129"/>
      <c r="UTW1433" s="129"/>
      <c r="UTX1433" s="129"/>
      <c r="UTY1433" s="129"/>
      <c r="UTZ1433" s="129"/>
      <c r="UUA1433" s="129"/>
      <c r="UUB1433" s="129"/>
      <c r="UUC1433" s="129"/>
      <c r="UUD1433" s="129"/>
      <c r="UUE1433" s="129"/>
      <c r="UUF1433" s="129"/>
      <c r="UUG1433" s="129"/>
      <c r="UUH1433" s="129"/>
      <c r="UUI1433" s="129"/>
      <c r="UUJ1433" s="129"/>
      <c r="UUK1433" s="129"/>
      <c r="UUL1433" s="129"/>
      <c r="UUM1433" s="129"/>
      <c r="UUN1433" s="129"/>
      <c r="UUO1433" s="129"/>
      <c r="UUP1433" s="129"/>
      <c r="UUQ1433" s="129"/>
      <c r="UUR1433" s="129"/>
      <c r="UUS1433" s="129"/>
      <c r="UUT1433" s="129"/>
      <c r="UUU1433" s="129"/>
      <c r="UUV1433" s="129"/>
      <c r="UUW1433" s="129"/>
      <c r="UUX1433" s="129"/>
      <c r="UUY1433" s="129"/>
      <c r="UUZ1433" s="129"/>
      <c r="UVA1433" s="129"/>
      <c r="UVB1433" s="129"/>
      <c r="UVC1433" s="129"/>
      <c r="UVD1433" s="129"/>
      <c r="UVE1433" s="129"/>
      <c r="UVF1433" s="129"/>
      <c r="UVG1433" s="129"/>
      <c r="UVH1433" s="129"/>
      <c r="UVI1433" s="129"/>
      <c r="UVJ1433" s="129"/>
      <c r="UVK1433" s="129"/>
      <c r="UVL1433" s="129"/>
      <c r="UVM1433" s="129"/>
      <c r="UVN1433" s="129"/>
      <c r="UVO1433" s="129"/>
      <c r="UVP1433" s="129"/>
      <c r="UVQ1433" s="129"/>
      <c r="UVR1433" s="129"/>
      <c r="UVS1433" s="129"/>
      <c r="UVT1433" s="129"/>
      <c r="UVU1433" s="129"/>
      <c r="UVV1433" s="129"/>
      <c r="UVW1433" s="129"/>
      <c r="UVX1433" s="129"/>
      <c r="UVY1433" s="129"/>
      <c r="UVZ1433" s="129"/>
      <c r="UWA1433" s="129"/>
      <c r="UWB1433" s="129"/>
      <c r="UWC1433" s="129"/>
      <c r="UWD1433" s="129"/>
      <c r="UWE1433" s="129"/>
      <c r="UWF1433" s="129"/>
      <c r="UWG1433" s="129"/>
      <c r="UWH1433" s="129"/>
      <c r="UWI1433" s="129"/>
      <c r="UWJ1433" s="129"/>
      <c r="UWK1433" s="129"/>
      <c r="UWL1433" s="129"/>
      <c r="UWM1433" s="129"/>
      <c r="UWN1433" s="129"/>
      <c r="UWO1433" s="129"/>
      <c r="UWP1433" s="129"/>
      <c r="UWQ1433" s="129"/>
      <c r="UWR1433" s="129"/>
      <c r="UWS1433" s="129"/>
      <c r="UWT1433" s="129"/>
      <c r="UWU1433" s="129"/>
      <c r="UWV1433" s="129"/>
      <c r="UWW1433" s="129"/>
      <c r="UWX1433" s="129"/>
      <c r="UWY1433" s="129"/>
      <c r="UWZ1433" s="129"/>
      <c r="UXA1433" s="129"/>
      <c r="UXB1433" s="129"/>
      <c r="UXC1433" s="129"/>
      <c r="UXD1433" s="129"/>
      <c r="UXE1433" s="129"/>
      <c r="UXF1433" s="129"/>
      <c r="UXG1433" s="129"/>
      <c r="UXH1433" s="129"/>
      <c r="UXI1433" s="129"/>
      <c r="UXJ1433" s="129"/>
      <c r="UXK1433" s="129"/>
      <c r="UXL1433" s="129"/>
      <c r="UXM1433" s="129"/>
      <c r="UXN1433" s="129"/>
      <c r="UXO1433" s="129"/>
      <c r="UXP1433" s="129"/>
      <c r="UXQ1433" s="129"/>
      <c r="UXR1433" s="129"/>
      <c r="UXS1433" s="129"/>
      <c r="UXT1433" s="129"/>
      <c r="UXU1433" s="129"/>
      <c r="UXV1433" s="129"/>
      <c r="UXW1433" s="129"/>
      <c r="UXX1433" s="129"/>
      <c r="UXY1433" s="129"/>
      <c r="UXZ1433" s="129"/>
      <c r="UYA1433" s="129"/>
      <c r="UYB1433" s="129"/>
      <c r="UYC1433" s="129"/>
      <c r="UYD1433" s="129"/>
      <c r="UYE1433" s="129"/>
      <c r="UYF1433" s="129"/>
      <c r="UYG1433" s="129"/>
      <c r="UYH1433" s="129"/>
      <c r="UYI1433" s="129"/>
      <c r="UYJ1433" s="129"/>
      <c r="UYK1433" s="129"/>
      <c r="UYL1433" s="129"/>
      <c r="UYM1433" s="129"/>
      <c r="UYN1433" s="129"/>
      <c r="UYO1433" s="129"/>
      <c r="UYP1433" s="129"/>
      <c r="UYQ1433" s="129"/>
      <c r="UYR1433" s="129"/>
      <c r="UYS1433" s="129"/>
      <c r="UYT1433" s="129"/>
      <c r="UYU1433" s="129"/>
      <c r="UYV1433" s="129"/>
      <c r="UYW1433" s="129"/>
      <c r="UYX1433" s="129"/>
      <c r="UYY1433" s="129"/>
      <c r="UYZ1433" s="129"/>
      <c r="UZA1433" s="129"/>
      <c r="UZB1433" s="129"/>
      <c r="UZC1433" s="129"/>
      <c r="UZD1433" s="129"/>
      <c r="UZE1433" s="129"/>
      <c r="UZF1433" s="129"/>
      <c r="UZG1433" s="129"/>
      <c r="UZH1433" s="129"/>
      <c r="UZI1433" s="129"/>
      <c r="UZJ1433" s="129"/>
      <c r="UZK1433" s="129"/>
      <c r="UZL1433" s="129"/>
      <c r="UZM1433" s="129"/>
      <c r="UZN1433" s="129"/>
      <c r="UZO1433" s="129"/>
      <c r="UZP1433" s="129"/>
      <c r="UZQ1433" s="129"/>
      <c r="UZR1433" s="129"/>
      <c r="UZS1433" s="129"/>
      <c r="UZT1433" s="129"/>
      <c r="UZU1433" s="129"/>
      <c r="UZV1433" s="129"/>
      <c r="UZW1433" s="129"/>
      <c r="UZX1433" s="129"/>
      <c r="UZY1433" s="129"/>
      <c r="UZZ1433" s="129"/>
      <c r="VAA1433" s="129"/>
      <c r="VAB1433" s="129"/>
      <c r="VAC1433" s="129"/>
      <c r="VAD1433" s="129"/>
      <c r="VAE1433" s="129"/>
      <c r="VAF1433" s="129"/>
      <c r="VAG1433" s="129"/>
      <c r="VAH1433" s="129"/>
      <c r="VAI1433" s="129"/>
      <c r="VAJ1433" s="129"/>
      <c r="VAK1433" s="129"/>
      <c r="VAL1433" s="129"/>
      <c r="VAM1433" s="129"/>
      <c r="VAN1433" s="129"/>
      <c r="VAO1433" s="129"/>
      <c r="VAP1433" s="129"/>
      <c r="VAQ1433" s="129"/>
      <c r="VAR1433" s="129"/>
      <c r="VAS1433" s="129"/>
      <c r="VAT1433" s="129"/>
      <c r="VAU1433" s="129"/>
      <c r="VAV1433" s="129"/>
      <c r="VAW1433" s="129"/>
      <c r="VAX1433" s="129"/>
      <c r="VAY1433" s="129"/>
      <c r="VAZ1433" s="129"/>
      <c r="VBA1433" s="129"/>
      <c r="VBB1433" s="129"/>
      <c r="VBC1433" s="129"/>
      <c r="VBD1433" s="129"/>
      <c r="VBE1433" s="129"/>
      <c r="VBF1433" s="129"/>
      <c r="VBG1433" s="129"/>
      <c r="VBH1433" s="129"/>
      <c r="VBI1433" s="129"/>
      <c r="VBJ1433" s="129"/>
      <c r="VBK1433" s="129"/>
      <c r="VBL1433" s="129"/>
      <c r="VBM1433" s="129"/>
      <c r="VBN1433" s="129"/>
      <c r="VBO1433" s="129"/>
      <c r="VBP1433" s="129"/>
      <c r="VBQ1433" s="129"/>
      <c r="VBR1433" s="129"/>
      <c r="VBS1433" s="129"/>
      <c r="VBT1433" s="129"/>
      <c r="VBU1433" s="129"/>
      <c r="VBV1433" s="129"/>
      <c r="VBW1433" s="129"/>
      <c r="VBX1433" s="129"/>
      <c r="VBY1433" s="129"/>
      <c r="VBZ1433" s="129"/>
      <c r="VCA1433" s="129"/>
      <c r="VCB1433" s="129"/>
      <c r="VCC1433" s="129"/>
      <c r="VCD1433" s="129"/>
      <c r="VCE1433" s="129"/>
      <c r="VCF1433" s="129"/>
      <c r="VCG1433" s="129"/>
      <c r="VCH1433" s="129"/>
      <c r="VCI1433" s="129"/>
      <c r="VCJ1433" s="129"/>
      <c r="VCK1433" s="129"/>
      <c r="VCL1433" s="129"/>
      <c r="VCM1433" s="129"/>
      <c r="VCN1433" s="129"/>
      <c r="VCO1433" s="129"/>
      <c r="VCP1433" s="129"/>
      <c r="VCQ1433" s="129"/>
      <c r="VCR1433" s="129"/>
      <c r="VCS1433" s="129"/>
      <c r="VCT1433" s="129"/>
      <c r="VCU1433" s="129"/>
      <c r="VCV1433" s="129"/>
      <c r="VCW1433" s="129"/>
      <c r="VCX1433" s="129"/>
      <c r="VCY1433" s="129"/>
      <c r="VCZ1433" s="129"/>
      <c r="VDA1433" s="129"/>
      <c r="VDB1433" s="129"/>
      <c r="VDC1433" s="129"/>
      <c r="VDD1433" s="129"/>
      <c r="VDE1433" s="129"/>
      <c r="VDF1433" s="129"/>
      <c r="VDG1433" s="129"/>
      <c r="VDH1433" s="129"/>
      <c r="VDI1433" s="129"/>
      <c r="VDJ1433" s="129"/>
      <c r="VDK1433" s="129"/>
      <c r="VDL1433" s="129"/>
      <c r="VDM1433" s="129"/>
      <c r="VDN1433" s="129"/>
      <c r="VDO1433" s="129"/>
      <c r="VDP1433" s="129"/>
      <c r="VDQ1433" s="129"/>
      <c r="VDR1433" s="129"/>
      <c r="VDS1433" s="129"/>
      <c r="VDT1433" s="129"/>
      <c r="VDU1433" s="129"/>
      <c r="VDV1433" s="129"/>
      <c r="VDW1433" s="129"/>
      <c r="VDX1433" s="129"/>
      <c r="VDY1433" s="129"/>
      <c r="VDZ1433" s="129"/>
      <c r="VEA1433" s="129"/>
      <c r="VEB1433" s="129"/>
      <c r="VEC1433" s="129"/>
      <c r="VED1433" s="129"/>
      <c r="VEE1433" s="129"/>
      <c r="VEF1433" s="129"/>
      <c r="VEG1433" s="129"/>
      <c r="VEH1433" s="129"/>
      <c r="VEI1433" s="129"/>
      <c r="VEJ1433" s="129"/>
      <c r="VEK1433" s="129"/>
      <c r="VEL1433" s="129"/>
      <c r="VEM1433" s="129"/>
      <c r="VEN1433" s="129"/>
      <c r="VEO1433" s="129"/>
      <c r="VEP1433" s="129"/>
      <c r="VEQ1433" s="129"/>
      <c r="VER1433" s="129"/>
      <c r="VES1433" s="129"/>
      <c r="VET1433" s="129"/>
      <c r="VEU1433" s="129"/>
      <c r="VEV1433" s="129"/>
      <c r="VEW1433" s="129"/>
      <c r="VEX1433" s="129"/>
      <c r="VEY1433" s="129"/>
      <c r="VEZ1433" s="129"/>
      <c r="VFA1433" s="129"/>
      <c r="VFB1433" s="129"/>
      <c r="VFC1433" s="129"/>
      <c r="VFD1433" s="129"/>
      <c r="VFE1433" s="129"/>
      <c r="VFF1433" s="129"/>
      <c r="VFG1433" s="129"/>
      <c r="VFH1433" s="129"/>
      <c r="VFI1433" s="129"/>
      <c r="VFJ1433" s="129"/>
      <c r="VFK1433" s="129"/>
      <c r="VFL1433" s="129"/>
      <c r="VFM1433" s="129"/>
      <c r="VFN1433" s="129"/>
      <c r="VFO1433" s="129"/>
      <c r="VFP1433" s="129"/>
      <c r="VFQ1433" s="129"/>
      <c r="VFR1433" s="129"/>
      <c r="VFS1433" s="129"/>
      <c r="VFT1433" s="129"/>
      <c r="VFU1433" s="129"/>
      <c r="VFV1433" s="129"/>
      <c r="VFW1433" s="129"/>
      <c r="VFX1433" s="129"/>
      <c r="VFY1433" s="129"/>
      <c r="VFZ1433" s="129"/>
      <c r="VGA1433" s="129"/>
      <c r="VGB1433" s="129"/>
      <c r="VGC1433" s="129"/>
      <c r="VGD1433" s="129"/>
      <c r="VGE1433" s="129"/>
      <c r="VGF1433" s="129"/>
      <c r="VGG1433" s="129"/>
      <c r="VGH1433" s="129"/>
      <c r="VGI1433" s="129"/>
      <c r="VGJ1433" s="129"/>
      <c r="VGK1433" s="129"/>
      <c r="VGL1433" s="129"/>
      <c r="VGM1433" s="129"/>
      <c r="VGN1433" s="129"/>
      <c r="VGO1433" s="129"/>
      <c r="VGP1433" s="129"/>
      <c r="VGQ1433" s="129"/>
      <c r="VGR1433" s="129"/>
      <c r="VGS1433" s="129"/>
      <c r="VGT1433" s="129"/>
      <c r="VGU1433" s="129"/>
      <c r="VGV1433" s="129"/>
      <c r="VGW1433" s="129"/>
      <c r="VGX1433" s="129"/>
      <c r="VGY1433" s="129"/>
      <c r="VGZ1433" s="129"/>
      <c r="VHA1433" s="129"/>
      <c r="VHB1433" s="129"/>
      <c r="VHC1433" s="129"/>
      <c r="VHD1433" s="129"/>
      <c r="VHE1433" s="129"/>
      <c r="VHF1433" s="129"/>
      <c r="VHG1433" s="129"/>
      <c r="VHH1433" s="129"/>
      <c r="VHI1433" s="129"/>
      <c r="VHJ1433" s="129"/>
      <c r="VHK1433" s="129"/>
      <c r="VHL1433" s="129"/>
      <c r="VHM1433" s="129"/>
      <c r="VHN1433" s="129"/>
      <c r="VHO1433" s="129"/>
      <c r="VHP1433" s="129"/>
      <c r="VHQ1433" s="129"/>
      <c r="VHR1433" s="129"/>
      <c r="VHS1433" s="129"/>
      <c r="VHT1433" s="129"/>
      <c r="VHU1433" s="129"/>
      <c r="VHV1433" s="129"/>
      <c r="VHW1433" s="129"/>
      <c r="VHX1433" s="129"/>
      <c r="VHY1433" s="129"/>
      <c r="VHZ1433" s="129"/>
      <c r="VIA1433" s="129"/>
      <c r="VIB1433" s="129"/>
      <c r="VIC1433" s="129"/>
      <c r="VID1433" s="129"/>
      <c r="VIE1433" s="129"/>
      <c r="VIF1433" s="129"/>
      <c r="VIG1433" s="129"/>
      <c r="VIH1433" s="129"/>
      <c r="VII1433" s="129"/>
      <c r="VIJ1433" s="129"/>
      <c r="VIK1433" s="129"/>
      <c r="VIL1433" s="129"/>
      <c r="VIM1433" s="129"/>
      <c r="VIN1433" s="129"/>
      <c r="VIO1433" s="129"/>
      <c r="VIP1433" s="129"/>
      <c r="VIQ1433" s="129"/>
      <c r="VIR1433" s="129"/>
      <c r="VIS1433" s="129"/>
      <c r="VIT1433" s="129"/>
      <c r="VIU1433" s="129"/>
      <c r="VIV1433" s="129"/>
      <c r="VIW1433" s="129"/>
      <c r="VIX1433" s="129"/>
      <c r="VIY1433" s="129"/>
      <c r="VIZ1433" s="129"/>
      <c r="VJA1433" s="129"/>
      <c r="VJB1433" s="129"/>
      <c r="VJC1433" s="129"/>
      <c r="VJD1433" s="129"/>
      <c r="VJE1433" s="129"/>
      <c r="VJF1433" s="129"/>
      <c r="VJG1433" s="129"/>
      <c r="VJH1433" s="129"/>
      <c r="VJI1433" s="129"/>
      <c r="VJJ1433" s="129"/>
      <c r="VJK1433" s="129"/>
      <c r="VJL1433" s="129"/>
      <c r="VJM1433" s="129"/>
      <c r="VJN1433" s="129"/>
      <c r="VJO1433" s="129"/>
      <c r="VJP1433" s="129"/>
      <c r="VJQ1433" s="129"/>
      <c r="VJR1433" s="129"/>
      <c r="VJS1433" s="129"/>
      <c r="VJT1433" s="129"/>
      <c r="VJU1433" s="129"/>
      <c r="VJV1433" s="129"/>
      <c r="VJW1433" s="129"/>
      <c r="VJX1433" s="129"/>
      <c r="VJY1433" s="129"/>
      <c r="VJZ1433" s="129"/>
      <c r="VKA1433" s="129"/>
      <c r="VKB1433" s="129"/>
      <c r="VKC1433" s="129"/>
      <c r="VKD1433" s="129"/>
      <c r="VKE1433" s="129"/>
      <c r="VKF1433" s="129"/>
      <c r="VKG1433" s="129"/>
      <c r="VKH1433" s="129"/>
      <c r="VKI1433" s="129"/>
      <c r="VKJ1433" s="129"/>
      <c r="VKK1433" s="129"/>
      <c r="VKL1433" s="129"/>
      <c r="VKM1433" s="129"/>
      <c r="VKN1433" s="129"/>
      <c r="VKO1433" s="129"/>
      <c r="VKP1433" s="129"/>
      <c r="VKQ1433" s="129"/>
      <c r="VKR1433" s="129"/>
      <c r="VKS1433" s="129"/>
      <c r="VKT1433" s="129"/>
      <c r="VKU1433" s="129"/>
      <c r="VKV1433" s="129"/>
      <c r="VKW1433" s="129"/>
      <c r="VKX1433" s="129"/>
      <c r="VKY1433" s="129"/>
      <c r="VKZ1433" s="129"/>
      <c r="VLA1433" s="129"/>
      <c r="VLB1433" s="129"/>
      <c r="VLC1433" s="129"/>
      <c r="VLD1433" s="129"/>
      <c r="VLE1433" s="129"/>
      <c r="VLF1433" s="129"/>
      <c r="VLG1433" s="129"/>
      <c r="VLH1433" s="129"/>
      <c r="VLI1433" s="129"/>
      <c r="VLJ1433" s="129"/>
      <c r="VLK1433" s="129"/>
      <c r="VLL1433" s="129"/>
      <c r="VLM1433" s="129"/>
      <c r="VLN1433" s="129"/>
      <c r="VLO1433" s="129"/>
      <c r="VLP1433" s="129"/>
      <c r="VLQ1433" s="129"/>
      <c r="VLR1433" s="129"/>
      <c r="VLS1433" s="129"/>
      <c r="VLT1433" s="129"/>
      <c r="VLU1433" s="129"/>
      <c r="VLV1433" s="129"/>
      <c r="VLW1433" s="129"/>
      <c r="VLX1433" s="129"/>
      <c r="VLY1433" s="129"/>
      <c r="VLZ1433" s="129"/>
      <c r="VMA1433" s="129"/>
      <c r="VMB1433" s="129"/>
      <c r="VMC1433" s="129"/>
      <c r="VMD1433" s="129"/>
      <c r="VME1433" s="129"/>
      <c r="VMF1433" s="129"/>
      <c r="VMG1433" s="129"/>
      <c r="VMH1433" s="129"/>
      <c r="VMI1433" s="129"/>
      <c r="VMJ1433" s="129"/>
      <c r="VMK1433" s="129"/>
      <c r="VML1433" s="129"/>
      <c r="VMM1433" s="129"/>
      <c r="VMN1433" s="129"/>
      <c r="VMO1433" s="129"/>
      <c r="VMP1433" s="129"/>
      <c r="VMQ1433" s="129"/>
      <c r="VMR1433" s="129"/>
      <c r="VMS1433" s="129"/>
      <c r="VMT1433" s="129"/>
      <c r="VMU1433" s="129"/>
      <c r="VMV1433" s="129"/>
      <c r="VMW1433" s="129"/>
      <c r="VMX1433" s="129"/>
      <c r="VMY1433" s="129"/>
      <c r="VMZ1433" s="129"/>
      <c r="VNA1433" s="129"/>
      <c r="VNB1433" s="129"/>
      <c r="VNC1433" s="129"/>
      <c r="VND1433" s="129"/>
      <c r="VNE1433" s="129"/>
      <c r="VNF1433" s="129"/>
      <c r="VNG1433" s="129"/>
      <c r="VNH1433" s="129"/>
      <c r="VNI1433" s="129"/>
      <c r="VNJ1433" s="129"/>
      <c r="VNK1433" s="129"/>
      <c r="VNL1433" s="129"/>
      <c r="VNM1433" s="129"/>
      <c r="VNN1433" s="129"/>
      <c r="VNO1433" s="129"/>
      <c r="VNP1433" s="129"/>
      <c r="VNQ1433" s="129"/>
      <c r="VNR1433" s="129"/>
      <c r="VNS1433" s="129"/>
      <c r="VNT1433" s="129"/>
      <c r="VNU1433" s="129"/>
      <c r="VNV1433" s="129"/>
      <c r="VNW1433" s="129"/>
      <c r="VNX1433" s="129"/>
      <c r="VNY1433" s="129"/>
      <c r="VNZ1433" s="129"/>
      <c r="VOA1433" s="129"/>
      <c r="VOB1433" s="129"/>
      <c r="VOC1433" s="129"/>
      <c r="VOD1433" s="129"/>
      <c r="VOE1433" s="129"/>
      <c r="VOF1433" s="129"/>
      <c r="VOG1433" s="129"/>
      <c r="VOH1433" s="129"/>
      <c r="VOI1433" s="129"/>
      <c r="VOJ1433" s="129"/>
      <c r="VOK1433" s="129"/>
      <c r="VOL1433" s="129"/>
      <c r="VOM1433" s="129"/>
      <c r="VON1433" s="129"/>
      <c r="VOO1433" s="129"/>
      <c r="VOP1433" s="129"/>
      <c r="VOQ1433" s="129"/>
      <c r="VOR1433" s="129"/>
      <c r="VOS1433" s="129"/>
      <c r="VOT1433" s="129"/>
      <c r="VOU1433" s="129"/>
      <c r="VOV1433" s="129"/>
      <c r="VOW1433" s="129"/>
      <c r="VOX1433" s="129"/>
      <c r="VOY1433" s="129"/>
      <c r="VOZ1433" s="129"/>
      <c r="VPA1433" s="129"/>
      <c r="VPB1433" s="129"/>
      <c r="VPC1433" s="129"/>
      <c r="VPD1433" s="129"/>
      <c r="VPE1433" s="129"/>
      <c r="VPF1433" s="129"/>
      <c r="VPG1433" s="129"/>
      <c r="VPH1433" s="129"/>
      <c r="VPI1433" s="129"/>
      <c r="VPJ1433" s="129"/>
      <c r="VPK1433" s="129"/>
      <c r="VPL1433" s="129"/>
      <c r="VPM1433" s="129"/>
      <c r="VPN1433" s="129"/>
      <c r="VPO1433" s="129"/>
      <c r="VPP1433" s="129"/>
      <c r="VPQ1433" s="129"/>
      <c r="VPR1433" s="129"/>
      <c r="VPS1433" s="129"/>
      <c r="VPT1433" s="129"/>
      <c r="VPU1433" s="129"/>
      <c r="VPV1433" s="129"/>
      <c r="VPW1433" s="129"/>
      <c r="VPX1433" s="129"/>
      <c r="VPY1433" s="129"/>
      <c r="VPZ1433" s="129"/>
      <c r="VQA1433" s="129"/>
      <c r="VQB1433" s="129"/>
      <c r="VQC1433" s="129"/>
      <c r="VQD1433" s="129"/>
      <c r="VQE1433" s="129"/>
      <c r="VQF1433" s="129"/>
      <c r="VQG1433" s="129"/>
      <c r="VQH1433" s="129"/>
      <c r="VQI1433" s="129"/>
      <c r="VQJ1433" s="129"/>
      <c r="VQK1433" s="129"/>
      <c r="VQL1433" s="129"/>
      <c r="VQM1433" s="129"/>
      <c r="VQN1433" s="129"/>
      <c r="VQO1433" s="129"/>
      <c r="VQP1433" s="129"/>
      <c r="VQQ1433" s="129"/>
      <c r="VQR1433" s="129"/>
      <c r="VQS1433" s="129"/>
      <c r="VQT1433" s="129"/>
      <c r="VQU1433" s="129"/>
      <c r="VQV1433" s="129"/>
      <c r="VQW1433" s="129"/>
      <c r="VQX1433" s="129"/>
      <c r="VQY1433" s="129"/>
      <c r="VQZ1433" s="129"/>
      <c r="VRA1433" s="129"/>
      <c r="VRB1433" s="129"/>
      <c r="VRC1433" s="129"/>
      <c r="VRD1433" s="129"/>
      <c r="VRE1433" s="129"/>
      <c r="VRF1433" s="129"/>
      <c r="VRG1433" s="129"/>
      <c r="VRH1433" s="129"/>
      <c r="VRI1433" s="129"/>
      <c r="VRJ1433" s="129"/>
      <c r="VRK1433" s="129"/>
      <c r="VRL1433" s="129"/>
      <c r="VRM1433" s="129"/>
      <c r="VRN1433" s="129"/>
      <c r="VRO1433" s="129"/>
      <c r="VRP1433" s="129"/>
      <c r="VRQ1433" s="129"/>
      <c r="VRR1433" s="129"/>
      <c r="VRS1433" s="129"/>
      <c r="VRT1433" s="129"/>
      <c r="VRU1433" s="129"/>
      <c r="VRV1433" s="129"/>
      <c r="VRW1433" s="129"/>
      <c r="VRX1433" s="129"/>
      <c r="VRY1433" s="129"/>
      <c r="VRZ1433" s="129"/>
      <c r="VSA1433" s="129"/>
      <c r="VSB1433" s="129"/>
      <c r="VSC1433" s="129"/>
      <c r="VSD1433" s="129"/>
      <c r="VSE1433" s="129"/>
      <c r="VSF1433" s="129"/>
      <c r="VSG1433" s="129"/>
      <c r="VSH1433" s="129"/>
      <c r="VSI1433" s="129"/>
      <c r="VSJ1433" s="129"/>
      <c r="VSK1433" s="129"/>
      <c r="VSL1433" s="129"/>
      <c r="VSM1433" s="129"/>
      <c r="VSN1433" s="129"/>
      <c r="VSO1433" s="129"/>
      <c r="VSP1433" s="129"/>
      <c r="VSQ1433" s="129"/>
      <c r="VSR1433" s="129"/>
      <c r="VSS1433" s="129"/>
      <c r="VST1433" s="129"/>
      <c r="VSU1433" s="129"/>
      <c r="VSV1433" s="129"/>
      <c r="VSW1433" s="129"/>
      <c r="VSX1433" s="129"/>
      <c r="VSY1433" s="129"/>
      <c r="VSZ1433" s="129"/>
      <c r="VTA1433" s="129"/>
      <c r="VTB1433" s="129"/>
      <c r="VTC1433" s="129"/>
      <c r="VTD1433" s="129"/>
      <c r="VTE1433" s="129"/>
      <c r="VTF1433" s="129"/>
      <c r="VTG1433" s="129"/>
      <c r="VTH1433" s="129"/>
      <c r="VTI1433" s="129"/>
      <c r="VTJ1433" s="129"/>
      <c r="VTK1433" s="129"/>
      <c r="VTL1433" s="129"/>
      <c r="VTM1433" s="129"/>
      <c r="VTN1433" s="129"/>
      <c r="VTO1433" s="129"/>
      <c r="VTP1433" s="129"/>
      <c r="VTQ1433" s="129"/>
      <c r="VTR1433" s="129"/>
      <c r="VTS1433" s="129"/>
      <c r="VTT1433" s="129"/>
      <c r="VTU1433" s="129"/>
      <c r="VTV1433" s="129"/>
      <c r="VTW1433" s="129"/>
      <c r="VTX1433" s="129"/>
      <c r="VTY1433" s="129"/>
      <c r="VTZ1433" s="129"/>
      <c r="VUA1433" s="129"/>
      <c r="VUB1433" s="129"/>
      <c r="VUC1433" s="129"/>
      <c r="VUD1433" s="129"/>
      <c r="VUE1433" s="129"/>
      <c r="VUF1433" s="129"/>
      <c r="VUG1433" s="129"/>
      <c r="VUH1433" s="129"/>
      <c r="VUI1433" s="129"/>
      <c r="VUJ1433" s="129"/>
      <c r="VUK1433" s="129"/>
      <c r="VUL1433" s="129"/>
      <c r="VUM1433" s="129"/>
      <c r="VUN1433" s="129"/>
      <c r="VUO1433" s="129"/>
      <c r="VUP1433" s="129"/>
      <c r="VUQ1433" s="129"/>
      <c r="VUR1433" s="129"/>
      <c r="VUS1433" s="129"/>
      <c r="VUT1433" s="129"/>
      <c r="VUU1433" s="129"/>
      <c r="VUV1433" s="129"/>
      <c r="VUW1433" s="129"/>
      <c r="VUX1433" s="129"/>
      <c r="VUY1433" s="129"/>
      <c r="VUZ1433" s="129"/>
      <c r="VVA1433" s="129"/>
      <c r="VVB1433" s="129"/>
      <c r="VVC1433" s="129"/>
      <c r="VVD1433" s="129"/>
      <c r="VVE1433" s="129"/>
      <c r="VVF1433" s="129"/>
      <c r="VVG1433" s="129"/>
      <c r="VVH1433" s="129"/>
      <c r="VVI1433" s="129"/>
      <c r="VVJ1433" s="129"/>
      <c r="VVK1433" s="129"/>
      <c r="VVL1433" s="129"/>
      <c r="VVM1433" s="129"/>
      <c r="VVN1433" s="129"/>
      <c r="VVO1433" s="129"/>
      <c r="VVP1433" s="129"/>
      <c r="VVQ1433" s="129"/>
      <c r="VVR1433" s="129"/>
      <c r="VVS1433" s="129"/>
      <c r="VVT1433" s="129"/>
      <c r="VVU1433" s="129"/>
      <c r="VVV1433" s="129"/>
      <c r="VVW1433" s="129"/>
      <c r="VVX1433" s="129"/>
      <c r="VVY1433" s="129"/>
      <c r="VVZ1433" s="129"/>
      <c r="VWA1433" s="129"/>
      <c r="VWB1433" s="129"/>
      <c r="VWC1433" s="129"/>
      <c r="VWD1433" s="129"/>
      <c r="VWE1433" s="129"/>
      <c r="VWF1433" s="129"/>
      <c r="VWG1433" s="129"/>
      <c r="VWH1433" s="129"/>
      <c r="VWI1433" s="129"/>
      <c r="VWJ1433" s="129"/>
      <c r="VWK1433" s="129"/>
      <c r="VWL1433" s="129"/>
      <c r="VWM1433" s="129"/>
      <c r="VWN1433" s="129"/>
      <c r="VWO1433" s="129"/>
      <c r="VWP1433" s="129"/>
      <c r="VWQ1433" s="129"/>
      <c r="VWR1433" s="129"/>
      <c r="VWS1433" s="129"/>
      <c r="VWT1433" s="129"/>
      <c r="VWU1433" s="129"/>
      <c r="VWV1433" s="129"/>
      <c r="VWW1433" s="129"/>
      <c r="VWX1433" s="129"/>
      <c r="VWY1433" s="129"/>
      <c r="VWZ1433" s="129"/>
      <c r="VXA1433" s="129"/>
      <c r="VXB1433" s="129"/>
      <c r="VXC1433" s="129"/>
      <c r="VXD1433" s="129"/>
      <c r="VXE1433" s="129"/>
      <c r="VXF1433" s="129"/>
      <c r="VXG1433" s="129"/>
      <c r="VXH1433" s="129"/>
      <c r="VXI1433" s="129"/>
      <c r="VXJ1433" s="129"/>
      <c r="VXK1433" s="129"/>
      <c r="VXL1433" s="129"/>
      <c r="VXM1433" s="129"/>
      <c r="VXN1433" s="129"/>
      <c r="VXO1433" s="129"/>
      <c r="VXP1433" s="129"/>
      <c r="VXQ1433" s="129"/>
      <c r="VXR1433" s="129"/>
      <c r="VXS1433" s="129"/>
      <c r="VXT1433" s="129"/>
      <c r="VXU1433" s="129"/>
      <c r="VXV1433" s="129"/>
      <c r="VXW1433" s="129"/>
      <c r="VXX1433" s="129"/>
      <c r="VXY1433" s="129"/>
      <c r="VXZ1433" s="129"/>
      <c r="VYA1433" s="129"/>
      <c r="VYB1433" s="129"/>
      <c r="VYC1433" s="129"/>
      <c r="VYD1433" s="129"/>
      <c r="VYE1433" s="129"/>
      <c r="VYF1433" s="129"/>
      <c r="VYG1433" s="129"/>
      <c r="VYH1433" s="129"/>
      <c r="VYI1433" s="129"/>
      <c r="VYJ1433" s="129"/>
      <c r="VYK1433" s="129"/>
      <c r="VYL1433" s="129"/>
      <c r="VYM1433" s="129"/>
      <c r="VYN1433" s="129"/>
      <c r="VYO1433" s="129"/>
      <c r="VYP1433" s="129"/>
      <c r="VYQ1433" s="129"/>
      <c r="VYR1433" s="129"/>
      <c r="VYS1433" s="129"/>
      <c r="VYT1433" s="129"/>
      <c r="VYU1433" s="129"/>
      <c r="VYV1433" s="129"/>
      <c r="VYW1433" s="129"/>
      <c r="VYX1433" s="129"/>
      <c r="VYY1433" s="129"/>
      <c r="VYZ1433" s="129"/>
      <c r="VZA1433" s="129"/>
      <c r="VZB1433" s="129"/>
      <c r="VZC1433" s="129"/>
      <c r="VZD1433" s="129"/>
      <c r="VZE1433" s="129"/>
      <c r="VZF1433" s="129"/>
      <c r="VZG1433" s="129"/>
      <c r="VZH1433" s="129"/>
      <c r="VZI1433" s="129"/>
      <c r="VZJ1433" s="129"/>
      <c r="VZK1433" s="129"/>
      <c r="VZL1433" s="129"/>
      <c r="VZM1433" s="129"/>
      <c r="VZN1433" s="129"/>
      <c r="VZO1433" s="129"/>
      <c r="VZP1433" s="129"/>
      <c r="VZQ1433" s="129"/>
      <c r="VZR1433" s="129"/>
      <c r="VZS1433" s="129"/>
      <c r="VZT1433" s="129"/>
      <c r="VZU1433" s="129"/>
      <c r="VZV1433" s="129"/>
      <c r="VZW1433" s="129"/>
      <c r="VZX1433" s="129"/>
      <c r="VZY1433" s="129"/>
      <c r="VZZ1433" s="129"/>
      <c r="WAA1433" s="129"/>
      <c r="WAB1433" s="129"/>
      <c r="WAC1433" s="129"/>
      <c r="WAD1433" s="129"/>
      <c r="WAE1433" s="129"/>
      <c r="WAF1433" s="129"/>
      <c r="WAG1433" s="129"/>
      <c r="WAH1433" s="129"/>
      <c r="WAI1433" s="129"/>
      <c r="WAJ1433" s="129"/>
      <c r="WAK1433" s="129"/>
      <c r="WAL1433" s="129"/>
      <c r="WAM1433" s="129"/>
      <c r="WAN1433" s="129"/>
      <c r="WAO1433" s="129"/>
      <c r="WAP1433" s="129"/>
      <c r="WAQ1433" s="129"/>
      <c r="WAR1433" s="129"/>
      <c r="WAS1433" s="129"/>
      <c r="WAT1433" s="129"/>
      <c r="WAU1433" s="129"/>
      <c r="WAV1433" s="129"/>
      <c r="WAW1433" s="129"/>
      <c r="WAX1433" s="129"/>
      <c r="WAY1433" s="129"/>
      <c r="WAZ1433" s="129"/>
      <c r="WBA1433" s="129"/>
      <c r="WBB1433" s="129"/>
      <c r="WBC1433" s="129"/>
      <c r="WBD1433" s="129"/>
      <c r="WBE1433" s="129"/>
      <c r="WBF1433" s="129"/>
      <c r="WBG1433" s="129"/>
      <c r="WBH1433" s="129"/>
      <c r="WBI1433" s="129"/>
      <c r="WBJ1433" s="129"/>
      <c r="WBK1433" s="129"/>
      <c r="WBL1433" s="129"/>
      <c r="WBM1433" s="129"/>
      <c r="WBN1433" s="129"/>
      <c r="WBO1433" s="129"/>
      <c r="WBP1433" s="129"/>
      <c r="WBQ1433" s="129"/>
      <c r="WBR1433" s="129"/>
      <c r="WBS1433" s="129"/>
      <c r="WBT1433" s="129"/>
      <c r="WBU1433" s="129"/>
      <c r="WBV1433" s="129"/>
      <c r="WBW1433" s="129"/>
      <c r="WBX1433" s="129"/>
      <c r="WBY1433" s="129"/>
      <c r="WBZ1433" s="129"/>
      <c r="WCA1433" s="129"/>
      <c r="WCB1433" s="129"/>
      <c r="WCC1433" s="129"/>
      <c r="WCD1433" s="129"/>
      <c r="WCE1433" s="129"/>
      <c r="WCF1433" s="129"/>
      <c r="WCG1433" s="129"/>
      <c r="WCH1433" s="129"/>
      <c r="WCI1433" s="129"/>
      <c r="WCJ1433" s="129"/>
      <c r="WCK1433" s="129"/>
      <c r="WCL1433" s="129"/>
      <c r="WCM1433" s="129"/>
      <c r="WCN1433" s="129"/>
      <c r="WCO1433" s="129"/>
      <c r="WCP1433" s="129"/>
      <c r="WCQ1433" s="129"/>
      <c r="WCR1433" s="129"/>
      <c r="WCS1433" s="129"/>
      <c r="WCT1433" s="129"/>
      <c r="WCU1433" s="129"/>
      <c r="WCV1433" s="129"/>
      <c r="WCW1433" s="129"/>
      <c r="WCX1433" s="129"/>
      <c r="WCY1433" s="129"/>
      <c r="WCZ1433" s="129"/>
      <c r="WDA1433" s="129"/>
      <c r="WDB1433" s="129"/>
      <c r="WDC1433" s="129"/>
      <c r="WDD1433" s="129"/>
      <c r="WDE1433" s="129"/>
      <c r="WDF1433" s="129"/>
      <c r="WDG1433" s="129"/>
      <c r="WDH1433" s="129"/>
      <c r="WDI1433" s="129"/>
      <c r="WDJ1433" s="129"/>
      <c r="WDK1433" s="129"/>
      <c r="WDL1433" s="129"/>
      <c r="WDM1433" s="129"/>
      <c r="WDN1433" s="129"/>
      <c r="WDO1433" s="129"/>
      <c r="WDP1433" s="129"/>
      <c r="WDQ1433" s="129"/>
      <c r="WDR1433" s="129"/>
      <c r="WDS1433" s="129"/>
      <c r="WDT1433" s="129"/>
      <c r="WDU1433" s="129"/>
      <c r="WDV1433" s="129"/>
      <c r="WDW1433" s="129"/>
      <c r="WDX1433" s="129"/>
      <c r="WDY1433" s="129"/>
      <c r="WDZ1433" s="129"/>
      <c r="WEA1433" s="129"/>
      <c r="WEB1433" s="129"/>
      <c r="WEC1433" s="129"/>
      <c r="WED1433" s="129"/>
      <c r="WEE1433" s="129"/>
      <c r="WEF1433" s="129"/>
      <c r="WEG1433" s="129"/>
      <c r="WEH1433" s="129"/>
      <c r="WEI1433" s="129"/>
      <c r="WEJ1433" s="129"/>
      <c r="WEK1433" s="129"/>
      <c r="WEL1433" s="129"/>
      <c r="WEM1433" s="129"/>
      <c r="WEN1433" s="129"/>
      <c r="WEO1433" s="129"/>
      <c r="WEP1433" s="129"/>
      <c r="WEQ1433" s="129"/>
      <c r="WER1433" s="129"/>
      <c r="WES1433" s="129"/>
      <c r="WET1433" s="129"/>
      <c r="WEU1433" s="129"/>
      <c r="WEV1433" s="129"/>
      <c r="WEW1433" s="129"/>
      <c r="WEX1433" s="129"/>
      <c r="WEY1433" s="129"/>
      <c r="WEZ1433" s="129"/>
      <c r="WFA1433" s="129"/>
      <c r="WFB1433" s="129"/>
      <c r="WFC1433" s="129"/>
      <c r="WFD1433" s="129"/>
      <c r="WFE1433" s="129"/>
      <c r="WFF1433" s="129"/>
      <c r="WFG1433" s="129"/>
      <c r="WFH1433" s="129"/>
      <c r="WFI1433" s="129"/>
      <c r="WFJ1433" s="129"/>
      <c r="WFK1433" s="129"/>
      <c r="WFL1433" s="129"/>
      <c r="WFM1433" s="129"/>
      <c r="WFN1433" s="129"/>
      <c r="WFO1433" s="129"/>
      <c r="WFP1433" s="129"/>
      <c r="WFQ1433" s="129"/>
      <c r="WFR1433" s="129"/>
      <c r="WFS1433" s="129"/>
      <c r="WFT1433" s="129"/>
      <c r="WFU1433" s="129"/>
      <c r="WFV1433" s="129"/>
      <c r="WFW1433" s="129"/>
      <c r="WFX1433" s="129"/>
      <c r="WFY1433" s="129"/>
      <c r="WFZ1433" s="129"/>
      <c r="WGA1433" s="129"/>
      <c r="WGB1433" s="129"/>
      <c r="WGC1433" s="129"/>
      <c r="WGD1433" s="129"/>
      <c r="WGE1433" s="129"/>
      <c r="WGF1433" s="129"/>
      <c r="WGG1433" s="129"/>
      <c r="WGH1433" s="129"/>
      <c r="WGI1433" s="129"/>
      <c r="WGJ1433" s="129"/>
      <c r="WGK1433" s="129"/>
      <c r="WGL1433" s="129"/>
      <c r="WGM1433" s="129"/>
      <c r="WGN1433" s="129"/>
      <c r="WGO1433" s="129"/>
      <c r="WGP1433" s="129"/>
      <c r="WGQ1433" s="129"/>
      <c r="WGR1433" s="129"/>
      <c r="WGS1433" s="129"/>
      <c r="WGT1433" s="129"/>
      <c r="WGU1433" s="129"/>
      <c r="WGV1433" s="129"/>
      <c r="WGW1433" s="129"/>
      <c r="WGX1433" s="129"/>
      <c r="WGY1433" s="129"/>
      <c r="WGZ1433" s="129"/>
      <c r="WHA1433" s="129"/>
      <c r="WHB1433" s="129"/>
      <c r="WHC1433" s="129"/>
      <c r="WHD1433" s="129"/>
      <c r="WHE1433" s="129"/>
      <c r="WHF1433" s="129"/>
      <c r="WHG1433" s="129"/>
      <c r="WHH1433" s="129"/>
      <c r="WHI1433" s="129"/>
      <c r="WHJ1433" s="129"/>
      <c r="WHK1433" s="129"/>
      <c r="WHL1433" s="129"/>
      <c r="WHM1433" s="129"/>
      <c r="WHN1433" s="129"/>
      <c r="WHO1433" s="129"/>
      <c r="WHP1433" s="129"/>
      <c r="WHQ1433" s="129"/>
      <c r="WHR1433" s="129"/>
      <c r="WHS1433" s="129"/>
      <c r="WHT1433" s="129"/>
      <c r="WHU1433" s="129"/>
      <c r="WHV1433" s="129"/>
      <c r="WHW1433" s="129"/>
      <c r="WHX1433" s="129"/>
      <c r="WHY1433" s="129"/>
      <c r="WHZ1433" s="129"/>
      <c r="WIA1433" s="129"/>
      <c r="WIB1433" s="129"/>
      <c r="WIC1433" s="129"/>
      <c r="WID1433" s="129"/>
      <c r="WIE1433" s="129"/>
      <c r="WIF1433" s="129"/>
      <c r="WIG1433" s="129"/>
      <c r="WIH1433" s="129"/>
      <c r="WII1433" s="129"/>
      <c r="WIJ1433" s="129"/>
      <c r="WIK1433" s="129"/>
      <c r="WIL1433" s="129"/>
      <c r="WIM1433" s="129"/>
      <c r="WIN1433" s="129"/>
      <c r="WIO1433" s="129"/>
      <c r="WIP1433" s="129"/>
      <c r="WIQ1433" s="129"/>
      <c r="WIR1433" s="129"/>
      <c r="WIS1433" s="129"/>
      <c r="WIT1433" s="129"/>
      <c r="WIU1433" s="129"/>
      <c r="WIV1433" s="129"/>
      <c r="WIW1433" s="129"/>
      <c r="WIX1433" s="129"/>
      <c r="WIY1433" s="129"/>
      <c r="WIZ1433" s="129"/>
      <c r="WJA1433" s="129"/>
      <c r="WJB1433" s="129"/>
      <c r="WJC1433" s="129"/>
      <c r="WJD1433" s="129"/>
      <c r="WJE1433" s="129"/>
      <c r="WJF1433" s="129"/>
      <c r="WJG1433" s="129"/>
      <c r="WJH1433" s="129"/>
      <c r="WJI1433" s="129"/>
      <c r="WJJ1433" s="129"/>
      <c r="WJK1433" s="129"/>
      <c r="WJL1433" s="129"/>
      <c r="WJM1433" s="129"/>
      <c r="WJN1433" s="129"/>
      <c r="WJO1433" s="129"/>
      <c r="WJP1433" s="129"/>
      <c r="WJQ1433" s="129"/>
      <c r="WJR1433" s="129"/>
      <c r="WJS1433" s="129"/>
      <c r="WJT1433" s="129"/>
      <c r="WJU1433" s="129"/>
      <c r="WJV1433" s="129"/>
      <c r="WJW1433" s="129"/>
      <c r="WJX1433" s="129"/>
      <c r="WJY1433" s="129"/>
      <c r="WJZ1433" s="129"/>
      <c r="WKA1433" s="129"/>
      <c r="WKB1433" s="129"/>
      <c r="WKC1433" s="129"/>
      <c r="WKD1433" s="129"/>
      <c r="WKE1433" s="129"/>
      <c r="WKF1433" s="129"/>
      <c r="WKG1433" s="129"/>
      <c r="WKH1433" s="129"/>
      <c r="WKI1433" s="129"/>
      <c r="WKJ1433" s="129"/>
      <c r="WKK1433" s="129"/>
      <c r="WKL1433" s="129"/>
      <c r="WKM1433" s="129"/>
      <c r="WKN1433" s="129"/>
      <c r="WKO1433" s="129"/>
      <c r="WKP1433" s="129"/>
      <c r="WKQ1433" s="129"/>
      <c r="WKR1433" s="129"/>
      <c r="WKS1433" s="129"/>
      <c r="WKT1433" s="129"/>
      <c r="WKU1433" s="129"/>
      <c r="WKV1433" s="129"/>
      <c r="WKW1433" s="129"/>
      <c r="WKX1433" s="129"/>
      <c r="WKY1433" s="129"/>
      <c r="WKZ1433" s="129"/>
      <c r="WLA1433" s="129"/>
      <c r="WLB1433" s="129"/>
      <c r="WLC1433" s="129"/>
      <c r="WLD1433" s="129"/>
      <c r="WLE1433" s="129"/>
      <c r="WLF1433" s="129"/>
      <c r="WLG1433" s="129"/>
      <c r="WLH1433" s="129"/>
      <c r="WLI1433" s="129"/>
      <c r="WLJ1433" s="129"/>
      <c r="WLK1433" s="129"/>
      <c r="WLL1433" s="129"/>
      <c r="WLM1433" s="129"/>
      <c r="WLN1433" s="129"/>
      <c r="WLO1433" s="129"/>
      <c r="WLP1433" s="129"/>
      <c r="WLQ1433" s="129"/>
      <c r="WLR1433" s="129"/>
      <c r="WLS1433" s="129"/>
      <c r="WLT1433" s="129"/>
      <c r="WLU1433" s="129"/>
      <c r="WLV1433" s="129"/>
      <c r="WLW1433" s="129"/>
      <c r="WLX1433" s="129"/>
      <c r="WLY1433" s="129"/>
      <c r="WLZ1433" s="129"/>
      <c r="WMA1433" s="129"/>
      <c r="WMB1433" s="129"/>
      <c r="WMC1433" s="129"/>
      <c r="WMD1433" s="129"/>
      <c r="WME1433" s="129"/>
      <c r="WMF1433" s="129"/>
      <c r="WMG1433" s="129"/>
      <c r="WMH1433" s="129"/>
      <c r="WMI1433" s="129"/>
      <c r="WMJ1433" s="129"/>
      <c r="WMK1433" s="129"/>
      <c r="WML1433" s="129"/>
      <c r="WMM1433" s="129"/>
      <c r="WMN1433" s="129"/>
      <c r="WMO1433" s="129"/>
      <c r="WMP1433" s="129"/>
      <c r="WMQ1433" s="129"/>
      <c r="WMR1433" s="129"/>
      <c r="WMS1433" s="129"/>
      <c r="WMT1433" s="129"/>
      <c r="WMU1433" s="129"/>
      <c r="WMV1433" s="129"/>
      <c r="WMW1433" s="129"/>
      <c r="WMX1433" s="129"/>
      <c r="WMY1433" s="129"/>
      <c r="WMZ1433" s="129"/>
      <c r="WNA1433" s="129"/>
      <c r="WNB1433" s="129"/>
      <c r="WNC1433" s="129"/>
      <c r="WND1433" s="129"/>
      <c r="WNE1433" s="129"/>
      <c r="WNF1433" s="129"/>
      <c r="WNG1433" s="129"/>
      <c r="WNH1433" s="129"/>
      <c r="WNI1433" s="129"/>
      <c r="WNJ1433" s="129"/>
      <c r="WNK1433" s="129"/>
      <c r="WNL1433" s="129"/>
      <c r="WNM1433" s="129"/>
      <c r="WNN1433" s="129"/>
      <c r="WNO1433" s="129"/>
      <c r="WNP1433" s="129"/>
      <c r="WNQ1433" s="129"/>
      <c r="WNR1433" s="129"/>
      <c r="WNS1433" s="129"/>
      <c r="WNT1433" s="129"/>
      <c r="WNU1433" s="129"/>
      <c r="WNV1433" s="129"/>
      <c r="WNW1433" s="129"/>
      <c r="WNX1433" s="129"/>
      <c r="WNY1433" s="129"/>
      <c r="WNZ1433" s="129"/>
      <c r="WOA1433" s="129"/>
      <c r="WOB1433" s="129"/>
      <c r="WOC1433" s="129"/>
      <c r="WOD1433" s="129"/>
      <c r="WOE1433" s="129"/>
      <c r="WOF1433" s="129"/>
      <c r="WOG1433" s="129"/>
      <c r="WOH1433" s="129"/>
      <c r="WOI1433" s="129"/>
      <c r="WOJ1433" s="129"/>
      <c r="WOK1433" s="129"/>
      <c r="WOL1433" s="129"/>
      <c r="WOM1433" s="129"/>
      <c r="WON1433" s="129"/>
      <c r="WOO1433" s="129"/>
      <c r="WOP1433" s="129"/>
      <c r="WOQ1433" s="129"/>
      <c r="WOR1433" s="129"/>
      <c r="WOS1433" s="129"/>
      <c r="WOT1433" s="129"/>
      <c r="WOU1433" s="129"/>
      <c r="WOV1433" s="129"/>
      <c r="WOW1433" s="129"/>
      <c r="WOX1433" s="129"/>
      <c r="WOY1433" s="129"/>
      <c r="WOZ1433" s="129"/>
      <c r="WPA1433" s="129"/>
      <c r="WPB1433" s="129"/>
      <c r="WPC1433" s="129"/>
      <c r="WPD1433" s="129"/>
      <c r="WPE1433" s="129"/>
      <c r="WPF1433" s="129"/>
      <c r="WPG1433" s="129"/>
      <c r="WPH1433" s="129"/>
      <c r="WPI1433" s="129"/>
      <c r="WPJ1433" s="129"/>
      <c r="WPK1433" s="129"/>
      <c r="WPL1433" s="129"/>
      <c r="WPM1433" s="129"/>
      <c r="WPN1433" s="129"/>
      <c r="WPO1433" s="129"/>
      <c r="WPP1433" s="129"/>
      <c r="WPQ1433" s="129"/>
      <c r="WPR1433" s="129"/>
      <c r="WPS1433" s="129"/>
      <c r="WPT1433" s="129"/>
      <c r="WPU1433" s="129"/>
      <c r="WPV1433" s="129"/>
      <c r="WPW1433" s="129"/>
      <c r="WPX1433" s="129"/>
      <c r="WPY1433" s="129"/>
      <c r="WPZ1433" s="129"/>
      <c r="WQA1433" s="129"/>
      <c r="WQB1433" s="129"/>
      <c r="WQC1433" s="129"/>
      <c r="WQD1433" s="129"/>
      <c r="WQE1433" s="129"/>
      <c r="WQF1433" s="129"/>
      <c r="WQG1433" s="129"/>
      <c r="WQH1433" s="129"/>
      <c r="WQI1433" s="129"/>
      <c r="WQJ1433" s="129"/>
      <c r="WQK1433" s="129"/>
      <c r="WQL1433" s="129"/>
      <c r="WQM1433" s="129"/>
      <c r="WQN1433" s="129"/>
      <c r="WQO1433" s="129"/>
      <c r="WQP1433" s="129"/>
      <c r="WQQ1433" s="129"/>
      <c r="WQR1433" s="129"/>
      <c r="WQS1433" s="129"/>
      <c r="WQT1433" s="129"/>
      <c r="WQU1433" s="129"/>
      <c r="WQV1433" s="129"/>
      <c r="WQW1433" s="129"/>
      <c r="WQX1433" s="129"/>
      <c r="WQY1433" s="129"/>
      <c r="WQZ1433" s="129"/>
      <c r="WRA1433" s="129"/>
      <c r="WRB1433" s="129"/>
      <c r="WRC1433" s="129"/>
      <c r="WRD1433" s="129"/>
      <c r="WRE1433" s="129"/>
      <c r="WRF1433" s="129"/>
      <c r="WRG1433" s="129"/>
      <c r="WRH1433" s="129"/>
      <c r="WRI1433" s="129"/>
      <c r="WRJ1433" s="129"/>
      <c r="WRK1433" s="129"/>
      <c r="WRL1433" s="129"/>
      <c r="WRM1433" s="129"/>
      <c r="WRN1433" s="129"/>
      <c r="WRO1433" s="129"/>
      <c r="WRP1433" s="129"/>
      <c r="WRQ1433" s="129"/>
      <c r="WRR1433" s="129"/>
      <c r="WRS1433" s="129"/>
      <c r="WRT1433" s="129"/>
      <c r="WRU1433" s="129"/>
      <c r="WRV1433" s="129"/>
      <c r="WRW1433" s="129"/>
      <c r="WRX1433" s="129"/>
      <c r="WRY1433" s="129"/>
      <c r="WRZ1433" s="129"/>
      <c r="WSA1433" s="129"/>
      <c r="WSB1433" s="129"/>
      <c r="WSC1433" s="129"/>
      <c r="WSD1433" s="129"/>
      <c r="WSE1433" s="129"/>
      <c r="WSF1433" s="129"/>
      <c r="WSG1433" s="129"/>
      <c r="WSH1433" s="129"/>
      <c r="WSI1433" s="129"/>
      <c r="WSJ1433" s="129"/>
      <c r="WSK1433" s="129"/>
      <c r="WSL1433" s="129"/>
      <c r="WSM1433" s="129"/>
      <c r="WSN1433" s="129"/>
      <c r="WSO1433" s="129"/>
      <c r="WSP1433" s="129"/>
      <c r="WSQ1433" s="129"/>
      <c r="WSR1433" s="129"/>
      <c r="WSS1433" s="129"/>
      <c r="WST1433" s="129"/>
      <c r="WSU1433" s="129"/>
      <c r="WSV1433" s="129"/>
      <c r="WSW1433" s="129"/>
      <c r="WSX1433" s="129"/>
      <c r="WSY1433" s="129"/>
      <c r="WSZ1433" s="129"/>
      <c r="WTA1433" s="129"/>
      <c r="WTB1433" s="129"/>
      <c r="WTC1433" s="129"/>
      <c r="WTD1433" s="129"/>
      <c r="WTE1433" s="129"/>
      <c r="WTF1433" s="129"/>
      <c r="WTG1433" s="129"/>
      <c r="WTH1433" s="129"/>
      <c r="WTI1433" s="129"/>
      <c r="WTJ1433" s="129"/>
      <c r="WTK1433" s="129"/>
      <c r="WTL1433" s="129"/>
      <c r="WTM1433" s="129"/>
      <c r="WTN1433" s="129"/>
      <c r="WTO1433" s="129"/>
      <c r="WTP1433" s="129"/>
      <c r="WTQ1433" s="129"/>
      <c r="WTR1433" s="129"/>
      <c r="WTS1433" s="129"/>
      <c r="WTT1433" s="129"/>
      <c r="WTU1433" s="129"/>
      <c r="WTV1433" s="129"/>
      <c r="WTW1433" s="129"/>
      <c r="WTX1433" s="129"/>
      <c r="WTY1433" s="129"/>
      <c r="WTZ1433" s="129"/>
      <c r="WUA1433" s="129"/>
      <c r="WUB1433" s="129"/>
      <c r="WUC1433" s="129"/>
      <c r="WUD1433" s="129"/>
      <c r="WUE1433" s="129"/>
      <c r="WUF1433" s="129"/>
      <c r="WUG1433" s="129"/>
      <c r="WUH1433" s="129"/>
      <c r="WUI1433" s="129"/>
      <c r="WUJ1433" s="129"/>
      <c r="WUK1433" s="129"/>
      <c r="WUL1433" s="129"/>
      <c r="WUM1433" s="129"/>
      <c r="WUN1433" s="129"/>
      <c r="WUO1433" s="129"/>
      <c r="WUP1433" s="129"/>
      <c r="WUQ1433" s="129"/>
      <c r="WUR1433" s="129"/>
      <c r="WUS1433" s="129"/>
      <c r="WUT1433" s="129"/>
      <c r="WUU1433" s="129"/>
      <c r="WUV1433" s="129"/>
      <c r="WUW1433" s="129"/>
      <c r="WUX1433" s="129"/>
      <c r="WUY1433" s="129"/>
      <c r="WUZ1433" s="129"/>
      <c r="WVA1433" s="129"/>
      <c r="WVB1433" s="129"/>
      <c r="WVC1433" s="129"/>
      <c r="WVD1433" s="129"/>
      <c r="WVE1433" s="129"/>
      <c r="WVF1433" s="129"/>
      <c r="WVG1433" s="129"/>
      <c r="WVH1433" s="129"/>
      <c r="WVI1433" s="129"/>
      <c r="WVJ1433" s="129"/>
      <c r="WVK1433" s="129"/>
      <c r="WVL1433" s="129"/>
      <c r="WVM1433" s="129"/>
      <c r="WVN1433" s="129"/>
      <c r="WVO1433" s="129"/>
      <c r="WVP1433" s="129"/>
      <c r="WVQ1433" s="129"/>
      <c r="WVR1433" s="129"/>
      <c r="WVS1433" s="129"/>
      <c r="WVT1433" s="129"/>
      <c r="WVU1433" s="129"/>
      <c r="WVV1433" s="129"/>
      <c r="WVW1433" s="129"/>
      <c r="WVX1433" s="129"/>
      <c r="WVY1433" s="129"/>
      <c r="WVZ1433" s="129"/>
      <c r="WWA1433" s="129"/>
      <c r="WWB1433" s="129"/>
      <c r="WWC1433" s="129"/>
      <c r="WWD1433" s="129"/>
      <c r="WWE1433" s="129"/>
      <c r="WWF1433" s="129"/>
      <c r="WWG1433" s="129"/>
      <c r="WWH1433" s="129"/>
      <c r="WWI1433" s="129"/>
      <c r="WWJ1433" s="129"/>
      <c r="WWK1433" s="129"/>
      <c r="WWL1433" s="129"/>
      <c r="WWM1433" s="129"/>
      <c r="WWN1433" s="129"/>
      <c r="WWO1433" s="129"/>
      <c r="WWP1433" s="129"/>
      <c r="WWQ1433" s="129"/>
      <c r="WWR1433" s="129"/>
      <c r="WWS1433" s="129"/>
      <c r="WWT1433" s="129"/>
      <c r="WWU1433" s="129"/>
      <c r="WWV1433" s="129"/>
      <c r="WWW1433" s="129"/>
      <c r="WWX1433" s="129"/>
      <c r="WWY1433" s="129"/>
      <c r="WWZ1433" s="129"/>
      <c r="WXA1433" s="129"/>
      <c r="WXB1433" s="129"/>
      <c r="WXC1433" s="129"/>
      <c r="WXD1433" s="129"/>
      <c r="WXE1433" s="129"/>
      <c r="WXF1433" s="129"/>
      <c r="WXG1433" s="129"/>
      <c r="WXH1433" s="129"/>
      <c r="WXI1433" s="129"/>
      <c r="WXJ1433" s="129"/>
      <c r="WXK1433" s="129"/>
      <c r="WXL1433" s="129"/>
      <c r="WXM1433" s="129"/>
      <c r="WXN1433" s="129"/>
      <c r="WXO1433" s="129"/>
      <c r="WXP1433" s="129"/>
      <c r="WXQ1433" s="129"/>
      <c r="WXR1433" s="129"/>
      <c r="WXS1433" s="129"/>
      <c r="WXT1433" s="129"/>
      <c r="WXU1433" s="129"/>
      <c r="WXV1433" s="129"/>
      <c r="WXW1433" s="129"/>
      <c r="WXX1433" s="129"/>
      <c r="WXY1433" s="129"/>
      <c r="WXZ1433" s="129"/>
      <c r="WYA1433" s="129"/>
      <c r="WYB1433" s="129"/>
      <c r="WYC1433" s="129"/>
      <c r="WYD1433" s="129"/>
      <c r="WYE1433" s="129"/>
      <c r="WYF1433" s="129"/>
      <c r="WYG1433" s="129"/>
      <c r="WYH1433" s="129"/>
      <c r="WYI1433" s="129"/>
      <c r="WYJ1433" s="129"/>
      <c r="WYK1433" s="129"/>
      <c r="WYL1433" s="129"/>
      <c r="WYM1433" s="129"/>
      <c r="WYN1433" s="129"/>
      <c r="WYO1433" s="129"/>
      <c r="WYP1433" s="129"/>
      <c r="WYQ1433" s="129"/>
      <c r="WYR1433" s="129"/>
      <c r="WYS1433" s="129"/>
      <c r="WYT1433" s="129"/>
      <c r="WYU1433" s="129"/>
      <c r="WYV1433" s="129"/>
      <c r="WYW1433" s="129"/>
      <c r="WYX1433" s="129"/>
      <c r="WYY1433" s="129"/>
      <c r="WYZ1433" s="129"/>
      <c r="WZA1433" s="129"/>
      <c r="WZB1433" s="129"/>
      <c r="WZC1433" s="129"/>
      <c r="WZD1433" s="129"/>
      <c r="WZE1433" s="129"/>
      <c r="WZF1433" s="129"/>
      <c r="WZG1433" s="129"/>
      <c r="WZH1433" s="129"/>
      <c r="WZI1433" s="129"/>
      <c r="WZJ1433" s="129"/>
      <c r="WZK1433" s="129"/>
      <c r="WZL1433" s="129"/>
      <c r="WZM1433" s="129"/>
      <c r="WZN1433" s="129"/>
      <c r="WZO1433" s="129"/>
      <c r="WZP1433" s="129"/>
      <c r="WZQ1433" s="129"/>
      <c r="WZR1433" s="129"/>
      <c r="WZS1433" s="129"/>
      <c r="WZT1433" s="129"/>
      <c r="WZU1433" s="129"/>
      <c r="WZV1433" s="129"/>
      <c r="WZW1433" s="129"/>
      <c r="WZX1433" s="129"/>
      <c r="WZY1433" s="129"/>
      <c r="WZZ1433" s="129"/>
      <c r="XAA1433" s="129"/>
      <c r="XAB1433" s="129"/>
      <c r="XAC1433" s="129"/>
      <c r="XAD1433" s="129"/>
      <c r="XAE1433" s="129"/>
      <c r="XAF1433" s="129"/>
      <c r="XAG1433" s="129"/>
      <c r="XAH1433" s="129"/>
      <c r="XAI1433" s="129"/>
      <c r="XAJ1433" s="129"/>
      <c r="XAK1433" s="129"/>
      <c r="XAL1433" s="129"/>
      <c r="XAM1433" s="129"/>
      <c r="XAN1433" s="129"/>
      <c r="XAO1433" s="129"/>
      <c r="XAP1433" s="129"/>
      <c r="XAQ1433" s="129"/>
      <c r="XAR1433" s="129"/>
      <c r="XAS1433" s="129"/>
      <c r="XAT1433" s="129"/>
      <c r="XAU1433" s="129"/>
      <c r="XAV1433" s="129"/>
      <c r="XAW1433" s="129"/>
      <c r="XAX1433" s="129"/>
      <c r="XAY1433" s="129"/>
      <c r="XAZ1433" s="129"/>
      <c r="XBA1433" s="129"/>
      <c r="XBB1433" s="129"/>
      <c r="XBC1433" s="129"/>
      <c r="XBD1433" s="129"/>
      <c r="XBE1433" s="129"/>
      <c r="XBF1433" s="129"/>
      <c r="XBG1433" s="129"/>
      <c r="XBH1433" s="129"/>
      <c r="XBI1433" s="129"/>
      <c r="XBJ1433" s="129"/>
      <c r="XBK1433" s="129"/>
      <c r="XBL1433" s="129"/>
      <c r="XBM1433" s="129"/>
      <c r="XBN1433" s="129"/>
      <c r="XBO1433" s="129"/>
      <c r="XBP1433" s="129"/>
      <c r="XBQ1433" s="129"/>
      <c r="XBR1433" s="129"/>
      <c r="XBS1433" s="129"/>
      <c r="XBT1433" s="129"/>
      <c r="XBU1433" s="129"/>
      <c r="XBV1433" s="129"/>
      <c r="XBW1433" s="129"/>
      <c r="XBX1433" s="129"/>
      <c r="XBY1433" s="129"/>
      <c r="XBZ1433" s="129"/>
      <c r="XCA1433" s="129"/>
      <c r="XCB1433" s="129"/>
      <c r="XCC1433" s="129"/>
      <c r="XCD1433" s="129"/>
      <c r="XCE1433" s="129"/>
      <c r="XCF1433" s="129"/>
      <c r="XCG1433" s="129"/>
      <c r="XCH1433" s="129"/>
      <c r="XCI1433" s="129"/>
      <c r="XCJ1433" s="129"/>
      <c r="XCK1433" s="129"/>
      <c r="XCL1433" s="129"/>
      <c r="XCM1433" s="129"/>
      <c r="XCN1433" s="129"/>
      <c r="XCO1433" s="129"/>
      <c r="XCP1433" s="129"/>
      <c r="XCQ1433" s="129"/>
      <c r="XCR1433" s="129"/>
      <c r="XCS1433" s="129"/>
      <c r="XCT1433" s="129"/>
      <c r="XCU1433" s="129"/>
      <c r="XCV1433" s="129"/>
      <c r="XCW1433" s="129"/>
      <c r="XCX1433" s="129"/>
      <c r="XCY1433" s="129"/>
      <c r="XCZ1433" s="129"/>
      <c r="XDA1433" s="129"/>
      <c r="XDB1433" s="129"/>
      <c r="XDC1433" s="129"/>
      <c r="XDD1433" s="129"/>
      <c r="XDE1433" s="129"/>
      <c r="XDF1433" s="129"/>
      <c r="XDG1433" s="129"/>
      <c r="XDH1433" s="129"/>
      <c r="XDI1433" s="129"/>
      <c r="XDJ1433" s="129"/>
      <c r="XDK1433" s="129"/>
      <c r="XDL1433" s="129"/>
      <c r="XDM1433" s="129"/>
      <c r="XDN1433" s="129"/>
      <c r="XDO1433" s="129"/>
      <c r="XDP1433" s="129"/>
      <c r="XDQ1433" s="129"/>
      <c r="XDR1433" s="129"/>
      <c r="XDS1433" s="129"/>
      <c r="XDT1433" s="129"/>
      <c r="XDU1433" s="129"/>
      <c r="XDV1433" s="129"/>
      <c r="XDW1433" s="129"/>
      <c r="XDX1433" s="129"/>
      <c r="XDY1433" s="129"/>
      <c r="XDZ1433" s="129"/>
      <c r="XEA1433" s="129"/>
      <c r="XEB1433" s="129"/>
      <c r="XEC1433" s="129"/>
      <c r="XED1433" s="129"/>
      <c r="XEE1433" s="129"/>
      <c r="XEF1433" s="129"/>
      <c r="XEG1433" s="129"/>
      <c r="XEH1433" s="129"/>
      <c r="XEI1433" s="129"/>
      <c r="XEJ1433" s="129"/>
      <c r="XEK1433" s="129"/>
      <c r="XEL1433" s="129"/>
      <c r="XEM1433" s="129"/>
      <c r="XEN1433" s="129"/>
      <c r="XEO1433" s="129"/>
      <c r="XEP1433" s="129"/>
      <c r="XEQ1433" s="129"/>
      <c r="XER1433" s="129"/>
      <c r="XES1433" s="129"/>
    </row>
    <row r="1434" spans="1:16373" ht="13.5" thickBot="1" x14ac:dyDescent="0.25">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c r="Y1434"/>
    </row>
    <row r="1435" spans="1:16373" s="150" customFormat="1" ht="15.75" x14ac:dyDescent="0.2">
      <c r="A1435" s="319"/>
      <c r="B1435" s="325" t="s">
        <v>149</v>
      </c>
      <c r="C1435" s="170"/>
      <c r="D1435" s="170"/>
      <c r="E1435" s="170"/>
      <c r="F1435" s="170"/>
      <c r="G1435" s="238"/>
      <c r="H1435" s="239"/>
      <c r="I1435" s="239"/>
      <c r="J1435" s="239"/>
      <c r="K1435" s="239"/>
      <c r="L1435" s="240"/>
      <c r="M1435" s="239"/>
      <c r="N1435" s="239"/>
      <c r="O1435" s="239"/>
      <c r="P1435" s="239"/>
      <c r="Q1435" s="239"/>
      <c r="R1435" s="239"/>
      <c r="S1435" s="239"/>
      <c r="T1435" s="239"/>
      <c r="U1435" s="239"/>
      <c r="V1435" s="241"/>
      <c r="W1435" s="241"/>
      <c r="Y1435"/>
    </row>
    <row r="1436" spans="1:16373" x14ac:dyDescent="0.2">
      <c r="A1436" s="318"/>
      <c r="B1436" s="30"/>
      <c r="C1436" s="23" t="s">
        <v>199</v>
      </c>
      <c r="D1436" s="24"/>
      <c r="E1436" s="24"/>
      <c r="F1436" s="24"/>
      <c r="G1436" s="49"/>
      <c r="H1436" s="42"/>
      <c r="I1436" s="42"/>
      <c r="J1436" s="42"/>
      <c r="K1436" s="42"/>
      <c r="L1436" s="43"/>
      <c r="M1436" s="42"/>
      <c r="N1436" s="42"/>
      <c r="O1436" s="42"/>
      <c r="P1436" s="42"/>
      <c r="Q1436" s="42"/>
      <c r="R1436" s="42"/>
      <c r="S1436" s="42"/>
      <c r="T1436" s="42"/>
      <c r="U1436" s="42"/>
      <c r="V1436" s="44"/>
      <c r="W1436" s="44"/>
      <c r="Y1436"/>
    </row>
    <row r="1437" spans="1:16373" s="72" customFormat="1" x14ac:dyDescent="0.2">
      <c r="A1437" s="322"/>
      <c r="B1437" s="25"/>
      <c r="C1437" s="23"/>
      <c r="D1437" s="65" t="s">
        <v>52</v>
      </c>
      <c r="E1437" s="24"/>
      <c r="F1437" s="24"/>
      <c r="G1437" s="69"/>
      <c r="H1437" s="70"/>
      <c r="I1437" s="66"/>
      <c r="J1437" s="66"/>
      <c r="K1437" s="66"/>
      <c r="L1437" s="51"/>
      <c r="M1437" s="34"/>
      <c r="N1437" s="34"/>
      <c r="O1437" s="34"/>
      <c r="P1437" s="34"/>
      <c r="Q1437" s="34"/>
      <c r="R1437" s="34"/>
      <c r="S1437" s="34"/>
      <c r="T1437" s="34"/>
      <c r="U1437" s="34"/>
      <c r="V1437" s="37"/>
      <c r="W1437" s="37"/>
      <c r="Y1437"/>
    </row>
    <row r="1438" spans="1:16373" s="72" customFormat="1" x14ac:dyDescent="0.2">
      <c r="A1438" s="322"/>
      <c r="B1438" s="25"/>
      <c r="C1438" s="23"/>
      <c r="D1438" s="23"/>
      <c r="E1438" s="24" t="s">
        <v>153</v>
      </c>
      <c r="F1438" s="24"/>
      <c r="G1438" s="69">
        <f t="shared" ref="G1438:W1438" si="300">SUBTOTAL(9,G1439:G1442)</f>
        <v>0</v>
      </c>
      <c r="H1438" s="70">
        <f t="shared" si="300"/>
        <v>0</v>
      </c>
      <c r="I1438" s="66">
        <f t="shared" si="300"/>
        <v>0</v>
      </c>
      <c r="J1438" s="66">
        <f t="shared" si="300"/>
        <v>0</v>
      </c>
      <c r="K1438" s="67">
        <f t="shared" si="300"/>
        <v>0</v>
      </c>
      <c r="L1438" s="34">
        <f t="shared" si="300"/>
        <v>0</v>
      </c>
      <c r="M1438" s="34">
        <f t="shared" si="300"/>
        <v>0</v>
      </c>
      <c r="N1438" s="34">
        <f t="shared" si="300"/>
        <v>0</v>
      </c>
      <c r="O1438" s="34">
        <f t="shared" si="300"/>
        <v>0</v>
      </c>
      <c r="P1438" s="34">
        <f t="shared" si="300"/>
        <v>0</v>
      </c>
      <c r="Q1438" s="34">
        <f t="shared" si="300"/>
        <v>0</v>
      </c>
      <c r="R1438" s="34">
        <f t="shared" si="300"/>
        <v>0</v>
      </c>
      <c r="S1438" s="34">
        <f t="shared" si="300"/>
        <v>0</v>
      </c>
      <c r="T1438" s="34">
        <f t="shared" si="300"/>
        <v>0</v>
      </c>
      <c r="U1438" s="34">
        <f t="shared" si="300"/>
        <v>0</v>
      </c>
      <c r="V1438" s="34">
        <f t="shared" si="300"/>
        <v>0</v>
      </c>
      <c r="W1438" s="33">
        <f t="shared" si="300"/>
        <v>0</v>
      </c>
      <c r="Y1438"/>
    </row>
    <row r="1439" spans="1:16373" s="72" customFormat="1" outlineLevel="1" x14ac:dyDescent="0.2">
      <c r="A1439" s="322"/>
      <c r="B1439" s="25"/>
      <c r="C1439" s="23"/>
      <c r="D1439" s="23"/>
      <c r="E1439" s="24"/>
      <c r="F1439" s="176" t="s">
        <v>154</v>
      </c>
      <c r="G1439" s="190">
        <f>SUM('2.CAD NCCF'!G1439,'3.USD NCCF'!G1439,'4.EUR NCCF'!G1439,'5.GBP NCCF'!G1439,'6.Other(Incld) NCCF'!G1439)</f>
        <v>0</v>
      </c>
      <c r="H1439" s="242">
        <f>SUM('2.CAD NCCF'!H1439,'3.USD NCCF'!H1439,'4.EUR NCCF'!H1439,'5.GBP NCCF'!H1439,'6.Other(Incld) NCCF'!H1439)</f>
        <v>0</v>
      </c>
      <c r="I1439" s="179">
        <f>SUM('2.CAD NCCF'!I1439,'3.USD NCCF'!I1439,'4.EUR NCCF'!I1439,'5.GBP NCCF'!I1439,'6.Other(Incld) NCCF'!I1439)</f>
        <v>0</v>
      </c>
      <c r="J1439" s="179">
        <f>SUM('2.CAD NCCF'!J1439,'3.USD NCCF'!J1439,'4.EUR NCCF'!J1439,'5.GBP NCCF'!J1439,'6.Other(Incld) NCCF'!J1439)</f>
        <v>0</v>
      </c>
      <c r="K1439" s="180">
        <f>SUM('2.CAD NCCF'!K1439,'3.USD NCCF'!K1439,'4.EUR NCCF'!K1439,'5.GBP NCCF'!K1439,'6.Other(Incld) NCCF'!K1439)</f>
        <v>0</v>
      </c>
      <c r="L1439" s="181">
        <f>SUM('2.CAD NCCF'!L1439,'3.USD NCCF'!L1439,'4.EUR NCCF'!L1439,'5.GBP NCCF'!L1439,'6.Other(Incld) NCCF'!L1439)</f>
        <v>0</v>
      </c>
      <c r="M1439" s="192">
        <f>SUM('2.CAD NCCF'!M1439,'3.USD NCCF'!M1439,'4.EUR NCCF'!M1439,'5.GBP NCCF'!M1439,'6.Other(Incld) NCCF'!M1439)</f>
        <v>0</v>
      </c>
      <c r="N1439" s="182">
        <f>SUM('2.CAD NCCF'!N1439,'3.USD NCCF'!N1439,'4.EUR NCCF'!N1439,'5.GBP NCCF'!N1439,'6.Other(Incld) NCCF'!N1439)</f>
        <v>0</v>
      </c>
      <c r="O1439" s="182">
        <f>SUM('2.CAD NCCF'!O1439,'3.USD NCCF'!O1439,'4.EUR NCCF'!O1439,'5.GBP NCCF'!O1439,'6.Other(Incld) NCCF'!O1439)</f>
        <v>0</v>
      </c>
      <c r="P1439" s="182">
        <f>SUM('2.CAD NCCF'!P1439,'3.USD NCCF'!P1439,'4.EUR NCCF'!P1439,'5.GBP NCCF'!P1439,'6.Other(Incld) NCCF'!P1439)</f>
        <v>0</v>
      </c>
      <c r="Q1439" s="182">
        <f>SUM('2.CAD NCCF'!Q1439,'3.USD NCCF'!Q1439,'4.EUR NCCF'!Q1439,'5.GBP NCCF'!Q1439,'6.Other(Incld) NCCF'!Q1439)</f>
        <v>0</v>
      </c>
      <c r="R1439" s="182">
        <f>SUM('2.CAD NCCF'!R1439,'3.USD NCCF'!R1439,'4.EUR NCCF'!R1439,'5.GBP NCCF'!R1439,'6.Other(Incld) NCCF'!R1439)</f>
        <v>0</v>
      </c>
      <c r="S1439" s="182">
        <f>SUM('2.CAD NCCF'!S1439,'3.USD NCCF'!S1439,'4.EUR NCCF'!S1439,'5.GBP NCCF'!S1439,'6.Other(Incld) NCCF'!S1439)</f>
        <v>0</v>
      </c>
      <c r="T1439" s="178">
        <f>SUM('2.CAD NCCF'!T1439,'3.USD NCCF'!T1439,'4.EUR NCCF'!T1439,'5.GBP NCCF'!T1439,'6.Other(Incld) NCCF'!T1439)</f>
        <v>0</v>
      </c>
      <c r="U1439" s="182">
        <f>SUM('2.CAD NCCF'!U1439,'3.USD NCCF'!U1439,'4.EUR NCCF'!U1439,'5.GBP NCCF'!U1439,'6.Other(Incld) NCCF'!U1439)</f>
        <v>0</v>
      </c>
      <c r="V1439" s="183">
        <f>SUM('2.CAD NCCF'!V1439,'3.USD NCCF'!V1439,'4.EUR NCCF'!V1439,'5.GBP NCCF'!V1439,'6.Other(Incld) NCCF'!V1439)</f>
        <v>0</v>
      </c>
      <c r="W1439" s="46">
        <f>SUM('2.CAD NCCF'!W1439,'3.USD NCCF'!W1439,'4.EUR NCCF'!W1439,'5.GBP NCCF'!W1439,'6.Other(Incld) NCCF'!W1439)</f>
        <v>0</v>
      </c>
      <c r="Y1439"/>
    </row>
    <row r="1440" spans="1:16373" s="72" customFormat="1" outlineLevel="1" x14ac:dyDescent="0.2">
      <c r="A1440" s="322"/>
      <c r="B1440" s="25"/>
      <c r="C1440" s="23"/>
      <c r="D1440" s="23"/>
      <c r="E1440" s="24"/>
      <c r="F1440" s="176" t="s">
        <v>155</v>
      </c>
      <c r="G1440" s="190">
        <f>SUM('2.CAD NCCF'!G1440,'3.USD NCCF'!G1440,'4.EUR NCCF'!G1440,'5.GBP NCCF'!G1440,'6.Other(Incld) NCCF'!G1440)</f>
        <v>0</v>
      </c>
      <c r="H1440" s="242">
        <f>SUM('2.CAD NCCF'!H1440,'3.USD NCCF'!H1440,'4.EUR NCCF'!H1440,'5.GBP NCCF'!H1440,'6.Other(Incld) NCCF'!H1440)</f>
        <v>0</v>
      </c>
      <c r="I1440" s="179">
        <f>SUM('2.CAD NCCF'!I1440,'3.USD NCCF'!I1440,'4.EUR NCCF'!I1440,'5.GBP NCCF'!I1440,'6.Other(Incld) NCCF'!I1440)</f>
        <v>0</v>
      </c>
      <c r="J1440" s="179">
        <f>SUM('2.CAD NCCF'!J1440,'3.USD NCCF'!J1440,'4.EUR NCCF'!J1440,'5.GBP NCCF'!J1440,'6.Other(Incld) NCCF'!J1440)</f>
        <v>0</v>
      </c>
      <c r="K1440" s="180">
        <f>SUM('2.CAD NCCF'!K1440,'3.USD NCCF'!K1440,'4.EUR NCCF'!K1440,'5.GBP NCCF'!K1440,'6.Other(Incld) NCCF'!K1440)</f>
        <v>0</v>
      </c>
      <c r="L1440" s="181">
        <f>SUM('2.CAD NCCF'!L1440,'3.USD NCCF'!L1440,'4.EUR NCCF'!L1440,'5.GBP NCCF'!L1440,'6.Other(Incld) NCCF'!L1440)</f>
        <v>0</v>
      </c>
      <c r="M1440" s="192">
        <f>SUM('2.CAD NCCF'!M1440,'3.USD NCCF'!M1440,'4.EUR NCCF'!M1440,'5.GBP NCCF'!M1440,'6.Other(Incld) NCCF'!M1440)</f>
        <v>0</v>
      </c>
      <c r="N1440" s="182">
        <f>SUM('2.CAD NCCF'!N1440,'3.USD NCCF'!N1440,'4.EUR NCCF'!N1440,'5.GBP NCCF'!N1440,'6.Other(Incld) NCCF'!N1440)</f>
        <v>0</v>
      </c>
      <c r="O1440" s="182">
        <f>SUM('2.CAD NCCF'!O1440,'3.USD NCCF'!O1440,'4.EUR NCCF'!O1440,'5.GBP NCCF'!O1440,'6.Other(Incld) NCCF'!O1440)</f>
        <v>0</v>
      </c>
      <c r="P1440" s="182">
        <f>SUM('2.CAD NCCF'!P1440,'3.USD NCCF'!P1440,'4.EUR NCCF'!P1440,'5.GBP NCCF'!P1440,'6.Other(Incld) NCCF'!P1440)</f>
        <v>0</v>
      </c>
      <c r="Q1440" s="182">
        <f>SUM('2.CAD NCCF'!Q1440,'3.USD NCCF'!Q1440,'4.EUR NCCF'!Q1440,'5.GBP NCCF'!Q1440,'6.Other(Incld) NCCF'!Q1440)</f>
        <v>0</v>
      </c>
      <c r="R1440" s="182">
        <f>SUM('2.CAD NCCF'!R1440,'3.USD NCCF'!R1440,'4.EUR NCCF'!R1440,'5.GBP NCCF'!R1440,'6.Other(Incld) NCCF'!R1440)</f>
        <v>0</v>
      </c>
      <c r="S1440" s="182">
        <f>SUM('2.CAD NCCF'!S1440,'3.USD NCCF'!S1440,'4.EUR NCCF'!S1440,'5.GBP NCCF'!S1440,'6.Other(Incld) NCCF'!S1440)</f>
        <v>0</v>
      </c>
      <c r="T1440" s="178">
        <f>SUM('2.CAD NCCF'!T1440,'3.USD NCCF'!T1440,'4.EUR NCCF'!T1440,'5.GBP NCCF'!T1440,'6.Other(Incld) NCCF'!T1440)</f>
        <v>0</v>
      </c>
      <c r="U1440" s="182">
        <f>SUM('2.CAD NCCF'!U1440,'3.USD NCCF'!U1440,'4.EUR NCCF'!U1440,'5.GBP NCCF'!U1440,'6.Other(Incld) NCCF'!U1440)</f>
        <v>0</v>
      </c>
      <c r="V1440" s="183">
        <f>SUM('2.CAD NCCF'!V1440,'3.USD NCCF'!V1440,'4.EUR NCCF'!V1440,'5.GBP NCCF'!V1440,'6.Other(Incld) NCCF'!V1440)</f>
        <v>0</v>
      </c>
      <c r="W1440" s="46">
        <f>SUM('2.CAD NCCF'!W1440,'3.USD NCCF'!W1440,'4.EUR NCCF'!W1440,'5.GBP NCCF'!W1440,'6.Other(Incld) NCCF'!W1440)</f>
        <v>0</v>
      </c>
      <c r="Y1440"/>
    </row>
    <row r="1441" spans="1:25" s="72" customFormat="1" outlineLevel="1" x14ac:dyDescent="0.2">
      <c r="A1441" s="322"/>
      <c r="B1441" s="25"/>
      <c r="C1441" s="23"/>
      <c r="D1441" s="23"/>
      <c r="E1441" s="24"/>
      <c r="F1441" s="176" t="s">
        <v>156</v>
      </c>
      <c r="G1441" s="190">
        <f>SUM('2.CAD NCCF'!G1441,'3.USD NCCF'!G1441,'4.EUR NCCF'!G1441,'5.GBP NCCF'!G1441,'6.Other(Incld) NCCF'!G1441)</f>
        <v>0</v>
      </c>
      <c r="H1441" s="242">
        <f>SUM('2.CAD NCCF'!H1441,'3.USD NCCF'!H1441,'4.EUR NCCF'!H1441,'5.GBP NCCF'!H1441,'6.Other(Incld) NCCF'!H1441)</f>
        <v>0</v>
      </c>
      <c r="I1441" s="179">
        <f>SUM('2.CAD NCCF'!I1441,'3.USD NCCF'!I1441,'4.EUR NCCF'!I1441,'5.GBP NCCF'!I1441,'6.Other(Incld) NCCF'!I1441)</f>
        <v>0</v>
      </c>
      <c r="J1441" s="179">
        <f>SUM('2.CAD NCCF'!J1441,'3.USD NCCF'!J1441,'4.EUR NCCF'!J1441,'5.GBP NCCF'!J1441,'6.Other(Incld) NCCF'!J1441)</f>
        <v>0</v>
      </c>
      <c r="K1441" s="180">
        <f>SUM('2.CAD NCCF'!K1441,'3.USD NCCF'!K1441,'4.EUR NCCF'!K1441,'5.GBP NCCF'!K1441,'6.Other(Incld) NCCF'!K1441)</f>
        <v>0</v>
      </c>
      <c r="L1441" s="181">
        <f>SUM('2.CAD NCCF'!L1441,'3.USD NCCF'!L1441,'4.EUR NCCF'!L1441,'5.GBP NCCF'!L1441,'6.Other(Incld) NCCF'!L1441)</f>
        <v>0</v>
      </c>
      <c r="M1441" s="192">
        <f>SUM('2.CAD NCCF'!M1441,'3.USD NCCF'!M1441,'4.EUR NCCF'!M1441,'5.GBP NCCF'!M1441,'6.Other(Incld) NCCF'!M1441)</f>
        <v>0</v>
      </c>
      <c r="N1441" s="182">
        <f>SUM('2.CAD NCCF'!N1441,'3.USD NCCF'!N1441,'4.EUR NCCF'!N1441,'5.GBP NCCF'!N1441,'6.Other(Incld) NCCF'!N1441)</f>
        <v>0</v>
      </c>
      <c r="O1441" s="182">
        <f>SUM('2.CAD NCCF'!O1441,'3.USD NCCF'!O1441,'4.EUR NCCF'!O1441,'5.GBP NCCF'!O1441,'6.Other(Incld) NCCF'!O1441)</f>
        <v>0</v>
      </c>
      <c r="P1441" s="182">
        <f>SUM('2.CAD NCCF'!P1441,'3.USD NCCF'!P1441,'4.EUR NCCF'!P1441,'5.GBP NCCF'!P1441,'6.Other(Incld) NCCF'!P1441)</f>
        <v>0</v>
      </c>
      <c r="Q1441" s="182">
        <f>SUM('2.CAD NCCF'!Q1441,'3.USD NCCF'!Q1441,'4.EUR NCCF'!Q1441,'5.GBP NCCF'!Q1441,'6.Other(Incld) NCCF'!Q1441)</f>
        <v>0</v>
      </c>
      <c r="R1441" s="182">
        <f>SUM('2.CAD NCCF'!R1441,'3.USD NCCF'!R1441,'4.EUR NCCF'!R1441,'5.GBP NCCF'!R1441,'6.Other(Incld) NCCF'!R1441)</f>
        <v>0</v>
      </c>
      <c r="S1441" s="182">
        <f>SUM('2.CAD NCCF'!S1441,'3.USD NCCF'!S1441,'4.EUR NCCF'!S1441,'5.GBP NCCF'!S1441,'6.Other(Incld) NCCF'!S1441)</f>
        <v>0</v>
      </c>
      <c r="T1441" s="178">
        <f>SUM('2.CAD NCCF'!T1441,'3.USD NCCF'!T1441,'4.EUR NCCF'!T1441,'5.GBP NCCF'!T1441,'6.Other(Incld) NCCF'!T1441)</f>
        <v>0</v>
      </c>
      <c r="U1441" s="182">
        <f>SUM('2.CAD NCCF'!U1441,'3.USD NCCF'!U1441,'4.EUR NCCF'!U1441,'5.GBP NCCF'!U1441,'6.Other(Incld) NCCF'!U1441)</f>
        <v>0</v>
      </c>
      <c r="V1441" s="183">
        <f>SUM('2.CAD NCCF'!V1441,'3.USD NCCF'!V1441,'4.EUR NCCF'!V1441,'5.GBP NCCF'!V1441,'6.Other(Incld) NCCF'!V1441)</f>
        <v>0</v>
      </c>
      <c r="W1441" s="46">
        <f>SUM('2.CAD NCCF'!W1441,'3.USD NCCF'!W1441,'4.EUR NCCF'!W1441,'5.GBP NCCF'!W1441,'6.Other(Incld) NCCF'!W1441)</f>
        <v>0</v>
      </c>
      <c r="Y1441"/>
    </row>
    <row r="1442" spans="1:25" s="72" customFormat="1" outlineLevel="1" x14ac:dyDescent="0.2">
      <c r="A1442" s="322"/>
      <c r="B1442" s="25"/>
      <c r="C1442" s="23"/>
      <c r="D1442" s="23"/>
      <c r="E1442" s="24"/>
      <c r="F1442" s="176" t="s">
        <v>197</v>
      </c>
      <c r="G1442" s="190">
        <f>SUM('2.CAD NCCF'!G1442,'3.USD NCCF'!G1442,'4.EUR NCCF'!G1442,'5.GBP NCCF'!G1442,'6.Other(Incld) NCCF'!G1442)</f>
        <v>0</v>
      </c>
      <c r="H1442" s="242">
        <f>SUM('2.CAD NCCF'!H1442,'3.USD NCCF'!H1442,'4.EUR NCCF'!H1442,'5.GBP NCCF'!H1442,'6.Other(Incld) NCCF'!H1442)</f>
        <v>0</v>
      </c>
      <c r="I1442" s="179">
        <f>SUM('2.CAD NCCF'!I1442,'3.USD NCCF'!I1442,'4.EUR NCCF'!I1442,'5.GBP NCCF'!I1442,'6.Other(Incld) NCCF'!I1442)</f>
        <v>0</v>
      </c>
      <c r="J1442" s="179">
        <f>SUM('2.CAD NCCF'!J1442,'3.USD NCCF'!J1442,'4.EUR NCCF'!J1442,'5.GBP NCCF'!J1442,'6.Other(Incld) NCCF'!J1442)</f>
        <v>0</v>
      </c>
      <c r="K1442" s="180">
        <f>SUM('2.CAD NCCF'!K1442,'3.USD NCCF'!K1442,'4.EUR NCCF'!K1442,'5.GBP NCCF'!K1442,'6.Other(Incld) NCCF'!K1442)</f>
        <v>0</v>
      </c>
      <c r="L1442" s="181">
        <f>SUM('2.CAD NCCF'!L1442,'3.USD NCCF'!L1442,'4.EUR NCCF'!L1442,'5.GBP NCCF'!L1442,'6.Other(Incld) NCCF'!L1442)</f>
        <v>0</v>
      </c>
      <c r="M1442" s="192">
        <f>SUM('2.CAD NCCF'!M1442,'3.USD NCCF'!M1442,'4.EUR NCCF'!M1442,'5.GBP NCCF'!M1442,'6.Other(Incld) NCCF'!M1442)</f>
        <v>0</v>
      </c>
      <c r="N1442" s="182">
        <f>SUM('2.CAD NCCF'!N1442,'3.USD NCCF'!N1442,'4.EUR NCCF'!N1442,'5.GBP NCCF'!N1442,'6.Other(Incld) NCCF'!N1442)</f>
        <v>0</v>
      </c>
      <c r="O1442" s="182">
        <f>SUM('2.CAD NCCF'!O1442,'3.USD NCCF'!O1442,'4.EUR NCCF'!O1442,'5.GBP NCCF'!O1442,'6.Other(Incld) NCCF'!O1442)</f>
        <v>0</v>
      </c>
      <c r="P1442" s="182">
        <f>SUM('2.CAD NCCF'!P1442,'3.USD NCCF'!P1442,'4.EUR NCCF'!P1442,'5.GBP NCCF'!P1442,'6.Other(Incld) NCCF'!P1442)</f>
        <v>0</v>
      </c>
      <c r="Q1442" s="182">
        <f>SUM('2.CAD NCCF'!Q1442,'3.USD NCCF'!Q1442,'4.EUR NCCF'!Q1442,'5.GBP NCCF'!Q1442,'6.Other(Incld) NCCF'!Q1442)</f>
        <v>0</v>
      </c>
      <c r="R1442" s="182">
        <f>SUM('2.CAD NCCF'!R1442,'3.USD NCCF'!R1442,'4.EUR NCCF'!R1442,'5.GBP NCCF'!R1442,'6.Other(Incld) NCCF'!R1442)</f>
        <v>0</v>
      </c>
      <c r="S1442" s="182">
        <f>SUM('2.CAD NCCF'!S1442,'3.USD NCCF'!S1442,'4.EUR NCCF'!S1442,'5.GBP NCCF'!S1442,'6.Other(Incld) NCCF'!S1442)</f>
        <v>0</v>
      </c>
      <c r="T1442" s="178">
        <f>SUM('2.CAD NCCF'!T1442,'3.USD NCCF'!T1442,'4.EUR NCCF'!T1442,'5.GBP NCCF'!T1442,'6.Other(Incld) NCCF'!T1442)</f>
        <v>0</v>
      </c>
      <c r="U1442" s="182">
        <f>SUM('2.CAD NCCF'!U1442,'3.USD NCCF'!U1442,'4.EUR NCCF'!U1442,'5.GBP NCCF'!U1442,'6.Other(Incld) NCCF'!U1442)</f>
        <v>0</v>
      </c>
      <c r="V1442" s="183">
        <f>SUM('2.CAD NCCF'!V1442,'3.USD NCCF'!V1442,'4.EUR NCCF'!V1442,'5.GBP NCCF'!V1442,'6.Other(Incld) NCCF'!V1442)</f>
        <v>0</v>
      </c>
      <c r="W1442" s="46">
        <f>SUM('2.CAD NCCF'!W1442,'3.USD NCCF'!W1442,'4.EUR NCCF'!W1442,'5.GBP NCCF'!W1442,'6.Other(Incld) NCCF'!W1442)</f>
        <v>0</v>
      </c>
      <c r="Y1442"/>
    </row>
    <row r="1443" spans="1:25" s="72" customFormat="1" x14ac:dyDescent="0.2">
      <c r="A1443" s="322"/>
      <c r="B1443" s="25"/>
      <c r="C1443" s="23"/>
      <c r="D1443" s="23"/>
      <c r="E1443" s="24" t="s">
        <v>157</v>
      </c>
      <c r="F1443" s="24"/>
      <c r="G1443" s="69">
        <f t="shared" ref="G1443:W1443" si="301">SUBTOTAL(9,G1444:G1447)</f>
        <v>0</v>
      </c>
      <c r="H1443" s="70">
        <f t="shared" si="301"/>
        <v>0</v>
      </c>
      <c r="I1443" s="66">
        <f t="shared" si="301"/>
        <v>0</v>
      </c>
      <c r="J1443" s="66">
        <f t="shared" si="301"/>
        <v>0</v>
      </c>
      <c r="K1443" s="67">
        <f t="shared" si="301"/>
        <v>0</v>
      </c>
      <c r="L1443" s="34">
        <f t="shared" si="301"/>
        <v>0</v>
      </c>
      <c r="M1443" s="34">
        <f t="shared" si="301"/>
        <v>0</v>
      </c>
      <c r="N1443" s="34">
        <f t="shared" si="301"/>
        <v>0</v>
      </c>
      <c r="O1443" s="34">
        <f t="shared" si="301"/>
        <v>0</v>
      </c>
      <c r="P1443" s="34">
        <f t="shared" si="301"/>
        <v>0</v>
      </c>
      <c r="Q1443" s="34">
        <f t="shared" si="301"/>
        <v>0</v>
      </c>
      <c r="R1443" s="34">
        <f t="shared" si="301"/>
        <v>0</v>
      </c>
      <c r="S1443" s="34">
        <f t="shared" si="301"/>
        <v>0</v>
      </c>
      <c r="T1443" s="34">
        <f t="shared" si="301"/>
        <v>0</v>
      </c>
      <c r="U1443" s="34">
        <f t="shared" si="301"/>
        <v>0</v>
      </c>
      <c r="V1443" s="34">
        <f t="shared" si="301"/>
        <v>0</v>
      </c>
      <c r="W1443" s="33">
        <f t="shared" si="301"/>
        <v>0</v>
      </c>
      <c r="Y1443"/>
    </row>
    <row r="1444" spans="1:25" s="72" customFormat="1" outlineLevel="1" x14ac:dyDescent="0.2">
      <c r="A1444" s="322"/>
      <c r="B1444" s="25"/>
      <c r="C1444" s="23"/>
      <c r="D1444" s="23"/>
      <c r="E1444" s="24"/>
      <c r="F1444" s="176" t="s">
        <v>158</v>
      </c>
      <c r="G1444" s="190">
        <f>SUM('2.CAD NCCF'!G1444,'3.USD NCCF'!G1444,'4.EUR NCCF'!G1444,'5.GBP NCCF'!G1444,'6.Other(Incld) NCCF'!G1444)</f>
        <v>0</v>
      </c>
      <c r="H1444" s="242">
        <f>SUM('2.CAD NCCF'!H1444,'3.USD NCCF'!H1444,'4.EUR NCCF'!H1444,'5.GBP NCCF'!H1444,'6.Other(Incld) NCCF'!H1444)</f>
        <v>0</v>
      </c>
      <c r="I1444" s="179">
        <f>SUM('2.CAD NCCF'!I1444,'3.USD NCCF'!I1444,'4.EUR NCCF'!I1444,'5.GBP NCCF'!I1444,'6.Other(Incld) NCCF'!I1444)</f>
        <v>0</v>
      </c>
      <c r="J1444" s="179">
        <f>SUM('2.CAD NCCF'!J1444,'3.USD NCCF'!J1444,'4.EUR NCCF'!J1444,'5.GBP NCCF'!J1444,'6.Other(Incld) NCCF'!J1444)</f>
        <v>0</v>
      </c>
      <c r="K1444" s="180">
        <f>SUM('2.CAD NCCF'!K1444,'3.USD NCCF'!K1444,'4.EUR NCCF'!K1444,'5.GBP NCCF'!K1444,'6.Other(Incld) NCCF'!K1444)</f>
        <v>0</v>
      </c>
      <c r="L1444" s="181">
        <f>SUM('2.CAD NCCF'!L1444,'3.USD NCCF'!L1444,'4.EUR NCCF'!L1444,'5.GBP NCCF'!L1444,'6.Other(Incld) NCCF'!L1444)</f>
        <v>0</v>
      </c>
      <c r="M1444" s="192">
        <f>SUM('2.CAD NCCF'!M1444,'3.USD NCCF'!M1444,'4.EUR NCCF'!M1444,'5.GBP NCCF'!M1444,'6.Other(Incld) NCCF'!M1444)</f>
        <v>0</v>
      </c>
      <c r="N1444" s="182">
        <f>SUM('2.CAD NCCF'!N1444,'3.USD NCCF'!N1444,'4.EUR NCCF'!N1444,'5.GBP NCCF'!N1444,'6.Other(Incld) NCCF'!N1444)</f>
        <v>0</v>
      </c>
      <c r="O1444" s="182">
        <f>SUM('2.CAD NCCF'!O1444,'3.USD NCCF'!O1444,'4.EUR NCCF'!O1444,'5.GBP NCCF'!O1444,'6.Other(Incld) NCCF'!O1444)</f>
        <v>0</v>
      </c>
      <c r="P1444" s="182">
        <f>SUM('2.CAD NCCF'!P1444,'3.USD NCCF'!P1444,'4.EUR NCCF'!P1444,'5.GBP NCCF'!P1444,'6.Other(Incld) NCCF'!P1444)</f>
        <v>0</v>
      </c>
      <c r="Q1444" s="182">
        <f>SUM('2.CAD NCCF'!Q1444,'3.USD NCCF'!Q1444,'4.EUR NCCF'!Q1444,'5.GBP NCCF'!Q1444,'6.Other(Incld) NCCF'!Q1444)</f>
        <v>0</v>
      </c>
      <c r="R1444" s="182">
        <f>SUM('2.CAD NCCF'!R1444,'3.USD NCCF'!R1444,'4.EUR NCCF'!R1444,'5.GBP NCCF'!R1444,'6.Other(Incld) NCCF'!R1444)</f>
        <v>0</v>
      </c>
      <c r="S1444" s="182">
        <f>SUM('2.CAD NCCF'!S1444,'3.USD NCCF'!S1444,'4.EUR NCCF'!S1444,'5.GBP NCCF'!S1444,'6.Other(Incld) NCCF'!S1444)</f>
        <v>0</v>
      </c>
      <c r="T1444" s="178">
        <f>SUM('2.CAD NCCF'!T1444,'3.USD NCCF'!T1444,'4.EUR NCCF'!T1444,'5.GBP NCCF'!T1444,'6.Other(Incld) NCCF'!T1444)</f>
        <v>0</v>
      </c>
      <c r="U1444" s="182">
        <f>SUM('2.CAD NCCF'!U1444,'3.USD NCCF'!U1444,'4.EUR NCCF'!U1444,'5.GBP NCCF'!U1444,'6.Other(Incld) NCCF'!U1444)</f>
        <v>0</v>
      </c>
      <c r="V1444" s="183">
        <f>SUM('2.CAD NCCF'!V1444,'3.USD NCCF'!V1444,'4.EUR NCCF'!V1444,'5.GBP NCCF'!V1444,'6.Other(Incld) NCCF'!V1444)</f>
        <v>0</v>
      </c>
      <c r="W1444" s="46">
        <f>SUM('2.CAD NCCF'!W1444,'3.USD NCCF'!W1444,'4.EUR NCCF'!W1444,'5.GBP NCCF'!W1444,'6.Other(Incld) NCCF'!W1444)</f>
        <v>0</v>
      </c>
      <c r="Y1444"/>
    </row>
    <row r="1445" spans="1:25" s="72" customFormat="1" outlineLevel="1" x14ac:dyDescent="0.2">
      <c r="A1445" s="322"/>
      <c r="B1445" s="25"/>
      <c r="C1445" s="23"/>
      <c r="D1445" s="23"/>
      <c r="E1445" s="24"/>
      <c r="F1445" s="176" t="s">
        <v>159</v>
      </c>
      <c r="G1445" s="190">
        <f>SUM('2.CAD NCCF'!G1445,'3.USD NCCF'!G1445,'4.EUR NCCF'!G1445,'5.GBP NCCF'!G1445,'6.Other(Incld) NCCF'!G1445)</f>
        <v>0</v>
      </c>
      <c r="H1445" s="242">
        <f>SUM('2.CAD NCCF'!H1445,'3.USD NCCF'!H1445,'4.EUR NCCF'!H1445,'5.GBP NCCF'!H1445,'6.Other(Incld) NCCF'!H1445)</f>
        <v>0</v>
      </c>
      <c r="I1445" s="179">
        <f>SUM('2.CAD NCCF'!I1445,'3.USD NCCF'!I1445,'4.EUR NCCF'!I1445,'5.GBP NCCF'!I1445,'6.Other(Incld) NCCF'!I1445)</f>
        <v>0</v>
      </c>
      <c r="J1445" s="179">
        <f>SUM('2.CAD NCCF'!J1445,'3.USD NCCF'!J1445,'4.EUR NCCF'!J1445,'5.GBP NCCF'!J1445,'6.Other(Incld) NCCF'!J1445)</f>
        <v>0</v>
      </c>
      <c r="K1445" s="180">
        <f>SUM('2.CAD NCCF'!K1445,'3.USD NCCF'!K1445,'4.EUR NCCF'!K1445,'5.GBP NCCF'!K1445,'6.Other(Incld) NCCF'!K1445)</f>
        <v>0</v>
      </c>
      <c r="L1445" s="181">
        <f>SUM('2.CAD NCCF'!L1445,'3.USD NCCF'!L1445,'4.EUR NCCF'!L1445,'5.GBP NCCF'!L1445,'6.Other(Incld) NCCF'!L1445)</f>
        <v>0</v>
      </c>
      <c r="M1445" s="192">
        <f>SUM('2.CAD NCCF'!M1445,'3.USD NCCF'!M1445,'4.EUR NCCF'!M1445,'5.GBP NCCF'!M1445,'6.Other(Incld) NCCF'!M1445)</f>
        <v>0</v>
      </c>
      <c r="N1445" s="182">
        <f>SUM('2.CAD NCCF'!N1445,'3.USD NCCF'!N1445,'4.EUR NCCF'!N1445,'5.GBP NCCF'!N1445,'6.Other(Incld) NCCF'!N1445)</f>
        <v>0</v>
      </c>
      <c r="O1445" s="182">
        <f>SUM('2.CAD NCCF'!O1445,'3.USD NCCF'!O1445,'4.EUR NCCF'!O1445,'5.GBP NCCF'!O1445,'6.Other(Incld) NCCF'!O1445)</f>
        <v>0</v>
      </c>
      <c r="P1445" s="182">
        <f>SUM('2.CAD NCCF'!P1445,'3.USD NCCF'!P1445,'4.EUR NCCF'!P1445,'5.GBP NCCF'!P1445,'6.Other(Incld) NCCF'!P1445)</f>
        <v>0</v>
      </c>
      <c r="Q1445" s="182">
        <f>SUM('2.CAD NCCF'!Q1445,'3.USD NCCF'!Q1445,'4.EUR NCCF'!Q1445,'5.GBP NCCF'!Q1445,'6.Other(Incld) NCCF'!Q1445)</f>
        <v>0</v>
      </c>
      <c r="R1445" s="182">
        <f>SUM('2.CAD NCCF'!R1445,'3.USD NCCF'!R1445,'4.EUR NCCF'!R1445,'5.GBP NCCF'!R1445,'6.Other(Incld) NCCF'!R1445)</f>
        <v>0</v>
      </c>
      <c r="S1445" s="182">
        <f>SUM('2.CAD NCCF'!S1445,'3.USD NCCF'!S1445,'4.EUR NCCF'!S1445,'5.GBP NCCF'!S1445,'6.Other(Incld) NCCF'!S1445)</f>
        <v>0</v>
      </c>
      <c r="T1445" s="178">
        <f>SUM('2.CAD NCCF'!T1445,'3.USD NCCF'!T1445,'4.EUR NCCF'!T1445,'5.GBP NCCF'!T1445,'6.Other(Incld) NCCF'!T1445)</f>
        <v>0</v>
      </c>
      <c r="U1445" s="182">
        <f>SUM('2.CAD NCCF'!U1445,'3.USD NCCF'!U1445,'4.EUR NCCF'!U1445,'5.GBP NCCF'!U1445,'6.Other(Incld) NCCF'!U1445)</f>
        <v>0</v>
      </c>
      <c r="V1445" s="183">
        <f>SUM('2.CAD NCCF'!V1445,'3.USD NCCF'!V1445,'4.EUR NCCF'!V1445,'5.GBP NCCF'!V1445,'6.Other(Incld) NCCF'!V1445)</f>
        <v>0</v>
      </c>
      <c r="W1445" s="46">
        <f>SUM('2.CAD NCCF'!W1445,'3.USD NCCF'!W1445,'4.EUR NCCF'!W1445,'5.GBP NCCF'!W1445,'6.Other(Incld) NCCF'!W1445)</f>
        <v>0</v>
      </c>
      <c r="Y1445"/>
    </row>
    <row r="1446" spans="1:25" s="72" customFormat="1" outlineLevel="1" x14ac:dyDescent="0.2">
      <c r="A1446" s="322"/>
      <c r="B1446" s="25"/>
      <c r="C1446" s="23"/>
      <c r="D1446" s="23"/>
      <c r="E1446" s="24"/>
      <c r="F1446" s="176" t="s">
        <v>160</v>
      </c>
      <c r="G1446" s="190">
        <f>SUM('2.CAD NCCF'!G1446,'3.USD NCCF'!G1446,'4.EUR NCCF'!G1446,'5.GBP NCCF'!G1446,'6.Other(Incld) NCCF'!G1446)</f>
        <v>0</v>
      </c>
      <c r="H1446" s="242">
        <f>SUM('2.CAD NCCF'!H1446,'3.USD NCCF'!H1446,'4.EUR NCCF'!H1446,'5.GBP NCCF'!H1446,'6.Other(Incld) NCCF'!H1446)</f>
        <v>0</v>
      </c>
      <c r="I1446" s="179">
        <f>SUM('2.CAD NCCF'!I1446,'3.USD NCCF'!I1446,'4.EUR NCCF'!I1446,'5.GBP NCCF'!I1446,'6.Other(Incld) NCCF'!I1446)</f>
        <v>0</v>
      </c>
      <c r="J1446" s="179">
        <f>SUM('2.CAD NCCF'!J1446,'3.USD NCCF'!J1446,'4.EUR NCCF'!J1446,'5.GBP NCCF'!J1446,'6.Other(Incld) NCCF'!J1446)</f>
        <v>0</v>
      </c>
      <c r="K1446" s="180">
        <f>SUM('2.CAD NCCF'!K1446,'3.USD NCCF'!K1446,'4.EUR NCCF'!K1446,'5.GBP NCCF'!K1446,'6.Other(Incld) NCCF'!K1446)</f>
        <v>0</v>
      </c>
      <c r="L1446" s="181">
        <f>SUM('2.CAD NCCF'!L1446,'3.USD NCCF'!L1446,'4.EUR NCCF'!L1446,'5.GBP NCCF'!L1446,'6.Other(Incld) NCCF'!L1446)</f>
        <v>0</v>
      </c>
      <c r="M1446" s="192">
        <f>SUM('2.CAD NCCF'!M1446,'3.USD NCCF'!M1446,'4.EUR NCCF'!M1446,'5.GBP NCCF'!M1446,'6.Other(Incld) NCCF'!M1446)</f>
        <v>0</v>
      </c>
      <c r="N1446" s="182">
        <f>SUM('2.CAD NCCF'!N1446,'3.USD NCCF'!N1446,'4.EUR NCCF'!N1446,'5.GBP NCCF'!N1446,'6.Other(Incld) NCCF'!N1446)</f>
        <v>0</v>
      </c>
      <c r="O1446" s="182">
        <f>SUM('2.CAD NCCF'!O1446,'3.USD NCCF'!O1446,'4.EUR NCCF'!O1446,'5.GBP NCCF'!O1446,'6.Other(Incld) NCCF'!O1446)</f>
        <v>0</v>
      </c>
      <c r="P1446" s="182">
        <f>SUM('2.CAD NCCF'!P1446,'3.USD NCCF'!P1446,'4.EUR NCCF'!P1446,'5.GBP NCCF'!P1446,'6.Other(Incld) NCCF'!P1446)</f>
        <v>0</v>
      </c>
      <c r="Q1446" s="182">
        <f>SUM('2.CAD NCCF'!Q1446,'3.USD NCCF'!Q1446,'4.EUR NCCF'!Q1446,'5.GBP NCCF'!Q1446,'6.Other(Incld) NCCF'!Q1446)</f>
        <v>0</v>
      </c>
      <c r="R1446" s="182">
        <f>SUM('2.CAD NCCF'!R1446,'3.USD NCCF'!R1446,'4.EUR NCCF'!R1446,'5.GBP NCCF'!R1446,'6.Other(Incld) NCCF'!R1446)</f>
        <v>0</v>
      </c>
      <c r="S1446" s="182">
        <f>SUM('2.CAD NCCF'!S1446,'3.USD NCCF'!S1446,'4.EUR NCCF'!S1446,'5.GBP NCCF'!S1446,'6.Other(Incld) NCCF'!S1446)</f>
        <v>0</v>
      </c>
      <c r="T1446" s="178">
        <f>SUM('2.CAD NCCF'!T1446,'3.USD NCCF'!T1446,'4.EUR NCCF'!T1446,'5.GBP NCCF'!T1446,'6.Other(Incld) NCCF'!T1446)</f>
        <v>0</v>
      </c>
      <c r="U1446" s="182">
        <f>SUM('2.CAD NCCF'!U1446,'3.USD NCCF'!U1446,'4.EUR NCCF'!U1446,'5.GBP NCCF'!U1446,'6.Other(Incld) NCCF'!U1446)</f>
        <v>0</v>
      </c>
      <c r="V1446" s="183">
        <f>SUM('2.CAD NCCF'!V1446,'3.USD NCCF'!V1446,'4.EUR NCCF'!V1446,'5.GBP NCCF'!V1446,'6.Other(Incld) NCCF'!V1446)</f>
        <v>0</v>
      </c>
      <c r="W1446" s="46">
        <f>SUM('2.CAD NCCF'!W1446,'3.USD NCCF'!W1446,'4.EUR NCCF'!W1446,'5.GBP NCCF'!W1446,'6.Other(Incld) NCCF'!W1446)</f>
        <v>0</v>
      </c>
      <c r="Y1446"/>
    </row>
    <row r="1447" spans="1:25" s="72" customFormat="1" outlineLevel="1" x14ac:dyDescent="0.2">
      <c r="A1447" s="322"/>
      <c r="B1447" s="25"/>
      <c r="C1447" s="23"/>
      <c r="D1447" s="23"/>
      <c r="E1447" s="24"/>
      <c r="F1447" s="176" t="s">
        <v>198</v>
      </c>
      <c r="G1447" s="190">
        <f>SUM('2.CAD NCCF'!G1447,'3.USD NCCF'!G1447,'4.EUR NCCF'!G1447,'5.GBP NCCF'!G1447,'6.Other(Incld) NCCF'!G1447)</f>
        <v>0</v>
      </c>
      <c r="H1447" s="242">
        <f>SUM('2.CAD NCCF'!H1447,'3.USD NCCF'!H1447,'4.EUR NCCF'!H1447,'5.GBP NCCF'!H1447,'6.Other(Incld) NCCF'!H1447)</f>
        <v>0</v>
      </c>
      <c r="I1447" s="179">
        <f>SUM('2.CAD NCCF'!I1447,'3.USD NCCF'!I1447,'4.EUR NCCF'!I1447,'5.GBP NCCF'!I1447,'6.Other(Incld) NCCF'!I1447)</f>
        <v>0</v>
      </c>
      <c r="J1447" s="179">
        <f>SUM('2.CAD NCCF'!J1447,'3.USD NCCF'!J1447,'4.EUR NCCF'!J1447,'5.GBP NCCF'!J1447,'6.Other(Incld) NCCF'!J1447)</f>
        <v>0</v>
      </c>
      <c r="K1447" s="180">
        <f>SUM('2.CAD NCCF'!K1447,'3.USD NCCF'!K1447,'4.EUR NCCF'!K1447,'5.GBP NCCF'!K1447,'6.Other(Incld) NCCF'!K1447)</f>
        <v>0</v>
      </c>
      <c r="L1447" s="181">
        <f>SUM('2.CAD NCCF'!L1447,'3.USD NCCF'!L1447,'4.EUR NCCF'!L1447,'5.GBP NCCF'!L1447,'6.Other(Incld) NCCF'!L1447)</f>
        <v>0</v>
      </c>
      <c r="M1447" s="192">
        <f>SUM('2.CAD NCCF'!M1447,'3.USD NCCF'!M1447,'4.EUR NCCF'!M1447,'5.GBP NCCF'!M1447,'6.Other(Incld) NCCF'!M1447)</f>
        <v>0</v>
      </c>
      <c r="N1447" s="182">
        <f>SUM('2.CAD NCCF'!N1447,'3.USD NCCF'!N1447,'4.EUR NCCF'!N1447,'5.GBP NCCF'!N1447,'6.Other(Incld) NCCF'!N1447)</f>
        <v>0</v>
      </c>
      <c r="O1447" s="182">
        <f>SUM('2.CAD NCCF'!O1447,'3.USD NCCF'!O1447,'4.EUR NCCF'!O1447,'5.GBP NCCF'!O1447,'6.Other(Incld) NCCF'!O1447)</f>
        <v>0</v>
      </c>
      <c r="P1447" s="182">
        <f>SUM('2.CAD NCCF'!P1447,'3.USD NCCF'!P1447,'4.EUR NCCF'!P1447,'5.GBP NCCF'!P1447,'6.Other(Incld) NCCF'!P1447)</f>
        <v>0</v>
      </c>
      <c r="Q1447" s="182">
        <f>SUM('2.CAD NCCF'!Q1447,'3.USD NCCF'!Q1447,'4.EUR NCCF'!Q1447,'5.GBP NCCF'!Q1447,'6.Other(Incld) NCCF'!Q1447)</f>
        <v>0</v>
      </c>
      <c r="R1447" s="182">
        <f>SUM('2.CAD NCCF'!R1447,'3.USD NCCF'!R1447,'4.EUR NCCF'!R1447,'5.GBP NCCF'!R1447,'6.Other(Incld) NCCF'!R1447)</f>
        <v>0</v>
      </c>
      <c r="S1447" s="182">
        <f>SUM('2.CAD NCCF'!S1447,'3.USD NCCF'!S1447,'4.EUR NCCF'!S1447,'5.GBP NCCF'!S1447,'6.Other(Incld) NCCF'!S1447)</f>
        <v>0</v>
      </c>
      <c r="T1447" s="178">
        <f>SUM('2.CAD NCCF'!T1447,'3.USD NCCF'!T1447,'4.EUR NCCF'!T1447,'5.GBP NCCF'!T1447,'6.Other(Incld) NCCF'!T1447)</f>
        <v>0</v>
      </c>
      <c r="U1447" s="182">
        <f>SUM('2.CAD NCCF'!U1447,'3.USD NCCF'!U1447,'4.EUR NCCF'!U1447,'5.GBP NCCF'!U1447,'6.Other(Incld) NCCF'!U1447)</f>
        <v>0</v>
      </c>
      <c r="V1447" s="183">
        <f>SUM('2.CAD NCCF'!V1447,'3.USD NCCF'!V1447,'4.EUR NCCF'!V1447,'5.GBP NCCF'!V1447,'6.Other(Incld) NCCF'!V1447)</f>
        <v>0</v>
      </c>
      <c r="W1447" s="46">
        <f>SUM('2.CAD NCCF'!W1447,'3.USD NCCF'!W1447,'4.EUR NCCF'!W1447,'5.GBP NCCF'!W1447,'6.Other(Incld) NCCF'!W1447)</f>
        <v>0</v>
      </c>
      <c r="Y1447"/>
    </row>
    <row r="1448" spans="1:25" s="72" customFormat="1" x14ac:dyDescent="0.2">
      <c r="A1448" s="322"/>
      <c r="B1448" s="25"/>
      <c r="C1448" s="23"/>
      <c r="D1448" s="23"/>
      <c r="E1448" s="24" t="s">
        <v>347</v>
      </c>
      <c r="F1448" s="24"/>
      <c r="G1448" s="69">
        <f t="shared" ref="G1448:W1448" si="302">SUBTOTAL(9,G1449:G1452)</f>
        <v>0</v>
      </c>
      <c r="H1448" s="70">
        <f t="shared" si="302"/>
        <v>0</v>
      </c>
      <c r="I1448" s="66">
        <f t="shared" si="302"/>
        <v>0</v>
      </c>
      <c r="J1448" s="66">
        <f t="shared" si="302"/>
        <v>0</v>
      </c>
      <c r="K1448" s="67">
        <f t="shared" si="302"/>
        <v>0</v>
      </c>
      <c r="L1448" s="34">
        <f t="shared" si="302"/>
        <v>0</v>
      </c>
      <c r="M1448" s="34">
        <f t="shared" si="302"/>
        <v>0</v>
      </c>
      <c r="N1448" s="34">
        <f t="shared" si="302"/>
        <v>0</v>
      </c>
      <c r="O1448" s="34">
        <f t="shared" si="302"/>
        <v>0</v>
      </c>
      <c r="P1448" s="34">
        <f t="shared" si="302"/>
        <v>0</v>
      </c>
      <c r="Q1448" s="34">
        <f t="shared" si="302"/>
        <v>0</v>
      </c>
      <c r="R1448" s="34">
        <f t="shared" si="302"/>
        <v>0</v>
      </c>
      <c r="S1448" s="34">
        <f t="shared" si="302"/>
        <v>0</v>
      </c>
      <c r="T1448" s="34">
        <f t="shared" si="302"/>
        <v>0</v>
      </c>
      <c r="U1448" s="34">
        <f t="shared" si="302"/>
        <v>0</v>
      </c>
      <c r="V1448" s="34">
        <f t="shared" si="302"/>
        <v>0</v>
      </c>
      <c r="W1448" s="33">
        <f t="shared" si="302"/>
        <v>0</v>
      </c>
      <c r="Y1448"/>
    </row>
    <row r="1449" spans="1:25" s="72" customFormat="1" outlineLevel="1" x14ac:dyDescent="0.2">
      <c r="A1449" s="322"/>
      <c r="B1449" s="25"/>
      <c r="C1449" s="23"/>
      <c r="D1449" s="23"/>
      <c r="E1449" s="24"/>
      <c r="F1449" s="176" t="s">
        <v>327</v>
      </c>
      <c r="G1449" s="190">
        <f>SUM('2.CAD NCCF'!G1449,'3.USD NCCF'!G1449,'4.EUR NCCF'!G1449,'5.GBP NCCF'!G1449,'6.Other(Incld) NCCF'!G1449)</f>
        <v>0</v>
      </c>
      <c r="H1449" s="242">
        <f>SUM('2.CAD NCCF'!H1449,'3.USD NCCF'!H1449,'4.EUR NCCF'!H1449,'5.GBP NCCF'!H1449,'6.Other(Incld) NCCF'!H1449)</f>
        <v>0</v>
      </c>
      <c r="I1449" s="179">
        <f>SUM('2.CAD NCCF'!I1449,'3.USD NCCF'!I1449,'4.EUR NCCF'!I1449,'5.GBP NCCF'!I1449,'6.Other(Incld) NCCF'!I1449)</f>
        <v>0</v>
      </c>
      <c r="J1449" s="179">
        <f>SUM('2.CAD NCCF'!J1449,'3.USD NCCF'!J1449,'4.EUR NCCF'!J1449,'5.GBP NCCF'!J1449,'6.Other(Incld) NCCF'!J1449)</f>
        <v>0</v>
      </c>
      <c r="K1449" s="180">
        <f>SUM('2.CAD NCCF'!K1449,'3.USD NCCF'!K1449,'4.EUR NCCF'!K1449,'5.GBP NCCF'!K1449,'6.Other(Incld) NCCF'!K1449)</f>
        <v>0</v>
      </c>
      <c r="L1449" s="181">
        <f>SUM('2.CAD NCCF'!L1449,'3.USD NCCF'!L1449,'4.EUR NCCF'!L1449,'5.GBP NCCF'!L1449,'6.Other(Incld) NCCF'!L1449)</f>
        <v>0</v>
      </c>
      <c r="M1449" s="192">
        <f>SUM('2.CAD NCCF'!M1449,'3.USD NCCF'!M1449,'4.EUR NCCF'!M1449,'5.GBP NCCF'!M1449,'6.Other(Incld) NCCF'!M1449)</f>
        <v>0</v>
      </c>
      <c r="N1449" s="182">
        <f>SUM('2.CAD NCCF'!N1449,'3.USD NCCF'!N1449,'4.EUR NCCF'!N1449,'5.GBP NCCF'!N1449,'6.Other(Incld) NCCF'!N1449)</f>
        <v>0</v>
      </c>
      <c r="O1449" s="182">
        <f>SUM('2.CAD NCCF'!O1449,'3.USD NCCF'!O1449,'4.EUR NCCF'!O1449,'5.GBP NCCF'!O1449,'6.Other(Incld) NCCF'!O1449)</f>
        <v>0</v>
      </c>
      <c r="P1449" s="182">
        <f>SUM('2.CAD NCCF'!P1449,'3.USD NCCF'!P1449,'4.EUR NCCF'!P1449,'5.GBP NCCF'!P1449,'6.Other(Incld) NCCF'!P1449)</f>
        <v>0</v>
      </c>
      <c r="Q1449" s="182">
        <f>SUM('2.CAD NCCF'!Q1449,'3.USD NCCF'!Q1449,'4.EUR NCCF'!Q1449,'5.GBP NCCF'!Q1449,'6.Other(Incld) NCCF'!Q1449)</f>
        <v>0</v>
      </c>
      <c r="R1449" s="182">
        <f>SUM('2.CAD NCCF'!R1449,'3.USD NCCF'!R1449,'4.EUR NCCF'!R1449,'5.GBP NCCF'!R1449,'6.Other(Incld) NCCF'!R1449)</f>
        <v>0</v>
      </c>
      <c r="S1449" s="182">
        <f>SUM('2.CAD NCCF'!S1449,'3.USD NCCF'!S1449,'4.EUR NCCF'!S1449,'5.GBP NCCF'!S1449,'6.Other(Incld) NCCF'!S1449)</f>
        <v>0</v>
      </c>
      <c r="T1449" s="178">
        <f>SUM('2.CAD NCCF'!T1449,'3.USD NCCF'!T1449,'4.EUR NCCF'!T1449,'5.GBP NCCF'!T1449,'6.Other(Incld) NCCF'!T1449)</f>
        <v>0</v>
      </c>
      <c r="U1449" s="182">
        <f>SUM('2.CAD NCCF'!U1449,'3.USD NCCF'!U1449,'4.EUR NCCF'!U1449,'5.GBP NCCF'!U1449,'6.Other(Incld) NCCF'!U1449)</f>
        <v>0</v>
      </c>
      <c r="V1449" s="183">
        <f>SUM('2.CAD NCCF'!V1449,'3.USD NCCF'!V1449,'4.EUR NCCF'!V1449,'5.GBP NCCF'!V1449,'6.Other(Incld) NCCF'!V1449)</f>
        <v>0</v>
      </c>
      <c r="W1449" s="46">
        <f>SUM('2.CAD NCCF'!W1449,'3.USD NCCF'!W1449,'4.EUR NCCF'!W1449,'5.GBP NCCF'!W1449,'6.Other(Incld) NCCF'!W1449)</f>
        <v>0</v>
      </c>
      <c r="Y1449"/>
    </row>
    <row r="1450" spans="1:25" s="72" customFormat="1" outlineLevel="1" x14ac:dyDescent="0.2">
      <c r="A1450" s="322"/>
      <c r="B1450" s="25"/>
      <c r="C1450" s="23"/>
      <c r="D1450" s="23"/>
      <c r="E1450" s="24"/>
      <c r="F1450" s="176" t="s">
        <v>328</v>
      </c>
      <c r="G1450" s="190">
        <f>SUM('2.CAD NCCF'!G1450,'3.USD NCCF'!G1450,'4.EUR NCCF'!G1450,'5.GBP NCCF'!G1450,'6.Other(Incld) NCCF'!G1450)</f>
        <v>0</v>
      </c>
      <c r="H1450" s="242">
        <f>SUM('2.CAD NCCF'!H1450,'3.USD NCCF'!H1450,'4.EUR NCCF'!H1450,'5.GBP NCCF'!H1450,'6.Other(Incld) NCCF'!H1450)</f>
        <v>0</v>
      </c>
      <c r="I1450" s="179">
        <f>SUM('2.CAD NCCF'!I1450,'3.USD NCCF'!I1450,'4.EUR NCCF'!I1450,'5.GBP NCCF'!I1450,'6.Other(Incld) NCCF'!I1450)</f>
        <v>0</v>
      </c>
      <c r="J1450" s="179">
        <f>SUM('2.CAD NCCF'!J1450,'3.USD NCCF'!J1450,'4.EUR NCCF'!J1450,'5.GBP NCCF'!J1450,'6.Other(Incld) NCCF'!J1450)</f>
        <v>0</v>
      </c>
      <c r="K1450" s="180">
        <f>SUM('2.CAD NCCF'!K1450,'3.USD NCCF'!K1450,'4.EUR NCCF'!K1450,'5.GBP NCCF'!K1450,'6.Other(Incld) NCCF'!K1450)</f>
        <v>0</v>
      </c>
      <c r="L1450" s="181">
        <f>SUM('2.CAD NCCF'!L1450,'3.USD NCCF'!L1450,'4.EUR NCCF'!L1450,'5.GBP NCCF'!L1450,'6.Other(Incld) NCCF'!L1450)</f>
        <v>0</v>
      </c>
      <c r="M1450" s="192">
        <f>SUM('2.CAD NCCF'!M1450,'3.USD NCCF'!M1450,'4.EUR NCCF'!M1450,'5.GBP NCCF'!M1450,'6.Other(Incld) NCCF'!M1450)</f>
        <v>0</v>
      </c>
      <c r="N1450" s="182">
        <f>SUM('2.CAD NCCF'!N1450,'3.USD NCCF'!N1450,'4.EUR NCCF'!N1450,'5.GBP NCCF'!N1450,'6.Other(Incld) NCCF'!N1450)</f>
        <v>0</v>
      </c>
      <c r="O1450" s="182">
        <f>SUM('2.CAD NCCF'!O1450,'3.USD NCCF'!O1450,'4.EUR NCCF'!O1450,'5.GBP NCCF'!O1450,'6.Other(Incld) NCCF'!O1450)</f>
        <v>0</v>
      </c>
      <c r="P1450" s="182">
        <f>SUM('2.CAD NCCF'!P1450,'3.USD NCCF'!P1450,'4.EUR NCCF'!P1450,'5.GBP NCCF'!P1450,'6.Other(Incld) NCCF'!P1450)</f>
        <v>0</v>
      </c>
      <c r="Q1450" s="182">
        <f>SUM('2.CAD NCCF'!Q1450,'3.USD NCCF'!Q1450,'4.EUR NCCF'!Q1450,'5.GBP NCCF'!Q1450,'6.Other(Incld) NCCF'!Q1450)</f>
        <v>0</v>
      </c>
      <c r="R1450" s="182">
        <f>SUM('2.CAD NCCF'!R1450,'3.USD NCCF'!R1450,'4.EUR NCCF'!R1450,'5.GBP NCCF'!R1450,'6.Other(Incld) NCCF'!R1450)</f>
        <v>0</v>
      </c>
      <c r="S1450" s="182">
        <f>SUM('2.CAD NCCF'!S1450,'3.USD NCCF'!S1450,'4.EUR NCCF'!S1450,'5.GBP NCCF'!S1450,'6.Other(Incld) NCCF'!S1450)</f>
        <v>0</v>
      </c>
      <c r="T1450" s="178">
        <f>SUM('2.CAD NCCF'!T1450,'3.USD NCCF'!T1450,'4.EUR NCCF'!T1450,'5.GBP NCCF'!T1450,'6.Other(Incld) NCCF'!T1450)</f>
        <v>0</v>
      </c>
      <c r="U1450" s="182">
        <f>SUM('2.CAD NCCF'!U1450,'3.USD NCCF'!U1450,'4.EUR NCCF'!U1450,'5.GBP NCCF'!U1450,'6.Other(Incld) NCCF'!U1450)</f>
        <v>0</v>
      </c>
      <c r="V1450" s="183">
        <f>SUM('2.CAD NCCF'!V1450,'3.USD NCCF'!V1450,'4.EUR NCCF'!V1450,'5.GBP NCCF'!V1450,'6.Other(Incld) NCCF'!V1450)</f>
        <v>0</v>
      </c>
      <c r="W1450" s="46">
        <f>SUM('2.CAD NCCF'!W1450,'3.USD NCCF'!W1450,'4.EUR NCCF'!W1450,'5.GBP NCCF'!W1450,'6.Other(Incld) NCCF'!W1450)</f>
        <v>0</v>
      </c>
      <c r="Y1450"/>
    </row>
    <row r="1451" spans="1:25" s="72" customFormat="1" outlineLevel="1" x14ac:dyDescent="0.2">
      <c r="A1451" s="322"/>
      <c r="B1451" s="25"/>
      <c r="C1451" s="23"/>
      <c r="D1451" s="23"/>
      <c r="E1451" s="24"/>
      <c r="F1451" s="176" t="s">
        <v>329</v>
      </c>
      <c r="G1451" s="190">
        <f>SUM('2.CAD NCCF'!G1451,'3.USD NCCF'!G1451,'4.EUR NCCF'!G1451,'5.GBP NCCF'!G1451,'6.Other(Incld) NCCF'!G1451)</f>
        <v>0</v>
      </c>
      <c r="H1451" s="242">
        <f>SUM('2.CAD NCCF'!H1451,'3.USD NCCF'!H1451,'4.EUR NCCF'!H1451,'5.GBP NCCF'!H1451,'6.Other(Incld) NCCF'!H1451)</f>
        <v>0</v>
      </c>
      <c r="I1451" s="179">
        <f>SUM('2.CAD NCCF'!I1451,'3.USD NCCF'!I1451,'4.EUR NCCF'!I1451,'5.GBP NCCF'!I1451,'6.Other(Incld) NCCF'!I1451)</f>
        <v>0</v>
      </c>
      <c r="J1451" s="179">
        <f>SUM('2.CAD NCCF'!J1451,'3.USD NCCF'!J1451,'4.EUR NCCF'!J1451,'5.GBP NCCF'!J1451,'6.Other(Incld) NCCF'!J1451)</f>
        <v>0</v>
      </c>
      <c r="K1451" s="180">
        <f>SUM('2.CAD NCCF'!K1451,'3.USD NCCF'!K1451,'4.EUR NCCF'!K1451,'5.GBP NCCF'!K1451,'6.Other(Incld) NCCF'!K1451)</f>
        <v>0</v>
      </c>
      <c r="L1451" s="181">
        <f>SUM('2.CAD NCCF'!L1451,'3.USD NCCF'!L1451,'4.EUR NCCF'!L1451,'5.GBP NCCF'!L1451,'6.Other(Incld) NCCF'!L1451)</f>
        <v>0</v>
      </c>
      <c r="M1451" s="192">
        <f>SUM('2.CAD NCCF'!M1451,'3.USD NCCF'!M1451,'4.EUR NCCF'!M1451,'5.GBP NCCF'!M1451,'6.Other(Incld) NCCF'!M1451)</f>
        <v>0</v>
      </c>
      <c r="N1451" s="182">
        <f>SUM('2.CAD NCCF'!N1451,'3.USD NCCF'!N1451,'4.EUR NCCF'!N1451,'5.GBP NCCF'!N1451,'6.Other(Incld) NCCF'!N1451)</f>
        <v>0</v>
      </c>
      <c r="O1451" s="182">
        <f>SUM('2.CAD NCCF'!O1451,'3.USD NCCF'!O1451,'4.EUR NCCF'!O1451,'5.GBP NCCF'!O1451,'6.Other(Incld) NCCF'!O1451)</f>
        <v>0</v>
      </c>
      <c r="P1451" s="182">
        <f>SUM('2.CAD NCCF'!P1451,'3.USD NCCF'!P1451,'4.EUR NCCF'!P1451,'5.GBP NCCF'!P1451,'6.Other(Incld) NCCF'!P1451)</f>
        <v>0</v>
      </c>
      <c r="Q1451" s="182">
        <f>SUM('2.CAD NCCF'!Q1451,'3.USD NCCF'!Q1451,'4.EUR NCCF'!Q1451,'5.GBP NCCF'!Q1451,'6.Other(Incld) NCCF'!Q1451)</f>
        <v>0</v>
      </c>
      <c r="R1451" s="182">
        <f>SUM('2.CAD NCCF'!R1451,'3.USD NCCF'!R1451,'4.EUR NCCF'!R1451,'5.GBP NCCF'!R1451,'6.Other(Incld) NCCF'!R1451)</f>
        <v>0</v>
      </c>
      <c r="S1451" s="182">
        <f>SUM('2.CAD NCCF'!S1451,'3.USD NCCF'!S1451,'4.EUR NCCF'!S1451,'5.GBP NCCF'!S1451,'6.Other(Incld) NCCF'!S1451)</f>
        <v>0</v>
      </c>
      <c r="T1451" s="178">
        <f>SUM('2.CAD NCCF'!T1451,'3.USD NCCF'!T1451,'4.EUR NCCF'!T1451,'5.GBP NCCF'!T1451,'6.Other(Incld) NCCF'!T1451)</f>
        <v>0</v>
      </c>
      <c r="U1451" s="182">
        <f>SUM('2.CAD NCCF'!U1451,'3.USD NCCF'!U1451,'4.EUR NCCF'!U1451,'5.GBP NCCF'!U1451,'6.Other(Incld) NCCF'!U1451)</f>
        <v>0</v>
      </c>
      <c r="V1451" s="183">
        <f>SUM('2.CAD NCCF'!V1451,'3.USD NCCF'!V1451,'4.EUR NCCF'!V1451,'5.GBP NCCF'!V1451,'6.Other(Incld) NCCF'!V1451)</f>
        <v>0</v>
      </c>
      <c r="W1451" s="46">
        <f>SUM('2.CAD NCCF'!W1451,'3.USD NCCF'!W1451,'4.EUR NCCF'!W1451,'5.GBP NCCF'!W1451,'6.Other(Incld) NCCF'!W1451)</f>
        <v>0</v>
      </c>
      <c r="Y1451"/>
    </row>
    <row r="1452" spans="1:25" s="72" customFormat="1" ht="12.75" customHeight="1" outlineLevel="1" x14ac:dyDescent="0.2">
      <c r="A1452" s="322"/>
      <c r="B1452" s="25"/>
      <c r="C1452" s="23"/>
      <c r="D1452" s="23"/>
      <c r="E1452" s="24"/>
      <c r="F1452" s="176" t="s">
        <v>330</v>
      </c>
      <c r="G1452" s="190">
        <f>SUM('2.CAD NCCF'!G1452,'3.USD NCCF'!G1452,'4.EUR NCCF'!G1452,'5.GBP NCCF'!G1452,'6.Other(Incld) NCCF'!G1452)</f>
        <v>0</v>
      </c>
      <c r="H1452" s="242">
        <f>SUM('2.CAD NCCF'!H1452,'3.USD NCCF'!H1452,'4.EUR NCCF'!H1452,'5.GBP NCCF'!H1452,'6.Other(Incld) NCCF'!H1452)</f>
        <v>0</v>
      </c>
      <c r="I1452" s="179">
        <f>SUM('2.CAD NCCF'!I1452,'3.USD NCCF'!I1452,'4.EUR NCCF'!I1452,'5.GBP NCCF'!I1452,'6.Other(Incld) NCCF'!I1452)</f>
        <v>0</v>
      </c>
      <c r="J1452" s="179">
        <f>SUM('2.CAD NCCF'!J1452,'3.USD NCCF'!J1452,'4.EUR NCCF'!J1452,'5.GBP NCCF'!J1452,'6.Other(Incld) NCCF'!J1452)</f>
        <v>0</v>
      </c>
      <c r="K1452" s="180">
        <f>SUM('2.CAD NCCF'!K1452,'3.USD NCCF'!K1452,'4.EUR NCCF'!K1452,'5.GBP NCCF'!K1452,'6.Other(Incld) NCCF'!K1452)</f>
        <v>0</v>
      </c>
      <c r="L1452" s="181">
        <f>SUM('2.CAD NCCF'!L1452,'3.USD NCCF'!L1452,'4.EUR NCCF'!L1452,'5.GBP NCCF'!L1452,'6.Other(Incld) NCCF'!L1452)</f>
        <v>0</v>
      </c>
      <c r="M1452" s="192">
        <f>SUM('2.CAD NCCF'!M1452,'3.USD NCCF'!M1452,'4.EUR NCCF'!M1452,'5.GBP NCCF'!M1452,'6.Other(Incld) NCCF'!M1452)</f>
        <v>0</v>
      </c>
      <c r="N1452" s="182">
        <f>SUM('2.CAD NCCF'!N1452,'3.USD NCCF'!N1452,'4.EUR NCCF'!N1452,'5.GBP NCCF'!N1452,'6.Other(Incld) NCCF'!N1452)</f>
        <v>0</v>
      </c>
      <c r="O1452" s="182">
        <f>SUM('2.CAD NCCF'!O1452,'3.USD NCCF'!O1452,'4.EUR NCCF'!O1452,'5.GBP NCCF'!O1452,'6.Other(Incld) NCCF'!O1452)</f>
        <v>0</v>
      </c>
      <c r="P1452" s="182">
        <f>SUM('2.CAD NCCF'!P1452,'3.USD NCCF'!P1452,'4.EUR NCCF'!P1452,'5.GBP NCCF'!P1452,'6.Other(Incld) NCCF'!P1452)</f>
        <v>0</v>
      </c>
      <c r="Q1452" s="182">
        <f>SUM('2.CAD NCCF'!Q1452,'3.USD NCCF'!Q1452,'4.EUR NCCF'!Q1452,'5.GBP NCCF'!Q1452,'6.Other(Incld) NCCF'!Q1452)</f>
        <v>0</v>
      </c>
      <c r="R1452" s="182">
        <f>SUM('2.CAD NCCF'!R1452,'3.USD NCCF'!R1452,'4.EUR NCCF'!R1452,'5.GBP NCCF'!R1452,'6.Other(Incld) NCCF'!R1452)</f>
        <v>0</v>
      </c>
      <c r="S1452" s="182">
        <f>SUM('2.CAD NCCF'!S1452,'3.USD NCCF'!S1452,'4.EUR NCCF'!S1452,'5.GBP NCCF'!S1452,'6.Other(Incld) NCCF'!S1452)</f>
        <v>0</v>
      </c>
      <c r="T1452" s="178">
        <f>SUM('2.CAD NCCF'!T1452,'3.USD NCCF'!T1452,'4.EUR NCCF'!T1452,'5.GBP NCCF'!T1452,'6.Other(Incld) NCCF'!T1452)</f>
        <v>0</v>
      </c>
      <c r="U1452" s="182">
        <f>SUM('2.CAD NCCF'!U1452,'3.USD NCCF'!U1452,'4.EUR NCCF'!U1452,'5.GBP NCCF'!U1452,'6.Other(Incld) NCCF'!U1452)</f>
        <v>0</v>
      </c>
      <c r="V1452" s="183">
        <f>SUM('2.CAD NCCF'!V1452,'3.USD NCCF'!V1452,'4.EUR NCCF'!V1452,'5.GBP NCCF'!V1452,'6.Other(Incld) NCCF'!V1452)</f>
        <v>0</v>
      </c>
      <c r="W1452" s="46">
        <f>SUM('2.CAD NCCF'!W1452,'3.USD NCCF'!W1452,'4.EUR NCCF'!W1452,'5.GBP NCCF'!W1452,'6.Other(Incld) NCCF'!W1452)</f>
        <v>0</v>
      </c>
      <c r="Y1452"/>
    </row>
    <row r="1453" spans="1:25" s="72" customFormat="1" x14ac:dyDescent="0.2">
      <c r="A1453" s="322"/>
      <c r="B1453" s="25"/>
      <c r="C1453" s="23"/>
      <c r="D1453" s="23" t="s">
        <v>53</v>
      </c>
      <c r="E1453" s="24"/>
      <c r="F1453" s="24"/>
      <c r="G1453" s="69"/>
      <c r="H1453" s="70"/>
      <c r="I1453" s="66"/>
      <c r="J1453" s="66"/>
      <c r="K1453" s="66"/>
      <c r="L1453" s="51"/>
      <c r="M1453" s="34"/>
      <c r="N1453" s="34"/>
      <c r="O1453" s="34"/>
      <c r="P1453" s="34"/>
      <c r="Q1453" s="34"/>
      <c r="R1453" s="34"/>
      <c r="S1453" s="34"/>
      <c r="T1453" s="34"/>
      <c r="U1453" s="34"/>
      <c r="V1453" s="37"/>
      <c r="W1453" s="33"/>
      <c r="Y1453"/>
    </row>
    <row r="1454" spans="1:25" s="72" customFormat="1" x14ac:dyDescent="0.2">
      <c r="A1454" s="322"/>
      <c r="B1454" s="25"/>
      <c r="C1454" s="23"/>
      <c r="D1454" s="23"/>
      <c r="E1454" s="64" t="s">
        <v>54</v>
      </c>
      <c r="F1454" s="24"/>
      <c r="G1454" s="69">
        <f t="shared" ref="G1454:W1454" si="303">SUBTOTAL(9,G1455:G1457)</f>
        <v>0</v>
      </c>
      <c r="H1454" s="70">
        <f t="shared" si="303"/>
        <v>0</v>
      </c>
      <c r="I1454" s="66">
        <f t="shared" si="303"/>
        <v>0</v>
      </c>
      <c r="J1454" s="66">
        <f t="shared" si="303"/>
        <v>0</v>
      </c>
      <c r="K1454" s="67">
        <f t="shared" si="303"/>
        <v>0</v>
      </c>
      <c r="L1454" s="34">
        <f t="shared" si="303"/>
        <v>0</v>
      </c>
      <c r="M1454" s="34">
        <f t="shared" si="303"/>
        <v>0</v>
      </c>
      <c r="N1454" s="34">
        <f t="shared" si="303"/>
        <v>0</v>
      </c>
      <c r="O1454" s="34">
        <f t="shared" si="303"/>
        <v>0</v>
      </c>
      <c r="P1454" s="34">
        <f t="shared" si="303"/>
        <v>0</v>
      </c>
      <c r="Q1454" s="34">
        <f t="shared" si="303"/>
        <v>0</v>
      </c>
      <c r="R1454" s="34">
        <f t="shared" si="303"/>
        <v>0</v>
      </c>
      <c r="S1454" s="34">
        <f t="shared" si="303"/>
        <v>0</v>
      </c>
      <c r="T1454" s="34">
        <f t="shared" si="303"/>
        <v>0</v>
      </c>
      <c r="U1454" s="34">
        <f t="shared" si="303"/>
        <v>0</v>
      </c>
      <c r="V1454" s="34">
        <f t="shared" si="303"/>
        <v>0</v>
      </c>
      <c r="W1454" s="33">
        <f t="shared" si="303"/>
        <v>0</v>
      </c>
      <c r="Y1454"/>
    </row>
    <row r="1455" spans="1:25" s="72" customFormat="1" outlineLevel="1" x14ac:dyDescent="0.2">
      <c r="A1455" s="322"/>
      <c r="B1455" s="25"/>
      <c r="C1455" s="23"/>
      <c r="D1455" s="23"/>
      <c r="E1455" s="64"/>
      <c r="F1455" s="176" t="s">
        <v>55</v>
      </c>
      <c r="G1455" s="190">
        <f>SUM('2.CAD NCCF'!G1455,'3.USD NCCF'!G1455,'4.EUR NCCF'!G1455,'5.GBP NCCF'!G1455,'6.Other(Incld) NCCF'!G1455)</f>
        <v>0</v>
      </c>
      <c r="H1455" s="242">
        <f>SUM('2.CAD NCCF'!H1455,'3.USD NCCF'!H1455,'4.EUR NCCF'!H1455,'5.GBP NCCF'!H1455,'6.Other(Incld) NCCF'!H1455)</f>
        <v>0</v>
      </c>
      <c r="I1455" s="179">
        <f>SUM('2.CAD NCCF'!I1455,'3.USD NCCF'!I1455,'4.EUR NCCF'!I1455,'5.GBP NCCF'!I1455,'6.Other(Incld) NCCF'!I1455)</f>
        <v>0</v>
      </c>
      <c r="J1455" s="179">
        <f>SUM('2.CAD NCCF'!J1455,'3.USD NCCF'!J1455,'4.EUR NCCF'!J1455,'5.GBP NCCF'!J1455,'6.Other(Incld) NCCF'!J1455)</f>
        <v>0</v>
      </c>
      <c r="K1455" s="180">
        <f>SUM('2.CAD NCCF'!K1455,'3.USD NCCF'!K1455,'4.EUR NCCF'!K1455,'5.GBP NCCF'!K1455,'6.Other(Incld) NCCF'!K1455)</f>
        <v>0</v>
      </c>
      <c r="L1455" s="181">
        <f>SUM('2.CAD NCCF'!L1455,'3.USD NCCF'!L1455,'4.EUR NCCF'!L1455,'5.GBP NCCF'!L1455,'6.Other(Incld) NCCF'!L1455)</f>
        <v>0</v>
      </c>
      <c r="M1455" s="192">
        <f>SUM('2.CAD NCCF'!M1455,'3.USD NCCF'!M1455,'4.EUR NCCF'!M1455,'5.GBP NCCF'!M1455,'6.Other(Incld) NCCF'!M1455)</f>
        <v>0</v>
      </c>
      <c r="N1455" s="182">
        <f>SUM('2.CAD NCCF'!N1455,'3.USD NCCF'!N1455,'4.EUR NCCF'!N1455,'5.GBP NCCF'!N1455,'6.Other(Incld) NCCF'!N1455)</f>
        <v>0</v>
      </c>
      <c r="O1455" s="182">
        <f>SUM('2.CAD NCCF'!O1455,'3.USD NCCF'!O1455,'4.EUR NCCF'!O1455,'5.GBP NCCF'!O1455,'6.Other(Incld) NCCF'!O1455)</f>
        <v>0</v>
      </c>
      <c r="P1455" s="182">
        <f>SUM('2.CAD NCCF'!P1455,'3.USD NCCF'!P1455,'4.EUR NCCF'!P1455,'5.GBP NCCF'!P1455,'6.Other(Incld) NCCF'!P1455)</f>
        <v>0</v>
      </c>
      <c r="Q1455" s="182">
        <f>SUM('2.CAD NCCF'!Q1455,'3.USD NCCF'!Q1455,'4.EUR NCCF'!Q1455,'5.GBP NCCF'!Q1455,'6.Other(Incld) NCCF'!Q1455)</f>
        <v>0</v>
      </c>
      <c r="R1455" s="182">
        <f>SUM('2.CAD NCCF'!R1455,'3.USD NCCF'!R1455,'4.EUR NCCF'!R1455,'5.GBP NCCF'!R1455,'6.Other(Incld) NCCF'!R1455)</f>
        <v>0</v>
      </c>
      <c r="S1455" s="182">
        <f>SUM('2.CAD NCCF'!S1455,'3.USD NCCF'!S1455,'4.EUR NCCF'!S1455,'5.GBP NCCF'!S1455,'6.Other(Incld) NCCF'!S1455)</f>
        <v>0</v>
      </c>
      <c r="T1455" s="178">
        <f>SUM('2.CAD NCCF'!T1455,'3.USD NCCF'!T1455,'4.EUR NCCF'!T1455,'5.GBP NCCF'!T1455,'6.Other(Incld) NCCF'!T1455)</f>
        <v>0</v>
      </c>
      <c r="U1455" s="182">
        <f>SUM('2.CAD NCCF'!U1455,'3.USD NCCF'!U1455,'4.EUR NCCF'!U1455,'5.GBP NCCF'!U1455,'6.Other(Incld) NCCF'!U1455)</f>
        <v>0</v>
      </c>
      <c r="V1455" s="183">
        <f>SUM('2.CAD NCCF'!V1455,'3.USD NCCF'!V1455,'4.EUR NCCF'!V1455,'5.GBP NCCF'!V1455,'6.Other(Incld) NCCF'!V1455)</f>
        <v>0</v>
      </c>
      <c r="W1455" s="46">
        <f>SUM('2.CAD NCCF'!W1455,'3.USD NCCF'!W1455,'4.EUR NCCF'!W1455,'5.GBP NCCF'!W1455,'6.Other(Incld) NCCF'!W1455)</f>
        <v>0</v>
      </c>
      <c r="Y1455"/>
    </row>
    <row r="1456" spans="1:25" s="72" customFormat="1" outlineLevel="1" x14ac:dyDescent="0.2">
      <c r="A1456" s="322"/>
      <c r="B1456" s="25"/>
      <c r="C1456" s="23"/>
      <c r="D1456" s="23"/>
      <c r="E1456" s="24"/>
      <c r="F1456" s="176" t="s">
        <v>161</v>
      </c>
      <c r="G1456" s="190">
        <f>SUM('2.CAD NCCF'!G1456,'3.USD NCCF'!G1456,'4.EUR NCCF'!G1456,'5.GBP NCCF'!G1456,'6.Other(Incld) NCCF'!G1456)</f>
        <v>0</v>
      </c>
      <c r="H1456" s="242">
        <f>SUM('2.CAD NCCF'!H1456,'3.USD NCCF'!H1456,'4.EUR NCCF'!H1456,'5.GBP NCCF'!H1456,'6.Other(Incld) NCCF'!H1456)</f>
        <v>0</v>
      </c>
      <c r="I1456" s="179">
        <f>SUM('2.CAD NCCF'!I1456,'3.USD NCCF'!I1456,'4.EUR NCCF'!I1456,'5.GBP NCCF'!I1456,'6.Other(Incld) NCCF'!I1456)</f>
        <v>0</v>
      </c>
      <c r="J1456" s="179">
        <f>SUM('2.CAD NCCF'!J1456,'3.USD NCCF'!J1456,'4.EUR NCCF'!J1456,'5.GBP NCCF'!J1456,'6.Other(Incld) NCCF'!J1456)</f>
        <v>0</v>
      </c>
      <c r="K1456" s="180">
        <f>SUM('2.CAD NCCF'!K1456,'3.USD NCCF'!K1456,'4.EUR NCCF'!K1456,'5.GBP NCCF'!K1456,'6.Other(Incld) NCCF'!K1456)</f>
        <v>0</v>
      </c>
      <c r="L1456" s="181">
        <f>SUM('2.CAD NCCF'!L1456,'3.USD NCCF'!L1456,'4.EUR NCCF'!L1456,'5.GBP NCCF'!L1456,'6.Other(Incld) NCCF'!L1456)</f>
        <v>0</v>
      </c>
      <c r="M1456" s="192">
        <f>SUM('2.CAD NCCF'!M1456,'3.USD NCCF'!M1456,'4.EUR NCCF'!M1456,'5.GBP NCCF'!M1456,'6.Other(Incld) NCCF'!M1456)</f>
        <v>0</v>
      </c>
      <c r="N1456" s="182">
        <f>SUM('2.CAD NCCF'!N1456,'3.USD NCCF'!N1456,'4.EUR NCCF'!N1456,'5.GBP NCCF'!N1456,'6.Other(Incld) NCCF'!N1456)</f>
        <v>0</v>
      </c>
      <c r="O1456" s="182">
        <f>SUM('2.CAD NCCF'!O1456,'3.USD NCCF'!O1456,'4.EUR NCCF'!O1456,'5.GBP NCCF'!O1456,'6.Other(Incld) NCCF'!O1456)</f>
        <v>0</v>
      </c>
      <c r="P1456" s="182">
        <f>SUM('2.CAD NCCF'!P1456,'3.USD NCCF'!P1456,'4.EUR NCCF'!P1456,'5.GBP NCCF'!P1456,'6.Other(Incld) NCCF'!P1456)</f>
        <v>0</v>
      </c>
      <c r="Q1456" s="182">
        <f>SUM('2.CAD NCCF'!Q1456,'3.USD NCCF'!Q1456,'4.EUR NCCF'!Q1456,'5.GBP NCCF'!Q1456,'6.Other(Incld) NCCF'!Q1456)</f>
        <v>0</v>
      </c>
      <c r="R1456" s="182">
        <f>SUM('2.CAD NCCF'!R1456,'3.USD NCCF'!R1456,'4.EUR NCCF'!R1456,'5.GBP NCCF'!R1456,'6.Other(Incld) NCCF'!R1456)</f>
        <v>0</v>
      </c>
      <c r="S1456" s="182">
        <f>SUM('2.CAD NCCF'!S1456,'3.USD NCCF'!S1456,'4.EUR NCCF'!S1456,'5.GBP NCCF'!S1456,'6.Other(Incld) NCCF'!S1456)</f>
        <v>0</v>
      </c>
      <c r="T1456" s="178">
        <f>SUM('2.CAD NCCF'!T1456,'3.USD NCCF'!T1456,'4.EUR NCCF'!T1456,'5.GBP NCCF'!T1456,'6.Other(Incld) NCCF'!T1456)</f>
        <v>0</v>
      </c>
      <c r="U1456" s="182">
        <f>SUM('2.CAD NCCF'!U1456,'3.USD NCCF'!U1456,'4.EUR NCCF'!U1456,'5.GBP NCCF'!U1456,'6.Other(Incld) NCCF'!U1456)</f>
        <v>0</v>
      </c>
      <c r="V1456" s="183">
        <f>SUM('2.CAD NCCF'!V1456,'3.USD NCCF'!V1456,'4.EUR NCCF'!V1456,'5.GBP NCCF'!V1456,'6.Other(Incld) NCCF'!V1456)</f>
        <v>0</v>
      </c>
      <c r="W1456" s="46">
        <f>SUM('2.CAD NCCF'!W1456,'3.USD NCCF'!W1456,'4.EUR NCCF'!W1456,'5.GBP NCCF'!W1456,'6.Other(Incld) NCCF'!W1456)</f>
        <v>0</v>
      </c>
      <c r="Y1456"/>
    </row>
    <row r="1457" spans="1:25" s="72" customFormat="1" outlineLevel="1" x14ac:dyDescent="0.2">
      <c r="A1457" s="322"/>
      <c r="B1457" s="25"/>
      <c r="C1457" s="23"/>
      <c r="D1457" s="23"/>
      <c r="E1457" s="24"/>
      <c r="F1457" s="176" t="s">
        <v>331</v>
      </c>
      <c r="G1457" s="190">
        <f>SUM('2.CAD NCCF'!G1457,'3.USD NCCF'!G1457,'4.EUR NCCF'!G1457,'5.GBP NCCF'!G1457,'6.Other(Incld) NCCF'!G1457)</f>
        <v>0</v>
      </c>
      <c r="H1457" s="242">
        <f>SUM('2.CAD NCCF'!H1457,'3.USD NCCF'!H1457,'4.EUR NCCF'!H1457,'5.GBP NCCF'!H1457,'6.Other(Incld) NCCF'!H1457)</f>
        <v>0</v>
      </c>
      <c r="I1457" s="179">
        <f>SUM('2.CAD NCCF'!I1457,'3.USD NCCF'!I1457,'4.EUR NCCF'!I1457,'5.GBP NCCF'!I1457,'6.Other(Incld) NCCF'!I1457)</f>
        <v>0</v>
      </c>
      <c r="J1457" s="179">
        <f>SUM('2.CAD NCCF'!J1457,'3.USD NCCF'!J1457,'4.EUR NCCF'!J1457,'5.GBP NCCF'!J1457,'6.Other(Incld) NCCF'!J1457)</f>
        <v>0</v>
      </c>
      <c r="K1457" s="180">
        <f>SUM('2.CAD NCCF'!K1457,'3.USD NCCF'!K1457,'4.EUR NCCF'!K1457,'5.GBP NCCF'!K1457,'6.Other(Incld) NCCF'!K1457)</f>
        <v>0</v>
      </c>
      <c r="L1457" s="181">
        <f>SUM('2.CAD NCCF'!L1457,'3.USD NCCF'!L1457,'4.EUR NCCF'!L1457,'5.GBP NCCF'!L1457,'6.Other(Incld) NCCF'!L1457)</f>
        <v>0</v>
      </c>
      <c r="M1457" s="192">
        <f>SUM('2.CAD NCCF'!M1457,'3.USD NCCF'!M1457,'4.EUR NCCF'!M1457,'5.GBP NCCF'!M1457,'6.Other(Incld) NCCF'!M1457)</f>
        <v>0</v>
      </c>
      <c r="N1457" s="182">
        <f>SUM('2.CAD NCCF'!N1457,'3.USD NCCF'!N1457,'4.EUR NCCF'!N1457,'5.GBP NCCF'!N1457,'6.Other(Incld) NCCF'!N1457)</f>
        <v>0</v>
      </c>
      <c r="O1457" s="182">
        <f>SUM('2.CAD NCCF'!O1457,'3.USD NCCF'!O1457,'4.EUR NCCF'!O1457,'5.GBP NCCF'!O1457,'6.Other(Incld) NCCF'!O1457)</f>
        <v>0</v>
      </c>
      <c r="P1457" s="182">
        <f>SUM('2.CAD NCCF'!P1457,'3.USD NCCF'!P1457,'4.EUR NCCF'!P1457,'5.GBP NCCF'!P1457,'6.Other(Incld) NCCF'!P1457)</f>
        <v>0</v>
      </c>
      <c r="Q1457" s="182">
        <f>SUM('2.CAD NCCF'!Q1457,'3.USD NCCF'!Q1457,'4.EUR NCCF'!Q1457,'5.GBP NCCF'!Q1457,'6.Other(Incld) NCCF'!Q1457)</f>
        <v>0</v>
      </c>
      <c r="R1457" s="182">
        <f>SUM('2.CAD NCCF'!R1457,'3.USD NCCF'!R1457,'4.EUR NCCF'!R1457,'5.GBP NCCF'!R1457,'6.Other(Incld) NCCF'!R1457)</f>
        <v>0</v>
      </c>
      <c r="S1457" s="182">
        <f>SUM('2.CAD NCCF'!S1457,'3.USD NCCF'!S1457,'4.EUR NCCF'!S1457,'5.GBP NCCF'!S1457,'6.Other(Incld) NCCF'!S1457)</f>
        <v>0</v>
      </c>
      <c r="T1457" s="178">
        <f>SUM('2.CAD NCCF'!T1457,'3.USD NCCF'!T1457,'4.EUR NCCF'!T1457,'5.GBP NCCF'!T1457,'6.Other(Incld) NCCF'!T1457)</f>
        <v>0</v>
      </c>
      <c r="U1457" s="182">
        <f>SUM('2.CAD NCCF'!U1457,'3.USD NCCF'!U1457,'4.EUR NCCF'!U1457,'5.GBP NCCF'!U1457,'6.Other(Incld) NCCF'!U1457)</f>
        <v>0</v>
      </c>
      <c r="V1457" s="183">
        <f>SUM('2.CAD NCCF'!V1457,'3.USD NCCF'!V1457,'4.EUR NCCF'!V1457,'5.GBP NCCF'!V1457,'6.Other(Incld) NCCF'!V1457)</f>
        <v>0</v>
      </c>
      <c r="W1457" s="46">
        <f>SUM('2.CAD NCCF'!W1457,'3.USD NCCF'!W1457,'4.EUR NCCF'!W1457,'5.GBP NCCF'!W1457,'6.Other(Incld) NCCF'!W1457)</f>
        <v>0</v>
      </c>
      <c r="Y1457"/>
    </row>
    <row r="1458" spans="1:25" s="72" customFormat="1" x14ac:dyDescent="0.2">
      <c r="A1458" s="322"/>
      <c r="B1458" s="25"/>
      <c r="C1458" s="23"/>
      <c r="D1458" s="23"/>
      <c r="E1458" s="24" t="s">
        <v>56</v>
      </c>
      <c r="F1458" s="24"/>
      <c r="G1458" s="69">
        <f t="shared" ref="G1458:W1458" si="304">SUBTOTAL(9,G1459:G1461)</f>
        <v>0</v>
      </c>
      <c r="H1458" s="70">
        <f t="shared" si="304"/>
        <v>0</v>
      </c>
      <c r="I1458" s="66">
        <f t="shared" si="304"/>
        <v>0</v>
      </c>
      <c r="J1458" s="66">
        <f t="shared" si="304"/>
        <v>0</v>
      </c>
      <c r="K1458" s="67">
        <f t="shared" si="304"/>
        <v>0</v>
      </c>
      <c r="L1458" s="34">
        <f t="shared" si="304"/>
        <v>0</v>
      </c>
      <c r="M1458" s="34">
        <f t="shared" si="304"/>
        <v>0</v>
      </c>
      <c r="N1458" s="34">
        <f t="shared" si="304"/>
        <v>0</v>
      </c>
      <c r="O1458" s="34">
        <f t="shared" si="304"/>
        <v>0</v>
      </c>
      <c r="P1458" s="34">
        <f t="shared" si="304"/>
        <v>0</v>
      </c>
      <c r="Q1458" s="34">
        <f t="shared" si="304"/>
        <v>0</v>
      </c>
      <c r="R1458" s="34">
        <f t="shared" si="304"/>
        <v>0</v>
      </c>
      <c r="S1458" s="34">
        <f t="shared" si="304"/>
        <v>0</v>
      </c>
      <c r="T1458" s="34">
        <f t="shared" si="304"/>
        <v>0</v>
      </c>
      <c r="U1458" s="34">
        <f t="shared" si="304"/>
        <v>0</v>
      </c>
      <c r="V1458" s="34">
        <f t="shared" si="304"/>
        <v>0</v>
      </c>
      <c r="W1458" s="33">
        <f t="shared" si="304"/>
        <v>0</v>
      </c>
      <c r="Y1458"/>
    </row>
    <row r="1459" spans="1:25" s="72" customFormat="1" outlineLevel="1" x14ac:dyDescent="0.2">
      <c r="A1459" s="322"/>
      <c r="B1459" s="25"/>
      <c r="C1459" s="23"/>
      <c r="D1459" s="23"/>
      <c r="E1459" s="24"/>
      <c r="F1459" s="176" t="s">
        <v>162</v>
      </c>
      <c r="G1459" s="190">
        <f>SUM('2.CAD NCCF'!G1459,'3.USD NCCF'!G1459,'4.EUR NCCF'!G1459,'5.GBP NCCF'!G1459,'6.Other(Incld) NCCF'!G1459)</f>
        <v>0</v>
      </c>
      <c r="H1459" s="242">
        <f>SUM('2.CAD NCCF'!H1459,'3.USD NCCF'!H1459,'4.EUR NCCF'!H1459,'5.GBP NCCF'!H1459,'6.Other(Incld) NCCF'!H1459)</f>
        <v>0</v>
      </c>
      <c r="I1459" s="179">
        <f>SUM('2.CAD NCCF'!I1459,'3.USD NCCF'!I1459,'4.EUR NCCF'!I1459,'5.GBP NCCF'!I1459,'6.Other(Incld) NCCF'!I1459)</f>
        <v>0</v>
      </c>
      <c r="J1459" s="179">
        <f>SUM('2.CAD NCCF'!J1459,'3.USD NCCF'!J1459,'4.EUR NCCF'!J1459,'5.GBP NCCF'!J1459,'6.Other(Incld) NCCF'!J1459)</f>
        <v>0</v>
      </c>
      <c r="K1459" s="180">
        <f>SUM('2.CAD NCCF'!K1459,'3.USD NCCF'!K1459,'4.EUR NCCF'!K1459,'5.GBP NCCF'!K1459,'6.Other(Incld) NCCF'!K1459)</f>
        <v>0</v>
      </c>
      <c r="L1459" s="181">
        <f>SUM('2.CAD NCCF'!L1459,'3.USD NCCF'!L1459,'4.EUR NCCF'!L1459,'5.GBP NCCF'!L1459,'6.Other(Incld) NCCF'!L1459)</f>
        <v>0</v>
      </c>
      <c r="M1459" s="192">
        <f>SUM('2.CAD NCCF'!M1459,'3.USD NCCF'!M1459,'4.EUR NCCF'!M1459,'5.GBP NCCF'!M1459,'6.Other(Incld) NCCF'!M1459)</f>
        <v>0</v>
      </c>
      <c r="N1459" s="182">
        <f>SUM('2.CAD NCCF'!N1459,'3.USD NCCF'!N1459,'4.EUR NCCF'!N1459,'5.GBP NCCF'!N1459,'6.Other(Incld) NCCF'!N1459)</f>
        <v>0</v>
      </c>
      <c r="O1459" s="182">
        <f>SUM('2.CAD NCCF'!O1459,'3.USD NCCF'!O1459,'4.EUR NCCF'!O1459,'5.GBP NCCF'!O1459,'6.Other(Incld) NCCF'!O1459)</f>
        <v>0</v>
      </c>
      <c r="P1459" s="182">
        <f>SUM('2.CAD NCCF'!P1459,'3.USD NCCF'!P1459,'4.EUR NCCF'!P1459,'5.GBP NCCF'!P1459,'6.Other(Incld) NCCF'!P1459)</f>
        <v>0</v>
      </c>
      <c r="Q1459" s="182">
        <f>SUM('2.CAD NCCF'!Q1459,'3.USD NCCF'!Q1459,'4.EUR NCCF'!Q1459,'5.GBP NCCF'!Q1459,'6.Other(Incld) NCCF'!Q1459)</f>
        <v>0</v>
      </c>
      <c r="R1459" s="182">
        <f>SUM('2.CAD NCCF'!R1459,'3.USD NCCF'!R1459,'4.EUR NCCF'!R1459,'5.GBP NCCF'!R1459,'6.Other(Incld) NCCF'!R1459)</f>
        <v>0</v>
      </c>
      <c r="S1459" s="182">
        <f>SUM('2.CAD NCCF'!S1459,'3.USD NCCF'!S1459,'4.EUR NCCF'!S1459,'5.GBP NCCF'!S1459,'6.Other(Incld) NCCF'!S1459)</f>
        <v>0</v>
      </c>
      <c r="T1459" s="178">
        <f>SUM('2.CAD NCCF'!T1459,'3.USD NCCF'!T1459,'4.EUR NCCF'!T1459,'5.GBP NCCF'!T1459,'6.Other(Incld) NCCF'!T1459)</f>
        <v>0</v>
      </c>
      <c r="U1459" s="182">
        <f>SUM('2.CAD NCCF'!U1459,'3.USD NCCF'!U1459,'4.EUR NCCF'!U1459,'5.GBP NCCF'!U1459,'6.Other(Incld) NCCF'!U1459)</f>
        <v>0</v>
      </c>
      <c r="V1459" s="183">
        <f>SUM('2.CAD NCCF'!V1459,'3.USD NCCF'!V1459,'4.EUR NCCF'!V1459,'5.GBP NCCF'!V1459,'6.Other(Incld) NCCF'!V1459)</f>
        <v>0</v>
      </c>
      <c r="W1459" s="46">
        <f>SUM('2.CAD NCCF'!W1459,'3.USD NCCF'!W1459,'4.EUR NCCF'!W1459,'5.GBP NCCF'!W1459,'6.Other(Incld) NCCF'!W1459)</f>
        <v>0</v>
      </c>
      <c r="Y1459"/>
    </row>
    <row r="1460" spans="1:25" s="72" customFormat="1" outlineLevel="1" x14ac:dyDescent="0.2">
      <c r="A1460" s="322"/>
      <c r="B1460" s="25"/>
      <c r="C1460" s="23"/>
      <c r="D1460" s="23"/>
      <c r="E1460" s="24"/>
      <c r="F1460" s="176" t="s">
        <v>163</v>
      </c>
      <c r="G1460" s="190">
        <f>SUM('2.CAD NCCF'!G1460,'3.USD NCCF'!G1460,'4.EUR NCCF'!G1460,'5.GBP NCCF'!G1460,'6.Other(Incld) NCCF'!G1460)</f>
        <v>0</v>
      </c>
      <c r="H1460" s="242">
        <f>SUM('2.CAD NCCF'!H1460,'3.USD NCCF'!H1460,'4.EUR NCCF'!H1460,'5.GBP NCCF'!H1460,'6.Other(Incld) NCCF'!H1460)</f>
        <v>0</v>
      </c>
      <c r="I1460" s="179">
        <f>SUM('2.CAD NCCF'!I1460,'3.USD NCCF'!I1460,'4.EUR NCCF'!I1460,'5.GBP NCCF'!I1460,'6.Other(Incld) NCCF'!I1460)</f>
        <v>0</v>
      </c>
      <c r="J1460" s="179">
        <f>SUM('2.CAD NCCF'!J1460,'3.USD NCCF'!J1460,'4.EUR NCCF'!J1460,'5.GBP NCCF'!J1460,'6.Other(Incld) NCCF'!J1460)</f>
        <v>0</v>
      </c>
      <c r="K1460" s="180">
        <f>SUM('2.CAD NCCF'!K1460,'3.USD NCCF'!K1460,'4.EUR NCCF'!K1460,'5.GBP NCCF'!K1460,'6.Other(Incld) NCCF'!K1460)</f>
        <v>0</v>
      </c>
      <c r="L1460" s="181">
        <f>SUM('2.CAD NCCF'!L1460,'3.USD NCCF'!L1460,'4.EUR NCCF'!L1460,'5.GBP NCCF'!L1460,'6.Other(Incld) NCCF'!L1460)</f>
        <v>0</v>
      </c>
      <c r="M1460" s="192">
        <f>SUM('2.CAD NCCF'!M1460,'3.USD NCCF'!M1460,'4.EUR NCCF'!M1460,'5.GBP NCCF'!M1460,'6.Other(Incld) NCCF'!M1460)</f>
        <v>0</v>
      </c>
      <c r="N1460" s="182">
        <f>SUM('2.CAD NCCF'!N1460,'3.USD NCCF'!N1460,'4.EUR NCCF'!N1460,'5.GBP NCCF'!N1460,'6.Other(Incld) NCCF'!N1460)</f>
        <v>0</v>
      </c>
      <c r="O1460" s="182">
        <f>SUM('2.CAD NCCF'!O1460,'3.USD NCCF'!O1460,'4.EUR NCCF'!O1460,'5.GBP NCCF'!O1460,'6.Other(Incld) NCCF'!O1460)</f>
        <v>0</v>
      </c>
      <c r="P1460" s="182">
        <f>SUM('2.CAD NCCF'!P1460,'3.USD NCCF'!P1460,'4.EUR NCCF'!P1460,'5.GBP NCCF'!P1460,'6.Other(Incld) NCCF'!P1460)</f>
        <v>0</v>
      </c>
      <c r="Q1460" s="182">
        <f>SUM('2.CAD NCCF'!Q1460,'3.USD NCCF'!Q1460,'4.EUR NCCF'!Q1460,'5.GBP NCCF'!Q1460,'6.Other(Incld) NCCF'!Q1460)</f>
        <v>0</v>
      </c>
      <c r="R1460" s="182">
        <f>SUM('2.CAD NCCF'!R1460,'3.USD NCCF'!R1460,'4.EUR NCCF'!R1460,'5.GBP NCCF'!R1460,'6.Other(Incld) NCCF'!R1460)</f>
        <v>0</v>
      </c>
      <c r="S1460" s="182">
        <f>SUM('2.CAD NCCF'!S1460,'3.USD NCCF'!S1460,'4.EUR NCCF'!S1460,'5.GBP NCCF'!S1460,'6.Other(Incld) NCCF'!S1460)</f>
        <v>0</v>
      </c>
      <c r="T1460" s="178">
        <f>SUM('2.CAD NCCF'!T1460,'3.USD NCCF'!T1460,'4.EUR NCCF'!T1460,'5.GBP NCCF'!T1460,'6.Other(Incld) NCCF'!T1460)</f>
        <v>0</v>
      </c>
      <c r="U1460" s="182">
        <f>SUM('2.CAD NCCF'!U1460,'3.USD NCCF'!U1460,'4.EUR NCCF'!U1460,'5.GBP NCCF'!U1460,'6.Other(Incld) NCCF'!U1460)</f>
        <v>0</v>
      </c>
      <c r="V1460" s="183">
        <f>SUM('2.CAD NCCF'!V1460,'3.USD NCCF'!V1460,'4.EUR NCCF'!V1460,'5.GBP NCCF'!V1460,'6.Other(Incld) NCCF'!V1460)</f>
        <v>0</v>
      </c>
      <c r="W1460" s="46">
        <f>SUM('2.CAD NCCF'!W1460,'3.USD NCCF'!W1460,'4.EUR NCCF'!W1460,'5.GBP NCCF'!W1460,'6.Other(Incld) NCCF'!W1460)</f>
        <v>0</v>
      </c>
      <c r="Y1460"/>
    </row>
    <row r="1461" spans="1:25" s="72" customFormat="1" outlineLevel="1" x14ac:dyDescent="0.2">
      <c r="A1461" s="322"/>
      <c r="B1461" s="25"/>
      <c r="C1461" s="23"/>
      <c r="D1461" s="23"/>
      <c r="E1461" s="24"/>
      <c r="F1461" s="176" t="s">
        <v>332</v>
      </c>
      <c r="G1461" s="190">
        <f>SUM('2.CAD NCCF'!G1461,'3.USD NCCF'!G1461,'4.EUR NCCF'!G1461,'5.GBP NCCF'!G1461,'6.Other(Incld) NCCF'!G1461)</f>
        <v>0</v>
      </c>
      <c r="H1461" s="242">
        <f>SUM('2.CAD NCCF'!H1461,'3.USD NCCF'!H1461,'4.EUR NCCF'!H1461,'5.GBP NCCF'!H1461,'6.Other(Incld) NCCF'!H1461)</f>
        <v>0</v>
      </c>
      <c r="I1461" s="179">
        <f>SUM('2.CAD NCCF'!I1461,'3.USD NCCF'!I1461,'4.EUR NCCF'!I1461,'5.GBP NCCF'!I1461,'6.Other(Incld) NCCF'!I1461)</f>
        <v>0</v>
      </c>
      <c r="J1461" s="179">
        <f>SUM('2.CAD NCCF'!J1461,'3.USD NCCF'!J1461,'4.EUR NCCF'!J1461,'5.GBP NCCF'!J1461,'6.Other(Incld) NCCF'!J1461)</f>
        <v>0</v>
      </c>
      <c r="K1461" s="180">
        <f>SUM('2.CAD NCCF'!K1461,'3.USD NCCF'!K1461,'4.EUR NCCF'!K1461,'5.GBP NCCF'!K1461,'6.Other(Incld) NCCF'!K1461)</f>
        <v>0</v>
      </c>
      <c r="L1461" s="181">
        <f>SUM('2.CAD NCCF'!L1461,'3.USD NCCF'!L1461,'4.EUR NCCF'!L1461,'5.GBP NCCF'!L1461,'6.Other(Incld) NCCF'!L1461)</f>
        <v>0</v>
      </c>
      <c r="M1461" s="192">
        <f>SUM('2.CAD NCCF'!M1461,'3.USD NCCF'!M1461,'4.EUR NCCF'!M1461,'5.GBP NCCF'!M1461,'6.Other(Incld) NCCF'!M1461)</f>
        <v>0</v>
      </c>
      <c r="N1461" s="182">
        <f>SUM('2.CAD NCCF'!N1461,'3.USD NCCF'!N1461,'4.EUR NCCF'!N1461,'5.GBP NCCF'!N1461,'6.Other(Incld) NCCF'!N1461)</f>
        <v>0</v>
      </c>
      <c r="O1461" s="182">
        <f>SUM('2.CAD NCCF'!O1461,'3.USD NCCF'!O1461,'4.EUR NCCF'!O1461,'5.GBP NCCF'!O1461,'6.Other(Incld) NCCF'!O1461)</f>
        <v>0</v>
      </c>
      <c r="P1461" s="182">
        <f>SUM('2.CAD NCCF'!P1461,'3.USD NCCF'!P1461,'4.EUR NCCF'!P1461,'5.GBP NCCF'!P1461,'6.Other(Incld) NCCF'!P1461)</f>
        <v>0</v>
      </c>
      <c r="Q1461" s="182">
        <f>SUM('2.CAD NCCF'!Q1461,'3.USD NCCF'!Q1461,'4.EUR NCCF'!Q1461,'5.GBP NCCF'!Q1461,'6.Other(Incld) NCCF'!Q1461)</f>
        <v>0</v>
      </c>
      <c r="R1461" s="182">
        <f>SUM('2.CAD NCCF'!R1461,'3.USD NCCF'!R1461,'4.EUR NCCF'!R1461,'5.GBP NCCF'!R1461,'6.Other(Incld) NCCF'!R1461)</f>
        <v>0</v>
      </c>
      <c r="S1461" s="182">
        <f>SUM('2.CAD NCCF'!S1461,'3.USD NCCF'!S1461,'4.EUR NCCF'!S1461,'5.GBP NCCF'!S1461,'6.Other(Incld) NCCF'!S1461)</f>
        <v>0</v>
      </c>
      <c r="T1461" s="178">
        <f>SUM('2.CAD NCCF'!T1461,'3.USD NCCF'!T1461,'4.EUR NCCF'!T1461,'5.GBP NCCF'!T1461,'6.Other(Incld) NCCF'!T1461)</f>
        <v>0</v>
      </c>
      <c r="U1461" s="182">
        <f>SUM('2.CAD NCCF'!U1461,'3.USD NCCF'!U1461,'4.EUR NCCF'!U1461,'5.GBP NCCF'!U1461,'6.Other(Incld) NCCF'!U1461)</f>
        <v>0</v>
      </c>
      <c r="V1461" s="183">
        <f>SUM('2.CAD NCCF'!V1461,'3.USD NCCF'!V1461,'4.EUR NCCF'!V1461,'5.GBP NCCF'!V1461,'6.Other(Incld) NCCF'!V1461)</f>
        <v>0</v>
      </c>
      <c r="W1461" s="46">
        <f>SUM('2.CAD NCCF'!W1461,'3.USD NCCF'!W1461,'4.EUR NCCF'!W1461,'5.GBP NCCF'!W1461,'6.Other(Incld) NCCF'!W1461)</f>
        <v>0</v>
      </c>
      <c r="Y1461"/>
    </row>
    <row r="1462" spans="1:25" s="72" customFormat="1" x14ac:dyDescent="0.2">
      <c r="A1462" s="322"/>
      <c r="B1462" s="25"/>
      <c r="C1462" s="23"/>
      <c r="D1462" s="23"/>
      <c r="E1462" s="24" t="s">
        <v>57</v>
      </c>
      <c r="F1462" s="24"/>
      <c r="G1462" s="69">
        <f t="shared" ref="G1462:W1462" si="305">SUBTOTAL(9,G1463:G1465)</f>
        <v>0</v>
      </c>
      <c r="H1462" s="70">
        <f t="shared" si="305"/>
        <v>0</v>
      </c>
      <c r="I1462" s="66">
        <f t="shared" si="305"/>
        <v>0</v>
      </c>
      <c r="J1462" s="66">
        <f t="shared" si="305"/>
        <v>0</v>
      </c>
      <c r="K1462" s="67">
        <f t="shared" si="305"/>
        <v>0</v>
      </c>
      <c r="L1462" s="34">
        <f t="shared" si="305"/>
        <v>0</v>
      </c>
      <c r="M1462" s="34">
        <f t="shared" si="305"/>
        <v>0</v>
      </c>
      <c r="N1462" s="34">
        <f t="shared" si="305"/>
        <v>0</v>
      </c>
      <c r="O1462" s="34">
        <f t="shared" si="305"/>
        <v>0</v>
      </c>
      <c r="P1462" s="34">
        <f t="shared" si="305"/>
        <v>0</v>
      </c>
      <c r="Q1462" s="34">
        <f t="shared" si="305"/>
        <v>0</v>
      </c>
      <c r="R1462" s="34">
        <f t="shared" si="305"/>
        <v>0</v>
      </c>
      <c r="S1462" s="34">
        <f t="shared" si="305"/>
        <v>0</v>
      </c>
      <c r="T1462" s="34">
        <f t="shared" si="305"/>
        <v>0</v>
      </c>
      <c r="U1462" s="34">
        <f t="shared" si="305"/>
        <v>0</v>
      </c>
      <c r="V1462" s="34">
        <f t="shared" si="305"/>
        <v>0</v>
      </c>
      <c r="W1462" s="33">
        <f t="shared" si="305"/>
        <v>0</v>
      </c>
      <c r="Y1462"/>
    </row>
    <row r="1463" spans="1:25" s="72" customFormat="1" outlineLevel="1" x14ac:dyDescent="0.2">
      <c r="A1463" s="322"/>
      <c r="B1463" s="25"/>
      <c r="C1463" s="23"/>
      <c r="D1463" s="23"/>
      <c r="E1463" s="24"/>
      <c r="F1463" s="176" t="s">
        <v>164</v>
      </c>
      <c r="G1463" s="190">
        <f>SUM('2.CAD NCCF'!G1463,'3.USD NCCF'!G1463,'4.EUR NCCF'!G1463,'5.GBP NCCF'!G1463,'6.Other(Incld) NCCF'!G1463)</f>
        <v>0</v>
      </c>
      <c r="H1463" s="242">
        <f>SUM('2.CAD NCCF'!H1463,'3.USD NCCF'!H1463,'4.EUR NCCF'!H1463,'5.GBP NCCF'!H1463,'6.Other(Incld) NCCF'!H1463)</f>
        <v>0</v>
      </c>
      <c r="I1463" s="179">
        <f>SUM('2.CAD NCCF'!I1463,'3.USD NCCF'!I1463,'4.EUR NCCF'!I1463,'5.GBP NCCF'!I1463,'6.Other(Incld) NCCF'!I1463)</f>
        <v>0</v>
      </c>
      <c r="J1463" s="179">
        <f>SUM('2.CAD NCCF'!J1463,'3.USD NCCF'!J1463,'4.EUR NCCF'!J1463,'5.GBP NCCF'!J1463,'6.Other(Incld) NCCF'!J1463)</f>
        <v>0</v>
      </c>
      <c r="K1463" s="180">
        <f>SUM('2.CAD NCCF'!K1463,'3.USD NCCF'!K1463,'4.EUR NCCF'!K1463,'5.GBP NCCF'!K1463,'6.Other(Incld) NCCF'!K1463)</f>
        <v>0</v>
      </c>
      <c r="L1463" s="181">
        <f>SUM('2.CAD NCCF'!L1463,'3.USD NCCF'!L1463,'4.EUR NCCF'!L1463,'5.GBP NCCF'!L1463,'6.Other(Incld) NCCF'!L1463)</f>
        <v>0</v>
      </c>
      <c r="M1463" s="192">
        <f>SUM('2.CAD NCCF'!M1463,'3.USD NCCF'!M1463,'4.EUR NCCF'!M1463,'5.GBP NCCF'!M1463,'6.Other(Incld) NCCF'!M1463)</f>
        <v>0</v>
      </c>
      <c r="N1463" s="182">
        <f>SUM('2.CAD NCCF'!N1463,'3.USD NCCF'!N1463,'4.EUR NCCF'!N1463,'5.GBP NCCF'!N1463,'6.Other(Incld) NCCF'!N1463)</f>
        <v>0</v>
      </c>
      <c r="O1463" s="182">
        <f>SUM('2.CAD NCCF'!O1463,'3.USD NCCF'!O1463,'4.EUR NCCF'!O1463,'5.GBP NCCF'!O1463,'6.Other(Incld) NCCF'!O1463)</f>
        <v>0</v>
      </c>
      <c r="P1463" s="182">
        <f>SUM('2.CAD NCCF'!P1463,'3.USD NCCF'!P1463,'4.EUR NCCF'!P1463,'5.GBP NCCF'!P1463,'6.Other(Incld) NCCF'!P1463)</f>
        <v>0</v>
      </c>
      <c r="Q1463" s="182">
        <f>SUM('2.CAD NCCF'!Q1463,'3.USD NCCF'!Q1463,'4.EUR NCCF'!Q1463,'5.GBP NCCF'!Q1463,'6.Other(Incld) NCCF'!Q1463)</f>
        <v>0</v>
      </c>
      <c r="R1463" s="182">
        <f>SUM('2.CAD NCCF'!R1463,'3.USD NCCF'!R1463,'4.EUR NCCF'!R1463,'5.GBP NCCF'!R1463,'6.Other(Incld) NCCF'!R1463)</f>
        <v>0</v>
      </c>
      <c r="S1463" s="182">
        <f>SUM('2.CAD NCCF'!S1463,'3.USD NCCF'!S1463,'4.EUR NCCF'!S1463,'5.GBP NCCF'!S1463,'6.Other(Incld) NCCF'!S1463)</f>
        <v>0</v>
      </c>
      <c r="T1463" s="178">
        <f>SUM('2.CAD NCCF'!T1463,'3.USD NCCF'!T1463,'4.EUR NCCF'!T1463,'5.GBP NCCF'!T1463,'6.Other(Incld) NCCF'!T1463)</f>
        <v>0</v>
      </c>
      <c r="U1463" s="182">
        <f>SUM('2.CAD NCCF'!U1463,'3.USD NCCF'!U1463,'4.EUR NCCF'!U1463,'5.GBP NCCF'!U1463,'6.Other(Incld) NCCF'!U1463)</f>
        <v>0</v>
      </c>
      <c r="V1463" s="183">
        <f>SUM('2.CAD NCCF'!V1463,'3.USD NCCF'!V1463,'4.EUR NCCF'!V1463,'5.GBP NCCF'!V1463,'6.Other(Incld) NCCF'!V1463)</f>
        <v>0</v>
      </c>
      <c r="W1463" s="46">
        <f>SUM('2.CAD NCCF'!W1463,'3.USD NCCF'!W1463,'4.EUR NCCF'!W1463,'5.GBP NCCF'!W1463,'6.Other(Incld) NCCF'!W1463)</f>
        <v>0</v>
      </c>
      <c r="Y1463"/>
    </row>
    <row r="1464" spans="1:25" s="72" customFormat="1" outlineLevel="1" x14ac:dyDescent="0.2">
      <c r="A1464" s="322"/>
      <c r="B1464" s="25"/>
      <c r="C1464" s="23"/>
      <c r="D1464" s="23"/>
      <c r="E1464" s="24"/>
      <c r="F1464" s="176" t="s">
        <v>255</v>
      </c>
      <c r="G1464" s="190">
        <f>SUM('2.CAD NCCF'!G1464,'3.USD NCCF'!G1464,'4.EUR NCCF'!G1464,'5.GBP NCCF'!G1464,'6.Other(Incld) NCCF'!G1464)</f>
        <v>0</v>
      </c>
      <c r="H1464" s="242">
        <f>SUM('2.CAD NCCF'!H1464,'3.USD NCCF'!H1464,'4.EUR NCCF'!H1464,'5.GBP NCCF'!H1464,'6.Other(Incld) NCCF'!H1464)</f>
        <v>0</v>
      </c>
      <c r="I1464" s="179">
        <f>SUM('2.CAD NCCF'!I1464,'3.USD NCCF'!I1464,'4.EUR NCCF'!I1464,'5.GBP NCCF'!I1464,'6.Other(Incld) NCCF'!I1464)</f>
        <v>0</v>
      </c>
      <c r="J1464" s="179">
        <f>SUM('2.CAD NCCF'!J1464,'3.USD NCCF'!J1464,'4.EUR NCCF'!J1464,'5.GBP NCCF'!J1464,'6.Other(Incld) NCCF'!J1464)</f>
        <v>0</v>
      </c>
      <c r="K1464" s="180">
        <f>SUM('2.CAD NCCF'!K1464,'3.USD NCCF'!K1464,'4.EUR NCCF'!K1464,'5.GBP NCCF'!K1464,'6.Other(Incld) NCCF'!K1464)</f>
        <v>0</v>
      </c>
      <c r="L1464" s="181">
        <f>SUM('2.CAD NCCF'!L1464,'3.USD NCCF'!L1464,'4.EUR NCCF'!L1464,'5.GBP NCCF'!L1464,'6.Other(Incld) NCCF'!L1464)</f>
        <v>0</v>
      </c>
      <c r="M1464" s="192">
        <f>SUM('2.CAD NCCF'!M1464,'3.USD NCCF'!M1464,'4.EUR NCCF'!M1464,'5.GBP NCCF'!M1464,'6.Other(Incld) NCCF'!M1464)</f>
        <v>0</v>
      </c>
      <c r="N1464" s="182">
        <f>SUM('2.CAD NCCF'!N1464,'3.USD NCCF'!N1464,'4.EUR NCCF'!N1464,'5.GBP NCCF'!N1464,'6.Other(Incld) NCCF'!N1464)</f>
        <v>0</v>
      </c>
      <c r="O1464" s="182">
        <f>SUM('2.CAD NCCF'!O1464,'3.USD NCCF'!O1464,'4.EUR NCCF'!O1464,'5.GBP NCCF'!O1464,'6.Other(Incld) NCCF'!O1464)</f>
        <v>0</v>
      </c>
      <c r="P1464" s="182">
        <f>SUM('2.CAD NCCF'!P1464,'3.USD NCCF'!P1464,'4.EUR NCCF'!P1464,'5.GBP NCCF'!P1464,'6.Other(Incld) NCCF'!P1464)</f>
        <v>0</v>
      </c>
      <c r="Q1464" s="182">
        <f>SUM('2.CAD NCCF'!Q1464,'3.USD NCCF'!Q1464,'4.EUR NCCF'!Q1464,'5.GBP NCCF'!Q1464,'6.Other(Incld) NCCF'!Q1464)</f>
        <v>0</v>
      </c>
      <c r="R1464" s="182">
        <f>SUM('2.CAD NCCF'!R1464,'3.USD NCCF'!R1464,'4.EUR NCCF'!R1464,'5.GBP NCCF'!R1464,'6.Other(Incld) NCCF'!R1464)</f>
        <v>0</v>
      </c>
      <c r="S1464" s="182">
        <f>SUM('2.CAD NCCF'!S1464,'3.USD NCCF'!S1464,'4.EUR NCCF'!S1464,'5.GBP NCCF'!S1464,'6.Other(Incld) NCCF'!S1464)</f>
        <v>0</v>
      </c>
      <c r="T1464" s="178">
        <f>SUM('2.CAD NCCF'!T1464,'3.USD NCCF'!T1464,'4.EUR NCCF'!T1464,'5.GBP NCCF'!T1464,'6.Other(Incld) NCCF'!T1464)</f>
        <v>0</v>
      </c>
      <c r="U1464" s="182">
        <f>SUM('2.CAD NCCF'!U1464,'3.USD NCCF'!U1464,'4.EUR NCCF'!U1464,'5.GBP NCCF'!U1464,'6.Other(Incld) NCCF'!U1464)</f>
        <v>0</v>
      </c>
      <c r="V1464" s="183">
        <f>SUM('2.CAD NCCF'!V1464,'3.USD NCCF'!V1464,'4.EUR NCCF'!V1464,'5.GBP NCCF'!V1464,'6.Other(Incld) NCCF'!V1464)</f>
        <v>0</v>
      </c>
      <c r="W1464" s="46">
        <f>SUM('2.CAD NCCF'!W1464,'3.USD NCCF'!W1464,'4.EUR NCCF'!W1464,'5.GBP NCCF'!W1464,'6.Other(Incld) NCCF'!W1464)</f>
        <v>0</v>
      </c>
      <c r="Y1464"/>
    </row>
    <row r="1465" spans="1:25" s="72" customFormat="1" outlineLevel="1" x14ac:dyDescent="0.2">
      <c r="A1465" s="322"/>
      <c r="B1465" s="25"/>
      <c r="C1465" s="23"/>
      <c r="D1465" s="23"/>
      <c r="E1465" s="24"/>
      <c r="F1465" s="176" t="s">
        <v>333</v>
      </c>
      <c r="G1465" s="190">
        <f>SUM('2.CAD NCCF'!G1465,'3.USD NCCF'!G1465,'4.EUR NCCF'!G1465,'5.GBP NCCF'!G1465,'6.Other(Incld) NCCF'!G1465)</f>
        <v>0</v>
      </c>
      <c r="H1465" s="242">
        <f>SUM('2.CAD NCCF'!H1465,'3.USD NCCF'!H1465,'4.EUR NCCF'!H1465,'5.GBP NCCF'!H1465,'6.Other(Incld) NCCF'!H1465)</f>
        <v>0</v>
      </c>
      <c r="I1465" s="179">
        <f>SUM('2.CAD NCCF'!I1465,'3.USD NCCF'!I1465,'4.EUR NCCF'!I1465,'5.GBP NCCF'!I1465,'6.Other(Incld) NCCF'!I1465)</f>
        <v>0</v>
      </c>
      <c r="J1465" s="179">
        <f>SUM('2.CAD NCCF'!J1465,'3.USD NCCF'!J1465,'4.EUR NCCF'!J1465,'5.GBP NCCF'!J1465,'6.Other(Incld) NCCF'!J1465)</f>
        <v>0</v>
      </c>
      <c r="K1465" s="180">
        <f>SUM('2.CAD NCCF'!K1465,'3.USD NCCF'!K1465,'4.EUR NCCF'!K1465,'5.GBP NCCF'!K1465,'6.Other(Incld) NCCF'!K1465)</f>
        <v>0</v>
      </c>
      <c r="L1465" s="181">
        <f>SUM('2.CAD NCCF'!L1465,'3.USD NCCF'!L1465,'4.EUR NCCF'!L1465,'5.GBP NCCF'!L1465,'6.Other(Incld) NCCF'!L1465)</f>
        <v>0</v>
      </c>
      <c r="M1465" s="192">
        <f>SUM('2.CAD NCCF'!M1465,'3.USD NCCF'!M1465,'4.EUR NCCF'!M1465,'5.GBP NCCF'!M1465,'6.Other(Incld) NCCF'!M1465)</f>
        <v>0</v>
      </c>
      <c r="N1465" s="182">
        <f>SUM('2.CAD NCCF'!N1465,'3.USD NCCF'!N1465,'4.EUR NCCF'!N1465,'5.GBP NCCF'!N1465,'6.Other(Incld) NCCF'!N1465)</f>
        <v>0</v>
      </c>
      <c r="O1465" s="182">
        <f>SUM('2.CAD NCCF'!O1465,'3.USD NCCF'!O1465,'4.EUR NCCF'!O1465,'5.GBP NCCF'!O1465,'6.Other(Incld) NCCF'!O1465)</f>
        <v>0</v>
      </c>
      <c r="P1465" s="182">
        <f>SUM('2.CAD NCCF'!P1465,'3.USD NCCF'!P1465,'4.EUR NCCF'!P1465,'5.GBP NCCF'!P1465,'6.Other(Incld) NCCF'!P1465)</f>
        <v>0</v>
      </c>
      <c r="Q1465" s="182">
        <f>SUM('2.CAD NCCF'!Q1465,'3.USD NCCF'!Q1465,'4.EUR NCCF'!Q1465,'5.GBP NCCF'!Q1465,'6.Other(Incld) NCCF'!Q1465)</f>
        <v>0</v>
      </c>
      <c r="R1465" s="182">
        <f>SUM('2.CAD NCCF'!R1465,'3.USD NCCF'!R1465,'4.EUR NCCF'!R1465,'5.GBP NCCF'!R1465,'6.Other(Incld) NCCF'!R1465)</f>
        <v>0</v>
      </c>
      <c r="S1465" s="182">
        <f>SUM('2.CAD NCCF'!S1465,'3.USD NCCF'!S1465,'4.EUR NCCF'!S1465,'5.GBP NCCF'!S1465,'6.Other(Incld) NCCF'!S1465)</f>
        <v>0</v>
      </c>
      <c r="T1465" s="178">
        <f>SUM('2.CAD NCCF'!T1465,'3.USD NCCF'!T1465,'4.EUR NCCF'!T1465,'5.GBP NCCF'!T1465,'6.Other(Incld) NCCF'!T1465)</f>
        <v>0</v>
      </c>
      <c r="U1465" s="182">
        <f>SUM('2.CAD NCCF'!U1465,'3.USD NCCF'!U1465,'4.EUR NCCF'!U1465,'5.GBP NCCF'!U1465,'6.Other(Incld) NCCF'!U1465)</f>
        <v>0</v>
      </c>
      <c r="V1465" s="183">
        <f>SUM('2.CAD NCCF'!V1465,'3.USD NCCF'!V1465,'4.EUR NCCF'!V1465,'5.GBP NCCF'!V1465,'6.Other(Incld) NCCF'!V1465)</f>
        <v>0</v>
      </c>
      <c r="W1465" s="46">
        <f>SUM('2.CAD NCCF'!W1465,'3.USD NCCF'!W1465,'4.EUR NCCF'!W1465,'5.GBP NCCF'!W1465,'6.Other(Incld) NCCF'!W1465)</f>
        <v>0</v>
      </c>
      <c r="Y1465"/>
    </row>
    <row r="1466" spans="1:25" s="72" customFormat="1" x14ac:dyDescent="0.2">
      <c r="A1466" s="322"/>
      <c r="B1466" s="25"/>
      <c r="C1466" s="23"/>
      <c r="D1466" s="23" t="s">
        <v>58</v>
      </c>
      <c r="E1466" s="24"/>
      <c r="F1466" s="24"/>
      <c r="G1466" s="69"/>
      <c r="H1466" s="70"/>
      <c r="I1466" s="66"/>
      <c r="J1466" s="66"/>
      <c r="K1466" s="66"/>
      <c r="L1466" s="51"/>
      <c r="M1466" s="34"/>
      <c r="N1466" s="34"/>
      <c r="O1466" s="34"/>
      <c r="P1466" s="34"/>
      <c r="Q1466" s="34"/>
      <c r="R1466" s="34"/>
      <c r="S1466" s="34"/>
      <c r="T1466" s="34"/>
      <c r="U1466" s="34"/>
      <c r="V1466" s="37"/>
      <c r="W1466" s="33"/>
      <c r="Y1466"/>
    </row>
    <row r="1467" spans="1:25" s="72" customFormat="1" x14ac:dyDescent="0.2">
      <c r="A1467" s="322"/>
      <c r="B1467" s="25"/>
      <c r="C1467" s="23"/>
      <c r="D1467" s="23"/>
      <c r="E1467" s="24" t="s">
        <v>172</v>
      </c>
      <c r="F1467" s="24"/>
      <c r="G1467" s="69">
        <f t="shared" ref="G1467:W1467" si="306">SUBTOTAL(9,G1468:G1469)</f>
        <v>0</v>
      </c>
      <c r="H1467" s="70">
        <f t="shared" si="306"/>
        <v>0</v>
      </c>
      <c r="I1467" s="66">
        <f t="shared" si="306"/>
        <v>0</v>
      </c>
      <c r="J1467" s="66">
        <f t="shared" si="306"/>
        <v>0</v>
      </c>
      <c r="K1467" s="67">
        <f t="shared" si="306"/>
        <v>0</v>
      </c>
      <c r="L1467" s="34">
        <f t="shared" si="306"/>
        <v>0</v>
      </c>
      <c r="M1467" s="34">
        <f t="shared" si="306"/>
        <v>0</v>
      </c>
      <c r="N1467" s="34">
        <f t="shared" si="306"/>
        <v>0</v>
      </c>
      <c r="O1467" s="34">
        <f t="shared" si="306"/>
        <v>0</v>
      </c>
      <c r="P1467" s="34">
        <f t="shared" si="306"/>
        <v>0</v>
      </c>
      <c r="Q1467" s="34">
        <f t="shared" si="306"/>
        <v>0</v>
      </c>
      <c r="R1467" s="34">
        <f t="shared" si="306"/>
        <v>0</v>
      </c>
      <c r="S1467" s="34">
        <f t="shared" si="306"/>
        <v>0</v>
      </c>
      <c r="T1467" s="34">
        <f t="shared" si="306"/>
        <v>0</v>
      </c>
      <c r="U1467" s="34">
        <f t="shared" si="306"/>
        <v>0</v>
      </c>
      <c r="V1467" s="37">
        <f t="shared" si="306"/>
        <v>0</v>
      </c>
      <c r="W1467" s="33">
        <f t="shared" si="306"/>
        <v>0</v>
      </c>
      <c r="Y1467"/>
    </row>
    <row r="1468" spans="1:25" s="72" customFormat="1" outlineLevel="1" x14ac:dyDescent="0.2">
      <c r="A1468" s="322"/>
      <c r="B1468" s="25"/>
      <c r="C1468" s="23"/>
      <c r="D1468" s="23"/>
      <c r="E1468" s="24"/>
      <c r="F1468" s="176" t="s">
        <v>61</v>
      </c>
      <c r="G1468" s="190">
        <f>SUM('2.CAD NCCF'!G1468,'3.USD NCCF'!G1468,'4.EUR NCCF'!G1468,'5.GBP NCCF'!G1468,'6.Other(Incld) NCCF'!G1468)</f>
        <v>0</v>
      </c>
      <c r="H1468" s="242">
        <f>SUM('2.CAD NCCF'!H1468,'3.USD NCCF'!H1468,'4.EUR NCCF'!H1468,'5.GBP NCCF'!H1468,'6.Other(Incld) NCCF'!H1468)</f>
        <v>0</v>
      </c>
      <c r="I1468" s="179">
        <f>SUM('2.CAD NCCF'!I1468,'3.USD NCCF'!I1468,'4.EUR NCCF'!I1468,'5.GBP NCCF'!I1468,'6.Other(Incld) NCCF'!I1468)</f>
        <v>0</v>
      </c>
      <c r="J1468" s="179">
        <f>SUM('2.CAD NCCF'!J1468,'3.USD NCCF'!J1468,'4.EUR NCCF'!J1468,'5.GBP NCCF'!J1468,'6.Other(Incld) NCCF'!J1468)</f>
        <v>0</v>
      </c>
      <c r="K1468" s="180">
        <f>SUM('2.CAD NCCF'!K1468,'3.USD NCCF'!K1468,'4.EUR NCCF'!K1468,'5.GBP NCCF'!K1468,'6.Other(Incld) NCCF'!K1468)</f>
        <v>0</v>
      </c>
      <c r="L1468" s="181">
        <f>SUM('2.CAD NCCF'!L1468,'3.USD NCCF'!L1468,'4.EUR NCCF'!L1468,'5.GBP NCCF'!L1468,'6.Other(Incld) NCCF'!L1468)</f>
        <v>0</v>
      </c>
      <c r="M1468" s="192">
        <f>SUM('2.CAD NCCF'!M1468,'3.USD NCCF'!M1468,'4.EUR NCCF'!M1468,'5.GBP NCCF'!M1468,'6.Other(Incld) NCCF'!M1468)</f>
        <v>0</v>
      </c>
      <c r="N1468" s="182">
        <f>SUM('2.CAD NCCF'!N1468,'3.USD NCCF'!N1468,'4.EUR NCCF'!N1468,'5.GBP NCCF'!N1468,'6.Other(Incld) NCCF'!N1468)</f>
        <v>0</v>
      </c>
      <c r="O1468" s="182">
        <f>SUM('2.CAD NCCF'!O1468,'3.USD NCCF'!O1468,'4.EUR NCCF'!O1468,'5.GBP NCCF'!O1468,'6.Other(Incld) NCCF'!O1468)</f>
        <v>0</v>
      </c>
      <c r="P1468" s="182">
        <f>SUM('2.CAD NCCF'!P1468,'3.USD NCCF'!P1468,'4.EUR NCCF'!P1468,'5.GBP NCCF'!P1468,'6.Other(Incld) NCCF'!P1468)</f>
        <v>0</v>
      </c>
      <c r="Q1468" s="182">
        <f>SUM('2.CAD NCCF'!Q1468,'3.USD NCCF'!Q1468,'4.EUR NCCF'!Q1468,'5.GBP NCCF'!Q1468,'6.Other(Incld) NCCF'!Q1468)</f>
        <v>0</v>
      </c>
      <c r="R1468" s="182">
        <f>SUM('2.CAD NCCF'!R1468,'3.USD NCCF'!R1468,'4.EUR NCCF'!R1468,'5.GBP NCCF'!R1468,'6.Other(Incld) NCCF'!R1468)</f>
        <v>0</v>
      </c>
      <c r="S1468" s="182">
        <f>SUM('2.CAD NCCF'!S1468,'3.USD NCCF'!S1468,'4.EUR NCCF'!S1468,'5.GBP NCCF'!S1468,'6.Other(Incld) NCCF'!S1468)</f>
        <v>0</v>
      </c>
      <c r="T1468" s="178">
        <f>SUM('2.CAD NCCF'!T1468,'3.USD NCCF'!T1468,'4.EUR NCCF'!T1468,'5.GBP NCCF'!T1468,'6.Other(Incld) NCCF'!T1468)</f>
        <v>0</v>
      </c>
      <c r="U1468" s="182">
        <f>SUM('2.CAD NCCF'!U1468,'3.USD NCCF'!U1468,'4.EUR NCCF'!U1468,'5.GBP NCCF'!U1468,'6.Other(Incld) NCCF'!U1468)</f>
        <v>0</v>
      </c>
      <c r="V1468" s="183">
        <f>SUM('2.CAD NCCF'!V1468,'3.USD NCCF'!V1468,'4.EUR NCCF'!V1468,'5.GBP NCCF'!V1468,'6.Other(Incld) NCCF'!V1468)</f>
        <v>0</v>
      </c>
      <c r="W1468" s="46">
        <f>SUM('2.CAD NCCF'!W1468,'3.USD NCCF'!W1468,'4.EUR NCCF'!W1468,'5.GBP NCCF'!W1468,'6.Other(Incld) NCCF'!W1468)</f>
        <v>0</v>
      </c>
      <c r="Y1468"/>
    </row>
    <row r="1469" spans="1:25" s="72" customFormat="1" outlineLevel="1" x14ac:dyDescent="0.2">
      <c r="A1469" s="322"/>
      <c r="B1469" s="25"/>
      <c r="C1469" s="23"/>
      <c r="D1469" s="23"/>
      <c r="E1469" s="24"/>
      <c r="F1469" s="176" t="s">
        <v>173</v>
      </c>
      <c r="G1469" s="190">
        <f>SUM('2.CAD NCCF'!G1469,'3.USD NCCF'!G1469,'4.EUR NCCF'!G1469,'5.GBP NCCF'!G1469,'6.Other(Incld) NCCF'!G1469)</f>
        <v>0</v>
      </c>
      <c r="H1469" s="242">
        <f>SUM('2.CAD NCCF'!H1469,'3.USD NCCF'!H1469,'4.EUR NCCF'!H1469,'5.GBP NCCF'!H1469,'6.Other(Incld) NCCF'!H1469)</f>
        <v>0</v>
      </c>
      <c r="I1469" s="179">
        <f>SUM('2.CAD NCCF'!I1469,'3.USD NCCF'!I1469,'4.EUR NCCF'!I1469,'5.GBP NCCF'!I1469,'6.Other(Incld) NCCF'!I1469)</f>
        <v>0</v>
      </c>
      <c r="J1469" s="179">
        <f>SUM('2.CAD NCCF'!J1469,'3.USD NCCF'!J1469,'4.EUR NCCF'!J1469,'5.GBP NCCF'!J1469,'6.Other(Incld) NCCF'!J1469)</f>
        <v>0</v>
      </c>
      <c r="K1469" s="180">
        <f>SUM('2.CAD NCCF'!K1469,'3.USD NCCF'!K1469,'4.EUR NCCF'!K1469,'5.GBP NCCF'!K1469,'6.Other(Incld) NCCF'!K1469)</f>
        <v>0</v>
      </c>
      <c r="L1469" s="181">
        <f>SUM('2.CAD NCCF'!L1469,'3.USD NCCF'!L1469,'4.EUR NCCF'!L1469,'5.GBP NCCF'!L1469,'6.Other(Incld) NCCF'!L1469)</f>
        <v>0</v>
      </c>
      <c r="M1469" s="192">
        <f>SUM('2.CAD NCCF'!M1469,'3.USD NCCF'!M1469,'4.EUR NCCF'!M1469,'5.GBP NCCF'!M1469,'6.Other(Incld) NCCF'!M1469)</f>
        <v>0</v>
      </c>
      <c r="N1469" s="182">
        <f>SUM('2.CAD NCCF'!N1469,'3.USD NCCF'!N1469,'4.EUR NCCF'!N1469,'5.GBP NCCF'!N1469,'6.Other(Incld) NCCF'!N1469)</f>
        <v>0</v>
      </c>
      <c r="O1469" s="182">
        <f>SUM('2.CAD NCCF'!O1469,'3.USD NCCF'!O1469,'4.EUR NCCF'!O1469,'5.GBP NCCF'!O1469,'6.Other(Incld) NCCF'!O1469)</f>
        <v>0</v>
      </c>
      <c r="P1469" s="182">
        <f>SUM('2.CAD NCCF'!P1469,'3.USD NCCF'!P1469,'4.EUR NCCF'!P1469,'5.GBP NCCF'!P1469,'6.Other(Incld) NCCF'!P1469)</f>
        <v>0</v>
      </c>
      <c r="Q1469" s="182">
        <f>SUM('2.CAD NCCF'!Q1469,'3.USD NCCF'!Q1469,'4.EUR NCCF'!Q1469,'5.GBP NCCF'!Q1469,'6.Other(Incld) NCCF'!Q1469)</f>
        <v>0</v>
      </c>
      <c r="R1469" s="182">
        <f>SUM('2.CAD NCCF'!R1469,'3.USD NCCF'!R1469,'4.EUR NCCF'!R1469,'5.GBP NCCF'!R1469,'6.Other(Incld) NCCF'!R1469)</f>
        <v>0</v>
      </c>
      <c r="S1469" s="182">
        <f>SUM('2.CAD NCCF'!S1469,'3.USD NCCF'!S1469,'4.EUR NCCF'!S1469,'5.GBP NCCF'!S1469,'6.Other(Incld) NCCF'!S1469)</f>
        <v>0</v>
      </c>
      <c r="T1469" s="178">
        <f>SUM('2.CAD NCCF'!T1469,'3.USD NCCF'!T1469,'4.EUR NCCF'!T1469,'5.GBP NCCF'!T1469,'6.Other(Incld) NCCF'!T1469)</f>
        <v>0</v>
      </c>
      <c r="U1469" s="182">
        <f>SUM('2.CAD NCCF'!U1469,'3.USD NCCF'!U1469,'4.EUR NCCF'!U1469,'5.GBP NCCF'!U1469,'6.Other(Incld) NCCF'!U1469)</f>
        <v>0</v>
      </c>
      <c r="V1469" s="183">
        <f>SUM('2.CAD NCCF'!V1469,'3.USD NCCF'!V1469,'4.EUR NCCF'!V1469,'5.GBP NCCF'!V1469,'6.Other(Incld) NCCF'!V1469)</f>
        <v>0</v>
      </c>
      <c r="W1469" s="46">
        <f>SUM('2.CAD NCCF'!W1469,'3.USD NCCF'!W1469,'4.EUR NCCF'!W1469,'5.GBP NCCF'!W1469,'6.Other(Incld) NCCF'!W1469)</f>
        <v>0</v>
      </c>
      <c r="Y1469"/>
    </row>
    <row r="1470" spans="1:25" s="72" customFormat="1" x14ac:dyDescent="0.2">
      <c r="A1470" s="322"/>
      <c r="B1470" s="25"/>
      <c r="C1470" s="23"/>
      <c r="D1470" s="23"/>
      <c r="E1470" s="24" t="s">
        <v>166</v>
      </c>
      <c r="F1470" s="24"/>
      <c r="G1470" s="69">
        <f t="shared" ref="G1470:W1470" si="307">SUBTOTAL(9,G1471:G1473)</f>
        <v>0</v>
      </c>
      <c r="H1470" s="70">
        <f t="shared" si="307"/>
        <v>0</v>
      </c>
      <c r="I1470" s="66">
        <f t="shared" si="307"/>
        <v>0</v>
      </c>
      <c r="J1470" s="66">
        <f t="shared" si="307"/>
        <v>0</v>
      </c>
      <c r="K1470" s="67">
        <f t="shared" si="307"/>
        <v>0</v>
      </c>
      <c r="L1470" s="34">
        <f t="shared" si="307"/>
        <v>0</v>
      </c>
      <c r="M1470" s="34">
        <f t="shared" si="307"/>
        <v>0</v>
      </c>
      <c r="N1470" s="34">
        <f t="shared" si="307"/>
        <v>0</v>
      </c>
      <c r="O1470" s="34">
        <f t="shared" si="307"/>
        <v>0</v>
      </c>
      <c r="P1470" s="34">
        <f t="shared" si="307"/>
        <v>0</v>
      </c>
      <c r="Q1470" s="34">
        <f t="shared" si="307"/>
        <v>0</v>
      </c>
      <c r="R1470" s="34">
        <f t="shared" si="307"/>
        <v>0</v>
      </c>
      <c r="S1470" s="34">
        <f t="shared" si="307"/>
        <v>0</v>
      </c>
      <c r="T1470" s="34">
        <f t="shared" si="307"/>
        <v>0</v>
      </c>
      <c r="U1470" s="34">
        <f t="shared" si="307"/>
        <v>0</v>
      </c>
      <c r="V1470" s="34">
        <f t="shared" si="307"/>
        <v>0</v>
      </c>
      <c r="W1470" s="33">
        <f t="shared" si="307"/>
        <v>0</v>
      </c>
      <c r="Y1470"/>
    </row>
    <row r="1471" spans="1:25" s="72" customFormat="1" outlineLevel="1" x14ac:dyDescent="0.2">
      <c r="A1471" s="322"/>
      <c r="B1471" s="25"/>
      <c r="C1471" s="23"/>
      <c r="D1471" s="23"/>
      <c r="E1471" s="24"/>
      <c r="F1471" s="176" t="s">
        <v>59</v>
      </c>
      <c r="G1471" s="190">
        <f>SUM('2.CAD NCCF'!G1471,'3.USD NCCF'!G1471,'4.EUR NCCF'!G1471,'5.GBP NCCF'!G1471,'6.Other(Incld) NCCF'!G1471)</f>
        <v>0</v>
      </c>
      <c r="H1471" s="242">
        <f>SUM('2.CAD NCCF'!H1471,'3.USD NCCF'!H1471,'4.EUR NCCF'!H1471,'5.GBP NCCF'!H1471,'6.Other(Incld) NCCF'!H1471)</f>
        <v>0</v>
      </c>
      <c r="I1471" s="179">
        <f>SUM('2.CAD NCCF'!I1471,'3.USD NCCF'!I1471,'4.EUR NCCF'!I1471,'5.GBP NCCF'!I1471,'6.Other(Incld) NCCF'!I1471)</f>
        <v>0</v>
      </c>
      <c r="J1471" s="179">
        <f>SUM('2.CAD NCCF'!J1471,'3.USD NCCF'!J1471,'4.EUR NCCF'!J1471,'5.GBP NCCF'!J1471,'6.Other(Incld) NCCF'!J1471)</f>
        <v>0</v>
      </c>
      <c r="K1471" s="180">
        <f>SUM('2.CAD NCCF'!K1471,'3.USD NCCF'!K1471,'4.EUR NCCF'!K1471,'5.GBP NCCF'!K1471,'6.Other(Incld) NCCF'!K1471)</f>
        <v>0</v>
      </c>
      <c r="L1471" s="181">
        <f>SUM('2.CAD NCCF'!L1471,'3.USD NCCF'!L1471,'4.EUR NCCF'!L1471,'5.GBP NCCF'!L1471,'6.Other(Incld) NCCF'!L1471)</f>
        <v>0</v>
      </c>
      <c r="M1471" s="192">
        <f>SUM('2.CAD NCCF'!M1471,'3.USD NCCF'!M1471,'4.EUR NCCF'!M1471,'5.GBP NCCF'!M1471,'6.Other(Incld) NCCF'!M1471)</f>
        <v>0</v>
      </c>
      <c r="N1471" s="182">
        <f>SUM('2.CAD NCCF'!N1471,'3.USD NCCF'!N1471,'4.EUR NCCF'!N1471,'5.GBP NCCF'!N1471,'6.Other(Incld) NCCF'!N1471)</f>
        <v>0</v>
      </c>
      <c r="O1471" s="182">
        <f>SUM('2.CAD NCCF'!O1471,'3.USD NCCF'!O1471,'4.EUR NCCF'!O1471,'5.GBP NCCF'!O1471,'6.Other(Incld) NCCF'!O1471)</f>
        <v>0</v>
      </c>
      <c r="P1471" s="182">
        <f>SUM('2.CAD NCCF'!P1471,'3.USD NCCF'!P1471,'4.EUR NCCF'!P1471,'5.GBP NCCF'!P1471,'6.Other(Incld) NCCF'!P1471)</f>
        <v>0</v>
      </c>
      <c r="Q1471" s="182">
        <f>SUM('2.CAD NCCF'!Q1471,'3.USD NCCF'!Q1471,'4.EUR NCCF'!Q1471,'5.GBP NCCF'!Q1471,'6.Other(Incld) NCCF'!Q1471)</f>
        <v>0</v>
      </c>
      <c r="R1471" s="182">
        <f>SUM('2.CAD NCCF'!R1471,'3.USD NCCF'!R1471,'4.EUR NCCF'!R1471,'5.GBP NCCF'!R1471,'6.Other(Incld) NCCF'!R1471)</f>
        <v>0</v>
      </c>
      <c r="S1471" s="182">
        <f>SUM('2.CAD NCCF'!S1471,'3.USD NCCF'!S1471,'4.EUR NCCF'!S1471,'5.GBP NCCF'!S1471,'6.Other(Incld) NCCF'!S1471)</f>
        <v>0</v>
      </c>
      <c r="T1471" s="178">
        <f>SUM('2.CAD NCCF'!T1471,'3.USD NCCF'!T1471,'4.EUR NCCF'!T1471,'5.GBP NCCF'!T1471,'6.Other(Incld) NCCF'!T1471)</f>
        <v>0</v>
      </c>
      <c r="U1471" s="182">
        <f>SUM('2.CAD NCCF'!U1471,'3.USD NCCF'!U1471,'4.EUR NCCF'!U1471,'5.GBP NCCF'!U1471,'6.Other(Incld) NCCF'!U1471)</f>
        <v>0</v>
      </c>
      <c r="V1471" s="183">
        <f>SUM('2.CAD NCCF'!V1471,'3.USD NCCF'!V1471,'4.EUR NCCF'!V1471,'5.GBP NCCF'!V1471,'6.Other(Incld) NCCF'!V1471)</f>
        <v>0</v>
      </c>
      <c r="W1471" s="46">
        <f>SUM('2.CAD NCCF'!W1471,'3.USD NCCF'!W1471,'4.EUR NCCF'!W1471,'5.GBP NCCF'!W1471,'6.Other(Incld) NCCF'!W1471)</f>
        <v>0</v>
      </c>
      <c r="Y1471"/>
    </row>
    <row r="1472" spans="1:25" s="72" customFormat="1" outlineLevel="1" x14ac:dyDescent="0.2">
      <c r="A1472" s="322"/>
      <c r="B1472" s="25"/>
      <c r="C1472" s="23"/>
      <c r="D1472" s="23"/>
      <c r="E1472" s="24"/>
      <c r="F1472" s="176" t="s">
        <v>167</v>
      </c>
      <c r="G1472" s="190">
        <f>SUM('2.CAD NCCF'!G1472,'3.USD NCCF'!G1472,'4.EUR NCCF'!G1472,'5.GBP NCCF'!G1472,'6.Other(Incld) NCCF'!G1472)</f>
        <v>0</v>
      </c>
      <c r="H1472" s="242">
        <f>SUM('2.CAD NCCF'!H1472,'3.USD NCCF'!H1472,'4.EUR NCCF'!H1472,'5.GBP NCCF'!H1472,'6.Other(Incld) NCCF'!H1472)</f>
        <v>0</v>
      </c>
      <c r="I1472" s="179">
        <f>SUM('2.CAD NCCF'!I1472,'3.USD NCCF'!I1472,'4.EUR NCCF'!I1472,'5.GBP NCCF'!I1472,'6.Other(Incld) NCCF'!I1472)</f>
        <v>0</v>
      </c>
      <c r="J1472" s="179">
        <f>SUM('2.CAD NCCF'!J1472,'3.USD NCCF'!J1472,'4.EUR NCCF'!J1472,'5.GBP NCCF'!J1472,'6.Other(Incld) NCCF'!J1472)</f>
        <v>0</v>
      </c>
      <c r="K1472" s="180">
        <f>SUM('2.CAD NCCF'!K1472,'3.USD NCCF'!K1472,'4.EUR NCCF'!K1472,'5.GBP NCCF'!K1472,'6.Other(Incld) NCCF'!K1472)</f>
        <v>0</v>
      </c>
      <c r="L1472" s="181">
        <f>SUM('2.CAD NCCF'!L1472,'3.USD NCCF'!L1472,'4.EUR NCCF'!L1472,'5.GBP NCCF'!L1472,'6.Other(Incld) NCCF'!L1472)</f>
        <v>0</v>
      </c>
      <c r="M1472" s="192">
        <f>SUM('2.CAD NCCF'!M1472,'3.USD NCCF'!M1472,'4.EUR NCCF'!M1472,'5.GBP NCCF'!M1472,'6.Other(Incld) NCCF'!M1472)</f>
        <v>0</v>
      </c>
      <c r="N1472" s="182">
        <f>SUM('2.CAD NCCF'!N1472,'3.USD NCCF'!N1472,'4.EUR NCCF'!N1472,'5.GBP NCCF'!N1472,'6.Other(Incld) NCCF'!N1472)</f>
        <v>0</v>
      </c>
      <c r="O1472" s="182">
        <f>SUM('2.CAD NCCF'!O1472,'3.USD NCCF'!O1472,'4.EUR NCCF'!O1472,'5.GBP NCCF'!O1472,'6.Other(Incld) NCCF'!O1472)</f>
        <v>0</v>
      </c>
      <c r="P1472" s="182">
        <f>SUM('2.CAD NCCF'!P1472,'3.USD NCCF'!P1472,'4.EUR NCCF'!P1472,'5.GBP NCCF'!P1472,'6.Other(Incld) NCCF'!P1472)</f>
        <v>0</v>
      </c>
      <c r="Q1472" s="182">
        <f>SUM('2.CAD NCCF'!Q1472,'3.USD NCCF'!Q1472,'4.EUR NCCF'!Q1472,'5.GBP NCCF'!Q1472,'6.Other(Incld) NCCF'!Q1472)</f>
        <v>0</v>
      </c>
      <c r="R1472" s="182">
        <f>SUM('2.CAD NCCF'!R1472,'3.USD NCCF'!R1472,'4.EUR NCCF'!R1472,'5.GBP NCCF'!R1472,'6.Other(Incld) NCCF'!R1472)</f>
        <v>0</v>
      </c>
      <c r="S1472" s="182">
        <f>SUM('2.CAD NCCF'!S1472,'3.USD NCCF'!S1472,'4.EUR NCCF'!S1472,'5.GBP NCCF'!S1472,'6.Other(Incld) NCCF'!S1472)</f>
        <v>0</v>
      </c>
      <c r="T1472" s="178">
        <f>SUM('2.CAD NCCF'!T1472,'3.USD NCCF'!T1472,'4.EUR NCCF'!T1472,'5.GBP NCCF'!T1472,'6.Other(Incld) NCCF'!T1472)</f>
        <v>0</v>
      </c>
      <c r="U1472" s="182">
        <f>SUM('2.CAD NCCF'!U1472,'3.USD NCCF'!U1472,'4.EUR NCCF'!U1472,'5.GBP NCCF'!U1472,'6.Other(Incld) NCCF'!U1472)</f>
        <v>0</v>
      </c>
      <c r="V1472" s="183">
        <f>SUM('2.CAD NCCF'!V1472,'3.USD NCCF'!V1472,'4.EUR NCCF'!V1472,'5.GBP NCCF'!V1472,'6.Other(Incld) NCCF'!V1472)</f>
        <v>0</v>
      </c>
      <c r="W1472" s="46">
        <f>SUM('2.CAD NCCF'!W1472,'3.USD NCCF'!W1472,'4.EUR NCCF'!W1472,'5.GBP NCCF'!W1472,'6.Other(Incld) NCCF'!W1472)</f>
        <v>0</v>
      </c>
      <c r="Y1472"/>
    </row>
    <row r="1473" spans="1:25" s="72" customFormat="1" outlineLevel="1" x14ac:dyDescent="0.2">
      <c r="A1473" s="322"/>
      <c r="B1473" s="25"/>
      <c r="C1473" s="23"/>
      <c r="D1473" s="23"/>
      <c r="E1473" s="24"/>
      <c r="F1473" s="176" t="s">
        <v>168</v>
      </c>
      <c r="G1473" s="190">
        <f>SUM('2.CAD NCCF'!G1473,'3.USD NCCF'!G1473,'4.EUR NCCF'!G1473,'5.GBP NCCF'!G1473,'6.Other(Incld) NCCF'!G1473)</f>
        <v>0</v>
      </c>
      <c r="H1473" s="242">
        <f>SUM('2.CAD NCCF'!H1473,'3.USD NCCF'!H1473,'4.EUR NCCF'!H1473,'5.GBP NCCF'!H1473,'6.Other(Incld) NCCF'!H1473)</f>
        <v>0</v>
      </c>
      <c r="I1473" s="179">
        <f>SUM('2.CAD NCCF'!I1473,'3.USD NCCF'!I1473,'4.EUR NCCF'!I1473,'5.GBP NCCF'!I1473,'6.Other(Incld) NCCF'!I1473)</f>
        <v>0</v>
      </c>
      <c r="J1473" s="179">
        <f>SUM('2.CAD NCCF'!J1473,'3.USD NCCF'!J1473,'4.EUR NCCF'!J1473,'5.GBP NCCF'!J1473,'6.Other(Incld) NCCF'!J1473)</f>
        <v>0</v>
      </c>
      <c r="K1473" s="180">
        <f>SUM('2.CAD NCCF'!K1473,'3.USD NCCF'!K1473,'4.EUR NCCF'!K1473,'5.GBP NCCF'!K1473,'6.Other(Incld) NCCF'!K1473)</f>
        <v>0</v>
      </c>
      <c r="L1473" s="181">
        <f>SUM('2.CAD NCCF'!L1473,'3.USD NCCF'!L1473,'4.EUR NCCF'!L1473,'5.GBP NCCF'!L1473,'6.Other(Incld) NCCF'!L1473)</f>
        <v>0</v>
      </c>
      <c r="M1473" s="192">
        <f>SUM('2.CAD NCCF'!M1473,'3.USD NCCF'!M1473,'4.EUR NCCF'!M1473,'5.GBP NCCF'!M1473,'6.Other(Incld) NCCF'!M1473)</f>
        <v>0</v>
      </c>
      <c r="N1473" s="182">
        <f>SUM('2.CAD NCCF'!N1473,'3.USD NCCF'!N1473,'4.EUR NCCF'!N1473,'5.GBP NCCF'!N1473,'6.Other(Incld) NCCF'!N1473)</f>
        <v>0</v>
      </c>
      <c r="O1473" s="182">
        <f>SUM('2.CAD NCCF'!O1473,'3.USD NCCF'!O1473,'4.EUR NCCF'!O1473,'5.GBP NCCF'!O1473,'6.Other(Incld) NCCF'!O1473)</f>
        <v>0</v>
      </c>
      <c r="P1473" s="182">
        <f>SUM('2.CAD NCCF'!P1473,'3.USD NCCF'!P1473,'4.EUR NCCF'!P1473,'5.GBP NCCF'!P1473,'6.Other(Incld) NCCF'!P1473)</f>
        <v>0</v>
      </c>
      <c r="Q1473" s="182">
        <f>SUM('2.CAD NCCF'!Q1473,'3.USD NCCF'!Q1473,'4.EUR NCCF'!Q1473,'5.GBP NCCF'!Q1473,'6.Other(Incld) NCCF'!Q1473)</f>
        <v>0</v>
      </c>
      <c r="R1473" s="182">
        <f>SUM('2.CAD NCCF'!R1473,'3.USD NCCF'!R1473,'4.EUR NCCF'!R1473,'5.GBP NCCF'!R1473,'6.Other(Incld) NCCF'!R1473)</f>
        <v>0</v>
      </c>
      <c r="S1473" s="182">
        <f>SUM('2.CAD NCCF'!S1473,'3.USD NCCF'!S1473,'4.EUR NCCF'!S1473,'5.GBP NCCF'!S1473,'6.Other(Incld) NCCF'!S1473)</f>
        <v>0</v>
      </c>
      <c r="T1473" s="178">
        <f>SUM('2.CAD NCCF'!T1473,'3.USD NCCF'!T1473,'4.EUR NCCF'!T1473,'5.GBP NCCF'!T1473,'6.Other(Incld) NCCF'!T1473)</f>
        <v>0</v>
      </c>
      <c r="U1473" s="182">
        <f>SUM('2.CAD NCCF'!U1473,'3.USD NCCF'!U1473,'4.EUR NCCF'!U1473,'5.GBP NCCF'!U1473,'6.Other(Incld) NCCF'!U1473)</f>
        <v>0</v>
      </c>
      <c r="V1473" s="183">
        <f>SUM('2.CAD NCCF'!V1473,'3.USD NCCF'!V1473,'4.EUR NCCF'!V1473,'5.GBP NCCF'!V1473,'6.Other(Incld) NCCF'!V1473)</f>
        <v>0</v>
      </c>
      <c r="W1473" s="46">
        <f>SUM('2.CAD NCCF'!W1473,'3.USD NCCF'!W1473,'4.EUR NCCF'!W1473,'5.GBP NCCF'!W1473,'6.Other(Incld) NCCF'!W1473)</f>
        <v>0</v>
      </c>
      <c r="Y1473"/>
    </row>
    <row r="1474" spans="1:25" s="72" customFormat="1" x14ac:dyDescent="0.2">
      <c r="A1474" s="322"/>
      <c r="B1474" s="25"/>
      <c r="C1474" s="23"/>
      <c r="D1474" s="23"/>
      <c r="E1474" s="24" t="s">
        <v>174</v>
      </c>
      <c r="F1474" s="24"/>
      <c r="G1474" s="69">
        <f t="shared" ref="G1474:W1474" si="308">SUBTOTAL(9,G1475:G1476)</f>
        <v>0</v>
      </c>
      <c r="H1474" s="70">
        <f t="shared" si="308"/>
        <v>0</v>
      </c>
      <c r="I1474" s="66">
        <f t="shared" si="308"/>
        <v>0</v>
      </c>
      <c r="J1474" s="66">
        <f t="shared" si="308"/>
        <v>0</v>
      </c>
      <c r="K1474" s="67">
        <f t="shared" si="308"/>
        <v>0</v>
      </c>
      <c r="L1474" s="34">
        <f t="shared" si="308"/>
        <v>0</v>
      </c>
      <c r="M1474" s="34">
        <f t="shared" si="308"/>
        <v>0</v>
      </c>
      <c r="N1474" s="34">
        <f t="shared" si="308"/>
        <v>0</v>
      </c>
      <c r="O1474" s="34">
        <f t="shared" si="308"/>
        <v>0</v>
      </c>
      <c r="P1474" s="34">
        <f t="shared" si="308"/>
        <v>0</v>
      </c>
      <c r="Q1474" s="34">
        <f t="shared" si="308"/>
        <v>0</v>
      </c>
      <c r="R1474" s="34">
        <f t="shared" si="308"/>
        <v>0</v>
      </c>
      <c r="S1474" s="34">
        <f t="shared" si="308"/>
        <v>0</v>
      </c>
      <c r="T1474" s="34">
        <f t="shared" si="308"/>
        <v>0</v>
      </c>
      <c r="U1474" s="34">
        <f t="shared" si="308"/>
        <v>0</v>
      </c>
      <c r="V1474" s="37">
        <f t="shared" si="308"/>
        <v>0</v>
      </c>
      <c r="W1474" s="33">
        <f t="shared" si="308"/>
        <v>0</v>
      </c>
      <c r="Y1474"/>
    </row>
    <row r="1475" spans="1:25" s="72" customFormat="1" outlineLevel="1" x14ac:dyDescent="0.2">
      <c r="A1475" s="322"/>
      <c r="B1475" s="25"/>
      <c r="C1475" s="23"/>
      <c r="D1475" s="23"/>
      <c r="E1475" s="24"/>
      <c r="F1475" s="176" t="s">
        <v>62</v>
      </c>
      <c r="G1475" s="190">
        <f>SUM('2.CAD NCCF'!G1475,'3.USD NCCF'!G1475,'4.EUR NCCF'!G1475,'5.GBP NCCF'!G1475,'6.Other(Incld) NCCF'!G1475)</f>
        <v>0</v>
      </c>
      <c r="H1475" s="242">
        <f>SUM('2.CAD NCCF'!H1475,'3.USD NCCF'!H1475,'4.EUR NCCF'!H1475,'5.GBP NCCF'!H1475,'6.Other(Incld) NCCF'!H1475)</f>
        <v>0</v>
      </c>
      <c r="I1475" s="179">
        <f>SUM('2.CAD NCCF'!I1475,'3.USD NCCF'!I1475,'4.EUR NCCF'!I1475,'5.GBP NCCF'!I1475,'6.Other(Incld) NCCF'!I1475)</f>
        <v>0</v>
      </c>
      <c r="J1475" s="179">
        <f>SUM('2.CAD NCCF'!J1475,'3.USD NCCF'!J1475,'4.EUR NCCF'!J1475,'5.GBP NCCF'!J1475,'6.Other(Incld) NCCF'!J1475)</f>
        <v>0</v>
      </c>
      <c r="K1475" s="180">
        <f>SUM('2.CAD NCCF'!K1475,'3.USD NCCF'!K1475,'4.EUR NCCF'!K1475,'5.GBP NCCF'!K1475,'6.Other(Incld) NCCF'!K1475)</f>
        <v>0</v>
      </c>
      <c r="L1475" s="181">
        <f>SUM('2.CAD NCCF'!L1475,'3.USD NCCF'!L1475,'4.EUR NCCF'!L1475,'5.GBP NCCF'!L1475,'6.Other(Incld) NCCF'!L1475)</f>
        <v>0</v>
      </c>
      <c r="M1475" s="192">
        <f>SUM('2.CAD NCCF'!M1475,'3.USD NCCF'!M1475,'4.EUR NCCF'!M1475,'5.GBP NCCF'!M1475,'6.Other(Incld) NCCF'!M1475)</f>
        <v>0</v>
      </c>
      <c r="N1475" s="182">
        <f>SUM('2.CAD NCCF'!N1475,'3.USD NCCF'!N1475,'4.EUR NCCF'!N1475,'5.GBP NCCF'!N1475,'6.Other(Incld) NCCF'!N1475)</f>
        <v>0</v>
      </c>
      <c r="O1475" s="182">
        <f>SUM('2.CAD NCCF'!O1475,'3.USD NCCF'!O1475,'4.EUR NCCF'!O1475,'5.GBP NCCF'!O1475,'6.Other(Incld) NCCF'!O1475)</f>
        <v>0</v>
      </c>
      <c r="P1475" s="182">
        <f>SUM('2.CAD NCCF'!P1475,'3.USD NCCF'!P1475,'4.EUR NCCF'!P1475,'5.GBP NCCF'!P1475,'6.Other(Incld) NCCF'!P1475)</f>
        <v>0</v>
      </c>
      <c r="Q1475" s="182">
        <f>SUM('2.CAD NCCF'!Q1475,'3.USD NCCF'!Q1475,'4.EUR NCCF'!Q1475,'5.GBP NCCF'!Q1475,'6.Other(Incld) NCCF'!Q1475)</f>
        <v>0</v>
      </c>
      <c r="R1475" s="182">
        <f>SUM('2.CAD NCCF'!R1475,'3.USD NCCF'!R1475,'4.EUR NCCF'!R1475,'5.GBP NCCF'!R1475,'6.Other(Incld) NCCF'!R1475)</f>
        <v>0</v>
      </c>
      <c r="S1475" s="182">
        <f>SUM('2.CAD NCCF'!S1475,'3.USD NCCF'!S1475,'4.EUR NCCF'!S1475,'5.GBP NCCF'!S1475,'6.Other(Incld) NCCF'!S1475)</f>
        <v>0</v>
      </c>
      <c r="T1475" s="178">
        <f>SUM('2.CAD NCCF'!T1475,'3.USD NCCF'!T1475,'4.EUR NCCF'!T1475,'5.GBP NCCF'!T1475,'6.Other(Incld) NCCF'!T1475)</f>
        <v>0</v>
      </c>
      <c r="U1475" s="182">
        <f>SUM('2.CAD NCCF'!U1475,'3.USD NCCF'!U1475,'4.EUR NCCF'!U1475,'5.GBP NCCF'!U1475,'6.Other(Incld) NCCF'!U1475)</f>
        <v>0</v>
      </c>
      <c r="V1475" s="183">
        <f>SUM('2.CAD NCCF'!V1475,'3.USD NCCF'!V1475,'4.EUR NCCF'!V1475,'5.GBP NCCF'!V1475,'6.Other(Incld) NCCF'!V1475)</f>
        <v>0</v>
      </c>
      <c r="W1475" s="46">
        <f>SUM('2.CAD NCCF'!W1475,'3.USD NCCF'!W1475,'4.EUR NCCF'!W1475,'5.GBP NCCF'!W1475,'6.Other(Incld) NCCF'!W1475)</f>
        <v>0</v>
      </c>
      <c r="Y1475"/>
    </row>
    <row r="1476" spans="1:25" s="72" customFormat="1" outlineLevel="1" x14ac:dyDescent="0.2">
      <c r="A1476" s="322"/>
      <c r="B1476" s="25"/>
      <c r="C1476" s="23"/>
      <c r="D1476" s="23"/>
      <c r="E1476" s="24"/>
      <c r="F1476" s="176" t="s">
        <v>175</v>
      </c>
      <c r="G1476" s="190">
        <f>SUM('2.CAD NCCF'!G1476,'3.USD NCCF'!G1476,'4.EUR NCCF'!G1476,'5.GBP NCCF'!G1476,'6.Other(Incld) NCCF'!G1476)</f>
        <v>0</v>
      </c>
      <c r="H1476" s="242">
        <f>SUM('2.CAD NCCF'!H1476,'3.USD NCCF'!H1476,'4.EUR NCCF'!H1476,'5.GBP NCCF'!H1476,'6.Other(Incld) NCCF'!H1476)</f>
        <v>0</v>
      </c>
      <c r="I1476" s="179">
        <f>SUM('2.CAD NCCF'!I1476,'3.USD NCCF'!I1476,'4.EUR NCCF'!I1476,'5.GBP NCCF'!I1476,'6.Other(Incld) NCCF'!I1476)</f>
        <v>0</v>
      </c>
      <c r="J1476" s="179">
        <f>SUM('2.CAD NCCF'!J1476,'3.USD NCCF'!J1476,'4.EUR NCCF'!J1476,'5.GBP NCCF'!J1476,'6.Other(Incld) NCCF'!J1476)</f>
        <v>0</v>
      </c>
      <c r="K1476" s="180">
        <f>SUM('2.CAD NCCF'!K1476,'3.USD NCCF'!K1476,'4.EUR NCCF'!K1476,'5.GBP NCCF'!K1476,'6.Other(Incld) NCCF'!K1476)</f>
        <v>0</v>
      </c>
      <c r="L1476" s="181">
        <f>SUM('2.CAD NCCF'!L1476,'3.USD NCCF'!L1476,'4.EUR NCCF'!L1476,'5.GBP NCCF'!L1476,'6.Other(Incld) NCCF'!L1476)</f>
        <v>0</v>
      </c>
      <c r="M1476" s="192">
        <f>SUM('2.CAD NCCF'!M1476,'3.USD NCCF'!M1476,'4.EUR NCCF'!M1476,'5.GBP NCCF'!M1476,'6.Other(Incld) NCCF'!M1476)</f>
        <v>0</v>
      </c>
      <c r="N1476" s="182">
        <f>SUM('2.CAD NCCF'!N1476,'3.USD NCCF'!N1476,'4.EUR NCCF'!N1476,'5.GBP NCCF'!N1476,'6.Other(Incld) NCCF'!N1476)</f>
        <v>0</v>
      </c>
      <c r="O1476" s="182">
        <f>SUM('2.CAD NCCF'!O1476,'3.USD NCCF'!O1476,'4.EUR NCCF'!O1476,'5.GBP NCCF'!O1476,'6.Other(Incld) NCCF'!O1476)</f>
        <v>0</v>
      </c>
      <c r="P1476" s="182">
        <f>SUM('2.CAD NCCF'!P1476,'3.USD NCCF'!P1476,'4.EUR NCCF'!P1476,'5.GBP NCCF'!P1476,'6.Other(Incld) NCCF'!P1476)</f>
        <v>0</v>
      </c>
      <c r="Q1476" s="182">
        <f>SUM('2.CAD NCCF'!Q1476,'3.USD NCCF'!Q1476,'4.EUR NCCF'!Q1476,'5.GBP NCCF'!Q1476,'6.Other(Incld) NCCF'!Q1476)</f>
        <v>0</v>
      </c>
      <c r="R1476" s="182">
        <f>SUM('2.CAD NCCF'!R1476,'3.USD NCCF'!R1476,'4.EUR NCCF'!R1476,'5.GBP NCCF'!R1476,'6.Other(Incld) NCCF'!R1476)</f>
        <v>0</v>
      </c>
      <c r="S1476" s="182">
        <f>SUM('2.CAD NCCF'!S1476,'3.USD NCCF'!S1476,'4.EUR NCCF'!S1476,'5.GBP NCCF'!S1476,'6.Other(Incld) NCCF'!S1476)</f>
        <v>0</v>
      </c>
      <c r="T1476" s="178">
        <f>SUM('2.CAD NCCF'!T1476,'3.USD NCCF'!T1476,'4.EUR NCCF'!T1476,'5.GBP NCCF'!T1476,'6.Other(Incld) NCCF'!T1476)</f>
        <v>0</v>
      </c>
      <c r="U1476" s="182">
        <f>SUM('2.CAD NCCF'!U1476,'3.USD NCCF'!U1476,'4.EUR NCCF'!U1476,'5.GBP NCCF'!U1476,'6.Other(Incld) NCCF'!U1476)</f>
        <v>0</v>
      </c>
      <c r="V1476" s="183">
        <f>SUM('2.CAD NCCF'!V1476,'3.USD NCCF'!V1476,'4.EUR NCCF'!V1476,'5.GBP NCCF'!V1476,'6.Other(Incld) NCCF'!V1476)</f>
        <v>0</v>
      </c>
      <c r="W1476" s="46">
        <f>SUM('2.CAD NCCF'!W1476,'3.USD NCCF'!W1476,'4.EUR NCCF'!W1476,'5.GBP NCCF'!W1476,'6.Other(Incld) NCCF'!W1476)</f>
        <v>0</v>
      </c>
      <c r="Y1476"/>
    </row>
    <row r="1477" spans="1:25" s="72" customFormat="1" x14ac:dyDescent="0.2">
      <c r="A1477" s="322"/>
      <c r="B1477" s="25"/>
      <c r="C1477" s="23"/>
      <c r="D1477" s="23"/>
      <c r="E1477" s="24" t="s">
        <v>169</v>
      </c>
      <c r="F1477" s="24"/>
      <c r="G1477" s="69">
        <f t="shared" ref="G1477:W1477" si="309">SUBTOTAL(9,G1478:G1480)</f>
        <v>0</v>
      </c>
      <c r="H1477" s="70">
        <f t="shared" si="309"/>
        <v>0</v>
      </c>
      <c r="I1477" s="66">
        <f t="shared" si="309"/>
        <v>0</v>
      </c>
      <c r="J1477" s="66">
        <f t="shared" si="309"/>
        <v>0</v>
      </c>
      <c r="K1477" s="67">
        <f t="shared" si="309"/>
        <v>0</v>
      </c>
      <c r="L1477" s="34">
        <f t="shared" si="309"/>
        <v>0</v>
      </c>
      <c r="M1477" s="34">
        <f t="shared" si="309"/>
        <v>0</v>
      </c>
      <c r="N1477" s="34">
        <f t="shared" si="309"/>
        <v>0</v>
      </c>
      <c r="O1477" s="34">
        <f t="shared" si="309"/>
        <v>0</v>
      </c>
      <c r="P1477" s="34">
        <f t="shared" si="309"/>
        <v>0</v>
      </c>
      <c r="Q1477" s="34">
        <f t="shared" si="309"/>
        <v>0</v>
      </c>
      <c r="R1477" s="34">
        <f t="shared" si="309"/>
        <v>0</v>
      </c>
      <c r="S1477" s="34">
        <f t="shared" si="309"/>
        <v>0</v>
      </c>
      <c r="T1477" s="34">
        <f t="shared" si="309"/>
        <v>0</v>
      </c>
      <c r="U1477" s="34">
        <f t="shared" si="309"/>
        <v>0</v>
      </c>
      <c r="V1477" s="34">
        <f t="shared" si="309"/>
        <v>0</v>
      </c>
      <c r="W1477" s="33">
        <f t="shared" si="309"/>
        <v>0</v>
      </c>
      <c r="Y1477"/>
    </row>
    <row r="1478" spans="1:25" s="72" customFormat="1" outlineLevel="1" x14ac:dyDescent="0.2">
      <c r="A1478" s="322"/>
      <c r="B1478" s="25"/>
      <c r="C1478" s="23"/>
      <c r="D1478" s="23"/>
      <c r="E1478" s="24"/>
      <c r="F1478" s="176" t="s">
        <v>60</v>
      </c>
      <c r="G1478" s="190">
        <f>SUM('2.CAD NCCF'!G1478,'3.USD NCCF'!G1478,'4.EUR NCCF'!G1478,'5.GBP NCCF'!G1478,'6.Other(Incld) NCCF'!G1478)</f>
        <v>0</v>
      </c>
      <c r="H1478" s="242">
        <f>SUM('2.CAD NCCF'!H1478,'3.USD NCCF'!H1478,'4.EUR NCCF'!H1478,'5.GBP NCCF'!H1478,'6.Other(Incld) NCCF'!H1478)</f>
        <v>0</v>
      </c>
      <c r="I1478" s="179">
        <f>SUM('2.CAD NCCF'!I1478,'3.USD NCCF'!I1478,'4.EUR NCCF'!I1478,'5.GBP NCCF'!I1478,'6.Other(Incld) NCCF'!I1478)</f>
        <v>0</v>
      </c>
      <c r="J1478" s="179">
        <f>SUM('2.CAD NCCF'!J1478,'3.USD NCCF'!J1478,'4.EUR NCCF'!J1478,'5.GBP NCCF'!J1478,'6.Other(Incld) NCCF'!J1478)</f>
        <v>0</v>
      </c>
      <c r="K1478" s="180">
        <f>SUM('2.CAD NCCF'!K1478,'3.USD NCCF'!K1478,'4.EUR NCCF'!K1478,'5.GBP NCCF'!K1478,'6.Other(Incld) NCCF'!K1478)</f>
        <v>0</v>
      </c>
      <c r="L1478" s="181">
        <f>SUM('2.CAD NCCF'!L1478,'3.USD NCCF'!L1478,'4.EUR NCCF'!L1478,'5.GBP NCCF'!L1478,'6.Other(Incld) NCCF'!L1478)</f>
        <v>0</v>
      </c>
      <c r="M1478" s="192">
        <f>SUM('2.CAD NCCF'!M1478,'3.USD NCCF'!M1478,'4.EUR NCCF'!M1478,'5.GBP NCCF'!M1478,'6.Other(Incld) NCCF'!M1478)</f>
        <v>0</v>
      </c>
      <c r="N1478" s="182">
        <f>SUM('2.CAD NCCF'!N1478,'3.USD NCCF'!N1478,'4.EUR NCCF'!N1478,'5.GBP NCCF'!N1478,'6.Other(Incld) NCCF'!N1478)</f>
        <v>0</v>
      </c>
      <c r="O1478" s="182">
        <f>SUM('2.CAD NCCF'!O1478,'3.USD NCCF'!O1478,'4.EUR NCCF'!O1478,'5.GBP NCCF'!O1478,'6.Other(Incld) NCCF'!O1478)</f>
        <v>0</v>
      </c>
      <c r="P1478" s="182">
        <f>SUM('2.CAD NCCF'!P1478,'3.USD NCCF'!P1478,'4.EUR NCCF'!P1478,'5.GBP NCCF'!P1478,'6.Other(Incld) NCCF'!P1478)</f>
        <v>0</v>
      </c>
      <c r="Q1478" s="182">
        <f>SUM('2.CAD NCCF'!Q1478,'3.USD NCCF'!Q1478,'4.EUR NCCF'!Q1478,'5.GBP NCCF'!Q1478,'6.Other(Incld) NCCF'!Q1478)</f>
        <v>0</v>
      </c>
      <c r="R1478" s="182">
        <f>SUM('2.CAD NCCF'!R1478,'3.USD NCCF'!R1478,'4.EUR NCCF'!R1478,'5.GBP NCCF'!R1478,'6.Other(Incld) NCCF'!R1478)</f>
        <v>0</v>
      </c>
      <c r="S1478" s="182">
        <f>SUM('2.CAD NCCF'!S1478,'3.USD NCCF'!S1478,'4.EUR NCCF'!S1478,'5.GBP NCCF'!S1478,'6.Other(Incld) NCCF'!S1478)</f>
        <v>0</v>
      </c>
      <c r="T1478" s="178">
        <f>SUM('2.CAD NCCF'!T1478,'3.USD NCCF'!T1478,'4.EUR NCCF'!T1478,'5.GBP NCCF'!T1478,'6.Other(Incld) NCCF'!T1478)</f>
        <v>0</v>
      </c>
      <c r="U1478" s="182">
        <f>SUM('2.CAD NCCF'!U1478,'3.USD NCCF'!U1478,'4.EUR NCCF'!U1478,'5.GBP NCCF'!U1478,'6.Other(Incld) NCCF'!U1478)</f>
        <v>0</v>
      </c>
      <c r="V1478" s="183">
        <f>SUM('2.CAD NCCF'!V1478,'3.USD NCCF'!V1478,'4.EUR NCCF'!V1478,'5.GBP NCCF'!V1478,'6.Other(Incld) NCCF'!V1478)</f>
        <v>0</v>
      </c>
      <c r="W1478" s="46">
        <f>SUM('2.CAD NCCF'!W1478,'3.USD NCCF'!W1478,'4.EUR NCCF'!W1478,'5.GBP NCCF'!W1478,'6.Other(Incld) NCCF'!W1478)</f>
        <v>0</v>
      </c>
      <c r="Y1478"/>
    </row>
    <row r="1479" spans="1:25" s="72" customFormat="1" outlineLevel="1" x14ac:dyDescent="0.2">
      <c r="A1479" s="322"/>
      <c r="B1479" s="25"/>
      <c r="C1479" s="23"/>
      <c r="D1479" s="23"/>
      <c r="E1479" s="24"/>
      <c r="F1479" s="176" t="s">
        <v>170</v>
      </c>
      <c r="G1479" s="190">
        <f>SUM('2.CAD NCCF'!G1479,'3.USD NCCF'!G1479,'4.EUR NCCF'!G1479,'5.GBP NCCF'!G1479,'6.Other(Incld) NCCF'!G1479)</f>
        <v>0</v>
      </c>
      <c r="H1479" s="242">
        <f>SUM('2.CAD NCCF'!H1479,'3.USD NCCF'!H1479,'4.EUR NCCF'!H1479,'5.GBP NCCF'!H1479,'6.Other(Incld) NCCF'!H1479)</f>
        <v>0</v>
      </c>
      <c r="I1479" s="179">
        <f>SUM('2.CAD NCCF'!I1479,'3.USD NCCF'!I1479,'4.EUR NCCF'!I1479,'5.GBP NCCF'!I1479,'6.Other(Incld) NCCF'!I1479)</f>
        <v>0</v>
      </c>
      <c r="J1479" s="179">
        <f>SUM('2.CAD NCCF'!J1479,'3.USD NCCF'!J1479,'4.EUR NCCF'!J1479,'5.GBP NCCF'!J1479,'6.Other(Incld) NCCF'!J1479)</f>
        <v>0</v>
      </c>
      <c r="K1479" s="180">
        <f>SUM('2.CAD NCCF'!K1479,'3.USD NCCF'!K1479,'4.EUR NCCF'!K1479,'5.GBP NCCF'!K1479,'6.Other(Incld) NCCF'!K1479)</f>
        <v>0</v>
      </c>
      <c r="L1479" s="181">
        <f>SUM('2.CAD NCCF'!L1479,'3.USD NCCF'!L1479,'4.EUR NCCF'!L1479,'5.GBP NCCF'!L1479,'6.Other(Incld) NCCF'!L1479)</f>
        <v>0</v>
      </c>
      <c r="M1479" s="192">
        <f>SUM('2.CAD NCCF'!M1479,'3.USD NCCF'!M1479,'4.EUR NCCF'!M1479,'5.GBP NCCF'!M1479,'6.Other(Incld) NCCF'!M1479)</f>
        <v>0</v>
      </c>
      <c r="N1479" s="182">
        <f>SUM('2.CAD NCCF'!N1479,'3.USD NCCF'!N1479,'4.EUR NCCF'!N1479,'5.GBP NCCF'!N1479,'6.Other(Incld) NCCF'!N1479)</f>
        <v>0</v>
      </c>
      <c r="O1479" s="182">
        <f>SUM('2.CAD NCCF'!O1479,'3.USD NCCF'!O1479,'4.EUR NCCF'!O1479,'5.GBP NCCF'!O1479,'6.Other(Incld) NCCF'!O1479)</f>
        <v>0</v>
      </c>
      <c r="P1479" s="182">
        <f>SUM('2.CAD NCCF'!P1479,'3.USD NCCF'!P1479,'4.EUR NCCF'!P1479,'5.GBP NCCF'!P1479,'6.Other(Incld) NCCF'!P1479)</f>
        <v>0</v>
      </c>
      <c r="Q1479" s="182">
        <f>SUM('2.CAD NCCF'!Q1479,'3.USD NCCF'!Q1479,'4.EUR NCCF'!Q1479,'5.GBP NCCF'!Q1479,'6.Other(Incld) NCCF'!Q1479)</f>
        <v>0</v>
      </c>
      <c r="R1479" s="182">
        <f>SUM('2.CAD NCCF'!R1479,'3.USD NCCF'!R1479,'4.EUR NCCF'!R1479,'5.GBP NCCF'!R1479,'6.Other(Incld) NCCF'!R1479)</f>
        <v>0</v>
      </c>
      <c r="S1479" s="182">
        <f>SUM('2.CAD NCCF'!S1479,'3.USD NCCF'!S1479,'4.EUR NCCF'!S1479,'5.GBP NCCF'!S1479,'6.Other(Incld) NCCF'!S1479)</f>
        <v>0</v>
      </c>
      <c r="T1479" s="178">
        <f>SUM('2.CAD NCCF'!T1479,'3.USD NCCF'!T1479,'4.EUR NCCF'!T1479,'5.GBP NCCF'!T1479,'6.Other(Incld) NCCF'!T1479)</f>
        <v>0</v>
      </c>
      <c r="U1479" s="182">
        <f>SUM('2.CAD NCCF'!U1479,'3.USD NCCF'!U1479,'4.EUR NCCF'!U1479,'5.GBP NCCF'!U1479,'6.Other(Incld) NCCF'!U1479)</f>
        <v>0</v>
      </c>
      <c r="V1479" s="183">
        <f>SUM('2.CAD NCCF'!V1479,'3.USD NCCF'!V1479,'4.EUR NCCF'!V1479,'5.GBP NCCF'!V1479,'6.Other(Incld) NCCF'!V1479)</f>
        <v>0</v>
      </c>
      <c r="W1479" s="46">
        <f>SUM('2.CAD NCCF'!W1479,'3.USD NCCF'!W1479,'4.EUR NCCF'!W1479,'5.GBP NCCF'!W1479,'6.Other(Incld) NCCF'!W1479)</f>
        <v>0</v>
      </c>
      <c r="Y1479"/>
    </row>
    <row r="1480" spans="1:25" s="72" customFormat="1" outlineLevel="1" x14ac:dyDescent="0.2">
      <c r="A1480" s="322"/>
      <c r="B1480" s="25"/>
      <c r="C1480" s="23"/>
      <c r="D1480" s="23"/>
      <c r="E1480" s="24"/>
      <c r="F1480" s="176" t="s">
        <v>171</v>
      </c>
      <c r="G1480" s="190">
        <f>SUM('2.CAD NCCF'!G1480,'3.USD NCCF'!G1480,'4.EUR NCCF'!G1480,'5.GBP NCCF'!G1480,'6.Other(Incld) NCCF'!G1480)</f>
        <v>0</v>
      </c>
      <c r="H1480" s="242">
        <f>SUM('2.CAD NCCF'!H1480,'3.USD NCCF'!H1480,'4.EUR NCCF'!H1480,'5.GBP NCCF'!H1480,'6.Other(Incld) NCCF'!H1480)</f>
        <v>0</v>
      </c>
      <c r="I1480" s="179">
        <f>SUM('2.CAD NCCF'!I1480,'3.USD NCCF'!I1480,'4.EUR NCCF'!I1480,'5.GBP NCCF'!I1480,'6.Other(Incld) NCCF'!I1480)</f>
        <v>0</v>
      </c>
      <c r="J1480" s="179">
        <f>SUM('2.CAD NCCF'!J1480,'3.USD NCCF'!J1480,'4.EUR NCCF'!J1480,'5.GBP NCCF'!J1480,'6.Other(Incld) NCCF'!J1480)</f>
        <v>0</v>
      </c>
      <c r="K1480" s="180">
        <f>SUM('2.CAD NCCF'!K1480,'3.USD NCCF'!K1480,'4.EUR NCCF'!K1480,'5.GBP NCCF'!K1480,'6.Other(Incld) NCCF'!K1480)</f>
        <v>0</v>
      </c>
      <c r="L1480" s="181">
        <f>SUM('2.CAD NCCF'!L1480,'3.USD NCCF'!L1480,'4.EUR NCCF'!L1480,'5.GBP NCCF'!L1480,'6.Other(Incld) NCCF'!L1480)</f>
        <v>0</v>
      </c>
      <c r="M1480" s="192">
        <f>SUM('2.CAD NCCF'!M1480,'3.USD NCCF'!M1480,'4.EUR NCCF'!M1480,'5.GBP NCCF'!M1480,'6.Other(Incld) NCCF'!M1480)</f>
        <v>0</v>
      </c>
      <c r="N1480" s="182">
        <f>SUM('2.CAD NCCF'!N1480,'3.USD NCCF'!N1480,'4.EUR NCCF'!N1480,'5.GBP NCCF'!N1480,'6.Other(Incld) NCCF'!N1480)</f>
        <v>0</v>
      </c>
      <c r="O1480" s="182">
        <f>SUM('2.CAD NCCF'!O1480,'3.USD NCCF'!O1480,'4.EUR NCCF'!O1480,'5.GBP NCCF'!O1480,'6.Other(Incld) NCCF'!O1480)</f>
        <v>0</v>
      </c>
      <c r="P1480" s="182">
        <f>SUM('2.CAD NCCF'!P1480,'3.USD NCCF'!P1480,'4.EUR NCCF'!P1480,'5.GBP NCCF'!P1480,'6.Other(Incld) NCCF'!P1480)</f>
        <v>0</v>
      </c>
      <c r="Q1480" s="182">
        <f>SUM('2.CAD NCCF'!Q1480,'3.USD NCCF'!Q1480,'4.EUR NCCF'!Q1480,'5.GBP NCCF'!Q1480,'6.Other(Incld) NCCF'!Q1480)</f>
        <v>0</v>
      </c>
      <c r="R1480" s="182">
        <f>SUM('2.CAD NCCF'!R1480,'3.USD NCCF'!R1480,'4.EUR NCCF'!R1480,'5.GBP NCCF'!R1480,'6.Other(Incld) NCCF'!R1480)</f>
        <v>0</v>
      </c>
      <c r="S1480" s="182">
        <f>SUM('2.CAD NCCF'!S1480,'3.USD NCCF'!S1480,'4.EUR NCCF'!S1480,'5.GBP NCCF'!S1480,'6.Other(Incld) NCCF'!S1480)</f>
        <v>0</v>
      </c>
      <c r="T1480" s="178">
        <f>SUM('2.CAD NCCF'!T1480,'3.USD NCCF'!T1480,'4.EUR NCCF'!T1480,'5.GBP NCCF'!T1480,'6.Other(Incld) NCCF'!T1480)</f>
        <v>0</v>
      </c>
      <c r="U1480" s="182">
        <f>SUM('2.CAD NCCF'!U1480,'3.USD NCCF'!U1480,'4.EUR NCCF'!U1480,'5.GBP NCCF'!U1480,'6.Other(Incld) NCCF'!U1480)</f>
        <v>0</v>
      </c>
      <c r="V1480" s="183">
        <f>SUM('2.CAD NCCF'!V1480,'3.USD NCCF'!V1480,'4.EUR NCCF'!V1480,'5.GBP NCCF'!V1480,'6.Other(Incld) NCCF'!V1480)</f>
        <v>0</v>
      </c>
      <c r="W1480" s="46">
        <f>SUM('2.CAD NCCF'!W1480,'3.USD NCCF'!W1480,'4.EUR NCCF'!W1480,'5.GBP NCCF'!W1480,'6.Other(Incld) NCCF'!W1480)</f>
        <v>0</v>
      </c>
      <c r="Y1480"/>
    </row>
    <row r="1481" spans="1:25" s="72" customFormat="1" x14ac:dyDescent="0.2">
      <c r="A1481" s="322"/>
      <c r="B1481" s="25"/>
      <c r="C1481" s="23"/>
      <c r="D1481" s="23"/>
      <c r="E1481" s="24" t="s">
        <v>334</v>
      </c>
      <c r="F1481" s="24"/>
      <c r="G1481" s="69">
        <f t="shared" ref="G1481:W1481" si="310">SUBTOTAL(9,G1482:G1483)</f>
        <v>0</v>
      </c>
      <c r="H1481" s="70">
        <f t="shared" si="310"/>
        <v>0</v>
      </c>
      <c r="I1481" s="66">
        <f t="shared" si="310"/>
        <v>0</v>
      </c>
      <c r="J1481" s="66">
        <f t="shared" si="310"/>
        <v>0</v>
      </c>
      <c r="K1481" s="67">
        <f t="shared" si="310"/>
        <v>0</v>
      </c>
      <c r="L1481" s="34">
        <f t="shared" si="310"/>
        <v>0</v>
      </c>
      <c r="M1481" s="34">
        <f t="shared" si="310"/>
        <v>0</v>
      </c>
      <c r="N1481" s="34">
        <f t="shared" si="310"/>
        <v>0</v>
      </c>
      <c r="O1481" s="34">
        <f t="shared" si="310"/>
        <v>0</v>
      </c>
      <c r="P1481" s="34">
        <f t="shared" si="310"/>
        <v>0</v>
      </c>
      <c r="Q1481" s="34">
        <f t="shared" si="310"/>
        <v>0</v>
      </c>
      <c r="R1481" s="34">
        <f t="shared" si="310"/>
        <v>0</v>
      </c>
      <c r="S1481" s="34">
        <f t="shared" si="310"/>
        <v>0</v>
      </c>
      <c r="T1481" s="34">
        <f t="shared" si="310"/>
        <v>0</v>
      </c>
      <c r="U1481" s="34">
        <f t="shared" si="310"/>
        <v>0</v>
      </c>
      <c r="V1481" s="37">
        <f t="shared" si="310"/>
        <v>0</v>
      </c>
      <c r="W1481" s="33">
        <f t="shared" si="310"/>
        <v>0</v>
      </c>
      <c r="Y1481"/>
    </row>
    <row r="1482" spans="1:25" s="72" customFormat="1" outlineLevel="1" x14ac:dyDescent="0.2">
      <c r="A1482" s="322"/>
      <c r="B1482" s="25"/>
      <c r="C1482" s="23"/>
      <c r="D1482" s="23"/>
      <c r="E1482" s="24"/>
      <c r="F1482" s="176" t="s">
        <v>335</v>
      </c>
      <c r="G1482" s="190">
        <f>SUM('2.CAD NCCF'!G1482,'3.USD NCCF'!G1482,'4.EUR NCCF'!G1482,'5.GBP NCCF'!G1482,'6.Other(Incld) NCCF'!G1482)</f>
        <v>0</v>
      </c>
      <c r="H1482" s="242">
        <f>SUM('2.CAD NCCF'!H1482,'3.USD NCCF'!H1482,'4.EUR NCCF'!H1482,'5.GBP NCCF'!H1482,'6.Other(Incld) NCCF'!H1482)</f>
        <v>0</v>
      </c>
      <c r="I1482" s="179">
        <f>SUM('2.CAD NCCF'!I1482,'3.USD NCCF'!I1482,'4.EUR NCCF'!I1482,'5.GBP NCCF'!I1482,'6.Other(Incld) NCCF'!I1482)</f>
        <v>0</v>
      </c>
      <c r="J1482" s="179">
        <f>SUM('2.CAD NCCF'!J1482,'3.USD NCCF'!J1482,'4.EUR NCCF'!J1482,'5.GBP NCCF'!J1482,'6.Other(Incld) NCCF'!J1482)</f>
        <v>0</v>
      </c>
      <c r="K1482" s="180">
        <f>SUM('2.CAD NCCF'!K1482,'3.USD NCCF'!K1482,'4.EUR NCCF'!K1482,'5.GBP NCCF'!K1482,'6.Other(Incld) NCCF'!K1482)</f>
        <v>0</v>
      </c>
      <c r="L1482" s="181">
        <f>SUM('2.CAD NCCF'!L1482,'3.USD NCCF'!L1482,'4.EUR NCCF'!L1482,'5.GBP NCCF'!L1482,'6.Other(Incld) NCCF'!L1482)</f>
        <v>0</v>
      </c>
      <c r="M1482" s="192">
        <f>SUM('2.CAD NCCF'!M1482,'3.USD NCCF'!M1482,'4.EUR NCCF'!M1482,'5.GBP NCCF'!M1482,'6.Other(Incld) NCCF'!M1482)</f>
        <v>0</v>
      </c>
      <c r="N1482" s="182">
        <f>SUM('2.CAD NCCF'!N1482,'3.USD NCCF'!N1482,'4.EUR NCCF'!N1482,'5.GBP NCCF'!N1482,'6.Other(Incld) NCCF'!N1482)</f>
        <v>0</v>
      </c>
      <c r="O1482" s="182">
        <f>SUM('2.CAD NCCF'!O1482,'3.USD NCCF'!O1482,'4.EUR NCCF'!O1482,'5.GBP NCCF'!O1482,'6.Other(Incld) NCCF'!O1482)</f>
        <v>0</v>
      </c>
      <c r="P1482" s="182">
        <f>SUM('2.CAD NCCF'!P1482,'3.USD NCCF'!P1482,'4.EUR NCCF'!P1482,'5.GBP NCCF'!P1482,'6.Other(Incld) NCCF'!P1482)</f>
        <v>0</v>
      </c>
      <c r="Q1482" s="182">
        <f>SUM('2.CAD NCCF'!Q1482,'3.USD NCCF'!Q1482,'4.EUR NCCF'!Q1482,'5.GBP NCCF'!Q1482,'6.Other(Incld) NCCF'!Q1482)</f>
        <v>0</v>
      </c>
      <c r="R1482" s="182">
        <f>SUM('2.CAD NCCF'!R1482,'3.USD NCCF'!R1482,'4.EUR NCCF'!R1482,'5.GBP NCCF'!R1482,'6.Other(Incld) NCCF'!R1482)</f>
        <v>0</v>
      </c>
      <c r="S1482" s="182">
        <f>SUM('2.CAD NCCF'!S1482,'3.USD NCCF'!S1482,'4.EUR NCCF'!S1482,'5.GBP NCCF'!S1482,'6.Other(Incld) NCCF'!S1482)</f>
        <v>0</v>
      </c>
      <c r="T1482" s="178">
        <f>SUM('2.CAD NCCF'!T1482,'3.USD NCCF'!T1482,'4.EUR NCCF'!T1482,'5.GBP NCCF'!T1482,'6.Other(Incld) NCCF'!T1482)</f>
        <v>0</v>
      </c>
      <c r="U1482" s="182">
        <f>SUM('2.CAD NCCF'!U1482,'3.USD NCCF'!U1482,'4.EUR NCCF'!U1482,'5.GBP NCCF'!U1482,'6.Other(Incld) NCCF'!U1482)</f>
        <v>0</v>
      </c>
      <c r="V1482" s="183">
        <f>SUM('2.CAD NCCF'!V1482,'3.USD NCCF'!V1482,'4.EUR NCCF'!V1482,'5.GBP NCCF'!V1482,'6.Other(Incld) NCCF'!V1482)</f>
        <v>0</v>
      </c>
      <c r="W1482" s="46">
        <f>SUM('2.CAD NCCF'!W1482,'3.USD NCCF'!W1482,'4.EUR NCCF'!W1482,'5.GBP NCCF'!W1482,'6.Other(Incld) NCCF'!W1482)</f>
        <v>0</v>
      </c>
      <c r="Y1482"/>
    </row>
    <row r="1483" spans="1:25" s="72" customFormat="1" outlineLevel="1" x14ac:dyDescent="0.2">
      <c r="A1483" s="322"/>
      <c r="B1483" s="25"/>
      <c r="C1483" s="23"/>
      <c r="D1483" s="23"/>
      <c r="E1483" s="24"/>
      <c r="F1483" s="176" t="s">
        <v>336</v>
      </c>
      <c r="G1483" s="190">
        <f>SUM('2.CAD NCCF'!G1483,'3.USD NCCF'!G1483,'4.EUR NCCF'!G1483,'5.GBP NCCF'!G1483,'6.Other(Incld) NCCF'!G1483)</f>
        <v>0</v>
      </c>
      <c r="H1483" s="242">
        <f>SUM('2.CAD NCCF'!H1483,'3.USD NCCF'!H1483,'4.EUR NCCF'!H1483,'5.GBP NCCF'!H1483,'6.Other(Incld) NCCF'!H1483)</f>
        <v>0</v>
      </c>
      <c r="I1483" s="179">
        <f>SUM('2.CAD NCCF'!I1483,'3.USD NCCF'!I1483,'4.EUR NCCF'!I1483,'5.GBP NCCF'!I1483,'6.Other(Incld) NCCF'!I1483)</f>
        <v>0</v>
      </c>
      <c r="J1483" s="179">
        <f>SUM('2.CAD NCCF'!J1483,'3.USD NCCF'!J1483,'4.EUR NCCF'!J1483,'5.GBP NCCF'!J1483,'6.Other(Incld) NCCF'!J1483)</f>
        <v>0</v>
      </c>
      <c r="K1483" s="180">
        <f>SUM('2.CAD NCCF'!K1483,'3.USD NCCF'!K1483,'4.EUR NCCF'!K1483,'5.GBP NCCF'!K1483,'6.Other(Incld) NCCF'!K1483)</f>
        <v>0</v>
      </c>
      <c r="L1483" s="181">
        <f>SUM('2.CAD NCCF'!L1483,'3.USD NCCF'!L1483,'4.EUR NCCF'!L1483,'5.GBP NCCF'!L1483,'6.Other(Incld) NCCF'!L1483)</f>
        <v>0</v>
      </c>
      <c r="M1483" s="192">
        <f>SUM('2.CAD NCCF'!M1483,'3.USD NCCF'!M1483,'4.EUR NCCF'!M1483,'5.GBP NCCF'!M1483,'6.Other(Incld) NCCF'!M1483)</f>
        <v>0</v>
      </c>
      <c r="N1483" s="182">
        <f>SUM('2.CAD NCCF'!N1483,'3.USD NCCF'!N1483,'4.EUR NCCF'!N1483,'5.GBP NCCF'!N1483,'6.Other(Incld) NCCF'!N1483)</f>
        <v>0</v>
      </c>
      <c r="O1483" s="182">
        <f>SUM('2.CAD NCCF'!O1483,'3.USD NCCF'!O1483,'4.EUR NCCF'!O1483,'5.GBP NCCF'!O1483,'6.Other(Incld) NCCF'!O1483)</f>
        <v>0</v>
      </c>
      <c r="P1483" s="182">
        <f>SUM('2.CAD NCCF'!P1483,'3.USD NCCF'!P1483,'4.EUR NCCF'!P1483,'5.GBP NCCF'!P1483,'6.Other(Incld) NCCF'!P1483)</f>
        <v>0</v>
      </c>
      <c r="Q1483" s="182">
        <f>SUM('2.CAD NCCF'!Q1483,'3.USD NCCF'!Q1483,'4.EUR NCCF'!Q1483,'5.GBP NCCF'!Q1483,'6.Other(Incld) NCCF'!Q1483)</f>
        <v>0</v>
      </c>
      <c r="R1483" s="182">
        <f>SUM('2.CAD NCCF'!R1483,'3.USD NCCF'!R1483,'4.EUR NCCF'!R1483,'5.GBP NCCF'!R1483,'6.Other(Incld) NCCF'!R1483)</f>
        <v>0</v>
      </c>
      <c r="S1483" s="182">
        <f>SUM('2.CAD NCCF'!S1483,'3.USD NCCF'!S1483,'4.EUR NCCF'!S1483,'5.GBP NCCF'!S1483,'6.Other(Incld) NCCF'!S1483)</f>
        <v>0</v>
      </c>
      <c r="T1483" s="178">
        <f>SUM('2.CAD NCCF'!T1483,'3.USD NCCF'!T1483,'4.EUR NCCF'!T1483,'5.GBP NCCF'!T1483,'6.Other(Incld) NCCF'!T1483)</f>
        <v>0</v>
      </c>
      <c r="U1483" s="182">
        <f>SUM('2.CAD NCCF'!U1483,'3.USD NCCF'!U1483,'4.EUR NCCF'!U1483,'5.GBP NCCF'!U1483,'6.Other(Incld) NCCF'!U1483)</f>
        <v>0</v>
      </c>
      <c r="V1483" s="183">
        <f>SUM('2.CAD NCCF'!V1483,'3.USD NCCF'!V1483,'4.EUR NCCF'!V1483,'5.GBP NCCF'!V1483,'6.Other(Incld) NCCF'!V1483)</f>
        <v>0</v>
      </c>
      <c r="W1483" s="46">
        <f>SUM('2.CAD NCCF'!W1483,'3.USD NCCF'!W1483,'4.EUR NCCF'!W1483,'5.GBP NCCF'!W1483,'6.Other(Incld) NCCF'!W1483)</f>
        <v>0</v>
      </c>
      <c r="Y1483"/>
    </row>
    <row r="1484" spans="1:25" s="72" customFormat="1" x14ac:dyDescent="0.2">
      <c r="A1484" s="322"/>
      <c r="B1484" s="25"/>
      <c r="C1484" s="23"/>
      <c r="D1484" s="23"/>
      <c r="E1484" s="24" t="s">
        <v>337</v>
      </c>
      <c r="F1484" s="24"/>
      <c r="G1484" s="69">
        <f t="shared" ref="G1484:W1484" si="311">SUBTOTAL(9,G1485:G1487)</f>
        <v>0</v>
      </c>
      <c r="H1484" s="70">
        <f t="shared" si="311"/>
        <v>0</v>
      </c>
      <c r="I1484" s="66">
        <f t="shared" si="311"/>
        <v>0</v>
      </c>
      <c r="J1484" s="66">
        <f t="shared" si="311"/>
        <v>0</v>
      </c>
      <c r="K1484" s="67">
        <f t="shared" si="311"/>
        <v>0</v>
      </c>
      <c r="L1484" s="34">
        <f t="shared" si="311"/>
        <v>0</v>
      </c>
      <c r="M1484" s="34">
        <f t="shared" si="311"/>
        <v>0</v>
      </c>
      <c r="N1484" s="34">
        <f t="shared" si="311"/>
        <v>0</v>
      </c>
      <c r="O1484" s="34">
        <f t="shared" si="311"/>
        <v>0</v>
      </c>
      <c r="P1484" s="34">
        <f t="shared" si="311"/>
        <v>0</v>
      </c>
      <c r="Q1484" s="34">
        <f t="shared" si="311"/>
        <v>0</v>
      </c>
      <c r="R1484" s="34">
        <f t="shared" si="311"/>
        <v>0</v>
      </c>
      <c r="S1484" s="34">
        <f t="shared" si="311"/>
        <v>0</v>
      </c>
      <c r="T1484" s="34">
        <f t="shared" si="311"/>
        <v>0</v>
      </c>
      <c r="U1484" s="34">
        <f t="shared" si="311"/>
        <v>0</v>
      </c>
      <c r="V1484" s="34">
        <f t="shared" si="311"/>
        <v>0</v>
      </c>
      <c r="W1484" s="33">
        <f t="shared" si="311"/>
        <v>0</v>
      </c>
      <c r="Y1484"/>
    </row>
    <row r="1485" spans="1:25" s="72" customFormat="1" outlineLevel="1" x14ac:dyDescent="0.2">
      <c r="A1485" s="322"/>
      <c r="B1485" s="25"/>
      <c r="C1485" s="23"/>
      <c r="D1485" s="23"/>
      <c r="E1485" s="24"/>
      <c r="F1485" s="176" t="s">
        <v>338</v>
      </c>
      <c r="G1485" s="190">
        <f>SUM('2.CAD NCCF'!G1485,'3.USD NCCF'!G1485,'4.EUR NCCF'!G1485,'5.GBP NCCF'!G1485,'6.Other(Incld) NCCF'!G1485)</f>
        <v>0</v>
      </c>
      <c r="H1485" s="242">
        <f>SUM('2.CAD NCCF'!H1485,'3.USD NCCF'!H1485,'4.EUR NCCF'!H1485,'5.GBP NCCF'!H1485,'6.Other(Incld) NCCF'!H1485)</f>
        <v>0</v>
      </c>
      <c r="I1485" s="179">
        <f>SUM('2.CAD NCCF'!I1485,'3.USD NCCF'!I1485,'4.EUR NCCF'!I1485,'5.GBP NCCF'!I1485,'6.Other(Incld) NCCF'!I1485)</f>
        <v>0</v>
      </c>
      <c r="J1485" s="179">
        <f>SUM('2.CAD NCCF'!J1485,'3.USD NCCF'!J1485,'4.EUR NCCF'!J1485,'5.GBP NCCF'!J1485,'6.Other(Incld) NCCF'!J1485)</f>
        <v>0</v>
      </c>
      <c r="K1485" s="180">
        <f>SUM('2.CAD NCCF'!K1485,'3.USD NCCF'!K1485,'4.EUR NCCF'!K1485,'5.GBP NCCF'!K1485,'6.Other(Incld) NCCF'!K1485)</f>
        <v>0</v>
      </c>
      <c r="L1485" s="181">
        <f>SUM('2.CAD NCCF'!L1485,'3.USD NCCF'!L1485,'4.EUR NCCF'!L1485,'5.GBP NCCF'!L1485,'6.Other(Incld) NCCF'!L1485)</f>
        <v>0</v>
      </c>
      <c r="M1485" s="192">
        <f>SUM('2.CAD NCCF'!M1485,'3.USD NCCF'!M1485,'4.EUR NCCF'!M1485,'5.GBP NCCF'!M1485,'6.Other(Incld) NCCF'!M1485)</f>
        <v>0</v>
      </c>
      <c r="N1485" s="182">
        <f>SUM('2.CAD NCCF'!N1485,'3.USD NCCF'!N1485,'4.EUR NCCF'!N1485,'5.GBP NCCF'!N1485,'6.Other(Incld) NCCF'!N1485)</f>
        <v>0</v>
      </c>
      <c r="O1485" s="182">
        <f>SUM('2.CAD NCCF'!O1485,'3.USD NCCF'!O1485,'4.EUR NCCF'!O1485,'5.GBP NCCF'!O1485,'6.Other(Incld) NCCF'!O1485)</f>
        <v>0</v>
      </c>
      <c r="P1485" s="182">
        <f>SUM('2.CAD NCCF'!P1485,'3.USD NCCF'!P1485,'4.EUR NCCF'!P1485,'5.GBP NCCF'!P1485,'6.Other(Incld) NCCF'!P1485)</f>
        <v>0</v>
      </c>
      <c r="Q1485" s="182">
        <f>SUM('2.CAD NCCF'!Q1485,'3.USD NCCF'!Q1485,'4.EUR NCCF'!Q1485,'5.GBP NCCF'!Q1485,'6.Other(Incld) NCCF'!Q1485)</f>
        <v>0</v>
      </c>
      <c r="R1485" s="182">
        <f>SUM('2.CAD NCCF'!R1485,'3.USD NCCF'!R1485,'4.EUR NCCF'!R1485,'5.GBP NCCF'!R1485,'6.Other(Incld) NCCF'!R1485)</f>
        <v>0</v>
      </c>
      <c r="S1485" s="182">
        <f>SUM('2.CAD NCCF'!S1485,'3.USD NCCF'!S1485,'4.EUR NCCF'!S1485,'5.GBP NCCF'!S1485,'6.Other(Incld) NCCF'!S1485)</f>
        <v>0</v>
      </c>
      <c r="T1485" s="178">
        <f>SUM('2.CAD NCCF'!T1485,'3.USD NCCF'!T1485,'4.EUR NCCF'!T1485,'5.GBP NCCF'!T1485,'6.Other(Incld) NCCF'!T1485)</f>
        <v>0</v>
      </c>
      <c r="U1485" s="182">
        <f>SUM('2.CAD NCCF'!U1485,'3.USD NCCF'!U1485,'4.EUR NCCF'!U1485,'5.GBP NCCF'!U1485,'6.Other(Incld) NCCF'!U1485)</f>
        <v>0</v>
      </c>
      <c r="V1485" s="183">
        <f>SUM('2.CAD NCCF'!V1485,'3.USD NCCF'!V1485,'4.EUR NCCF'!V1485,'5.GBP NCCF'!V1485,'6.Other(Incld) NCCF'!V1485)</f>
        <v>0</v>
      </c>
      <c r="W1485" s="46">
        <f>SUM('2.CAD NCCF'!W1485,'3.USD NCCF'!W1485,'4.EUR NCCF'!W1485,'5.GBP NCCF'!W1485,'6.Other(Incld) NCCF'!W1485)</f>
        <v>0</v>
      </c>
      <c r="Y1485"/>
    </row>
    <row r="1486" spans="1:25" s="72" customFormat="1" outlineLevel="1" x14ac:dyDescent="0.2">
      <c r="A1486" s="322"/>
      <c r="B1486" s="25"/>
      <c r="C1486" s="23"/>
      <c r="D1486" s="23"/>
      <c r="E1486" s="24"/>
      <c r="F1486" s="176" t="s">
        <v>339</v>
      </c>
      <c r="G1486" s="190">
        <f>SUM('2.CAD NCCF'!G1486,'3.USD NCCF'!G1486,'4.EUR NCCF'!G1486,'5.GBP NCCF'!G1486,'6.Other(Incld) NCCF'!G1486)</f>
        <v>0</v>
      </c>
      <c r="H1486" s="242">
        <f>SUM('2.CAD NCCF'!H1486,'3.USD NCCF'!H1486,'4.EUR NCCF'!H1486,'5.GBP NCCF'!H1486,'6.Other(Incld) NCCF'!H1486)</f>
        <v>0</v>
      </c>
      <c r="I1486" s="179">
        <f>SUM('2.CAD NCCF'!I1486,'3.USD NCCF'!I1486,'4.EUR NCCF'!I1486,'5.GBP NCCF'!I1486,'6.Other(Incld) NCCF'!I1486)</f>
        <v>0</v>
      </c>
      <c r="J1486" s="179">
        <f>SUM('2.CAD NCCF'!J1486,'3.USD NCCF'!J1486,'4.EUR NCCF'!J1486,'5.GBP NCCF'!J1486,'6.Other(Incld) NCCF'!J1486)</f>
        <v>0</v>
      </c>
      <c r="K1486" s="180">
        <f>SUM('2.CAD NCCF'!K1486,'3.USD NCCF'!K1486,'4.EUR NCCF'!K1486,'5.GBP NCCF'!K1486,'6.Other(Incld) NCCF'!K1486)</f>
        <v>0</v>
      </c>
      <c r="L1486" s="181">
        <f>SUM('2.CAD NCCF'!L1486,'3.USD NCCF'!L1486,'4.EUR NCCF'!L1486,'5.GBP NCCF'!L1486,'6.Other(Incld) NCCF'!L1486)</f>
        <v>0</v>
      </c>
      <c r="M1486" s="192">
        <f>SUM('2.CAD NCCF'!M1486,'3.USD NCCF'!M1486,'4.EUR NCCF'!M1486,'5.GBP NCCF'!M1486,'6.Other(Incld) NCCF'!M1486)</f>
        <v>0</v>
      </c>
      <c r="N1486" s="182">
        <f>SUM('2.CAD NCCF'!N1486,'3.USD NCCF'!N1486,'4.EUR NCCF'!N1486,'5.GBP NCCF'!N1486,'6.Other(Incld) NCCF'!N1486)</f>
        <v>0</v>
      </c>
      <c r="O1486" s="182">
        <f>SUM('2.CAD NCCF'!O1486,'3.USD NCCF'!O1486,'4.EUR NCCF'!O1486,'5.GBP NCCF'!O1486,'6.Other(Incld) NCCF'!O1486)</f>
        <v>0</v>
      </c>
      <c r="P1486" s="182">
        <f>SUM('2.CAD NCCF'!P1486,'3.USD NCCF'!P1486,'4.EUR NCCF'!P1486,'5.GBP NCCF'!P1486,'6.Other(Incld) NCCF'!P1486)</f>
        <v>0</v>
      </c>
      <c r="Q1486" s="182">
        <f>SUM('2.CAD NCCF'!Q1486,'3.USD NCCF'!Q1486,'4.EUR NCCF'!Q1486,'5.GBP NCCF'!Q1486,'6.Other(Incld) NCCF'!Q1486)</f>
        <v>0</v>
      </c>
      <c r="R1486" s="182">
        <f>SUM('2.CAD NCCF'!R1486,'3.USD NCCF'!R1486,'4.EUR NCCF'!R1486,'5.GBP NCCF'!R1486,'6.Other(Incld) NCCF'!R1486)</f>
        <v>0</v>
      </c>
      <c r="S1486" s="182">
        <f>SUM('2.CAD NCCF'!S1486,'3.USD NCCF'!S1486,'4.EUR NCCF'!S1486,'5.GBP NCCF'!S1486,'6.Other(Incld) NCCF'!S1486)</f>
        <v>0</v>
      </c>
      <c r="T1486" s="178">
        <f>SUM('2.CAD NCCF'!T1486,'3.USD NCCF'!T1486,'4.EUR NCCF'!T1486,'5.GBP NCCF'!T1486,'6.Other(Incld) NCCF'!T1486)</f>
        <v>0</v>
      </c>
      <c r="U1486" s="182">
        <f>SUM('2.CAD NCCF'!U1486,'3.USD NCCF'!U1486,'4.EUR NCCF'!U1486,'5.GBP NCCF'!U1486,'6.Other(Incld) NCCF'!U1486)</f>
        <v>0</v>
      </c>
      <c r="V1486" s="183">
        <f>SUM('2.CAD NCCF'!V1486,'3.USD NCCF'!V1486,'4.EUR NCCF'!V1486,'5.GBP NCCF'!V1486,'6.Other(Incld) NCCF'!V1486)</f>
        <v>0</v>
      </c>
      <c r="W1486" s="46">
        <f>SUM('2.CAD NCCF'!W1486,'3.USD NCCF'!W1486,'4.EUR NCCF'!W1486,'5.GBP NCCF'!W1486,'6.Other(Incld) NCCF'!W1486)</f>
        <v>0</v>
      </c>
      <c r="Y1486"/>
    </row>
    <row r="1487" spans="1:25" s="72" customFormat="1" outlineLevel="1" x14ac:dyDescent="0.2">
      <c r="A1487" s="322"/>
      <c r="B1487" s="25"/>
      <c r="C1487" s="23"/>
      <c r="D1487" s="23"/>
      <c r="E1487" s="24"/>
      <c r="F1487" s="176" t="s">
        <v>340</v>
      </c>
      <c r="G1487" s="190">
        <f>SUM('2.CAD NCCF'!G1487,'3.USD NCCF'!G1487,'4.EUR NCCF'!G1487,'5.GBP NCCF'!G1487,'6.Other(Incld) NCCF'!G1487)</f>
        <v>0</v>
      </c>
      <c r="H1487" s="242">
        <f>SUM('2.CAD NCCF'!H1487,'3.USD NCCF'!H1487,'4.EUR NCCF'!H1487,'5.GBP NCCF'!H1487,'6.Other(Incld) NCCF'!H1487)</f>
        <v>0</v>
      </c>
      <c r="I1487" s="179">
        <f>SUM('2.CAD NCCF'!I1487,'3.USD NCCF'!I1487,'4.EUR NCCF'!I1487,'5.GBP NCCF'!I1487,'6.Other(Incld) NCCF'!I1487)</f>
        <v>0</v>
      </c>
      <c r="J1487" s="179">
        <f>SUM('2.CAD NCCF'!J1487,'3.USD NCCF'!J1487,'4.EUR NCCF'!J1487,'5.GBP NCCF'!J1487,'6.Other(Incld) NCCF'!J1487)</f>
        <v>0</v>
      </c>
      <c r="K1487" s="180">
        <f>SUM('2.CAD NCCF'!K1487,'3.USD NCCF'!K1487,'4.EUR NCCF'!K1487,'5.GBP NCCF'!K1487,'6.Other(Incld) NCCF'!K1487)</f>
        <v>0</v>
      </c>
      <c r="L1487" s="181">
        <f>SUM('2.CAD NCCF'!L1487,'3.USD NCCF'!L1487,'4.EUR NCCF'!L1487,'5.GBP NCCF'!L1487,'6.Other(Incld) NCCF'!L1487)</f>
        <v>0</v>
      </c>
      <c r="M1487" s="192">
        <f>SUM('2.CAD NCCF'!M1487,'3.USD NCCF'!M1487,'4.EUR NCCF'!M1487,'5.GBP NCCF'!M1487,'6.Other(Incld) NCCF'!M1487)</f>
        <v>0</v>
      </c>
      <c r="N1487" s="182">
        <f>SUM('2.CAD NCCF'!N1487,'3.USD NCCF'!N1487,'4.EUR NCCF'!N1487,'5.GBP NCCF'!N1487,'6.Other(Incld) NCCF'!N1487)</f>
        <v>0</v>
      </c>
      <c r="O1487" s="182">
        <f>SUM('2.CAD NCCF'!O1487,'3.USD NCCF'!O1487,'4.EUR NCCF'!O1487,'5.GBP NCCF'!O1487,'6.Other(Incld) NCCF'!O1487)</f>
        <v>0</v>
      </c>
      <c r="P1487" s="182">
        <f>SUM('2.CAD NCCF'!P1487,'3.USD NCCF'!P1487,'4.EUR NCCF'!P1487,'5.GBP NCCF'!P1487,'6.Other(Incld) NCCF'!P1487)</f>
        <v>0</v>
      </c>
      <c r="Q1487" s="182">
        <f>SUM('2.CAD NCCF'!Q1487,'3.USD NCCF'!Q1487,'4.EUR NCCF'!Q1487,'5.GBP NCCF'!Q1487,'6.Other(Incld) NCCF'!Q1487)</f>
        <v>0</v>
      </c>
      <c r="R1487" s="182">
        <f>SUM('2.CAD NCCF'!R1487,'3.USD NCCF'!R1487,'4.EUR NCCF'!R1487,'5.GBP NCCF'!R1487,'6.Other(Incld) NCCF'!R1487)</f>
        <v>0</v>
      </c>
      <c r="S1487" s="182">
        <f>SUM('2.CAD NCCF'!S1487,'3.USD NCCF'!S1487,'4.EUR NCCF'!S1487,'5.GBP NCCF'!S1487,'6.Other(Incld) NCCF'!S1487)</f>
        <v>0</v>
      </c>
      <c r="T1487" s="178">
        <f>SUM('2.CAD NCCF'!T1487,'3.USD NCCF'!T1487,'4.EUR NCCF'!T1487,'5.GBP NCCF'!T1487,'6.Other(Incld) NCCF'!T1487)</f>
        <v>0</v>
      </c>
      <c r="U1487" s="182">
        <f>SUM('2.CAD NCCF'!U1487,'3.USD NCCF'!U1487,'4.EUR NCCF'!U1487,'5.GBP NCCF'!U1487,'6.Other(Incld) NCCF'!U1487)</f>
        <v>0</v>
      </c>
      <c r="V1487" s="183">
        <f>SUM('2.CAD NCCF'!V1487,'3.USD NCCF'!V1487,'4.EUR NCCF'!V1487,'5.GBP NCCF'!V1487,'6.Other(Incld) NCCF'!V1487)</f>
        <v>0</v>
      </c>
      <c r="W1487" s="46">
        <f>SUM('2.CAD NCCF'!W1487,'3.USD NCCF'!W1487,'4.EUR NCCF'!W1487,'5.GBP NCCF'!W1487,'6.Other(Incld) NCCF'!W1487)</f>
        <v>0</v>
      </c>
      <c r="Y1487"/>
    </row>
    <row r="1488" spans="1:25" s="72" customFormat="1" x14ac:dyDescent="0.2">
      <c r="A1488" s="322"/>
      <c r="B1488" s="25"/>
      <c r="C1488" s="23"/>
      <c r="D1488" s="23" t="s">
        <v>183</v>
      </c>
      <c r="E1488" s="24"/>
      <c r="F1488" s="24"/>
      <c r="G1488" s="69"/>
      <c r="H1488" s="70"/>
      <c r="I1488" s="66"/>
      <c r="J1488" s="66"/>
      <c r="K1488" s="66"/>
      <c r="L1488" s="51"/>
      <c r="M1488" s="34"/>
      <c r="N1488" s="34"/>
      <c r="O1488" s="34"/>
      <c r="P1488" s="34"/>
      <c r="Q1488" s="34"/>
      <c r="R1488" s="34"/>
      <c r="S1488" s="34"/>
      <c r="T1488" s="34"/>
      <c r="U1488" s="34"/>
      <c r="V1488" s="37"/>
      <c r="W1488" s="33"/>
      <c r="Y1488"/>
    </row>
    <row r="1489" spans="1:25" s="72" customFormat="1" x14ac:dyDescent="0.2">
      <c r="A1489" s="322"/>
      <c r="B1489" s="25"/>
      <c r="C1489" s="23"/>
      <c r="D1489" s="23"/>
      <c r="E1489" s="24" t="s">
        <v>184</v>
      </c>
      <c r="F1489" s="24"/>
      <c r="G1489" s="69">
        <f t="shared" ref="G1489:W1489" si="312">SUBTOTAL(9,G1490:G1491)</f>
        <v>0</v>
      </c>
      <c r="H1489" s="70">
        <f t="shared" si="312"/>
        <v>0</v>
      </c>
      <c r="I1489" s="66">
        <f t="shared" si="312"/>
        <v>0</v>
      </c>
      <c r="J1489" s="66">
        <f t="shared" si="312"/>
        <v>0</v>
      </c>
      <c r="K1489" s="67">
        <f t="shared" si="312"/>
        <v>0</v>
      </c>
      <c r="L1489" s="34">
        <f t="shared" si="312"/>
        <v>0</v>
      </c>
      <c r="M1489" s="34">
        <f t="shared" si="312"/>
        <v>0</v>
      </c>
      <c r="N1489" s="34">
        <f t="shared" si="312"/>
        <v>0</v>
      </c>
      <c r="O1489" s="34">
        <f t="shared" si="312"/>
        <v>0</v>
      </c>
      <c r="P1489" s="34">
        <f t="shared" si="312"/>
        <v>0</v>
      </c>
      <c r="Q1489" s="34">
        <f t="shared" si="312"/>
        <v>0</v>
      </c>
      <c r="R1489" s="34">
        <f t="shared" si="312"/>
        <v>0</v>
      </c>
      <c r="S1489" s="34">
        <f t="shared" si="312"/>
        <v>0</v>
      </c>
      <c r="T1489" s="34">
        <f t="shared" si="312"/>
        <v>0</v>
      </c>
      <c r="U1489" s="34">
        <f t="shared" si="312"/>
        <v>0</v>
      </c>
      <c r="V1489" s="37">
        <f t="shared" si="312"/>
        <v>0</v>
      </c>
      <c r="W1489" s="33">
        <f t="shared" si="312"/>
        <v>0</v>
      </c>
      <c r="Y1489"/>
    </row>
    <row r="1490" spans="1:25" s="72" customFormat="1" outlineLevel="1" x14ac:dyDescent="0.2">
      <c r="A1490" s="322"/>
      <c r="B1490" s="25"/>
      <c r="C1490" s="23"/>
      <c r="D1490" s="23"/>
      <c r="E1490" s="24"/>
      <c r="F1490" s="176" t="s">
        <v>176</v>
      </c>
      <c r="G1490" s="190">
        <f>SUM('2.CAD NCCF'!G1490,'3.USD NCCF'!G1490,'4.EUR NCCF'!G1490,'5.GBP NCCF'!G1490,'6.Other(Incld) NCCF'!G1490)</f>
        <v>0</v>
      </c>
      <c r="H1490" s="242">
        <f>SUM('2.CAD NCCF'!H1490,'3.USD NCCF'!H1490,'4.EUR NCCF'!H1490,'5.GBP NCCF'!H1490,'6.Other(Incld) NCCF'!H1490)</f>
        <v>0</v>
      </c>
      <c r="I1490" s="179">
        <f>SUM('2.CAD NCCF'!I1490,'3.USD NCCF'!I1490,'4.EUR NCCF'!I1490,'5.GBP NCCF'!I1490,'6.Other(Incld) NCCF'!I1490)</f>
        <v>0</v>
      </c>
      <c r="J1490" s="179">
        <f>SUM('2.CAD NCCF'!J1490,'3.USD NCCF'!J1490,'4.EUR NCCF'!J1490,'5.GBP NCCF'!J1490,'6.Other(Incld) NCCF'!J1490)</f>
        <v>0</v>
      </c>
      <c r="K1490" s="180">
        <f>SUM('2.CAD NCCF'!K1490,'3.USD NCCF'!K1490,'4.EUR NCCF'!K1490,'5.GBP NCCF'!K1490,'6.Other(Incld) NCCF'!K1490)</f>
        <v>0</v>
      </c>
      <c r="L1490" s="181">
        <f>SUM('2.CAD NCCF'!L1490,'3.USD NCCF'!L1490,'4.EUR NCCF'!L1490,'5.GBP NCCF'!L1490,'6.Other(Incld) NCCF'!L1490)</f>
        <v>0</v>
      </c>
      <c r="M1490" s="192">
        <f>SUM('2.CAD NCCF'!M1490,'3.USD NCCF'!M1490,'4.EUR NCCF'!M1490,'5.GBP NCCF'!M1490,'6.Other(Incld) NCCF'!M1490)</f>
        <v>0</v>
      </c>
      <c r="N1490" s="182">
        <f>SUM('2.CAD NCCF'!N1490,'3.USD NCCF'!N1490,'4.EUR NCCF'!N1490,'5.GBP NCCF'!N1490,'6.Other(Incld) NCCF'!N1490)</f>
        <v>0</v>
      </c>
      <c r="O1490" s="182">
        <f>SUM('2.CAD NCCF'!O1490,'3.USD NCCF'!O1490,'4.EUR NCCF'!O1490,'5.GBP NCCF'!O1490,'6.Other(Incld) NCCF'!O1490)</f>
        <v>0</v>
      </c>
      <c r="P1490" s="182">
        <f>SUM('2.CAD NCCF'!P1490,'3.USD NCCF'!P1490,'4.EUR NCCF'!P1490,'5.GBP NCCF'!P1490,'6.Other(Incld) NCCF'!P1490)</f>
        <v>0</v>
      </c>
      <c r="Q1490" s="182">
        <f>SUM('2.CAD NCCF'!Q1490,'3.USD NCCF'!Q1490,'4.EUR NCCF'!Q1490,'5.GBP NCCF'!Q1490,'6.Other(Incld) NCCF'!Q1490)</f>
        <v>0</v>
      </c>
      <c r="R1490" s="182">
        <f>SUM('2.CAD NCCF'!R1490,'3.USD NCCF'!R1490,'4.EUR NCCF'!R1490,'5.GBP NCCF'!R1490,'6.Other(Incld) NCCF'!R1490)</f>
        <v>0</v>
      </c>
      <c r="S1490" s="182">
        <f>SUM('2.CAD NCCF'!S1490,'3.USD NCCF'!S1490,'4.EUR NCCF'!S1490,'5.GBP NCCF'!S1490,'6.Other(Incld) NCCF'!S1490)</f>
        <v>0</v>
      </c>
      <c r="T1490" s="178">
        <f>SUM('2.CAD NCCF'!T1490,'3.USD NCCF'!T1490,'4.EUR NCCF'!T1490,'5.GBP NCCF'!T1490,'6.Other(Incld) NCCF'!T1490)</f>
        <v>0</v>
      </c>
      <c r="U1490" s="182">
        <f>SUM('2.CAD NCCF'!U1490,'3.USD NCCF'!U1490,'4.EUR NCCF'!U1490,'5.GBP NCCF'!U1490,'6.Other(Incld) NCCF'!U1490)</f>
        <v>0</v>
      </c>
      <c r="V1490" s="183">
        <f>SUM('2.CAD NCCF'!V1490,'3.USD NCCF'!V1490,'4.EUR NCCF'!V1490,'5.GBP NCCF'!V1490,'6.Other(Incld) NCCF'!V1490)</f>
        <v>0</v>
      </c>
      <c r="W1490" s="46">
        <f>SUM('2.CAD NCCF'!W1490,'3.USD NCCF'!W1490,'4.EUR NCCF'!W1490,'5.GBP NCCF'!W1490,'6.Other(Incld) NCCF'!W1490)</f>
        <v>0</v>
      </c>
      <c r="Y1490"/>
    </row>
    <row r="1491" spans="1:25" s="72" customFormat="1" outlineLevel="1" x14ac:dyDescent="0.2">
      <c r="A1491" s="322"/>
      <c r="B1491" s="25"/>
      <c r="C1491" s="23"/>
      <c r="D1491" s="23"/>
      <c r="E1491" s="24"/>
      <c r="F1491" s="176" t="s">
        <v>180</v>
      </c>
      <c r="G1491" s="190">
        <f>SUM('2.CAD NCCF'!G1491,'3.USD NCCF'!G1491,'4.EUR NCCF'!G1491,'5.GBP NCCF'!G1491,'6.Other(Incld) NCCF'!G1491)</f>
        <v>0</v>
      </c>
      <c r="H1491" s="242">
        <f>SUM('2.CAD NCCF'!H1491,'3.USD NCCF'!H1491,'4.EUR NCCF'!H1491,'5.GBP NCCF'!H1491,'6.Other(Incld) NCCF'!H1491)</f>
        <v>0</v>
      </c>
      <c r="I1491" s="179">
        <f>SUM('2.CAD NCCF'!I1491,'3.USD NCCF'!I1491,'4.EUR NCCF'!I1491,'5.GBP NCCF'!I1491,'6.Other(Incld) NCCF'!I1491)</f>
        <v>0</v>
      </c>
      <c r="J1491" s="179">
        <f>SUM('2.CAD NCCF'!J1491,'3.USD NCCF'!J1491,'4.EUR NCCF'!J1491,'5.GBP NCCF'!J1491,'6.Other(Incld) NCCF'!J1491)</f>
        <v>0</v>
      </c>
      <c r="K1491" s="180">
        <f>SUM('2.CAD NCCF'!K1491,'3.USD NCCF'!K1491,'4.EUR NCCF'!K1491,'5.GBP NCCF'!K1491,'6.Other(Incld) NCCF'!K1491)</f>
        <v>0</v>
      </c>
      <c r="L1491" s="181">
        <f>SUM('2.CAD NCCF'!L1491,'3.USD NCCF'!L1491,'4.EUR NCCF'!L1491,'5.GBP NCCF'!L1491,'6.Other(Incld) NCCF'!L1491)</f>
        <v>0</v>
      </c>
      <c r="M1491" s="192">
        <f>SUM('2.CAD NCCF'!M1491,'3.USD NCCF'!M1491,'4.EUR NCCF'!M1491,'5.GBP NCCF'!M1491,'6.Other(Incld) NCCF'!M1491)</f>
        <v>0</v>
      </c>
      <c r="N1491" s="182">
        <f>SUM('2.CAD NCCF'!N1491,'3.USD NCCF'!N1491,'4.EUR NCCF'!N1491,'5.GBP NCCF'!N1491,'6.Other(Incld) NCCF'!N1491)</f>
        <v>0</v>
      </c>
      <c r="O1491" s="182">
        <f>SUM('2.CAD NCCF'!O1491,'3.USD NCCF'!O1491,'4.EUR NCCF'!O1491,'5.GBP NCCF'!O1491,'6.Other(Incld) NCCF'!O1491)</f>
        <v>0</v>
      </c>
      <c r="P1491" s="182">
        <f>SUM('2.CAD NCCF'!P1491,'3.USD NCCF'!P1491,'4.EUR NCCF'!P1491,'5.GBP NCCF'!P1491,'6.Other(Incld) NCCF'!P1491)</f>
        <v>0</v>
      </c>
      <c r="Q1491" s="182">
        <f>SUM('2.CAD NCCF'!Q1491,'3.USD NCCF'!Q1491,'4.EUR NCCF'!Q1491,'5.GBP NCCF'!Q1491,'6.Other(Incld) NCCF'!Q1491)</f>
        <v>0</v>
      </c>
      <c r="R1491" s="182">
        <f>SUM('2.CAD NCCF'!R1491,'3.USD NCCF'!R1491,'4.EUR NCCF'!R1491,'5.GBP NCCF'!R1491,'6.Other(Incld) NCCF'!R1491)</f>
        <v>0</v>
      </c>
      <c r="S1491" s="182">
        <f>SUM('2.CAD NCCF'!S1491,'3.USD NCCF'!S1491,'4.EUR NCCF'!S1491,'5.GBP NCCF'!S1491,'6.Other(Incld) NCCF'!S1491)</f>
        <v>0</v>
      </c>
      <c r="T1491" s="178">
        <f>SUM('2.CAD NCCF'!T1491,'3.USD NCCF'!T1491,'4.EUR NCCF'!T1491,'5.GBP NCCF'!T1491,'6.Other(Incld) NCCF'!T1491)</f>
        <v>0</v>
      </c>
      <c r="U1491" s="182">
        <f>SUM('2.CAD NCCF'!U1491,'3.USD NCCF'!U1491,'4.EUR NCCF'!U1491,'5.GBP NCCF'!U1491,'6.Other(Incld) NCCF'!U1491)</f>
        <v>0</v>
      </c>
      <c r="V1491" s="183">
        <f>SUM('2.CAD NCCF'!V1491,'3.USD NCCF'!V1491,'4.EUR NCCF'!V1491,'5.GBP NCCF'!V1491,'6.Other(Incld) NCCF'!V1491)</f>
        <v>0</v>
      </c>
      <c r="W1491" s="46">
        <f>SUM('2.CAD NCCF'!W1491,'3.USD NCCF'!W1491,'4.EUR NCCF'!W1491,'5.GBP NCCF'!W1491,'6.Other(Incld) NCCF'!W1491)</f>
        <v>0</v>
      </c>
      <c r="Y1491"/>
    </row>
    <row r="1492" spans="1:25" s="72" customFormat="1" x14ac:dyDescent="0.2">
      <c r="A1492" s="322"/>
      <c r="B1492" s="25"/>
      <c r="C1492" s="23"/>
      <c r="D1492" s="23"/>
      <c r="E1492" s="24" t="s">
        <v>185</v>
      </c>
      <c r="F1492" s="24"/>
      <c r="G1492" s="69">
        <f t="shared" ref="G1492:W1492" si="313">SUBTOTAL(9,G1493:G1494)</f>
        <v>0</v>
      </c>
      <c r="H1492" s="70">
        <f t="shared" si="313"/>
        <v>0</v>
      </c>
      <c r="I1492" s="66">
        <f t="shared" si="313"/>
        <v>0</v>
      </c>
      <c r="J1492" s="66">
        <f t="shared" si="313"/>
        <v>0</v>
      </c>
      <c r="K1492" s="67">
        <f t="shared" si="313"/>
        <v>0</v>
      </c>
      <c r="L1492" s="34">
        <f t="shared" si="313"/>
        <v>0</v>
      </c>
      <c r="M1492" s="34">
        <f t="shared" si="313"/>
        <v>0</v>
      </c>
      <c r="N1492" s="34">
        <f t="shared" si="313"/>
        <v>0</v>
      </c>
      <c r="O1492" s="34">
        <f t="shared" si="313"/>
        <v>0</v>
      </c>
      <c r="P1492" s="34">
        <f t="shared" si="313"/>
        <v>0</v>
      </c>
      <c r="Q1492" s="34">
        <f t="shared" si="313"/>
        <v>0</v>
      </c>
      <c r="R1492" s="34">
        <f t="shared" si="313"/>
        <v>0</v>
      </c>
      <c r="S1492" s="34">
        <f t="shared" si="313"/>
        <v>0</v>
      </c>
      <c r="T1492" s="34">
        <f t="shared" si="313"/>
        <v>0</v>
      </c>
      <c r="U1492" s="34">
        <f t="shared" si="313"/>
        <v>0</v>
      </c>
      <c r="V1492" s="37">
        <f t="shared" si="313"/>
        <v>0</v>
      </c>
      <c r="W1492" s="33">
        <f t="shared" si="313"/>
        <v>0</v>
      </c>
      <c r="Y1492"/>
    </row>
    <row r="1493" spans="1:25" s="72" customFormat="1" outlineLevel="1" x14ac:dyDescent="0.2">
      <c r="A1493" s="322"/>
      <c r="B1493" s="25"/>
      <c r="C1493" s="23"/>
      <c r="D1493" s="23"/>
      <c r="E1493" s="24"/>
      <c r="F1493" s="176" t="s">
        <v>177</v>
      </c>
      <c r="G1493" s="190">
        <f>SUM('2.CAD NCCF'!G1493,'3.USD NCCF'!G1493,'4.EUR NCCF'!G1493,'5.GBP NCCF'!G1493,'6.Other(Incld) NCCF'!G1493)</f>
        <v>0</v>
      </c>
      <c r="H1493" s="242">
        <f>SUM('2.CAD NCCF'!H1493,'3.USD NCCF'!H1493,'4.EUR NCCF'!H1493,'5.GBP NCCF'!H1493,'6.Other(Incld) NCCF'!H1493)</f>
        <v>0</v>
      </c>
      <c r="I1493" s="179">
        <f>SUM('2.CAD NCCF'!I1493,'3.USD NCCF'!I1493,'4.EUR NCCF'!I1493,'5.GBP NCCF'!I1493,'6.Other(Incld) NCCF'!I1493)</f>
        <v>0</v>
      </c>
      <c r="J1493" s="179">
        <f>SUM('2.CAD NCCF'!J1493,'3.USD NCCF'!J1493,'4.EUR NCCF'!J1493,'5.GBP NCCF'!J1493,'6.Other(Incld) NCCF'!J1493)</f>
        <v>0</v>
      </c>
      <c r="K1493" s="180">
        <f>SUM('2.CAD NCCF'!K1493,'3.USD NCCF'!K1493,'4.EUR NCCF'!K1493,'5.GBP NCCF'!K1493,'6.Other(Incld) NCCF'!K1493)</f>
        <v>0</v>
      </c>
      <c r="L1493" s="181">
        <f>SUM('2.CAD NCCF'!L1493,'3.USD NCCF'!L1493,'4.EUR NCCF'!L1493,'5.GBP NCCF'!L1493,'6.Other(Incld) NCCF'!L1493)</f>
        <v>0</v>
      </c>
      <c r="M1493" s="192">
        <f>SUM('2.CAD NCCF'!M1493,'3.USD NCCF'!M1493,'4.EUR NCCF'!M1493,'5.GBP NCCF'!M1493,'6.Other(Incld) NCCF'!M1493)</f>
        <v>0</v>
      </c>
      <c r="N1493" s="182">
        <f>SUM('2.CAD NCCF'!N1493,'3.USD NCCF'!N1493,'4.EUR NCCF'!N1493,'5.GBP NCCF'!N1493,'6.Other(Incld) NCCF'!N1493)</f>
        <v>0</v>
      </c>
      <c r="O1493" s="182">
        <f>SUM('2.CAD NCCF'!O1493,'3.USD NCCF'!O1493,'4.EUR NCCF'!O1493,'5.GBP NCCF'!O1493,'6.Other(Incld) NCCF'!O1493)</f>
        <v>0</v>
      </c>
      <c r="P1493" s="182">
        <f>SUM('2.CAD NCCF'!P1493,'3.USD NCCF'!P1493,'4.EUR NCCF'!P1493,'5.GBP NCCF'!P1493,'6.Other(Incld) NCCF'!P1493)</f>
        <v>0</v>
      </c>
      <c r="Q1493" s="182">
        <f>SUM('2.CAD NCCF'!Q1493,'3.USD NCCF'!Q1493,'4.EUR NCCF'!Q1493,'5.GBP NCCF'!Q1493,'6.Other(Incld) NCCF'!Q1493)</f>
        <v>0</v>
      </c>
      <c r="R1493" s="182">
        <f>SUM('2.CAD NCCF'!R1493,'3.USD NCCF'!R1493,'4.EUR NCCF'!R1493,'5.GBP NCCF'!R1493,'6.Other(Incld) NCCF'!R1493)</f>
        <v>0</v>
      </c>
      <c r="S1493" s="182">
        <f>SUM('2.CAD NCCF'!S1493,'3.USD NCCF'!S1493,'4.EUR NCCF'!S1493,'5.GBP NCCF'!S1493,'6.Other(Incld) NCCF'!S1493)</f>
        <v>0</v>
      </c>
      <c r="T1493" s="178">
        <f>SUM('2.CAD NCCF'!T1493,'3.USD NCCF'!T1493,'4.EUR NCCF'!T1493,'5.GBP NCCF'!T1493,'6.Other(Incld) NCCF'!T1493)</f>
        <v>0</v>
      </c>
      <c r="U1493" s="182">
        <f>SUM('2.CAD NCCF'!U1493,'3.USD NCCF'!U1493,'4.EUR NCCF'!U1493,'5.GBP NCCF'!U1493,'6.Other(Incld) NCCF'!U1493)</f>
        <v>0</v>
      </c>
      <c r="V1493" s="183">
        <f>SUM('2.CAD NCCF'!V1493,'3.USD NCCF'!V1493,'4.EUR NCCF'!V1493,'5.GBP NCCF'!V1493,'6.Other(Incld) NCCF'!V1493)</f>
        <v>0</v>
      </c>
      <c r="W1493" s="46">
        <f>SUM('2.CAD NCCF'!W1493,'3.USD NCCF'!W1493,'4.EUR NCCF'!W1493,'5.GBP NCCF'!W1493,'6.Other(Incld) NCCF'!W1493)</f>
        <v>0</v>
      </c>
      <c r="Y1493"/>
    </row>
    <row r="1494" spans="1:25" s="72" customFormat="1" outlineLevel="1" x14ac:dyDescent="0.2">
      <c r="A1494" s="322"/>
      <c r="B1494" s="25"/>
      <c r="C1494" s="23"/>
      <c r="D1494" s="23"/>
      <c r="E1494" s="24"/>
      <c r="F1494" s="176" t="s">
        <v>182</v>
      </c>
      <c r="G1494" s="190">
        <f>SUM('2.CAD NCCF'!G1494,'3.USD NCCF'!G1494,'4.EUR NCCF'!G1494,'5.GBP NCCF'!G1494,'6.Other(Incld) NCCF'!G1494)</f>
        <v>0</v>
      </c>
      <c r="H1494" s="242">
        <f>SUM('2.CAD NCCF'!H1494,'3.USD NCCF'!H1494,'4.EUR NCCF'!H1494,'5.GBP NCCF'!H1494,'6.Other(Incld) NCCF'!H1494)</f>
        <v>0</v>
      </c>
      <c r="I1494" s="179">
        <f>SUM('2.CAD NCCF'!I1494,'3.USD NCCF'!I1494,'4.EUR NCCF'!I1494,'5.GBP NCCF'!I1494,'6.Other(Incld) NCCF'!I1494)</f>
        <v>0</v>
      </c>
      <c r="J1494" s="179">
        <f>SUM('2.CAD NCCF'!J1494,'3.USD NCCF'!J1494,'4.EUR NCCF'!J1494,'5.GBP NCCF'!J1494,'6.Other(Incld) NCCF'!J1494)</f>
        <v>0</v>
      </c>
      <c r="K1494" s="180">
        <f>SUM('2.CAD NCCF'!K1494,'3.USD NCCF'!K1494,'4.EUR NCCF'!K1494,'5.GBP NCCF'!K1494,'6.Other(Incld) NCCF'!K1494)</f>
        <v>0</v>
      </c>
      <c r="L1494" s="181">
        <f>SUM('2.CAD NCCF'!L1494,'3.USD NCCF'!L1494,'4.EUR NCCF'!L1494,'5.GBP NCCF'!L1494,'6.Other(Incld) NCCF'!L1494)</f>
        <v>0</v>
      </c>
      <c r="M1494" s="192">
        <f>SUM('2.CAD NCCF'!M1494,'3.USD NCCF'!M1494,'4.EUR NCCF'!M1494,'5.GBP NCCF'!M1494,'6.Other(Incld) NCCF'!M1494)</f>
        <v>0</v>
      </c>
      <c r="N1494" s="182">
        <f>SUM('2.CAD NCCF'!N1494,'3.USD NCCF'!N1494,'4.EUR NCCF'!N1494,'5.GBP NCCF'!N1494,'6.Other(Incld) NCCF'!N1494)</f>
        <v>0</v>
      </c>
      <c r="O1494" s="182">
        <f>SUM('2.CAD NCCF'!O1494,'3.USD NCCF'!O1494,'4.EUR NCCF'!O1494,'5.GBP NCCF'!O1494,'6.Other(Incld) NCCF'!O1494)</f>
        <v>0</v>
      </c>
      <c r="P1494" s="182">
        <f>SUM('2.CAD NCCF'!P1494,'3.USD NCCF'!P1494,'4.EUR NCCF'!P1494,'5.GBP NCCF'!P1494,'6.Other(Incld) NCCF'!P1494)</f>
        <v>0</v>
      </c>
      <c r="Q1494" s="182">
        <f>SUM('2.CAD NCCF'!Q1494,'3.USD NCCF'!Q1494,'4.EUR NCCF'!Q1494,'5.GBP NCCF'!Q1494,'6.Other(Incld) NCCF'!Q1494)</f>
        <v>0</v>
      </c>
      <c r="R1494" s="182">
        <f>SUM('2.CAD NCCF'!R1494,'3.USD NCCF'!R1494,'4.EUR NCCF'!R1494,'5.GBP NCCF'!R1494,'6.Other(Incld) NCCF'!R1494)</f>
        <v>0</v>
      </c>
      <c r="S1494" s="182">
        <f>SUM('2.CAD NCCF'!S1494,'3.USD NCCF'!S1494,'4.EUR NCCF'!S1494,'5.GBP NCCF'!S1494,'6.Other(Incld) NCCF'!S1494)</f>
        <v>0</v>
      </c>
      <c r="T1494" s="178">
        <f>SUM('2.CAD NCCF'!T1494,'3.USD NCCF'!T1494,'4.EUR NCCF'!T1494,'5.GBP NCCF'!T1494,'6.Other(Incld) NCCF'!T1494)</f>
        <v>0</v>
      </c>
      <c r="U1494" s="182">
        <f>SUM('2.CAD NCCF'!U1494,'3.USD NCCF'!U1494,'4.EUR NCCF'!U1494,'5.GBP NCCF'!U1494,'6.Other(Incld) NCCF'!U1494)</f>
        <v>0</v>
      </c>
      <c r="V1494" s="183">
        <f>SUM('2.CAD NCCF'!V1494,'3.USD NCCF'!V1494,'4.EUR NCCF'!V1494,'5.GBP NCCF'!V1494,'6.Other(Incld) NCCF'!V1494)</f>
        <v>0</v>
      </c>
      <c r="W1494" s="46">
        <f>SUM('2.CAD NCCF'!W1494,'3.USD NCCF'!W1494,'4.EUR NCCF'!W1494,'5.GBP NCCF'!W1494,'6.Other(Incld) NCCF'!W1494)</f>
        <v>0</v>
      </c>
      <c r="Y1494"/>
    </row>
    <row r="1495" spans="1:25" s="72" customFormat="1" x14ac:dyDescent="0.2">
      <c r="A1495" s="322"/>
      <c r="B1495" s="25"/>
      <c r="C1495" s="23"/>
      <c r="D1495" s="23"/>
      <c r="E1495" s="24" t="s">
        <v>186</v>
      </c>
      <c r="F1495" s="24"/>
      <c r="G1495" s="69">
        <f t="shared" ref="G1495:W1495" si="314">SUBTOTAL(9,G1496:G1497)</f>
        <v>0</v>
      </c>
      <c r="H1495" s="70">
        <f t="shared" si="314"/>
        <v>0</v>
      </c>
      <c r="I1495" s="66">
        <f t="shared" si="314"/>
        <v>0</v>
      </c>
      <c r="J1495" s="66">
        <f t="shared" si="314"/>
        <v>0</v>
      </c>
      <c r="K1495" s="67">
        <f t="shared" si="314"/>
        <v>0</v>
      </c>
      <c r="L1495" s="34">
        <f t="shared" si="314"/>
        <v>0</v>
      </c>
      <c r="M1495" s="34">
        <f t="shared" si="314"/>
        <v>0</v>
      </c>
      <c r="N1495" s="34">
        <f t="shared" si="314"/>
        <v>0</v>
      </c>
      <c r="O1495" s="34">
        <f t="shared" si="314"/>
        <v>0</v>
      </c>
      <c r="P1495" s="34">
        <f t="shared" si="314"/>
        <v>0</v>
      </c>
      <c r="Q1495" s="34">
        <f t="shared" si="314"/>
        <v>0</v>
      </c>
      <c r="R1495" s="34">
        <f t="shared" si="314"/>
        <v>0</v>
      </c>
      <c r="S1495" s="34">
        <f t="shared" si="314"/>
        <v>0</v>
      </c>
      <c r="T1495" s="34">
        <f t="shared" si="314"/>
        <v>0</v>
      </c>
      <c r="U1495" s="34">
        <f t="shared" si="314"/>
        <v>0</v>
      </c>
      <c r="V1495" s="37">
        <f t="shared" si="314"/>
        <v>0</v>
      </c>
      <c r="W1495" s="33">
        <f t="shared" si="314"/>
        <v>0</v>
      </c>
      <c r="Y1495"/>
    </row>
    <row r="1496" spans="1:25" s="72" customFormat="1" outlineLevel="1" x14ac:dyDescent="0.2">
      <c r="A1496" s="322"/>
      <c r="B1496" s="25"/>
      <c r="C1496" s="23"/>
      <c r="D1496" s="23"/>
      <c r="E1496" s="24"/>
      <c r="F1496" s="176" t="s">
        <v>178</v>
      </c>
      <c r="G1496" s="190">
        <f>SUM('2.CAD NCCF'!G1496,'3.USD NCCF'!G1496,'4.EUR NCCF'!G1496,'5.GBP NCCF'!G1496,'6.Other(Incld) NCCF'!G1496)</f>
        <v>0</v>
      </c>
      <c r="H1496" s="242">
        <f>SUM('2.CAD NCCF'!H1496,'3.USD NCCF'!H1496,'4.EUR NCCF'!H1496,'5.GBP NCCF'!H1496,'6.Other(Incld) NCCF'!H1496)</f>
        <v>0</v>
      </c>
      <c r="I1496" s="179">
        <f>SUM('2.CAD NCCF'!I1496,'3.USD NCCF'!I1496,'4.EUR NCCF'!I1496,'5.GBP NCCF'!I1496,'6.Other(Incld) NCCF'!I1496)</f>
        <v>0</v>
      </c>
      <c r="J1496" s="179">
        <f>SUM('2.CAD NCCF'!J1496,'3.USD NCCF'!J1496,'4.EUR NCCF'!J1496,'5.GBP NCCF'!J1496,'6.Other(Incld) NCCF'!J1496)</f>
        <v>0</v>
      </c>
      <c r="K1496" s="180">
        <f>SUM('2.CAD NCCF'!K1496,'3.USD NCCF'!K1496,'4.EUR NCCF'!K1496,'5.GBP NCCF'!K1496,'6.Other(Incld) NCCF'!K1496)</f>
        <v>0</v>
      </c>
      <c r="L1496" s="181">
        <f>SUM('2.CAD NCCF'!L1496,'3.USD NCCF'!L1496,'4.EUR NCCF'!L1496,'5.GBP NCCF'!L1496,'6.Other(Incld) NCCF'!L1496)</f>
        <v>0</v>
      </c>
      <c r="M1496" s="192">
        <f>SUM('2.CAD NCCF'!M1496,'3.USD NCCF'!M1496,'4.EUR NCCF'!M1496,'5.GBP NCCF'!M1496,'6.Other(Incld) NCCF'!M1496)</f>
        <v>0</v>
      </c>
      <c r="N1496" s="182">
        <f>SUM('2.CAD NCCF'!N1496,'3.USD NCCF'!N1496,'4.EUR NCCF'!N1496,'5.GBP NCCF'!N1496,'6.Other(Incld) NCCF'!N1496)</f>
        <v>0</v>
      </c>
      <c r="O1496" s="182">
        <f>SUM('2.CAD NCCF'!O1496,'3.USD NCCF'!O1496,'4.EUR NCCF'!O1496,'5.GBP NCCF'!O1496,'6.Other(Incld) NCCF'!O1496)</f>
        <v>0</v>
      </c>
      <c r="P1496" s="182">
        <f>SUM('2.CAD NCCF'!P1496,'3.USD NCCF'!P1496,'4.EUR NCCF'!P1496,'5.GBP NCCF'!P1496,'6.Other(Incld) NCCF'!P1496)</f>
        <v>0</v>
      </c>
      <c r="Q1496" s="182">
        <f>SUM('2.CAD NCCF'!Q1496,'3.USD NCCF'!Q1496,'4.EUR NCCF'!Q1496,'5.GBP NCCF'!Q1496,'6.Other(Incld) NCCF'!Q1496)</f>
        <v>0</v>
      </c>
      <c r="R1496" s="182">
        <f>SUM('2.CAD NCCF'!R1496,'3.USD NCCF'!R1496,'4.EUR NCCF'!R1496,'5.GBP NCCF'!R1496,'6.Other(Incld) NCCF'!R1496)</f>
        <v>0</v>
      </c>
      <c r="S1496" s="182">
        <f>SUM('2.CAD NCCF'!S1496,'3.USD NCCF'!S1496,'4.EUR NCCF'!S1496,'5.GBP NCCF'!S1496,'6.Other(Incld) NCCF'!S1496)</f>
        <v>0</v>
      </c>
      <c r="T1496" s="178">
        <f>SUM('2.CAD NCCF'!T1496,'3.USD NCCF'!T1496,'4.EUR NCCF'!T1496,'5.GBP NCCF'!T1496,'6.Other(Incld) NCCF'!T1496)</f>
        <v>0</v>
      </c>
      <c r="U1496" s="182">
        <f>SUM('2.CAD NCCF'!U1496,'3.USD NCCF'!U1496,'4.EUR NCCF'!U1496,'5.GBP NCCF'!U1496,'6.Other(Incld) NCCF'!U1496)</f>
        <v>0</v>
      </c>
      <c r="V1496" s="183">
        <f>SUM('2.CAD NCCF'!V1496,'3.USD NCCF'!V1496,'4.EUR NCCF'!V1496,'5.GBP NCCF'!V1496,'6.Other(Incld) NCCF'!V1496)</f>
        <v>0</v>
      </c>
      <c r="W1496" s="46">
        <f>SUM('2.CAD NCCF'!W1496,'3.USD NCCF'!W1496,'4.EUR NCCF'!W1496,'5.GBP NCCF'!W1496,'6.Other(Incld) NCCF'!W1496)</f>
        <v>0</v>
      </c>
      <c r="Y1496"/>
    </row>
    <row r="1497" spans="1:25" s="72" customFormat="1" outlineLevel="1" x14ac:dyDescent="0.2">
      <c r="A1497" s="322"/>
      <c r="B1497" s="25"/>
      <c r="C1497" s="23"/>
      <c r="D1497" s="23"/>
      <c r="E1497" s="24"/>
      <c r="F1497" s="176" t="s">
        <v>181</v>
      </c>
      <c r="G1497" s="190">
        <f>SUM('2.CAD NCCF'!G1497,'3.USD NCCF'!G1497,'4.EUR NCCF'!G1497,'5.GBP NCCF'!G1497,'6.Other(Incld) NCCF'!G1497)</f>
        <v>0</v>
      </c>
      <c r="H1497" s="242">
        <f>SUM('2.CAD NCCF'!H1497,'3.USD NCCF'!H1497,'4.EUR NCCF'!H1497,'5.GBP NCCF'!H1497,'6.Other(Incld) NCCF'!H1497)</f>
        <v>0</v>
      </c>
      <c r="I1497" s="179">
        <f>SUM('2.CAD NCCF'!I1497,'3.USD NCCF'!I1497,'4.EUR NCCF'!I1497,'5.GBP NCCF'!I1497,'6.Other(Incld) NCCF'!I1497)</f>
        <v>0</v>
      </c>
      <c r="J1497" s="179">
        <f>SUM('2.CAD NCCF'!J1497,'3.USD NCCF'!J1497,'4.EUR NCCF'!J1497,'5.GBP NCCF'!J1497,'6.Other(Incld) NCCF'!J1497)</f>
        <v>0</v>
      </c>
      <c r="K1497" s="180">
        <f>SUM('2.CAD NCCF'!K1497,'3.USD NCCF'!K1497,'4.EUR NCCF'!K1497,'5.GBP NCCF'!K1497,'6.Other(Incld) NCCF'!K1497)</f>
        <v>0</v>
      </c>
      <c r="L1497" s="181">
        <f>SUM('2.CAD NCCF'!L1497,'3.USD NCCF'!L1497,'4.EUR NCCF'!L1497,'5.GBP NCCF'!L1497,'6.Other(Incld) NCCF'!L1497)</f>
        <v>0</v>
      </c>
      <c r="M1497" s="192">
        <f>SUM('2.CAD NCCF'!M1497,'3.USD NCCF'!M1497,'4.EUR NCCF'!M1497,'5.GBP NCCF'!M1497,'6.Other(Incld) NCCF'!M1497)</f>
        <v>0</v>
      </c>
      <c r="N1497" s="182">
        <f>SUM('2.CAD NCCF'!N1497,'3.USD NCCF'!N1497,'4.EUR NCCF'!N1497,'5.GBP NCCF'!N1497,'6.Other(Incld) NCCF'!N1497)</f>
        <v>0</v>
      </c>
      <c r="O1497" s="182">
        <f>SUM('2.CAD NCCF'!O1497,'3.USD NCCF'!O1497,'4.EUR NCCF'!O1497,'5.GBP NCCF'!O1497,'6.Other(Incld) NCCF'!O1497)</f>
        <v>0</v>
      </c>
      <c r="P1497" s="182">
        <f>SUM('2.CAD NCCF'!P1497,'3.USD NCCF'!P1497,'4.EUR NCCF'!P1497,'5.GBP NCCF'!P1497,'6.Other(Incld) NCCF'!P1497)</f>
        <v>0</v>
      </c>
      <c r="Q1497" s="182">
        <f>SUM('2.CAD NCCF'!Q1497,'3.USD NCCF'!Q1497,'4.EUR NCCF'!Q1497,'5.GBP NCCF'!Q1497,'6.Other(Incld) NCCF'!Q1497)</f>
        <v>0</v>
      </c>
      <c r="R1497" s="182">
        <f>SUM('2.CAD NCCF'!R1497,'3.USD NCCF'!R1497,'4.EUR NCCF'!R1497,'5.GBP NCCF'!R1497,'6.Other(Incld) NCCF'!R1497)</f>
        <v>0</v>
      </c>
      <c r="S1497" s="182">
        <f>SUM('2.CAD NCCF'!S1497,'3.USD NCCF'!S1497,'4.EUR NCCF'!S1497,'5.GBP NCCF'!S1497,'6.Other(Incld) NCCF'!S1497)</f>
        <v>0</v>
      </c>
      <c r="T1497" s="178">
        <f>SUM('2.CAD NCCF'!T1497,'3.USD NCCF'!T1497,'4.EUR NCCF'!T1497,'5.GBP NCCF'!T1497,'6.Other(Incld) NCCF'!T1497)</f>
        <v>0</v>
      </c>
      <c r="U1497" s="182">
        <f>SUM('2.CAD NCCF'!U1497,'3.USD NCCF'!U1497,'4.EUR NCCF'!U1497,'5.GBP NCCF'!U1497,'6.Other(Incld) NCCF'!U1497)</f>
        <v>0</v>
      </c>
      <c r="V1497" s="183">
        <f>SUM('2.CAD NCCF'!V1497,'3.USD NCCF'!V1497,'4.EUR NCCF'!V1497,'5.GBP NCCF'!V1497,'6.Other(Incld) NCCF'!V1497)</f>
        <v>0</v>
      </c>
      <c r="W1497" s="46">
        <f>SUM('2.CAD NCCF'!W1497,'3.USD NCCF'!W1497,'4.EUR NCCF'!W1497,'5.GBP NCCF'!W1497,'6.Other(Incld) NCCF'!W1497)</f>
        <v>0</v>
      </c>
      <c r="Y1497"/>
    </row>
    <row r="1498" spans="1:25" s="72" customFormat="1" x14ac:dyDescent="0.2">
      <c r="A1498" s="322"/>
      <c r="B1498" s="25"/>
      <c r="C1498" s="23"/>
      <c r="D1498" s="23"/>
      <c r="E1498" s="24" t="s">
        <v>187</v>
      </c>
      <c r="F1498" s="24"/>
      <c r="G1498" s="69">
        <f t="shared" ref="G1498:W1498" si="315">SUBTOTAL(9,G1499:G1500)</f>
        <v>0</v>
      </c>
      <c r="H1498" s="70">
        <f t="shared" si="315"/>
        <v>0</v>
      </c>
      <c r="I1498" s="66">
        <f t="shared" si="315"/>
        <v>0</v>
      </c>
      <c r="J1498" s="66">
        <f t="shared" si="315"/>
        <v>0</v>
      </c>
      <c r="K1498" s="67">
        <f t="shared" si="315"/>
        <v>0</v>
      </c>
      <c r="L1498" s="34">
        <f t="shared" si="315"/>
        <v>0</v>
      </c>
      <c r="M1498" s="34">
        <f t="shared" si="315"/>
        <v>0</v>
      </c>
      <c r="N1498" s="34">
        <f t="shared" si="315"/>
        <v>0</v>
      </c>
      <c r="O1498" s="34">
        <f t="shared" si="315"/>
        <v>0</v>
      </c>
      <c r="P1498" s="34">
        <f t="shared" si="315"/>
        <v>0</v>
      </c>
      <c r="Q1498" s="34">
        <f t="shared" si="315"/>
        <v>0</v>
      </c>
      <c r="R1498" s="34">
        <f t="shared" si="315"/>
        <v>0</v>
      </c>
      <c r="S1498" s="34">
        <f t="shared" si="315"/>
        <v>0</v>
      </c>
      <c r="T1498" s="34">
        <f t="shared" si="315"/>
        <v>0</v>
      </c>
      <c r="U1498" s="34">
        <f t="shared" si="315"/>
        <v>0</v>
      </c>
      <c r="V1498" s="37">
        <f t="shared" si="315"/>
        <v>0</v>
      </c>
      <c r="W1498" s="33">
        <f t="shared" si="315"/>
        <v>0</v>
      </c>
      <c r="Y1498"/>
    </row>
    <row r="1499" spans="1:25" s="72" customFormat="1" outlineLevel="1" x14ac:dyDescent="0.2">
      <c r="A1499" s="322"/>
      <c r="B1499" s="25"/>
      <c r="C1499" s="23"/>
      <c r="D1499" s="23"/>
      <c r="E1499" s="24"/>
      <c r="F1499" s="176" t="s">
        <v>179</v>
      </c>
      <c r="G1499" s="190">
        <f>SUM('2.CAD NCCF'!G1499,'3.USD NCCF'!G1499,'4.EUR NCCF'!G1499,'5.GBP NCCF'!G1499,'6.Other(Incld) NCCF'!G1499)</f>
        <v>0</v>
      </c>
      <c r="H1499" s="242">
        <f>SUM('2.CAD NCCF'!H1499,'3.USD NCCF'!H1499,'4.EUR NCCF'!H1499,'5.GBP NCCF'!H1499,'6.Other(Incld) NCCF'!H1499)</f>
        <v>0</v>
      </c>
      <c r="I1499" s="179">
        <f>SUM('2.CAD NCCF'!I1499,'3.USD NCCF'!I1499,'4.EUR NCCF'!I1499,'5.GBP NCCF'!I1499,'6.Other(Incld) NCCF'!I1499)</f>
        <v>0</v>
      </c>
      <c r="J1499" s="179">
        <f>SUM('2.CAD NCCF'!J1499,'3.USD NCCF'!J1499,'4.EUR NCCF'!J1499,'5.GBP NCCF'!J1499,'6.Other(Incld) NCCF'!J1499)</f>
        <v>0</v>
      </c>
      <c r="K1499" s="180">
        <f>SUM('2.CAD NCCF'!K1499,'3.USD NCCF'!K1499,'4.EUR NCCF'!K1499,'5.GBP NCCF'!K1499,'6.Other(Incld) NCCF'!K1499)</f>
        <v>0</v>
      </c>
      <c r="L1499" s="181">
        <f>SUM('2.CAD NCCF'!L1499,'3.USD NCCF'!L1499,'4.EUR NCCF'!L1499,'5.GBP NCCF'!L1499,'6.Other(Incld) NCCF'!L1499)</f>
        <v>0</v>
      </c>
      <c r="M1499" s="192">
        <f>SUM('2.CAD NCCF'!M1499,'3.USD NCCF'!M1499,'4.EUR NCCF'!M1499,'5.GBP NCCF'!M1499,'6.Other(Incld) NCCF'!M1499)</f>
        <v>0</v>
      </c>
      <c r="N1499" s="182">
        <f>SUM('2.CAD NCCF'!N1499,'3.USD NCCF'!N1499,'4.EUR NCCF'!N1499,'5.GBP NCCF'!N1499,'6.Other(Incld) NCCF'!N1499)</f>
        <v>0</v>
      </c>
      <c r="O1499" s="182">
        <f>SUM('2.CAD NCCF'!O1499,'3.USD NCCF'!O1499,'4.EUR NCCF'!O1499,'5.GBP NCCF'!O1499,'6.Other(Incld) NCCF'!O1499)</f>
        <v>0</v>
      </c>
      <c r="P1499" s="182">
        <f>SUM('2.CAD NCCF'!P1499,'3.USD NCCF'!P1499,'4.EUR NCCF'!P1499,'5.GBP NCCF'!P1499,'6.Other(Incld) NCCF'!P1499)</f>
        <v>0</v>
      </c>
      <c r="Q1499" s="182">
        <f>SUM('2.CAD NCCF'!Q1499,'3.USD NCCF'!Q1499,'4.EUR NCCF'!Q1499,'5.GBP NCCF'!Q1499,'6.Other(Incld) NCCF'!Q1499)</f>
        <v>0</v>
      </c>
      <c r="R1499" s="182">
        <f>SUM('2.CAD NCCF'!R1499,'3.USD NCCF'!R1499,'4.EUR NCCF'!R1499,'5.GBP NCCF'!R1499,'6.Other(Incld) NCCF'!R1499)</f>
        <v>0</v>
      </c>
      <c r="S1499" s="182">
        <f>SUM('2.CAD NCCF'!S1499,'3.USD NCCF'!S1499,'4.EUR NCCF'!S1499,'5.GBP NCCF'!S1499,'6.Other(Incld) NCCF'!S1499)</f>
        <v>0</v>
      </c>
      <c r="T1499" s="178">
        <f>SUM('2.CAD NCCF'!T1499,'3.USD NCCF'!T1499,'4.EUR NCCF'!T1499,'5.GBP NCCF'!T1499,'6.Other(Incld) NCCF'!T1499)</f>
        <v>0</v>
      </c>
      <c r="U1499" s="182">
        <f>SUM('2.CAD NCCF'!U1499,'3.USD NCCF'!U1499,'4.EUR NCCF'!U1499,'5.GBP NCCF'!U1499,'6.Other(Incld) NCCF'!U1499)</f>
        <v>0</v>
      </c>
      <c r="V1499" s="183">
        <f>SUM('2.CAD NCCF'!V1499,'3.USD NCCF'!V1499,'4.EUR NCCF'!V1499,'5.GBP NCCF'!V1499,'6.Other(Incld) NCCF'!V1499)</f>
        <v>0</v>
      </c>
      <c r="W1499" s="46">
        <f>SUM('2.CAD NCCF'!W1499,'3.USD NCCF'!W1499,'4.EUR NCCF'!W1499,'5.GBP NCCF'!W1499,'6.Other(Incld) NCCF'!W1499)</f>
        <v>0</v>
      </c>
      <c r="Y1499"/>
    </row>
    <row r="1500" spans="1:25" s="72" customFormat="1" outlineLevel="1" x14ac:dyDescent="0.2">
      <c r="A1500" s="322"/>
      <c r="B1500" s="25"/>
      <c r="C1500" s="23"/>
      <c r="D1500" s="23"/>
      <c r="E1500" s="24"/>
      <c r="F1500" s="176" t="s">
        <v>188</v>
      </c>
      <c r="G1500" s="190">
        <f>SUM('2.CAD NCCF'!G1500,'3.USD NCCF'!G1500,'4.EUR NCCF'!G1500,'5.GBP NCCF'!G1500,'6.Other(Incld) NCCF'!G1500)</f>
        <v>0</v>
      </c>
      <c r="H1500" s="242">
        <f>SUM('2.CAD NCCF'!H1500,'3.USD NCCF'!H1500,'4.EUR NCCF'!H1500,'5.GBP NCCF'!H1500,'6.Other(Incld) NCCF'!H1500)</f>
        <v>0</v>
      </c>
      <c r="I1500" s="179">
        <f>SUM('2.CAD NCCF'!I1500,'3.USD NCCF'!I1500,'4.EUR NCCF'!I1500,'5.GBP NCCF'!I1500,'6.Other(Incld) NCCF'!I1500)</f>
        <v>0</v>
      </c>
      <c r="J1500" s="179">
        <f>SUM('2.CAD NCCF'!J1500,'3.USD NCCF'!J1500,'4.EUR NCCF'!J1500,'5.GBP NCCF'!J1500,'6.Other(Incld) NCCF'!J1500)</f>
        <v>0</v>
      </c>
      <c r="K1500" s="180">
        <f>SUM('2.CAD NCCF'!K1500,'3.USD NCCF'!K1500,'4.EUR NCCF'!K1500,'5.GBP NCCF'!K1500,'6.Other(Incld) NCCF'!K1500)</f>
        <v>0</v>
      </c>
      <c r="L1500" s="181">
        <f>SUM('2.CAD NCCF'!L1500,'3.USD NCCF'!L1500,'4.EUR NCCF'!L1500,'5.GBP NCCF'!L1500,'6.Other(Incld) NCCF'!L1500)</f>
        <v>0</v>
      </c>
      <c r="M1500" s="192">
        <f>SUM('2.CAD NCCF'!M1500,'3.USD NCCF'!M1500,'4.EUR NCCF'!M1500,'5.GBP NCCF'!M1500,'6.Other(Incld) NCCF'!M1500)</f>
        <v>0</v>
      </c>
      <c r="N1500" s="182">
        <f>SUM('2.CAD NCCF'!N1500,'3.USD NCCF'!N1500,'4.EUR NCCF'!N1500,'5.GBP NCCF'!N1500,'6.Other(Incld) NCCF'!N1500)</f>
        <v>0</v>
      </c>
      <c r="O1500" s="182">
        <f>SUM('2.CAD NCCF'!O1500,'3.USD NCCF'!O1500,'4.EUR NCCF'!O1500,'5.GBP NCCF'!O1500,'6.Other(Incld) NCCF'!O1500)</f>
        <v>0</v>
      </c>
      <c r="P1500" s="182">
        <f>SUM('2.CAD NCCF'!P1500,'3.USD NCCF'!P1500,'4.EUR NCCF'!P1500,'5.GBP NCCF'!P1500,'6.Other(Incld) NCCF'!P1500)</f>
        <v>0</v>
      </c>
      <c r="Q1500" s="182">
        <f>SUM('2.CAD NCCF'!Q1500,'3.USD NCCF'!Q1500,'4.EUR NCCF'!Q1500,'5.GBP NCCF'!Q1500,'6.Other(Incld) NCCF'!Q1500)</f>
        <v>0</v>
      </c>
      <c r="R1500" s="182">
        <f>SUM('2.CAD NCCF'!R1500,'3.USD NCCF'!R1500,'4.EUR NCCF'!R1500,'5.GBP NCCF'!R1500,'6.Other(Incld) NCCF'!R1500)</f>
        <v>0</v>
      </c>
      <c r="S1500" s="182">
        <f>SUM('2.CAD NCCF'!S1500,'3.USD NCCF'!S1500,'4.EUR NCCF'!S1500,'5.GBP NCCF'!S1500,'6.Other(Incld) NCCF'!S1500)</f>
        <v>0</v>
      </c>
      <c r="T1500" s="178">
        <f>SUM('2.CAD NCCF'!T1500,'3.USD NCCF'!T1500,'4.EUR NCCF'!T1500,'5.GBP NCCF'!T1500,'6.Other(Incld) NCCF'!T1500)</f>
        <v>0</v>
      </c>
      <c r="U1500" s="182">
        <f>SUM('2.CAD NCCF'!U1500,'3.USD NCCF'!U1500,'4.EUR NCCF'!U1500,'5.GBP NCCF'!U1500,'6.Other(Incld) NCCF'!U1500)</f>
        <v>0</v>
      </c>
      <c r="V1500" s="183">
        <f>SUM('2.CAD NCCF'!V1500,'3.USD NCCF'!V1500,'4.EUR NCCF'!V1500,'5.GBP NCCF'!V1500,'6.Other(Incld) NCCF'!V1500)</f>
        <v>0</v>
      </c>
      <c r="W1500" s="46">
        <f>SUM('2.CAD NCCF'!W1500,'3.USD NCCF'!W1500,'4.EUR NCCF'!W1500,'5.GBP NCCF'!W1500,'6.Other(Incld) NCCF'!W1500)</f>
        <v>0</v>
      </c>
      <c r="Y1500"/>
    </row>
    <row r="1501" spans="1:25" s="72" customFormat="1" x14ac:dyDescent="0.2">
      <c r="A1501" s="322"/>
      <c r="B1501" s="25"/>
      <c r="C1501" s="23"/>
      <c r="D1501" s="23"/>
      <c r="E1501" s="24" t="s">
        <v>341</v>
      </c>
      <c r="F1501" s="24"/>
      <c r="G1501" s="69">
        <f t="shared" ref="G1501:W1501" si="316">SUBTOTAL(9,G1502:G1503)</f>
        <v>0</v>
      </c>
      <c r="H1501" s="70">
        <f t="shared" si="316"/>
        <v>0</v>
      </c>
      <c r="I1501" s="66">
        <f t="shared" si="316"/>
        <v>0</v>
      </c>
      <c r="J1501" s="66">
        <f t="shared" si="316"/>
        <v>0</v>
      </c>
      <c r="K1501" s="67">
        <f t="shared" si="316"/>
        <v>0</v>
      </c>
      <c r="L1501" s="34">
        <f t="shared" si="316"/>
        <v>0</v>
      </c>
      <c r="M1501" s="34">
        <f t="shared" si="316"/>
        <v>0</v>
      </c>
      <c r="N1501" s="34">
        <f t="shared" si="316"/>
        <v>0</v>
      </c>
      <c r="O1501" s="34">
        <f t="shared" si="316"/>
        <v>0</v>
      </c>
      <c r="P1501" s="34">
        <f t="shared" si="316"/>
        <v>0</v>
      </c>
      <c r="Q1501" s="34">
        <f t="shared" si="316"/>
        <v>0</v>
      </c>
      <c r="R1501" s="34">
        <f t="shared" si="316"/>
        <v>0</v>
      </c>
      <c r="S1501" s="34">
        <f t="shared" si="316"/>
        <v>0</v>
      </c>
      <c r="T1501" s="34">
        <f t="shared" si="316"/>
        <v>0</v>
      </c>
      <c r="U1501" s="34">
        <f t="shared" si="316"/>
        <v>0</v>
      </c>
      <c r="V1501" s="37">
        <f t="shared" si="316"/>
        <v>0</v>
      </c>
      <c r="W1501" s="33">
        <f t="shared" si="316"/>
        <v>0</v>
      </c>
      <c r="Y1501"/>
    </row>
    <row r="1502" spans="1:25" s="72" customFormat="1" outlineLevel="1" x14ac:dyDescent="0.2">
      <c r="A1502" s="322"/>
      <c r="B1502" s="25"/>
      <c r="C1502" s="23"/>
      <c r="D1502" s="23"/>
      <c r="E1502" s="24"/>
      <c r="F1502" s="176" t="s">
        <v>342</v>
      </c>
      <c r="G1502" s="190">
        <f>SUM('2.CAD NCCF'!G1502,'3.USD NCCF'!G1502,'4.EUR NCCF'!G1502,'5.GBP NCCF'!G1502,'6.Other(Incld) NCCF'!G1502)</f>
        <v>0</v>
      </c>
      <c r="H1502" s="242">
        <f>SUM('2.CAD NCCF'!H1502,'3.USD NCCF'!H1502,'4.EUR NCCF'!H1502,'5.GBP NCCF'!H1502,'6.Other(Incld) NCCF'!H1502)</f>
        <v>0</v>
      </c>
      <c r="I1502" s="179">
        <f>SUM('2.CAD NCCF'!I1502,'3.USD NCCF'!I1502,'4.EUR NCCF'!I1502,'5.GBP NCCF'!I1502,'6.Other(Incld) NCCF'!I1502)</f>
        <v>0</v>
      </c>
      <c r="J1502" s="179">
        <f>SUM('2.CAD NCCF'!J1502,'3.USD NCCF'!J1502,'4.EUR NCCF'!J1502,'5.GBP NCCF'!J1502,'6.Other(Incld) NCCF'!J1502)</f>
        <v>0</v>
      </c>
      <c r="K1502" s="180">
        <f>SUM('2.CAD NCCF'!K1502,'3.USD NCCF'!K1502,'4.EUR NCCF'!K1502,'5.GBP NCCF'!K1502,'6.Other(Incld) NCCF'!K1502)</f>
        <v>0</v>
      </c>
      <c r="L1502" s="181">
        <f>SUM('2.CAD NCCF'!L1502,'3.USD NCCF'!L1502,'4.EUR NCCF'!L1502,'5.GBP NCCF'!L1502,'6.Other(Incld) NCCF'!L1502)</f>
        <v>0</v>
      </c>
      <c r="M1502" s="192">
        <f>SUM('2.CAD NCCF'!M1502,'3.USD NCCF'!M1502,'4.EUR NCCF'!M1502,'5.GBP NCCF'!M1502,'6.Other(Incld) NCCF'!M1502)</f>
        <v>0</v>
      </c>
      <c r="N1502" s="182">
        <f>SUM('2.CAD NCCF'!N1502,'3.USD NCCF'!N1502,'4.EUR NCCF'!N1502,'5.GBP NCCF'!N1502,'6.Other(Incld) NCCF'!N1502)</f>
        <v>0</v>
      </c>
      <c r="O1502" s="182">
        <f>SUM('2.CAD NCCF'!O1502,'3.USD NCCF'!O1502,'4.EUR NCCF'!O1502,'5.GBP NCCF'!O1502,'6.Other(Incld) NCCF'!O1502)</f>
        <v>0</v>
      </c>
      <c r="P1502" s="182">
        <f>SUM('2.CAD NCCF'!P1502,'3.USD NCCF'!P1502,'4.EUR NCCF'!P1502,'5.GBP NCCF'!P1502,'6.Other(Incld) NCCF'!P1502)</f>
        <v>0</v>
      </c>
      <c r="Q1502" s="182">
        <f>SUM('2.CAD NCCF'!Q1502,'3.USD NCCF'!Q1502,'4.EUR NCCF'!Q1502,'5.GBP NCCF'!Q1502,'6.Other(Incld) NCCF'!Q1502)</f>
        <v>0</v>
      </c>
      <c r="R1502" s="182">
        <f>SUM('2.CAD NCCF'!R1502,'3.USD NCCF'!R1502,'4.EUR NCCF'!R1502,'5.GBP NCCF'!R1502,'6.Other(Incld) NCCF'!R1502)</f>
        <v>0</v>
      </c>
      <c r="S1502" s="182">
        <f>SUM('2.CAD NCCF'!S1502,'3.USD NCCF'!S1502,'4.EUR NCCF'!S1502,'5.GBP NCCF'!S1502,'6.Other(Incld) NCCF'!S1502)</f>
        <v>0</v>
      </c>
      <c r="T1502" s="178">
        <f>SUM('2.CAD NCCF'!T1502,'3.USD NCCF'!T1502,'4.EUR NCCF'!T1502,'5.GBP NCCF'!T1502,'6.Other(Incld) NCCF'!T1502)</f>
        <v>0</v>
      </c>
      <c r="U1502" s="182">
        <f>SUM('2.CAD NCCF'!U1502,'3.USD NCCF'!U1502,'4.EUR NCCF'!U1502,'5.GBP NCCF'!U1502,'6.Other(Incld) NCCF'!U1502)</f>
        <v>0</v>
      </c>
      <c r="V1502" s="183">
        <f>SUM('2.CAD NCCF'!V1502,'3.USD NCCF'!V1502,'4.EUR NCCF'!V1502,'5.GBP NCCF'!V1502,'6.Other(Incld) NCCF'!V1502)</f>
        <v>0</v>
      </c>
      <c r="W1502" s="46">
        <f>SUM('2.CAD NCCF'!W1502,'3.USD NCCF'!W1502,'4.EUR NCCF'!W1502,'5.GBP NCCF'!W1502,'6.Other(Incld) NCCF'!W1502)</f>
        <v>0</v>
      </c>
      <c r="Y1502"/>
    </row>
    <row r="1503" spans="1:25" s="72" customFormat="1" outlineLevel="1" x14ac:dyDescent="0.2">
      <c r="A1503" s="322"/>
      <c r="B1503" s="25"/>
      <c r="C1503" s="23"/>
      <c r="D1503" s="23"/>
      <c r="E1503" s="24"/>
      <c r="F1503" s="176" t="s">
        <v>343</v>
      </c>
      <c r="G1503" s="190">
        <f>SUM('2.CAD NCCF'!G1503,'3.USD NCCF'!G1503,'4.EUR NCCF'!G1503,'5.GBP NCCF'!G1503,'6.Other(Incld) NCCF'!G1503)</f>
        <v>0</v>
      </c>
      <c r="H1503" s="242">
        <f>SUM('2.CAD NCCF'!H1503,'3.USD NCCF'!H1503,'4.EUR NCCF'!H1503,'5.GBP NCCF'!H1503,'6.Other(Incld) NCCF'!H1503)</f>
        <v>0</v>
      </c>
      <c r="I1503" s="179">
        <f>SUM('2.CAD NCCF'!I1503,'3.USD NCCF'!I1503,'4.EUR NCCF'!I1503,'5.GBP NCCF'!I1503,'6.Other(Incld) NCCF'!I1503)</f>
        <v>0</v>
      </c>
      <c r="J1503" s="179">
        <f>SUM('2.CAD NCCF'!J1503,'3.USD NCCF'!J1503,'4.EUR NCCF'!J1503,'5.GBP NCCF'!J1503,'6.Other(Incld) NCCF'!J1503)</f>
        <v>0</v>
      </c>
      <c r="K1503" s="180">
        <f>SUM('2.CAD NCCF'!K1503,'3.USD NCCF'!K1503,'4.EUR NCCF'!K1503,'5.GBP NCCF'!K1503,'6.Other(Incld) NCCF'!K1503)</f>
        <v>0</v>
      </c>
      <c r="L1503" s="181">
        <f>SUM('2.CAD NCCF'!L1503,'3.USD NCCF'!L1503,'4.EUR NCCF'!L1503,'5.GBP NCCF'!L1503,'6.Other(Incld) NCCF'!L1503)</f>
        <v>0</v>
      </c>
      <c r="M1503" s="192">
        <f>SUM('2.CAD NCCF'!M1503,'3.USD NCCF'!M1503,'4.EUR NCCF'!M1503,'5.GBP NCCF'!M1503,'6.Other(Incld) NCCF'!M1503)</f>
        <v>0</v>
      </c>
      <c r="N1503" s="182">
        <f>SUM('2.CAD NCCF'!N1503,'3.USD NCCF'!N1503,'4.EUR NCCF'!N1503,'5.GBP NCCF'!N1503,'6.Other(Incld) NCCF'!N1503)</f>
        <v>0</v>
      </c>
      <c r="O1503" s="182">
        <f>SUM('2.CAD NCCF'!O1503,'3.USD NCCF'!O1503,'4.EUR NCCF'!O1503,'5.GBP NCCF'!O1503,'6.Other(Incld) NCCF'!O1503)</f>
        <v>0</v>
      </c>
      <c r="P1503" s="182">
        <f>SUM('2.CAD NCCF'!P1503,'3.USD NCCF'!P1503,'4.EUR NCCF'!P1503,'5.GBP NCCF'!P1503,'6.Other(Incld) NCCF'!P1503)</f>
        <v>0</v>
      </c>
      <c r="Q1503" s="182">
        <f>SUM('2.CAD NCCF'!Q1503,'3.USD NCCF'!Q1503,'4.EUR NCCF'!Q1503,'5.GBP NCCF'!Q1503,'6.Other(Incld) NCCF'!Q1503)</f>
        <v>0</v>
      </c>
      <c r="R1503" s="182">
        <f>SUM('2.CAD NCCF'!R1503,'3.USD NCCF'!R1503,'4.EUR NCCF'!R1503,'5.GBP NCCF'!R1503,'6.Other(Incld) NCCF'!R1503)</f>
        <v>0</v>
      </c>
      <c r="S1503" s="182">
        <f>SUM('2.CAD NCCF'!S1503,'3.USD NCCF'!S1503,'4.EUR NCCF'!S1503,'5.GBP NCCF'!S1503,'6.Other(Incld) NCCF'!S1503)</f>
        <v>0</v>
      </c>
      <c r="T1503" s="178">
        <f>SUM('2.CAD NCCF'!T1503,'3.USD NCCF'!T1503,'4.EUR NCCF'!T1503,'5.GBP NCCF'!T1503,'6.Other(Incld) NCCF'!T1503)</f>
        <v>0</v>
      </c>
      <c r="U1503" s="182">
        <f>SUM('2.CAD NCCF'!U1503,'3.USD NCCF'!U1503,'4.EUR NCCF'!U1503,'5.GBP NCCF'!U1503,'6.Other(Incld) NCCF'!U1503)</f>
        <v>0</v>
      </c>
      <c r="V1503" s="183">
        <f>SUM('2.CAD NCCF'!V1503,'3.USD NCCF'!V1503,'4.EUR NCCF'!V1503,'5.GBP NCCF'!V1503,'6.Other(Incld) NCCF'!V1503)</f>
        <v>0</v>
      </c>
      <c r="W1503" s="46">
        <f>SUM('2.CAD NCCF'!W1503,'3.USD NCCF'!W1503,'4.EUR NCCF'!W1503,'5.GBP NCCF'!W1503,'6.Other(Incld) NCCF'!W1503)</f>
        <v>0</v>
      </c>
      <c r="Y1503"/>
    </row>
    <row r="1504" spans="1:25" s="72" customFormat="1" x14ac:dyDescent="0.2">
      <c r="A1504" s="322"/>
      <c r="B1504" s="25"/>
      <c r="C1504" s="23"/>
      <c r="D1504" s="23"/>
      <c r="E1504" s="24" t="s">
        <v>344</v>
      </c>
      <c r="F1504" s="24"/>
      <c r="G1504" s="69">
        <f t="shared" ref="G1504:W1504" si="317">SUBTOTAL(9,G1505:G1506)</f>
        <v>0</v>
      </c>
      <c r="H1504" s="70">
        <f t="shared" si="317"/>
        <v>0</v>
      </c>
      <c r="I1504" s="66">
        <f t="shared" si="317"/>
        <v>0</v>
      </c>
      <c r="J1504" s="66">
        <f t="shared" si="317"/>
        <v>0</v>
      </c>
      <c r="K1504" s="67">
        <f t="shared" si="317"/>
        <v>0</v>
      </c>
      <c r="L1504" s="34">
        <f t="shared" si="317"/>
        <v>0</v>
      </c>
      <c r="M1504" s="34">
        <f t="shared" si="317"/>
        <v>0</v>
      </c>
      <c r="N1504" s="34">
        <f t="shared" si="317"/>
        <v>0</v>
      </c>
      <c r="O1504" s="34">
        <f t="shared" si="317"/>
        <v>0</v>
      </c>
      <c r="P1504" s="34">
        <f t="shared" si="317"/>
        <v>0</v>
      </c>
      <c r="Q1504" s="34">
        <f t="shared" si="317"/>
        <v>0</v>
      </c>
      <c r="R1504" s="34">
        <f t="shared" si="317"/>
        <v>0</v>
      </c>
      <c r="S1504" s="34">
        <f t="shared" si="317"/>
        <v>0</v>
      </c>
      <c r="T1504" s="34">
        <f t="shared" si="317"/>
        <v>0</v>
      </c>
      <c r="U1504" s="34">
        <f t="shared" si="317"/>
        <v>0</v>
      </c>
      <c r="V1504" s="37">
        <f t="shared" si="317"/>
        <v>0</v>
      </c>
      <c r="W1504" s="33">
        <f t="shared" si="317"/>
        <v>0</v>
      </c>
      <c r="Y1504"/>
    </row>
    <row r="1505" spans="1:25" s="72" customFormat="1" outlineLevel="1" x14ac:dyDescent="0.2">
      <c r="A1505" s="322"/>
      <c r="B1505" s="25"/>
      <c r="C1505" s="23"/>
      <c r="D1505" s="23"/>
      <c r="E1505" s="24"/>
      <c r="F1505" s="176" t="s">
        <v>345</v>
      </c>
      <c r="G1505" s="190">
        <f>SUM('2.CAD NCCF'!G1505,'3.USD NCCF'!G1505,'4.EUR NCCF'!G1505,'5.GBP NCCF'!G1505,'6.Other(Incld) NCCF'!G1505)</f>
        <v>0</v>
      </c>
      <c r="H1505" s="242">
        <f>SUM('2.CAD NCCF'!H1505,'3.USD NCCF'!H1505,'4.EUR NCCF'!H1505,'5.GBP NCCF'!H1505,'6.Other(Incld) NCCF'!H1505)</f>
        <v>0</v>
      </c>
      <c r="I1505" s="179">
        <f>SUM('2.CAD NCCF'!I1505,'3.USD NCCF'!I1505,'4.EUR NCCF'!I1505,'5.GBP NCCF'!I1505,'6.Other(Incld) NCCF'!I1505)</f>
        <v>0</v>
      </c>
      <c r="J1505" s="179">
        <f>SUM('2.CAD NCCF'!J1505,'3.USD NCCF'!J1505,'4.EUR NCCF'!J1505,'5.GBP NCCF'!J1505,'6.Other(Incld) NCCF'!J1505)</f>
        <v>0</v>
      </c>
      <c r="K1505" s="180">
        <f>SUM('2.CAD NCCF'!K1505,'3.USD NCCF'!K1505,'4.EUR NCCF'!K1505,'5.GBP NCCF'!K1505,'6.Other(Incld) NCCF'!K1505)</f>
        <v>0</v>
      </c>
      <c r="L1505" s="181">
        <f>SUM('2.CAD NCCF'!L1505,'3.USD NCCF'!L1505,'4.EUR NCCF'!L1505,'5.GBP NCCF'!L1505,'6.Other(Incld) NCCF'!L1505)</f>
        <v>0</v>
      </c>
      <c r="M1505" s="192">
        <f>SUM('2.CAD NCCF'!M1505,'3.USD NCCF'!M1505,'4.EUR NCCF'!M1505,'5.GBP NCCF'!M1505,'6.Other(Incld) NCCF'!M1505)</f>
        <v>0</v>
      </c>
      <c r="N1505" s="182">
        <f>SUM('2.CAD NCCF'!N1505,'3.USD NCCF'!N1505,'4.EUR NCCF'!N1505,'5.GBP NCCF'!N1505,'6.Other(Incld) NCCF'!N1505)</f>
        <v>0</v>
      </c>
      <c r="O1505" s="182">
        <f>SUM('2.CAD NCCF'!O1505,'3.USD NCCF'!O1505,'4.EUR NCCF'!O1505,'5.GBP NCCF'!O1505,'6.Other(Incld) NCCF'!O1505)</f>
        <v>0</v>
      </c>
      <c r="P1505" s="182">
        <f>SUM('2.CAD NCCF'!P1505,'3.USD NCCF'!P1505,'4.EUR NCCF'!P1505,'5.GBP NCCF'!P1505,'6.Other(Incld) NCCF'!P1505)</f>
        <v>0</v>
      </c>
      <c r="Q1505" s="182">
        <f>SUM('2.CAD NCCF'!Q1505,'3.USD NCCF'!Q1505,'4.EUR NCCF'!Q1505,'5.GBP NCCF'!Q1505,'6.Other(Incld) NCCF'!Q1505)</f>
        <v>0</v>
      </c>
      <c r="R1505" s="182">
        <f>SUM('2.CAD NCCF'!R1505,'3.USD NCCF'!R1505,'4.EUR NCCF'!R1505,'5.GBP NCCF'!R1505,'6.Other(Incld) NCCF'!R1505)</f>
        <v>0</v>
      </c>
      <c r="S1505" s="182">
        <f>SUM('2.CAD NCCF'!S1505,'3.USD NCCF'!S1505,'4.EUR NCCF'!S1505,'5.GBP NCCF'!S1505,'6.Other(Incld) NCCF'!S1505)</f>
        <v>0</v>
      </c>
      <c r="T1505" s="178">
        <f>SUM('2.CAD NCCF'!T1505,'3.USD NCCF'!T1505,'4.EUR NCCF'!T1505,'5.GBP NCCF'!T1505,'6.Other(Incld) NCCF'!T1505)</f>
        <v>0</v>
      </c>
      <c r="U1505" s="182">
        <f>SUM('2.CAD NCCF'!U1505,'3.USD NCCF'!U1505,'4.EUR NCCF'!U1505,'5.GBP NCCF'!U1505,'6.Other(Incld) NCCF'!U1505)</f>
        <v>0</v>
      </c>
      <c r="V1505" s="183">
        <f>SUM('2.CAD NCCF'!V1505,'3.USD NCCF'!V1505,'4.EUR NCCF'!V1505,'5.GBP NCCF'!V1505,'6.Other(Incld) NCCF'!V1505)</f>
        <v>0</v>
      </c>
      <c r="W1505" s="46">
        <f>SUM('2.CAD NCCF'!W1505,'3.USD NCCF'!W1505,'4.EUR NCCF'!W1505,'5.GBP NCCF'!W1505,'6.Other(Incld) NCCF'!W1505)</f>
        <v>0</v>
      </c>
      <c r="Y1505"/>
    </row>
    <row r="1506" spans="1:25" s="72" customFormat="1" outlineLevel="1" x14ac:dyDescent="0.2">
      <c r="A1506" s="322"/>
      <c r="B1506" s="25"/>
      <c r="C1506" s="23"/>
      <c r="D1506" s="23"/>
      <c r="E1506" s="24"/>
      <c r="F1506" s="176" t="s">
        <v>346</v>
      </c>
      <c r="G1506" s="190">
        <f>SUM('2.CAD NCCF'!G1506,'3.USD NCCF'!G1506,'4.EUR NCCF'!G1506,'5.GBP NCCF'!G1506,'6.Other(Incld) NCCF'!G1506)</f>
        <v>0</v>
      </c>
      <c r="H1506" s="242">
        <f>SUM('2.CAD NCCF'!H1506,'3.USD NCCF'!H1506,'4.EUR NCCF'!H1506,'5.GBP NCCF'!H1506,'6.Other(Incld) NCCF'!H1506)</f>
        <v>0</v>
      </c>
      <c r="I1506" s="179">
        <f>SUM('2.CAD NCCF'!I1506,'3.USD NCCF'!I1506,'4.EUR NCCF'!I1506,'5.GBP NCCF'!I1506,'6.Other(Incld) NCCF'!I1506)</f>
        <v>0</v>
      </c>
      <c r="J1506" s="179">
        <f>SUM('2.CAD NCCF'!J1506,'3.USD NCCF'!J1506,'4.EUR NCCF'!J1506,'5.GBP NCCF'!J1506,'6.Other(Incld) NCCF'!J1506)</f>
        <v>0</v>
      </c>
      <c r="K1506" s="180">
        <f>SUM('2.CAD NCCF'!K1506,'3.USD NCCF'!K1506,'4.EUR NCCF'!K1506,'5.GBP NCCF'!K1506,'6.Other(Incld) NCCF'!K1506)</f>
        <v>0</v>
      </c>
      <c r="L1506" s="181">
        <f>SUM('2.CAD NCCF'!L1506,'3.USD NCCF'!L1506,'4.EUR NCCF'!L1506,'5.GBP NCCF'!L1506,'6.Other(Incld) NCCF'!L1506)</f>
        <v>0</v>
      </c>
      <c r="M1506" s="192">
        <f>SUM('2.CAD NCCF'!M1506,'3.USD NCCF'!M1506,'4.EUR NCCF'!M1506,'5.GBP NCCF'!M1506,'6.Other(Incld) NCCF'!M1506)</f>
        <v>0</v>
      </c>
      <c r="N1506" s="182">
        <f>SUM('2.CAD NCCF'!N1506,'3.USD NCCF'!N1506,'4.EUR NCCF'!N1506,'5.GBP NCCF'!N1506,'6.Other(Incld) NCCF'!N1506)</f>
        <v>0</v>
      </c>
      <c r="O1506" s="182">
        <f>SUM('2.CAD NCCF'!O1506,'3.USD NCCF'!O1506,'4.EUR NCCF'!O1506,'5.GBP NCCF'!O1506,'6.Other(Incld) NCCF'!O1506)</f>
        <v>0</v>
      </c>
      <c r="P1506" s="182">
        <f>SUM('2.CAD NCCF'!P1506,'3.USD NCCF'!P1506,'4.EUR NCCF'!P1506,'5.GBP NCCF'!P1506,'6.Other(Incld) NCCF'!P1506)</f>
        <v>0</v>
      </c>
      <c r="Q1506" s="182">
        <f>SUM('2.CAD NCCF'!Q1506,'3.USD NCCF'!Q1506,'4.EUR NCCF'!Q1506,'5.GBP NCCF'!Q1506,'6.Other(Incld) NCCF'!Q1506)</f>
        <v>0</v>
      </c>
      <c r="R1506" s="182">
        <f>SUM('2.CAD NCCF'!R1506,'3.USD NCCF'!R1506,'4.EUR NCCF'!R1506,'5.GBP NCCF'!R1506,'6.Other(Incld) NCCF'!R1506)</f>
        <v>0</v>
      </c>
      <c r="S1506" s="182">
        <f>SUM('2.CAD NCCF'!S1506,'3.USD NCCF'!S1506,'4.EUR NCCF'!S1506,'5.GBP NCCF'!S1506,'6.Other(Incld) NCCF'!S1506)</f>
        <v>0</v>
      </c>
      <c r="T1506" s="178">
        <f>SUM('2.CAD NCCF'!T1506,'3.USD NCCF'!T1506,'4.EUR NCCF'!T1506,'5.GBP NCCF'!T1506,'6.Other(Incld) NCCF'!T1506)</f>
        <v>0</v>
      </c>
      <c r="U1506" s="182">
        <f>SUM('2.CAD NCCF'!U1506,'3.USD NCCF'!U1506,'4.EUR NCCF'!U1506,'5.GBP NCCF'!U1506,'6.Other(Incld) NCCF'!U1506)</f>
        <v>0</v>
      </c>
      <c r="V1506" s="183">
        <f>SUM('2.CAD NCCF'!V1506,'3.USD NCCF'!V1506,'4.EUR NCCF'!V1506,'5.GBP NCCF'!V1506,'6.Other(Incld) NCCF'!V1506)</f>
        <v>0</v>
      </c>
      <c r="W1506" s="46">
        <f>SUM('2.CAD NCCF'!W1506,'3.USD NCCF'!W1506,'4.EUR NCCF'!W1506,'5.GBP NCCF'!W1506,'6.Other(Incld) NCCF'!W1506)</f>
        <v>0</v>
      </c>
      <c r="Y1506"/>
    </row>
    <row r="1507" spans="1:25" s="72" customFormat="1" x14ac:dyDescent="0.2">
      <c r="A1507" s="322"/>
      <c r="B1507" s="25"/>
      <c r="C1507" s="23"/>
      <c r="D1507" s="23" t="s">
        <v>63</v>
      </c>
      <c r="E1507" s="24"/>
      <c r="F1507" s="24"/>
      <c r="G1507" s="69">
        <f>SUBTOTAL(9,G1508:G1510)</f>
        <v>0</v>
      </c>
      <c r="H1507" s="70"/>
      <c r="I1507" s="66"/>
      <c r="J1507" s="66"/>
      <c r="K1507" s="67">
        <f t="shared" ref="K1507:W1507" si="318">SUBTOTAL(9,K1508:K1510)</f>
        <v>0</v>
      </c>
      <c r="L1507" s="34">
        <f t="shared" si="318"/>
        <v>0</v>
      </c>
      <c r="M1507" s="34">
        <f t="shared" si="318"/>
        <v>0</v>
      </c>
      <c r="N1507" s="34">
        <f t="shared" si="318"/>
        <v>0</v>
      </c>
      <c r="O1507" s="34">
        <f t="shared" si="318"/>
        <v>0</v>
      </c>
      <c r="P1507" s="34">
        <f t="shared" si="318"/>
        <v>0</v>
      </c>
      <c r="Q1507" s="34">
        <f t="shared" si="318"/>
        <v>0</v>
      </c>
      <c r="R1507" s="34">
        <f t="shared" si="318"/>
        <v>0</v>
      </c>
      <c r="S1507" s="34">
        <f t="shared" si="318"/>
        <v>0</v>
      </c>
      <c r="T1507" s="34">
        <f t="shared" si="318"/>
        <v>0</v>
      </c>
      <c r="U1507" s="34">
        <f t="shared" si="318"/>
        <v>0</v>
      </c>
      <c r="V1507" s="34">
        <f t="shared" si="318"/>
        <v>0</v>
      </c>
      <c r="W1507" s="33">
        <f t="shared" si="318"/>
        <v>0</v>
      </c>
      <c r="Y1507"/>
    </row>
    <row r="1508" spans="1:25" s="72" customFormat="1" outlineLevel="1" x14ac:dyDescent="0.2">
      <c r="A1508" s="322"/>
      <c r="B1508" s="25"/>
      <c r="C1508" s="23"/>
      <c r="D1508" s="23"/>
      <c r="E1508" s="24"/>
      <c r="F1508" s="176" t="s">
        <v>190</v>
      </c>
      <c r="G1508" s="190">
        <f>SUM('2.CAD NCCF'!G1508,'3.USD NCCF'!G1508,'4.EUR NCCF'!G1508,'5.GBP NCCF'!G1508,'6.Other(Incld) NCCF'!G1508)</f>
        <v>0</v>
      </c>
      <c r="H1508" s="70"/>
      <c r="I1508" s="66"/>
      <c r="J1508" s="66"/>
      <c r="K1508" s="180">
        <f>SUM('2.CAD NCCF'!K1508,'3.USD NCCF'!K1508,'4.EUR NCCF'!K1508,'5.GBP NCCF'!K1508,'6.Other(Incld) NCCF'!K1508)</f>
        <v>0</v>
      </c>
      <c r="L1508" s="181">
        <f>SUM('2.CAD NCCF'!L1508,'3.USD NCCF'!L1508,'4.EUR NCCF'!L1508,'5.GBP NCCF'!L1508,'6.Other(Incld) NCCF'!L1508)</f>
        <v>0</v>
      </c>
      <c r="M1508" s="192">
        <f>SUM('2.CAD NCCF'!M1508,'3.USD NCCF'!M1508,'4.EUR NCCF'!M1508,'5.GBP NCCF'!M1508,'6.Other(Incld) NCCF'!M1508)</f>
        <v>0</v>
      </c>
      <c r="N1508" s="182">
        <f>SUM('2.CAD NCCF'!N1508,'3.USD NCCF'!N1508,'4.EUR NCCF'!N1508,'5.GBP NCCF'!N1508,'6.Other(Incld) NCCF'!N1508)</f>
        <v>0</v>
      </c>
      <c r="O1508" s="178">
        <f>SUM('2.CAD NCCF'!O1508,'3.USD NCCF'!O1508,'4.EUR NCCF'!O1508,'5.GBP NCCF'!O1508,'6.Other(Incld) NCCF'!O1508)</f>
        <v>0</v>
      </c>
      <c r="P1508" s="192">
        <f>SUM('2.CAD NCCF'!P1508,'3.USD NCCF'!P1508,'4.EUR NCCF'!P1508,'5.GBP NCCF'!P1508,'6.Other(Incld) NCCF'!P1508)</f>
        <v>0</v>
      </c>
      <c r="Q1508" s="182">
        <f>SUM('2.CAD NCCF'!Q1508,'3.USD NCCF'!Q1508,'4.EUR NCCF'!Q1508,'5.GBP NCCF'!Q1508,'6.Other(Incld) NCCF'!Q1508)</f>
        <v>0</v>
      </c>
      <c r="R1508" s="182">
        <f>SUM('2.CAD NCCF'!R1508,'3.USD NCCF'!R1508,'4.EUR NCCF'!R1508,'5.GBP NCCF'!R1508,'6.Other(Incld) NCCF'!R1508)</f>
        <v>0</v>
      </c>
      <c r="S1508" s="182">
        <f>SUM('2.CAD NCCF'!S1508,'3.USD NCCF'!S1508,'4.EUR NCCF'!S1508,'5.GBP NCCF'!S1508,'6.Other(Incld) NCCF'!S1508)</f>
        <v>0</v>
      </c>
      <c r="T1508" s="178">
        <f>SUM('2.CAD NCCF'!T1508,'3.USD NCCF'!T1508,'4.EUR NCCF'!T1508,'5.GBP NCCF'!T1508,'6.Other(Incld) NCCF'!T1508)</f>
        <v>0</v>
      </c>
      <c r="U1508" s="182">
        <f>SUM('2.CAD NCCF'!U1508,'3.USD NCCF'!U1508,'4.EUR NCCF'!U1508,'5.GBP NCCF'!U1508,'6.Other(Incld) NCCF'!U1508)</f>
        <v>0</v>
      </c>
      <c r="V1508" s="183">
        <f>SUM('2.CAD NCCF'!V1508,'3.USD NCCF'!V1508,'4.EUR NCCF'!V1508,'5.GBP NCCF'!V1508,'6.Other(Incld) NCCF'!V1508)</f>
        <v>0</v>
      </c>
      <c r="W1508" s="46">
        <f>SUM('2.CAD NCCF'!W1508,'3.USD NCCF'!W1508,'4.EUR NCCF'!W1508,'5.GBP NCCF'!W1508,'6.Other(Incld) NCCF'!W1508)</f>
        <v>0</v>
      </c>
      <c r="Y1508"/>
    </row>
    <row r="1509" spans="1:25" s="72" customFormat="1" outlineLevel="1" x14ac:dyDescent="0.2">
      <c r="A1509" s="322"/>
      <c r="B1509" s="25"/>
      <c r="C1509" s="23"/>
      <c r="D1509" s="23"/>
      <c r="E1509" s="24"/>
      <c r="F1509" s="176" t="s">
        <v>191</v>
      </c>
      <c r="G1509" s="190">
        <f>SUM('2.CAD NCCF'!G1509,'3.USD NCCF'!G1509,'4.EUR NCCF'!G1509,'5.GBP NCCF'!G1509,'6.Other(Incld) NCCF'!G1509)</f>
        <v>0</v>
      </c>
      <c r="H1509" s="70"/>
      <c r="I1509" s="66"/>
      <c r="J1509" s="66"/>
      <c r="K1509" s="66"/>
      <c r="L1509" s="181">
        <f>SUM('2.CAD NCCF'!L1509,'3.USD NCCF'!L1509,'4.EUR NCCF'!L1509,'5.GBP NCCF'!L1509,'6.Other(Incld) NCCF'!L1509)</f>
        <v>0</v>
      </c>
      <c r="M1509" s="192">
        <f>SUM('2.CAD NCCF'!M1509,'3.USD NCCF'!M1509,'4.EUR NCCF'!M1509,'5.GBP NCCF'!M1509,'6.Other(Incld) NCCF'!M1509)</f>
        <v>0</v>
      </c>
      <c r="N1509" s="182">
        <f>SUM('2.CAD NCCF'!N1509,'3.USD NCCF'!N1509,'4.EUR NCCF'!N1509,'5.GBP NCCF'!N1509,'6.Other(Incld) NCCF'!N1509)</f>
        <v>0</v>
      </c>
      <c r="O1509" s="178">
        <f>SUM('2.CAD NCCF'!O1509,'3.USD NCCF'!O1509,'4.EUR NCCF'!O1509,'5.GBP NCCF'!O1509,'6.Other(Incld) NCCF'!O1509)</f>
        <v>0</v>
      </c>
      <c r="P1509" s="192">
        <f>SUM('2.CAD NCCF'!P1509,'3.USD NCCF'!P1509,'4.EUR NCCF'!P1509,'5.GBP NCCF'!P1509,'6.Other(Incld) NCCF'!P1509)</f>
        <v>0</v>
      </c>
      <c r="Q1509" s="182">
        <f>SUM('2.CAD NCCF'!Q1509,'3.USD NCCF'!Q1509,'4.EUR NCCF'!Q1509,'5.GBP NCCF'!Q1509,'6.Other(Incld) NCCF'!Q1509)</f>
        <v>0</v>
      </c>
      <c r="R1509" s="182">
        <f>SUM('2.CAD NCCF'!R1509,'3.USD NCCF'!R1509,'4.EUR NCCF'!R1509,'5.GBP NCCF'!R1509,'6.Other(Incld) NCCF'!R1509)</f>
        <v>0</v>
      </c>
      <c r="S1509" s="182">
        <f>SUM('2.CAD NCCF'!S1509,'3.USD NCCF'!S1509,'4.EUR NCCF'!S1509,'5.GBP NCCF'!S1509,'6.Other(Incld) NCCF'!S1509)</f>
        <v>0</v>
      </c>
      <c r="T1509" s="178">
        <f>SUM('2.CAD NCCF'!T1509,'3.USD NCCF'!T1509,'4.EUR NCCF'!T1509,'5.GBP NCCF'!T1509,'6.Other(Incld) NCCF'!T1509)</f>
        <v>0</v>
      </c>
      <c r="U1509" s="182">
        <f>SUM('2.CAD NCCF'!U1509,'3.USD NCCF'!U1509,'4.EUR NCCF'!U1509,'5.GBP NCCF'!U1509,'6.Other(Incld) NCCF'!U1509)</f>
        <v>0</v>
      </c>
      <c r="V1509" s="183">
        <f>SUM('2.CAD NCCF'!V1509,'3.USD NCCF'!V1509,'4.EUR NCCF'!V1509,'5.GBP NCCF'!V1509,'6.Other(Incld) NCCF'!V1509)</f>
        <v>0</v>
      </c>
      <c r="W1509" s="46">
        <f>SUM('2.CAD NCCF'!W1509,'3.USD NCCF'!W1509,'4.EUR NCCF'!W1509,'5.GBP NCCF'!W1509,'6.Other(Incld) NCCF'!W1509)</f>
        <v>0</v>
      </c>
      <c r="Y1509"/>
    </row>
    <row r="1510" spans="1:25" s="72" customFormat="1" outlineLevel="1" x14ac:dyDescent="0.2">
      <c r="A1510" s="322"/>
      <c r="B1510" s="25"/>
      <c r="C1510" s="23"/>
      <c r="D1510" s="23"/>
      <c r="E1510" s="24"/>
      <c r="F1510" s="176" t="s">
        <v>189</v>
      </c>
      <c r="G1510" s="190">
        <f>SUM('2.CAD NCCF'!G1510,'3.USD NCCF'!G1510,'4.EUR NCCF'!G1510,'5.GBP NCCF'!G1510,'6.Other(Incld) NCCF'!G1510)</f>
        <v>0</v>
      </c>
      <c r="H1510" s="70"/>
      <c r="I1510" s="66"/>
      <c r="J1510" s="66"/>
      <c r="K1510" s="66"/>
      <c r="L1510" s="51"/>
      <c r="M1510" s="34"/>
      <c r="N1510" s="34"/>
      <c r="O1510" s="34"/>
      <c r="P1510" s="34"/>
      <c r="Q1510" s="34"/>
      <c r="R1510" s="34"/>
      <c r="S1510" s="34"/>
      <c r="T1510" s="34"/>
      <c r="U1510" s="34"/>
      <c r="V1510" s="37"/>
      <c r="W1510" s="46">
        <f>SUM('2.CAD NCCF'!W1510,'3.USD NCCF'!W1510,'4.EUR NCCF'!W1508,'5.GBP NCCF'!W1510,'6.Other(Incld) NCCF'!W1510)</f>
        <v>0</v>
      </c>
      <c r="Y1510"/>
    </row>
    <row r="1511" spans="1:25" s="72" customFormat="1" x14ac:dyDescent="0.2">
      <c r="A1511" s="322"/>
      <c r="B1511" s="25"/>
      <c r="C1511" s="64"/>
      <c r="D1511" s="23" t="s">
        <v>192</v>
      </c>
      <c r="E1511" s="24"/>
      <c r="F1511" s="24"/>
      <c r="G1511" s="69">
        <f>SUBTOTAL(9,G1512:G1513)</f>
        <v>0</v>
      </c>
      <c r="H1511" s="70"/>
      <c r="I1511" s="66"/>
      <c r="J1511" s="66"/>
      <c r="K1511" s="66"/>
      <c r="L1511" s="51"/>
      <c r="M1511" s="34"/>
      <c r="N1511" s="34"/>
      <c r="O1511" s="34"/>
      <c r="P1511" s="34"/>
      <c r="Q1511" s="34"/>
      <c r="R1511" s="34"/>
      <c r="S1511" s="34"/>
      <c r="T1511" s="34"/>
      <c r="U1511" s="34"/>
      <c r="V1511" s="37"/>
      <c r="W1511" s="33">
        <f>SUM('2.CAD NCCF'!W1511,'3.USD NCCF'!W1511,'4.EUR NCCF'!W1511,'5.GBP NCCF'!W1511,'6.Other(Incld) NCCF'!W1511)</f>
        <v>0</v>
      </c>
      <c r="Y1511"/>
    </row>
    <row r="1512" spans="1:25" s="72" customFormat="1" outlineLevel="1" x14ac:dyDescent="0.2">
      <c r="A1512" s="322"/>
      <c r="B1512" s="25"/>
      <c r="C1512" s="23"/>
      <c r="D1512" s="23"/>
      <c r="E1512" s="24"/>
      <c r="F1512" s="176" t="s">
        <v>193</v>
      </c>
      <c r="G1512" s="190">
        <f>SUM('2.CAD NCCF'!G1512,'3.USD NCCF'!G1512,'4.EUR NCCF'!G1512,'5.GBP NCCF'!G1512,'6.Other(Incld) NCCF'!G1512)</f>
        <v>0</v>
      </c>
      <c r="H1512" s="70"/>
      <c r="I1512" s="66"/>
      <c r="J1512" s="66"/>
      <c r="K1512" s="66"/>
      <c r="L1512" s="51"/>
      <c r="M1512" s="34"/>
      <c r="N1512" s="34"/>
      <c r="O1512" s="34"/>
      <c r="P1512" s="34"/>
      <c r="Q1512" s="34"/>
      <c r="R1512" s="34"/>
      <c r="S1512" s="34"/>
      <c r="T1512" s="34"/>
      <c r="U1512" s="34"/>
      <c r="V1512" s="37"/>
      <c r="W1512" s="46">
        <f>SUM('2.CAD NCCF'!W1512,'3.USD NCCF'!W1512,'4.EUR NCCF'!W1512,'5.GBP NCCF'!W1512,'6.Other(Incld) NCCF'!W1512)</f>
        <v>0</v>
      </c>
      <c r="Y1512"/>
    </row>
    <row r="1513" spans="1:25" s="72" customFormat="1" outlineLevel="1" x14ac:dyDescent="0.2">
      <c r="A1513" s="322"/>
      <c r="B1513" s="25"/>
      <c r="C1513" s="23"/>
      <c r="D1513" s="23"/>
      <c r="E1513" s="24"/>
      <c r="F1513" s="176" t="s">
        <v>194</v>
      </c>
      <c r="G1513" s="190">
        <f>SUM('2.CAD NCCF'!G1513,'3.USD NCCF'!G1513,'4.EUR NCCF'!G1513,'5.GBP NCCF'!G1513,'6.Other(Incld) NCCF'!G1513)</f>
        <v>0</v>
      </c>
      <c r="H1513" s="70"/>
      <c r="I1513" s="66"/>
      <c r="J1513" s="66"/>
      <c r="K1513" s="66"/>
      <c r="L1513" s="51"/>
      <c r="M1513" s="34"/>
      <c r="N1513" s="34"/>
      <c r="O1513" s="34"/>
      <c r="P1513" s="34"/>
      <c r="Q1513" s="34"/>
      <c r="R1513" s="34"/>
      <c r="S1513" s="34"/>
      <c r="T1513" s="34"/>
      <c r="U1513" s="34"/>
      <c r="V1513" s="37"/>
      <c r="W1513" s="46">
        <f>SUM('2.CAD NCCF'!W1513,'3.USD NCCF'!W1513,'4.EUR NCCF'!W1513,'5.GBP NCCF'!W1513,'6.Other(Incld) NCCF'!W1513)</f>
        <v>0</v>
      </c>
      <c r="Y1513"/>
    </row>
    <row r="1514" spans="1:25" x14ac:dyDescent="0.2">
      <c r="A1514" s="318"/>
      <c r="B1514" s="30"/>
      <c r="C1514" s="23" t="s">
        <v>150</v>
      </c>
      <c r="D1514" s="24"/>
      <c r="E1514" s="24"/>
      <c r="F1514" s="24"/>
      <c r="G1514" s="49"/>
      <c r="H1514" s="42"/>
      <c r="I1514" s="42"/>
      <c r="J1514" s="42"/>
      <c r="K1514" s="42"/>
      <c r="L1514" s="43"/>
      <c r="M1514" s="42"/>
      <c r="N1514" s="42"/>
      <c r="O1514" s="42"/>
      <c r="P1514" s="42"/>
      <c r="Q1514" s="42"/>
      <c r="R1514" s="42"/>
      <c r="S1514" s="42"/>
      <c r="T1514" s="42"/>
      <c r="U1514" s="42"/>
      <c r="V1514" s="44"/>
      <c r="W1514" s="44"/>
      <c r="Y1514"/>
    </row>
    <row r="1515" spans="1:25" s="72" customFormat="1" x14ac:dyDescent="0.2">
      <c r="A1515" s="322"/>
      <c r="B1515" s="25"/>
      <c r="C1515" s="23"/>
      <c r="D1515" s="65" t="s">
        <v>52</v>
      </c>
      <c r="E1515" s="24"/>
      <c r="F1515" s="24"/>
      <c r="G1515" s="69"/>
      <c r="H1515" s="70"/>
      <c r="I1515" s="66"/>
      <c r="J1515" s="66"/>
      <c r="K1515" s="66"/>
      <c r="L1515" s="51"/>
      <c r="M1515" s="34"/>
      <c r="N1515" s="34"/>
      <c r="O1515" s="34"/>
      <c r="P1515" s="34"/>
      <c r="Q1515" s="34"/>
      <c r="R1515" s="34"/>
      <c r="S1515" s="34"/>
      <c r="T1515" s="34"/>
      <c r="U1515" s="34"/>
      <c r="V1515" s="37"/>
      <c r="W1515" s="37"/>
      <c r="Y1515"/>
    </row>
    <row r="1516" spans="1:25" s="72" customFormat="1" x14ac:dyDescent="0.2">
      <c r="A1516" s="322"/>
      <c r="B1516" s="25"/>
      <c r="C1516" s="23"/>
      <c r="D1516" s="23"/>
      <c r="E1516" s="24" t="s">
        <v>153</v>
      </c>
      <c r="F1516" s="24"/>
      <c r="G1516" s="69">
        <f t="shared" ref="G1516:W1516" si="319">SUBTOTAL(9,G1517:G1520)</f>
        <v>0</v>
      </c>
      <c r="H1516" s="70">
        <f t="shared" si="319"/>
        <v>0</v>
      </c>
      <c r="I1516" s="66">
        <f t="shared" si="319"/>
        <v>0</v>
      </c>
      <c r="J1516" s="66">
        <f t="shared" si="319"/>
        <v>0</v>
      </c>
      <c r="K1516" s="67">
        <f t="shared" si="319"/>
        <v>0</v>
      </c>
      <c r="L1516" s="34">
        <f t="shared" si="319"/>
        <v>0</v>
      </c>
      <c r="M1516" s="34">
        <f t="shared" si="319"/>
        <v>0</v>
      </c>
      <c r="N1516" s="34">
        <f t="shared" si="319"/>
        <v>0</v>
      </c>
      <c r="O1516" s="34">
        <f t="shared" si="319"/>
        <v>0</v>
      </c>
      <c r="P1516" s="34">
        <f t="shared" si="319"/>
        <v>0</v>
      </c>
      <c r="Q1516" s="34">
        <f t="shared" si="319"/>
        <v>0</v>
      </c>
      <c r="R1516" s="34">
        <f t="shared" si="319"/>
        <v>0</v>
      </c>
      <c r="S1516" s="34">
        <f t="shared" si="319"/>
        <v>0</v>
      </c>
      <c r="T1516" s="34">
        <f t="shared" si="319"/>
        <v>0</v>
      </c>
      <c r="U1516" s="34">
        <f t="shared" si="319"/>
        <v>0</v>
      </c>
      <c r="V1516" s="34">
        <f t="shared" si="319"/>
        <v>0</v>
      </c>
      <c r="W1516" s="33">
        <f t="shared" si="319"/>
        <v>0</v>
      </c>
      <c r="Y1516"/>
    </row>
    <row r="1517" spans="1:25" s="72" customFormat="1" outlineLevel="1" x14ac:dyDescent="0.2">
      <c r="A1517" s="322"/>
      <c r="B1517" s="25"/>
      <c r="C1517" s="23"/>
      <c r="D1517" s="23"/>
      <c r="E1517" s="24"/>
      <c r="F1517" s="176" t="s">
        <v>154</v>
      </c>
      <c r="G1517" s="190">
        <f>SUM('2.CAD NCCF'!G1517,'3.USD NCCF'!G1517,'4.EUR NCCF'!G1517,'5.GBP NCCF'!G1517,'6.Other(Incld) NCCF'!G1517)</f>
        <v>0</v>
      </c>
      <c r="H1517" s="242">
        <f>SUM('2.CAD NCCF'!H1517,'3.USD NCCF'!H1517,'4.EUR NCCF'!H1517,'5.GBP NCCF'!H1517,'6.Other(Incld) NCCF'!H1517)</f>
        <v>0</v>
      </c>
      <c r="I1517" s="179">
        <f>SUM('2.CAD NCCF'!I1517,'3.USD NCCF'!I1517,'4.EUR NCCF'!I1517,'5.GBP NCCF'!I1517,'6.Other(Incld) NCCF'!I1517)</f>
        <v>0</v>
      </c>
      <c r="J1517" s="179">
        <f>SUM('2.CAD NCCF'!J1517,'3.USD NCCF'!J1517,'4.EUR NCCF'!J1517,'5.GBP NCCF'!J1517,'6.Other(Incld) NCCF'!J1517)</f>
        <v>0</v>
      </c>
      <c r="K1517" s="180">
        <f>SUM('2.CAD NCCF'!K1517,'3.USD NCCF'!K1517,'4.EUR NCCF'!K1517,'5.GBP NCCF'!K1517,'6.Other(Incld) NCCF'!K1517)</f>
        <v>0</v>
      </c>
      <c r="L1517" s="181">
        <f>SUM('2.CAD NCCF'!L1517,'3.USD NCCF'!L1517,'4.EUR NCCF'!L1517,'5.GBP NCCF'!L1517,'6.Other(Incld) NCCF'!L1517)</f>
        <v>0</v>
      </c>
      <c r="M1517" s="192">
        <f>SUM('2.CAD NCCF'!M1517,'3.USD NCCF'!M1517,'4.EUR NCCF'!M1517,'5.GBP NCCF'!M1517,'6.Other(Incld) NCCF'!M1517)</f>
        <v>0</v>
      </c>
      <c r="N1517" s="182">
        <f>SUM('2.CAD NCCF'!N1517,'3.USD NCCF'!N1517,'4.EUR NCCF'!N1517,'5.GBP NCCF'!N1517,'6.Other(Incld) NCCF'!N1517)</f>
        <v>0</v>
      </c>
      <c r="O1517" s="182">
        <f>SUM('2.CAD NCCF'!O1517,'3.USD NCCF'!O1517,'4.EUR NCCF'!O1517,'5.GBP NCCF'!O1517,'6.Other(Incld) NCCF'!O1517)</f>
        <v>0</v>
      </c>
      <c r="P1517" s="182">
        <f>SUM('2.CAD NCCF'!P1517,'3.USD NCCF'!P1517,'4.EUR NCCF'!P1517,'5.GBP NCCF'!P1517,'6.Other(Incld) NCCF'!P1517)</f>
        <v>0</v>
      </c>
      <c r="Q1517" s="182">
        <f>SUM('2.CAD NCCF'!Q1517,'3.USD NCCF'!Q1517,'4.EUR NCCF'!Q1517,'5.GBP NCCF'!Q1517,'6.Other(Incld) NCCF'!Q1517)</f>
        <v>0</v>
      </c>
      <c r="R1517" s="182">
        <f>SUM('2.CAD NCCF'!R1517,'3.USD NCCF'!R1517,'4.EUR NCCF'!R1517,'5.GBP NCCF'!R1517,'6.Other(Incld) NCCF'!R1517)</f>
        <v>0</v>
      </c>
      <c r="S1517" s="182">
        <f>SUM('2.CAD NCCF'!S1517,'3.USD NCCF'!S1517,'4.EUR NCCF'!S1517,'5.GBP NCCF'!S1517,'6.Other(Incld) NCCF'!S1517)</f>
        <v>0</v>
      </c>
      <c r="T1517" s="178">
        <f>SUM('2.CAD NCCF'!T1517,'3.USD NCCF'!T1517,'4.EUR NCCF'!T1517,'5.GBP NCCF'!T1517,'6.Other(Incld) NCCF'!T1517)</f>
        <v>0</v>
      </c>
      <c r="U1517" s="182">
        <f>SUM('2.CAD NCCF'!U1517,'3.USD NCCF'!U1517,'4.EUR NCCF'!U1517,'5.GBP NCCF'!U1517,'6.Other(Incld) NCCF'!U1517)</f>
        <v>0</v>
      </c>
      <c r="V1517" s="183">
        <f>SUM('2.CAD NCCF'!V1517,'3.USD NCCF'!V1517,'4.EUR NCCF'!V1517,'5.GBP NCCF'!V1517,'6.Other(Incld) NCCF'!V1517)</f>
        <v>0</v>
      </c>
      <c r="W1517" s="46">
        <f>SUM('2.CAD NCCF'!W1517,'3.USD NCCF'!W1517,'4.EUR NCCF'!W1517,'5.GBP NCCF'!W1517,'6.Other(Incld) NCCF'!W1517)</f>
        <v>0</v>
      </c>
      <c r="Y1517"/>
    </row>
    <row r="1518" spans="1:25" s="72" customFormat="1" outlineLevel="1" x14ac:dyDescent="0.2">
      <c r="A1518" s="322"/>
      <c r="B1518" s="25"/>
      <c r="C1518" s="23"/>
      <c r="D1518" s="23"/>
      <c r="E1518" s="24"/>
      <c r="F1518" s="176" t="s">
        <v>155</v>
      </c>
      <c r="G1518" s="190">
        <f>SUM('2.CAD NCCF'!G1518,'3.USD NCCF'!G1518,'4.EUR NCCF'!G1518,'5.GBP NCCF'!G1518,'6.Other(Incld) NCCF'!G1518)</f>
        <v>0</v>
      </c>
      <c r="H1518" s="242">
        <f>SUM('2.CAD NCCF'!H1518,'3.USD NCCF'!H1518,'4.EUR NCCF'!H1518,'5.GBP NCCF'!H1518,'6.Other(Incld) NCCF'!H1518)</f>
        <v>0</v>
      </c>
      <c r="I1518" s="179">
        <f>SUM('2.CAD NCCF'!I1518,'3.USD NCCF'!I1518,'4.EUR NCCF'!I1518,'5.GBP NCCF'!I1518,'6.Other(Incld) NCCF'!I1518)</f>
        <v>0</v>
      </c>
      <c r="J1518" s="179">
        <f>SUM('2.CAD NCCF'!J1518,'3.USD NCCF'!J1518,'4.EUR NCCF'!J1518,'5.GBP NCCF'!J1518,'6.Other(Incld) NCCF'!J1518)</f>
        <v>0</v>
      </c>
      <c r="K1518" s="180">
        <f>SUM('2.CAD NCCF'!K1518,'3.USD NCCF'!K1518,'4.EUR NCCF'!K1518,'5.GBP NCCF'!K1518,'6.Other(Incld) NCCF'!K1518)</f>
        <v>0</v>
      </c>
      <c r="L1518" s="181">
        <f>SUM('2.CAD NCCF'!L1518,'3.USD NCCF'!L1518,'4.EUR NCCF'!L1518,'5.GBP NCCF'!L1518,'6.Other(Incld) NCCF'!L1518)</f>
        <v>0</v>
      </c>
      <c r="M1518" s="192">
        <f>SUM('2.CAD NCCF'!M1518,'3.USD NCCF'!M1518,'4.EUR NCCF'!M1518,'5.GBP NCCF'!M1518,'6.Other(Incld) NCCF'!M1518)</f>
        <v>0</v>
      </c>
      <c r="N1518" s="182">
        <f>SUM('2.CAD NCCF'!N1518,'3.USD NCCF'!N1518,'4.EUR NCCF'!N1518,'5.GBP NCCF'!N1518,'6.Other(Incld) NCCF'!N1518)</f>
        <v>0</v>
      </c>
      <c r="O1518" s="182">
        <f>SUM('2.CAD NCCF'!O1518,'3.USD NCCF'!O1518,'4.EUR NCCF'!O1518,'5.GBP NCCF'!O1518,'6.Other(Incld) NCCF'!O1518)</f>
        <v>0</v>
      </c>
      <c r="P1518" s="182">
        <f>SUM('2.CAD NCCF'!P1518,'3.USD NCCF'!P1518,'4.EUR NCCF'!P1518,'5.GBP NCCF'!P1518,'6.Other(Incld) NCCF'!P1518)</f>
        <v>0</v>
      </c>
      <c r="Q1518" s="182">
        <f>SUM('2.CAD NCCF'!Q1518,'3.USD NCCF'!Q1518,'4.EUR NCCF'!Q1518,'5.GBP NCCF'!Q1518,'6.Other(Incld) NCCF'!Q1518)</f>
        <v>0</v>
      </c>
      <c r="R1518" s="182">
        <f>SUM('2.CAD NCCF'!R1518,'3.USD NCCF'!R1518,'4.EUR NCCF'!R1518,'5.GBP NCCF'!R1518,'6.Other(Incld) NCCF'!R1518)</f>
        <v>0</v>
      </c>
      <c r="S1518" s="182">
        <f>SUM('2.CAD NCCF'!S1518,'3.USD NCCF'!S1518,'4.EUR NCCF'!S1518,'5.GBP NCCF'!S1518,'6.Other(Incld) NCCF'!S1518)</f>
        <v>0</v>
      </c>
      <c r="T1518" s="178">
        <f>SUM('2.CAD NCCF'!T1518,'3.USD NCCF'!T1518,'4.EUR NCCF'!T1518,'5.GBP NCCF'!T1518,'6.Other(Incld) NCCF'!T1518)</f>
        <v>0</v>
      </c>
      <c r="U1518" s="182">
        <f>SUM('2.CAD NCCF'!U1518,'3.USD NCCF'!U1518,'4.EUR NCCF'!U1518,'5.GBP NCCF'!U1518,'6.Other(Incld) NCCF'!U1518)</f>
        <v>0</v>
      </c>
      <c r="V1518" s="183">
        <f>SUM('2.CAD NCCF'!V1518,'3.USD NCCF'!V1518,'4.EUR NCCF'!V1518,'5.GBP NCCF'!V1518,'6.Other(Incld) NCCF'!V1518)</f>
        <v>0</v>
      </c>
      <c r="W1518" s="46">
        <f>SUM('2.CAD NCCF'!W1518,'3.USD NCCF'!W1518,'4.EUR NCCF'!W1518,'5.GBP NCCF'!W1518,'6.Other(Incld) NCCF'!W1518)</f>
        <v>0</v>
      </c>
      <c r="Y1518"/>
    </row>
    <row r="1519" spans="1:25" s="72" customFormat="1" outlineLevel="1" x14ac:dyDescent="0.2">
      <c r="A1519" s="322"/>
      <c r="B1519" s="25"/>
      <c r="C1519" s="23"/>
      <c r="D1519" s="23"/>
      <c r="E1519" s="24"/>
      <c r="F1519" s="176" t="s">
        <v>156</v>
      </c>
      <c r="G1519" s="190">
        <f>SUM('2.CAD NCCF'!G1519,'3.USD NCCF'!G1519,'4.EUR NCCF'!G1519,'5.GBP NCCF'!G1519,'6.Other(Incld) NCCF'!G1519)</f>
        <v>0</v>
      </c>
      <c r="H1519" s="242">
        <f>SUM('2.CAD NCCF'!H1519,'3.USD NCCF'!H1519,'4.EUR NCCF'!H1519,'5.GBP NCCF'!H1519,'6.Other(Incld) NCCF'!H1519)</f>
        <v>0</v>
      </c>
      <c r="I1519" s="179">
        <f>SUM('2.CAD NCCF'!I1519,'3.USD NCCF'!I1519,'4.EUR NCCF'!I1519,'5.GBP NCCF'!I1519,'6.Other(Incld) NCCF'!I1519)</f>
        <v>0</v>
      </c>
      <c r="J1519" s="179">
        <f>SUM('2.CAD NCCF'!J1519,'3.USD NCCF'!J1519,'4.EUR NCCF'!J1519,'5.GBP NCCF'!J1519,'6.Other(Incld) NCCF'!J1519)</f>
        <v>0</v>
      </c>
      <c r="K1519" s="180">
        <f>SUM('2.CAD NCCF'!K1519,'3.USD NCCF'!K1519,'4.EUR NCCF'!K1519,'5.GBP NCCF'!K1519,'6.Other(Incld) NCCF'!K1519)</f>
        <v>0</v>
      </c>
      <c r="L1519" s="181">
        <f>SUM('2.CAD NCCF'!L1519,'3.USD NCCF'!L1519,'4.EUR NCCF'!L1519,'5.GBP NCCF'!L1519,'6.Other(Incld) NCCF'!L1519)</f>
        <v>0</v>
      </c>
      <c r="M1519" s="192">
        <f>SUM('2.CAD NCCF'!M1519,'3.USD NCCF'!M1519,'4.EUR NCCF'!M1519,'5.GBP NCCF'!M1519,'6.Other(Incld) NCCF'!M1519)</f>
        <v>0</v>
      </c>
      <c r="N1519" s="182">
        <f>SUM('2.CAD NCCF'!N1519,'3.USD NCCF'!N1519,'4.EUR NCCF'!N1519,'5.GBP NCCF'!N1519,'6.Other(Incld) NCCF'!N1519)</f>
        <v>0</v>
      </c>
      <c r="O1519" s="182">
        <f>SUM('2.CAD NCCF'!O1519,'3.USD NCCF'!O1519,'4.EUR NCCF'!O1519,'5.GBP NCCF'!O1519,'6.Other(Incld) NCCF'!O1519)</f>
        <v>0</v>
      </c>
      <c r="P1519" s="182">
        <f>SUM('2.CAD NCCF'!P1519,'3.USD NCCF'!P1519,'4.EUR NCCF'!P1519,'5.GBP NCCF'!P1519,'6.Other(Incld) NCCF'!P1519)</f>
        <v>0</v>
      </c>
      <c r="Q1519" s="182">
        <f>SUM('2.CAD NCCF'!Q1519,'3.USD NCCF'!Q1519,'4.EUR NCCF'!Q1519,'5.GBP NCCF'!Q1519,'6.Other(Incld) NCCF'!Q1519)</f>
        <v>0</v>
      </c>
      <c r="R1519" s="182">
        <f>SUM('2.CAD NCCF'!R1519,'3.USD NCCF'!R1519,'4.EUR NCCF'!R1519,'5.GBP NCCF'!R1519,'6.Other(Incld) NCCF'!R1519)</f>
        <v>0</v>
      </c>
      <c r="S1519" s="182">
        <f>SUM('2.CAD NCCF'!S1519,'3.USD NCCF'!S1519,'4.EUR NCCF'!S1519,'5.GBP NCCF'!S1519,'6.Other(Incld) NCCF'!S1519)</f>
        <v>0</v>
      </c>
      <c r="T1519" s="178">
        <f>SUM('2.CAD NCCF'!T1519,'3.USD NCCF'!T1519,'4.EUR NCCF'!T1519,'5.GBP NCCF'!T1519,'6.Other(Incld) NCCF'!T1519)</f>
        <v>0</v>
      </c>
      <c r="U1519" s="182">
        <f>SUM('2.CAD NCCF'!U1519,'3.USD NCCF'!U1519,'4.EUR NCCF'!U1519,'5.GBP NCCF'!U1519,'6.Other(Incld) NCCF'!U1519)</f>
        <v>0</v>
      </c>
      <c r="V1519" s="183">
        <f>SUM('2.CAD NCCF'!V1519,'3.USD NCCF'!V1519,'4.EUR NCCF'!V1519,'5.GBP NCCF'!V1519,'6.Other(Incld) NCCF'!V1519)</f>
        <v>0</v>
      </c>
      <c r="W1519" s="46">
        <f>SUM('2.CAD NCCF'!W1519,'3.USD NCCF'!W1519,'4.EUR NCCF'!W1519,'5.GBP NCCF'!W1519,'6.Other(Incld) NCCF'!W1519)</f>
        <v>0</v>
      </c>
      <c r="Y1519"/>
    </row>
    <row r="1520" spans="1:25" s="72" customFormat="1" outlineLevel="1" x14ac:dyDescent="0.2">
      <c r="A1520" s="322"/>
      <c r="B1520" s="25"/>
      <c r="C1520" s="23"/>
      <c r="D1520" s="23"/>
      <c r="E1520" s="24"/>
      <c r="F1520" s="176" t="s">
        <v>197</v>
      </c>
      <c r="G1520" s="190">
        <f>SUM('2.CAD NCCF'!G1520,'3.USD NCCF'!G1520,'4.EUR NCCF'!G1520,'5.GBP NCCF'!G1520,'6.Other(Incld) NCCF'!G1520)</f>
        <v>0</v>
      </c>
      <c r="H1520" s="242">
        <f>SUM('2.CAD NCCF'!H1520,'3.USD NCCF'!H1520,'4.EUR NCCF'!H1520,'5.GBP NCCF'!H1520,'6.Other(Incld) NCCF'!H1520)</f>
        <v>0</v>
      </c>
      <c r="I1520" s="179">
        <f>SUM('2.CAD NCCF'!I1520,'3.USD NCCF'!I1520,'4.EUR NCCF'!I1520,'5.GBP NCCF'!I1520,'6.Other(Incld) NCCF'!I1520)</f>
        <v>0</v>
      </c>
      <c r="J1520" s="179">
        <f>SUM('2.CAD NCCF'!J1520,'3.USD NCCF'!J1520,'4.EUR NCCF'!J1520,'5.GBP NCCF'!J1520,'6.Other(Incld) NCCF'!J1520)</f>
        <v>0</v>
      </c>
      <c r="K1520" s="180">
        <f>SUM('2.CAD NCCF'!K1520,'3.USD NCCF'!K1520,'4.EUR NCCF'!K1520,'5.GBP NCCF'!K1520,'6.Other(Incld) NCCF'!K1520)</f>
        <v>0</v>
      </c>
      <c r="L1520" s="181">
        <f>SUM('2.CAD NCCF'!L1520,'3.USD NCCF'!L1520,'4.EUR NCCF'!L1520,'5.GBP NCCF'!L1520,'6.Other(Incld) NCCF'!L1520)</f>
        <v>0</v>
      </c>
      <c r="M1520" s="192">
        <f>SUM('2.CAD NCCF'!M1520,'3.USD NCCF'!M1520,'4.EUR NCCF'!M1520,'5.GBP NCCF'!M1520,'6.Other(Incld) NCCF'!M1520)</f>
        <v>0</v>
      </c>
      <c r="N1520" s="182">
        <f>SUM('2.CAD NCCF'!N1520,'3.USD NCCF'!N1520,'4.EUR NCCF'!N1520,'5.GBP NCCF'!N1520,'6.Other(Incld) NCCF'!N1520)</f>
        <v>0</v>
      </c>
      <c r="O1520" s="182">
        <f>SUM('2.CAD NCCF'!O1520,'3.USD NCCF'!O1520,'4.EUR NCCF'!O1520,'5.GBP NCCF'!O1520,'6.Other(Incld) NCCF'!O1520)</f>
        <v>0</v>
      </c>
      <c r="P1520" s="182">
        <f>SUM('2.CAD NCCF'!P1520,'3.USD NCCF'!P1520,'4.EUR NCCF'!P1520,'5.GBP NCCF'!P1520,'6.Other(Incld) NCCF'!P1520)</f>
        <v>0</v>
      </c>
      <c r="Q1520" s="182">
        <f>SUM('2.CAD NCCF'!Q1520,'3.USD NCCF'!Q1520,'4.EUR NCCF'!Q1520,'5.GBP NCCF'!Q1520,'6.Other(Incld) NCCF'!Q1520)</f>
        <v>0</v>
      </c>
      <c r="R1520" s="182">
        <f>SUM('2.CAD NCCF'!R1520,'3.USD NCCF'!R1520,'4.EUR NCCF'!R1520,'5.GBP NCCF'!R1520,'6.Other(Incld) NCCF'!R1520)</f>
        <v>0</v>
      </c>
      <c r="S1520" s="182">
        <f>SUM('2.CAD NCCF'!S1520,'3.USD NCCF'!S1520,'4.EUR NCCF'!S1520,'5.GBP NCCF'!S1520,'6.Other(Incld) NCCF'!S1520)</f>
        <v>0</v>
      </c>
      <c r="T1520" s="178">
        <f>SUM('2.CAD NCCF'!T1520,'3.USD NCCF'!T1520,'4.EUR NCCF'!T1520,'5.GBP NCCF'!T1520,'6.Other(Incld) NCCF'!T1520)</f>
        <v>0</v>
      </c>
      <c r="U1520" s="182">
        <f>SUM('2.CAD NCCF'!U1520,'3.USD NCCF'!U1520,'4.EUR NCCF'!U1520,'5.GBP NCCF'!U1520,'6.Other(Incld) NCCF'!U1520)</f>
        <v>0</v>
      </c>
      <c r="V1520" s="183">
        <f>SUM('2.CAD NCCF'!V1520,'3.USD NCCF'!V1520,'4.EUR NCCF'!V1520,'5.GBP NCCF'!V1520,'6.Other(Incld) NCCF'!V1520)</f>
        <v>0</v>
      </c>
      <c r="W1520" s="46">
        <f>SUM('2.CAD NCCF'!W1520,'3.USD NCCF'!W1520,'4.EUR NCCF'!W1520,'5.GBP NCCF'!W1520,'6.Other(Incld) NCCF'!W1520)</f>
        <v>0</v>
      </c>
      <c r="Y1520"/>
    </row>
    <row r="1521" spans="1:25" s="72" customFormat="1" x14ac:dyDescent="0.2">
      <c r="A1521" s="322"/>
      <c r="B1521" s="25"/>
      <c r="C1521" s="23"/>
      <c r="D1521" s="23"/>
      <c r="E1521" s="24" t="s">
        <v>157</v>
      </c>
      <c r="F1521" s="24"/>
      <c r="G1521" s="69">
        <f t="shared" ref="G1521:W1521" si="320">SUBTOTAL(9,G1522:G1525)</f>
        <v>0</v>
      </c>
      <c r="H1521" s="70">
        <f t="shared" si="320"/>
        <v>0</v>
      </c>
      <c r="I1521" s="66">
        <f t="shared" si="320"/>
        <v>0</v>
      </c>
      <c r="J1521" s="66">
        <f t="shared" si="320"/>
        <v>0</v>
      </c>
      <c r="K1521" s="67">
        <f t="shared" si="320"/>
        <v>0</v>
      </c>
      <c r="L1521" s="34">
        <f t="shared" si="320"/>
        <v>0</v>
      </c>
      <c r="M1521" s="34">
        <f t="shared" si="320"/>
        <v>0</v>
      </c>
      <c r="N1521" s="34">
        <f t="shared" si="320"/>
        <v>0</v>
      </c>
      <c r="O1521" s="34">
        <f t="shared" si="320"/>
        <v>0</v>
      </c>
      <c r="P1521" s="34">
        <f t="shared" si="320"/>
        <v>0</v>
      </c>
      <c r="Q1521" s="34">
        <f t="shared" si="320"/>
        <v>0</v>
      </c>
      <c r="R1521" s="34">
        <f t="shared" si="320"/>
        <v>0</v>
      </c>
      <c r="S1521" s="34">
        <f t="shared" si="320"/>
        <v>0</v>
      </c>
      <c r="T1521" s="34">
        <f t="shared" si="320"/>
        <v>0</v>
      </c>
      <c r="U1521" s="34">
        <f t="shared" si="320"/>
        <v>0</v>
      </c>
      <c r="V1521" s="34">
        <f t="shared" si="320"/>
        <v>0</v>
      </c>
      <c r="W1521" s="33">
        <f t="shared" si="320"/>
        <v>0</v>
      </c>
      <c r="Y1521"/>
    </row>
    <row r="1522" spans="1:25" s="72" customFormat="1" outlineLevel="1" x14ac:dyDescent="0.2">
      <c r="A1522" s="322"/>
      <c r="B1522" s="25"/>
      <c r="C1522" s="23"/>
      <c r="D1522" s="23"/>
      <c r="E1522" s="24"/>
      <c r="F1522" s="176" t="s">
        <v>158</v>
      </c>
      <c r="G1522" s="190">
        <f>SUM('2.CAD NCCF'!G1522,'3.USD NCCF'!G1522,'4.EUR NCCF'!G1522,'5.GBP NCCF'!G1522,'6.Other(Incld) NCCF'!G1522)</f>
        <v>0</v>
      </c>
      <c r="H1522" s="242">
        <f>SUM('2.CAD NCCF'!H1522,'3.USD NCCF'!H1522,'4.EUR NCCF'!H1522,'5.GBP NCCF'!H1522,'6.Other(Incld) NCCF'!H1522)</f>
        <v>0</v>
      </c>
      <c r="I1522" s="179">
        <f>SUM('2.CAD NCCF'!I1522,'3.USD NCCF'!I1522,'4.EUR NCCF'!I1522,'5.GBP NCCF'!I1522,'6.Other(Incld) NCCF'!I1522)</f>
        <v>0</v>
      </c>
      <c r="J1522" s="179">
        <f>SUM('2.CAD NCCF'!J1522,'3.USD NCCF'!J1522,'4.EUR NCCF'!J1522,'5.GBP NCCF'!J1522,'6.Other(Incld) NCCF'!J1522)</f>
        <v>0</v>
      </c>
      <c r="K1522" s="180">
        <f>SUM('2.CAD NCCF'!K1522,'3.USD NCCF'!K1522,'4.EUR NCCF'!K1522,'5.GBP NCCF'!K1522,'6.Other(Incld) NCCF'!K1522)</f>
        <v>0</v>
      </c>
      <c r="L1522" s="181">
        <f>SUM('2.CAD NCCF'!L1522,'3.USD NCCF'!L1522,'4.EUR NCCF'!L1522,'5.GBP NCCF'!L1522,'6.Other(Incld) NCCF'!L1522)</f>
        <v>0</v>
      </c>
      <c r="M1522" s="192">
        <f>SUM('2.CAD NCCF'!M1522,'3.USD NCCF'!M1522,'4.EUR NCCF'!M1522,'5.GBP NCCF'!M1522,'6.Other(Incld) NCCF'!M1522)</f>
        <v>0</v>
      </c>
      <c r="N1522" s="182">
        <f>SUM('2.CAD NCCF'!N1522,'3.USD NCCF'!N1522,'4.EUR NCCF'!N1522,'5.GBP NCCF'!N1522,'6.Other(Incld) NCCF'!N1522)</f>
        <v>0</v>
      </c>
      <c r="O1522" s="182">
        <f>SUM('2.CAD NCCF'!O1522,'3.USD NCCF'!O1522,'4.EUR NCCF'!O1522,'5.GBP NCCF'!O1522,'6.Other(Incld) NCCF'!O1522)</f>
        <v>0</v>
      </c>
      <c r="P1522" s="182">
        <f>SUM('2.CAD NCCF'!P1522,'3.USD NCCF'!P1522,'4.EUR NCCF'!P1522,'5.GBP NCCF'!P1522,'6.Other(Incld) NCCF'!P1522)</f>
        <v>0</v>
      </c>
      <c r="Q1522" s="182">
        <f>SUM('2.CAD NCCF'!Q1522,'3.USD NCCF'!Q1522,'4.EUR NCCF'!Q1522,'5.GBP NCCF'!Q1522,'6.Other(Incld) NCCF'!Q1522)</f>
        <v>0</v>
      </c>
      <c r="R1522" s="182">
        <f>SUM('2.CAD NCCF'!R1522,'3.USD NCCF'!R1522,'4.EUR NCCF'!R1522,'5.GBP NCCF'!R1522,'6.Other(Incld) NCCF'!R1522)</f>
        <v>0</v>
      </c>
      <c r="S1522" s="182">
        <f>SUM('2.CAD NCCF'!S1522,'3.USD NCCF'!S1522,'4.EUR NCCF'!S1522,'5.GBP NCCF'!S1522,'6.Other(Incld) NCCF'!S1522)</f>
        <v>0</v>
      </c>
      <c r="T1522" s="178">
        <f>SUM('2.CAD NCCF'!T1522,'3.USD NCCF'!T1522,'4.EUR NCCF'!T1522,'5.GBP NCCF'!T1522,'6.Other(Incld) NCCF'!T1522)</f>
        <v>0</v>
      </c>
      <c r="U1522" s="182">
        <f>SUM('2.CAD NCCF'!U1522,'3.USD NCCF'!U1522,'4.EUR NCCF'!U1522,'5.GBP NCCF'!U1522,'6.Other(Incld) NCCF'!U1522)</f>
        <v>0</v>
      </c>
      <c r="V1522" s="183">
        <f>SUM('2.CAD NCCF'!V1522,'3.USD NCCF'!V1522,'4.EUR NCCF'!V1522,'5.GBP NCCF'!V1522,'6.Other(Incld) NCCF'!V1522)</f>
        <v>0</v>
      </c>
      <c r="W1522" s="46">
        <f>SUM('2.CAD NCCF'!W1522,'3.USD NCCF'!W1522,'4.EUR NCCF'!W1522,'5.GBP NCCF'!W1522,'6.Other(Incld) NCCF'!W1522)</f>
        <v>0</v>
      </c>
      <c r="Y1522"/>
    </row>
    <row r="1523" spans="1:25" s="72" customFormat="1" outlineLevel="1" x14ac:dyDescent="0.2">
      <c r="A1523" s="322"/>
      <c r="B1523" s="25"/>
      <c r="C1523" s="23"/>
      <c r="D1523" s="23"/>
      <c r="E1523" s="24"/>
      <c r="F1523" s="176" t="s">
        <v>159</v>
      </c>
      <c r="G1523" s="190">
        <f>SUM('2.CAD NCCF'!G1523,'3.USD NCCF'!G1523,'4.EUR NCCF'!G1523,'5.GBP NCCF'!G1523,'6.Other(Incld) NCCF'!G1523)</f>
        <v>0</v>
      </c>
      <c r="H1523" s="242">
        <f>SUM('2.CAD NCCF'!H1523,'3.USD NCCF'!H1523,'4.EUR NCCF'!H1523,'5.GBP NCCF'!H1523,'6.Other(Incld) NCCF'!H1523)</f>
        <v>0</v>
      </c>
      <c r="I1523" s="179">
        <f>SUM('2.CAD NCCF'!I1523,'3.USD NCCF'!I1523,'4.EUR NCCF'!I1523,'5.GBP NCCF'!I1523,'6.Other(Incld) NCCF'!I1523)</f>
        <v>0</v>
      </c>
      <c r="J1523" s="179">
        <f>SUM('2.CAD NCCF'!J1523,'3.USD NCCF'!J1523,'4.EUR NCCF'!J1523,'5.GBP NCCF'!J1523,'6.Other(Incld) NCCF'!J1523)</f>
        <v>0</v>
      </c>
      <c r="K1523" s="180">
        <f>SUM('2.CAD NCCF'!K1523,'3.USD NCCF'!K1523,'4.EUR NCCF'!K1523,'5.GBP NCCF'!K1523,'6.Other(Incld) NCCF'!K1523)</f>
        <v>0</v>
      </c>
      <c r="L1523" s="181">
        <f>SUM('2.CAD NCCF'!L1523,'3.USD NCCF'!L1523,'4.EUR NCCF'!L1523,'5.GBP NCCF'!L1523,'6.Other(Incld) NCCF'!L1523)</f>
        <v>0</v>
      </c>
      <c r="M1523" s="192">
        <f>SUM('2.CAD NCCF'!M1523,'3.USD NCCF'!M1523,'4.EUR NCCF'!M1523,'5.GBP NCCF'!M1523,'6.Other(Incld) NCCF'!M1523)</f>
        <v>0</v>
      </c>
      <c r="N1523" s="182">
        <f>SUM('2.CAD NCCF'!N1523,'3.USD NCCF'!N1523,'4.EUR NCCF'!N1523,'5.GBP NCCF'!N1523,'6.Other(Incld) NCCF'!N1523)</f>
        <v>0</v>
      </c>
      <c r="O1523" s="182">
        <f>SUM('2.CAD NCCF'!O1523,'3.USD NCCF'!O1523,'4.EUR NCCF'!O1523,'5.GBP NCCF'!O1523,'6.Other(Incld) NCCF'!O1523)</f>
        <v>0</v>
      </c>
      <c r="P1523" s="182">
        <f>SUM('2.CAD NCCF'!P1523,'3.USD NCCF'!P1523,'4.EUR NCCF'!P1523,'5.GBP NCCF'!P1523,'6.Other(Incld) NCCF'!P1523)</f>
        <v>0</v>
      </c>
      <c r="Q1523" s="182">
        <f>SUM('2.CAD NCCF'!Q1523,'3.USD NCCF'!Q1523,'4.EUR NCCF'!Q1523,'5.GBP NCCF'!Q1523,'6.Other(Incld) NCCF'!Q1523)</f>
        <v>0</v>
      </c>
      <c r="R1523" s="182">
        <f>SUM('2.CAD NCCF'!R1523,'3.USD NCCF'!R1523,'4.EUR NCCF'!R1523,'5.GBP NCCF'!R1523,'6.Other(Incld) NCCF'!R1523)</f>
        <v>0</v>
      </c>
      <c r="S1523" s="182">
        <f>SUM('2.CAD NCCF'!S1523,'3.USD NCCF'!S1523,'4.EUR NCCF'!S1523,'5.GBP NCCF'!S1523,'6.Other(Incld) NCCF'!S1523)</f>
        <v>0</v>
      </c>
      <c r="T1523" s="178">
        <f>SUM('2.CAD NCCF'!T1523,'3.USD NCCF'!T1523,'4.EUR NCCF'!T1523,'5.GBP NCCF'!T1523,'6.Other(Incld) NCCF'!T1523)</f>
        <v>0</v>
      </c>
      <c r="U1523" s="182">
        <f>SUM('2.CAD NCCF'!U1523,'3.USD NCCF'!U1523,'4.EUR NCCF'!U1523,'5.GBP NCCF'!U1523,'6.Other(Incld) NCCF'!U1523)</f>
        <v>0</v>
      </c>
      <c r="V1523" s="183">
        <f>SUM('2.CAD NCCF'!V1523,'3.USD NCCF'!V1523,'4.EUR NCCF'!V1523,'5.GBP NCCF'!V1523,'6.Other(Incld) NCCF'!V1523)</f>
        <v>0</v>
      </c>
      <c r="W1523" s="46">
        <f>SUM('2.CAD NCCF'!W1523,'3.USD NCCF'!W1523,'4.EUR NCCF'!W1523,'5.GBP NCCF'!W1523,'6.Other(Incld) NCCF'!W1523)</f>
        <v>0</v>
      </c>
      <c r="Y1523"/>
    </row>
    <row r="1524" spans="1:25" s="72" customFormat="1" outlineLevel="1" x14ac:dyDescent="0.2">
      <c r="A1524" s="322"/>
      <c r="B1524" s="25"/>
      <c r="C1524" s="23"/>
      <c r="D1524" s="23"/>
      <c r="E1524" s="24"/>
      <c r="F1524" s="176" t="s">
        <v>160</v>
      </c>
      <c r="G1524" s="190">
        <f>SUM('2.CAD NCCF'!G1524,'3.USD NCCF'!G1524,'4.EUR NCCF'!G1524,'5.GBP NCCF'!G1524,'6.Other(Incld) NCCF'!G1524)</f>
        <v>0</v>
      </c>
      <c r="H1524" s="242">
        <f>SUM('2.CAD NCCF'!H1524,'3.USD NCCF'!H1524,'4.EUR NCCF'!H1524,'5.GBP NCCF'!H1524,'6.Other(Incld) NCCF'!H1524)</f>
        <v>0</v>
      </c>
      <c r="I1524" s="179">
        <f>SUM('2.CAD NCCF'!I1524,'3.USD NCCF'!I1524,'4.EUR NCCF'!I1524,'5.GBP NCCF'!I1524,'6.Other(Incld) NCCF'!I1524)</f>
        <v>0</v>
      </c>
      <c r="J1524" s="179">
        <f>SUM('2.CAD NCCF'!J1524,'3.USD NCCF'!J1524,'4.EUR NCCF'!J1524,'5.GBP NCCF'!J1524,'6.Other(Incld) NCCF'!J1524)</f>
        <v>0</v>
      </c>
      <c r="K1524" s="180">
        <f>SUM('2.CAD NCCF'!K1524,'3.USD NCCF'!K1524,'4.EUR NCCF'!K1524,'5.GBP NCCF'!K1524,'6.Other(Incld) NCCF'!K1524)</f>
        <v>0</v>
      </c>
      <c r="L1524" s="181">
        <f>SUM('2.CAD NCCF'!L1524,'3.USD NCCF'!L1524,'4.EUR NCCF'!L1524,'5.GBP NCCF'!L1524,'6.Other(Incld) NCCF'!L1524)</f>
        <v>0</v>
      </c>
      <c r="M1524" s="192">
        <f>SUM('2.CAD NCCF'!M1524,'3.USD NCCF'!M1524,'4.EUR NCCF'!M1524,'5.GBP NCCF'!M1524,'6.Other(Incld) NCCF'!M1524)</f>
        <v>0</v>
      </c>
      <c r="N1524" s="182">
        <f>SUM('2.CAD NCCF'!N1524,'3.USD NCCF'!N1524,'4.EUR NCCF'!N1524,'5.GBP NCCF'!N1524,'6.Other(Incld) NCCF'!N1524)</f>
        <v>0</v>
      </c>
      <c r="O1524" s="182">
        <f>SUM('2.CAD NCCF'!O1524,'3.USD NCCF'!O1524,'4.EUR NCCF'!O1524,'5.GBP NCCF'!O1524,'6.Other(Incld) NCCF'!O1524)</f>
        <v>0</v>
      </c>
      <c r="P1524" s="182">
        <f>SUM('2.CAD NCCF'!P1524,'3.USD NCCF'!P1524,'4.EUR NCCF'!P1524,'5.GBP NCCF'!P1524,'6.Other(Incld) NCCF'!P1524)</f>
        <v>0</v>
      </c>
      <c r="Q1524" s="182">
        <f>SUM('2.CAD NCCF'!Q1524,'3.USD NCCF'!Q1524,'4.EUR NCCF'!Q1524,'5.GBP NCCF'!Q1524,'6.Other(Incld) NCCF'!Q1524)</f>
        <v>0</v>
      </c>
      <c r="R1524" s="182">
        <f>SUM('2.CAD NCCF'!R1524,'3.USD NCCF'!R1524,'4.EUR NCCF'!R1524,'5.GBP NCCF'!R1524,'6.Other(Incld) NCCF'!R1524)</f>
        <v>0</v>
      </c>
      <c r="S1524" s="182">
        <f>SUM('2.CAD NCCF'!S1524,'3.USD NCCF'!S1524,'4.EUR NCCF'!S1524,'5.GBP NCCF'!S1524,'6.Other(Incld) NCCF'!S1524)</f>
        <v>0</v>
      </c>
      <c r="T1524" s="178">
        <f>SUM('2.CAD NCCF'!T1524,'3.USD NCCF'!T1524,'4.EUR NCCF'!T1524,'5.GBP NCCF'!T1524,'6.Other(Incld) NCCF'!T1524)</f>
        <v>0</v>
      </c>
      <c r="U1524" s="182">
        <f>SUM('2.CAD NCCF'!U1524,'3.USD NCCF'!U1524,'4.EUR NCCF'!U1524,'5.GBP NCCF'!U1524,'6.Other(Incld) NCCF'!U1524)</f>
        <v>0</v>
      </c>
      <c r="V1524" s="183">
        <f>SUM('2.CAD NCCF'!V1524,'3.USD NCCF'!V1524,'4.EUR NCCF'!V1524,'5.GBP NCCF'!V1524,'6.Other(Incld) NCCF'!V1524)</f>
        <v>0</v>
      </c>
      <c r="W1524" s="46">
        <f>SUM('2.CAD NCCF'!W1524,'3.USD NCCF'!W1524,'4.EUR NCCF'!W1524,'5.GBP NCCF'!W1524,'6.Other(Incld) NCCF'!W1524)</f>
        <v>0</v>
      </c>
      <c r="Y1524"/>
    </row>
    <row r="1525" spans="1:25" s="72" customFormat="1" outlineLevel="1" x14ac:dyDescent="0.2">
      <c r="A1525" s="322"/>
      <c r="B1525" s="25"/>
      <c r="C1525" s="23"/>
      <c r="D1525" s="23"/>
      <c r="E1525" s="24"/>
      <c r="F1525" s="176" t="s">
        <v>198</v>
      </c>
      <c r="G1525" s="190">
        <f>SUM('2.CAD NCCF'!G1525,'3.USD NCCF'!G1525,'4.EUR NCCF'!G1525,'5.GBP NCCF'!G1525,'6.Other(Incld) NCCF'!G1525)</f>
        <v>0</v>
      </c>
      <c r="H1525" s="242">
        <f>SUM('2.CAD NCCF'!H1525,'3.USD NCCF'!H1525,'4.EUR NCCF'!H1525,'5.GBP NCCF'!H1525,'6.Other(Incld) NCCF'!H1525)</f>
        <v>0</v>
      </c>
      <c r="I1525" s="179">
        <f>SUM('2.CAD NCCF'!I1525,'3.USD NCCF'!I1525,'4.EUR NCCF'!I1525,'5.GBP NCCF'!I1525,'6.Other(Incld) NCCF'!I1525)</f>
        <v>0</v>
      </c>
      <c r="J1525" s="179">
        <f>SUM('2.CAD NCCF'!J1525,'3.USD NCCF'!J1525,'4.EUR NCCF'!J1525,'5.GBP NCCF'!J1525,'6.Other(Incld) NCCF'!J1525)</f>
        <v>0</v>
      </c>
      <c r="K1525" s="180">
        <f>SUM('2.CAD NCCF'!K1525,'3.USD NCCF'!K1525,'4.EUR NCCF'!K1525,'5.GBP NCCF'!K1525,'6.Other(Incld) NCCF'!K1525)</f>
        <v>0</v>
      </c>
      <c r="L1525" s="181">
        <f>SUM('2.CAD NCCF'!L1525,'3.USD NCCF'!L1525,'4.EUR NCCF'!L1525,'5.GBP NCCF'!L1525,'6.Other(Incld) NCCF'!L1525)</f>
        <v>0</v>
      </c>
      <c r="M1525" s="192">
        <f>SUM('2.CAD NCCF'!M1525,'3.USD NCCF'!M1525,'4.EUR NCCF'!M1525,'5.GBP NCCF'!M1525,'6.Other(Incld) NCCF'!M1525)</f>
        <v>0</v>
      </c>
      <c r="N1525" s="182">
        <f>SUM('2.CAD NCCF'!N1525,'3.USD NCCF'!N1525,'4.EUR NCCF'!N1525,'5.GBP NCCF'!N1525,'6.Other(Incld) NCCF'!N1525)</f>
        <v>0</v>
      </c>
      <c r="O1525" s="182">
        <f>SUM('2.CAD NCCF'!O1525,'3.USD NCCF'!O1525,'4.EUR NCCF'!O1525,'5.GBP NCCF'!O1525,'6.Other(Incld) NCCF'!O1525)</f>
        <v>0</v>
      </c>
      <c r="P1525" s="182">
        <f>SUM('2.CAD NCCF'!P1525,'3.USD NCCF'!P1525,'4.EUR NCCF'!P1525,'5.GBP NCCF'!P1525,'6.Other(Incld) NCCF'!P1525)</f>
        <v>0</v>
      </c>
      <c r="Q1525" s="182">
        <f>SUM('2.CAD NCCF'!Q1525,'3.USD NCCF'!Q1525,'4.EUR NCCF'!Q1525,'5.GBP NCCF'!Q1525,'6.Other(Incld) NCCF'!Q1525)</f>
        <v>0</v>
      </c>
      <c r="R1525" s="182">
        <f>SUM('2.CAD NCCF'!R1525,'3.USD NCCF'!R1525,'4.EUR NCCF'!R1525,'5.GBP NCCF'!R1525,'6.Other(Incld) NCCF'!R1525)</f>
        <v>0</v>
      </c>
      <c r="S1525" s="182">
        <f>SUM('2.CAD NCCF'!S1525,'3.USD NCCF'!S1525,'4.EUR NCCF'!S1525,'5.GBP NCCF'!S1525,'6.Other(Incld) NCCF'!S1525)</f>
        <v>0</v>
      </c>
      <c r="T1525" s="178">
        <f>SUM('2.CAD NCCF'!T1525,'3.USD NCCF'!T1525,'4.EUR NCCF'!T1525,'5.GBP NCCF'!T1525,'6.Other(Incld) NCCF'!T1525)</f>
        <v>0</v>
      </c>
      <c r="U1525" s="182">
        <f>SUM('2.CAD NCCF'!U1525,'3.USD NCCF'!U1525,'4.EUR NCCF'!U1525,'5.GBP NCCF'!U1525,'6.Other(Incld) NCCF'!U1525)</f>
        <v>0</v>
      </c>
      <c r="V1525" s="183">
        <f>SUM('2.CAD NCCF'!V1525,'3.USD NCCF'!V1525,'4.EUR NCCF'!V1525,'5.GBP NCCF'!V1525,'6.Other(Incld) NCCF'!V1525)</f>
        <v>0</v>
      </c>
      <c r="W1525" s="46">
        <f>SUM('2.CAD NCCF'!W1525,'3.USD NCCF'!W1525,'4.EUR NCCF'!W1525,'5.GBP NCCF'!W1525,'6.Other(Incld) NCCF'!W1525)</f>
        <v>0</v>
      </c>
      <c r="Y1525"/>
    </row>
    <row r="1526" spans="1:25" s="72" customFormat="1" x14ac:dyDescent="0.2">
      <c r="A1526" s="322"/>
      <c r="B1526" s="25"/>
      <c r="C1526" s="23"/>
      <c r="D1526" s="23"/>
      <c r="E1526" s="24" t="s">
        <v>347</v>
      </c>
      <c r="F1526" s="24"/>
      <c r="G1526" s="69">
        <f t="shared" ref="G1526:W1526" si="321">SUBTOTAL(9,G1527:G1530)</f>
        <v>0</v>
      </c>
      <c r="H1526" s="70">
        <f t="shared" si="321"/>
        <v>0</v>
      </c>
      <c r="I1526" s="66">
        <f t="shared" si="321"/>
        <v>0</v>
      </c>
      <c r="J1526" s="66">
        <f t="shared" si="321"/>
        <v>0</v>
      </c>
      <c r="K1526" s="67">
        <f t="shared" si="321"/>
        <v>0</v>
      </c>
      <c r="L1526" s="34">
        <f t="shared" si="321"/>
        <v>0</v>
      </c>
      <c r="M1526" s="34">
        <f t="shared" si="321"/>
        <v>0</v>
      </c>
      <c r="N1526" s="34">
        <f t="shared" si="321"/>
        <v>0</v>
      </c>
      <c r="O1526" s="34">
        <f t="shared" si="321"/>
        <v>0</v>
      </c>
      <c r="P1526" s="34">
        <f t="shared" si="321"/>
        <v>0</v>
      </c>
      <c r="Q1526" s="34">
        <f t="shared" si="321"/>
        <v>0</v>
      </c>
      <c r="R1526" s="34">
        <f t="shared" si="321"/>
        <v>0</v>
      </c>
      <c r="S1526" s="34">
        <f t="shared" si="321"/>
        <v>0</v>
      </c>
      <c r="T1526" s="34">
        <f t="shared" si="321"/>
        <v>0</v>
      </c>
      <c r="U1526" s="34">
        <f t="shared" si="321"/>
        <v>0</v>
      </c>
      <c r="V1526" s="34">
        <f t="shared" si="321"/>
        <v>0</v>
      </c>
      <c r="W1526" s="33">
        <f t="shared" si="321"/>
        <v>0</v>
      </c>
      <c r="Y1526"/>
    </row>
    <row r="1527" spans="1:25" s="72" customFormat="1" outlineLevel="1" x14ac:dyDescent="0.2">
      <c r="A1527" s="322"/>
      <c r="B1527" s="25"/>
      <c r="C1527" s="23"/>
      <c r="D1527" s="23"/>
      <c r="E1527" s="24"/>
      <c r="F1527" s="176" t="s">
        <v>327</v>
      </c>
      <c r="G1527" s="190">
        <f>SUM('2.CAD NCCF'!G1527,'3.USD NCCF'!G1527,'4.EUR NCCF'!G1527,'5.GBP NCCF'!G1527,'6.Other(Incld) NCCF'!G1527)</f>
        <v>0</v>
      </c>
      <c r="H1527" s="242">
        <f>SUM('2.CAD NCCF'!H1527,'3.USD NCCF'!H1527,'4.EUR NCCF'!H1527,'5.GBP NCCF'!H1527,'6.Other(Incld) NCCF'!H1527)</f>
        <v>0</v>
      </c>
      <c r="I1527" s="179">
        <f>SUM('2.CAD NCCF'!I1527,'3.USD NCCF'!I1527,'4.EUR NCCF'!I1527,'5.GBP NCCF'!I1527,'6.Other(Incld) NCCF'!I1527)</f>
        <v>0</v>
      </c>
      <c r="J1527" s="179">
        <f>SUM('2.CAD NCCF'!J1527,'3.USD NCCF'!J1527,'4.EUR NCCF'!J1527,'5.GBP NCCF'!J1527,'6.Other(Incld) NCCF'!J1527)</f>
        <v>0</v>
      </c>
      <c r="K1527" s="180">
        <f>SUM('2.CAD NCCF'!K1527,'3.USD NCCF'!K1527,'4.EUR NCCF'!K1527,'5.GBP NCCF'!K1527,'6.Other(Incld) NCCF'!K1527)</f>
        <v>0</v>
      </c>
      <c r="L1527" s="181">
        <f>SUM('2.CAD NCCF'!L1527,'3.USD NCCF'!L1527,'4.EUR NCCF'!L1527,'5.GBP NCCF'!L1527,'6.Other(Incld) NCCF'!L1527)</f>
        <v>0</v>
      </c>
      <c r="M1527" s="192">
        <f>SUM('2.CAD NCCF'!M1527,'3.USD NCCF'!M1527,'4.EUR NCCF'!M1527,'5.GBP NCCF'!M1527,'6.Other(Incld) NCCF'!M1527)</f>
        <v>0</v>
      </c>
      <c r="N1527" s="182">
        <f>SUM('2.CAD NCCF'!N1527,'3.USD NCCF'!N1527,'4.EUR NCCF'!N1527,'5.GBP NCCF'!N1527,'6.Other(Incld) NCCF'!N1527)</f>
        <v>0</v>
      </c>
      <c r="O1527" s="182">
        <f>SUM('2.CAD NCCF'!O1527,'3.USD NCCF'!O1527,'4.EUR NCCF'!O1527,'5.GBP NCCF'!O1527,'6.Other(Incld) NCCF'!O1527)</f>
        <v>0</v>
      </c>
      <c r="P1527" s="182">
        <f>SUM('2.CAD NCCF'!P1527,'3.USD NCCF'!P1527,'4.EUR NCCF'!P1527,'5.GBP NCCF'!P1527,'6.Other(Incld) NCCF'!P1527)</f>
        <v>0</v>
      </c>
      <c r="Q1527" s="182">
        <f>SUM('2.CAD NCCF'!Q1527,'3.USD NCCF'!Q1527,'4.EUR NCCF'!Q1527,'5.GBP NCCF'!Q1527,'6.Other(Incld) NCCF'!Q1527)</f>
        <v>0</v>
      </c>
      <c r="R1527" s="182">
        <f>SUM('2.CAD NCCF'!R1527,'3.USD NCCF'!R1527,'4.EUR NCCF'!R1527,'5.GBP NCCF'!R1527,'6.Other(Incld) NCCF'!R1527)</f>
        <v>0</v>
      </c>
      <c r="S1527" s="182">
        <f>SUM('2.CAD NCCF'!S1527,'3.USD NCCF'!S1527,'4.EUR NCCF'!S1527,'5.GBP NCCF'!S1527,'6.Other(Incld) NCCF'!S1527)</f>
        <v>0</v>
      </c>
      <c r="T1527" s="178">
        <f>SUM('2.CAD NCCF'!T1527,'3.USD NCCF'!T1527,'4.EUR NCCF'!T1527,'5.GBP NCCF'!T1527,'6.Other(Incld) NCCF'!T1527)</f>
        <v>0</v>
      </c>
      <c r="U1527" s="182">
        <f>SUM('2.CAD NCCF'!U1527,'3.USD NCCF'!U1527,'4.EUR NCCF'!U1527,'5.GBP NCCF'!U1527,'6.Other(Incld) NCCF'!U1527)</f>
        <v>0</v>
      </c>
      <c r="V1527" s="183">
        <f>SUM('2.CAD NCCF'!V1527,'3.USD NCCF'!V1527,'4.EUR NCCF'!V1527,'5.GBP NCCF'!V1527,'6.Other(Incld) NCCF'!V1527)</f>
        <v>0</v>
      </c>
      <c r="W1527" s="46">
        <f>SUM('2.CAD NCCF'!W1527,'3.USD NCCF'!W1527,'4.EUR NCCF'!W1527,'5.GBP NCCF'!W1527,'6.Other(Incld) NCCF'!W1527)</f>
        <v>0</v>
      </c>
      <c r="Y1527"/>
    </row>
    <row r="1528" spans="1:25" s="72" customFormat="1" outlineLevel="1" x14ac:dyDescent="0.2">
      <c r="A1528" s="322"/>
      <c r="B1528" s="25"/>
      <c r="C1528" s="23"/>
      <c r="D1528" s="23"/>
      <c r="E1528" s="24"/>
      <c r="F1528" s="176" t="s">
        <v>328</v>
      </c>
      <c r="G1528" s="190">
        <f>SUM('2.CAD NCCF'!G1528,'3.USD NCCF'!G1528,'4.EUR NCCF'!G1528,'5.GBP NCCF'!G1528,'6.Other(Incld) NCCF'!G1528)</f>
        <v>0</v>
      </c>
      <c r="H1528" s="242">
        <f>SUM('2.CAD NCCF'!H1528,'3.USD NCCF'!H1528,'4.EUR NCCF'!H1528,'5.GBP NCCF'!H1528,'6.Other(Incld) NCCF'!H1528)</f>
        <v>0</v>
      </c>
      <c r="I1528" s="179">
        <f>SUM('2.CAD NCCF'!I1528,'3.USD NCCF'!I1528,'4.EUR NCCF'!I1528,'5.GBP NCCF'!I1528,'6.Other(Incld) NCCF'!I1528)</f>
        <v>0</v>
      </c>
      <c r="J1528" s="179">
        <f>SUM('2.CAD NCCF'!J1528,'3.USD NCCF'!J1528,'4.EUR NCCF'!J1528,'5.GBP NCCF'!J1528,'6.Other(Incld) NCCF'!J1528)</f>
        <v>0</v>
      </c>
      <c r="K1528" s="180">
        <f>SUM('2.CAD NCCF'!K1528,'3.USD NCCF'!K1528,'4.EUR NCCF'!K1528,'5.GBP NCCF'!K1528,'6.Other(Incld) NCCF'!K1528)</f>
        <v>0</v>
      </c>
      <c r="L1528" s="181">
        <f>SUM('2.CAD NCCF'!L1528,'3.USD NCCF'!L1528,'4.EUR NCCF'!L1528,'5.GBP NCCF'!L1528,'6.Other(Incld) NCCF'!L1528)</f>
        <v>0</v>
      </c>
      <c r="M1528" s="192">
        <f>SUM('2.CAD NCCF'!M1528,'3.USD NCCF'!M1528,'4.EUR NCCF'!M1528,'5.GBP NCCF'!M1528,'6.Other(Incld) NCCF'!M1528)</f>
        <v>0</v>
      </c>
      <c r="N1528" s="182">
        <f>SUM('2.CAD NCCF'!N1528,'3.USD NCCF'!N1528,'4.EUR NCCF'!N1528,'5.GBP NCCF'!N1528,'6.Other(Incld) NCCF'!N1528)</f>
        <v>0</v>
      </c>
      <c r="O1528" s="182">
        <f>SUM('2.CAD NCCF'!O1528,'3.USD NCCF'!O1528,'4.EUR NCCF'!O1528,'5.GBP NCCF'!O1528,'6.Other(Incld) NCCF'!O1528)</f>
        <v>0</v>
      </c>
      <c r="P1528" s="182">
        <f>SUM('2.CAD NCCF'!P1528,'3.USD NCCF'!P1528,'4.EUR NCCF'!P1528,'5.GBP NCCF'!P1528,'6.Other(Incld) NCCF'!P1528)</f>
        <v>0</v>
      </c>
      <c r="Q1528" s="182">
        <f>SUM('2.CAD NCCF'!Q1528,'3.USD NCCF'!Q1528,'4.EUR NCCF'!Q1528,'5.GBP NCCF'!Q1528,'6.Other(Incld) NCCF'!Q1528)</f>
        <v>0</v>
      </c>
      <c r="R1528" s="182">
        <f>SUM('2.CAD NCCF'!R1528,'3.USD NCCF'!R1528,'4.EUR NCCF'!R1528,'5.GBP NCCF'!R1528,'6.Other(Incld) NCCF'!R1528)</f>
        <v>0</v>
      </c>
      <c r="S1528" s="182">
        <f>SUM('2.CAD NCCF'!S1528,'3.USD NCCF'!S1528,'4.EUR NCCF'!S1528,'5.GBP NCCF'!S1528,'6.Other(Incld) NCCF'!S1528)</f>
        <v>0</v>
      </c>
      <c r="T1528" s="178">
        <f>SUM('2.CAD NCCF'!T1528,'3.USD NCCF'!T1528,'4.EUR NCCF'!T1528,'5.GBP NCCF'!T1528,'6.Other(Incld) NCCF'!T1528)</f>
        <v>0</v>
      </c>
      <c r="U1528" s="182">
        <f>SUM('2.CAD NCCF'!U1528,'3.USD NCCF'!U1528,'4.EUR NCCF'!U1528,'5.GBP NCCF'!U1528,'6.Other(Incld) NCCF'!U1528)</f>
        <v>0</v>
      </c>
      <c r="V1528" s="183">
        <f>SUM('2.CAD NCCF'!V1528,'3.USD NCCF'!V1528,'4.EUR NCCF'!V1528,'5.GBP NCCF'!V1528,'6.Other(Incld) NCCF'!V1528)</f>
        <v>0</v>
      </c>
      <c r="W1528" s="46">
        <f>SUM('2.CAD NCCF'!W1528,'3.USD NCCF'!W1528,'4.EUR NCCF'!W1528,'5.GBP NCCF'!W1528,'6.Other(Incld) NCCF'!W1528)</f>
        <v>0</v>
      </c>
      <c r="Y1528"/>
    </row>
    <row r="1529" spans="1:25" s="72" customFormat="1" outlineLevel="1" x14ac:dyDescent="0.2">
      <c r="A1529" s="322"/>
      <c r="B1529" s="25"/>
      <c r="C1529" s="23"/>
      <c r="D1529" s="23"/>
      <c r="E1529" s="24"/>
      <c r="F1529" s="176" t="s">
        <v>329</v>
      </c>
      <c r="G1529" s="190">
        <f>SUM('2.CAD NCCF'!G1529,'3.USD NCCF'!G1529,'4.EUR NCCF'!G1529,'5.GBP NCCF'!G1529,'6.Other(Incld) NCCF'!G1529)</f>
        <v>0</v>
      </c>
      <c r="H1529" s="242">
        <f>SUM('2.CAD NCCF'!H1529,'3.USD NCCF'!H1529,'4.EUR NCCF'!H1529,'5.GBP NCCF'!H1529,'6.Other(Incld) NCCF'!H1529)</f>
        <v>0</v>
      </c>
      <c r="I1529" s="179">
        <f>SUM('2.CAD NCCF'!I1529,'3.USD NCCF'!I1529,'4.EUR NCCF'!I1529,'5.GBP NCCF'!I1529,'6.Other(Incld) NCCF'!I1529)</f>
        <v>0</v>
      </c>
      <c r="J1529" s="179">
        <f>SUM('2.CAD NCCF'!J1529,'3.USD NCCF'!J1529,'4.EUR NCCF'!J1529,'5.GBP NCCF'!J1529,'6.Other(Incld) NCCF'!J1529)</f>
        <v>0</v>
      </c>
      <c r="K1529" s="180">
        <f>SUM('2.CAD NCCF'!K1529,'3.USD NCCF'!K1529,'4.EUR NCCF'!K1529,'5.GBP NCCF'!K1529,'6.Other(Incld) NCCF'!K1529)</f>
        <v>0</v>
      </c>
      <c r="L1529" s="181">
        <f>SUM('2.CAD NCCF'!L1529,'3.USD NCCF'!L1529,'4.EUR NCCF'!L1529,'5.GBP NCCF'!L1529,'6.Other(Incld) NCCF'!L1529)</f>
        <v>0</v>
      </c>
      <c r="M1529" s="192">
        <f>SUM('2.CAD NCCF'!M1529,'3.USD NCCF'!M1529,'4.EUR NCCF'!M1529,'5.GBP NCCF'!M1529,'6.Other(Incld) NCCF'!M1529)</f>
        <v>0</v>
      </c>
      <c r="N1529" s="182">
        <f>SUM('2.CAD NCCF'!N1529,'3.USD NCCF'!N1529,'4.EUR NCCF'!N1529,'5.GBP NCCF'!N1529,'6.Other(Incld) NCCF'!N1529)</f>
        <v>0</v>
      </c>
      <c r="O1529" s="182">
        <f>SUM('2.CAD NCCF'!O1529,'3.USD NCCF'!O1529,'4.EUR NCCF'!O1529,'5.GBP NCCF'!O1529,'6.Other(Incld) NCCF'!O1529)</f>
        <v>0</v>
      </c>
      <c r="P1529" s="182">
        <f>SUM('2.CAD NCCF'!P1529,'3.USD NCCF'!P1529,'4.EUR NCCF'!P1529,'5.GBP NCCF'!P1529,'6.Other(Incld) NCCF'!P1529)</f>
        <v>0</v>
      </c>
      <c r="Q1529" s="182">
        <f>SUM('2.CAD NCCF'!Q1529,'3.USD NCCF'!Q1529,'4.EUR NCCF'!Q1529,'5.GBP NCCF'!Q1529,'6.Other(Incld) NCCF'!Q1529)</f>
        <v>0</v>
      </c>
      <c r="R1529" s="182">
        <f>SUM('2.CAD NCCF'!R1529,'3.USD NCCF'!R1529,'4.EUR NCCF'!R1529,'5.GBP NCCF'!R1529,'6.Other(Incld) NCCF'!R1529)</f>
        <v>0</v>
      </c>
      <c r="S1529" s="182">
        <f>SUM('2.CAD NCCF'!S1529,'3.USD NCCF'!S1529,'4.EUR NCCF'!S1529,'5.GBP NCCF'!S1529,'6.Other(Incld) NCCF'!S1529)</f>
        <v>0</v>
      </c>
      <c r="T1529" s="178">
        <f>SUM('2.CAD NCCF'!T1529,'3.USD NCCF'!T1529,'4.EUR NCCF'!T1529,'5.GBP NCCF'!T1529,'6.Other(Incld) NCCF'!T1529)</f>
        <v>0</v>
      </c>
      <c r="U1529" s="182">
        <f>SUM('2.CAD NCCF'!U1529,'3.USD NCCF'!U1529,'4.EUR NCCF'!U1529,'5.GBP NCCF'!U1529,'6.Other(Incld) NCCF'!U1529)</f>
        <v>0</v>
      </c>
      <c r="V1529" s="183">
        <f>SUM('2.CAD NCCF'!V1529,'3.USD NCCF'!V1529,'4.EUR NCCF'!V1529,'5.GBP NCCF'!V1529,'6.Other(Incld) NCCF'!V1529)</f>
        <v>0</v>
      </c>
      <c r="W1529" s="46">
        <f>SUM('2.CAD NCCF'!W1529,'3.USD NCCF'!W1529,'4.EUR NCCF'!W1529,'5.GBP NCCF'!W1529,'6.Other(Incld) NCCF'!W1529)</f>
        <v>0</v>
      </c>
      <c r="Y1529"/>
    </row>
    <row r="1530" spans="1:25" s="72" customFormat="1" outlineLevel="1" x14ac:dyDescent="0.2">
      <c r="A1530" s="322"/>
      <c r="B1530" s="25"/>
      <c r="C1530" s="23"/>
      <c r="D1530" s="23"/>
      <c r="E1530" s="24"/>
      <c r="F1530" s="176" t="s">
        <v>330</v>
      </c>
      <c r="G1530" s="190">
        <f>SUM('2.CAD NCCF'!G1530,'3.USD NCCF'!G1530,'4.EUR NCCF'!G1530,'5.GBP NCCF'!G1530,'6.Other(Incld) NCCF'!G1530)</f>
        <v>0</v>
      </c>
      <c r="H1530" s="242">
        <f>SUM('2.CAD NCCF'!H1530,'3.USD NCCF'!H1530,'4.EUR NCCF'!H1530,'5.GBP NCCF'!H1530,'6.Other(Incld) NCCF'!H1530)</f>
        <v>0</v>
      </c>
      <c r="I1530" s="179">
        <f>SUM('2.CAD NCCF'!I1530,'3.USD NCCF'!I1530,'4.EUR NCCF'!I1530,'5.GBP NCCF'!I1530,'6.Other(Incld) NCCF'!I1530)</f>
        <v>0</v>
      </c>
      <c r="J1530" s="179">
        <f>SUM('2.CAD NCCF'!J1530,'3.USD NCCF'!J1530,'4.EUR NCCF'!J1530,'5.GBP NCCF'!J1530,'6.Other(Incld) NCCF'!J1530)</f>
        <v>0</v>
      </c>
      <c r="K1530" s="180">
        <f>SUM('2.CAD NCCF'!K1530,'3.USD NCCF'!K1530,'4.EUR NCCF'!K1530,'5.GBP NCCF'!K1530,'6.Other(Incld) NCCF'!K1530)</f>
        <v>0</v>
      </c>
      <c r="L1530" s="181">
        <f>SUM('2.CAD NCCF'!L1530,'3.USD NCCF'!L1530,'4.EUR NCCF'!L1530,'5.GBP NCCF'!L1530,'6.Other(Incld) NCCF'!L1530)</f>
        <v>0</v>
      </c>
      <c r="M1530" s="192">
        <f>SUM('2.CAD NCCF'!M1530,'3.USD NCCF'!M1530,'4.EUR NCCF'!M1530,'5.GBP NCCF'!M1530,'6.Other(Incld) NCCF'!M1530)</f>
        <v>0</v>
      </c>
      <c r="N1530" s="182">
        <f>SUM('2.CAD NCCF'!N1530,'3.USD NCCF'!N1530,'4.EUR NCCF'!N1530,'5.GBP NCCF'!N1530,'6.Other(Incld) NCCF'!N1530)</f>
        <v>0</v>
      </c>
      <c r="O1530" s="182">
        <f>SUM('2.CAD NCCF'!O1530,'3.USD NCCF'!O1530,'4.EUR NCCF'!O1530,'5.GBP NCCF'!O1530,'6.Other(Incld) NCCF'!O1530)</f>
        <v>0</v>
      </c>
      <c r="P1530" s="182">
        <f>SUM('2.CAD NCCF'!P1530,'3.USD NCCF'!P1530,'4.EUR NCCF'!P1530,'5.GBP NCCF'!P1530,'6.Other(Incld) NCCF'!P1530)</f>
        <v>0</v>
      </c>
      <c r="Q1530" s="182">
        <f>SUM('2.CAD NCCF'!Q1530,'3.USD NCCF'!Q1530,'4.EUR NCCF'!Q1530,'5.GBP NCCF'!Q1530,'6.Other(Incld) NCCF'!Q1530)</f>
        <v>0</v>
      </c>
      <c r="R1530" s="182">
        <f>SUM('2.CAD NCCF'!R1530,'3.USD NCCF'!R1530,'4.EUR NCCF'!R1530,'5.GBP NCCF'!R1530,'6.Other(Incld) NCCF'!R1530)</f>
        <v>0</v>
      </c>
      <c r="S1530" s="182">
        <f>SUM('2.CAD NCCF'!S1530,'3.USD NCCF'!S1530,'4.EUR NCCF'!S1530,'5.GBP NCCF'!S1530,'6.Other(Incld) NCCF'!S1530)</f>
        <v>0</v>
      </c>
      <c r="T1530" s="178">
        <f>SUM('2.CAD NCCF'!T1530,'3.USD NCCF'!T1530,'4.EUR NCCF'!T1530,'5.GBP NCCF'!T1530,'6.Other(Incld) NCCF'!T1530)</f>
        <v>0</v>
      </c>
      <c r="U1530" s="182">
        <f>SUM('2.CAD NCCF'!U1530,'3.USD NCCF'!U1530,'4.EUR NCCF'!U1530,'5.GBP NCCF'!U1530,'6.Other(Incld) NCCF'!U1530)</f>
        <v>0</v>
      </c>
      <c r="V1530" s="183">
        <f>SUM('2.CAD NCCF'!V1530,'3.USD NCCF'!V1530,'4.EUR NCCF'!V1530,'5.GBP NCCF'!V1530,'6.Other(Incld) NCCF'!V1530)</f>
        <v>0</v>
      </c>
      <c r="W1530" s="46">
        <f>SUM('2.CAD NCCF'!W1530,'3.USD NCCF'!W1530,'4.EUR NCCF'!W1530,'5.GBP NCCF'!W1530,'6.Other(Incld) NCCF'!W1530)</f>
        <v>0</v>
      </c>
      <c r="Y1530"/>
    </row>
    <row r="1531" spans="1:25" s="72" customFormat="1" x14ac:dyDescent="0.2">
      <c r="A1531" s="322"/>
      <c r="B1531" s="25"/>
      <c r="C1531" s="23"/>
      <c r="D1531" s="23" t="s">
        <v>53</v>
      </c>
      <c r="E1531" s="24"/>
      <c r="F1531" s="24"/>
      <c r="G1531" s="69"/>
      <c r="H1531" s="70"/>
      <c r="I1531" s="66"/>
      <c r="J1531" s="66"/>
      <c r="K1531" s="66"/>
      <c r="L1531" s="51"/>
      <c r="M1531" s="34"/>
      <c r="N1531" s="34"/>
      <c r="O1531" s="34"/>
      <c r="P1531" s="34"/>
      <c r="Q1531" s="34"/>
      <c r="R1531" s="34"/>
      <c r="S1531" s="34"/>
      <c r="T1531" s="34"/>
      <c r="U1531" s="34"/>
      <c r="V1531" s="37"/>
      <c r="W1531" s="33"/>
      <c r="Y1531"/>
    </row>
    <row r="1532" spans="1:25" s="72" customFormat="1" x14ac:dyDescent="0.2">
      <c r="A1532" s="322"/>
      <c r="B1532" s="25"/>
      <c r="C1532" s="23"/>
      <c r="D1532" s="23"/>
      <c r="E1532" s="64" t="s">
        <v>54</v>
      </c>
      <c r="F1532" s="24"/>
      <c r="G1532" s="69">
        <f t="shared" ref="G1532:W1532" si="322">SUBTOTAL(9,G1533:G1535)</f>
        <v>0</v>
      </c>
      <c r="H1532" s="70">
        <f t="shared" si="322"/>
        <v>0</v>
      </c>
      <c r="I1532" s="66">
        <f t="shared" si="322"/>
        <v>0</v>
      </c>
      <c r="J1532" s="66">
        <f t="shared" si="322"/>
        <v>0</v>
      </c>
      <c r="K1532" s="67">
        <f t="shared" si="322"/>
        <v>0</v>
      </c>
      <c r="L1532" s="34">
        <f t="shared" si="322"/>
        <v>0</v>
      </c>
      <c r="M1532" s="34">
        <f t="shared" si="322"/>
        <v>0</v>
      </c>
      <c r="N1532" s="34">
        <f t="shared" si="322"/>
        <v>0</v>
      </c>
      <c r="O1532" s="34">
        <f t="shared" si="322"/>
        <v>0</v>
      </c>
      <c r="P1532" s="34">
        <f t="shared" si="322"/>
        <v>0</v>
      </c>
      <c r="Q1532" s="34">
        <f t="shared" si="322"/>
        <v>0</v>
      </c>
      <c r="R1532" s="34">
        <f t="shared" si="322"/>
        <v>0</v>
      </c>
      <c r="S1532" s="34">
        <f t="shared" si="322"/>
        <v>0</v>
      </c>
      <c r="T1532" s="34">
        <f t="shared" si="322"/>
        <v>0</v>
      </c>
      <c r="U1532" s="34">
        <f t="shared" si="322"/>
        <v>0</v>
      </c>
      <c r="V1532" s="34">
        <f t="shared" si="322"/>
        <v>0</v>
      </c>
      <c r="W1532" s="33">
        <f t="shared" si="322"/>
        <v>0</v>
      </c>
      <c r="Y1532"/>
    </row>
    <row r="1533" spans="1:25" s="72" customFormat="1" outlineLevel="1" x14ac:dyDescent="0.2">
      <c r="A1533" s="322"/>
      <c r="B1533" s="25"/>
      <c r="C1533" s="23"/>
      <c r="D1533" s="23"/>
      <c r="E1533" s="64"/>
      <c r="F1533" s="176" t="s">
        <v>55</v>
      </c>
      <c r="G1533" s="190">
        <f>SUM('2.CAD NCCF'!G1533,'3.USD NCCF'!G1533,'4.EUR NCCF'!G1533,'5.GBP NCCF'!G1533,'6.Other(Incld) NCCF'!G1533)</f>
        <v>0</v>
      </c>
      <c r="H1533" s="242">
        <f>SUM('2.CAD NCCF'!H1533,'3.USD NCCF'!H1533,'4.EUR NCCF'!H1533,'5.GBP NCCF'!H1533,'6.Other(Incld) NCCF'!H1533)</f>
        <v>0</v>
      </c>
      <c r="I1533" s="179">
        <f>SUM('2.CAD NCCF'!I1533,'3.USD NCCF'!I1533,'4.EUR NCCF'!I1533,'5.GBP NCCF'!I1533,'6.Other(Incld) NCCF'!I1533)</f>
        <v>0</v>
      </c>
      <c r="J1533" s="179">
        <f>SUM('2.CAD NCCF'!J1533,'3.USD NCCF'!J1533,'4.EUR NCCF'!J1533,'5.GBP NCCF'!J1533,'6.Other(Incld) NCCF'!J1533)</f>
        <v>0</v>
      </c>
      <c r="K1533" s="180">
        <f>SUM('2.CAD NCCF'!K1533,'3.USD NCCF'!K1533,'4.EUR NCCF'!K1533,'5.GBP NCCF'!K1533,'6.Other(Incld) NCCF'!K1533)</f>
        <v>0</v>
      </c>
      <c r="L1533" s="181">
        <f>SUM('2.CAD NCCF'!L1533,'3.USD NCCF'!L1533,'4.EUR NCCF'!L1533,'5.GBP NCCF'!L1533,'6.Other(Incld) NCCF'!L1533)</f>
        <v>0</v>
      </c>
      <c r="M1533" s="192">
        <f>SUM('2.CAD NCCF'!M1533,'3.USD NCCF'!M1533,'4.EUR NCCF'!M1533,'5.GBP NCCF'!M1533,'6.Other(Incld) NCCF'!M1533)</f>
        <v>0</v>
      </c>
      <c r="N1533" s="182">
        <f>SUM('2.CAD NCCF'!N1533,'3.USD NCCF'!N1533,'4.EUR NCCF'!N1533,'5.GBP NCCF'!N1533,'6.Other(Incld) NCCF'!N1533)</f>
        <v>0</v>
      </c>
      <c r="O1533" s="182">
        <f>SUM('2.CAD NCCF'!O1533,'3.USD NCCF'!O1533,'4.EUR NCCF'!O1533,'5.GBP NCCF'!O1533,'6.Other(Incld) NCCF'!O1533)</f>
        <v>0</v>
      </c>
      <c r="P1533" s="182">
        <f>SUM('2.CAD NCCF'!P1533,'3.USD NCCF'!P1533,'4.EUR NCCF'!P1533,'5.GBP NCCF'!P1533,'6.Other(Incld) NCCF'!P1533)</f>
        <v>0</v>
      </c>
      <c r="Q1533" s="182">
        <f>SUM('2.CAD NCCF'!Q1533,'3.USD NCCF'!Q1533,'4.EUR NCCF'!Q1533,'5.GBP NCCF'!Q1533,'6.Other(Incld) NCCF'!Q1533)</f>
        <v>0</v>
      </c>
      <c r="R1533" s="182">
        <f>SUM('2.CAD NCCF'!R1533,'3.USD NCCF'!R1533,'4.EUR NCCF'!R1533,'5.GBP NCCF'!R1533,'6.Other(Incld) NCCF'!R1533)</f>
        <v>0</v>
      </c>
      <c r="S1533" s="182">
        <f>SUM('2.CAD NCCF'!S1533,'3.USD NCCF'!S1533,'4.EUR NCCF'!S1533,'5.GBP NCCF'!S1533,'6.Other(Incld) NCCF'!S1533)</f>
        <v>0</v>
      </c>
      <c r="T1533" s="178">
        <f>SUM('2.CAD NCCF'!T1533,'3.USD NCCF'!T1533,'4.EUR NCCF'!T1533,'5.GBP NCCF'!T1533,'6.Other(Incld) NCCF'!T1533)</f>
        <v>0</v>
      </c>
      <c r="U1533" s="182">
        <f>SUM('2.CAD NCCF'!U1533,'3.USD NCCF'!U1533,'4.EUR NCCF'!U1533,'5.GBP NCCF'!U1533,'6.Other(Incld) NCCF'!U1533)</f>
        <v>0</v>
      </c>
      <c r="V1533" s="183">
        <f>SUM('2.CAD NCCF'!V1533,'3.USD NCCF'!V1533,'4.EUR NCCF'!V1533,'5.GBP NCCF'!V1533,'6.Other(Incld) NCCF'!V1533)</f>
        <v>0</v>
      </c>
      <c r="W1533" s="46">
        <f>SUM('2.CAD NCCF'!W1533,'3.USD NCCF'!W1533,'4.EUR NCCF'!W1533,'5.GBP NCCF'!W1533,'6.Other(Incld) NCCF'!W1533)</f>
        <v>0</v>
      </c>
      <c r="Y1533"/>
    </row>
    <row r="1534" spans="1:25" s="72" customFormat="1" outlineLevel="1" x14ac:dyDescent="0.2">
      <c r="A1534" s="322"/>
      <c r="B1534" s="25"/>
      <c r="C1534" s="23"/>
      <c r="D1534" s="23"/>
      <c r="E1534" s="24"/>
      <c r="F1534" s="176" t="s">
        <v>161</v>
      </c>
      <c r="G1534" s="190">
        <f>SUM('2.CAD NCCF'!G1534,'3.USD NCCF'!G1534,'4.EUR NCCF'!G1534,'5.GBP NCCF'!G1534,'6.Other(Incld) NCCF'!G1534)</f>
        <v>0</v>
      </c>
      <c r="H1534" s="242">
        <f>SUM('2.CAD NCCF'!H1534,'3.USD NCCF'!H1534,'4.EUR NCCF'!H1534,'5.GBP NCCF'!H1534,'6.Other(Incld) NCCF'!H1534)</f>
        <v>0</v>
      </c>
      <c r="I1534" s="179">
        <f>SUM('2.CAD NCCF'!I1534,'3.USD NCCF'!I1534,'4.EUR NCCF'!I1534,'5.GBP NCCF'!I1534,'6.Other(Incld) NCCF'!I1534)</f>
        <v>0</v>
      </c>
      <c r="J1534" s="179">
        <f>SUM('2.CAD NCCF'!J1534,'3.USD NCCF'!J1534,'4.EUR NCCF'!J1534,'5.GBP NCCF'!J1534,'6.Other(Incld) NCCF'!J1534)</f>
        <v>0</v>
      </c>
      <c r="K1534" s="180">
        <f>SUM('2.CAD NCCF'!K1534,'3.USD NCCF'!K1534,'4.EUR NCCF'!K1534,'5.GBP NCCF'!K1534,'6.Other(Incld) NCCF'!K1534)</f>
        <v>0</v>
      </c>
      <c r="L1534" s="181">
        <f>SUM('2.CAD NCCF'!L1534,'3.USD NCCF'!L1534,'4.EUR NCCF'!L1534,'5.GBP NCCF'!L1534,'6.Other(Incld) NCCF'!L1534)</f>
        <v>0</v>
      </c>
      <c r="M1534" s="192">
        <f>SUM('2.CAD NCCF'!M1534,'3.USD NCCF'!M1534,'4.EUR NCCF'!M1534,'5.GBP NCCF'!M1534,'6.Other(Incld) NCCF'!M1534)</f>
        <v>0</v>
      </c>
      <c r="N1534" s="182">
        <f>SUM('2.CAD NCCF'!N1534,'3.USD NCCF'!N1534,'4.EUR NCCF'!N1534,'5.GBP NCCF'!N1534,'6.Other(Incld) NCCF'!N1534)</f>
        <v>0</v>
      </c>
      <c r="O1534" s="182">
        <f>SUM('2.CAD NCCF'!O1534,'3.USD NCCF'!O1534,'4.EUR NCCF'!O1534,'5.GBP NCCF'!O1534,'6.Other(Incld) NCCF'!O1534)</f>
        <v>0</v>
      </c>
      <c r="P1534" s="182">
        <f>SUM('2.CAD NCCF'!P1534,'3.USD NCCF'!P1534,'4.EUR NCCF'!P1534,'5.GBP NCCF'!P1534,'6.Other(Incld) NCCF'!P1534)</f>
        <v>0</v>
      </c>
      <c r="Q1534" s="182">
        <f>SUM('2.CAD NCCF'!Q1534,'3.USD NCCF'!Q1534,'4.EUR NCCF'!Q1534,'5.GBP NCCF'!Q1534,'6.Other(Incld) NCCF'!Q1534)</f>
        <v>0</v>
      </c>
      <c r="R1534" s="182">
        <f>SUM('2.CAD NCCF'!R1534,'3.USD NCCF'!R1534,'4.EUR NCCF'!R1534,'5.GBP NCCF'!R1534,'6.Other(Incld) NCCF'!R1534)</f>
        <v>0</v>
      </c>
      <c r="S1534" s="182">
        <f>SUM('2.CAD NCCF'!S1534,'3.USD NCCF'!S1534,'4.EUR NCCF'!S1534,'5.GBP NCCF'!S1534,'6.Other(Incld) NCCF'!S1534)</f>
        <v>0</v>
      </c>
      <c r="T1534" s="178">
        <f>SUM('2.CAD NCCF'!T1534,'3.USD NCCF'!T1534,'4.EUR NCCF'!T1534,'5.GBP NCCF'!T1534,'6.Other(Incld) NCCF'!T1534)</f>
        <v>0</v>
      </c>
      <c r="U1534" s="182">
        <f>SUM('2.CAD NCCF'!U1534,'3.USD NCCF'!U1534,'4.EUR NCCF'!U1534,'5.GBP NCCF'!U1534,'6.Other(Incld) NCCF'!U1534)</f>
        <v>0</v>
      </c>
      <c r="V1534" s="183">
        <f>SUM('2.CAD NCCF'!V1534,'3.USD NCCF'!V1534,'4.EUR NCCF'!V1534,'5.GBP NCCF'!V1534,'6.Other(Incld) NCCF'!V1534)</f>
        <v>0</v>
      </c>
      <c r="W1534" s="46">
        <f>SUM('2.CAD NCCF'!W1534,'3.USD NCCF'!W1534,'4.EUR NCCF'!W1534,'5.GBP NCCF'!W1534,'6.Other(Incld) NCCF'!W1534)</f>
        <v>0</v>
      </c>
      <c r="Y1534"/>
    </row>
    <row r="1535" spans="1:25" s="72" customFormat="1" outlineLevel="1" x14ac:dyDescent="0.2">
      <c r="A1535" s="322"/>
      <c r="B1535" s="25"/>
      <c r="C1535" s="23"/>
      <c r="D1535" s="23"/>
      <c r="E1535" s="24"/>
      <c r="F1535" s="176" t="s">
        <v>331</v>
      </c>
      <c r="G1535" s="190">
        <f>SUM('2.CAD NCCF'!G1535,'3.USD NCCF'!G1535,'4.EUR NCCF'!G1535,'5.GBP NCCF'!G1535,'6.Other(Incld) NCCF'!G1535)</f>
        <v>0</v>
      </c>
      <c r="H1535" s="242">
        <f>SUM('2.CAD NCCF'!H1535,'3.USD NCCF'!H1535,'4.EUR NCCF'!H1535,'5.GBP NCCF'!H1535,'6.Other(Incld) NCCF'!H1535)</f>
        <v>0</v>
      </c>
      <c r="I1535" s="179">
        <f>SUM('2.CAD NCCF'!I1535,'3.USD NCCF'!I1535,'4.EUR NCCF'!I1535,'5.GBP NCCF'!I1535,'6.Other(Incld) NCCF'!I1535)</f>
        <v>0</v>
      </c>
      <c r="J1535" s="179">
        <f>SUM('2.CAD NCCF'!J1535,'3.USD NCCF'!J1535,'4.EUR NCCF'!J1535,'5.GBP NCCF'!J1535,'6.Other(Incld) NCCF'!J1535)</f>
        <v>0</v>
      </c>
      <c r="K1535" s="180">
        <f>SUM('2.CAD NCCF'!K1535,'3.USD NCCF'!K1535,'4.EUR NCCF'!K1535,'5.GBP NCCF'!K1535,'6.Other(Incld) NCCF'!K1535)</f>
        <v>0</v>
      </c>
      <c r="L1535" s="181">
        <f>SUM('2.CAD NCCF'!L1535,'3.USD NCCF'!L1535,'4.EUR NCCF'!L1535,'5.GBP NCCF'!L1535,'6.Other(Incld) NCCF'!L1535)</f>
        <v>0</v>
      </c>
      <c r="M1535" s="192">
        <f>SUM('2.CAD NCCF'!M1535,'3.USD NCCF'!M1535,'4.EUR NCCF'!M1535,'5.GBP NCCF'!M1535,'6.Other(Incld) NCCF'!M1535)</f>
        <v>0</v>
      </c>
      <c r="N1535" s="182">
        <f>SUM('2.CAD NCCF'!N1535,'3.USD NCCF'!N1535,'4.EUR NCCF'!N1535,'5.GBP NCCF'!N1535,'6.Other(Incld) NCCF'!N1535)</f>
        <v>0</v>
      </c>
      <c r="O1535" s="182">
        <f>SUM('2.CAD NCCF'!O1535,'3.USD NCCF'!O1535,'4.EUR NCCF'!O1535,'5.GBP NCCF'!O1535,'6.Other(Incld) NCCF'!O1535)</f>
        <v>0</v>
      </c>
      <c r="P1535" s="182">
        <f>SUM('2.CAD NCCF'!P1535,'3.USD NCCF'!P1535,'4.EUR NCCF'!P1535,'5.GBP NCCF'!P1535,'6.Other(Incld) NCCF'!P1535)</f>
        <v>0</v>
      </c>
      <c r="Q1535" s="182">
        <f>SUM('2.CAD NCCF'!Q1535,'3.USD NCCF'!Q1535,'4.EUR NCCF'!Q1535,'5.GBP NCCF'!Q1535,'6.Other(Incld) NCCF'!Q1535)</f>
        <v>0</v>
      </c>
      <c r="R1535" s="182">
        <f>SUM('2.CAD NCCF'!R1535,'3.USD NCCF'!R1535,'4.EUR NCCF'!R1535,'5.GBP NCCF'!R1535,'6.Other(Incld) NCCF'!R1535)</f>
        <v>0</v>
      </c>
      <c r="S1535" s="182">
        <f>SUM('2.CAD NCCF'!S1535,'3.USD NCCF'!S1535,'4.EUR NCCF'!S1535,'5.GBP NCCF'!S1535,'6.Other(Incld) NCCF'!S1535)</f>
        <v>0</v>
      </c>
      <c r="T1535" s="178">
        <f>SUM('2.CAD NCCF'!T1535,'3.USD NCCF'!T1535,'4.EUR NCCF'!T1535,'5.GBP NCCF'!T1535,'6.Other(Incld) NCCF'!T1535)</f>
        <v>0</v>
      </c>
      <c r="U1535" s="182">
        <f>SUM('2.CAD NCCF'!U1535,'3.USD NCCF'!U1535,'4.EUR NCCF'!U1535,'5.GBP NCCF'!U1535,'6.Other(Incld) NCCF'!U1535)</f>
        <v>0</v>
      </c>
      <c r="V1535" s="183">
        <f>SUM('2.CAD NCCF'!V1535,'3.USD NCCF'!V1535,'4.EUR NCCF'!V1535,'5.GBP NCCF'!V1535,'6.Other(Incld) NCCF'!V1535)</f>
        <v>0</v>
      </c>
      <c r="W1535" s="46">
        <f>SUM('2.CAD NCCF'!W1535,'3.USD NCCF'!W1535,'4.EUR NCCF'!W1535,'5.GBP NCCF'!W1535,'6.Other(Incld) NCCF'!W1535)</f>
        <v>0</v>
      </c>
      <c r="Y1535"/>
    </row>
    <row r="1536" spans="1:25" s="72" customFormat="1" x14ac:dyDescent="0.2">
      <c r="A1536" s="322"/>
      <c r="B1536" s="25"/>
      <c r="C1536" s="23"/>
      <c r="D1536" s="23"/>
      <c r="E1536" s="24" t="s">
        <v>56</v>
      </c>
      <c r="F1536" s="24"/>
      <c r="G1536" s="69">
        <f t="shared" ref="G1536:W1536" si="323">SUBTOTAL(9,G1537:G1539)</f>
        <v>0</v>
      </c>
      <c r="H1536" s="70">
        <f t="shared" si="323"/>
        <v>0</v>
      </c>
      <c r="I1536" s="66">
        <f t="shared" si="323"/>
        <v>0</v>
      </c>
      <c r="J1536" s="66">
        <f t="shared" si="323"/>
        <v>0</v>
      </c>
      <c r="K1536" s="67">
        <f t="shared" si="323"/>
        <v>0</v>
      </c>
      <c r="L1536" s="34">
        <f t="shared" si="323"/>
        <v>0</v>
      </c>
      <c r="M1536" s="34">
        <f t="shared" si="323"/>
        <v>0</v>
      </c>
      <c r="N1536" s="34">
        <f t="shared" si="323"/>
        <v>0</v>
      </c>
      <c r="O1536" s="34">
        <f t="shared" si="323"/>
        <v>0</v>
      </c>
      <c r="P1536" s="34">
        <f t="shared" si="323"/>
        <v>0</v>
      </c>
      <c r="Q1536" s="34">
        <f t="shared" si="323"/>
        <v>0</v>
      </c>
      <c r="R1536" s="34">
        <f t="shared" si="323"/>
        <v>0</v>
      </c>
      <c r="S1536" s="34">
        <f t="shared" si="323"/>
        <v>0</v>
      </c>
      <c r="T1536" s="34">
        <f t="shared" si="323"/>
        <v>0</v>
      </c>
      <c r="U1536" s="34">
        <f t="shared" si="323"/>
        <v>0</v>
      </c>
      <c r="V1536" s="34">
        <f t="shared" si="323"/>
        <v>0</v>
      </c>
      <c r="W1536" s="33">
        <f t="shared" si="323"/>
        <v>0</v>
      </c>
      <c r="Y1536"/>
    </row>
    <row r="1537" spans="1:25" s="72" customFormat="1" outlineLevel="1" x14ac:dyDescent="0.2">
      <c r="A1537" s="322"/>
      <c r="B1537" s="25"/>
      <c r="C1537" s="23"/>
      <c r="D1537" s="23"/>
      <c r="E1537" s="24"/>
      <c r="F1537" s="176" t="s">
        <v>162</v>
      </c>
      <c r="G1537" s="190">
        <f>SUM('2.CAD NCCF'!G1537,'3.USD NCCF'!G1537,'4.EUR NCCF'!G1537,'5.GBP NCCF'!G1537,'6.Other(Incld) NCCF'!G1537)</f>
        <v>0</v>
      </c>
      <c r="H1537" s="242">
        <f>SUM('2.CAD NCCF'!H1537,'3.USD NCCF'!H1537,'4.EUR NCCF'!H1537,'5.GBP NCCF'!H1537,'6.Other(Incld) NCCF'!H1537)</f>
        <v>0</v>
      </c>
      <c r="I1537" s="179">
        <f>SUM('2.CAD NCCF'!I1537,'3.USD NCCF'!I1537,'4.EUR NCCF'!I1537,'5.GBP NCCF'!I1537,'6.Other(Incld) NCCF'!I1537)</f>
        <v>0</v>
      </c>
      <c r="J1537" s="179">
        <f>SUM('2.CAD NCCF'!J1537,'3.USD NCCF'!J1537,'4.EUR NCCF'!J1537,'5.GBP NCCF'!J1537,'6.Other(Incld) NCCF'!J1537)</f>
        <v>0</v>
      </c>
      <c r="K1537" s="180">
        <f>SUM('2.CAD NCCF'!K1537,'3.USD NCCF'!K1537,'4.EUR NCCF'!K1537,'5.GBP NCCF'!K1537,'6.Other(Incld) NCCF'!K1537)</f>
        <v>0</v>
      </c>
      <c r="L1537" s="181">
        <f>SUM('2.CAD NCCF'!L1537,'3.USD NCCF'!L1537,'4.EUR NCCF'!L1537,'5.GBP NCCF'!L1537,'6.Other(Incld) NCCF'!L1537)</f>
        <v>0</v>
      </c>
      <c r="M1537" s="192">
        <f>SUM('2.CAD NCCF'!M1537,'3.USD NCCF'!M1537,'4.EUR NCCF'!M1537,'5.GBP NCCF'!M1537,'6.Other(Incld) NCCF'!M1537)</f>
        <v>0</v>
      </c>
      <c r="N1537" s="182">
        <f>SUM('2.CAD NCCF'!N1537,'3.USD NCCF'!N1537,'4.EUR NCCF'!N1537,'5.GBP NCCF'!N1537,'6.Other(Incld) NCCF'!N1537)</f>
        <v>0</v>
      </c>
      <c r="O1537" s="182">
        <f>SUM('2.CAD NCCF'!O1537,'3.USD NCCF'!O1537,'4.EUR NCCF'!O1537,'5.GBP NCCF'!O1537,'6.Other(Incld) NCCF'!O1537)</f>
        <v>0</v>
      </c>
      <c r="P1537" s="182">
        <f>SUM('2.CAD NCCF'!P1537,'3.USD NCCF'!P1537,'4.EUR NCCF'!P1537,'5.GBP NCCF'!P1537,'6.Other(Incld) NCCF'!P1537)</f>
        <v>0</v>
      </c>
      <c r="Q1537" s="182">
        <f>SUM('2.CAD NCCF'!Q1537,'3.USD NCCF'!Q1537,'4.EUR NCCF'!Q1537,'5.GBP NCCF'!Q1537,'6.Other(Incld) NCCF'!Q1537)</f>
        <v>0</v>
      </c>
      <c r="R1537" s="182">
        <f>SUM('2.CAD NCCF'!R1537,'3.USD NCCF'!R1537,'4.EUR NCCF'!R1537,'5.GBP NCCF'!R1537,'6.Other(Incld) NCCF'!R1537)</f>
        <v>0</v>
      </c>
      <c r="S1537" s="182">
        <f>SUM('2.CAD NCCF'!S1537,'3.USD NCCF'!S1537,'4.EUR NCCF'!S1537,'5.GBP NCCF'!S1537,'6.Other(Incld) NCCF'!S1537)</f>
        <v>0</v>
      </c>
      <c r="T1537" s="178">
        <f>SUM('2.CAD NCCF'!T1537,'3.USD NCCF'!T1537,'4.EUR NCCF'!T1537,'5.GBP NCCF'!T1537,'6.Other(Incld) NCCF'!T1537)</f>
        <v>0</v>
      </c>
      <c r="U1537" s="182">
        <f>SUM('2.CAD NCCF'!U1537,'3.USD NCCF'!U1537,'4.EUR NCCF'!U1537,'5.GBP NCCF'!U1537,'6.Other(Incld) NCCF'!U1537)</f>
        <v>0</v>
      </c>
      <c r="V1537" s="183">
        <f>SUM('2.CAD NCCF'!V1537,'3.USD NCCF'!V1537,'4.EUR NCCF'!V1537,'5.GBP NCCF'!V1537,'6.Other(Incld) NCCF'!V1537)</f>
        <v>0</v>
      </c>
      <c r="W1537" s="46">
        <f>SUM('2.CAD NCCF'!W1537,'3.USD NCCF'!W1537,'4.EUR NCCF'!W1537,'5.GBP NCCF'!W1537,'6.Other(Incld) NCCF'!W1537)</f>
        <v>0</v>
      </c>
      <c r="Y1537"/>
    </row>
    <row r="1538" spans="1:25" s="72" customFormat="1" outlineLevel="1" x14ac:dyDescent="0.2">
      <c r="A1538" s="322"/>
      <c r="B1538" s="25"/>
      <c r="C1538" s="23"/>
      <c r="D1538" s="23"/>
      <c r="E1538" s="24"/>
      <c r="F1538" s="176" t="s">
        <v>163</v>
      </c>
      <c r="G1538" s="190">
        <f>SUM('2.CAD NCCF'!G1538,'3.USD NCCF'!G1538,'4.EUR NCCF'!G1538,'5.GBP NCCF'!G1538,'6.Other(Incld) NCCF'!G1538)</f>
        <v>0</v>
      </c>
      <c r="H1538" s="242">
        <f>SUM('2.CAD NCCF'!H1538,'3.USD NCCF'!H1538,'4.EUR NCCF'!H1538,'5.GBP NCCF'!H1538,'6.Other(Incld) NCCF'!H1538)</f>
        <v>0</v>
      </c>
      <c r="I1538" s="179">
        <f>SUM('2.CAD NCCF'!I1538,'3.USD NCCF'!I1538,'4.EUR NCCF'!I1538,'5.GBP NCCF'!I1538,'6.Other(Incld) NCCF'!I1538)</f>
        <v>0</v>
      </c>
      <c r="J1538" s="179">
        <f>SUM('2.CAD NCCF'!J1538,'3.USD NCCF'!J1538,'4.EUR NCCF'!J1538,'5.GBP NCCF'!J1538,'6.Other(Incld) NCCF'!J1538)</f>
        <v>0</v>
      </c>
      <c r="K1538" s="180">
        <f>SUM('2.CAD NCCF'!K1538,'3.USD NCCF'!K1538,'4.EUR NCCF'!K1538,'5.GBP NCCF'!K1538,'6.Other(Incld) NCCF'!K1538)</f>
        <v>0</v>
      </c>
      <c r="L1538" s="181">
        <f>SUM('2.CAD NCCF'!L1538,'3.USD NCCF'!L1538,'4.EUR NCCF'!L1538,'5.GBP NCCF'!L1538,'6.Other(Incld) NCCF'!L1538)</f>
        <v>0</v>
      </c>
      <c r="M1538" s="192">
        <f>SUM('2.CAD NCCF'!M1538,'3.USD NCCF'!M1538,'4.EUR NCCF'!M1538,'5.GBP NCCF'!M1538,'6.Other(Incld) NCCF'!M1538)</f>
        <v>0</v>
      </c>
      <c r="N1538" s="182">
        <f>SUM('2.CAD NCCF'!N1538,'3.USD NCCF'!N1538,'4.EUR NCCF'!N1538,'5.GBP NCCF'!N1538,'6.Other(Incld) NCCF'!N1538)</f>
        <v>0</v>
      </c>
      <c r="O1538" s="182">
        <f>SUM('2.CAD NCCF'!O1538,'3.USD NCCF'!O1538,'4.EUR NCCF'!O1538,'5.GBP NCCF'!O1538,'6.Other(Incld) NCCF'!O1538)</f>
        <v>0</v>
      </c>
      <c r="P1538" s="182">
        <f>SUM('2.CAD NCCF'!P1538,'3.USD NCCF'!P1538,'4.EUR NCCF'!P1538,'5.GBP NCCF'!P1538,'6.Other(Incld) NCCF'!P1538)</f>
        <v>0</v>
      </c>
      <c r="Q1538" s="182">
        <f>SUM('2.CAD NCCF'!Q1538,'3.USD NCCF'!Q1538,'4.EUR NCCF'!Q1538,'5.GBP NCCF'!Q1538,'6.Other(Incld) NCCF'!Q1538)</f>
        <v>0</v>
      </c>
      <c r="R1538" s="182">
        <f>SUM('2.CAD NCCF'!R1538,'3.USD NCCF'!R1538,'4.EUR NCCF'!R1538,'5.GBP NCCF'!R1538,'6.Other(Incld) NCCF'!R1538)</f>
        <v>0</v>
      </c>
      <c r="S1538" s="182">
        <f>SUM('2.CAD NCCF'!S1538,'3.USD NCCF'!S1538,'4.EUR NCCF'!S1538,'5.GBP NCCF'!S1538,'6.Other(Incld) NCCF'!S1538)</f>
        <v>0</v>
      </c>
      <c r="T1538" s="178">
        <f>SUM('2.CAD NCCF'!T1538,'3.USD NCCF'!T1538,'4.EUR NCCF'!T1538,'5.GBP NCCF'!T1538,'6.Other(Incld) NCCF'!T1538)</f>
        <v>0</v>
      </c>
      <c r="U1538" s="182">
        <f>SUM('2.CAD NCCF'!U1538,'3.USD NCCF'!U1538,'4.EUR NCCF'!U1538,'5.GBP NCCF'!U1538,'6.Other(Incld) NCCF'!U1538)</f>
        <v>0</v>
      </c>
      <c r="V1538" s="183">
        <f>SUM('2.CAD NCCF'!V1538,'3.USD NCCF'!V1538,'4.EUR NCCF'!V1538,'5.GBP NCCF'!V1538,'6.Other(Incld) NCCF'!V1538)</f>
        <v>0</v>
      </c>
      <c r="W1538" s="46">
        <f>SUM('2.CAD NCCF'!W1538,'3.USD NCCF'!W1538,'4.EUR NCCF'!W1538,'5.GBP NCCF'!W1538,'6.Other(Incld) NCCF'!W1538)</f>
        <v>0</v>
      </c>
      <c r="Y1538"/>
    </row>
    <row r="1539" spans="1:25" s="72" customFormat="1" outlineLevel="1" x14ac:dyDescent="0.2">
      <c r="A1539" s="322"/>
      <c r="B1539" s="25"/>
      <c r="C1539" s="23"/>
      <c r="D1539" s="23"/>
      <c r="E1539" s="24"/>
      <c r="F1539" s="176" t="s">
        <v>332</v>
      </c>
      <c r="G1539" s="190">
        <f>SUM('2.CAD NCCF'!G1539,'3.USD NCCF'!G1539,'4.EUR NCCF'!G1539,'5.GBP NCCF'!G1539,'6.Other(Incld) NCCF'!G1539)</f>
        <v>0</v>
      </c>
      <c r="H1539" s="242">
        <f>SUM('2.CAD NCCF'!H1539,'3.USD NCCF'!H1539,'4.EUR NCCF'!H1539,'5.GBP NCCF'!H1539,'6.Other(Incld) NCCF'!H1539)</f>
        <v>0</v>
      </c>
      <c r="I1539" s="179">
        <f>SUM('2.CAD NCCF'!I1539,'3.USD NCCF'!I1539,'4.EUR NCCF'!I1539,'5.GBP NCCF'!I1539,'6.Other(Incld) NCCF'!I1539)</f>
        <v>0</v>
      </c>
      <c r="J1539" s="179">
        <f>SUM('2.CAD NCCF'!J1539,'3.USD NCCF'!J1539,'4.EUR NCCF'!J1539,'5.GBP NCCF'!J1539,'6.Other(Incld) NCCF'!J1539)</f>
        <v>0</v>
      </c>
      <c r="K1539" s="180">
        <f>SUM('2.CAD NCCF'!K1539,'3.USD NCCF'!K1539,'4.EUR NCCF'!K1539,'5.GBP NCCF'!K1539,'6.Other(Incld) NCCF'!K1539)</f>
        <v>0</v>
      </c>
      <c r="L1539" s="181">
        <f>SUM('2.CAD NCCF'!L1539,'3.USD NCCF'!L1539,'4.EUR NCCF'!L1539,'5.GBP NCCF'!L1539,'6.Other(Incld) NCCF'!L1539)</f>
        <v>0</v>
      </c>
      <c r="M1539" s="192">
        <f>SUM('2.CAD NCCF'!M1539,'3.USD NCCF'!M1539,'4.EUR NCCF'!M1539,'5.GBP NCCF'!M1539,'6.Other(Incld) NCCF'!M1539)</f>
        <v>0</v>
      </c>
      <c r="N1539" s="182">
        <f>SUM('2.CAD NCCF'!N1539,'3.USD NCCF'!N1539,'4.EUR NCCF'!N1539,'5.GBP NCCF'!N1539,'6.Other(Incld) NCCF'!N1539)</f>
        <v>0</v>
      </c>
      <c r="O1539" s="182">
        <f>SUM('2.CAD NCCF'!O1539,'3.USD NCCF'!O1539,'4.EUR NCCF'!O1539,'5.GBP NCCF'!O1539,'6.Other(Incld) NCCF'!O1539)</f>
        <v>0</v>
      </c>
      <c r="P1539" s="182">
        <f>SUM('2.CAD NCCF'!P1539,'3.USD NCCF'!P1539,'4.EUR NCCF'!P1539,'5.GBP NCCF'!P1539,'6.Other(Incld) NCCF'!P1539)</f>
        <v>0</v>
      </c>
      <c r="Q1539" s="182">
        <f>SUM('2.CAD NCCF'!Q1539,'3.USD NCCF'!Q1539,'4.EUR NCCF'!Q1539,'5.GBP NCCF'!Q1539,'6.Other(Incld) NCCF'!Q1539)</f>
        <v>0</v>
      </c>
      <c r="R1539" s="182">
        <f>SUM('2.CAD NCCF'!R1539,'3.USD NCCF'!R1539,'4.EUR NCCF'!R1539,'5.GBP NCCF'!R1539,'6.Other(Incld) NCCF'!R1539)</f>
        <v>0</v>
      </c>
      <c r="S1539" s="182">
        <f>SUM('2.CAD NCCF'!S1539,'3.USD NCCF'!S1539,'4.EUR NCCF'!S1539,'5.GBP NCCF'!S1539,'6.Other(Incld) NCCF'!S1539)</f>
        <v>0</v>
      </c>
      <c r="T1539" s="178">
        <f>SUM('2.CAD NCCF'!T1539,'3.USD NCCF'!T1539,'4.EUR NCCF'!T1539,'5.GBP NCCF'!T1539,'6.Other(Incld) NCCF'!T1539)</f>
        <v>0</v>
      </c>
      <c r="U1539" s="182">
        <f>SUM('2.CAD NCCF'!U1539,'3.USD NCCF'!U1539,'4.EUR NCCF'!U1539,'5.GBP NCCF'!U1539,'6.Other(Incld) NCCF'!U1539)</f>
        <v>0</v>
      </c>
      <c r="V1539" s="183">
        <f>SUM('2.CAD NCCF'!V1539,'3.USD NCCF'!V1539,'4.EUR NCCF'!V1539,'5.GBP NCCF'!V1539,'6.Other(Incld) NCCF'!V1539)</f>
        <v>0</v>
      </c>
      <c r="W1539" s="46">
        <f>SUM('2.CAD NCCF'!W1539,'3.USD NCCF'!W1539,'4.EUR NCCF'!W1539,'5.GBP NCCF'!W1539,'6.Other(Incld) NCCF'!W1539)</f>
        <v>0</v>
      </c>
      <c r="Y1539"/>
    </row>
    <row r="1540" spans="1:25" s="72" customFormat="1" x14ac:dyDescent="0.2">
      <c r="A1540" s="322"/>
      <c r="B1540" s="25"/>
      <c r="C1540" s="23"/>
      <c r="D1540" s="23"/>
      <c r="E1540" s="24" t="s">
        <v>57</v>
      </c>
      <c r="F1540" s="24"/>
      <c r="G1540" s="69">
        <f t="shared" ref="G1540:W1540" si="324">SUBTOTAL(9,G1541:G1543)</f>
        <v>0</v>
      </c>
      <c r="H1540" s="70">
        <f t="shared" si="324"/>
        <v>0</v>
      </c>
      <c r="I1540" s="66">
        <f t="shared" si="324"/>
        <v>0</v>
      </c>
      <c r="J1540" s="66">
        <f t="shared" si="324"/>
        <v>0</v>
      </c>
      <c r="K1540" s="67">
        <f t="shared" si="324"/>
        <v>0</v>
      </c>
      <c r="L1540" s="34">
        <f t="shared" si="324"/>
        <v>0</v>
      </c>
      <c r="M1540" s="34">
        <f t="shared" si="324"/>
        <v>0</v>
      </c>
      <c r="N1540" s="34">
        <f t="shared" si="324"/>
        <v>0</v>
      </c>
      <c r="O1540" s="34">
        <f t="shared" si="324"/>
        <v>0</v>
      </c>
      <c r="P1540" s="34">
        <f t="shared" si="324"/>
        <v>0</v>
      </c>
      <c r="Q1540" s="34">
        <f t="shared" si="324"/>
        <v>0</v>
      </c>
      <c r="R1540" s="34">
        <f t="shared" si="324"/>
        <v>0</v>
      </c>
      <c r="S1540" s="34">
        <f t="shared" si="324"/>
        <v>0</v>
      </c>
      <c r="T1540" s="34">
        <f t="shared" si="324"/>
        <v>0</v>
      </c>
      <c r="U1540" s="34">
        <f t="shared" si="324"/>
        <v>0</v>
      </c>
      <c r="V1540" s="34">
        <f t="shared" si="324"/>
        <v>0</v>
      </c>
      <c r="W1540" s="33">
        <f t="shared" si="324"/>
        <v>0</v>
      </c>
      <c r="Y1540"/>
    </row>
    <row r="1541" spans="1:25" s="72" customFormat="1" outlineLevel="1" x14ac:dyDescent="0.2">
      <c r="A1541" s="322"/>
      <c r="B1541" s="25"/>
      <c r="C1541" s="23"/>
      <c r="D1541" s="23"/>
      <c r="E1541" s="24"/>
      <c r="F1541" s="176" t="s">
        <v>164</v>
      </c>
      <c r="G1541" s="190">
        <f>SUM('2.CAD NCCF'!G1541,'3.USD NCCF'!G1541,'4.EUR NCCF'!G1541,'5.GBP NCCF'!G1541,'6.Other(Incld) NCCF'!G1541)</f>
        <v>0</v>
      </c>
      <c r="H1541" s="242">
        <f>SUM('2.CAD NCCF'!H1541,'3.USD NCCF'!H1541,'4.EUR NCCF'!H1541,'5.GBP NCCF'!H1541,'6.Other(Incld) NCCF'!H1541)</f>
        <v>0</v>
      </c>
      <c r="I1541" s="179">
        <f>SUM('2.CAD NCCF'!I1541,'3.USD NCCF'!I1541,'4.EUR NCCF'!I1541,'5.GBP NCCF'!I1541,'6.Other(Incld) NCCF'!I1541)</f>
        <v>0</v>
      </c>
      <c r="J1541" s="179">
        <f>SUM('2.CAD NCCF'!J1541,'3.USD NCCF'!J1541,'4.EUR NCCF'!J1541,'5.GBP NCCF'!J1541,'6.Other(Incld) NCCF'!J1541)</f>
        <v>0</v>
      </c>
      <c r="K1541" s="180">
        <f>SUM('2.CAD NCCF'!K1541,'3.USD NCCF'!K1541,'4.EUR NCCF'!K1541,'5.GBP NCCF'!K1541,'6.Other(Incld) NCCF'!K1541)</f>
        <v>0</v>
      </c>
      <c r="L1541" s="181">
        <f>SUM('2.CAD NCCF'!L1541,'3.USD NCCF'!L1541,'4.EUR NCCF'!L1541,'5.GBP NCCF'!L1541,'6.Other(Incld) NCCF'!L1541)</f>
        <v>0</v>
      </c>
      <c r="M1541" s="192">
        <f>SUM('2.CAD NCCF'!M1541,'3.USD NCCF'!M1541,'4.EUR NCCF'!M1541,'5.GBP NCCF'!M1541,'6.Other(Incld) NCCF'!M1541)</f>
        <v>0</v>
      </c>
      <c r="N1541" s="182">
        <f>SUM('2.CAD NCCF'!N1541,'3.USD NCCF'!N1541,'4.EUR NCCF'!N1541,'5.GBP NCCF'!N1541,'6.Other(Incld) NCCF'!N1541)</f>
        <v>0</v>
      </c>
      <c r="O1541" s="182">
        <f>SUM('2.CAD NCCF'!O1541,'3.USD NCCF'!O1541,'4.EUR NCCF'!O1541,'5.GBP NCCF'!O1541,'6.Other(Incld) NCCF'!O1541)</f>
        <v>0</v>
      </c>
      <c r="P1541" s="182">
        <f>SUM('2.CAD NCCF'!P1541,'3.USD NCCF'!P1541,'4.EUR NCCF'!P1541,'5.GBP NCCF'!P1541,'6.Other(Incld) NCCF'!P1541)</f>
        <v>0</v>
      </c>
      <c r="Q1541" s="182">
        <f>SUM('2.CAD NCCF'!Q1541,'3.USD NCCF'!Q1541,'4.EUR NCCF'!Q1541,'5.GBP NCCF'!Q1541,'6.Other(Incld) NCCF'!Q1541)</f>
        <v>0</v>
      </c>
      <c r="R1541" s="182">
        <f>SUM('2.CAD NCCF'!R1541,'3.USD NCCF'!R1541,'4.EUR NCCF'!R1541,'5.GBP NCCF'!R1541,'6.Other(Incld) NCCF'!R1541)</f>
        <v>0</v>
      </c>
      <c r="S1541" s="182">
        <f>SUM('2.CAD NCCF'!S1541,'3.USD NCCF'!S1541,'4.EUR NCCF'!S1541,'5.GBP NCCF'!S1541,'6.Other(Incld) NCCF'!S1541)</f>
        <v>0</v>
      </c>
      <c r="T1541" s="178">
        <f>SUM('2.CAD NCCF'!T1541,'3.USD NCCF'!T1541,'4.EUR NCCF'!T1541,'5.GBP NCCF'!T1541,'6.Other(Incld) NCCF'!T1541)</f>
        <v>0</v>
      </c>
      <c r="U1541" s="182">
        <f>SUM('2.CAD NCCF'!U1541,'3.USD NCCF'!U1541,'4.EUR NCCF'!U1541,'5.GBP NCCF'!U1541,'6.Other(Incld) NCCF'!U1541)</f>
        <v>0</v>
      </c>
      <c r="V1541" s="183">
        <f>SUM('2.CAD NCCF'!V1541,'3.USD NCCF'!V1541,'4.EUR NCCF'!V1541,'5.GBP NCCF'!V1541,'6.Other(Incld) NCCF'!V1541)</f>
        <v>0</v>
      </c>
      <c r="W1541" s="46">
        <f>SUM('2.CAD NCCF'!W1541,'3.USD NCCF'!W1541,'4.EUR NCCF'!W1541,'5.GBP NCCF'!W1541,'6.Other(Incld) NCCF'!W1541)</f>
        <v>0</v>
      </c>
      <c r="Y1541"/>
    </row>
    <row r="1542" spans="1:25" s="72" customFormat="1" outlineLevel="1" x14ac:dyDescent="0.2">
      <c r="A1542" s="322"/>
      <c r="B1542" s="25"/>
      <c r="C1542" s="23"/>
      <c r="D1542" s="23"/>
      <c r="E1542" s="24"/>
      <c r="F1542" s="176" t="s">
        <v>255</v>
      </c>
      <c r="G1542" s="190">
        <f>SUM('2.CAD NCCF'!G1542,'3.USD NCCF'!G1542,'4.EUR NCCF'!G1542,'5.GBP NCCF'!G1542,'6.Other(Incld) NCCF'!G1542)</f>
        <v>0</v>
      </c>
      <c r="H1542" s="242">
        <f>SUM('2.CAD NCCF'!H1542,'3.USD NCCF'!H1542,'4.EUR NCCF'!H1542,'5.GBP NCCF'!H1542,'6.Other(Incld) NCCF'!H1542)</f>
        <v>0</v>
      </c>
      <c r="I1542" s="179">
        <f>SUM('2.CAD NCCF'!I1542,'3.USD NCCF'!I1542,'4.EUR NCCF'!I1542,'5.GBP NCCF'!I1542,'6.Other(Incld) NCCF'!I1542)</f>
        <v>0</v>
      </c>
      <c r="J1542" s="179">
        <f>SUM('2.CAD NCCF'!J1542,'3.USD NCCF'!J1542,'4.EUR NCCF'!J1542,'5.GBP NCCF'!J1542,'6.Other(Incld) NCCF'!J1542)</f>
        <v>0</v>
      </c>
      <c r="K1542" s="180">
        <f>SUM('2.CAD NCCF'!K1542,'3.USD NCCF'!K1542,'4.EUR NCCF'!K1542,'5.GBP NCCF'!K1542,'6.Other(Incld) NCCF'!K1542)</f>
        <v>0</v>
      </c>
      <c r="L1542" s="181">
        <f>SUM('2.CAD NCCF'!L1542,'3.USD NCCF'!L1542,'4.EUR NCCF'!L1542,'5.GBP NCCF'!L1542,'6.Other(Incld) NCCF'!L1542)</f>
        <v>0</v>
      </c>
      <c r="M1542" s="192">
        <f>SUM('2.CAD NCCF'!M1542,'3.USD NCCF'!M1542,'4.EUR NCCF'!M1542,'5.GBP NCCF'!M1542,'6.Other(Incld) NCCF'!M1542)</f>
        <v>0</v>
      </c>
      <c r="N1542" s="182">
        <f>SUM('2.CAD NCCF'!N1542,'3.USD NCCF'!N1542,'4.EUR NCCF'!N1542,'5.GBP NCCF'!N1542,'6.Other(Incld) NCCF'!N1542)</f>
        <v>0</v>
      </c>
      <c r="O1542" s="182">
        <f>SUM('2.CAD NCCF'!O1542,'3.USD NCCF'!O1542,'4.EUR NCCF'!O1542,'5.GBP NCCF'!O1542,'6.Other(Incld) NCCF'!O1542)</f>
        <v>0</v>
      </c>
      <c r="P1542" s="182">
        <f>SUM('2.CAD NCCF'!P1542,'3.USD NCCF'!P1542,'4.EUR NCCF'!P1542,'5.GBP NCCF'!P1542,'6.Other(Incld) NCCF'!P1542)</f>
        <v>0</v>
      </c>
      <c r="Q1542" s="182">
        <f>SUM('2.CAD NCCF'!Q1542,'3.USD NCCF'!Q1542,'4.EUR NCCF'!Q1542,'5.GBP NCCF'!Q1542,'6.Other(Incld) NCCF'!Q1542)</f>
        <v>0</v>
      </c>
      <c r="R1542" s="182">
        <f>SUM('2.CAD NCCF'!R1542,'3.USD NCCF'!R1542,'4.EUR NCCF'!R1542,'5.GBP NCCF'!R1542,'6.Other(Incld) NCCF'!R1542)</f>
        <v>0</v>
      </c>
      <c r="S1542" s="182">
        <f>SUM('2.CAD NCCF'!S1542,'3.USD NCCF'!S1542,'4.EUR NCCF'!S1542,'5.GBP NCCF'!S1542,'6.Other(Incld) NCCF'!S1542)</f>
        <v>0</v>
      </c>
      <c r="T1542" s="178">
        <f>SUM('2.CAD NCCF'!T1542,'3.USD NCCF'!T1542,'4.EUR NCCF'!T1542,'5.GBP NCCF'!T1542,'6.Other(Incld) NCCF'!T1542)</f>
        <v>0</v>
      </c>
      <c r="U1542" s="182">
        <f>SUM('2.CAD NCCF'!U1542,'3.USD NCCF'!U1542,'4.EUR NCCF'!U1542,'5.GBP NCCF'!U1542,'6.Other(Incld) NCCF'!U1542)</f>
        <v>0</v>
      </c>
      <c r="V1542" s="183">
        <f>SUM('2.CAD NCCF'!V1542,'3.USD NCCF'!V1542,'4.EUR NCCF'!V1542,'5.GBP NCCF'!V1542,'6.Other(Incld) NCCF'!V1542)</f>
        <v>0</v>
      </c>
      <c r="W1542" s="46">
        <f>SUM('2.CAD NCCF'!W1542,'3.USD NCCF'!W1542,'4.EUR NCCF'!W1542,'5.GBP NCCF'!W1542,'6.Other(Incld) NCCF'!W1542)</f>
        <v>0</v>
      </c>
      <c r="Y1542"/>
    </row>
    <row r="1543" spans="1:25" s="72" customFormat="1" outlineLevel="1" x14ac:dyDescent="0.2">
      <c r="A1543" s="322"/>
      <c r="B1543" s="25"/>
      <c r="C1543" s="23"/>
      <c r="D1543" s="23"/>
      <c r="E1543" s="24"/>
      <c r="F1543" s="176" t="s">
        <v>333</v>
      </c>
      <c r="G1543" s="190">
        <f>SUM('2.CAD NCCF'!G1543,'3.USD NCCF'!G1543,'4.EUR NCCF'!G1543,'5.GBP NCCF'!G1543,'6.Other(Incld) NCCF'!G1543)</f>
        <v>0</v>
      </c>
      <c r="H1543" s="242">
        <f>SUM('2.CAD NCCF'!H1543,'3.USD NCCF'!H1543,'4.EUR NCCF'!H1543,'5.GBP NCCF'!H1543,'6.Other(Incld) NCCF'!H1543)</f>
        <v>0</v>
      </c>
      <c r="I1543" s="179">
        <f>SUM('2.CAD NCCF'!I1543,'3.USD NCCF'!I1543,'4.EUR NCCF'!I1543,'5.GBP NCCF'!I1543,'6.Other(Incld) NCCF'!I1543)</f>
        <v>0</v>
      </c>
      <c r="J1543" s="179">
        <f>SUM('2.CAD NCCF'!J1543,'3.USD NCCF'!J1543,'4.EUR NCCF'!J1543,'5.GBP NCCF'!J1543,'6.Other(Incld) NCCF'!J1543)</f>
        <v>0</v>
      </c>
      <c r="K1543" s="180">
        <f>SUM('2.CAD NCCF'!K1543,'3.USD NCCF'!K1543,'4.EUR NCCF'!K1543,'5.GBP NCCF'!K1543,'6.Other(Incld) NCCF'!K1543)</f>
        <v>0</v>
      </c>
      <c r="L1543" s="181">
        <f>SUM('2.CAD NCCF'!L1543,'3.USD NCCF'!L1543,'4.EUR NCCF'!L1543,'5.GBP NCCF'!L1543,'6.Other(Incld) NCCF'!L1543)</f>
        <v>0</v>
      </c>
      <c r="M1543" s="192">
        <f>SUM('2.CAD NCCF'!M1543,'3.USD NCCF'!M1543,'4.EUR NCCF'!M1543,'5.GBP NCCF'!M1543,'6.Other(Incld) NCCF'!M1543)</f>
        <v>0</v>
      </c>
      <c r="N1543" s="182">
        <f>SUM('2.CAD NCCF'!N1543,'3.USD NCCF'!N1543,'4.EUR NCCF'!N1543,'5.GBP NCCF'!N1543,'6.Other(Incld) NCCF'!N1543)</f>
        <v>0</v>
      </c>
      <c r="O1543" s="182">
        <f>SUM('2.CAD NCCF'!O1543,'3.USD NCCF'!O1543,'4.EUR NCCF'!O1543,'5.GBP NCCF'!O1543,'6.Other(Incld) NCCF'!O1543)</f>
        <v>0</v>
      </c>
      <c r="P1543" s="182">
        <f>SUM('2.CAD NCCF'!P1543,'3.USD NCCF'!P1543,'4.EUR NCCF'!P1543,'5.GBP NCCF'!P1543,'6.Other(Incld) NCCF'!P1543)</f>
        <v>0</v>
      </c>
      <c r="Q1543" s="182">
        <f>SUM('2.CAD NCCF'!Q1543,'3.USD NCCF'!Q1543,'4.EUR NCCF'!Q1543,'5.GBP NCCF'!Q1543,'6.Other(Incld) NCCF'!Q1543)</f>
        <v>0</v>
      </c>
      <c r="R1543" s="182">
        <f>SUM('2.CAD NCCF'!R1543,'3.USD NCCF'!R1543,'4.EUR NCCF'!R1543,'5.GBP NCCF'!R1543,'6.Other(Incld) NCCF'!R1543)</f>
        <v>0</v>
      </c>
      <c r="S1543" s="182">
        <f>SUM('2.CAD NCCF'!S1543,'3.USD NCCF'!S1543,'4.EUR NCCF'!S1543,'5.GBP NCCF'!S1543,'6.Other(Incld) NCCF'!S1543)</f>
        <v>0</v>
      </c>
      <c r="T1543" s="178">
        <f>SUM('2.CAD NCCF'!T1543,'3.USD NCCF'!T1543,'4.EUR NCCF'!T1543,'5.GBP NCCF'!T1543,'6.Other(Incld) NCCF'!T1543)</f>
        <v>0</v>
      </c>
      <c r="U1543" s="182">
        <f>SUM('2.CAD NCCF'!U1543,'3.USD NCCF'!U1543,'4.EUR NCCF'!U1543,'5.GBP NCCF'!U1543,'6.Other(Incld) NCCF'!U1543)</f>
        <v>0</v>
      </c>
      <c r="V1543" s="183">
        <f>SUM('2.CAD NCCF'!V1543,'3.USD NCCF'!V1543,'4.EUR NCCF'!V1543,'5.GBP NCCF'!V1543,'6.Other(Incld) NCCF'!V1543)</f>
        <v>0</v>
      </c>
      <c r="W1543" s="46">
        <f>SUM('2.CAD NCCF'!W1543,'3.USD NCCF'!W1543,'4.EUR NCCF'!W1543,'5.GBP NCCF'!W1543,'6.Other(Incld) NCCF'!W1543)</f>
        <v>0</v>
      </c>
      <c r="Y1543"/>
    </row>
    <row r="1544" spans="1:25" s="72" customFormat="1" x14ac:dyDescent="0.2">
      <c r="A1544" s="322"/>
      <c r="B1544" s="25"/>
      <c r="C1544" s="23"/>
      <c r="D1544" s="23" t="s">
        <v>58</v>
      </c>
      <c r="E1544" s="24"/>
      <c r="F1544" s="24"/>
      <c r="G1544" s="69"/>
      <c r="H1544" s="70"/>
      <c r="I1544" s="66"/>
      <c r="J1544" s="66"/>
      <c r="K1544" s="66"/>
      <c r="L1544" s="51"/>
      <c r="M1544" s="34"/>
      <c r="N1544" s="34"/>
      <c r="O1544" s="34"/>
      <c r="P1544" s="34"/>
      <c r="Q1544" s="34"/>
      <c r="R1544" s="34"/>
      <c r="S1544" s="34"/>
      <c r="T1544" s="34"/>
      <c r="U1544" s="34"/>
      <c r="V1544" s="37"/>
      <c r="W1544" s="33"/>
      <c r="Y1544"/>
    </row>
    <row r="1545" spans="1:25" s="72" customFormat="1" x14ac:dyDescent="0.2">
      <c r="A1545" s="322"/>
      <c r="B1545" s="25"/>
      <c r="C1545" s="23"/>
      <c r="D1545" s="23"/>
      <c r="E1545" s="24" t="s">
        <v>172</v>
      </c>
      <c r="F1545" s="24"/>
      <c r="G1545" s="69">
        <f t="shared" ref="G1545:W1545" si="325">SUBTOTAL(9,G1546:G1547)</f>
        <v>0</v>
      </c>
      <c r="H1545" s="70">
        <f t="shared" si="325"/>
        <v>0</v>
      </c>
      <c r="I1545" s="66">
        <f t="shared" si="325"/>
        <v>0</v>
      </c>
      <c r="J1545" s="66">
        <f t="shared" si="325"/>
        <v>0</v>
      </c>
      <c r="K1545" s="67">
        <f t="shared" si="325"/>
        <v>0</v>
      </c>
      <c r="L1545" s="34">
        <f t="shared" si="325"/>
        <v>0</v>
      </c>
      <c r="M1545" s="34">
        <f t="shared" si="325"/>
        <v>0</v>
      </c>
      <c r="N1545" s="34">
        <f t="shared" si="325"/>
        <v>0</v>
      </c>
      <c r="O1545" s="34">
        <f t="shared" si="325"/>
        <v>0</v>
      </c>
      <c r="P1545" s="34">
        <f t="shared" si="325"/>
        <v>0</v>
      </c>
      <c r="Q1545" s="34">
        <f t="shared" si="325"/>
        <v>0</v>
      </c>
      <c r="R1545" s="34">
        <f t="shared" si="325"/>
        <v>0</v>
      </c>
      <c r="S1545" s="34">
        <f t="shared" si="325"/>
        <v>0</v>
      </c>
      <c r="T1545" s="34">
        <f t="shared" si="325"/>
        <v>0</v>
      </c>
      <c r="U1545" s="34">
        <f t="shared" si="325"/>
        <v>0</v>
      </c>
      <c r="V1545" s="37">
        <f t="shared" si="325"/>
        <v>0</v>
      </c>
      <c r="W1545" s="33">
        <f t="shared" si="325"/>
        <v>0</v>
      </c>
      <c r="Y1545"/>
    </row>
    <row r="1546" spans="1:25" s="72" customFormat="1" outlineLevel="1" x14ac:dyDescent="0.2">
      <c r="A1546" s="322"/>
      <c r="B1546" s="25"/>
      <c r="C1546" s="23"/>
      <c r="D1546" s="23"/>
      <c r="E1546" s="24"/>
      <c r="F1546" s="176" t="s">
        <v>61</v>
      </c>
      <c r="G1546" s="190">
        <f>SUM('2.CAD NCCF'!G1546,'3.USD NCCF'!G1546,'4.EUR NCCF'!G1546,'5.GBP NCCF'!G1546,'6.Other(Incld) NCCF'!G1546)</f>
        <v>0</v>
      </c>
      <c r="H1546" s="242">
        <f>SUM('2.CAD NCCF'!H1546,'3.USD NCCF'!H1546,'4.EUR NCCF'!H1546,'5.GBP NCCF'!H1546,'6.Other(Incld) NCCF'!H1546)</f>
        <v>0</v>
      </c>
      <c r="I1546" s="179">
        <f>SUM('2.CAD NCCF'!I1546,'3.USD NCCF'!I1546,'4.EUR NCCF'!I1546,'5.GBP NCCF'!I1546,'6.Other(Incld) NCCF'!I1546)</f>
        <v>0</v>
      </c>
      <c r="J1546" s="179">
        <f>SUM('2.CAD NCCF'!J1546,'3.USD NCCF'!J1546,'4.EUR NCCF'!J1546,'5.GBP NCCF'!J1546,'6.Other(Incld) NCCF'!J1546)</f>
        <v>0</v>
      </c>
      <c r="K1546" s="180">
        <f>SUM('2.CAD NCCF'!K1546,'3.USD NCCF'!K1546,'4.EUR NCCF'!K1546,'5.GBP NCCF'!K1546,'6.Other(Incld) NCCF'!K1546)</f>
        <v>0</v>
      </c>
      <c r="L1546" s="181">
        <f>SUM('2.CAD NCCF'!L1546,'3.USD NCCF'!L1546,'4.EUR NCCF'!L1546,'5.GBP NCCF'!L1546,'6.Other(Incld) NCCF'!L1546)</f>
        <v>0</v>
      </c>
      <c r="M1546" s="192">
        <f>SUM('2.CAD NCCF'!M1546,'3.USD NCCF'!M1546,'4.EUR NCCF'!M1546,'5.GBP NCCF'!M1546,'6.Other(Incld) NCCF'!M1546)</f>
        <v>0</v>
      </c>
      <c r="N1546" s="182">
        <f>SUM('2.CAD NCCF'!N1546,'3.USD NCCF'!N1546,'4.EUR NCCF'!N1546,'5.GBP NCCF'!N1546,'6.Other(Incld) NCCF'!N1546)</f>
        <v>0</v>
      </c>
      <c r="O1546" s="182">
        <f>SUM('2.CAD NCCF'!O1546,'3.USD NCCF'!O1546,'4.EUR NCCF'!O1546,'5.GBP NCCF'!O1546,'6.Other(Incld) NCCF'!O1546)</f>
        <v>0</v>
      </c>
      <c r="P1546" s="182">
        <f>SUM('2.CAD NCCF'!P1546,'3.USD NCCF'!P1546,'4.EUR NCCF'!P1546,'5.GBP NCCF'!P1546,'6.Other(Incld) NCCF'!P1546)</f>
        <v>0</v>
      </c>
      <c r="Q1546" s="182">
        <f>SUM('2.CAD NCCF'!Q1546,'3.USD NCCF'!Q1546,'4.EUR NCCF'!Q1546,'5.GBP NCCF'!Q1546,'6.Other(Incld) NCCF'!Q1546)</f>
        <v>0</v>
      </c>
      <c r="R1546" s="182">
        <f>SUM('2.CAD NCCF'!R1546,'3.USD NCCF'!R1546,'4.EUR NCCF'!R1546,'5.GBP NCCF'!R1546,'6.Other(Incld) NCCF'!R1546)</f>
        <v>0</v>
      </c>
      <c r="S1546" s="182">
        <f>SUM('2.CAD NCCF'!S1546,'3.USD NCCF'!S1546,'4.EUR NCCF'!S1546,'5.GBP NCCF'!S1546,'6.Other(Incld) NCCF'!S1546)</f>
        <v>0</v>
      </c>
      <c r="T1546" s="178">
        <f>SUM('2.CAD NCCF'!T1546,'3.USD NCCF'!T1546,'4.EUR NCCF'!T1546,'5.GBP NCCF'!T1546,'6.Other(Incld) NCCF'!T1546)</f>
        <v>0</v>
      </c>
      <c r="U1546" s="182">
        <f>SUM('2.CAD NCCF'!U1546,'3.USD NCCF'!U1546,'4.EUR NCCF'!U1546,'5.GBP NCCF'!U1546,'6.Other(Incld) NCCF'!U1546)</f>
        <v>0</v>
      </c>
      <c r="V1546" s="183">
        <f>SUM('2.CAD NCCF'!V1546,'3.USD NCCF'!V1546,'4.EUR NCCF'!V1546,'5.GBP NCCF'!V1546,'6.Other(Incld) NCCF'!V1546)</f>
        <v>0</v>
      </c>
      <c r="W1546" s="46">
        <f>SUM('2.CAD NCCF'!W1546,'3.USD NCCF'!W1546,'4.EUR NCCF'!W1546,'5.GBP NCCF'!W1546,'6.Other(Incld) NCCF'!W1546)</f>
        <v>0</v>
      </c>
      <c r="Y1546"/>
    </row>
    <row r="1547" spans="1:25" s="72" customFormat="1" outlineLevel="1" x14ac:dyDescent="0.2">
      <c r="A1547" s="322"/>
      <c r="B1547" s="25"/>
      <c r="C1547" s="23"/>
      <c r="D1547" s="23"/>
      <c r="E1547" s="24"/>
      <c r="F1547" s="176" t="s">
        <v>173</v>
      </c>
      <c r="G1547" s="190">
        <f>SUM('2.CAD NCCF'!G1547,'3.USD NCCF'!G1547,'4.EUR NCCF'!G1547,'5.GBP NCCF'!G1547,'6.Other(Incld) NCCF'!G1547)</f>
        <v>0</v>
      </c>
      <c r="H1547" s="242">
        <f>SUM('2.CAD NCCF'!H1547,'3.USD NCCF'!H1547,'4.EUR NCCF'!H1547,'5.GBP NCCF'!H1547,'6.Other(Incld) NCCF'!H1547)</f>
        <v>0</v>
      </c>
      <c r="I1547" s="179">
        <f>SUM('2.CAD NCCF'!I1547,'3.USD NCCF'!I1547,'4.EUR NCCF'!I1547,'5.GBP NCCF'!I1547,'6.Other(Incld) NCCF'!I1547)</f>
        <v>0</v>
      </c>
      <c r="J1547" s="179">
        <f>SUM('2.CAD NCCF'!J1547,'3.USD NCCF'!J1547,'4.EUR NCCF'!J1547,'5.GBP NCCF'!J1547,'6.Other(Incld) NCCF'!J1547)</f>
        <v>0</v>
      </c>
      <c r="K1547" s="180">
        <f>SUM('2.CAD NCCF'!K1547,'3.USD NCCF'!K1547,'4.EUR NCCF'!K1547,'5.GBP NCCF'!K1547,'6.Other(Incld) NCCF'!K1547)</f>
        <v>0</v>
      </c>
      <c r="L1547" s="181">
        <f>SUM('2.CAD NCCF'!L1547,'3.USD NCCF'!L1547,'4.EUR NCCF'!L1547,'5.GBP NCCF'!L1547,'6.Other(Incld) NCCF'!L1547)</f>
        <v>0</v>
      </c>
      <c r="M1547" s="192">
        <f>SUM('2.CAD NCCF'!M1547,'3.USD NCCF'!M1547,'4.EUR NCCF'!M1547,'5.GBP NCCF'!M1547,'6.Other(Incld) NCCF'!M1547)</f>
        <v>0</v>
      </c>
      <c r="N1547" s="182">
        <f>SUM('2.CAD NCCF'!N1547,'3.USD NCCF'!N1547,'4.EUR NCCF'!N1547,'5.GBP NCCF'!N1547,'6.Other(Incld) NCCF'!N1547)</f>
        <v>0</v>
      </c>
      <c r="O1547" s="182">
        <f>SUM('2.CAD NCCF'!O1547,'3.USD NCCF'!O1547,'4.EUR NCCF'!O1547,'5.GBP NCCF'!O1547,'6.Other(Incld) NCCF'!O1547)</f>
        <v>0</v>
      </c>
      <c r="P1547" s="182">
        <f>SUM('2.CAD NCCF'!P1547,'3.USD NCCF'!P1547,'4.EUR NCCF'!P1547,'5.GBP NCCF'!P1547,'6.Other(Incld) NCCF'!P1547)</f>
        <v>0</v>
      </c>
      <c r="Q1547" s="182">
        <f>SUM('2.CAD NCCF'!Q1547,'3.USD NCCF'!Q1547,'4.EUR NCCF'!Q1547,'5.GBP NCCF'!Q1547,'6.Other(Incld) NCCF'!Q1547)</f>
        <v>0</v>
      </c>
      <c r="R1547" s="182">
        <f>SUM('2.CAD NCCF'!R1547,'3.USD NCCF'!R1547,'4.EUR NCCF'!R1547,'5.GBP NCCF'!R1547,'6.Other(Incld) NCCF'!R1547)</f>
        <v>0</v>
      </c>
      <c r="S1547" s="182">
        <f>SUM('2.CAD NCCF'!S1547,'3.USD NCCF'!S1547,'4.EUR NCCF'!S1547,'5.GBP NCCF'!S1547,'6.Other(Incld) NCCF'!S1547)</f>
        <v>0</v>
      </c>
      <c r="T1547" s="178">
        <f>SUM('2.CAD NCCF'!T1547,'3.USD NCCF'!T1547,'4.EUR NCCF'!T1547,'5.GBP NCCF'!T1547,'6.Other(Incld) NCCF'!T1547)</f>
        <v>0</v>
      </c>
      <c r="U1547" s="182">
        <f>SUM('2.CAD NCCF'!U1547,'3.USD NCCF'!U1547,'4.EUR NCCF'!U1547,'5.GBP NCCF'!U1547,'6.Other(Incld) NCCF'!U1547)</f>
        <v>0</v>
      </c>
      <c r="V1547" s="183">
        <f>SUM('2.CAD NCCF'!V1547,'3.USD NCCF'!V1547,'4.EUR NCCF'!V1547,'5.GBP NCCF'!V1547,'6.Other(Incld) NCCF'!V1547)</f>
        <v>0</v>
      </c>
      <c r="W1547" s="46">
        <f>SUM('2.CAD NCCF'!W1547,'3.USD NCCF'!W1547,'4.EUR NCCF'!W1547,'5.GBP NCCF'!W1547,'6.Other(Incld) NCCF'!W1547)</f>
        <v>0</v>
      </c>
      <c r="Y1547"/>
    </row>
    <row r="1548" spans="1:25" s="72" customFormat="1" x14ac:dyDescent="0.2">
      <c r="A1548" s="322"/>
      <c r="B1548" s="25"/>
      <c r="C1548" s="23"/>
      <c r="D1548" s="23"/>
      <c r="E1548" s="24" t="s">
        <v>166</v>
      </c>
      <c r="F1548" s="24"/>
      <c r="G1548" s="69">
        <f t="shared" ref="G1548:W1548" si="326">SUBTOTAL(9,G1549:G1551)</f>
        <v>0</v>
      </c>
      <c r="H1548" s="70">
        <f t="shared" si="326"/>
        <v>0</v>
      </c>
      <c r="I1548" s="66">
        <f t="shared" si="326"/>
        <v>0</v>
      </c>
      <c r="J1548" s="66">
        <f t="shared" si="326"/>
        <v>0</v>
      </c>
      <c r="K1548" s="67">
        <f t="shared" si="326"/>
        <v>0</v>
      </c>
      <c r="L1548" s="34">
        <f t="shared" si="326"/>
        <v>0</v>
      </c>
      <c r="M1548" s="34">
        <f t="shared" si="326"/>
        <v>0</v>
      </c>
      <c r="N1548" s="34">
        <f t="shared" si="326"/>
        <v>0</v>
      </c>
      <c r="O1548" s="34">
        <f t="shared" si="326"/>
        <v>0</v>
      </c>
      <c r="P1548" s="34">
        <f t="shared" si="326"/>
        <v>0</v>
      </c>
      <c r="Q1548" s="34">
        <f t="shared" si="326"/>
        <v>0</v>
      </c>
      <c r="R1548" s="34">
        <f t="shared" si="326"/>
        <v>0</v>
      </c>
      <c r="S1548" s="34">
        <f t="shared" si="326"/>
        <v>0</v>
      </c>
      <c r="T1548" s="34">
        <f t="shared" si="326"/>
        <v>0</v>
      </c>
      <c r="U1548" s="34">
        <f t="shared" si="326"/>
        <v>0</v>
      </c>
      <c r="V1548" s="34">
        <f t="shared" si="326"/>
        <v>0</v>
      </c>
      <c r="W1548" s="33">
        <f t="shared" si="326"/>
        <v>0</v>
      </c>
      <c r="Y1548"/>
    </row>
    <row r="1549" spans="1:25" s="72" customFormat="1" outlineLevel="1" x14ac:dyDescent="0.2">
      <c r="A1549" s="322"/>
      <c r="B1549" s="25"/>
      <c r="C1549" s="23"/>
      <c r="D1549" s="23"/>
      <c r="E1549" s="24"/>
      <c r="F1549" s="176" t="s">
        <v>59</v>
      </c>
      <c r="G1549" s="190">
        <f>SUM('2.CAD NCCF'!G1549,'3.USD NCCF'!G1549,'4.EUR NCCF'!G1549,'5.GBP NCCF'!G1549,'6.Other(Incld) NCCF'!G1549)</f>
        <v>0</v>
      </c>
      <c r="H1549" s="242">
        <f>SUM('2.CAD NCCF'!H1549,'3.USD NCCF'!H1549,'4.EUR NCCF'!H1549,'5.GBP NCCF'!H1549,'6.Other(Incld) NCCF'!H1549)</f>
        <v>0</v>
      </c>
      <c r="I1549" s="179">
        <f>SUM('2.CAD NCCF'!I1549,'3.USD NCCF'!I1549,'4.EUR NCCF'!I1549,'5.GBP NCCF'!I1549,'6.Other(Incld) NCCF'!I1549)</f>
        <v>0</v>
      </c>
      <c r="J1549" s="179">
        <f>SUM('2.CAD NCCF'!J1549,'3.USD NCCF'!J1549,'4.EUR NCCF'!J1549,'5.GBP NCCF'!J1549,'6.Other(Incld) NCCF'!J1549)</f>
        <v>0</v>
      </c>
      <c r="K1549" s="180">
        <f>SUM('2.CAD NCCF'!K1549,'3.USD NCCF'!K1549,'4.EUR NCCF'!K1549,'5.GBP NCCF'!K1549,'6.Other(Incld) NCCF'!K1549)</f>
        <v>0</v>
      </c>
      <c r="L1549" s="181">
        <f>SUM('2.CAD NCCF'!L1549,'3.USD NCCF'!L1549,'4.EUR NCCF'!L1549,'5.GBP NCCF'!L1549,'6.Other(Incld) NCCF'!L1549)</f>
        <v>0</v>
      </c>
      <c r="M1549" s="192">
        <f>SUM('2.CAD NCCF'!M1549,'3.USD NCCF'!M1549,'4.EUR NCCF'!M1549,'5.GBP NCCF'!M1549,'6.Other(Incld) NCCF'!M1549)</f>
        <v>0</v>
      </c>
      <c r="N1549" s="182">
        <f>SUM('2.CAD NCCF'!N1549,'3.USD NCCF'!N1549,'4.EUR NCCF'!N1549,'5.GBP NCCF'!N1549,'6.Other(Incld) NCCF'!N1549)</f>
        <v>0</v>
      </c>
      <c r="O1549" s="182">
        <f>SUM('2.CAD NCCF'!O1549,'3.USD NCCF'!O1549,'4.EUR NCCF'!O1549,'5.GBP NCCF'!O1549,'6.Other(Incld) NCCF'!O1549)</f>
        <v>0</v>
      </c>
      <c r="P1549" s="182">
        <f>SUM('2.CAD NCCF'!P1549,'3.USD NCCF'!P1549,'4.EUR NCCF'!P1549,'5.GBP NCCF'!P1549,'6.Other(Incld) NCCF'!P1549)</f>
        <v>0</v>
      </c>
      <c r="Q1549" s="182">
        <f>SUM('2.CAD NCCF'!Q1549,'3.USD NCCF'!Q1549,'4.EUR NCCF'!Q1549,'5.GBP NCCF'!Q1549,'6.Other(Incld) NCCF'!Q1549)</f>
        <v>0</v>
      </c>
      <c r="R1549" s="182">
        <f>SUM('2.CAD NCCF'!R1549,'3.USD NCCF'!R1549,'4.EUR NCCF'!R1549,'5.GBP NCCF'!R1549,'6.Other(Incld) NCCF'!R1549)</f>
        <v>0</v>
      </c>
      <c r="S1549" s="182">
        <f>SUM('2.CAD NCCF'!S1549,'3.USD NCCF'!S1549,'4.EUR NCCF'!S1549,'5.GBP NCCF'!S1549,'6.Other(Incld) NCCF'!S1549)</f>
        <v>0</v>
      </c>
      <c r="T1549" s="178">
        <f>SUM('2.CAD NCCF'!T1549,'3.USD NCCF'!T1549,'4.EUR NCCF'!T1549,'5.GBP NCCF'!T1549,'6.Other(Incld) NCCF'!T1549)</f>
        <v>0</v>
      </c>
      <c r="U1549" s="182">
        <f>SUM('2.CAD NCCF'!U1549,'3.USD NCCF'!U1549,'4.EUR NCCF'!U1549,'5.GBP NCCF'!U1549,'6.Other(Incld) NCCF'!U1549)</f>
        <v>0</v>
      </c>
      <c r="V1549" s="183">
        <f>SUM('2.CAD NCCF'!V1549,'3.USD NCCF'!V1549,'4.EUR NCCF'!V1549,'5.GBP NCCF'!V1549,'6.Other(Incld) NCCF'!V1549)</f>
        <v>0</v>
      </c>
      <c r="W1549" s="46">
        <f>SUM('2.CAD NCCF'!W1549,'3.USD NCCF'!W1549,'4.EUR NCCF'!W1549,'5.GBP NCCF'!W1549,'6.Other(Incld) NCCF'!W1549)</f>
        <v>0</v>
      </c>
      <c r="Y1549"/>
    </row>
    <row r="1550" spans="1:25" s="72" customFormat="1" outlineLevel="1" x14ac:dyDescent="0.2">
      <c r="A1550" s="322"/>
      <c r="B1550" s="25"/>
      <c r="C1550" s="23"/>
      <c r="D1550" s="23"/>
      <c r="E1550" s="24"/>
      <c r="F1550" s="176" t="s">
        <v>167</v>
      </c>
      <c r="G1550" s="190">
        <f>SUM('2.CAD NCCF'!G1550,'3.USD NCCF'!G1550,'4.EUR NCCF'!G1550,'5.GBP NCCF'!G1550,'6.Other(Incld) NCCF'!G1550)</f>
        <v>0</v>
      </c>
      <c r="H1550" s="242">
        <f>SUM('2.CAD NCCF'!H1550,'3.USD NCCF'!H1550,'4.EUR NCCF'!H1550,'5.GBP NCCF'!H1550,'6.Other(Incld) NCCF'!H1550)</f>
        <v>0</v>
      </c>
      <c r="I1550" s="179">
        <f>SUM('2.CAD NCCF'!I1550,'3.USD NCCF'!I1550,'4.EUR NCCF'!I1550,'5.GBP NCCF'!I1550,'6.Other(Incld) NCCF'!I1550)</f>
        <v>0</v>
      </c>
      <c r="J1550" s="179">
        <f>SUM('2.CAD NCCF'!J1550,'3.USD NCCF'!J1550,'4.EUR NCCF'!J1550,'5.GBP NCCF'!J1550,'6.Other(Incld) NCCF'!J1550)</f>
        <v>0</v>
      </c>
      <c r="K1550" s="180">
        <f>SUM('2.CAD NCCF'!K1550,'3.USD NCCF'!K1550,'4.EUR NCCF'!K1550,'5.GBP NCCF'!K1550,'6.Other(Incld) NCCF'!K1550)</f>
        <v>0</v>
      </c>
      <c r="L1550" s="181">
        <f>SUM('2.CAD NCCF'!L1550,'3.USD NCCF'!L1550,'4.EUR NCCF'!L1550,'5.GBP NCCF'!L1550,'6.Other(Incld) NCCF'!L1550)</f>
        <v>0</v>
      </c>
      <c r="M1550" s="192">
        <f>SUM('2.CAD NCCF'!M1550,'3.USD NCCF'!M1550,'4.EUR NCCF'!M1550,'5.GBP NCCF'!M1550,'6.Other(Incld) NCCF'!M1550)</f>
        <v>0</v>
      </c>
      <c r="N1550" s="182">
        <f>SUM('2.CAD NCCF'!N1550,'3.USD NCCF'!N1550,'4.EUR NCCF'!N1550,'5.GBP NCCF'!N1550,'6.Other(Incld) NCCF'!N1550)</f>
        <v>0</v>
      </c>
      <c r="O1550" s="182">
        <f>SUM('2.CAD NCCF'!O1550,'3.USD NCCF'!O1550,'4.EUR NCCF'!O1550,'5.GBP NCCF'!O1550,'6.Other(Incld) NCCF'!O1550)</f>
        <v>0</v>
      </c>
      <c r="P1550" s="182">
        <f>SUM('2.CAD NCCF'!P1550,'3.USD NCCF'!P1550,'4.EUR NCCF'!P1550,'5.GBP NCCF'!P1550,'6.Other(Incld) NCCF'!P1550)</f>
        <v>0</v>
      </c>
      <c r="Q1550" s="182">
        <f>SUM('2.CAD NCCF'!Q1550,'3.USD NCCF'!Q1550,'4.EUR NCCF'!Q1550,'5.GBP NCCF'!Q1550,'6.Other(Incld) NCCF'!Q1550)</f>
        <v>0</v>
      </c>
      <c r="R1550" s="182">
        <f>SUM('2.CAD NCCF'!R1550,'3.USD NCCF'!R1550,'4.EUR NCCF'!R1550,'5.GBP NCCF'!R1550,'6.Other(Incld) NCCF'!R1550)</f>
        <v>0</v>
      </c>
      <c r="S1550" s="182">
        <f>SUM('2.CAD NCCF'!S1550,'3.USD NCCF'!S1550,'4.EUR NCCF'!S1550,'5.GBP NCCF'!S1550,'6.Other(Incld) NCCF'!S1550)</f>
        <v>0</v>
      </c>
      <c r="T1550" s="178">
        <f>SUM('2.CAD NCCF'!T1550,'3.USD NCCF'!T1550,'4.EUR NCCF'!T1550,'5.GBP NCCF'!T1550,'6.Other(Incld) NCCF'!T1550)</f>
        <v>0</v>
      </c>
      <c r="U1550" s="182">
        <f>SUM('2.CAD NCCF'!U1550,'3.USD NCCF'!U1550,'4.EUR NCCF'!U1550,'5.GBP NCCF'!U1550,'6.Other(Incld) NCCF'!U1550)</f>
        <v>0</v>
      </c>
      <c r="V1550" s="183">
        <f>SUM('2.CAD NCCF'!V1550,'3.USD NCCF'!V1550,'4.EUR NCCF'!V1550,'5.GBP NCCF'!V1550,'6.Other(Incld) NCCF'!V1550)</f>
        <v>0</v>
      </c>
      <c r="W1550" s="46">
        <f>SUM('2.CAD NCCF'!W1550,'3.USD NCCF'!W1550,'4.EUR NCCF'!W1550,'5.GBP NCCF'!W1550,'6.Other(Incld) NCCF'!W1550)</f>
        <v>0</v>
      </c>
      <c r="Y1550"/>
    </row>
    <row r="1551" spans="1:25" s="72" customFormat="1" outlineLevel="1" x14ac:dyDescent="0.2">
      <c r="A1551" s="322"/>
      <c r="B1551" s="25"/>
      <c r="C1551" s="23"/>
      <c r="D1551" s="23"/>
      <c r="E1551" s="24"/>
      <c r="F1551" s="176" t="s">
        <v>168</v>
      </c>
      <c r="G1551" s="190">
        <f>SUM('2.CAD NCCF'!G1551,'3.USD NCCF'!G1551,'4.EUR NCCF'!G1551,'5.GBP NCCF'!G1551,'6.Other(Incld) NCCF'!G1551)</f>
        <v>0</v>
      </c>
      <c r="H1551" s="242">
        <f>SUM('2.CAD NCCF'!H1551,'3.USD NCCF'!H1551,'4.EUR NCCF'!H1551,'5.GBP NCCF'!H1551,'6.Other(Incld) NCCF'!H1551)</f>
        <v>0</v>
      </c>
      <c r="I1551" s="179">
        <f>SUM('2.CAD NCCF'!I1551,'3.USD NCCF'!I1551,'4.EUR NCCF'!I1551,'5.GBP NCCF'!I1551,'6.Other(Incld) NCCF'!I1551)</f>
        <v>0</v>
      </c>
      <c r="J1551" s="179">
        <f>SUM('2.CAD NCCF'!J1551,'3.USD NCCF'!J1551,'4.EUR NCCF'!J1551,'5.GBP NCCF'!J1551,'6.Other(Incld) NCCF'!J1551)</f>
        <v>0</v>
      </c>
      <c r="K1551" s="180">
        <f>SUM('2.CAD NCCF'!K1551,'3.USD NCCF'!K1551,'4.EUR NCCF'!K1551,'5.GBP NCCF'!K1551,'6.Other(Incld) NCCF'!K1551)</f>
        <v>0</v>
      </c>
      <c r="L1551" s="181">
        <f>SUM('2.CAD NCCF'!L1551,'3.USD NCCF'!L1551,'4.EUR NCCF'!L1551,'5.GBP NCCF'!L1551,'6.Other(Incld) NCCF'!L1551)</f>
        <v>0</v>
      </c>
      <c r="M1551" s="192">
        <f>SUM('2.CAD NCCF'!M1551,'3.USD NCCF'!M1551,'4.EUR NCCF'!M1551,'5.GBP NCCF'!M1551,'6.Other(Incld) NCCF'!M1551)</f>
        <v>0</v>
      </c>
      <c r="N1551" s="182">
        <f>SUM('2.CAD NCCF'!N1551,'3.USD NCCF'!N1551,'4.EUR NCCF'!N1551,'5.GBP NCCF'!N1551,'6.Other(Incld) NCCF'!N1551)</f>
        <v>0</v>
      </c>
      <c r="O1551" s="182">
        <f>SUM('2.CAD NCCF'!O1551,'3.USD NCCF'!O1551,'4.EUR NCCF'!O1551,'5.GBP NCCF'!O1551,'6.Other(Incld) NCCF'!O1551)</f>
        <v>0</v>
      </c>
      <c r="P1551" s="182">
        <f>SUM('2.CAD NCCF'!P1551,'3.USD NCCF'!P1551,'4.EUR NCCF'!P1551,'5.GBP NCCF'!P1551,'6.Other(Incld) NCCF'!P1551)</f>
        <v>0</v>
      </c>
      <c r="Q1551" s="182">
        <f>SUM('2.CAD NCCF'!Q1551,'3.USD NCCF'!Q1551,'4.EUR NCCF'!Q1551,'5.GBP NCCF'!Q1551,'6.Other(Incld) NCCF'!Q1551)</f>
        <v>0</v>
      </c>
      <c r="R1551" s="182">
        <f>SUM('2.CAD NCCF'!R1551,'3.USD NCCF'!R1551,'4.EUR NCCF'!R1551,'5.GBP NCCF'!R1551,'6.Other(Incld) NCCF'!R1551)</f>
        <v>0</v>
      </c>
      <c r="S1551" s="182">
        <f>SUM('2.CAD NCCF'!S1551,'3.USD NCCF'!S1551,'4.EUR NCCF'!S1551,'5.GBP NCCF'!S1551,'6.Other(Incld) NCCF'!S1551)</f>
        <v>0</v>
      </c>
      <c r="T1551" s="178">
        <f>SUM('2.CAD NCCF'!T1551,'3.USD NCCF'!T1551,'4.EUR NCCF'!T1551,'5.GBP NCCF'!T1551,'6.Other(Incld) NCCF'!T1551)</f>
        <v>0</v>
      </c>
      <c r="U1551" s="182">
        <f>SUM('2.CAD NCCF'!U1551,'3.USD NCCF'!U1551,'4.EUR NCCF'!U1551,'5.GBP NCCF'!U1551,'6.Other(Incld) NCCF'!U1551)</f>
        <v>0</v>
      </c>
      <c r="V1551" s="183">
        <f>SUM('2.CAD NCCF'!V1551,'3.USD NCCF'!V1551,'4.EUR NCCF'!V1551,'5.GBP NCCF'!V1551,'6.Other(Incld) NCCF'!V1551)</f>
        <v>0</v>
      </c>
      <c r="W1551" s="46">
        <f>SUM('2.CAD NCCF'!W1551,'3.USD NCCF'!W1551,'4.EUR NCCF'!W1551,'5.GBP NCCF'!W1551,'6.Other(Incld) NCCF'!W1551)</f>
        <v>0</v>
      </c>
      <c r="Y1551"/>
    </row>
    <row r="1552" spans="1:25" s="72" customFormat="1" x14ac:dyDescent="0.2">
      <c r="A1552" s="322"/>
      <c r="B1552" s="25"/>
      <c r="C1552" s="23"/>
      <c r="D1552" s="23"/>
      <c r="E1552" s="24" t="s">
        <v>174</v>
      </c>
      <c r="F1552" s="24"/>
      <c r="G1552" s="69">
        <f t="shared" ref="G1552:W1552" si="327">SUBTOTAL(9,G1553:G1554)</f>
        <v>0</v>
      </c>
      <c r="H1552" s="70">
        <f t="shared" si="327"/>
        <v>0</v>
      </c>
      <c r="I1552" s="66">
        <f t="shared" si="327"/>
        <v>0</v>
      </c>
      <c r="J1552" s="66">
        <f t="shared" si="327"/>
        <v>0</v>
      </c>
      <c r="K1552" s="67">
        <f t="shared" si="327"/>
        <v>0</v>
      </c>
      <c r="L1552" s="34">
        <f t="shared" si="327"/>
        <v>0</v>
      </c>
      <c r="M1552" s="34">
        <f t="shared" si="327"/>
        <v>0</v>
      </c>
      <c r="N1552" s="34">
        <f t="shared" si="327"/>
        <v>0</v>
      </c>
      <c r="O1552" s="34">
        <f t="shared" si="327"/>
        <v>0</v>
      </c>
      <c r="P1552" s="34">
        <f t="shared" si="327"/>
        <v>0</v>
      </c>
      <c r="Q1552" s="34">
        <f t="shared" si="327"/>
        <v>0</v>
      </c>
      <c r="R1552" s="34">
        <f t="shared" si="327"/>
        <v>0</v>
      </c>
      <c r="S1552" s="34">
        <f t="shared" si="327"/>
        <v>0</v>
      </c>
      <c r="T1552" s="34">
        <f t="shared" si="327"/>
        <v>0</v>
      </c>
      <c r="U1552" s="34">
        <f t="shared" si="327"/>
        <v>0</v>
      </c>
      <c r="V1552" s="37">
        <f t="shared" si="327"/>
        <v>0</v>
      </c>
      <c r="W1552" s="33">
        <f t="shared" si="327"/>
        <v>0</v>
      </c>
      <c r="Y1552"/>
    </row>
    <row r="1553" spans="1:25" s="72" customFormat="1" outlineLevel="1" x14ac:dyDescent="0.2">
      <c r="A1553" s="322"/>
      <c r="B1553" s="25"/>
      <c r="C1553" s="23"/>
      <c r="D1553" s="23"/>
      <c r="E1553" s="24"/>
      <c r="F1553" s="176" t="s">
        <v>62</v>
      </c>
      <c r="G1553" s="190">
        <f>SUM('2.CAD NCCF'!G1553,'3.USD NCCF'!G1553,'4.EUR NCCF'!G1553,'5.GBP NCCF'!G1553,'6.Other(Incld) NCCF'!G1553)</f>
        <v>0</v>
      </c>
      <c r="H1553" s="242">
        <f>SUM('2.CAD NCCF'!H1553,'3.USD NCCF'!H1553,'4.EUR NCCF'!H1553,'5.GBP NCCF'!H1553,'6.Other(Incld) NCCF'!H1553)</f>
        <v>0</v>
      </c>
      <c r="I1553" s="179">
        <f>SUM('2.CAD NCCF'!I1553,'3.USD NCCF'!I1553,'4.EUR NCCF'!I1553,'5.GBP NCCF'!I1553,'6.Other(Incld) NCCF'!I1553)</f>
        <v>0</v>
      </c>
      <c r="J1553" s="179">
        <f>SUM('2.CAD NCCF'!J1553,'3.USD NCCF'!J1553,'4.EUR NCCF'!J1553,'5.GBP NCCF'!J1553,'6.Other(Incld) NCCF'!J1553)</f>
        <v>0</v>
      </c>
      <c r="K1553" s="180">
        <f>SUM('2.CAD NCCF'!K1553,'3.USD NCCF'!K1553,'4.EUR NCCF'!K1553,'5.GBP NCCF'!K1553,'6.Other(Incld) NCCF'!K1553)</f>
        <v>0</v>
      </c>
      <c r="L1553" s="181">
        <f>SUM('2.CAD NCCF'!L1553,'3.USD NCCF'!L1553,'4.EUR NCCF'!L1553,'5.GBP NCCF'!L1553,'6.Other(Incld) NCCF'!L1553)</f>
        <v>0</v>
      </c>
      <c r="M1553" s="192">
        <f>SUM('2.CAD NCCF'!M1553,'3.USD NCCF'!M1553,'4.EUR NCCF'!M1553,'5.GBP NCCF'!M1553,'6.Other(Incld) NCCF'!M1553)</f>
        <v>0</v>
      </c>
      <c r="N1553" s="182">
        <f>SUM('2.CAD NCCF'!N1553,'3.USD NCCF'!N1553,'4.EUR NCCF'!N1553,'5.GBP NCCF'!N1553,'6.Other(Incld) NCCF'!N1553)</f>
        <v>0</v>
      </c>
      <c r="O1553" s="182">
        <f>SUM('2.CAD NCCF'!O1553,'3.USD NCCF'!O1553,'4.EUR NCCF'!O1553,'5.GBP NCCF'!O1553,'6.Other(Incld) NCCF'!O1553)</f>
        <v>0</v>
      </c>
      <c r="P1553" s="182">
        <f>SUM('2.CAD NCCF'!P1553,'3.USD NCCF'!P1553,'4.EUR NCCF'!P1553,'5.GBP NCCF'!P1553,'6.Other(Incld) NCCF'!P1553)</f>
        <v>0</v>
      </c>
      <c r="Q1553" s="182">
        <f>SUM('2.CAD NCCF'!Q1553,'3.USD NCCF'!Q1553,'4.EUR NCCF'!Q1553,'5.GBP NCCF'!Q1553,'6.Other(Incld) NCCF'!Q1553)</f>
        <v>0</v>
      </c>
      <c r="R1553" s="182">
        <f>SUM('2.CAD NCCF'!R1553,'3.USD NCCF'!R1553,'4.EUR NCCF'!R1553,'5.GBP NCCF'!R1553,'6.Other(Incld) NCCF'!R1553)</f>
        <v>0</v>
      </c>
      <c r="S1553" s="182">
        <f>SUM('2.CAD NCCF'!S1553,'3.USD NCCF'!S1553,'4.EUR NCCF'!S1553,'5.GBP NCCF'!S1553,'6.Other(Incld) NCCF'!S1553)</f>
        <v>0</v>
      </c>
      <c r="T1553" s="178">
        <f>SUM('2.CAD NCCF'!T1553,'3.USD NCCF'!T1553,'4.EUR NCCF'!T1553,'5.GBP NCCF'!T1553,'6.Other(Incld) NCCF'!T1553)</f>
        <v>0</v>
      </c>
      <c r="U1553" s="182">
        <f>SUM('2.CAD NCCF'!U1553,'3.USD NCCF'!U1553,'4.EUR NCCF'!U1553,'5.GBP NCCF'!U1553,'6.Other(Incld) NCCF'!U1553)</f>
        <v>0</v>
      </c>
      <c r="V1553" s="183">
        <f>SUM('2.CAD NCCF'!V1553,'3.USD NCCF'!V1553,'4.EUR NCCF'!V1553,'5.GBP NCCF'!V1553,'6.Other(Incld) NCCF'!V1553)</f>
        <v>0</v>
      </c>
      <c r="W1553" s="46">
        <f>SUM('2.CAD NCCF'!W1553,'3.USD NCCF'!W1553,'4.EUR NCCF'!W1553,'5.GBP NCCF'!W1553,'6.Other(Incld) NCCF'!W1553)</f>
        <v>0</v>
      </c>
      <c r="Y1553"/>
    </row>
    <row r="1554" spans="1:25" s="72" customFormat="1" outlineLevel="1" x14ac:dyDescent="0.2">
      <c r="A1554" s="322"/>
      <c r="B1554" s="25"/>
      <c r="C1554" s="23"/>
      <c r="D1554" s="23"/>
      <c r="E1554" s="24"/>
      <c r="F1554" s="176" t="s">
        <v>175</v>
      </c>
      <c r="G1554" s="190">
        <f>SUM('2.CAD NCCF'!G1554,'3.USD NCCF'!G1554,'4.EUR NCCF'!G1554,'5.GBP NCCF'!G1554,'6.Other(Incld) NCCF'!G1554)</f>
        <v>0</v>
      </c>
      <c r="H1554" s="242">
        <f>SUM('2.CAD NCCF'!H1554,'3.USD NCCF'!H1554,'4.EUR NCCF'!H1554,'5.GBP NCCF'!H1554,'6.Other(Incld) NCCF'!H1554)</f>
        <v>0</v>
      </c>
      <c r="I1554" s="179">
        <f>SUM('2.CAD NCCF'!I1554,'3.USD NCCF'!I1554,'4.EUR NCCF'!I1554,'5.GBP NCCF'!I1554,'6.Other(Incld) NCCF'!I1554)</f>
        <v>0</v>
      </c>
      <c r="J1554" s="179">
        <f>SUM('2.CAD NCCF'!J1554,'3.USD NCCF'!J1554,'4.EUR NCCF'!J1554,'5.GBP NCCF'!J1554,'6.Other(Incld) NCCF'!J1554)</f>
        <v>0</v>
      </c>
      <c r="K1554" s="180">
        <f>SUM('2.CAD NCCF'!K1554,'3.USD NCCF'!K1554,'4.EUR NCCF'!K1554,'5.GBP NCCF'!K1554,'6.Other(Incld) NCCF'!K1554)</f>
        <v>0</v>
      </c>
      <c r="L1554" s="181">
        <f>SUM('2.CAD NCCF'!L1554,'3.USD NCCF'!L1554,'4.EUR NCCF'!L1554,'5.GBP NCCF'!L1554,'6.Other(Incld) NCCF'!L1554)</f>
        <v>0</v>
      </c>
      <c r="M1554" s="192">
        <f>SUM('2.CAD NCCF'!M1554,'3.USD NCCF'!M1554,'4.EUR NCCF'!M1554,'5.GBP NCCF'!M1554,'6.Other(Incld) NCCF'!M1554)</f>
        <v>0</v>
      </c>
      <c r="N1554" s="182">
        <f>SUM('2.CAD NCCF'!N1554,'3.USD NCCF'!N1554,'4.EUR NCCF'!N1554,'5.GBP NCCF'!N1554,'6.Other(Incld) NCCF'!N1554)</f>
        <v>0</v>
      </c>
      <c r="O1554" s="182">
        <f>SUM('2.CAD NCCF'!O1554,'3.USD NCCF'!O1554,'4.EUR NCCF'!O1554,'5.GBP NCCF'!O1554,'6.Other(Incld) NCCF'!O1554)</f>
        <v>0</v>
      </c>
      <c r="P1554" s="182">
        <f>SUM('2.CAD NCCF'!P1554,'3.USD NCCF'!P1554,'4.EUR NCCF'!P1554,'5.GBP NCCF'!P1554,'6.Other(Incld) NCCF'!P1554)</f>
        <v>0</v>
      </c>
      <c r="Q1554" s="182">
        <f>SUM('2.CAD NCCF'!Q1554,'3.USD NCCF'!Q1554,'4.EUR NCCF'!Q1554,'5.GBP NCCF'!Q1554,'6.Other(Incld) NCCF'!Q1554)</f>
        <v>0</v>
      </c>
      <c r="R1554" s="182">
        <f>SUM('2.CAD NCCF'!R1554,'3.USD NCCF'!R1554,'4.EUR NCCF'!R1554,'5.GBP NCCF'!R1554,'6.Other(Incld) NCCF'!R1554)</f>
        <v>0</v>
      </c>
      <c r="S1554" s="182">
        <f>SUM('2.CAD NCCF'!S1554,'3.USD NCCF'!S1554,'4.EUR NCCF'!S1554,'5.GBP NCCF'!S1554,'6.Other(Incld) NCCF'!S1554)</f>
        <v>0</v>
      </c>
      <c r="T1554" s="178">
        <f>SUM('2.CAD NCCF'!T1554,'3.USD NCCF'!T1554,'4.EUR NCCF'!T1554,'5.GBP NCCF'!T1554,'6.Other(Incld) NCCF'!T1554)</f>
        <v>0</v>
      </c>
      <c r="U1554" s="182">
        <f>SUM('2.CAD NCCF'!U1554,'3.USD NCCF'!U1554,'4.EUR NCCF'!U1554,'5.GBP NCCF'!U1554,'6.Other(Incld) NCCF'!U1554)</f>
        <v>0</v>
      </c>
      <c r="V1554" s="183">
        <f>SUM('2.CAD NCCF'!V1554,'3.USD NCCF'!V1554,'4.EUR NCCF'!V1554,'5.GBP NCCF'!V1554,'6.Other(Incld) NCCF'!V1554)</f>
        <v>0</v>
      </c>
      <c r="W1554" s="46">
        <f>SUM('2.CAD NCCF'!W1554,'3.USD NCCF'!W1554,'4.EUR NCCF'!W1554,'5.GBP NCCF'!W1554,'6.Other(Incld) NCCF'!W1554)</f>
        <v>0</v>
      </c>
      <c r="Y1554"/>
    </row>
    <row r="1555" spans="1:25" s="72" customFormat="1" x14ac:dyDescent="0.2">
      <c r="A1555" s="322"/>
      <c r="B1555" s="25"/>
      <c r="C1555" s="23"/>
      <c r="D1555" s="23"/>
      <c r="E1555" s="24" t="s">
        <v>169</v>
      </c>
      <c r="F1555" s="24"/>
      <c r="G1555" s="69">
        <f t="shared" ref="G1555:W1555" si="328">SUBTOTAL(9,G1556:G1558)</f>
        <v>0</v>
      </c>
      <c r="H1555" s="70">
        <f t="shared" si="328"/>
        <v>0</v>
      </c>
      <c r="I1555" s="66">
        <f t="shared" si="328"/>
        <v>0</v>
      </c>
      <c r="J1555" s="66">
        <f t="shared" si="328"/>
        <v>0</v>
      </c>
      <c r="K1555" s="67">
        <f t="shared" si="328"/>
        <v>0</v>
      </c>
      <c r="L1555" s="34">
        <f t="shared" si="328"/>
        <v>0</v>
      </c>
      <c r="M1555" s="34">
        <f t="shared" si="328"/>
        <v>0</v>
      </c>
      <c r="N1555" s="34">
        <f t="shared" si="328"/>
        <v>0</v>
      </c>
      <c r="O1555" s="34">
        <f t="shared" si="328"/>
        <v>0</v>
      </c>
      <c r="P1555" s="34">
        <f t="shared" si="328"/>
        <v>0</v>
      </c>
      <c r="Q1555" s="34">
        <f t="shared" si="328"/>
        <v>0</v>
      </c>
      <c r="R1555" s="34">
        <f t="shared" si="328"/>
        <v>0</v>
      </c>
      <c r="S1555" s="34">
        <f t="shared" si="328"/>
        <v>0</v>
      </c>
      <c r="T1555" s="34">
        <f t="shared" si="328"/>
        <v>0</v>
      </c>
      <c r="U1555" s="34">
        <f t="shared" si="328"/>
        <v>0</v>
      </c>
      <c r="V1555" s="34">
        <f t="shared" si="328"/>
        <v>0</v>
      </c>
      <c r="W1555" s="33">
        <f t="shared" si="328"/>
        <v>0</v>
      </c>
      <c r="Y1555"/>
    </row>
    <row r="1556" spans="1:25" s="72" customFormat="1" outlineLevel="1" x14ac:dyDescent="0.2">
      <c r="A1556" s="322"/>
      <c r="B1556" s="25"/>
      <c r="C1556" s="23"/>
      <c r="D1556" s="23"/>
      <c r="E1556" s="24"/>
      <c r="F1556" s="176" t="s">
        <v>60</v>
      </c>
      <c r="G1556" s="190">
        <f>SUM('2.CAD NCCF'!G1556,'3.USD NCCF'!G1556,'4.EUR NCCF'!G1556,'5.GBP NCCF'!G1556,'6.Other(Incld) NCCF'!G1556)</f>
        <v>0</v>
      </c>
      <c r="H1556" s="242">
        <f>SUM('2.CAD NCCF'!H1556,'3.USD NCCF'!H1556,'4.EUR NCCF'!H1556,'5.GBP NCCF'!H1556,'6.Other(Incld) NCCF'!H1556)</f>
        <v>0</v>
      </c>
      <c r="I1556" s="179">
        <f>SUM('2.CAD NCCF'!I1556,'3.USD NCCF'!I1556,'4.EUR NCCF'!I1556,'5.GBP NCCF'!I1556,'6.Other(Incld) NCCF'!I1556)</f>
        <v>0</v>
      </c>
      <c r="J1556" s="179">
        <f>SUM('2.CAD NCCF'!J1556,'3.USD NCCF'!J1556,'4.EUR NCCF'!J1556,'5.GBP NCCF'!J1556,'6.Other(Incld) NCCF'!J1556)</f>
        <v>0</v>
      </c>
      <c r="K1556" s="180">
        <f>SUM('2.CAD NCCF'!K1556,'3.USD NCCF'!K1556,'4.EUR NCCF'!K1556,'5.GBP NCCF'!K1556,'6.Other(Incld) NCCF'!K1556)</f>
        <v>0</v>
      </c>
      <c r="L1556" s="181">
        <f>SUM('2.CAD NCCF'!L1556,'3.USD NCCF'!L1556,'4.EUR NCCF'!L1556,'5.GBP NCCF'!L1556,'6.Other(Incld) NCCF'!L1556)</f>
        <v>0</v>
      </c>
      <c r="M1556" s="192">
        <f>SUM('2.CAD NCCF'!M1556,'3.USD NCCF'!M1556,'4.EUR NCCF'!M1556,'5.GBP NCCF'!M1556,'6.Other(Incld) NCCF'!M1556)</f>
        <v>0</v>
      </c>
      <c r="N1556" s="182">
        <f>SUM('2.CAD NCCF'!N1556,'3.USD NCCF'!N1556,'4.EUR NCCF'!N1556,'5.GBP NCCF'!N1556,'6.Other(Incld) NCCF'!N1556)</f>
        <v>0</v>
      </c>
      <c r="O1556" s="182">
        <f>SUM('2.CAD NCCF'!O1556,'3.USD NCCF'!O1556,'4.EUR NCCF'!O1556,'5.GBP NCCF'!O1556,'6.Other(Incld) NCCF'!O1556)</f>
        <v>0</v>
      </c>
      <c r="P1556" s="182">
        <f>SUM('2.CAD NCCF'!P1556,'3.USD NCCF'!P1556,'4.EUR NCCF'!P1556,'5.GBP NCCF'!P1556,'6.Other(Incld) NCCF'!P1556)</f>
        <v>0</v>
      </c>
      <c r="Q1556" s="182">
        <f>SUM('2.CAD NCCF'!Q1556,'3.USD NCCF'!Q1556,'4.EUR NCCF'!Q1556,'5.GBP NCCF'!Q1556,'6.Other(Incld) NCCF'!Q1556)</f>
        <v>0</v>
      </c>
      <c r="R1556" s="182">
        <f>SUM('2.CAD NCCF'!R1556,'3.USD NCCF'!R1556,'4.EUR NCCF'!R1556,'5.GBP NCCF'!R1556,'6.Other(Incld) NCCF'!R1556)</f>
        <v>0</v>
      </c>
      <c r="S1556" s="182">
        <f>SUM('2.CAD NCCF'!S1556,'3.USD NCCF'!S1556,'4.EUR NCCF'!S1556,'5.GBP NCCF'!S1556,'6.Other(Incld) NCCF'!S1556)</f>
        <v>0</v>
      </c>
      <c r="T1556" s="178">
        <f>SUM('2.CAD NCCF'!T1556,'3.USD NCCF'!T1556,'4.EUR NCCF'!T1556,'5.GBP NCCF'!T1556,'6.Other(Incld) NCCF'!T1556)</f>
        <v>0</v>
      </c>
      <c r="U1556" s="182">
        <f>SUM('2.CAD NCCF'!U1556,'3.USD NCCF'!U1556,'4.EUR NCCF'!U1556,'5.GBP NCCF'!U1556,'6.Other(Incld) NCCF'!U1556)</f>
        <v>0</v>
      </c>
      <c r="V1556" s="183">
        <f>SUM('2.CAD NCCF'!V1556,'3.USD NCCF'!V1556,'4.EUR NCCF'!V1556,'5.GBP NCCF'!V1556,'6.Other(Incld) NCCF'!V1556)</f>
        <v>0</v>
      </c>
      <c r="W1556" s="46">
        <f>SUM('2.CAD NCCF'!W1556,'3.USD NCCF'!W1556,'4.EUR NCCF'!W1556,'5.GBP NCCF'!W1556,'6.Other(Incld) NCCF'!W1556)</f>
        <v>0</v>
      </c>
      <c r="Y1556"/>
    </row>
    <row r="1557" spans="1:25" s="72" customFormat="1" outlineLevel="1" x14ac:dyDescent="0.2">
      <c r="A1557" s="322"/>
      <c r="B1557" s="25"/>
      <c r="C1557" s="23"/>
      <c r="D1557" s="23"/>
      <c r="E1557" s="24"/>
      <c r="F1557" s="176" t="s">
        <v>170</v>
      </c>
      <c r="G1557" s="190">
        <f>SUM('2.CAD NCCF'!G1557,'3.USD NCCF'!G1557,'4.EUR NCCF'!G1557,'5.GBP NCCF'!G1557,'6.Other(Incld) NCCF'!G1557)</f>
        <v>0</v>
      </c>
      <c r="H1557" s="242">
        <f>SUM('2.CAD NCCF'!H1557,'3.USD NCCF'!H1557,'4.EUR NCCF'!H1557,'5.GBP NCCF'!H1557,'6.Other(Incld) NCCF'!H1557)</f>
        <v>0</v>
      </c>
      <c r="I1557" s="179">
        <f>SUM('2.CAD NCCF'!I1557,'3.USD NCCF'!I1557,'4.EUR NCCF'!I1557,'5.GBP NCCF'!I1557,'6.Other(Incld) NCCF'!I1557)</f>
        <v>0</v>
      </c>
      <c r="J1557" s="179">
        <f>SUM('2.CAD NCCF'!J1557,'3.USD NCCF'!J1557,'4.EUR NCCF'!J1557,'5.GBP NCCF'!J1557,'6.Other(Incld) NCCF'!J1557)</f>
        <v>0</v>
      </c>
      <c r="K1557" s="180">
        <f>SUM('2.CAD NCCF'!K1557,'3.USD NCCF'!K1557,'4.EUR NCCF'!K1557,'5.GBP NCCF'!K1557,'6.Other(Incld) NCCF'!K1557)</f>
        <v>0</v>
      </c>
      <c r="L1557" s="181">
        <f>SUM('2.CAD NCCF'!L1557,'3.USD NCCF'!L1557,'4.EUR NCCF'!L1557,'5.GBP NCCF'!L1557,'6.Other(Incld) NCCF'!L1557)</f>
        <v>0</v>
      </c>
      <c r="M1557" s="192">
        <f>SUM('2.CAD NCCF'!M1557,'3.USD NCCF'!M1557,'4.EUR NCCF'!M1557,'5.GBP NCCF'!M1557,'6.Other(Incld) NCCF'!M1557)</f>
        <v>0</v>
      </c>
      <c r="N1557" s="182">
        <f>SUM('2.CAD NCCF'!N1557,'3.USD NCCF'!N1557,'4.EUR NCCF'!N1557,'5.GBP NCCF'!N1557,'6.Other(Incld) NCCF'!N1557)</f>
        <v>0</v>
      </c>
      <c r="O1557" s="182">
        <f>SUM('2.CAD NCCF'!O1557,'3.USD NCCF'!O1557,'4.EUR NCCF'!O1557,'5.GBP NCCF'!O1557,'6.Other(Incld) NCCF'!O1557)</f>
        <v>0</v>
      </c>
      <c r="P1557" s="182">
        <f>SUM('2.CAD NCCF'!P1557,'3.USD NCCF'!P1557,'4.EUR NCCF'!P1557,'5.GBP NCCF'!P1557,'6.Other(Incld) NCCF'!P1557)</f>
        <v>0</v>
      </c>
      <c r="Q1557" s="182">
        <f>SUM('2.CAD NCCF'!Q1557,'3.USD NCCF'!Q1557,'4.EUR NCCF'!Q1557,'5.GBP NCCF'!Q1557,'6.Other(Incld) NCCF'!Q1557)</f>
        <v>0</v>
      </c>
      <c r="R1557" s="182">
        <f>SUM('2.CAD NCCF'!R1557,'3.USD NCCF'!R1557,'4.EUR NCCF'!R1557,'5.GBP NCCF'!R1557,'6.Other(Incld) NCCF'!R1557)</f>
        <v>0</v>
      </c>
      <c r="S1557" s="182">
        <f>SUM('2.CAD NCCF'!S1557,'3.USD NCCF'!S1557,'4.EUR NCCF'!S1557,'5.GBP NCCF'!S1557,'6.Other(Incld) NCCF'!S1557)</f>
        <v>0</v>
      </c>
      <c r="T1557" s="178">
        <f>SUM('2.CAD NCCF'!T1557,'3.USD NCCF'!T1557,'4.EUR NCCF'!T1557,'5.GBP NCCF'!T1557,'6.Other(Incld) NCCF'!T1557)</f>
        <v>0</v>
      </c>
      <c r="U1557" s="182">
        <f>SUM('2.CAD NCCF'!U1557,'3.USD NCCF'!U1557,'4.EUR NCCF'!U1557,'5.GBP NCCF'!U1557,'6.Other(Incld) NCCF'!U1557)</f>
        <v>0</v>
      </c>
      <c r="V1557" s="183">
        <f>SUM('2.CAD NCCF'!V1557,'3.USD NCCF'!V1557,'4.EUR NCCF'!V1557,'5.GBP NCCF'!V1557,'6.Other(Incld) NCCF'!V1557)</f>
        <v>0</v>
      </c>
      <c r="W1557" s="46">
        <f>SUM('2.CAD NCCF'!W1557,'3.USD NCCF'!W1557,'4.EUR NCCF'!W1557,'5.GBP NCCF'!W1557,'6.Other(Incld) NCCF'!W1557)</f>
        <v>0</v>
      </c>
      <c r="Y1557"/>
    </row>
    <row r="1558" spans="1:25" s="72" customFormat="1" outlineLevel="1" x14ac:dyDescent="0.2">
      <c r="A1558" s="322"/>
      <c r="B1558" s="25"/>
      <c r="C1558" s="23"/>
      <c r="D1558" s="23"/>
      <c r="E1558" s="24"/>
      <c r="F1558" s="176" t="s">
        <v>171</v>
      </c>
      <c r="G1558" s="190">
        <f>SUM('2.CAD NCCF'!G1558,'3.USD NCCF'!G1558,'4.EUR NCCF'!G1558,'5.GBP NCCF'!G1558,'6.Other(Incld) NCCF'!G1558)</f>
        <v>0</v>
      </c>
      <c r="H1558" s="242">
        <f>SUM('2.CAD NCCF'!H1558,'3.USD NCCF'!H1558,'4.EUR NCCF'!H1558,'5.GBP NCCF'!H1558,'6.Other(Incld) NCCF'!H1558)</f>
        <v>0</v>
      </c>
      <c r="I1558" s="179">
        <f>SUM('2.CAD NCCF'!I1558,'3.USD NCCF'!I1558,'4.EUR NCCF'!I1558,'5.GBP NCCF'!I1558,'6.Other(Incld) NCCF'!I1558)</f>
        <v>0</v>
      </c>
      <c r="J1558" s="179">
        <f>SUM('2.CAD NCCF'!J1558,'3.USD NCCF'!J1558,'4.EUR NCCF'!J1558,'5.GBP NCCF'!J1558,'6.Other(Incld) NCCF'!J1558)</f>
        <v>0</v>
      </c>
      <c r="K1558" s="180">
        <f>SUM('2.CAD NCCF'!K1558,'3.USD NCCF'!K1558,'4.EUR NCCF'!K1558,'5.GBP NCCF'!K1558,'6.Other(Incld) NCCF'!K1558)</f>
        <v>0</v>
      </c>
      <c r="L1558" s="181">
        <f>SUM('2.CAD NCCF'!L1558,'3.USD NCCF'!L1558,'4.EUR NCCF'!L1558,'5.GBP NCCF'!L1558,'6.Other(Incld) NCCF'!L1558)</f>
        <v>0</v>
      </c>
      <c r="M1558" s="192">
        <f>SUM('2.CAD NCCF'!M1558,'3.USD NCCF'!M1558,'4.EUR NCCF'!M1558,'5.GBP NCCF'!M1558,'6.Other(Incld) NCCF'!M1558)</f>
        <v>0</v>
      </c>
      <c r="N1558" s="182">
        <f>SUM('2.CAD NCCF'!N1558,'3.USD NCCF'!N1558,'4.EUR NCCF'!N1558,'5.GBP NCCF'!N1558,'6.Other(Incld) NCCF'!N1558)</f>
        <v>0</v>
      </c>
      <c r="O1558" s="182">
        <f>SUM('2.CAD NCCF'!O1558,'3.USD NCCF'!O1558,'4.EUR NCCF'!O1558,'5.GBP NCCF'!O1558,'6.Other(Incld) NCCF'!O1558)</f>
        <v>0</v>
      </c>
      <c r="P1558" s="182">
        <f>SUM('2.CAD NCCF'!P1558,'3.USD NCCF'!P1558,'4.EUR NCCF'!P1558,'5.GBP NCCF'!P1558,'6.Other(Incld) NCCF'!P1558)</f>
        <v>0</v>
      </c>
      <c r="Q1558" s="182">
        <f>SUM('2.CAD NCCF'!Q1558,'3.USD NCCF'!Q1558,'4.EUR NCCF'!Q1558,'5.GBP NCCF'!Q1558,'6.Other(Incld) NCCF'!Q1558)</f>
        <v>0</v>
      </c>
      <c r="R1558" s="182">
        <f>SUM('2.CAD NCCF'!R1558,'3.USD NCCF'!R1558,'4.EUR NCCF'!R1558,'5.GBP NCCF'!R1558,'6.Other(Incld) NCCF'!R1558)</f>
        <v>0</v>
      </c>
      <c r="S1558" s="182">
        <f>SUM('2.CAD NCCF'!S1558,'3.USD NCCF'!S1558,'4.EUR NCCF'!S1558,'5.GBP NCCF'!S1558,'6.Other(Incld) NCCF'!S1558)</f>
        <v>0</v>
      </c>
      <c r="T1558" s="178">
        <f>SUM('2.CAD NCCF'!T1558,'3.USD NCCF'!T1558,'4.EUR NCCF'!T1558,'5.GBP NCCF'!T1558,'6.Other(Incld) NCCF'!T1558)</f>
        <v>0</v>
      </c>
      <c r="U1558" s="182">
        <f>SUM('2.CAD NCCF'!U1558,'3.USD NCCF'!U1558,'4.EUR NCCF'!U1558,'5.GBP NCCF'!U1558,'6.Other(Incld) NCCF'!U1558)</f>
        <v>0</v>
      </c>
      <c r="V1558" s="183">
        <f>SUM('2.CAD NCCF'!V1558,'3.USD NCCF'!V1558,'4.EUR NCCF'!V1558,'5.GBP NCCF'!V1558,'6.Other(Incld) NCCF'!V1558)</f>
        <v>0</v>
      </c>
      <c r="W1558" s="46">
        <f>SUM('2.CAD NCCF'!W1558,'3.USD NCCF'!W1558,'4.EUR NCCF'!W1558,'5.GBP NCCF'!W1558,'6.Other(Incld) NCCF'!W1558)</f>
        <v>0</v>
      </c>
      <c r="Y1558"/>
    </row>
    <row r="1559" spans="1:25" s="72" customFormat="1" x14ac:dyDescent="0.2">
      <c r="A1559" s="322"/>
      <c r="B1559" s="25"/>
      <c r="C1559" s="23"/>
      <c r="D1559" s="23"/>
      <c r="E1559" s="24" t="s">
        <v>334</v>
      </c>
      <c r="F1559" s="24"/>
      <c r="G1559" s="69">
        <f t="shared" ref="G1559:W1559" si="329">SUBTOTAL(9,G1560:G1561)</f>
        <v>0</v>
      </c>
      <c r="H1559" s="70">
        <f t="shared" si="329"/>
        <v>0</v>
      </c>
      <c r="I1559" s="66">
        <f t="shared" si="329"/>
        <v>0</v>
      </c>
      <c r="J1559" s="66">
        <f t="shared" si="329"/>
        <v>0</v>
      </c>
      <c r="K1559" s="67">
        <f t="shared" si="329"/>
        <v>0</v>
      </c>
      <c r="L1559" s="34">
        <f t="shared" si="329"/>
        <v>0</v>
      </c>
      <c r="M1559" s="34">
        <f t="shared" si="329"/>
        <v>0</v>
      </c>
      <c r="N1559" s="34">
        <f t="shared" si="329"/>
        <v>0</v>
      </c>
      <c r="O1559" s="34">
        <f t="shared" si="329"/>
        <v>0</v>
      </c>
      <c r="P1559" s="34">
        <f t="shared" si="329"/>
        <v>0</v>
      </c>
      <c r="Q1559" s="34">
        <f t="shared" si="329"/>
        <v>0</v>
      </c>
      <c r="R1559" s="34">
        <f t="shared" si="329"/>
        <v>0</v>
      </c>
      <c r="S1559" s="34">
        <f t="shared" si="329"/>
        <v>0</v>
      </c>
      <c r="T1559" s="34">
        <f t="shared" si="329"/>
        <v>0</v>
      </c>
      <c r="U1559" s="34">
        <f t="shared" si="329"/>
        <v>0</v>
      </c>
      <c r="V1559" s="37">
        <f t="shared" si="329"/>
        <v>0</v>
      </c>
      <c r="W1559" s="33">
        <f t="shared" si="329"/>
        <v>0</v>
      </c>
      <c r="Y1559"/>
    </row>
    <row r="1560" spans="1:25" s="72" customFormat="1" outlineLevel="1" x14ac:dyDescent="0.2">
      <c r="A1560" s="322"/>
      <c r="B1560" s="25"/>
      <c r="C1560" s="23"/>
      <c r="D1560" s="23"/>
      <c r="E1560" s="24"/>
      <c r="F1560" s="176" t="s">
        <v>335</v>
      </c>
      <c r="G1560" s="190">
        <f>SUM('2.CAD NCCF'!G1560,'3.USD NCCF'!G1560,'4.EUR NCCF'!G1560,'5.GBP NCCF'!G1560,'6.Other(Incld) NCCF'!G1560)</f>
        <v>0</v>
      </c>
      <c r="H1560" s="242">
        <f>SUM('2.CAD NCCF'!H1560,'3.USD NCCF'!H1560,'4.EUR NCCF'!H1560,'5.GBP NCCF'!H1560,'6.Other(Incld) NCCF'!H1560)</f>
        <v>0</v>
      </c>
      <c r="I1560" s="179">
        <f>SUM('2.CAD NCCF'!I1560,'3.USD NCCF'!I1560,'4.EUR NCCF'!I1560,'5.GBP NCCF'!I1560,'6.Other(Incld) NCCF'!I1560)</f>
        <v>0</v>
      </c>
      <c r="J1560" s="179">
        <f>SUM('2.CAD NCCF'!J1560,'3.USD NCCF'!J1560,'4.EUR NCCF'!J1560,'5.GBP NCCF'!J1560,'6.Other(Incld) NCCF'!J1560)</f>
        <v>0</v>
      </c>
      <c r="K1560" s="180">
        <f>SUM('2.CAD NCCF'!K1560,'3.USD NCCF'!K1560,'4.EUR NCCF'!K1560,'5.GBP NCCF'!K1560,'6.Other(Incld) NCCF'!K1560)</f>
        <v>0</v>
      </c>
      <c r="L1560" s="181">
        <f>SUM('2.CAD NCCF'!L1560,'3.USD NCCF'!L1560,'4.EUR NCCF'!L1560,'5.GBP NCCF'!L1560,'6.Other(Incld) NCCF'!L1560)</f>
        <v>0</v>
      </c>
      <c r="M1560" s="192">
        <f>SUM('2.CAD NCCF'!M1560,'3.USD NCCF'!M1560,'4.EUR NCCF'!M1560,'5.GBP NCCF'!M1560,'6.Other(Incld) NCCF'!M1560)</f>
        <v>0</v>
      </c>
      <c r="N1560" s="182">
        <f>SUM('2.CAD NCCF'!N1560,'3.USD NCCF'!N1560,'4.EUR NCCF'!N1560,'5.GBP NCCF'!N1560,'6.Other(Incld) NCCF'!N1560)</f>
        <v>0</v>
      </c>
      <c r="O1560" s="182">
        <f>SUM('2.CAD NCCF'!O1560,'3.USD NCCF'!O1560,'4.EUR NCCF'!O1560,'5.GBP NCCF'!O1560,'6.Other(Incld) NCCF'!O1560)</f>
        <v>0</v>
      </c>
      <c r="P1560" s="182">
        <f>SUM('2.CAD NCCF'!P1560,'3.USD NCCF'!P1560,'4.EUR NCCF'!P1560,'5.GBP NCCF'!P1560,'6.Other(Incld) NCCF'!P1560)</f>
        <v>0</v>
      </c>
      <c r="Q1560" s="182">
        <f>SUM('2.CAD NCCF'!Q1560,'3.USD NCCF'!Q1560,'4.EUR NCCF'!Q1560,'5.GBP NCCF'!Q1560,'6.Other(Incld) NCCF'!Q1560)</f>
        <v>0</v>
      </c>
      <c r="R1560" s="182">
        <f>SUM('2.CAD NCCF'!R1560,'3.USD NCCF'!R1560,'4.EUR NCCF'!R1560,'5.GBP NCCF'!R1560,'6.Other(Incld) NCCF'!R1560)</f>
        <v>0</v>
      </c>
      <c r="S1560" s="182">
        <f>SUM('2.CAD NCCF'!S1560,'3.USD NCCF'!S1560,'4.EUR NCCF'!S1560,'5.GBP NCCF'!S1560,'6.Other(Incld) NCCF'!S1560)</f>
        <v>0</v>
      </c>
      <c r="T1560" s="178">
        <f>SUM('2.CAD NCCF'!T1560,'3.USD NCCF'!T1560,'4.EUR NCCF'!T1560,'5.GBP NCCF'!T1560,'6.Other(Incld) NCCF'!T1560)</f>
        <v>0</v>
      </c>
      <c r="U1560" s="182">
        <f>SUM('2.CAD NCCF'!U1560,'3.USD NCCF'!U1560,'4.EUR NCCF'!U1560,'5.GBP NCCF'!U1560,'6.Other(Incld) NCCF'!U1560)</f>
        <v>0</v>
      </c>
      <c r="V1560" s="183">
        <f>SUM('2.CAD NCCF'!V1560,'3.USD NCCF'!V1560,'4.EUR NCCF'!V1560,'5.GBP NCCF'!V1560,'6.Other(Incld) NCCF'!V1560)</f>
        <v>0</v>
      </c>
      <c r="W1560" s="46">
        <f>SUM('2.CAD NCCF'!W1560,'3.USD NCCF'!W1560,'4.EUR NCCF'!W1560,'5.GBP NCCF'!W1560,'6.Other(Incld) NCCF'!W1560)</f>
        <v>0</v>
      </c>
      <c r="Y1560"/>
    </row>
    <row r="1561" spans="1:25" s="72" customFormat="1" outlineLevel="1" x14ac:dyDescent="0.2">
      <c r="A1561" s="322"/>
      <c r="B1561" s="25"/>
      <c r="C1561" s="23"/>
      <c r="D1561" s="23"/>
      <c r="E1561" s="24"/>
      <c r="F1561" s="176" t="s">
        <v>336</v>
      </c>
      <c r="G1561" s="190">
        <f>SUM('2.CAD NCCF'!G1561,'3.USD NCCF'!G1561,'4.EUR NCCF'!G1561,'5.GBP NCCF'!G1561,'6.Other(Incld) NCCF'!G1561)</f>
        <v>0</v>
      </c>
      <c r="H1561" s="242">
        <f>SUM('2.CAD NCCF'!H1561,'3.USD NCCF'!H1561,'4.EUR NCCF'!H1561,'5.GBP NCCF'!H1561,'6.Other(Incld) NCCF'!H1561)</f>
        <v>0</v>
      </c>
      <c r="I1561" s="179">
        <f>SUM('2.CAD NCCF'!I1561,'3.USD NCCF'!I1561,'4.EUR NCCF'!I1561,'5.GBP NCCF'!I1561,'6.Other(Incld) NCCF'!I1561)</f>
        <v>0</v>
      </c>
      <c r="J1561" s="179">
        <f>SUM('2.CAD NCCF'!J1561,'3.USD NCCF'!J1561,'4.EUR NCCF'!J1561,'5.GBP NCCF'!J1561,'6.Other(Incld) NCCF'!J1561)</f>
        <v>0</v>
      </c>
      <c r="K1561" s="180">
        <f>SUM('2.CAD NCCF'!K1561,'3.USD NCCF'!K1561,'4.EUR NCCF'!K1561,'5.GBP NCCF'!K1561,'6.Other(Incld) NCCF'!K1561)</f>
        <v>0</v>
      </c>
      <c r="L1561" s="181">
        <f>SUM('2.CAD NCCF'!L1561,'3.USD NCCF'!L1561,'4.EUR NCCF'!L1561,'5.GBP NCCF'!L1561,'6.Other(Incld) NCCF'!L1561)</f>
        <v>0</v>
      </c>
      <c r="M1561" s="192">
        <f>SUM('2.CAD NCCF'!M1561,'3.USD NCCF'!M1561,'4.EUR NCCF'!M1561,'5.GBP NCCF'!M1561,'6.Other(Incld) NCCF'!M1561)</f>
        <v>0</v>
      </c>
      <c r="N1561" s="182">
        <f>SUM('2.CAD NCCF'!N1561,'3.USD NCCF'!N1561,'4.EUR NCCF'!N1561,'5.GBP NCCF'!N1561,'6.Other(Incld) NCCF'!N1561)</f>
        <v>0</v>
      </c>
      <c r="O1561" s="182">
        <f>SUM('2.CAD NCCF'!O1561,'3.USD NCCF'!O1561,'4.EUR NCCF'!O1561,'5.GBP NCCF'!O1561,'6.Other(Incld) NCCF'!O1561)</f>
        <v>0</v>
      </c>
      <c r="P1561" s="182">
        <f>SUM('2.CAD NCCF'!P1561,'3.USD NCCF'!P1561,'4.EUR NCCF'!P1561,'5.GBP NCCF'!P1561,'6.Other(Incld) NCCF'!P1561)</f>
        <v>0</v>
      </c>
      <c r="Q1561" s="182">
        <f>SUM('2.CAD NCCF'!Q1561,'3.USD NCCF'!Q1561,'4.EUR NCCF'!Q1561,'5.GBP NCCF'!Q1561,'6.Other(Incld) NCCF'!Q1561)</f>
        <v>0</v>
      </c>
      <c r="R1561" s="182">
        <f>SUM('2.CAD NCCF'!R1561,'3.USD NCCF'!R1561,'4.EUR NCCF'!R1561,'5.GBP NCCF'!R1561,'6.Other(Incld) NCCF'!R1561)</f>
        <v>0</v>
      </c>
      <c r="S1561" s="182">
        <f>SUM('2.CAD NCCF'!S1561,'3.USD NCCF'!S1561,'4.EUR NCCF'!S1561,'5.GBP NCCF'!S1561,'6.Other(Incld) NCCF'!S1561)</f>
        <v>0</v>
      </c>
      <c r="T1561" s="178">
        <f>SUM('2.CAD NCCF'!T1561,'3.USD NCCF'!T1561,'4.EUR NCCF'!T1561,'5.GBP NCCF'!T1561,'6.Other(Incld) NCCF'!T1561)</f>
        <v>0</v>
      </c>
      <c r="U1561" s="182">
        <f>SUM('2.CAD NCCF'!U1561,'3.USD NCCF'!U1561,'4.EUR NCCF'!U1561,'5.GBP NCCF'!U1561,'6.Other(Incld) NCCF'!U1561)</f>
        <v>0</v>
      </c>
      <c r="V1561" s="183">
        <f>SUM('2.CAD NCCF'!V1561,'3.USD NCCF'!V1561,'4.EUR NCCF'!V1561,'5.GBP NCCF'!V1561,'6.Other(Incld) NCCF'!V1561)</f>
        <v>0</v>
      </c>
      <c r="W1561" s="46">
        <f>SUM('2.CAD NCCF'!W1561,'3.USD NCCF'!W1561,'4.EUR NCCF'!W1561,'5.GBP NCCF'!W1561,'6.Other(Incld) NCCF'!W1561)</f>
        <v>0</v>
      </c>
      <c r="Y1561"/>
    </row>
    <row r="1562" spans="1:25" s="72" customFormat="1" x14ac:dyDescent="0.2">
      <c r="A1562" s="322"/>
      <c r="B1562" s="25"/>
      <c r="C1562" s="23"/>
      <c r="D1562" s="23"/>
      <c r="E1562" s="24" t="s">
        <v>337</v>
      </c>
      <c r="F1562" s="24"/>
      <c r="G1562" s="69">
        <f t="shared" ref="G1562:W1562" si="330">SUBTOTAL(9,G1563:G1565)</f>
        <v>0</v>
      </c>
      <c r="H1562" s="70">
        <f t="shared" si="330"/>
        <v>0</v>
      </c>
      <c r="I1562" s="66">
        <f t="shared" si="330"/>
        <v>0</v>
      </c>
      <c r="J1562" s="66">
        <f t="shared" si="330"/>
        <v>0</v>
      </c>
      <c r="K1562" s="67">
        <f t="shared" si="330"/>
        <v>0</v>
      </c>
      <c r="L1562" s="34">
        <f t="shared" si="330"/>
        <v>0</v>
      </c>
      <c r="M1562" s="34">
        <f t="shared" si="330"/>
        <v>0</v>
      </c>
      <c r="N1562" s="34">
        <f t="shared" si="330"/>
        <v>0</v>
      </c>
      <c r="O1562" s="34">
        <f t="shared" si="330"/>
        <v>0</v>
      </c>
      <c r="P1562" s="34">
        <f t="shared" si="330"/>
        <v>0</v>
      </c>
      <c r="Q1562" s="34">
        <f t="shared" si="330"/>
        <v>0</v>
      </c>
      <c r="R1562" s="34">
        <f t="shared" si="330"/>
        <v>0</v>
      </c>
      <c r="S1562" s="34">
        <f t="shared" si="330"/>
        <v>0</v>
      </c>
      <c r="T1562" s="34">
        <f t="shared" si="330"/>
        <v>0</v>
      </c>
      <c r="U1562" s="34">
        <f t="shared" si="330"/>
        <v>0</v>
      </c>
      <c r="V1562" s="34">
        <f t="shared" si="330"/>
        <v>0</v>
      </c>
      <c r="W1562" s="33">
        <f t="shared" si="330"/>
        <v>0</v>
      </c>
      <c r="Y1562"/>
    </row>
    <row r="1563" spans="1:25" s="72" customFormat="1" outlineLevel="1" x14ac:dyDescent="0.2">
      <c r="A1563" s="322"/>
      <c r="B1563" s="25"/>
      <c r="C1563" s="23"/>
      <c r="D1563" s="23"/>
      <c r="E1563" s="24"/>
      <c r="F1563" s="176" t="s">
        <v>338</v>
      </c>
      <c r="G1563" s="190">
        <f>SUM('2.CAD NCCF'!G1563,'3.USD NCCF'!G1563,'4.EUR NCCF'!G1563,'5.GBP NCCF'!G1563,'6.Other(Incld) NCCF'!G1563)</f>
        <v>0</v>
      </c>
      <c r="H1563" s="242">
        <f>SUM('2.CAD NCCF'!H1563,'3.USD NCCF'!H1563,'4.EUR NCCF'!H1563,'5.GBP NCCF'!H1563,'6.Other(Incld) NCCF'!H1563)</f>
        <v>0</v>
      </c>
      <c r="I1563" s="179">
        <f>SUM('2.CAD NCCF'!I1563,'3.USD NCCF'!I1563,'4.EUR NCCF'!I1563,'5.GBP NCCF'!I1563,'6.Other(Incld) NCCF'!I1563)</f>
        <v>0</v>
      </c>
      <c r="J1563" s="179">
        <f>SUM('2.CAD NCCF'!J1563,'3.USD NCCF'!J1563,'4.EUR NCCF'!J1563,'5.GBP NCCF'!J1563,'6.Other(Incld) NCCF'!J1563)</f>
        <v>0</v>
      </c>
      <c r="K1563" s="180">
        <f>SUM('2.CAD NCCF'!K1563,'3.USD NCCF'!K1563,'4.EUR NCCF'!K1563,'5.GBP NCCF'!K1563,'6.Other(Incld) NCCF'!K1563)</f>
        <v>0</v>
      </c>
      <c r="L1563" s="181">
        <f>SUM('2.CAD NCCF'!L1563,'3.USD NCCF'!L1563,'4.EUR NCCF'!L1563,'5.GBP NCCF'!L1563,'6.Other(Incld) NCCF'!L1563)</f>
        <v>0</v>
      </c>
      <c r="M1563" s="192">
        <f>SUM('2.CAD NCCF'!M1563,'3.USD NCCF'!M1563,'4.EUR NCCF'!M1563,'5.GBP NCCF'!M1563,'6.Other(Incld) NCCF'!M1563)</f>
        <v>0</v>
      </c>
      <c r="N1563" s="182">
        <f>SUM('2.CAD NCCF'!N1563,'3.USD NCCF'!N1563,'4.EUR NCCF'!N1563,'5.GBP NCCF'!N1563,'6.Other(Incld) NCCF'!N1563)</f>
        <v>0</v>
      </c>
      <c r="O1563" s="182">
        <f>SUM('2.CAD NCCF'!O1563,'3.USD NCCF'!O1563,'4.EUR NCCF'!O1563,'5.GBP NCCF'!O1563,'6.Other(Incld) NCCF'!O1563)</f>
        <v>0</v>
      </c>
      <c r="P1563" s="182">
        <f>SUM('2.CAD NCCF'!P1563,'3.USD NCCF'!P1563,'4.EUR NCCF'!P1563,'5.GBP NCCF'!P1563,'6.Other(Incld) NCCF'!P1563)</f>
        <v>0</v>
      </c>
      <c r="Q1563" s="182">
        <f>SUM('2.CAD NCCF'!Q1563,'3.USD NCCF'!Q1563,'4.EUR NCCF'!Q1563,'5.GBP NCCF'!Q1563,'6.Other(Incld) NCCF'!Q1563)</f>
        <v>0</v>
      </c>
      <c r="R1563" s="182">
        <f>SUM('2.CAD NCCF'!R1563,'3.USD NCCF'!R1563,'4.EUR NCCF'!R1563,'5.GBP NCCF'!R1563,'6.Other(Incld) NCCF'!R1563)</f>
        <v>0</v>
      </c>
      <c r="S1563" s="182">
        <f>SUM('2.CAD NCCF'!S1563,'3.USD NCCF'!S1563,'4.EUR NCCF'!S1563,'5.GBP NCCF'!S1563,'6.Other(Incld) NCCF'!S1563)</f>
        <v>0</v>
      </c>
      <c r="T1563" s="178">
        <f>SUM('2.CAD NCCF'!T1563,'3.USD NCCF'!T1563,'4.EUR NCCF'!T1563,'5.GBP NCCF'!T1563,'6.Other(Incld) NCCF'!T1563)</f>
        <v>0</v>
      </c>
      <c r="U1563" s="182">
        <f>SUM('2.CAD NCCF'!U1563,'3.USD NCCF'!U1563,'4.EUR NCCF'!U1563,'5.GBP NCCF'!U1563,'6.Other(Incld) NCCF'!U1563)</f>
        <v>0</v>
      </c>
      <c r="V1563" s="183">
        <f>SUM('2.CAD NCCF'!V1563,'3.USD NCCF'!V1563,'4.EUR NCCF'!V1563,'5.GBP NCCF'!V1563,'6.Other(Incld) NCCF'!V1563)</f>
        <v>0</v>
      </c>
      <c r="W1563" s="46">
        <f>SUM('2.CAD NCCF'!W1563,'3.USD NCCF'!W1563,'4.EUR NCCF'!W1563,'5.GBP NCCF'!W1563,'6.Other(Incld) NCCF'!W1563)</f>
        <v>0</v>
      </c>
      <c r="Y1563"/>
    </row>
    <row r="1564" spans="1:25" s="72" customFormat="1" outlineLevel="1" x14ac:dyDescent="0.2">
      <c r="A1564" s="322"/>
      <c r="B1564" s="25"/>
      <c r="C1564" s="23"/>
      <c r="D1564" s="23"/>
      <c r="E1564" s="24"/>
      <c r="F1564" s="176" t="s">
        <v>339</v>
      </c>
      <c r="G1564" s="190">
        <f>SUM('2.CAD NCCF'!G1564,'3.USD NCCF'!G1564,'4.EUR NCCF'!G1564,'5.GBP NCCF'!G1564,'6.Other(Incld) NCCF'!G1564)</f>
        <v>0</v>
      </c>
      <c r="H1564" s="242">
        <f>SUM('2.CAD NCCF'!H1564,'3.USD NCCF'!H1564,'4.EUR NCCF'!H1564,'5.GBP NCCF'!H1564,'6.Other(Incld) NCCF'!H1564)</f>
        <v>0</v>
      </c>
      <c r="I1564" s="179">
        <f>SUM('2.CAD NCCF'!I1564,'3.USD NCCF'!I1564,'4.EUR NCCF'!I1564,'5.GBP NCCF'!I1564,'6.Other(Incld) NCCF'!I1564)</f>
        <v>0</v>
      </c>
      <c r="J1564" s="179">
        <f>SUM('2.CAD NCCF'!J1564,'3.USD NCCF'!J1564,'4.EUR NCCF'!J1564,'5.GBP NCCF'!J1564,'6.Other(Incld) NCCF'!J1564)</f>
        <v>0</v>
      </c>
      <c r="K1564" s="180">
        <f>SUM('2.CAD NCCF'!K1564,'3.USD NCCF'!K1564,'4.EUR NCCF'!K1564,'5.GBP NCCF'!K1564,'6.Other(Incld) NCCF'!K1564)</f>
        <v>0</v>
      </c>
      <c r="L1564" s="181">
        <f>SUM('2.CAD NCCF'!L1564,'3.USD NCCF'!L1564,'4.EUR NCCF'!L1564,'5.GBP NCCF'!L1564,'6.Other(Incld) NCCF'!L1564)</f>
        <v>0</v>
      </c>
      <c r="M1564" s="192">
        <f>SUM('2.CAD NCCF'!M1564,'3.USD NCCF'!M1564,'4.EUR NCCF'!M1564,'5.GBP NCCF'!M1564,'6.Other(Incld) NCCF'!M1564)</f>
        <v>0</v>
      </c>
      <c r="N1564" s="182">
        <f>SUM('2.CAD NCCF'!N1564,'3.USD NCCF'!N1564,'4.EUR NCCF'!N1564,'5.GBP NCCF'!N1564,'6.Other(Incld) NCCF'!N1564)</f>
        <v>0</v>
      </c>
      <c r="O1564" s="182">
        <f>SUM('2.CAD NCCF'!O1564,'3.USD NCCF'!O1564,'4.EUR NCCF'!O1564,'5.GBP NCCF'!O1564,'6.Other(Incld) NCCF'!O1564)</f>
        <v>0</v>
      </c>
      <c r="P1564" s="182">
        <f>SUM('2.CAD NCCF'!P1564,'3.USD NCCF'!P1564,'4.EUR NCCF'!P1564,'5.GBP NCCF'!P1564,'6.Other(Incld) NCCF'!P1564)</f>
        <v>0</v>
      </c>
      <c r="Q1564" s="182">
        <f>SUM('2.CAD NCCF'!Q1564,'3.USD NCCF'!Q1564,'4.EUR NCCF'!Q1564,'5.GBP NCCF'!Q1564,'6.Other(Incld) NCCF'!Q1564)</f>
        <v>0</v>
      </c>
      <c r="R1564" s="182">
        <f>SUM('2.CAD NCCF'!R1564,'3.USD NCCF'!R1564,'4.EUR NCCF'!R1564,'5.GBP NCCF'!R1564,'6.Other(Incld) NCCF'!R1564)</f>
        <v>0</v>
      </c>
      <c r="S1564" s="182">
        <f>SUM('2.CAD NCCF'!S1564,'3.USD NCCF'!S1564,'4.EUR NCCF'!S1564,'5.GBP NCCF'!S1564,'6.Other(Incld) NCCF'!S1564)</f>
        <v>0</v>
      </c>
      <c r="T1564" s="178">
        <f>SUM('2.CAD NCCF'!T1564,'3.USD NCCF'!T1564,'4.EUR NCCF'!T1564,'5.GBP NCCF'!T1564,'6.Other(Incld) NCCF'!T1564)</f>
        <v>0</v>
      </c>
      <c r="U1564" s="182">
        <f>SUM('2.CAD NCCF'!U1564,'3.USD NCCF'!U1564,'4.EUR NCCF'!U1564,'5.GBP NCCF'!U1564,'6.Other(Incld) NCCF'!U1564)</f>
        <v>0</v>
      </c>
      <c r="V1564" s="183">
        <f>SUM('2.CAD NCCF'!V1564,'3.USD NCCF'!V1564,'4.EUR NCCF'!V1564,'5.GBP NCCF'!V1564,'6.Other(Incld) NCCF'!V1564)</f>
        <v>0</v>
      </c>
      <c r="W1564" s="46">
        <f>SUM('2.CAD NCCF'!W1564,'3.USD NCCF'!W1564,'4.EUR NCCF'!W1564,'5.GBP NCCF'!W1564,'6.Other(Incld) NCCF'!W1564)</f>
        <v>0</v>
      </c>
      <c r="Y1564"/>
    </row>
    <row r="1565" spans="1:25" s="72" customFormat="1" outlineLevel="1" x14ac:dyDescent="0.2">
      <c r="A1565" s="322"/>
      <c r="B1565" s="25"/>
      <c r="C1565" s="23"/>
      <c r="D1565" s="23"/>
      <c r="E1565" s="24"/>
      <c r="F1565" s="176" t="s">
        <v>340</v>
      </c>
      <c r="G1565" s="190">
        <f>SUM('2.CAD NCCF'!G1565,'3.USD NCCF'!G1565,'4.EUR NCCF'!G1565,'5.GBP NCCF'!G1565,'6.Other(Incld) NCCF'!G1565)</f>
        <v>0</v>
      </c>
      <c r="H1565" s="242">
        <f>SUM('2.CAD NCCF'!H1565,'3.USD NCCF'!H1565,'4.EUR NCCF'!H1565,'5.GBP NCCF'!H1565,'6.Other(Incld) NCCF'!H1565)</f>
        <v>0</v>
      </c>
      <c r="I1565" s="179">
        <f>SUM('2.CAD NCCF'!I1565,'3.USD NCCF'!I1565,'4.EUR NCCF'!I1565,'5.GBP NCCF'!I1565,'6.Other(Incld) NCCF'!I1565)</f>
        <v>0</v>
      </c>
      <c r="J1565" s="179">
        <f>SUM('2.CAD NCCF'!J1565,'3.USD NCCF'!J1565,'4.EUR NCCF'!J1565,'5.GBP NCCF'!J1565,'6.Other(Incld) NCCF'!J1565)</f>
        <v>0</v>
      </c>
      <c r="K1565" s="180">
        <f>SUM('2.CAD NCCF'!K1565,'3.USD NCCF'!K1565,'4.EUR NCCF'!K1565,'5.GBP NCCF'!K1565,'6.Other(Incld) NCCF'!K1565)</f>
        <v>0</v>
      </c>
      <c r="L1565" s="181">
        <f>SUM('2.CAD NCCF'!L1565,'3.USD NCCF'!L1565,'4.EUR NCCF'!L1565,'5.GBP NCCF'!L1565,'6.Other(Incld) NCCF'!L1565)</f>
        <v>0</v>
      </c>
      <c r="M1565" s="192">
        <f>SUM('2.CAD NCCF'!M1565,'3.USD NCCF'!M1565,'4.EUR NCCF'!M1565,'5.GBP NCCF'!M1565,'6.Other(Incld) NCCF'!M1565)</f>
        <v>0</v>
      </c>
      <c r="N1565" s="182">
        <f>SUM('2.CAD NCCF'!N1565,'3.USD NCCF'!N1565,'4.EUR NCCF'!N1565,'5.GBP NCCF'!N1565,'6.Other(Incld) NCCF'!N1565)</f>
        <v>0</v>
      </c>
      <c r="O1565" s="182">
        <f>SUM('2.CAD NCCF'!O1565,'3.USD NCCF'!O1565,'4.EUR NCCF'!O1565,'5.GBP NCCF'!O1565,'6.Other(Incld) NCCF'!O1565)</f>
        <v>0</v>
      </c>
      <c r="P1565" s="182">
        <f>SUM('2.CAD NCCF'!P1565,'3.USD NCCF'!P1565,'4.EUR NCCF'!P1565,'5.GBP NCCF'!P1565,'6.Other(Incld) NCCF'!P1565)</f>
        <v>0</v>
      </c>
      <c r="Q1565" s="182">
        <f>SUM('2.CAD NCCF'!Q1565,'3.USD NCCF'!Q1565,'4.EUR NCCF'!Q1565,'5.GBP NCCF'!Q1565,'6.Other(Incld) NCCF'!Q1565)</f>
        <v>0</v>
      </c>
      <c r="R1565" s="182">
        <f>SUM('2.CAD NCCF'!R1565,'3.USD NCCF'!R1565,'4.EUR NCCF'!R1565,'5.GBP NCCF'!R1565,'6.Other(Incld) NCCF'!R1565)</f>
        <v>0</v>
      </c>
      <c r="S1565" s="182">
        <f>SUM('2.CAD NCCF'!S1565,'3.USD NCCF'!S1565,'4.EUR NCCF'!S1565,'5.GBP NCCF'!S1565,'6.Other(Incld) NCCF'!S1565)</f>
        <v>0</v>
      </c>
      <c r="T1565" s="178">
        <f>SUM('2.CAD NCCF'!T1565,'3.USD NCCF'!T1565,'4.EUR NCCF'!T1565,'5.GBP NCCF'!T1565,'6.Other(Incld) NCCF'!T1565)</f>
        <v>0</v>
      </c>
      <c r="U1565" s="182">
        <f>SUM('2.CAD NCCF'!U1565,'3.USD NCCF'!U1565,'4.EUR NCCF'!U1565,'5.GBP NCCF'!U1565,'6.Other(Incld) NCCF'!U1565)</f>
        <v>0</v>
      </c>
      <c r="V1565" s="183">
        <f>SUM('2.CAD NCCF'!V1565,'3.USD NCCF'!V1565,'4.EUR NCCF'!V1565,'5.GBP NCCF'!V1565,'6.Other(Incld) NCCF'!V1565)</f>
        <v>0</v>
      </c>
      <c r="W1565" s="46">
        <f>SUM('2.CAD NCCF'!W1565,'3.USD NCCF'!W1565,'4.EUR NCCF'!W1565,'5.GBP NCCF'!W1565,'6.Other(Incld) NCCF'!W1565)</f>
        <v>0</v>
      </c>
      <c r="Y1565"/>
    </row>
    <row r="1566" spans="1:25" s="72" customFormat="1" x14ac:dyDescent="0.2">
      <c r="A1566" s="322"/>
      <c r="B1566" s="25"/>
      <c r="C1566" s="23"/>
      <c r="D1566" s="23" t="s">
        <v>183</v>
      </c>
      <c r="E1566" s="24"/>
      <c r="F1566" s="24"/>
      <c r="G1566" s="69"/>
      <c r="H1566" s="70"/>
      <c r="I1566" s="66"/>
      <c r="J1566" s="66"/>
      <c r="K1566" s="66"/>
      <c r="L1566" s="51"/>
      <c r="M1566" s="34"/>
      <c r="N1566" s="34"/>
      <c r="O1566" s="34"/>
      <c r="P1566" s="34"/>
      <c r="Q1566" s="34"/>
      <c r="R1566" s="34"/>
      <c r="S1566" s="34"/>
      <c r="T1566" s="34"/>
      <c r="U1566" s="34"/>
      <c r="V1566" s="37"/>
      <c r="W1566" s="33"/>
      <c r="Y1566"/>
    </row>
    <row r="1567" spans="1:25" s="72" customFormat="1" x14ac:dyDescent="0.2">
      <c r="A1567" s="322"/>
      <c r="B1567" s="25"/>
      <c r="C1567" s="23"/>
      <c r="D1567" s="23"/>
      <c r="E1567" s="24" t="s">
        <v>184</v>
      </c>
      <c r="F1567" s="24"/>
      <c r="G1567" s="69">
        <f t="shared" ref="G1567:W1567" si="331">SUBTOTAL(9,G1568:G1569)</f>
        <v>0</v>
      </c>
      <c r="H1567" s="70">
        <f t="shared" si="331"/>
        <v>0</v>
      </c>
      <c r="I1567" s="66">
        <f t="shared" si="331"/>
        <v>0</v>
      </c>
      <c r="J1567" s="66">
        <f t="shared" si="331"/>
        <v>0</v>
      </c>
      <c r="K1567" s="67">
        <f t="shared" si="331"/>
        <v>0</v>
      </c>
      <c r="L1567" s="34">
        <f t="shared" si="331"/>
        <v>0</v>
      </c>
      <c r="M1567" s="34">
        <f t="shared" si="331"/>
        <v>0</v>
      </c>
      <c r="N1567" s="34">
        <f t="shared" si="331"/>
        <v>0</v>
      </c>
      <c r="O1567" s="34">
        <f t="shared" si="331"/>
        <v>0</v>
      </c>
      <c r="P1567" s="34">
        <f t="shared" si="331"/>
        <v>0</v>
      </c>
      <c r="Q1567" s="34">
        <f t="shared" si="331"/>
        <v>0</v>
      </c>
      <c r="R1567" s="34">
        <f t="shared" si="331"/>
        <v>0</v>
      </c>
      <c r="S1567" s="34">
        <f t="shared" si="331"/>
        <v>0</v>
      </c>
      <c r="T1567" s="34">
        <f t="shared" si="331"/>
        <v>0</v>
      </c>
      <c r="U1567" s="34">
        <f t="shared" si="331"/>
        <v>0</v>
      </c>
      <c r="V1567" s="37">
        <f t="shared" si="331"/>
        <v>0</v>
      </c>
      <c r="W1567" s="33">
        <f t="shared" si="331"/>
        <v>0</v>
      </c>
      <c r="Y1567"/>
    </row>
    <row r="1568" spans="1:25" s="72" customFormat="1" outlineLevel="1" x14ac:dyDescent="0.2">
      <c r="A1568" s="322"/>
      <c r="B1568" s="25"/>
      <c r="C1568" s="23"/>
      <c r="D1568" s="23"/>
      <c r="E1568" s="24"/>
      <c r="F1568" s="176" t="s">
        <v>176</v>
      </c>
      <c r="G1568" s="190">
        <f>SUM('2.CAD NCCF'!G1568,'3.USD NCCF'!G1568,'4.EUR NCCF'!G1568,'5.GBP NCCF'!G1568,'6.Other(Incld) NCCF'!G1568)</f>
        <v>0</v>
      </c>
      <c r="H1568" s="242">
        <f>SUM('2.CAD NCCF'!H1568,'3.USD NCCF'!H1568,'4.EUR NCCF'!H1568,'5.GBP NCCF'!H1568,'6.Other(Incld) NCCF'!H1568)</f>
        <v>0</v>
      </c>
      <c r="I1568" s="179">
        <f>SUM('2.CAD NCCF'!I1568,'3.USD NCCF'!I1568,'4.EUR NCCF'!I1568,'5.GBP NCCF'!I1568,'6.Other(Incld) NCCF'!I1568)</f>
        <v>0</v>
      </c>
      <c r="J1568" s="179">
        <f>SUM('2.CAD NCCF'!J1568,'3.USD NCCF'!J1568,'4.EUR NCCF'!J1568,'5.GBP NCCF'!J1568,'6.Other(Incld) NCCF'!J1568)</f>
        <v>0</v>
      </c>
      <c r="K1568" s="180">
        <f>SUM('2.CAD NCCF'!K1568,'3.USD NCCF'!K1568,'4.EUR NCCF'!K1568,'5.GBP NCCF'!K1568,'6.Other(Incld) NCCF'!K1568)</f>
        <v>0</v>
      </c>
      <c r="L1568" s="181">
        <f>SUM('2.CAD NCCF'!L1568,'3.USD NCCF'!L1568,'4.EUR NCCF'!L1568,'5.GBP NCCF'!L1568,'6.Other(Incld) NCCF'!L1568)</f>
        <v>0</v>
      </c>
      <c r="M1568" s="192">
        <f>SUM('2.CAD NCCF'!M1568,'3.USD NCCF'!M1568,'4.EUR NCCF'!M1568,'5.GBP NCCF'!M1568,'6.Other(Incld) NCCF'!M1568)</f>
        <v>0</v>
      </c>
      <c r="N1568" s="182">
        <f>SUM('2.CAD NCCF'!N1568,'3.USD NCCF'!N1568,'4.EUR NCCF'!N1568,'5.GBP NCCF'!N1568,'6.Other(Incld) NCCF'!N1568)</f>
        <v>0</v>
      </c>
      <c r="O1568" s="182">
        <f>SUM('2.CAD NCCF'!O1568,'3.USD NCCF'!O1568,'4.EUR NCCF'!O1568,'5.GBP NCCF'!O1568,'6.Other(Incld) NCCF'!O1568)</f>
        <v>0</v>
      </c>
      <c r="P1568" s="182">
        <f>SUM('2.CAD NCCF'!P1568,'3.USD NCCF'!P1568,'4.EUR NCCF'!P1568,'5.GBP NCCF'!P1568,'6.Other(Incld) NCCF'!P1568)</f>
        <v>0</v>
      </c>
      <c r="Q1568" s="182">
        <f>SUM('2.CAD NCCF'!Q1568,'3.USD NCCF'!Q1568,'4.EUR NCCF'!Q1568,'5.GBP NCCF'!Q1568,'6.Other(Incld) NCCF'!Q1568)</f>
        <v>0</v>
      </c>
      <c r="R1568" s="182">
        <f>SUM('2.CAD NCCF'!R1568,'3.USD NCCF'!R1568,'4.EUR NCCF'!R1568,'5.GBP NCCF'!R1568,'6.Other(Incld) NCCF'!R1568)</f>
        <v>0</v>
      </c>
      <c r="S1568" s="182">
        <f>SUM('2.CAD NCCF'!S1568,'3.USD NCCF'!S1568,'4.EUR NCCF'!S1568,'5.GBP NCCF'!S1568,'6.Other(Incld) NCCF'!S1568)</f>
        <v>0</v>
      </c>
      <c r="T1568" s="178">
        <f>SUM('2.CAD NCCF'!T1568,'3.USD NCCF'!T1568,'4.EUR NCCF'!T1568,'5.GBP NCCF'!T1568,'6.Other(Incld) NCCF'!T1568)</f>
        <v>0</v>
      </c>
      <c r="U1568" s="182">
        <f>SUM('2.CAD NCCF'!U1568,'3.USD NCCF'!U1568,'4.EUR NCCF'!U1568,'5.GBP NCCF'!U1568,'6.Other(Incld) NCCF'!U1568)</f>
        <v>0</v>
      </c>
      <c r="V1568" s="183">
        <f>SUM('2.CAD NCCF'!V1568,'3.USD NCCF'!V1568,'4.EUR NCCF'!V1568,'5.GBP NCCF'!V1568,'6.Other(Incld) NCCF'!V1568)</f>
        <v>0</v>
      </c>
      <c r="W1568" s="46">
        <f>SUM('2.CAD NCCF'!W1568,'3.USD NCCF'!W1568,'4.EUR NCCF'!W1568,'5.GBP NCCF'!W1568,'6.Other(Incld) NCCF'!W1568)</f>
        <v>0</v>
      </c>
      <c r="Y1568"/>
    </row>
    <row r="1569" spans="1:25" s="72" customFormat="1" outlineLevel="1" x14ac:dyDescent="0.2">
      <c r="A1569" s="322"/>
      <c r="B1569" s="25"/>
      <c r="C1569" s="23"/>
      <c r="D1569" s="23"/>
      <c r="E1569" s="24"/>
      <c r="F1569" s="176" t="s">
        <v>180</v>
      </c>
      <c r="G1569" s="190">
        <f>SUM('2.CAD NCCF'!G1569,'3.USD NCCF'!G1569,'4.EUR NCCF'!G1569,'5.GBP NCCF'!G1569,'6.Other(Incld) NCCF'!G1569)</f>
        <v>0</v>
      </c>
      <c r="H1569" s="242">
        <f>SUM('2.CAD NCCF'!H1569,'3.USD NCCF'!H1569,'4.EUR NCCF'!H1569,'5.GBP NCCF'!H1569,'6.Other(Incld) NCCF'!H1569)</f>
        <v>0</v>
      </c>
      <c r="I1569" s="179">
        <f>SUM('2.CAD NCCF'!I1569,'3.USD NCCF'!I1569,'4.EUR NCCF'!I1569,'5.GBP NCCF'!I1569,'6.Other(Incld) NCCF'!I1569)</f>
        <v>0</v>
      </c>
      <c r="J1569" s="179">
        <f>SUM('2.CAD NCCF'!J1569,'3.USD NCCF'!J1569,'4.EUR NCCF'!J1569,'5.GBP NCCF'!J1569,'6.Other(Incld) NCCF'!J1569)</f>
        <v>0</v>
      </c>
      <c r="K1569" s="180">
        <f>SUM('2.CAD NCCF'!K1569,'3.USD NCCF'!K1569,'4.EUR NCCF'!K1569,'5.GBP NCCF'!K1569,'6.Other(Incld) NCCF'!K1569)</f>
        <v>0</v>
      </c>
      <c r="L1569" s="181">
        <f>SUM('2.CAD NCCF'!L1569,'3.USD NCCF'!L1569,'4.EUR NCCF'!L1569,'5.GBP NCCF'!L1569,'6.Other(Incld) NCCF'!L1569)</f>
        <v>0</v>
      </c>
      <c r="M1569" s="192">
        <f>SUM('2.CAD NCCF'!M1569,'3.USD NCCF'!M1569,'4.EUR NCCF'!M1569,'5.GBP NCCF'!M1569,'6.Other(Incld) NCCF'!M1569)</f>
        <v>0</v>
      </c>
      <c r="N1569" s="182">
        <f>SUM('2.CAD NCCF'!N1569,'3.USD NCCF'!N1569,'4.EUR NCCF'!N1569,'5.GBP NCCF'!N1569,'6.Other(Incld) NCCF'!N1569)</f>
        <v>0</v>
      </c>
      <c r="O1569" s="182">
        <f>SUM('2.CAD NCCF'!O1569,'3.USD NCCF'!O1569,'4.EUR NCCF'!O1569,'5.GBP NCCF'!O1569,'6.Other(Incld) NCCF'!O1569)</f>
        <v>0</v>
      </c>
      <c r="P1569" s="182">
        <f>SUM('2.CAD NCCF'!P1569,'3.USD NCCF'!P1569,'4.EUR NCCF'!P1569,'5.GBP NCCF'!P1569,'6.Other(Incld) NCCF'!P1569)</f>
        <v>0</v>
      </c>
      <c r="Q1569" s="182">
        <f>SUM('2.CAD NCCF'!Q1569,'3.USD NCCF'!Q1569,'4.EUR NCCF'!Q1569,'5.GBP NCCF'!Q1569,'6.Other(Incld) NCCF'!Q1569)</f>
        <v>0</v>
      </c>
      <c r="R1569" s="182">
        <f>SUM('2.CAD NCCF'!R1569,'3.USD NCCF'!R1569,'4.EUR NCCF'!R1569,'5.GBP NCCF'!R1569,'6.Other(Incld) NCCF'!R1569)</f>
        <v>0</v>
      </c>
      <c r="S1569" s="182">
        <f>SUM('2.CAD NCCF'!S1569,'3.USD NCCF'!S1569,'4.EUR NCCF'!S1569,'5.GBP NCCF'!S1569,'6.Other(Incld) NCCF'!S1569)</f>
        <v>0</v>
      </c>
      <c r="T1569" s="178">
        <f>SUM('2.CAD NCCF'!T1569,'3.USD NCCF'!T1569,'4.EUR NCCF'!T1569,'5.GBP NCCF'!T1569,'6.Other(Incld) NCCF'!T1569)</f>
        <v>0</v>
      </c>
      <c r="U1569" s="182">
        <f>SUM('2.CAD NCCF'!U1569,'3.USD NCCF'!U1569,'4.EUR NCCF'!U1569,'5.GBP NCCF'!U1569,'6.Other(Incld) NCCF'!U1569)</f>
        <v>0</v>
      </c>
      <c r="V1569" s="183">
        <f>SUM('2.CAD NCCF'!V1569,'3.USD NCCF'!V1569,'4.EUR NCCF'!V1569,'5.GBP NCCF'!V1569,'6.Other(Incld) NCCF'!V1569)</f>
        <v>0</v>
      </c>
      <c r="W1569" s="46">
        <f>SUM('2.CAD NCCF'!W1569,'3.USD NCCF'!W1569,'4.EUR NCCF'!W1569,'5.GBP NCCF'!W1569,'6.Other(Incld) NCCF'!W1569)</f>
        <v>0</v>
      </c>
      <c r="Y1569"/>
    </row>
    <row r="1570" spans="1:25" s="72" customFormat="1" x14ac:dyDescent="0.2">
      <c r="A1570" s="322"/>
      <c r="B1570" s="25"/>
      <c r="C1570" s="23"/>
      <c r="D1570" s="23"/>
      <c r="E1570" s="24" t="s">
        <v>185</v>
      </c>
      <c r="F1570" s="24"/>
      <c r="G1570" s="69">
        <f t="shared" ref="G1570:W1570" si="332">SUBTOTAL(9,G1571:G1572)</f>
        <v>0</v>
      </c>
      <c r="H1570" s="70">
        <f t="shared" si="332"/>
        <v>0</v>
      </c>
      <c r="I1570" s="66">
        <f t="shared" si="332"/>
        <v>0</v>
      </c>
      <c r="J1570" s="66">
        <f t="shared" si="332"/>
        <v>0</v>
      </c>
      <c r="K1570" s="67">
        <f t="shared" si="332"/>
        <v>0</v>
      </c>
      <c r="L1570" s="34">
        <f t="shared" si="332"/>
        <v>0</v>
      </c>
      <c r="M1570" s="34">
        <f t="shared" si="332"/>
        <v>0</v>
      </c>
      <c r="N1570" s="34">
        <f t="shared" si="332"/>
        <v>0</v>
      </c>
      <c r="O1570" s="34">
        <f t="shared" si="332"/>
        <v>0</v>
      </c>
      <c r="P1570" s="34">
        <f t="shared" si="332"/>
        <v>0</v>
      </c>
      <c r="Q1570" s="34">
        <f t="shared" si="332"/>
        <v>0</v>
      </c>
      <c r="R1570" s="34">
        <f t="shared" si="332"/>
        <v>0</v>
      </c>
      <c r="S1570" s="34">
        <f t="shared" si="332"/>
        <v>0</v>
      </c>
      <c r="T1570" s="34">
        <f t="shared" si="332"/>
        <v>0</v>
      </c>
      <c r="U1570" s="34">
        <f t="shared" si="332"/>
        <v>0</v>
      </c>
      <c r="V1570" s="37">
        <f t="shared" si="332"/>
        <v>0</v>
      </c>
      <c r="W1570" s="33">
        <f t="shared" si="332"/>
        <v>0</v>
      </c>
      <c r="Y1570"/>
    </row>
    <row r="1571" spans="1:25" s="72" customFormat="1" outlineLevel="1" x14ac:dyDescent="0.2">
      <c r="A1571" s="322"/>
      <c r="B1571" s="25"/>
      <c r="C1571" s="23"/>
      <c r="D1571" s="23"/>
      <c r="E1571" s="24"/>
      <c r="F1571" s="176" t="s">
        <v>177</v>
      </c>
      <c r="G1571" s="190">
        <f>SUM('2.CAD NCCF'!G1571,'3.USD NCCF'!G1571,'4.EUR NCCF'!G1571,'5.GBP NCCF'!G1571,'6.Other(Incld) NCCF'!G1571)</f>
        <v>0</v>
      </c>
      <c r="H1571" s="242">
        <f>SUM('2.CAD NCCF'!H1571,'3.USD NCCF'!H1571,'4.EUR NCCF'!H1571,'5.GBP NCCF'!H1571,'6.Other(Incld) NCCF'!H1571)</f>
        <v>0</v>
      </c>
      <c r="I1571" s="179">
        <f>SUM('2.CAD NCCF'!I1571,'3.USD NCCF'!I1571,'4.EUR NCCF'!I1571,'5.GBP NCCF'!I1571,'6.Other(Incld) NCCF'!I1571)</f>
        <v>0</v>
      </c>
      <c r="J1571" s="179">
        <f>SUM('2.CAD NCCF'!J1571,'3.USD NCCF'!J1571,'4.EUR NCCF'!J1571,'5.GBP NCCF'!J1571,'6.Other(Incld) NCCF'!J1571)</f>
        <v>0</v>
      </c>
      <c r="K1571" s="180">
        <f>SUM('2.CAD NCCF'!K1571,'3.USD NCCF'!K1571,'4.EUR NCCF'!K1571,'5.GBP NCCF'!K1571,'6.Other(Incld) NCCF'!K1571)</f>
        <v>0</v>
      </c>
      <c r="L1571" s="181">
        <f>SUM('2.CAD NCCF'!L1571,'3.USD NCCF'!L1571,'4.EUR NCCF'!L1571,'5.GBP NCCF'!L1571,'6.Other(Incld) NCCF'!L1571)</f>
        <v>0</v>
      </c>
      <c r="M1571" s="192">
        <f>SUM('2.CAD NCCF'!M1571,'3.USD NCCF'!M1571,'4.EUR NCCF'!M1571,'5.GBP NCCF'!M1571,'6.Other(Incld) NCCF'!M1571)</f>
        <v>0</v>
      </c>
      <c r="N1571" s="182">
        <f>SUM('2.CAD NCCF'!N1571,'3.USD NCCF'!N1571,'4.EUR NCCF'!N1571,'5.GBP NCCF'!N1571,'6.Other(Incld) NCCF'!N1571)</f>
        <v>0</v>
      </c>
      <c r="O1571" s="182">
        <f>SUM('2.CAD NCCF'!O1571,'3.USD NCCF'!O1571,'4.EUR NCCF'!O1571,'5.GBP NCCF'!O1571,'6.Other(Incld) NCCF'!O1571)</f>
        <v>0</v>
      </c>
      <c r="P1571" s="182">
        <f>SUM('2.CAD NCCF'!P1571,'3.USD NCCF'!P1571,'4.EUR NCCF'!P1571,'5.GBP NCCF'!P1571,'6.Other(Incld) NCCF'!P1571)</f>
        <v>0</v>
      </c>
      <c r="Q1571" s="182">
        <f>SUM('2.CAD NCCF'!Q1571,'3.USD NCCF'!Q1571,'4.EUR NCCF'!Q1571,'5.GBP NCCF'!Q1571,'6.Other(Incld) NCCF'!Q1571)</f>
        <v>0</v>
      </c>
      <c r="R1571" s="182">
        <f>SUM('2.CAD NCCF'!R1571,'3.USD NCCF'!R1571,'4.EUR NCCF'!R1571,'5.GBP NCCF'!R1571,'6.Other(Incld) NCCF'!R1571)</f>
        <v>0</v>
      </c>
      <c r="S1571" s="182">
        <f>SUM('2.CAD NCCF'!S1571,'3.USD NCCF'!S1571,'4.EUR NCCF'!S1571,'5.GBP NCCF'!S1571,'6.Other(Incld) NCCF'!S1571)</f>
        <v>0</v>
      </c>
      <c r="T1571" s="178">
        <f>SUM('2.CAD NCCF'!T1571,'3.USD NCCF'!T1571,'4.EUR NCCF'!T1571,'5.GBP NCCF'!T1571,'6.Other(Incld) NCCF'!T1571)</f>
        <v>0</v>
      </c>
      <c r="U1571" s="182">
        <f>SUM('2.CAD NCCF'!U1571,'3.USD NCCF'!U1571,'4.EUR NCCF'!U1571,'5.GBP NCCF'!U1571,'6.Other(Incld) NCCF'!U1571)</f>
        <v>0</v>
      </c>
      <c r="V1571" s="183">
        <f>SUM('2.CAD NCCF'!V1571,'3.USD NCCF'!V1571,'4.EUR NCCF'!V1571,'5.GBP NCCF'!V1571,'6.Other(Incld) NCCF'!V1571)</f>
        <v>0</v>
      </c>
      <c r="W1571" s="46">
        <f>SUM('2.CAD NCCF'!W1571,'3.USD NCCF'!W1571,'4.EUR NCCF'!W1571,'5.GBP NCCF'!W1571,'6.Other(Incld) NCCF'!W1571)</f>
        <v>0</v>
      </c>
      <c r="Y1571"/>
    </row>
    <row r="1572" spans="1:25" s="72" customFormat="1" outlineLevel="1" x14ac:dyDescent="0.2">
      <c r="A1572" s="322"/>
      <c r="B1572" s="25"/>
      <c r="C1572" s="23"/>
      <c r="D1572" s="23"/>
      <c r="E1572" s="24"/>
      <c r="F1572" s="176" t="s">
        <v>182</v>
      </c>
      <c r="G1572" s="190">
        <f>SUM('2.CAD NCCF'!G1572,'3.USD NCCF'!G1572,'4.EUR NCCF'!G1572,'5.GBP NCCF'!G1572,'6.Other(Incld) NCCF'!G1572)</f>
        <v>0</v>
      </c>
      <c r="H1572" s="242">
        <f>SUM('2.CAD NCCF'!H1572,'3.USD NCCF'!H1572,'4.EUR NCCF'!H1572,'5.GBP NCCF'!H1572,'6.Other(Incld) NCCF'!H1572)</f>
        <v>0</v>
      </c>
      <c r="I1572" s="179">
        <f>SUM('2.CAD NCCF'!I1572,'3.USD NCCF'!I1572,'4.EUR NCCF'!I1572,'5.GBP NCCF'!I1572,'6.Other(Incld) NCCF'!I1572)</f>
        <v>0</v>
      </c>
      <c r="J1572" s="179">
        <f>SUM('2.CAD NCCF'!J1572,'3.USD NCCF'!J1572,'4.EUR NCCF'!J1572,'5.GBP NCCF'!J1572,'6.Other(Incld) NCCF'!J1572)</f>
        <v>0</v>
      </c>
      <c r="K1572" s="180">
        <f>SUM('2.CAD NCCF'!K1572,'3.USD NCCF'!K1572,'4.EUR NCCF'!K1572,'5.GBP NCCF'!K1572,'6.Other(Incld) NCCF'!K1572)</f>
        <v>0</v>
      </c>
      <c r="L1572" s="181">
        <f>SUM('2.CAD NCCF'!L1572,'3.USD NCCF'!L1572,'4.EUR NCCF'!L1572,'5.GBP NCCF'!L1572,'6.Other(Incld) NCCF'!L1572)</f>
        <v>0</v>
      </c>
      <c r="M1572" s="192">
        <f>SUM('2.CAD NCCF'!M1572,'3.USD NCCF'!M1572,'4.EUR NCCF'!M1572,'5.GBP NCCF'!M1572,'6.Other(Incld) NCCF'!M1572)</f>
        <v>0</v>
      </c>
      <c r="N1572" s="182">
        <f>SUM('2.CAD NCCF'!N1572,'3.USD NCCF'!N1572,'4.EUR NCCF'!N1572,'5.GBP NCCF'!N1572,'6.Other(Incld) NCCF'!N1572)</f>
        <v>0</v>
      </c>
      <c r="O1572" s="182">
        <f>SUM('2.CAD NCCF'!O1572,'3.USD NCCF'!O1572,'4.EUR NCCF'!O1572,'5.GBP NCCF'!O1572,'6.Other(Incld) NCCF'!O1572)</f>
        <v>0</v>
      </c>
      <c r="P1572" s="182">
        <f>SUM('2.CAD NCCF'!P1572,'3.USD NCCF'!P1572,'4.EUR NCCF'!P1572,'5.GBP NCCF'!P1572,'6.Other(Incld) NCCF'!P1572)</f>
        <v>0</v>
      </c>
      <c r="Q1572" s="182">
        <f>SUM('2.CAD NCCF'!Q1572,'3.USD NCCF'!Q1572,'4.EUR NCCF'!Q1572,'5.GBP NCCF'!Q1572,'6.Other(Incld) NCCF'!Q1572)</f>
        <v>0</v>
      </c>
      <c r="R1572" s="182">
        <f>SUM('2.CAD NCCF'!R1572,'3.USD NCCF'!R1572,'4.EUR NCCF'!R1572,'5.GBP NCCF'!R1572,'6.Other(Incld) NCCF'!R1572)</f>
        <v>0</v>
      </c>
      <c r="S1572" s="182">
        <f>SUM('2.CAD NCCF'!S1572,'3.USD NCCF'!S1572,'4.EUR NCCF'!S1572,'5.GBP NCCF'!S1572,'6.Other(Incld) NCCF'!S1572)</f>
        <v>0</v>
      </c>
      <c r="T1572" s="178">
        <f>SUM('2.CAD NCCF'!T1572,'3.USD NCCF'!T1572,'4.EUR NCCF'!T1572,'5.GBP NCCF'!T1572,'6.Other(Incld) NCCF'!T1572)</f>
        <v>0</v>
      </c>
      <c r="U1572" s="182">
        <f>SUM('2.CAD NCCF'!U1572,'3.USD NCCF'!U1572,'4.EUR NCCF'!U1572,'5.GBP NCCF'!U1572,'6.Other(Incld) NCCF'!U1572)</f>
        <v>0</v>
      </c>
      <c r="V1572" s="183">
        <f>SUM('2.CAD NCCF'!V1572,'3.USD NCCF'!V1572,'4.EUR NCCF'!V1572,'5.GBP NCCF'!V1572,'6.Other(Incld) NCCF'!V1572)</f>
        <v>0</v>
      </c>
      <c r="W1572" s="46">
        <f>SUM('2.CAD NCCF'!W1572,'3.USD NCCF'!W1572,'4.EUR NCCF'!W1572,'5.GBP NCCF'!W1572,'6.Other(Incld) NCCF'!W1572)</f>
        <v>0</v>
      </c>
      <c r="Y1572"/>
    </row>
    <row r="1573" spans="1:25" s="72" customFormat="1" x14ac:dyDescent="0.2">
      <c r="A1573" s="322"/>
      <c r="B1573" s="25"/>
      <c r="C1573" s="23"/>
      <c r="D1573" s="23"/>
      <c r="E1573" s="24" t="s">
        <v>186</v>
      </c>
      <c r="F1573" s="24"/>
      <c r="G1573" s="69">
        <f t="shared" ref="G1573:W1573" si="333">SUBTOTAL(9,G1574:G1575)</f>
        <v>0</v>
      </c>
      <c r="H1573" s="70">
        <f t="shared" si="333"/>
        <v>0</v>
      </c>
      <c r="I1573" s="66">
        <f t="shared" si="333"/>
        <v>0</v>
      </c>
      <c r="J1573" s="66">
        <f t="shared" si="333"/>
        <v>0</v>
      </c>
      <c r="K1573" s="67">
        <f t="shared" si="333"/>
        <v>0</v>
      </c>
      <c r="L1573" s="34">
        <f t="shared" si="333"/>
        <v>0</v>
      </c>
      <c r="M1573" s="34">
        <f t="shared" si="333"/>
        <v>0</v>
      </c>
      <c r="N1573" s="34">
        <f t="shared" si="333"/>
        <v>0</v>
      </c>
      <c r="O1573" s="34">
        <f t="shared" si="333"/>
        <v>0</v>
      </c>
      <c r="P1573" s="34">
        <f t="shared" si="333"/>
        <v>0</v>
      </c>
      <c r="Q1573" s="34">
        <f t="shared" si="333"/>
        <v>0</v>
      </c>
      <c r="R1573" s="34">
        <f t="shared" si="333"/>
        <v>0</v>
      </c>
      <c r="S1573" s="34">
        <f t="shared" si="333"/>
        <v>0</v>
      </c>
      <c r="T1573" s="34">
        <f t="shared" si="333"/>
        <v>0</v>
      </c>
      <c r="U1573" s="34">
        <f t="shared" si="333"/>
        <v>0</v>
      </c>
      <c r="V1573" s="37">
        <f t="shared" si="333"/>
        <v>0</v>
      </c>
      <c r="W1573" s="33">
        <f t="shared" si="333"/>
        <v>0</v>
      </c>
      <c r="Y1573"/>
    </row>
    <row r="1574" spans="1:25" s="72" customFormat="1" outlineLevel="1" x14ac:dyDescent="0.2">
      <c r="A1574" s="322"/>
      <c r="B1574" s="25"/>
      <c r="C1574" s="23"/>
      <c r="D1574" s="23"/>
      <c r="E1574" s="24"/>
      <c r="F1574" s="176" t="s">
        <v>178</v>
      </c>
      <c r="G1574" s="190">
        <f>SUM('2.CAD NCCF'!G1574,'3.USD NCCF'!G1574,'4.EUR NCCF'!G1574,'5.GBP NCCF'!G1574,'6.Other(Incld) NCCF'!G1574)</f>
        <v>0</v>
      </c>
      <c r="H1574" s="242">
        <f>SUM('2.CAD NCCF'!H1574,'3.USD NCCF'!H1574,'4.EUR NCCF'!H1574,'5.GBP NCCF'!H1574,'6.Other(Incld) NCCF'!H1574)</f>
        <v>0</v>
      </c>
      <c r="I1574" s="179">
        <f>SUM('2.CAD NCCF'!I1574,'3.USD NCCF'!I1574,'4.EUR NCCF'!I1574,'5.GBP NCCF'!I1574,'6.Other(Incld) NCCF'!I1574)</f>
        <v>0</v>
      </c>
      <c r="J1574" s="179">
        <f>SUM('2.CAD NCCF'!J1574,'3.USD NCCF'!J1574,'4.EUR NCCF'!J1574,'5.GBP NCCF'!J1574,'6.Other(Incld) NCCF'!J1574)</f>
        <v>0</v>
      </c>
      <c r="K1574" s="180">
        <f>SUM('2.CAD NCCF'!K1574,'3.USD NCCF'!K1574,'4.EUR NCCF'!K1574,'5.GBP NCCF'!K1574,'6.Other(Incld) NCCF'!K1574)</f>
        <v>0</v>
      </c>
      <c r="L1574" s="181">
        <f>SUM('2.CAD NCCF'!L1574,'3.USD NCCF'!L1574,'4.EUR NCCF'!L1574,'5.GBP NCCF'!L1574,'6.Other(Incld) NCCF'!L1574)</f>
        <v>0</v>
      </c>
      <c r="M1574" s="192">
        <f>SUM('2.CAD NCCF'!M1574,'3.USD NCCF'!M1574,'4.EUR NCCF'!M1574,'5.GBP NCCF'!M1574,'6.Other(Incld) NCCF'!M1574)</f>
        <v>0</v>
      </c>
      <c r="N1574" s="182">
        <f>SUM('2.CAD NCCF'!N1574,'3.USD NCCF'!N1574,'4.EUR NCCF'!N1574,'5.GBP NCCF'!N1574,'6.Other(Incld) NCCF'!N1574)</f>
        <v>0</v>
      </c>
      <c r="O1574" s="182">
        <f>SUM('2.CAD NCCF'!O1574,'3.USD NCCF'!O1574,'4.EUR NCCF'!O1574,'5.GBP NCCF'!O1574,'6.Other(Incld) NCCF'!O1574)</f>
        <v>0</v>
      </c>
      <c r="P1574" s="182">
        <f>SUM('2.CAD NCCF'!P1574,'3.USD NCCF'!P1574,'4.EUR NCCF'!P1574,'5.GBP NCCF'!P1574,'6.Other(Incld) NCCF'!P1574)</f>
        <v>0</v>
      </c>
      <c r="Q1574" s="182">
        <f>SUM('2.CAD NCCF'!Q1574,'3.USD NCCF'!Q1574,'4.EUR NCCF'!Q1574,'5.GBP NCCF'!Q1574,'6.Other(Incld) NCCF'!Q1574)</f>
        <v>0</v>
      </c>
      <c r="R1574" s="182">
        <f>SUM('2.CAD NCCF'!R1574,'3.USD NCCF'!R1574,'4.EUR NCCF'!R1574,'5.GBP NCCF'!R1574,'6.Other(Incld) NCCF'!R1574)</f>
        <v>0</v>
      </c>
      <c r="S1574" s="182">
        <f>SUM('2.CAD NCCF'!S1574,'3.USD NCCF'!S1574,'4.EUR NCCF'!S1574,'5.GBP NCCF'!S1574,'6.Other(Incld) NCCF'!S1574)</f>
        <v>0</v>
      </c>
      <c r="T1574" s="178">
        <f>SUM('2.CAD NCCF'!T1574,'3.USD NCCF'!T1574,'4.EUR NCCF'!T1574,'5.GBP NCCF'!T1574,'6.Other(Incld) NCCF'!T1574)</f>
        <v>0</v>
      </c>
      <c r="U1574" s="182">
        <f>SUM('2.CAD NCCF'!U1574,'3.USD NCCF'!U1574,'4.EUR NCCF'!U1574,'5.GBP NCCF'!U1574,'6.Other(Incld) NCCF'!U1574)</f>
        <v>0</v>
      </c>
      <c r="V1574" s="183">
        <f>SUM('2.CAD NCCF'!V1574,'3.USD NCCF'!V1574,'4.EUR NCCF'!V1574,'5.GBP NCCF'!V1574,'6.Other(Incld) NCCF'!V1574)</f>
        <v>0</v>
      </c>
      <c r="W1574" s="46">
        <f>SUM('2.CAD NCCF'!W1574,'3.USD NCCF'!W1574,'4.EUR NCCF'!W1574,'5.GBP NCCF'!W1574,'6.Other(Incld) NCCF'!W1574)</f>
        <v>0</v>
      </c>
      <c r="Y1574"/>
    </row>
    <row r="1575" spans="1:25" s="72" customFormat="1" outlineLevel="1" x14ac:dyDescent="0.2">
      <c r="A1575" s="322"/>
      <c r="B1575" s="25"/>
      <c r="C1575" s="23"/>
      <c r="D1575" s="23"/>
      <c r="E1575" s="24"/>
      <c r="F1575" s="176" t="s">
        <v>181</v>
      </c>
      <c r="G1575" s="190">
        <f>SUM('2.CAD NCCF'!G1575,'3.USD NCCF'!G1575,'4.EUR NCCF'!G1575,'5.GBP NCCF'!G1575,'6.Other(Incld) NCCF'!G1575)</f>
        <v>0</v>
      </c>
      <c r="H1575" s="242">
        <f>SUM('2.CAD NCCF'!H1575,'3.USD NCCF'!H1575,'4.EUR NCCF'!H1575,'5.GBP NCCF'!H1575,'6.Other(Incld) NCCF'!H1575)</f>
        <v>0</v>
      </c>
      <c r="I1575" s="179">
        <f>SUM('2.CAD NCCF'!I1575,'3.USD NCCF'!I1575,'4.EUR NCCF'!I1575,'5.GBP NCCF'!I1575,'6.Other(Incld) NCCF'!I1575)</f>
        <v>0</v>
      </c>
      <c r="J1575" s="179">
        <f>SUM('2.CAD NCCF'!J1575,'3.USD NCCF'!J1575,'4.EUR NCCF'!J1575,'5.GBP NCCF'!J1575,'6.Other(Incld) NCCF'!J1575)</f>
        <v>0</v>
      </c>
      <c r="K1575" s="180">
        <f>SUM('2.CAD NCCF'!K1575,'3.USD NCCF'!K1575,'4.EUR NCCF'!K1575,'5.GBP NCCF'!K1575,'6.Other(Incld) NCCF'!K1575)</f>
        <v>0</v>
      </c>
      <c r="L1575" s="181">
        <f>SUM('2.CAD NCCF'!L1575,'3.USD NCCF'!L1575,'4.EUR NCCF'!L1575,'5.GBP NCCF'!L1575,'6.Other(Incld) NCCF'!L1575)</f>
        <v>0</v>
      </c>
      <c r="M1575" s="192">
        <f>SUM('2.CAD NCCF'!M1575,'3.USD NCCF'!M1575,'4.EUR NCCF'!M1575,'5.GBP NCCF'!M1575,'6.Other(Incld) NCCF'!M1575)</f>
        <v>0</v>
      </c>
      <c r="N1575" s="182">
        <f>SUM('2.CAD NCCF'!N1575,'3.USD NCCF'!N1575,'4.EUR NCCF'!N1575,'5.GBP NCCF'!N1575,'6.Other(Incld) NCCF'!N1575)</f>
        <v>0</v>
      </c>
      <c r="O1575" s="182">
        <f>SUM('2.CAD NCCF'!O1575,'3.USD NCCF'!O1575,'4.EUR NCCF'!O1575,'5.GBP NCCF'!O1575,'6.Other(Incld) NCCF'!O1575)</f>
        <v>0</v>
      </c>
      <c r="P1575" s="182">
        <f>SUM('2.CAD NCCF'!P1575,'3.USD NCCF'!P1575,'4.EUR NCCF'!P1575,'5.GBP NCCF'!P1575,'6.Other(Incld) NCCF'!P1575)</f>
        <v>0</v>
      </c>
      <c r="Q1575" s="182">
        <f>SUM('2.CAD NCCF'!Q1575,'3.USD NCCF'!Q1575,'4.EUR NCCF'!Q1575,'5.GBP NCCF'!Q1575,'6.Other(Incld) NCCF'!Q1575)</f>
        <v>0</v>
      </c>
      <c r="R1575" s="182">
        <f>SUM('2.CAD NCCF'!R1575,'3.USD NCCF'!R1575,'4.EUR NCCF'!R1575,'5.GBP NCCF'!R1575,'6.Other(Incld) NCCF'!R1575)</f>
        <v>0</v>
      </c>
      <c r="S1575" s="182">
        <f>SUM('2.CAD NCCF'!S1575,'3.USD NCCF'!S1575,'4.EUR NCCF'!S1575,'5.GBP NCCF'!S1575,'6.Other(Incld) NCCF'!S1575)</f>
        <v>0</v>
      </c>
      <c r="T1575" s="178">
        <f>SUM('2.CAD NCCF'!T1575,'3.USD NCCF'!T1575,'4.EUR NCCF'!T1575,'5.GBP NCCF'!T1575,'6.Other(Incld) NCCF'!T1575)</f>
        <v>0</v>
      </c>
      <c r="U1575" s="182">
        <f>SUM('2.CAD NCCF'!U1575,'3.USD NCCF'!U1575,'4.EUR NCCF'!U1575,'5.GBP NCCF'!U1575,'6.Other(Incld) NCCF'!U1575)</f>
        <v>0</v>
      </c>
      <c r="V1575" s="183">
        <f>SUM('2.CAD NCCF'!V1575,'3.USD NCCF'!V1575,'4.EUR NCCF'!V1575,'5.GBP NCCF'!V1575,'6.Other(Incld) NCCF'!V1575)</f>
        <v>0</v>
      </c>
      <c r="W1575" s="46">
        <f>SUM('2.CAD NCCF'!W1575,'3.USD NCCF'!W1575,'4.EUR NCCF'!W1575,'5.GBP NCCF'!W1575,'6.Other(Incld) NCCF'!W1575)</f>
        <v>0</v>
      </c>
      <c r="Y1575"/>
    </row>
    <row r="1576" spans="1:25" s="72" customFormat="1" x14ac:dyDescent="0.2">
      <c r="A1576" s="322"/>
      <c r="B1576" s="25"/>
      <c r="C1576" s="23"/>
      <c r="D1576" s="23"/>
      <c r="E1576" s="24" t="s">
        <v>187</v>
      </c>
      <c r="F1576" s="24"/>
      <c r="G1576" s="69">
        <f t="shared" ref="G1576:W1576" si="334">SUBTOTAL(9,G1577:G1578)</f>
        <v>0</v>
      </c>
      <c r="H1576" s="70">
        <f t="shared" si="334"/>
        <v>0</v>
      </c>
      <c r="I1576" s="66">
        <f t="shared" si="334"/>
        <v>0</v>
      </c>
      <c r="J1576" s="66">
        <f t="shared" si="334"/>
        <v>0</v>
      </c>
      <c r="K1576" s="67">
        <f t="shared" si="334"/>
        <v>0</v>
      </c>
      <c r="L1576" s="34">
        <f t="shared" si="334"/>
        <v>0</v>
      </c>
      <c r="M1576" s="34">
        <f t="shared" si="334"/>
        <v>0</v>
      </c>
      <c r="N1576" s="34">
        <f t="shared" si="334"/>
        <v>0</v>
      </c>
      <c r="O1576" s="34">
        <f t="shared" si="334"/>
        <v>0</v>
      </c>
      <c r="P1576" s="34">
        <f t="shared" si="334"/>
        <v>0</v>
      </c>
      <c r="Q1576" s="34">
        <f t="shared" si="334"/>
        <v>0</v>
      </c>
      <c r="R1576" s="34">
        <f t="shared" si="334"/>
        <v>0</v>
      </c>
      <c r="S1576" s="34">
        <f t="shared" si="334"/>
        <v>0</v>
      </c>
      <c r="T1576" s="34">
        <f t="shared" si="334"/>
        <v>0</v>
      </c>
      <c r="U1576" s="34">
        <f t="shared" si="334"/>
        <v>0</v>
      </c>
      <c r="V1576" s="37">
        <f t="shared" si="334"/>
        <v>0</v>
      </c>
      <c r="W1576" s="33">
        <f t="shared" si="334"/>
        <v>0</v>
      </c>
      <c r="Y1576"/>
    </row>
    <row r="1577" spans="1:25" s="72" customFormat="1" outlineLevel="1" x14ac:dyDescent="0.2">
      <c r="A1577" s="322"/>
      <c r="B1577" s="25"/>
      <c r="C1577" s="23"/>
      <c r="D1577" s="23"/>
      <c r="E1577" s="24"/>
      <c r="F1577" s="176" t="s">
        <v>179</v>
      </c>
      <c r="G1577" s="190">
        <f>SUM('2.CAD NCCF'!G1577,'3.USD NCCF'!G1577,'4.EUR NCCF'!G1577,'5.GBP NCCF'!G1577,'6.Other(Incld) NCCF'!G1577)</f>
        <v>0</v>
      </c>
      <c r="H1577" s="242">
        <f>SUM('2.CAD NCCF'!H1577,'3.USD NCCF'!H1577,'4.EUR NCCF'!H1577,'5.GBP NCCF'!H1577,'6.Other(Incld) NCCF'!H1577)</f>
        <v>0</v>
      </c>
      <c r="I1577" s="179">
        <f>SUM('2.CAD NCCF'!I1577,'3.USD NCCF'!I1577,'4.EUR NCCF'!I1577,'5.GBP NCCF'!I1577,'6.Other(Incld) NCCF'!I1577)</f>
        <v>0</v>
      </c>
      <c r="J1577" s="179">
        <f>SUM('2.CAD NCCF'!J1577,'3.USD NCCF'!J1577,'4.EUR NCCF'!J1577,'5.GBP NCCF'!J1577,'6.Other(Incld) NCCF'!J1577)</f>
        <v>0</v>
      </c>
      <c r="K1577" s="180">
        <f>SUM('2.CAD NCCF'!K1577,'3.USD NCCF'!K1577,'4.EUR NCCF'!K1577,'5.GBP NCCF'!K1577,'6.Other(Incld) NCCF'!K1577)</f>
        <v>0</v>
      </c>
      <c r="L1577" s="181">
        <f>SUM('2.CAD NCCF'!L1577,'3.USD NCCF'!L1577,'4.EUR NCCF'!L1577,'5.GBP NCCF'!L1577,'6.Other(Incld) NCCF'!L1577)</f>
        <v>0</v>
      </c>
      <c r="M1577" s="192">
        <f>SUM('2.CAD NCCF'!M1577,'3.USD NCCF'!M1577,'4.EUR NCCF'!M1577,'5.GBP NCCF'!M1577,'6.Other(Incld) NCCF'!M1577)</f>
        <v>0</v>
      </c>
      <c r="N1577" s="182">
        <f>SUM('2.CAD NCCF'!N1577,'3.USD NCCF'!N1577,'4.EUR NCCF'!N1577,'5.GBP NCCF'!N1577,'6.Other(Incld) NCCF'!N1577)</f>
        <v>0</v>
      </c>
      <c r="O1577" s="182">
        <f>SUM('2.CAD NCCF'!O1577,'3.USD NCCF'!O1577,'4.EUR NCCF'!O1577,'5.GBP NCCF'!O1577,'6.Other(Incld) NCCF'!O1577)</f>
        <v>0</v>
      </c>
      <c r="P1577" s="182">
        <f>SUM('2.CAD NCCF'!P1577,'3.USD NCCF'!P1577,'4.EUR NCCF'!P1577,'5.GBP NCCF'!P1577,'6.Other(Incld) NCCF'!P1577)</f>
        <v>0</v>
      </c>
      <c r="Q1577" s="182">
        <f>SUM('2.CAD NCCF'!Q1577,'3.USD NCCF'!Q1577,'4.EUR NCCF'!Q1577,'5.GBP NCCF'!Q1577,'6.Other(Incld) NCCF'!Q1577)</f>
        <v>0</v>
      </c>
      <c r="R1577" s="182">
        <f>SUM('2.CAD NCCF'!R1577,'3.USD NCCF'!R1577,'4.EUR NCCF'!R1577,'5.GBP NCCF'!R1577,'6.Other(Incld) NCCF'!R1577)</f>
        <v>0</v>
      </c>
      <c r="S1577" s="182">
        <f>SUM('2.CAD NCCF'!S1577,'3.USD NCCF'!S1577,'4.EUR NCCF'!S1577,'5.GBP NCCF'!S1577,'6.Other(Incld) NCCF'!S1577)</f>
        <v>0</v>
      </c>
      <c r="T1577" s="178">
        <f>SUM('2.CAD NCCF'!T1577,'3.USD NCCF'!T1577,'4.EUR NCCF'!T1577,'5.GBP NCCF'!T1577,'6.Other(Incld) NCCF'!T1577)</f>
        <v>0</v>
      </c>
      <c r="U1577" s="182">
        <f>SUM('2.CAD NCCF'!U1577,'3.USD NCCF'!U1577,'4.EUR NCCF'!U1577,'5.GBP NCCF'!U1577,'6.Other(Incld) NCCF'!U1577)</f>
        <v>0</v>
      </c>
      <c r="V1577" s="183">
        <f>SUM('2.CAD NCCF'!V1577,'3.USD NCCF'!V1577,'4.EUR NCCF'!V1577,'5.GBP NCCF'!V1577,'6.Other(Incld) NCCF'!V1577)</f>
        <v>0</v>
      </c>
      <c r="W1577" s="46">
        <f>SUM('2.CAD NCCF'!W1577,'3.USD NCCF'!W1577,'4.EUR NCCF'!W1577,'5.GBP NCCF'!W1577,'6.Other(Incld) NCCF'!W1577)</f>
        <v>0</v>
      </c>
      <c r="Y1577"/>
    </row>
    <row r="1578" spans="1:25" s="72" customFormat="1" outlineLevel="1" x14ac:dyDescent="0.2">
      <c r="A1578" s="322"/>
      <c r="B1578" s="25"/>
      <c r="C1578" s="23"/>
      <c r="D1578" s="23"/>
      <c r="E1578" s="24"/>
      <c r="F1578" s="176" t="s">
        <v>188</v>
      </c>
      <c r="G1578" s="190">
        <f>SUM('2.CAD NCCF'!G1578,'3.USD NCCF'!G1578,'4.EUR NCCF'!G1578,'5.GBP NCCF'!G1578,'6.Other(Incld) NCCF'!G1578)</f>
        <v>0</v>
      </c>
      <c r="H1578" s="242">
        <f>SUM('2.CAD NCCF'!H1578,'3.USD NCCF'!H1578,'4.EUR NCCF'!H1578,'5.GBP NCCF'!H1578,'6.Other(Incld) NCCF'!H1578)</f>
        <v>0</v>
      </c>
      <c r="I1578" s="179">
        <f>SUM('2.CAD NCCF'!I1578,'3.USD NCCF'!I1578,'4.EUR NCCF'!I1578,'5.GBP NCCF'!I1578,'6.Other(Incld) NCCF'!I1578)</f>
        <v>0</v>
      </c>
      <c r="J1578" s="179">
        <f>SUM('2.CAD NCCF'!J1578,'3.USD NCCF'!J1578,'4.EUR NCCF'!J1578,'5.GBP NCCF'!J1578,'6.Other(Incld) NCCF'!J1578)</f>
        <v>0</v>
      </c>
      <c r="K1578" s="180">
        <f>SUM('2.CAD NCCF'!K1578,'3.USD NCCF'!K1578,'4.EUR NCCF'!K1578,'5.GBP NCCF'!K1578,'6.Other(Incld) NCCF'!K1578)</f>
        <v>0</v>
      </c>
      <c r="L1578" s="181">
        <f>SUM('2.CAD NCCF'!L1578,'3.USD NCCF'!L1578,'4.EUR NCCF'!L1578,'5.GBP NCCF'!L1578,'6.Other(Incld) NCCF'!L1578)</f>
        <v>0</v>
      </c>
      <c r="M1578" s="192">
        <f>SUM('2.CAD NCCF'!M1578,'3.USD NCCF'!M1578,'4.EUR NCCF'!M1578,'5.GBP NCCF'!M1578,'6.Other(Incld) NCCF'!M1578)</f>
        <v>0</v>
      </c>
      <c r="N1578" s="182">
        <f>SUM('2.CAD NCCF'!N1578,'3.USD NCCF'!N1578,'4.EUR NCCF'!N1578,'5.GBP NCCF'!N1578,'6.Other(Incld) NCCF'!N1578)</f>
        <v>0</v>
      </c>
      <c r="O1578" s="182">
        <f>SUM('2.CAD NCCF'!O1578,'3.USD NCCF'!O1578,'4.EUR NCCF'!O1578,'5.GBP NCCF'!O1578,'6.Other(Incld) NCCF'!O1578)</f>
        <v>0</v>
      </c>
      <c r="P1578" s="182">
        <f>SUM('2.CAD NCCF'!P1578,'3.USD NCCF'!P1578,'4.EUR NCCF'!P1578,'5.GBP NCCF'!P1578,'6.Other(Incld) NCCF'!P1578)</f>
        <v>0</v>
      </c>
      <c r="Q1578" s="182">
        <f>SUM('2.CAD NCCF'!Q1578,'3.USD NCCF'!Q1578,'4.EUR NCCF'!Q1578,'5.GBP NCCF'!Q1578,'6.Other(Incld) NCCF'!Q1578)</f>
        <v>0</v>
      </c>
      <c r="R1578" s="182">
        <f>SUM('2.CAD NCCF'!R1578,'3.USD NCCF'!R1578,'4.EUR NCCF'!R1578,'5.GBP NCCF'!R1578,'6.Other(Incld) NCCF'!R1578)</f>
        <v>0</v>
      </c>
      <c r="S1578" s="182">
        <f>SUM('2.CAD NCCF'!S1578,'3.USD NCCF'!S1578,'4.EUR NCCF'!S1578,'5.GBP NCCF'!S1578,'6.Other(Incld) NCCF'!S1578)</f>
        <v>0</v>
      </c>
      <c r="T1578" s="178">
        <f>SUM('2.CAD NCCF'!T1578,'3.USD NCCF'!T1578,'4.EUR NCCF'!T1578,'5.GBP NCCF'!T1578,'6.Other(Incld) NCCF'!T1578)</f>
        <v>0</v>
      </c>
      <c r="U1578" s="182">
        <f>SUM('2.CAD NCCF'!U1578,'3.USD NCCF'!U1578,'4.EUR NCCF'!U1578,'5.GBP NCCF'!U1578,'6.Other(Incld) NCCF'!U1578)</f>
        <v>0</v>
      </c>
      <c r="V1578" s="183">
        <f>SUM('2.CAD NCCF'!V1578,'3.USD NCCF'!V1578,'4.EUR NCCF'!V1578,'5.GBP NCCF'!V1578,'6.Other(Incld) NCCF'!V1578)</f>
        <v>0</v>
      </c>
      <c r="W1578" s="46">
        <f>SUM('2.CAD NCCF'!W1578,'3.USD NCCF'!W1578,'4.EUR NCCF'!W1578,'5.GBP NCCF'!W1578,'6.Other(Incld) NCCF'!W1578)</f>
        <v>0</v>
      </c>
      <c r="Y1578"/>
    </row>
    <row r="1579" spans="1:25" s="72" customFormat="1" x14ac:dyDescent="0.2">
      <c r="A1579" s="322"/>
      <c r="B1579" s="25"/>
      <c r="C1579" s="23"/>
      <c r="D1579" s="23"/>
      <c r="E1579" s="24" t="s">
        <v>341</v>
      </c>
      <c r="F1579" s="24"/>
      <c r="G1579" s="69">
        <f t="shared" ref="G1579:W1579" si="335">SUBTOTAL(9,G1580:G1581)</f>
        <v>0</v>
      </c>
      <c r="H1579" s="70">
        <f t="shared" si="335"/>
        <v>0</v>
      </c>
      <c r="I1579" s="66">
        <f t="shared" si="335"/>
        <v>0</v>
      </c>
      <c r="J1579" s="66">
        <f t="shared" si="335"/>
        <v>0</v>
      </c>
      <c r="K1579" s="67">
        <f t="shared" si="335"/>
        <v>0</v>
      </c>
      <c r="L1579" s="34">
        <f t="shared" si="335"/>
        <v>0</v>
      </c>
      <c r="M1579" s="34">
        <f t="shared" si="335"/>
        <v>0</v>
      </c>
      <c r="N1579" s="34">
        <f t="shared" si="335"/>
        <v>0</v>
      </c>
      <c r="O1579" s="34">
        <f t="shared" si="335"/>
        <v>0</v>
      </c>
      <c r="P1579" s="34">
        <f t="shared" si="335"/>
        <v>0</v>
      </c>
      <c r="Q1579" s="34">
        <f t="shared" si="335"/>
        <v>0</v>
      </c>
      <c r="R1579" s="34">
        <f t="shared" si="335"/>
        <v>0</v>
      </c>
      <c r="S1579" s="34">
        <f t="shared" si="335"/>
        <v>0</v>
      </c>
      <c r="T1579" s="34">
        <f t="shared" si="335"/>
        <v>0</v>
      </c>
      <c r="U1579" s="34">
        <f t="shared" si="335"/>
        <v>0</v>
      </c>
      <c r="V1579" s="37">
        <f t="shared" si="335"/>
        <v>0</v>
      </c>
      <c r="W1579" s="33">
        <f t="shared" si="335"/>
        <v>0</v>
      </c>
      <c r="Y1579"/>
    </row>
    <row r="1580" spans="1:25" s="72" customFormat="1" outlineLevel="1" x14ac:dyDescent="0.2">
      <c r="A1580" s="322"/>
      <c r="B1580" s="25"/>
      <c r="C1580" s="23"/>
      <c r="D1580" s="23"/>
      <c r="E1580" s="24"/>
      <c r="F1580" s="176" t="s">
        <v>342</v>
      </c>
      <c r="G1580" s="190">
        <f>SUM('2.CAD NCCF'!G1580,'3.USD NCCF'!G1580,'4.EUR NCCF'!G1580,'5.GBP NCCF'!G1580,'6.Other(Incld) NCCF'!G1580)</f>
        <v>0</v>
      </c>
      <c r="H1580" s="242">
        <f>SUM('2.CAD NCCF'!H1580,'3.USD NCCF'!H1580,'4.EUR NCCF'!H1580,'5.GBP NCCF'!H1580,'6.Other(Incld) NCCF'!H1580)</f>
        <v>0</v>
      </c>
      <c r="I1580" s="179">
        <f>SUM('2.CAD NCCF'!I1580,'3.USD NCCF'!I1580,'4.EUR NCCF'!I1580,'5.GBP NCCF'!I1580,'6.Other(Incld) NCCF'!I1580)</f>
        <v>0</v>
      </c>
      <c r="J1580" s="179">
        <f>SUM('2.CAD NCCF'!J1580,'3.USD NCCF'!J1580,'4.EUR NCCF'!J1580,'5.GBP NCCF'!J1580,'6.Other(Incld) NCCF'!J1580)</f>
        <v>0</v>
      </c>
      <c r="K1580" s="180">
        <f>SUM('2.CAD NCCF'!K1580,'3.USD NCCF'!K1580,'4.EUR NCCF'!K1580,'5.GBP NCCF'!K1580,'6.Other(Incld) NCCF'!K1580)</f>
        <v>0</v>
      </c>
      <c r="L1580" s="181">
        <f>SUM('2.CAD NCCF'!L1580,'3.USD NCCF'!L1580,'4.EUR NCCF'!L1580,'5.GBP NCCF'!L1580,'6.Other(Incld) NCCF'!L1580)</f>
        <v>0</v>
      </c>
      <c r="M1580" s="192">
        <f>SUM('2.CAD NCCF'!M1580,'3.USD NCCF'!M1580,'4.EUR NCCF'!M1580,'5.GBP NCCF'!M1580,'6.Other(Incld) NCCF'!M1580)</f>
        <v>0</v>
      </c>
      <c r="N1580" s="182">
        <f>SUM('2.CAD NCCF'!N1580,'3.USD NCCF'!N1580,'4.EUR NCCF'!N1580,'5.GBP NCCF'!N1580,'6.Other(Incld) NCCF'!N1580)</f>
        <v>0</v>
      </c>
      <c r="O1580" s="182">
        <f>SUM('2.CAD NCCF'!O1580,'3.USD NCCF'!O1580,'4.EUR NCCF'!O1580,'5.GBP NCCF'!O1580,'6.Other(Incld) NCCF'!O1580)</f>
        <v>0</v>
      </c>
      <c r="P1580" s="182">
        <f>SUM('2.CAD NCCF'!P1580,'3.USD NCCF'!P1580,'4.EUR NCCF'!P1580,'5.GBP NCCF'!P1580,'6.Other(Incld) NCCF'!P1580)</f>
        <v>0</v>
      </c>
      <c r="Q1580" s="182">
        <f>SUM('2.CAD NCCF'!Q1580,'3.USD NCCF'!Q1580,'4.EUR NCCF'!Q1580,'5.GBP NCCF'!Q1580,'6.Other(Incld) NCCF'!Q1580)</f>
        <v>0</v>
      </c>
      <c r="R1580" s="182">
        <f>SUM('2.CAD NCCF'!R1580,'3.USD NCCF'!R1580,'4.EUR NCCF'!R1580,'5.GBP NCCF'!R1580,'6.Other(Incld) NCCF'!R1580)</f>
        <v>0</v>
      </c>
      <c r="S1580" s="182">
        <f>SUM('2.CAD NCCF'!S1580,'3.USD NCCF'!S1580,'4.EUR NCCF'!S1580,'5.GBP NCCF'!S1580,'6.Other(Incld) NCCF'!S1580)</f>
        <v>0</v>
      </c>
      <c r="T1580" s="178">
        <f>SUM('2.CAD NCCF'!T1580,'3.USD NCCF'!T1580,'4.EUR NCCF'!T1580,'5.GBP NCCF'!T1580,'6.Other(Incld) NCCF'!T1580)</f>
        <v>0</v>
      </c>
      <c r="U1580" s="182">
        <f>SUM('2.CAD NCCF'!U1580,'3.USD NCCF'!U1580,'4.EUR NCCF'!U1580,'5.GBP NCCF'!U1580,'6.Other(Incld) NCCF'!U1580)</f>
        <v>0</v>
      </c>
      <c r="V1580" s="183">
        <f>SUM('2.CAD NCCF'!V1580,'3.USD NCCF'!V1580,'4.EUR NCCF'!V1580,'5.GBP NCCF'!V1580,'6.Other(Incld) NCCF'!V1580)</f>
        <v>0</v>
      </c>
      <c r="W1580" s="46">
        <f>SUM('2.CAD NCCF'!W1580,'3.USD NCCF'!W1580,'4.EUR NCCF'!W1580,'5.GBP NCCF'!W1580,'6.Other(Incld) NCCF'!W1580)</f>
        <v>0</v>
      </c>
      <c r="Y1580"/>
    </row>
    <row r="1581" spans="1:25" s="72" customFormat="1" outlineLevel="1" x14ac:dyDescent="0.2">
      <c r="A1581" s="322"/>
      <c r="B1581" s="25"/>
      <c r="C1581" s="23"/>
      <c r="D1581" s="23"/>
      <c r="E1581" s="24"/>
      <c r="F1581" s="176" t="s">
        <v>343</v>
      </c>
      <c r="G1581" s="190">
        <f>SUM('2.CAD NCCF'!G1581,'3.USD NCCF'!G1581,'4.EUR NCCF'!G1581,'5.GBP NCCF'!G1581,'6.Other(Incld) NCCF'!G1581)</f>
        <v>0</v>
      </c>
      <c r="H1581" s="242">
        <f>SUM('2.CAD NCCF'!H1581,'3.USD NCCF'!H1581,'4.EUR NCCF'!H1581,'5.GBP NCCF'!H1581,'6.Other(Incld) NCCF'!H1581)</f>
        <v>0</v>
      </c>
      <c r="I1581" s="179">
        <f>SUM('2.CAD NCCF'!I1581,'3.USD NCCF'!I1581,'4.EUR NCCF'!I1581,'5.GBP NCCF'!I1581,'6.Other(Incld) NCCF'!I1581)</f>
        <v>0</v>
      </c>
      <c r="J1581" s="179">
        <f>SUM('2.CAD NCCF'!J1581,'3.USD NCCF'!J1581,'4.EUR NCCF'!J1581,'5.GBP NCCF'!J1581,'6.Other(Incld) NCCF'!J1581)</f>
        <v>0</v>
      </c>
      <c r="K1581" s="180">
        <f>SUM('2.CAD NCCF'!K1581,'3.USD NCCF'!K1581,'4.EUR NCCF'!K1581,'5.GBP NCCF'!K1581,'6.Other(Incld) NCCF'!K1581)</f>
        <v>0</v>
      </c>
      <c r="L1581" s="181">
        <f>SUM('2.CAD NCCF'!L1581,'3.USD NCCF'!L1581,'4.EUR NCCF'!L1581,'5.GBP NCCF'!L1581,'6.Other(Incld) NCCF'!L1581)</f>
        <v>0</v>
      </c>
      <c r="M1581" s="192">
        <f>SUM('2.CAD NCCF'!M1581,'3.USD NCCF'!M1581,'4.EUR NCCF'!M1581,'5.GBP NCCF'!M1581,'6.Other(Incld) NCCF'!M1581)</f>
        <v>0</v>
      </c>
      <c r="N1581" s="182">
        <f>SUM('2.CAD NCCF'!N1581,'3.USD NCCF'!N1581,'4.EUR NCCF'!N1581,'5.GBP NCCF'!N1581,'6.Other(Incld) NCCF'!N1581)</f>
        <v>0</v>
      </c>
      <c r="O1581" s="182">
        <f>SUM('2.CAD NCCF'!O1581,'3.USD NCCF'!O1581,'4.EUR NCCF'!O1581,'5.GBP NCCF'!O1581,'6.Other(Incld) NCCF'!O1581)</f>
        <v>0</v>
      </c>
      <c r="P1581" s="182">
        <f>SUM('2.CAD NCCF'!P1581,'3.USD NCCF'!P1581,'4.EUR NCCF'!P1581,'5.GBP NCCF'!P1581,'6.Other(Incld) NCCF'!P1581)</f>
        <v>0</v>
      </c>
      <c r="Q1581" s="182">
        <f>SUM('2.CAD NCCF'!Q1581,'3.USD NCCF'!Q1581,'4.EUR NCCF'!Q1581,'5.GBP NCCF'!Q1581,'6.Other(Incld) NCCF'!Q1581)</f>
        <v>0</v>
      </c>
      <c r="R1581" s="182">
        <f>SUM('2.CAD NCCF'!R1581,'3.USD NCCF'!R1581,'4.EUR NCCF'!R1581,'5.GBP NCCF'!R1581,'6.Other(Incld) NCCF'!R1581)</f>
        <v>0</v>
      </c>
      <c r="S1581" s="182">
        <f>SUM('2.CAD NCCF'!S1581,'3.USD NCCF'!S1581,'4.EUR NCCF'!S1581,'5.GBP NCCF'!S1581,'6.Other(Incld) NCCF'!S1581)</f>
        <v>0</v>
      </c>
      <c r="T1581" s="178">
        <f>SUM('2.CAD NCCF'!T1581,'3.USD NCCF'!T1581,'4.EUR NCCF'!T1581,'5.GBP NCCF'!T1581,'6.Other(Incld) NCCF'!T1581)</f>
        <v>0</v>
      </c>
      <c r="U1581" s="182">
        <f>SUM('2.CAD NCCF'!U1581,'3.USD NCCF'!U1581,'4.EUR NCCF'!U1581,'5.GBP NCCF'!U1581,'6.Other(Incld) NCCF'!U1581)</f>
        <v>0</v>
      </c>
      <c r="V1581" s="183">
        <f>SUM('2.CAD NCCF'!V1581,'3.USD NCCF'!V1581,'4.EUR NCCF'!V1581,'5.GBP NCCF'!V1581,'6.Other(Incld) NCCF'!V1581)</f>
        <v>0</v>
      </c>
      <c r="W1581" s="46">
        <f>SUM('2.CAD NCCF'!W1581,'3.USD NCCF'!W1581,'4.EUR NCCF'!W1581,'5.GBP NCCF'!W1581,'6.Other(Incld) NCCF'!W1581)</f>
        <v>0</v>
      </c>
      <c r="Y1581"/>
    </row>
    <row r="1582" spans="1:25" s="72" customFormat="1" x14ac:dyDescent="0.2">
      <c r="A1582" s="322"/>
      <c r="B1582" s="25"/>
      <c r="C1582" s="23"/>
      <c r="D1582" s="23"/>
      <c r="E1582" s="24" t="s">
        <v>344</v>
      </c>
      <c r="F1582" s="24"/>
      <c r="G1582" s="69">
        <f t="shared" ref="G1582:W1582" si="336">SUBTOTAL(9,G1583:G1584)</f>
        <v>0</v>
      </c>
      <c r="H1582" s="70">
        <f t="shared" si="336"/>
        <v>0</v>
      </c>
      <c r="I1582" s="66">
        <f t="shared" si="336"/>
        <v>0</v>
      </c>
      <c r="J1582" s="66">
        <f t="shared" si="336"/>
        <v>0</v>
      </c>
      <c r="K1582" s="67">
        <f t="shared" si="336"/>
        <v>0</v>
      </c>
      <c r="L1582" s="34">
        <f t="shared" si="336"/>
        <v>0</v>
      </c>
      <c r="M1582" s="34">
        <f t="shared" si="336"/>
        <v>0</v>
      </c>
      <c r="N1582" s="34">
        <f t="shared" si="336"/>
        <v>0</v>
      </c>
      <c r="O1582" s="34">
        <f t="shared" si="336"/>
        <v>0</v>
      </c>
      <c r="P1582" s="34">
        <f t="shared" si="336"/>
        <v>0</v>
      </c>
      <c r="Q1582" s="34">
        <f t="shared" si="336"/>
        <v>0</v>
      </c>
      <c r="R1582" s="34">
        <f t="shared" si="336"/>
        <v>0</v>
      </c>
      <c r="S1582" s="34">
        <f t="shared" si="336"/>
        <v>0</v>
      </c>
      <c r="T1582" s="34">
        <f t="shared" si="336"/>
        <v>0</v>
      </c>
      <c r="U1582" s="34">
        <f t="shared" si="336"/>
        <v>0</v>
      </c>
      <c r="V1582" s="37">
        <f t="shared" si="336"/>
        <v>0</v>
      </c>
      <c r="W1582" s="33">
        <f t="shared" si="336"/>
        <v>0</v>
      </c>
      <c r="Y1582"/>
    </row>
    <row r="1583" spans="1:25" s="72" customFormat="1" outlineLevel="1" x14ac:dyDescent="0.2">
      <c r="A1583" s="322"/>
      <c r="B1583" s="25"/>
      <c r="C1583" s="23"/>
      <c r="D1583" s="23"/>
      <c r="E1583" s="24"/>
      <c r="F1583" s="176" t="s">
        <v>345</v>
      </c>
      <c r="G1583" s="190">
        <f>SUM('2.CAD NCCF'!G1583,'3.USD NCCF'!G1583,'4.EUR NCCF'!G1583,'5.GBP NCCF'!G1583,'6.Other(Incld) NCCF'!G1583)</f>
        <v>0</v>
      </c>
      <c r="H1583" s="242">
        <f>SUM('2.CAD NCCF'!H1583,'3.USD NCCF'!H1583,'4.EUR NCCF'!H1583,'5.GBP NCCF'!H1583,'6.Other(Incld) NCCF'!H1583)</f>
        <v>0</v>
      </c>
      <c r="I1583" s="179">
        <f>SUM('2.CAD NCCF'!I1583,'3.USD NCCF'!I1583,'4.EUR NCCF'!I1583,'5.GBP NCCF'!I1583,'6.Other(Incld) NCCF'!I1583)</f>
        <v>0</v>
      </c>
      <c r="J1583" s="179">
        <f>SUM('2.CAD NCCF'!J1583,'3.USD NCCF'!J1583,'4.EUR NCCF'!J1583,'5.GBP NCCF'!J1583,'6.Other(Incld) NCCF'!J1583)</f>
        <v>0</v>
      </c>
      <c r="K1583" s="180">
        <f>SUM('2.CAD NCCF'!K1583,'3.USD NCCF'!K1583,'4.EUR NCCF'!K1583,'5.GBP NCCF'!K1583,'6.Other(Incld) NCCF'!K1583)</f>
        <v>0</v>
      </c>
      <c r="L1583" s="181">
        <f>SUM('2.CAD NCCF'!L1583,'3.USD NCCF'!L1583,'4.EUR NCCF'!L1583,'5.GBP NCCF'!L1583,'6.Other(Incld) NCCF'!L1583)</f>
        <v>0</v>
      </c>
      <c r="M1583" s="192">
        <f>SUM('2.CAD NCCF'!M1583,'3.USD NCCF'!M1583,'4.EUR NCCF'!M1583,'5.GBP NCCF'!M1583,'6.Other(Incld) NCCF'!M1583)</f>
        <v>0</v>
      </c>
      <c r="N1583" s="182">
        <f>SUM('2.CAD NCCF'!N1583,'3.USD NCCF'!N1583,'4.EUR NCCF'!N1583,'5.GBP NCCF'!N1583,'6.Other(Incld) NCCF'!N1583)</f>
        <v>0</v>
      </c>
      <c r="O1583" s="182">
        <f>SUM('2.CAD NCCF'!O1583,'3.USD NCCF'!O1583,'4.EUR NCCF'!O1583,'5.GBP NCCF'!O1583,'6.Other(Incld) NCCF'!O1583)</f>
        <v>0</v>
      </c>
      <c r="P1583" s="182">
        <f>SUM('2.CAD NCCF'!P1583,'3.USD NCCF'!P1583,'4.EUR NCCF'!P1583,'5.GBP NCCF'!P1583,'6.Other(Incld) NCCF'!P1583)</f>
        <v>0</v>
      </c>
      <c r="Q1583" s="182">
        <f>SUM('2.CAD NCCF'!Q1583,'3.USD NCCF'!Q1583,'4.EUR NCCF'!Q1583,'5.GBP NCCF'!Q1583,'6.Other(Incld) NCCF'!Q1583)</f>
        <v>0</v>
      </c>
      <c r="R1583" s="182">
        <f>SUM('2.CAD NCCF'!R1583,'3.USD NCCF'!R1583,'4.EUR NCCF'!R1583,'5.GBP NCCF'!R1583,'6.Other(Incld) NCCF'!R1583)</f>
        <v>0</v>
      </c>
      <c r="S1583" s="182">
        <f>SUM('2.CAD NCCF'!S1583,'3.USD NCCF'!S1583,'4.EUR NCCF'!S1583,'5.GBP NCCF'!S1583,'6.Other(Incld) NCCF'!S1583)</f>
        <v>0</v>
      </c>
      <c r="T1583" s="178">
        <f>SUM('2.CAD NCCF'!T1583,'3.USD NCCF'!T1583,'4.EUR NCCF'!T1583,'5.GBP NCCF'!T1583,'6.Other(Incld) NCCF'!T1583)</f>
        <v>0</v>
      </c>
      <c r="U1583" s="182">
        <f>SUM('2.CAD NCCF'!U1583,'3.USD NCCF'!U1583,'4.EUR NCCF'!U1583,'5.GBP NCCF'!U1583,'6.Other(Incld) NCCF'!U1583)</f>
        <v>0</v>
      </c>
      <c r="V1583" s="183">
        <f>SUM('2.CAD NCCF'!V1583,'3.USD NCCF'!V1583,'4.EUR NCCF'!V1583,'5.GBP NCCF'!V1583,'6.Other(Incld) NCCF'!V1583)</f>
        <v>0</v>
      </c>
      <c r="W1583" s="46">
        <f>SUM('2.CAD NCCF'!W1583,'3.USD NCCF'!W1583,'4.EUR NCCF'!W1583,'5.GBP NCCF'!W1583,'6.Other(Incld) NCCF'!W1583)</f>
        <v>0</v>
      </c>
      <c r="Y1583"/>
    </row>
    <row r="1584" spans="1:25" s="72" customFormat="1" outlineLevel="1" x14ac:dyDescent="0.2">
      <c r="A1584" s="322"/>
      <c r="B1584" s="25"/>
      <c r="C1584" s="23"/>
      <c r="D1584" s="23"/>
      <c r="E1584" s="24"/>
      <c r="F1584" s="176" t="s">
        <v>346</v>
      </c>
      <c r="G1584" s="190">
        <f>SUM('2.CAD NCCF'!G1584,'3.USD NCCF'!G1584,'4.EUR NCCF'!G1584,'5.GBP NCCF'!G1584,'6.Other(Incld) NCCF'!G1584)</f>
        <v>0</v>
      </c>
      <c r="H1584" s="242">
        <f>SUM('2.CAD NCCF'!H1584,'3.USD NCCF'!H1584,'4.EUR NCCF'!H1584,'5.GBP NCCF'!H1584,'6.Other(Incld) NCCF'!H1584)</f>
        <v>0</v>
      </c>
      <c r="I1584" s="179">
        <f>SUM('2.CAD NCCF'!I1584,'3.USD NCCF'!I1584,'4.EUR NCCF'!I1584,'5.GBP NCCF'!I1584,'6.Other(Incld) NCCF'!I1584)</f>
        <v>0</v>
      </c>
      <c r="J1584" s="179">
        <f>SUM('2.CAD NCCF'!J1584,'3.USD NCCF'!J1584,'4.EUR NCCF'!J1584,'5.GBP NCCF'!J1584,'6.Other(Incld) NCCF'!J1584)</f>
        <v>0</v>
      </c>
      <c r="K1584" s="180">
        <f>SUM('2.CAD NCCF'!K1584,'3.USD NCCF'!K1584,'4.EUR NCCF'!K1584,'5.GBP NCCF'!K1584,'6.Other(Incld) NCCF'!K1584)</f>
        <v>0</v>
      </c>
      <c r="L1584" s="181">
        <f>SUM('2.CAD NCCF'!L1584,'3.USD NCCF'!L1584,'4.EUR NCCF'!L1584,'5.GBP NCCF'!L1584,'6.Other(Incld) NCCF'!L1584)</f>
        <v>0</v>
      </c>
      <c r="M1584" s="192">
        <f>SUM('2.CAD NCCF'!M1584,'3.USD NCCF'!M1584,'4.EUR NCCF'!M1584,'5.GBP NCCF'!M1584,'6.Other(Incld) NCCF'!M1584)</f>
        <v>0</v>
      </c>
      <c r="N1584" s="182">
        <f>SUM('2.CAD NCCF'!N1584,'3.USD NCCF'!N1584,'4.EUR NCCF'!N1584,'5.GBP NCCF'!N1584,'6.Other(Incld) NCCF'!N1584)</f>
        <v>0</v>
      </c>
      <c r="O1584" s="182">
        <f>SUM('2.CAD NCCF'!O1584,'3.USD NCCF'!O1584,'4.EUR NCCF'!O1584,'5.GBP NCCF'!O1584,'6.Other(Incld) NCCF'!O1584)</f>
        <v>0</v>
      </c>
      <c r="P1584" s="182">
        <f>SUM('2.CAD NCCF'!P1584,'3.USD NCCF'!P1584,'4.EUR NCCF'!P1584,'5.GBP NCCF'!P1584,'6.Other(Incld) NCCF'!P1584)</f>
        <v>0</v>
      </c>
      <c r="Q1584" s="182">
        <f>SUM('2.CAD NCCF'!Q1584,'3.USD NCCF'!Q1584,'4.EUR NCCF'!Q1584,'5.GBP NCCF'!Q1584,'6.Other(Incld) NCCF'!Q1584)</f>
        <v>0</v>
      </c>
      <c r="R1584" s="182">
        <f>SUM('2.CAD NCCF'!R1584,'3.USD NCCF'!R1584,'4.EUR NCCF'!R1584,'5.GBP NCCF'!R1584,'6.Other(Incld) NCCF'!R1584)</f>
        <v>0</v>
      </c>
      <c r="S1584" s="182">
        <f>SUM('2.CAD NCCF'!S1584,'3.USD NCCF'!S1584,'4.EUR NCCF'!S1584,'5.GBP NCCF'!S1584,'6.Other(Incld) NCCF'!S1584)</f>
        <v>0</v>
      </c>
      <c r="T1584" s="178">
        <f>SUM('2.CAD NCCF'!T1584,'3.USD NCCF'!T1584,'4.EUR NCCF'!T1584,'5.GBP NCCF'!T1584,'6.Other(Incld) NCCF'!T1584)</f>
        <v>0</v>
      </c>
      <c r="U1584" s="182">
        <f>SUM('2.CAD NCCF'!U1584,'3.USD NCCF'!U1584,'4.EUR NCCF'!U1584,'5.GBP NCCF'!U1584,'6.Other(Incld) NCCF'!U1584)</f>
        <v>0</v>
      </c>
      <c r="V1584" s="183">
        <f>SUM('2.CAD NCCF'!V1584,'3.USD NCCF'!V1584,'4.EUR NCCF'!V1584,'5.GBP NCCF'!V1584,'6.Other(Incld) NCCF'!V1584)</f>
        <v>0</v>
      </c>
      <c r="W1584" s="46">
        <f>SUM('2.CAD NCCF'!W1584,'3.USD NCCF'!W1584,'4.EUR NCCF'!W1584,'5.GBP NCCF'!W1584,'6.Other(Incld) NCCF'!W1584)</f>
        <v>0</v>
      </c>
      <c r="Y1584"/>
    </row>
    <row r="1585" spans="1:25" s="72" customFormat="1" x14ac:dyDescent="0.2">
      <c r="A1585" s="322"/>
      <c r="B1585" s="25"/>
      <c r="C1585" s="23"/>
      <c r="D1585" s="23" t="s">
        <v>63</v>
      </c>
      <c r="E1585" s="24"/>
      <c r="F1585" s="24"/>
      <c r="G1585" s="69">
        <f>SUBTOTAL(9,G1586:G1588)</f>
        <v>0</v>
      </c>
      <c r="H1585" s="70"/>
      <c r="I1585" s="66"/>
      <c r="J1585" s="66"/>
      <c r="K1585" s="66">
        <f t="shared" ref="K1585:W1585" si="337">SUBTOTAL(9,K1586:K1588)</f>
        <v>0</v>
      </c>
      <c r="L1585" s="51">
        <f t="shared" si="337"/>
        <v>0</v>
      </c>
      <c r="M1585" s="34">
        <f t="shared" si="337"/>
        <v>0</v>
      </c>
      <c r="N1585" s="34">
        <f t="shared" si="337"/>
        <v>0</v>
      </c>
      <c r="O1585" s="34">
        <f t="shared" si="337"/>
        <v>0</v>
      </c>
      <c r="P1585" s="34">
        <f t="shared" si="337"/>
        <v>0</v>
      </c>
      <c r="Q1585" s="34">
        <f t="shared" si="337"/>
        <v>0</v>
      </c>
      <c r="R1585" s="34">
        <f t="shared" si="337"/>
        <v>0</v>
      </c>
      <c r="S1585" s="34">
        <f t="shared" si="337"/>
        <v>0</v>
      </c>
      <c r="T1585" s="34">
        <f t="shared" si="337"/>
        <v>0</v>
      </c>
      <c r="U1585" s="34">
        <f t="shared" si="337"/>
        <v>0</v>
      </c>
      <c r="V1585" s="37">
        <f t="shared" si="337"/>
        <v>0</v>
      </c>
      <c r="W1585" s="33">
        <f t="shared" si="337"/>
        <v>0</v>
      </c>
      <c r="Y1585"/>
    </row>
    <row r="1586" spans="1:25" s="72" customFormat="1" outlineLevel="1" x14ac:dyDescent="0.2">
      <c r="A1586" s="322"/>
      <c r="B1586" s="25"/>
      <c r="C1586" s="23"/>
      <c r="D1586" s="23"/>
      <c r="E1586" s="24"/>
      <c r="F1586" s="176" t="s">
        <v>190</v>
      </c>
      <c r="G1586" s="190">
        <f>SUM('2.CAD NCCF'!G1586,'3.USD NCCF'!G1586,'4.EUR NCCF'!G1586,'5.GBP NCCF'!G1586,'6.Other(Incld) NCCF'!G1586)</f>
        <v>0</v>
      </c>
      <c r="H1586" s="66"/>
      <c r="I1586" s="66"/>
      <c r="J1586" s="66"/>
      <c r="K1586" s="180">
        <f>SUM('2.CAD NCCF'!K1586,'3.USD NCCF'!K1586,'4.EUR NCCF'!K1586,'5.GBP NCCF'!K1586,'6.Other(Incld) NCCF'!K1586)</f>
        <v>0</v>
      </c>
      <c r="L1586" s="181">
        <f>SUM('2.CAD NCCF'!L1586,'3.USD NCCF'!L1586,'4.EUR NCCF'!L1586,'5.GBP NCCF'!L1586,'6.Other(Incld) NCCF'!L1586)</f>
        <v>0</v>
      </c>
      <c r="M1586" s="192">
        <f>SUM('2.CAD NCCF'!M1586,'3.USD NCCF'!M1586,'4.EUR NCCF'!M1586,'5.GBP NCCF'!M1586,'6.Other(Incld) NCCF'!M1586)</f>
        <v>0</v>
      </c>
      <c r="N1586" s="182">
        <f>SUM('2.CAD NCCF'!N1586,'3.USD NCCF'!N1586,'4.EUR NCCF'!N1586,'5.GBP NCCF'!N1586,'6.Other(Incld) NCCF'!N1586)</f>
        <v>0</v>
      </c>
      <c r="O1586" s="178">
        <f>SUM('2.CAD NCCF'!O1586,'3.USD NCCF'!O1586,'4.EUR NCCF'!O1586,'5.GBP NCCF'!O1586,'6.Other(Incld) NCCF'!O1586)</f>
        <v>0</v>
      </c>
      <c r="P1586" s="182">
        <f>SUM('2.CAD NCCF'!P1586,'3.USD NCCF'!P1586,'4.EUR NCCF'!P1586,'5.GBP NCCF'!P1586,'6.Other(Incld) NCCF'!P1586)</f>
        <v>0</v>
      </c>
      <c r="Q1586" s="192">
        <f>SUM('2.CAD NCCF'!Q1586,'3.USD NCCF'!Q1586,'4.EUR NCCF'!Q1586,'5.GBP NCCF'!Q1586,'6.Other(Incld) NCCF'!Q1586)</f>
        <v>0</v>
      </c>
      <c r="R1586" s="182">
        <f>SUM('2.CAD NCCF'!R1586,'3.USD NCCF'!R1586,'4.EUR NCCF'!R1586,'5.GBP NCCF'!R1586,'6.Other(Incld) NCCF'!R1586)</f>
        <v>0</v>
      </c>
      <c r="S1586" s="182">
        <f>SUM('2.CAD NCCF'!S1586,'3.USD NCCF'!S1586,'4.EUR NCCF'!S1586,'5.GBP NCCF'!S1586,'6.Other(Incld) NCCF'!S1586)</f>
        <v>0</v>
      </c>
      <c r="T1586" s="178">
        <f>SUM('2.CAD NCCF'!T1586,'3.USD NCCF'!T1586,'4.EUR NCCF'!T1586,'5.GBP NCCF'!T1586,'6.Other(Incld) NCCF'!T1586)</f>
        <v>0</v>
      </c>
      <c r="U1586" s="182">
        <f>SUM('2.CAD NCCF'!U1586,'3.USD NCCF'!U1586,'4.EUR NCCF'!U1586,'5.GBP NCCF'!U1586,'6.Other(Incld) NCCF'!U1586)</f>
        <v>0</v>
      </c>
      <c r="V1586" s="183">
        <f>SUM('2.CAD NCCF'!V1586,'3.USD NCCF'!V1586,'4.EUR NCCF'!V1586,'5.GBP NCCF'!V1586,'6.Other(Incld) NCCF'!V1586)</f>
        <v>0</v>
      </c>
      <c r="W1586" s="46">
        <f>SUM('2.CAD NCCF'!W1586,'3.USD NCCF'!W1586,'4.EUR NCCF'!W1586,'5.GBP NCCF'!W1586,'6.Other(Incld) NCCF'!W1586)</f>
        <v>0</v>
      </c>
      <c r="Y1586"/>
    </row>
    <row r="1587" spans="1:25" s="72" customFormat="1" outlineLevel="1" x14ac:dyDescent="0.2">
      <c r="A1587" s="322"/>
      <c r="B1587" s="25"/>
      <c r="C1587" s="23"/>
      <c r="D1587" s="23"/>
      <c r="E1587" s="24"/>
      <c r="F1587" s="176" t="s">
        <v>191</v>
      </c>
      <c r="G1587" s="190">
        <f>SUM('2.CAD NCCF'!G1587,'3.USD NCCF'!G1587,'4.EUR NCCF'!G1587,'5.GBP NCCF'!G1587,'6.Other(Incld) NCCF'!G1587)</f>
        <v>0</v>
      </c>
      <c r="H1587" s="66"/>
      <c r="I1587" s="66"/>
      <c r="J1587" s="66"/>
      <c r="K1587" s="66"/>
      <c r="L1587" s="181">
        <f>SUM('2.CAD NCCF'!L1587,'3.USD NCCF'!L1587,'4.EUR NCCF'!L1587,'5.GBP NCCF'!L1587,'6.Other(Incld) NCCF'!L1587)</f>
        <v>0</v>
      </c>
      <c r="M1587" s="182">
        <f>SUM('2.CAD NCCF'!M1587,'3.USD NCCF'!M1587,'4.EUR NCCF'!M1587,'5.GBP NCCF'!M1587,'6.Other(Incld) NCCF'!M1587)</f>
        <v>0</v>
      </c>
      <c r="N1587" s="182">
        <f>SUM('2.CAD NCCF'!N1587,'3.USD NCCF'!N1587,'4.EUR NCCF'!N1587,'5.GBP NCCF'!N1587,'6.Other(Incld) NCCF'!N1587)</f>
        <v>0</v>
      </c>
      <c r="O1587" s="182">
        <f>SUM('2.CAD NCCF'!O1587,'3.USD NCCF'!O1587,'4.EUR NCCF'!O1587,'5.GBP NCCF'!O1587,'6.Other(Incld) NCCF'!O1587)</f>
        <v>0</v>
      </c>
      <c r="P1587" s="182">
        <f>SUM('2.CAD NCCF'!P1587,'3.USD NCCF'!P1587,'4.EUR NCCF'!P1587,'5.GBP NCCF'!P1587,'6.Other(Incld) NCCF'!P1587)</f>
        <v>0</v>
      </c>
      <c r="Q1587" s="182">
        <f>SUM('2.CAD NCCF'!Q1587,'3.USD NCCF'!Q1587,'4.EUR NCCF'!Q1587,'5.GBP NCCF'!Q1587,'6.Other(Incld) NCCF'!Q1587)</f>
        <v>0</v>
      </c>
      <c r="R1587" s="182">
        <f>SUM('2.CAD NCCF'!R1587,'3.USD NCCF'!R1587,'4.EUR NCCF'!R1587,'5.GBP NCCF'!R1587,'6.Other(Incld) NCCF'!R1587)</f>
        <v>0</v>
      </c>
      <c r="S1587" s="182">
        <f>SUM('2.CAD NCCF'!S1587,'3.USD NCCF'!S1587,'4.EUR NCCF'!S1587,'5.GBP NCCF'!S1587,'6.Other(Incld) NCCF'!S1587)</f>
        <v>0</v>
      </c>
      <c r="T1587" s="182">
        <f>SUM('2.CAD NCCF'!T1587,'3.USD NCCF'!T1587,'4.EUR NCCF'!T1587,'5.GBP NCCF'!T1587,'6.Other(Incld) NCCF'!T1587)</f>
        <v>0</v>
      </c>
      <c r="U1587" s="182">
        <f>SUM('2.CAD NCCF'!U1587,'3.USD NCCF'!U1587,'4.EUR NCCF'!U1587,'5.GBP NCCF'!U1587,'6.Other(Incld) NCCF'!U1587)</f>
        <v>0</v>
      </c>
      <c r="V1587" s="183">
        <f>SUM('2.CAD NCCF'!V1587,'3.USD NCCF'!V1587,'4.EUR NCCF'!V1587,'5.GBP NCCF'!V1587,'6.Other(Incld) NCCF'!V1587)</f>
        <v>0</v>
      </c>
      <c r="W1587" s="46">
        <f>SUM('2.CAD NCCF'!W1587,'3.USD NCCF'!W1587,'4.EUR NCCF'!W1587,'5.GBP NCCF'!W1587,'6.Other(Incld) NCCF'!W1587)</f>
        <v>0</v>
      </c>
      <c r="Y1587"/>
    </row>
    <row r="1588" spans="1:25" s="72" customFormat="1" outlineLevel="1" x14ac:dyDescent="0.2">
      <c r="A1588" s="322"/>
      <c r="B1588" s="25"/>
      <c r="C1588" s="23"/>
      <c r="D1588" s="23"/>
      <c r="E1588" s="24"/>
      <c r="F1588" s="176" t="s">
        <v>189</v>
      </c>
      <c r="G1588" s="190">
        <f>SUM('2.CAD NCCF'!G1588,'3.USD NCCF'!G1588,'4.EUR NCCF'!G1588,'5.GBP NCCF'!G1588,'6.Other(Incld) NCCF'!G1588)</f>
        <v>0</v>
      </c>
      <c r="H1588" s="66"/>
      <c r="I1588" s="66"/>
      <c r="J1588" s="66"/>
      <c r="K1588" s="67"/>
      <c r="L1588" s="34"/>
      <c r="M1588" s="34"/>
      <c r="N1588" s="34"/>
      <c r="O1588" s="34"/>
      <c r="P1588" s="34"/>
      <c r="Q1588" s="34"/>
      <c r="R1588" s="34"/>
      <c r="S1588" s="34"/>
      <c r="T1588" s="34"/>
      <c r="U1588" s="34"/>
      <c r="V1588" s="244"/>
      <c r="W1588" s="46">
        <f>SUM('2.CAD NCCF'!W1588,'3.USD NCCF'!W1588,'4.EUR NCCF'!W1586,'5.GBP NCCF'!W1588,'6.Other(Incld) NCCF'!W1588)</f>
        <v>0</v>
      </c>
      <c r="Y1588"/>
    </row>
    <row r="1589" spans="1:25" s="72" customFormat="1" x14ac:dyDescent="0.2">
      <c r="A1589" s="322"/>
      <c r="B1589" s="25"/>
      <c r="C1589" s="64"/>
      <c r="D1589" s="23" t="s">
        <v>192</v>
      </c>
      <c r="E1589" s="24"/>
      <c r="F1589" s="24"/>
      <c r="G1589" s="69">
        <f>SUBTOTAL(9,G1590:G1591)</f>
        <v>0</v>
      </c>
      <c r="H1589" s="70"/>
      <c r="I1589" s="66"/>
      <c r="J1589" s="66"/>
      <c r="K1589" s="66"/>
      <c r="L1589" s="51"/>
      <c r="M1589" s="34"/>
      <c r="N1589" s="34"/>
      <c r="O1589" s="34"/>
      <c r="P1589" s="34"/>
      <c r="Q1589" s="34"/>
      <c r="R1589" s="34"/>
      <c r="S1589" s="34"/>
      <c r="T1589" s="34"/>
      <c r="U1589" s="34"/>
      <c r="V1589" s="37"/>
      <c r="W1589" s="33">
        <f>SUM('2.CAD NCCF'!W1589,'3.USD NCCF'!W1589,'4.EUR NCCF'!W1589,'5.GBP NCCF'!W1589,'6.Other(Incld) NCCF'!W1589)</f>
        <v>0</v>
      </c>
      <c r="Y1589"/>
    </row>
    <row r="1590" spans="1:25" s="72" customFormat="1" outlineLevel="1" x14ac:dyDescent="0.2">
      <c r="A1590" s="322"/>
      <c r="B1590" s="25"/>
      <c r="C1590" s="23"/>
      <c r="D1590" s="23"/>
      <c r="E1590" s="24"/>
      <c r="F1590" s="176" t="s">
        <v>193</v>
      </c>
      <c r="G1590" s="190">
        <f>SUM('2.CAD NCCF'!G1590,'3.USD NCCF'!G1590,'4.EUR NCCF'!G1590,'5.GBP NCCF'!G1590,'6.Other(Incld) NCCF'!G1590)</f>
        <v>0</v>
      </c>
      <c r="H1590" s="70"/>
      <c r="I1590" s="66"/>
      <c r="J1590" s="66"/>
      <c r="K1590" s="66"/>
      <c r="L1590" s="51"/>
      <c r="M1590" s="34"/>
      <c r="N1590" s="34"/>
      <c r="O1590" s="34"/>
      <c r="P1590" s="34"/>
      <c r="Q1590" s="34"/>
      <c r="R1590" s="34"/>
      <c r="S1590" s="34"/>
      <c r="T1590" s="34"/>
      <c r="U1590" s="34"/>
      <c r="V1590" s="37"/>
      <c r="W1590" s="46">
        <f>SUM('2.CAD NCCF'!W1590,'3.USD NCCF'!W1590,'4.EUR NCCF'!W1590,'5.GBP NCCF'!W1590,'6.Other(Incld) NCCF'!W1590)</f>
        <v>0</v>
      </c>
      <c r="Y1590"/>
    </row>
    <row r="1591" spans="1:25" s="72" customFormat="1" outlineLevel="1" x14ac:dyDescent="0.2">
      <c r="A1591" s="322"/>
      <c r="B1591" s="25"/>
      <c r="C1591" s="23"/>
      <c r="D1591" s="23"/>
      <c r="E1591" s="24"/>
      <c r="F1591" s="176" t="s">
        <v>194</v>
      </c>
      <c r="G1591" s="190">
        <f>SUM('2.CAD NCCF'!G1591,'3.USD NCCF'!G1591,'4.EUR NCCF'!G1591,'5.GBP NCCF'!G1591,'6.Other(Incld) NCCF'!G1591)</f>
        <v>0</v>
      </c>
      <c r="H1591" s="70"/>
      <c r="I1591" s="66"/>
      <c r="J1591" s="66"/>
      <c r="K1591" s="66"/>
      <c r="L1591" s="51"/>
      <c r="M1591" s="34"/>
      <c r="N1591" s="34"/>
      <c r="O1591" s="34"/>
      <c r="P1591" s="34"/>
      <c r="Q1591" s="34"/>
      <c r="R1591" s="34"/>
      <c r="S1591" s="34"/>
      <c r="T1591" s="34"/>
      <c r="U1591" s="34"/>
      <c r="V1591" s="37"/>
      <c r="W1591" s="46">
        <f>SUM('2.CAD NCCF'!W1591,'3.USD NCCF'!W1591,'4.EUR NCCF'!W1591,'5.GBP NCCF'!W1591,'6.Other(Incld) NCCF'!W1591)</f>
        <v>0</v>
      </c>
      <c r="Y1591"/>
    </row>
    <row r="1592" spans="1:25" x14ac:dyDescent="0.2">
      <c r="A1592" s="318"/>
      <c r="B1592" s="30"/>
      <c r="C1592" s="23" t="s">
        <v>151</v>
      </c>
      <c r="D1592" s="24"/>
      <c r="E1592" s="24"/>
      <c r="F1592" s="24"/>
      <c r="G1592" s="75"/>
      <c r="H1592" s="43"/>
      <c r="I1592" s="42"/>
      <c r="J1592" s="42"/>
      <c r="K1592" s="42"/>
      <c r="L1592" s="43"/>
      <c r="M1592" s="42"/>
      <c r="N1592" s="42"/>
      <c r="O1592" s="42"/>
      <c r="P1592" s="42"/>
      <c r="Q1592" s="42"/>
      <c r="R1592" s="42"/>
      <c r="S1592" s="42"/>
      <c r="T1592" s="42"/>
      <c r="U1592" s="42"/>
      <c r="V1592" s="44"/>
      <c r="W1592" s="44"/>
      <c r="Y1592"/>
    </row>
    <row r="1593" spans="1:25" s="72" customFormat="1" x14ac:dyDescent="0.2">
      <c r="A1593" s="322"/>
      <c r="B1593" s="25"/>
      <c r="C1593" s="23"/>
      <c r="D1593" s="65" t="s">
        <v>52</v>
      </c>
      <c r="E1593" s="24"/>
      <c r="F1593" s="24"/>
      <c r="G1593" s="69"/>
      <c r="H1593" s="70"/>
      <c r="I1593" s="66"/>
      <c r="J1593" s="66"/>
      <c r="K1593" s="66"/>
      <c r="L1593" s="51"/>
      <c r="M1593" s="34"/>
      <c r="N1593" s="34"/>
      <c r="O1593" s="34"/>
      <c r="P1593" s="34"/>
      <c r="Q1593" s="34"/>
      <c r="R1593" s="34"/>
      <c r="S1593" s="34"/>
      <c r="T1593" s="34"/>
      <c r="U1593" s="34"/>
      <c r="V1593" s="37"/>
      <c r="W1593" s="37"/>
      <c r="Y1593"/>
    </row>
    <row r="1594" spans="1:25" s="72" customFormat="1" x14ac:dyDescent="0.2">
      <c r="A1594" s="322"/>
      <c r="B1594" s="25"/>
      <c r="C1594" s="23"/>
      <c r="D1594" s="23"/>
      <c r="E1594" s="24" t="s">
        <v>153</v>
      </c>
      <c r="F1594" s="24"/>
      <c r="G1594" s="69">
        <f t="shared" ref="G1594:W1594" si="338">SUBTOTAL(9,G1595:G1598)</f>
        <v>0</v>
      </c>
      <c r="H1594" s="70">
        <f t="shared" si="338"/>
        <v>0</v>
      </c>
      <c r="I1594" s="66">
        <f t="shared" si="338"/>
        <v>0</v>
      </c>
      <c r="J1594" s="66">
        <f t="shared" si="338"/>
        <v>0</v>
      </c>
      <c r="K1594" s="67">
        <f t="shared" si="338"/>
        <v>0</v>
      </c>
      <c r="L1594" s="34">
        <f t="shared" si="338"/>
        <v>0</v>
      </c>
      <c r="M1594" s="34">
        <f t="shared" si="338"/>
        <v>0</v>
      </c>
      <c r="N1594" s="34">
        <f t="shared" si="338"/>
        <v>0</v>
      </c>
      <c r="O1594" s="34">
        <f t="shared" si="338"/>
        <v>0</v>
      </c>
      <c r="P1594" s="34">
        <f t="shared" si="338"/>
        <v>0</v>
      </c>
      <c r="Q1594" s="34">
        <f t="shared" si="338"/>
        <v>0</v>
      </c>
      <c r="R1594" s="34">
        <f t="shared" si="338"/>
        <v>0</v>
      </c>
      <c r="S1594" s="34">
        <f t="shared" si="338"/>
        <v>0</v>
      </c>
      <c r="T1594" s="34">
        <f t="shared" si="338"/>
        <v>0</v>
      </c>
      <c r="U1594" s="34">
        <f t="shared" si="338"/>
        <v>0</v>
      </c>
      <c r="V1594" s="34">
        <f t="shared" si="338"/>
        <v>0</v>
      </c>
      <c r="W1594" s="33">
        <f t="shared" si="338"/>
        <v>0</v>
      </c>
      <c r="Y1594"/>
    </row>
    <row r="1595" spans="1:25" s="72" customFormat="1" outlineLevel="1" x14ac:dyDescent="0.2">
      <c r="A1595" s="322"/>
      <c r="B1595" s="25"/>
      <c r="C1595" s="23"/>
      <c r="D1595" s="23"/>
      <c r="E1595" s="24"/>
      <c r="F1595" s="176" t="s">
        <v>154</v>
      </c>
      <c r="G1595" s="190">
        <f>SUM('2.CAD NCCF'!G1595,'3.USD NCCF'!G1595,'4.EUR NCCF'!G1595,'5.GBP NCCF'!G1595,'6.Other(Incld) NCCF'!G1595)</f>
        <v>0</v>
      </c>
      <c r="H1595" s="242">
        <f>SUM('2.CAD NCCF'!H1595,'3.USD NCCF'!H1595,'4.EUR NCCF'!H1595,'5.GBP NCCF'!H1595,'6.Other(Incld) NCCF'!H1595)</f>
        <v>0</v>
      </c>
      <c r="I1595" s="179">
        <f>SUM('2.CAD NCCF'!I1595,'3.USD NCCF'!I1595,'4.EUR NCCF'!I1595,'5.GBP NCCF'!I1595,'6.Other(Incld) NCCF'!I1595)</f>
        <v>0</v>
      </c>
      <c r="J1595" s="179">
        <f>SUM('2.CAD NCCF'!J1595,'3.USD NCCF'!J1595,'4.EUR NCCF'!J1595,'5.GBP NCCF'!J1595,'6.Other(Incld) NCCF'!J1595)</f>
        <v>0</v>
      </c>
      <c r="K1595" s="180">
        <f>SUM('2.CAD NCCF'!K1595,'3.USD NCCF'!K1595,'4.EUR NCCF'!K1595,'5.GBP NCCF'!K1595,'6.Other(Incld) NCCF'!K1595)</f>
        <v>0</v>
      </c>
      <c r="L1595" s="181">
        <f>SUM('2.CAD NCCF'!L1595,'3.USD NCCF'!L1595,'4.EUR NCCF'!L1595,'5.GBP NCCF'!L1595,'6.Other(Incld) NCCF'!L1595)</f>
        <v>0</v>
      </c>
      <c r="M1595" s="192">
        <f>SUM('2.CAD NCCF'!M1595,'3.USD NCCF'!M1595,'4.EUR NCCF'!M1595,'5.GBP NCCF'!M1595,'6.Other(Incld) NCCF'!M1595)</f>
        <v>0</v>
      </c>
      <c r="N1595" s="182">
        <f>SUM('2.CAD NCCF'!N1595,'3.USD NCCF'!N1595,'4.EUR NCCF'!N1595,'5.GBP NCCF'!N1595,'6.Other(Incld) NCCF'!N1595)</f>
        <v>0</v>
      </c>
      <c r="O1595" s="182">
        <f>SUM('2.CAD NCCF'!O1595,'3.USD NCCF'!O1595,'4.EUR NCCF'!O1595,'5.GBP NCCF'!O1595,'6.Other(Incld) NCCF'!O1595)</f>
        <v>0</v>
      </c>
      <c r="P1595" s="182">
        <f>SUM('2.CAD NCCF'!P1595,'3.USD NCCF'!P1595,'4.EUR NCCF'!P1595,'5.GBP NCCF'!P1595,'6.Other(Incld) NCCF'!P1595)</f>
        <v>0</v>
      </c>
      <c r="Q1595" s="182">
        <f>SUM('2.CAD NCCF'!Q1595,'3.USD NCCF'!Q1595,'4.EUR NCCF'!Q1595,'5.GBP NCCF'!Q1595,'6.Other(Incld) NCCF'!Q1595)</f>
        <v>0</v>
      </c>
      <c r="R1595" s="182">
        <f>SUM('2.CAD NCCF'!R1595,'3.USD NCCF'!R1595,'4.EUR NCCF'!R1595,'5.GBP NCCF'!R1595,'6.Other(Incld) NCCF'!R1595)</f>
        <v>0</v>
      </c>
      <c r="S1595" s="182">
        <f>SUM('2.CAD NCCF'!S1595,'3.USD NCCF'!S1595,'4.EUR NCCF'!S1595,'5.GBP NCCF'!S1595,'6.Other(Incld) NCCF'!S1595)</f>
        <v>0</v>
      </c>
      <c r="T1595" s="178">
        <f>SUM('2.CAD NCCF'!T1595,'3.USD NCCF'!T1595,'4.EUR NCCF'!T1595,'5.GBP NCCF'!T1595,'6.Other(Incld) NCCF'!T1595)</f>
        <v>0</v>
      </c>
      <c r="U1595" s="182">
        <f>SUM('2.CAD NCCF'!U1595,'3.USD NCCF'!U1595,'4.EUR NCCF'!U1595,'5.GBP NCCF'!U1595,'6.Other(Incld) NCCF'!U1595)</f>
        <v>0</v>
      </c>
      <c r="V1595" s="183">
        <f>SUM('2.CAD NCCF'!V1595,'3.USD NCCF'!V1595,'4.EUR NCCF'!V1595,'5.GBP NCCF'!V1595,'6.Other(Incld) NCCF'!V1595)</f>
        <v>0</v>
      </c>
      <c r="W1595" s="46">
        <f>SUM('2.CAD NCCF'!W1595,'3.USD NCCF'!W1595,'4.EUR NCCF'!W1595,'5.GBP NCCF'!W1595,'6.Other(Incld) NCCF'!W1595)</f>
        <v>0</v>
      </c>
      <c r="Y1595"/>
    </row>
    <row r="1596" spans="1:25" s="72" customFormat="1" outlineLevel="1" x14ac:dyDescent="0.2">
      <c r="A1596" s="322"/>
      <c r="B1596" s="25"/>
      <c r="C1596" s="23"/>
      <c r="D1596" s="23"/>
      <c r="E1596" s="24"/>
      <c r="F1596" s="176" t="s">
        <v>155</v>
      </c>
      <c r="G1596" s="190">
        <f>SUM('2.CAD NCCF'!G1596,'3.USD NCCF'!G1596,'4.EUR NCCF'!G1596,'5.GBP NCCF'!G1596,'6.Other(Incld) NCCF'!G1596)</f>
        <v>0</v>
      </c>
      <c r="H1596" s="242">
        <f>SUM('2.CAD NCCF'!H1596,'3.USD NCCF'!H1596,'4.EUR NCCF'!H1596,'5.GBP NCCF'!H1596,'6.Other(Incld) NCCF'!H1596)</f>
        <v>0</v>
      </c>
      <c r="I1596" s="179">
        <f>SUM('2.CAD NCCF'!I1596,'3.USD NCCF'!I1596,'4.EUR NCCF'!I1596,'5.GBP NCCF'!I1596,'6.Other(Incld) NCCF'!I1596)</f>
        <v>0</v>
      </c>
      <c r="J1596" s="179">
        <f>SUM('2.CAD NCCF'!J1596,'3.USD NCCF'!J1596,'4.EUR NCCF'!J1596,'5.GBP NCCF'!J1596,'6.Other(Incld) NCCF'!J1596)</f>
        <v>0</v>
      </c>
      <c r="K1596" s="180">
        <f>SUM('2.CAD NCCF'!K1596,'3.USD NCCF'!K1596,'4.EUR NCCF'!K1596,'5.GBP NCCF'!K1596,'6.Other(Incld) NCCF'!K1596)</f>
        <v>0</v>
      </c>
      <c r="L1596" s="181">
        <f>SUM('2.CAD NCCF'!L1596,'3.USD NCCF'!L1596,'4.EUR NCCF'!L1596,'5.GBP NCCF'!L1596,'6.Other(Incld) NCCF'!L1596)</f>
        <v>0</v>
      </c>
      <c r="M1596" s="192">
        <f>SUM('2.CAD NCCF'!M1596,'3.USD NCCF'!M1596,'4.EUR NCCF'!M1596,'5.GBP NCCF'!M1596,'6.Other(Incld) NCCF'!M1596)</f>
        <v>0</v>
      </c>
      <c r="N1596" s="182">
        <f>SUM('2.CAD NCCF'!N1596,'3.USD NCCF'!N1596,'4.EUR NCCF'!N1596,'5.GBP NCCF'!N1596,'6.Other(Incld) NCCF'!N1596)</f>
        <v>0</v>
      </c>
      <c r="O1596" s="182">
        <f>SUM('2.CAD NCCF'!O1596,'3.USD NCCF'!O1596,'4.EUR NCCF'!O1596,'5.GBP NCCF'!O1596,'6.Other(Incld) NCCF'!O1596)</f>
        <v>0</v>
      </c>
      <c r="P1596" s="182">
        <f>SUM('2.CAD NCCF'!P1596,'3.USD NCCF'!P1596,'4.EUR NCCF'!P1596,'5.GBP NCCF'!P1596,'6.Other(Incld) NCCF'!P1596)</f>
        <v>0</v>
      </c>
      <c r="Q1596" s="182">
        <f>SUM('2.CAD NCCF'!Q1596,'3.USD NCCF'!Q1596,'4.EUR NCCF'!Q1596,'5.GBP NCCF'!Q1596,'6.Other(Incld) NCCF'!Q1596)</f>
        <v>0</v>
      </c>
      <c r="R1596" s="182">
        <f>SUM('2.CAD NCCF'!R1596,'3.USD NCCF'!R1596,'4.EUR NCCF'!R1596,'5.GBP NCCF'!R1596,'6.Other(Incld) NCCF'!R1596)</f>
        <v>0</v>
      </c>
      <c r="S1596" s="182">
        <f>SUM('2.CAD NCCF'!S1596,'3.USD NCCF'!S1596,'4.EUR NCCF'!S1596,'5.GBP NCCF'!S1596,'6.Other(Incld) NCCF'!S1596)</f>
        <v>0</v>
      </c>
      <c r="T1596" s="178">
        <f>SUM('2.CAD NCCF'!T1596,'3.USD NCCF'!T1596,'4.EUR NCCF'!T1596,'5.GBP NCCF'!T1596,'6.Other(Incld) NCCF'!T1596)</f>
        <v>0</v>
      </c>
      <c r="U1596" s="182">
        <f>SUM('2.CAD NCCF'!U1596,'3.USD NCCF'!U1596,'4.EUR NCCF'!U1596,'5.GBP NCCF'!U1596,'6.Other(Incld) NCCF'!U1596)</f>
        <v>0</v>
      </c>
      <c r="V1596" s="183">
        <f>SUM('2.CAD NCCF'!V1596,'3.USD NCCF'!V1596,'4.EUR NCCF'!V1596,'5.GBP NCCF'!V1596,'6.Other(Incld) NCCF'!V1596)</f>
        <v>0</v>
      </c>
      <c r="W1596" s="46">
        <f>SUM('2.CAD NCCF'!W1596,'3.USD NCCF'!W1596,'4.EUR NCCF'!W1596,'5.GBP NCCF'!W1596,'6.Other(Incld) NCCF'!W1596)</f>
        <v>0</v>
      </c>
      <c r="Y1596"/>
    </row>
    <row r="1597" spans="1:25" s="72" customFormat="1" outlineLevel="1" x14ac:dyDescent="0.2">
      <c r="A1597" s="322"/>
      <c r="B1597" s="25"/>
      <c r="C1597" s="23"/>
      <c r="D1597" s="23"/>
      <c r="E1597" s="24"/>
      <c r="F1597" s="176" t="s">
        <v>156</v>
      </c>
      <c r="G1597" s="190">
        <f>SUM('2.CAD NCCF'!G1597,'3.USD NCCF'!G1597,'4.EUR NCCF'!G1597,'5.GBP NCCF'!G1597,'6.Other(Incld) NCCF'!G1597)</f>
        <v>0</v>
      </c>
      <c r="H1597" s="242">
        <f>SUM('2.CAD NCCF'!H1597,'3.USD NCCF'!H1597,'4.EUR NCCF'!H1597,'5.GBP NCCF'!H1597,'6.Other(Incld) NCCF'!H1597)</f>
        <v>0</v>
      </c>
      <c r="I1597" s="179">
        <f>SUM('2.CAD NCCF'!I1597,'3.USD NCCF'!I1597,'4.EUR NCCF'!I1597,'5.GBP NCCF'!I1597,'6.Other(Incld) NCCF'!I1597)</f>
        <v>0</v>
      </c>
      <c r="J1597" s="179">
        <f>SUM('2.CAD NCCF'!J1597,'3.USD NCCF'!J1597,'4.EUR NCCF'!J1597,'5.GBP NCCF'!J1597,'6.Other(Incld) NCCF'!J1597)</f>
        <v>0</v>
      </c>
      <c r="K1597" s="180">
        <f>SUM('2.CAD NCCF'!K1597,'3.USD NCCF'!K1597,'4.EUR NCCF'!K1597,'5.GBP NCCF'!K1597,'6.Other(Incld) NCCF'!K1597)</f>
        <v>0</v>
      </c>
      <c r="L1597" s="181">
        <f>SUM('2.CAD NCCF'!L1597,'3.USD NCCF'!L1597,'4.EUR NCCF'!L1597,'5.GBP NCCF'!L1597,'6.Other(Incld) NCCF'!L1597)</f>
        <v>0</v>
      </c>
      <c r="M1597" s="192">
        <f>SUM('2.CAD NCCF'!M1597,'3.USD NCCF'!M1597,'4.EUR NCCF'!M1597,'5.GBP NCCF'!M1597,'6.Other(Incld) NCCF'!M1597)</f>
        <v>0</v>
      </c>
      <c r="N1597" s="182">
        <f>SUM('2.CAD NCCF'!N1597,'3.USD NCCF'!N1597,'4.EUR NCCF'!N1597,'5.GBP NCCF'!N1597,'6.Other(Incld) NCCF'!N1597)</f>
        <v>0</v>
      </c>
      <c r="O1597" s="182">
        <f>SUM('2.CAD NCCF'!O1597,'3.USD NCCF'!O1597,'4.EUR NCCF'!O1597,'5.GBP NCCF'!O1597,'6.Other(Incld) NCCF'!O1597)</f>
        <v>0</v>
      </c>
      <c r="P1597" s="182">
        <f>SUM('2.CAD NCCF'!P1597,'3.USD NCCF'!P1597,'4.EUR NCCF'!P1597,'5.GBP NCCF'!P1597,'6.Other(Incld) NCCF'!P1597)</f>
        <v>0</v>
      </c>
      <c r="Q1597" s="182">
        <f>SUM('2.CAD NCCF'!Q1597,'3.USD NCCF'!Q1597,'4.EUR NCCF'!Q1597,'5.GBP NCCF'!Q1597,'6.Other(Incld) NCCF'!Q1597)</f>
        <v>0</v>
      </c>
      <c r="R1597" s="182">
        <f>SUM('2.CAD NCCF'!R1597,'3.USD NCCF'!R1597,'4.EUR NCCF'!R1597,'5.GBP NCCF'!R1597,'6.Other(Incld) NCCF'!R1597)</f>
        <v>0</v>
      </c>
      <c r="S1597" s="182">
        <f>SUM('2.CAD NCCF'!S1597,'3.USD NCCF'!S1597,'4.EUR NCCF'!S1597,'5.GBP NCCF'!S1597,'6.Other(Incld) NCCF'!S1597)</f>
        <v>0</v>
      </c>
      <c r="T1597" s="178">
        <f>SUM('2.CAD NCCF'!T1597,'3.USD NCCF'!T1597,'4.EUR NCCF'!T1597,'5.GBP NCCF'!T1597,'6.Other(Incld) NCCF'!T1597)</f>
        <v>0</v>
      </c>
      <c r="U1597" s="182">
        <f>SUM('2.CAD NCCF'!U1597,'3.USD NCCF'!U1597,'4.EUR NCCF'!U1597,'5.GBP NCCF'!U1597,'6.Other(Incld) NCCF'!U1597)</f>
        <v>0</v>
      </c>
      <c r="V1597" s="183">
        <f>SUM('2.CAD NCCF'!V1597,'3.USD NCCF'!V1597,'4.EUR NCCF'!V1597,'5.GBP NCCF'!V1597,'6.Other(Incld) NCCF'!V1597)</f>
        <v>0</v>
      </c>
      <c r="W1597" s="46">
        <f>SUM('2.CAD NCCF'!W1597,'3.USD NCCF'!W1597,'4.EUR NCCF'!W1597,'5.GBP NCCF'!W1597,'6.Other(Incld) NCCF'!W1597)</f>
        <v>0</v>
      </c>
      <c r="Y1597"/>
    </row>
    <row r="1598" spans="1:25" s="72" customFormat="1" outlineLevel="1" x14ac:dyDescent="0.2">
      <c r="A1598" s="322"/>
      <c r="B1598" s="25"/>
      <c r="C1598" s="23"/>
      <c r="D1598" s="23"/>
      <c r="E1598" s="24"/>
      <c r="F1598" s="176" t="s">
        <v>197</v>
      </c>
      <c r="G1598" s="190">
        <f>SUM('2.CAD NCCF'!G1598,'3.USD NCCF'!G1598,'4.EUR NCCF'!G1598,'5.GBP NCCF'!G1598,'6.Other(Incld) NCCF'!G1598)</f>
        <v>0</v>
      </c>
      <c r="H1598" s="242">
        <f>SUM('2.CAD NCCF'!H1598,'3.USD NCCF'!H1598,'4.EUR NCCF'!H1598,'5.GBP NCCF'!H1598,'6.Other(Incld) NCCF'!H1598)</f>
        <v>0</v>
      </c>
      <c r="I1598" s="179">
        <f>SUM('2.CAD NCCF'!I1598,'3.USD NCCF'!I1598,'4.EUR NCCF'!I1598,'5.GBP NCCF'!I1598,'6.Other(Incld) NCCF'!I1598)</f>
        <v>0</v>
      </c>
      <c r="J1598" s="179">
        <f>SUM('2.CAD NCCF'!J1598,'3.USD NCCF'!J1598,'4.EUR NCCF'!J1598,'5.GBP NCCF'!J1598,'6.Other(Incld) NCCF'!J1598)</f>
        <v>0</v>
      </c>
      <c r="K1598" s="180">
        <f>SUM('2.CAD NCCF'!K1598,'3.USD NCCF'!K1598,'4.EUR NCCF'!K1598,'5.GBP NCCF'!K1598,'6.Other(Incld) NCCF'!K1598)</f>
        <v>0</v>
      </c>
      <c r="L1598" s="181">
        <f>SUM('2.CAD NCCF'!L1598,'3.USD NCCF'!L1598,'4.EUR NCCF'!L1598,'5.GBP NCCF'!L1598,'6.Other(Incld) NCCF'!L1598)</f>
        <v>0</v>
      </c>
      <c r="M1598" s="192">
        <f>SUM('2.CAD NCCF'!M1598,'3.USD NCCF'!M1598,'4.EUR NCCF'!M1598,'5.GBP NCCF'!M1598,'6.Other(Incld) NCCF'!M1598)</f>
        <v>0</v>
      </c>
      <c r="N1598" s="182">
        <f>SUM('2.CAD NCCF'!N1598,'3.USD NCCF'!N1598,'4.EUR NCCF'!N1598,'5.GBP NCCF'!N1598,'6.Other(Incld) NCCF'!N1598)</f>
        <v>0</v>
      </c>
      <c r="O1598" s="182">
        <f>SUM('2.CAD NCCF'!O1598,'3.USD NCCF'!O1598,'4.EUR NCCF'!O1598,'5.GBP NCCF'!O1598,'6.Other(Incld) NCCF'!O1598)</f>
        <v>0</v>
      </c>
      <c r="P1598" s="182">
        <f>SUM('2.CAD NCCF'!P1598,'3.USD NCCF'!P1598,'4.EUR NCCF'!P1598,'5.GBP NCCF'!P1598,'6.Other(Incld) NCCF'!P1598)</f>
        <v>0</v>
      </c>
      <c r="Q1598" s="182">
        <f>SUM('2.CAD NCCF'!Q1598,'3.USD NCCF'!Q1598,'4.EUR NCCF'!Q1598,'5.GBP NCCF'!Q1598,'6.Other(Incld) NCCF'!Q1598)</f>
        <v>0</v>
      </c>
      <c r="R1598" s="182">
        <f>SUM('2.CAD NCCF'!R1598,'3.USD NCCF'!R1598,'4.EUR NCCF'!R1598,'5.GBP NCCF'!R1598,'6.Other(Incld) NCCF'!R1598)</f>
        <v>0</v>
      </c>
      <c r="S1598" s="182">
        <f>SUM('2.CAD NCCF'!S1598,'3.USD NCCF'!S1598,'4.EUR NCCF'!S1598,'5.GBP NCCF'!S1598,'6.Other(Incld) NCCF'!S1598)</f>
        <v>0</v>
      </c>
      <c r="T1598" s="178">
        <f>SUM('2.CAD NCCF'!T1598,'3.USD NCCF'!T1598,'4.EUR NCCF'!T1598,'5.GBP NCCF'!T1598,'6.Other(Incld) NCCF'!T1598)</f>
        <v>0</v>
      </c>
      <c r="U1598" s="182">
        <f>SUM('2.CAD NCCF'!U1598,'3.USD NCCF'!U1598,'4.EUR NCCF'!U1598,'5.GBP NCCF'!U1598,'6.Other(Incld) NCCF'!U1598)</f>
        <v>0</v>
      </c>
      <c r="V1598" s="183">
        <f>SUM('2.CAD NCCF'!V1598,'3.USD NCCF'!V1598,'4.EUR NCCF'!V1598,'5.GBP NCCF'!V1598,'6.Other(Incld) NCCF'!V1598)</f>
        <v>0</v>
      </c>
      <c r="W1598" s="46">
        <f>SUM('2.CAD NCCF'!W1598,'3.USD NCCF'!W1598,'4.EUR NCCF'!W1598,'5.GBP NCCF'!W1598,'6.Other(Incld) NCCF'!W1598)</f>
        <v>0</v>
      </c>
      <c r="Y1598"/>
    </row>
    <row r="1599" spans="1:25" s="72" customFormat="1" x14ac:dyDescent="0.2">
      <c r="A1599" s="322"/>
      <c r="B1599" s="25"/>
      <c r="C1599" s="23"/>
      <c r="D1599" s="23"/>
      <c r="E1599" s="24" t="s">
        <v>157</v>
      </c>
      <c r="F1599" s="24"/>
      <c r="G1599" s="69">
        <f t="shared" ref="G1599:W1599" si="339">SUBTOTAL(9,G1600:G1603)</f>
        <v>0</v>
      </c>
      <c r="H1599" s="70">
        <f t="shared" si="339"/>
        <v>0</v>
      </c>
      <c r="I1599" s="66">
        <f t="shared" si="339"/>
        <v>0</v>
      </c>
      <c r="J1599" s="66">
        <f t="shared" si="339"/>
        <v>0</v>
      </c>
      <c r="K1599" s="67">
        <f t="shared" si="339"/>
        <v>0</v>
      </c>
      <c r="L1599" s="34">
        <f t="shared" si="339"/>
        <v>0</v>
      </c>
      <c r="M1599" s="34">
        <f t="shared" si="339"/>
        <v>0</v>
      </c>
      <c r="N1599" s="34">
        <f t="shared" si="339"/>
        <v>0</v>
      </c>
      <c r="O1599" s="34">
        <f t="shared" si="339"/>
        <v>0</v>
      </c>
      <c r="P1599" s="34">
        <f t="shared" si="339"/>
        <v>0</v>
      </c>
      <c r="Q1599" s="34">
        <f t="shared" si="339"/>
        <v>0</v>
      </c>
      <c r="R1599" s="34">
        <f t="shared" si="339"/>
        <v>0</v>
      </c>
      <c r="S1599" s="34">
        <f t="shared" si="339"/>
        <v>0</v>
      </c>
      <c r="T1599" s="34">
        <f t="shared" si="339"/>
        <v>0</v>
      </c>
      <c r="U1599" s="34">
        <f t="shared" si="339"/>
        <v>0</v>
      </c>
      <c r="V1599" s="34">
        <f t="shared" si="339"/>
        <v>0</v>
      </c>
      <c r="W1599" s="33">
        <f t="shared" si="339"/>
        <v>0</v>
      </c>
      <c r="Y1599"/>
    </row>
    <row r="1600" spans="1:25" s="72" customFormat="1" outlineLevel="1" x14ac:dyDescent="0.2">
      <c r="A1600" s="322"/>
      <c r="B1600" s="25"/>
      <c r="C1600" s="23"/>
      <c r="D1600" s="23"/>
      <c r="E1600" s="24"/>
      <c r="F1600" s="176" t="s">
        <v>158</v>
      </c>
      <c r="G1600" s="190">
        <f>SUM('2.CAD NCCF'!G1600,'3.USD NCCF'!G1600,'4.EUR NCCF'!G1600,'5.GBP NCCF'!G1600,'6.Other(Incld) NCCF'!G1600)</f>
        <v>0</v>
      </c>
      <c r="H1600" s="242">
        <f>SUM('2.CAD NCCF'!H1600,'3.USD NCCF'!H1600,'4.EUR NCCF'!H1600,'5.GBP NCCF'!H1600,'6.Other(Incld) NCCF'!H1600)</f>
        <v>0</v>
      </c>
      <c r="I1600" s="179">
        <f>SUM('2.CAD NCCF'!I1600,'3.USD NCCF'!I1600,'4.EUR NCCF'!I1600,'5.GBP NCCF'!I1600,'6.Other(Incld) NCCF'!I1600)</f>
        <v>0</v>
      </c>
      <c r="J1600" s="179">
        <f>SUM('2.CAD NCCF'!J1600,'3.USD NCCF'!J1600,'4.EUR NCCF'!J1600,'5.GBP NCCF'!J1600,'6.Other(Incld) NCCF'!J1600)</f>
        <v>0</v>
      </c>
      <c r="K1600" s="180">
        <f>SUM('2.CAD NCCF'!K1600,'3.USD NCCF'!K1600,'4.EUR NCCF'!K1600,'5.GBP NCCF'!K1600,'6.Other(Incld) NCCF'!K1600)</f>
        <v>0</v>
      </c>
      <c r="L1600" s="181">
        <f>SUM('2.CAD NCCF'!L1600,'3.USD NCCF'!L1600,'4.EUR NCCF'!L1600,'5.GBP NCCF'!L1600,'6.Other(Incld) NCCF'!L1600)</f>
        <v>0</v>
      </c>
      <c r="M1600" s="192">
        <f>SUM('2.CAD NCCF'!M1600,'3.USD NCCF'!M1600,'4.EUR NCCF'!M1600,'5.GBP NCCF'!M1600,'6.Other(Incld) NCCF'!M1600)</f>
        <v>0</v>
      </c>
      <c r="N1600" s="182">
        <f>SUM('2.CAD NCCF'!N1600,'3.USD NCCF'!N1600,'4.EUR NCCF'!N1600,'5.GBP NCCF'!N1600,'6.Other(Incld) NCCF'!N1600)</f>
        <v>0</v>
      </c>
      <c r="O1600" s="182">
        <f>SUM('2.CAD NCCF'!O1600,'3.USD NCCF'!O1600,'4.EUR NCCF'!O1600,'5.GBP NCCF'!O1600,'6.Other(Incld) NCCF'!O1600)</f>
        <v>0</v>
      </c>
      <c r="P1600" s="182">
        <f>SUM('2.CAD NCCF'!P1600,'3.USD NCCF'!P1600,'4.EUR NCCF'!P1600,'5.GBP NCCF'!P1600,'6.Other(Incld) NCCF'!P1600)</f>
        <v>0</v>
      </c>
      <c r="Q1600" s="182">
        <f>SUM('2.CAD NCCF'!Q1600,'3.USD NCCF'!Q1600,'4.EUR NCCF'!Q1600,'5.GBP NCCF'!Q1600,'6.Other(Incld) NCCF'!Q1600)</f>
        <v>0</v>
      </c>
      <c r="R1600" s="182">
        <f>SUM('2.CAD NCCF'!R1600,'3.USD NCCF'!R1600,'4.EUR NCCF'!R1600,'5.GBP NCCF'!R1600,'6.Other(Incld) NCCF'!R1600)</f>
        <v>0</v>
      </c>
      <c r="S1600" s="182">
        <f>SUM('2.CAD NCCF'!S1600,'3.USD NCCF'!S1600,'4.EUR NCCF'!S1600,'5.GBP NCCF'!S1600,'6.Other(Incld) NCCF'!S1600)</f>
        <v>0</v>
      </c>
      <c r="T1600" s="178">
        <f>SUM('2.CAD NCCF'!T1600,'3.USD NCCF'!T1600,'4.EUR NCCF'!T1600,'5.GBP NCCF'!T1600,'6.Other(Incld) NCCF'!T1600)</f>
        <v>0</v>
      </c>
      <c r="U1600" s="182">
        <f>SUM('2.CAD NCCF'!U1600,'3.USD NCCF'!U1600,'4.EUR NCCF'!U1600,'5.GBP NCCF'!U1600,'6.Other(Incld) NCCF'!U1600)</f>
        <v>0</v>
      </c>
      <c r="V1600" s="183">
        <f>SUM('2.CAD NCCF'!V1600,'3.USD NCCF'!V1600,'4.EUR NCCF'!V1600,'5.GBP NCCF'!V1600,'6.Other(Incld) NCCF'!V1600)</f>
        <v>0</v>
      </c>
      <c r="W1600" s="46">
        <f>SUM('2.CAD NCCF'!W1600,'3.USD NCCF'!W1600,'4.EUR NCCF'!W1600,'5.GBP NCCF'!W1600,'6.Other(Incld) NCCF'!W1600)</f>
        <v>0</v>
      </c>
      <c r="Y1600"/>
    </row>
    <row r="1601" spans="1:25" s="72" customFormat="1" outlineLevel="1" x14ac:dyDescent="0.2">
      <c r="A1601" s="322"/>
      <c r="B1601" s="25"/>
      <c r="C1601" s="23"/>
      <c r="D1601" s="23"/>
      <c r="E1601" s="24"/>
      <c r="F1601" s="176" t="s">
        <v>159</v>
      </c>
      <c r="G1601" s="190">
        <f>SUM('2.CAD NCCF'!G1601,'3.USD NCCF'!G1601,'4.EUR NCCF'!G1601,'5.GBP NCCF'!G1601,'6.Other(Incld) NCCF'!G1601)</f>
        <v>0</v>
      </c>
      <c r="H1601" s="242">
        <f>SUM('2.CAD NCCF'!H1601,'3.USD NCCF'!H1601,'4.EUR NCCF'!H1601,'5.GBP NCCF'!H1601,'6.Other(Incld) NCCF'!H1601)</f>
        <v>0</v>
      </c>
      <c r="I1601" s="179">
        <f>SUM('2.CAD NCCF'!I1601,'3.USD NCCF'!I1601,'4.EUR NCCF'!I1601,'5.GBP NCCF'!I1601,'6.Other(Incld) NCCF'!I1601)</f>
        <v>0</v>
      </c>
      <c r="J1601" s="179">
        <f>SUM('2.CAD NCCF'!J1601,'3.USD NCCF'!J1601,'4.EUR NCCF'!J1601,'5.GBP NCCF'!J1601,'6.Other(Incld) NCCF'!J1601)</f>
        <v>0</v>
      </c>
      <c r="K1601" s="180">
        <f>SUM('2.CAD NCCF'!K1601,'3.USD NCCF'!K1601,'4.EUR NCCF'!K1601,'5.GBP NCCF'!K1601,'6.Other(Incld) NCCF'!K1601)</f>
        <v>0</v>
      </c>
      <c r="L1601" s="181">
        <f>SUM('2.CAD NCCF'!L1601,'3.USD NCCF'!L1601,'4.EUR NCCF'!L1601,'5.GBP NCCF'!L1601,'6.Other(Incld) NCCF'!L1601)</f>
        <v>0</v>
      </c>
      <c r="M1601" s="192">
        <f>SUM('2.CAD NCCF'!M1601,'3.USD NCCF'!M1601,'4.EUR NCCF'!M1601,'5.GBP NCCF'!M1601,'6.Other(Incld) NCCF'!M1601)</f>
        <v>0</v>
      </c>
      <c r="N1601" s="182">
        <f>SUM('2.CAD NCCF'!N1601,'3.USD NCCF'!N1601,'4.EUR NCCF'!N1601,'5.GBP NCCF'!N1601,'6.Other(Incld) NCCF'!N1601)</f>
        <v>0</v>
      </c>
      <c r="O1601" s="182">
        <f>SUM('2.CAD NCCF'!O1601,'3.USD NCCF'!O1601,'4.EUR NCCF'!O1601,'5.GBP NCCF'!O1601,'6.Other(Incld) NCCF'!O1601)</f>
        <v>0</v>
      </c>
      <c r="P1601" s="182">
        <f>SUM('2.CAD NCCF'!P1601,'3.USD NCCF'!P1601,'4.EUR NCCF'!P1601,'5.GBP NCCF'!P1601,'6.Other(Incld) NCCF'!P1601)</f>
        <v>0</v>
      </c>
      <c r="Q1601" s="182">
        <f>SUM('2.CAD NCCF'!Q1601,'3.USD NCCF'!Q1601,'4.EUR NCCF'!Q1601,'5.GBP NCCF'!Q1601,'6.Other(Incld) NCCF'!Q1601)</f>
        <v>0</v>
      </c>
      <c r="R1601" s="182">
        <f>SUM('2.CAD NCCF'!R1601,'3.USD NCCF'!R1601,'4.EUR NCCF'!R1601,'5.GBP NCCF'!R1601,'6.Other(Incld) NCCF'!R1601)</f>
        <v>0</v>
      </c>
      <c r="S1601" s="182">
        <f>SUM('2.CAD NCCF'!S1601,'3.USD NCCF'!S1601,'4.EUR NCCF'!S1601,'5.GBP NCCF'!S1601,'6.Other(Incld) NCCF'!S1601)</f>
        <v>0</v>
      </c>
      <c r="T1601" s="178">
        <f>SUM('2.CAD NCCF'!T1601,'3.USD NCCF'!T1601,'4.EUR NCCF'!T1601,'5.GBP NCCF'!T1601,'6.Other(Incld) NCCF'!T1601)</f>
        <v>0</v>
      </c>
      <c r="U1601" s="182">
        <f>SUM('2.CAD NCCF'!U1601,'3.USD NCCF'!U1601,'4.EUR NCCF'!U1601,'5.GBP NCCF'!U1601,'6.Other(Incld) NCCF'!U1601)</f>
        <v>0</v>
      </c>
      <c r="V1601" s="183">
        <f>SUM('2.CAD NCCF'!V1601,'3.USD NCCF'!V1601,'4.EUR NCCF'!V1601,'5.GBP NCCF'!V1601,'6.Other(Incld) NCCF'!V1601)</f>
        <v>0</v>
      </c>
      <c r="W1601" s="46">
        <f>SUM('2.CAD NCCF'!W1601,'3.USD NCCF'!W1601,'4.EUR NCCF'!W1601,'5.GBP NCCF'!W1601,'6.Other(Incld) NCCF'!W1601)</f>
        <v>0</v>
      </c>
      <c r="Y1601"/>
    </row>
    <row r="1602" spans="1:25" s="72" customFormat="1" outlineLevel="1" x14ac:dyDescent="0.2">
      <c r="A1602" s="322"/>
      <c r="B1602" s="25"/>
      <c r="C1602" s="23"/>
      <c r="D1602" s="23"/>
      <c r="E1602" s="24"/>
      <c r="F1602" s="176" t="s">
        <v>160</v>
      </c>
      <c r="G1602" s="190">
        <f>SUM('2.CAD NCCF'!G1602,'3.USD NCCF'!G1602,'4.EUR NCCF'!G1602,'5.GBP NCCF'!G1602,'6.Other(Incld) NCCF'!G1602)</f>
        <v>0</v>
      </c>
      <c r="H1602" s="242">
        <f>SUM('2.CAD NCCF'!H1602,'3.USD NCCF'!H1602,'4.EUR NCCF'!H1602,'5.GBP NCCF'!H1602,'6.Other(Incld) NCCF'!H1602)</f>
        <v>0</v>
      </c>
      <c r="I1602" s="179">
        <f>SUM('2.CAD NCCF'!I1602,'3.USD NCCF'!I1602,'4.EUR NCCF'!I1602,'5.GBP NCCF'!I1602,'6.Other(Incld) NCCF'!I1602)</f>
        <v>0</v>
      </c>
      <c r="J1602" s="179">
        <f>SUM('2.CAD NCCF'!J1602,'3.USD NCCF'!J1602,'4.EUR NCCF'!J1602,'5.GBP NCCF'!J1602,'6.Other(Incld) NCCF'!J1602)</f>
        <v>0</v>
      </c>
      <c r="K1602" s="180">
        <f>SUM('2.CAD NCCF'!K1602,'3.USD NCCF'!K1602,'4.EUR NCCF'!K1602,'5.GBP NCCF'!K1602,'6.Other(Incld) NCCF'!K1602)</f>
        <v>0</v>
      </c>
      <c r="L1602" s="181">
        <f>SUM('2.CAD NCCF'!L1602,'3.USD NCCF'!L1602,'4.EUR NCCF'!L1602,'5.GBP NCCF'!L1602,'6.Other(Incld) NCCF'!L1602)</f>
        <v>0</v>
      </c>
      <c r="M1602" s="192">
        <f>SUM('2.CAD NCCF'!M1602,'3.USD NCCF'!M1602,'4.EUR NCCF'!M1602,'5.GBP NCCF'!M1602,'6.Other(Incld) NCCF'!M1602)</f>
        <v>0</v>
      </c>
      <c r="N1602" s="182">
        <f>SUM('2.CAD NCCF'!N1602,'3.USD NCCF'!N1602,'4.EUR NCCF'!N1602,'5.GBP NCCF'!N1602,'6.Other(Incld) NCCF'!N1602)</f>
        <v>0</v>
      </c>
      <c r="O1602" s="182">
        <f>SUM('2.CAD NCCF'!O1602,'3.USD NCCF'!O1602,'4.EUR NCCF'!O1602,'5.GBP NCCF'!O1602,'6.Other(Incld) NCCF'!O1602)</f>
        <v>0</v>
      </c>
      <c r="P1602" s="182">
        <f>SUM('2.CAD NCCF'!P1602,'3.USD NCCF'!P1602,'4.EUR NCCF'!P1602,'5.GBP NCCF'!P1602,'6.Other(Incld) NCCF'!P1602)</f>
        <v>0</v>
      </c>
      <c r="Q1602" s="182">
        <f>SUM('2.CAD NCCF'!Q1602,'3.USD NCCF'!Q1602,'4.EUR NCCF'!Q1602,'5.GBP NCCF'!Q1602,'6.Other(Incld) NCCF'!Q1602)</f>
        <v>0</v>
      </c>
      <c r="R1602" s="182">
        <f>SUM('2.CAD NCCF'!R1602,'3.USD NCCF'!R1602,'4.EUR NCCF'!R1602,'5.GBP NCCF'!R1602,'6.Other(Incld) NCCF'!R1602)</f>
        <v>0</v>
      </c>
      <c r="S1602" s="182">
        <f>SUM('2.CAD NCCF'!S1602,'3.USD NCCF'!S1602,'4.EUR NCCF'!S1602,'5.GBP NCCF'!S1602,'6.Other(Incld) NCCF'!S1602)</f>
        <v>0</v>
      </c>
      <c r="T1602" s="178">
        <f>SUM('2.CAD NCCF'!T1602,'3.USD NCCF'!T1602,'4.EUR NCCF'!T1602,'5.GBP NCCF'!T1602,'6.Other(Incld) NCCF'!T1602)</f>
        <v>0</v>
      </c>
      <c r="U1602" s="182">
        <f>SUM('2.CAD NCCF'!U1602,'3.USD NCCF'!U1602,'4.EUR NCCF'!U1602,'5.GBP NCCF'!U1602,'6.Other(Incld) NCCF'!U1602)</f>
        <v>0</v>
      </c>
      <c r="V1602" s="183">
        <f>SUM('2.CAD NCCF'!V1602,'3.USD NCCF'!V1602,'4.EUR NCCF'!V1602,'5.GBP NCCF'!V1602,'6.Other(Incld) NCCF'!V1602)</f>
        <v>0</v>
      </c>
      <c r="W1602" s="46">
        <f>SUM('2.CAD NCCF'!W1602,'3.USD NCCF'!W1602,'4.EUR NCCF'!W1602,'5.GBP NCCF'!W1602,'6.Other(Incld) NCCF'!W1602)</f>
        <v>0</v>
      </c>
      <c r="Y1602"/>
    </row>
    <row r="1603" spans="1:25" s="72" customFormat="1" outlineLevel="1" x14ac:dyDescent="0.2">
      <c r="A1603" s="322"/>
      <c r="B1603" s="25"/>
      <c r="C1603" s="23"/>
      <c r="D1603" s="23"/>
      <c r="E1603" s="24"/>
      <c r="F1603" s="176" t="s">
        <v>198</v>
      </c>
      <c r="G1603" s="190">
        <f>SUM('2.CAD NCCF'!G1603,'3.USD NCCF'!G1603,'4.EUR NCCF'!G1603,'5.GBP NCCF'!G1603,'6.Other(Incld) NCCF'!G1603)</f>
        <v>0</v>
      </c>
      <c r="H1603" s="242">
        <f>SUM('2.CAD NCCF'!H1603,'3.USD NCCF'!H1603,'4.EUR NCCF'!H1603,'5.GBP NCCF'!H1603,'6.Other(Incld) NCCF'!H1603)</f>
        <v>0</v>
      </c>
      <c r="I1603" s="179">
        <f>SUM('2.CAD NCCF'!I1603,'3.USD NCCF'!I1603,'4.EUR NCCF'!I1603,'5.GBP NCCF'!I1603,'6.Other(Incld) NCCF'!I1603)</f>
        <v>0</v>
      </c>
      <c r="J1603" s="179">
        <f>SUM('2.CAD NCCF'!J1603,'3.USD NCCF'!J1603,'4.EUR NCCF'!J1603,'5.GBP NCCF'!J1603,'6.Other(Incld) NCCF'!J1603)</f>
        <v>0</v>
      </c>
      <c r="K1603" s="180">
        <f>SUM('2.CAD NCCF'!K1603,'3.USD NCCF'!K1603,'4.EUR NCCF'!K1603,'5.GBP NCCF'!K1603,'6.Other(Incld) NCCF'!K1603)</f>
        <v>0</v>
      </c>
      <c r="L1603" s="181">
        <f>SUM('2.CAD NCCF'!L1603,'3.USD NCCF'!L1603,'4.EUR NCCF'!L1603,'5.GBP NCCF'!L1603,'6.Other(Incld) NCCF'!L1603)</f>
        <v>0</v>
      </c>
      <c r="M1603" s="192">
        <f>SUM('2.CAD NCCF'!M1603,'3.USD NCCF'!M1603,'4.EUR NCCF'!M1603,'5.GBP NCCF'!M1603,'6.Other(Incld) NCCF'!M1603)</f>
        <v>0</v>
      </c>
      <c r="N1603" s="182">
        <f>SUM('2.CAD NCCF'!N1603,'3.USD NCCF'!N1603,'4.EUR NCCF'!N1603,'5.GBP NCCF'!N1603,'6.Other(Incld) NCCF'!N1603)</f>
        <v>0</v>
      </c>
      <c r="O1603" s="182">
        <f>SUM('2.CAD NCCF'!O1603,'3.USD NCCF'!O1603,'4.EUR NCCF'!O1603,'5.GBP NCCF'!O1603,'6.Other(Incld) NCCF'!O1603)</f>
        <v>0</v>
      </c>
      <c r="P1603" s="182">
        <f>SUM('2.CAD NCCF'!P1603,'3.USD NCCF'!P1603,'4.EUR NCCF'!P1603,'5.GBP NCCF'!P1603,'6.Other(Incld) NCCF'!P1603)</f>
        <v>0</v>
      </c>
      <c r="Q1603" s="182">
        <f>SUM('2.CAD NCCF'!Q1603,'3.USD NCCF'!Q1603,'4.EUR NCCF'!Q1603,'5.GBP NCCF'!Q1603,'6.Other(Incld) NCCF'!Q1603)</f>
        <v>0</v>
      </c>
      <c r="R1603" s="182">
        <f>SUM('2.CAD NCCF'!R1603,'3.USD NCCF'!R1603,'4.EUR NCCF'!R1603,'5.GBP NCCF'!R1603,'6.Other(Incld) NCCF'!R1603)</f>
        <v>0</v>
      </c>
      <c r="S1603" s="182">
        <f>SUM('2.CAD NCCF'!S1603,'3.USD NCCF'!S1603,'4.EUR NCCF'!S1603,'5.GBP NCCF'!S1603,'6.Other(Incld) NCCF'!S1603)</f>
        <v>0</v>
      </c>
      <c r="T1603" s="178">
        <f>SUM('2.CAD NCCF'!T1603,'3.USD NCCF'!T1603,'4.EUR NCCF'!T1603,'5.GBP NCCF'!T1603,'6.Other(Incld) NCCF'!T1603)</f>
        <v>0</v>
      </c>
      <c r="U1603" s="182">
        <f>SUM('2.CAD NCCF'!U1603,'3.USD NCCF'!U1603,'4.EUR NCCF'!U1603,'5.GBP NCCF'!U1603,'6.Other(Incld) NCCF'!U1603)</f>
        <v>0</v>
      </c>
      <c r="V1603" s="183">
        <f>SUM('2.CAD NCCF'!V1603,'3.USD NCCF'!V1603,'4.EUR NCCF'!V1603,'5.GBP NCCF'!V1603,'6.Other(Incld) NCCF'!V1603)</f>
        <v>0</v>
      </c>
      <c r="W1603" s="46">
        <f>SUM('2.CAD NCCF'!W1603,'3.USD NCCF'!W1603,'4.EUR NCCF'!W1603,'5.GBP NCCF'!W1603,'6.Other(Incld) NCCF'!W1603)</f>
        <v>0</v>
      </c>
      <c r="Y1603"/>
    </row>
    <row r="1604" spans="1:25" s="72" customFormat="1" x14ac:dyDescent="0.2">
      <c r="A1604" s="322"/>
      <c r="B1604" s="25"/>
      <c r="C1604" s="23"/>
      <c r="D1604" s="23"/>
      <c r="E1604" s="24" t="s">
        <v>347</v>
      </c>
      <c r="F1604" s="24"/>
      <c r="G1604" s="69">
        <f t="shared" ref="G1604:W1604" si="340">SUBTOTAL(9,G1605:G1608)</f>
        <v>0</v>
      </c>
      <c r="H1604" s="70">
        <f t="shared" si="340"/>
        <v>0</v>
      </c>
      <c r="I1604" s="66">
        <f t="shared" si="340"/>
        <v>0</v>
      </c>
      <c r="J1604" s="66">
        <f t="shared" si="340"/>
        <v>0</v>
      </c>
      <c r="K1604" s="67">
        <f t="shared" si="340"/>
        <v>0</v>
      </c>
      <c r="L1604" s="34">
        <f t="shared" si="340"/>
        <v>0</v>
      </c>
      <c r="M1604" s="34">
        <f t="shared" si="340"/>
        <v>0</v>
      </c>
      <c r="N1604" s="34">
        <f t="shared" si="340"/>
        <v>0</v>
      </c>
      <c r="O1604" s="34">
        <f t="shared" si="340"/>
        <v>0</v>
      </c>
      <c r="P1604" s="34">
        <f t="shared" si="340"/>
        <v>0</v>
      </c>
      <c r="Q1604" s="34">
        <f t="shared" si="340"/>
        <v>0</v>
      </c>
      <c r="R1604" s="34">
        <f t="shared" si="340"/>
        <v>0</v>
      </c>
      <c r="S1604" s="34">
        <f t="shared" si="340"/>
        <v>0</v>
      </c>
      <c r="T1604" s="34">
        <f t="shared" si="340"/>
        <v>0</v>
      </c>
      <c r="U1604" s="34">
        <f t="shared" si="340"/>
        <v>0</v>
      </c>
      <c r="V1604" s="34">
        <f t="shared" si="340"/>
        <v>0</v>
      </c>
      <c r="W1604" s="33">
        <f t="shared" si="340"/>
        <v>0</v>
      </c>
      <c r="Y1604"/>
    </row>
    <row r="1605" spans="1:25" s="72" customFormat="1" outlineLevel="1" x14ac:dyDescent="0.2">
      <c r="A1605" s="322"/>
      <c r="B1605" s="25"/>
      <c r="C1605" s="23"/>
      <c r="D1605" s="23"/>
      <c r="E1605" s="24"/>
      <c r="F1605" s="176" t="s">
        <v>327</v>
      </c>
      <c r="G1605" s="190">
        <f>SUM('2.CAD NCCF'!G1605,'3.USD NCCF'!G1605,'4.EUR NCCF'!G1605,'5.GBP NCCF'!G1605,'6.Other(Incld) NCCF'!G1605)</f>
        <v>0</v>
      </c>
      <c r="H1605" s="242">
        <f>SUM('2.CAD NCCF'!H1605,'3.USD NCCF'!H1605,'4.EUR NCCF'!H1605,'5.GBP NCCF'!H1605,'6.Other(Incld) NCCF'!H1605)</f>
        <v>0</v>
      </c>
      <c r="I1605" s="179">
        <f>SUM('2.CAD NCCF'!I1605,'3.USD NCCF'!I1605,'4.EUR NCCF'!I1605,'5.GBP NCCF'!I1605,'6.Other(Incld) NCCF'!I1605)</f>
        <v>0</v>
      </c>
      <c r="J1605" s="179">
        <f>SUM('2.CAD NCCF'!J1605,'3.USD NCCF'!J1605,'4.EUR NCCF'!J1605,'5.GBP NCCF'!J1605,'6.Other(Incld) NCCF'!J1605)</f>
        <v>0</v>
      </c>
      <c r="K1605" s="180">
        <f>SUM('2.CAD NCCF'!K1605,'3.USD NCCF'!K1605,'4.EUR NCCF'!K1605,'5.GBP NCCF'!K1605,'6.Other(Incld) NCCF'!K1605)</f>
        <v>0</v>
      </c>
      <c r="L1605" s="181">
        <f>SUM('2.CAD NCCF'!L1605,'3.USD NCCF'!L1605,'4.EUR NCCF'!L1605,'5.GBP NCCF'!L1605,'6.Other(Incld) NCCF'!L1605)</f>
        <v>0</v>
      </c>
      <c r="M1605" s="192">
        <f>SUM('2.CAD NCCF'!M1605,'3.USD NCCF'!M1605,'4.EUR NCCF'!M1605,'5.GBP NCCF'!M1605,'6.Other(Incld) NCCF'!M1605)</f>
        <v>0</v>
      </c>
      <c r="N1605" s="182">
        <f>SUM('2.CAD NCCF'!N1605,'3.USD NCCF'!N1605,'4.EUR NCCF'!N1605,'5.GBP NCCF'!N1605,'6.Other(Incld) NCCF'!N1605)</f>
        <v>0</v>
      </c>
      <c r="O1605" s="182">
        <f>SUM('2.CAD NCCF'!O1605,'3.USD NCCF'!O1605,'4.EUR NCCF'!O1605,'5.GBP NCCF'!O1605,'6.Other(Incld) NCCF'!O1605)</f>
        <v>0</v>
      </c>
      <c r="P1605" s="182">
        <f>SUM('2.CAD NCCF'!P1605,'3.USD NCCF'!P1605,'4.EUR NCCF'!P1605,'5.GBP NCCF'!P1605,'6.Other(Incld) NCCF'!P1605)</f>
        <v>0</v>
      </c>
      <c r="Q1605" s="182">
        <f>SUM('2.CAD NCCF'!Q1605,'3.USD NCCF'!Q1605,'4.EUR NCCF'!Q1605,'5.GBP NCCF'!Q1605,'6.Other(Incld) NCCF'!Q1605)</f>
        <v>0</v>
      </c>
      <c r="R1605" s="182">
        <f>SUM('2.CAD NCCF'!R1605,'3.USD NCCF'!R1605,'4.EUR NCCF'!R1605,'5.GBP NCCF'!R1605,'6.Other(Incld) NCCF'!R1605)</f>
        <v>0</v>
      </c>
      <c r="S1605" s="182">
        <f>SUM('2.CAD NCCF'!S1605,'3.USD NCCF'!S1605,'4.EUR NCCF'!S1605,'5.GBP NCCF'!S1605,'6.Other(Incld) NCCF'!S1605)</f>
        <v>0</v>
      </c>
      <c r="T1605" s="178">
        <f>SUM('2.CAD NCCF'!T1605,'3.USD NCCF'!T1605,'4.EUR NCCF'!T1605,'5.GBP NCCF'!T1605,'6.Other(Incld) NCCF'!T1605)</f>
        <v>0</v>
      </c>
      <c r="U1605" s="182">
        <f>SUM('2.CAD NCCF'!U1605,'3.USD NCCF'!U1605,'4.EUR NCCF'!U1605,'5.GBP NCCF'!U1605,'6.Other(Incld) NCCF'!U1605)</f>
        <v>0</v>
      </c>
      <c r="V1605" s="183">
        <f>SUM('2.CAD NCCF'!V1605,'3.USD NCCF'!V1605,'4.EUR NCCF'!V1605,'5.GBP NCCF'!V1605,'6.Other(Incld) NCCF'!V1605)</f>
        <v>0</v>
      </c>
      <c r="W1605" s="46">
        <f>SUM('2.CAD NCCF'!W1605,'3.USD NCCF'!W1605,'4.EUR NCCF'!W1605,'5.GBP NCCF'!W1605,'6.Other(Incld) NCCF'!W1605)</f>
        <v>0</v>
      </c>
      <c r="Y1605"/>
    </row>
    <row r="1606" spans="1:25" s="72" customFormat="1" outlineLevel="1" x14ac:dyDescent="0.2">
      <c r="A1606" s="322"/>
      <c r="B1606" s="25"/>
      <c r="C1606" s="23"/>
      <c r="D1606" s="23"/>
      <c r="E1606" s="24"/>
      <c r="F1606" s="176" t="s">
        <v>328</v>
      </c>
      <c r="G1606" s="190">
        <f>SUM('2.CAD NCCF'!G1606,'3.USD NCCF'!G1606,'4.EUR NCCF'!G1606,'5.GBP NCCF'!G1606,'6.Other(Incld) NCCF'!G1606)</f>
        <v>0</v>
      </c>
      <c r="H1606" s="242">
        <f>SUM('2.CAD NCCF'!H1606,'3.USD NCCF'!H1606,'4.EUR NCCF'!H1606,'5.GBP NCCF'!H1606,'6.Other(Incld) NCCF'!H1606)</f>
        <v>0</v>
      </c>
      <c r="I1606" s="179">
        <f>SUM('2.CAD NCCF'!I1606,'3.USD NCCF'!I1606,'4.EUR NCCF'!I1606,'5.GBP NCCF'!I1606,'6.Other(Incld) NCCF'!I1606)</f>
        <v>0</v>
      </c>
      <c r="J1606" s="179">
        <f>SUM('2.CAD NCCF'!J1606,'3.USD NCCF'!J1606,'4.EUR NCCF'!J1606,'5.GBP NCCF'!J1606,'6.Other(Incld) NCCF'!J1606)</f>
        <v>0</v>
      </c>
      <c r="K1606" s="180">
        <f>SUM('2.CAD NCCF'!K1606,'3.USD NCCF'!K1606,'4.EUR NCCF'!K1606,'5.GBP NCCF'!K1606,'6.Other(Incld) NCCF'!K1606)</f>
        <v>0</v>
      </c>
      <c r="L1606" s="181">
        <f>SUM('2.CAD NCCF'!L1606,'3.USD NCCF'!L1606,'4.EUR NCCF'!L1606,'5.GBP NCCF'!L1606,'6.Other(Incld) NCCF'!L1606)</f>
        <v>0</v>
      </c>
      <c r="M1606" s="192">
        <f>SUM('2.CAD NCCF'!M1606,'3.USD NCCF'!M1606,'4.EUR NCCF'!M1606,'5.GBP NCCF'!M1606,'6.Other(Incld) NCCF'!M1606)</f>
        <v>0</v>
      </c>
      <c r="N1606" s="182">
        <f>SUM('2.CAD NCCF'!N1606,'3.USD NCCF'!N1606,'4.EUR NCCF'!N1606,'5.GBP NCCF'!N1606,'6.Other(Incld) NCCF'!N1606)</f>
        <v>0</v>
      </c>
      <c r="O1606" s="182">
        <f>SUM('2.CAD NCCF'!O1606,'3.USD NCCF'!O1606,'4.EUR NCCF'!O1606,'5.GBP NCCF'!O1606,'6.Other(Incld) NCCF'!O1606)</f>
        <v>0</v>
      </c>
      <c r="P1606" s="182">
        <f>SUM('2.CAD NCCF'!P1606,'3.USD NCCF'!P1606,'4.EUR NCCF'!P1606,'5.GBP NCCF'!P1606,'6.Other(Incld) NCCF'!P1606)</f>
        <v>0</v>
      </c>
      <c r="Q1606" s="182">
        <f>SUM('2.CAD NCCF'!Q1606,'3.USD NCCF'!Q1606,'4.EUR NCCF'!Q1606,'5.GBP NCCF'!Q1606,'6.Other(Incld) NCCF'!Q1606)</f>
        <v>0</v>
      </c>
      <c r="R1606" s="182">
        <f>SUM('2.CAD NCCF'!R1606,'3.USD NCCF'!R1606,'4.EUR NCCF'!R1606,'5.GBP NCCF'!R1606,'6.Other(Incld) NCCF'!R1606)</f>
        <v>0</v>
      </c>
      <c r="S1606" s="182">
        <f>SUM('2.CAD NCCF'!S1606,'3.USD NCCF'!S1606,'4.EUR NCCF'!S1606,'5.GBP NCCF'!S1606,'6.Other(Incld) NCCF'!S1606)</f>
        <v>0</v>
      </c>
      <c r="T1606" s="178">
        <f>SUM('2.CAD NCCF'!T1606,'3.USD NCCF'!T1606,'4.EUR NCCF'!T1606,'5.GBP NCCF'!T1606,'6.Other(Incld) NCCF'!T1606)</f>
        <v>0</v>
      </c>
      <c r="U1606" s="182">
        <f>SUM('2.CAD NCCF'!U1606,'3.USD NCCF'!U1606,'4.EUR NCCF'!U1606,'5.GBP NCCF'!U1606,'6.Other(Incld) NCCF'!U1606)</f>
        <v>0</v>
      </c>
      <c r="V1606" s="183">
        <f>SUM('2.CAD NCCF'!V1606,'3.USD NCCF'!V1606,'4.EUR NCCF'!V1606,'5.GBP NCCF'!V1606,'6.Other(Incld) NCCF'!V1606)</f>
        <v>0</v>
      </c>
      <c r="W1606" s="46">
        <f>SUM('2.CAD NCCF'!W1606,'3.USD NCCF'!W1606,'4.EUR NCCF'!W1606,'5.GBP NCCF'!W1606,'6.Other(Incld) NCCF'!W1606)</f>
        <v>0</v>
      </c>
      <c r="Y1606"/>
    </row>
    <row r="1607" spans="1:25" s="72" customFormat="1" outlineLevel="1" x14ac:dyDescent="0.2">
      <c r="A1607" s="322"/>
      <c r="B1607" s="25"/>
      <c r="C1607" s="23"/>
      <c r="D1607" s="23"/>
      <c r="E1607" s="24"/>
      <c r="F1607" s="176" t="s">
        <v>329</v>
      </c>
      <c r="G1607" s="190">
        <f>SUM('2.CAD NCCF'!G1607,'3.USD NCCF'!G1607,'4.EUR NCCF'!G1607,'5.GBP NCCF'!G1607,'6.Other(Incld) NCCF'!G1607)</f>
        <v>0</v>
      </c>
      <c r="H1607" s="242">
        <f>SUM('2.CAD NCCF'!H1607,'3.USD NCCF'!H1607,'4.EUR NCCF'!H1607,'5.GBP NCCF'!H1607,'6.Other(Incld) NCCF'!H1607)</f>
        <v>0</v>
      </c>
      <c r="I1607" s="179">
        <f>SUM('2.CAD NCCF'!I1607,'3.USD NCCF'!I1607,'4.EUR NCCF'!I1607,'5.GBP NCCF'!I1607,'6.Other(Incld) NCCF'!I1607)</f>
        <v>0</v>
      </c>
      <c r="J1607" s="179">
        <f>SUM('2.CAD NCCF'!J1607,'3.USD NCCF'!J1607,'4.EUR NCCF'!J1607,'5.GBP NCCF'!J1607,'6.Other(Incld) NCCF'!J1607)</f>
        <v>0</v>
      </c>
      <c r="K1607" s="180">
        <f>SUM('2.CAD NCCF'!K1607,'3.USD NCCF'!K1607,'4.EUR NCCF'!K1607,'5.GBP NCCF'!K1607,'6.Other(Incld) NCCF'!K1607)</f>
        <v>0</v>
      </c>
      <c r="L1607" s="181">
        <f>SUM('2.CAD NCCF'!L1607,'3.USD NCCF'!L1607,'4.EUR NCCF'!L1607,'5.GBP NCCF'!L1607,'6.Other(Incld) NCCF'!L1607)</f>
        <v>0</v>
      </c>
      <c r="M1607" s="192">
        <f>SUM('2.CAD NCCF'!M1607,'3.USD NCCF'!M1607,'4.EUR NCCF'!M1607,'5.GBP NCCF'!M1607,'6.Other(Incld) NCCF'!M1607)</f>
        <v>0</v>
      </c>
      <c r="N1607" s="182">
        <f>SUM('2.CAD NCCF'!N1607,'3.USD NCCF'!N1607,'4.EUR NCCF'!N1607,'5.GBP NCCF'!N1607,'6.Other(Incld) NCCF'!N1607)</f>
        <v>0</v>
      </c>
      <c r="O1607" s="182">
        <f>SUM('2.CAD NCCF'!O1607,'3.USD NCCF'!O1607,'4.EUR NCCF'!O1607,'5.GBP NCCF'!O1607,'6.Other(Incld) NCCF'!O1607)</f>
        <v>0</v>
      </c>
      <c r="P1607" s="182">
        <f>SUM('2.CAD NCCF'!P1607,'3.USD NCCF'!P1607,'4.EUR NCCF'!P1607,'5.GBP NCCF'!P1607,'6.Other(Incld) NCCF'!P1607)</f>
        <v>0</v>
      </c>
      <c r="Q1607" s="182">
        <f>SUM('2.CAD NCCF'!Q1607,'3.USD NCCF'!Q1607,'4.EUR NCCF'!Q1607,'5.GBP NCCF'!Q1607,'6.Other(Incld) NCCF'!Q1607)</f>
        <v>0</v>
      </c>
      <c r="R1607" s="182">
        <f>SUM('2.CAD NCCF'!R1607,'3.USD NCCF'!R1607,'4.EUR NCCF'!R1607,'5.GBP NCCF'!R1607,'6.Other(Incld) NCCF'!R1607)</f>
        <v>0</v>
      </c>
      <c r="S1607" s="182">
        <f>SUM('2.CAD NCCF'!S1607,'3.USD NCCF'!S1607,'4.EUR NCCF'!S1607,'5.GBP NCCF'!S1607,'6.Other(Incld) NCCF'!S1607)</f>
        <v>0</v>
      </c>
      <c r="T1607" s="178">
        <f>SUM('2.CAD NCCF'!T1607,'3.USD NCCF'!T1607,'4.EUR NCCF'!T1607,'5.GBP NCCF'!T1607,'6.Other(Incld) NCCF'!T1607)</f>
        <v>0</v>
      </c>
      <c r="U1607" s="182">
        <f>SUM('2.CAD NCCF'!U1607,'3.USD NCCF'!U1607,'4.EUR NCCF'!U1607,'5.GBP NCCF'!U1607,'6.Other(Incld) NCCF'!U1607)</f>
        <v>0</v>
      </c>
      <c r="V1607" s="183">
        <f>SUM('2.CAD NCCF'!V1607,'3.USD NCCF'!V1607,'4.EUR NCCF'!V1607,'5.GBP NCCF'!V1607,'6.Other(Incld) NCCF'!V1607)</f>
        <v>0</v>
      </c>
      <c r="W1607" s="46">
        <f>SUM('2.CAD NCCF'!W1607,'3.USD NCCF'!W1607,'4.EUR NCCF'!W1607,'5.GBP NCCF'!W1607,'6.Other(Incld) NCCF'!W1607)</f>
        <v>0</v>
      </c>
      <c r="Y1607"/>
    </row>
    <row r="1608" spans="1:25" s="72" customFormat="1" outlineLevel="1" x14ac:dyDescent="0.2">
      <c r="A1608" s="322"/>
      <c r="B1608" s="25"/>
      <c r="C1608" s="23"/>
      <c r="D1608" s="23"/>
      <c r="E1608" s="24"/>
      <c r="F1608" s="176" t="s">
        <v>330</v>
      </c>
      <c r="G1608" s="190">
        <f>SUM('2.CAD NCCF'!G1608,'3.USD NCCF'!G1608,'4.EUR NCCF'!G1608,'5.GBP NCCF'!G1608,'6.Other(Incld) NCCF'!G1608)</f>
        <v>0</v>
      </c>
      <c r="H1608" s="242">
        <f>SUM('2.CAD NCCF'!H1608,'3.USD NCCF'!H1608,'4.EUR NCCF'!H1608,'5.GBP NCCF'!H1608,'6.Other(Incld) NCCF'!H1608)</f>
        <v>0</v>
      </c>
      <c r="I1608" s="179">
        <f>SUM('2.CAD NCCF'!I1608,'3.USD NCCF'!I1608,'4.EUR NCCF'!I1608,'5.GBP NCCF'!I1608,'6.Other(Incld) NCCF'!I1608)</f>
        <v>0</v>
      </c>
      <c r="J1608" s="179">
        <f>SUM('2.CAD NCCF'!J1608,'3.USD NCCF'!J1608,'4.EUR NCCF'!J1608,'5.GBP NCCF'!J1608,'6.Other(Incld) NCCF'!J1608)</f>
        <v>0</v>
      </c>
      <c r="K1608" s="180">
        <f>SUM('2.CAD NCCF'!K1608,'3.USD NCCF'!K1608,'4.EUR NCCF'!K1608,'5.GBP NCCF'!K1608,'6.Other(Incld) NCCF'!K1608)</f>
        <v>0</v>
      </c>
      <c r="L1608" s="181">
        <f>SUM('2.CAD NCCF'!L1608,'3.USD NCCF'!L1608,'4.EUR NCCF'!L1608,'5.GBP NCCF'!L1608,'6.Other(Incld) NCCF'!L1608)</f>
        <v>0</v>
      </c>
      <c r="M1608" s="192">
        <f>SUM('2.CAD NCCF'!M1608,'3.USD NCCF'!M1608,'4.EUR NCCF'!M1608,'5.GBP NCCF'!M1608,'6.Other(Incld) NCCF'!M1608)</f>
        <v>0</v>
      </c>
      <c r="N1608" s="182">
        <f>SUM('2.CAD NCCF'!N1608,'3.USD NCCF'!N1608,'4.EUR NCCF'!N1608,'5.GBP NCCF'!N1608,'6.Other(Incld) NCCF'!N1608)</f>
        <v>0</v>
      </c>
      <c r="O1608" s="182">
        <f>SUM('2.CAD NCCF'!O1608,'3.USD NCCF'!O1608,'4.EUR NCCF'!O1608,'5.GBP NCCF'!O1608,'6.Other(Incld) NCCF'!O1608)</f>
        <v>0</v>
      </c>
      <c r="P1608" s="182">
        <f>SUM('2.CAD NCCF'!P1608,'3.USD NCCF'!P1608,'4.EUR NCCF'!P1608,'5.GBP NCCF'!P1608,'6.Other(Incld) NCCF'!P1608)</f>
        <v>0</v>
      </c>
      <c r="Q1608" s="182">
        <f>SUM('2.CAD NCCF'!Q1608,'3.USD NCCF'!Q1608,'4.EUR NCCF'!Q1608,'5.GBP NCCF'!Q1608,'6.Other(Incld) NCCF'!Q1608)</f>
        <v>0</v>
      </c>
      <c r="R1608" s="182">
        <f>SUM('2.CAD NCCF'!R1608,'3.USD NCCF'!R1608,'4.EUR NCCF'!R1608,'5.GBP NCCF'!R1608,'6.Other(Incld) NCCF'!R1608)</f>
        <v>0</v>
      </c>
      <c r="S1608" s="182">
        <f>SUM('2.CAD NCCF'!S1608,'3.USD NCCF'!S1608,'4.EUR NCCF'!S1608,'5.GBP NCCF'!S1608,'6.Other(Incld) NCCF'!S1608)</f>
        <v>0</v>
      </c>
      <c r="T1608" s="178">
        <f>SUM('2.CAD NCCF'!T1608,'3.USD NCCF'!T1608,'4.EUR NCCF'!T1608,'5.GBP NCCF'!T1608,'6.Other(Incld) NCCF'!T1608)</f>
        <v>0</v>
      </c>
      <c r="U1608" s="182">
        <f>SUM('2.CAD NCCF'!U1608,'3.USD NCCF'!U1608,'4.EUR NCCF'!U1608,'5.GBP NCCF'!U1608,'6.Other(Incld) NCCF'!U1608)</f>
        <v>0</v>
      </c>
      <c r="V1608" s="183">
        <f>SUM('2.CAD NCCF'!V1608,'3.USD NCCF'!V1608,'4.EUR NCCF'!V1608,'5.GBP NCCF'!V1608,'6.Other(Incld) NCCF'!V1608)</f>
        <v>0</v>
      </c>
      <c r="W1608" s="46">
        <f>SUM('2.CAD NCCF'!W1608,'3.USD NCCF'!W1608,'4.EUR NCCF'!W1608,'5.GBP NCCF'!W1608,'6.Other(Incld) NCCF'!W1608)</f>
        <v>0</v>
      </c>
      <c r="Y1608"/>
    </row>
    <row r="1609" spans="1:25" s="72" customFormat="1" x14ac:dyDescent="0.2">
      <c r="A1609" s="322"/>
      <c r="B1609" s="25"/>
      <c r="C1609" s="23"/>
      <c r="D1609" s="23" t="s">
        <v>53</v>
      </c>
      <c r="E1609" s="24"/>
      <c r="F1609" s="24"/>
      <c r="G1609" s="69"/>
      <c r="H1609" s="70"/>
      <c r="I1609" s="66"/>
      <c r="J1609" s="66"/>
      <c r="K1609" s="66"/>
      <c r="L1609" s="51"/>
      <c r="M1609" s="34"/>
      <c r="N1609" s="34"/>
      <c r="O1609" s="34"/>
      <c r="P1609" s="34"/>
      <c r="Q1609" s="34"/>
      <c r="R1609" s="34"/>
      <c r="S1609" s="34"/>
      <c r="T1609" s="34"/>
      <c r="U1609" s="34"/>
      <c r="V1609" s="37"/>
      <c r="W1609" s="33"/>
      <c r="Y1609"/>
    </row>
    <row r="1610" spans="1:25" s="72" customFormat="1" x14ac:dyDescent="0.2">
      <c r="A1610" s="322"/>
      <c r="B1610" s="25"/>
      <c r="C1610" s="23"/>
      <c r="D1610" s="23"/>
      <c r="E1610" s="64" t="s">
        <v>54</v>
      </c>
      <c r="F1610" s="24"/>
      <c r="G1610" s="69">
        <f t="shared" ref="G1610:W1610" si="341">SUBTOTAL(9,G1611:G1613)</f>
        <v>0</v>
      </c>
      <c r="H1610" s="70">
        <f t="shared" si="341"/>
        <v>0</v>
      </c>
      <c r="I1610" s="66">
        <f t="shared" si="341"/>
        <v>0</v>
      </c>
      <c r="J1610" s="66">
        <f t="shared" si="341"/>
        <v>0</v>
      </c>
      <c r="K1610" s="67">
        <f t="shared" si="341"/>
        <v>0</v>
      </c>
      <c r="L1610" s="34">
        <f t="shared" si="341"/>
        <v>0</v>
      </c>
      <c r="M1610" s="34">
        <f t="shared" si="341"/>
        <v>0</v>
      </c>
      <c r="N1610" s="34">
        <f t="shared" si="341"/>
        <v>0</v>
      </c>
      <c r="O1610" s="34">
        <f t="shared" si="341"/>
        <v>0</v>
      </c>
      <c r="P1610" s="34">
        <f t="shared" si="341"/>
        <v>0</v>
      </c>
      <c r="Q1610" s="34">
        <f t="shared" si="341"/>
        <v>0</v>
      </c>
      <c r="R1610" s="34">
        <f t="shared" si="341"/>
        <v>0</v>
      </c>
      <c r="S1610" s="34">
        <f t="shared" si="341"/>
        <v>0</v>
      </c>
      <c r="T1610" s="34">
        <f t="shared" si="341"/>
        <v>0</v>
      </c>
      <c r="U1610" s="34">
        <f t="shared" si="341"/>
        <v>0</v>
      </c>
      <c r="V1610" s="34">
        <f t="shared" si="341"/>
        <v>0</v>
      </c>
      <c r="W1610" s="33">
        <f t="shared" si="341"/>
        <v>0</v>
      </c>
      <c r="Y1610"/>
    </row>
    <row r="1611" spans="1:25" s="72" customFormat="1" outlineLevel="1" x14ac:dyDescent="0.2">
      <c r="A1611" s="322"/>
      <c r="B1611" s="25"/>
      <c r="C1611" s="23"/>
      <c r="D1611" s="23"/>
      <c r="E1611" s="64"/>
      <c r="F1611" s="176" t="s">
        <v>55</v>
      </c>
      <c r="G1611" s="190">
        <f>SUM('2.CAD NCCF'!G1611,'3.USD NCCF'!G1611,'4.EUR NCCF'!G1611,'5.GBP NCCF'!G1611,'6.Other(Incld) NCCF'!G1611)</f>
        <v>0</v>
      </c>
      <c r="H1611" s="242">
        <f>SUM('2.CAD NCCF'!H1611,'3.USD NCCF'!H1611,'4.EUR NCCF'!H1611,'5.GBP NCCF'!H1611,'6.Other(Incld) NCCF'!H1611)</f>
        <v>0</v>
      </c>
      <c r="I1611" s="179">
        <f>SUM('2.CAD NCCF'!I1611,'3.USD NCCF'!I1611,'4.EUR NCCF'!I1611,'5.GBP NCCF'!I1611,'6.Other(Incld) NCCF'!I1611)</f>
        <v>0</v>
      </c>
      <c r="J1611" s="179">
        <f>SUM('2.CAD NCCF'!J1611,'3.USD NCCF'!J1611,'4.EUR NCCF'!J1611,'5.GBP NCCF'!J1611,'6.Other(Incld) NCCF'!J1611)</f>
        <v>0</v>
      </c>
      <c r="K1611" s="180">
        <f>SUM('2.CAD NCCF'!K1611,'3.USD NCCF'!K1611,'4.EUR NCCF'!K1611,'5.GBP NCCF'!K1611,'6.Other(Incld) NCCF'!K1611)</f>
        <v>0</v>
      </c>
      <c r="L1611" s="181">
        <f>SUM('2.CAD NCCF'!L1611,'3.USD NCCF'!L1611,'4.EUR NCCF'!L1611,'5.GBP NCCF'!L1611,'6.Other(Incld) NCCF'!L1611)</f>
        <v>0</v>
      </c>
      <c r="M1611" s="192">
        <f>SUM('2.CAD NCCF'!M1611,'3.USD NCCF'!M1611,'4.EUR NCCF'!M1611,'5.GBP NCCF'!M1611,'6.Other(Incld) NCCF'!M1611)</f>
        <v>0</v>
      </c>
      <c r="N1611" s="182">
        <f>SUM('2.CAD NCCF'!N1611,'3.USD NCCF'!N1611,'4.EUR NCCF'!N1611,'5.GBP NCCF'!N1611,'6.Other(Incld) NCCF'!N1611)</f>
        <v>0</v>
      </c>
      <c r="O1611" s="182">
        <f>SUM('2.CAD NCCF'!O1611,'3.USD NCCF'!O1611,'4.EUR NCCF'!O1611,'5.GBP NCCF'!O1611,'6.Other(Incld) NCCF'!O1611)</f>
        <v>0</v>
      </c>
      <c r="P1611" s="182">
        <f>SUM('2.CAD NCCF'!P1611,'3.USD NCCF'!P1611,'4.EUR NCCF'!P1611,'5.GBP NCCF'!P1611,'6.Other(Incld) NCCF'!P1611)</f>
        <v>0</v>
      </c>
      <c r="Q1611" s="182">
        <f>SUM('2.CAD NCCF'!Q1611,'3.USD NCCF'!Q1611,'4.EUR NCCF'!Q1611,'5.GBP NCCF'!Q1611,'6.Other(Incld) NCCF'!Q1611)</f>
        <v>0</v>
      </c>
      <c r="R1611" s="182">
        <f>SUM('2.CAD NCCF'!R1611,'3.USD NCCF'!R1611,'4.EUR NCCF'!R1611,'5.GBP NCCF'!R1611,'6.Other(Incld) NCCF'!R1611)</f>
        <v>0</v>
      </c>
      <c r="S1611" s="182">
        <f>SUM('2.CAD NCCF'!S1611,'3.USD NCCF'!S1611,'4.EUR NCCF'!S1611,'5.GBP NCCF'!S1611,'6.Other(Incld) NCCF'!S1611)</f>
        <v>0</v>
      </c>
      <c r="T1611" s="178">
        <f>SUM('2.CAD NCCF'!T1611,'3.USD NCCF'!T1611,'4.EUR NCCF'!T1611,'5.GBP NCCF'!T1611,'6.Other(Incld) NCCF'!T1611)</f>
        <v>0</v>
      </c>
      <c r="U1611" s="182">
        <f>SUM('2.CAD NCCF'!U1611,'3.USD NCCF'!U1611,'4.EUR NCCF'!U1611,'5.GBP NCCF'!U1611,'6.Other(Incld) NCCF'!U1611)</f>
        <v>0</v>
      </c>
      <c r="V1611" s="183">
        <f>SUM('2.CAD NCCF'!V1611,'3.USD NCCF'!V1611,'4.EUR NCCF'!V1611,'5.GBP NCCF'!V1611,'6.Other(Incld) NCCF'!V1611)</f>
        <v>0</v>
      </c>
      <c r="W1611" s="46">
        <f>SUM('2.CAD NCCF'!W1611,'3.USD NCCF'!W1611,'4.EUR NCCF'!W1611,'5.GBP NCCF'!W1611,'6.Other(Incld) NCCF'!W1611)</f>
        <v>0</v>
      </c>
      <c r="Y1611"/>
    </row>
    <row r="1612" spans="1:25" s="72" customFormat="1" outlineLevel="1" x14ac:dyDescent="0.2">
      <c r="A1612" s="322"/>
      <c r="B1612" s="25"/>
      <c r="C1612" s="23"/>
      <c r="D1612" s="23"/>
      <c r="E1612" s="24"/>
      <c r="F1612" s="176" t="s">
        <v>161</v>
      </c>
      <c r="G1612" s="190">
        <f>SUM('2.CAD NCCF'!G1612,'3.USD NCCF'!G1612,'4.EUR NCCF'!G1612,'5.GBP NCCF'!G1612,'6.Other(Incld) NCCF'!G1612)</f>
        <v>0</v>
      </c>
      <c r="H1612" s="242">
        <f>SUM('2.CAD NCCF'!H1612,'3.USD NCCF'!H1612,'4.EUR NCCF'!H1612,'5.GBP NCCF'!H1612,'6.Other(Incld) NCCF'!H1612)</f>
        <v>0</v>
      </c>
      <c r="I1612" s="179">
        <f>SUM('2.CAD NCCF'!I1612,'3.USD NCCF'!I1612,'4.EUR NCCF'!I1612,'5.GBP NCCF'!I1612,'6.Other(Incld) NCCF'!I1612)</f>
        <v>0</v>
      </c>
      <c r="J1612" s="179">
        <f>SUM('2.CAD NCCF'!J1612,'3.USD NCCF'!J1612,'4.EUR NCCF'!J1612,'5.GBP NCCF'!J1612,'6.Other(Incld) NCCF'!J1612)</f>
        <v>0</v>
      </c>
      <c r="K1612" s="180">
        <f>SUM('2.CAD NCCF'!K1612,'3.USD NCCF'!K1612,'4.EUR NCCF'!K1612,'5.GBP NCCF'!K1612,'6.Other(Incld) NCCF'!K1612)</f>
        <v>0</v>
      </c>
      <c r="L1612" s="181">
        <f>SUM('2.CAD NCCF'!L1612,'3.USD NCCF'!L1612,'4.EUR NCCF'!L1612,'5.GBP NCCF'!L1612,'6.Other(Incld) NCCF'!L1612)</f>
        <v>0</v>
      </c>
      <c r="M1612" s="192">
        <f>SUM('2.CAD NCCF'!M1612,'3.USD NCCF'!M1612,'4.EUR NCCF'!M1612,'5.GBP NCCF'!M1612,'6.Other(Incld) NCCF'!M1612)</f>
        <v>0</v>
      </c>
      <c r="N1612" s="182">
        <f>SUM('2.CAD NCCF'!N1612,'3.USD NCCF'!N1612,'4.EUR NCCF'!N1612,'5.GBP NCCF'!N1612,'6.Other(Incld) NCCF'!N1612)</f>
        <v>0</v>
      </c>
      <c r="O1612" s="182">
        <f>SUM('2.CAD NCCF'!O1612,'3.USD NCCF'!O1612,'4.EUR NCCF'!O1612,'5.GBP NCCF'!O1612,'6.Other(Incld) NCCF'!O1612)</f>
        <v>0</v>
      </c>
      <c r="P1612" s="182">
        <f>SUM('2.CAD NCCF'!P1612,'3.USD NCCF'!P1612,'4.EUR NCCF'!P1612,'5.GBP NCCF'!P1612,'6.Other(Incld) NCCF'!P1612)</f>
        <v>0</v>
      </c>
      <c r="Q1612" s="182">
        <f>SUM('2.CAD NCCF'!Q1612,'3.USD NCCF'!Q1612,'4.EUR NCCF'!Q1612,'5.GBP NCCF'!Q1612,'6.Other(Incld) NCCF'!Q1612)</f>
        <v>0</v>
      </c>
      <c r="R1612" s="182">
        <f>SUM('2.CAD NCCF'!R1612,'3.USD NCCF'!R1612,'4.EUR NCCF'!R1612,'5.GBP NCCF'!R1612,'6.Other(Incld) NCCF'!R1612)</f>
        <v>0</v>
      </c>
      <c r="S1612" s="182">
        <f>SUM('2.CAD NCCF'!S1612,'3.USD NCCF'!S1612,'4.EUR NCCF'!S1612,'5.GBP NCCF'!S1612,'6.Other(Incld) NCCF'!S1612)</f>
        <v>0</v>
      </c>
      <c r="T1612" s="178">
        <f>SUM('2.CAD NCCF'!T1612,'3.USD NCCF'!T1612,'4.EUR NCCF'!T1612,'5.GBP NCCF'!T1612,'6.Other(Incld) NCCF'!T1612)</f>
        <v>0</v>
      </c>
      <c r="U1612" s="182">
        <f>SUM('2.CAD NCCF'!U1612,'3.USD NCCF'!U1612,'4.EUR NCCF'!U1612,'5.GBP NCCF'!U1612,'6.Other(Incld) NCCF'!U1612)</f>
        <v>0</v>
      </c>
      <c r="V1612" s="183">
        <f>SUM('2.CAD NCCF'!V1612,'3.USD NCCF'!V1612,'4.EUR NCCF'!V1612,'5.GBP NCCF'!V1612,'6.Other(Incld) NCCF'!V1612)</f>
        <v>0</v>
      </c>
      <c r="W1612" s="46">
        <f>SUM('2.CAD NCCF'!W1612,'3.USD NCCF'!W1612,'4.EUR NCCF'!W1612,'5.GBP NCCF'!W1612,'6.Other(Incld) NCCF'!W1612)</f>
        <v>0</v>
      </c>
      <c r="Y1612"/>
    </row>
    <row r="1613" spans="1:25" s="72" customFormat="1" outlineLevel="1" x14ac:dyDescent="0.2">
      <c r="A1613" s="322"/>
      <c r="B1613" s="25"/>
      <c r="C1613" s="23"/>
      <c r="D1613" s="23"/>
      <c r="E1613" s="24"/>
      <c r="F1613" s="176" t="s">
        <v>331</v>
      </c>
      <c r="G1613" s="190">
        <f>SUM('2.CAD NCCF'!G1613,'3.USD NCCF'!G1613,'4.EUR NCCF'!G1613,'5.GBP NCCF'!G1613,'6.Other(Incld) NCCF'!G1613)</f>
        <v>0</v>
      </c>
      <c r="H1613" s="242">
        <f>SUM('2.CAD NCCF'!H1613,'3.USD NCCF'!H1613,'4.EUR NCCF'!H1613,'5.GBP NCCF'!H1613,'6.Other(Incld) NCCF'!H1613)</f>
        <v>0</v>
      </c>
      <c r="I1613" s="179">
        <f>SUM('2.CAD NCCF'!I1613,'3.USD NCCF'!I1613,'4.EUR NCCF'!I1613,'5.GBP NCCF'!I1613,'6.Other(Incld) NCCF'!I1613)</f>
        <v>0</v>
      </c>
      <c r="J1613" s="179">
        <f>SUM('2.CAD NCCF'!J1613,'3.USD NCCF'!J1613,'4.EUR NCCF'!J1613,'5.GBP NCCF'!J1613,'6.Other(Incld) NCCF'!J1613)</f>
        <v>0</v>
      </c>
      <c r="K1613" s="180">
        <f>SUM('2.CAD NCCF'!K1613,'3.USD NCCF'!K1613,'4.EUR NCCF'!K1613,'5.GBP NCCF'!K1613,'6.Other(Incld) NCCF'!K1613)</f>
        <v>0</v>
      </c>
      <c r="L1613" s="181">
        <f>SUM('2.CAD NCCF'!L1613,'3.USD NCCF'!L1613,'4.EUR NCCF'!L1613,'5.GBP NCCF'!L1613,'6.Other(Incld) NCCF'!L1613)</f>
        <v>0</v>
      </c>
      <c r="M1613" s="192">
        <f>SUM('2.CAD NCCF'!M1613,'3.USD NCCF'!M1613,'4.EUR NCCF'!M1613,'5.GBP NCCF'!M1613,'6.Other(Incld) NCCF'!M1613)</f>
        <v>0</v>
      </c>
      <c r="N1613" s="182">
        <f>SUM('2.CAD NCCF'!N1613,'3.USD NCCF'!N1613,'4.EUR NCCF'!N1613,'5.GBP NCCF'!N1613,'6.Other(Incld) NCCF'!N1613)</f>
        <v>0</v>
      </c>
      <c r="O1613" s="182">
        <f>SUM('2.CAD NCCF'!O1613,'3.USD NCCF'!O1613,'4.EUR NCCF'!O1613,'5.GBP NCCF'!O1613,'6.Other(Incld) NCCF'!O1613)</f>
        <v>0</v>
      </c>
      <c r="P1613" s="182">
        <f>SUM('2.CAD NCCF'!P1613,'3.USD NCCF'!P1613,'4.EUR NCCF'!P1613,'5.GBP NCCF'!P1613,'6.Other(Incld) NCCF'!P1613)</f>
        <v>0</v>
      </c>
      <c r="Q1613" s="182">
        <f>SUM('2.CAD NCCF'!Q1613,'3.USD NCCF'!Q1613,'4.EUR NCCF'!Q1613,'5.GBP NCCF'!Q1613,'6.Other(Incld) NCCF'!Q1613)</f>
        <v>0</v>
      </c>
      <c r="R1613" s="182">
        <f>SUM('2.CAD NCCF'!R1613,'3.USD NCCF'!R1613,'4.EUR NCCF'!R1613,'5.GBP NCCF'!R1613,'6.Other(Incld) NCCF'!R1613)</f>
        <v>0</v>
      </c>
      <c r="S1613" s="182">
        <f>SUM('2.CAD NCCF'!S1613,'3.USD NCCF'!S1613,'4.EUR NCCF'!S1613,'5.GBP NCCF'!S1613,'6.Other(Incld) NCCF'!S1613)</f>
        <v>0</v>
      </c>
      <c r="T1613" s="178">
        <f>SUM('2.CAD NCCF'!T1613,'3.USD NCCF'!T1613,'4.EUR NCCF'!T1613,'5.GBP NCCF'!T1613,'6.Other(Incld) NCCF'!T1613)</f>
        <v>0</v>
      </c>
      <c r="U1613" s="182">
        <f>SUM('2.CAD NCCF'!U1613,'3.USD NCCF'!U1613,'4.EUR NCCF'!U1613,'5.GBP NCCF'!U1613,'6.Other(Incld) NCCF'!U1613)</f>
        <v>0</v>
      </c>
      <c r="V1613" s="183">
        <f>SUM('2.CAD NCCF'!V1613,'3.USD NCCF'!V1613,'4.EUR NCCF'!V1613,'5.GBP NCCF'!V1613,'6.Other(Incld) NCCF'!V1613)</f>
        <v>0</v>
      </c>
      <c r="W1613" s="46">
        <f>SUM('2.CAD NCCF'!W1613,'3.USD NCCF'!W1613,'4.EUR NCCF'!W1613,'5.GBP NCCF'!W1613,'6.Other(Incld) NCCF'!W1613)</f>
        <v>0</v>
      </c>
      <c r="Y1613"/>
    </row>
    <row r="1614" spans="1:25" s="72" customFormat="1" x14ac:dyDescent="0.2">
      <c r="A1614" s="322"/>
      <c r="B1614" s="25"/>
      <c r="C1614" s="23"/>
      <c r="D1614" s="23"/>
      <c r="E1614" s="24" t="s">
        <v>56</v>
      </c>
      <c r="F1614" s="24"/>
      <c r="G1614" s="69">
        <f t="shared" ref="G1614:W1614" si="342">SUBTOTAL(9,G1615:G1617)</f>
        <v>0</v>
      </c>
      <c r="H1614" s="70">
        <f t="shared" si="342"/>
        <v>0</v>
      </c>
      <c r="I1614" s="66">
        <f t="shared" si="342"/>
        <v>0</v>
      </c>
      <c r="J1614" s="66">
        <f t="shared" si="342"/>
        <v>0</v>
      </c>
      <c r="K1614" s="67">
        <f t="shared" si="342"/>
        <v>0</v>
      </c>
      <c r="L1614" s="34">
        <f t="shared" si="342"/>
        <v>0</v>
      </c>
      <c r="M1614" s="34">
        <f t="shared" si="342"/>
        <v>0</v>
      </c>
      <c r="N1614" s="34">
        <f t="shared" si="342"/>
        <v>0</v>
      </c>
      <c r="O1614" s="34">
        <f t="shared" si="342"/>
        <v>0</v>
      </c>
      <c r="P1614" s="34">
        <f t="shared" si="342"/>
        <v>0</v>
      </c>
      <c r="Q1614" s="34">
        <f t="shared" si="342"/>
        <v>0</v>
      </c>
      <c r="R1614" s="34">
        <f t="shared" si="342"/>
        <v>0</v>
      </c>
      <c r="S1614" s="34">
        <f t="shared" si="342"/>
        <v>0</v>
      </c>
      <c r="T1614" s="34">
        <f t="shared" si="342"/>
        <v>0</v>
      </c>
      <c r="U1614" s="34">
        <f t="shared" si="342"/>
        <v>0</v>
      </c>
      <c r="V1614" s="34">
        <f t="shared" si="342"/>
        <v>0</v>
      </c>
      <c r="W1614" s="33">
        <f t="shared" si="342"/>
        <v>0</v>
      </c>
      <c r="Y1614"/>
    </row>
    <row r="1615" spans="1:25" s="72" customFormat="1" outlineLevel="1" x14ac:dyDescent="0.2">
      <c r="A1615" s="322"/>
      <c r="B1615" s="25"/>
      <c r="C1615" s="23"/>
      <c r="D1615" s="23"/>
      <c r="E1615" s="24"/>
      <c r="F1615" s="176" t="s">
        <v>162</v>
      </c>
      <c r="G1615" s="190">
        <f>SUM('2.CAD NCCF'!G1615,'3.USD NCCF'!G1615,'4.EUR NCCF'!G1615,'5.GBP NCCF'!G1615,'6.Other(Incld) NCCF'!G1615)</f>
        <v>0</v>
      </c>
      <c r="H1615" s="242">
        <f>SUM('2.CAD NCCF'!H1615,'3.USD NCCF'!H1615,'4.EUR NCCF'!H1615,'5.GBP NCCF'!H1615,'6.Other(Incld) NCCF'!H1615)</f>
        <v>0</v>
      </c>
      <c r="I1615" s="179">
        <f>SUM('2.CAD NCCF'!I1615,'3.USD NCCF'!I1615,'4.EUR NCCF'!I1615,'5.GBP NCCF'!I1615,'6.Other(Incld) NCCF'!I1615)</f>
        <v>0</v>
      </c>
      <c r="J1615" s="179">
        <f>SUM('2.CAD NCCF'!J1615,'3.USD NCCF'!J1615,'4.EUR NCCF'!J1615,'5.GBP NCCF'!J1615,'6.Other(Incld) NCCF'!J1615)</f>
        <v>0</v>
      </c>
      <c r="K1615" s="180">
        <f>SUM('2.CAD NCCF'!K1615,'3.USD NCCF'!K1615,'4.EUR NCCF'!K1615,'5.GBP NCCF'!K1615,'6.Other(Incld) NCCF'!K1615)</f>
        <v>0</v>
      </c>
      <c r="L1615" s="181">
        <f>SUM('2.CAD NCCF'!L1615,'3.USD NCCF'!L1615,'4.EUR NCCF'!L1615,'5.GBP NCCF'!L1615,'6.Other(Incld) NCCF'!L1615)</f>
        <v>0</v>
      </c>
      <c r="M1615" s="192">
        <f>SUM('2.CAD NCCF'!M1615,'3.USD NCCF'!M1615,'4.EUR NCCF'!M1615,'5.GBP NCCF'!M1615,'6.Other(Incld) NCCF'!M1615)</f>
        <v>0</v>
      </c>
      <c r="N1615" s="182">
        <f>SUM('2.CAD NCCF'!N1615,'3.USD NCCF'!N1615,'4.EUR NCCF'!N1615,'5.GBP NCCF'!N1615,'6.Other(Incld) NCCF'!N1615)</f>
        <v>0</v>
      </c>
      <c r="O1615" s="182">
        <f>SUM('2.CAD NCCF'!O1615,'3.USD NCCF'!O1615,'4.EUR NCCF'!O1615,'5.GBP NCCF'!O1615,'6.Other(Incld) NCCF'!O1615)</f>
        <v>0</v>
      </c>
      <c r="P1615" s="182">
        <f>SUM('2.CAD NCCF'!P1615,'3.USD NCCF'!P1615,'4.EUR NCCF'!P1615,'5.GBP NCCF'!P1615,'6.Other(Incld) NCCF'!P1615)</f>
        <v>0</v>
      </c>
      <c r="Q1615" s="182">
        <f>SUM('2.CAD NCCF'!Q1615,'3.USD NCCF'!Q1615,'4.EUR NCCF'!Q1615,'5.GBP NCCF'!Q1615,'6.Other(Incld) NCCF'!Q1615)</f>
        <v>0</v>
      </c>
      <c r="R1615" s="182">
        <f>SUM('2.CAD NCCF'!R1615,'3.USD NCCF'!R1615,'4.EUR NCCF'!R1615,'5.GBP NCCF'!R1615,'6.Other(Incld) NCCF'!R1615)</f>
        <v>0</v>
      </c>
      <c r="S1615" s="182">
        <f>SUM('2.CAD NCCF'!S1615,'3.USD NCCF'!S1615,'4.EUR NCCF'!S1615,'5.GBP NCCF'!S1615,'6.Other(Incld) NCCF'!S1615)</f>
        <v>0</v>
      </c>
      <c r="T1615" s="178">
        <f>SUM('2.CAD NCCF'!T1615,'3.USD NCCF'!T1615,'4.EUR NCCF'!T1615,'5.GBP NCCF'!T1615,'6.Other(Incld) NCCF'!T1615)</f>
        <v>0</v>
      </c>
      <c r="U1615" s="182">
        <f>SUM('2.CAD NCCF'!U1615,'3.USD NCCF'!U1615,'4.EUR NCCF'!U1615,'5.GBP NCCF'!U1615,'6.Other(Incld) NCCF'!U1615)</f>
        <v>0</v>
      </c>
      <c r="V1615" s="183">
        <f>SUM('2.CAD NCCF'!V1615,'3.USD NCCF'!V1615,'4.EUR NCCF'!V1615,'5.GBP NCCF'!V1615,'6.Other(Incld) NCCF'!V1615)</f>
        <v>0</v>
      </c>
      <c r="W1615" s="46">
        <f>SUM('2.CAD NCCF'!W1615,'3.USD NCCF'!W1615,'4.EUR NCCF'!W1615,'5.GBP NCCF'!W1615,'6.Other(Incld) NCCF'!W1615)</f>
        <v>0</v>
      </c>
      <c r="Y1615"/>
    </row>
    <row r="1616" spans="1:25" s="72" customFormat="1" outlineLevel="1" x14ac:dyDescent="0.2">
      <c r="A1616" s="322"/>
      <c r="B1616" s="25"/>
      <c r="C1616" s="23"/>
      <c r="D1616" s="23"/>
      <c r="E1616" s="24"/>
      <c r="F1616" s="176" t="s">
        <v>163</v>
      </c>
      <c r="G1616" s="190">
        <f>SUM('2.CAD NCCF'!G1616,'3.USD NCCF'!G1616,'4.EUR NCCF'!G1616,'5.GBP NCCF'!G1616,'6.Other(Incld) NCCF'!G1616)</f>
        <v>0</v>
      </c>
      <c r="H1616" s="242">
        <f>SUM('2.CAD NCCF'!H1616,'3.USD NCCF'!H1616,'4.EUR NCCF'!H1616,'5.GBP NCCF'!H1616,'6.Other(Incld) NCCF'!H1616)</f>
        <v>0</v>
      </c>
      <c r="I1616" s="179">
        <f>SUM('2.CAD NCCF'!I1616,'3.USD NCCF'!I1616,'4.EUR NCCF'!I1616,'5.GBP NCCF'!I1616,'6.Other(Incld) NCCF'!I1616)</f>
        <v>0</v>
      </c>
      <c r="J1616" s="179">
        <f>SUM('2.CAD NCCF'!J1616,'3.USD NCCF'!J1616,'4.EUR NCCF'!J1616,'5.GBP NCCF'!J1616,'6.Other(Incld) NCCF'!J1616)</f>
        <v>0</v>
      </c>
      <c r="K1616" s="180">
        <f>SUM('2.CAD NCCF'!K1616,'3.USD NCCF'!K1616,'4.EUR NCCF'!K1616,'5.GBP NCCF'!K1616,'6.Other(Incld) NCCF'!K1616)</f>
        <v>0</v>
      </c>
      <c r="L1616" s="181">
        <f>SUM('2.CAD NCCF'!L1616,'3.USD NCCF'!L1616,'4.EUR NCCF'!L1616,'5.GBP NCCF'!L1616,'6.Other(Incld) NCCF'!L1616)</f>
        <v>0</v>
      </c>
      <c r="M1616" s="192">
        <f>SUM('2.CAD NCCF'!M1616,'3.USD NCCF'!M1616,'4.EUR NCCF'!M1616,'5.GBP NCCF'!M1616,'6.Other(Incld) NCCF'!M1616)</f>
        <v>0</v>
      </c>
      <c r="N1616" s="182">
        <f>SUM('2.CAD NCCF'!N1616,'3.USD NCCF'!N1616,'4.EUR NCCF'!N1616,'5.GBP NCCF'!N1616,'6.Other(Incld) NCCF'!N1616)</f>
        <v>0</v>
      </c>
      <c r="O1616" s="182">
        <f>SUM('2.CAD NCCF'!O1616,'3.USD NCCF'!O1616,'4.EUR NCCF'!O1616,'5.GBP NCCF'!O1616,'6.Other(Incld) NCCF'!O1616)</f>
        <v>0</v>
      </c>
      <c r="P1616" s="182">
        <f>SUM('2.CAD NCCF'!P1616,'3.USD NCCF'!P1616,'4.EUR NCCF'!P1616,'5.GBP NCCF'!P1616,'6.Other(Incld) NCCF'!P1616)</f>
        <v>0</v>
      </c>
      <c r="Q1616" s="182">
        <f>SUM('2.CAD NCCF'!Q1616,'3.USD NCCF'!Q1616,'4.EUR NCCF'!Q1616,'5.GBP NCCF'!Q1616,'6.Other(Incld) NCCF'!Q1616)</f>
        <v>0</v>
      </c>
      <c r="R1616" s="182">
        <f>SUM('2.CAD NCCF'!R1616,'3.USD NCCF'!R1616,'4.EUR NCCF'!R1616,'5.GBP NCCF'!R1616,'6.Other(Incld) NCCF'!R1616)</f>
        <v>0</v>
      </c>
      <c r="S1616" s="182">
        <f>SUM('2.CAD NCCF'!S1616,'3.USD NCCF'!S1616,'4.EUR NCCF'!S1616,'5.GBP NCCF'!S1616,'6.Other(Incld) NCCF'!S1616)</f>
        <v>0</v>
      </c>
      <c r="T1616" s="178">
        <f>SUM('2.CAD NCCF'!T1616,'3.USD NCCF'!T1616,'4.EUR NCCF'!T1616,'5.GBP NCCF'!T1616,'6.Other(Incld) NCCF'!T1616)</f>
        <v>0</v>
      </c>
      <c r="U1616" s="182">
        <f>SUM('2.CAD NCCF'!U1616,'3.USD NCCF'!U1616,'4.EUR NCCF'!U1616,'5.GBP NCCF'!U1616,'6.Other(Incld) NCCF'!U1616)</f>
        <v>0</v>
      </c>
      <c r="V1616" s="183">
        <f>SUM('2.CAD NCCF'!V1616,'3.USD NCCF'!V1616,'4.EUR NCCF'!V1616,'5.GBP NCCF'!V1616,'6.Other(Incld) NCCF'!V1616)</f>
        <v>0</v>
      </c>
      <c r="W1616" s="46">
        <f>SUM('2.CAD NCCF'!W1616,'3.USD NCCF'!W1616,'4.EUR NCCF'!W1616,'5.GBP NCCF'!W1616,'6.Other(Incld) NCCF'!W1616)</f>
        <v>0</v>
      </c>
      <c r="Y1616"/>
    </row>
    <row r="1617" spans="1:25" s="72" customFormat="1" outlineLevel="1" x14ac:dyDescent="0.2">
      <c r="A1617" s="322"/>
      <c r="B1617" s="25"/>
      <c r="C1617" s="23"/>
      <c r="D1617" s="23"/>
      <c r="E1617" s="24"/>
      <c r="F1617" s="176" t="s">
        <v>332</v>
      </c>
      <c r="G1617" s="190">
        <f>SUM('2.CAD NCCF'!G1617,'3.USD NCCF'!G1617,'4.EUR NCCF'!G1617,'5.GBP NCCF'!G1617,'6.Other(Incld) NCCF'!G1617)</f>
        <v>0</v>
      </c>
      <c r="H1617" s="242">
        <f>SUM('2.CAD NCCF'!H1617,'3.USD NCCF'!H1617,'4.EUR NCCF'!H1617,'5.GBP NCCF'!H1617,'6.Other(Incld) NCCF'!H1617)</f>
        <v>0</v>
      </c>
      <c r="I1617" s="179">
        <f>SUM('2.CAD NCCF'!I1617,'3.USD NCCF'!I1617,'4.EUR NCCF'!I1617,'5.GBP NCCF'!I1617,'6.Other(Incld) NCCF'!I1617)</f>
        <v>0</v>
      </c>
      <c r="J1617" s="179">
        <f>SUM('2.CAD NCCF'!J1617,'3.USD NCCF'!J1617,'4.EUR NCCF'!J1617,'5.GBP NCCF'!J1617,'6.Other(Incld) NCCF'!J1617)</f>
        <v>0</v>
      </c>
      <c r="K1617" s="180">
        <f>SUM('2.CAD NCCF'!K1617,'3.USD NCCF'!K1617,'4.EUR NCCF'!K1617,'5.GBP NCCF'!K1617,'6.Other(Incld) NCCF'!K1617)</f>
        <v>0</v>
      </c>
      <c r="L1617" s="181">
        <f>SUM('2.CAD NCCF'!L1617,'3.USD NCCF'!L1617,'4.EUR NCCF'!L1617,'5.GBP NCCF'!L1617,'6.Other(Incld) NCCF'!L1617)</f>
        <v>0</v>
      </c>
      <c r="M1617" s="192">
        <f>SUM('2.CAD NCCF'!M1617,'3.USD NCCF'!M1617,'4.EUR NCCF'!M1617,'5.GBP NCCF'!M1617,'6.Other(Incld) NCCF'!M1617)</f>
        <v>0</v>
      </c>
      <c r="N1617" s="182">
        <f>SUM('2.CAD NCCF'!N1617,'3.USD NCCF'!N1617,'4.EUR NCCF'!N1617,'5.GBP NCCF'!N1617,'6.Other(Incld) NCCF'!N1617)</f>
        <v>0</v>
      </c>
      <c r="O1617" s="182">
        <f>SUM('2.CAD NCCF'!O1617,'3.USD NCCF'!O1617,'4.EUR NCCF'!O1617,'5.GBP NCCF'!O1617,'6.Other(Incld) NCCF'!O1617)</f>
        <v>0</v>
      </c>
      <c r="P1617" s="182">
        <f>SUM('2.CAD NCCF'!P1617,'3.USD NCCF'!P1617,'4.EUR NCCF'!P1617,'5.GBP NCCF'!P1617,'6.Other(Incld) NCCF'!P1617)</f>
        <v>0</v>
      </c>
      <c r="Q1617" s="182">
        <f>SUM('2.CAD NCCF'!Q1617,'3.USD NCCF'!Q1617,'4.EUR NCCF'!Q1617,'5.GBP NCCF'!Q1617,'6.Other(Incld) NCCF'!Q1617)</f>
        <v>0</v>
      </c>
      <c r="R1617" s="182">
        <f>SUM('2.CAD NCCF'!R1617,'3.USD NCCF'!R1617,'4.EUR NCCF'!R1617,'5.GBP NCCF'!R1617,'6.Other(Incld) NCCF'!R1617)</f>
        <v>0</v>
      </c>
      <c r="S1617" s="182">
        <f>SUM('2.CAD NCCF'!S1617,'3.USD NCCF'!S1617,'4.EUR NCCF'!S1617,'5.GBP NCCF'!S1617,'6.Other(Incld) NCCF'!S1617)</f>
        <v>0</v>
      </c>
      <c r="T1617" s="178">
        <f>SUM('2.CAD NCCF'!T1617,'3.USD NCCF'!T1617,'4.EUR NCCF'!T1617,'5.GBP NCCF'!T1617,'6.Other(Incld) NCCF'!T1617)</f>
        <v>0</v>
      </c>
      <c r="U1617" s="182">
        <f>SUM('2.CAD NCCF'!U1617,'3.USD NCCF'!U1617,'4.EUR NCCF'!U1617,'5.GBP NCCF'!U1617,'6.Other(Incld) NCCF'!U1617)</f>
        <v>0</v>
      </c>
      <c r="V1617" s="183">
        <f>SUM('2.CAD NCCF'!V1617,'3.USD NCCF'!V1617,'4.EUR NCCF'!V1617,'5.GBP NCCF'!V1617,'6.Other(Incld) NCCF'!V1617)</f>
        <v>0</v>
      </c>
      <c r="W1617" s="46">
        <f>SUM('2.CAD NCCF'!W1617,'3.USD NCCF'!W1617,'4.EUR NCCF'!W1617,'5.GBP NCCF'!W1617,'6.Other(Incld) NCCF'!W1617)</f>
        <v>0</v>
      </c>
      <c r="Y1617"/>
    </row>
    <row r="1618" spans="1:25" s="72" customFormat="1" x14ac:dyDescent="0.2">
      <c r="A1618" s="322"/>
      <c r="B1618" s="25"/>
      <c r="C1618" s="23"/>
      <c r="D1618" s="23"/>
      <c r="E1618" s="24" t="s">
        <v>57</v>
      </c>
      <c r="F1618" s="24"/>
      <c r="G1618" s="69">
        <f t="shared" ref="G1618:W1618" si="343">SUBTOTAL(9,G1619:G1621)</f>
        <v>0</v>
      </c>
      <c r="H1618" s="70">
        <f t="shared" si="343"/>
        <v>0</v>
      </c>
      <c r="I1618" s="66">
        <f t="shared" si="343"/>
        <v>0</v>
      </c>
      <c r="J1618" s="66">
        <f t="shared" si="343"/>
        <v>0</v>
      </c>
      <c r="K1618" s="67">
        <f t="shared" si="343"/>
        <v>0</v>
      </c>
      <c r="L1618" s="34">
        <f t="shared" si="343"/>
        <v>0</v>
      </c>
      <c r="M1618" s="34">
        <f t="shared" si="343"/>
        <v>0</v>
      </c>
      <c r="N1618" s="34">
        <f t="shared" si="343"/>
        <v>0</v>
      </c>
      <c r="O1618" s="34">
        <f t="shared" si="343"/>
        <v>0</v>
      </c>
      <c r="P1618" s="34">
        <f t="shared" si="343"/>
        <v>0</v>
      </c>
      <c r="Q1618" s="34">
        <f t="shared" si="343"/>
        <v>0</v>
      </c>
      <c r="R1618" s="34">
        <f t="shared" si="343"/>
        <v>0</v>
      </c>
      <c r="S1618" s="34">
        <f t="shared" si="343"/>
        <v>0</v>
      </c>
      <c r="T1618" s="34">
        <f t="shared" si="343"/>
        <v>0</v>
      </c>
      <c r="U1618" s="34">
        <f t="shared" si="343"/>
        <v>0</v>
      </c>
      <c r="V1618" s="34">
        <f t="shared" si="343"/>
        <v>0</v>
      </c>
      <c r="W1618" s="33">
        <f t="shared" si="343"/>
        <v>0</v>
      </c>
      <c r="Y1618"/>
    </row>
    <row r="1619" spans="1:25" s="72" customFormat="1" outlineLevel="1" x14ac:dyDescent="0.2">
      <c r="A1619" s="322"/>
      <c r="B1619" s="25"/>
      <c r="C1619" s="23"/>
      <c r="D1619" s="23"/>
      <c r="E1619" s="24"/>
      <c r="F1619" s="176" t="s">
        <v>164</v>
      </c>
      <c r="G1619" s="190">
        <f>SUM('2.CAD NCCF'!G1619,'3.USD NCCF'!G1619,'4.EUR NCCF'!G1619,'5.GBP NCCF'!G1619,'6.Other(Incld) NCCF'!G1619)</f>
        <v>0</v>
      </c>
      <c r="H1619" s="242">
        <f>SUM('2.CAD NCCF'!H1619,'3.USD NCCF'!H1619,'4.EUR NCCF'!H1619,'5.GBP NCCF'!H1619,'6.Other(Incld) NCCF'!H1619)</f>
        <v>0</v>
      </c>
      <c r="I1619" s="179">
        <f>SUM('2.CAD NCCF'!I1619,'3.USD NCCF'!I1619,'4.EUR NCCF'!I1619,'5.GBP NCCF'!I1619,'6.Other(Incld) NCCF'!I1619)</f>
        <v>0</v>
      </c>
      <c r="J1619" s="179">
        <f>SUM('2.CAD NCCF'!J1619,'3.USD NCCF'!J1619,'4.EUR NCCF'!J1619,'5.GBP NCCF'!J1619,'6.Other(Incld) NCCF'!J1619)</f>
        <v>0</v>
      </c>
      <c r="K1619" s="180">
        <f>SUM('2.CAD NCCF'!K1619,'3.USD NCCF'!K1619,'4.EUR NCCF'!K1619,'5.GBP NCCF'!K1619,'6.Other(Incld) NCCF'!K1619)</f>
        <v>0</v>
      </c>
      <c r="L1619" s="181">
        <f>SUM('2.CAD NCCF'!L1619,'3.USD NCCF'!L1619,'4.EUR NCCF'!L1619,'5.GBP NCCF'!L1619,'6.Other(Incld) NCCF'!L1619)</f>
        <v>0</v>
      </c>
      <c r="M1619" s="192">
        <f>SUM('2.CAD NCCF'!M1619,'3.USD NCCF'!M1619,'4.EUR NCCF'!M1619,'5.GBP NCCF'!M1619,'6.Other(Incld) NCCF'!M1619)</f>
        <v>0</v>
      </c>
      <c r="N1619" s="182">
        <f>SUM('2.CAD NCCF'!N1619,'3.USD NCCF'!N1619,'4.EUR NCCF'!N1619,'5.GBP NCCF'!N1619,'6.Other(Incld) NCCF'!N1619)</f>
        <v>0</v>
      </c>
      <c r="O1619" s="182">
        <f>SUM('2.CAD NCCF'!O1619,'3.USD NCCF'!O1619,'4.EUR NCCF'!O1619,'5.GBP NCCF'!O1619,'6.Other(Incld) NCCF'!O1619)</f>
        <v>0</v>
      </c>
      <c r="P1619" s="182">
        <f>SUM('2.CAD NCCF'!P1619,'3.USD NCCF'!P1619,'4.EUR NCCF'!P1619,'5.GBP NCCF'!P1619,'6.Other(Incld) NCCF'!P1619)</f>
        <v>0</v>
      </c>
      <c r="Q1619" s="182">
        <f>SUM('2.CAD NCCF'!Q1619,'3.USD NCCF'!Q1619,'4.EUR NCCF'!Q1619,'5.GBP NCCF'!Q1619,'6.Other(Incld) NCCF'!Q1619)</f>
        <v>0</v>
      </c>
      <c r="R1619" s="182">
        <f>SUM('2.CAD NCCF'!R1619,'3.USD NCCF'!R1619,'4.EUR NCCF'!R1619,'5.GBP NCCF'!R1619,'6.Other(Incld) NCCF'!R1619)</f>
        <v>0</v>
      </c>
      <c r="S1619" s="182">
        <f>SUM('2.CAD NCCF'!S1619,'3.USD NCCF'!S1619,'4.EUR NCCF'!S1619,'5.GBP NCCF'!S1619,'6.Other(Incld) NCCF'!S1619)</f>
        <v>0</v>
      </c>
      <c r="T1619" s="178">
        <f>SUM('2.CAD NCCF'!T1619,'3.USD NCCF'!T1619,'4.EUR NCCF'!T1619,'5.GBP NCCF'!T1619,'6.Other(Incld) NCCF'!T1619)</f>
        <v>0</v>
      </c>
      <c r="U1619" s="182">
        <f>SUM('2.CAD NCCF'!U1619,'3.USD NCCF'!U1619,'4.EUR NCCF'!U1619,'5.GBP NCCF'!U1619,'6.Other(Incld) NCCF'!U1619)</f>
        <v>0</v>
      </c>
      <c r="V1619" s="183">
        <f>SUM('2.CAD NCCF'!V1619,'3.USD NCCF'!V1619,'4.EUR NCCF'!V1619,'5.GBP NCCF'!V1619,'6.Other(Incld) NCCF'!V1619)</f>
        <v>0</v>
      </c>
      <c r="W1619" s="46">
        <f>SUM('2.CAD NCCF'!W1619,'3.USD NCCF'!W1619,'4.EUR NCCF'!W1619,'5.GBP NCCF'!W1619,'6.Other(Incld) NCCF'!W1619)</f>
        <v>0</v>
      </c>
      <c r="Y1619"/>
    </row>
    <row r="1620" spans="1:25" s="72" customFormat="1" outlineLevel="1" x14ac:dyDescent="0.2">
      <c r="A1620" s="322"/>
      <c r="B1620" s="25"/>
      <c r="C1620" s="23"/>
      <c r="D1620" s="23"/>
      <c r="E1620" s="24"/>
      <c r="F1620" s="176" t="s">
        <v>255</v>
      </c>
      <c r="G1620" s="190">
        <f>SUM('2.CAD NCCF'!G1620,'3.USD NCCF'!G1620,'4.EUR NCCF'!G1620,'5.GBP NCCF'!G1620,'6.Other(Incld) NCCF'!G1620)</f>
        <v>0</v>
      </c>
      <c r="H1620" s="242">
        <f>SUM('2.CAD NCCF'!H1620,'3.USD NCCF'!H1620,'4.EUR NCCF'!H1620,'5.GBP NCCF'!H1620,'6.Other(Incld) NCCF'!H1620)</f>
        <v>0</v>
      </c>
      <c r="I1620" s="179">
        <f>SUM('2.CAD NCCF'!I1620,'3.USD NCCF'!I1620,'4.EUR NCCF'!I1620,'5.GBP NCCF'!I1620,'6.Other(Incld) NCCF'!I1620)</f>
        <v>0</v>
      </c>
      <c r="J1620" s="179">
        <f>SUM('2.CAD NCCF'!J1620,'3.USD NCCF'!J1620,'4.EUR NCCF'!J1620,'5.GBP NCCF'!J1620,'6.Other(Incld) NCCF'!J1620)</f>
        <v>0</v>
      </c>
      <c r="K1620" s="180">
        <f>SUM('2.CAD NCCF'!K1620,'3.USD NCCF'!K1620,'4.EUR NCCF'!K1620,'5.GBP NCCF'!K1620,'6.Other(Incld) NCCF'!K1620)</f>
        <v>0</v>
      </c>
      <c r="L1620" s="181">
        <f>SUM('2.CAD NCCF'!L1620,'3.USD NCCF'!L1620,'4.EUR NCCF'!L1620,'5.GBP NCCF'!L1620,'6.Other(Incld) NCCF'!L1620)</f>
        <v>0</v>
      </c>
      <c r="M1620" s="192">
        <f>SUM('2.CAD NCCF'!M1620,'3.USD NCCF'!M1620,'4.EUR NCCF'!M1620,'5.GBP NCCF'!M1620,'6.Other(Incld) NCCF'!M1620)</f>
        <v>0</v>
      </c>
      <c r="N1620" s="182">
        <f>SUM('2.CAD NCCF'!N1620,'3.USD NCCF'!N1620,'4.EUR NCCF'!N1620,'5.GBP NCCF'!N1620,'6.Other(Incld) NCCF'!N1620)</f>
        <v>0</v>
      </c>
      <c r="O1620" s="182">
        <f>SUM('2.CAD NCCF'!O1620,'3.USD NCCF'!O1620,'4.EUR NCCF'!O1620,'5.GBP NCCF'!O1620,'6.Other(Incld) NCCF'!O1620)</f>
        <v>0</v>
      </c>
      <c r="P1620" s="182">
        <f>SUM('2.CAD NCCF'!P1620,'3.USD NCCF'!P1620,'4.EUR NCCF'!P1620,'5.GBP NCCF'!P1620,'6.Other(Incld) NCCF'!P1620)</f>
        <v>0</v>
      </c>
      <c r="Q1620" s="182">
        <f>SUM('2.CAD NCCF'!Q1620,'3.USD NCCF'!Q1620,'4.EUR NCCF'!Q1620,'5.GBP NCCF'!Q1620,'6.Other(Incld) NCCF'!Q1620)</f>
        <v>0</v>
      </c>
      <c r="R1620" s="182">
        <f>SUM('2.CAD NCCF'!R1620,'3.USD NCCF'!R1620,'4.EUR NCCF'!R1620,'5.GBP NCCF'!R1620,'6.Other(Incld) NCCF'!R1620)</f>
        <v>0</v>
      </c>
      <c r="S1620" s="182">
        <f>SUM('2.CAD NCCF'!S1620,'3.USD NCCF'!S1620,'4.EUR NCCF'!S1620,'5.GBP NCCF'!S1620,'6.Other(Incld) NCCF'!S1620)</f>
        <v>0</v>
      </c>
      <c r="T1620" s="178">
        <f>SUM('2.CAD NCCF'!T1620,'3.USD NCCF'!T1620,'4.EUR NCCF'!T1620,'5.GBP NCCF'!T1620,'6.Other(Incld) NCCF'!T1620)</f>
        <v>0</v>
      </c>
      <c r="U1620" s="182">
        <f>SUM('2.CAD NCCF'!U1620,'3.USD NCCF'!U1620,'4.EUR NCCF'!U1620,'5.GBP NCCF'!U1620,'6.Other(Incld) NCCF'!U1620)</f>
        <v>0</v>
      </c>
      <c r="V1620" s="183">
        <f>SUM('2.CAD NCCF'!V1620,'3.USD NCCF'!V1620,'4.EUR NCCF'!V1620,'5.GBP NCCF'!V1620,'6.Other(Incld) NCCF'!V1620)</f>
        <v>0</v>
      </c>
      <c r="W1620" s="46">
        <f>SUM('2.CAD NCCF'!W1620,'3.USD NCCF'!W1620,'4.EUR NCCF'!W1620,'5.GBP NCCF'!W1620,'6.Other(Incld) NCCF'!W1620)</f>
        <v>0</v>
      </c>
      <c r="Y1620"/>
    </row>
    <row r="1621" spans="1:25" s="72" customFormat="1" outlineLevel="1" x14ac:dyDescent="0.2">
      <c r="A1621" s="322"/>
      <c r="B1621" s="25"/>
      <c r="C1621" s="23"/>
      <c r="D1621" s="23"/>
      <c r="E1621" s="24"/>
      <c r="F1621" s="176" t="s">
        <v>333</v>
      </c>
      <c r="G1621" s="190">
        <f>SUM('2.CAD NCCF'!G1621,'3.USD NCCF'!G1621,'4.EUR NCCF'!G1621,'5.GBP NCCF'!G1621,'6.Other(Incld) NCCF'!G1621)</f>
        <v>0</v>
      </c>
      <c r="H1621" s="242">
        <f>SUM('2.CAD NCCF'!H1621,'3.USD NCCF'!H1621,'4.EUR NCCF'!H1621,'5.GBP NCCF'!H1621,'6.Other(Incld) NCCF'!H1621)</f>
        <v>0</v>
      </c>
      <c r="I1621" s="179">
        <f>SUM('2.CAD NCCF'!I1621,'3.USD NCCF'!I1621,'4.EUR NCCF'!I1621,'5.GBP NCCF'!I1621,'6.Other(Incld) NCCF'!I1621)</f>
        <v>0</v>
      </c>
      <c r="J1621" s="179">
        <f>SUM('2.CAD NCCF'!J1621,'3.USD NCCF'!J1621,'4.EUR NCCF'!J1621,'5.GBP NCCF'!J1621,'6.Other(Incld) NCCF'!J1621)</f>
        <v>0</v>
      </c>
      <c r="K1621" s="180">
        <f>SUM('2.CAD NCCF'!K1621,'3.USD NCCF'!K1621,'4.EUR NCCF'!K1621,'5.GBP NCCF'!K1621,'6.Other(Incld) NCCF'!K1621)</f>
        <v>0</v>
      </c>
      <c r="L1621" s="181">
        <f>SUM('2.CAD NCCF'!L1621,'3.USD NCCF'!L1621,'4.EUR NCCF'!L1621,'5.GBP NCCF'!L1621,'6.Other(Incld) NCCF'!L1621)</f>
        <v>0</v>
      </c>
      <c r="M1621" s="192">
        <f>SUM('2.CAD NCCF'!M1621,'3.USD NCCF'!M1621,'4.EUR NCCF'!M1621,'5.GBP NCCF'!M1621,'6.Other(Incld) NCCF'!M1621)</f>
        <v>0</v>
      </c>
      <c r="N1621" s="182">
        <f>SUM('2.CAD NCCF'!N1621,'3.USD NCCF'!N1621,'4.EUR NCCF'!N1621,'5.GBP NCCF'!N1621,'6.Other(Incld) NCCF'!N1621)</f>
        <v>0</v>
      </c>
      <c r="O1621" s="182">
        <f>SUM('2.CAD NCCF'!O1621,'3.USD NCCF'!O1621,'4.EUR NCCF'!O1621,'5.GBP NCCF'!O1621,'6.Other(Incld) NCCF'!O1621)</f>
        <v>0</v>
      </c>
      <c r="P1621" s="182">
        <f>SUM('2.CAD NCCF'!P1621,'3.USD NCCF'!P1621,'4.EUR NCCF'!P1621,'5.GBP NCCF'!P1621,'6.Other(Incld) NCCF'!P1621)</f>
        <v>0</v>
      </c>
      <c r="Q1621" s="182">
        <f>SUM('2.CAD NCCF'!Q1621,'3.USD NCCF'!Q1621,'4.EUR NCCF'!Q1621,'5.GBP NCCF'!Q1621,'6.Other(Incld) NCCF'!Q1621)</f>
        <v>0</v>
      </c>
      <c r="R1621" s="182">
        <f>SUM('2.CAD NCCF'!R1621,'3.USD NCCF'!R1621,'4.EUR NCCF'!R1621,'5.GBP NCCF'!R1621,'6.Other(Incld) NCCF'!R1621)</f>
        <v>0</v>
      </c>
      <c r="S1621" s="182">
        <f>SUM('2.CAD NCCF'!S1621,'3.USD NCCF'!S1621,'4.EUR NCCF'!S1621,'5.GBP NCCF'!S1621,'6.Other(Incld) NCCF'!S1621)</f>
        <v>0</v>
      </c>
      <c r="T1621" s="178">
        <f>SUM('2.CAD NCCF'!T1621,'3.USD NCCF'!T1621,'4.EUR NCCF'!T1621,'5.GBP NCCF'!T1621,'6.Other(Incld) NCCF'!T1621)</f>
        <v>0</v>
      </c>
      <c r="U1621" s="182">
        <f>SUM('2.CAD NCCF'!U1621,'3.USD NCCF'!U1621,'4.EUR NCCF'!U1621,'5.GBP NCCF'!U1621,'6.Other(Incld) NCCF'!U1621)</f>
        <v>0</v>
      </c>
      <c r="V1621" s="183">
        <f>SUM('2.CAD NCCF'!V1621,'3.USD NCCF'!V1621,'4.EUR NCCF'!V1621,'5.GBP NCCF'!V1621,'6.Other(Incld) NCCF'!V1621)</f>
        <v>0</v>
      </c>
      <c r="W1621" s="46">
        <f>SUM('2.CAD NCCF'!W1621,'3.USD NCCF'!W1621,'4.EUR NCCF'!W1621,'5.GBP NCCF'!W1621,'6.Other(Incld) NCCF'!W1621)</f>
        <v>0</v>
      </c>
      <c r="Y1621"/>
    </row>
    <row r="1622" spans="1:25" s="72" customFormat="1" x14ac:dyDescent="0.2">
      <c r="A1622" s="322"/>
      <c r="B1622" s="25"/>
      <c r="C1622" s="23"/>
      <c r="D1622" s="23" t="s">
        <v>58</v>
      </c>
      <c r="E1622" s="24"/>
      <c r="F1622" s="24"/>
      <c r="G1622" s="69"/>
      <c r="H1622" s="70"/>
      <c r="I1622" s="66"/>
      <c r="J1622" s="66"/>
      <c r="K1622" s="66"/>
      <c r="L1622" s="51"/>
      <c r="M1622" s="34"/>
      <c r="N1622" s="34"/>
      <c r="O1622" s="34"/>
      <c r="P1622" s="34"/>
      <c r="Q1622" s="34"/>
      <c r="R1622" s="34"/>
      <c r="S1622" s="34"/>
      <c r="T1622" s="34"/>
      <c r="U1622" s="34"/>
      <c r="V1622" s="37"/>
      <c r="W1622" s="33"/>
      <c r="Y1622"/>
    </row>
    <row r="1623" spans="1:25" s="72" customFormat="1" x14ac:dyDescent="0.2">
      <c r="A1623" s="322"/>
      <c r="B1623" s="25"/>
      <c r="C1623" s="23"/>
      <c r="D1623" s="23"/>
      <c r="E1623" s="24" t="s">
        <v>172</v>
      </c>
      <c r="F1623" s="24"/>
      <c r="G1623" s="69">
        <f t="shared" ref="G1623:W1623" si="344">SUBTOTAL(9,G1624:G1625)</f>
        <v>0</v>
      </c>
      <c r="H1623" s="70">
        <f t="shared" si="344"/>
        <v>0</v>
      </c>
      <c r="I1623" s="66">
        <f t="shared" si="344"/>
        <v>0</v>
      </c>
      <c r="J1623" s="66">
        <f t="shared" si="344"/>
        <v>0</v>
      </c>
      <c r="K1623" s="67">
        <f t="shared" si="344"/>
        <v>0</v>
      </c>
      <c r="L1623" s="34">
        <f t="shared" si="344"/>
        <v>0</v>
      </c>
      <c r="M1623" s="34">
        <f t="shared" si="344"/>
        <v>0</v>
      </c>
      <c r="N1623" s="34">
        <f t="shared" si="344"/>
        <v>0</v>
      </c>
      <c r="O1623" s="34">
        <f t="shared" si="344"/>
        <v>0</v>
      </c>
      <c r="P1623" s="34">
        <f t="shared" si="344"/>
        <v>0</v>
      </c>
      <c r="Q1623" s="34">
        <f t="shared" si="344"/>
        <v>0</v>
      </c>
      <c r="R1623" s="34">
        <f t="shared" si="344"/>
        <v>0</v>
      </c>
      <c r="S1623" s="34">
        <f t="shared" si="344"/>
        <v>0</v>
      </c>
      <c r="T1623" s="34">
        <f t="shared" si="344"/>
        <v>0</v>
      </c>
      <c r="U1623" s="34">
        <f t="shared" si="344"/>
        <v>0</v>
      </c>
      <c r="V1623" s="37">
        <f t="shared" si="344"/>
        <v>0</v>
      </c>
      <c r="W1623" s="33">
        <f t="shared" si="344"/>
        <v>0</v>
      </c>
      <c r="Y1623"/>
    </row>
    <row r="1624" spans="1:25" s="72" customFormat="1" outlineLevel="1" x14ac:dyDescent="0.2">
      <c r="A1624" s="322"/>
      <c r="B1624" s="25"/>
      <c r="C1624" s="23"/>
      <c r="D1624" s="23"/>
      <c r="E1624" s="24"/>
      <c r="F1624" s="176" t="s">
        <v>61</v>
      </c>
      <c r="G1624" s="190">
        <f>SUM('2.CAD NCCF'!G1624,'3.USD NCCF'!G1624,'4.EUR NCCF'!G1624,'5.GBP NCCF'!G1624,'6.Other(Incld) NCCF'!G1624)</f>
        <v>0</v>
      </c>
      <c r="H1624" s="242">
        <f>SUM('2.CAD NCCF'!H1624,'3.USD NCCF'!H1624,'4.EUR NCCF'!H1624,'5.GBP NCCF'!H1624,'6.Other(Incld) NCCF'!H1624)</f>
        <v>0</v>
      </c>
      <c r="I1624" s="179">
        <f>SUM('2.CAD NCCF'!I1624,'3.USD NCCF'!I1624,'4.EUR NCCF'!I1624,'5.GBP NCCF'!I1624,'6.Other(Incld) NCCF'!I1624)</f>
        <v>0</v>
      </c>
      <c r="J1624" s="179">
        <f>SUM('2.CAD NCCF'!J1624,'3.USD NCCF'!J1624,'4.EUR NCCF'!J1624,'5.GBP NCCF'!J1624,'6.Other(Incld) NCCF'!J1624)</f>
        <v>0</v>
      </c>
      <c r="K1624" s="180">
        <f>SUM('2.CAD NCCF'!K1624,'3.USD NCCF'!K1624,'4.EUR NCCF'!K1624,'5.GBP NCCF'!K1624,'6.Other(Incld) NCCF'!K1624)</f>
        <v>0</v>
      </c>
      <c r="L1624" s="181">
        <f>SUM('2.CAD NCCF'!L1624,'3.USD NCCF'!L1624,'4.EUR NCCF'!L1624,'5.GBP NCCF'!L1624,'6.Other(Incld) NCCF'!L1624)</f>
        <v>0</v>
      </c>
      <c r="M1624" s="192">
        <f>SUM('2.CAD NCCF'!M1624,'3.USD NCCF'!M1624,'4.EUR NCCF'!M1624,'5.GBP NCCF'!M1624,'6.Other(Incld) NCCF'!M1624)</f>
        <v>0</v>
      </c>
      <c r="N1624" s="182">
        <f>SUM('2.CAD NCCF'!N1624,'3.USD NCCF'!N1624,'4.EUR NCCF'!N1624,'5.GBP NCCF'!N1624,'6.Other(Incld) NCCF'!N1624)</f>
        <v>0</v>
      </c>
      <c r="O1624" s="182">
        <f>SUM('2.CAD NCCF'!O1624,'3.USD NCCF'!O1624,'4.EUR NCCF'!O1624,'5.GBP NCCF'!O1624,'6.Other(Incld) NCCF'!O1624)</f>
        <v>0</v>
      </c>
      <c r="P1624" s="182">
        <f>SUM('2.CAD NCCF'!P1624,'3.USD NCCF'!P1624,'4.EUR NCCF'!P1624,'5.GBP NCCF'!P1624,'6.Other(Incld) NCCF'!P1624)</f>
        <v>0</v>
      </c>
      <c r="Q1624" s="182">
        <f>SUM('2.CAD NCCF'!Q1624,'3.USD NCCF'!Q1624,'4.EUR NCCF'!Q1624,'5.GBP NCCF'!Q1624,'6.Other(Incld) NCCF'!Q1624)</f>
        <v>0</v>
      </c>
      <c r="R1624" s="182">
        <f>SUM('2.CAD NCCF'!R1624,'3.USD NCCF'!R1624,'4.EUR NCCF'!R1624,'5.GBP NCCF'!R1624,'6.Other(Incld) NCCF'!R1624)</f>
        <v>0</v>
      </c>
      <c r="S1624" s="182">
        <f>SUM('2.CAD NCCF'!S1624,'3.USD NCCF'!S1624,'4.EUR NCCF'!S1624,'5.GBP NCCF'!S1624,'6.Other(Incld) NCCF'!S1624)</f>
        <v>0</v>
      </c>
      <c r="T1624" s="178">
        <f>SUM('2.CAD NCCF'!T1624,'3.USD NCCF'!T1624,'4.EUR NCCF'!T1624,'5.GBP NCCF'!T1624,'6.Other(Incld) NCCF'!T1624)</f>
        <v>0</v>
      </c>
      <c r="U1624" s="182">
        <f>SUM('2.CAD NCCF'!U1624,'3.USD NCCF'!U1624,'4.EUR NCCF'!U1624,'5.GBP NCCF'!U1624,'6.Other(Incld) NCCF'!U1624)</f>
        <v>0</v>
      </c>
      <c r="V1624" s="183">
        <f>SUM('2.CAD NCCF'!V1624,'3.USD NCCF'!V1624,'4.EUR NCCF'!V1624,'5.GBP NCCF'!V1624,'6.Other(Incld) NCCF'!V1624)</f>
        <v>0</v>
      </c>
      <c r="W1624" s="46">
        <f>SUM('2.CAD NCCF'!W1624,'3.USD NCCF'!W1624,'4.EUR NCCF'!W1624,'5.GBP NCCF'!W1624,'6.Other(Incld) NCCF'!W1624)</f>
        <v>0</v>
      </c>
      <c r="Y1624"/>
    </row>
    <row r="1625" spans="1:25" s="72" customFormat="1" outlineLevel="1" x14ac:dyDescent="0.2">
      <c r="A1625" s="322"/>
      <c r="B1625" s="25"/>
      <c r="C1625" s="23"/>
      <c r="D1625" s="23"/>
      <c r="E1625" s="24"/>
      <c r="F1625" s="176" t="s">
        <v>173</v>
      </c>
      <c r="G1625" s="190">
        <f>SUM('2.CAD NCCF'!G1625,'3.USD NCCF'!G1625,'4.EUR NCCF'!G1625,'5.GBP NCCF'!G1625,'6.Other(Incld) NCCF'!G1625)</f>
        <v>0</v>
      </c>
      <c r="H1625" s="242">
        <f>SUM('2.CAD NCCF'!H1625,'3.USD NCCF'!H1625,'4.EUR NCCF'!H1625,'5.GBP NCCF'!H1625,'6.Other(Incld) NCCF'!H1625)</f>
        <v>0</v>
      </c>
      <c r="I1625" s="179">
        <f>SUM('2.CAD NCCF'!I1625,'3.USD NCCF'!I1625,'4.EUR NCCF'!I1625,'5.GBP NCCF'!I1625,'6.Other(Incld) NCCF'!I1625)</f>
        <v>0</v>
      </c>
      <c r="J1625" s="179">
        <f>SUM('2.CAD NCCF'!J1625,'3.USD NCCF'!J1625,'4.EUR NCCF'!J1625,'5.GBP NCCF'!J1625,'6.Other(Incld) NCCF'!J1625)</f>
        <v>0</v>
      </c>
      <c r="K1625" s="180">
        <f>SUM('2.CAD NCCF'!K1625,'3.USD NCCF'!K1625,'4.EUR NCCF'!K1625,'5.GBP NCCF'!K1625,'6.Other(Incld) NCCF'!K1625)</f>
        <v>0</v>
      </c>
      <c r="L1625" s="181">
        <f>SUM('2.CAD NCCF'!L1625,'3.USD NCCF'!L1625,'4.EUR NCCF'!L1625,'5.GBP NCCF'!L1625,'6.Other(Incld) NCCF'!L1625)</f>
        <v>0</v>
      </c>
      <c r="M1625" s="192">
        <f>SUM('2.CAD NCCF'!M1625,'3.USD NCCF'!M1625,'4.EUR NCCF'!M1625,'5.GBP NCCF'!M1625,'6.Other(Incld) NCCF'!M1625)</f>
        <v>0</v>
      </c>
      <c r="N1625" s="182">
        <f>SUM('2.CAD NCCF'!N1625,'3.USD NCCF'!N1625,'4.EUR NCCF'!N1625,'5.GBP NCCF'!N1625,'6.Other(Incld) NCCF'!N1625)</f>
        <v>0</v>
      </c>
      <c r="O1625" s="182">
        <f>SUM('2.CAD NCCF'!O1625,'3.USD NCCF'!O1625,'4.EUR NCCF'!O1625,'5.GBP NCCF'!O1625,'6.Other(Incld) NCCF'!O1625)</f>
        <v>0</v>
      </c>
      <c r="P1625" s="182">
        <f>SUM('2.CAD NCCF'!P1625,'3.USD NCCF'!P1625,'4.EUR NCCF'!P1625,'5.GBP NCCF'!P1625,'6.Other(Incld) NCCF'!P1625)</f>
        <v>0</v>
      </c>
      <c r="Q1625" s="182">
        <f>SUM('2.CAD NCCF'!Q1625,'3.USD NCCF'!Q1625,'4.EUR NCCF'!Q1625,'5.GBP NCCF'!Q1625,'6.Other(Incld) NCCF'!Q1625)</f>
        <v>0</v>
      </c>
      <c r="R1625" s="182">
        <f>SUM('2.CAD NCCF'!R1625,'3.USD NCCF'!R1625,'4.EUR NCCF'!R1625,'5.GBP NCCF'!R1625,'6.Other(Incld) NCCF'!R1625)</f>
        <v>0</v>
      </c>
      <c r="S1625" s="182">
        <f>SUM('2.CAD NCCF'!S1625,'3.USD NCCF'!S1625,'4.EUR NCCF'!S1625,'5.GBP NCCF'!S1625,'6.Other(Incld) NCCF'!S1625)</f>
        <v>0</v>
      </c>
      <c r="T1625" s="178">
        <f>SUM('2.CAD NCCF'!T1625,'3.USD NCCF'!T1625,'4.EUR NCCF'!T1625,'5.GBP NCCF'!T1625,'6.Other(Incld) NCCF'!T1625)</f>
        <v>0</v>
      </c>
      <c r="U1625" s="182">
        <f>SUM('2.CAD NCCF'!U1625,'3.USD NCCF'!U1625,'4.EUR NCCF'!U1625,'5.GBP NCCF'!U1625,'6.Other(Incld) NCCF'!U1625)</f>
        <v>0</v>
      </c>
      <c r="V1625" s="183">
        <f>SUM('2.CAD NCCF'!V1625,'3.USD NCCF'!V1625,'4.EUR NCCF'!V1625,'5.GBP NCCF'!V1625,'6.Other(Incld) NCCF'!V1625)</f>
        <v>0</v>
      </c>
      <c r="W1625" s="46">
        <f>SUM('2.CAD NCCF'!W1625,'3.USD NCCF'!W1625,'4.EUR NCCF'!W1625,'5.GBP NCCF'!W1625,'6.Other(Incld) NCCF'!W1625)</f>
        <v>0</v>
      </c>
      <c r="Y1625"/>
    </row>
    <row r="1626" spans="1:25" s="72" customFormat="1" x14ac:dyDescent="0.2">
      <c r="A1626" s="322"/>
      <c r="B1626" s="25"/>
      <c r="C1626" s="23"/>
      <c r="D1626" s="23"/>
      <c r="E1626" s="24" t="s">
        <v>166</v>
      </c>
      <c r="F1626" s="24"/>
      <c r="G1626" s="69">
        <f t="shared" ref="G1626:W1626" si="345">SUBTOTAL(9,G1627:G1629)</f>
        <v>0</v>
      </c>
      <c r="H1626" s="70">
        <f t="shared" si="345"/>
        <v>0</v>
      </c>
      <c r="I1626" s="66">
        <f t="shared" si="345"/>
        <v>0</v>
      </c>
      <c r="J1626" s="66">
        <f t="shared" si="345"/>
        <v>0</v>
      </c>
      <c r="K1626" s="67">
        <f t="shared" si="345"/>
        <v>0</v>
      </c>
      <c r="L1626" s="34">
        <f t="shared" si="345"/>
        <v>0</v>
      </c>
      <c r="M1626" s="34">
        <f t="shared" si="345"/>
        <v>0</v>
      </c>
      <c r="N1626" s="34">
        <f t="shared" si="345"/>
        <v>0</v>
      </c>
      <c r="O1626" s="34">
        <f t="shared" si="345"/>
        <v>0</v>
      </c>
      <c r="P1626" s="34">
        <f t="shared" si="345"/>
        <v>0</v>
      </c>
      <c r="Q1626" s="34">
        <f t="shared" si="345"/>
        <v>0</v>
      </c>
      <c r="R1626" s="34">
        <f t="shared" si="345"/>
        <v>0</v>
      </c>
      <c r="S1626" s="34">
        <f t="shared" si="345"/>
        <v>0</v>
      </c>
      <c r="T1626" s="34">
        <f t="shared" si="345"/>
        <v>0</v>
      </c>
      <c r="U1626" s="34">
        <f t="shared" si="345"/>
        <v>0</v>
      </c>
      <c r="V1626" s="34">
        <f t="shared" si="345"/>
        <v>0</v>
      </c>
      <c r="W1626" s="33">
        <f t="shared" si="345"/>
        <v>0</v>
      </c>
      <c r="Y1626"/>
    </row>
    <row r="1627" spans="1:25" s="72" customFormat="1" outlineLevel="1" x14ac:dyDescent="0.2">
      <c r="A1627" s="322"/>
      <c r="B1627" s="25"/>
      <c r="C1627" s="23"/>
      <c r="D1627" s="23"/>
      <c r="E1627" s="24"/>
      <c r="F1627" s="176" t="s">
        <v>59</v>
      </c>
      <c r="G1627" s="190">
        <f>SUM('2.CAD NCCF'!G1627,'3.USD NCCF'!G1627,'4.EUR NCCF'!G1627,'5.GBP NCCF'!G1627,'6.Other(Incld) NCCF'!G1627)</f>
        <v>0</v>
      </c>
      <c r="H1627" s="242">
        <f>SUM('2.CAD NCCF'!H1627,'3.USD NCCF'!H1627,'4.EUR NCCF'!H1627,'5.GBP NCCF'!H1627,'6.Other(Incld) NCCF'!H1627)</f>
        <v>0</v>
      </c>
      <c r="I1627" s="179">
        <f>SUM('2.CAD NCCF'!I1627,'3.USD NCCF'!I1627,'4.EUR NCCF'!I1627,'5.GBP NCCF'!I1627,'6.Other(Incld) NCCF'!I1627)</f>
        <v>0</v>
      </c>
      <c r="J1627" s="179">
        <f>SUM('2.CAD NCCF'!J1627,'3.USD NCCF'!J1627,'4.EUR NCCF'!J1627,'5.GBP NCCF'!J1627,'6.Other(Incld) NCCF'!J1627)</f>
        <v>0</v>
      </c>
      <c r="K1627" s="180">
        <f>SUM('2.CAD NCCF'!K1627,'3.USD NCCF'!K1627,'4.EUR NCCF'!K1627,'5.GBP NCCF'!K1627,'6.Other(Incld) NCCF'!K1627)</f>
        <v>0</v>
      </c>
      <c r="L1627" s="181">
        <f>SUM('2.CAD NCCF'!L1627,'3.USD NCCF'!L1627,'4.EUR NCCF'!L1627,'5.GBP NCCF'!L1627,'6.Other(Incld) NCCF'!L1627)</f>
        <v>0</v>
      </c>
      <c r="M1627" s="192">
        <f>SUM('2.CAD NCCF'!M1627,'3.USD NCCF'!M1627,'4.EUR NCCF'!M1627,'5.GBP NCCF'!M1627,'6.Other(Incld) NCCF'!M1627)</f>
        <v>0</v>
      </c>
      <c r="N1627" s="182">
        <f>SUM('2.CAD NCCF'!N1627,'3.USD NCCF'!N1627,'4.EUR NCCF'!N1627,'5.GBP NCCF'!N1627,'6.Other(Incld) NCCF'!N1627)</f>
        <v>0</v>
      </c>
      <c r="O1627" s="182">
        <f>SUM('2.CAD NCCF'!O1627,'3.USD NCCF'!O1627,'4.EUR NCCF'!O1627,'5.GBP NCCF'!O1627,'6.Other(Incld) NCCF'!O1627)</f>
        <v>0</v>
      </c>
      <c r="P1627" s="182">
        <f>SUM('2.CAD NCCF'!P1627,'3.USD NCCF'!P1627,'4.EUR NCCF'!P1627,'5.GBP NCCF'!P1627,'6.Other(Incld) NCCF'!P1627)</f>
        <v>0</v>
      </c>
      <c r="Q1627" s="182">
        <f>SUM('2.CAD NCCF'!Q1627,'3.USD NCCF'!Q1627,'4.EUR NCCF'!Q1627,'5.GBP NCCF'!Q1627,'6.Other(Incld) NCCF'!Q1627)</f>
        <v>0</v>
      </c>
      <c r="R1627" s="182">
        <f>SUM('2.CAD NCCF'!R1627,'3.USD NCCF'!R1627,'4.EUR NCCF'!R1627,'5.GBP NCCF'!R1627,'6.Other(Incld) NCCF'!R1627)</f>
        <v>0</v>
      </c>
      <c r="S1627" s="182">
        <f>SUM('2.CAD NCCF'!S1627,'3.USD NCCF'!S1627,'4.EUR NCCF'!S1627,'5.GBP NCCF'!S1627,'6.Other(Incld) NCCF'!S1627)</f>
        <v>0</v>
      </c>
      <c r="T1627" s="178">
        <f>SUM('2.CAD NCCF'!T1627,'3.USD NCCF'!T1627,'4.EUR NCCF'!T1627,'5.GBP NCCF'!T1627,'6.Other(Incld) NCCF'!T1627)</f>
        <v>0</v>
      </c>
      <c r="U1627" s="182">
        <f>SUM('2.CAD NCCF'!U1627,'3.USD NCCF'!U1627,'4.EUR NCCF'!U1627,'5.GBP NCCF'!U1627,'6.Other(Incld) NCCF'!U1627)</f>
        <v>0</v>
      </c>
      <c r="V1627" s="183">
        <f>SUM('2.CAD NCCF'!V1627,'3.USD NCCF'!V1627,'4.EUR NCCF'!V1627,'5.GBP NCCF'!V1627,'6.Other(Incld) NCCF'!V1627)</f>
        <v>0</v>
      </c>
      <c r="W1627" s="46">
        <f>SUM('2.CAD NCCF'!W1627,'3.USD NCCF'!W1627,'4.EUR NCCF'!W1627,'5.GBP NCCF'!W1627,'6.Other(Incld) NCCF'!W1627)</f>
        <v>0</v>
      </c>
      <c r="Y1627"/>
    </row>
    <row r="1628" spans="1:25" s="72" customFormat="1" outlineLevel="1" x14ac:dyDescent="0.2">
      <c r="A1628" s="322"/>
      <c r="B1628" s="25"/>
      <c r="C1628" s="23"/>
      <c r="D1628" s="23"/>
      <c r="E1628" s="24"/>
      <c r="F1628" s="176" t="s">
        <v>167</v>
      </c>
      <c r="G1628" s="190">
        <f>SUM('2.CAD NCCF'!G1628,'3.USD NCCF'!G1628,'4.EUR NCCF'!G1628,'5.GBP NCCF'!G1628,'6.Other(Incld) NCCF'!G1628)</f>
        <v>0</v>
      </c>
      <c r="H1628" s="242">
        <f>SUM('2.CAD NCCF'!H1628,'3.USD NCCF'!H1628,'4.EUR NCCF'!H1628,'5.GBP NCCF'!H1628,'6.Other(Incld) NCCF'!H1628)</f>
        <v>0</v>
      </c>
      <c r="I1628" s="179">
        <f>SUM('2.CAD NCCF'!I1628,'3.USD NCCF'!I1628,'4.EUR NCCF'!I1628,'5.GBP NCCF'!I1628,'6.Other(Incld) NCCF'!I1628)</f>
        <v>0</v>
      </c>
      <c r="J1628" s="179">
        <f>SUM('2.CAD NCCF'!J1628,'3.USD NCCF'!J1628,'4.EUR NCCF'!J1628,'5.GBP NCCF'!J1628,'6.Other(Incld) NCCF'!J1628)</f>
        <v>0</v>
      </c>
      <c r="K1628" s="180">
        <f>SUM('2.CAD NCCF'!K1628,'3.USD NCCF'!K1628,'4.EUR NCCF'!K1628,'5.GBP NCCF'!K1628,'6.Other(Incld) NCCF'!K1628)</f>
        <v>0</v>
      </c>
      <c r="L1628" s="181">
        <f>SUM('2.CAD NCCF'!L1628,'3.USD NCCF'!L1628,'4.EUR NCCF'!L1628,'5.GBP NCCF'!L1628,'6.Other(Incld) NCCF'!L1628)</f>
        <v>0</v>
      </c>
      <c r="M1628" s="192">
        <f>SUM('2.CAD NCCF'!M1628,'3.USD NCCF'!M1628,'4.EUR NCCF'!M1628,'5.GBP NCCF'!M1628,'6.Other(Incld) NCCF'!M1628)</f>
        <v>0</v>
      </c>
      <c r="N1628" s="182">
        <f>SUM('2.CAD NCCF'!N1628,'3.USD NCCF'!N1628,'4.EUR NCCF'!N1628,'5.GBP NCCF'!N1628,'6.Other(Incld) NCCF'!N1628)</f>
        <v>0</v>
      </c>
      <c r="O1628" s="182">
        <f>SUM('2.CAD NCCF'!O1628,'3.USD NCCF'!O1628,'4.EUR NCCF'!O1628,'5.GBP NCCF'!O1628,'6.Other(Incld) NCCF'!O1628)</f>
        <v>0</v>
      </c>
      <c r="P1628" s="182">
        <f>SUM('2.CAD NCCF'!P1628,'3.USD NCCF'!P1628,'4.EUR NCCF'!P1628,'5.GBP NCCF'!P1628,'6.Other(Incld) NCCF'!P1628)</f>
        <v>0</v>
      </c>
      <c r="Q1628" s="182">
        <f>SUM('2.CAD NCCF'!Q1628,'3.USD NCCF'!Q1628,'4.EUR NCCF'!Q1628,'5.GBP NCCF'!Q1628,'6.Other(Incld) NCCF'!Q1628)</f>
        <v>0</v>
      </c>
      <c r="R1628" s="182">
        <f>SUM('2.CAD NCCF'!R1628,'3.USD NCCF'!R1628,'4.EUR NCCF'!R1628,'5.GBP NCCF'!R1628,'6.Other(Incld) NCCF'!R1628)</f>
        <v>0</v>
      </c>
      <c r="S1628" s="182">
        <f>SUM('2.CAD NCCF'!S1628,'3.USD NCCF'!S1628,'4.EUR NCCF'!S1628,'5.GBP NCCF'!S1628,'6.Other(Incld) NCCF'!S1628)</f>
        <v>0</v>
      </c>
      <c r="T1628" s="178">
        <f>SUM('2.CAD NCCF'!T1628,'3.USD NCCF'!T1628,'4.EUR NCCF'!T1628,'5.GBP NCCF'!T1628,'6.Other(Incld) NCCF'!T1628)</f>
        <v>0</v>
      </c>
      <c r="U1628" s="182">
        <f>SUM('2.CAD NCCF'!U1628,'3.USD NCCF'!U1628,'4.EUR NCCF'!U1628,'5.GBP NCCF'!U1628,'6.Other(Incld) NCCF'!U1628)</f>
        <v>0</v>
      </c>
      <c r="V1628" s="183">
        <f>SUM('2.CAD NCCF'!V1628,'3.USD NCCF'!V1628,'4.EUR NCCF'!V1628,'5.GBP NCCF'!V1628,'6.Other(Incld) NCCF'!V1628)</f>
        <v>0</v>
      </c>
      <c r="W1628" s="46">
        <f>SUM('2.CAD NCCF'!W1628,'3.USD NCCF'!W1628,'4.EUR NCCF'!W1628,'5.GBP NCCF'!W1628,'6.Other(Incld) NCCF'!W1628)</f>
        <v>0</v>
      </c>
      <c r="Y1628"/>
    </row>
    <row r="1629" spans="1:25" s="72" customFormat="1" outlineLevel="1" x14ac:dyDescent="0.2">
      <c r="A1629" s="322"/>
      <c r="B1629" s="25"/>
      <c r="C1629" s="23"/>
      <c r="D1629" s="23"/>
      <c r="E1629" s="24"/>
      <c r="F1629" s="176" t="s">
        <v>168</v>
      </c>
      <c r="G1629" s="190">
        <f>SUM('2.CAD NCCF'!G1629,'3.USD NCCF'!G1629,'4.EUR NCCF'!G1629,'5.GBP NCCF'!G1629,'6.Other(Incld) NCCF'!G1629)</f>
        <v>0</v>
      </c>
      <c r="H1629" s="242">
        <f>SUM('2.CAD NCCF'!H1629,'3.USD NCCF'!H1629,'4.EUR NCCF'!H1629,'5.GBP NCCF'!H1629,'6.Other(Incld) NCCF'!H1629)</f>
        <v>0</v>
      </c>
      <c r="I1629" s="179">
        <f>SUM('2.CAD NCCF'!I1629,'3.USD NCCF'!I1629,'4.EUR NCCF'!I1629,'5.GBP NCCF'!I1629,'6.Other(Incld) NCCF'!I1629)</f>
        <v>0</v>
      </c>
      <c r="J1629" s="179">
        <f>SUM('2.CAD NCCF'!J1629,'3.USD NCCF'!J1629,'4.EUR NCCF'!J1629,'5.GBP NCCF'!J1629,'6.Other(Incld) NCCF'!J1629)</f>
        <v>0</v>
      </c>
      <c r="K1629" s="180">
        <f>SUM('2.CAD NCCF'!K1629,'3.USD NCCF'!K1629,'4.EUR NCCF'!K1629,'5.GBP NCCF'!K1629,'6.Other(Incld) NCCF'!K1629)</f>
        <v>0</v>
      </c>
      <c r="L1629" s="181">
        <f>SUM('2.CAD NCCF'!L1629,'3.USD NCCF'!L1629,'4.EUR NCCF'!L1629,'5.GBP NCCF'!L1629,'6.Other(Incld) NCCF'!L1629)</f>
        <v>0</v>
      </c>
      <c r="M1629" s="192">
        <f>SUM('2.CAD NCCF'!M1629,'3.USD NCCF'!M1629,'4.EUR NCCF'!M1629,'5.GBP NCCF'!M1629,'6.Other(Incld) NCCF'!M1629)</f>
        <v>0</v>
      </c>
      <c r="N1629" s="182">
        <f>SUM('2.CAD NCCF'!N1629,'3.USD NCCF'!N1629,'4.EUR NCCF'!N1629,'5.GBP NCCF'!N1629,'6.Other(Incld) NCCF'!N1629)</f>
        <v>0</v>
      </c>
      <c r="O1629" s="182">
        <f>SUM('2.CAD NCCF'!O1629,'3.USD NCCF'!O1629,'4.EUR NCCF'!O1629,'5.GBP NCCF'!O1629,'6.Other(Incld) NCCF'!O1629)</f>
        <v>0</v>
      </c>
      <c r="P1629" s="182">
        <f>SUM('2.CAD NCCF'!P1629,'3.USD NCCF'!P1629,'4.EUR NCCF'!P1629,'5.GBP NCCF'!P1629,'6.Other(Incld) NCCF'!P1629)</f>
        <v>0</v>
      </c>
      <c r="Q1629" s="182">
        <f>SUM('2.CAD NCCF'!Q1629,'3.USD NCCF'!Q1629,'4.EUR NCCF'!Q1629,'5.GBP NCCF'!Q1629,'6.Other(Incld) NCCF'!Q1629)</f>
        <v>0</v>
      </c>
      <c r="R1629" s="182">
        <f>SUM('2.CAD NCCF'!R1629,'3.USD NCCF'!R1629,'4.EUR NCCF'!R1629,'5.GBP NCCF'!R1629,'6.Other(Incld) NCCF'!R1629)</f>
        <v>0</v>
      </c>
      <c r="S1629" s="182">
        <f>SUM('2.CAD NCCF'!S1629,'3.USD NCCF'!S1629,'4.EUR NCCF'!S1629,'5.GBP NCCF'!S1629,'6.Other(Incld) NCCF'!S1629)</f>
        <v>0</v>
      </c>
      <c r="T1629" s="178">
        <f>SUM('2.CAD NCCF'!T1629,'3.USD NCCF'!T1629,'4.EUR NCCF'!T1629,'5.GBP NCCF'!T1629,'6.Other(Incld) NCCF'!T1629)</f>
        <v>0</v>
      </c>
      <c r="U1629" s="182">
        <f>SUM('2.CAD NCCF'!U1629,'3.USD NCCF'!U1629,'4.EUR NCCF'!U1629,'5.GBP NCCF'!U1629,'6.Other(Incld) NCCF'!U1629)</f>
        <v>0</v>
      </c>
      <c r="V1629" s="183">
        <f>SUM('2.CAD NCCF'!V1629,'3.USD NCCF'!V1629,'4.EUR NCCF'!V1629,'5.GBP NCCF'!V1629,'6.Other(Incld) NCCF'!V1629)</f>
        <v>0</v>
      </c>
      <c r="W1629" s="46">
        <f>SUM('2.CAD NCCF'!W1629,'3.USD NCCF'!W1629,'4.EUR NCCF'!W1629,'5.GBP NCCF'!W1629,'6.Other(Incld) NCCF'!W1629)</f>
        <v>0</v>
      </c>
      <c r="Y1629"/>
    </row>
    <row r="1630" spans="1:25" s="72" customFormat="1" x14ac:dyDescent="0.2">
      <c r="A1630" s="322"/>
      <c r="B1630" s="25"/>
      <c r="C1630" s="23"/>
      <c r="D1630" s="23"/>
      <c r="E1630" s="24" t="s">
        <v>174</v>
      </c>
      <c r="F1630" s="24"/>
      <c r="G1630" s="69">
        <f t="shared" ref="G1630:W1630" si="346">SUBTOTAL(9,G1631:G1632)</f>
        <v>0</v>
      </c>
      <c r="H1630" s="70">
        <f t="shared" si="346"/>
        <v>0</v>
      </c>
      <c r="I1630" s="66">
        <f t="shared" si="346"/>
        <v>0</v>
      </c>
      <c r="J1630" s="66">
        <f t="shared" si="346"/>
        <v>0</v>
      </c>
      <c r="K1630" s="67">
        <f t="shared" si="346"/>
        <v>0</v>
      </c>
      <c r="L1630" s="34">
        <f t="shared" si="346"/>
        <v>0</v>
      </c>
      <c r="M1630" s="34">
        <f t="shared" si="346"/>
        <v>0</v>
      </c>
      <c r="N1630" s="34">
        <f t="shared" si="346"/>
        <v>0</v>
      </c>
      <c r="O1630" s="34">
        <f t="shared" si="346"/>
        <v>0</v>
      </c>
      <c r="P1630" s="34">
        <f t="shared" si="346"/>
        <v>0</v>
      </c>
      <c r="Q1630" s="34">
        <f t="shared" si="346"/>
        <v>0</v>
      </c>
      <c r="R1630" s="34">
        <f t="shared" si="346"/>
        <v>0</v>
      </c>
      <c r="S1630" s="34">
        <f t="shared" si="346"/>
        <v>0</v>
      </c>
      <c r="T1630" s="34">
        <f t="shared" si="346"/>
        <v>0</v>
      </c>
      <c r="U1630" s="34">
        <f t="shared" si="346"/>
        <v>0</v>
      </c>
      <c r="V1630" s="37">
        <f t="shared" si="346"/>
        <v>0</v>
      </c>
      <c r="W1630" s="33">
        <f t="shared" si="346"/>
        <v>0</v>
      </c>
      <c r="Y1630"/>
    </row>
    <row r="1631" spans="1:25" s="72" customFormat="1" outlineLevel="1" x14ac:dyDescent="0.2">
      <c r="A1631" s="322"/>
      <c r="B1631" s="25"/>
      <c r="C1631" s="23"/>
      <c r="D1631" s="23"/>
      <c r="E1631" s="24"/>
      <c r="F1631" s="176" t="s">
        <v>62</v>
      </c>
      <c r="G1631" s="190">
        <f>SUM('2.CAD NCCF'!G1631,'3.USD NCCF'!G1631,'4.EUR NCCF'!G1631,'5.GBP NCCF'!G1631,'6.Other(Incld) NCCF'!G1631)</f>
        <v>0</v>
      </c>
      <c r="H1631" s="242">
        <f>SUM('2.CAD NCCF'!H1631,'3.USD NCCF'!H1631,'4.EUR NCCF'!H1631,'5.GBP NCCF'!H1631,'6.Other(Incld) NCCF'!H1631)</f>
        <v>0</v>
      </c>
      <c r="I1631" s="179">
        <f>SUM('2.CAD NCCF'!I1631,'3.USD NCCF'!I1631,'4.EUR NCCF'!I1631,'5.GBP NCCF'!I1631,'6.Other(Incld) NCCF'!I1631)</f>
        <v>0</v>
      </c>
      <c r="J1631" s="179">
        <f>SUM('2.CAD NCCF'!J1631,'3.USD NCCF'!J1631,'4.EUR NCCF'!J1631,'5.GBP NCCF'!J1631,'6.Other(Incld) NCCF'!J1631)</f>
        <v>0</v>
      </c>
      <c r="K1631" s="180">
        <f>SUM('2.CAD NCCF'!K1631,'3.USD NCCF'!K1631,'4.EUR NCCF'!K1631,'5.GBP NCCF'!K1631,'6.Other(Incld) NCCF'!K1631)</f>
        <v>0</v>
      </c>
      <c r="L1631" s="181">
        <f>SUM('2.CAD NCCF'!L1631,'3.USD NCCF'!L1631,'4.EUR NCCF'!L1631,'5.GBP NCCF'!L1631,'6.Other(Incld) NCCF'!L1631)</f>
        <v>0</v>
      </c>
      <c r="M1631" s="192">
        <f>SUM('2.CAD NCCF'!M1631,'3.USD NCCF'!M1631,'4.EUR NCCF'!M1631,'5.GBP NCCF'!M1631,'6.Other(Incld) NCCF'!M1631)</f>
        <v>0</v>
      </c>
      <c r="N1631" s="182">
        <f>SUM('2.CAD NCCF'!N1631,'3.USD NCCF'!N1631,'4.EUR NCCF'!N1631,'5.GBP NCCF'!N1631,'6.Other(Incld) NCCF'!N1631)</f>
        <v>0</v>
      </c>
      <c r="O1631" s="182">
        <f>SUM('2.CAD NCCF'!O1631,'3.USD NCCF'!O1631,'4.EUR NCCF'!O1631,'5.GBP NCCF'!O1631,'6.Other(Incld) NCCF'!O1631)</f>
        <v>0</v>
      </c>
      <c r="P1631" s="182">
        <f>SUM('2.CAD NCCF'!P1631,'3.USD NCCF'!P1631,'4.EUR NCCF'!P1631,'5.GBP NCCF'!P1631,'6.Other(Incld) NCCF'!P1631)</f>
        <v>0</v>
      </c>
      <c r="Q1631" s="182">
        <f>SUM('2.CAD NCCF'!Q1631,'3.USD NCCF'!Q1631,'4.EUR NCCF'!Q1631,'5.GBP NCCF'!Q1631,'6.Other(Incld) NCCF'!Q1631)</f>
        <v>0</v>
      </c>
      <c r="R1631" s="182">
        <f>SUM('2.CAD NCCF'!R1631,'3.USD NCCF'!R1631,'4.EUR NCCF'!R1631,'5.GBP NCCF'!R1631,'6.Other(Incld) NCCF'!R1631)</f>
        <v>0</v>
      </c>
      <c r="S1631" s="182">
        <f>SUM('2.CAD NCCF'!S1631,'3.USD NCCF'!S1631,'4.EUR NCCF'!S1631,'5.GBP NCCF'!S1631,'6.Other(Incld) NCCF'!S1631)</f>
        <v>0</v>
      </c>
      <c r="T1631" s="178">
        <f>SUM('2.CAD NCCF'!T1631,'3.USD NCCF'!T1631,'4.EUR NCCF'!T1631,'5.GBP NCCF'!T1631,'6.Other(Incld) NCCF'!T1631)</f>
        <v>0</v>
      </c>
      <c r="U1631" s="182">
        <f>SUM('2.CAD NCCF'!U1631,'3.USD NCCF'!U1631,'4.EUR NCCF'!U1631,'5.GBP NCCF'!U1631,'6.Other(Incld) NCCF'!U1631)</f>
        <v>0</v>
      </c>
      <c r="V1631" s="183">
        <f>SUM('2.CAD NCCF'!V1631,'3.USD NCCF'!V1631,'4.EUR NCCF'!V1631,'5.GBP NCCF'!V1631,'6.Other(Incld) NCCF'!V1631)</f>
        <v>0</v>
      </c>
      <c r="W1631" s="46">
        <f>SUM('2.CAD NCCF'!W1631,'3.USD NCCF'!W1631,'4.EUR NCCF'!W1631,'5.GBP NCCF'!W1631,'6.Other(Incld) NCCF'!W1631)</f>
        <v>0</v>
      </c>
      <c r="Y1631"/>
    </row>
    <row r="1632" spans="1:25" s="72" customFormat="1" outlineLevel="1" x14ac:dyDescent="0.2">
      <c r="A1632" s="322"/>
      <c r="B1632" s="25"/>
      <c r="C1632" s="23"/>
      <c r="D1632" s="23"/>
      <c r="E1632" s="24"/>
      <c r="F1632" s="176" t="s">
        <v>175</v>
      </c>
      <c r="G1632" s="190">
        <f>SUM('2.CAD NCCF'!G1632,'3.USD NCCF'!G1632,'4.EUR NCCF'!G1632,'5.GBP NCCF'!G1632,'6.Other(Incld) NCCF'!G1632)</f>
        <v>0</v>
      </c>
      <c r="H1632" s="242">
        <f>SUM('2.CAD NCCF'!H1632,'3.USD NCCF'!H1632,'4.EUR NCCF'!H1632,'5.GBP NCCF'!H1632,'6.Other(Incld) NCCF'!H1632)</f>
        <v>0</v>
      </c>
      <c r="I1632" s="179">
        <f>SUM('2.CAD NCCF'!I1632,'3.USD NCCF'!I1632,'4.EUR NCCF'!I1632,'5.GBP NCCF'!I1632,'6.Other(Incld) NCCF'!I1632)</f>
        <v>0</v>
      </c>
      <c r="J1632" s="179">
        <f>SUM('2.CAD NCCF'!J1632,'3.USD NCCF'!J1632,'4.EUR NCCF'!J1632,'5.GBP NCCF'!J1632,'6.Other(Incld) NCCF'!J1632)</f>
        <v>0</v>
      </c>
      <c r="K1632" s="180">
        <f>SUM('2.CAD NCCF'!K1632,'3.USD NCCF'!K1632,'4.EUR NCCF'!K1632,'5.GBP NCCF'!K1632,'6.Other(Incld) NCCF'!K1632)</f>
        <v>0</v>
      </c>
      <c r="L1632" s="181">
        <f>SUM('2.CAD NCCF'!L1632,'3.USD NCCF'!L1632,'4.EUR NCCF'!L1632,'5.GBP NCCF'!L1632,'6.Other(Incld) NCCF'!L1632)</f>
        <v>0</v>
      </c>
      <c r="M1632" s="192">
        <f>SUM('2.CAD NCCF'!M1632,'3.USD NCCF'!M1632,'4.EUR NCCF'!M1632,'5.GBP NCCF'!M1632,'6.Other(Incld) NCCF'!M1632)</f>
        <v>0</v>
      </c>
      <c r="N1632" s="182">
        <f>SUM('2.CAD NCCF'!N1632,'3.USD NCCF'!N1632,'4.EUR NCCF'!N1632,'5.GBP NCCF'!N1632,'6.Other(Incld) NCCF'!N1632)</f>
        <v>0</v>
      </c>
      <c r="O1632" s="182">
        <f>SUM('2.CAD NCCF'!O1632,'3.USD NCCF'!O1632,'4.EUR NCCF'!O1632,'5.GBP NCCF'!O1632,'6.Other(Incld) NCCF'!O1632)</f>
        <v>0</v>
      </c>
      <c r="P1632" s="182">
        <f>SUM('2.CAD NCCF'!P1632,'3.USD NCCF'!P1632,'4.EUR NCCF'!P1632,'5.GBP NCCF'!P1632,'6.Other(Incld) NCCF'!P1632)</f>
        <v>0</v>
      </c>
      <c r="Q1632" s="182">
        <f>SUM('2.CAD NCCF'!Q1632,'3.USD NCCF'!Q1632,'4.EUR NCCF'!Q1632,'5.GBP NCCF'!Q1632,'6.Other(Incld) NCCF'!Q1632)</f>
        <v>0</v>
      </c>
      <c r="R1632" s="182">
        <f>SUM('2.CAD NCCF'!R1632,'3.USD NCCF'!R1632,'4.EUR NCCF'!R1632,'5.GBP NCCF'!R1632,'6.Other(Incld) NCCF'!R1632)</f>
        <v>0</v>
      </c>
      <c r="S1632" s="182">
        <f>SUM('2.CAD NCCF'!S1632,'3.USD NCCF'!S1632,'4.EUR NCCF'!S1632,'5.GBP NCCF'!S1632,'6.Other(Incld) NCCF'!S1632)</f>
        <v>0</v>
      </c>
      <c r="T1632" s="178">
        <f>SUM('2.CAD NCCF'!T1632,'3.USD NCCF'!T1632,'4.EUR NCCF'!T1632,'5.GBP NCCF'!T1632,'6.Other(Incld) NCCF'!T1632)</f>
        <v>0</v>
      </c>
      <c r="U1632" s="182">
        <f>SUM('2.CAD NCCF'!U1632,'3.USD NCCF'!U1632,'4.EUR NCCF'!U1632,'5.GBP NCCF'!U1632,'6.Other(Incld) NCCF'!U1632)</f>
        <v>0</v>
      </c>
      <c r="V1632" s="183">
        <f>SUM('2.CAD NCCF'!V1632,'3.USD NCCF'!V1632,'4.EUR NCCF'!V1632,'5.GBP NCCF'!V1632,'6.Other(Incld) NCCF'!V1632)</f>
        <v>0</v>
      </c>
      <c r="W1632" s="46">
        <f>SUM('2.CAD NCCF'!W1632,'3.USD NCCF'!W1632,'4.EUR NCCF'!W1632,'5.GBP NCCF'!W1632,'6.Other(Incld) NCCF'!W1632)</f>
        <v>0</v>
      </c>
      <c r="Y1632"/>
    </row>
    <row r="1633" spans="1:25" s="72" customFormat="1" x14ac:dyDescent="0.2">
      <c r="A1633" s="322"/>
      <c r="B1633" s="25"/>
      <c r="C1633" s="23"/>
      <c r="D1633" s="23"/>
      <c r="E1633" s="24" t="s">
        <v>169</v>
      </c>
      <c r="F1633" s="24"/>
      <c r="G1633" s="69">
        <f t="shared" ref="G1633:W1633" si="347">SUBTOTAL(9,G1634:G1636)</f>
        <v>0</v>
      </c>
      <c r="H1633" s="70">
        <f t="shared" si="347"/>
        <v>0</v>
      </c>
      <c r="I1633" s="66">
        <f t="shared" si="347"/>
        <v>0</v>
      </c>
      <c r="J1633" s="66">
        <f t="shared" si="347"/>
        <v>0</v>
      </c>
      <c r="K1633" s="67">
        <f t="shared" si="347"/>
        <v>0</v>
      </c>
      <c r="L1633" s="34">
        <f t="shared" si="347"/>
        <v>0</v>
      </c>
      <c r="M1633" s="34">
        <f t="shared" si="347"/>
        <v>0</v>
      </c>
      <c r="N1633" s="34">
        <f t="shared" si="347"/>
        <v>0</v>
      </c>
      <c r="O1633" s="34">
        <f t="shared" si="347"/>
        <v>0</v>
      </c>
      <c r="P1633" s="34">
        <f t="shared" si="347"/>
        <v>0</v>
      </c>
      <c r="Q1633" s="34">
        <f t="shared" si="347"/>
        <v>0</v>
      </c>
      <c r="R1633" s="34">
        <f t="shared" si="347"/>
        <v>0</v>
      </c>
      <c r="S1633" s="34">
        <f t="shared" si="347"/>
        <v>0</v>
      </c>
      <c r="T1633" s="34">
        <f t="shared" si="347"/>
        <v>0</v>
      </c>
      <c r="U1633" s="34">
        <f t="shared" si="347"/>
        <v>0</v>
      </c>
      <c r="V1633" s="34">
        <f t="shared" si="347"/>
        <v>0</v>
      </c>
      <c r="W1633" s="33">
        <f t="shared" si="347"/>
        <v>0</v>
      </c>
      <c r="Y1633"/>
    </row>
    <row r="1634" spans="1:25" s="72" customFormat="1" outlineLevel="1" x14ac:dyDescent="0.2">
      <c r="A1634" s="322"/>
      <c r="B1634" s="25"/>
      <c r="C1634" s="23"/>
      <c r="D1634" s="23"/>
      <c r="E1634" s="24"/>
      <c r="F1634" s="176" t="s">
        <v>60</v>
      </c>
      <c r="G1634" s="190">
        <f>SUM('2.CAD NCCF'!G1634,'3.USD NCCF'!G1634,'4.EUR NCCF'!G1634,'5.GBP NCCF'!G1634,'6.Other(Incld) NCCF'!G1634)</f>
        <v>0</v>
      </c>
      <c r="H1634" s="242">
        <f>SUM('2.CAD NCCF'!H1634,'3.USD NCCF'!H1634,'4.EUR NCCF'!H1634,'5.GBP NCCF'!H1634,'6.Other(Incld) NCCF'!H1634)</f>
        <v>0</v>
      </c>
      <c r="I1634" s="179">
        <f>SUM('2.CAD NCCF'!I1634,'3.USD NCCF'!I1634,'4.EUR NCCF'!I1634,'5.GBP NCCF'!I1634,'6.Other(Incld) NCCF'!I1634)</f>
        <v>0</v>
      </c>
      <c r="J1634" s="179">
        <f>SUM('2.CAD NCCF'!J1634,'3.USD NCCF'!J1634,'4.EUR NCCF'!J1634,'5.GBP NCCF'!J1634,'6.Other(Incld) NCCF'!J1634)</f>
        <v>0</v>
      </c>
      <c r="K1634" s="180">
        <f>SUM('2.CAD NCCF'!K1634,'3.USD NCCF'!K1634,'4.EUR NCCF'!K1634,'5.GBP NCCF'!K1634,'6.Other(Incld) NCCF'!K1634)</f>
        <v>0</v>
      </c>
      <c r="L1634" s="181">
        <f>SUM('2.CAD NCCF'!L1634,'3.USD NCCF'!L1634,'4.EUR NCCF'!L1634,'5.GBP NCCF'!L1634,'6.Other(Incld) NCCF'!L1634)</f>
        <v>0</v>
      </c>
      <c r="M1634" s="192">
        <f>SUM('2.CAD NCCF'!M1634,'3.USD NCCF'!M1634,'4.EUR NCCF'!M1634,'5.GBP NCCF'!M1634,'6.Other(Incld) NCCF'!M1634)</f>
        <v>0</v>
      </c>
      <c r="N1634" s="182">
        <f>SUM('2.CAD NCCF'!N1634,'3.USD NCCF'!N1634,'4.EUR NCCF'!N1634,'5.GBP NCCF'!N1634,'6.Other(Incld) NCCF'!N1634)</f>
        <v>0</v>
      </c>
      <c r="O1634" s="182">
        <f>SUM('2.CAD NCCF'!O1634,'3.USD NCCF'!O1634,'4.EUR NCCF'!O1634,'5.GBP NCCF'!O1634,'6.Other(Incld) NCCF'!O1634)</f>
        <v>0</v>
      </c>
      <c r="P1634" s="182">
        <f>SUM('2.CAD NCCF'!P1634,'3.USD NCCF'!P1634,'4.EUR NCCF'!P1634,'5.GBP NCCF'!P1634,'6.Other(Incld) NCCF'!P1634)</f>
        <v>0</v>
      </c>
      <c r="Q1634" s="182">
        <f>SUM('2.CAD NCCF'!Q1634,'3.USD NCCF'!Q1634,'4.EUR NCCF'!Q1634,'5.GBP NCCF'!Q1634,'6.Other(Incld) NCCF'!Q1634)</f>
        <v>0</v>
      </c>
      <c r="R1634" s="182">
        <f>SUM('2.CAD NCCF'!R1634,'3.USD NCCF'!R1634,'4.EUR NCCF'!R1634,'5.GBP NCCF'!R1634,'6.Other(Incld) NCCF'!R1634)</f>
        <v>0</v>
      </c>
      <c r="S1634" s="182">
        <f>SUM('2.CAD NCCF'!S1634,'3.USD NCCF'!S1634,'4.EUR NCCF'!S1634,'5.GBP NCCF'!S1634,'6.Other(Incld) NCCF'!S1634)</f>
        <v>0</v>
      </c>
      <c r="T1634" s="178">
        <f>SUM('2.CAD NCCF'!T1634,'3.USD NCCF'!T1634,'4.EUR NCCF'!T1634,'5.GBP NCCF'!T1634,'6.Other(Incld) NCCF'!T1634)</f>
        <v>0</v>
      </c>
      <c r="U1634" s="182">
        <f>SUM('2.CAD NCCF'!U1634,'3.USD NCCF'!U1634,'4.EUR NCCF'!U1634,'5.GBP NCCF'!U1634,'6.Other(Incld) NCCF'!U1634)</f>
        <v>0</v>
      </c>
      <c r="V1634" s="183">
        <f>SUM('2.CAD NCCF'!V1634,'3.USD NCCF'!V1634,'4.EUR NCCF'!V1634,'5.GBP NCCF'!V1634,'6.Other(Incld) NCCF'!V1634)</f>
        <v>0</v>
      </c>
      <c r="W1634" s="46">
        <f>SUM('2.CAD NCCF'!W1634,'3.USD NCCF'!W1634,'4.EUR NCCF'!W1634,'5.GBP NCCF'!W1634,'6.Other(Incld) NCCF'!W1634)</f>
        <v>0</v>
      </c>
      <c r="Y1634"/>
    </row>
    <row r="1635" spans="1:25" s="72" customFormat="1" outlineLevel="1" x14ac:dyDescent="0.2">
      <c r="A1635" s="322"/>
      <c r="B1635" s="25"/>
      <c r="C1635" s="23"/>
      <c r="D1635" s="23"/>
      <c r="E1635" s="24"/>
      <c r="F1635" s="176" t="s">
        <v>170</v>
      </c>
      <c r="G1635" s="190">
        <f>SUM('2.CAD NCCF'!G1635,'3.USD NCCF'!G1635,'4.EUR NCCF'!G1635,'5.GBP NCCF'!G1635,'6.Other(Incld) NCCF'!G1635)</f>
        <v>0</v>
      </c>
      <c r="H1635" s="242">
        <f>SUM('2.CAD NCCF'!H1635,'3.USD NCCF'!H1635,'4.EUR NCCF'!H1635,'5.GBP NCCF'!H1635,'6.Other(Incld) NCCF'!H1635)</f>
        <v>0</v>
      </c>
      <c r="I1635" s="179">
        <f>SUM('2.CAD NCCF'!I1635,'3.USD NCCF'!I1635,'4.EUR NCCF'!I1635,'5.GBP NCCF'!I1635,'6.Other(Incld) NCCF'!I1635)</f>
        <v>0</v>
      </c>
      <c r="J1635" s="179">
        <f>SUM('2.CAD NCCF'!J1635,'3.USD NCCF'!J1635,'4.EUR NCCF'!J1635,'5.GBP NCCF'!J1635,'6.Other(Incld) NCCF'!J1635)</f>
        <v>0</v>
      </c>
      <c r="K1635" s="180">
        <f>SUM('2.CAD NCCF'!K1635,'3.USD NCCF'!K1635,'4.EUR NCCF'!K1635,'5.GBP NCCF'!K1635,'6.Other(Incld) NCCF'!K1635)</f>
        <v>0</v>
      </c>
      <c r="L1635" s="181">
        <f>SUM('2.CAD NCCF'!L1635,'3.USD NCCF'!L1635,'4.EUR NCCF'!L1635,'5.GBP NCCF'!L1635,'6.Other(Incld) NCCF'!L1635)</f>
        <v>0</v>
      </c>
      <c r="M1635" s="192">
        <f>SUM('2.CAD NCCF'!M1635,'3.USD NCCF'!M1635,'4.EUR NCCF'!M1635,'5.GBP NCCF'!M1635,'6.Other(Incld) NCCF'!M1635)</f>
        <v>0</v>
      </c>
      <c r="N1635" s="182">
        <f>SUM('2.CAD NCCF'!N1635,'3.USD NCCF'!N1635,'4.EUR NCCF'!N1635,'5.GBP NCCF'!N1635,'6.Other(Incld) NCCF'!N1635)</f>
        <v>0</v>
      </c>
      <c r="O1635" s="182">
        <f>SUM('2.CAD NCCF'!O1635,'3.USD NCCF'!O1635,'4.EUR NCCF'!O1635,'5.GBP NCCF'!O1635,'6.Other(Incld) NCCF'!O1635)</f>
        <v>0</v>
      </c>
      <c r="P1635" s="182">
        <f>SUM('2.CAD NCCF'!P1635,'3.USD NCCF'!P1635,'4.EUR NCCF'!P1635,'5.GBP NCCF'!P1635,'6.Other(Incld) NCCF'!P1635)</f>
        <v>0</v>
      </c>
      <c r="Q1635" s="182">
        <f>SUM('2.CAD NCCF'!Q1635,'3.USD NCCF'!Q1635,'4.EUR NCCF'!Q1635,'5.GBP NCCF'!Q1635,'6.Other(Incld) NCCF'!Q1635)</f>
        <v>0</v>
      </c>
      <c r="R1635" s="182">
        <f>SUM('2.CAD NCCF'!R1635,'3.USD NCCF'!R1635,'4.EUR NCCF'!R1635,'5.GBP NCCF'!R1635,'6.Other(Incld) NCCF'!R1635)</f>
        <v>0</v>
      </c>
      <c r="S1635" s="182">
        <f>SUM('2.CAD NCCF'!S1635,'3.USD NCCF'!S1635,'4.EUR NCCF'!S1635,'5.GBP NCCF'!S1635,'6.Other(Incld) NCCF'!S1635)</f>
        <v>0</v>
      </c>
      <c r="T1635" s="178">
        <f>SUM('2.CAD NCCF'!T1635,'3.USD NCCF'!T1635,'4.EUR NCCF'!T1635,'5.GBP NCCF'!T1635,'6.Other(Incld) NCCF'!T1635)</f>
        <v>0</v>
      </c>
      <c r="U1635" s="182">
        <f>SUM('2.CAD NCCF'!U1635,'3.USD NCCF'!U1635,'4.EUR NCCF'!U1635,'5.GBP NCCF'!U1635,'6.Other(Incld) NCCF'!U1635)</f>
        <v>0</v>
      </c>
      <c r="V1635" s="183">
        <f>SUM('2.CAD NCCF'!V1635,'3.USD NCCF'!V1635,'4.EUR NCCF'!V1635,'5.GBP NCCF'!V1635,'6.Other(Incld) NCCF'!V1635)</f>
        <v>0</v>
      </c>
      <c r="W1635" s="46">
        <f>SUM('2.CAD NCCF'!W1635,'3.USD NCCF'!W1635,'4.EUR NCCF'!W1635,'5.GBP NCCF'!W1635,'6.Other(Incld) NCCF'!W1635)</f>
        <v>0</v>
      </c>
      <c r="Y1635"/>
    </row>
    <row r="1636" spans="1:25" s="72" customFormat="1" outlineLevel="1" x14ac:dyDescent="0.2">
      <c r="A1636" s="322"/>
      <c r="B1636" s="25"/>
      <c r="C1636" s="23"/>
      <c r="D1636" s="23"/>
      <c r="E1636" s="24"/>
      <c r="F1636" s="176" t="s">
        <v>171</v>
      </c>
      <c r="G1636" s="190">
        <f>SUM('2.CAD NCCF'!G1636,'3.USD NCCF'!G1636,'4.EUR NCCF'!G1636,'5.GBP NCCF'!G1636,'6.Other(Incld) NCCF'!G1636)</f>
        <v>0</v>
      </c>
      <c r="H1636" s="242">
        <f>SUM('2.CAD NCCF'!H1636,'3.USD NCCF'!H1636,'4.EUR NCCF'!H1636,'5.GBP NCCF'!H1636,'6.Other(Incld) NCCF'!H1636)</f>
        <v>0</v>
      </c>
      <c r="I1636" s="179">
        <f>SUM('2.CAD NCCF'!I1636,'3.USD NCCF'!I1636,'4.EUR NCCF'!I1636,'5.GBP NCCF'!I1636,'6.Other(Incld) NCCF'!I1636)</f>
        <v>0</v>
      </c>
      <c r="J1636" s="179">
        <f>SUM('2.CAD NCCF'!J1636,'3.USD NCCF'!J1636,'4.EUR NCCF'!J1636,'5.GBP NCCF'!J1636,'6.Other(Incld) NCCF'!J1636)</f>
        <v>0</v>
      </c>
      <c r="K1636" s="180">
        <f>SUM('2.CAD NCCF'!K1636,'3.USD NCCF'!K1636,'4.EUR NCCF'!K1636,'5.GBP NCCF'!K1636,'6.Other(Incld) NCCF'!K1636)</f>
        <v>0</v>
      </c>
      <c r="L1636" s="181">
        <f>SUM('2.CAD NCCF'!L1636,'3.USD NCCF'!L1636,'4.EUR NCCF'!L1636,'5.GBP NCCF'!L1636,'6.Other(Incld) NCCF'!L1636)</f>
        <v>0</v>
      </c>
      <c r="M1636" s="192">
        <f>SUM('2.CAD NCCF'!M1636,'3.USD NCCF'!M1636,'4.EUR NCCF'!M1636,'5.GBP NCCF'!M1636,'6.Other(Incld) NCCF'!M1636)</f>
        <v>0</v>
      </c>
      <c r="N1636" s="182">
        <f>SUM('2.CAD NCCF'!N1636,'3.USD NCCF'!N1636,'4.EUR NCCF'!N1636,'5.GBP NCCF'!N1636,'6.Other(Incld) NCCF'!N1636)</f>
        <v>0</v>
      </c>
      <c r="O1636" s="182">
        <f>SUM('2.CAD NCCF'!O1636,'3.USD NCCF'!O1636,'4.EUR NCCF'!O1636,'5.GBP NCCF'!O1636,'6.Other(Incld) NCCF'!O1636)</f>
        <v>0</v>
      </c>
      <c r="P1636" s="182">
        <f>SUM('2.CAD NCCF'!P1636,'3.USD NCCF'!P1636,'4.EUR NCCF'!P1636,'5.GBP NCCF'!P1636,'6.Other(Incld) NCCF'!P1636)</f>
        <v>0</v>
      </c>
      <c r="Q1636" s="182">
        <f>SUM('2.CAD NCCF'!Q1636,'3.USD NCCF'!Q1636,'4.EUR NCCF'!Q1636,'5.GBP NCCF'!Q1636,'6.Other(Incld) NCCF'!Q1636)</f>
        <v>0</v>
      </c>
      <c r="R1636" s="182">
        <f>SUM('2.CAD NCCF'!R1636,'3.USD NCCF'!R1636,'4.EUR NCCF'!R1636,'5.GBP NCCF'!R1636,'6.Other(Incld) NCCF'!R1636)</f>
        <v>0</v>
      </c>
      <c r="S1636" s="182">
        <f>SUM('2.CAD NCCF'!S1636,'3.USD NCCF'!S1636,'4.EUR NCCF'!S1636,'5.GBP NCCF'!S1636,'6.Other(Incld) NCCF'!S1636)</f>
        <v>0</v>
      </c>
      <c r="T1636" s="178">
        <f>SUM('2.CAD NCCF'!T1636,'3.USD NCCF'!T1636,'4.EUR NCCF'!T1636,'5.GBP NCCF'!T1636,'6.Other(Incld) NCCF'!T1636)</f>
        <v>0</v>
      </c>
      <c r="U1636" s="182">
        <f>SUM('2.CAD NCCF'!U1636,'3.USD NCCF'!U1636,'4.EUR NCCF'!U1636,'5.GBP NCCF'!U1636,'6.Other(Incld) NCCF'!U1636)</f>
        <v>0</v>
      </c>
      <c r="V1636" s="183">
        <f>SUM('2.CAD NCCF'!V1636,'3.USD NCCF'!V1636,'4.EUR NCCF'!V1636,'5.GBP NCCF'!V1636,'6.Other(Incld) NCCF'!V1636)</f>
        <v>0</v>
      </c>
      <c r="W1636" s="46">
        <f>SUM('2.CAD NCCF'!W1636,'3.USD NCCF'!W1636,'4.EUR NCCF'!W1636,'5.GBP NCCF'!W1636,'6.Other(Incld) NCCF'!W1636)</f>
        <v>0</v>
      </c>
      <c r="Y1636"/>
    </row>
    <row r="1637" spans="1:25" s="72" customFormat="1" x14ac:dyDescent="0.2">
      <c r="A1637" s="322"/>
      <c r="B1637" s="25"/>
      <c r="C1637" s="23"/>
      <c r="D1637" s="23"/>
      <c r="E1637" s="24" t="s">
        <v>334</v>
      </c>
      <c r="F1637" s="24"/>
      <c r="G1637" s="69">
        <f t="shared" ref="G1637:W1637" si="348">SUBTOTAL(9,G1638:G1639)</f>
        <v>0</v>
      </c>
      <c r="H1637" s="70">
        <f t="shared" si="348"/>
        <v>0</v>
      </c>
      <c r="I1637" s="66">
        <f t="shared" si="348"/>
        <v>0</v>
      </c>
      <c r="J1637" s="66">
        <f t="shared" si="348"/>
        <v>0</v>
      </c>
      <c r="K1637" s="67">
        <f t="shared" si="348"/>
        <v>0</v>
      </c>
      <c r="L1637" s="34">
        <f t="shared" si="348"/>
        <v>0</v>
      </c>
      <c r="M1637" s="34">
        <f t="shared" si="348"/>
        <v>0</v>
      </c>
      <c r="N1637" s="34">
        <f t="shared" si="348"/>
        <v>0</v>
      </c>
      <c r="O1637" s="34">
        <f t="shared" si="348"/>
        <v>0</v>
      </c>
      <c r="P1637" s="34">
        <f t="shared" si="348"/>
        <v>0</v>
      </c>
      <c r="Q1637" s="34">
        <f t="shared" si="348"/>
        <v>0</v>
      </c>
      <c r="R1637" s="34">
        <f t="shared" si="348"/>
        <v>0</v>
      </c>
      <c r="S1637" s="34">
        <f t="shared" si="348"/>
        <v>0</v>
      </c>
      <c r="T1637" s="34">
        <f t="shared" si="348"/>
        <v>0</v>
      </c>
      <c r="U1637" s="34">
        <f t="shared" si="348"/>
        <v>0</v>
      </c>
      <c r="V1637" s="37">
        <f t="shared" si="348"/>
        <v>0</v>
      </c>
      <c r="W1637" s="33">
        <f t="shared" si="348"/>
        <v>0</v>
      </c>
      <c r="Y1637"/>
    </row>
    <row r="1638" spans="1:25" s="72" customFormat="1" outlineLevel="1" x14ac:dyDescent="0.2">
      <c r="A1638" s="322"/>
      <c r="B1638" s="25"/>
      <c r="C1638" s="23"/>
      <c r="D1638" s="23"/>
      <c r="E1638" s="24"/>
      <c r="F1638" s="176" t="s">
        <v>335</v>
      </c>
      <c r="G1638" s="190">
        <f>SUM('2.CAD NCCF'!G1638,'3.USD NCCF'!G1638,'4.EUR NCCF'!G1638,'5.GBP NCCF'!G1638,'6.Other(Incld) NCCF'!G1638)</f>
        <v>0</v>
      </c>
      <c r="H1638" s="242">
        <f>SUM('2.CAD NCCF'!H1638,'3.USD NCCF'!H1638,'4.EUR NCCF'!H1638,'5.GBP NCCF'!H1638,'6.Other(Incld) NCCF'!H1638)</f>
        <v>0</v>
      </c>
      <c r="I1638" s="179">
        <f>SUM('2.CAD NCCF'!I1638,'3.USD NCCF'!I1638,'4.EUR NCCF'!I1638,'5.GBP NCCF'!I1638,'6.Other(Incld) NCCF'!I1638)</f>
        <v>0</v>
      </c>
      <c r="J1638" s="179">
        <f>SUM('2.CAD NCCF'!J1638,'3.USD NCCF'!J1638,'4.EUR NCCF'!J1638,'5.GBP NCCF'!J1638,'6.Other(Incld) NCCF'!J1638)</f>
        <v>0</v>
      </c>
      <c r="K1638" s="180">
        <f>SUM('2.CAD NCCF'!K1638,'3.USD NCCF'!K1638,'4.EUR NCCF'!K1638,'5.GBP NCCF'!K1638,'6.Other(Incld) NCCF'!K1638)</f>
        <v>0</v>
      </c>
      <c r="L1638" s="181">
        <f>SUM('2.CAD NCCF'!L1638,'3.USD NCCF'!L1638,'4.EUR NCCF'!L1638,'5.GBP NCCF'!L1638,'6.Other(Incld) NCCF'!L1638)</f>
        <v>0</v>
      </c>
      <c r="M1638" s="192">
        <f>SUM('2.CAD NCCF'!M1638,'3.USD NCCF'!M1638,'4.EUR NCCF'!M1638,'5.GBP NCCF'!M1638,'6.Other(Incld) NCCF'!M1638)</f>
        <v>0</v>
      </c>
      <c r="N1638" s="182">
        <f>SUM('2.CAD NCCF'!N1638,'3.USD NCCF'!N1638,'4.EUR NCCF'!N1638,'5.GBP NCCF'!N1638,'6.Other(Incld) NCCF'!N1638)</f>
        <v>0</v>
      </c>
      <c r="O1638" s="182">
        <f>SUM('2.CAD NCCF'!O1638,'3.USD NCCF'!O1638,'4.EUR NCCF'!O1638,'5.GBP NCCF'!O1638,'6.Other(Incld) NCCF'!O1638)</f>
        <v>0</v>
      </c>
      <c r="P1638" s="182">
        <f>SUM('2.CAD NCCF'!P1638,'3.USD NCCF'!P1638,'4.EUR NCCF'!P1638,'5.GBP NCCF'!P1638,'6.Other(Incld) NCCF'!P1638)</f>
        <v>0</v>
      </c>
      <c r="Q1638" s="182">
        <f>SUM('2.CAD NCCF'!Q1638,'3.USD NCCF'!Q1638,'4.EUR NCCF'!Q1638,'5.GBP NCCF'!Q1638,'6.Other(Incld) NCCF'!Q1638)</f>
        <v>0</v>
      </c>
      <c r="R1638" s="182">
        <f>SUM('2.CAD NCCF'!R1638,'3.USD NCCF'!R1638,'4.EUR NCCF'!R1638,'5.GBP NCCF'!R1638,'6.Other(Incld) NCCF'!R1638)</f>
        <v>0</v>
      </c>
      <c r="S1638" s="182">
        <f>SUM('2.CAD NCCF'!S1638,'3.USD NCCF'!S1638,'4.EUR NCCF'!S1638,'5.GBP NCCF'!S1638,'6.Other(Incld) NCCF'!S1638)</f>
        <v>0</v>
      </c>
      <c r="T1638" s="178">
        <f>SUM('2.CAD NCCF'!T1638,'3.USD NCCF'!T1638,'4.EUR NCCF'!T1638,'5.GBP NCCF'!T1638,'6.Other(Incld) NCCF'!T1638)</f>
        <v>0</v>
      </c>
      <c r="U1638" s="182">
        <f>SUM('2.CAD NCCF'!U1638,'3.USD NCCF'!U1638,'4.EUR NCCF'!U1638,'5.GBP NCCF'!U1638,'6.Other(Incld) NCCF'!U1638)</f>
        <v>0</v>
      </c>
      <c r="V1638" s="183">
        <f>SUM('2.CAD NCCF'!V1638,'3.USD NCCF'!V1638,'4.EUR NCCF'!V1638,'5.GBP NCCF'!V1638,'6.Other(Incld) NCCF'!V1638)</f>
        <v>0</v>
      </c>
      <c r="W1638" s="46">
        <f>SUM('2.CAD NCCF'!W1638,'3.USD NCCF'!W1638,'4.EUR NCCF'!W1638,'5.GBP NCCF'!W1638,'6.Other(Incld) NCCF'!W1638)</f>
        <v>0</v>
      </c>
      <c r="Y1638"/>
    </row>
    <row r="1639" spans="1:25" s="72" customFormat="1" outlineLevel="1" x14ac:dyDescent="0.2">
      <c r="A1639" s="322"/>
      <c r="B1639" s="25"/>
      <c r="C1639" s="23"/>
      <c r="D1639" s="23"/>
      <c r="E1639" s="24"/>
      <c r="F1639" s="176" t="s">
        <v>336</v>
      </c>
      <c r="G1639" s="190">
        <f>SUM('2.CAD NCCF'!G1639,'3.USD NCCF'!G1639,'4.EUR NCCF'!G1639,'5.GBP NCCF'!G1639,'6.Other(Incld) NCCF'!G1639)</f>
        <v>0</v>
      </c>
      <c r="H1639" s="242">
        <f>SUM('2.CAD NCCF'!H1639,'3.USD NCCF'!H1639,'4.EUR NCCF'!H1639,'5.GBP NCCF'!H1639,'6.Other(Incld) NCCF'!H1639)</f>
        <v>0</v>
      </c>
      <c r="I1639" s="179">
        <f>SUM('2.CAD NCCF'!I1639,'3.USD NCCF'!I1639,'4.EUR NCCF'!I1639,'5.GBP NCCF'!I1639,'6.Other(Incld) NCCF'!I1639)</f>
        <v>0</v>
      </c>
      <c r="J1639" s="179">
        <f>SUM('2.CAD NCCF'!J1639,'3.USD NCCF'!J1639,'4.EUR NCCF'!J1639,'5.GBP NCCF'!J1639,'6.Other(Incld) NCCF'!J1639)</f>
        <v>0</v>
      </c>
      <c r="K1639" s="180">
        <f>SUM('2.CAD NCCF'!K1639,'3.USD NCCF'!K1639,'4.EUR NCCF'!K1639,'5.GBP NCCF'!K1639,'6.Other(Incld) NCCF'!K1639)</f>
        <v>0</v>
      </c>
      <c r="L1639" s="181">
        <f>SUM('2.CAD NCCF'!L1639,'3.USD NCCF'!L1639,'4.EUR NCCF'!L1639,'5.GBP NCCF'!L1639,'6.Other(Incld) NCCF'!L1639)</f>
        <v>0</v>
      </c>
      <c r="M1639" s="192">
        <f>SUM('2.CAD NCCF'!M1639,'3.USD NCCF'!M1639,'4.EUR NCCF'!M1639,'5.GBP NCCF'!M1639,'6.Other(Incld) NCCF'!M1639)</f>
        <v>0</v>
      </c>
      <c r="N1639" s="182">
        <f>SUM('2.CAD NCCF'!N1639,'3.USD NCCF'!N1639,'4.EUR NCCF'!N1639,'5.GBP NCCF'!N1639,'6.Other(Incld) NCCF'!N1639)</f>
        <v>0</v>
      </c>
      <c r="O1639" s="182">
        <f>SUM('2.CAD NCCF'!O1639,'3.USD NCCF'!O1639,'4.EUR NCCF'!O1639,'5.GBP NCCF'!O1639,'6.Other(Incld) NCCF'!O1639)</f>
        <v>0</v>
      </c>
      <c r="P1639" s="182">
        <f>SUM('2.CAD NCCF'!P1639,'3.USD NCCF'!P1639,'4.EUR NCCF'!P1639,'5.GBP NCCF'!P1639,'6.Other(Incld) NCCF'!P1639)</f>
        <v>0</v>
      </c>
      <c r="Q1639" s="182">
        <f>SUM('2.CAD NCCF'!Q1639,'3.USD NCCF'!Q1639,'4.EUR NCCF'!Q1639,'5.GBP NCCF'!Q1639,'6.Other(Incld) NCCF'!Q1639)</f>
        <v>0</v>
      </c>
      <c r="R1639" s="182">
        <f>SUM('2.CAD NCCF'!R1639,'3.USD NCCF'!R1639,'4.EUR NCCF'!R1639,'5.GBP NCCF'!R1639,'6.Other(Incld) NCCF'!R1639)</f>
        <v>0</v>
      </c>
      <c r="S1639" s="182">
        <f>SUM('2.CAD NCCF'!S1639,'3.USD NCCF'!S1639,'4.EUR NCCF'!S1639,'5.GBP NCCF'!S1639,'6.Other(Incld) NCCF'!S1639)</f>
        <v>0</v>
      </c>
      <c r="T1639" s="178">
        <f>SUM('2.CAD NCCF'!T1639,'3.USD NCCF'!T1639,'4.EUR NCCF'!T1639,'5.GBP NCCF'!T1639,'6.Other(Incld) NCCF'!T1639)</f>
        <v>0</v>
      </c>
      <c r="U1639" s="182">
        <f>SUM('2.CAD NCCF'!U1639,'3.USD NCCF'!U1639,'4.EUR NCCF'!U1639,'5.GBP NCCF'!U1639,'6.Other(Incld) NCCF'!U1639)</f>
        <v>0</v>
      </c>
      <c r="V1639" s="183">
        <f>SUM('2.CAD NCCF'!V1639,'3.USD NCCF'!V1639,'4.EUR NCCF'!V1639,'5.GBP NCCF'!V1639,'6.Other(Incld) NCCF'!V1639)</f>
        <v>0</v>
      </c>
      <c r="W1639" s="46">
        <f>SUM('2.CAD NCCF'!W1639,'3.USD NCCF'!W1639,'4.EUR NCCF'!W1639,'5.GBP NCCF'!W1639,'6.Other(Incld) NCCF'!W1639)</f>
        <v>0</v>
      </c>
      <c r="Y1639"/>
    </row>
    <row r="1640" spans="1:25" s="72" customFormat="1" x14ac:dyDescent="0.2">
      <c r="A1640" s="322"/>
      <c r="B1640" s="25"/>
      <c r="C1640" s="23"/>
      <c r="D1640" s="23"/>
      <c r="E1640" s="24" t="s">
        <v>337</v>
      </c>
      <c r="F1640" s="24"/>
      <c r="G1640" s="69">
        <f t="shared" ref="G1640:W1640" si="349">SUBTOTAL(9,G1641:G1643)</f>
        <v>0</v>
      </c>
      <c r="H1640" s="70">
        <f t="shared" si="349"/>
        <v>0</v>
      </c>
      <c r="I1640" s="66">
        <f t="shared" si="349"/>
        <v>0</v>
      </c>
      <c r="J1640" s="66">
        <f t="shared" si="349"/>
        <v>0</v>
      </c>
      <c r="K1640" s="66">
        <f t="shared" si="349"/>
        <v>0</v>
      </c>
      <c r="L1640" s="51">
        <f t="shared" si="349"/>
        <v>0</v>
      </c>
      <c r="M1640" s="34">
        <f t="shared" si="349"/>
        <v>0</v>
      </c>
      <c r="N1640" s="34">
        <f t="shared" si="349"/>
        <v>0</v>
      </c>
      <c r="O1640" s="34">
        <f t="shared" si="349"/>
        <v>0</v>
      </c>
      <c r="P1640" s="34">
        <f t="shared" si="349"/>
        <v>0</v>
      </c>
      <c r="Q1640" s="34">
        <f t="shared" si="349"/>
        <v>0</v>
      </c>
      <c r="R1640" s="34">
        <f t="shared" si="349"/>
        <v>0</v>
      </c>
      <c r="S1640" s="34">
        <f t="shared" si="349"/>
        <v>0</v>
      </c>
      <c r="T1640" s="34">
        <f t="shared" si="349"/>
        <v>0</v>
      </c>
      <c r="U1640" s="34">
        <f t="shared" si="349"/>
        <v>0</v>
      </c>
      <c r="V1640" s="37">
        <f t="shared" si="349"/>
        <v>0</v>
      </c>
      <c r="W1640" s="33">
        <f t="shared" si="349"/>
        <v>0</v>
      </c>
      <c r="Y1640"/>
    </row>
    <row r="1641" spans="1:25" s="72" customFormat="1" outlineLevel="1" x14ac:dyDescent="0.2">
      <c r="A1641" s="322"/>
      <c r="B1641" s="25"/>
      <c r="C1641" s="23"/>
      <c r="D1641" s="23"/>
      <c r="E1641" s="24"/>
      <c r="F1641" s="176" t="s">
        <v>338</v>
      </c>
      <c r="G1641" s="190">
        <f>SUM('2.CAD NCCF'!G1641,'3.USD NCCF'!G1641,'4.EUR NCCF'!G1641,'5.GBP NCCF'!G1641,'6.Other(Incld) NCCF'!G1641)</f>
        <v>0</v>
      </c>
      <c r="H1641" s="242">
        <f>SUM('2.CAD NCCF'!H1641,'3.USD NCCF'!H1641,'4.EUR NCCF'!H1641,'5.GBP NCCF'!H1641,'6.Other(Incld) NCCF'!H1641)</f>
        <v>0</v>
      </c>
      <c r="I1641" s="179">
        <f>SUM('2.CAD NCCF'!I1641,'3.USD NCCF'!I1641,'4.EUR NCCF'!I1641,'5.GBP NCCF'!I1641,'6.Other(Incld) NCCF'!I1641)</f>
        <v>0</v>
      </c>
      <c r="J1641" s="179">
        <f>SUM('2.CAD NCCF'!J1641,'3.USD NCCF'!J1641,'4.EUR NCCF'!J1641,'5.GBP NCCF'!J1641,'6.Other(Incld) NCCF'!J1641)</f>
        <v>0</v>
      </c>
      <c r="K1641" s="180">
        <f>SUM('2.CAD NCCF'!K1641,'3.USD NCCF'!K1641,'4.EUR NCCF'!K1641,'5.GBP NCCF'!K1641,'6.Other(Incld) NCCF'!K1641)</f>
        <v>0</v>
      </c>
      <c r="L1641" s="196">
        <f>SUM('2.CAD NCCF'!L1641,'3.USD NCCF'!L1641,'4.EUR NCCF'!L1641,'5.GBP NCCF'!L1641,'6.Other(Incld) NCCF'!L1641)</f>
        <v>0</v>
      </c>
      <c r="M1641" s="182">
        <f>SUM('2.CAD NCCF'!M1641,'3.USD NCCF'!M1641,'4.EUR NCCF'!M1641,'5.GBP NCCF'!M1641,'6.Other(Incld) NCCF'!M1641)</f>
        <v>0</v>
      </c>
      <c r="N1641" s="182">
        <f>SUM('2.CAD NCCF'!N1641,'3.USD NCCF'!N1641,'4.EUR NCCF'!N1641,'5.GBP NCCF'!N1641,'6.Other(Incld) NCCF'!N1641)</f>
        <v>0</v>
      </c>
      <c r="O1641" s="182">
        <f>SUM('2.CAD NCCF'!O1641,'3.USD NCCF'!O1641,'4.EUR NCCF'!O1641,'5.GBP NCCF'!O1641,'6.Other(Incld) NCCF'!O1641)</f>
        <v>0</v>
      </c>
      <c r="P1641" s="182">
        <f>SUM('2.CAD NCCF'!P1641,'3.USD NCCF'!P1641,'4.EUR NCCF'!P1641,'5.GBP NCCF'!P1641,'6.Other(Incld) NCCF'!P1641)</f>
        <v>0</v>
      </c>
      <c r="Q1641" s="182">
        <f>SUM('2.CAD NCCF'!Q1641,'3.USD NCCF'!Q1641,'4.EUR NCCF'!Q1641,'5.GBP NCCF'!Q1641,'6.Other(Incld) NCCF'!Q1641)</f>
        <v>0</v>
      </c>
      <c r="R1641" s="182">
        <f>SUM('2.CAD NCCF'!R1641,'3.USD NCCF'!R1641,'4.EUR NCCF'!R1641,'5.GBP NCCF'!R1641,'6.Other(Incld) NCCF'!R1641)</f>
        <v>0</v>
      </c>
      <c r="S1641" s="182">
        <f>SUM('2.CAD NCCF'!S1641,'3.USD NCCF'!S1641,'4.EUR NCCF'!S1641,'5.GBP NCCF'!S1641,'6.Other(Incld) NCCF'!S1641)</f>
        <v>0</v>
      </c>
      <c r="T1641" s="182">
        <f>SUM('2.CAD NCCF'!T1641,'3.USD NCCF'!T1641,'4.EUR NCCF'!T1641,'5.GBP NCCF'!T1641,'6.Other(Incld) NCCF'!T1641)</f>
        <v>0</v>
      </c>
      <c r="U1641" s="182">
        <f>SUM('2.CAD NCCF'!U1641,'3.USD NCCF'!U1641,'4.EUR NCCF'!U1641,'5.GBP NCCF'!U1641,'6.Other(Incld) NCCF'!U1641)</f>
        <v>0</v>
      </c>
      <c r="V1641" s="183">
        <f>SUM('2.CAD NCCF'!V1641,'3.USD NCCF'!V1641,'4.EUR NCCF'!V1641,'5.GBP NCCF'!V1641,'6.Other(Incld) NCCF'!V1641)</f>
        <v>0</v>
      </c>
      <c r="W1641" s="46">
        <f>SUM('2.CAD NCCF'!W1641,'3.USD NCCF'!W1641,'4.EUR NCCF'!W1641,'5.GBP NCCF'!W1641,'6.Other(Incld) NCCF'!W1641)</f>
        <v>0</v>
      </c>
      <c r="Y1641"/>
    </row>
    <row r="1642" spans="1:25" s="72" customFormat="1" outlineLevel="1" x14ac:dyDescent="0.2">
      <c r="A1642" s="322"/>
      <c r="B1642" s="25"/>
      <c r="C1642" s="23"/>
      <c r="D1642" s="23"/>
      <c r="E1642" s="24"/>
      <c r="F1642" s="176" t="s">
        <v>339</v>
      </c>
      <c r="G1642" s="190">
        <f>SUM('2.CAD NCCF'!G1642,'3.USD NCCF'!G1642,'4.EUR NCCF'!G1642,'5.GBP NCCF'!G1642,'6.Other(Incld) NCCF'!G1642)</f>
        <v>0</v>
      </c>
      <c r="H1642" s="242">
        <f>SUM('2.CAD NCCF'!H1642,'3.USD NCCF'!H1642,'4.EUR NCCF'!H1642,'5.GBP NCCF'!H1642,'6.Other(Incld) NCCF'!H1642)</f>
        <v>0</v>
      </c>
      <c r="I1642" s="179">
        <f>SUM('2.CAD NCCF'!I1642,'3.USD NCCF'!I1642,'4.EUR NCCF'!I1642,'5.GBP NCCF'!I1642,'6.Other(Incld) NCCF'!I1642)</f>
        <v>0</v>
      </c>
      <c r="J1642" s="179">
        <f>SUM('2.CAD NCCF'!J1642,'3.USD NCCF'!J1642,'4.EUR NCCF'!J1642,'5.GBP NCCF'!J1642,'6.Other(Incld) NCCF'!J1642)</f>
        <v>0</v>
      </c>
      <c r="K1642" s="180">
        <f>SUM('2.CAD NCCF'!K1642,'3.USD NCCF'!K1642,'4.EUR NCCF'!K1642,'5.GBP NCCF'!K1642,'6.Other(Incld) NCCF'!K1642)</f>
        <v>0</v>
      </c>
      <c r="L1642" s="196">
        <f>SUM('2.CAD NCCF'!L1642,'3.USD NCCF'!L1642,'4.EUR NCCF'!L1642,'5.GBP NCCF'!L1642,'6.Other(Incld) NCCF'!L1642)</f>
        <v>0</v>
      </c>
      <c r="M1642" s="182">
        <f>SUM('2.CAD NCCF'!M1642,'3.USD NCCF'!M1642,'4.EUR NCCF'!M1642,'5.GBP NCCF'!M1642,'6.Other(Incld) NCCF'!M1642)</f>
        <v>0</v>
      </c>
      <c r="N1642" s="182">
        <f>SUM('2.CAD NCCF'!N1642,'3.USD NCCF'!N1642,'4.EUR NCCF'!N1642,'5.GBP NCCF'!N1642,'6.Other(Incld) NCCF'!N1642)</f>
        <v>0</v>
      </c>
      <c r="O1642" s="182">
        <f>SUM('2.CAD NCCF'!O1642,'3.USD NCCF'!O1642,'4.EUR NCCF'!O1642,'5.GBP NCCF'!O1642,'6.Other(Incld) NCCF'!O1642)</f>
        <v>0</v>
      </c>
      <c r="P1642" s="182">
        <f>SUM('2.CAD NCCF'!P1642,'3.USD NCCF'!P1642,'4.EUR NCCF'!P1642,'5.GBP NCCF'!P1642,'6.Other(Incld) NCCF'!P1642)</f>
        <v>0</v>
      </c>
      <c r="Q1642" s="182">
        <f>SUM('2.CAD NCCF'!Q1642,'3.USD NCCF'!Q1642,'4.EUR NCCF'!Q1642,'5.GBP NCCF'!Q1642,'6.Other(Incld) NCCF'!Q1642)</f>
        <v>0</v>
      </c>
      <c r="R1642" s="182">
        <f>SUM('2.CAD NCCF'!R1642,'3.USD NCCF'!R1642,'4.EUR NCCF'!R1642,'5.GBP NCCF'!R1642,'6.Other(Incld) NCCF'!R1642)</f>
        <v>0</v>
      </c>
      <c r="S1642" s="182">
        <f>SUM('2.CAD NCCF'!S1642,'3.USD NCCF'!S1642,'4.EUR NCCF'!S1642,'5.GBP NCCF'!S1642,'6.Other(Incld) NCCF'!S1642)</f>
        <v>0</v>
      </c>
      <c r="T1642" s="182">
        <f>SUM('2.CAD NCCF'!T1642,'3.USD NCCF'!T1642,'4.EUR NCCF'!T1642,'5.GBP NCCF'!T1642,'6.Other(Incld) NCCF'!T1642)</f>
        <v>0</v>
      </c>
      <c r="U1642" s="182">
        <f>SUM('2.CAD NCCF'!U1642,'3.USD NCCF'!U1642,'4.EUR NCCF'!U1642,'5.GBP NCCF'!U1642,'6.Other(Incld) NCCF'!U1642)</f>
        <v>0</v>
      </c>
      <c r="V1642" s="183">
        <f>SUM('2.CAD NCCF'!V1642,'3.USD NCCF'!V1642,'4.EUR NCCF'!V1642,'5.GBP NCCF'!V1642,'6.Other(Incld) NCCF'!V1642)</f>
        <v>0</v>
      </c>
      <c r="W1642" s="46">
        <f>SUM('2.CAD NCCF'!W1642,'3.USD NCCF'!W1642,'4.EUR NCCF'!W1642,'5.GBP NCCF'!W1642,'6.Other(Incld) NCCF'!W1642)</f>
        <v>0</v>
      </c>
      <c r="Y1642"/>
    </row>
    <row r="1643" spans="1:25" s="72" customFormat="1" outlineLevel="1" x14ac:dyDescent="0.2">
      <c r="A1643" s="322"/>
      <c r="B1643" s="25"/>
      <c r="C1643" s="23"/>
      <c r="D1643" s="23"/>
      <c r="E1643" s="24"/>
      <c r="F1643" s="176" t="s">
        <v>340</v>
      </c>
      <c r="G1643" s="190">
        <f>SUM('2.CAD NCCF'!G1643,'3.USD NCCF'!G1643,'4.EUR NCCF'!G1643,'5.GBP NCCF'!G1643,'6.Other(Incld) NCCF'!G1643)</f>
        <v>0</v>
      </c>
      <c r="H1643" s="242">
        <f>SUM('2.CAD NCCF'!H1643,'3.USD NCCF'!H1643,'4.EUR NCCF'!H1643,'5.GBP NCCF'!H1643,'6.Other(Incld) NCCF'!H1643)</f>
        <v>0</v>
      </c>
      <c r="I1643" s="179">
        <f>SUM('2.CAD NCCF'!I1643,'3.USD NCCF'!I1643,'4.EUR NCCF'!I1643,'5.GBP NCCF'!I1643,'6.Other(Incld) NCCF'!I1643)</f>
        <v>0</v>
      </c>
      <c r="J1643" s="179">
        <f>SUM('2.CAD NCCF'!J1643,'3.USD NCCF'!J1643,'4.EUR NCCF'!J1643,'5.GBP NCCF'!J1643,'6.Other(Incld) NCCF'!J1643)</f>
        <v>0</v>
      </c>
      <c r="K1643" s="180">
        <f>SUM('2.CAD NCCF'!K1643,'3.USD NCCF'!K1643,'4.EUR NCCF'!K1643,'5.GBP NCCF'!K1643,'6.Other(Incld) NCCF'!K1643)</f>
        <v>0</v>
      </c>
      <c r="L1643" s="196">
        <f>SUM('2.CAD NCCF'!L1643,'3.USD NCCF'!L1643,'4.EUR NCCF'!L1643,'5.GBP NCCF'!L1643,'6.Other(Incld) NCCF'!L1643)</f>
        <v>0</v>
      </c>
      <c r="M1643" s="182">
        <f>SUM('2.CAD NCCF'!M1643,'3.USD NCCF'!M1643,'4.EUR NCCF'!M1643,'5.GBP NCCF'!M1643,'6.Other(Incld) NCCF'!M1643)</f>
        <v>0</v>
      </c>
      <c r="N1643" s="182">
        <f>SUM('2.CAD NCCF'!N1643,'3.USD NCCF'!N1643,'4.EUR NCCF'!N1643,'5.GBP NCCF'!N1643,'6.Other(Incld) NCCF'!N1643)</f>
        <v>0</v>
      </c>
      <c r="O1643" s="182">
        <f>SUM('2.CAD NCCF'!O1643,'3.USD NCCF'!O1643,'4.EUR NCCF'!O1643,'5.GBP NCCF'!O1643,'6.Other(Incld) NCCF'!O1643)</f>
        <v>0</v>
      </c>
      <c r="P1643" s="182">
        <f>SUM('2.CAD NCCF'!P1643,'3.USD NCCF'!P1643,'4.EUR NCCF'!P1643,'5.GBP NCCF'!P1643,'6.Other(Incld) NCCF'!P1643)</f>
        <v>0</v>
      </c>
      <c r="Q1643" s="182">
        <f>SUM('2.CAD NCCF'!Q1643,'3.USD NCCF'!Q1643,'4.EUR NCCF'!Q1643,'5.GBP NCCF'!Q1643,'6.Other(Incld) NCCF'!Q1643)</f>
        <v>0</v>
      </c>
      <c r="R1643" s="182">
        <f>SUM('2.CAD NCCF'!R1643,'3.USD NCCF'!R1643,'4.EUR NCCF'!R1643,'5.GBP NCCF'!R1643,'6.Other(Incld) NCCF'!R1643)</f>
        <v>0</v>
      </c>
      <c r="S1643" s="182">
        <f>SUM('2.CAD NCCF'!S1643,'3.USD NCCF'!S1643,'4.EUR NCCF'!S1643,'5.GBP NCCF'!S1643,'6.Other(Incld) NCCF'!S1643)</f>
        <v>0</v>
      </c>
      <c r="T1643" s="182">
        <f>SUM('2.CAD NCCF'!T1643,'3.USD NCCF'!T1643,'4.EUR NCCF'!T1643,'5.GBP NCCF'!T1643,'6.Other(Incld) NCCF'!T1643)</f>
        <v>0</v>
      </c>
      <c r="U1643" s="182">
        <f>SUM('2.CAD NCCF'!U1643,'3.USD NCCF'!U1643,'4.EUR NCCF'!U1643,'5.GBP NCCF'!U1643,'6.Other(Incld) NCCF'!U1643)</f>
        <v>0</v>
      </c>
      <c r="V1643" s="183">
        <f>SUM('2.CAD NCCF'!V1643,'3.USD NCCF'!V1643,'4.EUR NCCF'!V1643,'5.GBP NCCF'!V1643,'6.Other(Incld) NCCF'!V1643)</f>
        <v>0</v>
      </c>
      <c r="W1643" s="46">
        <f>SUM('2.CAD NCCF'!W1643,'3.USD NCCF'!W1643,'4.EUR NCCF'!W1643,'5.GBP NCCF'!W1643,'6.Other(Incld) NCCF'!W1643)</f>
        <v>0</v>
      </c>
      <c r="Y1643"/>
    </row>
    <row r="1644" spans="1:25" s="72" customFormat="1" x14ac:dyDescent="0.2">
      <c r="A1644" s="322"/>
      <c r="B1644" s="25"/>
      <c r="C1644" s="23"/>
      <c r="D1644" s="23" t="s">
        <v>183</v>
      </c>
      <c r="E1644" s="24"/>
      <c r="F1644" s="24"/>
      <c r="G1644" s="69"/>
      <c r="H1644" s="70"/>
      <c r="I1644" s="66"/>
      <c r="J1644" s="66"/>
      <c r="K1644" s="66"/>
      <c r="L1644" s="51"/>
      <c r="M1644" s="34"/>
      <c r="N1644" s="34"/>
      <c r="O1644" s="34"/>
      <c r="P1644" s="34"/>
      <c r="Q1644" s="34"/>
      <c r="R1644" s="34"/>
      <c r="S1644" s="34"/>
      <c r="T1644" s="34"/>
      <c r="U1644" s="34"/>
      <c r="V1644" s="37"/>
      <c r="W1644" s="33"/>
      <c r="Y1644"/>
    </row>
    <row r="1645" spans="1:25" s="72" customFormat="1" x14ac:dyDescent="0.2">
      <c r="A1645" s="322"/>
      <c r="B1645" s="25"/>
      <c r="C1645" s="23"/>
      <c r="D1645" s="23"/>
      <c r="E1645" s="24" t="s">
        <v>184</v>
      </c>
      <c r="F1645" s="24"/>
      <c r="G1645" s="69">
        <f t="shared" ref="G1645:W1645" si="350">SUBTOTAL(9,G1646:G1647)</f>
        <v>0</v>
      </c>
      <c r="H1645" s="70">
        <f t="shared" si="350"/>
        <v>0</v>
      </c>
      <c r="I1645" s="66">
        <f t="shared" si="350"/>
        <v>0</v>
      </c>
      <c r="J1645" s="66">
        <f t="shared" si="350"/>
        <v>0</v>
      </c>
      <c r="K1645" s="67">
        <f t="shared" si="350"/>
        <v>0</v>
      </c>
      <c r="L1645" s="34">
        <f t="shared" si="350"/>
        <v>0</v>
      </c>
      <c r="M1645" s="34">
        <f t="shared" si="350"/>
        <v>0</v>
      </c>
      <c r="N1645" s="34">
        <f t="shared" si="350"/>
        <v>0</v>
      </c>
      <c r="O1645" s="34">
        <f t="shared" si="350"/>
        <v>0</v>
      </c>
      <c r="P1645" s="34">
        <f t="shared" si="350"/>
        <v>0</v>
      </c>
      <c r="Q1645" s="34">
        <f t="shared" si="350"/>
        <v>0</v>
      </c>
      <c r="R1645" s="34">
        <f t="shared" si="350"/>
        <v>0</v>
      </c>
      <c r="S1645" s="34">
        <f t="shared" si="350"/>
        <v>0</v>
      </c>
      <c r="T1645" s="34">
        <f t="shared" si="350"/>
        <v>0</v>
      </c>
      <c r="U1645" s="34">
        <f t="shared" si="350"/>
        <v>0</v>
      </c>
      <c r="V1645" s="37">
        <f t="shared" si="350"/>
        <v>0</v>
      </c>
      <c r="W1645" s="33">
        <f t="shared" si="350"/>
        <v>0</v>
      </c>
      <c r="Y1645"/>
    </row>
    <row r="1646" spans="1:25" s="72" customFormat="1" outlineLevel="1" x14ac:dyDescent="0.2">
      <c r="A1646" s="322"/>
      <c r="B1646" s="25"/>
      <c r="C1646" s="23"/>
      <c r="D1646" s="23"/>
      <c r="E1646" s="24"/>
      <c r="F1646" s="176" t="s">
        <v>176</v>
      </c>
      <c r="G1646" s="190">
        <f>SUM('2.CAD NCCF'!G1646,'3.USD NCCF'!G1646,'4.EUR NCCF'!G1646,'5.GBP NCCF'!G1646,'6.Other(Incld) NCCF'!G1646)</f>
        <v>0</v>
      </c>
      <c r="H1646" s="242">
        <f>SUM('2.CAD NCCF'!H1646,'3.USD NCCF'!H1646,'4.EUR NCCF'!H1646,'5.GBP NCCF'!H1646,'6.Other(Incld) NCCF'!H1646)</f>
        <v>0</v>
      </c>
      <c r="I1646" s="179">
        <f>SUM('2.CAD NCCF'!I1646,'3.USD NCCF'!I1646,'4.EUR NCCF'!I1646,'5.GBP NCCF'!I1646,'6.Other(Incld) NCCF'!I1646)</f>
        <v>0</v>
      </c>
      <c r="J1646" s="179">
        <f>SUM('2.CAD NCCF'!J1646,'3.USD NCCF'!J1646,'4.EUR NCCF'!J1646,'5.GBP NCCF'!J1646,'6.Other(Incld) NCCF'!J1646)</f>
        <v>0</v>
      </c>
      <c r="K1646" s="180">
        <f>SUM('2.CAD NCCF'!K1646,'3.USD NCCF'!K1646,'4.EUR NCCF'!K1646,'5.GBP NCCF'!K1646,'6.Other(Incld) NCCF'!K1646)</f>
        <v>0</v>
      </c>
      <c r="L1646" s="181">
        <f>SUM('2.CAD NCCF'!L1646,'3.USD NCCF'!L1646,'4.EUR NCCF'!L1646,'5.GBP NCCF'!L1646,'6.Other(Incld) NCCF'!L1646)</f>
        <v>0</v>
      </c>
      <c r="M1646" s="192">
        <f>SUM('2.CAD NCCF'!M1646,'3.USD NCCF'!M1646,'4.EUR NCCF'!M1646,'5.GBP NCCF'!M1646,'6.Other(Incld) NCCF'!M1646)</f>
        <v>0</v>
      </c>
      <c r="N1646" s="182">
        <f>SUM('2.CAD NCCF'!N1646,'3.USD NCCF'!N1646,'4.EUR NCCF'!N1646,'5.GBP NCCF'!N1646,'6.Other(Incld) NCCF'!N1646)</f>
        <v>0</v>
      </c>
      <c r="O1646" s="182">
        <f>SUM('2.CAD NCCF'!O1646,'3.USD NCCF'!O1646,'4.EUR NCCF'!O1646,'5.GBP NCCF'!O1646,'6.Other(Incld) NCCF'!O1646)</f>
        <v>0</v>
      </c>
      <c r="P1646" s="182">
        <f>SUM('2.CAD NCCF'!P1646,'3.USD NCCF'!P1646,'4.EUR NCCF'!P1646,'5.GBP NCCF'!P1646,'6.Other(Incld) NCCF'!P1646)</f>
        <v>0</v>
      </c>
      <c r="Q1646" s="182">
        <f>SUM('2.CAD NCCF'!Q1646,'3.USD NCCF'!Q1646,'4.EUR NCCF'!Q1646,'5.GBP NCCF'!Q1646,'6.Other(Incld) NCCF'!Q1646)</f>
        <v>0</v>
      </c>
      <c r="R1646" s="182">
        <f>SUM('2.CAD NCCF'!R1646,'3.USD NCCF'!R1646,'4.EUR NCCF'!R1646,'5.GBP NCCF'!R1646,'6.Other(Incld) NCCF'!R1646)</f>
        <v>0</v>
      </c>
      <c r="S1646" s="182">
        <f>SUM('2.CAD NCCF'!S1646,'3.USD NCCF'!S1646,'4.EUR NCCF'!S1646,'5.GBP NCCF'!S1646,'6.Other(Incld) NCCF'!S1646)</f>
        <v>0</v>
      </c>
      <c r="T1646" s="178">
        <f>SUM('2.CAD NCCF'!T1646,'3.USD NCCF'!T1646,'4.EUR NCCF'!T1646,'5.GBP NCCF'!T1646,'6.Other(Incld) NCCF'!T1646)</f>
        <v>0</v>
      </c>
      <c r="U1646" s="182">
        <f>SUM('2.CAD NCCF'!U1646,'3.USD NCCF'!U1646,'4.EUR NCCF'!U1646,'5.GBP NCCF'!U1646,'6.Other(Incld) NCCF'!U1646)</f>
        <v>0</v>
      </c>
      <c r="V1646" s="183">
        <f>SUM('2.CAD NCCF'!V1646,'3.USD NCCF'!V1646,'4.EUR NCCF'!V1646,'5.GBP NCCF'!V1646,'6.Other(Incld) NCCF'!V1646)</f>
        <v>0</v>
      </c>
      <c r="W1646" s="46">
        <f>SUM('2.CAD NCCF'!W1646,'3.USD NCCF'!W1646,'4.EUR NCCF'!W1646,'5.GBP NCCF'!W1646,'6.Other(Incld) NCCF'!W1646)</f>
        <v>0</v>
      </c>
      <c r="Y1646"/>
    </row>
    <row r="1647" spans="1:25" s="72" customFormat="1" outlineLevel="1" x14ac:dyDescent="0.2">
      <c r="A1647" s="322"/>
      <c r="B1647" s="25"/>
      <c r="C1647" s="23"/>
      <c r="D1647" s="23"/>
      <c r="E1647" s="24"/>
      <c r="F1647" s="176" t="s">
        <v>180</v>
      </c>
      <c r="G1647" s="190">
        <f>SUM('2.CAD NCCF'!G1647,'3.USD NCCF'!G1647,'4.EUR NCCF'!G1647,'5.GBP NCCF'!G1647,'6.Other(Incld) NCCF'!G1647)</f>
        <v>0</v>
      </c>
      <c r="H1647" s="242">
        <f>SUM('2.CAD NCCF'!H1647,'3.USD NCCF'!H1647,'4.EUR NCCF'!H1647,'5.GBP NCCF'!H1647,'6.Other(Incld) NCCF'!H1647)</f>
        <v>0</v>
      </c>
      <c r="I1647" s="179">
        <f>SUM('2.CAD NCCF'!I1647,'3.USD NCCF'!I1647,'4.EUR NCCF'!I1647,'5.GBP NCCF'!I1647,'6.Other(Incld) NCCF'!I1647)</f>
        <v>0</v>
      </c>
      <c r="J1647" s="179">
        <f>SUM('2.CAD NCCF'!J1647,'3.USD NCCF'!J1647,'4.EUR NCCF'!J1647,'5.GBP NCCF'!J1647,'6.Other(Incld) NCCF'!J1647)</f>
        <v>0</v>
      </c>
      <c r="K1647" s="180">
        <f>SUM('2.CAD NCCF'!K1647,'3.USD NCCF'!K1647,'4.EUR NCCF'!K1647,'5.GBP NCCF'!K1647,'6.Other(Incld) NCCF'!K1647)</f>
        <v>0</v>
      </c>
      <c r="L1647" s="181">
        <f>SUM('2.CAD NCCF'!L1647,'3.USD NCCF'!L1647,'4.EUR NCCF'!L1647,'5.GBP NCCF'!L1647,'6.Other(Incld) NCCF'!L1647)</f>
        <v>0</v>
      </c>
      <c r="M1647" s="192">
        <f>SUM('2.CAD NCCF'!M1647,'3.USD NCCF'!M1647,'4.EUR NCCF'!M1647,'5.GBP NCCF'!M1647,'6.Other(Incld) NCCF'!M1647)</f>
        <v>0</v>
      </c>
      <c r="N1647" s="182">
        <f>SUM('2.CAD NCCF'!N1647,'3.USD NCCF'!N1647,'4.EUR NCCF'!N1647,'5.GBP NCCF'!N1647,'6.Other(Incld) NCCF'!N1647)</f>
        <v>0</v>
      </c>
      <c r="O1647" s="182">
        <f>SUM('2.CAD NCCF'!O1647,'3.USD NCCF'!O1647,'4.EUR NCCF'!O1647,'5.GBP NCCF'!O1647,'6.Other(Incld) NCCF'!O1647)</f>
        <v>0</v>
      </c>
      <c r="P1647" s="182">
        <f>SUM('2.CAD NCCF'!P1647,'3.USD NCCF'!P1647,'4.EUR NCCF'!P1647,'5.GBP NCCF'!P1647,'6.Other(Incld) NCCF'!P1647)</f>
        <v>0</v>
      </c>
      <c r="Q1647" s="182">
        <f>SUM('2.CAD NCCF'!Q1647,'3.USD NCCF'!Q1647,'4.EUR NCCF'!Q1647,'5.GBP NCCF'!Q1647,'6.Other(Incld) NCCF'!Q1647)</f>
        <v>0</v>
      </c>
      <c r="R1647" s="182">
        <f>SUM('2.CAD NCCF'!R1647,'3.USD NCCF'!R1647,'4.EUR NCCF'!R1647,'5.GBP NCCF'!R1647,'6.Other(Incld) NCCF'!R1647)</f>
        <v>0</v>
      </c>
      <c r="S1647" s="182">
        <f>SUM('2.CAD NCCF'!S1647,'3.USD NCCF'!S1647,'4.EUR NCCF'!S1647,'5.GBP NCCF'!S1647,'6.Other(Incld) NCCF'!S1647)</f>
        <v>0</v>
      </c>
      <c r="T1647" s="178">
        <f>SUM('2.CAD NCCF'!T1647,'3.USD NCCF'!T1647,'4.EUR NCCF'!T1647,'5.GBP NCCF'!T1647,'6.Other(Incld) NCCF'!T1647)</f>
        <v>0</v>
      </c>
      <c r="U1647" s="182">
        <f>SUM('2.CAD NCCF'!U1647,'3.USD NCCF'!U1647,'4.EUR NCCF'!U1647,'5.GBP NCCF'!U1647,'6.Other(Incld) NCCF'!U1647)</f>
        <v>0</v>
      </c>
      <c r="V1647" s="183">
        <f>SUM('2.CAD NCCF'!V1647,'3.USD NCCF'!V1647,'4.EUR NCCF'!V1647,'5.GBP NCCF'!V1647,'6.Other(Incld) NCCF'!V1647)</f>
        <v>0</v>
      </c>
      <c r="W1647" s="46">
        <f>SUM('2.CAD NCCF'!W1647,'3.USD NCCF'!W1647,'4.EUR NCCF'!W1647,'5.GBP NCCF'!W1647,'6.Other(Incld) NCCF'!W1647)</f>
        <v>0</v>
      </c>
      <c r="Y1647"/>
    </row>
    <row r="1648" spans="1:25" s="72" customFormat="1" x14ac:dyDescent="0.2">
      <c r="A1648" s="322"/>
      <c r="B1648" s="25"/>
      <c r="C1648" s="23"/>
      <c r="D1648" s="23"/>
      <c r="E1648" s="24" t="s">
        <v>185</v>
      </c>
      <c r="F1648" s="24"/>
      <c r="G1648" s="69">
        <f t="shared" ref="G1648:W1648" si="351">SUBTOTAL(9,G1649:G1650)</f>
        <v>0</v>
      </c>
      <c r="H1648" s="70">
        <f t="shared" si="351"/>
        <v>0</v>
      </c>
      <c r="I1648" s="66">
        <f t="shared" si="351"/>
        <v>0</v>
      </c>
      <c r="J1648" s="66">
        <f t="shared" si="351"/>
        <v>0</v>
      </c>
      <c r="K1648" s="67">
        <f t="shared" si="351"/>
        <v>0</v>
      </c>
      <c r="L1648" s="34">
        <f t="shared" si="351"/>
        <v>0</v>
      </c>
      <c r="M1648" s="34">
        <f t="shared" si="351"/>
        <v>0</v>
      </c>
      <c r="N1648" s="34">
        <f t="shared" si="351"/>
        <v>0</v>
      </c>
      <c r="O1648" s="34">
        <f t="shared" si="351"/>
        <v>0</v>
      </c>
      <c r="P1648" s="34">
        <f t="shared" si="351"/>
        <v>0</v>
      </c>
      <c r="Q1648" s="34">
        <f t="shared" si="351"/>
        <v>0</v>
      </c>
      <c r="R1648" s="34">
        <f t="shared" si="351"/>
        <v>0</v>
      </c>
      <c r="S1648" s="34">
        <f t="shared" si="351"/>
        <v>0</v>
      </c>
      <c r="T1648" s="34">
        <f t="shared" si="351"/>
        <v>0</v>
      </c>
      <c r="U1648" s="34">
        <f t="shared" si="351"/>
        <v>0</v>
      </c>
      <c r="V1648" s="37">
        <f t="shared" si="351"/>
        <v>0</v>
      </c>
      <c r="W1648" s="33">
        <f t="shared" si="351"/>
        <v>0</v>
      </c>
      <c r="Y1648"/>
    </row>
    <row r="1649" spans="1:25" s="72" customFormat="1" outlineLevel="1" x14ac:dyDescent="0.2">
      <c r="A1649" s="322"/>
      <c r="B1649" s="25"/>
      <c r="C1649" s="23"/>
      <c r="D1649" s="23"/>
      <c r="E1649" s="24"/>
      <c r="F1649" s="176" t="s">
        <v>177</v>
      </c>
      <c r="G1649" s="190">
        <f>SUM('2.CAD NCCF'!G1649,'3.USD NCCF'!G1649,'4.EUR NCCF'!G1649,'5.GBP NCCF'!G1649,'6.Other(Incld) NCCF'!G1649)</f>
        <v>0</v>
      </c>
      <c r="H1649" s="242">
        <f>SUM('2.CAD NCCF'!H1649,'3.USD NCCF'!H1649,'4.EUR NCCF'!H1649,'5.GBP NCCF'!H1649,'6.Other(Incld) NCCF'!H1649)</f>
        <v>0</v>
      </c>
      <c r="I1649" s="179">
        <f>SUM('2.CAD NCCF'!I1649,'3.USD NCCF'!I1649,'4.EUR NCCF'!I1649,'5.GBP NCCF'!I1649,'6.Other(Incld) NCCF'!I1649)</f>
        <v>0</v>
      </c>
      <c r="J1649" s="179">
        <f>SUM('2.CAD NCCF'!J1649,'3.USD NCCF'!J1649,'4.EUR NCCF'!J1649,'5.GBP NCCF'!J1649,'6.Other(Incld) NCCF'!J1649)</f>
        <v>0</v>
      </c>
      <c r="K1649" s="180">
        <f>SUM('2.CAD NCCF'!K1649,'3.USD NCCF'!K1649,'4.EUR NCCF'!K1649,'5.GBP NCCF'!K1649,'6.Other(Incld) NCCF'!K1649)</f>
        <v>0</v>
      </c>
      <c r="L1649" s="181">
        <f>SUM('2.CAD NCCF'!L1649,'3.USD NCCF'!L1649,'4.EUR NCCF'!L1649,'5.GBP NCCF'!L1649,'6.Other(Incld) NCCF'!L1649)</f>
        <v>0</v>
      </c>
      <c r="M1649" s="192">
        <f>SUM('2.CAD NCCF'!M1649,'3.USD NCCF'!M1649,'4.EUR NCCF'!M1649,'5.GBP NCCF'!M1649,'6.Other(Incld) NCCF'!M1649)</f>
        <v>0</v>
      </c>
      <c r="N1649" s="182">
        <f>SUM('2.CAD NCCF'!N1649,'3.USD NCCF'!N1649,'4.EUR NCCF'!N1649,'5.GBP NCCF'!N1649,'6.Other(Incld) NCCF'!N1649)</f>
        <v>0</v>
      </c>
      <c r="O1649" s="182">
        <f>SUM('2.CAD NCCF'!O1649,'3.USD NCCF'!O1649,'4.EUR NCCF'!O1649,'5.GBP NCCF'!O1649,'6.Other(Incld) NCCF'!O1649)</f>
        <v>0</v>
      </c>
      <c r="P1649" s="182">
        <f>SUM('2.CAD NCCF'!P1649,'3.USD NCCF'!P1649,'4.EUR NCCF'!P1649,'5.GBP NCCF'!P1649,'6.Other(Incld) NCCF'!P1649)</f>
        <v>0</v>
      </c>
      <c r="Q1649" s="182">
        <f>SUM('2.CAD NCCF'!Q1649,'3.USD NCCF'!Q1649,'4.EUR NCCF'!Q1649,'5.GBP NCCF'!Q1649,'6.Other(Incld) NCCF'!Q1649)</f>
        <v>0</v>
      </c>
      <c r="R1649" s="182">
        <f>SUM('2.CAD NCCF'!R1649,'3.USD NCCF'!R1649,'4.EUR NCCF'!R1649,'5.GBP NCCF'!R1649,'6.Other(Incld) NCCF'!R1649)</f>
        <v>0</v>
      </c>
      <c r="S1649" s="182">
        <f>SUM('2.CAD NCCF'!S1649,'3.USD NCCF'!S1649,'4.EUR NCCF'!S1649,'5.GBP NCCF'!S1649,'6.Other(Incld) NCCF'!S1649)</f>
        <v>0</v>
      </c>
      <c r="T1649" s="178">
        <f>SUM('2.CAD NCCF'!T1649,'3.USD NCCF'!T1649,'4.EUR NCCF'!T1649,'5.GBP NCCF'!T1649,'6.Other(Incld) NCCF'!T1649)</f>
        <v>0</v>
      </c>
      <c r="U1649" s="182">
        <f>SUM('2.CAD NCCF'!U1649,'3.USD NCCF'!U1649,'4.EUR NCCF'!U1649,'5.GBP NCCF'!U1649,'6.Other(Incld) NCCF'!U1649)</f>
        <v>0</v>
      </c>
      <c r="V1649" s="183">
        <f>SUM('2.CAD NCCF'!V1649,'3.USD NCCF'!V1649,'4.EUR NCCF'!V1649,'5.GBP NCCF'!V1649,'6.Other(Incld) NCCF'!V1649)</f>
        <v>0</v>
      </c>
      <c r="W1649" s="46">
        <f>SUM('2.CAD NCCF'!W1649,'3.USD NCCF'!W1649,'4.EUR NCCF'!W1649,'5.GBP NCCF'!W1649,'6.Other(Incld) NCCF'!W1649)</f>
        <v>0</v>
      </c>
      <c r="Y1649"/>
    </row>
    <row r="1650" spans="1:25" s="72" customFormat="1" outlineLevel="1" x14ac:dyDescent="0.2">
      <c r="A1650" s="322"/>
      <c r="B1650" s="25"/>
      <c r="C1650" s="23"/>
      <c r="D1650" s="23"/>
      <c r="E1650" s="24"/>
      <c r="F1650" s="176" t="s">
        <v>182</v>
      </c>
      <c r="G1650" s="190">
        <f>SUM('2.CAD NCCF'!G1650,'3.USD NCCF'!G1650,'4.EUR NCCF'!G1650,'5.GBP NCCF'!G1650,'6.Other(Incld) NCCF'!G1650)</f>
        <v>0</v>
      </c>
      <c r="H1650" s="242">
        <f>SUM('2.CAD NCCF'!H1650,'3.USD NCCF'!H1650,'4.EUR NCCF'!H1650,'5.GBP NCCF'!H1650,'6.Other(Incld) NCCF'!H1650)</f>
        <v>0</v>
      </c>
      <c r="I1650" s="179">
        <f>SUM('2.CAD NCCF'!I1650,'3.USD NCCF'!I1650,'4.EUR NCCF'!I1650,'5.GBP NCCF'!I1650,'6.Other(Incld) NCCF'!I1650)</f>
        <v>0</v>
      </c>
      <c r="J1650" s="179">
        <f>SUM('2.CAD NCCF'!J1650,'3.USD NCCF'!J1650,'4.EUR NCCF'!J1650,'5.GBP NCCF'!J1650,'6.Other(Incld) NCCF'!J1650)</f>
        <v>0</v>
      </c>
      <c r="K1650" s="180">
        <f>SUM('2.CAD NCCF'!K1650,'3.USD NCCF'!K1650,'4.EUR NCCF'!K1650,'5.GBP NCCF'!K1650,'6.Other(Incld) NCCF'!K1650)</f>
        <v>0</v>
      </c>
      <c r="L1650" s="181">
        <f>SUM('2.CAD NCCF'!L1650,'3.USD NCCF'!L1650,'4.EUR NCCF'!L1650,'5.GBP NCCF'!L1650,'6.Other(Incld) NCCF'!L1650)</f>
        <v>0</v>
      </c>
      <c r="M1650" s="192">
        <f>SUM('2.CAD NCCF'!M1650,'3.USD NCCF'!M1650,'4.EUR NCCF'!M1650,'5.GBP NCCF'!M1650,'6.Other(Incld) NCCF'!M1650)</f>
        <v>0</v>
      </c>
      <c r="N1650" s="182">
        <f>SUM('2.CAD NCCF'!N1650,'3.USD NCCF'!N1650,'4.EUR NCCF'!N1650,'5.GBP NCCF'!N1650,'6.Other(Incld) NCCF'!N1650)</f>
        <v>0</v>
      </c>
      <c r="O1650" s="182">
        <f>SUM('2.CAD NCCF'!O1650,'3.USD NCCF'!O1650,'4.EUR NCCF'!O1650,'5.GBP NCCF'!O1650,'6.Other(Incld) NCCF'!O1650)</f>
        <v>0</v>
      </c>
      <c r="P1650" s="182">
        <f>SUM('2.CAD NCCF'!P1650,'3.USD NCCF'!P1650,'4.EUR NCCF'!P1650,'5.GBP NCCF'!P1650,'6.Other(Incld) NCCF'!P1650)</f>
        <v>0</v>
      </c>
      <c r="Q1650" s="182">
        <f>SUM('2.CAD NCCF'!Q1650,'3.USD NCCF'!Q1650,'4.EUR NCCF'!Q1650,'5.GBP NCCF'!Q1650,'6.Other(Incld) NCCF'!Q1650)</f>
        <v>0</v>
      </c>
      <c r="R1650" s="182">
        <f>SUM('2.CAD NCCF'!R1650,'3.USD NCCF'!R1650,'4.EUR NCCF'!R1650,'5.GBP NCCF'!R1650,'6.Other(Incld) NCCF'!R1650)</f>
        <v>0</v>
      </c>
      <c r="S1650" s="182">
        <f>SUM('2.CAD NCCF'!S1650,'3.USD NCCF'!S1650,'4.EUR NCCF'!S1650,'5.GBP NCCF'!S1650,'6.Other(Incld) NCCF'!S1650)</f>
        <v>0</v>
      </c>
      <c r="T1650" s="178">
        <f>SUM('2.CAD NCCF'!T1650,'3.USD NCCF'!T1650,'4.EUR NCCF'!T1650,'5.GBP NCCF'!T1650,'6.Other(Incld) NCCF'!T1650)</f>
        <v>0</v>
      </c>
      <c r="U1650" s="182">
        <f>SUM('2.CAD NCCF'!U1650,'3.USD NCCF'!U1650,'4.EUR NCCF'!U1650,'5.GBP NCCF'!U1650,'6.Other(Incld) NCCF'!U1650)</f>
        <v>0</v>
      </c>
      <c r="V1650" s="183">
        <f>SUM('2.CAD NCCF'!V1650,'3.USD NCCF'!V1650,'4.EUR NCCF'!V1650,'5.GBP NCCF'!V1650,'6.Other(Incld) NCCF'!V1650)</f>
        <v>0</v>
      </c>
      <c r="W1650" s="46">
        <f>SUM('2.CAD NCCF'!W1650,'3.USD NCCF'!W1650,'4.EUR NCCF'!W1650,'5.GBP NCCF'!W1650,'6.Other(Incld) NCCF'!W1650)</f>
        <v>0</v>
      </c>
      <c r="Y1650"/>
    </row>
    <row r="1651" spans="1:25" s="72" customFormat="1" x14ac:dyDescent="0.2">
      <c r="A1651" s="322"/>
      <c r="B1651" s="25"/>
      <c r="C1651" s="23"/>
      <c r="D1651" s="23"/>
      <c r="E1651" s="24" t="s">
        <v>186</v>
      </c>
      <c r="F1651" s="24"/>
      <c r="G1651" s="69">
        <f t="shared" ref="G1651:W1651" si="352">SUBTOTAL(9,G1652:G1653)</f>
        <v>0</v>
      </c>
      <c r="H1651" s="70">
        <f t="shared" si="352"/>
        <v>0</v>
      </c>
      <c r="I1651" s="66">
        <f t="shared" si="352"/>
        <v>0</v>
      </c>
      <c r="J1651" s="66">
        <f t="shared" si="352"/>
        <v>0</v>
      </c>
      <c r="K1651" s="67">
        <f t="shared" si="352"/>
        <v>0</v>
      </c>
      <c r="L1651" s="34">
        <f t="shared" si="352"/>
        <v>0</v>
      </c>
      <c r="M1651" s="34">
        <f t="shared" si="352"/>
        <v>0</v>
      </c>
      <c r="N1651" s="34">
        <f t="shared" si="352"/>
        <v>0</v>
      </c>
      <c r="O1651" s="34">
        <f t="shared" si="352"/>
        <v>0</v>
      </c>
      <c r="P1651" s="34">
        <f t="shared" si="352"/>
        <v>0</v>
      </c>
      <c r="Q1651" s="34">
        <f t="shared" si="352"/>
        <v>0</v>
      </c>
      <c r="R1651" s="34">
        <f t="shared" si="352"/>
        <v>0</v>
      </c>
      <c r="S1651" s="34">
        <f t="shared" si="352"/>
        <v>0</v>
      </c>
      <c r="T1651" s="34">
        <f t="shared" si="352"/>
        <v>0</v>
      </c>
      <c r="U1651" s="34">
        <f t="shared" si="352"/>
        <v>0</v>
      </c>
      <c r="V1651" s="37">
        <f t="shared" si="352"/>
        <v>0</v>
      </c>
      <c r="W1651" s="33">
        <f t="shared" si="352"/>
        <v>0</v>
      </c>
      <c r="Y1651"/>
    </row>
    <row r="1652" spans="1:25" s="72" customFormat="1" outlineLevel="1" x14ac:dyDescent="0.2">
      <c r="A1652" s="322"/>
      <c r="B1652" s="25"/>
      <c r="C1652" s="23"/>
      <c r="D1652" s="23"/>
      <c r="E1652" s="24"/>
      <c r="F1652" s="176" t="s">
        <v>178</v>
      </c>
      <c r="G1652" s="190">
        <f>SUM('2.CAD NCCF'!G1652,'3.USD NCCF'!G1652,'4.EUR NCCF'!G1652,'5.GBP NCCF'!G1652,'6.Other(Incld) NCCF'!G1652)</f>
        <v>0</v>
      </c>
      <c r="H1652" s="242">
        <f>SUM('2.CAD NCCF'!H1652,'3.USD NCCF'!H1652,'4.EUR NCCF'!H1652,'5.GBP NCCF'!H1652,'6.Other(Incld) NCCF'!H1652)</f>
        <v>0</v>
      </c>
      <c r="I1652" s="179">
        <f>SUM('2.CAD NCCF'!I1652,'3.USD NCCF'!I1652,'4.EUR NCCF'!I1652,'5.GBP NCCF'!I1652,'6.Other(Incld) NCCF'!I1652)</f>
        <v>0</v>
      </c>
      <c r="J1652" s="179">
        <f>SUM('2.CAD NCCF'!J1652,'3.USD NCCF'!J1652,'4.EUR NCCF'!J1652,'5.GBP NCCF'!J1652,'6.Other(Incld) NCCF'!J1652)</f>
        <v>0</v>
      </c>
      <c r="K1652" s="180">
        <f>SUM('2.CAD NCCF'!K1652,'3.USD NCCF'!K1652,'4.EUR NCCF'!K1652,'5.GBP NCCF'!K1652,'6.Other(Incld) NCCF'!K1652)</f>
        <v>0</v>
      </c>
      <c r="L1652" s="181">
        <f>SUM('2.CAD NCCF'!L1652,'3.USD NCCF'!L1652,'4.EUR NCCF'!L1652,'5.GBP NCCF'!L1652,'6.Other(Incld) NCCF'!L1652)</f>
        <v>0</v>
      </c>
      <c r="M1652" s="192">
        <f>SUM('2.CAD NCCF'!M1652,'3.USD NCCF'!M1652,'4.EUR NCCF'!M1652,'5.GBP NCCF'!M1652,'6.Other(Incld) NCCF'!M1652)</f>
        <v>0</v>
      </c>
      <c r="N1652" s="182">
        <f>SUM('2.CAD NCCF'!N1652,'3.USD NCCF'!N1652,'4.EUR NCCF'!N1652,'5.GBP NCCF'!N1652,'6.Other(Incld) NCCF'!N1652)</f>
        <v>0</v>
      </c>
      <c r="O1652" s="182">
        <f>SUM('2.CAD NCCF'!O1652,'3.USD NCCF'!O1652,'4.EUR NCCF'!O1652,'5.GBP NCCF'!O1652,'6.Other(Incld) NCCF'!O1652)</f>
        <v>0</v>
      </c>
      <c r="P1652" s="182">
        <f>SUM('2.CAD NCCF'!P1652,'3.USD NCCF'!P1652,'4.EUR NCCF'!P1652,'5.GBP NCCF'!P1652,'6.Other(Incld) NCCF'!P1652)</f>
        <v>0</v>
      </c>
      <c r="Q1652" s="182">
        <f>SUM('2.CAD NCCF'!Q1652,'3.USD NCCF'!Q1652,'4.EUR NCCF'!Q1652,'5.GBP NCCF'!Q1652,'6.Other(Incld) NCCF'!Q1652)</f>
        <v>0</v>
      </c>
      <c r="R1652" s="182">
        <f>SUM('2.CAD NCCF'!R1652,'3.USD NCCF'!R1652,'4.EUR NCCF'!R1652,'5.GBP NCCF'!R1652,'6.Other(Incld) NCCF'!R1652)</f>
        <v>0</v>
      </c>
      <c r="S1652" s="182">
        <f>SUM('2.CAD NCCF'!S1652,'3.USD NCCF'!S1652,'4.EUR NCCF'!S1652,'5.GBP NCCF'!S1652,'6.Other(Incld) NCCF'!S1652)</f>
        <v>0</v>
      </c>
      <c r="T1652" s="178">
        <f>SUM('2.CAD NCCF'!T1652,'3.USD NCCF'!T1652,'4.EUR NCCF'!T1652,'5.GBP NCCF'!T1652,'6.Other(Incld) NCCF'!T1652)</f>
        <v>0</v>
      </c>
      <c r="U1652" s="182">
        <f>SUM('2.CAD NCCF'!U1652,'3.USD NCCF'!U1652,'4.EUR NCCF'!U1652,'5.GBP NCCF'!U1652,'6.Other(Incld) NCCF'!U1652)</f>
        <v>0</v>
      </c>
      <c r="V1652" s="183">
        <f>SUM('2.CAD NCCF'!V1652,'3.USD NCCF'!V1652,'4.EUR NCCF'!V1652,'5.GBP NCCF'!V1652,'6.Other(Incld) NCCF'!V1652)</f>
        <v>0</v>
      </c>
      <c r="W1652" s="46">
        <f>SUM('2.CAD NCCF'!W1652,'3.USD NCCF'!W1652,'4.EUR NCCF'!W1652,'5.GBP NCCF'!W1652,'6.Other(Incld) NCCF'!W1652)</f>
        <v>0</v>
      </c>
      <c r="Y1652"/>
    </row>
    <row r="1653" spans="1:25" s="72" customFormat="1" outlineLevel="1" x14ac:dyDescent="0.2">
      <c r="A1653" s="322"/>
      <c r="B1653" s="25"/>
      <c r="C1653" s="23"/>
      <c r="D1653" s="23"/>
      <c r="E1653" s="24"/>
      <c r="F1653" s="176" t="s">
        <v>181</v>
      </c>
      <c r="G1653" s="190">
        <f>SUM('2.CAD NCCF'!G1653,'3.USD NCCF'!G1653,'4.EUR NCCF'!G1653,'5.GBP NCCF'!G1653,'6.Other(Incld) NCCF'!G1653)</f>
        <v>0</v>
      </c>
      <c r="H1653" s="242">
        <f>SUM('2.CAD NCCF'!H1653,'3.USD NCCF'!H1653,'4.EUR NCCF'!H1653,'5.GBP NCCF'!H1653,'6.Other(Incld) NCCF'!H1653)</f>
        <v>0</v>
      </c>
      <c r="I1653" s="179">
        <f>SUM('2.CAD NCCF'!I1653,'3.USD NCCF'!I1653,'4.EUR NCCF'!I1653,'5.GBP NCCF'!I1653,'6.Other(Incld) NCCF'!I1653)</f>
        <v>0</v>
      </c>
      <c r="J1653" s="179">
        <f>SUM('2.CAD NCCF'!J1653,'3.USD NCCF'!J1653,'4.EUR NCCF'!J1653,'5.GBP NCCF'!J1653,'6.Other(Incld) NCCF'!J1653)</f>
        <v>0</v>
      </c>
      <c r="K1653" s="180">
        <f>SUM('2.CAD NCCF'!K1653,'3.USD NCCF'!K1653,'4.EUR NCCF'!K1653,'5.GBP NCCF'!K1653,'6.Other(Incld) NCCF'!K1653)</f>
        <v>0</v>
      </c>
      <c r="L1653" s="181">
        <f>SUM('2.CAD NCCF'!L1653,'3.USD NCCF'!L1653,'4.EUR NCCF'!L1653,'5.GBP NCCF'!L1653,'6.Other(Incld) NCCF'!L1653)</f>
        <v>0</v>
      </c>
      <c r="M1653" s="192">
        <f>SUM('2.CAD NCCF'!M1653,'3.USD NCCF'!M1653,'4.EUR NCCF'!M1653,'5.GBP NCCF'!M1653,'6.Other(Incld) NCCF'!M1653)</f>
        <v>0</v>
      </c>
      <c r="N1653" s="182">
        <f>SUM('2.CAD NCCF'!N1653,'3.USD NCCF'!N1653,'4.EUR NCCF'!N1653,'5.GBP NCCF'!N1653,'6.Other(Incld) NCCF'!N1653)</f>
        <v>0</v>
      </c>
      <c r="O1653" s="182">
        <f>SUM('2.CAD NCCF'!O1653,'3.USD NCCF'!O1653,'4.EUR NCCF'!O1653,'5.GBP NCCF'!O1653,'6.Other(Incld) NCCF'!O1653)</f>
        <v>0</v>
      </c>
      <c r="P1653" s="182">
        <f>SUM('2.CAD NCCF'!P1653,'3.USD NCCF'!P1653,'4.EUR NCCF'!P1653,'5.GBP NCCF'!P1653,'6.Other(Incld) NCCF'!P1653)</f>
        <v>0</v>
      </c>
      <c r="Q1653" s="182">
        <f>SUM('2.CAD NCCF'!Q1653,'3.USD NCCF'!Q1653,'4.EUR NCCF'!Q1653,'5.GBP NCCF'!Q1653,'6.Other(Incld) NCCF'!Q1653)</f>
        <v>0</v>
      </c>
      <c r="R1653" s="182">
        <f>SUM('2.CAD NCCF'!R1653,'3.USD NCCF'!R1653,'4.EUR NCCF'!R1653,'5.GBP NCCF'!R1653,'6.Other(Incld) NCCF'!R1653)</f>
        <v>0</v>
      </c>
      <c r="S1653" s="182">
        <f>SUM('2.CAD NCCF'!S1653,'3.USD NCCF'!S1653,'4.EUR NCCF'!S1653,'5.GBP NCCF'!S1653,'6.Other(Incld) NCCF'!S1653)</f>
        <v>0</v>
      </c>
      <c r="T1653" s="178">
        <f>SUM('2.CAD NCCF'!T1653,'3.USD NCCF'!T1653,'4.EUR NCCF'!T1653,'5.GBP NCCF'!T1653,'6.Other(Incld) NCCF'!T1653)</f>
        <v>0</v>
      </c>
      <c r="U1653" s="182">
        <f>SUM('2.CAD NCCF'!U1653,'3.USD NCCF'!U1653,'4.EUR NCCF'!U1653,'5.GBP NCCF'!U1653,'6.Other(Incld) NCCF'!U1653)</f>
        <v>0</v>
      </c>
      <c r="V1653" s="183">
        <f>SUM('2.CAD NCCF'!V1653,'3.USD NCCF'!V1653,'4.EUR NCCF'!V1653,'5.GBP NCCF'!V1653,'6.Other(Incld) NCCF'!V1653)</f>
        <v>0</v>
      </c>
      <c r="W1653" s="46">
        <f>SUM('2.CAD NCCF'!W1653,'3.USD NCCF'!W1653,'4.EUR NCCF'!W1653,'5.GBP NCCF'!W1653,'6.Other(Incld) NCCF'!W1653)</f>
        <v>0</v>
      </c>
      <c r="Y1653"/>
    </row>
    <row r="1654" spans="1:25" s="72" customFormat="1" x14ac:dyDescent="0.2">
      <c r="A1654" s="322"/>
      <c r="B1654" s="25"/>
      <c r="C1654" s="23"/>
      <c r="D1654" s="23"/>
      <c r="E1654" s="24" t="s">
        <v>187</v>
      </c>
      <c r="F1654" s="24"/>
      <c r="G1654" s="69">
        <f t="shared" ref="G1654:W1654" si="353">SUBTOTAL(9,G1655:G1656)</f>
        <v>0</v>
      </c>
      <c r="H1654" s="70">
        <f t="shared" si="353"/>
        <v>0</v>
      </c>
      <c r="I1654" s="66">
        <f t="shared" si="353"/>
        <v>0</v>
      </c>
      <c r="J1654" s="66">
        <f t="shared" si="353"/>
        <v>0</v>
      </c>
      <c r="K1654" s="67">
        <f t="shared" si="353"/>
        <v>0</v>
      </c>
      <c r="L1654" s="34">
        <f t="shared" si="353"/>
        <v>0</v>
      </c>
      <c r="M1654" s="34">
        <f t="shared" si="353"/>
        <v>0</v>
      </c>
      <c r="N1654" s="34">
        <f t="shared" si="353"/>
        <v>0</v>
      </c>
      <c r="O1654" s="34">
        <f t="shared" si="353"/>
        <v>0</v>
      </c>
      <c r="P1654" s="34">
        <f t="shared" si="353"/>
        <v>0</v>
      </c>
      <c r="Q1654" s="34">
        <f t="shared" si="353"/>
        <v>0</v>
      </c>
      <c r="R1654" s="34">
        <f t="shared" si="353"/>
        <v>0</v>
      </c>
      <c r="S1654" s="34">
        <f t="shared" si="353"/>
        <v>0</v>
      </c>
      <c r="T1654" s="34">
        <f t="shared" si="353"/>
        <v>0</v>
      </c>
      <c r="U1654" s="34">
        <f t="shared" si="353"/>
        <v>0</v>
      </c>
      <c r="V1654" s="37">
        <f t="shared" si="353"/>
        <v>0</v>
      </c>
      <c r="W1654" s="33">
        <f t="shared" si="353"/>
        <v>0</v>
      </c>
      <c r="Y1654"/>
    </row>
    <row r="1655" spans="1:25" s="72" customFormat="1" outlineLevel="1" x14ac:dyDescent="0.2">
      <c r="A1655" s="322"/>
      <c r="B1655" s="25"/>
      <c r="C1655" s="23"/>
      <c r="D1655" s="23"/>
      <c r="E1655" s="24"/>
      <c r="F1655" s="176" t="s">
        <v>179</v>
      </c>
      <c r="G1655" s="190">
        <f>SUM('2.CAD NCCF'!G1655,'3.USD NCCF'!G1655,'4.EUR NCCF'!G1655,'5.GBP NCCF'!G1655,'6.Other(Incld) NCCF'!G1655)</f>
        <v>0</v>
      </c>
      <c r="H1655" s="242">
        <f>SUM('2.CAD NCCF'!H1655,'3.USD NCCF'!H1655,'4.EUR NCCF'!H1655,'5.GBP NCCF'!H1655,'6.Other(Incld) NCCF'!H1655)</f>
        <v>0</v>
      </c>
      <c r="I1655" s="179">
        <f>SUM('2.CAD NCCF'!I1655,'3.USD NCCF'!I1655,'4.EUR NCCF'!I1655,'5.GBP NCCF'!I1655,'6.Other(Incld) NCCF'!I1655)</f>
        <v>0</v>
      </c>
      <c r="J1655" s="179">
        <f>SUM('2.CAD NCCF'!J1655,'3.USD NCCF'!J1655,'4.EUR NCCF'!J1655,'5.GBP NCCF'!J1655,'6.Other(Incld) NCCF'!J1655)</f>
        <v>0</v>
      </c>
      <c r="K1655" s="180">
        <f>SUM('2.CAD NCCF'!K1655,'3.USD NCCF'!K1655,'4.EUR NCCF'!K1655,'5.GBP NCCF'!K1655,'6.Other(Incld) NCCF'!K1655)</f>
        <v>0</v>
      </c>
      <c r="L1655" s="181">
        <f>SUM('2.CAD NCCF'!L1655,'3.USD NCCF'!L1655,'4.EUR NCCF'!L1655,'5.GBP NCCF'!L1655,'6.Other(Incld) NCCF'!L1655)</f>
        <v>0</v>
      </c>
      <c r="M1655" s="192">
        <f>SUM('2.CAD NCCF'!M1655,'3.USD NCCF'!M1655,'4.EUR NCCF'!M1655,'5.GBP NCCF'!M1655,'6.Other(Incld) NCCF'!M1655)</f>
        <v>0</v>
      </c>
      <c r="N1655" s="182">
        <f>SUM('2.CAD NCCF'!N1655,'3.USD NCCF'!N1655,'4.EUR NCCF'!N1655,'5.GBP NCCF'!N1655,'6.Other(Incld) NCCF'!N1655)</f>
        <v>0</v>
      </c>
      <c r="O1655" s="182">
        <f>SUM('2.CAD NCCF'!O1655,'3.USD NCCF'!O1655,'4.EUR NCCF'!O1655,'5.GBP NCCF'!O1655,'6.Other(Incld) NCCF'!O1655)</f>
        <v>0</v>
      </c>
      <c r="P1655" s="182">
        <f>SUM('2.CAD NCCF'!P1655,'3.USD NCCF'!P1655,'4.EUR NCCF'!P1655,'5.GBP NCCF'!P1655,'6.Other(Incld) NCCF'!P1655)</f>
        <v>0</v>
      </c>
      <c r="Q1655" s="182">
        <f>SUM('2.CAD NCCF'!Q1655,'3.USD NCCF'!Q1655,'4.EUR NCCF'!Q1655,'5.GBP NCCF'!Q1655,'6.Other(Incld) NCCF'!Q1655)</f>
        <v>0</v>
      </c>
      <c r="R1655" s="182">
        <f>SUM('2.CAD NCCF'!R1655,'3.USD NCCF'!R1655,'4.EUR NCCF'!R1655,'5.GBP NCCF'!R1655,'6.Other(Incld) NCCF'!R1655)</f>
        <v>0</v>
      </c>
      <c r="S1655" s="182">
        <f>SUM('2.CAD NCCF'!S1655,'3.USD NCCF'!S1655,'4.EUR NCCF'!S1655,'5.GBP NCCF'!S1655,'6.Other(Incld) NCCF'!S1655)</f>
        <v>0</v>
      </c>
      <c r="T1655" s="178">
        <f>SUM('2.CAD NCCF'!T1655,'3.USD NCCF'!T1655,'4.EUR NCCF'!T1655,'5.GBP NCCF'!T1655,'6.Other(Incld) NCCF'!T1655)</f>
        <v>0</v>
      </c>
      <c r="U1655" s="182">
        <f>SUM('2.CAD NCCF'!U1655,'3.USD NCCF'!U1655,'4.EUR NCCF'!U1655,'5.GBP NCCF'!U1655,'6.Other(Incld) NCCF'!U1655)</f>
        <v>0</v>
      </c>
      <c r="V1655" s="183">
        <f>SUM('2.CAD NCCF'!V1655,'3.USD NCCF'!V1655,'4.EUR NCCF'!V1655,'5.GBP NCCF'!V1655,'6.Other(Incld) NCCF'!V1655)</f>
        <v>0</v>
      </c>
      <c r="W1655" s="46">
        <f>SUM('2.CAD NCCF'!W1655,'3.USD NCCF'!W1655,'4.EUR NCCF'!W1655,'5.GBP NCCF'!W1655,'6.Other(Incld) NCCF'!W1655)</f>
        <v>0</v>
      </c>
      <c r="Y1655"/>
    </row>
    <row r="1656" spans="1:25" s="72" customFormat="1" outlineLevel="1" x14ac:dyDescent="0.2">
      <c r="A1656" s="322"/>
      <c r="B1656" s="25"/>
      <c r="C1656" s="23"/>
      <c r="D1656" s="23"/>
      <c r="E1656" s="24"/>
      <c r="F1656" s="176" t="s">
        <v>188</v>
      </c>
      <c r="G1656" s="190">
        <f>SUM('2.CAD NCCF'!G1656,'3.USD NCCF'!G1656,'4.EUR NCCF'!G1656,'5.GBP NCCF'!G1656,'6.Other(Incld) NCCF'!G1656)</f>
        <v>0</v>
      </c>
      <c r="H1656" s="242">
        <f>SUM('2.CAD NCCF'!H1656,'3.USD NCCF'!H1656,'4.EUR NCCF'!H1656,'5.GBP NCCF'!H1656,'6.Other(Incld) NCCF'!H1656)</f>
        <v>0</v>
      </c>
      <c r="I1656" s="179">
        <f>SUM('2.CAD NCCF'!I1656,'3.USD NCCF'!I1656,'4.EUR NCCF'!I1656,'5.GBP NCCF'!I1656,'6.Other(Incld) NCCF'!I1656)</f>
        <v>0</v>
      </c>
      <c r="J1656" s="179">
        <f>SUM('2.CAD NCCF'!J1656,'3.USD NCCF'!J1656,'4.EUR NCCF'!J1656,'5.GBP NCCF'!J1656,'6.Other(Incld) NCCF'!J1656)</f>
        <v>0</v>
      </c>
      <c r="K1656" s="180">
        <f>SUM('2.CAD NCCF'!K1656,'3.USD NCCF'!K1656,'4.EUR NCCF'!K1656,'5.GBP NCCF'!K1656,'6.Other(Incld) NCCF'!K1656)</f>
        <v>0</v>
      </c>
      <c r="L1656" s="181">
        <f>SUM('2.CAD NCCF'!L1656,'3.USD NCCF'!L1656,'4.EUR NCCF'!L1656,'5.GBP NCCF'!L1656,'6.Other(Incld) NCCF'!L1656)</f>
        <v>0</v>
      </c>
      <c r="M1656" s="192">
        <f>SUM('2.CAD NCCF'!M1656,'3.USD NCCF'!M1656,'4.EUR NCCF'!M1656,'5.GBP NCCF'!M1656,'6.Other(Incld) NCCF'!M1656)</f>
        <v>0</v>
      </c>
      <c r="N1656" s="182">
        <f>SUM('2.CAD NCCF'!N1656,'3.USD NCCF'!N1656,'4.EUR NCCF'!N1656,'5.GBP NCCF'!N1656,'6.Other(Incld) NCCF'!N1656)</f>
        <v>0</v>
      </c>
      <c r="O1656" s="182">
        <f>SUM('2.CAD NCCF'!O1656,'3.USD NCCF'!O1656,'4.EUR NCCF'!O1656,'5.GBP NCCF'!O1656,'6.Other(Incld) NCCF'!O1656)</f>
        <v>0</v>
      </c>
      <c r="P1656" s="182">
        <f>SUM('2.CAD NCCF'!P1656,'3.USD NCCF'!P1656,'4.EUR NCCF'!P1656,'5.GBP NCCF'!P1656,'6.Other(Incld) NCCF'!P1656)</f>
        <v>0</v>
      </c>
      <c r="Q1656" s="182">
        <f>SUM('2.CAD NCCF'!Q1656,'3.USD NCCF'!Q1656,'4.EUR NCCF'!Q1656,'5.GBP NCCF'!Q1656,'6.Other(Incld) NCCF'!Q1656)</f>
        <v>0</v>
      </c>
      <c r="R1656" s="182">
        <f>SUM('2.CAD NCCF'!R1656,'3.USD NCCF'!R1656,'4.EUR NCCF'!R1656,'5.GBP NCCF'!R1656,'6.Other(Incld) NCCF'!R1656)</f>
        <v>0</v>
      </c>
      <c r="S1656" s="182">
        <f>SUM('2.CAD NCCF'!S1656,'3.USD NCCF'!S1656,'4.EUR NCCF'!S1656,'5.GBP NCCF'!S1656,'6.Other(Incld) NCCF'!S1656)</f>
        <v>0</v>
      </c>
      <c r="T1656" s="178">
        <f>SUM('2.CAD NCCF'!T1656,'3.USD NCCF'!T1656,'4.EUR NCCF'!T1656,'5.GBP NCCF'!T1656,'6.Other(Incld) NCCF'!T1656)</f>
        <v>0</v>
      </c>
      <c r="U1656" s="182">
        <f>SUM('2.CAD NCCF'!U1656,'3.USD NCCF'!U1656,'4.EUR NCCF'!U1656,'5.GBP NCCF'!U1656,'6.Other(Incld) NCCF'!U1656)</f>
        <v>0</v>
      </c>
      <c r="V1656" s="183">
        <f>SUM('2.CAD NCCF'!V1656,'3.USD NCCF'!V1656,'4.EUR NCCF'!V1656,'5.GBP NCCF'!V1656,'6.Other(Incld) NCCF'!V1656)</f>
        <v>0</v>
      </c>
      <c r="W1656" s="46">
        <f>SUM('2.CAD NCCF'!W1656,'3.USD NCCF'!W1656,'4.EUR NCCF'!W1656,'5.GBP NCCF'!W1656,'6.Other(Incld) NCCF'!W1656)</f>
        <v>0</v>
      </c>
      <c r="Y1656"/>
    </row>
    <row r="1657" spans="1:25" s="72" customFormat="1" x14ac:dyDescent="0.2">
      <c r="A1657" s="322"/>
      <c r="B1657" s="25"/>
      <c r="C1657" s="23"/>
      <c r="D1657" s="23"/>
      <c r="E1657" s="24" t="s">
        <v>341</v>
      </c>
      <c r="F1657" s="24"/>
      <c r="G1657" s="69">
        <f t="shared" ref="G1657:W1657" si="354">SUBTOTAL(9,G1658:G1659)</f>
        <v>0</v>
      </c>
      <c r="H1657" s="70">
        <f t="shared" si="354"/>
        <v>0</v>
      </c>
      <c r="I1657" s="66">
        <f t="shared" si="354"/>
        <v>0</v>
      </c>
      <c r="J1657" s="66">
        <f t="shared" si="354"/>
        <v>0</v>
      </c>
      <c r="K1657" s="67">
        <f t="shared" si="354"/>
        <v>0</v>
      </c>
      <c r="L1657" s="34">
        <f t="shared" si="354"/>
        <v>0</v>
      </c>
      <c r="M1657" s="34">
        <f t="shared" si="354"/>
        <v>0</v>
      </c>
      <c r="N1657" s="34">
        <f t="shared" si="354"/>
        <v>0</v>
      </c>
      <c r="O1657" s="34">
        <f t="shared" si="354"/>
        <v>0</v>
      </c>
      <c r="P1657" s="34">
        <f t="shared" si="354"/>
        <v>0</v>
      </c>
      <c r="Q1657" s="34">
        <f t="shared" si="354"/>
        <v>0</v>
      </c>
      <c r="R1657" s="34">
        <f t="shared" si="354"/>
        <v>0</v>
      </c>
      <c r="S1657" s="34">
        <f t="shared" si="354"/>
        <v>0</v>
      </c>
      <c r="T1657" s="34">
        <f t="shared" si="354"/>
        <v>0</v>
      </c>
      <c r="U1657" s="34">
        <f t="shared" si="354"/>
        <v>0</v>
      </c>
      <c r="V1657" s="37">
        <f t="shared" si="354"/>
        <v>0</v>
      </c>
      <c r="W1657" s="33">
        <f t="shared" si="354"/>
        <v>0</v>
      </c>
      <c r="Y1657"/>
    </row>
    <row r="1658" spans="1:25" s="72" customFormat="1" outlineLevel="1" x14ac:dyDescent="0.2">
      <c r="A1658" s="322"/>
      <c r="B1658" s="25"/>
      <c r="C1658" s="23"/>
      <c r="D1658" s="23"/>
      <c r="E1658" s="24"/>
      <c r="F1658" s="176" t="s">
        <v>342</v>
      </c>
      <c r="G1658" s="190">
        <f>SUM('2.CAD NCCF'!G1658,'3.USD NCCF'!G1658,'4.EUR NCCF'!G1658,'5.GBP NCCF'!G1658,'6.Other(Incld) NCCF'!G1658)</f>
        <v>0</v>
      </c>
      <c r="H1658" s="242">
        <f>SUM('2.CAD NCCF'!H1658,'3.USD NCCF'!H1658,'4.EUR NCCF'!H1658,'5.GBP NCCF'!H1658,'6.Other(Incld) NCCF'!H1658)</f>
        <v>0</v>
      </c>
      <c r="I1658" s="179">
        <f>SUM('2.CAD NCCF'!I1658,'3.USD NCCF'!I1658,'4.EUR NCCF'!I1658,'5.GBP NCCF'!I1658,'6.Other(Incld) NCCF'!I1658)</f>
        <v>0</v>
      </c>
      <c r="J1658" s="179">
        <f>SUM('2.CAD NCCF'!J1658,'3.USD NCCF'!J1658,'4.EUR NCCF'!J1658,'5.GBP NCCF'!J1658,'6.Other(Incld) NCCF'!J1658)</f>
        <v>0</v>
      </c>
      <c r="K1658" s="180">
        <f>SUM('2.CAD NCCF'!K1658,'3.USD NCCF'!K1658,'4.EUR NCCF'!K1658,'5.GBP NCCF'!K1658,'6.Other(Incld) NCCF'!K1658)</f>
        <v>0</v>
      </c>
      <c r="L1658" s="181">
        <f>SUM('2.CAD NCCF'!L1658,'3.USD NCCF'!L1658,'4.EUR NCCF'!L1658,'5.GBP NCCF'!L1658,'6.Other(Incld) NCCF'!L1658)</f>
        <v>0</v>
      </c>
      <c r="M1658" s="192">
        <f>SUM('2.CAD NCCF'!M1658,'3.USD NCCF'!M1658,'4.EUR NCCF'!M1658,'5.GBP NCCF'!M1658,'6.Other(Incld) NCCF'!M1658)</f>
        <v>0</v>
      </c>
      <c r="N1658" s="182">
        <f>SUM('2.CAD NCCF'!N1658,'3.USD NCCF'!N1658,'4.EUR NCCF'!N1658,'5.GBP NCCF'!N1658,'6.Other(Incld) NCCF'!N1658)</f>
        <v>0</v>
      </c>
      <c r="O1658" s="182">
        <f>SUM('2.CAD NCCF'!O1658,'3.USD NCCF'!O1658,'4.EUR NCCF'!O1658,'5.GBP NCCF'!O1658,'6.Other(Incld) NCCF'!O1658)</f>
        <v>0</v>
      </c>
      <c r="P1658" s="182">
        <f>SUM('2.CAD NCCF'!P1658,'3.USD NCCF'!P1658,'4.EUR NCCF'!P1658,'5.GBP NCCF'!P1658,'6.Other(Incld) NCCF'!P1658)</f>
        <v>0</v>
      </c>
      <c r="Q1658" s="182">
        <f>SUM('2.CAD NCCF'!Q1658,'3.USD NCCF'!Q1658,'4.EUR NCCF'!Q1658,'5.GBP NCCF'!Q1658,'6.Other(Incld) NCCF'!Q1658)</f>
        <v>0</v>
      </c>
      <c r="R1658" s="182">
        <f>SUM('2.CAD NCCF'!R1658,'3.USD NCCF'!R1658,'4.EUR NCCF'!R1658,'5.GBP NCCF'!R1658,'6.Other(Incld) NCCF'!R1658)</f>
        <v>0</v>
      </c>
      <c r="S1658" s="182">
        <f>SUM('2.CAD NCCF'!S1658,'3.USD NCCF'!S1658,'4.EUR NCCF'!S1658,'5.GBP NCCF'!S1658,'6.Other(Incld) NCCF'!S1658)</f>
        <v>0</v>
      </c>
      <c r="T1658" s="178">
        <f>SUM('2.CAD NCCF'!T1658,'3.USD NCCF'!T1658,'4.EUR NCCF'!T1658,'5.GBP NCCF'!T1658,'6.Other(Incld) NCCF'!T1658)</f>
        <v>0</v>
      </c>
      <c r="U1658" s="182">
        <f>SUM('2.CAD NCCF'!U1658,'3.USD NCCF'!U1658,'4.EUR NCCF'!U1658,'5.GBP NCCF'!U1658,'6.Other(Incld) NCCF'!U1658)</f>
        <v>0</v>
      </c>
      <c r="V1658" s="183">
        <f>SUM('2.CAD NCCF'!V1658,'3.USD NCCF'!V1658,'4.EUR NCCF'!V1658,'5.GBP NCCF'!V1658,'6.Other(Incld) NCCF'!V1658)</f>
        <v>0</v>
      </c>
      <c r="W1658" s="46">
        <f>SUM('2.CAD NCCF'!W1658,'3.USD NCCF'!W1658,'4.EUR NCCF'!W1658,'5.GBP NCCF'!W1658,'6.Other(Incld) NCCF'!W1658)</f>
        <v>0</v>
      </c>
      <c r="Y1658"/>
    </row>
    <row r="1659" spans="1:25" s="72" customFormat="1" outlineLevel="1" x14ac:dyDescent="0.2">
      <c r="A1659" s="322"/>
      <c r="B1659" s="25"/>
      <c r="C1659" s="23"/>
      <c r="D1659" s="23"/>
      <c r="E1659" s="24"/>
      <c r="F1659" s="176" t="s">
        <v>343</v>
      </c>
      <c r="G1659" s="190">
        <f>SUM('2.CAD NCCF'!G1659,'3.USD NCCF'!G1659,'4.EUR NCCF'!G1659,'5.GBP NCCF'!G1659,'6.Other(Incld) NCCF'!G1659)</f>
        <v>0</v>
      </c>
      <c r="H1659" s="242">
        <f>SUM('2.CAD NCCF'!H1659,'3.USD NCCF'!H1659,'4.EUR NCCF'!H1659,'5.GBP NCCF'!H1659,'6.Other(Incld) NCCF'!H1659)</f>
        <v>0</v>
      </c>
      <c r="I1659" s="179">
        <f>SUM('2.CAD NCCF'!I1659,'3.USD NCCF'!I1659,'4.EUR NCCF'!I1659,'5.GBP NCCF'!I1659,'6.Other(Incld) NCCF'!I1659)</f>
        <v>0</v>
      </c>
      <c r="J1659" s="179">
        <f>SUM('2.CAD NCCF'!J1659,'3.USD NCCF'!J1659,'4.EUR NCCF'!J1659,'5.GBP NCCF'!J1659,'6.Other(Incld) NCCF'!J1659)</f>
        <v>0</v>
      </c>
      <c r="K1659" s="180">
        <f>SUM('2.CAD NCCF'!K1659,'3.USD NCCF'!K1659,'4.EUR NCCF'!K1659,'5.GBP NCCF'!K1659,'6.Other(Incld) NCCF'!K1659)</f>
        <v>0</v>
      </c>
      <c r="L1659" s="181">
        <f>SUM('2.CAD NCCF'!L1659,'3.USD NCCF'!L1659,'4.EUR NCCF'!L1659,'5.GBP NCCF'!L1659,'6.Other(Incld) NCCF'!L1659)</f>
        <v>0</v>
      </c>
      <c r="M1659" s="192">
        <f>SUM('2.CAD NCCF'!M1659,'3.USD NCCF'!M1659,'4.EUR NCCF'!M1659,'5.GBP NCCF'!M1659,'6.Other(Incld) NCCF'!M1659)</f>
        <v>0</v>
      </c>
      <c r="N1659" s="182">
        <f>SUM('2.CAD NCCF'!N1659,'3.USD NCCF'!N1659,'4.EUR NCCF'!N1659,'5.GBP NCCF'!N1659,'6.Other(Incld) NCCF'!N1659)</f>
        <v>0</v>
      </c>
      <c r="O1659" s="182">
        <f>SUM('2.CAD NCCF'!O1659,'3.USD NCCF'!O1659,'4.EUR NCCF'!O1659,'5.GBP NCCF'!O1659,'6.Other(Incld) NCCF'!O1659)</f>
        <v>0</v>
      </c>
      <c r="P1659" s="182">
        <f>SUM('2.CAD NCCF'!P1659,'3.USD NCCF'!P1659,'4.EUR NCCF'!P1659,'5.GBP NCCF'!P1659,'6.Other(Incld) NCCF'!P1659)</f>
        <v>0</v>
      </c>
      <c r="Q1659" s="182">
        <f>SUM('2.CAD NCCF'!Q1659,'3.USD NCCF'!Q1659,'4.EUR NCCF'!Q1659,'5.GBP NCCF'!Q1659,'6.Other(Incld) NCCF'!Q1659)</f>
        <v>0</v>
      </c>
      <c r="R1659" s="182">
        <f>SUM('2.CAD NCCF'!R1659,'3.USD NCCF'!R1659,'4.EUR NCCF'!R1659,'5.GBP NCCF'!R1659,'6.Other(Incld) NCCF'!R1659)</f>
        <v>0</v>
      </c>
      <c r="S1659" s="182">
        <f>SUM('2.CAD NCCF'!S1659,'3.USD NCCF'!S1659,'4.EUR NCCF'!S1659,'5.GBP NCCF'!S1659,'6.Other(Incld) NCCF'!S1659)</f>
        <v>0</v>
      </c>
      <c r="T1659" s="178">
        <f>SUM('2.CAD NCCF'!T1659,'3.USD NCCF'!T1659,'4.EUR NCCF'!T1659,'5.GBP NCCF'!T1659,'6.Other(Incld) NCCF'!T1659)</f>
        <v>0</v>
      </c>
      <c r="U1659" s="182">
        <f>SUM('2.CAD NCCF'!U1659,'3.USD NCCF'!U1659,'4.EUR NCCF'!U1659,'5.GBP NCCF'!U1659,'6.Other(Incld) NCCF'!U1659)</f>
        <v>0</v>
      </c>
      <c r="V1659" s="183">
        <f>SUM('2.CAD NCCF'!V1659,'3.USD NCCF'!V1659,'4.EUR NCCF'!V1659,'5.GBP NCCF'!V1659,'6.Other(Incld) NCCF'!V1659)</f>
        <v>0</v>
      </c>
      <c r="W1659" s="46">
        <f>SUM('2.CAD NCCF'!W1659,'3.USD NCCF'!W1659,'4.EUR NCCF'!W1659,'5.GBP NCCF'!W1659,'6.Other(Incld) NCCF'!W1659)</f>
        <v>0</v>
      </c>
      <c r="Y1659"/>
    </row>
    <row r="1660" spans="1:25" s="72" customFormat="1" x14ac:dyDescent="0.2">
      <c r="A1660" s="322"/>
      <c r="B1660" s="25"/>
      <c r="C1660" s="23"/>
      <c r="D1660" s="23"/>
      <c r="E1660" s="24" t="s">
        <v>344</v>
      </c>
      <c r="F1660" s="24"/>
      <c r="G1660" s="69">
        <f t="shared" ref="G1660:W1660" si="355">SUBTOTAL(9,G1661:G1662)</f>
        <v>0</v>
      </c>
      <c r="H1660" s="70">
        <f t="shared" si="355"/>
        <v>0</v>
      </c>
      <c r="I1660" s="66">
        <f t="shared" si="355"/>
        <v>0</v>
      </c>
      <c r="J1660" s="66">
        <f t="shared" si="355"/>
        <v>0</v>
      </c>
      <c r="K1660" s="67">
        <f t="shared" si="355"/>
        <v>0</v>
      </c>
      <c r="L1660" s="34">
        <f t="shared" si="355"/>
        <v>0</v>
      </c>
      <c r="M1660" s="34">
        <f t="shared" si="355"/>
        <v>0</v>
      </c>
      <c r="N1660" s="34">
        <f t="shared" si="355"/>
        <v>0</v>
      </c>
      <c r="O1660" s="34">
        <f t="shared" si="355"/>
        <v>0</v>
      </c>
      <c r="P1660" s="34">
        <f t="shared" si="355"/>
        <v>0</v>
      </c>
      <c r="Q1660" s="34">
        <f t="shared" si="355"/>
        <v>0</v>
      </c>
      <c r="R1660" s="34">
        <f t="shared" si="355"/>
        <v>0</v>
      </c>
      <c r="S1660" s="34">
        <f t="shared" si="355"/>
        <v>0</v>
      </c>
      <c r="T1660" s="34">
        <f t="shared" si="355"/>
        <v>0</v>
      </c>
      <c r="U1660" s="34">
        <f t="shared" si="355"/>
        <v>0</v>
      </c>
      <c r="V1660" s="37">
        <f t="shared" si="355"/>
        <v>0</v>
      </c>
      <c r="W1660" s="33">
        <f t="shared" si="355"/>
        <v>0</v>
      </c>
      <c r="Y1660"/>
    </row>
    <row r="1661" spans="1:25" s="72" customFormat="1" outlineLevel="1" x14ac:dyDescent="0.2">
      <c r="A1661" s="322"/>
      <c r="B1661" s="25"/>
      <c r="C1661" s="23"/>
      <c r="D1661" s="23"/>
      <c r="E1661" s="24"/>
      <c r="F1661" s="176" t="s">
        <v>345</v>
      </c>
      <c r="G1661" s="190">
        <f>SUM('2.CAD NCCF'!G1661,'3.USD NCCF'!G1661,'4.EUR NCCF'!G1661,'5.GBP NCCF'!G1661,'6.Other(Incld) NCCF'!G1661)</f>
        <v>0</v>
      </c>
      <c r="H1661" s="242">
        <f>SUM('2.CAD NCCF'!H1661,'3.USD NCCF'!H1661,'4.EUR NCCF'!H1661,'5.GBP NCCF'!H1661,'6.Other(Incld) NCCF'!H1661)</f>
        <v>0</v>
      </c>
      <c r="I1661" s="179">
        <f>SUM('2.CAD NCCF'!I1661,'3.USD NCCF'!I1661,'4.EUR NCCF'!I1661,'5.GBP NCCF'!I1661,'6.Other(Incld) NCCF'!I1661)</f>
        <v>0</v>
      </c>
      <c r="J1661" s="179">
        <f>SUM('2.CAD NCCF'!J1661,'3.USD NCCF'!J1661,'4.EUR NCCF'!J1661,'5.GBP NCCF'!J1661,'6.Other(Incld) NCCF'!J1661)</f>
        <v>0</v>
      </c>
      <c r="K1661" s="180">
        <f>SUM('2.CAD NCCF'!K1661,'3.USD NCCF'!K1661,'4.EUR NCCF'!K1661,'5.GBP NCCF'!K1661,'6.Other(Incld) NCCF'!K1661)</f>
        <v>0</v>
      </c>
      <c r="L1661" s="181">
        <f>SUM('2.CAD NCCF'!L1661,'3.USD NCCF'!L1661,'4.EUR NCCF'!L1661,'5.GBP NCCF'!L1661,'6.Other(Incld) NCCF'!L1661)</f>
        <v>0</v>
      </c>
      <c r="M1661" s="192">
        <f>SUM('2.CAD NCCF'!M1661,'3.USD NCCF'!M1661,'4.EUR NCCF'!M1661,'5.GBP NCCF'!M1661,'6.Other(Incld) NCCF'!M1661)</f>
        <v>0</v>
      </c>
      <c r="N1661" s="182">
        <f>SUM('2.CAD NCCF'!N1661,'3.USD NCCF'!N1661,'4.EUR NCCF'!N1661,'5.GBP NCCF'!N1661,'6.Other(Incld) NCCF'!N1661)</f>
        <v>0</v>
      </c>
      <c r="O1661" s="182">
        <f>SUM('2.CAD NCCF'!O1661,'3.USD NCCF'!O1661,'4.EUR NCCF'!O1661,'5.GBP NCCF'!O1661,'6.Other(Incld) NCCF'!O1661)</f>
        <v>0</v>
      </c>
      <c r="P1661" s="182">
        <f>SUM('2.CAD NCCF'!P1661,'3.USD NCCF'!P1661,'4.EUR NCCF'!P1661,'5.GBP NCCF'!P1661,'6.Other(Incld) NCCF'!P1661)</f>
        <v>0</v>
      </c>
      <c r="Q1661" s="182">
        <f>SUM('2.CAD NCCF'!Q1661,'3.USD NCCF'!Q1661,'4.EUR NCCF'!Q1661,'5.GBP NCCF'!Q1661,'6.Other(Incld) NCCF'!Q1661)</f>
        <v>0</v>
      </c>
      <c r="R1661" s="182">
        <f>SUM('2.CAD NCCF'!R1661,'3.USD NCCF'!R1661,'4.EUR NCCF'!R1661,'5.GBP NCCF'!R1661,'6.Other(Incld) NCCF'!R1661)</f>
        <v>0</v>
      </c>
      <c r="S1661" s="182">
        <f>SUM('2.CAD NCCF'!S1661,'3.USD NCCF'!S1661,'4.EUR NCCF'!S1661,'5.GBP NCCF'!S1661,'6.Other(Incld) NCCF'!S1661)</f>
        <v>0</v>
      </c>
      <c r="T1661" s="178">
        <f>SUM('2.CAD NCCF'!T1661,'3.USD NCCF'!T1661,'4.EUR NCCF'!T1661,'5.GBP NCCF'!T1661,'6.Other(Incld) NCCF'!T1661)</f>
        <v>0</v>
      </c>
      <c r="U1661" s="182">
        <f>SUM('2.CAD NCCF'!U1661,'3.USD NCCF'!U1661,'4.EUR NCCF'!U1661,'5.GBP NCCF'!U1661,'6.Other(Incld) NCCF'!U1661)</f>
        <v>0</v>
      </c>
      <c r="V1661" s="183">
        <f>SUM('2.CAD NCCF'!V1661,'3.USD NCCF'!V1661,'4.EUR NCCF'!V1661,'5.GBP NCCF'!V1661,'6.Other(Incld) NCCF'!V1661)</f>
        <v>0</v>
      </c>
      <c r="W1661" s="46">
        <f>SUM('2.CAD NCCF'!W1661,'3.USD NCCF'!W1661,'4.EUR NCCF'!W1661,'5.GBP NCCF'!W1661,'6.Other(Incld) NCCF'!W1661)</f>
        <v>0</v>
      </c>
      <c r="Y1661"/>
    </row>
    <row r="1662" spans="1:25" s="72" customFormat="1" outlineLevel="1" x14ac:dyDescent="0.2">
      <c r="A1662" s="322"/>
      <c r="B1662" s="25"/>
      <c r="C1662" s="23"/>
      <c r="D1662" s="23"/>
      <c r="E1662" s="24"/>
      <c r="F1662" s="176" t="s">
        <v>346</v>
      </c>
      <c r="G1662" s="190">
        <f>SUM('2.CAD NCCF'!G1662,'3.USD NCCF'!G1662,'4.EUR NCCF'!G1662,'5.GBP NCCF'!G1662,'6.Other(Incld) NCCF'!G1662)</f>
        <v>0</v>
      </c>
      <c r="H1662" s="242">
        <f>SUM('2.CAD NCCF'!H1662,'3.USD NCCF'!H1662,'4.EUR NCCF'!H1662,'5.GBP NCCF'!H1662,'6.Other(Incld) NCCF'!H1662)</f>
        <v>0</v>
      </c>
      <c r="I1662" s="179">
        <f>SUM('2.CAD NCCF'!I1662,'3.USD NCCF'!I1662,'4.EUR NCCF'!I1662,'5.GBP NCCF'!I1662,'6.Other(Incld) NCCF'!I1662)</f>
        <v>0</v>
      </c>
      <c r="J1662" s="179">
        <f>SUM('2.CAD NCCF'!J1662,'3.USD NCCF'!J1662,'4.EUR NCCF'!J1662,'5.GBP NCCF'!J1662,'6.Other(Incld) NCCF'!J1662)</f>
        <v>0</v>
      </c>
      <c r="K1662" s="180">
        <f>SUM('2.CAD NCCF'!K1662,'3.USD NCCF'!K1662,'4.EUR NCCF'!K1662,'5.GBP NCCF'!K1662,'6.Other(Incld) NCCF'!K1662)</f>
        <v>0</v>
      </c>
      <c r="L1662" s="181">
        <f>SUM('2.CAD NCCF'!L1662,'3.USD NCCF'!L1662,'4.EUR NCCF'!L1662,'5.GBP NCCF'!L1662,'6.Other(Incld) NCCF'!L1662)</f>
        <v>0</v>
      </c>
      <c r="M1662" s="192">
        <f>SUM('2.CAD NCCF'!M1662,'3.USD NCCF'!M1662,'4.EUR NCCF'!M1662,'5.GBP NCCF'!M1662,'6.Other(Incld) NCCF'!M1662)</f>
        <v>0</v>
      </c>
      <c r="N1662" s="182">
        <f>SUM('2.CAD NCCF'!N1662,'3.USD NCCF'!N1662,'4.EUR NCCF'!N1662,'5.GBP NCCF'!N1662,'6.Other(Incld) NCCF'!N1662)</f>
        <v>0</v>
      </c>
      <c r="O1662" s="182">
        <f>SUM('2.CAD NCCF'!O1662,'3.USD NCCF'!O1662,'4.EUR NCCF'!O1662,'5.GBP NCCF'!O1662,'6.Other(Incld) NCCF'!O1662)</f>
        <v>0</v>
      </c>
      <c r="P1662" s="182">
        <f>SUM('2.CAD NCCF'!P1662,'3.USD NCCF'!P1662,'4.EUR NCCF'!P1662,'5.GBP NCCF'!P1662,'6.Other(Incld) NCCF'!P1662)</f>
        <v>0</v>
      </c>
      <c r="Q1662" s="182">
        <f>SUM('2.CAD NCCF'!Q1662,'3.USD NCCF'!Q1662,'4.EUR NCCF'!Q1662,'5.GBP NCCF'!Q1662,'6.Other(Incld) NCCF'!Q1662)</f>
        <v>0</v>
      </c>
      <c r="R1662" s="182">
        <f>SUM('2.CAD NCCF'!R1662,'3.USD NCCF'!R1662,'4.EUR NCCF'!R1662,'5.GBP NCCF'!R1662,'6.Other(Incld) NCCF'!R1662)</f>
        <v>0</v>
      </c>
      <c r="S1662" s="182">
        <f>SUM('2.CAD NCCF'!S1662,'3.USD NCCF'!S1662,'4.EUR NCCF'!S1662,'5.GBP NCCF'!S1662,'6.Other(Incld) NCCF'!S1662)</f>
        <v>0</v>
      </c>
      <c r="T1662" s="178">
        <f>SUM('2.CAD NCCF'!T1662,'3.USD NCCF'!T1662,'4.EUR NCCF'!T1662,'5.GBP NCCF'!T1662,'6.Other(Incld) NCCF'!T1662)</f>
        <v>0</v>
      </c>
      <c r="U1662" s="182">
        <f>SUM('2.CAD NCCF'!U1662,'3.USD NCCF'!U1662,'4.EUR NCCF'!U1662,'5.GBP NCCF'!U1662,'6.Other(Incld) NCCF'!U1662)</f>
        <v>0</v>
      </c>
      <c r="V1662" s="183">
        <f>SUM('2.CAD NCCF'!V1662,'3.USD NCCF'!V1662,'4.EUR NCCF'!V1662,'5.GBP NCCF'!V1662,'6.Other(Incld) NCCF'!V1662)</f>
        <v>0</v>
      </c>
      <c r="W1662" s="46">
        <f>SUM('2.CAD NCCF'!W1662,'3.USD NCCF'!W1662,'4.EUR NCCF'!W1662,'5.GBP NCCF'!W1662,'6.Other(Incld) NCCF'!W1662)</f>
        <v>0</v>
      </c>
      <c r="Y1662"/>
    </row>
    <row r="1663" spans="1:25" s="72" customFormat="1" x14ac:dyDescent="0.2">
      <c r="A1663" s="322"/>
      <c r="B1663" s="25"/>
      <c r="C1663" s="23"/>
      <c r="D1663" s="23" t="s">
        <v>63</v>
      </c>
      <c r="E1663" s="24"/>
      <c r="F1663" s="24"/>
      <c r="G1663" s="69">
        <f>SUBTOTAL(9,G1664:G1666)</f>
        <v>0</v>
      </c>
      <c r="H1663" s="70"/>
      <c r="I1663" s="66"/>
      <c r="J1663" s="66"/>
      <c r="K1663" s="67">
        <f t="shared" ref="K1663:W1663" si="356">SUBTOTAL(9,K1664:K1666)</f>
        <v>0</v>
      </c>
      <c r="L1663" s="34">
        <f t="shared" si="356"/>
        <v>0</v>
      </c>
      <c r="M1663" s="34">
        <f t="shared" si="356"/>
        <v>0</v>
      </c>
      <c r="N1663" s="34">
        <f t="shared" si="356"/>
        <v>0</v>
      </c>
      <c r="O1663" s="34">
        <f t="shared" si="356"/>
        <v>0</v>
      </c>
      <c r="P1663" s="34">
        <f t="shared" si="356"/>
        <v>0</v>
      </c>
      <c r="Q1663" s="34">
        <f t="shared" si="356"/>
        <v>0</v>
      </c>
      <c r="R1663" s="34">
        <f t="shared" si="356"/>
        <v>0</v>
      </c>
      <c r="S1663" s="34">
        <f t="shared" si="356"/>
        <v>0</v>
      </c>
      <c r="T1663" s="34">
        <f t="shared" si="356"/>
        <v>0</v>
      </c>
      <c r="U1663" s="34">
        <f t="shared" si="356"/>
        <v>0</v>
      </c>
      <c r="V1663" s="34">
        <f t="shared" si="356"/>
        <v>0</v>
      </c>
      <c r="W1663" s="33">
        <f t="shared" si="356"/>
        <v>0</v>
      </c>
      <c r="Y1663"/>
    </row>
    <row r="1664" spans="1:25" s="72" customFormat="1" outlineLevel="1" x14ac:dyDescent="0.2">
      <c r="A1664" s="322"/>
      <c r="B1664" s="25"/>
      <c r="C1664" s="23"/>
      <c r="D1664" s="23"/>
      <c r="E1664" s="24"/>
      <c r="F1664" s="176" t="s">
        <v>190</v>
      </c>
      <c r="G1664" s="190">
        <f>SUM('2.CAD NCCF'!G1664,'3.USD NCCF'!G1664,'4.EUR NCCF'!G1664,'5.GBP NCCF'!G1664,'6.Other(Incld) NCCF'!G1664)</f>
        <v>0</v>
      </c>
      <c r="H1664" s="70"/>
      <c r="I1664" s="66"/>
      <c r="J1664" s="66"/>
      <c r="K1664" s="180">
        <f>SUM('2.CAD NCCF'!K1664,'3.USD NCCF'!K1664,'4.EUR NCCF'!K1664,'5.GBP NCCF'!K1664,'6.Other(Incld) NCCF'!K1664)</f>
        <v>0</v>
      </c>
      <c r="L1664" s="196">
        <f>SUM('2.CAD NCCF'!L1664,'3.USD NCCF'!L1664,'4.EUR NCCF'!L1664,'5.GBP NCCF'!L1664,'6.Other(Incld) NCCF'!L1664)</f>
        <v>0</v>
      </c>
      <c r="M1664" s="182">
        <f>SUM('2.CAD NCCF'!M1664,'3.USD NCCF'!M1664,'4.EUR NCCF'!M1664,'5.GBP NCCF'!M1664,'6.Other(Incld) NCCF'!M1664)</f>
        <v>0</v>
      </c>
      <c r="N1664" s="182">
        <f>SUM('2.CAD NCCF'!N1664,'3.USD NCCF'!N1664,'4.EUR NCCF'!N1664,'5.GBP NCCF'!N1664,'6.Other(Incld) NCCF'!N1664)</f>
        <v>0</v>
      </c>
      <c r="O1664" s="182">
        <f>SUM('2.CAD NCCF'!O1664,'3.USD NCCF'!O1664,'4.EUR NCCF'!O1664,'5.GBP NCCF'!O1664,'6.Other(Incld) NCCF'!O1664)</f>
        <v>0</v>
      </c>
      <c r="P1664" s="182">
        <f>SUM('2.CAD NCCF'!P1664,'3.USD NCCF'!P1664,'4.EUR NCCF'!P1664,'5.GBP NCCF'!P1664,'6.Other(Incld) NCCF'!P1664)</f>
        <v>0</v>
      </c>
      <c r="Q1664" s="182">
        <f>SUM('2.CAD NCCF'!Q1664,'3.USD NCCF'!Q1664,'4.EUR NCCF'!Q1664,'5.GBP NCCF'!Q1664,'6.Other(Incld) NCCF'!Q1664)</f>
        <v>0</v>
      </c>
      <c r="R1664" s="182">
        <f>SUM('2.CAD NCCF'!R1664,'3.USD NCCF'!R1664,'4.EUR NCCF'!R1664,'5.GBP NCCF'!R1664,'6.Other(Incld) NCCF'!R1664)</f>
        <v>0</v>
      </c>
      <c r="S1664" s="182">
        <f>SUM('2.CAD NCCF'!S1664,'3.USD NCCF'!S1664,'4.EUR NCCF'!S1664,'5.GBP NCCF'!S1664,'6.Other(Incld) NCCF'!S1664)</f>
        <v>0</v>
      </c>
      <c r="T1664" s="182">
        <f>SUM('2.CAD NCCF'!T1664,'3.USD NCCF'!T1664,'4.EUR NCCF'!T1664,'5.GBP NCCF'!T1664,'6.Other(Incld) NCCF'!T1664)</f>
        <v>0</v>
      </c>
      <c r="U1664" s="182">
        <f>SUM('2.CAD NCCF'!U1664,'3.USD NCCF'!U1664,'4.EUR NCCF'!U1664,'5.GBP NCCF'!U1664,'6.Other(Incld) NCCF'!U1664)</f>
        <v>0</v>
      </c>
      <c r="V1664" s="183">
        <f>SUM('2.CAD NCCF'!V1664,'3.USD NCCF'!V1664,'4.EUR NCCF'!V1664,'5.GBP NCCF'!V1664,'6.Other(Incld) NCCF'!V1664)</f>
        <v>0</v>
      </c>
      <c r="W1664" s="46">
        <f>SUM('2.CAD NCCF'!W1664,'3.USD NCCF'!W1664,'4.EUR NCCF'!W1664,'5.GBP NCCF'!W1664,'6.Other(Incld) NCCF'!W1664)</f>
        <v>0</v>
      </c>
      <c r="Y1664"/>
    </row>
    <row r="1665" spans="1:25" s="72" customFormat="1" outlineLevel="1" x14ac:dyDescent="0.2">
      <c r="A1665" s="322"/>
      <c r="B1665" s="25"/>
      <c r="C1665" s="23"/>
      <c r="D1665" s="23"/>
      <c r="E1665" s="24"/>
      <c r="F1665" s="176" t="s">
        <v>191</v>
      </c>
      <c r="G1665" s="190">
        <f>SUM('2.CAD NCCF'!G1665,'3.USD NCCF'!G1665,'4.EUR NCCF'!G1665,'5.GBP NCCF'!G1665,'6.Other(Incld) NCCF'!G1665)</f>
        <v>0</v>
      </c>
      <c r="H1665" s="70"/>
      <c r="I1665" s="66"/>
      <c r="J1665" s="66"/>
      <c r="K1665" s="66"/>
      <c r="L1665" s="196">
        <f>SUM('2.CAD NCCF'!L1665,'3.USD NCCF'!L1665,'4.EUR NCCF'!L1665,'5.GBP NCCF'!L1665,'6.Other(Incld) NCCF'!L1665)</f>
        <v>0</v>
      </c>
      <c r="M1665" s="182">
        <f>SUM('2.CAD NCCF'!M1665,'3.USD NCCF'!M1665,'4.EUR NCCF'!M1665,'5.GBP NCCF'!M1665,'6.Other(Incld) NCCF'!M1665)</f>
        <v>0</v>
      </c>
      <c r="N1665" s="182">
        <f>SUM('2.CAD NCCF'!N1665,'3.USD NCCF'!N1665,'4.EUR NCCF'!N1665,'5.GBP NCCF'!N1665,'6.Other(Incld) NCCF'!N1665)</f>
        <v>0</v>
      </c>
      <c r="O1665" s="182">
        <f>SUM('2.CAD NCCF'!O1665,'3.USD NCCF'!O1665,'4.EUR NCCF'!O1665,'5.GBP NCCF'!O1665,'6.Other(Incld) NCCF'!O1665)</f>
        <v>0</v>
      </c>
      <c r="P1665" s="182">
        <f>SUM('2.CAD NCCF'!P1665,'3.USD NCCF'!P1665,'4.EUR NCCF'!P1665,'5.GBP NCCF'!P1665,'6.Other(Incld) NCCF'!P1665)</f>
        <v>0</v>
      </c>
      <c r="Q1665" s="182">
        <f>SUM('2.CAD NCCF'!Q1665,'3.USD NCCF'!Q1665,'4.EUR NCCF'!Q1665,'5.GBP NCCF'!Q1665,'6.Other(Incld) NCCF'!Q1665)</f>
        <v>0</v>
      </c>
      <c r="R1665" s="182">
        <f>SUM('2.CAD NCCF'!R1665,'3.USD NCCF'!R1665,'4.EUR NCCF'!R1665,'5.GBP NCCF'!R1665,'6.Other(Incld) NCCF'!R1665)</f>
        <v>0</v>
      </c>
      <c r="S1665" s="182">
        <f>SUM('2.CAD NCCF'!S1665,'3.USD NCCF'!S1665,'4.EUR NCCF'!S1665,'5.GBP NCCF'!S1665,'6.Other(Incld) NCCF'!S1665)</f>
        <v>0</v>
      </c>
      <c r="T1665" s="182">
        <f>SUM('2.CAD NCCF'!T1665,'3.USD NCCF'!T1665,'4.EUR NCCF'!T1665,'5.GBP NCCF'!T1665,'6.Other(Incld) NCCF'!T1665)</f>
        <v>0</v>
      </c>
      <c r="U1665" s="182">
        <f>SUM('2.CAD NCCF'!U1665,'3.USD NCCF'!U1665,'4.EUR NCCF'!U1665,'5.GBP NCCF'!U1665,'6.Other(Incld) NCCF'!U1665)</f>
        <v>0</v>
      </c>
      <c r="V1665" s="183">
        <f>SUM('2.CAD NCCF'!V1665,'3.USD NCCF'!V1665,'4.EUR NCCF'!V1665,'5.GBP NCCF'!V1665,'6.Other(Incld) NCCF'!V1665)</f>
        <v>0</v>
      </c>
      <c r="W1665" s="46">
        <f>SUM('2.CAD NCCF'!W1665,'3.USD NCCF'!W1665,'4.EUR NCCF'!W1665,'5.GBP NCCF'!W1665,'6.Other(Incld) NCCF'!W1665)</f>
        <v>0</v>
      </c>
      <c r="Y1665"/>
    </row>
    <row r="1666" spans="1:25" s="72" customFormat="1" outlineLevel="1" x14ac:dyDescent="0.2">
      <c r="A1666" s="322"/>
      <c r="B1666" s="25"/>
      <c r="C1666" s="23"/>
      <c r="D1666" s="23"/>
      <c r="E1666" s="24"/>
      <c r="F1666" s="176" t="s">
        <v>189</v>
      </c>
      <c r="G1666" s="190">
        <f>SUM('2.CAD NCCF'!G1666,'3.USD NCCF'!G1666,'4.EUR NCCF'!G1666,'5.GBP NCCF'!G1666,'6.Other(Incld) NCCF'!G1666)</f>
        <v>0</v>
      </c>
      <c r="H1666" s="70"/>
      <c r="I1666" s="66"/>
      <c r="J1666" s="66"/>
      <c r="K1666" s="66"/>
      <c r="L1666" s="51"/>
      <c r="M1666" s="34"/>
      <c r="N1666" s="34"/>
      <c r="O1666" s="34"/>
      <c r="P1666" s="34"/>
      <c r="Q1666" s="34"/>
      <c r="R1666" s="34"/>
      <c r="S1666" s="34"/>
      <c r="T1666" s="34"/>
      <c r="U1666" s="34"/>
      <c r="V1666" s="37"/>
      <c r="W1666" s="46">
        <f>SUM('2.CAD NCCF'!W1666,'3.USD NCCF'!W1666,'4.EUR NCCF'!W1664,'5.GBP NCCF'!W1666,'6.Other(Incld) NCCF'!W1666)</f>
        <v>0</v>
      </c>
      <c r="Y1666"/>
    </row>
    <row r="1667" spans="1:25" s="72" customFormat="1" x14ac:dyDescent="0.2">
      <c r="A1667" s="322"/>
      <c r="B1667" s="25"/>
      <c r="C1667" s="64"/>
      <c r="D1667" s="23" t="s">
        <v>192</v>
      </c>
      <c r="E1667" s="24"/>
      <c r="F1667" s="24"/>
      <c r="G1667" s="69">
        <f>SUBTOTAL(9,G1668:G1669)</f>
        <v>0</v>
      </c>
      <c r="H1667" s="70"/>
      <c r="I1667" s="66"/>
      <c r="J1667" s="66"/>
      <c r="K1667" s="66"/>
      <c r="L1667" s="51"/>
      <c r="M1667" s="34"/>
      <c r="N1667" s="34"/>
      <c r="O1667" s="34"/>
      <c r="P1667" s="34"/>
      <c r="Q1667" s="34"/>
      <c r="R1667" s="34"/>
      <c r="S1667" s="34"/>
      <c r="T1667" s="34"/>
      <c r="U1667" s="34"/>
      <c r="V1667" s="37"/>
      <c r="W1667" s="33">
        <f>SUM('2.CAD NCCF'!W1667,'3.USD NCCF'!W1667,'4.EUR NCCF'!W1667,'5.GBP NCCF'!W1667,'6.Other(Incld) NCCF'!W1667)</f>
        <v>0</v>
      </c>
      <c r="Y1667"/>
    </row>
    <row r="1668" spans="1:25" s="72" customFormat="1" outlineLevel="1" x14ac:dyDescent="0.2">
      <c r="A1668" s="322"/>
      <c r="B1668" s="25"/>
      <c r="C1668" s="23"/>
      <c r="D1668" s="23"/>
      <c r="E1668" s="24"/>
      <c r="F1668" s="176" t="s">
        <v>193</v>
      </c>
      <c r="G1668" s="190">
        <f>SUM('2.CAD NCCF'!G1668,'3.USD NCCF'!G1668,'4.EUR NCCF'!G1668,'5.GBP NCCF'!G1668,'6.Other(Incld) NCCF'!G1668)</f>
        <v>0</v>
      </c>
      <c r="H1668" s="70"/>
      <c r="I1668" s="66"/>
      <c r="J1668" s="66"/>
      <c r="K1668" s="66"/>
      <c r="L1668" s="51"/>
      <c r="M1668" s="34"/>
      <c r="N1668" s="34"/>
      <c r="O1668" s="34"/>
      <c r="P1668" s="34"/>
      <c r="Q1668" s="34"/>
      <c r="R1668" s="34"/>
      <c r="S1668" s="34"/>
      <c r="T1668" s="34"/>
      <c r="U1668" s="34"/>
      <c r="V1668" s="37"/>
      <c r="W1668" s="46">
        <f>SUM('2.CAD NCCF'!W1668,'3.USD NCCF'!W1668,'4.EUR NCCF'!W1668,'5.GBP NCCF'!W1668,'6.Other(Incld) NCCF'!W1668)</f>
        <v>0</v>
      </c>
      <c r="Y1668"/>
    </row>
    <row r="1669" spans="1:25" s="72" customFormat="1" outlineLevel="1" x14ac:dyDescent="0.2">
      <c r="A1669" s="322"/>
      <c r="B1669" s="25"/>
      <c r="C1669" s="23"/>
      <c r="D1669" s="23"/>
      <c r="E1669" s="24"/>
      <c r="F1669" s="176" t="s">
        <v>194</v>
      </c>
      <c r="G1669" s="190">
        <f>SUM('2.CAD NCCF'!G1669,'3.USD NCCF'!G1669,'4.EUR NCCF'!G1669,'5.GBP NCCF'!G1669,'6.Other(Incld) NCCF'!G1669)</f>
        <v>0</v>
      </c>
      <c r="H1669" s="70"/>
      <c r="I1669" s="66"/>
      <c r="J1669" s="66"/>
      <c r="K1669" s="66"/>
      <c r="L1669" s="51"/>
      <c r="M1669" s="34"/>
      <c r="N1669" s="34"/>
      <c r="O1669" s="34"/>
      <c r="P1669" s="34"/>
      <c r="Q1669" s="34"/>
      <c r="R1669" s="34"/>
      <c r="S1669" s="34"/>
      <c r="T1669" s="34"/>
      <c r="U1669" s="34"/>
      <c r="V1669" s="37"/>
      <c r="W1669" s="46">
        <f>SUM('2.CAD NCCF'!W1669,'3.USD NCCF'!W1669,'4.EUR NCCF'!W1669,'5.GBP NCCF'!W1669,'6.Other(Incld) NCCF'!W1669)</f>
        <v>0</v>
      </c>
      <c r="Y1669"/>
    </row>
    <row r="1670" spans="1:25" s="72" customFormat="1" outlineLevel="1" x14ac:dyDescent="0.2">
      <c r="A1670" s="322"/>
      <c r="B1670" s="25"/>
      <c r="C1670" s="24"/>
      <c r="D1670" s="23"/>
      <c r="E1670" s="64"/>
      <c r="F1670" s="24"/>
      <c r="G1670" s="69"/>
      <c r="H1670" s="70"/>
      <c r="I1670" s="66"/>
      <c r="J1670" s="66"/>
      <c r="K1670" s="67"/>
      <c r="L1670" s="34"/>
      <c r="M1670" s="34"/>
      <c r="N1670" s="34"/>
      <c r="O1670" s="34"/>
      <c r="P1670" s="34"/>
      <c r="Q1670" s="34"/>
      <c r="R1670" s="34"/>
      <c r="S1670" s="34"/>
      <c r="T1670" s="34"/>
      <c r="U1670" s="34"/>
      <c r="V1670" s="34"/>
      <c r="W1670" s="33"/>
      <c r="Y1670"/>
    </row>
    <row r="1671" spans="1:25" s="72" customFormat="1" outlineLevel="1" x14ac:dyDescent="0.2">
      <c r="A1671" s="322"/>
      <c r="B1671" s="25"/>
      <c r="C1671" s="23" t="s">
        <v>479</v>
      </c>
      <c r="D1671" s="23"/>
      <c r="E1671" s="64"/>
      <c r="F1671" s="24"/>
      <c r="G1671" s="69">
        <f>SUBTOTAL(9,G1672:G1674)</f>
        <v>0</v>
      </c>
      <c r="H1671" s="70">
        <f t="shared" ref="H1671:W1671" si="357">SUBTOTAL(9,H1672:H1674)</f>
        <v>0</v>
      </c>
      <c r="I1671" s="66">
        <f t="shared" si="357"/>
        <v>0</v>
      </c>
      <c r="J1671" s="66">
        <f t="shared" si="357"/>
        <v>0</v>
      </c>
      <c r="K1671" s="67">
        <f t="shared" si="357"/>
        <v>0</v>
      </c>
      <c r="L1671" s="34">
        <f t="shared" si="357"/>
        <v>0</v>
      </c>
      <c r="M1671" s="34">
        <f t="shared" si="357"/>
        <v>0</v>
      </c>
      <c r="N1671" s="34">
        <f t="shared" si="357"/>
        <v>0</v>
      </c>
      <c r="O1671" s="34">
        <f t="shared" si="357"/>
        <v>0</v>
      </c>
      <c r="P1671" s="34">
        <f t="shared" si="357"/>
        <v>0</v>
      </c>
      <c r="Q1671" s="34">
        <f t="shared" si="357"/>
        <v>0</v>
      </c>
      <c r="R1671" s="34">
        <f t="shared" si="357"/>
        <v>0</v>
      </c>
      <c r="S1671" s="34">
        <f t="shared" si="357"/>
        <v>0</v>
      </c>
      <c r="T1671" s="34">
        <f t="shared" si="357"/>
        <v>0</v>
      </c>
      <c r="U1671" s="34">
        <f t="shared" si="357"/>
        <v>0</v>
      </c>
      <c r="V1671" s="34">
        <f t="shared" si="357"/>
        <v>0</v>
      </c>
      <c r="W1671" s="33">
        <f t="shared" si="357"/>
        <v>0</v>
      </c>
      <c r="Y1671"/>
    </row>
    <row r="1672" spans="1:25" s="72" customFormat="1" outlineLevel="1" x14ac:dyDescent="0.2">
      <c r="A1672" s="322"/>
      <c r="B1672" s="25"/>
      <c r="C1672" s="24"/>
      <c r="D1672" s="23"/>
      <c r="E1672" s="64"/>
      <c r="F1672" s="433" t="s">
        <v>474</v>
      </c>
      <c r="G1672" s="190">
        <f>SUM('2.CAD NCCF'!G1672,'3.USD NCCF'!G1672,'4.EUR NCCF'!G1672,'5.GBP NCCF'!G1672,'6.Other(Incld) NCCF'!G1672)</f>
        <v>0</v>
      </c>
      <c r="H1672" s="242">
        <f>SUM('2.CAD NCCF'!H1672,'3.USD NCCF'!H1672,'4.EUR NCCF'!H1672,'5.GBP NCCF'!H1672,'6.Other(Incld) NCCF'!H1672)</f>
        <v>0</v>
      </c>
      <c r="I1672" s="179">
        <f>SUM('2.CAD NCCF'!I1672,'3.USD NCCF'!I1672,'4.EUR NCCF'!I1672,'5.GBP NCCF'!I1672,'6.Other(Incld) NCCF'!I1672)</f>
        <v>0</v>
      </c>
      <c r="J1672" s="179">
        <f>SUM('2.CAD NCCF'!J1672,'3.USD NCCF'!J1672,'4.EUR NCCF'!J1672,'5.GBP NCCF'!J1672,'6.Other(Incld) NCCF'!J1672)</f>
        <v>0</v>
      </c>
      <c r="K1672" s="197">
        <f>SUM('2.CAD NCCF'!K1672,'3.USD NCCF'!K1672,'4.EUR NCCF'!K1672,'5.GBP NCCF'!K1672,'6.Other(Incld) NCCF'!K1672)</f>
        <v>0</v>
      </c>
      <c r="L1672" s="178">
        <f>SUM('2.CAD NCCF'!L1672,'3.USD NCCF'!L1672,'4.EUR NCCF'!L1672,'5.GBP NCCF'!L1672,'6.Other(Incld) NCCF'!L1672)</f>
        <v>0</v>
      </c>
      <c r="M1672" s="192">
        <f>SUM('2.CAD NCCF'!M1672,'3.USD NCCF'!M1672,'4.EUR NCCF'!M1672,'5.GBP NCCF'!M1672,'6.Other(Incld) NCCF'!M1672)</f>
        <v>0</v>
      </c>
      <c r="N1672" s="182">
        <f>SUM('2.CAD NCCF'!N1672,'3.USD NCCF'!N1672,'4.EUR NCCF'!N1672,'5.GBP NCCF'!N1672,'6.Other(Incld) NCCF'!N1672)</f>
        <v>0</v>
      </c>
      <c r="O1672" s="182">
        <f>SUM('2.CAD NCCF'!O1672,'3.USD NCCF'!O1672,'4.EUR NCCF'!O1672,'5.GBP NCCF'!O1672,'6.Other(Incld) NCCF'!O1672)</f>
        <v>0</v>
      </c>
      <c r="P1672" s="182">
        <f>SUM('2.CAD NCCF'!P1672,'3.USD NCCF'!P1672,'4.EUR NCCF'!P1672,'5.GBP NCCF'!P1672,'6.Other(Incld) NCCF'!P1672)</f>
        <v>0</v>
      </c>
      <c r="Q1672" s="182">
        <f>SUM('2.CAD NCCF'!Q1672,'3.USD NCCF'!Q1672,'4.EUR NCCF'!Q1672,'5.GBP NCCF'!Q1672,'6.Other(Incld) NCCF'!Q1672)</f>
        <v>0</v>
      </c>
      <c r="R1672" s="182">
        <f>SUM('2.CAD NCCF'!R1672,'3.USD NCCF'!R1672,'4.EUR NCCF'!R1672,'5.GBP NCCF'!R1672,'6.Other(Incld) NCCF'!R1672)</f>
        <v>0</v>
      </c>
      <c r="S1672" s="182">
        <f>SUM('2.CAD NCCF'!S1672,'3.USD NCCF'!S1672,'4.EUR NCCF'!S1672,'5.GBP NCCF'!S1672,'6.Other(Incld) NCCF'!S1672)</f>
        <v>0</v>
      </c>
      <c r="T1672" s="182">
        <f>SUM('2.CAD NCCF'!T1672,'3.USD NCCF'!T1672,'4.EUR NCCF'!T1672,'5.GBP NCCF'!T1672,'6.Other(Incld) NCCF'!T1672)</f>
        <v>0</v>
      </c>
      <c r="U1672" s="182">
        <f>SUM('2.CAD NCCF'!U1672,'3.USD NCCF'!U1672,'4.EUR NCCF'!U1672,'5.GBP NCCF'!U1672,'6.Other(Incld) NCCF'!U1672)</f>
        <v>0</v>
      </c>
      <c r="V1672" s="195">
        <f>SUM('2.CAD NCCF'!V1672,'3.USD NCCF'!V1672,'4.EUR NCCF'!V1672,'5.GBP NCCF'!V1672,'6.Other(Incld) NCCF'!V1672)</f>
        <v>0</v>
      </c>
      <c r="W1672" s="125">
        <f>SUM('2.CAD NCCF'!W1672,'3.USD NCCF'!W1672,'4.EUR NCCF'!W1672,'5.GBP NCCF'!W1672,'6.Other(Incld) NCCF'!W1672)</f>
        <v>0</v>
      </c>
      <c r="Y1672"/>
    </row>
    <row r="1673" spans="1:25" s="72" customFormat="1" outlineLevel="1" x14ac:dyDescent="0.2">
      <c r="A1673" s="322"/>
      <c r="B1673" s="25"/>
      <c r="C1673" s="24"/>
      <c r="D1673" s="23"/>
      <c r="E1673" s="64"/>
      <c r="F1673" s="433" t="s">
        <v>475</v>
      </c>
      <c r="G1673" s="190">
        <f>SUM('2.CAD NCCF'!G1673,'3.USD NCCF'!G1673,'4.EUR NCCF'!G1673,'5.GBP NCCF'!G1673,'6.Other(Incld) NCCF'!G1673)</f>
        <v>0</v>
      </c>
      <c r="H1673" s="242">
        <f>SUM('2.CAD NCCF'!H1673,'3.USD NCCF'!H1673,'4.EUR NCCF'!H1673,'5.GBP NCCF'!H1673,'6.Other(Incld) NCCF'!H1673)</f>
        <v>0</v>
      </c>
      <c r="I1673" s="179">
        <f>SUM('2.CAD NCCF'!I1673,'3.USD NCCF'!I1673,'4.EUR NCCF'!I1673,'5.GBP NCCF'!I1673,'6.Other(Incld) NCCF'!I1673)</f>
        <v>0</v>
      </c>
      <c r="J1673" s="179">
        <f>SUM('2.CAD NCCF'!J1673,'3.USD NCCF'!J1673,'4.EUR NCCF'!J1673,'5.GBP NCCF'!J1673,'6.Other(Incld) NCCF'!J1673)</f>
        <v>0</v>
      </c>
      <c r="K1673" s="197">
        <f>SUM('2.CAD NCCF'!K1673,'3.USD NCCF'!K1673,'4.EUR NCCF'!K1673,'5.GBP NCCF'!K1673,'6.Other(Incld) NCCF'!K1673)</f>
        <v>0</v>
      </c>
      <c r="L1673" s="178">
        <f>SUM('2.CAD NCCF'!L1673,'3.USD NCCF'!L1673,'4.EUR NCCF'!L1673,'5.GBP NCCF'!L1673,'6.Other(Incld) NCCF'!L1673)</f>
        <v>0</v>
      </c>
      <c r="M1673" s="192">
        <f>SUM('2.CAD NCCF'!M1673,'3.USD NCCF'!M1673,'4.EUR NCCF'!M1673,'5.GBP NCCF'!M1673,'6.Other(Incld) NCCF'!M1673)</f>
        <v>0</v>
      </c>
      <c r="N1673" s="182">
        <f>SUM('2.CAD NCCF'!N1673,'3.USD NCCF'!N1673,'4.EUR NCCF'!N1673,'5.GBP NCCF'!N1673,'6.Other(Incld) NCCF'!N1673)</f>
        <v>0</v>
      </c>
      <c r="O1673" s="182">
        <f>SUM('2.CAD NCCF'!O1673,'3.USD NCCF'!O1673,'4.EUR NCCF'!O1673,'5.GBP NCCF'!O1673,'6.Other(Incld) NCCF'!O1673)</f>
        <v>0</v>
      </c>
      <c r="P1673" s="182">
        <f>SUM('2.CAD NCCF'!P1673,'3.USD NCCF'!P1673,'4.EUR NCCF'!P1673,'5.GBP NCCF'!P1673,'6.Other(Incld) NCCF'!P1673)</f>
        <v>0</v>
      </c>
      <c r="Q1673" s="182">
        <f>SUM('2.CAD NCCF'!Q1673,'3.USD NCCF'!Q1673,'4.EUR NCCF'!Q1673,'5.GBP NCCF'!Q1673,'6.Other(Incld) NCCF'!Q1673)</f>
        <v>0</v>
      </c>
      <c r="R1673" s="182">
        <f>SUM('2.CAD NCCF'!R1673,'3.USD NCCF'!R1673,'4.EUR NCCF'!R1673,'5.GBP NCCF'!R1673,'6.Other(Incld) NCCF'!R1673)</f>
        <v>0</v>
      </c>
      <c r="S1673" s="182">
        <f>SUM('2.CAD NCCF'!S1673,'3.USD NCCF'!S1673,'4.EUR NCCF'!S1673,'5.GBP NCCF'!S1673,'6.Other(Incld) NCCF'!S1673)</f>
        <v>0</v>
      </c>
      <c r="T1673" s="182">
        <f>SUM('2.CAD NCCF'!T1673,'3.USD NCCF'!T1673,'4.EUR NCCF'!T1673,'5.GBP NCCF'!T1673,'6.Other(Incld) NCCF'!T1673)</f>
        <v>0</v>
      </c>
      <c r="U1673" s="182">
        <f>SUM('2.CAD NCCF'!U1673,'3.USD NCCF'!U1673,'4.EUR NCCF'!U1673,'5.GBP NCCF'!U1673,'6.Other(Incld) NCCF'!U1673)</f>
        <v>0</v>
      </c>
      <c r="V1673" s="195">
        <f>SUM('2.CAD NCCF'!V1673,'3.USD NCCF'!V1673,'4.EUR NCCF'!V1673,'5.GBP NCCF'!V1673,'6.Other(Incld) NCCF'!V1673)</f>
        <v>0</v>
      </c>
      <c r="W1673" s="125">
        <f>SUM('2.CAD NCCF'!W1673,'3.USD NCCF'!W1673,'4.EUR NCCF'!W1673,'5.GBP NCCF'!W1673,'6.Other(Incld) NCCF'!W1673)</f>
        <v>0</v>
      </c>
      <c r="Y1673"/>
    </row>
    <row r="1674" spans="1:25" s="72" customFormat="1" outlineLevel="1" x14ac:dyDescent="0.2">
      <c r="A1674" s="322"/>
      <c r="B1674" s="25"/>
      <c r="C1674" s="24"/>
      <c r="D1674" s="23"/>
      <c r="E1674" s="64"/>
      <c r="F1674" s="433" t="s">
        <v>476</v>
      </c>
      <c r="G1674" s="190">
        <f>SUM('2.CAD NCCF'!G1674,'3.USD NCCF'!G1674,'4.EUR NCCF'!G1674,'5.GBP NCCF'!G1674,'6.Other(Incld) NCCF'!G1674)</f>
        <v>0</v>
      </c>
      <c r="H1674" s="242">
        <f>SUM('2.CAD NCCF'!H1674,'3.USD NCCF'!H1674,'4.EUR NCCF'!H1674,'5.GBP NCCF'!H1674,'6.Other(Incld) NCCF'!H1674)</f>
        <v>0</v>
      </c>
      <c r="I1674" s="179">
        <f>SUM('2.CAD NCCF'!I1674,'3.USD NCCF'!I1674,'4.EUR NCCF'!I1674,'5.GBP NCCF'!I1674,'6.Other(Incld) NCCF'!I1674)</f>
        <v>0</v>
      </c>
      <c r="J1674" s="179">
        <f>SUM('2.CAD NCCF'!J1674,'3.USD NCCF'!J1674,'4.EUR NCCF'!J1674,'5.GBP NCCF'!J1674,'6.Other(Incld) NCCF'!J1674)</f>
        <v>0</v>
      </c>
      <c r="K1674" s="197">
        <f>SUM('2.CAD NCCF'!K1674,'3.USD NCCF'!K1674,'4.EUR NCCF'!K1674,'5.GBP NCCF'!K1674,'6.Other(Incld) NCCF'!K1674)</f>
        <v>0</v>
      </c>
      <c r="L1674" s="178">
        <f>SUM('2.CAD NCCF'!L1674,'3.USD NCCF'!L1674,'4.EUR NCCF'!L1674,'5.GBP NCCF'!L1674,'6.Other(Incld) NCCF'!L1674)</f>
        <v>0</v>
      </c>
      <c r="M1674" s="192">
        <f>SUM('2.CAD NCCF'!M1674,'3.USD NCCF'!M1674,'4.EUR NCCF'!M1674,'5.GBP NCCF'!M1674,'6.Other(Incld) NCCF'!M1674)</f>
        <v>0</v>
      </c>
      <c r="N1674" s="182">
        <f>SUM('2.CAD NCCF'!N1674,'3.USD NCCF'!N1674,'4.EUR NCCF'!N1674,'5.GBP NCCF'!N1674,'6.Other(Incld) NCCF'!N1674)</f>
        <v>0</v>
      </c>
      <c r="O1674" s="182">
        <f>SUM('2.CAD NCCF'!O1674,'3.USD NCCF'!O1674,'4.EUR NCCF'!O1674,'5.GBP NCCF'!O1674,'6.Other(Incld) NCCF'!O1674)</f>
        <v>0</v>
      </c>
      <c r="P1674" s="182">
        <f>SUM('2.CAD NCCF'!P1674,'3.USD NCCF'!P1674,'4.EUR NCCF'!P1674,'5.GBP NCCF'!P1674,'6.Other(Incld) NCCF'!P1674)</f>
        <v>0</v>
      </c>
      <c r="Q1674" s="182">
        <f>SUM('2.CAD NCCF'!Q1674,'3.USD NCCF'!Q1674,'4.EUR NCCF'!Q1674,'5.GBP NCCF'!Q1674,'6.Other(Incld) NCCF'!Q1674)</f>
        <v>0</v>
      </c>
      <c r="R1674" s="182">
        <f>SUM('2.CAD NCCF'!R1674,'3.USD NCCF'!R1674,'4.EUR NCCF'!R1674,'5.GBP NCCF'!R1674,'6.Other(Incld) NCCF'!R1674)</f>
        <v>0</v>
      </c>
      <c r="S1674" s="182">
        <f>SUM('2.CAD NCCF'!S1674,'3.USD NCCF'!S1674,'4.EUR NCCF'!S1674,'5.GBP NCCF'!S1674,'6.Other(Incld) NCCF'!S1674)</f>
        <v>0</v>
      </c>
      <c r="T1674" s="182">
        <f>SUM('2.CAD NCCF'!T1674,'3.USD NCCF'!T1674,'4.EUR NCCF'!T1674,'5.GBP NCCF'!T1674,'6.Other(Incld) NCCF'!T1674)</f>
        <v>0</v>
      </c>
      <c r="U1674" s="182">
        <f>SUM('2.CAD NCCF'!U1674,'3.USD NCCF'!U1674,'4.EUR NCCF'!U1674,'5.GBP NCCF'!U1674,'6.Other(Incld) NCCF'!U1674)</f>
        <v>0</v>
      </c>
      <c r="V1674" s="195">
        <f>SUM('2.CAD NCCF'!V1674,'3.USD NCCF'!V1674,'4.EUR NCCF'!V1674,'5.GBP NCCF'!V1674,'6.Other(Incld) NCCF'!V1674)</f>
        <v>0</v>
      </c>
      <c r="W1674" s="125">
        <f>SUM('2.CAD NCCF'!W1674,'3.USD NCCF'!W1674,'4.EUR NCCF'!W1674,'5.GBP NCCF'!W1674,'6.Other(Incld) NCCF'!W1674)</f>
        <v>0</v>
      </c>
      <c r="Y1674"/>
    </row>
    <row r="1675" spans="1:25" s="72" customFormat="1" x14ac:dyDescent="0.2">
      <c r="A1675" s="322"/>
      <c r="B1675" s="25"/>
      <c r="C1675" s="23"/>
      <c r="D1675" s="23"/>
      <c r="E1675" s="24"/>
      <c r="F1675" s="24"/>
      <c r="G1675" s="69"/>
      <c r="H1675" s="66"/>
      <c r="I1675" s="66"/>
      <c r="J1675" s="66"/>
      <c r="K1675" s="66"/>
      <c r="L1675" s="51"/>
      <c r="M1675" s="34"/>
      <c r="N1675" s="34"/>
      <c r="O1675" s="34"/>
      <c r="P1675" s="34"/>
      <c r="Q1675" s="34"/>
      <c r="R1675" s="34"/>
      <c r="S1675" s="34"/>
      <c r="T1675" s="34"/>
      <c r="U1675" s="34"/>
      <c r="V1675" s="37"/>
      <c r="W1675" s="37"/>
      <c r="Y1675"/>
    </row>
    <row r="1676" spans="1:25" s="150" customFormat="1" ht="16.5" thickBot="1" x14ac:dyDescent="0.25">
      <c r="A1676" s="319"/>
      <c r="B1676" s="79" t="s">
        <v>310</v>
      </c>
      <c r="C1676" s="204"/>
      <c r="D1676" s="204"/>
      <c r="E1676" s="204"/>
      <c r="F1676" s="204"/>
      <c r="G1676" s="205">
        <f t="shared" ref="G1676:W1676" si="358">SUBTOTAL(9,G1436:G1675)</f>
        <v>0</v>
      </c>
      <c r="H1676" s="206">
        <f t="shared" si="358"/>
        <v>0</v>
      </c>
      <c r="I1676" s="207">
        <f t="shared" si="358"/>
        <v>0</v>
      </c>
      <c r="J1676" s="207">
        <f t="shared" si="358"/>
        <v>0</v>
      </c>
      <c r="K1676" s="208">
        <f t="shared" si="358"/>
        <v>0</v>
      </c>
      <c r="L1676" s="209">
        <f t="shared" si="358"/>
        <v>0</v>
      </c>
      <c r="M1676" s="210">
        <f t="shared" si="358"/>
        <v>0</v>
      </c>
      <c r="N1676" s="210">
        <f t="shared" si="358"/>
        <v>0</v>
      </c>
      <c r="O1676" s="210">
        <f t="shared" si="358"/>
        <v>0</v>
      </c>
      <c r="P1676" s="210">
        <f t="shared" si="358"/>
        <v>0</v>
      </c>
      <c r="Q1676" s="210">
        <f t="shared" si="358"/>
        <v>0</v>
      </c>
      <c r="R1676" s="210">
        <f t="shared" si="358"/>
        <v>0</v>
      </c>
      <c r="S1676" s="210">
        <f t="shared" si="358"/>
        <v>0</v>
      </c>
      <c r="T1676" s="210">
        <f t="shared" si="358"/>
        <v>0</v>
      </c>
      <c r="U1676" s="210">
        <f t="shared" si="358"/>
        <v>0</v>
      </c>
      <c r="V1676" s="211">
        <f t="shared" si="358"/>
        <v>0</v>
      </c>
      <c r="W1676" s="205">
        <f t="shared" si="358"/>
        <v>0</v>
      </c>
      <c r="Y1676"/>
    </row>
    <row r="1677" spans="1:25" ht="13.5" thickBot="1" x14ac:dyDescent="0.25">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c r="Y1677"/>
    </row>
    <row r="1678" spans="1:25" s="129" customFormat="1" ht="16.5" thickBot="1" x14ac:dyDescent="0.25">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c r="Y1678"/>
    </row>
    <row r="1679" spans="1:25" s="129" customFormat="1" ht="15.75" x14ac:dyDescent="0.2">
      <c r="A1679" s="318"/>
      <c r="B1679" s="605"/>
      <c r="C1679" s="596" t="s">
        <v>413</v>
      </c>
      <c r="D1679" s="257"/>
      <c r="E1679" s="257"/>
      <c r="F1679" s="597"/>
      <c r="G1679" s="657"/>
      <c r="H1679" s="34">
        <f>SUBTOTAL(9,H1680:H1681)</f>
        <v>0</v>
      </c>
      <c r="I1679" s="34">
        <f t="shared" ref="I1679:V1679" si="359">SUBTOTAL(9,I1680:I1681)</f>
        <v>0</v>
      </c>
      <c r="J1679" s="34">
        <f t="shared" si="359"/>
        <v>0</v>
      </c>
      <c r="K1679" s="37">
        <f t="shared" si="359"/>
        <v>0</v>
      </c>
      <c r="L1679" s="34">
        <f t="shared" si="359"/>
        <v>0</v>
      </c>
      <c r="M1679" s="36">
        <f t="shared" si="359"/>
        <v>0</v>
      </c>
      <c r="N1679" s="34">
        <f t="shared" si="359"/>
        <v>0</v>
      </c>
      <c r="O1679" s="34">
        <f t="shared" si="359"/>
        <v>0</v>
      </c>
      <c r="P1679" s="34">
        <f t="shared" si="359"/>
        <v>0</v>
      </c>
      <c r="Q1679" s="34">
        <f t="shared" si="359"/>
        <v>0</v>
      </c>
      <c r="R1679" s="34">
        <f t="shared" si="359"/>
        <v>0</v>
      </c>
      <c r="S1679" s="34">
        <f t="shared" si="359"/>
        <v>0</v>
      </c>
      <c r="T1679" s="34">
        <f t="shared" si="359"/>
        <v>0</v>
      </c>
      <c r="U1679" s="34">
        <f t="shared" si="359"/>
        <v>0</v>
      </c>
      <c r="V1679" s="34">
        <f t="shared" si="359"/>
        <v>0</v>
      </c>
      <c r="W1679" s="657"/>
      <c r="Y1679"/>
    </row>
    <row r="1680" spans="1:25" s="129" customFormat="1" ht="12.75" customHeight="1" x14ac:dyDescent="0.2">
      <c r="A1680" s="318"/>
      <c r="B1680" s="256"/>
      <c r="C1680" s="257"/>
      <c r="D1680" s="257"/>
      <c r="E1680" s="257"/>
      <c r="F1680" s="433" t="s">
        <v>414</v>
      </c>
      <c r="G1680" s="658"/>
      <c r="H1680" s="191">
        <f>SUM('2.CAD NCCF'!H1680,'3.USD NCCF'!H1680,'4.EUR NCCF'!H1680,'5.GBP NCCF'!H1680,'6.Other(Incld) NCCF'!H1680)</f>
        <v>0</v>
      </c>
      <c r="I1680" s="179">
        <f>SUM('2.CAD NCCF'!I1680,'3.USD NCCF'!I1680,'4.EUR NCCF'!I1680,'5.GBP NCCF'!I1680,'6.Other(Incld) NCCF'!I1680)</f>
        <v>0</v>
      </c>
      <c r="J1680" s="179">
        <f>SUM('2.CAD NCCF'!J1680,'3.USD NCCF'!J1680,'4.EUR NCCF'!J1680,'5.GBP NCCF'!J1680,'6.Other(Incld) NCCF'!J1680)</f>
        <v>0</v>
      </c>
      <c r="K1680" s="197">
        <f>SUM('2.CAD NCCF'!K1680,'3.USD NCCF'!K1680,'4.EUR NCCF'!K1680,'5.GBP NCCF'!K1680,'6.Other(Incld) NCCF'!K1680)</f>
        <v>0</v>
      </c>
      <c r="L1680" s="178">
        <f>SUM('2.CAD NCCF'!L1680,'3.USD NCCF'!L1680,'4.EUR NCCF'!L1680,'5.GBP NCCF'!L1680,'6.Other(Incld) NCCF'!L1680)</f>
        <v>0</v>
      </c>
      <c r="M1680" s="192">
        <f>SUM('2.CAD NCCF'!M1680,'3.USD NCCF'!M1680,'4.EUR NCCF'!M1680,'5.GBP NCCF'!M1680,'6.Other(Incld) NCCF'!M1680)</f>
        <v>0</v>
      </c>
      <c r="N1680" s="182">
        <f>SUM('2.CAD NCCF'!N1680,'3.USD NCCF'!N1680,'4.EUR NCCF'!N1680,'5.GBP NCCF'!N1680,'6.Other(Incld) NCCF'!N1680)</f>
        <v>0</v>
      </c>
      <c r="O1680" s="182">
        <f>SUM('2.CAD NCCF'!O1680,'3.USD NCCF'!O1680,'4.EUR NCCF'!O1680,'5.GBP NCCF'!O1680,'6.Other(Incld) NCCF'!O1680)</f>
        <v>0</v>
      </c>
      <c r="P1680" s="182">
        <f>SUM('2.CAD NCCF'!P1680,'3.USD NCCF'!P1680,'4.EUR NCCF'!P1680,'5.GBP NCCF'!P1680,'6.Other(Incld) NCCF'!P1680)</f>
        <v>0</v>
      </c>
      <c r="Q1680" s="182">
        <f>SUM('2.CAD NCCF'!Q1680,'3.USD NCCF'!Q1680,'4.EUR NCCF'!Q1680,'5.GBP NCCF'!Q1680,'6.Other(Incld) NCCF'!Q1680)</f>
        <v>0</v>
      </c>
      <c r="R1680" s="182">
        <f>SUM('2.CAD NCCF'!R1680,'3.USD NCCF'!R1680,'4.EUR NCCF'!R1680,'5.GBP NCCF'!R1680,'6.Other(Incld) NCCF'!R1680)</f>
        <v>0</v>
      </c>
      <c r="S1680" s="182">
        <f>SUM('2.CAD NCCF'!S1680,'3.USD NCCF'!S1680,'4.EUR NCCF'!S1680,'5.GBP NCCF'!S1680,'6.Other(Incld) NCCF'!S1680)</f>
        <v>0</v>
      </c>
      <c r="T1680" s="182">
        <f>SUM('2.CAD NCCF'!T1680,'3.USD NCCF'!T1680,'4.EUR NCCF'!T1680,'5.GBP NCCF'!T1680,'6.Other(Incld) NCCF'!T1680)</f>
        <v>0</v>
      </c>
      <c r="U1680" s="182">
        <f>SUM('2.CAD NCCF'!U1680,'3.USD NCCF'!U1680,'4.EUR NCCF'!U1680,'5.GBP NCCF'!U1680,'6.Other(Incld) NCCF'!U1680)</f>
        <v>0</v>
      </c>
      <c r="V1680" s="195">
        <f>SUM('2.CAD NCCF'!V1680,'3.USD NCCF'!V1680,'4.EUR NCCF'!V1680,'5.GBP NCCF'!V1680,'6.Other(Incld) NCCF'!V1680)</f>
        <v>0</v>
      </c>
      <c r="W1680" s="658"/>
      <c r="X1680" s="72"/>
      <c r="Y1680"/>
    </row>
    <row r="1681" spans="1:25" s="129" customFormat="1" ht="12.75" customHeight="1" x14ac:dyDescent="0.2">
      <c r="A1681" s="318"/>
      <c r="B1681" s="256"/>
      <c r="C1681" s="257"/>
      <c r="D1681" s="257"/>
      <c r="E1681" s="257"/>
      <c r="F1681" s="433" t="s">
        <v>415</v>
      </c>
      <c r="G1681" s="658"/>
      <c r="H1681" s="191">
        <f>SUM('2.CAD NCCF'!H1681,'3.USD NCCF'!H1681,'4.EUR NCCF'!H1681,'5.GBP NCCF'!H1681,'6.Other(Incld) NCCF'!H1681)</f>
        <v>0</v>
      </c>
      <c r="I1681" s="179">
        <f>SUM('2.CAD NCCF'!I1681,'3.USD NCCF'!I1681,'4.EUR NCCF'!I1681,'5.GBP NCCF'!I1681,'6.Other(Incld) NCCF'!I1681)</f>
        <v>0</v>
      </c>
      <c r="J1681" s="179">
        <f>SUM('2.CAD NCCF'!J1681,'3.USD NCCF'!J1681,'4.EUR NCCF'!J1681,'5.GBP NCCF'!J1681,'6.Other(Incld) NCCF'!J1681)</f>
        <v>0</v>
      </c>
      <c r="K1681" s="197">
        <f>SUM('2.CAD NCCF'!K1681,'3.USD NCCF'!K1681,'4.EUR NCCF'!K1681,'5.GBP NCCF'!K1681,'6.Other(Incld) NCCF'!K1681)</f>
        <v>0</v>
      </c>
      <c r="L1681" s="178">
        <f>SUM('2.CAD NCCF'!L1681,'3.USD NCCF'!L1681,'4.EUR NCCF'!L1681,'5.GBP NCCF'!L1681,'6.Other(Incld) NCCF'!L1681)</f>
        <v>0</v>
      </c>
      <c r="M1681" s="192">
        <f>SUM('2.CAD NCCF'!M1681,'3.USD NCCF'!M1681,'4.EUR NCCF'!M1681,'5.GBP NCCF'!M1681,'6.Other(Incld) NCCF'!M1681)</f>
        <v>0</v>
      </c>
      <c r="N1681" s="182">
        <f>SUM('2.CAD NCCF'!N1681,'3.USD NCCF'!N1681,'4.EUR NCCF'!N1681,'5.GBP NCCF'!N1681,'6.Other(Incld) NCCF'!N1681)</f>
        <v>0</v>
      </c>
      <c r="O1681" s="182">
        <f>SUM('2.CAD NCCF'!O1681,'3.USD NCCF'!O1681,'4.EUR NCCF'!O1681,'5.GBP NCCF'!O1681,'6.Other(Incld) NCCF'!O1681)</f>
        <v>0</v>
      </c>
      <c r="P1681" s="182">
        <f>SUM('2.CAD NCCF'!P1681,'3.USD NCCF'!P1681,'4.EUR NCCF'!P1681,'5.GBP NCCF'!P1681,'6.Other(Incld) NCCF'!P1681)</f>
        <v>0</v>
      </c>
      <c r="Q1681" s="182">
        <f>SUM('2.CAD NCCF'!Q1681,'3.USD NCCF'!Q1681,'4.EUR NCCF'!Q1681,'5.GBP NCCF'!Q1681,'6.Other(Incld) NCCF'!Q1681)</f>
        <v>0</v>
      </c>
      <c r="R1681" s="182">
        <f>SUM('2.CAD NCCF'!R1681,'3.USD NCCF'!R1681,'4.EUR NCCF'!R1681,'5.GBP NCCF'!R1681,'6.Other(Incld) NCCF'!R1681)</f>
        <v>0</v>
      </c>
      <c r="S1681" s="182">
        <f>SUM('2.CAD NCCF'!S1681,'3.USD NCCF'!S1681,'4.EUR NCCF'!S1681,'5.GBP NCCF'!S1681,'6.Other(Incld) NCCF'!S1681)</f>
        <v>0</v>
      </c>
      <c r="T1681" s="182">
        <f>SUM('2.CAD NCCF'!T1681,'3.USD NCCF'!T1681,'4.EUR NCCF'!T1681,'5.GBP NCCF'!T1681,'6.Other(Incld) NCCF'!T1681)</f>
        <v>0</v>
      </c>
      <c r="U1681" s="182">
        <f>SUM('2.CAD NCCF'!U1681,'3.USD NCCF'!U1681,'4.EUR NCCF'!U1681,'5.GBP NCCF'!U1681,'6.Other(Incld) NCCF'!U1681)</f>
        <v>0</v>
      </c>
      <c r="V1681" s="195">
        <f>SUM('2.CAD NCCF'!V1681,'3.USD NCCF'!V1681,'4.EUR NCCF'!V1681,'5.GBP NCCF'!V1681,'6.Other(Incld) NCCF'!V1681)</f>
        <v>0</v>
      </c>
      <c r="W1681" s="658"/>
      <c r="X1681" s="72"/>
      <c r="Y1681"/>
    </row>
    <row r="1682" spans="1:25" s="129" customFormat="1" ht="12.75" customHeight="1" x14ac:dyDescent="0.2">
      <c r="A1682" s="318"/>
      <c r="B1682" s="256"/>
      <c r="C1682" s="257"/>
      <c r="D1682" s="257"/>
      <c r="E1682" s="257"/>
      <c r="F1682" s="590"/>
      <c r="G1682" s="658"/>
      <c r="H1682" s="66"/>
      <c r="I1682" s="66"/>
      <c r="J1682" s="66"/>
      <c r="K1682" s="67"/>
      <c r="L1682" s="34"/>
      <c r="M1682" s="34"/>
      <c r="N1682" s="34"/>
      <c r="O1682" s="34"/>
      <c r="P1682" s="34"/>
      <c r="Q1682" s="34"/>
      <c r="R1682" s="34"/>
      <c r="S1682" s="34"/>
      <c r="T1682" s="34"/>
      <c r="U1682" s="34"/>
      <c r="V1682" s="34"/>
      <c r="W1682" s="658"/>
      <c r="X1682" s="72"/>
      <c r="Y1682"/>
    </row>
    <row r="1683" spans="1:25" s="129" customFormat="1" ht="15" x14ac:dyDescent="0.2">
      <c r="A1683" s="318"/>
      <c r="B1683" s="589"/>
      <c r="C1683" s="598" t="s">
        <v>417</v>
      </c>
      <c r="D1683" s="23"/>
      <c r="E1683" s="64"/>
      <c r="F1683" s="590"/>
      <c r="G1683" s="658"/>
      <c r="H1683" s="415"/>
      <c r="I1683" s="394"/>
      <c r="J1683" s="394"/>
      <c r="K1683" s="394"/>
      <c r="L1683" s="415"/>
      <c r="M1683" s="395"/>
      <c r="N1683" s="394"/>
      <c r="O1683" s="394"/>
      <c r="P1683" s="394"/>
      <c r="Q1683" s="394"/>
      <c r="R1683" s="394"/>
      <c r="S1683" s="394"/>
      <c r="T1683" s="394"/>
      <c r="U1683" s="394"/>
      <c r="V1683" s="394"/>
      <c r="W1683" s="658"/>
      <c r="Y1683"/>
    </row>
    <row r="1684" spans="1:25" s="129" customFormat="1" ht="12.75" customHeight="1" x14ac:dyDescent="0.2">
      <c r="A1684" s="318"/>
      <c r="B1684" s="256"/>
      <c r="C1684" s="257"/>
      <c r="D1684" s="23" t="s">
        <v>13</v>
      </c>
      <c r="E1684" s="64"/>
      <c r="F1684" s="590"/>
      <c r="G1684" s="658"/>
      <c r="H1684" s="51">
        <f t="shared" ref="H1684:V1684" si="360">SUBTOTAL(9,H1685:H1688)</f>
        <v>0</v>
      </c>
      <c r="I1684" s="34">
        <f t="shared" si="360"/>
        <v>0</v>
      </c>
      <c r="J1684" s="34">
        <f t="shared" si="360"/>
        <v>0</v>
      </c>
      <c r="K1684" s="34">
        <f t="shared" si="360"/>
        <v>0</v>
      </c>
      <c r="L1684" s="51">
        <f t="shared" si="360"/>
        <v>0</v>
      </c>
      <c r="M1684" s="36">
        <f t="shared" si="360"/>
        <v>0</v>
      </c>
      <c r="N1684" s="34">
        <f t="shared" si="360"/>
        <v>0</v>
      </c>
      <c r="O1684" s="34">
        <f t="shared" si="360"/>
        <v>0</v>
      </c>
      <c r="P1684" s="34">
        <f t="shared" si="360"/>
        <v>0</v>
      </c>
      <c r="Q1684" s="34">
        <f t="shared" si="360"/>
        <v>0</v>
      </c>
      <c r="R1684" s="34">
        <f t="shared" si="360"/>
        <v>0</v>
      </c>
      <c r="S1684" s="34">
        <f t="shared" si="360"/>
        <v>0</v>
      </c>
      <c r="T1684" s="34">
        <f t="shared" si="360"/>
        <v>0</v>
      </c>
      <c r="U1684" s="34">
        <f t="shared" si="360"/>
        <v>0</v>
      </c>
      <c r="V1684" s="34">
        <f t="shared" si="360"/>
        <v>0</v>
      </c>
      <c r="W1684" s="658"/>
      <c r="Y1684"/>
    </row>
    <row r="1685" spans="1:25" s="129" customFormat="1" ht="12.75" customHeight="1" x14ac:dyDescent="0.2">
      <c r="A1685" s="318"/>
      <c r="B1685" s="256"/>
      <c r="C1685" s="257"/>
      <c r="D1685" s="23"/>
      <c r="E1685" s="24"/>
      <c r="F1685" s="433" t="s">
        <v>418</v>
      </c>
      <c r="G1685" s="658"/>
      <c r="H1685" s="191">
        <f>SUM('2.CAD NCCF'!H1685,'3.USD NCCF'!H1685,'4.EUR NCCF'!H1685,'5.GBP NCCF'!H1685,'6.Other(Incld) NCCF'!H1685)</f>
        <v>0</v>
      </c>
      <c r="I1685" s="179">
        <f>SUM('2.CAD NCCF'!I1685,'3.USD NCCF'!I1685,'4.EUR NCCF'!I1685,'5.GBP NCCF'!I1685,'6.Other(Incld) NCCF'!I1685)</f>
        <v>0</v>
      </c>
      <c r="J1685" s="179">
        <f>SUM('2.CAD NCCF'!J1685,'3.USD NCCF'!J1685,'4.EUR NCCF'!J1685,'5.GBP NCCF'!J1685,'6.Other(Incld) NCCF'!J1685)</f>
        <v>0</v>
      </c>
      <c r="K1685" s="197">
        <f>SUM('2.CAD NCCF'!K1685,'3.USD NCCF'!K1685,'4.EUR NCCF'!K1685,'5.GBP NCCF'!K1685,'6.Other(Incld) NCCF'!K1685)</f>
        <v>0</v>
      </c>
      <c r="L1685" s="178">
        <f>SUM('2.CAD NCCF'!L1685,'3.USD NCCF'!L1685,'4.EUR NCCF'!L1685,'5.GBP NCCF'!L1685,'6.Other(Incld) NCCF'!L1685)</f>
        <v>0</v>
      </c>
      <c r="M1685" s="192">
        <f>SUM('2.CAD NCCF'!M1685,'3.USD NCCF'!M1685,'4.EUR NCCF'!M1685,'5.GBP NCCF'!M1685,'6.Other(Incld) NCCF'!M1685)</f>
        <v>0</v>
      </c>
      <c r="N1685" s="182">
        <f>SUM('2.CAD NCCF'!N1685,'3.USD NCCF'!N1685,'4.EUR NCCF'!N1685,'5.GBP NCCF'!N1685,'6.Other(Incld) NCCF'!N1685)</f>
        <v>0</v>
      </c>
      <c r="O1685" s="182">
        <f>SUM('2.CAD NCCF'!O1685,'3.USD NCCF'!O1685,'4.EUR NCCF'!O1685,'5.GBP NCCF'!O1685,'6.Other(Incld) NCCF'!O1685)</f>
        <v>0</v>
      </c>
      <c r="P1685" s="182">
        <f>SUM('2.CAD NCCF'!P1685,'3.USD NCCF'!P1685,'4.EUR NCCF'!P1685,'5.GBP NCCF'!P1685,'6.Other(Incld) NCCF'!P1685)</f>
        <v>0</v>
      </c>
      <c r="Q1685" s="182">
        <f>SUM('2.CAD NCCF'!Q1685,'3.USD NCCF'!Q1685,'4.EUR NCCF'!Q1685,'5.GBP NCCF'!Q1685,'6.Other(Incld) NCCF'!Q1685)</f>
        <v>0</v>
      </c>
      <c r="R1685" s="182">
        <f>SUM('2.CAD NCCF'!R1685,'3.USD NCCF'!R1685,'4.EUR NCCF'!R1685,'5.GBP NCCF'!R1685,'6.Other(Incld) NCCF'!R1685)</f>
        <v>0</v>
      </c>
      <c r="S1685" s="182">
        <f>SUM('2.CAD NCCF'!S1685,'3.USD NCCF'!S1685,'4.EUR NCCF'!S1685,'5.GBP NCCF'!S1685,'6.Other(Incld) NCCF'!S1685)</f>
        <v>0</v>
      </c>
      <c r="T1685" s="182">
        <f>SUM('2.CAD NCCF'!T1685,'3.USD NCCF'!T1685,'4.EUR NCCF'!T1685,'5.GBP NCCF'!T1685,'6.Other(Incld) NCCF'!T1685)</f>
        <v>0</v>
      </c>
      <c r="U1685" s="182">
        <f>SUM('2.CAD NCCF'!U1685,'3.USD NCCF'!U1685,'4.EUR NCCF'!U1685,'5.GBP NCCF'!U1685,'6.Other(Incld) NCCF'!U1685)</f>
        <v>0</v>
      </c>
      <c r="V1685" s="195">
        <f>SUM('2.CAD NCCF'!V1685,'3.USD NCCF'!V1685,'4.EUR NCCF'!V1685,'5.GBP NCCF'!V1685,'6.Other(Incld) NCCF'!V1685)</f>
        <v>0</v>
      </c>
      <c r="W1685" s="658"/>
      <c r="X1685" s="72"/>
      <c r="Y1685"/>
    </row>
    <row r="1686" spans="1:25" s="129" customFormat="1" ht="12.75" customHeight="1" x14ac:dyDescent="0.2">
      <c r="A1686" s="318"/>
      <c r="B1686" s="256"/>
      <c r="C1686" s="257"/>
      <c r="D1686" s="23"/>
      <c r="E1686" s="24"/>
      <c r="F1686" s="433" t="s">
        <v>419</v>
      </c>
      <c r="G1686" s="658"/>
      <c r="H1686" s="191">
        <f>SUM('2.CAD NCCF'!H1686,'3.USD NCCF'!H1686,'4.EUR NCCF'!H1686,'5.GBP NCCF'!H1686,'6.Other(Incld) NCCF'!H1686)</f>
        <v>0</v>
      </c>
      <c r="I1686" s="179">
        <f>SUM('2.CAD NCCF'!I1686,'3.USD NCCF'!I1686,'4.EUR NCCF'!I1686,'5.GBP NCCF'!I1686,'6.Other(Incld) NCCF'!I1686)</f>
        <v>0</v>
      </c>
      <c r="J1686" s="179">
        <f>SUM('2.CAD NCCF'!J1686,'3.USD NCCF'!J1686,'4.EUR NCCF'!J1686,'5.GBP NCCF'!J1686,'6.Other(Incld) NCCF'!J1686)</f>
        <v>0</v>
      </c>
      <c r="K1686" s="197">
        <f>SUM('2.CAD NCCF'!K1686,'3.USD NCCF'!K1686,'4.EUR NCCF'!K1686,'5.GBP NCCF'!K1686,'6.Other(Incld) NCCF'!K1686)</f>
        <v>0</v>
      </c>
      <c r="L1686" s="178">
        <f>SUM('2.CAD NCCF'!L1686,'3.USD NCCF'!L1686,'4.EUR NCCF'!L1686,'5.GBP NCCF'!L1686,'6.Other(Incld) NCCF'!L1686)</f>
        <v>0</v>
      </c>
      <c r="M1686" s="192">
        <f>SUM('2.CAD NCCF'!M1686,'3.USD NCCF'!M1686,'4.EUR NCCF'!M1686,'5.GBP NCCF'!M1686,'6.Other(Incld) NCCF'!M1686)</f>
        <v>0</v>
      </c>
      <c r="N1686" s="182">
        <f>SUM('2.CAD NCCF'!N1686,'3.USD NCCF'!N1686,'4.EUR NCCF'!N1686,'5.GBP NCCF'!N1686,'6.Other(Incld) NCCF'!N1686)</f>
        <v>0</v>
      </c>
      <c r="O1686" s="182">
        <f>SUM('2.CAD NCCF'!O1686,'3.USD NCCF'!O1686,'4.EUR NCCF'!O1686,'5.GBP NCCF'!O1686,'6.Other(Incld) NCCF'!O1686)</f>
        <v>0</v>
      </c>
      <c r="P1686" s="182">
        <f>SUM('2.CAD NCCF'!P1686,'3.USD NCCF'!P1686,'4.EUR NCCF'!P1686,'5.GBP NCCF'!P1686,'6.Other(Incld) NCCF'!P1686)</f>
        <v>0</v>
      </c>
      <c r="Q1686" s="182">
        <f>SUM('2.CAD NCCF'!Q1686,'3.USD NCCF'!Q1686,'4.EUR NCCF'!Q1686,'5.GBP NCCF'!Q1686,'6.Other(Incld) NCCF'!Q1686)</f>
        <v>0</v>
      </c>
      <c r="R1686" s="182">
        <f>SUM('2.CAD NCCF'!R1686,'3.USD NCCF'!R1686,'4.EUR NCCF'!R1686,'5.GBP NCCF'!R1686,'6.Other(Incld) NCCF'!R1686)</f>
        <v>0</v>
      </c>
      <c r="S1686" s="182">
        <f>SUM('2.CAD NCCF'!S1686,'3.USD NCCF'!S1686,'4.EUR NCCF'!S1686,'5.GBP NCCF'!S1686,'6.Other(Incld) NCCF'!S1686)</f>
        <v>0</v>
      </c>
      <c r="T1686" s="182">
        <f>SUM('2.CAD NCCF'!T1686,'3.USD NCCF'!T1686,'4.EUR NCCF'!T1686,'5.GBP NCCF'!T1686,'6.Other(Incld) NCCF'!T1686)</f>
        <v>0</v>
      </c>
      <c r="U1686" s="182">
        <f>SUM('2.CAD NCCF'!U1686,'3.USD NCCF'!U1686,'4.EUR NCCF'!U1686,'5.GBP NCCF'!U1686,'6.Other(Incld) NCCF'!U1686)</f>
        <v>0</v>
      </c>
      <c r="V1686" s="195">
        <f>SUM('2.CAD NCCF'!V1686,'3.USD NCCF'!V1686,'4.EUR NCCF'!V1686,'5.GBP NCCF'!V1686,'6.Other(Incld) NCCF'!V1686)</f>
        <v>0</v>
      </c>
      <c r="W1686" s="658"/>
      <c r="X1686" s="72"/>
      <c r="Y1686"/>
    </row>
    <row r="1687" spans="1:25" s="129" customFormat="1" ht="12.75" customHeight="1" x14ac:dyDescent="0.2">
      <c r="A1687" s="318"/>
      <c r="B1687" s="256"/>
      <c r="C1687" s="257"/>
      <c r="D1687" s="23"/>
      <c r="E1687" s="24"/>
      <c r="F1687" s="433" t="s">
        <v>420</v>
      </c>
      <c r="G1687" s="658"/>
      <c r="H1687" s="191">
        <f>SUM('2.CAD NCCF'!H1687,'3.USD NCCF'!H1687,'4.EUR NCCF'!H1687,'5.GBP NCCF'!H1687,'6.Other(Incld) NCCF'!H1687)</f>
        <v>0</v>
      </c>
      <c r="I1687" s="179">
        <f>SUM('2.CAD NCCF'!I1687,'3.USD NCCF'!I1687,'4.EUR NCCF'!I1687,'5.GBP NCCF'!I1687,'6.Other(Incld) NCCF'!I1687)</f>
        <v>0</v>
      </c>
      <c r="J1687" s="179">
        <f>SUM('2.CAD NCCF'!J1687,'3.USD NCCF'!J1687,'4.EUR NCCF'!J1687,'5.GBP NCCF'!J1687,'6.Other(Incld) NCCF'!J1687)</f>
        <v>0</v>
      </c>
      <c r="K1687" s="197">
        <f>SUM('2.CAD NCCF'!K1687,'3.USD NCCF'!K1687,'4.EUR NCCF'!K1687,'5.GBP NCCF'!K1687,'6.Other(Incld) NCCF'!K1687)</f>
        <v>0</v>
      </c>
      <c r="L1687" s="178">
        <f>SUM('2.CAD NCCF'!L1687,'3.USD NCCF'!L1687,'4.EUR NCCF'!L1687,'5.GBP NCCF'!L1687,'6.Other(Incld) NCCF'!L1687)</f>
        <v>0</v>
      </c>
      <c r="M1687" s="192">
        <f>SUM('2.CAD NCCF'!M1687,'3.USD NCCF'!M1687,'4.EUR NCCF'!M1687,'5.GBP NCCF'!M1687,'6.Other(Incld) NCCF'!M1687)</f>
        <v>0</v>
      </c>
      <c r="N1687" s="182">
        <f>SUM('2.CAD NCCF'!N1687,'3.USD NCCF'!N1687,'4.EUR NCCF'!N1687,'5.GBP NCCF'!N1687,'6.Other(Incld) NCCF'!N1687)</f>
        <v>0</v>
      </c>
      <c r="O1687" s="182">
        <f>SUM('2.CAD NCCF'!O1687,'3.USD NCCF'!O1687,'4.EUR NCCF'!O1687,'5.GBP NCCF'!O1687,'6.Other(Incld) NCCF'!O1687)</f>
        <v>0</v>
      </c>
      <c r="P1687" s="182">
        <f>SUM('2.CAD NCCF'!P1687,'3.USD NCCF'!P1687,'4.EUR NCCF'!P1687,'5.GBP NCCF'!P1687,'6.Other(Incld) NCCF'!P1687)</f>
        <v>0</v>
      </c>
      <c r="Q1687" s="182">
        <f>SUM('2.CAD NCCF'!Q1687,'3.USD NCCF'!Q1687,'4.EUR NCCF'!Q1687,'5.GBP NCCF'!Q1687,'6.Other(Incld) NCCF'!Q1687)</f>
        <v>0</v>
      </c>
      <c r="R1687" s="182">
        <f>SUM('2.CAD NCCF'!R1687,'3.USD NCCF'!R1687,'4.EUR NCCF'!R1687,'5.GBP NCCF'!R1687,'6.Other(Incld) NCCF'!R1687)</f>
        <v>0</v>
      </c>
      <c r="S1687" s="182">
        <f>SUM('2.CAD NCCF'!S1687,'3.USD NCCF'!S1687,'4.EUR NCCF'!S1687,'5.GBP NCCF'!S1687,'6.Other(Incld) NCCF'!S1687)</f>
        <v>0</v>
      </c>
      <c r="T1687" s="182">
        <f>SUM('2.CAD NCCF'!T1687,'3.USD NCCF'!T1687,'4.EUR NCCF'!T1687,'5.GBP NCCF'!T1687,'6.Other(Incld) NCCF'!T1687)</f>
        <v>0</v>
      </c>
      <c r="U1687" s="182">
        <f>SUM('2.CAD NCCF'!U1687,'3.USD NCCF'!U1687,'4.EUR NCCF'!U1687,'5.GBP NCCF'!U1687,'6.Other(Incld) NCCF'!U1687)</f>
        <v>0</v>
      </c>
      <c r="V1687" s="195">
        <f>SUM('2.CAD NCCF'!V1687,'3.USD NCCF'!V1687,'4.EUR NCCF'!V1687,'5.GBP NCCF'!V1687,'6.Other(Incld) NCCF'!V1687)</f>
        <v>0</v>
      </c>
      <c r="W1687" s="658"/>
      <c r="X1687" s="72"/>
      <c r="Y1687"/>
    </row>
    <row r="1688" spans="1:25" s="129" customFormat="1" ht="12.75" customHeight="1" x14ac:dyDescent="0.2">
      <c r="A1688" s="318"/>
      <c r="B1688" s="256"/>
      <c r="C1688" s="257"/>
      <c r="D1688" s="23"/>
      <c r="E1688" s="24"/>
      <c r="F1688" s="433" t="s">
        <v>421</v>
      </c>
      <c r="G1688" s="658"/>
      <c r="H1688" s="191">
        <f>SUM('2.CAD NCCF'!H1688,'3.USD NCCF'!H1688,'4.EUR NCCF'!H1688,'5.GBP NCCF'!H1688,'6.Other(Incld) NCCF'!H1688)</f>
        <v>0</v>
      </c>
      <c r="I1688" s="179">
        <f>SUM('2.CAD NCCF'!I1688,'3.USD NCCF'!I1688,'4.EUR NCCF'!I1688,'5.GBP NCCF'!I1688,'6.Other(Incld) NCCF'!I1688)</f>
        <v>0</v>
      </c>
      <c r="J1688" s="179">
        <f>SUM('2.CAD NCCF'!J1688,'3.USD NCCF'!J1688,'4.EUR NCCF'!J1688,'5.GBP NCCF'!J1688,'6.Other(Incld) NCCF'!J1688)</f>
        <v>0</v>
      </c>
      <c r="K1688" s="197">
        <f>SUM('2.CAD NCCF'!K1688,'3.USD NCCF'!K1688,'4.EUR NCCF'!K1688,'5.GBP NCCF'!K1688,'6.Other(Incld) NCCF'!K1688)</f>
        <v>0</v>
      </c>
      <c r="L1688" s="178">
        <f>SUM('2.CAD NCCF'!L1688,'3.USD NCCF'!L1688,'4.EUR NCCF'!L1688,'5.GBP NCCF'!L1688,'6.Other(Incld) NCCF'!L1688)</f>
        <v>0</v>
      </c>
      <c r="M1688" s="192">
        <f>SUM('2.CAD NCCF'!M1688,'3.USD NCCF'!M1688,'4.EUR NCCF'!M1688,'5.GBP NCCF'!M1688,'6.Other(Incld) NCCF'!M1688)</f>
        <v>0</v>
      </c>
      <c r="N1688" s="182">
        <f>SUM('2.CAD NCCF'!N1688,'3.USD NCCF'!N1688,'4.EUR NCCF'!N1688,'5.GBP NCCF'!N1688,'6.Other(Incld) NCCF'!N1688)</f>
        <v>0</v>
      </c>
      <c r="O1688" s="182">
        <f>SUM('2.CAD NCCF'!O1688,'3.USD NCCF'!O1688,'4.EUR NCCF'!O1688,'5.GBP NCCF'!O1688,'6.Other(Incld) NCCF'!O1688)</f>
        <v>0</v>
      </c>
      <c r="P1688" s="182">
        <f>SUM('2.CAD NCCF'!P1688,'3.USD NCCF'!P1688,'4.EUR NCCF'!P1688,'5.GBP NCCF'!P1688,'6.Other(Incld) NCCF'!P1688)</f>
        <v>0</v>
      </c>
      <c r="Q1688" s="182">
        <f>SUM('2.CAD NCCF'!Q1688,'3.USD NCCF'!Q1688,'4.EUR NCCF'!Q1688,'5.GBP NCCF'!Q1688,'6.Other(Incld) NCCF'!Q1688)</f>
        <v>0</v>
      </c>
      <c r="R1688" s="182">
        <f>SUM('2.CAD NCCF'!R1688,'3.USD NCCF'!R1688,'4.EUR NCCF'!R1688,'5.GBP NCCF'!R1688,'6.Other(Incld) NCCF'!R1688)</f>
        <v>0</v>
      </c>
      <c r="S1688" s="182">
        <f>SUM('2.CAD NCCF'!S1688,'3.USD NCCF'!S1688,'4.EUR NCCF'!S1688,'5.GBP NCCF'!S1688,'6.Other(Incld) NCCF'!S1688)</f>
        <v>0</v>
      </c>
      <c r="T1688" s="182">
        <f>SUM('2.CAD NCCF'!T1688,'3.USD NCCF'!T1688,'4.EUR NCCF'!T1688,'5.GBP NCCF'!T1688,'6.Other(Incld) NCCF'!T1688)</f>
        <v>0</v>
      </c>
      <c r="U1688" s="182">
        <f>SUM('2.CAD NCCF'!U1688,'3.USD NCCF'!U1688,'4.EUR NCCF'!U1688,'5.GBP NCCF'!U1688,'6.Other(Incld) NCCF'!U1688)</f>
        <v>0</v>
      </c>
      <c r="V1688" s="195">
        <f>SUM('2.CAD NCCF'!V1688,'3.USD NCCF'!V1688,'4.EUR NCCF'!V1688,'5.GBP NCCF'!V1688,'6.Other(Incld) NCCF'!V1688)</f>
        <v>0</v>
      </c>
      <c r="W1688" s="658"/>
      <c r="X1688" s="72"/>
      <c r="Y1688"/>
    </row>
    <row r="1689" spans="1:25" s="129" customFormat="1" ht="12.75" customHeight="1" x14ac:dyDescent="0.2">
      <c r="A1689" s="318"/>
      <c r="B1689" s="256"/>
      <c r="C1689" s="257"/>
      <c r="D1689" s="23" t="s">
        <v>25</v>
      </c>
      <c r="E1689" s="64"/>
      <c r="F1689" s="590"/>
      <c r="G1689" s="658"/>
      <c r="H1689" s="51">
        <f t="shared" ref="H1689:V1689" si="361">SUBTOTAL(9,H1690:H1693)</f>
        <v>0</v>
      </c>
      <c r="I1689" s="34">
        <f t="shared" si="361"/>
        <v>0</v>
      </c>
      <c r="J1689" s="34">
        <f t="shared" si="361"/>
        <v>0</v>
      </c>
      <c r="K1689" s="34">
        <f t="shared" si="361"/>
        <v>0</v>
      </c>
      <c r="L1689" s="51">
        <f t="shared" si="361"/>
        <v>0</v>
      </c>
      <c r="M1689" s="36">
        <f t="shared" si="361"/>
        <v>0</v>
      </c>
      <c r="N1689" s="34">
        <f t="shared" si="361"/>
        <v>0</v>
      </c>
      <c r="O1689" s="34">
        <f t="shared" si="361"/>
        <v>0</v>
      </c>
      <c r="P1689" s="34">
        <f t="shared" si="361"/>
        <v>0</v>
      </c>
      <c r="Q1689" s="34">
        <f t="shared" si="361"/>
        <v>0</v>
      </c>
      <c r="R1689" s="34">
        <f t="shared" si="361"/>
        <v>0</v>
      </c>
      <c r="S1689" s="34">
        <f t="shared" si="361"/>
        <v>0</v>
      </c>
      <c r="T1689" s="34">
        <f t="shared" si="361"/>
        <v>0</v>
      </c>
      <c r="U1689" s="34">
        <f t="shared" si="361"/>
        <v>0</v>
      </c>
      <c r="V1689" s="34">
        <f t="shared" si="361"/>
        <v>0</v>
      </c>
      <c r="W1689" s="658"/>
      <c r="Y1689"/>
    </row>
    <row r="1690" spans="1:25" s="129" customFormat="1" ht="12.75" customHeight="1" x14ac:dyDescent="0.2">
      <c r="A1690" s="318"/>
      <c r="B1690" s="256"/>
      <c r="C1690" s="257"/>
      <c r="D1690" s="23"/>
      <c r="E1690" s="64"/>
      <c r="F1690" s="433" t="s">
        <v>418</v>
      </c>
      <c r="G1690" s="658"/>
      <c r="H1690" s="191">
        <f>SUM('2.CAD NCCF'!H1690,'3.USD NCCF'!H1690,'4.EUR NCCF'!H1690,'5.GBP NCCF'!H1690,'6.Other(Incld) NCCF'!H1690)</f>
        <v>0</v>
      </c>
      <c r="I1690" s="179">
        <f>SUM('2.CAD NCCF'!I1690,'3.USD NCCF'!I1690,'4.EUR NCCF'!I1690,'5.GBP NCCF'!I1690,'6.Other(Incld) NCCF'!I1690)</f>
        <v>0</v>
      </c>
      <c r="J1690" s="179">
        <f>SUM('2.CAD NCCF'!J1690,'3.USD NCCF'!J1690,'4.EUR NCCF'!J1690,'5.GBP NCCF'!J1690,'6.Other(Incld) NCCF'!J1690)</f>
        <v>0</v>
      </c>
      <c r="K1690" s="197">
        <f>SUM('2.CAD NCCF'!K1690,'3.USD NCCF'!K1690,'4.EUR NCCF'!K1690,'5.GBP NCCF'!K1690,'6.Other(Incld) NCCF'!K1690)</f>
        <v>0</v>
      </c>
      <c r="L1690" s="178">
        <f>SUM('2.CAD NCCF'!L1690,'3.USD NCCF'!L1690,'4.EUR NCCF'!L1690,'5.GBP NCCF'!L1690,'6.Other(Incld) NCCF'!L1690)</f>
        <v>0</v>
      </c>
      <c r="M1690" s="192">
        <f>SUM('2.CAD NCCF'!M1690,'3.USD NCCF'!M1690,'4.EUR NCCF'!M1690,'5.GBP NCCF'!M1690,'6.Other(Incld) NCCF'!M1690)</f>
        <v>0</v>
      </c>
      <c r="N1690" s="182">
        <f>SUM('2.CAD NCCF'!N1690,'3.USD NCCF'!N1690,'4.EUR NCCF'!N1690,'5.GBP NCCF'!N1690,'6.Other(Incld) NCCF'!N1690)</f>
        <v>0</v>
      </c>
      <c r="O1690" s="182">
        <f>SUM('2.CAD NCCF'!O1690,'3.USD NCCF'!O1690,'4.EUR NCCF'!O1690,'5.GBP NCCF'!O1690,'6.Other(Incld) NCCF'!O1690)</f>
        <v>0</v>
      </c>
      <c r="P1690" s="182">
        <f>SUM('2.CAD NCCF'!P1690,'3.USD NCCF'!P1690,'4.EUR NCCF'!P1690,'5.GBP NCCF'!P1690,'6.Other(Incld) NCCF'!P1690)</f>
        <v>0</v>
      </c>
      <c r="Q1690" s="182">
        <f>SUM('2.CAD NCCF'!Q1690,'3.USD NCCF'!Q1690,'4.EUR NCCF'!Q1690,'5.GBP NCCF'!Q1690,'6.Other(Incld) NCCF'!Q1690)</f>
        <v>0</v>
      </c>
      <c r="R1690" s="182">
        <f>SUM('2.CAD NCCF'!R1690,'3.USD NCCF'!R1690,'4.EUR NCCF'!R1690,'5.GBP NCCF'!R1690,'6.Other(Incld) NCCF'!R1690)</f>
        <v>0</v>
      </c>
      <c r="S1690" s="182">
        <f>SUM('2.CAD NCCF'!S1690,'3.USD NCCF'!S1690,'4.EUR NCCF'!S1690,'5.GBP NCCF'!S1690,'6.Other(Incld) NCCF'!S1690)</f>
        <v>0</v>
      </c>
      <c r="T1690" s="182">
        <f>SUM('2.CAD NCCF'!T1690,'3.USD NCCF'!T1690,'4.EUR NCCF'!T1690,'5.GBP NCCF'!T1690,'6.Other(Incld) NCCF'!T1690)</f>
        <v>0</v>
      </c>
      <c r="U1690" s="182">
        <f>SUM('2.CAD NCCF'!U1690,'3.USD NCCF'!U1690,'4.EUR NCCF'!U1690,'5.GBP NCCF'!U1690,'6.Other(Incld) NCCF'!U1690)</f>
        <v>0</v>
      </c>
      <c r="V1690" s="195">
        <f>SUM('2.CAD NCCF'!V1690,'3.USD NCCF'!V1690,'4.EUR NCCF'!V1690,'5.GBP NCCF'!V1690,'6.Other(Incld) NCCF'!V1690)</f>
        <v>0</v>
      </c>
      <c r="W1690" s="658"/>
      <c r="X1690" s="72"/>
      <c r="Y1690"/>
    </row>
    <row r="1691" spans="1:25" s="129" customFormat="1" ht="12.75" customHeight="1" x14ac:dyDescent="0.2">
      <c r="A1691" s="318"/>
      <c r="B1691" s="256"/>
      <c r="C1691" s="257"/>
      <c r="D1691" s="23"/>
      <c r="E1691" s="64"/>
      <c r="F1691" s="433" t="s">
        <v>419</v>
      </c>
      <c r="G1691" s="658"/>
      <c r="H1691" s="191">
        <f>SUM('2.CAD NCCF'!H1691,'3.USD NCCF'!H1691,'4.EUR NCCF'!H1691,'5.GBP NCCF'!H1691,'6.Other(Incld) NCCF'!H1691)</f>
        <v>0</v>
      </c>
      <c r="I1691" s="179">
        <f>SUM('2.CAD NCCF'!I1691,'3.USD NCCF'!I1691,'4.EUR NCCF'!I1691,'5.GBP NCCF'!I1691,'6.Other(Incld) NCCF'!I1691)</f>
        <v>0</v>
      </c>
      <c r="J1691" s="179">
        <f>SUM('2.CAD NCCF'!J1691,'3.USD NCCF'!J1691,'4.EUR NCCF'!J1691,'5.GBP NCCF'!J1691,'6.Other(Incld) NCCF'!J1691)</f>
        <v>0</v>
      </c>
      <c r="K1691" s="197">
        <f>SUM('2.CAD NCCF'!K1691,'3.USD NCCF'!K1691,'4.EUR NCCF'!K1691,'5.GBP NCCF'!K1691,'6.Other(Incld) NCCF'!K1691)</f>
        <v>0</v>
      </c>
      <c r="L1691" s="178">
        <f>SUM('2.CAD NCCF'!L1691,'3.USD NCCF'!L1691,'4.EUR NCCF'!L1691,'5.GBP NCCF'!L1691,'6.Other(Incld) NCCF'!L1691)</f>
        <v>0</v>
      </c>
      <c r="M1691" s="192">
        <f>SUM('2.CAD NCCF'!M1691,'3.USD NCCF'!M1691,'4.EUR NCCF'!M1691,'5.GBP NCCF'!M1691,'6.Other(Incld) NCCF'!M1691)</f>
        <v>0</v>
      </c>
      <c r="N1691" s="182">
        <f>SUM('2.CAD NCCF'!N1691,'3.USD NCCF'!N1691,'4.EUR NCCF'!N1691,'5.GBP NCCF'!N1691,'6.Other(Incld) NCCF'!N1691)</f>
        <v>0</v>
      </c>
      <c r="O1691" s="182">
        <f>SUM('2.CAD NCCF'!O1691,'3.USD NCCF'!O1691,'4.EUR NCCF'!O1691,'5.GBP NCCF'!O1691,'6.Other(Incld) NCCF'!O1691)</f>
        <v>0</v>
      </c>
      <c r="P1691" s="182">
        <f>SUM('2.CAD NCCF'!P1691,'3.USD NCCF'!P1691,'4.EUR NCCF'!P1691,'5.GBP NCCF'!P1691,'6.Other(Incld) NCCF'!P1691)</f>
        <v>0</v>
      </c>
      <c r="Q1691" s="182">
        <f>SUM('2.CAD NCCF'!Q1691,'3.USD NCCF'!Q1691,'4.EUR NCCF'!Q1691,'5.GBP NCCF'!Q1691,'6.Other(Incld) NCCF'!Q1691)</f>
        <v>0</v>
      </c>
      <c r="R1691" s="182">
        <f>SUM('2.CAD NCCF'!R1691,'3.USD NCCF'!R1691,'4.EUR NCCF'!R1691,'5.GBP NCCF'!R1691,'6.Other(Incld) NCCF'!R1691)</f>
        <v>0</v>
      </c>
      <c r="S1691" s="182">
        <f>SUM('2.CAD NCCF'!S1691,'3.USD NCCF'!S1691,'4.EUR NCCF'!S1691,'5.GBP NCCF'!S1691,'6.Other(Incld) NCCF'!S1691)</f>
        <v>0</v>
      </c>
      <c r="T1691" s="182">
        <f>SUM('2.CAD NCCF'!T1691,'3.USD NCCF'!T1691,'4.EUR NCCF'!T1691,'5.GBP NCCF'!T1691,'6.Other(Incld) NCCF'!T1691)</f>
        <v>0</v>
      </c>
      <c r="U1691" s="182">
        <f>SUM('2.CAD NCCF'!U1691,'3.USD NCCF'!U1691,'4.EUR NCCF'!U1691,'5.GBP NCCF'!U1691,'6.Other(Incld) NCCF'!U1691)</f>
        <v>0</v>
      </c>
      <c r="V1691" s="195">
        <f>SUM('2.CAD NCCF'!V1691,'3.USD NCCF'!V1691,'4.EUR NCCF'!V1691,'5.GBP NCCF'!V1691,'6.Other(Incld) NCCF'!V1691)</f>
        <v>0</v>
      </c>
      <c r="W1691" s="658"/>
      <c r="X1691" s="72"/>
      <c r="Y1691"/>
    </row>
    <row r="1692" spans="1:25" s="129" customFormat="1" ht="12.75" customHeight="1" x14ac:dyDescent="0.2">
      <c r="A1692" s="318"/>
      <c r="B1692" s="256"/>
      <c r="C1692" s="257"/>
      <c r="D1692" s="23"/>
      <c r="E1692" s="64"/>
      <c r="F1692" s="433" t="s">
        <v>420</v>
      </c>
      <c r="G1692" s="658"/>
      <c r="H1692" s="191">
        <f>SUM('2.CAD NCCF'!H1692,'3.USD NCCF'!H1692,'4.EUR NCCF'!H1692,'5.GBP NCCF'!H1692,'6.Other(Incld) NCCF'!H1692)</f>
        <v>0</v>
      </c>
      <c r="I1692" s="179">
        <f>SUM('2.CAD NCCF'!I1692,'3.USD NCCF'!I1692,'4.EUR NCCF'!I1692,'5.GBP NCCF'!I1692,'6.Other(Incld) NCCF'!I1692)</f>
        <v>0</v>
      </c>
      <c r="J1692" s="179">
        <f>SUM('2.CAD NCCF'!J1692,'3.USD NCCF'!J1692,'4.EUR NCCF'!J1692,'5.GBP NCCF'!J1692,'6.Other(Incld) NCCF'!J1692)</f>
        <v>0</v>
      </c>
      <c r="K1692" s="197">
        <f>SUM('2.CAD NCCF'!K1692,'3.USD NCCF'!K1692,'4.EUR NCCF'!K1692,'5.GBP NCCF'!K1692,'6.Other(Incld) NCCF'!K1692)</f>
        <v>0</v>
      </c>
      <c r="L1692" s="178">
        <f>SUM('2.CAD NCCF'!L1692,'3.USD NCCF'!L1692,'4.EUR NCCF'!L1692,'5.GBP NCCF'!L1692,'6.Other(Incld) NCCF'!L1692)</f>
        <v>0</v>
      </c>
      <c r="M1692" s="192">
        <f>SUM('2.CAD NCCF'!M1692,'3.USD NCCF'!M1692,'4.EUR NCCF'!M1692,'5.GBP NCCF'!M1692,'6.Other(Incld) NCCF'!M1692)</f>
        <v>0</v>
      </c>
      <c r="N1692" s="182">
        <f>SUM('2.CAD NCCF'!N1692,'3.USD NCCF'!N1692,'4.EUR NCCF'!N1692,'5.GBP NCCF'!N1692,'6.Other(Incld) NCCF'!N1692)</f>
        <v>0</v>
      </c>
      <c r="O1692" s="182">
        <f>SUM('2.CAD NCCF'!O1692,'3.USD NCCF'!O1692,'4.EUR NCCF'!O1692,'5.GBP NCCF'!O1692,'6.Other(Incld) NCCF'!O1692)</f>
        <v>0</v>
      </c>
      <c r="P1692" s="182">
        <f>SUM('2.CAD NCCF'!P1692,'3.USD NCCF'!P1692,'4.EUR NCCF'!P1692,'5.GBP NCCF'!P1692,'6.Other(Incld) NCCF'!P1692)</f>
        <v>0</v>
      </c>
      <c r="Q1692" s="182">
        <f>SUM('2.CAD NCCF'!Q1692,'3.USD NCCF'!Q1692,'4.EUR NCCF'!Q1692,'5.GBP NCCF'!Q1692,'6.Other(Incld) NCCF'!Q1692)</f>
        <v>0</v>
      </c>
      <c r="R1692" s="182">
        <f>SUM('2.CAD NCCF'!R1692,'3.USD NCCF'!R1692,'4.EUR NCCF'!R1692,'5.GBP NCCF'!R1692,'6.Other(Incld) NCCF'!R1692)</f>
        <v>0</v>
      </c>
      <c r="S1692" s="182">
        <f>SUM('2.CAD NCCF'!S1692,'3.USD NCCF'!S1692,'4.EUR NCCF'!S1692,'5.GBP NCCF'!S1692,'6.Other(Incld) NCCF'!S1692)</f>
        <v>0</v>
      </c>
      <c r="T1692" s="182">
        <f>SUM('2.CAD NCCF'!T1692,'3.USD NCCF'!T1692,'4.EUR NCCF'!T1692,'5.GBP NCCF'!T1692,'6.Other(Incld) NCCF'!T1692)</f>
        <v>0</v>
      </c>
      <c r="U1692" s="182">
        <f>SUM('2.CAD NCCF'!U1692,'3.USD NCCF'!U1692,'4.EUR NCCF'!U1692,'5.GBP NCCF'!U1692,'6.Other(Incld) NCCF'!U1692)</f>
        <v>0</v>
      </c>
      <c r="V1692" s="195">
        <f>SUM('2.CAD NCCF'!V1692,'3.USD NCCF'!V1692,'4.EUR NCCF'!V1692,'5.GBP NCCF'!V1692,'6.Other(Incld) NCCF'!V1692)</f>
        <v>0</v>
      </c>
      <c r="W1692" s="658"/>
      <c r="X1692" s="72"/>
      <c r="Y1692"/>
    </row>
    <row r="1693" spans="1:25" s="129" customFormat="1" ht="12.75" customHeight="1" x14ac:dyDescent="0.2">
      <c r="A1693" s="318"/>
      <c r="B1693" s="256"/>
      <c r="C1693" s="257"/>
      <c r="D1693" s="23"/>
      <c r="E1693" s="64"/>
      <c r="F1693" s="433" t="s">
        <v>421</v>
      </c>
      <c r="G1693" s="658"/>
      <c r="H1693" s="191">
        <f>SUM('2.CAD NCCF'!H1693,'3.USD NCCF'!H1693,'4.EUR NCCF'!H1693,'5.GBP NCCF'!H1693,'6.Other(Incld) NCCF'!H1693)</f>
        <v>0</v>
      </c>
      <c r="I1693" s="179">
        <f>SUM('2.CAD NCCF'!I1693,'3.USD NCCF'!I1693,'4.EUR NCCF'!I1693,'5.GBP NCCF'!I1693,'6.Other(Incld) NCCF'!I1693)</f>
        <v>0</v>
      </c>
      <c r="J1693" s="179">
        <f>SUM('2.CAD NCCF'!J1693,'3.USD NCCF'!J1693,'4.EUR NCCF'!J1693,'5.GBP NCCF'!J1693,'6.Other(Incld) NCCF'!J1693)</f>
        <v>0</v>
      </c>
      <c r="K1693" s="197">
        <f>SUM('2.CAD NCCF'!K1693,'3.USD NCCF'!K1693,'4.EUR NCCF'!K1693,'5.GBP NCCF'!K1693,'6.Other(Incld) NCCF'!K1693)</f>
        <v>0</v>
      </c>
      <c r="L1693" s="178">
        <f>SUM('2.CAD NCCF'!L1693,'3.USD NCCF'!L1693,'4.EUR NCCF'!L1693,'5.GBP NCCF'!L1693,'6.Other(Incld) NCCF'!L1693)</f>
        <v>0</v>
      </c>
      <c r="M1693" s="192">
        <f>SUM('2.CAD NCCF'!M1693,'3.USD NCCF'!M1693,'4.EUR NCCF'!M1693,'5.GBP NCCF'!M1693,'6.Other(Incld) NCCF'!M1693)</f>
        <v>0</v>
      </c>
      <c r="N1693" s="182">
        <f>SUM('2.CAD NCCF'!N1693,'3.USD NCCF'!N1693,'4.EUR NCCF'!N1693,'5.GBP NCCF'!N1693,'6.Other(Incld) NCCF'!N1693)</f>
        <v>0</v>
      </c>
      <c r="O1693" s="182">
        <f>SUM('2.CAD NCCF'!O1693,'3.USD NCCF'!O1693,'4.EUR NCCF'!O1693,'5.GBP NCCF'!O1693,'6.Other(Incld) NCCF'!O1693)</f>
        <v>0</v>
      </c>
      <c r="P1693" s="182">
        <f>SUM('2.CAD NCCF'!P1693,'3.USD NCCF'!P1693,'4.EUR NCCF'!P1693,'5.GBP NCCF'!P1693,'6.Other(Incld) NCCF'!P1693)</f>
        <v>0</v>
      </c>
      <c r="Q1693" s="182">
        <f>SUM('2.CAD NCCF'!Q1693,'3.USD NCCF'!Q1693,'4.EUR NCCF'!Q1693,'5.GBP NCCF'!Q1693,'6.Other(Incld) NCCF'!Q1693)</f>
        <v>0</v>
      </c>
      <c r="R1693" s="182">
        <f>SUM('2.CAD NCCF'!R1693,'3.USD NCCF'!R1693,'4.EUR NCCF'!R1693,'5.GBP NCCF'!R1693,'6.Other(Incld) NCCF'!R1693)</f>
        <v>0</v>
      </c>
      <c r="S1693" s="182">
        <f>SUM('2.CAD NCCF'!S1693,'3.USD NCCF'!S1693,'4.EUR NCCF'!S1693,'5.GBP NCCF'!S1693,'6.Other(Incld) NCCF'!S1693)</f>
        <v>0</v>
      </c>
      <c r="T1693" s="182">
        <f>SUM('2.CAD NCCF'!T1693,'3.USD NCCF'!T1693,'4.EUR NCCF'!T1693,'5.GBP NCCF'!T1693,'6.Other(Incld) NCCF'!T1693)</f>
        <v>0</v>
      </c>
      <c r="U1693" s="182">
        <f>SUM('2.CAD NCCF'!U1693,'3.USD NCCF'!U1693,'4.EUR NCCF'!U1693,'5.GBP NCCF'!U1693,'6.Other(Incld) NCCF'!U1693)</f>
        <v>0</v>
      </c>
      <c r="V1693" s="195">
        <f>SUM('2.CAD NCCF'!V1693,'3.USD NCCF'!V1693,'4.EUR NCCF'!V1693,'5.GBP NCCF'!V1693,'6.Other(Incld) NCCF'!V1693)</f>
        <v>0</v>
      </c>
      <c r="W1693" s="658"/>
      <c r="X1693" s="72"/>
      <c r="Y1693"/>
    </row>
    <row r="1694" spans="1:25" s="129" customFormat="1" ht="12.75" customHeight="1" x14ac:dyDescent="0.2">
      <c r="A1694" s="318"/>
      <c r="B1694" s="256"/>
      <c r="C1694" s="257"/>
      <c r="D1694" s="23" t="s">
        <v>422</v>
      </c>
      <c r="E1694" s="64"/>
      <c r="F1694" s="590"/>
      <c r="G1694" s="658"/>
      <c r="H1694" s="51">
        <f t="shared" ref="H1694:V1694" si="362">SUBTOTAL(9,H1695:H1696)</f>
        <v>0</v>
      </c>
      <c r="I1694" s="34">
        <f t="shared" si="362"/>
        <v>0</v>
      </c>
      <c r="J1694" s="34">
        <f t="shared" si="362"/>
        <v>0</v>
      </c>
      <c r="K1694" s="34">
        <f t="shared" si="362"/>
        <v>0</v>
      </c>
      <c r="L1694" s="51">
        <f t="shared" si="362"/>
        <v>0</v>
      </c>
      <c r="M1694" s="36">
        <f t="shared" si="362"/>
        <v>0</v>
      </c>
      <c r="N1694" s="34">
        <f t="shared" si="362"/>
        <v>0</v>
      </c>
      <c r="O1694" s="34">
        <f t="shared" si="362"/>
        <v>0</v>
      </c>
      <c r="P1694" s="34">
        <f t="shared" si="362"/>
        <v>0</v>
      </c>
      <c r="Q1694" s="34">
        <f t="shared" si="362"/>
        <v>0</v>
      </c>
      <c r="R1694" s="34">
        <f t="shared" si="362"/>
        <v>0</v>
      </c>
      <c r="S1694" s="34">
        <f t="shared" si="362"/>
        <v>0</v>
      </c>
      <c r="T1694" s="34">
        <f t="shared" si="362"/>
        <v>0</v>
      </c>
      <c r="U1694" s="34">
        <f t="shared" si="362"/>
        <v>0</v>
      </c>
      <c r="V1694" s="34">
        <f t="shared" si="362"/>
        <v>0</v>
      </c>
      <c r="W1694" s="658"/>
      <c r="Y1694"/>
    </row>
    <row r="1695" spans="1:25" s="129" customFormat="1" ht="12.75" customHeight="1" x14ac:dyDescent="0.2">
      <c r="A1695" s="318"/>
      <c r="B1695" s="256"/>
      <c r="C1695" s="257"/>
      <c r="D1695" s="23"/>
      <c r="E1695" s="64"/>
      <c r="F1695" s="433" t="s">
        <v>460</v>
      </c>
      <c r="G1695" s="658"/>
      <c r="H1695" s="191">
        <f>SUM('2.CAD NCCF'!H1695,'3.USD NCCF'!H1695,'4.EUR NCCF'!H1695,'5.GBP NCCF'!H1695,'6.Other(Incld) NCCF'!H1695)</f>
        <v>0</v>
      </c>
      <c r="I1695" s="179">
        <f>SUM('2.CAD NCCF'!I1695,'3.USD NCCF'!I1695,'4.EUR NCCF'!I1695,'5.GBP NCCF'!I1695,'6.Other(Incld) NCCF'!I1695)</f>
        <v>0</v>
      </c>
      <c r="J1695" s="179">
        <f>SUM('2.CAD NCCF'!J1695,'3.USD NCCF'!J1695,'4.EUR NCCF'!J1695,'5.GBP NCCF'!J1695,'6.Other(Incld) NCCF'!J1695)</f>
        <v>0</v>
      </c>
      <c r="K1695" s="197">
        <f>SUM('2.CAD NCCF'!K1695,'3.USD NCCF'!K1695,'4.EUR NCCF'!K1695,'5.GBP NCCF'!K1695,'6.Other(Incld) NCCF'!K1695)</f>
        <v>0</v>
      </c>
      <c r="L1695" s="178">
        <f>SUM('2.CAD NCCF'!L1695,'3.USD NCCF'!L1695,'4.EUR NCCF'!L1695,'5.GBP NCCF'!L1695,'6.Other(Incld) NCCF'!L1695)</f>
        <v>0</v>
      </c>
      <c r="M1695" s="192">
        <f>SUM('2.CAD NCCF'!M1695,'3.USD NCCF'!M1695,'4.EUR NCCF'!M1695,'5.GBP NCCF'!M1695,'6.Other(Incld) NCCF'!M1695)</f>
        <v>0</v>
      </c>
      <c r="N1695" s="182">
        <f>SUM('2.CAD NCCF'!N1695,'3.USD NCCF'!N1695,'4.EUR NCCF'!N1695,'5.GBP NCCF'!N1695,'6.Other(Incld) NCCF'!N1695)</f>
        <v>0</v>
      </c>
      <c r="O1695" s="182">
        <f>SUM('2.CAD NCCF'!O1695,'3.USD NCCF'!O1695,'4.EUR NCCF'!O1695,'5.GBP NCCF'!O1695,'6.Other(Incld) NCCF'!O1695)</f>
        <v>0</v>
      </c>
      <c r="P1695" s="182">
        <f>SUM('2.CAD NCCF'!P1695,'3.USD NCCF'!P1695,'4.EUR NCCF'!P1695,'5.GBP NCCF'!P1695,'6.Other(Incld) NCCF'!P1695)</f>
        <v>0</v>
      </c>
      <c r="Q1695" s="182">
        <f>SUM('2.CAD NCCF'!Q1695,'3.USD NCCF'!Q1695,'4.EUR NCCF'!Q1695,'5.GBP NCCF'!Q1695,'6.Other(Incld) NCCF'!Q1695)</f>
        <v>0</v>
      </c>
      <c r="R1695" s="182">
        <f>SUM('2.CAD NCCF'!R1695,'3.USD NCCF'!R1695,'4.EUR NCCF'!R1695,'5.GBP NCCF'!R1695,'6.Other(Incld) NCCF'!R1695)</f>
        <v>0</v>
      </c>
      <c r="S1695" s="182">
        <f>SUM('2.CAD NCCF'!S1695,'3.USD NCCF'!S1695,'4.EUR NCCF'!S1695,'5.GBP NCCF'!S1695,'6.Other(Incld) NCCF'!S1695)</f>
        <v>0</v>
      </c>
      <c r="T1695" s="182">
        <f>SUM('2.CAD NCCF'!T1695,'3.USD NCCF'!T1695,'4.EUR NCCF'!T1695,'5.GBP NCCF'!T1695,'6.Other(Incld) NCCF'!T1695)</f>
        <v>0</v>
      </c>
      <c r="U1695" s="182">
        <f>SUM('2.CAD NCCF'!U1695,'3.USD NCCF'!U1695,'4.EUR NCCF'!U1695,'5.GBP NCCF'!U1695,'6.Other(Incld) NCCF'!U1695)</f>
        <v>0</v>
      </c>
      <c r="V1695" s="195">
        <f>SUM('2.CAD NCCF'!V1695,'3.USD NCCF'!V1695,'4.EUR NCCF'!V1695,'5.GBP NCCF'!V1695,'6.Other(Incld) NCCF'!V1695)</f>
        <v>0</v>
      </c>
      <c r="W1695" s="658"/>
      <c r="X1695" s="72"/>
      <c r="Y1695"/>
    </row>
    <row r="1696" spans="1:25" s="129" customFormat="1" ht="12.75" customHeight="1" x14ac:dyDescent="0.2">
      <c r="A1696" s="318"/>
      <c r="B1696" s="256"/>
      <c r="C1696" s="257"/>
      <c r="D1696" s="23"/>
      <c r="E1696" s="64"/>
      <c r="F1696" s="433" t="s">
        <v>461</v>
      </c>
      <c r="G1696" s="658"/>
      <c r="H1696" s="191">
        <f>SUM('2.CAD NCCF'!H1696,'3.USD NCCF'!H1696,'4.EUR NCCF'!H1696,'5.GBP NCCF'!H1696,'6.Other(Incld) NCCF'!H1696)</f>
        <v>0</v>
      </c>
      <c r="I1696" s="179">
        <f>SUM('2.CAD NCCF'!I1696,'3.USD NCCF'!I1696,'4.EUR NCCF'!I1696,'5.GBP NCCF'!I1696,'6.Other(Incld) NCCF'!I1696)</f>
        <v>0</v>
      </c>
      <c r="J1696" s="179">
        <f>SUM('2.CAD NCCF'!J1696,'3.USD NCCF'!J1696,'4.EUR NCCF'!J1696,'5.GBP NCCF'!J1696,'6.Other(Incld) NCCF'!J1696)</f>
        <v>0</v>
      </c>
      <c r="K1696" s="197">
        <f>SUM('2.CAD NCCF'!K1696,'3.USD NCCF'!K1696,'4.EUR NCCF'!K1696,'5.GBP NCCF'!K1696,'6.Other(Incld) NCCF'!K1696)</f>
        <v>0</v>
      </c>
      <c r="L1696" s="178">
        <f>SUM('2.CAD NCCF'!L1696,'3.USD NCCF'!L1696,'4.EUR NCCF'!L1696,'5.GBP NCCF'!L1696,'6.Other(Incld) NCCF'!L1696)</f>
        <v>0</v>
      </c>
      <c r="M1696" s="192">
        <f>SUM('2.CAD NCCF'!M1696,'3.USD NCCF'!M1696,'4.EUR NCCF'!M1696,'5.GBP NCCF'!M1696,'6.Other(Incld) NCCF'!M1696)</f>
        <v>0</v>
      </c>
      <c r="N1696" s="182">
        <f>SUM('2.CAD NCCF'!N1696,'3.USD NCCF'!N1696,'4.EUR NCCF'!N1696,'5.GBP NCCF'!N1696,'6.Other(Incld) NCCF'!N1696)</f>
        <v>0</v>
      </c>
      <c r="O1696" s="182">
        <f>SUM('2.CAD NCCF'!O1696,'3.USD NCCF'!O1696,'4.EUR NCCF'!O1696,'5.GBP NCCF'!O1696,'6.Other(Incld) NCCF'!O1696)</f>
        <v>0</v>
      </c>
      <c r="P1696" s="182">
        <f>SUM('2.CAD NCCF'!P1696,'3.USD NCCF'!P1696,'4.EUR NCCF'!P1696,'5.GBP NCCF'!P1696,'6.Other(Incld) NCCF'!P1696)</f>
        <v>0</v>
      </c>
      <c r="Q1696" s="182">
        <f>SUM('2.CAD NCCF'!Q1696,'3.USD NCCF'!Q1696,'4.EUR NCCF'!Q1696,'5.GBP NCCF'!Q1696,'6.Other(Incld) NCCF'!Q1696)</f>
        <v>0</v>
      </c>
      <c r="R1696" s="182">
        <f>SUM('2.CAD NCCF'!R1696,'3.USD NCCF'!R1696,'4.EUR NCCF'!R1696,'5.GBP NCCF'!R1696,'6.Other(Incld) NCCF'!R1696)</f>
        <v>0</v>
      </c>
      <c r="S1696" s="182">
        <f>SUM('2.CAD NCCF'!S1696,'3.USD NCCF'!S1696,'4.EUR NCCF'!S1696,'5.GBP NCCF'!S1696,'6.Other(Incld) NCCF'!S1696)</f>
        <v>0</v>
      </c>
      <c r="T1696" s="182">
        <f>SUM('2.CAD NCCF'!T1696,'3.USD NCCF'!T1696,'4.EUR NCCF'!T1696,'5.GBP NCCF'!T1696,'6.Other(Incld) NCCF'!T1696)</f>
        <v>0</v>
      </c>
      <c r="U1696" s="182">
        <f>SUM('2.CAD NCCF'!U1696,'3.USD NCCF'!U1696,'4.EUR NCCF'!U1696,'5.GBP NCCF'!U1696,'6.Other(Incld) NCCF'!U1696)</f>
        <v>0</v>
      </c>
      <c r="V1696" s="195">
        <f>SUM('2.CAD NCCF'!V1696,'3.USD NCCF'!V1696,'4.EUR NCCF'!V1696,'5.GBP NCCF'!V1696,'6.Other(Incld) NCCF'!V1696)</f>
        <v>0</v>
      </c>
      <c r="W1696" s="658"/>
      <c r="X1696" s="72"/>
      <c r="Y1696"/>
    </row>
    <row r="1697" spans="1:25" s="129" customFormat="1" ht="12.75" customHeight="1" x14ac:dyDescent="0.2">
      <c r="A1697" s="318"/>
      <c r="B1697" s="256"/>
      <c r="C1697" s="257"/>
      <c r="D1697" s="23" t="s">
        <v>425</v>
      </c>
      <c r="E1697" s="24"/>
      <c r="F1697" s="599"/>
      <c r="G1697" s="658"/>
      <c r="H1697" s="51">
        <f t="shared" ref="H1697:V1697" si="363">SUBTOTAL(9,H1698:H1702)</f>
        <v>0</v>
      </c>
      <c r="I1697" s="34">
        <f t="shared" si="363"/>
        <v>0</v>
      </c>
      <c r="J1697" s="34">
        <f t="shared" si="363"/>
        <v>0</v>
      </c>
      <c r="K1697" s="34">
        <f t="shared" si="363"/>
        <v>0</v>
      </c>
      <c r="L1697" s="51">
        <f t="shared" si="363"/>
        <v>0</v>
      </c>
      <c r="M1697" s="36">
        <f t="shared" si="363"/>
        <v>0</v>
      </c>
      <c r="N1697" s="34">
        <f t="shared" si="363"/>
        <v>0</v>
      </c>
      <c r="O1697" s="34">
        <f t="shared" si="363"/>
        <v>0</v>
      </c>
      <c r="P1697" s="34">
        <f t="shared" si="363"/>
        <v>0</v>
      </c>
      <c r="Q1697" s="34">
        <f t="shared" si="363"/>
        <v>0</v>
      </c>
      <c r="R1697" s="34">
        <f t="shared" si="363"/>
        <v>0</v>
      </c>
      <c r="S1697" s="34">
        <f t="shared" si="363"/>
        <v>0</v>
      </c>
      <c r="T1697" s="34">
        <f t="shared" si="363"/>
        <v>0</v>
      </c>
      <c r="U1697" s="34">
        <f t="shared" si="363"/>
        <v>0</v>
      </c>
      <c r="V1697" s="34">
        <f t="shared" si="363"/>
        <v>0</v>
      </c>
      <c r="W1697" s="658"/>
      <c r="Y1697"/>
    </row>
    <row r="1698" spans="1:25" s="129" customFormat="1" ht="12.75" customHeight="1" x14ac:dyDescent="0.2">
      <c r="A1698" s="318"/>
      <c r="B1698" s="256"/>
      <c r="C1698" s="257"/>
      <c r="D1698" s="23"/>
      <c r="E1698" s="64"/>
      <c r="F1698" s="433" t="s">
        <v>426</v>
      </c>
      <c r="G1698" s="658"/>
      <c r="H1698" s="191">
        <f>SUM('2.CAD NCCF'!H1698,'3.USD NCCF'!H1698,'4.EUR NCCF'!H1698,'5.GBP NCCF'!H1698,'6.Other(Incld) NCCF'!H1698)</f>
        <v>0</v>
      </c>
      <c r="I1698" s="179">
        <f>SUM('2.CAD NCCF'!I1698,'3.USD NCCF'!I1698,'4.EUR NCCF'!I1698,'5.GBP NCCF'!I1698,'6.Other(Incld) NCCF'!I1698)</f>
        <v>0</v>
      </c>
      <c r="J1698" s="179">
        <f>SUM('2.CAD NCCF'!J1698,'3.USD NCCF'!J1698,'4.EUR NCCF'!J1698,'5.GBP NCCF'!J1698,'6.Other(Incld) NCCF'!J1698)</f>
        <v>0</v>
      </c>
      <c r="K1698" s="197">
        <f>SUM('2.CAD NCCF'!K1698,'3.USD NCCF'!K1698,'4.EUR NCCF'!K1698,'5.GBP NCCF'!K1698,'6.Other(Incld) NCCF'!K1698)</f>
        <v>0</v>
      </c>
      <c r="L1698" s="178">
        <f>SUM('2.CAD NCCF'!L1698,'3.USD NCCF'!L1698,'4.EUR NCCF'!L1698,'5.GBP NCCF'!L1698,'6.Other(Incld) NCCF'!L1698)</f>
        <v>0</v>
      </c>
      <c r="M1698" s="192">
        <f>SUM('2.CAD NCCF'!M1698,'3.USD NCCF'!M1698,'4.EUR NCCF'!M1698,'5.GBP NCCF'!M1698,'6.Other(Incld) NCCF'!M1698)</f>
        <v>0</v>
      </c>
      <c r="N1698" s="182">
        <f>SUM('2.CAD NCCF'!N1698,'3.USD NCCF'!N1698,'4.EUR NCCF'!N1698,'5.GBP NCCF'!N1698,'6.Other(Incld) NCCF'!N1698)</f>
        <v>0</v>
      </c>
      <c r="O1698" s="182">
        <f>SUM('2.CAD NCCF'!O1698,'3.USD NCCF'!O1698,'4.EUR NCCF'!O1698,'5.GBP NCCF'!O1698,'6.Other(Incld) NCCF'!O1698)</f>
        <v>0</v>
      </c>
      <c r="P1698" s="182">
        <f>SUM('2.CAD NCCF'!P1698,'3.USD NCCF'!P1698,'4.EUR NCCF'!P1698,'5.GBP NCCF'!P1698,'6.Other(Incld) NCCF'!P1698)</f>
        <v>0</v>
      </c>
      <c r="Q1698" s="182">
        <f>SUM('2.CAD NCCF'!Q1698,'3.USD NCCF'!Q1698,'4.EUR NCCF'!Q1698,'5.GBP NCCF'!Q1698,'6.Other(Incld) NCCF'!Q1698)</f>
        <v>0</v>
      </c>
      <c r="R1698" s="182">
        <f>SUM('2.CAD NCCF'!R1698,'3.USD NCCF'!R1698,'4.EUR NCCF'!R1698,'5.GBP NCCF'!R1698,'6.Other(Incld) NCCF'!R1698)</f>
        <v>0</v>
      </c>
      <c r="S1698" s="182">
        <f>SUM('2.CAD NCCF'!S1698,'3.USD NCCF'!S1698,'4.EUR NCCF'!S1698,'5.GBP NCCF'!S1698,'6.Other(Incld) NCCF'!S1698)</f>
        <v>0</v>
      </c>
      <c r="T1698" s="182">
        <f>SUM('2.CAD NCCF'!T1698,'3.USD NCCF'!T1698,'4.EUR NCCF'!T1698,'5.GBP NCCF'!T1698,'6.Other(Incld) NCCF'!T1698)</f>
        <v>0</v>
      </c>
      <c r="U1698" s="182">
        <f>SUM('2.CAD NCCF'!U1698,'3.USD NCCF'!U1698,'4.EUR NCCF'!U1698,'5.GBP NCCF'!U1698,'6.Other(Incld) NCCF'!U1698)</f>
        <v>0</v>
      </c>
      <c r="V1698" s="195">
        <f>SUM('2.CAD NCCF'!V1698,'3.USD NCCF'!V1698,'4.EUR NCCF'!V1698,'5.GBP NCCF'!V1698,'6.Other(Incld) NCCF'!V1698)</f>
        <v>0</v>
      </c>
      <c r="W1698" s="658"/>
      <c r="X1698" s="72"/>
      <c r="Y1698"/>
    </row>
    <row r="1699" spans="1:25" s="129" customFormat="1" ht="12.75" customHeight="1" x14ac:dyDescent="0.2">
      <c r="A1699" s="318"/>
      <c r="B1699" s="256"/>
      <c r="C1699" s="257"/>
      <c r="D1699" s="23"/>
      <c r="E1699" s="64"/>
      <c r="F1699" s="433" t="s">
        <v>427</v>
      </c>
      <c r="G1699" s="658"/>
      <c r="H1699" s="191">
        <f>SUM('2.CAD NCCF'!H1699,'3.USD NCCF'!H1699,'4.EUR NCCF'!H1699,'5.GBP NCCF'!H1699,'6.Other(Incld) NCCF'!H1699)</f>
        <v>0</v>
      </c>
      <c r="I1699" s="179">
        <f>SUM('2.CAD NCCF'!I1699,'3.USD NCCF'!I1699,'4.EUR NCCF'!I1699,'5.GBP NCCF'!I1699,'6.Other(Incld) NCCF'!I1699)</f>
        <v>0</v>
      </c>
      <c r="J1699" s="179">
        <f>SUM('2.CAD NCCF'!J1699,'3.USD NCCF'!J1699,'4.EUR NCCF'!J1699,'5.GBP NCCF'!J1699,'6.Other(Incld) NCCF'!J1699)</f>
        <v>0</v>
      </c>
      <c r="K1699" s="197">
        <f>SUM('2.CAD NCCF'!K1699,'3.USD NCCF'!K1699,'4.EUR NCCF'!K1699,'5.GBP NCCF'!K1699,'6.Other(Incld) NCCF'!K1699)</f>
        <v>0</v>
      </c>
      <c r="L1699" s="178">
        <f>SUM('2.CAD NCCF'!L1699,'3.USD NCCF'!L1699,'4.EUR NCCF'!L1699,'5.GBP NCCF'!L1699,'6.Other(Incld) NCCF'!L1699)</f>
        <v>0</v>
      </c>
      <c r="M1699" s="192">
        <f>SUM('2.CAD NCCF'!M1699,'3.USD NCCF'!M1699,'4.EUR NCCF'!M1699,'5.GBP NCCF'!M1699,'6.Other(Incld) NCCF'!M1699)</f>
        <v>0</v>
      </c>
      <c r="N1699" s="182">
        <f>SUM('2.CAD NCCF'!N1699,'3.USD NCCF'!N1699,'4.EUR NCCF'!N1699,'5.GBP NCCF'!N1699,'6.Other(Incld) NCCF'!N1699)</f>
        <v>0</v>
      </c>
      <c r="O1699" s="182">
        <f>SUM('2.CAD NCCF'!O1699,'3.USD NCCF'!O1699,'4.EUR NCCF'!O1699,'5.GBP NCCF'!O1699,'6.Other(Incld) NCCF'!O1699)</f>
        <v>0</v>
      </c>
      <c r="P1699" s="182">
        <f>SUM('2.CAD NCCF'!P1699,'3.USD NCCF'!P1699,'4.EUR NCCF'!P1699,'5.GBP NCCF'!P1699,'6.Other(Incld) NCCF'!P1699)</f>
        <v>0</v>
      </c>
      <c r="Q1699" s="182">
        <f>SUM('2.CAD NCCF'!Q1699,'3.USD NCCF'!Q1699,'4.EUR NCCF'!Q1699,'5.GBP NCCF'!Q1699,'6.Other(Incld) NCCF'!Q1699)</f>
        <v>0</v>
      </c>
      <c r="R1699" s="182">
        <f>SUM('2.CAD NCCF'!R1699,'3.USD NCCF'!R1699,'4.EUR NCCF'!R1699,'5.GBP NCCF'!R1699,'6.Other(Incld) NCCF'!R1699)</f>
        <v>0</v>
      </c>
      <c r="S1699" s="182">
        <f>SUM('2.CAD NCCF'!S1699,'3.USD NCCF'!S1699,'4.EUR NCCF'!S1699,'5.GBP NCCF'!S1699,'6.Other(Incld) NCCF'!S1699)</f>
        <v>0</v>
      </c>
      <c r="T1699" s="182">
        <f>SUM('2.CAD NCCF'!T1699,'3.USD NCCF'!T1699,'4.EUR NCCF'!T1699,'5.GBP NCCF'!T1699,'6.Other(Incld) NCCF'!T1699)</f>
        <v>0</v>
      </c>
      <c r="U1699" s="182">
        <f>SUM('2.CAD NCCF'!U1699,'3.USD NCCF'!U1699,'4.EUR NCCF'!U1699,'5.GBP NCCF'!U1699,'6.Other(Incld) NCCF'!U1699)</f>
        <v>0</v>
      </c>
      <c r="V1699" s="195">
        <f>SUM('2.CAD NCCF'!V1699,'3.USD NCCF'!V1699,'4.EUR NCCF'!V1699,'5.GBP NCCF'!V1699,'6.Other(Incld) NCCF'!V1699)</f>
        <v>0</v>
      </c>
      <c r="W1699" s="658"/>
      <c r="X1699" s="72"/>
      <c r="Y1699"/>
    </row>
    <row r="1700" spans="1:25" s="129" customFormat="1" ht="12.75" customHeight="1" x14ac:dyDescent="0.2">
      <c r="A1700" s="318"/>
      <c r="B1700" s="256"/>
      <c r="C1700" s="257"/>
      <c r="D1700" s="23"/>
      <c r="E1700" s="64"/>
      <c r="F1700" s="433" t="s">
        <v>428</v>
      </c>
      <c r="G1700" s="658"/>
      <c r="H1700" s="191">
        <f>SUM('2.CAD NCCF'!H1700,'3.USD NCCF'!H1700,'4.EUR NCCF'!H1700,'5.GBP NCCF'!H1700,'6.Other(Incld) NCCF'!H1700)</f>
        <v>0</v>
      </c>
      <c r="I1700" s="179">
        <f>SUM('2.CAD NCCF'!I1700,'3.USD NCCF'!I1700,'4.EUR NCCF'!I1700,'5.GBP NCCF'!I1700,'6.Other(Incld) NCCF'!I1700)</f>
        <v>0</v>
      </c>
      <c r="J1700" s="179">
        <f>SUM('2.CAD NCCF'!J1700,'3.USD NCCF'!J1700,'4.EUR NCCF'!J1700,'5.GBP NCCF'!J1700,'6.Other(Incld) NCCF'!J1700)</f>
        <v>0</v>
      </c>
      <c r="K1700" s="197">
        <f>SUM('2.CAD NCCF'!K1700,'3.USD NCCF'!K1700,'4.EUR NCCF'!K1700,'5.GBP NCCF'!K1700,'6.Other(Incld) NCCF'!K1700)</f>
        <v>0</v>
      </c>
      <c r="L1700" s="178">
        <f>SUM('2.CAD NCCF'!L1700,'3.USD NCCF'!L1700,'4.EUR NCCF'!L1700,'5.GBP NCCF'!L1700,'6.Other(Incld) NCCF'!L1700)</f>
        <v>0</v>
      </c>
      <c r="M1700" s="192">
        <f>SUM('2.CAD NCCF'!M1700,'3.USD NCCF'!M1700,'4.EUR NCCF'!M1700,'5.GBP NCCF'!M1700,'6.Other(Incld) NCCF'!M1700)</f>
        <v>0</v>
      </c>
      <c r="N1700" s="182">
        <f>SUM('2.CAD NCCF'!N1700,'3.USD NCCF'!N1700,'4.EUR NCCF'!N1700,'5.GBP NCCF'!N1700,'6.Other(Incld) NCCF'!N1700)</f>
        <v>0</v>
      </c>
      <c r="O1700" s="182">
        <f>SUM('2.CAD NCCF'!O1700,'3.USD NCCF'!O1700,'4.EUR NCCF'!O1700,'5.GBP NCCF'!O1700,'6.Other(Incld) NCCF'!O1700)</f>
        <v>0</v>
      </c>
      <c r="P1700" s="182">
        <f>SUM('2.CAD NCCF'!P1700,'3.USD NCCF'!P1700,'4.EUR NCCF'!P1700,'5.GBP NCCF'!P1700,'6.Other(Incld) NCCF'!P1700)</f>
        <v>0</v>
      </c>
      <c r="Q1700" s="182">
        <f>SUM('2.CAD NCCF'!Q1700,'3.USD NCCF'!Q1700,'4.EUR NCCF'!Q1700,'5.GBP NCCF'!Q1700,'6.Other(Incld) NCCF'!Q1700)</f>
        <v>0</v>
      </c>
      <c r="R1700" s="182">
        <f>SUM('2.CAD NCCF'!R1700,'3.USD NCCF'!R1700,'4.EUR NCCF'!R1700,'5.GBP NCCF'!R1700,'6.Other(Incld) NCCF'!R1700)</f>
        <v>0</v>
      </c>
      <c r="S1700" s="182">
        <f>SUM('2.CAD NCCF'!S1700,'3.USD NCCF'!S1700,'4.EUR NCCF'!S1700,'5.GBP NCCF'!S1700,'6.Other(Incld) NCCF'!S1700)</f>
        <v>0</v>
      </c>
      <c r="T1700" s="182">
        <f>SUM('2.CAD NCCF'!T1700,'3.USD NCCF'!T1700,'4.EUR NCCF'!T1700,'5.GBP NCCF'!T1700,'6.Other(Incld) NCCF'!T1700)</f>
        <v>0</v>
      </c>
      <c r="U1700" s="182">
        <f>SUM('2.CAD NCCF'!U1700,'3.USD NCCF'!U1700,'4.EUR NCCF'!U1700,'5.GBP NCCF'!U1700,'6.Other(Incld) NCCF'!U1700)</f>
        <v>0</v>
      </c>
      <c r="V1700" s="195">
        <f>SUM('2.CAD NCCF'!V1700,'3.USD NCCF'!V1700,'4.EUR NCCF'!V1700,'5.GBP NCCF'!V1700,'6.Other(Incld) NCCF'!V1700)</f>
        <v>0</v>
      </c>
      <c r="W1700" s="658"/>
      <c r="X1700" s="72"/>
      <c r="Y1700"/>
    </row>
    <row r="1701" spans="1:25" s="129" customFormat="1" ht="12.75" customHeight="1" x14ac:dyDescent="0.2">
      <c r="A1701" s="318"/>
      <c r="B1701" s="256"/>
      <c r="C1701" s="257"/>
      <c r="D1701" s="23"/>
      <c r="E1701" s="64"/>
      <c r="F1701" s="433" t="s">
        <v>429</v>
      </c>
      <c r="G1701" s="658"/>
      <c r="H1701" s="191">
        <f>SUM('2.CAD NCCF'!H1701,'3.USD NCCF'!H1701,'4.EUR NCCF'!H1701,'5.GBP NCCF'!H1701,'6.Other(Incld) NCCF'!H1701)</f>
        <v>0</v>
      </c>
      <c r="I1701" s="179">
        <f>SUM('2.CAD NCCF'!I1701,'3.USD NCCF'!I1701,'4.EUR NCCF'!I1701,'5.GBP NCCF'!I1701,'6.Other(Incld) NCCF'!I1701)</f>
        <v>0</v>
      </c>
      <c r="J1701" s="179">
        <f>SUM('2.CAD NCCF'!J1701,'3.USD NCCF'!J1701,'4.EUR NCCF'!J1701,'5.GBP NCCF'!J1701,'6.Other(Incld) NCCF'!J1701)</f>
        <v>0</v>
      </c>
      <c r="K1701" s="197">
        <f>SUM('2.CAD NCCF'!K1701,'3.USD NCCF'!K1701,'4.EUR NCCF'!K1701,'5.GBP NCCF'!K1701,'6.Other(Incld) NCCF'!K1701)</f>
        <v>0</v>
      </c>
      <c r="L1701" s="178">
        <f>SUM('2.CAD NCCF'!L1701,'3.USD NCCF'!L1701,'4.EUR NCCF'!L1701,'5.GBP NCCF'!L1701,'6.Other(Incld) NCCF'!L1701)</f>
        <v>0</v>
      </c>
      <c r="M1701" s="192">
        <f>SUM('2.CAD NCCF'!M1701,'3.USD NCCF'!M1701,'4.EUR NCCF'!M1701,'5.GBP NCCF'!M1701,'6.Other(Incld) NCCF'!M1701)</f>
        <v>0</v>
      </c>
      <c r="N1701" s="182">
        <f>SUM('2.CAD NCCF'!N1701,'3.USD NCCF'!N1701,'4.EUR NCCF'!N1701,'5.GBP NCCF'!N1701,'6.Other(Incld) NCCF'!N1701)</f>
        <v>0</v>
      </c>
      <c r="O1701" s="182">
        <f>SUM('2.CAD NCCF'!O1701,'3.USD NCCF'!O1701,'4.EUR NCCF'!O1701,'5.GBP NCCF'!O1701,'6.Other(Incld) NCCF'!O1701)</f>
        <v>0</v>
      </c>
      <c r="P1701" s="182">
        <f>SUM('2.CAD NCCF'!P1701,'3.USD NCCF'!P1701,'4.EUR NCCF'!P1701,'5.GBP NCCF'!P1701,'6.Other(Incld) NCCF'!P1701)</f>
        <v>0</v>
      </c>
      <c r="Q1701" s="182">
        <f>SUM('2.CAD NCCF'!Q1701,'3.USD NCCF'!Q1701,'4.EUR NCCF'!Q1701,'5.GBP NCCF'!Q1701,'6.Other(Incld) NCCF'!Q1701)</f>
        <v>0</v>
      </c>
      <c r="R1701" s="182">
        <f>SUM('2.CAD NCCF'!R1701,'3.USD NCCF'!R1701,'4.EUR NCCF'!R1701,'5.GBP NCCF'!R1701,'6.Other(Incld) NCCF'!R1701)</f>
        <v>0</v>
      </c>
      <c r="S1701" s="182">
        <f>SUM('2.CAD NCCF'!S1701,'3.USD NCCF'!S1701,'4.EUR NCCF'!S1701,'5.GBP NCCF'!S1701,'6.Other(Incld) NCCF'!S1701)</f>
        <v>0</v>
      </c>
      <c r="T1701" s="182">
        <f>SUM('2.CAD NCCF'!T1701,'3.USD NCCF'!T1701,'4.EUR NCCF'!T1701,'5.GBP NCCF'!T1701,'6.Other(Incld) NCCF'!T1701)</f>
        <v>0</v>
      </c>
      <c r="U1701" s="182">
        <f>SUM('2.CAD NCCF'!U1701,'3.USD NCCF'!U1701,'4.EUR NCCF'!U1701,'5.GBP NCCF'!U1701,'6.Other(Incld) NCCF'!U1701)</f>
        <v>0</v>
      </c>
      <c r="V1701" s="195">
        <f>SUM('2.CAD NCCF'!V1701,'3.USD NCCF'!V1701,'4.EUR NCCF'!V1701,'5.GBP NCCF'!V1701,'6.Other(Incld) NCCF'!V1701)</f>
        <v>0</v>
      </c>
      <c r="W1701" s="658"/>
      <c r="X1701" s="72"/>
      <c r="Y1701"/>
    </row>
    <row r="1702" spans="1:25" s="129" customFormat="1" ht="12.75" customHeight="1" x14ac:dyDescent="0.2">
      <c r="A1702" s="318"/>
      <c r="B1702" s="256"/>
      <c r="C1702" s="257"/>
      <c r="D1702" s="23"/>
      <c r="E1702" s="64"/>
      <c r="F1702" s="433" t="s">
        <v>430</v>
      </c>
      <c r="G1702" s="658"/>
      <c r="H1702" s="191">
        <f>SUM('2.CAD NCCF'!H1702,'3.USD NCCF'!H1702,'4.EUR NCCF'!H1702,'5.GBP NCCF'!H1702,'6.Other(Incld) NCCF'!H1702)</f>
        <v>0</v>
      </c>
      <c r="I1702" s="179">
        <f>SUM('2.CAD NCCF'!I1702,'3.USD NCCF'!I1702,'4.EUR NCCF'!I1702,'5.GBP NCCF'!I1702,'6.Other(Incld) NCCF'!I1702)</f>
        <v>0</v>
      </c>
      <c r="J1702" s="179">
        <f>SUM('2.CAD NCCF'!J1702,'3.USD NCCF'!J1702,'4.EUR NCCF'!J1702,'5.GBP NCCF'!J1702,'6.Other(Incld) NCCF'!J1702)</f>
        <v>0</v>
      </c>
      <c r="K1702" s="197">
        <f>SUM('2.CAD NCCF'!K1702,'3.USD NCCF'!K1702,'4.EUR NCCF'!K1702,'5.GBP NCCF'!K1702,'6.Other(Incld) NCCF'!K1702)</f>
        <v>0</v>
      </c>
      <c r="L1702" s="178">
        <f>SUM('2.CAD NCCF'!L1702,'3.USD NCCF'!L1702,'4.EUR NCCF'!L1702,'5.GBP NCCF'!L1702,'6.Other(Incld) NCCF'!L1702)</f>
        <v>0</v>
      </c>
      <c r="M1702" s="192">
        <f>SUM('2.CAD NCCF'!M1702,'3.USD NCCF'!M1702,'4.EUR NCCF'!M1702,'5.GBP NCCF'!M1702,'6.Other(Incld) NCCF'!M1702)</f>
        <v>0</v>
      </c>
      <c r="N1702" s="182">
        <f>SUM('2.CAD NCCF'!N1702,'3.USD NCCF'!N1702,'4.EUR NCCF'!N1702,'5.GBP NCCF'!N1702,'6.Other(Incld) NCCF'!N1702)</f>
        <v>0</v>
      </c>
      <c r="O1702" s="182">
        <f>SUM('2.CAD NCCF'!O1702,'3.USD NCCF'!O1702,'4.EUR NCCF'!O1702,'5.GBP NCCF'!O1702,'6.Other(Incld) NCCF'!O1702)</f>
        <v>0</v>
      </c>
      <c r="P1702" s="182">
        <f>SUM('2.CAD NCCF'!P1702,'3.USD NCCF'!P1702,'4.EUR NCCF'!P1702,'5.GBP NCCF'!P1702,'6.Other(Incld) NCCF'!P1702)</f>
        <v>0</v>
      </c>
      <c r="Q1702" s="182">
        <f>SUM('2.CAD NCCF'!Q1702,'3.USD NCCF'!Q1702,'4.EUR NCCF'!Q1702,'5.GBP NCCF'!Q1702,'6.Other(Incld) NCCF'!Q1702)</f>
        <v>0</v>
      </c>
      <c r="R1702" s="182">
        <f>SUM('2.CAD NCCF'!R1702,'3.USD NCCF'!R1702,'4.EUR NCCF'!R1702,'5.GBP NCCF'!R1702,'6.Other(Incld) NCCF'!R1702)</f>
        <v>0</v>
      </c>
      <c r="S1702" s="182">
        <f>SUM('2.CAD NCCF'!S1702,'3.USD NCCF'!S1702,'4.EUR NCCF'!S1702,'5.GBP NCCF'!S1702,'6.Other(Incld) NCCF'!S1702)</f>
        <v>0</v>
      </c>
      <c r="T1702" s="182">
        <f>SUM('2.CAD NCCF'!T1702,'3.USD NCCF'!T1702,'4.EUR NCCF'!T1702,'5.GBP NCCF'!T1702,'6.Other(Incld) NCCF'!T1702)</f>
        <v>0</v>
      </c>
      <c r="U1702" s="182">
        <f>SUM('2.CAD NCCF'!U1702,'3.USD NCCF'!U1702,'4.EUR NCCF'!U1702,'5.GBP NCCF'!U1702,'6.Other(Incld) NCCF'!U1702)</f>
        <v>0</v>
      </c>
      <c r="V1702" s="195">
        <f>SUM('2.CAD NCCF'!V1702,'3.USD NCCF'!V1702,'4.EUR NCCF'!V1702,'5.GBP NCCF'!V1702,'6.Other(Incld) NCCF'!V1702)</f>
        <v>0</v>
      </c>
      <c r="W1702" s="658"/>
      <c r="X1702" s="72"/>
      <c r="Y1702"/>
    </row>
    <row r="1703" spans="1:25" s="129" customFormat="1" ht="12.75" customHeight="1" x14ac:dyDescent="0.2">
      <c r="A1703" s="318"/>
      <c r="B1703" s="256"/>
      <c r="C1703" s="257"/>
      <c r="D1703" s="23" t="s">
        <v>431</v>
      </c>
      <c r="E1703" s="23"/>
      <c r="F1703" s="591"/>
      <c r="G1703" s="658"/>
      <c r="H1703" s="51">
        <f t="shared" ref="H1703:V1703" si="364">SUBTOTAL(9,H1704:H1708)</f>
        <v>0</v>
      </c>
      <c r="I1703" s="34">
        <f t="shared" si="364"/>
        <v>0</v>
      </c>
      <c r="J1703" s="34">
        <f t="shared" si="364"/>
        <v>0</v>
      </c>
      <c r="K1703" s="34">
        <f t="shared" si="364"/>
        <v>0</v>
      </c>
      <c r="L1703" s="51">
        <f t="shared" si="364"/>
        <v>0</v>
      </c>
      <c r="M1703" s="36">
        <f t="shared" si="364"/>
        <v>0</v>
      </c>
      <c r="N1703" s="34">
        <f t="shared" si="364"/>
        <v>0</v>
      </c>
      <c r="O1703" s="34">
        <f t="shared" si="364"/>
        <v>0</v>
      </c>
      <c r="P1703" s="34">
        <f t="shared" si="364"/>
        <v>0</v>
      </c>
      <c r="Q1703" s="34">
        <f t="shared" si="364"/>
        <v>0</v>
      </c>
      <c r="R1703" s="34">
        <f t="shared" si="364"/>
        <v>0</v>
      </c>
      <c r="S1703" s="34">
        <f t="shared" si="364"/>
        <v>0</v>
      </c>
      <c r="T1703" s="34">
        <f t="shared" si="364"/>
        <v>0</v>
      </c>
      <c r="U1703" s="34">
        <f t="shared" si="364"/>
        <v>0</v>
      </c>
      <c r="V1703" s="34">
        <f t="shared" si="364"/>
        <v>0</v>
      </c>
      <c r="W1703" s="658"/>
      <c r="Y1703"/>
    </row>
    <row r="1704" spans="1:25" s="129" customFormat="1" ht="12.75" customHeight="1" x14ac:dyDescent="0.2">
      <c r="A1704" s="318"/>
      <c r="B1704" s="256"/>
      <c r="C1704" s="257"/>
      <c r="D1704" s="23"/>
      <c r="E1704" s="64"/>
      <c r="F1704" s="433" t="s">
        <v>432</v>
      </c>
      <c r="G1704" s="658"/>
      <c r="H1704" s="191">
        <f>SUM('2.CAD NCCF'!H1704,'3.USD NCCF'!H1704,'4.EUR NCCF'!H1704,'5.GBP NCCF'!H1704,'6.Other(Incld) NCCF'!H1704)</f>
        <v>0</v>
      </c>
      <c r="I1704" s="179">
        <f>SUM('2.CAD NCCF'!I1704,'3.USD NCCF'!I1704,'4.EUR NCCF'!I1704,'5.GBP NCCF'!I1704,'6.Other(Incld) NCCF'!I1704)</f>
        <v>0</v>
      </c>
      <c r="J1704" s="179">
        <f>SUM('2.CAD NCCF'!J1704,'3.USD NCCF'!J1704,'4.EUR NCCF'!J1704,'5.GBP NCCF'!J1704,'6.Other(Incld) NCCF'!J1704)</f>
        <v>0</v>
      </c>
      <c r="K1704" s="197">
        <f>SUM('2.CAD NCCF'!K1704,'3.USD NCCF'!K1704,'4.EUR NCCF'!K1704,'5.GBP NCCF'!K1704,'6.Other(Incld) NCCF'!K1704)</f>
        <v>0</v>
      </c>
      <c r="L1704" s="178">
        <f>SUM('2.CAD NCCF'!L1704,'3.USD NCCF'!L1704,'4.EUR NCCF'!L1704,'5.GBP NCCF'!L1704,'6.Other(Incld) NCCF'!L1704)</f>
        <v>0</v>
      </c>
      <c r="M1704" s="192">
        <f>SUM('2.CAD NCCF'!M1704,'3.USD NCCF'!M1704,'4.EUR NCCF'!M1704,'5.GBP NCCF'!M1704,'6.Other(Incld) NCCF'!M1704)</f>
        <v>0</v>
      </c>
      <c r="N1704" s="182">
        <f>SUM('2.CAD NCCF'!N1704,'3.USD NCCF'!N1704,'4.EUR NCCF'!N1704,'5.GBP NCCF'!N1704,'6.Other(Incld) NCCF'!N1704)</f>
        <v>0</v>
      </c>
      <c r="O1704" s="182">
        <f>SUM('2.CAD NCCF'!O1704,'3.USD NCCF'!O1704,'4.EUR NCCF'!O1704,'5.GBP NCCF'!O1704,'6.Other(Incld) NCCF'!O1704)</f>
        <v>0</v>
      </c>
      <c r="P1704" s="182">
        <f>SUM('2.CAD NCCF'!P1704,'3.USD NCCF'!P1704,'4.EUR NCCF'!P1704,'5.GBP NCCF'!P1704,'6.Other(Incld) NCCF'!P1704)</f>
        <v>0</v>
      </c>
      <c r="Q1704" s="182">
        <f>SUM('2.CAD NCCF'!Q1704,'3.USD NCCF'!Q1704,'4.EUR NCCF'!Q1704,'5.GBP NCCF'!Q1704,'6.Other(Incld) NCCF'!Q1704)</f>
        <v>0</v>
      </c>
      <c r="R1704" s="182">
        <f>SUM('2.CAD NCCF'!R1704,'3.USD NCCF'!R1704,'4.EUR NCCF'!R1704,'5.GBP NCCF'!R1704,'6.Other(Incld) NCCF'!R1704)</f>
        <v>0</v>
      </c>
      <c r="S1704" s="182">
        <f>SUM('2.CAD NCCF'!S1704,'3.USD NCCF'!S1704,'4.EUR NCCF'!S1704,'5.GBP NCCF'!S1704,'6.Other(Incld) NCCF'!S1704)</f>
        <v>0</v>
      </c>
      <c r="T1704" s="182">
        <f>SUM('2.CAD NCCF'!T1704,'3.USD NCCF'!T1704,'4.EUR NCCF'!T1704,'5.GBP NCCF'!T1704,'6.Other(Incld) NCCF'!T1704)</f>
        <v>0</v>
      </c>
      <c r="U1704" s="182">
        <f>SUM('2.CAD NCCF'!U1704,'3.USD NCCF'!U1704,'4.EUR NCCF'!U1704,'5.GBP NCCF'!U1704,'6.Other(Incld) NCCF'!U1704)</f>
        <v>0</v>
      </c>
      <c r="V1704" s="195">
        <f>SUM('2.CAD NCCF'!V1704,'3.USD NCCF'!V1704,'4.EUR NCCF'!V1704,'5.GBP NCCF'!V1704,'6.Other(Incld) NCCF'!V1704)</f>
        <v>0</v>
      </c>
      <c r="W1704" s="658"/>
      <c r="X1704" s="72"/>
      <c r="Y1704"/>
    </row>
    <row r="1705" spans="1:25" s="129" customFormat="1" ht="12.75" customHeight="1" x14ac:dyDescent="0.2">
      <c r="A1705" s="318"/>
      <c r="B1705" s="256"/>
      <c r="C1705" s="257"/>
      <c r="D1705" s="23"/>
      <c r="E1705" s="64"/>
      <c r="F1705" s="667" t="s">
        <v>587</v>
      </c>
      <c r="G1705" s="658"/>
      <c r="H1705" s="191">
        <f>SUM('2.CAD NCCF'!H1705,'3.USD NCCF'!H1705,'4.EUR NCCF'!H1705,'5.GBP NCCF'!H1705,'6.Other(Incld) NCCF'!H1705)</f>
        <v>0</v>
      </c>
      <c r="I1705" s="179">
        <f>SUM('2.CAD NCCF'!I1705,'3.USD NCCF'!I1705,'4.EUR NCCF'!I1705,'5.GBP NCCF'!I1705,'6.Other(Incld) NCCF'!I1705)</f>
        <v>0</v>
      </c>
      <c r="J1705" s="179">
        <f>SUM('2.CAD NCCF'!J1705,'3.USD NCCF'!J1705,'4.EUR NCCF'!J1705,'5.GBP NCCF'!J1705,'6.Other(Incld) NCCF'!J1705)</f>
        <v>0</v>
      </c>
      <c r="K1705" s="197">
        <f>SUM('2.CAD NCCF'!K1705,'3.USD NCCF'!K1705,'4.EUR NCCF'!K1705,'5.GBP NCCF'!K1705,'6.Other(Incld) NCCF'!K1705)</f>
        <v>0</v>
      </c>
      <c r="L1705" s="178">
        <f>SUM('2.CAD NCCF'!L1705,'3.USD NCCF'!L1705,'4.EUR NCCF'!L1705,'5.GBP NCCF'!L1705,'6.Other(Incld) NCCF'!L1705)</f>
        <v>0</v>
      </c>
      <c r="M1705" s="192">
        <f>SUM('2.CAD NCCF'!M1705,'3.USD NCCF'!M1705,'4.EUR NCCF'!M1705,'5.GBP NCCF'!M1705,'6.Other(Incld) NCCF'!M1705)</f>
        <v>0</v>
      </c>
      <c r="N1705" s="182">
        <f>SUM('2.CAD NCCF'!N1705,'3.USD NCCF'!N1705,'4.EUR NCCF'!N1705,'5.GBP NCCF'!N1705,'6.Other(Incld) NCCF'!N1705)</f>
        <v>0</v>
      </c>
      <c r="O1705" s="182">
        <f>SUM('2.CAD NCCF'!O1705,'3.USD NCCF'!O1705,'4.EUR NCCF'!O1705,'5.GBP NCCF'!O1705,'6.Other(Incld) NCCF'!O1705)</f>
        <v>0</v>
      </c>
      <c r="P1705" s="182">
        <f>SUM('2.CAD NCCF'!P1705,'3.USD NCCF'!P1705,'4.EUR NCCF'!P1705,'5.GBP NCCF'!P1705,'6.Other(Incld) NCCF'!P1705)</f>
        <v>0</v>
      </c>
      <c r="Q1705" s="182">
        <f>SUM('2.CAD NCCF'!Q1705,'3.USD NCCF'!Q1705,'4.EUR NCCF'!Q1705,'5.GBP NCCF'!Q1705,'6.Other(Incld) NCCF'!Q1705)</f>
        <v>0</v>
      </c>
      <c r="R1705" s="182">
        <f>SUM('2.CAD NCCF'!R1705,'3.USD NCCF'!R1705,'4.EUR NCCF'!R1705,'5.GBP NCCF'!R1705,'6.Other(Incld) NCCF'!R1705)</f>
        <v>0</v>
      </c>
      <c r="S1705" s="182">
        <f>SUM('2.CAD NCCF'!S1705,'3.USD NCCF'!S1705,'4.EUR NCCF'!S1705,'5.GBP NCCF'!S1705,'6.Other(Incld) NCCF'!S1705)</f>
        <v>0</v>
      </c>
      <c r="T1705" s="182">
        <f>SUM('2.CAD NCCF'!T1705,'3.USD NCCF'!T1705,'4.EUR NCCF'!T1705,'5.GBP NCCF'!T1705,'6.Other(Incld) NCCF'!T1705)</f>
        <v>0</v>
      </c>
      <c r="U1705" s="182">
        <f>SUM('2.CAD NCCF'!U1705,'3.USD NCCF'!U1705,'4.EUR NCCF'!U1705,'5.GBP NCCF'!U1705,'6.Other(Incld) NCCF'!U1705)</f>
        <v>0</v>
      </c>
      <c r="V1705" s="195">
        <f>SUM('2.CAD NCCF'!V1705,'3.USD NCCF'!V1705,'4.EUR NCCF'!V1705,'5.GBP NCCF'!V1705,'6.Other(Incld) NCCF'!V1705)</f>
        <v>0</v>
      </c>
      <c r="W1705" s="658"/>
      <c r="X1705" s="72"/>
      <c r="Y1705"/>
    </row>
    <row r="1706" spans="1:25" s="129" customFormat="1" ht="12.75" customHeight="1" x14ac:dyDescent="0.2">
      <c r="A1706" s="318"/>
      <c r="B1706" s="256"/>
      <c r="C1706" s="257"/>
      <c r="D1706" s="23"/>
      <c r="E1706" s="64"/>
      <c r="F1706" s="433" t="s">
        <v>433</v>
      </c>
      <c r="G1706" s="658"/>
      <c r="H1706" s="660"/>
      <c r="I1706" s="661"/>
      <c r="J1706" s="661"/>
      <c r="K1706" s="661"/>
      <c r="L1706" s="661"/>
      <c r="M1706" s="661"/>
      <c r="N1706" s="661"/>
      <c r="O1706" s="661"/>
      <c r="P1706" s="661"/>
      <c r="Q1706" s="661"/>
      <c r="R1706" s="661"/>
      <c r="S1706" s="661"/>
      <c r="T1706" s="661"/>
      <c r="U1706" s="661"/>
      <c r="V1706" s="662"/>
      <c r="W1706" s="658"/>
      <c r="X1706" s="72"/>
      <c r="Y1706"/>
    </row>
    <row r="1707" spans="1:25" s="129" customFormat="1" ht="12.75" customHeight="1" x14ac:dyDescent="0.2">
      <c r="A1707" s="318"/>
      <c r="B1707" s="256"/>
      <c r="C1707" s="257"/>
      <c r="D1707" s="23"/>
      <c r="E1707" s="64"/>
      <c r="F1707" s="433" t="s">
        <v>434</v>
      </c>
      <c r="G1707" s="658"/>
      <c r="H1707" s="663"/>
      <c r="I1707" s="664"/>
      <c r="J1707" s="664"/>
      <c r="K1707" s="664"/>
      <c r="L1707" s="664"/>
      <c r="M1707" s="664"/>
      <c r="N1707" s="664"/>
      <c r="O1707" s="664"/>
      <c r="P1707" s="664"/>
      <c r="Q1707" s="664"/>
      <c r="R1707" s="664"/>
      <c r="S1707" s="664"/>
      <c r="T1707" s="664"/>
      <c r="U1707" s="664"/>
      <c r="V1707" s="665"/>
      <c r="W1707" s="658"/>
      <c r="X1707" s="72"/>
      <c r="Y1707"/>
    </row>
    <row r="1708" spans="1:25" s="129" customFormat="1" ht="12.75" customHeight="1" x14ac:dyDescent="0.2">
      <c r="A1708" s="318"/>
      <c r="B1708" s="256"/>
      <c r="C1708" s="257"/>
      <c r="D1708" s="23"/>
      <c r="E1708" s="64"/>
      <c r="F1708" s="667" t="s">
        <v>588</v>
      </c>
      <c r="G1708" s="658"/>
      <c r="H1708" s="191">
        <f>SUM('2.CAD NCCF'!H1708,'3.USD NCCF'!H1708,'4.EUR NCCF'!H1708,'5.GBP NCCF'!H1708,'6.Other(Incld) NCCF'!H1708)</f>
        <v>0</v>
      </c>
      <c r="I1708" s="179">
        <f>SUM('2.CAD NCCF'!I1708,'3.USD NCCF'!I1708,'4.EUR NCCF'!I1708,'5.GBP NCCF'!I1708,'6.Other(Incld) NCCF'!I1708)</f>
        <v>0</v>
      </c>
      <c r="J1708" s="179">
        <f>SUM('2.CAD NCCF'!J1708,'3.USD NCCF'!J1708,'4.EUR NCCF'!J1708,'5.GBP NCCF'!J1708,'6.Other(Incld) NCCF'!J1708)</f>
        <v>0</v>
      </c>
      <c r="K1708" s="197">
        <f>SUM('2.CAD NCCF'!K1708,'3.USD NCCF'!K1708,'4.EUR NCCF'!K1708,'5.GBP NCCF'!K1708,'6.Other(Incld) NCCF'!K1708)</f>
        <v>0</v>
      </c>
      <c r="L1708" s="178">
        <f>SUM('2.CAD NCCF'!L1708,'3.USD NCCF'!L1708,'4.EUR NCCF'!L1708,'5.GBP NCCF'!L1708,'6.Other(Incld) NCCF'!L1708)</f>
        <v>0</v>
      </c>
      <c r="M1708" s="192">
        <f>SUM('2.CAD NCCF'!M1708,'3.USD NCCF'!M1708,'4.EUR NCCF'!M1708,'5.GBP NCCF'!M1708,'6.Other(Incld) NCCF'!M1708)</f>
        <v>0</v>
      </c>
      <c r="N1708" s="182">
        <f>SUM('2.CAD NCCF'!N1708,'3.USD NCCF'!N1708,'4.EUR NCCF'!N1708,'5.GBP NCCF'!N1708,'6.Other(Incld) NCCF'!N1708)</f>
        <v>0</v>
      </c>
      <c r="O1708" s="182">
        <f>SUM('2.CAD NCCF'!O1708,'3.USD NCCF'!O1708,'4.EUR NCCF'!O1708,'5.GBP NCCF'!O1708,'6.Other(Incld) NCCF'!O1708)</f>
        <v>0</v>
      </c>
      <c r="P1708" s="182">
        <f>SUM('2.CAD NCCF'!P1708,'3.USD NCCF'!P1708,'4.EUR NCCF'!P1708,'5.GBP NCCF'!P1708,'6.Other(Incld) NCCF'!P1708)</f>
        <v>0</v>
      </c>
      <c r="Q1708" s="182">
        <f>SUM('2.CAD NCCF'!Q1708,'3.USD NCCF'!Q1708,'4.EUR NCCF'!Q1708,'5.GBP NCCF'!Q1708,'6.Other(Incld) NCCF'!Q1708)</f>
        <v>0</v>
      </c>
      <c r="R1708" s="182">
        <f>SUM('2.CAD NCCF'!R1708,'3.USD NCCF'!R1708,'4.EUR NCCF'!R1708,'5.GBP NCCF'!R1708,'6.Other(Incld) NCCF'!R1708)</f>
        <v>0</v>
      </c>
      <c r="S1708" s="182">
        <f>SUM('2.CAD NCCF'!S1708,'3.USD NCCF'!S1708,'4.EUR NCCF'!S1708,'5.GBP NCCF'!S1708,'6.Other(Incld) NCCF'!S1708)</f>
        <v>0</v>
      </c>
      <c r="T1708" s="182">
        <f>SUM('2.CAD NCCF'!T1708,'3.USD NCCF'!T1708,'4.EUR NCCF'!T1708,'5.GBP NCCF'!T1708,'6.Other(Incld) NCCF'!T1708)</f>
        <v>0</v>
      </c>
      <c r="U1708" s="182">
        <f>SUM('2.CAD NCCF'!U1708,'3.USD NCCF'!U1708,'4.EUR NCCF'!U1708,'5.GBP NCCF'!U1708,'6.Other(Incld) NCCF'!U1708)</f>
        <v>0</v>
      </c>
      <c r="V1708" s="195">
        <f>SUM('2.CAD NCCF'!V1708,'3.USD NCCF'!V1708,'4.EUR NCCF'!V1708,'5.GBP NCCF'!V1708,'6.Other(Incld) NCCF'!V1708)</f>
        <v>0</v>
      </c>
      <c r="W1708" s="658"/>
      <c r="X1708" s="72"/>
      <c r="Y1708"/>
    </row>
    <row r="1709" spans="1:25" s="72" customFormat="1" outlineLevel="1" x14ac:dyDescent="0.2">
      <c r="A1709" s="318"/>
      <c r="B1709" s="25"/>
      <c r="C1709" s="24"/>
      <c r="D1709" s="23"/>
      <c r="E1709" s="64"/>
      <c r="F1709" s="24"/>
      <c r="G1709" s="658"/>
      <c r="H1709" s="70"/>
      <c r="I1709" s="66"/>
      <c r="J1709" s="66"/>
      <c r="K1709" s="67"/>
      <c r="L1709" s="34"/>
      <c r="M1709" s="34"/>
      <c r="N1709" s="34"/>
      <c r="O1709" s="34"/>
      <c r="P1709" s="34"/>
      <c r="Q1709" s="34"/>
      <c r="R1709" s="34"/>
      <c r="S1709" s="34"/>
      <c r="T1709" s="34"/>
      <c r="U1709" s="34"/>
      <c r="V1709" s="34"/>
      <c r="W1709" s="658"/>
      <c r="Y1709"/>
    </row>
    <row r="1710" spans="1:25" s="72" customFormat="1" outlineLevel="1" x14ac:dyDescent="0.2">
      <c r="A1710" s="318"/>
      <c r="B1710" s="25"/>
      <c r="C1710" s="23" t="s">
        <v>482</v>
      </c>
      <c r="D1710" s="23"/>
      <c r="E1710" s="64"/>
      <c r="F1710" s="24"/>
      <c r="G1710" s="705">
        <f>SUBTOTAL(9,G1711:G1713)</f>
        <v>0</v>
      </c>
      <c r="H1710" s="70">
        <f t="shared" ref="H1710:W1710" si="365">SUBTOTAL(9,H1711:H1713)</f>
        <v>0</v>
      </c>
      <c r="I1710" s="66">
        <f t="shared" si="365"/>
        <v>0</v>
      </c>
      <c r="J1710" s="66">
        <f t="shared" si="365"/>
        <v>0</v>
      </c>
      <c r="K1710" s="67">
        <f t="shared" si="365"/>
        <v>0</v>
      </c>
      <c r="L1710" s="34">
        <f t="shared" si="365"/>
        <v>0</v>
      </c>
      <c r="M1710" s="34">
        <f t="shared" si="365"/>
        <v>0</v>
      </c>
      <c r="N1710" s="34">
        <f t="shared" si="365"/>
        <v>0</v>
      </c>
      <c r="O1710" s="34">
        <f t="shared" si="365"/>
        <v>0</v>
      </c>
      <c r="P1710" s="34">
        <f t="shared" si="365"/>
        <v>0</v>
      </c>
      <c r="Q1710" s="34">
        <f t="shared" si="365"/>
        <v>0</v>
      </c>
      <c r="R1710" s="34">
        <f t="shared" si="365"/>
        <v>0</v>
      </c>
      <c r="S1710" s="34">
        <f t="shared" si="365"/>
        <v>0</v>
      </c>
      <c r="T1710" s="34">
        <f t="shared" si="365"/>
        <v>0</v>
      </c>
      <c r="U1710" s="34">
        <f t="shared" si="365"/>
        <v>0</v>
      </c>
      <c r="V1710" s="34">
        <f t="shared" si="365"/>
        <v>0</v>
      </c>
      <c r="W1710" s="705">
        <f t="shared" si="365"/>
        <v>0</v>
      </c>
      <c r="Y1710" s="674"/>
    </row>
    <row r="1711" spans="1:25" s="72" customFormat="1" outlineLevel="1" x14ac:dyDescent="0.2">
      <c r="A1711" s="318"/>
      <c r="B1711" s="25"/>
      <c r="C1711" s="24"/>
      <c r="D1711" s="23"/>
      <c r="E1711" s="64"/>
      <c r="F1711" s="433" t="s">
        <v>474</v>
      </c>
      <c r="G1711" s="190">
        <f>SUM('2.CAD NCCF'!G1711,'3.USD NCCF'!G1711,'4.EUR NCCF'!G1711,'5.GBP NCCF'!G1711,'6.Other(Incld) NCCF'!G1711)</f>
        <v>0</v>
      </c>
      <c r="H1711" s="242">
        <f>SUM('2.CAD NCCF'!H1711,'3.USD NCCF'!H1711,'4.EUR NCCF'!H1711,'5.GBP NCCF'!H1711,'6.Other(Incld) NCCF'!H1711)</f>
        <v>0</v>
      </c>
      <c r="I1711" s="179">
        <f>SUM('2.CAD NCCF'!I1711,'3.USD NCCF'!I1711,'4.EUR NCCF'!I1711,'5.GBP NCCF'!I1711,'6.Other(Incld) NCCF'!I1711)</f>
        <v>0</v>
      </c>
      <c r="J1711" s="179">
        <f>SUM('2.CAD NCCF'!J1711,'3.USD NCCF'!J1711,'4.EUR NCCF'!J1711,'5.GBP NCCF'!J1711,'6.Other(Incld) NCCF'!J1711)</f>
        <v>0</v>
      </c>
      <c r="K1711" s="197">
        <f>SUM('2.CAD NCCF'!K1711,'3.USD NCCF'!K1711,'4.EUR NCCF'!K1711,'5.GBP NCCF'!K1711,'6.Other(Incld) NCCF'!K1711)</f>
        <v>0</v>
      </c>
      <c r="L1711" s="178">
        <f>SUM('2.CAD NCCF'!L1711,'3.USD NCCF'!L1711,'4.EUR NCCF'!L1711,'5.GBP NCCF'!L1711,'6.Other(Incld) NCCF'!L1711)</f>
        <v>0</v>
      </c>
      <c r="M1711" s="192">
        <f>SUM('2.CAD NCCF'!M1711,'3.USD NCCF'!M1711,'4.EUR NCCF'!M1711,'5.GBP NCCF'!M1711,'6.Other(Incld) NCCF'!M1711)</f>
        <v>0</v>
      </c>
      <c r="N1711" s="182">
        <f>SUM('2.CAD NCCF'!N1711,'3.USD NCCF'!N1711,'4.EUR NCCF'!N1711,'5.GBP NCCF'!N1711,'6.Other(Incld) NCCF'!N1711)</f>
        <v>0</v>
      </c>
      <c r="O1711" s="182">
        <f>SUM('2.CAD NCCF'!O1711,'3.USD NCCF'!O1711,'4.EUR NCCF'!O1711,'5.GBP NCCF'!O1711,'6.Other(Incld) NCCF'!O1711)</f>
        <v>0</v>
      </c>
      <c r="P1711" s="182">
        <f>SUM('2.CAD NCCF'!P1711,'3.USD NCCF'!P1711,'4.EUR NCCF'!P1711,'5.GBP NCCF'!P1711,'6.Other(Incld) NCCF'!P1711)</f>
        <v>0</v>
      </c>
      <c r="Q1711" s="182">
        <f>SUM('2.CAD NCCF'!Q1711,'3.USD NCCF'!Q1711,'4.EUR NCCF'!Q1711,'5.GBP NCCF'!Q1711,'6.Other(Incld) NCCF'!Q1711)</f>
        <v>0</v>
      </c>
      <c r="R1711" s="182">
        <f>SUM('2.CAD NCCF'!R1711,'3.USD NCCF'!R1711,'4.EUR NCCF'!R1711,'5.GBP NCCF'!R1711,'6.Other(Incld) NCCF'!R1711)</f>
        <v>0</v>
      </c>
      <c r="S1711" s="182">
        <f>SUM('2.CAD NCCF'!S1711,'3.USD NCCF'!S1711,'4.EUR NCCF'!S1711,'5.GBP NCCF'!S1711,'6.Other(Incld) NCCF'!S1711)</f>
        <v>0</v>
      </c>
      <c r="T1711" s="182">
        <f>SUM('2.CAD NCCF'!T1711,'3.USD NCCF'!T1711,'4.EUR NCCF'!T1711,'5.GBP NCCF'!T1711,'6.Other(Incld) NCCF'!T1711)</f>
        <v>0</v>
      </c>
      <c r="U1711" s="182">
        <f>SUM('2.CAD NCCF'!U1711,'3.USD NCCF'!U1711,'4.EUR NCCF'!U1711,'5.GBP NCCF'!U1711,'6.Other(Incld) NCCF'!U1711)</f>
        <v>0</v>
      </c>
      <c r="V1711" s="195">
        <f>SUM('2.CAD NCCF'!V1711,'3.USD NCCF'!V1711,'4.EUR NCCF'!V1711,'5.GBP NCCF'!V1711,'6.Other(Incld) NCCF'!V1711)</f>
        <v>0</v>
      </c>
      <c r="W1711" s="125">
        <f>SUM('2.CAD NCCF'!W1711,'3.USD NCCF'!W1711,'4.EUR NCCF'!W1711,'5.GBP NCCF'!W1711,'6.Other(Incld) NCCF'!W1711)</f>
        <v>0</v>
      </c>
      <c r="Y1711" s="674"/>
    </row>
    <row r="1712" spans="1:25" s="72" customFormat="1" outlineLevel="1" x14ac:dyDescent="0.2">
      <c r="A1712" s="318"/>
      <c r="B1712" s="25"/>
      <c r="C1712" s="24"/>
      <c r="D1712" s="23"/>
      <c r="E1712" s="64"/>
      <c r="F1712" s="433" t="s">
        <v>475</v>
      </c>
      <c r="G1712" s="190">
        <f>SUM('2.CAD NCCF'!G1712,'3.USD NCCF'!G1712,'4.EUR NCCF'!G1712,'5.GBP NCCF'!G1712,'6.Other(Incld) NCCF'!G1712)</f>
        <v>0</v>
      </c>
      <c r="H1712" s="242">
        <f>SUM('2.CAD NCCF'!H1712,'3.USD NCCF'!H1712,'4.EUR NCCF'!H1712,'5.GBP NCCF'!H1712,'6.Other(Incld) NCCF'!H1712)</f>
        <v>0</v>
      </c>
      <c r="I1712" s="179">
        <f>SUM('2.CAD NCCF'!I1712,'3.USD NCCF'!I1712,'4.EUR NCCF'!I1712,'5.GBP NCCF'!I1712,'6.Other(Incld) NCCF'!I1712)</f>
        <v>0</v>
      </c>
      <c r="J1712" s="179">
        <f>SUM('2.CAD NCCF'!J1712,'3.USD NCCF'!J1712,'4.EUR NCCF'!J1712,'5.GBP NCCF'!J1712,'6.Other(Incld) NCCF'!J1712)</f>
        <v>0</v>
      </c>
      <c r="K1712" s="197">
        <f>SUM('2.CAD NCCF'!K1712,'3.USD NCCF'!K1712,'4.EUR NCCF'!K1712,'5.GBP NCCF'!K1712,'6.Other(Incld) NCCF'!K1712)</f>
        <v>0</v>
      </c>
      <c r="L1712" s="178">
        <f>SUM('2.CAD NCCF'!L1712,'3.USD NCCF'!L1712,'4.EUR NCCF'!L1712,'5.GBP NCCF'!L1712,'6.Other(Incld) NCCF'!L1712)</f>
        <v>0</v>
      </c>
      <c r="M1712" s="192">
        <f>SUM('2.CAD NCCF'!M1712,'3.USD NCCF'!M1712,'4.EUR NCCF'!M1712,'5.GBP NCCF'!M1712,'6.Other(Incld) NCCF'!M1712)</f>
        <v>0</v>
      </c>
      <c r="N1712" s="182">
        <f>SUM('2.CAD NCCF'!N1712,'3.USD NCCF'!N1712,'4.EUR NCCF'!N1712,'5.GBP NCCF'!N1712,'6.Other(Incld) NCCF'!N1712)</f>
        <v>0</v>
      </c>
      <c r="O1712" s="182">
        <f>SUM('2.CAD NCCF'!O1712,'3.USD NCCF'!O1712,'4.EUR NCCF'!O1712,'5.GBP NCCF'!O1712,'6.Other(Incld) NCCF'!O1712)</f>
        <v>0</v>
      </c>
      <c r="P1712" s="182">
        <f>SUM('2.CAD NCCF'!P1712,'3.USD NCCF'!P1712,'4.EUR NCCF'!P1712,'5.GBP NCCF'!P1712,'6.Other(Incld) NCCF'!P1712)</f>
        <v>0</v>
      </c>
      <c r="Q1712" s="182">
        <f>SUM('2.CAD NCCF'!Q1712,'3.USD NCCF'!Q1712,'4.EUR NCCF'!Q1712,'5.GBP NCCF'!Q1712,'6.Other(Incld) NCCF'!Q1712)</f>
        <v>0</v>
      </c>
      <c r="R1712" s="182">
        <f>SUM('2.CAD NCCF'!R1712,'3.USD NCCF'!R1712,'4.EUR NCCF'!R1712,'5.GBP NCCF'!R1712,'6.Other(Incld) NCCF'!R1712)</f>
        <v>0</v>
      </c>
      <c r="S1712" s="182">
        <f>SUM('2.CAD NCCF'!S1712,'3.USD NCCF'!S1712,'4.EUR NCCF'!S1712,'5.GBP NCCF'!S1712,'6.Other(Incld) NCCF'!S1712)</f>
        <v>0</v>
      </c>
      <c r="T1712" s="182">
        <f>SUM('2.CAD NCCF'!T1712,'3.USD NCCF'!T1712,'4.EUR NCCF'!T1712,'5.GBP NCCF'!T1712,'6.Other(Incld) NCCF'!T1712)</f>
        <v>0</v>
      </c>
      <c r="U1712" s="182">
        <f>SUM('2.CAD NCCF'!U1712,'3.USD NCCF'!U1712,'4.EUR NCCF'!U1712,'5.GBP NCCF'!U1712,'6.Other(Incld) NCCF'!U1712)</f>
        <v>0</v>
      </c>
      <c r="V1712" s="195">
        <f>SUM('2.CAD NCCF'!V1712,'3.USD NCCF'!V1712,'4.EUR NCCF'!V1712,'5.GBP NCCF'!V1712,'6.Other(Incld) NCCF'!V1712)</f>
        <v>0</v>
      </c>
      <c r="W1712" s="125">
        <f>SUM('2.CAD NCCF'!W1712,'3.USD NCCF'!W1712,'4.EUR NCCF'!W1712,'5.GBP NCCF'!W1712,'6.Other(Incld) NCCF'!W1712)</f>
        <v>0</v>
      </c>
      <c r="Y1712" s="674"/>
    </row>
    <row r="1713" spans="1:40" s="72" customFormat="1" outlineLevel="1" x14ac:dyDescent="0.2">
      <c r="A1713" s="318"/>
      <c r="B1713" s="25"/>
      <c r="C1713" s="24"/>
      <c r="D1713" s="23"/>
      <c r="E1713" s="64"/>
      <c r="F1713" s="433" t="s">
        <v>476</v>
      </c>
      <c r="G1713" s="190">
        <f>SUM('2.CAD NCCF'!G1713,'3.USD NCCF'!G1713,'4.EUR NCCF'!G1713,'5.GBP NCCF'!G1713,'6.Other(Incld) NCCF'!G1713)</f>
        <v>0</v>
      </c>
      <c r="H1713" s="242">
        <f>SUM('2.CAD NCCF'!H1713,'3.USD NCCF'!H1713,'4.EUR NCCF'!H1713,'5.GBP NCCF'!H1713,'6.Other(Incld) NCCF'!H1713)</f>
        <v>0</v>
      </c>
      <c r="I1713" s="179">
        <f>SUM('2.CAD NCCF'!I1713,'3.USD NCCF'!I1713,'4.EUR NCCF'!I1713,'5.GBP NCCF'!I1713,'6.Other(Incld) NCCF'!I1713)</f>
        <v>0</v>
      </c>
      <c r="J1713" s="179">
        <f>SUM('2.CAD NCCF'!J1713,'3.USD NCCF'!J1713,'4.EUR NCCF'!J1713,'5.GBP NCCF'!J1713,'6.Other(Incld) NCCF'!J1713)</f>
        <v>0</v>
      </c>
      <c r="K1713" s="197">
        <f>SUM('2.CAD NCCF'!K1713,'3.USD NCCF'!K1713,'4.EUR NCCF'!K1713,'5.GBP NCCF'!K1713,'6.Other(Incld) NCCF'!K1713)</f>
        <v>0</v>
      </c>
      <c r="L1713" s="178">
        <f>SUM('2.CAD NCCF'!L1713,'3.USD NCCF'!L1713,'4.EUR NCCF'!L1713,'5.GBP NCCF'!L1713,'6.Other(Incld) NCCF'!L1713)</f>
        <v>0</v>
      </c>
      <c r="M1713" s="192">
        <f>SUM('2.CAD NCCF'!M1713,'3.USD NCCF'!M1713,'4.EUR NCCF'!M1713,'5.GBP NCCF'!M1713,'6.Other(Incld) NCCF'!M1713)</f>
        <v>0</v>
      </c>
      <c r="N1713" s="182">
        <f>SUM('2.CAD NCCF'!N1713,'3.USD NCCF'!N1713,'4.EUR NCCF'!N1713,'5.GBP NCCF'!N1713,'6.Other(Incld) NCCF'!N1713)</f>
        <v>0</v>
      </c>
      <c r="O1713" s="182">
        <f>SUM('2.CAD NCCF'!O1713,'3.USD NCCF'!O1713,'4.EUR NCCF'!O1713,'5.GBP NCCF'!O1713,'6.Other(Incld) NCCF'!O1713)</f>
        <v>0</v>
      </c>
      <c r="P1713" s="182">
        <f>SUM('2.CAD NCCF'!P1713,'3.USD NCCF'!P1713,'4.EUR NCCF'!P1713,'5.GBP NCCF'!P1713,'6.Other(Incld) NCCF'!P1713)</f>
        <v>0</v>
      </c>
      <c r="Q1713" s="182">
        <f>SUM('2.CAD NCCF'!Q1713,'3.USD NCCF'!Q1713,'4.EUR NCCF'!Q1713,'5.GBP NCCF'!Q1713,'6.Other(Incld) NCCF'!Q1713)</f>
        <v>0</v>
      </c>
      <c r="R1713" s="182">
        <f>SUM('2.CAD NCCF'!R1713,'3.USD NCCF'!R1713,'4.EUR NCCF'!R1713,'5.GBP NCCF'!R1713,'6.Other(Incld) NCCF'!R1713)</f>
        <v>0</v>
      </c>
      <c r="S1713" s="182">
        <f>SUM('2.CAD NCCF'!S1713,'3.USD NCCF'!S1713,'4.EUR NCCF'!S1713,'5.GBP NCCF'!S1713,'6.Other(Incld) NCCF'!S1713)</f>
        <v>0</v>
      </c>
      <c r="T1713" s="182">
        <f>SUM('2.CAD NCCF'!T1713,'3.USD NCCF'!T1713,'4.EUR NCCF'!T1713,'5.GBP NCCF'!T1713,'6.Other(Incld) NCCF'!T1713)</f>
        <v>0</v>
      </c>
      <c r="U1713" s="182">
        <f>SUM('2.CAD NCCF'!U1713,'3.USD NCCF'!U1713,'4.EUR NCCF'!U1713,'5.GBP NCCF'!U1713,'6.Other(Incld) NCCF'!U1713)</f>
        <v>0</v>
      </c>
      <c r="V1713" s="195">
        <f>SUM('2.CAD NCCF'!V1713,'3.USD NCCF'!V1713,'4.EUR NCCF'!V1713,'5.GBP NCCF'!V1713,'6.Other(Incld) NCCF'!V1713)</f>
        <v>0</v>
      </c>
      <c r="W1713" s="125">
        <f>SUM('2.CAD NCCF'!W1713,'3.USD NCCF'!W1713,'4.EUR NCCF'!W1713,'5.GBP NCCF'!W1713,'6.Other(Incld) NCCF'!W1713)</f>
        <v>0</v>
      </c>
      <c r="Y1713" s="674"/>
    </row>
    <row r="1714" spans="1:40" s="72" customFormat="1" outlineLevel="1" x14ac:dyDescent="0.2">
      <c r="A1714" s="318"/>
      <c r="B1714" s="25"/>
      <c r="C1714" s="24"/>
      <c r="D1714" s="23"/>
      <c r="E1714" s="64"/>
      <c r="F1714" s="590"/>
      <c r="G1714" s="673"/>
      <c r="H1714" s="70"/>
      <c r="I1714" s="66"/>
      <c r="J1714" s="66"/>
      <c r="K1714" s="66"/>
      <c r="L1714" s="447"/>
      <c r="M1714" s="34"/>
      <c r="N1714" s="34"/>
      <c r="O1714" s="34"/>
      <c r="P1714" s="34"/>
      <c r="Q1714" s="34"/>
      <c r="R1714" s="34"/>
      <c r="S1714" s="34"/>
      <c r="T1714" s="34"/>
      <c r="U1714" s="34"/>
      <c r="V1714" s="34"/>
      <c r="W1714" s="666"/>
      <c r="Y1714" s="674"/>
    </row>
    <row r="1715" spans="1:40" s="72" customFormat="1" ht="15" outlineLevel="1" x14ac:dyDescent="0.2">
      <c r="A1715" s="318"/>
      <c r="B1715" s="25"/>
      <c r="C1715" s="645" t="s">
        <v>584</v>
      </c>
      <c r="D1715" s="592"/>
      <c r="E1715" s="632"/>
      <c r="F1715" s="633"/>
      <c r="G1715" s="658"/>
      <c r="H1715" s="679">
        <f>SUBTOTAL(9,H1716:H1717)</f>
        <v>0</v>
      </c>
      <c r="I1715" s="679">
        <f t="shared" ref="I1715:V1715" si="366">SUBTOTAL(9,I1716:I1717)</f>
        <v>0</v>
      </c>
      <c r="J1715" s="679">
        <f t="shared" si="366"/>
        <v>0</v>
      </c>
      <c r="K1715" s="680">
        <f t="shared" si="366"/>
        <v>0</v>
      </c>
      <c r="L1715" s="681">
        <f t="shared" si="366"/>
        <v>0</v>
      </c>
      <c r="M1715" s="36">
        <f t="shared" si="366"/>
        <v>0</v>
      </c>
      <c r="N1715" s="679">
        <f t="shared" si="366"/>
        <v>0</v>
      </c>
      <c r="O1715" s="679">
        <f t="shared" si="366"/>
        <v>0</v>
      </c>
      <c r="P1715" s="679">
        <f t="shared" si="366"/>
        <v>0</v>
      </c>
      <c r="Q1715" s="679">
        <f t="shared" si="366"/>
        <v>0</v>
      </c>
      <c r="R1715" s="679">
        <f t="shared" si="366"/>
        <v>0</v>
      </c>
      <c r="S1715" s="679">
        <f t="shared" si="366"/>
        <v>0</v>
      </c>
      <c r="T1715" s="679">
        <f t="shared" si="366"/>
        <v>0</v>
      </c>
      <c r="U1715" s="679">
        <f t="shared" si="366"/>
        <v>0</v>
      </c>
      <c r="V1715" s="679">
        <f t="shared" si="366"/>
        <v>0</v>
      </c>
      <c r="W1715" s="658"/>
      <c r="Y1715" s="646"/>
    </row>
    <row r="1716" spans="1:40" s="72" customFormat="1" ht="15.75" outlineLevel="1" x14ac:dyDescent="0.2">
      <c r="A1716" s="318"/>
      <c r="B1716" s="25"/>
      <c r="C1716" s="637"/>
      <c r="D1716" s="592"/>
      <c r="E1716" s="633"/>
      <c r="F1716" s="656" t="s">
        <v>585</v>
      </c>
      <c r="G1716" s="658"/>
      <c r="H1716" s="638">
        <f>SUM('2.CAD NCCF'!H1716,'3.USD NCCF'!H1716,'4.EUR NCCF'!H1716,'5.GBP NCCF'!H1716,'6.Other(Incld) NCCF'!H1716)</f>
        <v>0</v>
      </c>
      <c r="I1716" s="639">
        <f>SUM('2.CAD NCCF'!I1716,'3.USD NCCF'!I1716,'4.EUR NCCF'!I1716,'5.GBP NCCF'!I1716,'6.Other(Incld) NCCF'!I1716)</f>
        <v>0</v>
      </c>
      <c r="J1716" s="639">
        <f>SUM('2.CAD NCCF'!J1716,'3.USD NCCF'!J1716,'4.EUR NCCF'!J1716,'5.GBP NCCF'!J1716,'6.Other(Incld) NCCF'!J1716)</f>
        <v>0</v>
      </c>
      <c r="K1716" s="640">
        <f>SUM('2.CAD NCCF'!K1716,'3.USD NCCF'!K1716,'4.EUR NCCF'!K1716,'5.GBP NCCF'!K1716,'6.Other(Incld) NCCF'!K1716)</f>
        <v>0</v>
      </c>
      <c r="L1716" s="641">
        <f>SUM('2.CAD NCCF'!L1716,'3.USD NCCF'!L1716,'4.EUR NCCF'!L1716,'5.GBP NCCF'!L1716,'6.Other(Incld) NCCF'!L1716)</f>
        <v>0</v>
      </c>
      <c r="M1716" s="642">
        <f>SUM('2.CAD NCCF'!M1716,'3.USD NCCF'!M1716,'4.EUR NCCF'!M1716,'5.GBP NCCF'!M1716,'6.Other(Incld) NCCF'!M1716)</f>
        <v>0</v>
      </c>
      <c r="N1716" s="643">
        <f>SUM('2.CAD NCCF'!N1716,'3.USD NCCF'!N1716,'4.EUR NCCF'!N1716,'5.GBP NCCF'!N1716,'6.Other(Incld) NCCF'!N1716)</f>
        <v>0</v>
      </c>
      <c r="O1716" s="643">
        <f>SUM('2.CAD NCCF'!O1716,'3.USD NCCF'!O1716,'4.EUR NCCF'!O1716,'5.GBP NCCF'!O1716,'6.Other(Incld) NCCF'!O1716)</f>
        <v>0</v>
      </c>
      <c r="P1716" s="643">
        <f>SUM('2.CAD NCCF'!P1716,'3.USD NCCF'!P1716,'4.EUR NCCF'!P1716,'5.GBP NCCF'!P1716,'6.Other(Incld) NCCF'!P1716)</f>
        <v>0</v>
      </c>
      <c r="Q1716" s="643">
        <f>SUM('2.CAD NCCF'!Q1716,'3.USD NCCF'!Q1716,'4.EUR NCCF'!Q1716,'5.GBP NCCF'!Q1716,'6.Other(Incld) NCCF'!Q1716)</f>
        <v>0</v>
      </c>
      <c r="R1716" s="643">
        <f>SUM('2.CAD NCCF'!R1716,'3.USD NCCF'!R1716,'4.EUR NCCF'!R1716,'5.GBP NCCF'!R1716,'6.Other(Incld) NCCF'!R1716)</f>
        <v>0</v>
      </c>
      <c r="S1716" s="643">
        <f>SUM('2.CAD NCCF'!S1716,'3.USD NCCF'!S1716,'4.EUR NCCF'!S1716,'5.GBP NCCF'!S1716,'6.Other(Incld) NCCF'!S1716)</f>
        <v>0</v>
      </c>
      <c r="T1716" s="643">
        <f>SUM('2.CAD NCCF'!T1716,'3.USD NCCF'!T1716,'4.EUR NCCF'!T1716,'5.GBP NCCF'!T1716,'6.Other(Incld) NCCF'!T1716)</f>
        <v>0</v>
      </c>
      <c r="U1716" s="643">
        <f>SUM('2.CAD NCCF'!U1716,'3.USD NCCF'!U1716,'4.EUR NCCF'!U1716,'5.GBP NCCF'!U1716,'6.Other(Incld) NCCF'!U1716)</f>
        <v>0</v>
      </c>
      <c r="V1716" s="644">
        <f>SUM('2.CAD NCCF'!V1716,'3.USD NCCF'!V1716,'4.EUR NCCF'!V1716,'5.GBP NCCF'!V1716,'6.Other(Incld) NCCF'!V1716)</f>
        <v>0</v>
      </c>
      <c r="W1716" s="658"/>
      <c r="Y1716" s="675"/>
    </row>
    <row r="1717" spans="1:40" s="72" customFormat="1" ht="15.75" outlineLevel="1" x14ac:dyDescent="0.2">
      <c r="A1717" s="318"/>
      <c r="B1717" s="25"/>
      <c r="C1717" s="637"/>
      <c r="D1717" s="592"/>
      <c r="E1717" s="633"/>
      <c r="F1717" s="656" t="s">
        <v>586</v>
      </c>
      <c r="G1717" s="658"/>
      <c r="H1717" s="638">
        <f>SUM('2.CAD NCCF'!H1717,'3.USD NCCF'!H1717,'4.EUR NCCF'!H1717,'5.GBP NCCF'!H1717,'6.Other(Incld) NCCF'!H1717)</f>
        <v>0</v>
      </c>
      <c r="I1717" s="639">
        <f>SUM('2.CAD NCCF'!I1717,'3.USD NCCF'!I1717,'4.EUR NCCF'!I1717,'5.GBP NCCF'!I1717,'6.Other(Incld) NCCF'!I1717)</f>
        <v>0</v>
      </c>
      <c r="J1717" s="639">
        <f>SUM('2.CAD NCCF'!J1717,'3.USD NCCF'!J1717,'4.EUR NCCF'!J1717,'5.GBP NCCF'!J1717,'6.Other(Incld) NCCF'!J1717)</f>
        <v>0</v>
      </c>
      <c r="K1717" s="640">
        <f>SUM('2.CAD NCCF'!K1717,'3.USD NCCF'!K1717,'4.EUR NCCF'!K1717,'5.GBP NCCF'!K1717,'6.Other(Incld) NCCF'!K1717)</f>
        <v>0</v>
      </c>
      <c r="L1717" s="641">
        <f>SUM('2.CAD NCCF'!L1717,'3.USD NCCF'!L1717,'4.EUR NCCF'!L1717,'5.GBP NCCF'!L1717,'6.Other(Incld) NCCF'!L1717)</f>
        <v>0</v>
      </c>
      <c r="M1717" s="642">
        <f>SUM('2.CAD NCCF'!M1717,'3.USD NCCF'!M1717,'4.EUR NCCF'!M1717,'5.GBP NCCF'!M1717,'6.Other(Incld) NCCF'!M1717)</f>
        <v>0</v>
      </c>
      <c r="N1717" s="643">
        <f>SUM('2.CAD NCCF'!N1717,'3.USD NCCF'!N1717,'4.EUR NCCF'!N1717,'5.GBP NCCF'!N1717,'6.Other(Incld) NCCF'!N1717)</f>
        <v>0</v>
      </c>
      <c r="O1717" s="643">
        <f>SUM('2.CAD NCCF'!O1717,'3.USD NCCF'!O1717,'4.EUR NCCF'!O1717,'5.GBP NCCF'!O1717,'6.Other(Incld) NCCF'!O1717)</f>
        <v>0</v>
      </c>
      <c r="P1717" s="643">
        <f>SUM('2.CAD NCCF'!P1717,'3.USD NCCF'!P1717,'4.EUR NCCF'!P1717,'5.GBP NCCF'!P1717,'6.Other(Incld) NCCF'!P1717)</f>
        <v>0</v>
      </c>
      <c r="Q1717" s="643">
        <f>SUM('2.CAD NCCF'!Q1717,'3.USD NCCF'!Q1717,'4.EUR NCCF'!Q1717,'5.GBP NCCF'!Q1717,'6.Other(Incld) NCCF'!Q1717)</f>
        <v>0</v>
      </c>
      <c r="R1717" s="643">
        <f>SUM('2.CAD NCCF'!R1717,'3.USD NCCF'!R1717,'4.EUR NCCF'!R1717,'5.GBP NCCF'!R1717,'6.Other(Incld) NCCF'!R1717)</f>
        <v>0</v>
      </c>
      <c r="S1717" s="643">
        <f>SUM('2.CAD NCCF'!S1717,'3.USD NCCF'!S1717,'4.EUR NCCF'!S1717,'5.GBP NCCF'!S1717,'6.Other(Incld) NCCF'!S1717)</f>
        <v>0</v>
      </c>
      <c r="T1717" s="643">
        <f>SUM('2.CAD NCCF'!T1717,'3.USD NCCF'!T1717,'4.EUR NCCF'!T1717,'5.GBP NCCF'!T1717,'6.Other(Incld) NCCF'!T1717)</f>
        <v>0</v>
      </c>
      <c r="U1717" s="643">
        <f>SUM('2.CAD NCCF'!U1717,'3.USD NCCF'!U1717,'4.EUR NCCF'!U1717,'5.GBP NCCF'!U1717,'6.Other(Incld) NCCF'!U1717)</f>
        <v>0</v>
      </c>
      <c r="V1717" s="644">
        <f>SUM('2.CAD NCCF'!V1717,'3.USD NCCF'!V1717,'4.EUR NCCF'!V1717,'5.GBP NCCF'!V1717,'6.Other(Incld) NCCF'!V1717)</f>
        <v>0</v>
      </c>
      <c r="W1717" s="658"/>
      <c r="X1717" s="129"/>
      <c r="Y1717" s="675"/>
    </row>
    <row r="1718" spans="1:40" s="129" customFormat="1" ht="12.75" customHeight="1" thickBot="1" x14ac:dyDescent="0.25">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c r="X1718" s="655"/>
      <c r="Y1718" s="646"/>
    </row>
    <row r="1719" spans="1:40" s="72" customFormat="1" ht="13.5" thickBot="1" x14ac:dyDescent="0.25">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c r="Y1719" s="674"/>
    </row>
    <row r="1720" spans="1:40" s="72" customFormat="1" ht="15.75" x14ac:dyDescent="0.2">
      <c r="A1720" s="322"/>
      <c r="B1720" s="246" t="s">
        <v>319</v>
      </c>
      <c r="C1720" s="247"/>
      <c r="D1720" s="247"/>
      <c r="E1720" s="248"/>
      <c r="F1720" s="248"/>
      <c r="G1720" s="331"/>
      <c r="H1720" s="249">
        <f>SUM('2.CAD NCCF'!H1720,'3.USD NCCF'!H1720,'4.EUR NCCF'!H1720,'5.GBP NCCF'!H1720,'6.Other(Incld) NCCF'!H1720)</f>
        <v>0</v>
      </c>
      <c r="I1720" s="250">
        <f>SUM('2.CAD NCCF'!I1720,'3.USD NCCF'!I1720,'4.EUR NCCF'!I1720,'5.GBP NCCF'!I1720,'6.Other(Incld) NCCF'!I1720)</f>
        <v>0</v>
      </c>
      <c r="J1720" s="250">
        <f>SUM('2.CAD NCCF'!J1720,'3.USD NCCF'!J1720,'4.EUR NCCF'!J1720,'5.GBP NCCF'!J1720,'6.Other(Incld) NCCF'!J1720)</f>
        <v>0</v>
      </c>
      <c r="K1720" s="251">
        <f>SUM('2.CAD NCCF'!K1720,'3.USD NCCF'!K1720,'4.EUR NCCF'!K1720,'5.GBP NCCF'!K1720,'6.Other(Incld) NCCF'!K1720)</f>
        <v>0</v>
      </c>
      <c r="L1720" s="252">
        <f>SUM('2.CAD NCCF'!L1720,'3.USD NCCF'!L1720,'4.EUR NCCF'!L1720,'5.GBP NCCF'!L1720,'6.Other(Incld) NCCF'!L1720)</f>
        <v>0</v>
      </c>
      <c r="M1720" s="253">
        <f>SUM('2.CAD NCCF'!M1720,'3.USD NCCF'!M1720,'4.EUR NCCF'!M1720,'5.GBP NCCF'!M1720,'6.Other(Incld) NCCF'!M1720)</f>
        <v>0</v>
      </c>
      <c r="N1720" s="253">
        <f>SUM('2.CAD NCCF'!N1720,'3.USD NCCF'!N1720,'4.EUR NCCF'!N1720,'5.GBP NCCF'!N1720,'6.Other(Incld) NCCF'!N1720)</f>
        <v>0</v>
      </c>
      <c r="O1720" s="253">
        <f>SUM('2.CAD NCCF'!O1720,'3.USD NCCF'!O1720,'4.EUR NCCF'!O1720,'5.GBP NCCF'!O1720,'6.Other(Incld) NCCF'!O1720)</f>
        <v>0</v>
      </c>
      <c r="P1720" s="253">
        <f>SUM('2.CAD NCCF'!P1720,'3.USD NCCF'!P1720,'4.EUR NCCF'!P1720,'5.GBP NCCF'!P1720,'6.Other(Incld) NCCF'!P1720)</f>
        <v>0</v>
      </c>
      <c r="Q1720" s="253">
        <f>SUM('2.CAD NCCF'!Q1720,'3.USD NCCF'!Q1720,'4.EUR NCCF'!Q1720,'5.GBP NCCF'!Q1720,'6.Other(Incld) NCCF'!Q1720)</f>
        <v>0</v>
      </c>
      <c r="R1720" s="253">
        <f>SUM('2.CAD NCCF'!R1720,'3.USD NCCF'!R1720,'4.EUR NCCF'!R1720,'5.GBP NCCF'!R1720,'6.Other(Incld) NCCF'!R1720)</f>
        <v>0</v>
      </c>
      <c r="S1720" s="253">
        <f>SUM('2.CAD NCCF'!S1720,'3.USD NCCF'!S1720,'4.EUR NCCF'!S1720,'5.GBP NCCF'!S1720,'6.Other(Incld) NCCF'!S1720)</f>
        <v>0</v>
      </c>
      <c r="T1720" s="253">
        <f>SUM('2.CAD NCCF'!T1720,'3.USD NCCF'!T1720,'4.EUR NCCF'!T1720,'5.GBP NCCF'!T1720,'6.Other(Incld) NCCF'!T1720)</f>
        <v>0</v>
      </c>
      <c r="U1720" s="253">
        <f>SUM('2.CAD NCCF'!U1720,'3.USD NCCF'!U1720,'4.EUR NCCF'!U1720,'5.GBP NCCF'!U1720,'6.Other(Incld) NCCF'!U1720)</f>
        <v>0</v>
      </c>
      <c r="V1720" s="254">
        <f>SUM('2.CAD NCCF'!V1720,'3.USD NCCF'!V1720,'4.EUR NCCF'!V1720,'5.GBP NCCF'!V1720,'6.Other(Incld) NCCF'!V1720)</f>
        <v>0</v>
      </c>
      <c r="W1720" s="255">
        <f>SUM('2.CAD NCCF'!W1720,'3.USD NCCF'!W1720,'4.EUR NCCF'!W1720,'5.GBP NCCF'!W1720,'6.Other(Incld) NCCF'!W1720)</f>
        <v>0</v>
      </c>
      <c r="Y1720"/>
    </row>
    <row r="1721" spans="1:40" ht="15.75" x14ac:dyDescent="0.2">
      <c r="A1721" s="318"/>
      <c r="B1721" s="265" t="s">
        <v>320</v>
      </c>
      <c r="C1721" s="266"/>
      <c r="D1721" s="266"/>
      <c r="E1721" s="266"/>
      <c r="F1721" s="266"/>
      <c r="G1721" s="329"/>
      <c r="H1721" s="258">
        <f>SUM('2.CAD NCCF'!H1721,'3.USD NCCF'!H1721,'4.EUR NCCF'!H1721,'5.GBP NCCF'!H1721,'6.Other(Incld) NCCF'!H1721)</f>
        <v>0</v>
      </c>
      <c r="I1721" s="259">
        <f>SUM('2.CAD NCCF'!I1721,'3.USD NCCF'!I1721,'4.EUR NCCF'!I1721,'5.GBP NCCF'!I1721,'6.Other(Incld) NCCF'!I1721)</f>
        <v>0</v>
      </c>
      <c r="J1721" s="259">
        <f>SUM('2.CAD NCCF'!J1721,'3.USD NCCF'!J1721,'4.EUR NCCF'!J1721,'5.GBP NCCF'!J1721,'6.Other(Incld) NCCF'!J1721)</f>
        <v>0</v>
      </c>
      <c r="K1721" s="260">
        <f>SUM('2.CAD NCCF'!K1721,'3.USD NCCF'!K1721,'4.EUR NCCF'!K1721,'5.GBP NCCF'!K1721,'6.Other(Incld) NCCF'!K1721)</f>
        <v>0</v>
      </c>
      <c r="L1721" s="261">
        <f>SUM('2.CAD NCCF'!L1721,'3.USD NCCF'!L1721,'4.EUR NCCF'!L1721,'5.GBP NCCF'!L1721,'6.Other(Incld) NCCF'!L1721)</f>
        <v>0</v>
      </c>
      <c r="M1721" s="262">
        <f>SUM('2.CAD NCCF'!M1721,'3.USD NCCF'!M1721,'4.EUR NCCF'!M1721,'5.GBP NCCF'!M1721,'6.Other(Incld) NCCF'!M1721)</f>
        <v>0</v>
      </c>
      <c r="N1721" s="262">
        <f>SUM('2.CAD NCCF'!N1721,'3.USD NCCF'!N1721,'4.EUR NCCF'!N1721,'5.GBP NCCF'!N1721,'6.Other(Incld) NCCF'!N1721)</f>
        <v>0</v>
      </c>
      <c r="O1721" s="262">
        <f>SUM('2.CAD NCCF'!O1721,'3.USD NCCF'!O1721,'4.EUR NCCF'!O1721,'5.GBP NCCF'!O1721,'6.Other(Incld) NCCF'!O1721)</f>
        <v>0</v>
      </c>
      <c r="P1721" s="262">
        <f>SUM('2.CAD NCCF'!P1721,'3.USD NCCF'!P1721,'4.EUR NCCF'!P1721,'5.GBP NCCF'!P1721,'6.Other(Incld) NCCF'!P1721)</f>
        <v>0</v>
      </c>
      <c r="Q1721" s="262">
        <f>SUM('2.CAD NCCF'!Q1721,'3.USD NCCF'!Q1721,'4.EUR NCCF'!Q1721,'5.GBP NCCF'!Q1721,'6.Other(Incld) NCCF'!Q1721)</f>
        <v>0</v>
      </c>
      <c r="R1721" s="262">
        <f>SUM('2.CAD NCCF'!R1721,'3.USD NCCF'!R1721,'4.EUR NCCF'!R1721,'5.GBP NCCF'!R1721,'6.Other(Incld) NCCF'!R1721)</f>
        <v>0</v>
      </c>
      <c r="S1721" s="262">
        <f>SUM('2.CAD NCCF'!S1721,'3.USD NCCF'!S1721,'4.EUR NCCF'!S1721,'5.GBP NCCF'!S1721,'6.Other(Incld) NCCF'!S1721)</f>
        <v>0</v>
      </c>
      <c r="T1721" s="262">
        <f>SUM('2.CAD NCCF'!T1721,'3.USD NCCF'!T1721,'4.EUR NCCF'!T1721,'5.GBP NCCF'!T1721,'6.Other(Incld) NCCF'!T1721)</f>
        <v>0</v>
      </c>
      <c r="U1721" s="262">
        <f>SUM('2.CAD NCCF'!U1721,'3.USD NCCF'!U1721,'4.EUR NCCF'!U1721,'5.GBP NCCF'!U1721,'6.Other(Incld) NCCF'!U1721)</f>
        <v>0</v>
      </c>
      <c r="V1721" s="263">
        <f>SUM('2.CAD NCCF'!V1721,'3.USD NCCF'!V1721,'4.EUR NCCF'!V1721,'5.GBP NCCF'!V1721,'6.Other(Incld) NCCF'!V1721)</f>
        <v>0</v>
      </c>
      <c r="W1721" s="264">
        <f>SUM('2.CAD NCCF'!W1721,'3.USD NCCF'!W1721,'4.EUR NCCF'!W1721,'5.GBP NCCF'!W1721,'6.Other(Incld) NCCF'!W1721)</f>
        <v>0</v>
      </c>
      <c r="Y1721"/>
    </row>
    <row r="1722" spans="1:40" ht="15.75" x14ac:dyDescent="0.2">
      <c r="A1722" s="318"/>
      <c r="B1722" s="265" t="s">
        <v>307</v>
      </c>
      <c r="C1722" s="266"/>
      <c r="D1722" s="266"/>
      <c r="E1722" s="266"/>
      <c r="F1722" s="266"/>
      <c r="G1722" s="329"/>
      <c r="H1722" s="258">
        <f t="shared" ref="H1722:W1722" si="367">SUM(H1720:H1721)</f>
        <v>0</v>
      </c>
      <c r="I1722" s="259">
        <f t="shared" si="367"/>
        <v>0</v>
      </c>
      <c r="J1722" s="259">
        <f t="shared" si="367"/>
        <v>0</v>
      </c>
      <c r="K1722" s="260">
        <f t="shared" si="367"/>
        <v>0</v>
      </c>
      <c r="L1722" s="261">
        <f t="shared" si="367"/>
        <v>0</v>
      </c>
      <c r="M1722" s="262">
        <f t="shared" si="367"/>
        <v>0</v>
      </c>
      <c r="N1722" s="262">
        <f t="shared" si="367"/>
        <v>0</v>
      </c>
      <c r="O1722" s="262">
        <f t="shared" si="367"/>
        <v>0</v>
      </c>
      <c r="P1722" s="262">
        <f t="shared" si="367"/>
        <v>0</v>
      </c>
      <c r="Q1722" s="262">
        <f t="shared" si="367"/>
        <v>0</v>
      </c>
      <c r="R1722" s="262">
        <f t="shared" si="367"/>
        <v>0</v>
      </c>
      <c r="S1722" s="262">
        <f t="shared" si="367"/>
        <v>0</v>
      </c>
      <c r="T1722" s="262">
        <f t="shared" si="367"/>
        <v>0</v>
      </c>
      <c r="U1722" s="262">
        <f t="shared" si="367"/>
        <v>0</v>
      </c>
      <c r="V1722" s="263">
        <f t="shared" si="367"/>
        <v>0</v>
      </c>
      <c r="W1722" s="264">
        <f t="shared" si="367"/>
        <v>0</v>
      </c>
      <c r="Y1722"/>
    </row>
    <row r="1723" spans="1:40" s="127" customFormat="1" ht="15.75" x14ac:dyDescent="0.2">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c r="Y1723"/>
    </row>
    <row r="1724" spans="1:40" ht="16.5" customHeight="1" thickBot="1" x14ac:dyDescent="0.3">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c r="Y1724"/>
    </row>
    <row r="1725" spans="1:40" ht="13.5" thickBot="1" x14ac:dyDescent="0.25">
      <c r="F1725" s="1"/>
      <c r="G1725" s="163"/>
      <c r="H1725" s="72"/>
      <c r="I1725" s="72"/>
      <c r="J1725" s="164"/>
      <c r="K1725" s="127"/>
      <c r="L1725" s="127"/>
      <c r="M1725" s="453"/>
      <c r="N1725" s="127"/>
      <c r="O1725" s="127"/>
      <c r="P1725" s="127"/>
      <c r="Q1725" s="127"/>
      <c r="R1725" s="127"/>
      <c r="S1725" s="127"/>
      <c r="T1725" s="127"/>
      <c r="U1725" s="127"/>
      <c r="V1725" s="127"/>
      <c r="W1725" s="127"/>
      <c r="Y1725" s="454"/>
    </row>
    <row r="1726" spans="1:40" s="150" customFormat="1" ht="15.75" x14ac:dyDescent="0.2">
      <c r="B1726" s="324" t="s">
        <v>386</v>
      </c>
      <c r="C1726" s="133"/>
      <c r="D1726" s="133"/>
      <c r="E1726" s="133"/>
      <c r="F1726" s="133"/>
      <c r="G1726" s="156"/>
      <c r="H1726" s="157"/>
      <c r="I1726" s="157"/>
      <c r="J1726" s="157"/>
      <c r="K1726" s="157"/>
      <c r="L1726" s="158"/>
      <c r="M1726" s="157"/>
      <c r="N1726" s="157"/>
      <c r="O1726" s="157"/>
      <c r="P1726" s="157"/>
      <c r="Q1726" s="157"/>
      <c r="R1726" s="157"/>
      <c r="S1726" s="157"/>
      <c r="T1726" s="157"/>
      <c r="U1726" s="157"/>
      <c r="V1726" s="157"/>
      <c r="W1726" s="156"/>
      <c r="X1726" s="131"/>
      <c r="Y1726" s="373"/>
      <c r="Z1726" s="131"/>
      <c r="AA1726" s="131"/>
      <c r="AB1726" s="131"/>
      <c r="AC1726" s="131"/>
      <c r="AD1726" s="131"/>
      <c r="AE1726" s="131"/>
      <c r="AF1726" s="131"/>
      <c r="AG1726" s="131"/>
      <c r="AH1726" s="131"/>
      <c r="AI1726" s="131"/>
      <c r="AJ1726" s="131"/>
      <c r="AK1726" s="131"/>
      <c r="AL1726" s="131"/>
      <c r="AM1726" s="131"/>
      <c r="AN1726" s="131"/>
    </row>
    <row r="1727" spans="1:40" x14ac:dyDescent="0.2">
      <c r="B1727" s="25"/>
      <c r="C1727" s="24"/>
      <c r="D1727" s="23" t="s">
        <v>67</v>
      </c>
      <c r="E1727" s="24"/>
      <c r="F1727" s="24"/>
      <c r="G1727" s="69">
        <f>'3.USD NCCF'!G1727</f>
        <v>0</v>
      </c>
      <c r="H1727" s="77">
        <f>'3.USD NCCF'!H1727</f>
        <v>0</v>
      </c>
      <c r="I1727" s="77">
        <f>'3.USD NCCF'!I1727</f>
        <v>0</v>
      </c>
      <c r="J1727" s="77">
        <f>'3.USD NCCF'!J1727</f>
        <v>0</v>
      </c>
      <c r="K1727" s="77">
        <f>'3.USD NCCF'!K1727</f>
        <v>0</v>
      </c>
      <c r="L1727" s="43">
        <f>'3.USD NCCF'!L1727</f>
        <v>0</v>
      </c>
      <c r="M1727" s="42">
        <f>'3.USD NCCF'!M1727</f>
        <v>0</v>
      </c>
      <c r="N1727" s="42">
        <f>'3.USD NCCF'!N1727</f>
        <v>0</v>
      </c>
      <c r="O1727" s="42">
        <f>'3.USD NCCF'!O1727</f>
        <v>0</v>
      </c>
      <c r="P1727" s="42">
        <f>'3.USD NCCF'!P1727</f>
        <v>0</v>
      </c>
      <c r="Q1727" s="42">
        <f>'3.USD NCCF'!Q1727</f>
        <v>0</v>
      </c>
      <c r="R1727" s="42">
        <f>'3.USD NCCF'!R1727</f>
        <v>0</v>
      </c>
      <c r="S1727" s="42">
        <f>'3.USD NCCF'!S1727</f>
        <v>0</v>
      </c>
      <c r="T1727" s="42">
        <f>'3.USD NCCF'!T1727</f>
        <v>0</v>
      </c>
      <c r="U1727" s="42">
        <f>'3.USD NCCF'!U1727</f>
        <v>0</v>
      </c>
      <c r="V1727" s="42">
        <f>'3.USD NCCF'!V1727</f>
        <v>0</v>
      </c>
      <c r="W1727" s="69">
        <f>'3.USD NCCF'!W1727</f>
        <v>0</v>
      </c>
      <c r="X1727" s="72"/>
      <c r="Y1727" s="368"/>
      <c r="Z1727" s="72"/>
      <c r="AA1727" s="72"/>
      <c r="AB1727" s="72"/>
      <c r="AC1727" s="72"/>
      <c r="AD1727" s="72"/>
      <c r="AE1727" s="72"/>
      <c r="AF1727" s="72"/>
      <c r="AG1727" s="72"/>
      <c r="AH1727" s="72"/>
      <c r="AI1727" s="72"/>
      <c r="AJ1727" s="72"/>
      <c r="AK1727" s="72"/>
      <c r="AL1727" s="72"/>
      <c r="AM1727" s="72"/>
      <c r="AN1727" s="72"/>
    </row>
    <row r="1728" spans="1:40" outlineLevel="1" x14ac:dyDescent="0.2">
      <c r="B1728" s="25"/>
      <c r="C1728" s="24"/>
      <c r="D1728" s="24"/>
      <c r="E1728" s="24"/>
      <c r="F1728" s="176" t="s">
        <v>300</v>
      </c>
      <c r="G1728" s="188">
        <f>'3.USD NCCF'!G1728</f>
        <v>0</v>
      </c>
      <c r="H1728" s="242">
        <f>'3.USD NCCF'!H1728</f>
        <v>0</v>
      </c>
      <c r="I1728" s="179">
        <f>'3.USD NCCF'!I1728</f>
        <v>0</v>
      </c>
      <c r="J1728" s="179">
        <f>'3.USD NCCF'!J1728</f>
        <v>0</v>
      </c>
      <c r="K1728" s="180">
        <f>'3.USD NCCF'!K1728</f>
        <v>0</v>
      </c>
      <c r="L1728" s="196">
        <f>'3.USD NCCF'!L1728</f>
        <v>0</v>
      </c>
      <c r="M1728" s="182">
        <f>'3.USD NCCF'!M1728</f>
        <v>0</v>
      </c>
      <c r="N1728" s="182">
        <f>'3.USD NCCF'!N1728</f>
        <v>0</v>
      </c>
      <c r="O1728" s="182">
        <f>'3.USD NCCF'!O1728</f>
        <v>0</v>
      </c>
      <c r="P1728" s="182">
        <f>'3.USD NCCF'!P1728</f>
        <v>0</v>
      </c>
      <c r="Q1728" s="182">
        <f>'3.USD NCCF'!Q1728</f>
        <v>0</v>
      </c>
      <c r="R1728" s="182">
        <f>'3.USD NCCF'!R1728</f>
        <v>0</v>
      </c>
      <c r="S1728" s="182">
        <f>'3.USD NCCF'!S1728</f>
        <v>0</v>
      </c>
      <c r="T1728" s="182">
        <f>'3.USD NCCF'!T1728</f>
        <v>0</v>
      </c>
      <c r="U1728" s="178">
        <f>'3.USD NCCF'!U1728</f>
        <v>0</v>
      </c>
      <c r="V1728" s="183">
        <f>'3.USD NCCF'!V1728</f>
        <v>0</v>
      </c>
      <c r="W1728" s="243">
        <f>'3.USD NCCF'!W1728</f>
        <v>0</v>
      </c>
      <c r="X1728" s="72"/>
      <c r="Y1728" s="369"/>
      <c r="Z1728" s="72"/>
      <c r="AA1728" s="72"/>
      <c r="AB1728" s="72"/>
      <c r="AC1728" s="72"/>
      <c r="AD1728" s="72"/>
      <c r="AE1728" s="72"/>
      <c r="AF1728" s="72"/>
      <c r="AG1728" s="72"/>
      <c r="AH1728" s="72"/>
      <c r="AI1728" s="72"/>
      <c r="AJ1728" s="72"/>
      <c r="AK1728" s="72"/>
      <c r="AL1728" s="72"/>
      <c r="AM1728" s="72"/>
      <c r="AN1728" s="72"/>
    </row>
    <row r="1729" spans="2:40" outlineLevel="1" x14ac:dyDescent="0.2">
      <c r="B1729" s="25"/>
      <c r="C1729" s="24"/>
      <c r="D1729" s="24"/>
      <c r="E1729" s="24"/>
      <c r="F1729" s="176" t="s">
        <v>301</v>
      </c>
      <c r="G1729" s="188">
        <f>'3.USD NCCF'!G1729</f>
        <v>0</v>
      </c>
      <c r="H1729" s="242">
        <f>'3.USD NCCF'!H1729</f>
        <v>0</v>
      </c>
      <c r="I1729" s="179">
        <f>'3.USD NCCF'!I1729</f>
        <v>0</v>
      </c>
      <c r="J1729" s="179">
        <f>'3.USD NCCF'!J1729</f>
        <v>0</v>
      </c>
      <c r="K1729" s="180">
        <f>'3.USD NCCF'!K1729</f>
        <v>0</v>
      </c>
      <c r="L1729" s="196">
        <f>'3.USD NCCF'!L1729</f>
        <v>0</v>
      </c>
      <c r="M1729" s="182">
        <f>'3.USD NCCF'!M1729</f>
        <v>0</v>
      </c>
      <c r="N1729" s="182">
        <f>'3.USD NCCF'!N1729</f>
        <v>0</v>
      </c>
      <c r="O1729" s="182">
        <f>'3.USD NCCF'!O1729</f>
        <v>0</v>
      </c>
      <c r="P1729" s="182">
        <f>'3.USD NCCF'!P1729</f>
        <v>0</v>
      </c>
      <c r="Q1729" s="182">
        <f>'3.USD NCCF'!Q1729</f>
        <v>0</v>
      </c>
      <c r="R1729" s="182">
        <f>'3.USD NCCF'!R1729</f>
        <v>0</v>
      </c>
      <c r="S1729" s="182">
        <f>'3.USD NCCF'!S1729</f>
        <v>0</v>
      </c>
      <c r="T1729" s="182">
        <f>'3.USD NCCF'!T1729</f>
        <v>0</v>
      </c>
      <c r="U1729" s="178">
        <f>'3.USD NCCF'!U1729</f>
        <v>0</v>
      </c>
      <c r="V1729" s="183">
        <f>'3.USD NCCF'!V1729</f>
        <v>0</v>
      </c>
      <c r="W1729" s="243">
        <f>'3.USD NCCF'!W1729</f>
        <v>0</v>
      </c>
      <c r="X1729" s="72"/>
      <c r="Y1729" s="369"/>
      <c r="Z1729" s="72"/>
      <c r="AA1729" s="72"/>
      <c r="AB1729" s="72"/>
      <c r="AC1729" s="72"/>
      <c r="AD1729" s="72"/>
      <c r="AE1729" s="72"/>
      <c r="AF1729" s="72"/>
      <c r="AG1729" s="72"/>
      <c r="AH1729" s="72"/>
      <c r="AI1729" s="72"/>
      <c r="AJ1729" s="72"/>
      <c r="AK1729" s="72"/>
      <c r="AL1729" s="72"/>
      <c r="AM1729" s="72"/>
      <c r="AN1729" s="72"/>
    </row>
    <row r="1730" spans="2:40" outlineLevel="1" x14ac:dyDescent="0.2">
      <c r="B1730" s="25"/>
      <c r="C1730" s="24"/>
      <c r="D1730" s="24"/>
      <c r="E1730" s="24"/>
      <c r="F1730" s="176" t="s">
        <v>302</v>
      </c>
      <c r="G1730" s="188">
        <f>'3.USD NCCF'!G1730</f>
        <v>0</v>
      </c>
      <c r="H1730" s="242">
        <f>'3.USD NCCF'!H1730</f>
        <v>0</v>
      </c>
      <c r="I1730" s="179">
        <f>'3.USD NCCF'!I1730</f>
        <v>0</v>
      </c>
      <c r="J1730" s="179">
        <f>'3.USD NCCF'!J1730</f>
        <v>0</v>
      </c>
      <c r="K1730" s="180">
        <f>'3.USD NCCF'!K1730</f>
        <v>0</v>
      </c>
      <c r="L1730" s="196">
        <f>'3.USD NCCF'!L1730</f>
        <v>0</v>
      </c>
      <c r="M1730" s="182">
        <f>'3.USD NCCF'!M1730</f>
        <v>0</v>
      </c>
      <c r="N1730" s="182">
        <f>'3.USD NCCF'!N1730</f>
        <v>0</v>
      </c>
      <c r="O1730" s="182">
        <f>'3.USD NCCF'!O1730</f>
        <v>0</v>
      </c>
      <c r="P1730" s="182">
        <f>'3.USD NCCF'!P1730</f>
        <v>0</v>
      </c>
      <c r="Q1730" s="182">
        <f>'3.USD NCCF'!Q1730</f>
        <v>0</v>
      </c>
      <c r="R1730" s="182">
        <f>'3.USD NCCF'!R1730</f>
        <v>0</v>
      </c>
      <c r="S1730" s="182">
        <f>'3.USD NCCF'!S1730</f>
        <v>0</v>
      </c>
      <c r="T1730" s="182">
        <f>'3.USD NCCF'!T1730</f>
        <v>0</v>
      </c>
      <c r="U1730" s="178">
        <f>'3.USD NCCF'!U1730</f>
        <v>0</v>
      </c>
      <c r="V1730" s="183">
        <f>'3.USD NCCF'!V1730</f>
        <v>0</v>
      </c>
      <c r="W1730" s="243">
        <f>'3.USD NCCF'!W1730</f>
        <v>0</v>
      </c>
      <c r="X1730" s="72"/>
      <c r="Y1730" s="369"/>
      <c r="Z1730" s="72"/>
      <c r="AA1730" s="72"/>
      <c r="AB1730" s="72"/>
      <c r="AC1730" s="72"/>
      <c r="AD1730" s="72"/>
      <c r="AE1730" s="72"/>
      <c r="AF1730" s="72"/>
      <c r="AG1730" s="72"/>
      <c r="AH1730" s="72"/>
      <c r="AI1730" s="72"/>
      <c r="AJ1730" s="72"/>
      <c r="AK1730" s="72"/>
      <c r="AL1730" s="72"/>
      <c r="AM1730" s="72"/>
      <c r="AN1730" s="72"/>
    </row>
    <row r="1731" spans="2:40" outlineLevel="1" x14ac:dyDescent="0.2">
      <c r="B1731" s="71"/>
      <c r="C1731" s="64"/>
      <c r="D1731" s="64"/>
      <c r="E1731" s="24"/>
      <c r="F1731" s="176" t="s">
        <v>303</v>
      </c>
      <c r="G1731" s="188">
        <f>'3.USD NCCF'!G1731</f>
        <v>0</v>
      </c>
      <c r="H1731" s="242">
        <f>'3.USD NCCF'!H1731</f>
        <v>0</v>
      </c>
      <c r="I1731" s="179">
        <f>'3.USD NCCF'!I1731</f>
        <v>0</v>
      </c>
      <c r="J1731" s="179">
        <f>'3.USD NCCF'!J1731</f>
        <v>0</v>
      </c>
      <c r="K1731" s="180">
        <f>'3.USD NCCF'!K1731</f>
        <v>0</v>
      </c>
      <c r="L1731" s="196">
        <f>'3.USD NCCF'!L1731</f>
        <v>0</v>
      </c>
      <c r="M1731" s="182">
        <f>'3.USD NCCF'!M1731</f>
        <v>0</v>
      </c>
      <c r="N1731" s="182">
        <f>'3.USD NCCF'!N1731</f>
        <v>0</v>
      </c>
      <c r="O1731" s="182">
        <f>'3.USD NCCF'!O1731</f>
        <v>0</v>
      </c>
      <c r="P1731" s="182">
        <f>'3.USD NCCF'!P1731</f>
        <v>0</v>
      </c>
      <c r="Q1731" s="182">
        <f>'3.USD NCCF'!Q1731</f>
        <v>0</v>
      </c>
      <c r="R1731" s="182">
        <f>'3.USD NCCF'!R1731</f>
        <v>0</v>
      </c>
      <c r="S1731" s="182">
        <f>'3.USD NCCF'!S1731</f>
        <v>0</v>
      </c>
      <c r="T1731" s="182">
        <f>'3.USD NCCF'!T1731</f>
        <v>0</v>
      </c>
      <c r="U1731" s="178">
        <f>'3.USD NCCF'!U1731</f>
        <v>0</v>
      </c>
      <c r="V1731" s="183">
        <f>'3.USD NCCF'!V1731</f>
        <v>0</v>
      </c>
      <c r="W1731" s="243">
        <f>'3.USD NCCF'!W1731</f>
        <v>0</v>
      </c>
      <c r="X1731" s="72"/>
      <c r="Y1731" s="369"/>
      <c r="Z1731" s="72"/>
      <c r="AA1731" s="72"/>
      <c r="AB1731" s="72"/>
      <c r="AC1731" s="72"/>
      <c r="AD1731" s="72"/>
      <c r="AE1731" s="72"/>
      <c r="AF1731" s="72"/>
      <c r="AG1731" s="72"/>
      <c r="AH1731" s="72"/>
      <c r="AI1731" s="72"/>
      <c r="AJ1731" s="72"/>
      <c r="AK1731" s="72"/>
      <c r="AL1731" s="72"/>
      <c r="AM1731" s="72"/>
      <c r="AN1731" s="72"/>
    </row>
    <row r="1732" spans="2:40" outlineLevel="1" x14ac:dyDescent="0.2">
      <c r="B1732" s="71"/>
      <c r="C1732" s="64"/>
      <c r="D1732" s="64"/>
      <c r="E1732" s="24"/>
      <c r="F1732" s="176" t="s">
        <v>367</v>
      </c>
      <c r="G1732" s="188">
        <f>'3.USD NCCF'!G1732</f>
        <v>0</v>
      </c>
      <c r="H1732" s="242">
        <f>'3.USD NCCF'!H1732</f>
        <v>0</v>
      </c>
      <c r="I1732" s="179">
        <f>'3.USD NCCF'!I1732</f>
        <v>0</v>
      </c>
      <c r="J1732" s="179">
        <f>'3.USD NCCF'!J1732</f>
        <v>0</v>
      </c>
      <c r="K1732" s="180">
        <f>'3.USD NCCF'!K1732</f>
        <v>0</v>
      </c>
      <c r="L1732" s="196">
        <f>'3.USD NCCF'!L1732</f>
        <v>0</v>
      </c>
      <c r="M1732" s="182">
        <f>'3.USD NCCF'!M1732</f>
        <v>0</v>
      </c>
      <c r="N1732" s="182">
        <f>'3.USD NCCF'!N1732</f>
        <v>0</v>
      </c>
      <c r="O1732" s="182">
        <f>'3.USD NCCF'!O1732</f>
        <v>0</v>
      </c>
      <c r="P1732" s="182">
        <f>'3.USD NCCF'!P1732</f>
        <v>0</v>
      </c>
      <c r="Q1732" s="182">
        <f>'3.USD NCCF'!Q1732</f>
        <v>0</v>
      </c>
      <c r="R1732" s="182">
        <f>'3.USD NCCF'!R1732</f>
        <v>0</v>
      </c>
      <c r="S1732" s="182">
        <f>'3.USD NCCF'!S1732</f>
        <v>0</v>
      </c>
      <c r="T1732" s="182">
        <f>'3.USD NCCF'!T1732</f>
        <v>0</v>
      </c>
      <c r="U1732" s="178">
        <f>'3.USD NCCF'!U1732</f>
        <v>0</v>
      </c>
      <c r="V1732" s="183">
        <f>'3.USD NCCF'!V1732</f>
        <v>0</v>
      </c>
      <c r="W1732" s="243">
        <f>'3.USD NCCF'!W1732</f>
        <v>0</v>
      </c>
      <c r="X1732" s="72"/>
      <c r="Y1732" s="369"/>
      <c r="Z1732" s="72"/>
      <c r="AA1732" s="72"/>
      <c r="AB1732" s="72"/>
      <c r="AC1732" s="72"/>
      <c r="AD1732" s="72"/>
      <c r="AE1732" s="72"/>
      <c r="AF1732" s="72"/>
      <c r="AG1732" s="72"/>
      <c r="AH1732" s="72"/>
      <c r="AI1732" s="72"/>
      <c r="AJ1732" s="72"/>
      <c r="AK1732" s="72"/>
      <c r="AL1732" s="72"/>
      <c r="AM1732" s="72"/>
      <c r="AN1732" s="72"/>
    </row>
    <row r="1733" spans="2:40" outlineLevel="1" x14ac:dyDescent="0.2">
      <c r="B1733" s="71"/>
      <c r="C1733" s="64"/>
      <c r="D1733" s="64"/>
      <c r="E1733" s="24"/>
      <c r="F1733" s="176" t="s">
        <v>368</v>
      </c>
      <c r="G1733" s="188">
        <f>'3.USD NCCF'!G1733</f>
        <v>0</v>
      </c>
      <c r="H1733" s="242">
        <f>'3.USD NCCF'!H1733</f>
        <v>0</v>
      </c>
      <c r="I1733" s="179">
        <f>'3.USD NCCF'!I1733</f>
        <v>0</v>
      </c>
      <c r="J1733" s="179">
        <f>'3.USD NCCF'!J1733</f>
        <v>0</v>
      </c>
      <c r="K1733" s="180">
        <f>'3.USD NCCF'!K1733</f>
        <v>0</v>
      </c>
      <c r="L1733" s="196">
        <f>'3.USD NCCF'!L1733</f>
        <v>0</v>
      </c>
      <c r="M1733" s="182">
        <f>'3.USD NCCF'!M1733</f>
        <v>0</v>
      </c>
      <c r="N1733" s="182">
        <f>'3.USD NCCF'!N1733</f>
        <v>0</v>
      </c>
      <c r="O1733" s="182">
        <f>'3.USD NCCF'!O1733</f>
        <v>0</v>
      </c>
      <c r="P1733" s="182">
        <f>'3.USD NCCF'!P1733</f>
        <v>0</v>
      </c>
      <c r="Q1733" s="182">
        <f>'3.USD NCCF'!Q1733</f>
        <v>0</v>
      </c>
      <c r="R1733" s="182">
        <f>'3.USD NCCF'!R1733</f>
        <v>0</v>
      </c>
      <c r="S1733" s="182">
        <f>'3.USD NCCF'!S1733</f>
        <v>0</v>
      </c>
      <c r="T1733" s="182">
        <f>'3.USD NCCF'!T1733</f>
        <v>0</v>
      </c>
      <c r="U1733" s="178">
        <f>'3.USD NCCF'!U1733</f>
        <v>0</v>
      </c>
      <c r="V1733" s="183">
        <f>'3.USD NCCF'!V1733</f>
        <v>0</v>
      </c>
      <c r="W1733" s="243">
        <f>'3.USD NCCF'!W1733</f>
        <v>0</v>
      </c>
      <c r="X1733" s="72"/>
      <c r="Y1733" s="369"/>
      <c r="Z1733" s="72"/>
      <c r="AA1733" s="72"/>
      <c r="AB1733" s="72"/>
      <c r="AC1733" s="72"/>
      <c r="AD1733" s="72"/>
      <c r="AE1733" s="72"/>
      <c r="AF1733" s="72"/>
      <c r="AG1733" s="72"/>
      <c r="AH1733" s="72"/>
      <c r="AI1733" s="72"/>
      <c r="AJ1733" s="72"/>
      <c r="AK1733" s="72"/>
      <c r="AL1733" s="72"/>
      <c r="AM1733" s="72"/>
      <c r="AN1733" s="72"/>
    </row>
    <row r="1734" spans="2:40" outlineLevel="1" x14ac:dyDescent="0.2">
      <c r="B1734" s="71"/>
      <c r="C1734" s="64"/>
      <c r="D1734" s="64"/>
      <c r="E1734" s="24"/>
      <c r="F1734" s="176" t="s">
        <v>369</v>
      </c>
      <c r="G1734" s="188">
        <f>'3.USD NCCF'!G1734</f>
        <v>0</v>
      </c>
      <c r="H1734" s="242">
        <f>'3.USD NCCF'!H1734</f>
        <v>0</v>
      </c>
      <c r="I1734" s="179">
        <f>'3.USD NCCF'!I1734</f>
        <v>0</v>
      </c>
      <c r="J1734" s="179">
        <f>'3.USD NCCF'!J1734</f>
        <v>0</v>
      </c>
      <c r="K1734" s="180">
        <f>'3.USD NCCF'!K1734</f>
        <v>0</v>
      </c>
      <c r="L1734" s="196">
        <f>'3.USD NCCF'!L1734</f>
        <v>0</v>
      </c>
      <c r="M1734" s="182">
        <f>'3.USD NCCF'!M1734</f>
        <v>0</v>
      </c>
      <c r="N1734" s="182">
        <f>'3.USD NCCF'!N1734</f>
        <v>0</v>
      </c>
      <c r="O1734" s="182">
        <f>'3.USD NCCF'!O1734</f>
        <v>0</v>
      </c>
      <c r="P1734" s="182">
        <f>'3.USD NCCF'!P1734</f>
        <v>0</v>
      </c>
      <c r="Q1734" s="182">
        <f>'3.USD NCCF'!Q1734</f>
        <v>0</v>
      </c>
      <c r="R1734" s="182">
        <f>'3.USD NCCF'!R1734</f>
        <v>0</v>
      </c>
      <c r="S1734" s="182">
        <f>'3.USD NCCF'!S1734</f>
        <v>0</v>
      </c>
      <c r="T1734" s="182">
        <f>'3.USD NCCF'!T1734</f>
        <v>0</v>
      </c>
      <c r="U1734" s="178">
        <f>'3.USD NCCF'!U1734</f>
        <v>0</v>
      </c>
      <c r="V1734" s="183">
        <f>'3.USD NCCF'!V1734</f>
        <v>0</v>
      </c>
      <c r="W1734" s="243">
        <f>'3.USD NCCF'!W1734</f>
        <v>0</v>
      </c>
      <c r="X1734" s="72"/>
      <c r="Y1734" s="369"/>
      <c r="Z1734" s="72"/>
      <c r="AA1734" s="72"/>
      <c r="AB1734" s="72"/>
      <c r="AC1734" s="72"/>
      <c r="AD1734" s="72"/>
      <c r="AE1734" s="72"/>
      <c r="AF1734" s="72"/>
      <c r="AG1734" s="72"/>
      <c r="AH1734" s="72"/>
      <c r="AI1734" s="72"/>
      <c r="AJ1734" s="72"/>
      <c r="AK1734" s="72"/>
      <c r="AL1734" s="72"/>
      <c r="AM1734" s="72"/>
      <c r="AN1734" s="72"/>
    </row>
    <row r="1735" spans="2:40" x14ac:dyDescent="0.2">
      <c r="B1735" s="25"/>
      <c r="C1735" s="24"/>
      <c r="D1735" s="24"/>
      <c r="E1735" s="24"/>
      <c r="F1735" s="24"/>
      <c r="G1735" s="75"/>
      <c r="H1735" s="77"/>
      <c r="I1735" s="77"/>
      <c r="J1735" s="77"/>
      <c r="K1735" s="77"/>
      <c r="L1735" s="43"/>
      <c r="M1735" s="42"/>
      <c r="N1735" s="42"/>
      <c r="O1735" s="42"/>
      <c r="P1735" s="42"/>
      <c r="Q1735" s="42"/>
      <c r="R1735" s="42"/>
      <c r="S1735" s="42"/>
      <c r="T1735" s="42"/>
      <c r="U1735" s="42"/>
      <c r="V1735" s="42"/>
      <c r="W1735" s="49"/>
      <c r="X1735" s="72"/>
      <c r="Y1735" s="368"/>
      <c r="Z1735" s="72"/>
      <c r="AA1735" s="72"/>
      <c r="AB1735" s="72"/>
      <c r="AC1735" s="72"/>
      <c r="AD1735" s="72"/>
      <c r="AE1735" s="72"/>
      <c r="AF1735" s="72"/>
      <c r="AG1735" s="72"/>
      <c r="AH1735" s="72"/>
      <c r="AI1735" s="72"/>
      <c r="AJ1735" s="72"/>
      <c r="AK1735" s="72"/>
      <c r="AL1735" s="72"/>
      <c r="AM1735" s="72"/>
      <c r="AN1735" s="72"/>
    </row>
    <row r="1736" spans="2:40" x14ac:dyDescent="0.2">
      <c r="B1736" s="25"/>
      <c r="C1736" s="24"/>
      <c r="D1736" s="23" t="s">
        <v>196</v>
      </c>
      <c r="E1736" s="24"/>
      <c r="F1736" s="24"/>
      <c r="G1736" s="69">
        <f>'3.USD NCCF'!G1736</f>
        <v>0</v>
      </c>
      <c r="H1736" s="77">
        <f>'3.USD NCCF'!H1736</f>
        <v>0</v>
      </c>
      <c r="I1736" s="77">
        <f>'3.USD NCCF'!I1736</f>
        <v>0</v>
      </c>
      <c r="J1736" s="77">
        <f>'3.USD NCCF'!J1736</f>
        <v>0</v>
      </c>
      <c r="K1736" s="77">
        <f>'3.USD NCCF'!K1736</f>
        <v>0</v>
      </c>
      <c r="L1736" s="43">
        <f>'3.USD NCCF'!L1736</f>
        <v>0</v>
      </c>
      <c r="M1736" s="42">
        <f>'3.USD NCCF'!M1736</f>
        <v>0</v>
      </c>
      <c r="N1736" s="42">
        <f>'3.USD NCCF'!N1736</f>
        <v>0</v>
      </c>
      <c r="O1736" s="42">
        <f>'3.USD NCCF'!O1736</f>
        <v>0</v>
      </c>
      <c r="P1736" s="42">
        <f>'3.USD NCCF'!P1736</f>
        <v>0</v>
      </c>
      <c r="Q1736" s="42">
        <f>'3.USD NCCF'!Q1736</f>
        <v>0</v>
      </c>
      <c r="R1736" s="42">
        <f>'3.USD NCCF'!R1736</f>
        <v>0</v>
      </c>
      <c r="S1736" s="42">
        <f>'3.USD NCCF'!S1736</f>
        <v>0</v>
      </c>
      <c r="T1736" s="42">
        <f>'3.USD NCCF'!T1736</f>
        <v>0</v>
      </c>
      <c r="U1736" s="42">
        <f>'3.USD NCCF'!U1736</f>
        <v>0</v>
      </c>
      <c r="V1736" s="42">
        <f>'3.USD NCCF'!V1736</f>
        <v>0</v>
      </c>
      <c r="W1736" s="69">
        <f>'3.USD NCCF'!W1736</f>
        <v>0</v>
      </c>
      <c r="X1736" s="72"/>
      <c r="Y1736" s="368"/>
      <c r="Z1736" s="72"/>
      <c r="AA1736" s="72"/>
      <c r="AB1736" s="72"/>
      <c r="AC1736" s="72"/>
      <c r="AD1736" s="72"/>
      <c r="AE1736" s="72"/>
      <c r="AF1736" s="72"/>
      <c r="AG1736" s="72"/>
      <c r="AH1736" s="72"/>
      <c r="AI1736" s="72"/>
      <c r="AJ1736" s="72"/>
      <c r="AK1736" s="72"/>
      <c r="AL1736" s="72"/>
      <c r="AM1736" s="72"/>
      <c r="AN1736" s="72"/>
    </row>
    <row r="1737" spans="2:40" outlineLevel="1" x14ac:dyDescent="0.2">
      <c r="B1737" s="25"/>
      <c r="C1737" s="24"/>
      <c r="D1737" s="24"/>
      <c r="E1737" s="24"/>
      <c r="F1737" s="176" t="s">
        <v>300</v>
      </c>
      <c r="G1737" s="188">
        <f>'3.USD NCCF'!G1737</f>
        <v>0</v>
      </c>
      <c r="H1737" s="242">
        <f>'3.USD NCCF'!H1737</f>
        <v>0</v>
      </c>
      <c r="I1737" s="179">
        <f>'3.USD NCCF'!I1737</f>
        <v>0</v>
      </c>
      <c r="J1737" s="179">
        <f>'3.USD NCCF'!J1737</f>
        <v>0</v>
      </c>
      <c r="K1737" s="180">
        <f>'3.USD NCCF'!K1737</f>
        <v>0</v>
      </c>
      <c r="L1737" s="196">
        <f>'3.USD NCCF'!L1737</f>
        <v>0</v>
      </c>
      <c r="M1737" s="182">
        <f>'3.USD NCCF'!M1737</f>
        <v>0</v>
      </c>
      <c r="N1737" s="182">
        <f>'3.USD NCCF'!N1737</f>
        <v>0</v>
      </c>
      <c r="O1737" s="182">
        <f>'3.USD NCCF'!O1737</f>
        <v>0</v>
      </c>
      <c r="P1737" s="182">
        <f>'3.USD NCCF'!P1737</f>
        <v>0</v>
      </c>
      <c r="Q1737" s="182">
        <f>'3.USD NCCF'!Q1737</f>
        <v>0</v>
      </c>
      <c r="R1737" s="182">
        <f>'3.USD NCCF'!R1737</f>
        <v>0</v>
      </c>
      <c r="S1737" s="182">
        <f>'3.USD NCCF'!S1737</f>
        <v>0</v>
      </c>
      <c r="T1737" s="182">
        <f>'3.USD NCCF'!T1737</f>
        <v>0</v>
      </c>
      <c r="U1737" s="178">
        <f>'3.USD NCCF'!U1737</f>
        <v>0</v>
      </c>
      <c r="V1737" s="183">
        <f>'3.USD NCCF'!V1737</f>
        <v>0</v>
      </c>
      <c r="W1737" s="243">
        <f>'3.USD NCCF'!W1737</f>
        <v>0</v>
      </c>
      <c r="X1737" s="72"/>
      <c r="Y1737" s="369"/>
      <c r="Z1737" s="72"/>
      <c r="AA1737" s="72"/>
      <c r="AB1737" s="72"/>
      <c r="AC1737" s="72"/>
      <c r="AD1737" s="72"/>
      <c r="AE1737" s="72"/>
      <c r="AF1737" s="72"/>
      <c r="AG1737" s="72"/>
      <c r="AH1737" s="72"/>
      <c r="AI1737" s="72"/>
      <c r="AJ1737" s="72"/>
      <c r="AK1737" s="72"/>
      <c r="AL1737" s="72"/>
      <c r="AM1737" s="72"/>
      <c r="AN1737" s="72"/>
    </row>
    <row r="1738" spans="2:40" outlineLevel="1" x14ac:dyDescent="0.2">
      <c r="B1738" s="25"/>
      <c r="C1738" s="24"/>
      <c r="D1738" s="24"/>
      <c r="E1738" s="24"/>
      <c r="F1738" s="176" t="s">
        <v>301</v>
      </c>
      <c r="G1738" s="188">
        <f>'3.USD NCCF'!G1738</f>
        <v>0</v>
      </c>
      <c r="H1738" s="242">
        <f>'3.USD NCCF'!H1738</f>
        <v>0</v>
      </c>
      <c r="I1738" s="179">
        <f>'3.USD NCCF'!I1738</f>
        <v>0</v>
      </c>
      <c r="J1738" s="179">
        <f>'3.USD NCCF'!J1738</f>
        <v>0</v>
      </c>
      <c r="K1738" s="180">
        <f>'3.USD NCCF'!K1738</f>
        <v>0</v>
      </c>
      <c r="L1738" s="196">
        <f>'3.USD NCCF'!L1738</f>
        <v>0</v>
      </c>
      <c r="M1738" s="182">
        <f>'3.USD NCCF'!M1738</f>
        <v>0</v>
      </c>
      <c r="N1738" s="182">
        <f>'3.USD NCCF'!N1738</f>
        <v>0</v>
      </c>
      <c r="O1738" s="182">
        <f>'3.USD NCCF'!O1738</f>
        <v>0</v>
      </c>
      <c r="P1738" s="182">
        <f>'3.USD NCCF'!P1738</f>
        <v>0</v>
      </c>
      <c r="Q1738" s="182">
        <f>'3.USD NCCF'!Q1738</f>
        <v>0</v>
      </c>
      <c r="R1738" s="182">
        <f>'3.USD NCCF'!R1738</f>
        <v>0</v>
      </c>
      <c r="S1738" s="182">
        <f>'3.USD NCCF'!S1738</f>
        <v>0</v>
      </c>
      <c r="T1738" s="182">
        <f>'3.USD NCCF'!T1738</f>
        <v>0</v>
      </c>
      <c r="U1738" s="178">
        <f>'3.USD NCCF'!U1738</f>
        <v>0</v>
      </c>
      <c r="V1738" s="183">
        <f>'3.USD NCCF'!V1738</f>
        <v>0</v>
      </c>
      <c r="W1738" s="243">
        <f>'3.USD NCCF'!W1738</f>
        <v>0</v>
      </c>
      <c r="X1738" s="72"/>
      <c r="Y1738" s="369"/>
      <c r="Z1738" s="72"/>
      <c r="AA1738" s="72"/>
      <c r="AB1738" s="72"/>
      <c r="AC1738" s="72"/>
      <c r="AD1738" s="72"/>
      <c r="AE1738" s="72"/>
      <c r="AF1738" s="72"/>
      <c r="AG1738" s="72"/>
      <c r="AH1738" s="72"/>
      <c r="AI1738" s="72"/>
      <c r="AJ1738" s="72"/>
      <c r="AK1738" s="72"/>
      <c r="AL1738" s="72"/>
      <c r="AM1738" s="72"/>
      <c r="AN1738" s="72"/>
    </row>
    <row r="1739" spans="2:40" outlineLevel="1" x14ac:dyDescent="0.2">
      <c r="B1739" s="25"/>
      <c r="C1739" s="24"/>
      <c r="D1739" s="24"/>
      <c r="E1739" s="24"/>
      <c r="F1739" s="176" t="s">
        <v>302</v>
      </c>
      <c r="G1739" s="188">
        <f>'3.USD NCCF'!G1739</f>
        <v>0</v>
      </c>
      <c r="H1739" s="242">
        <f>'3.USD NCCF'!H1739</f>
        <v>0</v>
      </c>
      <c r="I1739" s="179">
        <f>'3.USD NCCF'!I1739</f>
        <v>0</v>
      </c>
      <c r="J1739" s="179">
        <f>'3.USD NCCF'!J1739</f>
        <v>0</v>
      </c>
      <c r="K1739" s="180">
        <f>'3.USD NCCF'!K1739</f>
        <v>0</v>
      </c>
      <c r="L1739" s="196">
        <f>'3.USD NCCF'!L1739</f>
        <v>0</v>
      </c>
      <c r="M1739" s="182">
        <f>'3.USD NCCF'!M1739</f>
        <v>0</v>
      </c>
      <c r="N1739" s="182">
        <f>'3.USD NCCF'!N1739</f>
        <v>0</v>
      </c>
      <c r="O1739" s="182">
        <f>'3.USD NCCF'!O1739</f>
        <v>0</v>
      </c>
      <c r="P1739" s="182">
        <f>'3.USD NCCF'!P1739</f>
        <v>0</v>
      </c>
      <c r="Q1739" s="182">
        <f>'3.USD NCCF'!Q1739</f>
        <v>0</v>
      </c>
      <c r="R1739" s="182">
        <f>'3.USD NCCF'!R1739</f>
        <v>0</v>
      </c>
      <c r="S1739" s="182">
        <f>'3.USD NCCF'!S1739</f>
        <v>0</v>
      </c>
      <c r="T1739" s="182">
        <f>'3.USD NCCF'!T1739</f>
        <v>0</v>
      </c>
      <c r="U1739" s="178">
        <f>'3.USD NCCF'!U1739</f>
        <v>0</v>
      </c>
      <c r="V1739" s="183">
        <f>'3.USD NCCF'!V1739</f>
        <v>0</v>
      </c>
      <c r="W1739" s="243">
        <f>'3.USD NCCF'!W1739</f>
        <v>0</v>
      </c>
      <c r="X1739" s="72"/>
      <c r="Y1739" s="369"/>
      <c r="Z1739" s="72"/>
      <c r="AA1739" s="72"/>
      <c r="AB1739" s="72"/>
      <c r="AC1739" s="72"/>
      <c r="AD1739" s="72"/>
      <c r="AE1739" s="72"/>
      <c r="AF1739" s="72"/>
      <c r="AG1739" s="72"/>
      <c r="AH1739" s="72"/>
      <c r="AI1739" s="72"/>
      <c r="AJ1739" s="72"/>
      <c r="AK1739" s="72"/>
      <c r="AL1739" s="72"/>
      <c r="AM1739" s="72"/>
      <c r="AN1739" s="72"/>
    </row>
    <row r="1740" spans="2:40" outlineLevel="1" x14ac:dyDescent="0.2">
      <c r="B1740" s="71"/>
      <c r="C1740" s="64"/>
      <c r="D1740" s="64"/>
      <c r="E1740" s="24"/>
      <c r="F1740" s="176" t="s">
        <v>303</v>
      </c>
      <c r="G1740" s="188">
        <f>'3.USD NCCF'!G1740</f>
        <v>0</v>
      </c>
      <c r="H1740" s="242">
        <f>'3.USD NCCF'!H1740</f>
        <v>0</v>
      </c>
      <c r="I1740" s="179">
        <f>'3.USD NCCF'!I1740</f>
        <v>0</v>
      </c>
      <c r="J1740" s="179">
        <f>'3.USD NCCF'!J1740</f>
        <v>0</v>
      </c>
      <c r="K1740" s="180">
        <f>'3.USD NCCF'!K1740</f>
        <v>0</v>
      </c>
      <c r="L1740" s="196">
        <f>'3.USD NCCF'!L1740</f>
        <v>0</v>
      </c>
      <c r="M1740" s="182">
        <f>'3.USD NCCF'!M1740</f>
        <v>0</v>
      </c>
      <c r="N1740" s="182">
        <f>'3.USD NCCF'!N1740</f>
        <v>0</v>
      </c>
      <c r="O1740" s="182">
        <f>'3.USD NCCF'!O1740</f>
        <v>0</v>
      </c>
      <c r="P1740" s="182">
        <f>'3.USD NCCF'!P1740</f>
        <v>0</v>
      </c>
      <c r="Q1740" s="182">
        <f>'3.USD NCCF'!Q1740</f>
        <v>0</v>
      </c>
      <c r="R1740" s="182">
        <f>'3.USD NCCF'!R1740</f>
        <v>0</v>
      </c>
      <c r="S1740" s="182">
        <f>'3.USD NCCF'!S1740</f>
        <v>0</v>
      </c>
      <c r="T1740" s="182">
        <f>'3.USD NCCF'!T1740</f>
        <v>0</v>
      </c>
      <c r="U1740" s="178">
        <f>'3.USD NCCF'!U1740</f>
        <v>0</v>
      </c>
      <c r="V1740" s="183">
        <f>'3.USD NCCF'!V1740</f>
        <v>0</v>
      </c>
      <c r="W1740" s="243">
        <f>'3.USD NCCF'!W1740</f>
        <v>0</v>
      </c>
      <c r="X1740" s="72"/>
      <c r="Y1740" s="369"/>
      <c r="Z1740" s="72"/>
      <c r="AA1740" s="72"/>
      <c r="AB1740" s="72"/>
      <c r="AC1740" s="72"/>
      <c r="AD1740" s="72"/>
      <c r="AE1740" s="72"/>
      <c r="AF1740" s="72"/>
      <c r="AG1740" s="72"/>
      <c r="AH1740" s="72"/>
      <c r="AI1740" s="72"/>
      <c r="AJ1740" s="72"/>
      <c r="AK1740" s="72"/>
      <c r="AL1740" s="72"/>
      <c r="AM1740" s="72"/>
      <c r="AN1740" s="72"/>
    </row>
    <row r="1741" spans="2:40" outlineLevel="1" x14ac:dyDescent="0.2">
      <c r="B1741" s="71"/>
      <c r="C1741" s="64"/>
      <c r="D1741" s="64"/>
      <c r="E1741" s="24"/>
      <c r="F1741" s="176" t="s">
        <v>367</v>
      </c>
      <c r="G1741" s="188">
        <f>'3.USD NCCF'!G1741</f>
        <v>0</v>
      </c>
      <c r="H1741" s="242">
        <f>'3.USD NCCF'!H1741</f>
        <v>0</v>
      </c>
      <c r="I1741" s="179">
        <f>'3.USD NCCF'!I1741</f>
        <v>0</v>
      </c>
      <c r="J1741" s="179">
        <f>'3.USD NCCF'!J1741</f>
        <v>0</v>
      </c>
      <c r="K1741" s="180">
        <f>'3.USD NCCF'!K1741</f>
        <v>0</v>
      </c>
      <c r="L1741" s="196">
        <f>'3.USD NCCF'!L1741</f>
        <v>0</v>
      </c>
      <c r="M1741" s="182">
        <f>'3.USD NCCF'!M1741</f>
        <v>0</v>
      </c>
      <c r="N1741" s="182">
        <f>'3.USD NCCF'!N1741</f>
        <v>0</v>
      </c>
      <c r="O1741" s="182">
        <f>'3.USD NCCF'!O1741</f>
        <v>0</v>
      </c>
      <c r="P1741" s="182">
        <f>'3.USD NCCF'!P1741</f>
        <v>0</v>
      </c>
      <c r="Q1741" s="182">
        <f>'3.USD NCCF'!Q1741</f>
        <v>0</v>
      </c>
      <c r="R1741" s="182">
        <f>'3.USD NCCF'!R1741</f>
        <v>0</v>
      </c>
      <c r="S1741" s="182">
        <f>'3.USD NCCF'!S1741</f>
        <v>0</v>
      </c>
      <c r="T1741" s="182">
        <f>'3.USD NCCF'!T1741</f>
        <v>0</v>
      </c>
      <c r="U1741" s="178">
        <f>'3.USD NCCF'!U1741</f>
        <v>0</v>
      </c>
      <c r="V1741" s="183">
        <f>'3.USD NCCF'!V1741</f>
        <v>0</v>
      </c>
      <c r="W1741" s="243">
        <f>'3.USD NCCF'!W1741</f>
        <v>0</v>
      </c>
      <c r="X1741" s="72"/>
      <c r="Y1741" s="369"/>
      <c r="Z1741" s="72"/>
      <c r="AA1741" s="72"/>
      <c r="AB1741" s="72"/>
      <c r="AC1741" s="72"/>
      <c r="AD1741" s="72"/>
      <c r="AE1741" s="72"/>
      <c r="AF1741" s="72"/>
      <c r="AG1741" s="72"/>
      <c r="AH1741" s="72"/>
      <c r="AI1741" s="72"/>
      <c r="AJ1741" s="72"/>
      <c r="AK1741" s="72"/>
      <c r="AL1741" s="72"/>
      <c r="AM1741" s="72"/>
      <c r="AN1741" s="72"/>
    </row>
    <row r="1742" spans="2:40" outlineLevel="1" x14ac:dyDescent="0.2">
      <c r="B1742" s="71"/>
      <c r="C1742" s="64"/>
      <c r="D1742" s="64"/>
      <c r="E1742" s="24"/>
      <c r="F1742" s="176" t="s">
        <v>368</v>
      </c>
      <c r="G1742" s="188">
        <f>'3.USD NCCF'!G1742</f>
        <v>0</v>
      </c>
      <c r="H1742" s="242">
        <f>'3.USD NCCF'!H1742</f>
        <v>0</v>
      </c>
      <c r="I1742" s="179">
        <f>'3.USD NCCF'!I1742</f>
        <v>0</v>
      </c>
      <c r="J1742" s="179">
        <f>'3.USD NCCF'!J1742</f>
        <v>0</v>
      </c>
      <c r="K1742" s="180">
        <f>'3.USD NCCF'!K1742</f>
        <v>0</v>
      </c>
      <c r="L1742" s="196">
        <f>'3.USD NCCF'!L1742</f>
        <v>0</v>
      </c>
      <c r="M1742" s="182">
        <f>'3.USD NCCF'!M1742</f>
        <v>0</v>
      </c>
      <c r="N1742" s="182">
        <f>'3.USD NCCF'!N1742</f>
        <v>0</v>
      </c>
      <c r="O1742" s="182">
        <f>'3.USD NCCF'!O1742</f>
        <v>0</v>
      </c>
      <c r="P1742" s="182">
        <f>'3.USD NCCF'!P1742</f>
        <v>0</v>
      </c>
      <c r="Q1742" s="182">
        <f>'3.USD NCCF'!Q1742</f>
        <v>0</v>
      </c>
      <c r="R1742" s="182">
        <f>'3.USD NCCF'!R1742</f>
        <v>0</v>
      </c>
      <c r="S1742" s="182">
        <f>'3.USD NCCF'!S1742</f>
        <v>0</v>
      </c>
      <c r="T1742" s="182">
        <f>'3.USD NCCF'!T1742</f>
        <v>0</v>
      </c>
      <c r="U1742" s="178">
        <f>'3.USD NCCF'!U1742</f>
        <v>0</v>
      </c>
      <c r="V1742" s="183">
        <f>'3.USD NCCF'!V1742</f>
        <v>0</v>
      </c>
      <c r="W1742" s="243">
        <f>'3.USD NCCF'!W1742</f>
        <v>0</v>
      </c>
      <c r="X1742" s="72"/>
      <c r="Y1742" s="369"/>
      <c r="Z1742" s="72"/>
      <c r="AA1742" s="72"/>
      <c r="AB1742" s="72"/>
      <c r="AC1742" s="72"/>
      <c r="AD1742" s="72"/>
      <c r="AE1742" s="72"/>
      <c r="AF1742" s="72"/>
      <c r="AG1742" s="72"/>
      <c r="AH1742" s="72"/>
      <c r="AI1742" s="72"/>
      <c r="AJ1742" s="72"/>
      <c r="AK1742" s="72"/>
      <c r="AL1742" s="72"/>
      <c r="AM1742" s="72"/>
      <c r="AN1742" s="72"/>
    </row>
    <row r="1743" spans="2:40" outlineLevel="1" x14ac:dyDescent="0.2">
      <c r="B1743" s="71"/>
      <c r="C1743" s="64"/>
      <c r="D1743" s="64"/>
      <c r="E1743" s="24"/>
      <c r="F1743" s="176" t="s">
        <v>369</v>
      </c>
      <c r="G1743" s="188">
        <f>'3.USD NCCF'!G1743</f>
        <v>0</v>
      </c>
      <c r="H1743" s="242">
        <f>'3.USD NCCF'!H1743</f>
        <v>0</v>
      </c>
      <c r="I1743" s="179">
        <f>'3.USD NCCF'!I1743</f>
        <v>0</v>
      </c>
      <c r="J1743" s="179">
        <f>'3.USD NCCF'!J1743</f>
        <v>0</v>
      </c>
      <c r="K1743" s="180">
        <f>'3.USD NCCF'!K1743</f>
        <v>0</v>
      </c>
      <c r="L1743" s="196">
        <f>'3.USD NCCF'!L1743</f>
        <v>0</v>
      </c>
      <c r="M1743" s="182">
        <f>'3.USD NCCF'!M1743</f>
        <v>0</v>
      </c>
      <c r="N1743" s="182">
        <f>'3.USD NCCF'!N1743</f>
        <v>0</v>
      </c>
      <c r="O1743" s="182">
        <f>'3.USD NCCF'!O1743</f>
        <v>0</v>
      </c>
      <c r="P1743" s="182">
        <f>'3.USD NCCF'!P1743</f>
        <v>0</v>
      </c>
      <c r="Q1743" s="182">
        <f>'3.USD NCCF'!Q1743</f>
        <v>0</v>
      </c>
      <c r="R1743" s="182">
        <f>'3.USD NCCF'!R1743</f>
        <v>0</v>
      </c>
      <c r="S1743" s="182">
        <f>'3.USD NCCF'!S1743</f>
        <v>0</v>
      </c>
      <c r="T1743" s="182">
        <f>'3.USD NCCF'!T1743</f>
        <v>0</v>
      </c>
      <c r="U1743" s="178">
        <f>'3.USD NCCF'!U1743</f>
        <v>0</v>
      </c>
      <c r="V1743" s="183">
        <f>'3.USD NCCF'!V1743</f>
        <v>0</v>
      </c>
      <c r="W1743" s="243">
        <f>'3.USD NCCF'!W1743</f>
        <v>0</v>
      </c>
      <c r="X1743" s="72"/>
      <c r="Y1743" s="369"/>
      <c r="Z1743" s="72"/>
      <c r="AA1743" s="72"/>
      <c r="AB1743" s="72"/>
      <c r="AC1743" s="72"/>
      <c r="AD1743" s="72"/>
      <c r="AE1743" s="72"/>
      <c r="AF1743" s="72"/>
      <c r="AG1743" s="72"/>
      <c r="AH1743" s="72"/>
      <c r="AI1743" s="72"/>
      <c r="AJ1743" s="72"/>
      <c r="AK1743" s="72"/>
      <c r="AL1743" s="72"/>
      <c r="AM1743" s="72"/>
      <c r="AN1743" s="72"/>
    </row>
    <row r="1744" spans="2:40" x14ac:dyDescent="0.2">
      <c r="B1744" s="25"/>
      <c r="C1744" s="64"/>
      <c r="D1744" s="64"/>
      <c r="E1744" s="24"/>
      <c r="F1744" s="24"/>
      <c r="G1744" s="49"/>
      <c r="H1744" s="77"/>
      <c r="I1744" s="77"/>
      <c r="J1744" s="77"/>
      <c r="K1744" s="77"/>
      <c r="L1744" s="43"/>
      <c r="M1744" s="42"/>
      <c r="N1744" s="42"/>
      <c r="O1744" s="42"/>
      <c r="P1744" s="42"/>
      <c r="Q1744" s="42"/>
      <c r="R1744" s="42"/>
      <c r="S1744" s="42"/>
      <c r="T1744" s="42"/>
      <c r="U1744" s="42"/>
      <c r="V1744" s="159"/>
      <c r="W1744" s="44"/>
      <c r="X1744" s="72"/>
      <c r="Y1744" s="366"/>
      <c r="Z1744" s="72"/>
      <c r="AA1744" s="72"/>
      <c r="AB1744" s="72"/>
      <c r="AC1744" s="72"/>
      <c r="AD1744" s="72"/>
      <c r="AE1744" s="72"/>
      <c r="AF1744" s="72"/>
      <c r="AG1744" s="72"/>
      <c r="AH1744" s="72"/>
      <c r="AI1744" s="72"/>
      <c r="AJ1744" s="72"/>
      <c r="AK1744" s="72"/>
      <c r="AL1744" s="72"/>
      <c r="AM1744" s="72"/>
      <c r="AN1744" s="72"/>
    </row>
    <row r="1745" spans="2:25" s="150" customFormat="1" ht="16.5" thickBot="1" x14ac:dyDescent="0.25">
      <c r="B1745" s="79" t="s">
        <v>371</v>
      </c>
      <c r="C1745" s="80"/>
      <c r="D1745" s="80"/>
      <c r="E1745" s="80"/>
      <c r="F1745" s="80"/>
      <c r="G1745" s="81">
        <f>'3.USD NCCF'!G1745</f>
        <v>0</v>
      </c>
      <c r="H1745" s="274">
        <f>'3.USD NCCF'!H1745</f>
        <v>0</v>
      </c>
      <c r="I1745" s="275">
        <f>'3.USD NCCF'!I1745</f>
        <v>0</v>
      </c>
      <c r="J1745" s="275">
        <f>'3.USD NCCF'!J1745</f>
        <v>0</v>
      </c>
      <c r="K1745" s="276">
        <f>'3.USD NCCF'!K1745</f>
        <v>0</v>
      </c>
      <c r="L1745" s="277">
        <f>'3.USD NCCF'!L1745</f>
        <v>0</v>
      </c>
      <c r="M1745" s="278">
        <f>'3.USD NCCF'!M1745</f>
        <v>0</v>
      </c>
      <c r="N1745" s="278">
        <f>'3.USD NCCF'!N1745</f>
        <v>0</v>
      </c>
      <c r="O1745" s="278">
        <f>'3.USD NCCF'!O1745</f>
        <v>0</v>
      </c>
      <c r="P1745" s="278">
        <f>'3.USD NCCF'!P1745</f>
        <v>0</v>
      </c>
      <c r="Q1745" s="278">
        <f>'3.USD NCCF'!Q1745</f>
        <v>0</v>
      </c>
      <c r="R1745" s="278">
        <f>'3.USD NCCF'!R1745</f>
        <v>0</v>
      </c>
      <c r="S1745" s="278">
        <f>'3.USD NCCF'!S1745</f>
        <v>0</v>
      </c>
      <c r="T1745" s="278">
        <f>'3.USD NCCF'!T1745</f>
        <v>0</v>
      </c>
      <c r="U1745" s="278">
        <f>'3.USD NCCF'!U1745</f>
        <v>0</v>
      </c>
      <c r="V1745" s="279">
        <f>'3.USD NCCF'!V1745</f>
        <v>0</v>
      </c>
      <c r="W1745" s="86">
        <f>'3.USD NCCF'!W1745</f>
        <v>0</v>
      </c>
      <c r="Y1745" s="371"/>
    </row>
  </sheetData>
  <dataConsolidate/>
  <conditionalFormatting sqref="H298:W298">
    <cfRule type="cellIs" dxfId="23" priority="9" stopIfTrue="1" operator="lessThan">
      <formula>0</formula>
    </cfRule>
    <cfRule type="cellIs" dxfId="22" priority="10" stopIfTrue="1" operator="notEqual">
      <formula>IF(ISNUMBER(H298),H298,"")</formula>
    </cfRule>
  </conditionalFormatting>
  <conditionalFormatting sqref="H1158:V1158">
    <cfRule type="cellIs" dxfId="21" priority="3" stopIfTrue="1" operator="lessThan">
      <formula>0</formula>
    </cfRule>
    <cfRule type="cellIs" dxfId="20" priority="4" stopIfTrue="1" operator="notEqual">
      <formula>IF(ISNUMBER(H1158),H1158,"")</formula>
    </cfRule>
  </conditionalFormatting>
  <dataValidations count="1">
    <dataValidation type="custom" allowBlank="1" showInputMessage="1" showErrorMessage="1" sqref="H1716:V1717 H856:V857" xr:uid="{A68AE9A6-62B7-435C-8E11-454460F59736}">
      <formula1>OR(H856&gt;0,H856=0)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6" min="1" max="22" man="1"/>
    <brk id="1069" min="1" max="22" man="1"/>
    <brk id="1187" min="1" max="22" man="1"/>
    <brk id="1274" min="1" max="22" man="1"/>
    <brk id="1378" min="1" max="22" man="1"/>
    <brk id="1527" min="1" max="22" man="1"/>
    <brk id="1618"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1495425</xdr:colOff>
                <xdr:row>2</xdr:row>
                <xdr:rowOff>28575</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1495425</xdr:colOff>
                <xdr:row>2</xdr:row>
                <xdr:rowOff>28575</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Z1726"/>
  <sheetViews>
    <sheetView showGridLines="0" zoomScale="85" zoomScaleNormal="85" workbookViewId="0">
      <selection activeCell="H855" sqref="H855"/>
    </sheetView>
  </sheetViews>
  <sheetFormatPr defaultColWidth="9.28515625" defaultRowHeight="12.75" outlineLevelRow="2" x14ac:dyDescent="0.2"/>
  <cols>
    <col min="1" max="1" width="3.28515625" style="148" customWidth="1"/>
    <col min="2" max="2" width="2.5703125" style="1" customWidth="1"/>
    <col min="3" max="4" width="9" style="63" customWidth="1"/>
    <col min="5" max="5" width="9.42578125" style="63" customWidth="1"/>
    <col min="6" max="6" width="107.42578125" style="63" bestFit="1"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customWidth="1"/>
    <col min="21" max="21" width="21.42578125" style="148" customWidth="1"/>
    <col min="22" max="22" width="21" style="148" customWidth="1"/>
    <col min="23" max="23" width="19.28515625" style="148" customWidth="1"/>
    <col min="24" max="24" width="3.42578125" style="148" customWidth="1"/>
    <col min="25" max="25" width="78.28515625" style="148" customWidth="1"/>
    <col min="26" max="26" width="25.5703125" style="148" bestFit="1" customWidth="1"/>
    <col min="27" max="16384" width="9.28515625" style="148"/>
  </cols>
  <sheetData>
    <row r="2" spans="2:25" x14ac:dyDescent="0.2">
      <c r="K2" s="376"/>
      <c r="L2" s="376"/>
    </row>
    <row r="3" spans="2:25" s="129" customFormat="1" ht="16.5" thickBot="1" x14ac:dyDescent="0.25">
      <c r="B3" s="98" t="s">
        <v>0</v>
      </c>
      <c r="C3" s="99"/>
      <c r="D3" s="99"/>
      <c r="E3" s="99"/>
      <c r="F3" s="100" t="s">
        <v>1</v>
      </c>
      <c r="G3" s="101"/>
      <c r="H3" s="102"/>
      <c r="I3" s="102"/>
      <c r="J3" s="103"/>
      <c r="K3" s="102"/>
      <c r="L3" s="102"/>
      <c r="M3" s="104"/>
      <c r="N3" s="102"/>
      <c r="O3" s="102"/>
      <c r="P3" s="102"/>
      <c r="Q3" s="102"/>
      <c r="R3" s="102"/>
      <c r="S3" s="102"/>
      <c r="T3" s="102"/>
      <c r="U3" s="102"/>
      <c r="V3" s="102"/>
      <c r="W3" s="102"/>
      <c r="Y3" s="102"/>
    </row>
    <row r="4" spans="2:25" s="129" customFormat="1" ht="15.75" customHeight="1" x14ac:dyDescent="0.2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5" thickBot="1" x14ac:dyDescent="0.25">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
      <c r="B10" s="25"/>
      <c r="C10" s="23"/>
      <c r="D10" s="23" t="s">
        <v>9</v>
      </c>
      <c r="E10" s="24"/>
      <c r="F10" s="24"/>
      <c r="G10" s="50">
        <f>SUBTOTAL(9,G11:G12)</f>
        <v>0</v>
      </c>
      <c r="H10" s="51">
        <f t="shared" ref="H10:M10" si="0">SUBTOTAL(9,H11)</f>
        <v>0</v>
      </c>
      <c r="I10" s="34">
        <f t="shared" si="0"/>
        <v>0</v>
      </c>
      <c r="J10" s="34">
        <f t="shared" si="0"/>
        <v>0</v>
      </c>
      <c r="K10" s="37">
        <f t="shared" si="0"/>
        <v>0</v>
      </c>
      <c r="L10" s="34">
        <f t="shared" si="0"/>
        <v>0</v>
      </c>
      <c r="M10" s="36">
        <f t="shared" si="0"/>
        <v>0</v>
      </c>
      <c r="N10" s="36">
        <f t="shared" ref="N10:W10" si="1">SUBTOTAL(9,N11)</f>
        <v>0</v>
      </c>
      <c r="O10" s="36">
        <f t="shared" si="1"/>
        <v>0</v>
      </c>
      <c r="P10" s="36">
        <f t="shared" si="1"/>
        <v>0</v>
      </c>
      <c r="Q10" s="36">
        <f t="shared" si="1"/>
        <v>0</v>
      </c>
      <c r="R10" s="36">
        <f t="shared" si="1"/>
        <v>0</v>
      </c>
      <c r="S10" s="36">
        <f t="shared" si="1"/>
        <v>0</v>
      </c>
      <c r="T10" s="36">
        <f t="shared" si="1"/>
        <v>0</v>
      </c>
      <c r="U10" s="36">
        <f t="shared" si="1"/>
        <v>0</v>
      </c>
      <c r="V10" s="34">
        <f t="shared" si="1"/>
        <v>0</v>
      </c>
      <c r="W10" s="33">
        <f t="shared" si="1"/>
        <v>0</v>
      </c>
      <c r="Y10" s="366"/>
    </row>
    <row r="11" spans="2:25" s="72" customFormat="1" outlineLevel="1" x14ac:dyDescent="0.2">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
      <c r="B13" s="25"/>
      <c r="C13" s="64"/>
      <c r="D13" s="65" t="s">
        <v>374</v>
      </c>
      <c r="E13" s="64"/>
      <c r="F13" s="24"/>
      <c r="G13" s="75">
        <f>SUBTOTAL(9,G14:G15)</f>
        <v>0</v>
      </c>
      <c r="H13" s="43">
        <f t="shared" ref="H13:W13" si="2">SUBTOTAL(9,H14:H15)</f>
        <v>0</v>
      </c>
      <c r="I13" s="42">
        <f t="shared" si="2"/>
        <v>0</v>
      </c>
      <c r="J13" s="42">
        <f t="shared" si="2"/>
        <v>0</v>
      </c>
      <c r="K13" s="44">
        <f t="shared" si="2"/>
        <v>0</v>
      </c>
      <c r="L13" s="42">
        <f t="shared" si="2"/>
        <v>0</v>
      </c>
      <c r="M13" s="42">
        <f t="shared" si="2"/>
        <v>0</v>
      </c>
      <c r="N13" s="42">
        <f t="shared" si="2"/>
        <v>0</v>
      </c>
      <c r="O13" s="42">
        <f t="shared" si="2"/>
        <v>0</v>
      </c>
      <c r="P13" s="42">
        <f t="shared" si="2"/>
        <v>0</v>
      </c>
      <c r="Q13" s="42">
        <f t="shared" si="2"/>
        <v>0</v>
      </c>
      <c r="R13" s="42">
        <f t="shared" si="2"/>
        <v>0</v>
      </c>
      <c r="S13" s="42">
        <f t="shared" si="2"/>
        <v>0</v>
      </c>
      <c r="T13" s="42">
        <f t="shared" si="2"/>
        <v>0</v>
      </c>
      <c r="U13" s="42">
        <f t="shared" si="2"/>
        <v>0</v>
      </c>
      <c r="V13" s="42">
        <f t="shared" si="2"/>
        <v>0</v>
      </c>
      <c r="W13" s="49">
        <f t="shared" si="2"/>
        <v>0</v>
      </c>
      <c r="Y13" s="368"/>
    </row>
    <row r="14" spans="2:25" s="72" customFormat="1" outlineLevel="1" x14ac:dyDescent="0.2">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M18" si="3">SUBTOTAL(9,G19:G22)</f>
        <v>0</v>
      </c>
      <c r="H18" s="70">
        <f t="shared" si="3"/>
        <v>0</v>
      </c>
      <c r="I18" s="66">
        <f t="shared" si="3"/>
        <v>0</v>
      </c>
      <c r="J18" s="66">
        <f t="shared" si="3"/>
        <v>0</v>
      </c>
      <c r="K18" s="67">
        <f t="shared" si="3"/>
        <v>0</v>
      </c>
      <c r="L18" s="34">
        <f t="shared" si="3"/>
        <v>0</v>
      </c>
      <c r="M18" s="34">
        <f t="shared" si="3"/>
        <v>0</v>
      </c>
      <c r="N18" s="34">
        <f t="shared" ref="N18:W18" si="4">SUBTOTAL(9,N19:N22)</f>
        <v>0</v>
      </c>
      <c r="O18" s="34">
        <f t="shared" si="4"/>
        <v>0</v>
      </c>
      <c r="P18" s="34">
        <f t="shared" si="4"/>
        <v>0</v>
      </c>
      <c r="Q18" s="34">
        <f t="shared" si="4"/>
        <v>0</v>
      </c>
      <c r="R18" s="34">
        <f t="shared" si="4"/>
        <v>0</v>
      </c>
      <c r="S18" s="34">
        <f t="shared" si="4"/>
        <v>0</v>
      </c>
      <c r="T18" s="34">
        <f t="shared" si="4"/>
        <v>0</v>
      </c>
      <c r="U18" s="34">
        <f t="shared" si="4"/>
        <v>0</v>
      </c>
      <c r="V18" s="34">
        <f t="shared" si="4"/>
        <v>0</v>
      </c>
      <c r="W18" s="33">
        <f t="shared" si="4"/>
        <v>0</v>
      </c>
      <c r="Y18" s="366"/>
    </row>
    <row r="19" spans="2:25" s="72" customFormat="1" outlineLevel="1" x14ac:dyDescent="0.2">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
      <c r="B23" s="25"/>
      <c r="C23" s="23"/>
      <c r="D23" s="23"/>
      <c r="E23" s="24" t="s">
        <v>157</v>
      </c>
      <c r="F23" s="24"/>
      <c r="G23" s="69">
        <f t="shared" ref="G23:M23" si="5">SUBTOTAL(9,G24:G27)</f>
        <v>0</v>
      </c>
      <c r="H23" s="70">
        <f t="shared" si="5"/>
        <v>0</v>
      </c>
      <c r="I23" s="66">
        <f t="shared" si="5"/>
        <v>0</v>
      </c>
      <c r="J23" s="66">
        <f t="shared" si="5"/>
        <v>0</v>
      </c>
      <c r="K23" s="67">
        <f t="shared" si="5"/>
        <v>0</v>
      </c>
      <c r="L23" s="34">
        <f t="shared" si="5"/>
        <v>0</v>
      </c>
      <c r="M23" s="34">
        <f t="shared" si="5"/>
        <v>0</v>
      </c>
      <c r="N23" s="34">
        <f t="shared" ref="N23:W23" si="6">SUBTOTAL(9,N24:N27)</f>
        <v>0</v>
      </c>
      <c r="O23" s="34">
        <f t="shared" si="6"/>
        <v>0</v>
      </c>
      <c r="P23" s="34">
        <f t="shared" si="6"/>
        <v>0</v>
      </c>
      <c r="Q23" s="34">
        <f t="shared" si="6"/>
        <v>0</v>
      </c>
      <c r="R23" s="34">
        <f t="shared" si="6"/>
        <v>0</v>
      </c>
      <c r="S23" s="34">
        <f t="shared" si="6"/>
        <v>0</v>
      </c>
      <c r="T23" s="34">
        <f t="shared" si="6"/>
        <v>0</v>
      </c>
      <c r="U23" s="34">
        <f t="shared" si="6"/>
        <v>0</v>
      </c>
      <c r="V23" s="34">
        <f t="shared" si="6"/>
        <v>0</v>
      </c>
      <c r="W23" s="33">
        <f t="shared" si="6"/>
        <v>0</v>
      </c>
      <c r="Y23" s="370"/>
    </row>
    <row r="24" spans="2:25" s="72" customFormat="1" outlineLevel="1" x14ac:dyDescent="0.2">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
      <c r="B28" s="25"/>
      <c r="C28" s="23"/>
      <c r="D28" s="23"/>
      <c r="E28" s="24" t="s">
        <v>347</v>
      </c>
      <c r="F28" s="24"/>
      <c r="G28" s="69">
        <f t="shared" ref="G28:M28" si="7">SUBTOTAL(9,G29:G32)</f>
        <v>0</v>
      </c>
      <c r="H28" s="70">
        <f t="shared" si="7"/>
        <v>0</v>
      </c>
      <c r="I28" s="66">
        <f t="shared" si="7"/>
        <v>0</v>
      </c>
      <c r="J28" s="66">
        <f t="shared" si="7"/>
        <v>0</v>
      </c>
      <c r="K28" s="67">
        <f t="shared" si="7"/>
        <v>0</v>
      </c>
      <c r="L28" s="34">
        <f t="shared" si="7"/>
        <v>0</v>
      </c>
      <c r="M28" s="34">
        <f t="shared" si="7"/>
        <v>0</v>
      </c>
      <c r="N28" s="34">
        <f t="shared" ref="N28:W28" si="8">SUBTOTAL(9,N29:N32)</f>
        <v>0</v>
      </c>
      <c r="O28" s="34">
        <f t="shared" si="8"/>
        <v>0</v>
      </c>
      <c r="P28" s="34">
        <f t="shared" si="8"/>
        <v>0</v>
      </c>
      <c r="Q28" s="34">
        <f t="shared" si="8"/>
        <v>0</v>
      </c>
      <c r="R28" s="34">
        <f t="shared" si="8"/>
        <v>0</v>
      </c>
      <c r="S28" s="34">
        <f t="shared" si="8"/>
        <v>0</v>
      </c>
      <c r="T28" s="34">
        <f t="shared" si="8"/>
        <v>0</v>
      </c>
      <c r="U28" s="34">
        <f t="shared" si="8"/>
        <v>0</v>
      </c>
      <c r="V28" s="34">
        <f t="shared" si="8"/>
        <v>0</v>
      </c>
      <c r="W28" s="33">
        <f t="shared" si="8"/>
        <v>0</v>
      </c>
      <c r="Y28" s="370"/>
    </row>
    <row r="29" spans="2:25" s="72" customFormat="1" outlineLevel="1" x14ac:dyDescent="0.2">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
      <c r="B34" s="25"/>
      <c r="C34" s="23"/>
      <c r="D34" s="23"/>
      <c r="E34" s="64" t="s">
        <v>54</v>
      </c>
      <c r="F34" s="24"/>
      <c r="G34" s="69">
        <f t="shared" ref="G34:W34" si="9">SUBTOTAL(9,G35:G37)</f>
        <v>0</v>
      </c>
      <c r="H34" s="70">
        <f t="shared" si="9"/>
        <v>0</v>
      </c>
      <c r="I34" s="66">
        <f t="shared" si="9"/>
        <v>0</v>
      </c>
      <c r="J34" s="66">
        <f t="shared" si="9"/>
        <v>0</v>
      </c>
      <c r="K34" s="67">
        <f t="shared" si="9"/>
        <v>0</v>
      </c>
      <c r="L34" s="34">
        <f t="shared" si="9"/>
        <v>0</v>
      </c>
      <c r="M34" s="34">
        <f t="shared" si="9"/>
        <v>0</v>
      </c>
      <c r="N34" s="34">
        <f t="shared" si="9"/>
        <v>0</v>
      </c>
      <c r="O34" s="34">
        <f t="shared" si="9"/>
        <v>0</v>
      </c>
      <c r="P34" s="34">
        <f t="shared" si="9"/>
        <v>0</v>
      </c>
      <c r="Q34" s="34">
        <f t="shared" si="9"/>
        <v>0</v>
      </c>
      <c r="R34" s="34">
        <f t="shared" si="9"/>
        <v>0</v>
      </c>
      <c r="S34" s="34">
        <f t="shared" si="9"/>
        <v>0</v>
      </c>
      <c r="T34" s="34">
        <f t="shared" si="9"/>
        <v>0</v>
      </c>
      <c r="U34" s="34">
        <f t="shared" si="9"/>
        <v>0</v>
      </c>
      <c r="V34" s="34">
        <f t="shared" si="9"/>
        <v>0</v>
      </c>
      <c r="W34" s="33">
        <f t="shared" si="9"/>
        <v>0</v>
      </c>
      <c r="Y34" s="583"/>
    </row>
    <row r="35" spans="2:25" s="72" customFormat="1" outlineLevel="1" x14ac:dyDescent="0.2">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
      <c r="B38" s="25"/>
      <c r="C38" s="23"/>
      <c r="D38" s="23"/>
      <c r="E38" s="24" t="s">
        <v>56</v>
      </c>
      <c r="F38" s="24"/>
      <c r="G38" s="69">
        <f t="shared" ref="G38:W38" si="10">SUBTOTAL(9,G39:G41)</f>
        <v>0</v>
      </c>
      <c r="H38" s="70">
        <f t="shared" si="10"/>
        <v>0</v>
      </c>
      <c r="I38" s="66">
        <f t="shared" si="10"/>
        <v>0</v>
      </c>
      <c r="J38" s="66">
        <f t="shared" si="10"/>
        <v>0</v>
      </c>
      <c r="K38" s="67">
        <f t="shared" si="10"/>
        <v>0</v>
      </c>
      <c r="L38" s="34">
        <f t="shared" si="10"/>
        <v>0</v>
      </c>
      <c r="M38" s="34">
        <f t="shared" si="10"/>
        <v>0</v>
      </c>
      <c r="N38" s="34">
        <f t="shared" si="10"/>
        <v>0</v>
      </c>
      <c r="O38" s="34">
        <f t="shared" si="10"/>
        <v>0</v>
      </c>
      <c r="P38" s="34">
        <f t="shared" si="10"/>
        <v>0</v>
      </c>
      <c r="Q38" s="34">
        <f t="shared" si="10"/>
        <v>0</v>
      </c>
      <c r="R38" s="34">
        <f t="shared" si="10"/>
        <v>0</v>
      </c>
      <c r="S38" s="34">
        <f t="shared" si="10"/>
        <v>0</v>
      </c>
      <c r="T38" s="34">
        <f t="shared" si="10"/>
        <v>0</v>
      </c>
      <c r="U38" s="34">
        <f t="shared" si="10"/>
        <v>0</v>
      </c>
      <c r="V38" s="34">
        <f t="shared" si="10"/>
        <v>0</v>
      </c>
      <c r="W38" s="33">
        <f t="shared" si="10"/>
        <v>0</v>
      </c>
      <c r="Y38" s="370"/>
    </row>
    <row r="39" spans="2:25" s="72" customFormat="1" outlineLevel="1" x14ac:dyDescent="0.2">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
      <c r="B42" s="25"/>
      <c r="C42" s="23"/>
      <c r="D42" s="23"/>
      <c r="E42" s="24" t="s">
        <v>57</v>
      </c>
      <c r="F42" s="24"/>
      <c r="G42" s="69">
        <f t="shared" ref="G42:W42" si="11">SUBTOTAL(9,G43:G45)</f>
        <v>0</v>
      </c>
      <c r="H42" s="70">
        <f t="shared" si="11"/>
        <v>0</v>
      </c>
      <c r="I42" s="66">
        <f t="shared" si="11"/>
        <v>0</v>
      </c>
      <c r="J42" s="66">
        <f t="shared" si="11"/>
        <v>0</v>
      </c>
      <c r="K42" s="67">
        <f t="shared" si="11"/>
        <v>0</v>
      </c>
      <c r="L42" s="34">
        <f t="shared" si="11"/>
        <v>0</v>
      </c>
      <c r="M42" s="34">
        <f t="shared" si="11"/>
        <v>0</v>
      </c>
      <c r="N42" s="34">
        <f t="shared" si="11"/>
        <v>0</v>
      </c>
      <c r="O42" s="34">
        <f t="shared" si="11"/>
        <v>0</v>
      </c>
      <c r="P42" s="34">
        <f t="shared" si="11"/>
        <v>0</v>
      </c>
      <c r="Q42" s="34">
        <f t="shared" si="11"/>
        <v>0</v>
      </c>
      <c r="R42" s="34">
        <f t="shared" si="11"/>
        <v>0</v>
      </c>
      <c r="S42" s="34">
        <f t="shared" si="11"/>
        <v>0</v>
      </c>
      <c r="T42" s="34">
        <f t="shared" si="11"/>
        <v>0</v>
      </c>
      <c r="U42" s="34">
        <f t="shared" si="11"/>
        <v>0</v>
      </c>
      <c r="V42" s="34">
        <f t="shared" si="11"/>
        <v>0</v>
      </c>
      <c r="W42" s="33">
        <f t="shared" si="11"/>
        <v>0</v>
      </c>
      <c r="Y42" s="370"/>
    </row>
    <row r="43" spans="2:25" s="72" customFormat="1" outlineLevel="1" x14ac:dyDescent="0.2">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
      <c r="B47" s="25"/>
      <c r="C47" s="23"/>
      <c r="D47" s="23"/>
      <c r="E47" s="24" t="s">
        <v>172</v>
      </c>
      <c r="F47" s="24"/>
      <c r="G47" s="69">
        <f t="shared" ref="G47:M47" si="12">SUBTOTAL(9,G48:G49)</f>
        <v>0</v>
      </c>
      <c r="H47" s="70">
        <f t="shared" si="12"/>
        <v>0</v>
      </c>
      <c r="I47" s="66">
        <f t="shared" si="12"/>
        <v>0</v>
      </c>
      <c r="J47" s="66">
        <f t="shared" si="12"/>
        <v>0</v>
      </c>
      <c r="K47" s="67">
        <f t="shared" si="12"/>
        <v>0</v>
      </c>
      <c r="L47" s="34">
        <f t="shared" si="12"/>
        <v>0</v>
      </c>
      <c r="M47" s="34">
        <f t="shared" si="12"/>
        <v>0</v>
      </c>
      <c r="N47" s="34">
        <f t="shared" ref="N47:W47" si="13">SUBTOTAL(9,N48:N49)</f>
        <v>0</v>
      </c>
      <c r="O47" s="34">
        <f t="shared" si="13"/>
        <v>0</v>
      </c>
      <c r="P47" s="34">
        <f t="shared" si="13"/>
        <v>0</v>
      </c>
      <c r="Q47" s="34">
        <f t="shared" si="13"/>
        <v>0</v>
      </c>
      <c r="R47" s="34">
        <f t="shared" si="13"/>
        <v>0</v>
      </c>
      <c r="S47" s="34">
        <f t="shared" si="13"/>
        <v>0</v>
      </c>
      <c r="T47" s="34">
        <f t="shared" si="13"/>
        <v>0</v>
      </c>
      <c r="U47" s="34">
        <f t="shared" si="13"/>
        <v>0</v>
      </c>
      <c r="V47" s="34">
        <f t="shared" si="13"/>
        <v>0</v>
      </c>
      <c r="W47" s="33">
        <f t="shared" si="13"/>
        <v>0</v>
      </c>
      <c r="Y47" s="583"/>
    </row>
    <row r="48" spans="2:25" s="72" customFormat="1" outlineLevel="1" x14ac:dyDescent="0.2">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
      <c r="B50" s="25"/>
      <c r="C50" s="23"/>
      <c r="D50" s="23"/>
      <c r="E50" s="24" t="s">
        <v>166</v>
      </c>
      <c r="F50" s="24"/>
      <c r="G50" s="69">
        <f t="shared" ref="G50:W50" si="14">SUBTOTAL(9,G51:G53)</f>
        <v>0</v>
      </c>
      <c r="H50" s="70">
        <f t="shared" si="14"/>
        <v>0</v>
      </c>
      <c r="I50" s="66">
        <f t="shared" si="14"/>
        <v>0</v>
      </c>
      <c r="J50" s="66">
        <f t="shared" si="14"/>
        <v>0</v>
      </c>
      <c r="K50" s="67">
        <f t="shared" si="14"/>
        <v>0</v>
      </c>
      <c r="L50" s="34">
        <f t="shared" si="14"/>
        <v>0</v>
      </c>
      <c r="M50" s="34">
        <f t="shared" si="14"/>
        <v>0</v>
      </c>
      <c r="N50" s="34">
        <f t="shared" si="14"/>
        <v>0</v>
      </c>
      <c r="O50" s="34">
        <f t="shared" si="14"/>
        <v>0</v>
      </c>
      <c r="P50" s="34">
        <f t="shared" si="14"/>
        <v>0</v>
      </c>
      <c r="Q50" s="34">
        <f t="shared" si="14"/>
        <v>0</v>
      </c>
      <c r="R50" s="34">
        <f t="shared" si="14"/>
        <v>0</v>
      </c>
      <c r="S50" s="34">
        <f t="shared" si="14"/>
        <v>0</v>
      </c>
      <c r="T50" s="34">
        <f t="shared" si="14"/>
        <v>0</v>
      </c>
      <c r="U50" s="34">
        <f t="shared" si="14"/>
        <v>0</v>
      </c>
      <c r="V50" s="34">
        <f t="shared" si="14"/>
        <v>0</v>
      </c>
      <c r="W50" s="33">
        <f t="shared" si="14"/>
        <v>0</v>
      </c>
      <c r="Y50" s="370"/>
    </row>
    <row r="51" spans="2:25" s="72" customFormat="1" outlineLevel="1" x14ac:dyDescent="0.2">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
      <c r="B54" s="25"/>
      <c r="C54" s="23"/>
      <c r="D54" s="23"/>
      <c r="E54" s="24" t="s">
        <v>174</v>
      </c>
      <c r="F54" s="24"/>
      <c r="G54" s="69">
        <f t="shared" ref="G54:M54" si="15">SUBTOTAL(9,G55:G56)</f>
        <v>0</v>
      </c>
      <c r="H54" s="70">
        <f t="shared" si="15"/>
        <v>0</v>
      </c>
      <c r="I54" s="66">
        <f t="shared" si="15"/>
        <v>0</v>
      </c>
      <c r="J54" s="66">
        <f t="shared" si="15"/>
        <v>0</v>
      </c>
      <c r="K54" s="67">
        <f t="shared" si="15"/>
        <v>0</v>
      </c>
      <c r="L54" s="34">
        <f t="shared" si="15"/>
        <v>0</v>
      </c>
      <c r="M54" s="34">
        <f t="shared" si="15"/>
        <v>0</v>
      </c>
      <c r="N54" s="34">
        <f t="shared" ref="N54:W54" si="16">SUBTOTAL(9,N55:N56)</f>
        <v>0</v>
      </c>
      <c r="O54" s="34">
        <f t="shared" si="16"/>
        <v>0</v>
      </c>
      <c r="P54" s="34">
        <f t="shared" si="16"/>
        <v>0</v>
      </c>
      <c r="Q54" s="34">
        <f t="shared" si="16"/>
        <v>0</v>
      </c>
      <c r="R54" s="34">
        <f t="shared" si="16"/>
        <v>0</v>
      </c>
      <c r="S54" s="34">
        <f t="shared" si="16"/>
        <v>0</v>
      </c>
      <c r="T54" s="34">
        <f t="shared" si="16"/>
        <v>0</v>
      </c>
      <c r="U54" s="34">
        <f t="shared" si="16"/>
        <v>0</v>
      </c>
      <c r="V54" s="34">
        <f t="shared" si="16"/>
        <v>0</v>
      </c>
      <c r="W54" s="33">
        <f t="shared" si="16"/>
        <v>0</v>
      </c>
      <c r="Y54" s="370"/>
    </row>
    <row r="55" spans="2:25" s="72" customFormat="1" outlineLevel="1" x14ac:dyDescent="0.2">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
      <c r="B57" s="25"/>
      <c r="C57" s="23"/>
      <c r="D57" s="23"/>
      <c r="E57" s="24" t="s">
        <v>169</v>
      </c>
      <c r="F57" s="24"/>
      <c r="G57" s="69">
        <f t="shared" ref="G57:W57" si="17">SUBTOTAL(9,G58:G60)</f>
        <v>0</v>
      </c>
      <c r="H57" s="70">
        <f t="shared" si="17"/>
        <v>0</v>
      </c>
      <c r="I57" s="66">
        <f t="shared" si="17"/>
        <v>0</v>
      </c>
      <c r="J57" s="66">
        <f t="shared" si="17"/>
        <v>0</v>
      </c>
      <c r="K57" s="67">
        <f t="shared" si="17"/>
        <v>0</v>
      </c>
      <c r="L57" s="34">
        <f t="shared" si="17"/>
        <v>0</v>
      </c>
      <c r="M57" s="34">
        <f t="shared" si="17"/>
        <v>0</v>
      </c>
      <c r="N57" s="34">
        <f t="shared" si="17"/>
        <v>0</v>
      </c>
      <c r="O57" s="34">
        <f t="shared" si="17"/>
        <v>0</v>
      </c>
      <c r="P57" s="34">
        <f t="shared" si="17"/>
        <v>0</v>
      </c>
      <c r="Q57" s="34">
        <f t="shared" si="17"/>
        <v>0</v>
      </c>
      <c r="R57" s="34">
        <f t="shared" si="17"/>
        <v>0</v>
      </c>
      <c r="S57" s="34">
        <f t="shared" si="17"/>
        <v>0</v>
      </c>
      <c r="T57" s="34">
        <f t="shared" si="17"/>
        <v>0</v>
      </c>
      <c r="U57" s="34">
        <f t="shared" si="17"/>
        <v>0</v>
      </c>
      <c r="V57" s="34">
        <f t="shared" si="17"/>
        <v>0</v>
      </c>
      <c r="W57" s="33">
        <f t="shared" si="17"/>
        <v>0</v>
      </c>
      <c r="Y57" s="370"/>
    </row>
    <row r="58" spans="2:25" s="72" customFormat="1" outlineLevel="1" x14ac:dyDescent="0.2">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
      <c r="B61" s="25"/>
      <c r="C61" s="23"/>
      <c r="D61" s="23"/>
      <c r="E61" s="24" t="s">
        <v>334</v>
      </c>
      <c r="F61" s="24"/>
      <c r="G61" s="69">
        <f t="shared" ref="G61:M61" si="18">SUBTOTAL(9,G62:G63)</f>
        <v>0</v>
      </c>
      <c r="H61" s="70">
        <f t="shared" si="18"/>
        <v>0</v>
      </c>
      <c r="I61" s="66">
        <f t="shared" si="18"/>
        <v>0</v>
      </c>
      <c r="J61" s="66">
        <f t="shared" si="18"/>
        <v>0</v>
      </c>
      <c r="K61" s="67">
        <f t="shared" si="18"/>
        <v>0</v>
      </c>
      <c r="L61" s="34">
        <f t="shared" si="18"/>
        <v>0</v>
      </c>
      <c r="M61" s="34">
        <f t="shared" si="18"/>
        <v>0</v>
      </c>
      <c r="N61" s="34">
        <f t="shared" ref="N61:W61" si="19">SUBTOTAL(9,N62:N63)</f>
        <v>0</v>
      </c>
      <c r="O61" s="34">
        <f t="shared" si="19"/>
        <v>0</v>
      </c>
      <c r="P61" s="34">
        <f t="shared" si="19"/>
        <v>0</v>
      </c>
      <c r="Q61" s="34">
        <f t="shared" si="19"/>
        <v>0</v>
      </c>
      <c r="R61" s="34">
        <f t="shared" si="19"/>
        <v>0</v>
      </c>
      <c r="S61" s="34">
        <f t="shared" si="19"/>
        <v>0</v>
      </c>
      <c r="T61" s="34">
        <f t="shared" si="19"/>
        <v>0</v>
      </c>
      <c r="U61" s="34">
        <f t="shared" si="19"/>
        <v>0</v>
      </c>
      <c r="V61" s="34">
        <f t="shared" si="19"/>
        <v>0</v>
      </c>
      <c r="W61" s="33">
        <f t="shared" si="19"/>
        <v>0</v>
      </c>
      <c r="Y61" s="370"/>
    </row>
    <row r="62" spans="2:25" s="72" customFormat="1" outlineLevel="1" x14ac:dyDescent="0.2">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
      <c r="B64" s="25"/>
      <c r="C64" s="23"/>
      <c r="D64" s="23"/>
      <c r="E64" s="24" t="s">
        <v>337</v>
      </c>
      <c r="F64" s="24"/>
      <c r="G64" s="69">
        <f t="shared" ref="G64:W64" si="20">SUBTOTAL(9,G65:G67)</f>
        <v>0</v>
      </c>
      <c r="H64" s="70">
        <f t="shared" si="20"/>
        <v>0</v>
      </c>
      <c r="I64" s="66">
        <f t="shared" si="20"/>
        <v>0</v>
      </c>
      <c r="J64" s="66">
        <f t="shared" si="20"/>
        <v>0</v>
      </c>
      <c r="K64" s="67">
        <f t="shared" si="20"/>
        <v>0</v>
      </c>
      <c r="L64" s="34">
        <f t="shared" si="20"/>
        <v>0</v>
      </c>
      <c r="M64" s="34">
        <f t="shared" si="20"/>
        <v>0</v>
      </c>
      <c r="N64" s="34">
        <f t="shared" si="20"/>
        <v>0</v>
      </c>
      <c r="O64" s="34">
        <f t="shared" si="20"/>
        <v>0</v>
      </c>
      <c r="P64" s="34">
        <f t="shared" si="20"/>
        <v>0</v>
      </c>
      <c r="Q64" s="34">
        <f t="shared" si="20"/>
        <v>0</v>
      </c>
      <c r="R64" s="34">
        <f t="shared" si="20"/>
        <v>0</v>
      </c>
      <c r="S64" s="34">
        <f t="shared" si="20"/>
        <v>0</v>
      </c>
      <c r="T64" s="34">
        <f t="shared" si="20"/>
        <v>0</v>
      </c>
      <c r="U64" s="34">
        <f t="shared" si="20"/>
        <v>0</v>
      </c>
      <c r="V64" s="34">
        <f t="shared" si="20"/>
        <v>0</v>
      </c>
      <c r="W64" s="33">
        <f t="shared" si="20"/>
        <v>0</v>
      </c>
      <c r="Y64" s="370"/>
    </row>
    <row r="65" spans="2:25" s="72" customFormat="1" outlineLevel="1" x14ac:dyDescent="0.2">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
      <c r="B69" s="25"/>
      <c r="C69" s="23"/>
      <c r="D69" s="23"/>
      <c r="E69" s="24" t="s">
        <v>184</v>
      </c>
      <c r="F69" s="24"/>
      <c r="G69" s="69">
        <f t="shared" ref="G69:M69" si="21">SUBTOTAL(9,G70:G71)</f>
        <v>0</v>
      </c>
      <c r="H69" s="70">
        <f t="shared" si="21"/>
        <v>0</v>
      </c>
      <c r="I69" s="66">
        <f t="shared" si="21"/>
        <v>0</v>
      </c>
      <c r="J69" s="66">
        <f t="shared" si="21"/>
        <v>0</v>
      </c>
      <c r="K69" s="67">
        <f t="shared" si="21"/>
        <v>0</v>
      </c>
      <c r="L69" s="34">
        <f t="shared" si="21"/>
        <v>0</v>
      </c>
      <c r="M69" s="34">
        <f t="shared" si="21"/>
        <v>0</v>
      </c>
      <c r="N69" s="34">
        <f t="shared" ref="N69:W69" si="22">SUBTOTAL(9,N70:N71)</f>
        <v>0</v>
      </c>
      <c r="O69" s="34">
        <f t="shared" si="22"/>
        <v>0</v>
      </c>
      <c r="P69" s="34">
        <f t="shared" si="22"/>
        <v>0</v>
      </c>
      <c r="Q69" s="34">
        <f t="shared" si="22"/>
        <v>0</v>
      </c>
      <c r="R69" s="34">
        <f t="shared" si="22"/>
        <v>0</v>
      </c>
      <c r="S69" s="34">
        <f t="shared" si="22"/>
        <v>0</v>
      </c>
      <c r="T69" s="34">
        <f t="shared" si="22"/>
        <v>0</v>
      </c>
      <c r="U69" s="34">
        <f t="shared" si="22"/>
        <v>0</v>
      </c>
      <c r="V69" s="34">
        <f t="shared" si="22"/>
        <v>0</v>
      </c>
      <c r="W69" s="33">
        <f t="shared" si="22"/>
        <v>0</v>
      </c>
      <c r="Y69" s="583"/>
    </row>
    <row r="70" spans="2:25" s="72" customFormat="1" outlineLevel="1" x14ac:dyDescent="0.2">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
      <c r="B72" s="25"/>
      <c r="C72" s="23"/>
      <c r="D72" s="23"/>
      <c r="E72" s="24" t="s">
        <v>185</v>
      </c>
      <c r="F72" s="24"/>
      <c r="G72" s="69">
        <f t="shared" ref="G72:M72" si="23">SUBTOTAL(9,G73:G74)</f>
        <v>0</v>
      </c>
      <c r="H72" s="70">
        <f t="shared" si="23"/>
        <v>0</v>
      </c>
      <c r="I72" s="66">
        <f t="shared" si="23"/>
        <v>0</v>
      </c>
      <c r="J72" s="66">
        <f t="shared" si="23"/>
        <v>0</v>
      </c>
      <c r="K72" s="67">
        <f t="shared" si="23"/>
        <v>0</v>
      </c>
      <c r="L72" s="34">
        <f t="shared" si="23"/>
        <v>0</v>
      </c>
      <c r="M72" s="34">
        <f t="shared" si="23"/>
        <v>0</v>
      </c>
      <c r="N72" s="34">
        <f t="shared" ref="N72:W72" si="24">SUBTOTAL(9,N73:N74)</f>
        <v>0</v>
      </c>
      <c r="O72" s="34">
        <f t="shared" si="24"/>
        <v>0</v>
      </c>
      <c r="P72" s="34">
        <f t="shared" si="24"/>
        <v>0</v>
      </c>
      <c r="Q72" s="34">
        <f t="shared" si="24"/>
        <v>0</v>
      </c>
      <c r="R72" s="34">
        <f t="shared" si="24"/>
        <v>0</v>
      </c>
      <c r="S72" s="34">
        <f t="shared" si="24"/>
        <v>0</v>
      </c>
      <c r="T72" s="34">
        <f t="shared" si="24"/>
        <v>0</v>
      </c>
      <c r="U72" s="34">
        <f t="shared" si="24"/>
        <v>0</v>
      </c>
      <c r="V72" s="34">
        <f t="shared" si="24"/>
        <v>0</v>
      </c>
      <c r="W72" s="33">
        <f t="shared" si="24"/>
        <v>0</v>
      </c>
      <c r="Y72" s="370"/>
    </row>
    <row r="73" spans="2:25" s="72" customFormat="1" outlineLevel="1" x14ac:dyDescent="0.2">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
      <c r="B75" s="25"/>
      <c r="C75" s="23"/>
      <c r="D75" s="23"/>
      <c r="E75" s="24" t="s">
        <v>186</v>
      </c>
      <c r="F75" s="24"/>
      <c r="G75" s="69">
        <f t="shared" ref="G75:M75" si="25">SUBTOTAL(9,G76:G77)</f>
        <v>0</v>
      </c>
      <c r="H75" s="70">
        <f t="shared" si="25"/>
        <v>0</v>
      </c>
      <c r="I75" s="66">
        <f t="shared" si="25"/>
        <v>0</v>
      </c>
      <c r="J75" s="66">
        <f t="shared" si="25"/>
        <v>0</v>
      </c>
      <c r="K75" s="67">
        <f t="shared" si="25"/>
        <v>0</v>
      </c>
      <c r="L75" s="34">
        <f t="shared" si="25"/>
        <v>0</v>
      </c>
      <c r="M75" s="34">
        <f t="shared" si="25"/>
        <v>0</v>
      </c>
      <c r="N75" s="34">
        <f t="shared" ref="N75:W75" si="26">SUBTOTAL(9,N76:N77)</f>
        <v>0</v>
      </c>
      <c r="O75" s="34">
        <f t="shared" si="26"/>
        <v>0</v>
      </c>
      <c r="P75" s="34">
        <f t="shared" si="26"/>
        <v>0</v>
      </c>
      <c r="Q75" s="34">
        <f t="shared" si="26"/>
        <v>0</v>
      </c>
      <c r="R75" s="34">
        <f t="shared" si="26"/>
        <v>0</v>
      </c>
      <c r="S75" s="34">
        <f t="shared" si="26"/>
        <v>0</v>
      </c>
      <c r="T75" s="34">
        <f t="shared" si="26"/>
        <v>0</v>
      </c>
      <c r="U75" s="34">
        <f t="shared" si="26"/>
        <v>0</v>
      </c>
      <c r="V75" s="34">
        <f t="shared" si="26"/>
        <v>0</v>
      </c>
      <c r="W75" s="33">
        <f t="shared" si="26"/>
        <v>0</v>
      </c>
      <c r="Y75" s="370"/>
    </row>
    <row r="76" spans="2:25" s="72" customFormat="1" outlineLevel="1" x14ac:dyDescent="0.2">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
      <c r="B78" s="25"/>
      <c r="C78" s="23"/>
      <c r="D78" s="23"/>
      <c r="E78" s="24" t="s">
        <v>187</v>
      </c>
      <c r="F78" s="24"/>
      <c r="G78" s="69">
        <f t="shared" ref="G78:M78" si="27">SUBTOTAL(9,G79:G80)</f>
        <v>0</v>
      </c>
      <c r="H78" s="70">
        <f t="shared" si="27"/>
        <v>0</v>
      </c>
      <c r="I78" s="66">
        <f t="shared" si="27"/>
        <v>0</v>
      </c>
      <c r="J78" s="66">
        <f t="shared" si="27"/>
        <v>0</v>
      </c>
      <c r="K78" s="67">
        <f t="shared" si="27"/>
        <v>0</v>
      </c>
      <c r="L78" s="34">
        <f t="shared" si="27"/>
        <v>0</v>
      </c>
      <c r="M78" s="34">
        <f t="shared" si="27"/>
        <v>0</v>
      </c>
      <c r="N78" s="34">
        <f t="shared" ref="N78:W78" si="28">SUBTOTAL(9,N79:N80)</f>
        <v>0</v>
      </c>
      <c r="O78" s="34">
        <f t="shared" si="28"/>
        <v>0</v>
      </c>
      <c r="P78" s="34">
        <f t="shared" si="28"/>
        <v>0</v>
      </c>
      <c r="Q78" s="34">
        <f t="shared" si="28"/>
        <v>0</v>
      </c>
      <c r="R78" s="34">
        <f t="shared" si="28"/>
        <v>0</v>
      </c>
      <c r="S78" s="34">
        <f t="shared" si="28"/>
        <v>0</v>
      </c>
      <c r="T78" s="34">
        <f t="shared" si="28"/>
        <v>0</v>
      </c>
      <c r="U78" s="34">
        <f t="shared" si="28"/>
        <v>0</v>
      </c>
      <c r="V78" s="34">
        <f t="shared" si="28"/>
        <v>0</v>
      </c>
      <c r="W78" s="33">
        <f t="shared" si="28"/>
        <v>0</v>
      </c>
      <c r="Y78" s="370"/>
    </row>
    <row r="79" spans="2:25" s="72" customFormat="1" outlineLevel="1" x14ac:dyDescent="0.2">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
      <c r="B81" s="25"/>
      <c r="C81" s="23"/>
      <c r="D81" s="23"/>
      <c r="E81" s="24" t="s">
        <v>341</v>
      </c>
      <c r="F81" s="24"/>
      <c r="G81" s="69">
        <f t="shared" ref="G81:M81" si="29">SUBTOTAL(9,G82:G83)</f>
        <v>0</v>
      </c>
      <c r="H81" s="70">
        <f t="shared" si="29"/>
        <v>0</v>
      </c>
      <c r="I81" s="66">
        <f t="shared" si="29"/>
        <v>0</v>
      </c>
      <c r="J81" s="66">
        <f t="shared" si="29"/>
        <v>0</v>
      </c>
      <c r="K81" s="67">
        <f t="shared" si="29"/>
        <v>0</v>
      </c>
      <c r="L81" s="34">
        <f t="shared" si="29"/>
        <v>0</v>
      </c>
      <c r="M81" s="34">
        <f t="shared" si="29"/>
        <v>0</v>
      </c>
      <c r="N81" s="34">
        <f t="shared" ref="N81:W81" si="30">SUBTOTAL(9,N82:N83)</f>
        <v>0</v>
      </c>
      <c r="O81" s="34">
        <f t="shared" si="30"/>
        <v>0</v>
      </c>
      <c r="P81" s="34">
        <f t="shared" si="30"/>
        <v>0</v>
      </c>
      <c r="Q81" s="34">
        <f t="shared" si="30"/>
        <v>0</v>
      </c>
      <c r="R81" s="34">
        <f t="shared" si="30"/>
        <v>0</v>
      </c>
      <c r="S81" s="34">
        <f t="shared" si="30"/>
        <v>0</v>
      </c>
      <c r="T81" s="34">
        <f t="shared" si="30"/>
        <v>0</v>
      </c>
      <c r="U81" s="34">
        <f t="shared" si="30"/>
        <v>0</v>
      </c>
      <c r="V81" s="34">
        <f t="shared" si="30"/>
        <v>0</v>
      </c>
      <c r="W81" s="33">
        <f t="shared" si="30"/>
        <v>0</v>
      </c>
      <c r="Y81" s="370"/>
    </row>
    <row r="82" spans="2:25" s="72" customFormat="1" outlineLevel="1" x14ac:dyDescent="0.2">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
      <c r="B84" s="25"/>
      <c r="C84" s="23"/>
      <c r="D84" s="23"/>
      <c r="E84" s="24" t="s">
        <v>344</v>
      </c>
      <c r="F84" s="24"/>
      <c r="G84" s="69">
        <f t="shared" ref="G84:M84" si="31">SUBTOTAL(9,G85:G86)</f>
        <v>0</v>
      </c>
      <c r="H84" s="70">
        <f t="shared" si="31"/>
        <v>0</v>
      </c>
      <c r="I84" s="66">
        <f t="shared" si="31"/>
        <v>0</v>
      </c>
      <c r="J84" s="66">
        <f t="shared" si="31"/>
        <v>0</v>
      </c>
      <c r="K84" s="67">
        <f t="shared" si="31"/>
        <v>0</v>
      </c>
      <c r="L84" s="34">
        <f t="shared" si="31"/>
        <v>0</v>
      </c>
      <c r="M84" s="34">
        <f t="shared" si="31"/>
        <v>0</v>
      </c>
      <c r="N84" s="34">
        <f t="shared" ref="N84:W84" si="32">SUBTOTAL(9,N85:N86)</f>
        <v>0</v>
      </c>
      <c r="O84" s="34">
        <f t="shared" si="32"/>
        <v>0</v>
      </c>
      <c r="P84" s="34">
        <f t="shared" si="32"/>
        <v>0</v>
      </c>
      <c r="Q84" s="34">
        <f t="shared" si="32"/>
        <v>0</v>
      </c>
      <c r="R84" s="34">
        <f t="shared" si="32"/>
        <v>0</v>
      </c>
      <c r="S84" s="34">
        <f t="shared" si="32"/>
        <v>0</v>
      </c>
      <c r="T84" s="34">
        <f t="shared" si="32"/>
        <v>0</v>
      </c>
      <c r="U84" s="34">
        <f t="shared" si="32"/>
        <v>0</v>
      </c>
      <c r="V84" s="34">
        <f t="shared" si="32"/>
        <v>0</v>
      </c>
      <c r="W84" s="33">
        <f t="shared" si="32"/>
        <v>0</v>
      </c>
      <c r="Y84" s="370"/>
    </row>
    <row r="85" spans="2:25" s="72" customFormat="1" outlineLevel="1" x14ac:dyDescent="0.2">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SUBTOTAL(9,G92:G93)</f>
        <v>0</v>
      </c>
      <c r="H91" s="70">
        <f t="shared" ref="H91:W91" si="33">SUBTOTAL(9,H92:H93)</f>
        <v>0</v>
      </c>
      <c r="I91" s="66">
        <f t="shared" si="33"/>
        <v>0</v>
      </c>
      <c r="J91" s="66">
        <f t="shared" si="33"/>
        <v>0</v>
      </c>
      <c r="K91" s="67">
        <f t="shared" si="33"/>
        <v>0</v>
      </c>
      <c r="L91" s="34">
        <f t="shared" si="33"/>
        <v>0</v>
      </c>
      <c r="M91" s="34">
        <f t="shared" si="33"/>
        <v>0</v>
      </c>
      <c r="N91" s="34">
        <f t="shared" si="33"/>
        <v>0</v>
      </c>
      <c r="O91" s="34">
        <f t="shared" si="33"/>
        <v>0</v>
      </c>
      <c r="P91" s="34">
        <f t="shared" si="33"/>
        <v>0</v>
      </c>
      <c r="Q91" s="34">
        <f t="shared" si="33"/>
        <v>0</v>
      </c>
      <c r="R91" s="34">
        <f t="shared" si="33"/>
        <v>0</v>
      </c>
      <c r="S91" s="34">
        <f t="shared" si="33"/>
        <v>0</v>
      </c>
      <c r="T91" s="34">
        <f t="shared" si="33"/>
        <v>0</v>
      </c>
      <c r="U91" s="34">
        <f t="shared" si="33"/>
        <v>0</v>
      </c>
      <c r="V91" s="34">
        <f t="shared" si="33"/>
        <v>0</v>
      </c>
      <c r="W91" s="33">
        <f t="shared" si="33"/>
        <v>0</v>
      </c>
      <c r="Y91" s="370"/>
    </row>
    <row r="92" spans="2:25" s="72" customFormat="1" outlineLevel="1" x14ac:dyDescent="0.2">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M96" si="34">SUBTOTAL(9,G97:G100)</f>
        <v>0</v>
      </c>
      <c r="H96" s="70">
        <f t="shared" si="34"/>
        <v>0</v>
      </c>
      <c r="I96" s="66">
        <f t="shared" si="34"/>
        <v>0</v>
      </c>
      <c r="J96" s="66">
        <f t="shared" si="34"/>
        <v>0</v>
      </c>
      <c r="K96" s="67">
        <f t="shared" si="34"/>
        <v>0</v>
      </c>
      <c r="L96" s="34">
        <f t="shared" si="34"/>
        <v>0</v>
      </c>
      <c r="M96" s="34">
        <f t="shared" si="34"/>
        <v>0</v>
      </c>
      <c r="N96" s="34">
        <f t="shared" ref="N96:W96" si="35">SUBTOTAL(9,N97:N100)</f>
        <v>0</v>
      </c>
      <c r="O96" s="34">
        <f t="shared" si="35"/>
        <v>0</v>
      </c>
      <c r="P96" s="34">
        <f t="shared" si="35"/>
        <v>0</v>
      </c>
      <c r="Q96" s="34">
        <f t="shared" si="35"/>
        <v>0</v>
      </c>
      <c r="R96" s="34">
        <f t="shared" si="35"/>
        <v>0</v>
      </c>
      <c r="S96" s="34">
        <f t="shared" si="35"/>
        <v>0</v>
      </c>
      <c r="T96" s="34">
        <f t="shared" si="35"/>
        <v>0</v>
      </c>
      <c r="U96" s="34">
        <f t="shared" si="35"/>
        <v>0</v>
      </c>
      <c r="V96" s="34">
        <f t="shared" si="35"/>
        <v>0</v>
      </c>
      <c r="W96" s="33">
        <f t="shared" si="35"/>
        <v>0</v>
      </c>
      <c r="Y96" s="583"/>
    </row>
    <row r="97" spans="2:25" s="72" customFormat="1" outlineLevel="1" x14ac:dyDescent="0.2">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
      <c r="B101" s="25"/>
      <c r="C101" s="24"/>
      <c r="D101" s="64"/>
      <c r="E101" s="24" t="s">
        <v>19</v>
      </c>
      <c r="F101" s="24"/>
      <c r="G101" s="69">
        <f t="shared" ref="G101:M101" si="36">SUBTOTAL(9,G102:G103)</f>
        <v>0</v>
      </c>
      <c r="H101" s="70">
        <f t="shared" si="36"/>
        <v>0</v>
      </c>
      <c r="I101" s="66">
        <f t="shared" si="36"/>
        <v>0</v>
      </c>
      <c r="J101" s="66">
        <f t="shared" si="36"/>
        <v>0</v>
      </c>
      <c r="K101" s="67">
        <f t="shared" si="36"/>
        <v>0</v>
      </c>
      <c r="L101" s="34">
        <f t="shared" si="36"/>
        <v>0</v>
      </c>
      <c r="M101" s="34">
        <f t="shared" si="36"/>
        <v>0</v>
      </c>
      <c r="N101" s="34">
        <f t="shared" ref="N101:W101" si="37">SUBTOTAL(9,N102:N103)</f>
        <v>0</v>
      </c>
      <c r="O101" s="34">
        <f t="shared" si="37"/>
        <v>0</v>
      </c>
      <c r="P101" s="34">
        <f t="shared" si="37"/>
        <v>0</v>
      </c>
      <c r="Q101" s="34">
        <f t="shared" si="37"/>
        <v>0</v>
      </c>
      <c r="R101" s="34">
        <f t="shared" si="37"/>
        <v>0</v>
      </c>
      <c r="S101" s="34">
        <f t="shared" si="37"/>
        <v>0</v>
      </c>
      <c r="T101" s="34">
        <f t="shared" si="37"/>
        <v>0</v>
      </c>
      <c r="U101" s="34">
        <f t="shared" si="37"/>
        <v>0</v>
      </c>
      <c r="V101" s="34">
        <f t="shared" si="37"/>
        <v>0</v>
      </c>
      <c r="W101" s="33">
        <f t="shared" si="37"/>
        <v>0</v>
      </c>
      <c r="Y101" s="370"/>
    </row>
    <row r="102" spans="2:25" s="72" customFormat="1" outlineLevel="1" x14ac:dyDescent="0.2">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
      <c r="B104" s="25"/>
      <c r="C104" s="24"/>
      <c r="D104" s="64"/>
      <c r="E104" s="24" t="s">
        <v>22</v>
      </c>
      <c r="F104" s="24"/>
      <c r="G104" s="69">
        <f t="shared" ref="G104:M104" si="38">SUBTOTAL(9,G105:G106)</f>
        <v>0</v>
      </c>
      <c r="H104" s="70">
        <f t="shared" si="38"/>
        <v>0</v>
      </c>
      <c r="I104" s="66">
        <f t="shared" si="38"/>
        <v>0</v>
      </c>
      <c r="J104" s="66">
        <f t="shared" si="38"/>
        <v>0</v>
      </c>
      <c r="K104" s="67">
        <f t="shared" si="38"/>
        <v>0</v>
      </c>
      <c r="L104" s="34">
        <f t="shared" si="38"/>
        <v>0</v>
      </c>
      <c r="M104" s="34">
        <f t="shared" si="38"/>
        <v>0</v>
      </c>
      <c r="N104" s="34">
        <f t="shared" ref="N104:W104" si="39">SUBTOTAL(9,N105:N106)</f>
        <v>0</v>
      </c>
      <c r="O104" s="34">
        <f t="shared" si="39"/>
        <v>0</v>
      </c>
      <c r="P104" s="34">
        <f t="shared" si="39"/>
        <v>0</v>
      </c>
      <c r="Q104" s="34">
        <f t="shared" si="39"/>
        <v>0</v>
      </c>
      <c r="R104" s="34">
        <f t="shared" si="39"/>
        <v>0</v>
      </c>
      <c r="S104" s="34">
        <f t="shared" si="39"/>
        <v>0</v>
      </c>
      <c r="T104" s="34">
        <f t="shared" si="39"/>
        <v>0</v>
      </c>
      <c r="U104" s="34">
        <f t="shared" si="39"/>
        <v>0</v>
      </c>
      <c r="V104" s="34">
        <f t="shared" si="39"/>
        <v>0</v>
      </c>
      <c r="W104" s="33">
        <f t="shared" si="39"/>
        <v>0</v>
      </c>
      <c r="Y104" s="370"/>
    </row>
    <row r="105" spans="2:25" s="72" customFormat="1" outlineLevel="1" x14ac:dyDescent="0.2">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
      <c r="B108" s="25"/>
      <c r="C108" s="23"/>
      <c r="D108" s="23"/>
      <c r="E108" s="24" t="s">
        <v>26</v>
      </c>
      <c r="F108" s="24"/>
      <c r="G108" s="69">
        <f t="shared" ref="G108:M108" si="40">SUBTOTAL(9,G109:G112)</f>
        <v>0</v>
      </c>
      <c r="H108" s="70">
        <f t="shared" si="40"/>
        <v>0</v>
      </c>
      <c r="I108" s="66">
        <f t="shared" si="40"/>
        <v>0</v>
      </c>
      <c r="J108" s="66">
        <f t="shared" si="40"/>
        <v>0</v>
      </c>
      <c r="K108" s="67">
        <f t="shared" si="40"/>
        <v>0</v>
      </c>
      <c r="L108" s="34">
        <f t="shared" si="40"/>
        <v>0</v>
      </c>
      <c r="M108" s="34">
        <f t="shared" si="40"/>
        <v>0</v>
      </c>
      <c r="N108" s="34">
        <f t="shared" ref="N108:W108" si="41">SUBTOTAL(9,N109:N112)</f>
        <v>0</v>
      </c>
      <c r="O108" s="34">
        <f t="shared" si="41"/>
        <v>0</v>
      </c>
      <c r="P108" s="34">
        <f t="shared" si="41"/>
        <v>0</v>
      </c>
      <c r="Q108" s="34">
        <f t="shared" si="41"/>
        <v>0</v>
      </c>
      <c r="R108" s="34">
        <f t="shared" si="41"/>
        <v>0</v>
      </c>
      <c r="S108" s="34">
        <f t="shared" si="41"/>
        <v>0</v>
      </c>
      <c r="T108" s="34">
        <f t="shared" si="41"/>
        <v>0</v>
      </c>
      <c r="U108" s="34">
        <f t="shared" si="41"/>
        <v>0</v>
      </c>
      <c r="V108" s="34">
        <f t="shared" si="41"/>
        <v>0</v>
      </c>
      <c r="W108" s="33">
        <f t="shared" si="41"/>
        <v>0</v>
      </c>
      <c r="Y108" s="583"/>
    </row>
    <row r="109" spans="2:25" s="72" customFormat="1" outlineLevel="1" x14ac:dyDescent="0.2">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
      <c r="B113" s="25"/>
      <c r="C113" s="24"/>
      <c r="D113" s="64"/>
      <c r="E113" s="24" t="s">
        <v>31</v>
      </c>
      <c r="F113" s="24"/>
      <c r="G113" s="69">
        <f t="shared" ref="G113:M113" si="42">SUBTOTAL(9,G114:G115)</f>
        <v>0</v>
      </c>
      <c r="H113" s="70">
        <f t="shared" si="42"/>
        <v>0</v>
      </c>
      <c r="I113" s="66">
        <f t="shared" si="42"/>
        <v>0</v>
      </c>
      <c r="J113" s="66">
        <f t="shared" si="42"/>
        <v>0</v>
      </c>
      <c r="K113" s="67">
        <f t="shared" si="42"/>
        <v>0</v>
      </c>
      <c r="L113" s="34">
        <f t="shared" si="42"/>
        <v>0</v>
      </c>
      <c r="M113" s="34">
        <f t="shared" si="42"/>
        <v>0</v>
      </c>
      <c r="N113" s="34">
        <f t="shared" ref="N113:W113" si="43">SUBTOTAL(9,N114:N115)</f>
        <v>0</v>
      </c>
      <c r="O113" s="34">
        <f t="shared" si="43"/>
        <v>0</v>
      </c>
      <c r="P113" s="34">
        <f t="shared" si="43"/>
        <v>0</v>
      </c>
      <c r="Q113" s="34">
        <f t="shared" si="43"/>
        <v>0</v>
      </c>
      <c r="R113" s="34">
        <f t="shared" si="43"/>
        <v>0</v>
      </c>
      <c r="S113" s="34">
        <f t="shared" si="43"/>
        <v>0</v>
      </c>
      <c r="T113" s="34">
        <f t="shared" si="43"/>
        <v>0</v>
      </c>
      <c r="U113" s="34">
        <f t="shared" si="43"/>
        <v>0</v>
      </c>
      <c r="V113" s="34">
        <f t="shared" si="43"/>
        <v>0</v>
      </c>
      <c r="W113" s="33">
        <f t="shared" si="43"/>
        <v>0</v>
      </c>
      <c r="Y113" s="370"/>
    </row>
    <row r="114" spans="2:25" s="72" customFormat="1" outlineLevel="1" x14ac:dyDescent="0.2">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
      <c r="B116" s="25"/>
      <c r="C116" s="24"/>
      <c r="D116" s="64"/>
      <c r="E116" s="24" t="s">
        <v>34</v>
      </c>
      <c r="F116" s="24"/>
      <c r="G116" s="69">
        <f t="shared" ref="G116:M116" si="44">SUBTOTAL(9,G117:G118)</f>
        <v>0</v>
      </c>
      <c r="H116" s="70">
        <f t="shared" si="44"/>
        <v>0</v>
      </c>
      <c r="I116" s="66">
        <f t="shared" si="44"/>
        <v>0</v>
      </c>
      <c r="J116" s="66">
        <f t="shared" si="44"/>
        <v>0</v>
      </c>
      <c r="K116" s="67">
        <f t="shared" si="44"/>
        <v>0</v>
      </c>
      <c r="L116" s="34">
        <f t="shared" si="44"/>
        <v>0</v>
      </c>
      <c r="M116" s="34">
        <f t="shared" si="44"/>
        <v>0</v>
      </c>
      <c r="N116" s="34">
        <f t="shared" ref="N116:W116" si="45">SUBTOTAL(9,N117:N118)</f>
        <v>0</v>
      </c>
      <c r="O116" s="34">
        <f t="shared" si="45"/>
        <v>0</v>
      </c>
      <c r="P116" s="34">
        <f t="shared" si="45"/>
        <v>0</v>
      </c>
      <c r="Q116" s="34">
        <f t="shared" si="45"/>
        <v>0</v>
      </c>
      <c r="R116" s="34">
        <f t="shared" si="45"/>
        <v>0</v>
      </c>
      <c r="S116" s="34">
        <f t="shared" si="45"/>
        <v>0</v>
      </c>
      <c r="T116" s="34">
        <f t="shared" si="45"/>
        <v>0</v>
      </c>
      <c r="U116" s="34">
        <f t="shared" si="45"/>
        <v>0</v>
      </c>
      <c r="V116" s="34">
        <f t="shared" si="45"/>
        <v>0</v>
      </c>
      <c r="W116" s="33">
        <f t="shared" si="45"/>
        <v>0</v>
      </c>
      <c r="Y116" s="370"/>
    </row>
    <row r="117" spans="2:25" s="72" customFormat="1" outlineLevel="1" x14ac:dyDescent="0.2">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
      <c r="B119" s="25"/>
      <c r="C119" s="24"/>
      <c r="D119" s="65" t="s">
        <v>37</v>
      </c>
      <c r="E119" s="64"/>
      <c r="F119" s="24"/>
      <c r="G119" s="69">
        <f>SUBTOTAL(9,G120:G122)</f>
        <v>0</v>
      </c>
      <c r="H119" s="70">
        <f t="shared" ref="H119:M119" si="46">SUBTOTAL(9,H120:H121)</f>
        <v>0</v>
      </c>
      <c r="I119" s="66">
        <f t="shared" si="46"/>
        <v>0</v>
      </c>
      <c r="J119" s="66">
        <f t="shared" si="46"/>
        <v>0</v>
      </c>
      <c r="K119" s="67">
        <f t="shared" si="46"/>
        <v>0</v>
      </c>
      <c r="L119" s="34">
        <f t="shared" si="46"/>
        <v>0</v>
      </c>
      <c r="M119" s="34">
        <f t="shared" si="46"/>
        <v>0</v>
      </c>
      <c r="N119" s="34">
        <f t="shared" ref="N119:W119" si="47">SUBTOTAL(9,N120:N121)</f>
        <v>0</v>
      </c>
      <c r="O119" s="34">
        <f t="shared" si="47"/>
        <v>0</v>
      </c>
      <c r="P119" s="34">
        <f t="shared" si="47"/>
        <v>0</v>
      </c>
      <c r="Q119" s="34">
        <f t="shared" si="47"/>
        <v>0</v>
      </c>
      <c r="R119" s="34">
        <f t="shared" si="47"/>
        <v>0</v>
      </c>
      <c r="S119" s="34">
        <f t="shared" si="47"/>
        <v>0</v>
      </c>
      <c r="T119" s="34">
        <f t="shared" si="47"/>
        <v>0</v>
      </c>
      <c r="U119" s="34">
        <f t="shared" si="47"/>
        <v>0</v>
      </c>
      <c r="V119" s="34">
        <f t="shared" si="47"/>
        <v>0</v>
      </c>
      <c r="W119" s="33">
        <f t="shared" si="47"/>
        <v>0</v>
      </c>
      <c r="Y119" s="370"/>
    </row>
    <row r="120" spans="2:25" s="72" customFormat="1" outlineLevel="1" x14ac:dyDescent="0.2">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M123" si="48">SUBTOTAL(9,H124:H125)</f>
        <v>0</v>
      </c>
      <c r="I123" s="66">
        <f t="shared" si="48"/>
        <v>0</v>
      </c>
      <c r="J123" s="66">
        <f t="shared" si="48"/>
        <v>0</v>
      </c>
      <c r="K123" s="67">
        <f t="shared" si="48"/>
        <v>0</v>
      </c>
      <c r="L123" s="34">
        <f t="shared" si="48"/>
        <v>0</v>
      </c>
      <c r="M123" s="34">
        <f t="shared" si="48"/>
        <v>0</v>
      </c>
      <c r="N123" s="34">
        <f t="shared" ref="N123:W123" si="49">SUBTOTAL(9,N124:N125)</f>
        <v>0</v>
      </c>
      <c r="O123" s="34">
        <f t="shared" si="49"/>
        <v>0</v>
      </c>
      <c r="P123" s="34">
        <f t="shared" si="49"/>
        <v>0</v>
      </c>
      <c r="Q123" s="34">
        <f t="shared" si="49"/>
        <v>0</v>
      </c>
      <c r="R123" s="34">
        <f t="shared" si="49"/>
        <v>0</v>
      </c>
      <c r="S123" s="34">
        <f t="shared" si="49"/>
        <v>0</v>
      </c>
      <c r="T123" s="34">
        <f t="shared" si="49"/>
        <v>0</v>
      </c>
      <c r="U123" s="34">
        <f t="shared" si="49"/>
        <v>0</v>
      </c>
      <c r="V123" s="34">
        <f t="shared" si="49"/>
        <v>0</v>
      </c>
      <c r="W123" s="33">
        <f t="shared" si="49"/>
        <v>0</v>
      </c>
      <c r="Y123" s="370"/>
    </row>
    <row r="124" spans="2:25" s="72" customFormat="1" outlineLevel="1" x14ac:dyDescent="0.2">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M127" si="50">SUBTOTAL(9,H128)</f>
        <v>0</v>
      </c>
      <c r="I127" s="66">
        <f t="shared" si="50"/>
        <v>0</v>
      </c>
      <c r="J127" s="66">
        <f t="shared" si="50"/>
        <v>0</v>
      </c>
      <c r="K127" s="67">
        <f t="shared" si="50"/>
        <v>0</v>
      </c>
      <c r="L127" s="34">
        <f t="shared" si="50"/>
        <v>0</v>
      </c>
      <c r="M127" s="34">
        <f t="shared" si="50"/>
        <v>0</v>
      </c>
      <c r="N127" s="34">
        <f t="shared" ref="N127:W127" si="51">SUBTOTAL(9,N128)</f>
        <v>0</v>
      </c>
      <c r="O127" s="34">
        <f t="shared" si="51"/>
        <v>0</v>
      </c>
      <c r="P127" s="34">
        <f t="shared" si="51"/>
        <v>0</v>
      </c>
      <c r="Q127" s="34">
        <f t="shared" si="51"/>
        <v>0</v>
      </c>
      <c r="R127" s="34">
        <f t="shared" si="51"/>
        <v>0</v>
      </c>
      <c r="S127" s="34">
        <f t="shared" si="51"/>
        <v>0</v>
      </c>
      <c r="T127" s="34">
        <f t="shared" si="51"/>
        <v>0</v>
      </c>
      <c r="U127" s="34">
        <f t="shared" si="51"/>
        <v>0</v>
      </c>
      <c r="V127" s="34">
        <f t="shared" si="51"/>
        <v>0</v>
      </c>
      <c r="W127" s="33">
        <f t="shared" si="51"/>
        <v>0</v>
      </c>
      <c r="Y127" s="370"/>
    </row>
    <row r="128" spans="2:25" s="72" customFormat="1" outlineLevel="1" x14ac:dyDescent="0.2">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52">SUBTOTAL(9,G131:G134)</f>
        <v>0</v>
      </c>
      <c r="H130" s="70">
        <f t="shared" si="52"/>
        <v>0</v>
      </c>
      <c r="I130" s="66">
        <f t="shared" si="52"/>
        <v>0</v>
      </c>
      <c r="J130" s="66">
        <f t="shared" si="52"/>
        <v>0</v>
      </c>
      <c r="K130" s="67">
        <f t="shared" si="52"/>
        <v>0</v>
      </c>
      <c r="L130" s="34">
        <f t="shared" si="52"/>
        <v>0</v>
      </c>
      <c r="M130" s="34">
        <f t="shared" si="52"/>
        <v>0</v>
      </c>
      <c r="N130" s="34">
        <f t="shared" si="52"/>
        <v>0</v>
      </c>
      <c r="O130" s="34">
        <f t="shared" si="52"/>
        <v>0</v>
      </c>
      <c r="P130" s="34">
        <f t="shared" si="52"/>
        <v>0</v>
      </c>
      <c r="Q130" s="34">
        <f t="shared" si="52"/>
        <v>0</v>
      </c>
      <c r="R130" s="34">
        <f t="shared" si="52"/>
        <v>0</v>
      </c>
      <c r="S130" s="34">
        <f t="shared" si="52"/>
        <v>0</v>
      </c>
      <c r="T130" s="34">
        <f t="shared" si="52"/>
        <v>0</v>
      </c>
      <c r="U130" s="34">
        <f t="shared" si="52"/>
        <v>0</v>
      </c>
      <c r="V130" s="34">
        <f t="shared" si="52"/>
        <v>0</v>
      </c>
      <c r="W130" s="33">
        <f t="shared" si="52"/>
        <v>0</v>
      </c>
      <c r="Y130" s="370"/>
    </row>
    <row r="131" spans="2:25" s="72" customFormat="1" outlineLevel="1" x14ac:dyDescent="0.2">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53">SUBTOTAL(9,G138:G141)</f>
        <v>0</v>
      </c>
      <c r="H137" s="70">
        <f t="shared" si="53"/>
        <v>0</v>
      </c>
      <c r="I137" s="66">
        <f t="shared" si="53"/>
        <v>0</v>
      </c>
      <c r="J137" s="66">
        <f t="shared" si="53"/>
        <v>0</v>
      </c>
      <c r="K137" s="67">
        <f t="shared" si="53"/>
        <v>0</v>
      </c>
      <c r="L137" s="34">
        <f t="shared" si="53"/>
        <v>0</v>
      </c>
      <c r="M137" s="34">
        <f t="shared" si="53"/>
        <v>0</v>
      </c>
      <c r="N137" s="34">
        <f t="shared" si="53"/>
        <v>0</v>
      </c>
      <c r="O137" s="34">
        <f t="shared" si="53"/>
        <v>0</v>
      </c>
      <c r="P137" s="34">
        <f t="shared" si="53"/>
        <v>0</v>
      </c>
      <c r="Q137" s="34">
        <f t="shared" si="53"/>
        <v>0</v>
      </c>
      <c r="R137" s="34">
        <f t="shared" si="53"/>
        <v>0</v>
      </c>
      <c r="S137" s="34">
        <f t="shared" si="53"/>
        <v>0</v>
      </c>
      <c r="T137" s="34">
        <f t="shared" si="53"/>
        <v>0</v>
      </c>
      <c r="U137" s="34">
        <f t="shared" si="53"/>
        <v>0</v>
      </c>
      <c r="V137" s="34">
        <f t="shared" si="53"/>
        <v>0</v>
      </c>
      <c r="W137" s="33">
        <f t="shared" si="53"/>
        <v>0</v>
      </c>
      <c r="Y137" s="583"/>
    </row>
    <row r="138" spans="2:25" s="72" customFormat="1" outlineLevel="1" x14ac:dyDescent="0.2">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
      <c r="B142" s="25"/>
      <c r="C142" s="23"/>
      <c r="D142" s="23"/>
      <c r="E142" s="24" t="s">
        <v>157</v>
      </c>
      <c r="F142" s="24"/>
      <c r="G142" s="69">
        <f t="shared" ref="G142:W142" si="54">SUBTOTAL(9,G143:G146)</f>
        <v>0</v>
      </c>
      <c r="H142" s="70">
        <f t="shared" si="54"/>
        <v>0</v>
      </c>
      <c r="I142" s="66">
        <f t="shared" si="54"/>
        <v>0</v>
      </c>
      <c r="J142" s="66">
        <f t="shared" si="54"/>
        <v>0</v>
      </c>
      <c r="K142" s="67">
        <f t="shared" si="54"/>
        <v>0</v>
      </c>
      <c r="L142" s="34">
        <f t="shared" si="54"/>
        <v>0</v>
      </c>
      <c r="M142" s="34">
        <f t="shared" si="54"/>
        <v>0</v>
      </c>
      <c r="N142" s="34">
        <f t="shared" si="54"/>
        <v>0</v>
      </c>
      <c r="O142" s="34">
        <f t="shared" si="54"/>
        <v>0</v>
      </c>
      <c r="P142" s="34">
        <f t="shared" si="54"/>
        <v>0</v>
      </c>
      <c r="Q142" s="34">
        <f t="shared" si="54"/>
        <v>0</v>
      </c>
      <c r="R142" s="34">
        <f t="shared" si="54"/>
        <v>0</v>
      </c>
      <c r="S142" s="34">
        <f t="shared" si="54"/>
        <v>0</v>
      </c>
      <c r="T142" s="34">
        <f t="shared" si="54"/>
        <v>0</v>
      </c>
      <c r="U142" s="34">
        <f t="shared" si="54"/>
        <v>0</v>
      </c>
      <c r="V142" s="34">
        <f t="shared" si="54"/>
        <v>0</v>
      </c>
      <c r="W142" s="33">
        <f t="shared" si="54"/>
        <v>0</v>
      </c>
      <c r="Y142" s="370"/>
    </row>
    <row r="143" spans="2:25" s="72" customFormat="1" outlineLevel="1" x14ac:dyDescent="0.2">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
      <c r="B147" s="25"/>
      <c r="C147" s="23"/>
      <c r="D147" s="23"/>
      <c r="E147" s="24" t="s">
        <v>347</v>
      </c>
      <c r="F147" s="24"/>
      <c r="G147" s="69">
        <f t="shared" ref="G147:W147" si="55">SUBTOTAL(9,G148:G151)</f>
        <v>0</v>
      </c>
      <c r="H147" s="70">
        <f t="shared" si="55"/>
        <v>0</v>
      </c>
      <c r="I147" s="66">
        <f t="shared" si="55"/>
        <v>0</v>
      </c>
      <c r="J147" s="66">
        <f t="shared" si="55"/>
        <v>0</v>
      </c>
      <c r="K147" s="67">
        <f t="shared" si="55"/>
        <v>0</v>
      </c>
      <c r="L147" s="34">
        <f t="shared" si="55"/>
        <v>0</v>
      </c>
      <c r="M147" s="34">
        <f t="shared" si="55"/>
        <v>0</v>
      </c>
      <c r="N147" s="34">
        <f t="shared" si="55"/>
        <v>0</v>
      </c>
      <c r="O147" s="34">
        <f t="shared" si="55"/>
        <v>0</v>
      </c>
      <c r="P147" s="34">
        <f t="shared" si="55"/>
        <v>0</v>
      </c>
      <c r="Q147" s="34">
        <f t="shared" si="55"/>
        <v>0</v>
      </c>
      <c r="R147" s="34">
        <f t="shared" si="55"/>
        <v>0</v>
      </c>
      <c r="S147" s="34">
        <f t="shared" si="55"/>
        <v>0</v>
      </c>
      <c r="T147" s="34">
        <f t="shared" si="55"/>
        <v>0</v>
      </c>
      <c r="U147" s="34">
        <f t="shared" si="55"/>
        <v>0</v>
      </c>
      <c r="V147" s="34">
        <f t="shared" si="55"/>
        <v>0</v>
      </c>
      <c r="W147" s="33">
        <f t="shared" si="55"/>
        <v>0</v>
      </c>
      <c r="Y147" s="370"/>
    </row>
    <row r="148" spans="2:25" s="72" customFormat="1" outlineLevel="1" x14ac:dyDescent="0.2">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
      <c r="B153" s="25"/>
      <c r="C153" s="23"/>
      <c r="D153" s="23"/>
      <c r="E153" s="64" t="s">
        <v>54</v>
      </c>
      <c r="F153" s="24"/>
      <c r="G153" s="69">
        <f t="shared" ref="G153:W153" si="56">SUBTOTAL(9,G154:G156)</f>
        <v>0</v>
      </c>
      <c r="H153" s="70">
        <f t="shared" si="56"/>
        <v>0</v>
      </c>
      <c r="I153" s="66">
        <f t="shared" si="56"/>
        <v>0</v>
      </c>
      <c r="J153" s="66">
        <f t="shared" si="56"/>
        <v>0</v>
      </c>
      <c r="K153" s="67">
        <f t="shared" si="56"/>
        <v>0</v>
      </c>
      <c r="L153" s="34">
        <f t="shared" si="56"/>
        <v>0</v>
      </c>
      <c r="M153" s="34">
        <f t="shared" si="56"/>
        <v>0</v>
      </c>
      <c r="N153" s="34">
        <f t="shared" si="56"/>
        <v>0</v>
      </c>
      <c r="O153" s="34">
        <f t="shared" si="56"/>
        <v>0</v>
      </c>
      <c r="P153" s="34">
        <f t="shared" si="56"/>
        <v>0</v>
      </c>
      <c r="Q153" s="34">
        <f t="shared" si="56"/>
        <v>0</v>
      </c>
      <c r="R153" s="34">
        <f t="shared" si="56"/>
        <v>0</v>
      </c>
      <c r="S153" s="34">
        <f t="shared" si="56"/>
        <v>0</v>
      </c>
      <c r="T153" s="34">
        <f t="shared" si="56"/>
        <v>0</v>
      </c>
      <c r="U153" s="34">
        <f t="shared" si="56"/>
        <v>0</v>
      </c>
      <c r="V153" s="34">
        <f t="shared" si="56"/>
        <v>0</v>
      </c>
      <c r="W153" s="33">
        <f t="shared" si="56"/>
        <v>0</v>
      </c>
      <c r="Y153" s="583"/>
    </row>
    <row r="154" spans="2:25" s="72" customFormat="1" outlineLevel="1" x14ac:dyDescent="0.2">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
      <c r="B157" s="25"/>
      <c r="C157" s="23"/>
      <c r="D157" s="23"/>
      <c r="E157" s="24" t="s">
        <v>56</v>
      </c>
      <c r="F157" s="24"/>
      <c r="G157" s="69">
        <f t="shared" ref="G157:W157" si="57">SUBTOTAL(9,G158:G160)</f>
        <v>0</v>
      </c>
      <c r="H157" s="70">
        <f t="shared" si="57"/>
        <v>0</v>
      </c>
      <c r="I157" s="66">
        <f t="shared" si="57"/>
        <v>0</v>
      </c>
      <c r="J157" s="66">
        <f t="shared" si="57"/>
        <v>0</v>
      </c>
      <c r="K157" s="67">
        <f t="shared" si="57"/>
        <v>0</v>
      </c>
      <c r="L157" s="34">
        <f t="shared" si="57"/>
        <v>0</v>
      </c>
      <c r="M157" s="34">
        <f t="shared" si="57"/>
        <v>0</v>
      </c>
      <c r="N157" s="34">
        <f t="shared" si="57"/>
        <v>0</v>
      </c>
      <c r="O157" s="34">
        <f t="shared" si="57"/>
        <v>0</v>
      </c>
      <c r="P157" s="34">
        <f t="shared" si="57"/>
        <v>0</v>
      </c>
      <c r="Q157" s="34">
        <f t="shared" si="57"/>
        <v>0</v>
      </c>
      <c r="R157" s="34">
        <f t="shared" si="57"/>
        <v>0</v>
      </c>
      <c r="S157" s="34">
        <f t="shared" si="57"/>
        <v>0</v>
      </c>
      <c r="T157" s="34">
        <f t="shared" si="57"/>
        <v>0</v>
      </c>
      <c r="U157" s="34">
        <f t="shared" si="57"/>
        <v>0</v>
      </c>
      <c r="V157" s="34">
        <f t="shared" si="57"/>
        <v>0</v>
      </c>
      <c r="W157" s="33">
        <f t="shared" si="57"/>
        <v>0</v>
      </c>
      <c r="Y157" s="370"/>
    </row>
    <row r="158" spans="2:25" s="72" customFormat="1" outlineLevel="1" x14ac:dyDescent="0.2">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
      <c r="B161" s="25"/>
      <c r="C161" s="23"/>
      <c r="D161" s="23"/>
      <c r="E161" s="24" t="s">
        <v>57</v>
      </c>
      <c r="F161" s="24"/>
      <c r="G161" s="69">
        <f t="shared" ref="G161:W161" si="58">SUBTOTAL(9,G162:G164)</f>
        <v>0</v>
      </c>
      <c r="H161" s="70">
        <f t="shared" si="58"/>
        <v>0</v>
      </c>
      <c r="I161" s="66">
        <f t="shared" si="58"/>
        <v>0</v>
      </c>
      <c r="J161" s="66">
        <f t="shared" si="58"/>
        <v>0</v>
      </c>
      <c r="K161" s="67">
        <f t="shared" si="58"/>
        <v>0</v>
      </c>
      <c r="L161" s="34">
        <f t="shared" si="58"/>
        <v>0</v>
      </c>
      <c r="M161" s="34">
        <f t="shared" si="58"/>
        <v>0</v>
      </c>
      <c r="N161" s="34">
        <f t="shared" si="58"/>
        <v>0</v>
      </c>
      <c r="O161" s="34">
        <f t="shared" si="58"/>
        <v>0</v>
      </c>
      <c r="P161" s="34">
        <f t="shared" si="58"/>
        <v>0</v>
      </c>
      <c r="Q161" s="34">
        <f t="shared" si="58"/>
        <v>0</v>
      </c>
      <c r="R161" s="34">
        <f t="shared" si="58"/>
        <v>0</v>
      </c>
      <c r="S161" s="34">
        <f t="shared" si="58"/>
        <v>0</v>
      </c>
      <c r="T161" s="34">
        <f t="shared" si="58"/>
        <v>0</v>
      </c>
      <c r="U161" s="34">
        <f t="shared" si="58"/>
        <v>0</v>
      </c>
      <c r="V161" s="34">
        <f t="shared" si="58"/>
        <v>0</v>
      </c>
      <c r="W161" s="33">
        <f t="shared" si="58"/>
        <v>0</v>
      </c>
      <c r="Y161" s="370"/>
    </row>
    <row r="162" spans="2:25" s="72" customFormat="1" outlineLevel="1" x14ac:dyDescent="0.2">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
      <c r="B166" s="25"/>
      <c r="C166" s="23"/>
      <c r="D166" s="23"/>
      <c r="E166" s="24" t="s">
        <v>172</v>
      </c>
      <c r="F166" s="24"/>
      <c r="G166" s="69">
        <f t="shared" ref="G166:W166" si="59">SUBTOTAL(9,G167:G168)</f>
        <v>0</v>
      </c>
      <c r="H166" s="70">
        <f t="shared" si="59"/>
        <v>0</v>
      </c>
      <c r="I166" s="66">
        <f t="shared" si="59"/>
        <v>0</v>
      </c>
      <c r="J166" s="66">
        <f t="shared" si="59"/>
        <v>0</v>
      </c>
      <c r="K166" s="67">
        <f t="shared" si="59"/>
        <v>0</v>
      </c>
      <c r="L166" s="34">
        <f t="shared" si="59"/>
        <v>0</v>
      </c>
      <c r="M166" s="34">
        <f t="shared" si="59"/>
        <v>0</v>
      </c>
      <c r="N166" s="34">
        <f t="shared" si="59"/>
        <v>0</v>
      </c>
      <c r="O166" s="34">
        <f t="shared" si="59"/>
        <v>0</v>
      </c>
      <c r="P166" s="34">
        <f t="shared" si="59"/>
        <v>0</v>
      </c>
      <c r="Q166" s="34">
        <f t="shared" si="59"/>
        <v>0</v>
      </c>
      <c r="R166" s="34">
        <f t="shared" si="59"/>
        <v>0</v>
      </c>
      <c r="S166" s="34">
        <f t="shared" si="59"/>
        <v>0</v>
      </c>
      <c r="T166" s="34">
        <f t="shared" si="59"/>
        <v>0</v>
      </c>
      <c r="U166" s="34">
        <f t="shared" si="59"/>
        <v>0</v>
      </c>
      <c r="V166" s="34">
        <f t="shared" si="59"/>
        <v>0</v>
      </c>
      <c r="W166" s="33">
        <f t="shared" si="59"/>
        <v>0</v>
      </c>
      <c r="Y166" s="583"/>
    </row>
    <row r="167" spans="2:25" s="72" customFormat="1" outlineLevel="1" x14ac:dyDescent="0.2">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
      <c r="B169" s="25"/>
      <c r="C169" s="23"/>
      <c r="D169" s="23"/>
      <c r="E169" s="24" t="s">
        <v>166</v>
      </c>
      <c r="F169" s="24"/>
      <c r="G169" s="69">
        <f t="shared" ref="G169:W169" si="60">SUBTOTAL(9,G170:G172)</f>
        <v>0</v>
      </c>
      <c r="H169" s="70">
        <f t="shared" si="60"/>
        <v>0</v>
      </c>
      <c r="I169" s="66">
        <f t="shared" si="60"/>
        <v>0</v>
      </c>
      <c r="J169" s="66">
        <f t="shared" si="60"/>
        <v>0</v>
      </c>
      <c r="K169" s="67">
        <f t="shared" si="60"/>
        <v>0</v>
      </c>
      <c r="L169" s="34">
        <f t="shared" si="60"/>
        <v>0</v>
      </c>
      <c r="M169" s="34">
        <f t="shared" si="60"/>
        <v>0</v>
      </c>
      <c r="N169" s="34">
        <f t="shared" si="60"/>
        <v>0</v>
      </c>
      <c r="O169" s="34">
        <f t="shared" si="60"/>
        <v>0</v>
      </c>
      <c r="P169" s="34">
        <f t="shared" si="60"/>
        <v>0</v>
      </c>
      <c r="Q169" s="34">
        <f t="shared" si="60"/>
        <v>0</v>
      </c>
      <c r="R169" s="34">
        <f t="shared" si="60"/>
        <v>0</v>
      </c>
      <c r="S169" s="34">
        <f t="shared" si="60"/>
        <v>0</v>
      </c>
      <c r="T169" s="34">
        <f t="shared" si="60"/>
        <v>0</v>
      </c>
      <c r="U169" s="34">
        <f t="shared" si="60"/>
        <v>0</v>
      </c>
      <c r="V169" s="34">
        <f t="shared" si="60"/>
        <v>0</v>
      </c>
      <c r="W169" s="33">
        <f t="shared" si="60"/>
        <v>0</v>
      </c>
      <c r="Y169" s="370"/>
    </row>
    <row r="170" spans="2:25" s="72" customFormat="1" outlineLevel="1" x14ac:dyDescent="0.2">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
      <c r="B173" s="25"/>
      <c r="C173" s="23"/>
      <c r="D173" s="23"/>
      <c r="E173" s="24" t="s">
        <v>174</v>
      </c>
      <c r="F173" s="24"/>
      <c r="G173" s="69">
        <f t="shared" ref="G173:W173" si="61">SUBTOTAL(9,G174:G175)</f>
        <v>0</v>
      </c>
      <c r="H173" s="70">
        <f t="shared" si="61"/>
        <v>0</v>
      </c>
      <c r="I173" s="66">
        <f t="shared" si="61"/>
        <v>0</v>
      </c>
      <c r="J173" s="66">
        <f t="shared" si="61"/>
        <v>0</v>
      </c>
      <c r="K173" s="67">
        <f t="shared" si="61"/>
        <v>0</v>
      </c>
      <c r="L173" s="34">
        <f t="shared" si="61"/>
        <v>0</v>
      </c>
      <c r="M173" s="34">
        <f t="shared" si="61"/>
        <v>0</v>
      </c>
      <c r="N173" s="34">
        <f t="shared" si="61"/>
        <v>0</v>
      </c>
      <c r="O173" s="34">
        <f t="shared" si="61"/>
        <v>0</v>
      </c>
      <c r="P173" s="34">
        <f t="shared" si="61"/>
        <v>0</v>
      </c>
      <c r="Q173" s="34">
        <f t="shared" si="61"/>
        <v>0</v>
      </c>
      <c r="R173" s="34">
        <f t="shared" si="61"/>
        <v>0</v>
      </c>
      <c r="S173" s="34">
        <f t="shared" si="61"/>
        <v>0</v>
      </c>
      <c r="T173" s="34">
        <f t="shared" si="61"/>
        <v>0</v>
      </c>
      <c r="U173" s="34">
        <f t="shared" si="61"/>
        <v>0</v>
      </c>
      <c r="V173" s="34">
        <f t="shared" si="61"/>
        <v>0</v>
      </c>
      <c r="W173" s="33">
        <f t="shared" si="61"/>
        <v>0</v>
      </c>
      <c r="Y173" s="370"/>
    </row>
    <row r="174" spans="2:25" s="72" customFormat="1" outlineLevel="1" x14ac:dyDescent="0.2">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
      <c r="B176" s="25"/>
      <c r="C176" s="23"/>
      <c r="D176" s="23"/>
      <c r="E176" s="24" t="s">
        <v>169</v>
      </c>
      <c r="F176" s="24"/>
      <c r="G176" s="69">
        <f t="shared" ref="G176:W176" si="62">SUBTOTAL(9,G177:G179)</f>
        <v>0</v>
      </c>
      <c r="H176" s="70">
        <f t="shared" si="62"/>
        <v>0</v>
      </c>
      <c r="I176" s="66">
        <f t="shared" si="62"/>
        <v>0</v>
      </c>
      <c r="J176" s="66">
        <f t="shared" si="62"/>
        <v>0</v>
      </c>
      <c r="K176" s="67">
        <f t="shared" si="62"/>
        <v>0</v>
      </c>
      <c r="L176" s="34">
        <f t="shared" si="62"/>
        <v>0</v>
      </c>
      <c r="M176" s="34">
        <f t="shared" si="62"/>
        <v>0</v>
      </c>
      <c r="N176" s="34">
        <f t="shared" si="62"/>
        <v>0</v>
      </c>
      <c r="O176" s="34">
        <f t="shared" si="62"/>
        <v>0</v>
      </c>
      <c r="P176" s="34">
        <f t="shared" si="62"/>
        <v>0</v>
      </c>
      <c r="Q176" s="34">
        <f t="shared" si="62"/>
        <v>0</v>
      </c>
      <c r="R176" s="34">
        <f t="shared" si="62"/>
        <v>0</v>
      </c>
      <c r="S176" s="34">
        <f t="shared" si="62"/>
        <v>0</v>
      </c>
      <c r="T176" s="34">
        <f t="shared" si="62"/>
        <v>0</v>
      </c>
      <c r="U176" s="34">
        <f t="shared" si="62"/>
        <v>0</v>
      </c>
      <c r="V176" s="34">
        <f t="shared" si="62"/>
        <v>0</v>
      </c>
      <c r="W176" s="33">
        <f t="shared" si="62"/>
        <v>0</v>
      </c>
      <c r="Y176" s="370"/>
    </row>
    <row r="177" spans="2:25" s="72" customFormat="1" outlineLevel="1" x14ac:dyDescent="0.2">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
      <c r="B180" s="25"/>
      <c r="C180" s="23"/>
      <c r="D180" s="23"/>
      <c r="E180" s="24" t="s">
        <v>334</v>
      </c>
      <c r="F180" s="24"/>
      <c r="G180" s="69">
        <f t="shared" ref="G180:W180" si="63">SUBTOTAL(9,G181:G182)</f>
        <v>0</v>
      </c>
      <c r="H180" s="70">
        <f t="shared" si="63"/>
        <v>0</v>
      </c>
      <c r="I180" s="66">
        <f t="shared" si="63"/>
        <v>0</v>
      </c>
      <c r="J180" s="66">
        <f t="shared" si="63"/>
        <v>0</v>
      </c>
      <c r="K180" s="67">
        <f t="shared" si="63"/>
        <v>0</v>
      </c>
      <c r="L180" s="34">
        <f t="shared" si="63"/>
        <v>0</v>
      </c>
      <c r="M180" s="34">
        <f t="shared" si="63"/>
        <v>0</v>
      </c>
      <c r="N180" s="34">
        <f t="shared" si="63"/>
        <v>0</v>
      </c>
      <c r="O180" s="34">
        <f t="shared" si="63"/>
        <v>0</v>
      </c>
      <c r="P180" s="34">
        <f t="shared" si="63"/>
        <v>0</v>
      </c>
      <c r="Q180" s="34">
        <f t="shared" si="63"/>
        <v>0</v>
      </c>
      <c r="R180" s="34">
        <f t="shared" si="63"/>
        <v>0</v>
      </c>
      <c r="S180" s="34">
        <f t="shared" si="63"/>
        <v>0</v>
      </c>
      <c r="T180" s="34">
        <f t="shared" si="63"/>
        <v>0</v>
      </c>
      <c r="U180" s="34">
        <f t="shared" si="63"/>
        <v>0</v>
      </c>
      <c r="V180" s="34">
        <f t="shared" si="63"/>
        <v>0</v>
      </c>
      <c r="W180" s="33">
        <f t="shared" si="63"/>
        <v>0</v>
      </c>
      <c r="Y180" s="370"/>
    </row>
    <row r="181" spans="2:25" s="72" customFormat="1" outlineLevel="1" x14ac:dyDescent="0.2">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
      <c r="B183" s="25"/>
      <c r="C183" s="23"/>
      <c r="D183" s="23"/>
      <c r="E183" s="24" t="s">
        <v>337</v>
      </c>
      <c r="F183" s="24"/>
      <c r="G183" s="69">
        <f t="shared" ref="G183:W183" si="64">SUBTOTAL(9,G184:G186)</f>
        <v>0</v>
      </c>
      <c r="H183" s="70">
        <f t="shared" si="64"/>
        <v>0</v>
      </c>
      <c r="I183" s="66">
        <f t="shared" si="64"/>
        <v>0</v>
      </c>
      <c r="J183" s="66">
        <f t="shared" si="64"/>
        <v>0</v>
      </c>
      <c r="K183" s="67">
        <f t="shared" si="64"/>
        <v>0</v>
      </c>
      <c r="L183" s="34">
        <f t="shared" si="64"/>
        <v>0</v>
      </c>
      <c r="M183" s="34">
        <f t="shared" si="64"/>
        <v>0</v>
      </c>
      <c r="N183" s="34">
        <f t="shared" si="64"/>
        <v>0</v>
      </c>
      <c r="O183" s="34">
        <f t="shared" si="64"/>
        <v>0</v>
      </c>
      <c r="P183" s="34">
        <f t="shared" si="64"/>
        <v>0</v>
      </c>
      <c r="Q183" s="34">
        <f t="shared" si="64"/>
        <v>0</v>
      </c>
      <c r="R183" s="34">
        <f t="shared" si="64"/>
        <v>0</v>
      </c>
      <c r="S183" s="34">
        <f t="shared" si="64"/>
        <v>0</v>
      </c>
      <c r="T183" s="34">
        <f t="shared" si="64"/>
        <v>0</v>
      </c>
      <c r="U183" s="34">
        <f t="shared" si="64"/>
        <v>0</v>
      </c>
      <c r="V183" s="34">
        <f t="shared" si="64"/>
        <v>0</v>
      </c>
      <c r="W183" s="33">
        <f t="shared" si="64"/>
        <v>0</v>
      </c>
      <c r="Y183" s="370"/>
    </row>
    <row r="184" spans="2:25" s="72" customFormat="1" outlineLevel="1" x14ac:dyDescent="0.2">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
      <c r="B188" s="25"/>
      <c r="C188" s="23"/>
      <c r="D188" s="23"/>
      <c r="E188" s="24" t="s">
        <v>184</v>
      </c>
      <c r="F188" s="24"/>
      <c r="G188" s="69">
        <f t="shared" ref="G188:W188" si="65">SUBTOTAL(9,G189:G190)</f>
        <v>0</v>
      </c>
      <c r="H188" s="70">
        <f t="shared" si="65"/>
        <v>0</v>
      </c>
      <c r="I188" s="66">
        <f t="shared" si="65"/>
        <v>0</v>
      </c>
      <c r="J188" s="66">
        <f t="shared" si="65"/>
        <v>0</v>
      </c>
      <c r="K188" s="67">
        <f t="shared" si="65"/>
        <v>0</v>
      </c>
      <c r="L188" s="34">
        <f t="shared" si="65"/>
        <v>0</v>
      </c>
      <c r="M188" s="34">
        <f t="shared" si="65"/>
        <v>0</v>
      </c>
      <c r="N188" s="34">
        <f t="shared" si="65"/>
        <v>0</v>
      </c>
      <c r="O188" s="34">
        <f t="shared" si="65"/>
        <v>0</v>
      </c>
      <c r="P188" s="34">
        <f t="shared" si="65"/>
        <v>0</v>
      </c>
      <c r="Q188" s="34">
        <f t="shared" si="65"/>
        <v>0</v>
      </c>
      <c r="R188" s="34">
        <f t="shared" si="65"/>
        <v>0</v>
      </c>
      <c r="S188" s="34">
        <f t="shared" si="65"/>
        <v>0</v>
      </c>
      <c r="T188" s="34">
        <f t="shared" si="65"/>
        <v>0</v>
      </c>
      <c r="U188" s="34">
        <f t="shared" si="65"/>
        <v>0</v>
      </c>
      <c r="V188" s="34">
        <f t="shared" si="65"/>
        <v>0</v>
      </c>
      <c r="W188" s="33">
        <f t="shared" si="65"/>
        <v>0</v>
      </c>
      <c r="Y188" s="583"/>
    </row>
    <row r="189" spans="2:25" s="72" customFormat="1" outlineLevel="1" x14ac:dyDescent="0.2">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
      <c r="B191" s="25"/>
      <c r="C191" s="23"/>
      <c r="D191" s="23"/>
      <c r="E191" s="24" t="s">
        <v>185</v>
      </c>
      <c r="F191" s="24"/>
      <c r="G191" s="69">
        <f t="shared" ref="G191:W191" si="66">SUBTOTAL(9,G192:G193)</f>
        <v>0</v>
      </c>
      <c r="H191" s="70">
        <f t="shared" si="66"/>
        <v>0</v>
      </c>
      <c r="I191" s="66">
        <f t="shared" si="66"/>
        <v>0</v>
      </c>
      <c r="J191" s="66">
        <f t="shared" si="66"/>
        <v>0</v>
      </c>
      <c r="K191" s="67">
        <f t="shared" si="66"/>
        <v>0</v>
      </c>
      <c r="L191" s="34">
        <f t="shared" si="66"/>
        <v>0</v>
      </c>
      <c r="M191" s="34">
        <f t="shared" si="66"/>
        <v>0</v>
      </c>
      <c r="N191" s="34">
        <f t="shared" si="66"/>
        <v>0</v>
      </c>
      <c r="O191" s="34">
        <f t="shared" si="66"/>
        <v>0</v>
      </c>
      <c r="P191" s="34">
        <f t="shared" si="66"/>
        <v>0</v>
      </c>
      <c r="Q191" s="34">
        <f t="shared" si="66"/>
        <v>0</v>
      </c>
      <c r="R191" s="34">
        <f t="shared" si="66"/>
        <v>0</v>
      </c>
      <c r="S191" s="34">
        <f t="shared" si="66"/>
        <v>0</v>
      </c>
      <c r="T191" s="34">
        <f t="shared" si="66"/>
        <v>0</v>
      </c>
      <c r="U191" s="34">
        <f t="shared" si="66"/>
        <v>0</v>
      </c>
      <c r="V191" s="34">
        <f t="shared" si="66"/>
        <v>0</v>
      </c>
      <c r="W191" s="33">
        <f t="shared" si="66"/>
        <v>0</v>
      </c>
      <c r="Y191" s="370"/>
    </row>
    <row r="192" spans="2:25" s="72" customFormat="1" outlineLevel="1" x14ac:dyDescent="0.2">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
      <c r="B194" s="25"/>
      <c r="C194" s="23"/>
      <c r="D194" s="23"/>
      <c r="E194" s="24" t="s">
        <v>186</v>
      </c>
      <c r="F194" s="24"/>
      <c r="G194" s="69">
        <f t="shared" ref="G194:W194" si="67">SUBTOTAL(9,G195:G196)</f>
        <v>0</v>
      </c>
      <c r="H194" s="70">
        <f t="shared" si="67"/>
        <v>0</v>
      </c>
      <c r="I194" s="66">
        <f t="shared" si="67"/>
        <v>0</v>
      </c>
      <c r="J194" s="66">
        <f t="shared" si="67"/>
        <v>0</v>
      </c>
      <c r="K194" s="67">
        <f t="shared" si="67"/>
        <v>0</v>
      </c>
      <c r="L194" s="34">
        <f t="shared" si="67"/>
        <v>0</v>
      </c>
      <c r="M194" s="34">
        <f t="shared" si="67"/>
        <v>0</v>
      </c>
      <c r="N194" s="34">
        <f t="shared" si="67"/>
        <v>0</v>
      </c>
      <c r="O194" s="34">
        <f t="shared" si="67"/>
        <v>0</v>
      </c>
      <c r="P194" s="34">
        <f t="shared" si="67"/>
        <v>0</v>
      </c>
      <c r="Q194" s="34">
        <f t="shared" si="67"/>
        <v>0</v>
      </c>
      <c r="R194" s="34">
        <f t="shared" si="67"/>
        <v>0</v>
      </c>
      <c r="S194" s="34">
        <f t="shared" si="67"/>
        <v>0</v>
      </c>
      <c r="T194" s="34">
        <f t="shared" si="67"/>
        <v>0</v>
      </c>
      <c r="U194" s="34">
        <f t="shared" si="67"/>
        <v>0</v>
      </c>
      <c r="V194" s="34">
        <f t="shared" si="67"/>
        <v>0</v>
      </c>
      <c r="W194" s="33">
        <f t="shared" si="67"/>
        <v>0</v>
      </c>
      <c r="Y194" s="370"/>
    </row>
    <row r="195" spans="2:25" s="72" customFormat="1" outlineLevel="1" x14ac:dyDescent="0.2">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
      <c r="B197" s="25"/>
      <c r="C197" s="23"/>
      <c r="D197" s="23"/>
      <c r="E197" s="24" t="s">
        <v>187</v>
      </c>
      <c r="F197" s="24"/>
      <c r="G197" s="69">
        <f t="shared" ref="G197:W197" si="68">SUBTOTAL(9,G198:G199)</f>
        <v>0</v>
      </c>
      <c r="H197" s="70">
        <f t="shared" si="68"/>
        <v>0</v>
      </c>
      <c r="I197" s="66">
        <f t="shared" si="68"/>
        <v>0</v>
      </c>
      <c r="J197" s="66">
        <f t="shared" si="68"/>
        <v>0</v>
      </c>
      <c r="K197" s="67">
        <f t="shared" si="68"/>
        <v>0</v>
      </c>
      <c r="L197" s="34">
        <f t="shared" si="68"/>
        <v>0</v>
      </c>
      <c r="M197" s="34">
        <f t="shared" si="68"/>
        <v>0</v>
      </c>
      <c r="N197" s="34">
        <f t="shared" si="68"/>
        <v>0</v>
      </c>
      <c r="O197" s="34">
        <f t="shared" si="68"/>
        <v>0</v>
      </c>
      <c r="P197" s="34">
        <f t="shared" si="68"/>
        <v>0</v>
      </c>
      <c r="Q197" s="34">
        <f t="shared" si="68"/>
        <v>0</v>
      </c>
      <c r="R197" s="34">
        <f t="shared" si="68"/>
        <v>0</v>
      </c>
      <c r="S197" s="34">
        <f t="shared" si="68"/>
        <v>0</v>
      </c>
      <c r="T197" s="34">
        <f t="shared" si="68"/>
        <v>0</v>
      </c>
      <c r="U197" s="34">
        <f t="shared" si="68"/>
        <v>0</v>
      </c>
      <c r="V197" s="34">
        <f t="shared" si="68"/>
        <v>0</v>
      </c>
      <c r="W197" s="33">
        <f t="shared" si="68"/>
        <v>0</v>
      </c>
      <c r="Y197" s="370"/>
    </row>
    <row r="198" spans="2:25" s="72" customFormat="1" outlineLevel="1" x14ac:dyDescent="0.2">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
      <c r="B200" s="25"/>
      <c r="C200" s="23"/>
      <c r="D200" s="23"/>
      <c r="E200" s="24" t="s">
        <v>341</v>
      </c>
      <c r="F200" s="24"/>
      <c r="G200" s="69">
        <f t="shared" ref="G200:W200" si="69">SUBTOTAL(9,G201:G202)</f>
        <v>0</v>
      </c>
      <c r="H200" s="70">
        <f t="shared" si="69"/>
        <v>0</v>
      </c>
      <c r="I200" s="66">
        <f t="shared" si="69"/>
        <v>0</v>
      </c>
      <c r="J200" s="66">
        <f t="shared" si="69"/>
        <v>0</v>
      </c>
      <c r="K200" s="67">
        <f t="shared" si="69"/>
        <v>0</v>
      </c>
      <c r="L200" s="34">
        <f t="shared" si="69"/>
        <v>0</v>
      </c>
      <c r="M200" s="34">
        <f t="shared" si="69"/>
        <v>0</v>
      </c>
      <c r="N200" s="34">
        <f t="shared" si="69"/>
        <v>0</v>
      </c>
      <c r="O200" s="34">
        <f t="shared" si="69"/>
        <v>0</v>
      </c>
      <c r="P200" s="34">
        <f t="shared" si="69"/>
        <v>0</v>
      </c>
      <c r="Q200" s="34">
        <f t="shared" si="69"/>
        <v>0</v>
      </c>
      <c r="R200" s="34">
        <f t="shared" si="69"/>
        <v>0</v>
      </c>
      <c r="S200" s="34">
        <f t="shared" si="69"/>
        <v>0</v>
      </c>
      <c r="T200" s="34">
        <f t="shared" si="69"/>
        <v>0</v>
      </c>
      <c r="U200" s="34">
        <f t="shared" si="69"/>
        <v>0</v>
      </c>
      <c r="V200" s="34">
        <f t="shared" si="69"/>
        <v>0</v>
      </c>
      <c r="W200" s="33">
        <f t="shared" si="69"/>
        <v>0</v>
      </c>
      <c r="Y200" s="370"/>
    </row>
    <row r="201" spans="2:25" s="72" customFormat="1" outlineLevel="1" x14ac:dyDescent="0.2">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
      <c r="B203" s="25"/>
      <c r="C203" s="23"/>
      <c r="D203" s="23"/>
      <c r="E203" s="24" t="s">
        <v>344</v>
      </c>
      <c r="F203" s="24"/>
      <c r="G203" s="69">
        <f t="shared" ref="G203:W203" si="70">SUBTOTAL(9,G204:G205)</f>
        <v>0</v>
      </c>
      <c r="H203" s="66">
        <f t="shared" si="70"/>
        <v>0</v>
      </c>
      <c r="I203" s="66">
        <f t="shared" si="70"/>
        <v>0</v>
      </c>
      <c r="J203" s="66">
        <f t="shared" si="70"/>
        <v>0</v>
      </c>
      <c r="K203" s="462">
        <f t="shared" si="70"/>
        <v>0</v>
      </c>
      <c r="L203" s="51">
        <f t="shared" si="70"/>
        <v>0</v>
      </c>
      <c r="M203" s="34">
        <f t="shared" si="70"/>
        <v>0</v>
      </c>
      <c r="N203" s="34">
        <f t="shared" si="70"/>
        <v>0</v>
      </c>
      <c r="O203" s="34">
        <f t="shared" si="70"/>
        <v>0</v>
      </c>
      <c r="P203" s="34">
        <f t="shared" si="70"/>
        <v>0</v>
      </c>
      <c r="Q203" s="34">
        <f t="shared" si="70"/>
        <v>0</v>
      </c>
      <c r="R203" s="34">
        <f t="shared" si="70"/>
        <v>0</v>
      </c>
      <c r="S203" s="34">
        <f t="shared" si="70"/>
        <v>0</v>
      </c>
      <c r="T203" s="34">
        <f t="shared" si="70"/>
        <v>0</v>
      </c>
      <c r="U203" s="34">
        <f t="shared" si="70"/>
        <v>0</v>
      </c>
      <c r="V203" s="37">
        <f t="shared" si="70"/>
        <v>0</v>
      </c>
      <c r="W203" s="37">
        <f t="shared" si="70"/>
        <v>0</v>
      </c>
      <c r="Y203" s="370"/>
    </row>
    <row r="204" spans="2:25" s="72" customFormat="1" outlineLevel="1" x14ac:dyDescent="0.2">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
      <c r="B206" s="25"/>
      <c r="C206" s="23"/>
      <c r="D206" s="23" t="s">
        <v>63</v>
      </c>
      <c r="E206" s="24"/>
      <c r="F206" s="24"/>
      <c r="G206" s="69">
        <f>SUBTOTAL(9,G207:G209)</f>
        <v>0</v>
      </c>
      <c r="H206" s="70">
        <f t="shared" ref="H206:W206" si="71">SUBTOTAL(9,H207:H209)</f>
        <v>0</v>
      </c>
      <c r="I206" s="66">
        <f t="shared" si="71"/>
        <v>0</v>
      </c>
      <c r="J206" s="66">
        <f t="shared" si="71"/>
        <v>0</v>
      </c>
      <c r="K206" s="67">
        <f t="shared" si="71"/>
        <v>0</v>
      </c>
      <c r="L206" s="34">
        <f t="shared" si="71"/>
        <v>0</v>
      </c>
      <c r="M206" s="34">
        <f t="shared" si="71"/>
        <v>0</v>
      </c>
      <c r="N206" s="34">
        <f t="shared" si="71"/>
        <v>0</v>
      </c>
      <c r="O206" s="34">
        <f t="shared" si="71"/>
        <v>0</v>
      </c>
      <c r="P206" s="34">
        <f t="shared" si="71"/>
        <v>0</v>
      </c>
      <c r="Q206" s="34">
        <f t="shared" si="71"/>
        <v>0</v>
      </c>
      <c r="R206" s="34">
        <f t="shared" si="71"/>
        <v>0</v>
      </c>
      <c r="S206" s="34">
        <f t="shared" si="71"/>
        <v>0</v>
      </c>
      <c r="T206" s="34">
        <f t="shared" si="71"/>
        <v>0</v>
      </c>
      <c r="U206" s="34">
        <f t="shared" si="71"/>
        <v>0</v>
      </c>
      <c r="V206" s="34">
        <f t="shared" si="71"/>
        <v>0</v>
      </c>
      <c r="W206" s="33">
        <f t="shared" si="71"/>
        <v>0</v>
      </c>
      <c r="Y206" s="370"/>
    </row>
    <row r="207" spans="2:25" s="72" customFormat="1" outlineLevel="1" x14ac:dyDescent="0.2">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
      <c r="B210" s="25"/>
      <c r="C210" s="64"/>
      <c r="D210" s="23" t="s">
        <v>192</v>
      </c>
      <c r="E210" s="24"/>
      <c r="F210" s="24"/>
      <c r="G210" s="69">
        <f>SUBTOTAL(9,G211:G212)</f>
        <v>0</v>
      </c>
      <c r="H210" s="70">
        <f t="shared" ref="H210:W210" si="72">SUBTOTAL(9,H211:H212)</f>
        <v>0</v>
      </c>
      <c r="I210" s="66">
        <f t="shared" si="72"/>
        <v>0</v>
      </c>
      <c r="J210" s="66">
        <f t="shared" si="72"/>
        <v>0</v>
      </c>
      <c r="K210" s="67">
        <f t="shared" si="72"/>
        <v>0</v>
      </c>
      <c r="L210" s="34">
        <f t="shared" si="72"/>
        <v>0</v>
      </c>
      <c r="M210" s="34">
        <f t="shared" si="72"/>
        <v>0</v>
      </c>
      <c r="N210" s="34">
        <f t="shared" si="72"/>
        <v>0</v>
      </c>
      <c r="O210" s="34">
        <f t="shared" si="72"/>
        <v>0</v>
      </c>
      <c r="P210" s="34">
        <f t="shared" si="72"/>
        <v>0</v>
      </c>
      <c r="Q210" s="34">
        <f t="shared" si="72"/>
        <v>0</v>
      </c>
      <c r="R210" s="34">
        <f t="shared" si="72"/>
        <v>0</v>
      </c>
      <c r="S210" s="34">
        <f t="shared" si="72"/>
        <v>0</v>
      </c>
      <c r="T210" s="34">
        <f t="shared" si="72"/>
        <v>0</v>
      </c>
      <c r="U210" s="34">
        <f t="shared" si="72"/>
        <v>0</v>
      </c>
      <c r="V210" s="34">
        <f t="shared" si="72"/>
        <v>0</v>
      </c>
      <c r="W210" s="33">
        <f t="shared" si="72"/>
        <v>0</v>
      </c>
      <c r="Y210" s="370"/>
    </row>
    <row r="211" spans="2:25" s="72" customFormat="1" outlineLevel="1" x14ac:dyDescent="0.2">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
      <c r="B214" s="25"/>
      <c r="C214" s="23"/>
      <c r="D214" s="23" t="s">
        <v>66</v>
      </c>
      <c r="E214" s="24"/>
      <c r="F214" s="64"/>
      <c r="G214" s="69">
        <f>SUBTOTAL(9,G215:G216)</f>
        <v>0</v>
      </c>
      <c r="H214" s="70">
        <f t="shared" ref="H214:M214" si="73">SUBTOTAL(9,H216)</f>
        <v>0</v>
      </c>
      <c r="I214" s="66">
        <f t="shared" si="73"/>
        <v>0</v>
      </c>
      <c r="J214" s="66">
        <f t="shared" si="73"/>
        <v>0</v>
      </c>
      <c r="K214" s="67">
        <f t="shared" si="73"/>
        <v>0</v>
      </c>
      <c r="L214" s="34">
        <f t="shared" si="73"/>
        <v>0</v>
      </c>
      <c r="M214" s="34">
        <f t="shared" si="73"/>
        <v>0</v>
      </c>
      <c r="N214" s="34">
        <f t="shared" ref="N214:W214" si="74">SUBTOTAL(9,N216)</f>
        <v>0</v>
      </c>
      <c r="O214" s="34">
        <f t="shared" si="74"/>
        <v>0</v>
      </c>
      <c r="P214" s="34">
        <f t="shared" si="74"/>
        <v>0</v>
      </c>
      <c r="Q214" s="34">
        <f t="shared" si="74"/>
        <v>0</v>
      </c>
      <c r="R214" s="34">
        <f t="shared" si="74"/>
        <v>0</v>
      </c>
      <c r="S214" s="34">
        <f t="shared" si="74"/>
        <v>0</v>
      </c>
      <c r="T214" s="34">
        <f t="shared" si="74"/>
        <v>0</v>
      </c>
      <c r="U214" s="34">
        <f t="shared" si="74"/>
        <v>0</v>
      </c>
      <c r="V214" s="34">
        <f t="shared" si="74"/>
        <v>0</v>
      </c>
      <c r="W214" s="33">
        <f t="shared" si="74"/>
        <v>0</v>
      </c>
      <c r="Y214" s="583"/>
    </row>
    <row r="215" spans="2:25" s="72" customFormat="1" outlineLevel="1" x14ac:dyDescent="0.2">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
      <c r="B217" s="71"/>
      <c r="C217" s="24"/>
      <c r="D217" s="23" t="s">
        <v>202</v>
      </c>
      <c r="E217" s="24"/>
      <c r="F217" s="24"/>
      <c r="G217" s="69">
        <f>SUBTOTAL(9,G218:G220)</f>
        <v>0</v>
      </c>
      <c r="H217" s="70">
        <f t="shared" ref="H217:W217" si="75">SUBTOTAL(9,H218:H220)</f>
        <v>0</v>
      </c>
      <c r="I217" s="66">
        <f t="shared" si="75"/>
        <v>0</v>
      </c>
      <c r="J217" s="66">
        <f t="shared" si="75"/>
        <v>0</v>
      </c>
      <c r="K217" s="67">
        <f t="shared" si="75"/>
        <v>0</v>
      </c>
      <c r="L217" s="34">
        <f t="shared" si="75"/>
        <v>0</v>
      </c>
      <c r="M217" s="34">
        <f t="shared" si="75"/>
        <v>0</v>
      </c>
      <c r="N217" s="34">
        <f t="shared" si="75"/>
        <v>0</v>
      </c>
      <c r="O217" s="34">
        <f t="shared" si="75"/>
        <v>0</v>
      </c>
      <c r="P217" s="34">
        <f t="shared" si="75"/>
        <v>0</v>
      </c>
      <c r="Q217" s="34">
        <f t="shared" si="75"/>
        <v>0</v>
      </c>
      <c r="R217" s="34">
        <f t="shared" si="75"/>
        <v>0</v>
      </c>
      <c r="S217" s="34">
        <f t="shared" si="75"/>
        <v>0</v>
      </c>
      <c r="T217" s="34">
        <f t="shared" si="75"/>
        <v>0</v>
      </c>
      <c r="U217" s="34">
        <f t="shared" si="75"/>
        <v>0</v>
      </c>
      <c r="V217" s="34">
        <f t="shared" si="75"/>
        <v>0</v>
      </c>
      <c r="W217" s="33">
        <f t="shared" si="75"/>
        <v>0</v>
      </c>
      <c r="Y217" s="370"/>
    </row>
    <row r="218" spans="2:25" s="72" customFormat="1" outlineLevel="1" x14ac:dyDescent="0.2">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435"/>
      <c r="H227" s="70"/>
      <c r="I227" s="66"/>
      <c r="J227" s="66"/>
      <c r="K227" s="67"/>
      <c r="L227" s="34"/>
      <c r="M227" s="34"/>
      <c r="N227" s="34"/>
      <c r="O227" s="34"/>
      <c r="P227" s="34"/>
      <c r="Q227" s="34"/>
      <c r="R227" s="34"/>
      <c r="S227" s="34"/>
      <c r="T227" s="34"/>
      <c r="U227" s="34"/>
      <c r="V227" s="34"/>
      <c r="W227" s="33"/>
      <c r="Y227" s="584"/>
    </row>
    <row r="228" spans="2:25" s="72" customFormat="1" outlineLevel="1" x14ac:dyDescent="0.2">
      <c r="B228" s="25"/>
      <c r="C228" s="23" t="s">
        <v>477</v>
      </c>
      <c r="D228" s="23"/>
      <c r="E228" s="64"/>
      <c r="F228" s="24"/>
      <c r="G228" s="435">
        <f>SUBTOTAL(9,G229:G231)</f>
        <v>0</v>
      </c>
      <c r="H228" s="70">
        <f t="shared" ref="H228:W228" si="76">SUBTOTAL(9,H229:H231)</f>
        <v>0</v>
      </c>
      <c r="I228" s="66">
        <f t="shared" si="76"/>
        <v>0</v>
      </c>
      <c r="J228" s="66">
        <f t="shared" si="76"/>
        <v>0</v>
      </c>
      <c r="K228" s="67">
        <f t="shared" si="76"/>
        <v>0</v>
      </c>
      <c r="L228" s="34">
        <f t="shared" si="76"/>
        <v>0</v>
      </c>
      <c r="M228" s="34">
        <f t="shared" si="76"/>
        <v>0</v>
      </c>
      <c r="N228" s="34">
        <f t="shared" si="76"/>
        <v>0</v>
      </c>
      <c r="O228" s="34">
        <f t="shared" si="76"/>
        <v>0</v>
      </c>
      <c r="P228" s="34">
        <f t="shared" si="76"/>
        <v>0</v>
      </c>
      <c r="Q228" s="34">
        <f t="shared" si="76"/>
        <v>0</v>
      </c>
      <c r="R228" s="34">
        <f t="shared" si="76"/>
        <v>0</v>
      </c>
      <c r="S228" s="34">
        <f t="shared" si="76"/>
        <v>0</v>
      </c>
      <c r="T228" s="34">
        <f t="shared" si="76"/>
        <v>0</v>
      </c>
      <c r="U228" s="34">
        <f t="shared" si="76"/>
        <v>0</v>
      </c>
      <c r="V228" s="34">
        <f t="shared" si="76"/>
        <v>0</v>
      </c>
      <c r="W228" s="33">
        <f t="shared" si="76"/>
        <v>0</v>
      </c>
      <c r="Y228" s="583"/>
    </row>
    <row r="229" spans="2:25" s="72" customFormat="1" outlineLevel="1" x14ac:dyDescent="0.2">
      <c r="B229" s="25"/>
      <c r="C229" s="24"/>
      <c r="D229" s="23"/>
      <c r="E229" s="64"/>
      <c r="F229" s="434" t="s">
        <v>474</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
      <c r="B230" s="25"/>
      <c r="C230" s="24"/>
      <c r="D230" s="23"/>
      <c r="E230" s="64"/>
      <c r="F230" s="434" t="s">
        <v>475</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
      <c r="B231" s="25"/>
      <c r="C231" s="24"/>
      <c r="D231" s="23"/>
      <c r="E231" s="64"/>
      <c r="F231" s="434" t="s">
        <v>476</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5" thickBot="1" x14ac:dyDescent="0.25">
      <c r="B233" s="79" t="s">
        <v>309</v>
      </c>
      <c r="C233" s="80"/>
      <c r="D233" s="80"/>
      <c r="E233" s="80"/>
      <c r="F233" s="80"/>
      <c r="G233" s="92">
        <f>SUBTOTAL(9,G8:G232)</f>
        <v>0</v>
      </c>
      <c r="H233" s="93">
        <f t="shared" ref="H233:W233" si="77">SUBTOTAL(9,H8:H232)</f>
        <v>0</v>
      </c>
      <c r="I233" s="94">
        <f t="shared" si="77"/>
        <v>0</v>
      </c>
      <c r="J233" s="94">
        <f t="shared" si="77"/>
        <v>0</v>
      </c>
      <c r="K233" s="95">
        <f t="shared" si="77"/>
        <v>0</v>
      </c>
      <c r="L233" s="94">
        <f t="shared" si="77"/>
        <v>0</v>
      </c>
      <c r="M233" s="96">
        <f t="shared" si="77"/>
        <v>0</v>
      </c>
      <c r="N233" s="94">
        <f t="shared" si="77"/>
        <v>0</v>
      </c>
      <c r="O233" s="94">
        <f t="shared" si="77"/>
        <v>0</v>
      </c>
      <c r="P233" s="94">
        <f t="shared" si="77"/>
        <v>0</v>
      </c>
      <c r="Q233" s="94">
        <f t="shared" si="77"/>
        <v>0</v>
      </c>
      <c r="R233" s="94">
        <f t="shared" si="77"/>
        <v>0</v>
      </c>
      <c r="S233" s="94">
        <f t="shared" si="77"/>
        <v>0</v>
      </c>
      <c r="T233" s="94">
        <f t="shared" si="77"/>
        <v>0</v>
      </c>
      <c r="U233" s="94">
        <f t="shared" si="77"/>
        <v>0</v>
      </c>
      <c r="V233" s="94">
        <f t="shared" si="77"/>
        <v>0</v>
      </c>
      <c r="W233" s="97">
        <f t="shared" si="77"/>
        <v>0</v>
      </c>
      <c r="Y233" s="585"/>
    </row>
    <row r="234" spans="2:25" s="129" customFormat="1" ht="15.75" thickBot="1" x14ac:dyDescent="0.25">
      <c r="B234"/>
      <c r="C234"/>
      <c r="D234"/>
      <c r="E234"/>
      <c r="F234"/>
      <c r="G234"/>
      <c r="H234"/>
      <c r="I234"/>
      <c r="J234"/>
      <c r="K234"/>
      <c r="L234"/>
      <c r="M234"/>
      <c r="N234"/>
      <c r="O234"/>
      <c r="P234"/>
      <c r="Q234"/>
      <c r="R234"/>
      <c r="S234"/>
      <c r="T234"/>
      <c r="U234"/>
      <c r="V234"/>
      <c r="W234"/>
      <c r="X234"/>
      <c r="Y234"/>
    </row>
    <row r="235" spans="2:25" s="129" customFormat="1" ht="15.75" x14ac:dyDescent="0.2">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83"/>
    </row>
    <row r="238" spans="2:25" s="146" customFormat="1" outlineLevel="1" x14ac:dyDescent="0.2">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84"/>
    </row>
    <row r="246" spans="2:25" s="144" customFormat="1" x14ac:dyDescent="0.2">
      <c r="B246" s="71"/>
      <c r="C246" s="64"/>
      <c r="D246" s="65"/>
      <c r="E246" s="64" t="s">
        <v>83</v>
      </c>
      <c r="F246" s="64"/>
      <c r="G246" s="69">
        <f t="shared" ref="G246:W246" si="78">SUBTOTAL(9,G247:G252)</f>
        <v>0</v>
      </c>
      <c r="H246" s="34">
        <f t="shared" si="78"/>
        <v>0</v>
      </c>
      <c r="I246" s="34">
        <f t="shared" si="78"/>
        <v>0</v>
      </c>
      <c r="J246" s="34">
        <f t="shared" si="78"/>
        <v>0</v>
      </c>
      <c r="K246" s="37">
        <f t="shared" si="78"/>
        <v>0</v>
      </c>
      <c r="L246" s="36">
        <f t="shared" si="78"/>
        <v>0</v>
      </c>
      <c r="M246" s="36">
        <f t="shared" si="78"/>
        <v>0</v>
      </c>
      <c r="N246" s="36">
        <f t="shared" si="78"/>
        <v>0</v>
      </c>
      <c r="O246" s="36">
        <f t="shared" si="78"/>
        <v>0</v>
      </c>
      <c r="P246" s="36">
        <f t="shared" si="78"/>
        <v>0</v>
      </c>
      <c r="Q246" s="36">
        <f t="shared" si="78"/>
        <v>0</v>
      </c>
      <c r="R246" s="36">
        <f t="shared" si="78"/>
        <v>0</v>
      </c>
      <c r="S246" s="36">
        <f t="shared" si="78"/>
        <v>0</v>
      </c>
      <c r="T246" s="36">
        <f t="shared" si="78"/>
        <v>0</v>
      </c>
      <c r="U246" s="36">
        <f t="shared" si="78"/>
        <v>0</v>
      </c>
      <c r="V246" s="37">
        <f t="shared" si="78"/>
        <v>0</v>
      </c>
      <c r="W246" s="37">
        <f t="shared" si="78"/>
        <v>0</v>
      </c>
      <c r="Y246" s="583"/>
    </row>
    <row r="247" spans="2:25" s="144" customFormat="1" outlineLevel="1" x14ac:dyDescent="0.2">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79">SUBTOTAL(9,L254:L259)</f>
        <v>0</v>
      </c>
      <c r="M253" s="36">
        <f t="shared" si="79"/>
        <v>0</v>
      </c>
      <c r="N253" s="36">
        <f t="shared" si="79"/>
        <v>0</v>
      </c>
      <c r="O253" s="36">
        <f t="shared" si="79"/>
        <v>0</v>
      </c>
      <c r="P253" s="36">
        <f t="shared" si="79"/>
        <v>0</v>
      </c>
      <c r="Q253" s="36">
        <f t="shared" si="79"/>
        <v>0</v>
      </c>
      <c r="R253" s="36">
        <f t="shared" si="79"/>
        <v>0</v>
      </c>
      <c r="S253" s="36">
        <f t="shared" si="79"/>
        <v>0</v>
      </c>
      <c r="T253" s="36">
        <f t="shared" si="79"/>
        <v>0</v>
      </c>
      <c r="U253" s="36">
        <f t="shared" si="79"/>
        <v>0</v>
      </c>
      <c r="V253" s="37">
        <f t="shared" si="79"/>
        <v>0</v>
      </c>
      <c r="W253" s="37">
        <f t="shared" si="79"/>
        <v>0</v>
      </c>
      <c r="Y253" s="370"/>
    </row>
    <row r="254" spans="2:25" s="144" customFormat="1" outlineLevel="1" x14ac:dyDescent="0.2">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
      <c r="B255" s="25"/>
      <c r="C255" s="24"/>
      <c r="D255" s="24"/>
      <c r="E255" s="24"/>
      <c r="F255" s="27" t="s">
        <v>91</v>
      </c>
      <c r="G255" s="340"/>
      <c r="H255" s="358"/>
      <c r="I255" s="359"/>
      <c r="J255" s="359"/>
      <c r="K255" s="362"/>
      <c r="L255" s="463"/>
      <c r="M255" s="359"/>
      <c r="N255" s="42"/>
      <c r="O255" s="42"/>
      <c r="P255" s="42"/>
      <c r="Q255" s="42"/>
      <c r="R255" s="42"/>
      <c r="S255" s="42"/>
      <c r="T255" s="42"/>
      <c r="U255" s="42"/>
      <c r="V255" s="44"/>
      <c r="W255" s="44"/>
      <c r="Y255" s="367"/>
    </row>
    <row r="256" spans="2:25" s="144" customFormat="1" outlineLevel="1" x14ac:dyDescent="0.2">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
      <c r="B260" s="25"/>
      <c r="C260" s="24"/>
      <c r="D260" s="24"/>
      <c r="E260" s="24" t="s">
        <v>96</v>
      </c>
      <c r="F260" s="64"/>
      <c r="G260" s="69">
        <f t="shared" ref="G260:W260" si="80">SUBTOTAL(9,G261:G266)</f>
        <v>0</v>
      </c>
      <c r="H260" s="34">
        <f t="shared" si="80"/>
        <v>0</v>
      </c>
      <c r="I260" s="34">
        <f t="shared" si="80"/>
        <v>0</v>
      </c>
      <c r="J260" s="34">
        <f t="shared" si="80"/>
        <v>0</v>
      </c>
      <c r="K260" s="37">
        <f t="shared" si="80"/>
        <v>0</v>
      </c>
      <c r="L260" s="36">
        <f t="shared" si="80"/>
        <v>0</v>
      </c>
      <c r="M260" s="36">
        <f t="shared" si="80"/>
        <v>0</v>
      </c>
      <c r="N260" s="36">
        <f t="shared" si="80"/>
        <v>0</v>
      </c>
      <c r="O260" s="36">
        <f t="shared" si="80"/>
        <v>0</v>
      </c>
      <c r="P260" s="36">
        <f t="shared" si="80"/>
        <v>0</v>
      </c>
      <c r="Q260" s="36">
        <f t="shared" si="80"/>
        <v>0</v>
      </c>
      <c r="R260" s="36">
        <f t="shared" si="80"/>
        <v>0</v>
      </c>
      <c r="S260" s="36">
        <f t="shared" si="80"/>
        <v>0</v>
      </c>
      <c r="T260" s="36">
        <f t="shared" si="80"/>
        <v>0</v>
      </c>
      <c r="U260" s="36">
        <f t="shared" si="80"/>
        <v>0</v>
      </c>
      <c r="V260" s="37">
        <f t="shared" si="80"/>
        <v>0</v>
      </c>
      <c r="W260" s="37">
        <f t="shared" si="80"/>
        <v>0</v>
      </c>
      <c r="Y260" s="370"/>
    </row>
    <row r="261" spans="2:25" s="144" customFormat="1" outlineLevel="1" x14ac:dyDescent="0.2">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
      <c r="B262" s="25"/>
      <c r="C262" s="24"/>
      <c r="D262" s="24"/>
      <c r="E262" s="24"/>
      <c r="F262" s="27" t="s">
        <v>98</v>
      </c>
      <c r="G262" s="340"/>
      <c r="H262" s="358"/>
      <c r="I262" s="359"/>
      <c r="J262" s="359"/>
      <c r="K262" s="362"/>
      <c r="L262" s="463"/>
      <c r="M262" s="359"/>
      <c r="N262" s="42"/>
      <c r="O262" s="42"/>
      <c r="P262" s="42"/>
      <c r="Q262" s="42"/>
      <c r="R262" s="42"/>
      <c r="S262" s="42"/>
      <c r="T262" s="42"/>
      <c r="U262" s="42"/>
      <c r="V262" s="44"/>
      <c r="W262" s="44"/>
      <c r="Y262" s="367"/>
    </row>
    <row r="263" spans="2:25" s="144" customFormat="1" outlineLevel="1" x14ac:dyDescent="0.2">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
      <c r="B267" s="25"/>
      <c r="C267" s="24"/>
      <c r="D267" s="24"/>
      <c r="E267" s="24" t="s">
        <v>103</v>
      </c>
      <c r="F267" s="64"/>
      <c r="G267" s="69">
        <f t="shared" ref="G267:W267" si="81">SUBTOTAL(9,G268:G273)</f>
        <v>0</v>
      </c>
      <c r="H267" s="34">
        <f t="shared" si="81"/>
        <v>0</v>
      </c>
      <c r="I267" s="34">
        <f t="shared" si="81"/>
        <v>0</v>
      </c>
      <c r="J267" s="34">
        <f t="shared" si="81"/>
        <v>0</v>
      </c>
      <c r="K267" s="37">
        <f t="shared" si="81"/>
        <v>0</v>
      </c>
      <c r="L267" s="36">
        <f t="shared" si="81"/>
        <v>0</v>
      </c>
      <c r="M267" s="36">
        <f t="shared" si="81"/>
        <v>0</v>
      </c>
      <c r="N267" s="36">
        <f t="shared" si="81"/>
        <v>0</v>
      </c>
      <c r="O267" s="36">
        <f t="shared" si="81"/>
        <v>0</v>
      </c>
      <c r="P267" s="36">
        <f t="shared" si="81"/>
        <v>0</v>
      </c>
      <c r="Q267" s="36">
        <f t="shared" si="81"/>
        <v>0</v>
      </c>
      <c r="R267" s="36">
        <f t="shared" si="81"/>
        <v>0</v>
      </c>
      <c r="S267" s="36">
        <f t="shared" si="81"/>
        <v>0</v>
      </c>
      <c r="T267" s="36">
        <f t="shared" si="81"/>
        <v>0</v>
      </c>
      <c r="U267" s="36">
        <f t="shared" si="81"/>
        <v>0</v>
      </c>
      <c r="V267" s="37">
        <f t="shared" si="81"/>
        <v>0</v>
      </c>
      <c r="W267" s="37">
        <f t="shared" si="81"/>
        <v>0</v>
      </c>
      <c r="Y267" s="370"/>
    </row>
    <row r="268" spans="2:25" s="144" customFormat="1" outlineLevel="1" x14ac:dyDescent="0.2">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
      <c r="B269" s="25"/>
      <c r="C269" s="24"/>
      <c r="D269" s="24"/>
      <c r="E269" s="24"/>
      <c r="F269" s="27" t="s">
        <v>105</v>
      </c>
      <c r="G269" s="340"/>
      <c r="H269" s="358"/>
      <c r="I269" s="359"/>
      <c r="J269" s="359"/>
      <c r="K269" s="362"/>
      <c r="L269" s="463"/>
      <c r="M269" s="359"/>
      <c r="N269" s="42"/>
      <c r="O269" s="42"/>
      <c r="P269" s="42"/>
      <c r="Q269" s="42"/>
      <c r="R269" s="42"/>
      <c r="S269" s="42"/>
      <c r="T269" s="42"/>
      <c r="U269" s="42"/>
      <c r="V269" s="44"/>
      <c r="W269" s="44"/>
      <c r="Y269" s="367"/>
    </row>
    <row r="270" spans="2:25" s="144" customFormat="1" outlineLevel="1" x14ac:dyDescent="0.2">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
      <c r="B274" s="25"/>
      <c r="C274" s="24"/>
      <c r="D274" s="24"/>
      <c r="E274" s="24" t="s">
        <v>110</v>
      </c>
      <c r="F274" s="64"/>
      <c r="G274" s="69">
        <f t="shared" ref="G274:W274" si="82">SUBTOTAL(9,G275:G280)</f>
        <v>0</v>
      </c>
      <c r="H274" s="34">
        <f t="shared" si="82"/>
        <v>0</v>
      </c>
      <c r="I274" s="34">
        <f t="shared" si="82"/>
        <v>0</v>
      </c>
      <c r="J274" s="34">
        <f t="shared" si="82"/>
        <v>0</v>
      </c>
      <c r="K274" s="37">
        <f t="shared" si="82"/>
        <v>0</v>
      </c>
      <c r="L274" s="36">
        <f t="shared" si="82"/>
        <v>0</v>
      </c>
      <c r="M274" s="36">
        <f t="shared" si="82"/>
        <v>0</v>
      </c>
      <c r="N274" s="36">
        <f t="shared" si="82"/>
        <v>0</v>
      </c>
      <c r="O274" s="36">
        <f t="shared" si="82"/>
        <v>0</v>
      </c>
      <c r="P274" s="36">
        <f t="shared" si="82"/>
        <v>0</v>
      </c>
      <c r="Q274" s="36">
        <f t="shared" si="82"/>
        <v>0</v>
      </c>
      <c r="R274" s="36">
        <f t="shared" si="82"/>
        <v>0</v>
      </c>
      <c r="S274" s="36">
        <f t="shared" si="82"/>
        <v>0</v>
      </c>
      <c r="T274" s="36">
        <f t="shared" si="82"/>
        <v>0</v>
      </c>
      <c r="U274" s="36">
        <f t="shared" si="82"/>
        <v>0</v>
      </c>
      <c r="V274" s="37">
        <f t="shared" si="82"/>
        <v>0</v>
      </c>
      <c r="W274" s="37">
        <f t="shared" si="82"/>
        <v>0</v>
      </c>
      <c r="Y274" s="370"/>
    </row>
    <row r="275" spans="2:25" s="144" customFormat="1" outlineLevel="1" x14ac:dyDescent="0.2">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
      <c r="B276" s="25"/>
      <c r="C276" s="24"/>
      <c r="D276" s="24"/>
      <c r="E276" s="24"/>
      <c r="F276" s="27" t="s">
        <v>112</v>
      </c>
      <c r="G276" s="340"/>
      <c r="H276" s="358"/>
      <c r="I276" s="359"/>
      <c r="J276" s="359"/>
      <c r="K276" s="362"/>
      <c r="L276" s="463"/>
      <c r="M276" s="359"/>
      <c r="N276" s="42"/>
      <c r="O276" s="42"/>
      <c r="P276" s="42"/>
      <c r="Q276" s="42"/>
      <c r="R276" s="42"/>
      <c r="S276" s="42"/>
      <c r="T276" s="42"/>
      <c r="U276" s="42"/>
      <c r="V276" s="44"/>
      <c r="W276" s="44"/>
      <c r="Y276" s="367"/>
    </row>
    <row r="277" spans="2:25" s="144" customFormat="1" outlineLevel="1" x14ac:dyDescent="0.2">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
      <c r="B281" s="25"/>
      <c r="C281" s="24"/>
      <c r="D281" s="24"/>
      <c r="E281" s="24" t="s">
        <v>117</v>
      </c>
      <c r="F281" s="64"/>
      <c r="G281" s="69">
        <f t="shared" ref="G281:W281" si="83">SUBTOTAL(9,G282:G287)</f>
        <v>0</v>
      </c>
      <c r="H281" s="34">
        <f t="shared" si="83"/>
        <v>0</v>
      </c>
      <c r="I281" s="34">
        <f t="shared" si="83"/>
        <v>0</v>
      </c>
      <c r="J281" s="34">
        <f t="shared" si="83"/>
        <v>0</v>
      </c>
      <c r="K281" s="37">
        <f t="shared" si="83"/>
        <v>0</v>
      </c>
      <c r="L281" s="36">
        <f t="shared" si="83"/>
        <v>0</v>
      </c>
      <c r="M281" s="36">
        <f t="shared" si="83"/>
        <v>0</v>
      </c>
      <c r="N281" s="36">
        <f t="shared" si="83"/>
        <v>0</v>
      </c>
      <c r="O281" s="36">
        <f t="shared" si="83"/>
        <v>0</v>
      </c>
      <c r="P281" s="36">
        <f t="shared" si="83"/>
        <v>0</v>
      </c>
      <c r="Q281" s="36">
        <f t="shared" si="83"/>
        <v>0</v>
      </c>
      <c r="R281" s="36">
        <f t="shared" si="83"/>
        <v>0</v>
      </c>
      <c r="S281" s="36">
        <f t="shared" si="83"/>
        <v>0</v>
      </c>
      <c r="T281" s="36">
        <f t="shared" si="83"/>
        <v>0</v>
      </c>
      <c r="U281" s="36">
        <f t="shared" si="83"/>
        <v>0</v>
      </c>
      <c r="V281" s="37">
        <f t="shared" si="83"/>
        <v>0</v>
      </c>
      <c r="W281" s="37">
        <f t="shared" si="83"/>
        <v>0</v>
      </c>
      <c r="Y281" s="370"/>
    </row>
    <row r="282" spans="2:25" s="144" customFormat="1" outlineLevel="1" x14ac:dyDescent="0.2">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
      <c r="B283" s="25"/>
      <c r="C283" s="24"/>
      <c r="D283" s="24"/>
      <c r="E283" s="24"/>
      <c r="F283" s="27" t="s">
        <v>119</v>
      </c>
      <c r="G283" s="340"/>
      <c r="H283" s="358"/>
      <c r="I283" s="359"/>
      <c r="J283" s="359"/>
      <c r="K283" s="362"/>
      <c r="L283" s="463"/>
      <c r="M283" s="359"/>
      <c r="N283" s="42"/>
      <c r="O283" s="42"/>
      <c r="P283" s="42"/>
      <c r="Q283" s="42"/>
      <c r="R283" s="42"/>
      <c r="S283" s="42"/>
      <c r="T283" s="42"/>
      <c r="U283" s="42"/>
      <c r="V283" s="44"/>
      <c r="W283" s="44"/>
      <c r="Y283" s="367"/>
    </row>
    <row r="284" spans="2:25" s="144" customFormat="1" outlineLevel="1" x14ac:dyDescent="0.2">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
      <c r="B288" s="25"/>
      <c r="C288" s="24"/>
      <c r="D288" s="24"/>
      <c r="E288" s="24" t="s">
        <v>395</v>
      </c>
      <c r="F288" s="64"/>
      <c r="G288" s="69">
        <f t="shared" ref="G288:W288" si="84">SUBTOTAL(9,G289:G294)</f>
        <v>0</v>
      </c>
      <c r="H288" s="34">
        <f t="shared" si="84"/>
        <v>0</v>
      </c>
      <c r="I288" s="34">
        <f t="shared" si="84"/>
        <v>0</v>
      </c>
      <c r="J288" s="34">
        <f t="shared" si="84"/>
        <v>0</v>
      </c>
      <c r="K288" s="37">
        <f t="shared" si="84"/>
        <v>0</v>
      </c>
      <c r="L288" s="36">
        <f t="shared" si="84"/>
        <v>0</v>
      </c>
      <c r="M288" s="36">
        <f t="shared" si="84"/>
        <v>0</v>
      </c>
      <c r="N288" s="36">
        <f t="shared" si="84"/>
        <v>0</v>
      </c>
      <c r="O288" s="36">
        <f t="shared" si="84"/>
        <v>0</v>
      </c>
      <c r="P288" s="36">
        <f t="shared" si="84"/>
        <v>0</v>
      </c>
      <c r="Q288" s="36">
        <f t="shared" si="84"/>
        <v>0</v>
      </c>
      <c r="R288" s="36">
        <f t="shared" si="84"/>
        <v>0</v>
      </c>
      <c r="S288" s="36">
        <f t="shared" si="84"/>
        <v>0</v>
      </c>
      <c r="T288" s="36">
        <f t="shared" si="84"/>
        <v>0</v>
      </c>
      <c r="U288" s="36">
        <f t="shared" si="84"/>
        <v>0</v>
      </c>
      <c r="V288" s="37">
        <f t="shared" si="84"/>
        <v>0</v>
      </c>
      <c r="W288" s="37">
        <f t="shared" si="84"/>
        <v>0</v>
      </c>
      <c r="Y288" s="370"/>
    </row>
    <row r="289" spans="2:26" s="144" customFormat="1" outlineLevel="1" x14ac:dyDescent="0.2">
      <c r="B289" s="25"/>
      <c r="C289" s="24"/>
      <c r="D289" s="24"/>
      <c r="E289" s="23"/>
      <c r="F289" s="26" t="s">
        <v>396</v>
      </c>
      <c r="G289" s="340"/>
      <c r="H289" s="358"/>
      <c r="I289" s="359"/>
      <c r="J289" s="359"/>
      <c r="K289" s="362"/>
      <c r="L289" s="358"/>
      <c r="M289" s="42"/>
      <c r="N289" s="42"/>
      <c r="O289" s="42"/>
      <c r="P289" s="42"/>
      <c r="Q289" s="42"/>
      <c r="R289" s="42"/>
      <c r="S289" s="42"/>
      <c r="T289" s="42"/>
      <c r="U289" s="42"/>
      <c r="V289" s="44"/>
      <c r="W289" s="44"/>
      <c r="Y289" s="367"/>
    </row>
    <row r="290" spans="2:26" s="144" customFormat="1" outlineLevel="1" x14ac:dyDescent="0.2">
      <c r="B290" s="25"/>
      <c r="C290" s="24"/>
      <c r="D290" s="24"/>
      <c r="E290" s="23"/>
      <c r="F290" s="26" t="s">
        <v>397</v>
      </c>
      <c r="G290" s="340"/>
      <c r="H290" s="358"/>
      <c r="I290" s="359"/>
      <c r="J290" s="359"/>
      <c r="K290" s="362"/>
      <c r="L290" s="463"/>
      <c r="M290" s="359"/>
      <c r="N290" s="42"/>
      <c r="O290" s="42"/>
      <c r="P290" s="42"/>
      <c r="Q290" s="42"/>
      <c r="R290" s="42"/>
      <c r="S290" s="42"/>
      <c r="T290" s="42"/>
      <c r="U290" s="42"/>
      <c r="V290" s="44"/>
      <c r="W290" s="44"/>
      <c r="Y290" s="367"/>
    </row>
    <row r="291" spans="2:26" s="144" customFormat="1" outlineLevel="1" x14ac:dyDescent="0.2">
      <c r="B291" s="25"/>
      <c r="C291" s="24"/>
      <c r="D291" s="24"/>
      <c r="E291" s="23"/>
      <c r="F291" s="26" t="s">
        <v>398</v>
      </c>
      <c r="G291" s="340"/>
      <c r="H291" s="358"/>
      <c r="I291" s="359"/>
      <c r="J291" s="359"/>
      <c r="K291" s="362"/>
      <c r="L291" s="358"/>
      <c r="M291" s="359"/>
      <c r="N291" s="359"/>
      <c r="O291" s="359"/>
      <c r="P291" s="42"/>
      <c r="Q291" s="42"/>
      <c r="R291" s="42"/>
      <c r="S291" s="42"/>
      <c r="T291" s="42"/>
      <c r="U291" s="42"/>
      <c r="V291" s="44"/>
      <c r="W291" s="44"/>
      <c r="Y291" s="367"/>
    </row>
    <row r="292" spans="2:26" s="144" customFormat="1" outlineLevel="1" x14ac:dyDescent="0.2">
      <c r="B292" s="25"/>
      <c r="C292" s="24"/>
      <c r="D292" s="24"/>
      <c r="E292" s="23"/>
      <c r="F292" s="26" t="s">
        <v>401</v>
      </c>
      <c r="G292" s="340"/>
      <c r="H292" s="358"/>
      <c r="I292" s="359"/>
      <c r="J292" s="359"/>
      <c r="K292" s="362"/>
      <c r="L292" s="358"/>
      <c r="M292" s="359"/>
      <c r="N292" s="359"/>
      <c r="O292" s="359"/>
      <c r="P292" s="359"/>
      <c r="Q292" s="359"/>
      <c r="R292" s="359"/>
      <c r="S292" s="359"/>
      <c r="T292" s="42"/>
      <c r="U292" s="42"/>
      <c r="V292" s="44"/>
      <c r="W292" s="44"/>
      <c r="Y292" s="367"/>
    </row>
    <row r="293" spans="2:26" s="144" customFormat="1" outlineLevel="1" x14ac:dyDescent="0.2">
      <c r="B293" s="25"/>
      <c r="C293" s="24"/>
      <c r="D293" s="24"/>
      <c r="E293" s="23"/>
      <c r="F293" s="26" t="s">
        <v>399</v>
      </c>
      <c r="G293" s="340"/>
      <c r="H293" s="358"/>
      <c r="I293" s="359"/>
      <c r="J293" s="359"/>
      <c r="K293" s="362"/>
      <c r="L293" s="358"/>
      <c r="M293" s="359"/>
      <c r="N293" s="359"/>
      <c r="O293" s="359"/>
      <c r="P293" s="359"/>
      <c r="Q293" s="359"/>
      <c r="R293" s="359"/>
      <c r="S293" s="359"/>
      <c r="T293" s="359"/>
      <c r="U293" s="359"/>
      <c r="V293" s="362"/>
      <c r="W293" s="363"/>
      <c r="Y293" s="367"/>
    </row>
    <row r="294" spans="2:26" s="144" customFormat="1" outlineLevel="1" x14ac:dyDescent="0.2">
      <c r="B294" s="25"/>
      <c r="C294" s="24"/>
      <c r="D294" s="24"/>
      <c r="E294" s="23"/>
      <c r="F294" s="26" t="s">
        <v>400</v>
      </c>
      <c r="G294" s="340"/>
      <c r="H294" s="358"/>
      <c r="I294" s="359"/>
      <c r="J294" s="359"/>
      <c r="K294" s="362"/>
      <c r="L294" s="358"/>
      <c r="M294" s="359"/>
      <c r="N294" s="359"/>
      <c r="O294" s="359"/>
      <c r="P294" s="359"/>
      <c r="Q294" s="359"/>
      <c r="R294" s="359"/>
      <c r="S294" s="359"/>
      <c r="T294" s="359"/>
      <c r="U294" s="359"/>
      <c r="V294" s="362"/>
      <c r="W294" s="363"/>
      <c r="Y294" s="367"/>
    </row>
    <row r="295" spans="2:26" s="144" customFormat="1" x14ac:dyDescent="0.2">
      <c r="B295" s="71"/>
      <c r="C295" s="64"/>
      <c r="D295" s="65" t="s">
        <v>124</v>
      </c>
      <c r="E295" s="24"/>
      <c r="F295" s="24"/>
      <c r="G295" s="69">
        <f t="shared" ref="G295:M295" si="85">SUBTOTAL(9,G296:G297)</f>
        <v>0</v>
      </c>
      <c r="H295" s="70">
        <f t="shared" si="85"/>
        <v>0</v>
      </c>
      <c r="I295" s="66">
        <f t="shared" si="85"/>
        <v>0</v>
      </c>
      <c r="J295" s="66">
        <f t="shared" si="85"/>
        <v>0</v>
      </c>
      <c r="K295" s="67">
        <f t="shared" si="85"/>
        <v>0</v>
      </c>
      <c r="L295" s="34">
        <f t="shared" si="85"/>
        <v>0</v>
      </c>
      <c r="M295" s="34">
        <f t="shared" si="85"/>
        <v>0</v>
      </c>
      <c r="N295" s="34">
        <f t="shared" ref="N295:W295" si="86">SUBTOTAL(9,N296:N297)</f>
        <v>0</v>
      </c>
      <c r="O295" s="34">
        <f t="shared" si="86"/>
        <v>0</v>
      </c>
      <c r="P295" s="34">
        <f t="shared" si="86"/>
        <v>0</v>
      </c>
      <c r="Q295" s="34">
        <f t="shared" si="86"/>
        <v>0</v>
      </c>
      <c r="R295" s="34">
        <f t="shared" si="86"/>
        <v>0</v>
      </c>
      <c r="S295" s="34">
        <f t="shared" si="86"/>
        <v>0</v>
      </c>
      <c r="T295" s="34">
        <f t="shared" si="86"/>
        <v>0</v>
      </c>
      <c r="U295" s="34">
        <f t="shared" si="86"/>
        <v>0</v>
      </c>
      <c r="V295" s="34">
        <f t="shared" si="86"/>
        <v>0</v>
      </c>
      <c r="W295" s="33">
        <f t="shared" si="86"/>
        <v>0</v>
      </c>
      <c r="Y295" s="370"/>
    </row>
    <row r="296" spans="2:26" s="144" customFormat="1" outlineLevel="1" x14ac:dyDescent="0.2">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6" s="144" customFormat="1" outlineLevel="1" x14ac:dyDescent="0.2">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6"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84"/>
      <c r="Z298" s="144"/>
    </row>
    <row r="299" spans="2:26" x14ac:dyDescent="0.2">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26" outlineLevel="1" x14ac:dyDescent="0.2">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6" outlineLevel="1" x14ac:dyDescent="0.2">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6" outlineLevel="1" x14ac:dyDescent="0.2">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row>
    <row r="303" spans="2:26" x14ac:dyDescent="0.2">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row>
    <row r="304" spans="2:26" outlineLevel="1" x14ac:dyDescent="0.2">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row>
    <row r="305" spans="2:26" outlineLevel="1" x14ac:dyDescent="0.2">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6" outlineLevel="1" x14ac:dyDescent="0.2">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6" outlineLevel="1" x14ac:dyDescent="0.2">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row>
    <row r="308" spans="2:26" outlineLevel="1" x14ac:dyDescent="0.2">
      <c r="B308" s="25"/>
      <c r="C308" s="24"/>
      <c r="D308" s="24"/>
      <c r="E308" s="587" t="s">
        <v>496</v>
      </c>
      <c r="F308" s="24"/>
      <c r="G308" s="69">
        <f>SUBTOTAL(9,G309)</f>
        <v>0</v>
      </c>
      <c r="H308" s="42">
        <f t="shared" ref="H308:W308" si="87">SUBTOTAL(9,H309)</f>
        <v>0</v>
      </c>
      <c r="I308" s="42">
        <f t="shared" si="87"/>
        <v>0</v>
      </c>
      <c r="J308" s="42">
        <f t="shared" si="87"/>
        <v>0</v>
      </c>
      <c r="K308" s="44">
        <f t="shared" si="87"/>
        <v>0</v>
      </c>
      <c r="L308" s="42">
        <f t="shared" si="87"/>
        <v>0</v>
      </c>
      <c r="M308" s="42">
        <f t="shared" si="87"/>
        <v>0</v>
      </c>
      <c r="N308" s="42">
        <f t="shared" si="87"/>
        <v>0</v>
      </c>
      <c r="O308" s="42">
        <f t="shared" si="87"/>
        <v>0</v>
      </c>
      <c r="P308" s="42">
        <f t="shared" si="87"/>
        <v>0</v>
      </c>
      <c r="Q308" s="42">
        <f t="shared" si="87"/>
        <v>0</v>
      </c>
      <c r="R308" s="42">
        <f t="shared" si="87"/>
        <v>0</v>
      </c>
      <c r="S308" s="42">
        <f t="shared" si="87"/>
        <v>0</v>
      </c>
      <c r="T308" s="42">
        <f t="shared" si="87"/>
        <v>0</v>
      </c>
      <c r="U308" s="42">
        <f t="shared" si="87"/>
        <v>0</v>
      </c>
      <c r="V308" s="44">
        <f t="shared" si="87"/>
        <v>0</v>
      </c>
      <c r="W308" s="44">
        <f t="shared" si="87"/>
        <v>0</v>
      </c>
      <c r="X308" s="72"/>
      <c r="Y308" s="370"/>
      <c r="Z308" s="72"/>
    </row>
    <row r="309" spans="2:26" outlineLevel="1" x14ac:dyDescent="0.2">
      <c r="B309" s="25"/>
      <c r="C309" s="24"/>
      <c r="D309" s="24"/>
      <c r="E309" s="24"/>
      <c r="F309" s="588" t="s">
        <v>494</v>
      </c>
      <c r="G309" s="340"/>
      <c r="H309" s="457"/>
      <c r="I309" s="458"/>
      <c r="J309" s="458"/>
      <c r="K309" s="459"/>
      <c r="L309" s="464"/>
      <c r="M309" s="458"/>
      <c r="N309" s="458"/>
      <c r="O309" s="458"/>
      <c r="P309" s="458"/>
      <c r="Q309" s="458"/>
      <c r="R309" s="458"/>
      <c r="S309" s="458"/>
      <c r="T309" s="458"/>
      <c r="U309" s="458"/>
      <c r="V309" s="460"/>
      <c r="W309" s="461"/>
      <c r="X309" s="72"/>
      <c r="Y309" s="367"/>
      <c r="Z309" s="72"/>
    </row>
    <row r="310" spans="2:26" outlineLevel="1" x14ac:dyDescent="0.2">
      <c r="B310" s="25"/>
      <c r="C310" s="24"/>
      <c r="D310" s="24"/>
      <c r="E310" s="64" t="s">
        <v>490</v>
      </c>
      <c r="F310" s="24"/>
      <c r="G310" s="69">
        <f>SUBTOTAL(9,G311:G313)</f>
        <v>0</v>
      </c>
      <c r="H310" s="42">
        <f t="shared" ref="H310:W310" si="88">SUBTOTAL(9,H311:H313)</f>
        <v>0</v>
      </c>
      <c r="I310" s="42">
        <f t="shared" si="88"/>
        <v>0</v>
      </c>
      <c r="J310" s="42">
        <f t="shared" si="88"/>
        <v>0</v>
      </c>
      <c r="K310" s="44">
        <f t="shared" si="88"/>
        <v>0</v>
      </c>
      <c r="L310" s="42">
        <f t="shared" si="88"/>
        <v>0</v>
      </c>
      <c r="M310" s="42">
        <f t="shared" si="88"/>
        <v>0</v>
      </c>
      <c r="N310" s="42">
        <f t="shared" si="88"/>
        <v>0</v>
      </c>
      <c r="O310" s="42">
        <f t="shared" si="88"/>
        <v>0</v>
      </c>
      <c r="P310" s="42">
        <f t="shared" si="88"/>
        <v>0</v>
      </c>
      <c r="Q310" s="42">
        <f t="shared" si="88"/>
        <v>0</v>
      </c>
      <c r="R310" s="42">
        <f t="shared" si="88"/>
        <v>0</v>
      </c>
      <c r="S310" s="42">
        <f t="shared" si="88"/>
        <v>0</v>
      </c>
      <c r="T310" s="42">
        <f t="shared" si="88"/>
        <v>0</v>
      </c>
      <c r="U310" s="42">
        <f t="shared" si="88"/>
        <v>0</v>
      </c>
      <c r="V310" s="44">
        <f t="shared" si="88"/>
        <v>0</v>
      </c>
      <c r="W310" s="44">
        <f t="shared" si="88"/>
        <v>0</v>
      </c>
      <c r="X310" s="72"/>
      <c r="Y310" s="370"/>
      <c r="Z310" s="72"/>
    </row>
    <row r="311" spans="2:26" outlineLevel="1" x14ac:dyDescent="0.2">
      <c r="B311" s="25"/>
      <c r="C311" s="24"/>
      <c r="D311" s="24"/>
      <c r="E311" s="64"/>
      <c r="F311" s="433" t="s">
        <v>491</v>
      </c>
      <c r="G311" s="340"/>
      <c r="H311" s="457"/>
      <c r="I311" s="458"/>
      <c r="J311" s="458"/>
      <c r="K311" s="459"/>
      <c r="L311" s="464"/>
      <c r="M311" s="458"/>
      <c r="N311" s="458"/>
      <c r="O311" s="458"/>
      <c r="P311" s="458"/>
      <c r="Q311" s="458"/>
      <c r="R311" s="458"/>
      <c r="S311" s="458"/>
      <c r="T311" s="458"/>
      <c r="U311" s="458"/>
      <c r="V311" s="460"/>
      <c r="W311" s="461"/>
      <c r="X311" s="72"/>
      <c r="Y311" s="367"/>
      <c r="Z311" s="72"/>
    </row>
    <row r="312" spans="2:26" outlineLevel="1" x14ac:dyDescent="0.2">
      <c r="B312" s="25"/>
      <c r="C312" s="24"/>
      <c r="D312" s="24"/>
      <c r="E312" s="64"/>
      <c r="F312" s="433" t="s">
        <v>492</v>
      </c>
      <c r="G312" s="340"/>
      <c r="H312" s="457"/>
      <c r="I312" s="458"/>
      <c r="J312" s="458"/>
      <c r="K312" s="459"/>
      <c r="L312" s="464"/>
      <c r="M312" s="458"/>
      <c r="N312" s="458"/>
      <c r="O312" s="458"/>
      <c r="P312" s="458"/>
      <c r="Q312" s="458"/>
      <c r="R312" s="458"/>
      <c r="S312" s="458"/>
      <c r="T312" s="458"/>
      <c r="U312" s="458"/>
      <c r="V312" s="460"/>
      <c r="W312" s="461"/>
      <c r="X312" s="72"/>
      <c r="Y312" s="367"/>
      <c r="Z312" s="72"/>
    </row>
    <row r="313" spans="2:26" outlineLevel="1" x14ac:dyDescent="0.2">
      <c r="B313" s="25"/>
      <c r="C313" s="24"/>
      <c r="D313" s="24"/>
      <c r="E313" s="64"/>
      <c r="F313" s="433" t="s">
        <v>493</v>
      </c>
      <c r="G313" s="340"/>
      <c r="H313" s="457"/>
      <c r="I313" s="458"/>
      <c r="J313" s="458"/>
      <c r="K313" s="459"/>
      <c r="L313" s="464"/>
      <c r="M313" s="458"/>
      <c r="N313" s="458"/>
      <c r="O313" s="458"/>
      <c r="P313" s="458"/>
      <c r="Q313" s="458"/>
      <c r="R313" s="458"/>
      <c r="S313" s="458"/>
      <c r="T313" s="458"/>
      <c r="U313" s="458"/>
      <c r="V313" s="460"/>
      <c r="W313" s="461"/>
      <c r="X313" s="72"/>
      <c r="Y313" s="367"/>
      <c r="Z313" s="72"/>
    </row>
    <row r="314" spans="2:26" x14ac:dyDescent="0.2">
      <c r="B314" s="25"/>
      <c r="C314" s="24"/>
      <c r="D314" s="24"/>
      <c r="E314" s="64" t="s">
        <v>495</v>
      </c>
      <c r="F314" s="24"/>
      <c r="G314" s="69">
        <f t="shared" ref="G314:W314" si="89">SUBTOTAL(9,G315:G317)</f>
        <v>0</v>
      </c>
      <c r="H314" s="455">
        <f t="shared" si="89"/>
        <v>0</v>
      </c>
      <c r="I314" s="456">
        <f t="shared" si="89"/>
        <v>0</v>
      </c>
      <c r="J314" s="456">
        <f t="shared" si="89"/>
        <v>0</v>
      </c>
      <c r="K314" s="198">
        <f t="shared" si="89"/>
        <v>0</v>
      </c>
      <c r="L314" s="425">
        <f t="shared" si="89"/>
        <v>0</v>
      </c>
      <c r="M314" s="425">
        <f t="shared" si="89"/>
        <v>0</v>
      </c>
      <c r="N314" s="425">
        <f t="shared" si="89"/>
        <v>0</v>
      </c>
      <c r="O314" s="425">
        <f t="shared" si="89"/>
        <v>0</v>
      </c>
      <c r="P314" s="425">
        <f t="shared" si="89"/>
        <v>0</v>
      </c>
      <c r="Q314" s="425">
        <f t="shared" si="89"/>
        <v>0</v>
      </c>
      <c r="R314" s="425">
        <f t="shared" si="89"/>
        <v>0</v>
      </c>
      <c r="S314" s="425">
        <f t="shared" si="89"/>
        <v>0</v>
      </c>
      <c r="T314" s="425">
        <f t="shared" si="89"/>
        <v>0</v>
      </c>
      <c r="U314" s="425">
        <f t="shared" si="89"/>
        <v>0</v>
      </c>
      <c r="V314" s="412">
        <f t="shared" si="89"/>
        <v>0</v>
      </c>
      <c r="W314" s="412">
        <f t="shared" si="89"/>
        <v>0</v>
      </c>
      <c r="X314" s="72"/>
      <c r="Y314" s="370"/>
      <c r="Z314" s="72"/>
    </row>
    <row r="315" spans="2:26" outlineLevel="1" x14ac:dyDescent="0.2">
      <c r="B315" s="25"/>
      <c r="C315" s="24"/>
      <c r="D315" s="24"/>
      <c r="E315" s="64"/>
      <c r="F315" s="187" t="s">
        <v>488</v>
      </c>
      <c r="G315" s="340"/>
      <c r="H315" s="358"/>
      <c r="I315" s="359"/>
      <c r="J315" s="359"/>
      <c r="K315" s="362"/>
      <c r="L315" s="358"/>
      <c r="M315" s="360"/>
      <c r="N315" s="359"/>
      <c r="O315" s="359"/>
      <c r="P315" s="359"/>
      <c r="Q315" s="359"/>
      <c r="R315" s="359"/>
      <c r="S315" s="359"/>
      <c r="T315" s="359"/>
      <c r="U315" s="358"/>
      <c r="V315" s="362"/>
      <c r="W315" s="363"/>
      <c r="X315" s="72"/>
      <c r="Y315" s="367"/>
      <c r="Z315" s="72"/>
    </row>
    <row r="316" spans="2:26" ht="12.75" customHeight="1" outlineLevel="1" x14ac:dyDescent="0.2">
      <c r="B316" s="256"/>
      <c r="C316" s="257"/>
      <c r="D316" s="257"/>
      <c r="E316" s="257"/>
      <c r="F316" s="176" t="s">
        <v>489</v>
      </c>
      <c r="G316" s="340"/>
      <c r="H316" s="358"/>
      <c r="I316" s="359"/>
      <c r="J316" s="359"/>
      <c r="K316" s="362"/>
      <c r="L316" s="358"/>
      <c r="M316" s="360"/>
      <c r="N316" s="359"/>
      <c r="O316" s="359"/>
      <c r="P316" s="359"/>
      <c r="Q316" s="359"/>
      <c r="R316" s="359"/>
      <c r="S316" s="359"/>
      <c r="T316" s="359"/>
      <c r="U316" s="358"/>
      <c r="V316" s="362"/>
      <c r="W316" s="363"/>
      <c r="X316" s="72"/>
      <c r="Y316" s="367"/>
      <c r="Z316" s="72"/>
    </row>
    <row r="317" spans="2:26" ht="12.75" customHeight="1" outlineLevel="1" x14ac:dyDescent="0.2">
      <c r="B317" s="256"/>
      <c r="C317" s="257"/>
      <c r="D317" s="257"/>
      <c r="E317" s="257"/>
      <c r="F317" s="176" t="s">
        <v>464</v>
      </c>
      <c r="G317" s="340"/>
      <c r="H317" s="358"/>
      <c r="I317" s="359"/>
      <c r="J317" s="359"/>
      <c r="K317" s="362"/>
      <c r="L317" s="358"/>
      <c r="M317" s="360"/>
      <c r="N317" s="359"/>
      <c r="O317" s="359"/>
      <c r="P317" s="359"/>
      <c r="Q317" s="359"/>
      <c r="R317" s="359"/>
      <c r="S317" s="359"/>
      <c r="T317" s="359"/>
      <c r="U317" s="358"/>
      <c r="V317" s="362"/>
      <c r="W317" s="363"/>
      <c r="X317" s="72"/>
      <c r="Y317" s="367"/>
      <c r="Z317" s="72"/>
    </row>
    <row r="318" spans="2:26"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84"/>
      <c r="Z318" s="72"/>
    </row>
    <row r="319" spans="2:26" x14ac:dyDescent="0.2">
      <c r="B319" s="71"/>
      <c r="C319" s="23"/>
      <c r="D319" s="23"/>
      <c r="E319" s="24" t="s">
        <v>142</v>
      </c>
      <c r="F319" s="24"/>
      <c r="G319" s="69">
        <f t="shared" ref="G319:M319" si="90">SUBTOTAL(9,G320:G322)</f>
        <v>0</v>
      </c>
      <c r="H319" s="70">
        <f t="shared" si="90"/>
        <v>0</v>
      </c>
      <c r="I319" s="66">
        <f t="shared" si="90"/>
        <v>0</v>
      </c>
      <c r="J319" s="66">
        <f t="shared" si="90"/>
        <v>0</v>
      </c>
      <c r="K319" s="67">
        <f t="shared" si="90"/>
        <v>0</v>
      </c>
      <c r="L319" s="34">
        <f t="shared" si="90"/>
        <v>0</v>
      </c>
      <c r="M319" s="34">
        <f t="shared" si="90"/>
        <v>0</v>
      </c>
      <c r="N319" s="34"/>
      <c r="O319" s="34"/>
      <c r="P319" s="34"/>
      <c r="Q319" s="34"/>
      <c r="R319" s="34"/>
      <c r="S319" s="34"/>
      <c r="T319" s="34"/>
      <c r="U319" s="34"/>
      <c r="V319" s="34"/>
      <c r="W319" s="33"/>
      <c r="Y319" s="583"/>
    </row>
    <row r="320" spans="2:26" outlineLevel="1" x14ac:dyDescent="0.2">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6" outlineLevel="1" x14ac:dyDescent="0.2">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6" outlineLevel="1" x14ac:dyDescent="0.2">
      <c r="B322" s="71"/>
      <c r="C322" s="23"/>
      <c r="D322" s="23"/>
      <c r="E322" s="24"/>
      <c r="F322" s="27" t="s">
        <v>131</v>
      </c>
      <c r="G322" s="340"/>
      <c r="H322" s="358"/>
      <c r="I322" s="359"/>
      <c r="J322" s="359"/>
      <c r="K322" s="362"/>
      <c r="L322" s="463"/>
      <c r="M322" s="359"/>
      <c r="N322" s="42"/>
      <c r="O322" s="42"/>
      <c r="P322" s="42"/>
      <c r="Q322" s="42"/>
      <c r="R322" s="42"/>
      <c r="S322" s="42"/>
      <c r="T322" s="42"/>
      <c r="U322" s="42"/>
      <c r="V322" s="44"/>
      <c r="W322" s="44"/>
      <c r="Y322" s="367"/>
    </row>
    <row r="323" spans="2:26" x14ac:dyDescent="0.2">
      <c r="B323" s="71"/>
      <c r="C323" s="23"/>
      <c r="D323" s="23"/>
      <c r="E323" s="24" t="s">
        <v>393</v>
      </c>
      <c r="F323" s="24"/>
      <c r="G323" s="69">
        <f>SUBTOTAL(9,G324:G325)</f>
        <v>0</v>
      </c>
      <c r="H323" s="70">
        <f t="shared" ref="H323:W323" si="91">SUBTOTAL(9,H324:H325)</f>
        <v>0</v>
      </c>
      <c r="I323" s="66">
        <f t="shared" si="91"/>
        <v>0</v>
      </c>
      <c r="J323" s="66">
        <f t="shared" si="91"/>
        <v>0</v>
      </c>
      <c r="K323" s="67">
        <f t="shared" si="91"/>
        <v>0</v>
      </c>
      <c r="L323" s="34">
        <f t="shared" si="91"/>
        <v>0</v>
      </c>
      <c r="M323" s="34">
        <f t="shared" si="91"/>
        <v>0</v>
      </c>
      <c r="N323" s="34">
        <f t="shared" si="91"/>
        <v>0</v>
      </c>
      <c r="O323" s="34">
        <f t="shared" si="91"/>
        <v>0</v>
      </c>
      <c r="P323" s="34">
        <f t="shared" si="91"/>
        <v>0</v>
      </c>
      <c r="Q323" s="34">
        <f t="shared" si="91"/>
        <v>0</v>
      </c>
      <c r="R323" s="34">
        <f t="shared" si="91"/>
        <v>0</v>
      </c>
      <c r="S323" s="34">
        <f t="shared" si="91"/>
        <v>0</v>
      </c>
      <c r="T323" s="34">
        <f t="shared" si="91"/>
        <v>0</v>
      </c>
      <c r="U323" s="34">
        <f t="shared" si="91"/>
        <v>0</v>
      </c>
      <c r="V323" s="34">
        <f t="shared" si="91"/>
        <v>0</v>
      </c>
      <c r="W323" s="33">
        <f t="shared" si="91"/>
        <v>0</v>
      </c>
      <c r="Y323" s="370"/>
    </row>
    <row r="324" spans="2:26" outlineLevel="1" x14ac:dyDescent="0.2">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row>
    <row r="325" spans="2:26" outlineLevel="1" x14ac:dyDescent="0.2">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row>
    <row r="326" spans="2:26"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84"/>
    </row>
    <row r="327" spans="2:26" x14ac:dyDescent="0.2">
      <c r="B327" s="71"/>
      <c r="C327" s="23"/>
      <c r="D327" s="23" t="s">
        <v>127</v>
      </c>
      <c r="E327" s="24"/>
      <c r="F327" s="24"/>
      <c r="G327" s="75">
        <f>SUBTOTAL(9,G328:G333)</f>
        <v>0</v>
      </c>
      <c r="H327" s="42">
        <f t="shared" ref="H327:W327" si="92">SUBTOTAL(9,H328:H333)</f>
        <v>0</v>
      </c>
      <c r="I327" s="42">
        <f t="shared" si="92"/>
        <v>0</v>
      </c>
      <c r="J327" s="42">
        <f t="shared" si="92"/>
        <v>0</v>
      </c>
      <c r="K327" s="44">
        <f t="shared" si="92"/>
        <v>0</v>
      </c>
      <c r="L327" s="42">
        <f t="shared" si="92"/>
        <v>0</v>
      </c>
      <c r="M327" s="42">
        <f t="shared" si="92"/>
        <v>0</v>
      </c>
      <c r="N327" s="42">
        <f t="shared" si="92"/>
        <v>0</v>
      </c>
      <c r="O327" s="42">
        <f t="shared" si="92"/>
        <v>0</v>
      </c>
      <c r="P327" s="42">
        <f t="shared" si="92"/>
        <v>0</v>
      </c>
      <c r="Q327" s="42">
        <f t="shared" si="92"/>
        <v>0</v>
      </c>
      <c r="R327" s="42">
        <f t="shared" si="92"/>
        <v>0</v>
      </c>
      <c r="S327" s="42">
        <f t="shared" si="92"/>
        <v>0</v>
      </c>
      <c r="T327" s="42">
        <f t="shared" si="92"/>
        <v>0</v>
      </c>
      <c r="U327" s="42">
        <f t="shared" si="92"/>
        <v>0</v>
      </c>
      <c r="V327" s="44">
        <f t="shared" si="92"/>
        <v>0</v>
      </c>
      <c r="W327" s="44">
        <f t="shared" si="92"/>
        <v>0</v>
      </c>
      <c r="Y327" s="583"/>
    </row>
    <row r="328" spans="2:26" outlineLevel="1" x14ac:dyDescent="0.2">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row>
    <row r="329" spans="2:26" outlineLevel="1" x14ac:dyDescent="0.2">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6" outlineLevel="1" x14ac:dyDescent="0.2">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6" outlineLevel="1" x14ac:dyDescent="0.2">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6" outlineLevel="1" x14ac:dyDescent="0.2">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6" outlineLevel="1" x14ac:dyDescent="0.2">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6" x14ac:dyDescent="0.2">
      <c r="B334" s="71"/>
      <c r="C334" s="24"/>
      <c r="D334" s="23" t="s">
        <v>137</v>
      </c>
      <c r="E334" s="64"/>
      <c r="F334" s="24"/>
      <c r="G334" s="75">
        <f t="shared" ref="G334:M334" si="93">SUBTOTAL(9,G335:G339)</f>
        <v>0</v>
      </c>
      <c r="H334" s="42">
        <f t="shared" si="93"/>
        <v>0</v>
      </c>
      <c r="I334" s="42">
        <f t="shared" si="93"/>
        <v>0</v>
      </c>
      <c r="J334" s="42">
        <f t="shared" si="93"/>
        <v>0</v>
      </c>
      <c r="K334" s="44">
        <f t="shared" si="93"/>
        <v>0</v>
      </c>
      <c r="L334" s="42">
        <f t="shared" si="93"/>
        <v>0</v>
      </c>
      <c r="M334" s="42">
        <f t="shared" si="93"/>
        <v>0</v>
      </c>
      <c r="N334" s="42">
        <f t="shared" ref="N334:W334" si="94">SUBTOTAL(9,N335:N339)</f>
        <v>0</v>
      </c>
      <c r="O334" s="42">
        <f t="shared" si="94"/>
        <v>0</v>
      </c>
      <c r="P334" s="42">
        <f t="shared" si="94"/>
        <v>0</v>
      </c>
      <c r="Q334" s="42">
        <f t="shared" si="94"/>
        <v>0</v>
      </c>
      <c r="R334" s="42">
        <f t="shared" si="94"/>
        <v>0</v>
      </c>
      <c r="S334" s="42">
        <f t="shared" si="94"/>
        <v>0</v>
      </c>
      <c r="T334" s="42">
        <f t="shared" si="94"/>
        <v>0</v>
      </c>
      <c r="U334" s="42">
        <f t="shared" si="94"/>
        <v>0</v>
      </c>
      <c r="V334" s="44">
        <f t="shared" si="94"/>
        <v>0</v>
      </c>
      <c r="W334" s="44">
        <f t="shared" si="94"/>
        <v>0</v>
      </c>
      <c r="Y334" s="370"/>
    </row>
    <row r="335" spans="2:26" outlineLevel="1" x14ac:dyDescent="0.2">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6" outlineLevel="1" x14ac:dyDescent="0.2">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84"/>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M342" si="95">SUBTOTAL(9,G343:G346)</f>
        <v>0</v>
      </c>
      <c r="H342" s="70">
        <f t="shared" si="95"/>
        <v>0</v>
      </c>
      <c r="I342" s="66">
        <f t="shared" si="95"/>
        <v>0</v>
      </c>
      <c r="J342" s="66">
        <f t="shared" si="95"/>
        <v>0</v>
      </c>
      <c r="K342" s="67">
        <f t="shared" si="95"/>
        <v>0</v>
      </c>
      <c r="L342" s="34">
        <f t="shared" si="95"/>
        <v>0</v>
      </c>
      <c r="M342" s="34">
        <f t="shared" si="95"/>
        <v>0</v>
      </c>
      <c r="N342" s="34">
        <f t="shared" ref="N342:W342" si="96">SUBTOTAL(9,N343:N346)</f>
        <v>0</v>
      </c>
      <c r="O342" s="34">
        <f t="shared" si="96"/>
        <v>0</v>
      </c>
      <c r="P342" s="34">
        <f t="shared" si="96"/>
        <v>0</v>
      </c>
      <c r="Q342" s="34">
        <f t="shared" si="96"/>
        <v>0</v>
      </c>
      <c r="R342" s="34">
        <f t="shared" si="96"/>
        <v>0</v>
      </c>
      <c r="S342" s="34">
        <f t="shared" si="96"/>
        <v>0</v>
      </c>
      <c r="T342" s="34">
        <f t="shared" si="96"/>
        <v>0</v>
      </c>
      <c r="U342" s="34">
        <f t="shared" si="96"/>
        <v>0</v>
      </c>
      <c r="V342" s="34">
        <f t="shared" si="96"/>
        <v>0</v>
      </c>
      <c r="W342" s="33">
        <f t="shared" si="96"/>
        <v>0</v>
      </c>
      <c r="Y342" s="583"/>
    </row>
    <row r="343" spans="2:25" s="72" customFormat="1" outlineLevel="1" x14ac:dyDescent="0.2">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
      <c r="B347" s="25"/>
      <c r="C347" s="23"/>
      <c r="D347" s="23"/>
      <c r="E347" s="24" t="s">
        <v>157</v>
      </c>
      <c r="F347" s="24"/>
      <c r="G347" s="69">
        <f t="shared" ref="G347:M347" si="97">SUBTOTAL(9,G348:G351)</f>
        <v>0</v>
      </c>
      <c r="H347" s="70">
        <f t="shared" si="97"/>
        <v>0</v>
      </c>
      <c r="I347" s="66">
        <f t="shared" si="97"/>
        <v>0</v>
      </c>
      <c r="J347" s="66">
        <f t="shared" si="97"/>
        <v>0</v>
      </c>
      <c r="K347" s="67">
        <f t="shared" si="97"/>
        <v>0</v>
      </c>
      <c r="L347" s="34">
        <f t="shared" si="97"/>
        <v>0</v>
      </c>
      <c r="M347" s="34">
        <f t="shared" si="97"/>
        <v>0</v>
      </c>
      <c r="N347" s="34">
        <f t="shared" ref="N347:W347" si="98">SUBTOTAL(9,N348:N351)</f>
        <v>0</v>
      </c>
      <c r="O347" s="34">
        <f t="shared" si="98"/>
        <v>0</v>
      </c>
      <c r="P347" s="34">
        <f t="shared" si="98"/>
        <v>0</v>
      </c>
      <c r="Q347" s="34">
        <f t="shared" si="98"/>
        <v>0</v>
      </c>
      <c r="R347" s="34">
        <f t="shared" si="98"/>
        <v>0</v>
      </c>
      <c r="S347" s="34">
        <f t="shared" si="98"/>
        <v>0</v>
      </c>
      <c r="T347" s="34">
        <f t="shared" si="98"/>
        <v>0</v>
      </c>
      <c r="U347" s="34">
        <f t="shared" si="98"/>
        <v>0</v>
      </c>
      <c r="V347" s="34">
        <f t="shared" si="98"/>
        <v>0</v>
      </c>
      <c r="W347" s="33">
        <f t="shared" si="98"/>
        <v>0</v>
      </c>
      <c r="Y347" s="370"/>
    </row>
    <row r="348" spans="2:25" s="72" customFormat="1" outlineLevel="1" x14ac:dyDescent="0.2">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
      <c r="B352" s="25"/>
      <c r="C352" s="23"/>
      <c r="D352" s="23"/>
      <c r="E352" s="24" t="s">
        <v>347</v>
      </c>
      <c r="F352" s="24"/>
      <c r="G352" s="69">
        <f t="shared" ref="G352:M352" si="99">SUBTOTAL(9,G353:G356)</f>
        <v>0</v>
      </c>
      <c r="H352" s="70">
        <f t="shared" si="99"/>
        <v>0</v>
      </c>
      <c r="I352" s="66">
        <f t="shared" si="99"/>
        <v>0</v>
      </c>
      <c r="J352" s="66">
        <f t="shared" si="99"/>
        <v>0</v>
      </c>
      <c r="K352" s="67">
        <f t="shared" si="99"/>
        <v>0</v>
      </c>
      <c r="L352" s="34">
        <f t="shared" si="99"/>
        <v>0</v>
      </c>
      <c r="M352" s="34">
        <f t="shared" si="99"/>
        <v>0</v>
      </c>
      <c r="N352" s="34">
        <f t="shared" ref="N352:W352" si="100">SUBTOTAL(9,N353:N356)</f>
        <v>0</v>
      </c>
      <c r="O352" s="34">
        <f t="shared" si="100"/>
        <v>0</v>
      </c>
      <c r="P352" s="34">
        <f t="shared" si="100"/>
        <v>0</v>
      </c>
      <c r="Q352" s="34">
        <f t="shared" si="100"/>
        <v>0</v>
      </c>
      <c r="R352" s="34">
        <f t="shared" si="100"/>
        <v>0</v>
      </c>
      <c r="S352" s="34">
        <f t="shared" si="100"/>
        <v>0</v>
      </c>
      <c r="T352" s="34">
        <f t="shared" si="100"/>
        <v>0</v>
      </c>
      <c r="U352" s="34">
        <f t="shared" si="100"/>
        <v>0</v>
      </c>
      <c r="V352" s="34">
        <f t="shared" si="100"/>
        <v>0</v>
      </c>
      <c r="W352" s="33">
        <f t="shared" si="100"/>
        <v>0</v>
      </c>
      <c r="Y352" s="370"/>
    </row>
    <row r="353" spans="2:25" s="72" customFormat="1" outlineLevel="1" x14ac:dyDescent="0.2">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84"/>
    </row>
    <row r="358" spans="2:25" s="72" customFormat="1" x14ac:dyDescent="0.2">
      <c r="B358" s="25"/>
      <c r="C358" s="23"/>
      <c r="D358" s="23"/>
      <c r="E358" s="64" t="s">
        <v>54</v>
      </c>
      <c r="F358" s="24"/>
      <c r="G358" s="69">
        <f t="shared" ref="G358:W358" si="101">SUBTOTAL(9,G359:G361)</f>
        <v>0</v>
      </c>
      <c r="H358" s="70">
        <f t="shared" si="101"/>
        <v>0</v>
      </c>
      <c r="I358" s="66">
        <f t="shared" si="101"/>
        <v>0</v>
      </c>
      <c r="J358" s="66">
        <f t="shared" si="101"/>
        <v>0</v>
      </c>
      <c r="K358" s="67">
        <f t="shared" si="101"/>
        <v>0</v>
      </c>
      <c r="L358" s="34">
        <f t="shared" si="101"/>
        <v>0</v>
      </c>
      <c r="M358" s="34">
        <f t="shared" si="101"/>
        <v>0</v>
      </c>
      <c r="N358" s="34">
        <f t="shared" si="101"/>
        <v>0</v>
      </c>
      <c r="O358" s="34">
        <f t="shared" si="101"/>
        <v>0</v>
      </c>
      <c r="P358" s="34">
        <f t="shared" si="101"/>
        <v>0</v>
      </c>
      <c r="Q358" s="34">
        <f t="shared" si="101"/>
        <v>0</v>
      </c>
      <c r="R358" s="34">
        <f t="shared" si="101"/>
        <v>0</v>
      </c>
      <c r="S358" s="34">
        <f t="shared" si="101"/>
        <v>0</v>
      </c>
      <c r="T358" s="34">
        <f t="shared" si="101"/>
        <v>0</v>
      </c>
      <c r="U358" s="34">
        <f t="shared" si="101"/>
        <v>0</v>
      </c>
      <c r="V358" s="34">
        <f t="shared" si="101"/>
        <v>0</v>
      </c>
      <c r="W358" s="33">
        <f t="shared" si="101"/>
        <v>0</v>
      </c>
      <c r="Y358" s="583"/>
    </row>
    <row r="359" spans="2:25" s="72" customFormat="1" outlineLevel="1" x14ac:dyDescent="0.2">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
      <c r="B362" s="25"/>
      <c r="C362" s="23"/>
      <c r="D362" s="23"/>
      <c r="E362" s="24" t="s">
        <v>56</v>
      </c>
      <c r="F362" s="24"/>
      <c r="G362" s="69">
        <f t="shared" ref="G362:W362" si="102">SUBTOTAL(9,G363:G365)</f>
        <v>0</v>
      </c>
      <c r="H362" s="70">
        <f t="shared" si="102"/>
        <v>0</v>
      </c>
      <c r="I362" s="66">
        <f t="shared" si="102"/>
        <v>0</v>
      </c>
      <c r="J362" s="66">
        <f t="shared" si="102"/>
        <v>0</v>
      </c>
      <c r="K362" s="67">
        <f t="shared" si="102"/>
        <v>0</v>
      </c>
      <c r="L362" s="34">
        <f t="shared" si="102"/>
        <v>0</v>
      </c>
      <c r="M362" s="34">
        <f t="shared" si="102"/>
        <v>0</v>
      </c>
      <c r="N362" s="34">
        <f t="shared" si="102"/>
        <v>0</v>
      </c>
      <c r="O362" s="34">
        <f t="shared" si="102"/>
        <v>0</v>
      </c>
      <c r="P362" s="34">
        <f t="shared" si="102"/>
        <v>0</v>
      </c>
      <c r="Q362" s="34">
        <f t="shared" si="102"/>
        <v>0</v>
      </c>
      <c r="R362" s="34">
        <f t="shared" si="102"/>
        <v>0</v>
      </c>
      <c r="S362" s="34">
        <f t="shared" si="102"/>
        <v>0</v>
      </c>
      <c r="T362" s="34">
        <f t="shared" si="102"/>
        <v>0</v>
      </c>
      <c r="U362" s="34">
        <f t="shared" si="102"/>
        <v>0</v>
      </c>
      <c r="V362" s="34">
        <f t="shared" si="102"/>
        <v>0</v>
      </c>
      <c r="W362" s="33">
        <f t="shared" si="102"/>
        <v>0</v>
      </c>
      <c r="Y362" s="370"/>
    </row>
    <row r="363" spans="2:25" s="72" customFormat="1" outlineLevel="1" x14ac:dyDescent="0.2">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
      <c r="B366" s="25"/>
      <c r="C366" s="23"/>
      <c r="D366" s="23"/>
      <c r="E366" s="24" t="s">
        <v>57</v>
      </c>
      <c r="F366" s="24"/>
      <c r="G366" s="69">
        <f t="shared" ref="G366:W366" si="103">SUBTOTAL(9,G367:G369)</f>
        <v>0</v>
      </c>
      <c r="H366" s="70">
        <f t="shared" si="103"/>
        <v>0</v>
      </c>
      <c r="I366" s="66">
        <f t="shared" si="103"/>
        <v>0</v>
      </c>
      <c r="J366" s="66">
        <f t="shared" si="103"/>
        <v>0</v>
      </c>
      <c r="K366" s="67">
        <f t="shared" si="103"/>
        <v>0</v>
      </c>
      <c r="L366" s="34">
        <f t="shared" si="103"/>
        <v>0</v>
      </c>
      <c r="M366" s="34">
        <f t="shared" si="103"/>
        <v>0</v>
      </c>
      <c r="N366" s="34">
        <f t="shared" si="103"/>
        <v>0</v>
      </c>
      <c r="O366" s="34">
        <f t="shared" si="103"/>
        <v>0</v>
      </c>
      <c r="P366" s="34">
        <f t="shared" si="103"/>
        <v>0</v>
      </c>
      <c r="Q366" s="34">
        <f t="shared" si="103"/>
        <v>0</v>
      </c>
      <c r="R366" s="34">
        <f t="shared" si="103"/>
        <v>0</v>
      </c>
      <c r="S366" s="34">
        <f t="shared" si="103"/>
        <v>0</v>
      </c>
      <c r="T366" s="34">
        <f t="shared" si="103"/>
        <v>0</v>
      </c>
      <c r="U366" s="34">
        <f t="shared" si="103"/>
        <v>0</v>
      </c>
      <c r="V366" s="34">
        <f t="shared" si="103"/>
        <v>0</v>
      </c>
      <c r="W366" s="33">
        <f t="shared" si="103"/>
        <v>0</v>
      </c>
      <c r="Y366" s="370"/>
    </row>
    <row r="367" spans="2:25" s="72" customFormat="1" outlineLevel="1" x14ac:dyDescent="0.2">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84"/>
    </row>
    <row r="371" spans="2:25" s="72" customFormat="1" x14ac:dyDescent="0.2">
      <c r="B371" s="25"/>
      <c r="C371" s="23"/>
      <c r="D371" s="23"/>
      <c r="E371" s="24" t="s">
        <v>172</v>
      </c>
      <c r="F371" s="24"/>
      <c r="G371" s="69">
        <f t="shared" ref="G371:M371" si="104">SUBTOTAL(9,G372:G373)</f>
        <v>0</v>
      </c>
      <c r="H371" s="70">
        <f t="shared" si="104"/>
        <v>0</v>
      </c>
      <c r="I371" s="66">
        <f t="shared" si="104"/>
        <v>0</v>
      </c>
      <c r="J371" s="66">
        <f t="shared" si="104"/>
        <v>0</v>
      </c>
      <c r="K371" s="67">
        <f t="shared" si="104"/>
        <v>0</v>
      </c>
      <c r="L371" s="34">
        <f t="shared" si="104"/>
        <v>0</v>
      </c>
      <c r="M371" s="34">
        <f t="shared" si="104"/>
        <v>0</v>
      </c>
      <c r="N371" s="34">
        <f t="shared" ref="N371:W371" si="105">SUBTOTAL(9,N372:N373)</f>
        <v>0</v>
      </c>
      <c r="O371" s="34">
        <f t="shared" si="105"/>
        <v>0</v>
      </c>
      <c r="P371" s="34">
        <f t="shared" si="105"/>
        <v>0</v>
      </c>
      <c r="Q371" s="34">
        <f t="shared" si="105"/>
        <v>0</v>
      </c>
      <c r="R371" s="34">
        <f t="shared" si="105"/>
        <v>0</v>
      </c>
      <c r="S371" s="34">
        <f t="shared" si="105"/>
        <v>0</v>
      </c>
      <c r="T371" s="34">
        <f t="shared" si="105"/>
        <v>0</v>
      </c>
      <c r="U371" s="34">
        <f t="shared" si="105"/>
        <v>0</v>
      </c>
      <c r="V371" s="34">
        <f t="shared" si="105"/>
        <v>0</v>
      </c>
      <c r="W371" s="33">
        <f t="shared" si="105"/>
        <v>0</v>
      </c>
      <c r="Y371" s="583"/>
    </row>
    <row r="372" spans="2:25" s="72" customFormat="1" outlineLevel="1" x14ac:dyDescent="0.2">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
      <c r="B374" s="25"/>
      <c r="C374" s="23"/>
      <c r="D374" s="23"/>
      <c r="E374" s="24" t="s">
        <v>166</v>
      </c>
      <c r="F374" s="24"/>
      <c r="G374" s="69">
        <f t="shared" ref="G374:W374" si="106">SUBTOTAL(9,G375:G377)</f>
        <v>0</v>
      </c>
      <c r="H374" s="70">
        <f t="shared" si="106"/>
        <v>0</v>
      </c>
      <c r="I374" s="66">
        <f t="shared" si="106"/>
        <v>0</v>
      </c>
      <c r="J374" s="66">
        <f t="shared" si="106"/>
        <v>0</v>
      </c>
      <c r="K374" s="67">
        <f t="shared" si="106"/>
        <v>0</v>
      </c>
      <c r="L374" s="34">
        <f t="shared" si="106"/>
        <v>0</v>
      </c>
      <c r="M374" s="34">
        <f t="shared" si="106"/>
        <v>0</v>
      </c>
      <c r="N374" s="34">
        <f t="shared" si="106"/>
        <v>0</v>
      </c>
      <c r="O374" s="34">
        <f t="shared" si="106"/>
        <v>0</v>
      </c>
      <c r="P374" s="34">
        <f t="shared" si="106"/>
        <v>0</v>
      </c>
      <c r="Q374" s="34">
        <f t="shared" si="106"/>
        <v>0</v>
      </c>
      <c r="R374" s="34">
        <f t="shared" si="106"/>
        <v>0</v>
      </c>
      <c r="S374" s="34">
        <f t="shared" si="106"/>
        <v>0</v>
      </c>
      <c r="T374" s="34">
        <f t="shared" si="106"/>
        <v>0</v>
      </c>
      <c r="U374" s="34">
        <f t="shared" si="106"/>
        <v>0</v>
      </c>
      <c r="V374" s="34">
        <f t="shared" si="106"/>
        <v>0</v>
      </c>
      <c r="W374" s="33">
        <f t="shared" si="106"/>
        <v>0</v>
      </c>
      <c r="Y374" s="370"/>
    </row>
    <row r="375" spans="2:25" s="72" customFormat="1" outlineLevel="1" x14ac:dyDescent="0.2">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
      <c r="B378" s="25"/>
      <c r="C378" s="23"/>
      <c r="D378" s="23"/>
      <c r="E378" s="24" t="s">
        <v>174</v>
      </c>
      <c r="F378" s="24"/>
      <c r="G378" s="69">
        <f t="shared" ref="G378:W378" si="107">SUBTOTAL(9,G379:G380)</f>
        <v>0</v>
      </c>
      <c r="H378" s="70">
        <f t="shared" si="107"/>
        <v>0</v>
      </c>
      <c r="I378" s="66">
        <f t="shared" si="107"/>
        <v>0</v>
      </c>
      <c r="J378" s="66">
        <f t="shared" si="107"/>
        <v>0</v>
      </c>
      <c r="K378" s="67">
        <f t="shared" si="107"/>
        <v>0</v>
      </c>
      <c r="L378" s="34">
        <f t="shared" si="107"/>
        <v>0</v>
      </c>
      <c r="M378" s="34">
        <f t="shared" si="107"/>
        <v>0</v>
      </c>
      <c r="N378" s="34">
        <f t="shared" si="107"/>
        <v>0</v>
      </c>
      <c r="O378" s="34">
        <f t="shared" si="107"/>
        <v>0</v>
      </c>
      <c r="P378" s="34">
        <f t="shared" si="107"/>
        <v>0</v>
      </c>
      <c r="Q378" s="34">
        <f t="shared" si="107"/>
        <v>0</v>
      </c>
      <c r="R378" s="34">
        <f t="shared" si="107"/>
        <v>0</v>
      </c>
      <c r="S378" s="34">
        <f t="shared" si="107"/>
        <v>0</v>
      </c>
      <c r="T378" s="34">
        <f t="shared" si="107"/>
        <v>0</v>
      </c>
      <c r="U378" s="34">
        <f t="shared" si="107"/>
        <v>0</v>
      </c>
      <c r="V378" s="34">
        <f t="shared" si="107"/>
        <v>0</v>
      </c>
      <c r="W378" s="33">
        <f t="shared" si="107"/>
        <v>0</v>
      </c>
      <c r="Y378" s="370"/>
    </row>
    <row r="379" spans="2:25" s="72" customFormat="1" outlineLevel="1" x14ac:dyDescent="0.2">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
      <c r="B381" s="25"/>
      <c r="C381" s="23"/>
      <c r="D381" s="23"/>
      <c r="E381" s="24" t="s">
        <v>169</v>
      </c>
      <c r="F381" s="24"/>
      <c r="G381" s="69">
        <f t="shared" ref="G381:W381" si="108">SUBTOTAL(9,G382:G384)</f>
        <v>0</v>
      </c>
      <c r="H381" s="70">
        <f t="shared" si="108"/>
        <v>0</v>
      </c>
      <c r="I381" s="66">
        <f t="shared" si="108"/>
        <v>0</v>
      </c>
      <c r="J381" s="66">
        <f t="shared" si="108"/>
        <v>0</v>
      </c>
      <c r="K381" s="67">
        <f t="shared" si="108"/>
        <v>0</v>
      </c>
      <c r="L381" s="34">
        <f t="shared" si="108"/>
        <v>0</v>
      </c>
      <c r="M381" s="34">
        <f t="shared" si="108"/>
        <v>0</v>
      </c>
      <c r="N381" s="34">
        <f t="shared" si="108"/>
        <v>0</v>
      </c>
      <c r="O381" s="34">
        <f t="shared" si="108"/>
        <v>0</v>
      </c>
      <c r="P381" s="34">
        <f t="shared" si="108"/>
        <v>0</v>
      </c>
      <c r="Q381" s="34">
        <f t="shared" si="108"/>
        <v>0</v>
      </c>
      <c r="R381" s="34">
        <f t="shared" si="108"/>
        <v>0</v>
      </c>
      <c r="S381" s="34">
        <f t="shared" si="108"/>
        <v>0</v>
      </c>
      <c r="T381" s="34">
        <f t="shared" si="108"/>
        <v>0</v>
      </c>
      <c r="U381" s="34">
        <f t="shared" si="108"/>
        <v>0</v>
      </c>
      <c r="V381" s="34">
        <f t="shared" si="108"/>
        <v>0</v>
      </c>
      <c r="W381" s="33">
        <f t="shared" si="108"/>
        <v>0</v>
      </c>
      <c r="Y381" s="370"/>
    </row>
    <row r="382" spans="2:25" s="72" customFormat="1" outlineLevel="1" x14ac:dyDescent="0.2">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
      <c r="B385" s="25"/>
      <c r="C385" s="23"/>
      <c r="D385" s="23"/>
      <c r="E385" s="24" t="s">
        <v>334</v>
      </c>
      <c r="F385" s="24"/>
      <c r="G385" s="69">
        <f t="shared" ref="G385:M385" si="109">SUBTOTAL(9,G386:G387)</f>
        <v>0</v>
      </c>
      <c r="H385" s="70">
        <f t="shared" si="109"/>
        <v>0</v>
      </c>
      <c r="I385" s="66">
        <f t="shared" si="109"/>
        <v>0</v>
      </c>
      <c r="J385" s="66">
        <f t="shared" si="109"/>
        <v>0</v>
      </c>
      <c r="K385" s="67">
        <f t="shared" si="109"/>
        <v>0</v>
      </c>
      <c r="L385" s="34">
        <f t="shared" si="109"/>
        <v>0</v>
      </c>
      <c r="M385" s="34">
        <f t="shared" si="109"/>
        <v>0</v>
      </c>
      <c r="N385" s="34">
        <f t="shared" ref="N385:W385" si="110">SUBTOTAL(9,N386:N387)</f>
        <v>0</v>
      </c>
      <c r="O385" s="34">
        <f t="shared" si="110"/>
        <v>0</v>
      </c>
      <c r="P385" s="34">
        <f t="shared" si="110"/>
        <v>0</v>
      </c>
      <c r="Q385" s="34">
        <f t="shared" si="110"/>
        <v>0</v>
      </c>
      <c r="R385" s="34">
        <f t="shared" si="110"/>
        <v>0</v>
      </c>
      <c r="S385" s="34">
        <f t="shared" si="110"/>
        <v>0</v>
      </c>
      <c r="T385" s="34">
        <f t="shared" si="110"/>
        <v>0</v>
      </c>
      <c r="U385" s="34">
        <f t="shared" si="110"/>
        <v>0</v>
      </c>
      <c r="V385" s="34">
        <f t="shared" si="110"/>
        <v>0</v>
      </c>
      <c r="W385" s="33">
        <f t="shared" si="110"/>
        <v>0</v>
      </c>
      <c r="Y385" s="370"/>
    </row>
    <row r="386" spans="2:25" s="72" customFormat="1" outlineLevel="1" x14ac:dyDescent="0.2">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
      <c r="B388" s="25"/>
      <c r="C388" s="23"/>
      <c r="D388" s="23"/>
      <c r="E388" s="24" t="s">
        <v>337</v>
      </c>
      <c r="F388" s="24"/>
      <c r="G388" s="69">
        <f t="shared" ref="G388:W388" si="111">SUBTOTAL(9,G389:G391)</f>
        <v>0</v>
      </c>
      <c r="H388" s="70">
        <f t="shared" si="111"/>
        <v>0</v>
      </c>
      <c r="I388" s="66">
        <f t="shared" si="111"/>
        <v>0</v>
      </c>
      <c r="J388" s="66">
        <f t="shared" si="111"/>
        <v>0</v>
      </c>
      <c r="K388" s="67">
        <f t="shared" si="111"/>
        <v>0</v>
      </c>
      <c r="L388" s="34">
        <f t="shared" si="111"/>
        <v>0</v>
      </c>
      <c r="M388" s="34">
        <f t="shared" si="111"/>
        <v>0</v>
      </c>
      <c r="N388" s="34">
        <f t="shared" si="111"/>
        <v>0</v>
      </c>
      <c r="O388" s="34">
        <f t="shared" si="111"/>
        <v>0</v>
      </c>
      <c r="P388" s="34">
        <f t="shared" si="111"/>
        <v>0</v>
      </c>
      <c r="Q388" s="34">
        <f t="shared" si="111"/>
        <v>0</v>
      </c>
      <c r="R388" s="34">
        <f t="shared" si="111"/>
        <v>0</v>
      </c>
      <c r="S388" s="34">
        <f t="shared" si="111"/>
        <v>0</v>
      </c>
      <c r="T388" s="34">
        <f t="shared" si="111"/>
        <v>0</v>
      </c>
      <c r="U388" s="34">
        <f t="shared" si="111"/>
        <v>0</v>
      </c>
      <c r="V388" s="34">
        <f t="shared" si="111"/>
        <v>0</v>
      </c>
      <c r="W388" s="33">
        <f t="shared" si="111"/>
        <v>0</v>
      </c>
      <c r="Y388" s="370"/>
    </row>
    <row r="389" spans="2:25" s="72" customFormat="1" outlineLevel="1" x14ac:dyDescent="0.2">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84"/>
    </row>
    <row r="393" spans="2:25" s="72" customFormat="1" x14ac:dyDescent="0.2">
      <c r="B393" s="25"/>
      <c r="C393" s="23"/>
      <c r="D393" s="23"/>
      <c r="E393" s="24" t="s">
        <v>184</v>
      </c>
      <c r="F393" s="24"/>
      <c r="G393" s="69">
        <f t="shared" ref="G393:M393" si="112">SUBTOTAL(9,G394:G395)</f>
        <v>0</v>
      </c>
      <c r="H393" s="70">
        <f t="shared" si="112"/>
        <v>0</v>
      </c>
      <c r="I393" s="66">
        <f t="shared" si="112"/>
        <v>0</v>
      </c>
      <c r="J393" s="66">
        <f t="shared" si="112"/>
        <v>0</v>
      </c>
      <c r="K393" s="67">
        <f t="shared" si="112"/>
        <v>0</v>
      </c>
      <c r="L393" s="34">
        <f t="shared" si="112"/>
        <v>0</v>
      </c>
      <c r="M393" s="34">
        <f t="shared" si="112"/>
        <v>0</v>
      </c>
      <c r="N393" s="34">
        <f t="shared" ref="N393:W393" si="113">SUBTOTAL(9,N394:N395)</f>
        <v>0</v>
      </c>
      <c r="O393" s="34">
        <f t="shared" si="113"/>
        <v>0</v>
      </c>
      <c r="P393" s="34">
        <f t="shared" si="113"/>
        <v>0</v>
      </c>
      <c r="Q393" s="34">
        <f t="shared" si="113"/>
        <v>0</v>
      </c>
      <c r="R393" s="34">
        <f t="shared" si="113"/>
        <v>0</v>
      </c>
      <c r="S393" s="34">
        <f t="shared" si="113"/>
        <v>0</v>
      </c>
      <c r="T393" s="34">
        <f t="shared" si="113"/>
        <v>0</v>
      </c>
      <c r="U393" s="34">
        <f t="shared" si="113"/>
        <v>0</v>
      </c>
      <c r="V393" s="34">
        <f t="shared" si="113"/>
        <v>0</v>
      </c>
      <c r="W393" s="33">
        <f t="shared" si="113"/>
        <v>0</v>
      </c>
      <c r="Y393" s="583"/>
    </row>
    <row r="394" spans="2:25" s="72" customFormat="1" outlineLevel="1" x14ac:dyDescent="0.2">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
      <c r="B396" s="25"/>
      <c r="C396" s="23"/>
      <c r="D396" s="23"/>
      <c r="E396" s="24" t="s">
        <v>185</v>
      </c>
      <c r="F396" s="24"/>
      <c r="G396" s="69">
        <f t="shared" ref="G396:M396" si="114">SUBTOTAL(9,G397:G398)</f>
        <v>0</v>
      </c>
      <c r="H396" s="70">
        <f t="shared" si="114"/>
        <v>0</v>
      </c>
      <c r="I396" s="66">
        <f t="shared" si="114"/>
        <v>0</v>
      </c>
      <c r="J396" s="66">
        <f t="shared" si="114"/>
        <v>0</v>
      </c>
      <c r="K396" s="67">
        <f t="shared" si="114"/>
        <v>0</v>
      </c>
      <c r="L396" s="34">
        <f t="shared" si="114"/>
        <v>0</v>
      </c>
      <c r="M396" s="34">
        <f t="shared" si="114"/>
        <v>0</v>
      </c>
      <c r="N396" s="34">
        <f t="shared" ref="N396:W396" si="115">SUBTOTAL(9,N397:N398)</f>
        <v>0</v>
      </c>
      <c r="O396" s="34">
        <f t="shared" si="115"/>
        <v>0</v>
      </c>
      <c r="P396" s="34">
        <f t="shared" si="115"/>
        <v>0</v>
      </c>
      <c r="Q396" s="34">
        <f t="shared" si="115"/>
        <v>0</v>
      </c>
      <c r="R396" s="34">
        <f t="shared" si="115"/>
        <v>0</v>
      </c>
      <c r="S396" s="34">
        <f t="shared" si="115"/>
        <v>0</v>
      </c>
      <c r="T396" s="34">
        <f t="shared" si="115"/>
        <v>0</v>
      </c>
      <c r="U396" s="34">
        <f t="shared" si="115"/>
        <v>0</v>
      </c>
      <c r="V396" s="34">
        <f t="shared" si="115"/>
        <v>0</v>
      </c>
      <c r="W396" s="33">
        <f t="shared" si="115"/>
        <v>0</v>
      </c>
      <c r="Y396" s="370"/>
    </row>
    <row r="397" spans="2:25" s="72" customFormat="1" outlineLevel="1" x14ac:dyDescent="0.2">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
      <c r="B399" s="25"/>
      <c r="C399" s="23"/>
      <c r="D399" s="23"/>
      <c r="E399" s="24" t="s">
        <v>186</v>
      </c>
      <c r="F399" s="24"/>
      <c r="G399" s="69">
        <f t="shared" ref="G399:M399" si="116">SUBTOTAL(9,G400:G401)</f>
        <v>0</v>
      </c>
      <c r="H399" s="70">
        <f t="shared" si="116"/>
        <v>0</v>
      </c>
      <c r="I399" s="66">
        <f t="shared" si="116"/>
        <v>0</v>
      </c>
      <c r="J399" s="66">
        <f t="shared" si="116"/>
        <v>0</v>
      </c>
      <c r="K399" s="67">
        <f t="shared" si="116"/>
        <v>0</v>
      </c>
      <c r="L399" s="34">
        <f t="shared" si="116"/>
        <v>0</v>
      </c>
      <c r="M399" s="34">
        <f t="shared" si="116"/>
        <v>0</v>
      </c>
      <c r="N399" s="34">
        <f t="shared" ref="N399:W399" si="117">SUBTOTAL(9,N400:N401)</f>
        <v>0</v>
      </c>
      <c r="O399" s="34">
        <f t="shared" si="117"/>
        <v>0</v>
      </c>
      <c r="P399" s="34">
        <f t="shared" si="117"/>
        <v>0</v>
      </c>
      <c r="Q399" s="34">
        <f t="shared" si="117"/>
        <v>0</v>
      </c>
      <c r="R399" s="34">
        <f t="shared" si="117"/>
        <v>0</v>
      </c>
      <c r="S399" s="34">
        <f t="shared" si="117"/>
        <v>0</v>
      </c>
      <c r="T399" s="34">
        <f t="shared" si="117"/>
        <v>0</v>
      </c>
      <c r="U399" s="34">
        <f t="shared" si="117"/>
        <v>0</v>
      </c>
      <c r="V399" s="34">
        <f t="shared" si="117"/>
        <v>0</v>
      </c>
      <c r="W399" s="33">
        <f t="shared" si="117"/>
        <v>0</v>
      </c>
      <c r="Y399" s="370"/>
    </row>
    <row r="400" spans="2:25" s="72" customFormat="1" outlineLevel="1" x14ac:dyDescent="0.2">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
      <c r="B402" s="25"/>
      <c r="C402" s="23"/>
      <c r="D402" s="23"/>
      <c r="E402" s="24" t="s">
        <v>187</v>
      </c>
      <c r="F402" s="24"/>
      <c r="G402" s="69">
        <f t="shared" ref="G402:M402" si="118">SUBTOTAL(9,G403:G404)</f>
        <v>0</v>
      </c>
      <c r="H402" s="70">
        <f t="shared" si="118"/>
        <v>0</v>
      </c>
      <c r="I402" s="66">
        <f t="shared" si="118"/>
        <v>0</v>
      </c>
      <c r="J402" s="66">
        <f t="shared" si="118"/>
        <v>0</v>
      </c>
      <c r="K402" s="67">
        <f t="shared" si="118"/>
        <v>0</v>
      </c>
      <c r="L402" s="34">
        <f t="shared" si="118"/>
        <v>0</v>
      </c>
      <c r="M402" s="34">
        <f t="shared" si="118"/>
        <v>0</v>
      </c>
      <c r="N402" s="34">
        <f t="shared" ref="N402:W402" si="119">SUBTOTAL(9,N403:N404)</f>
        <v>0</v>
      </c>
      <c r="O402" s="34">
        <f t="shared" si="119"/>
        <v>0</v>
      </c>
      <c r="P402" s="34">
        <f t="shared" si="119"/>
        <v>0</v>
      </c>
      <c r="Q402" s="34">
        <f t="shared" si="119"/>
        <v>0</v>
      </c>
      <c r="R402" s="34">
        <f t="shared" si="119"/>
        <v>0</v>
      </c>
      <c r="S402" s="34">
        <f t="shared" si="119"/>
        <v>0</v>
      </c>
      <c r="T402" s="34">
        <f t="shared" si="119"/>
        <v>0</v>
      </c>
      <c r="U402" s="34">
        <f t="shared" si="119"/>
        <v>0</v>
      </c>
      <c r="V402" s="34">
        <f t="shared" si="119"/>
        <v>0</v>
      </c>
      <c r="W402" s="33">
        <f t="shared" si="119"/>
        <v>0</v>
      </c>
      <c r="Y402" s="370"/>
    </row>
    <row r="403" spans="2:25" s="72" customFormat="1" outlineLevel="1" x14ac:dyDescent="0.2">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
      <c r="B405" s="25"/>
      <c r="C405" s="23"/>
      <c r="D405" s="23"/>
      <c r="E405" s="24" t="s">
        <v>341</v>
      </c>
      <c r="F405" s="24"/>
      <c r="G405" s="69">
        <f t="shared" ref="G405:M405" si="120">SUBTOTAL(9,G406:G407)</f>
        <v>0</v>
      </c>
      <c r="H405" s="70">
        <f t="shared" si="120"/>
        <v>0</v>
      </c>
      <c r="I405" s="66">
        <f t="shared" si="120"/>
        <v>0</v>
      </c>
      <c r="J405" s="66">
        <f t="shared" si="120"/>
        <v>0</v>
      </c>
      <c r="K405" s="67">
        <f t="shared" si="120"/>
        <v>0</v>
      </c>
      <c r="L405" s="34">
        <f t="shared" si="120"/>
        <v>0</v>
      </c>
      <c r="M405" s="34">
        <f t="shared" si="120"/>
        <v>0</v>
      </c>
      <c r="N405" s="34">
        <f t="shared" ref="N405:W405" si="121">SUBTOTAL(9,N406:N407)</f>
        <v>0</v>
      </c>
      <c r="O405" s="34">
        <f t="shared" si="121"/>
        <v>0</v>
      </c>
      <c r="P405" s="34">
        <f t="shared" si="121"/>
        <v>0</v>
      </c>
      <c r="Q405" s="34">
        <f t="shared" si="121"/>
        <v>0</v>
      </c>
      <c r="R405" s="34">
        <f t="shared" si="121"/>
        <v>0</v>
      </c>
      <c r="S405" s="34">
        <f t="shared" si="121"/>
        <v>0</v>
      </c>
      <c r="T405" s="34">
        <f t="shared" si="121"/>
        <v>0</v>
      </c>
      <c r="U405" s="34">
        <f t="shared" si="121"/>
        <v>0</v>
      </c>
      <c r="V405" s="34">
        <f t="shared" si="121"/>
        <v>0</v>
      </c>
      <c r="W405" s="33">
        <f t="shared" si="121"/>
        <v>0</v>
      </c>
      <c r="Y405" s="370"/>
    </row>
    <row r="406" spans="2:25" s="72" customFormat="1" outlineLevel="1" x14ac:dyDescent="0.2">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
      <c r="B408" s="25"/>
      <c r="C408" s="23"/>
      <c r="D408" s="23"/>
      <c r="E408" s="24" t="s">
        <v>344</v>
      </c>
      <c r="F408" s="24"/>
      <c r="G408" s="69">
        <f t="shared" ref="G408:M408" si="122">SUBTOTAL(9,G409:G410)</f>
        <v>0</v>
      </c>
      <c r="H408" s="70">
        <f t="shared" si="122"/>
        <v>0</v>
      </c>
      <c r="I408" s="66">
        <f t="shared" si="122"/>
        <v>0</v>
      </c>
      <c r="J408" s="66">
        <f t="shared" si="122"/>
        <v>0</v>
      </c>
      <c r="K408" s="67">
        <f t="shared" si="122"/>
        <v>0</v>
      </c>
      <c r="L408" s="34">
        <f t="shared" si="122"/>
        <v>0</v>
      </c>
      <c r="M408" s="34">
        <f t="shared" si="122"/>
        <v>0</v>
      </c>
      <c r="N408" s="34">
        <f t="shared" ref="N408:W408" si="123">SUBTOTAL(9,N409:N410)</f>
        <v>0</v>
      </c>
      <c r="O408" s="34">
        <f t="shared" si="123"/>
        <v>0</v>
      </c>
      <c r="P408" s="34">
        <f t="shared" si="123"/>
        <v>0</v>
      </c>
      <c r="Q408" s="34">
        <f t="shared" si="123"/>
        <v>0</v>
      </c>
      <c r="R408" s="34">
        <f t="shared" si="123"/>
        <v>0</v>
      </c>
      <c r="S408" s="34">
        <f t="shared" si="123"/>
        <v>0</v>
      </c>
      <c r="T408" s="34">
        <f t="shared" si="123"/>
        <v>0</v>
      </c>
      <c r="U408" s="34">
        <f t="shared" si="123"/>
        <v>0</v>
      </c>
      <c r="V408" s="34">
        <f t="shared" si="123"/>
        <v>0</v>
      </c>
      <c r="W408" s="33">
        <f t="shared" si="123"/>
        <v>0</v>
      </c>
      <c r="Y408" s="370"/>
    </row>
    <row r="409" spans="2:25" s="72" customFormat="1" outlineLevel="1" x14ac:dyDescent="0.2">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
      <c r="B411" s="25"/>
      <c r="C411" s="23"/>
      <c r="D411" s="23" t="s">
        <v>63</v>
      </c>
      <c r="E411" s="24"/>
      <c r="F411" s="24"/>
      <c r="G411" s="69">
        <f>SUBTOTAL(9,G412:G414)</f>
        <v>0</v>
      </c>
      <c r="H411" s="66">
        <f t="shared" ref="H411:W411" si="124">SUBTOTAL(9,H412:H414)</f>
        <v>0</v>
      </c>
      <c r="I411" s="66">
        <f t="shared" si="124"/>
        <v>0</v>
      </c>
      <c r="J411" s="66">
        <f t="shared" si="124"/>
        <v>0</v>
      </c>
      <c r="K411" s="67">
        <f t="shared" si="124"/>
        <v>0</v>
      </c>
      <c r="L411" s="34">
        <f t="shared" si="124"/>
        <v>0</v>
      </c>
      <c r="M411" s="34">
        <f t="shared" si="124"/>
        <v>0</v>
      </c>
      <c r="N411" s="34">
        <f t="shared" si="124"/>
        <v>0</v>
      </c>
      <c r="O411" s="34">
        <f t="shared" si="124"/>
        <v>0</v>
      </c>
      <c r="P411" s="34">
        <f t="shared" si="124"/>
        <v>0</v>
      </c>
      <c r="Q411" s="34">
        <f t="shared" si="124"/>
        <v>0</v>
      </c>
      <c r="R411" s="34">
        <f t="shared" si="124"/>
        <v>0</v>
      </c>
      <c r="S411" s="34">
        <f t="shared" si="124"/>
        <v>0</v>
      </c>
      <c r="T411" s="34">
        <f t="shared" si="124"/>
        <v>0</v>
      </c>
      <c r="U411" s="34">
        <f t="shared" si="124"/>
        <v>0</v>
      </c>
      <c r="V411" s="37">
        <f t="shared" si="124"/>
        <v>0</v>
      </c>
      <c r="W411" s="37">
        <f t="shared" si="124"/>
        <v>0</v>
      </c>
      <c r="Y411" s="370"/>
    </row>
    <row r="412" spans="2:25" s="72" customFormat="1" outlineLevel="1" x14ac:dyDescent="0.2">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
      <c r="B415" s="25"/>
      <c r="C415" s="64"/>
      <c r="D415" s="23" t="s">
        <v>192</v>
      </c>
      <c r="E415" s="24"/>
      <c r="F415" s="24"/>
      <c r="G415" s="69">
        <f>SUBTOTAL(9,G416:G417)</f>
        <v>0</v>
      </c>
      <c r="H415" s="66">
        <f t="shared" ref="H415:W415" si="125">SUBTOTAL(9,H416:H417)</f>
        <v>0</v>
      </c>
      <c r="I415" s="66">
        <f t="shared" si="125"/>
        <v>0</v>
      </c>
      <c r="J415" s="66">
        <f t="shared" si="125"/>
        <v>0</v>
      </c>
      <c r="K415" s="67">
        <f t="shared" si="125"/>
        <v>0</v>
      </c>
      <c r="L415" s="34">
        <f t="shared" si="125"/>
        <v>0</v>
      </c>
      <c r="M415" s="34">
        <f t="shared" si="125"/>
        <v>0</v>
      </c>
      <c r="N415" s="34">
        <f t="shared" si="125"/>
        <v>0</v>
      </c>
      <c r="O415" s="34">
        <f t="shared" si="125"/>
        <v>0</v>
      </c>
      <c r="P415" s="34">
        <f t="shared" si="125"/>
        <v>0</v>
      </c>
      <c r="Q415" s="34">
        <f t="shared" si="125"/>
        <v>0</v>
      </c>
      <c r="R415" s="34">
        <f t="shared" si="125"/>
        <v>0</v>
      </c>
      <c r="S415" s="34">
        <f t="shared" si="125"/>
        <v>0</v>
      </c>
      <c r="T415" s="34">
        <f t="shared" si="125"/>
        <v>0</v>
      </c>
      <c r="U415" s="34">
        <f t="shared" si="125"/>
        <v>0</v>
      </c>
      <c r="V415" s="37">
        <f t="shared" si="125"/>
        <v>0</v>
      </c>
      <c r="W415" s="37">
        <f t="shared" si="125"/>
        <v>0</v>
      </c>
      <c r="Y415" s="370"/>
    </row>
    <row r="416" spans="2:25" s="72" customFormat="1" outlineLevel="1" x14ac:dyDescent="0.2">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84"/>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126">SUBTOTAL(9,G421:G424)</f>
        <v>0</v>
      </c>
      <c r="H420" s="70">
        <f t="shared" si="126"/>
        <v>0</v>
      </c>
      <c r="I420" s="66">
        <f t="shared" si="126"/>
        <v>0</v>
      </c>
      <c r="J420" s="66">
        <f t="shared" si="126"/>
        <v>0</v>
      </c>
      <c r="K420" s="67">
        <f t="shared" si="126"/>
        <v>0</v>
      </c>
      <c r="L420" s="34">
        <f t="shared" si="126"/>
        <v>0</v>
      </c>
      <c r="M420" s="34">
        <f t="shared" si="126"/>
        <v>0</v>
      </c>
      <c r="N420" s="34">
        <f t="shared" si="126"/>
        <v>0</v>
      </c>
      <c r="O420" s="34">
        <f t="shared" si="126"/>
        <v>0</v>
      </c>
      <c r="P420" s="34">
        <f t="shared" si="126"/>
        <v>0</v>
      </c>
      <c r="Q420" s="34">
        <f t="shared" si="126"/>
        <v>0</v>
      </c>
      <c r="R420" s="34">
        <f t="shared" si="126"/>
        <v>0</v>
      </c>
      <c r="S420" s="34">
        <f t="shared" si="126"/>
        <v>0</v>
      </c>
      <c r="T420" s="34">
        <f t="shared" si="126"/>
        <v>0</v>
      </c>
      <c r="U420" s="34">
        <f t="shared" si="126"/>
        <v>0</v>
      </c>
      <c r="V420" s="34">
        <f t="shared" si="126"/>
        <v>0</v>
      </c>
      <c r="W420" s="33">
        <f t="shared" si="126"/>
        <v>0</v>
      </c>
      <c r="Y420" s="583"/>
    </row>
    <row r="421" spans="2:25" s="72" customFormat="1" outlineLevel="1" x14ac:dyDescent="0.2">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
      <c r="B425" s="25"/>
      <c r="C425" s="23"/>
      <c r="D425" s="23"/>
      <c r="E425" s="24" t="s">
        <v>157</v>
      </c>
      <c r="F425" s="24"/>
      <c r="G425" s="69">
        <f t="shared" ref="G425:W425" si="127">SUBTOTAL(9,G426:G429)</f>
        <v>0</v>
      </c>
      <c r="H425" s="70">
        <f t="shared" si="127"/>
        <v>0</v>
      </c>
      <c r="I425" s="66">
        <f t="shared" si="127"/>
        <v>0</v>
      </c>
      <c r="J425" s="66">
        <f t="shared" si="127"/>
        <v>0</v>
      </c>
      <c r="K425" s="67">
        <f t="shared" si="127"/>
        <v>0</v>
      </c>
      <c r="L425" s="34">
        <f t="shared" si="127"/>
        <v>0</v>
      </c>
      <c r="M425" s="34">
        <f t="shared" si="127"/>
        <v>0</v>
      </c>
      <c r="N425" s="34">
        <f t="shared" si="127"/>
        <v>0</v>
      </c>
      <c r="O425" s="34">
        <f t="shared" si="127"/>
        <v>0</v>
      </c>
      <c r="P425" s="34">
        <f t="shared" si="127"/>
        <v>0</v>
      </c>
      <c r="Q425" s="34">
        <f t="shared" si="127"/>
        <v>0</v>
      </c>
      <c r="R425" s="34">
        <f t="shared" si="127"/>
        <v>0</v>
      </c>
      <c r="S425" s="34">
        <f t="shared" si="127"/>
        <v>0</v>
      </c>
      <c r="T425" s="34">
        <f t="shared" si="127"/>
        <v>0</v>
      </c>
      <c r="U425" s="34">
        <f t="shared" si="127"/>
        <v>0</v>
      </c>
      <c r="V425" s="34">
        <f t="shared" si="127"/>
        <v>0</v>
      </c>
      <c r="W425" s="33">
        <f t="shared" si="127"/>
        <v>0</v>
      </c>
      <c r="Y425" s="370"/>
    </row>
    <row r="426" spans="2:25" s="72" customFormat="1" outlineLevel="1" x14ac:dyDescent="0.2">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
      <c r="B430" s="25"/>
      <c r="C430" s="23"/>
      <c r="D430" s="23"/>
      <c r="E430" s="24" t="s">
        <v>347</v>
      </c>
      <c r="F430" s="24"/>
      <c r="G430" s="69">
        <f t="shared" ref="G430:W430" si="128">SUBTOTAL(9,G431:G434)</f>
        <v>0</v>
      </c>
      <c r="H430" s="70">
        <f t="shared" si="128"/>
        <v>0</v>
      </c>
      <c r="I430" s="66">
        <f t="shared" si="128"/>
        <v>0</v>
      </c>
      <c r="J430" s="66">
        <f t="shared" si="128"/>
        <v>0</v>
      </c>
      <c r="K430" s="67">
        <f t="shared" si="128"/>
        <v>0</v>
      </c>
      <c r="L430" s="34">
        <f t="shared" si="128"/>
        <v>0</v>
      </c>
      <c r="M430" s="34">
        <f t="shared" si="128"/>
        <v>0</v>
      </c>
      <c r="N430" s="34">
        <f t="shared" si="128"/>
        <v>0</v>
      </c>
      <c r="O430" s="34">
        <f t="shared" si="128"/>
        <v>0</v>
      </c>
      <c r="P430" s="34">
        <f t="shared" si="128"/>
        <v>0</v>
      </c>
      <c r="Q430" s="34">
        <f t="shared" si="128"/>
        <v>0</v>
      </c>
      <c r="R430" s="34">
        <f t="shared" si="128"/>
        <v>0</v>
      </c>
      <c r="S430" s="34">
        <f t="shared" si="128"/>
        <v>0</v>
      </c>
      <c r="T430" s="34">
        <f t="shared" si="128"/>
        <v>0</v>
      </c>
      <c r="U430" s="34">
        <f t="shared" si="128"/>
        <v>0</v>
      </c>
      <c r="V430" s="34">
        <f t="shared" si="128"/>
        <v>0</v>
      </c>
      <c r="W430" s="33">
        <f t="shared" si="128"/>
        <v>0</v>
      </c>
      <c r="Y430" s="370"/>
    </row>
    <row r="431" spans="2:25" s="72" customFormat="1" outlineLevel="1" x14ac:dyDescent="0.2">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84"/>
    </row>
    <row r="436" spans="2:25" s="72" customFormat="1" x14ac:dyDescent="0.2">
      <c r="B436" s="25"/>
      <c r="C436" s="23"/>
      <c r="D436" s="23"/>
      <c r="E436" s="64" t="s">
        <v>54</v>
      </c>
      <c r="F436" s="24"/>
      <c r="G436" s="69">
        <f t="shared" ref="G436:W436" si="129">SUBTOTAL(9,G437:G439)</f>
        <v>0</v>
      </c>
      <c r="H436" s="70">
        <f t="shared" si="129"/>
        <v>0</v>
      </c>
      <c r="I436" s="66">
        <f t="shared" si="129"/>
        <v>0</v>
      </c>
      <c r="J436" s="66">
        <f t="shared" si="129"/>
        <v>0</v>
      </c>
      <c r="K436" s="67">
        <f t="shared" si="129"/>
        <v>0</v>
      </c>
      <c r="L436" s="34">
        <f t="shared" si="129"/>
        <v>0</v>
      </c>
      <c r="M436" s="34">
        <f t="shared" si="129"/>
        <v>0</v>
      </c>
      <c r="N436" s="34">
        <f t="shared" si="129"/>
        <v>0</v>
      </c>
      <c r="O436" s="34">
        <f t="shared" si="129"/>
        <v>0</v>
      </c>
      <c r="P436" s="34">
        <f t="shared" si="129"/>
        <v>0</v>
      </c>
      <c r="Q436" s="34">
        <f t="shared" si="129"/>
        <v>0</v>
      </c>
      <c r="R436" s="34">
        <f t="shared" si="129"/>
        <v>0</v>
      </c>
      <c r="S436" s="34">
        <f t="shared" si="129"/>
        <v>0</v>
      </c>
      <c r="T436" s="34">
        <f t="shared" si="129"/>
        <v>0</v>
      </c>
      <c r="U436" s="34">
        <f t="shared" si="129"/>
        <v>0</v>
      </c>
      <c r="V436" s="34">
        <f t="shared" si="129"/>
        <v>0</v>
      </c>
      <c r="W436" s="33">
        <f t="shared" si="129"/>
        <v>0</v>
      </c>
      <c r="Y436" s="583"/>
    </row>
    <row r="437" spans="2:25" s="72" customFormat="1" outlineLevel="1" x14ac:dyDescent="0.2">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
      <c r="B440" s="25"/>
      <c r="C440" s="23"/>
      <c r="D440" s="23"/>
      <c r="E440" s="24" t="s">
        <v>56</v>
      </c>
      <c r="F440" s="24"/>
      <c r="G440" s="69">
        <f t="shared" ref="G440:W440" si="130">SUBTOTAL(9,G441:G443)</f>
        <v>0</v>
      </c>
      <c r="H440" s="70">
        <f t="shared" si="130"/>
        <v>0</v>
      </c>
      <c r="I440" s="66">
        <f t="shared" si="130"/>
        <v>0</v>
      </c>
      <c r="J440" s="66">
        <f t="shared" si="130"/>
        <v>0</v>
      </c>
      <c r="K440" s="67">
        <f t="shared" si="130"/>
        <v>0</v>
      </c>
      <c r="L440" s="34">
        <f t="shared" si="130"/>
        <v>0</v>
      </c>
      <c r="M440" s="34">
        <f t="shared" si="130"/>
        <v>0</v>
      </c>
      <c r="N440" s="34">
        <f t="shared" si="130"/>
        <v>0</v>
      </c>
      <c r="O440" s="34">
        <f t="shared" si="130"/>
        <v>0</v>
      </c>
      <c r="P440" s="34">
        <f t="shared" si="130"/>
        <v>0</v>
      </c>
      <c r="Q440" s="34">
        <f t="shared" si="130"/>
        <v>0</v>
      </c>
      <c r="R440" s="34">
        <f t="shared" si="130"/>
        <v>0</v>
      </c>
      <c r="S440" s="34">
        <f t="shared" si="130"/>
        <v>0</v>
      </c>
      <c r="T440" s="34">
        <f t="shared" si="130"/>
        <v>0</v>
      </c>
      <c r="U440" s="34">
        <f t="shared" si="130"/>
        <v>0</v>
      </c>
      <c r="V440" s="34">
        <f t="shared" si="130"/>
        <v>0</v>
      </c>
      <c r="W440" s="33">
        <f t="shared" si="130"/>
        <v>0</v>
      </c>
      <c r="Y440" s="370"/>
    </row>
    <row r="441" spans="2:25" s="72" customFormat="1" outlineLevel="1" x14ac:dyDescent="0.2">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
      <c r="B444" s="25"/>
      <c r="C444" s="23"/>
      <c r="D444" s="23"/>
      <c r="E444" s="24" t="s">
        <v>57</v>
      </c>
      <c r="F444" s="24"/>
      <c r="G444" s="69">
        <f t="shared" ref="G444:W444" si="131">SUBTOTAL(9,G445:G447)</f>
        <v>0</v>
      </c>
      <c r="H444" s="70">
        <f t="shared" si="131"/>
        <v>0</v>
      </c>
      <c r="I444" s="66">
        <f t="shared" si="131"/>
        <v>0</v>
      </c>
      <c r="J444" s="66">
        <f t="shared" si="131"/>
        <v>0</v>
      </c>
      <c r="K444" s="67">
        <f t="shared" si="131"/>
        <v>0</v>
      </c>
      <c r="L444" s="34">
        <f t="shared" si="131"/>
        <v>0</v>
      </c>
      <c r="M444" s="34">
        <f t="shared" si="131"/>
        <v>0</v>
      </c>
      <c r="N444" s="34">
        <f t="shared" si="131"/>
        <v>0</v>
      </c>
      <c r="O444" s="34">
        <f t="shared" si="131"/>
        <v>0</v>
      </c>
      <c r="P444" s="34">
        <f t="shared" si="131"/>
        <v>0</v>
      </c>
      <c r="Q444" s="34">
        <f t="shared" si="131"/>
        <v>0</v>
      </c>
      <c r="R444" s="34">
        <f t="shared" si="131"/>
        <v>0</v>
      </c>
      <c r="S444" s="34">
        <f t="shared" si="131"/>
        <v>0</v>
      </c>
      <c r="T444" s="34">
        <f t="shared" si="131"/>
        <v>0</v>
      </c>
      <c r="U444" s="34">
        <f t="shared" si="131"/>
        <v>0</v>
      </c>
      <c r="V444" s="34">
        <f t="shared" si="131"/>
        <v>0</v>
      </c>
      <c r="W444" s="33">
        <f t="shared" si="131"/>
        <v>0</v>
      </c>
      <c r="Y444" s="370"/>
    </row>
    <row r="445" spans="2:25" s="72" customFormat="1" outlineLevel="1" x14ac:dyDescent="0.2">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84"/>
    </row>
    <row r="449" spans="2:25" s="72" customFormat="1" x14ac:dyDescent="0.2">
      <c r="B449" s="25"/>
      <c r="C449" s="23"/>
      <c r="D449" s="23"/>
      <c r="E449" s="24" t="s">
        <v>172</v>
      </c>
      <c r="F449" s="24"/>
      <c r="G449" s="69">
        <f t="shared" ref="G449:W449" si="132">SUBTOTAL(9,G450:G451)</f>
        <v>0</v>
      </c>
      <c r="H449" s="70">
        <f t="shared" si="132"/>
        <v>0</v>
      </c>
      <c r="I449" s="66">
        <f t="shared" si="132"/>
        <v>0</v>
      </c>
      <c r="J449" s="66">
        <f t="shared" si="132"/>
        <v>0</v>
      </c>
      <c r="K449" s="67">
        <f t="shared" si="132"/>
        <v>0</v>
      </c>
      <c r="L449" s="34">
        <f t="shared" si="132"/>
        <v>0</v>
      </c>
      <c r="M449" s="34">
        <f t="shared" si="132"/>
        <v>0</v>
      </c>
      <c r="N449" s="34">
        <f t="shared" si="132"/>
        <v>0</v>
      </c>
      <c r="O449" s="34">
        <f t="shared" si="132"/>
        <v>0</v>
      </c>
      <c r="P449" s="34">
        <f t="shared" si="132"/>
        <v>0</v>
      </c>
      <c r="Q449" s="34">
        <f t="shared" si="132"/>
        <v>0</v>
      </c>
      <c r="R449" s="34">
        <f t="shared" si="132"/>
        <v>0</v>
      </c>
      <c r="S449" s="34">
        <f t="shared" si="132"/>
        <v>0</v>
      </c>
      <c r="T449" s="34">
        <f t="shared" si="132"/>
        <v>0</v>
      </c>
      <c r="U449" s="34">
        <f t="shared" si="132"/>
        <v>0</v>
      </c>
      <c r="V449" s="34">
        <f t="shared" si="132"/>
        <v>0</v>
      </c>
      <c r="W449" s="33">
        <f t="shared" si="132"/>
        <v>0</v>
      </c>
      <c r="Y449" s="583"/>
    </row>
    <row r="450" spans="2:25" s="72" customFormat="1" outlineLevel="1" x14ac:dyDescent="0.2">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
      <c r="B452" s="25"/>
      <c r="C452" s="23"/>
      <c r="D452" s="23"/>
      <c r="E452" s="24" t="s">
        <v>166</v>
      </c>
      <c r="F452" s="24"/>
      <c r="G452" s="69">
        <f t="shared" ref="G452:W452" si="133">SUBTOTAL(9,G453:G455)</f>
        <v>0</v>
      </c>
      <c r="H452" s="70">
        <f t="shared" si="133"/>
        <v>0</v>
      </c>
      <c r="I452" s="66">
        <f t="shared" si="133"/>
        <v>0</v>
      </c>
      <c r="J452" s="66">
        <f t="shared" si="133"/>
        <v>0</v>
      </c>
      <c r="K452" s="67">
        <f t="shared" si="133"/>
        <v>0</v>
      </c>
      <c r="L452" s="34">
        <f t="shared" si="133"/>
        <v>0</v>
      </c>
      <c r="M452" s="34">
        <f t="shared" si="133"/>
        <v>0</v>
      </c>
      <c r="N452" s="34">
        <f t="shared" si="133"/>
        <v>0</v>
      </c>
      <c r="O452" s="34">
        <f t="shared" si="133"/>
        <v>0</v>
      </c>
      <c r="P452" s="34">
        <f t="shared" si="133"/>
        <v>0</v>
      </c>
      <c r="Q452" s="34">
        <f t="shared" si="133"/>
        <v>0</v>
      </c>
      <c r="R452" s="34">
        <f t="shared" si="133"/>
        <v>0</v>
      </c>
      <c r="S452" s="34">
        <f t="shared" si="133"/>
        <v>0</v>
      </c>
      <c r="T452" s="34">
        <f t="shared" si="133"/>
        <v>0</v>
      </c>
      <c r="U452" s="34">
        <f t="shared" si="133"/>
        <v>0</v>
      </c>
      <c r="V452" s="34">
        <f t="shared" si="133"/>
        <v>0</v>
      </c>
      <c r="W452" s="33">
        <f t="shared" si="133"/>
        <v>0</v>
      </c>
      <c r="Y452" s="370"/>
    </row>
    <row r="453" spans="2:25" s="72" customFormat="1" outlineLevel="1" x14ac:dyDescent="0.2">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
      <c r="B456" s="25"/>
      <c r="C456" s="23"/>
      <c r="D456" s="23"/>
      <c r="E456" s="24" t="s">
        <v>174</v>
      </c>
      <c r="F456" s="24"/>
      <c r="G456" s="69">
        <f t="shared" ref="G456:W456" si="134">SUBTOTAL(9,G457:G458)</f>
        <v>0</v>
      </c>
      <c r="H456" s="70">
        <f t="shared" si="134"/>
        <v>0</v>
      </c>
      <c r="I456" s="66">
        <f t="shared" si="134"/>
        <v>0</v>
      </c>
      <c r="J456" s="66">
        <f t="shared" si="134"/>
        <v>0</v>
      </c>
      <c r="K456" s="67">
        <f t="shared" si="134"/>
        <v>0</v>
      </c>
      <c r="L456" s="34">
        <f t="shared" si="134"/>
        <v>0</v>
      </c>
      <c r="M456" s="34">
        <f t="shared" si="134"/>
        <v>0</v>
      </c>
      <c r="N456" s="34">
        <f t="shared" si="134"/>
        <v>0</v>
      </c>
      <c r="O456" s="34">
        <f t="shared" si="134"/>
        <v>0</v>
      </c>
      <c r="P456" s="34">
        <f t="shared" si="134"/>
        <v>0</v>
      </c>
      <c r="Q456" s="34">
        <f t="shared" si="134"/>
        <v>0</v>
      </c>
      <c r="R456" s="34">
        <f t="shared" si="134"/>
        <v>0</v>
      </c>
      <c r="S456" s="34">
        <f t="shared" si="134"/>
        <v>0</v>
      </c>
      <c r="T456" s="34">
        <f t="shared" si="134"/>
        <v>0</v>
      </c>
      <c r="U456" s="34">
        <f t="shared" si="134"/>
        <v>0</v>
      </c>
      <c r="V456" s="34">
        <f t="shared" si="134"/>
        <v>0</v>
      </c>
      <c r="W456" s="33">
        <f t="shared" si="134"/>
        <v>0</v>
      </c>
      <c r="Y456" s="370"/>
    </row>
    <row r="457" spans="2:25" s="72" customFormat="1" outlineLevel="1" x14ac:dyDescent="0.2">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
      <c r="B459" s="25"/>
      <c r="C459" s="23"/>
      <c r="D459" s="23"/>
      <c r="E459" s="24" t="s">
        <v>169</v>
      </c>
      <c r="F459" s="24"/>
      <c r="G459" s="69">
        <f t="shared" ref="G459:W459" si="135">SUBTOTAL(9,G460:G462)</f>
        <v>0</v>
      </c>
      <c r="H459" s="70">
        <f t="shared" si="135"/>
        <v>0</v>
      </c>
      <c r="I459" s="66">
        <f t="shared" si="135"/>
        <v>0</v>
      </c>
      <c r="J459" s="66">
        <f t="shared" si="135"/>
        <v>0</v>
      </c>
      <c r="K459" s="67">
        <f t="shared" si="135"/>
        <v>0</v>
      </c>
      <c r="L459" s="34">
        <f t="shared" si="135"/>
        <v>0</v>
      </c>
      <c r="M459" s="34">
        <f t="shared" si="135"/>
        <v>0</v>
      </c>
      <c r="N459" s="34">
        <f t="shared" si="135"/>
        <v>0</v>
      </c>
      <c r="O459" s="34">
        <f t="shared" si="135"/>
        <v>0</v>
      </c>
      <c r="P459" s="34">
        <f t="shared" si="135"/>
        <v>0</v>
      </c>
      <c r="Q459" s="34">
        <f t="shared" si="135"/>
        <v>0</v>
      </c>
      <c r="R459" s="34">
        <f t="shared" si="135"/>
        <v>0</v>
      </c>
      <c r="S459" s="34">
        <f t="shared" si="135"/>
        <v>0</v>
      </c>
      <c r="T459" s="34">
        <f t="shared" si="135"/>
        <v>0</v>
      </c>
      <c r="U459" s="34">
        <f t="shared" si="135"/>
        <v>0</v>
      </c>
      <c r="V459" s="34">
        <f t="shared" si="135"/>
        <v>0</v>
      </c>
      <c r="W459" s="33">
        <f t="shared" si="135"/>
        <v>0</v>
      </c>
      <c r="Y459" s="370"/>
    </row>
    <row r="460" spans="2:25" s="72" customFormat="1" outlineLevel="1" x14ac:dyDescent="0.2">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
      <c r="B463" s="25"/>
      <c r="C463" s="23"/>
      <c r="D463" s="23"/>
      <c r="E463" s="24" t="s">
        <v>334</v>
      </c>
      <c r="F463" s="24"/>
      <c r="G463" s="69">
        <f t="shared" ref="G463:W463" si="136">SUBTOTAL(9,G464:G465)</f>
        <v>0</v>
      </c>
      <c r="H463" s="70">
        <f t="shared" si="136"/>
        <v>0</v>
      </c>
      <c r="I463" s="66">
        <f t="shared" si="136"/>
        <v>0</v>
      </c>
      <c r="J463" s="66">
        <f t="shared" si="136"/>
        <v>0</v>
      </c>
      <c r="K463" s="67">
        <f t="shared" si="136"/>
        <v>0</v>
      </c>
      <c r="L463" s="34">
        <f t="shared" si="136"/>
        <v>0</v>
      </c>
      <c r="M463" s="34">
        <f t="shared" si="136"/>
        <v>0</v>
      </c>
      <c r="N463" s="34">
        <f t="shared" si="136"/>
        <v>0</v>
      </c>
      <c r="O463" s="34">
        <f t="shared" si="136"/>
        <v>0</v>
      </c>
      <c r="P463" s="34">
        <f t="shared" si="136"/>
        <v>0</v>
      </c>
      <c r="Q463" s="34">
        <f t="shared" si="136"/>
        <v>0</v>
      </c>
      <c r="R463" s="34">
        <f t="shared" si="136"/>
        <v>0</v>
      </c>
      <c r="S463" s="34">
        <f t="shared" si="136"/>
        <v>0</v>
      </c>
      <c r="T463" s="34">
        <f t="shared" si="136"/>
        <v>0</v>
      </c>
      <c r="U463" s="34">
        <f t="shared" si="136"/>
        <v>0</v>
      </c>
      <c r="V463" s="34">
        <f t="shared" si="136"/>
        <v>0</v>
      </c>
      <c r="W463" s="33">
        <f t="shared" si="136"/>
        <v>0</v>
      </c>
      <c r="Y463" s="370"/>
    </row>
    <row r="464" spans="2:25" s="72" customFormat="1" outlineLevel="1" x14ac:dyDescent="0.2">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
      <c r="B466" s="25"/>
      <c r="C466" s="23"/>
      <c r="D466" s="23"/>
      <c r="E466" s="24" t="s">
        <v>337</v>
      </c>
      <c r="F466" s="24"/>
      <c r="G466" s="69">
        <f t="shared" ref="G466:W466" si="137">SUBTOTAL(9,G467:G469)</f>
        <v>0</v>
      </c>
      <c r="H466" s="70">
        <f t="shared" si="137"/>
        <v>0</v>
      </c>
      <c r="I466" s="66">
        <f t="shared" si="137"/>
        <v>0</v>
      </c>
      <c r="J466" s="66">
        <f t="shared" si="137"/>
        <v>0</v>
      </c>
      <c r="K466" s="67">
        <f t="shared" si="137"/>
        <v>0</v>
      </c>
      <c r="L466" s="34">
        <f t="shared" si="137"/>
        <v>0</v>
      </c>
      <c r="M466" s="34">
        <f t="shared" si="137"/>
        <v>0</v>
      </c>
      <c r="N466" s="34">
        <f t="shared" si="137"/>
        <v>0</v>
      </c>
      <c r="O466" s="34">
        <f t="shared" si="137"/>
        <v>0</v>
      </c>
      <c r="P466" s="34">
        <f t="shared" si="137"/>
        <v>0</v>
      </c>
      <c r="Q466" s="34">
        <f t="shared" si="137"/>
        <v>0</v>
      </c>
      <c r="R466" s="34">
        <f t="shared" si="137"/>
        <v>0</v>
      </c>
      <c r="S466" s="34">
        <f t="shared" si="137"/>
        <v>0</v>
      </c>
      <c r="T466" s="34">
        <f t="shared" si="137"/>
        <v>0</v>
      </c>
      <c r="U466" s="34">
        <f t="shared" si="137"/>
        <v>0</v>
      </c>
      <c r="V466" s="34">
        <f t="shared" si="137"/>
        <v>0</v>
      </c>
      <c r="W466" s="33">
        <f t="shared" si="137"/>
        <v>0</v>
      </c>
      <c r="Y466" s="370"/>
    </row>
    <row r="467" spans="2:25" s="72" customFormat="1" outlineLevel="1" x14ac:dyDescent="0.2">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84"/>
    </row>
    <row r="471" spans="2:25" s="72" customFormat="1" x14ac:dyDescent="0.2">
      <c r="B471" s="25"/>
      <c r="C471" s="23"/>
      <c r="D471" s="23"/>
      <c r="E471" s="24" t="s">
        <v>184</v>
      </c>
      <c r="F471" s="24"/>
      <c r="G471" s="69">
        <f t="shared" ref="G471:W471" si="138">SUBTOTAL(9,G472:G473)</f>
        <v>0</v>
      </c>
      <c r="H471" s="70">
        <f t="shared" si="138"/>
        <v>0</v>
      </c>
      <c r="I471" s="66">
        <f t="shared" si="138"/>
        <v>0</v>
      </c>
      <c r="J471" s="66">
        <f t="shared" si="138"/>
        <v>0</v>
      </c>
      <c r="K471" s="67">
        <f t="shared" si="138"/>
        <v>0</v>
      </c>
      <c r="L471" s="34">
        <f t="shared" si="138"/>
        <v>0</v>
      </c>
      <c r="M471" s="34">
        <f t="shared" si="138"/>
        <v>0</v>
      </c>
      <c r="N471" s="34">
        <f t="shared" si="138"/>
        <v>0</v>
      </c>
      <c r="O471" s="34">
        <f t="shared" si="138"/>
        <v>0</v>
      </c>
      <c r="P471" s="34">
        <f t="shared" si="138"/>
        <v>0</v>
      </c>
      <c r="Q471" s="34">
        <f t="shared" si="138"/>
        <v>0</v>
      </c>
      <c r="R471" s="34">
        <f t="shared" si="138"/>
        <v>0</v>
      </c>
      <c r="S471" s="34">
        <f t="shared" si="138"/>
        <v>0</v>
      </c>
      <c r="T471" s="34">
        <f t="shared" si="138"/>
        <v>0</v>
      </c>
      <c r="U471" s="34">
        <f t="shared" si="138"/>
        <v>0</v>
      </c>
      <c r="V471" s="34">
        <f t="shared" si="138"/>
        <v>0</v>
      </c>
      <c r="W471" s="33">
        <f t="shared" si="138"/>
        <v>0</v>
      </c>
      <c r="Y471" s="583"/>
    </row>
    <row r="472" spans="2:25" s="72" customFormat="1" outlineLevel="1" x14ac:dyDescent="0.2">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
      <c r="B474" s="25"/>
      <c r="C474" s="23"/>
      <c r="D474" s="23"/>
      <c r="E474" s="24" t="s">
        <v>185</v>
      </c>
      <c r="F474" s="24"/>
      <c r="G474" s="69">
        <f t="shared" ref="G474:W474" si="139">SUBTOTAL(9,G475:G476)</f>
        <v>0</v>
      </c>
      <c r="H474" s="70">
        <f t="shared" si="139"/>
        <v>0</v>
      </c>
      <c r="I474" s="66">
        <f t="shared" si="139"/>
        <v>0</v>
      </c>
      <c r="J474" s="66">
        <f t="shared" si="139"/>
        <v>0</v>
      </c>
      <c r="K474" s="67">
        <f t="shared" si="139"/>
        <v>0</v>
      </c>
      <c r="L474" s="34">
        <f t="shared" si="139"/>
        <v>0</v>
      </c>
      <c r="M474" s="34">
        <f t="shared" si="139"/>
        <v>0</v>
      </c>
      <c r="N474" s="34">
        <f t="shared" si="139"/>
        <v>0</v>
      </c>
      <c r="O474" s="34">
        <f t="shared" si="139"/>
        <v>0</v>
      </c>
      <c r="P474" s="34">
        <f t="shared" si="139"/>
        <v>0</v>
      </c>
      <c r="Q474" s="34">
        <f t="shared" si="139"/>
        <v>0</v>
      </c>
      <c r="R474" s="34">
        <f t="shared" si="139"/>
        <v>0</v>
      </c>
      <c r="S474" s="34">
        <f t="shared" si="139"/>
        <v>0</v>
      </c>
      <c r="T474" s="34">
        <f t="shared" si="139"/>
        <v>0</v>
      </c>
      <c r="U474" s="34">
        <f t="shared" si="139"/>
        <v>0</v>
      </c>
      <c r="V474" s="34">
        <f t="shared" si="139"/>
        <v>0</v>
      </c>
      <c r="W474" s="33">
        <f t="shared" si="139"/>
        <v>0</v>
      </c>
      <c r="Y474" s="370"/>
    </row>
    <row r="475" spans="2:25" s="72" customFormat="1" outlineLevel="1" x14ac:dyDescent="0.2">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
      <c r="B477" s="25"/>
      <c r="C477" s="23"/>
      <c r="D477" s="23"/>
      <c r="E477" s="24" t="s">
        <v>186</v>
      </c>
      <c r="F477" s="24"/>
      <c r="G477" s="69">
        <f t="shared" ref="G477:W477" si="140">SUBTOTAL(9,G478:G479)</f>
        <v>0</v>
      </c>
      <c r="H477" s="70">
        <f t="shared" si="140"/>
        <v>0</v>
      </c>
      <c r="I477" s="66">
        <f t="shared" si="140"/>
        <v>0</v>
      </c>
      <c r="J477" s="66">
        <f t="shared" si="140"/>
        <v>0</v>
      </c>
      <c r="K477" s="67">
        <f t="shared" si="140"/>
        <v>0</v>
      </c>
      <c r="L477" s="34">
        <f t="shared" si="140"/>
        <v>0</v>
      </c>
      <c r="M477" s="34">
        <f t="shared" si="140"/>
        <v>0</v>
      </c>
      <c r="N477" s="34">
        <f t="shared" si="140"/>
        <v>0</v>
      </c>
      <c r="O477" s="34">
        <f t="shared" si="140"/>
        <v>0</v>
      </c>
      <c r="P477" s="34">
        <f t="shared" si="140"/>
        <v>0</v>
      </c>
      <c r="Q477" s="34">
        <f t="shared" si="140"/>
        <v>0</v>
      </c>
      <c r="R477" s="34">
        <f t="shared" si="140"/>
        <v>0</v>
      </c>
      <c r="S477" s="34">
        <f t="shared" si="140"/>
        <v>0</v>
      </c>
      <c r="T477" s="34">
        <f t="shared" si="140"/>
        <v>0</v>
      </c>
      <c r="U477" s="34">
        <f t="shared" si="140"/>
        <v>0</v>
      </c>
      <c r="V477" s="34">
        <f t="shared" si="140"/>
        <v>0</v>
      </c>
      <c r="W477" s="33">
        <f t="shared" si="140"/>
        <v>0</v>
      </c>
      <c r="Y477" s="370"/>
    </row>
    <row r="478" spans="2:25" s="72" customFormat="1" outlineLevel="1" x14ac:dyDescent="0.2">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
      <c r="B480" s="25"/>
      <c r="C480" s="23"/>
      <c r="D480" s="23"/>
      <c r="E480" s="24" t="s">
        <v>187</v>
      </c>
      <c r="F480" s="24"/>
      <c r="G480" s="69">
        <f t="shared" ref="G480:W480" si="141">SUBTOTAL(9,G481:G482)</f>
        <v>0</v>
      </c>
      <c r="H480" s="70">
        <f t="shared" si="141"/>
        <v>0</v>
      </c>
      <c r="I480" s="66">
        <f t="shared" si="141"/>
        <v>0</v>
      </c>
      <c r="J480" s="66">
        <f t="shared" si="141"/>
        <v>0</v>
      </c>
      <c r="K480" s="67">
        <f t="shared" si="141"/>
        <v>0</v>
      </c>
      <c r="L480" s="34">
        <f t="shared" si="141"/>
        <v>0</v>
      </c>
      <c r="M480" s="34">
        <f t="shared" si="141"/>
        <v>0</v>
      </c>
      <c r="N480" s="34">
        <f t="shared" si="141"/>
        <v>0</v>
      </c>
      <c r="O480" s="34">
        <f t="shared" si="141"/>
        <v>0</v>
      </c>
      <c r="P480" s="34">
        <f t="shared" si="141"/>
        <v>0</v>
      </c>
      <c r="Q480" s="34">
        <f t="shared" si="141"/>
        <v>0</v>
      </c>
      <c r="R480" s="34">
        <f t="shared" si="141"/>
        <v>0</v>
      </c>
      <c r="S480" s="34">
        <f t="shared" si="141"/>
        <v>0</v>
      </c>
      <c r="T480" s="34">
        <f t="shared" si="141"/>
        <v>0</v>
      </c>
      <c r="U480" s="34">
        <f t="shared" si="141"/>
        <v>0</v>
      </c>
      <c r="V480" s="34">
        <f t="shared" si="141"/>
        <v>0</v>
      </c>
      <c r="W480" s="33">
        <f t="shared" si="141"/>
        <v>0</v>
      </c>
      <c r="Y480" s="370"/>
    </row>
    <row r="481" spans="2:25" s="72" customFormat="1" outlineLevel="1" x14ac:dyDescent="0.2">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
      <c r="B483" s="25"/>
      <c r="C483" s="23"/>
      <c r="D483" s="23"/>
      <c r="E483" s="24" t="s">
        <v>341</v>
      </c>
      <c r="F483" s="24"/>
      <c r="G483" s="69">
        <f t="shared" ref="G483:W483" si="142">SUBTOTAL(9,G484:G485)</f>
        <v>0</v>
      </c>
      <c r="H483" s="70">
        <f t="shared" si="142"/>
        <v>0</v>
      </c>
      <c r="I483" s="66">
        <f t="shared" si="142"/>
        <v>0</v>
      </c>
      <c r="J483" s="66">
        <f t="shared" si="142"/>
        <v>0</v>
      </c>
      <c r="K483" s="67">
        <f t="shared" si="142"/>
        <v>0</v>
      </c>
      <c r="L483" s="34">
        <f t="shared" si="142"/>
        <v>0</v>
      </c>
      <c r="M483" s="34">
        <f t="shared" si="142"/>
        <v>0</v>
      </c>
      <c r="N483" s="34">
        <f t="shared" si="142"/>
        <v>0</v>
      </c>
      <c r="O483" s="34">
        <f t="shared" si="142"/>
        <v>0</v>
      </c>
      <c r="P483" s="34">
        <f t="shared" si="142"/>
        <v>0</v>
      </c>
      <c r="Q483" s="34">
        <f t="shared" si="142"/>
        <v>0</v>
      </c>
      <c r="R483" s="34">
        <f t="shared" si="142"/>
        <v>0</v>
      </c>
      <c r="S483" s="34">
        <f t="shared" si="142"/>
        <v>0</v>
      </c>
      <c r="T483" s="34">
        <f t="shared" si="142"/>
        <v>0</v>
      </c>
      <c r="U483" s="34">
        <f t="shared" si="142"/>
        <v>0</v>
      </c>
      <c r="V483" s="34">
        <f t="shared" si="142"/>
        <v>0</v>
      </c>
      <c r="W483" s="33">
        <f t="shared" si="142"/>
        <v>0</v>
      </c>
      <c r="Y483" s="370"/>
    </row>
    <row r="484" spans="2:25" s="72" customFormat="1" outlineLevel="1" x14ac:dyDescent="0.2">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
      <c r="B486" s="25"/>
      <c r="C486" s="23"/>
      <c r="D486" s="23"/>
      <c r="E486" s="24" t="s">
        <v>344</v>
      </c>
      <c r="F486" s="24"/>
      <c r="G486" s="69">
        <f t="shared" ref="G486:W486" si="143">SUBTOTAL(9,G487:G488)</f>
        <v>0</v>
      </c>
      <c r="H486" s="70">
        <f t="shared" si="143"/>
        <v>0</v>
      </c>
      <c r="I486" s="66">
        <f t="shared" si="143"/>
        <v>0</v>
      </c>
      <c r="J486" s="66">
        <f t="shared" si="143"/>
        <v>0</v>
      </c>
      <c r="K486" s="67">
        <f t="shared" si="143"/>
        <v>0</v>
      </c>
      <c r="L486" s="34">
        <f t="shared" si="143"/>
        <v>0</v>
      </c>
      <c r="M486" s="34">
        <f t="shared" si="143"/>
        <v>0</v>
      </c>
      <c r="N486" s="34">
        <f t="shared" si="143"/>
        <v>0</v>
      </c>
      <c r="O486" s="34">
        <f t="shared" si="143"/>
        <v>0</v>
      </c>
      <c r="P486" s="34">
        <f t="shared" si="143"/>
        <v>0</v>
      </c>
      <c r="Q486" s="34">
        <f t="shared" si="143"/>
        <v>0</v>
      </c>
      <c r="R486" s="34">
        <f t="shared" si="143"/>
        <v>0</v>
      </c>
      <c r="S486" s="34">
        <f t="shared" si="143"/>
        <v>0</v>
      </c>
      <c r="T486" s="34">
        <f t="shared" si="143"/>
        <v>0</v>
      </c>
      <c r="U486" s="34">
        <f t="shared" si="143"/>
        <v>0</v>
      </c>
      <c r="V486" s="34">
        <f t="shared" si="143"/>
        <v>0</v>
      </c>
      <c r="W486" s="33">
        <f t="shared" si="143"/>
        <v>0</v>
      </c>
      <c r="Y486" s="370"/>
    </row>
    <row r="487" spans="2:25" s="72" customFormat="1" outlineLevel="1" x14ac:dyDescent="0.2">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
      <c r="B489" s="25"/>
      <c r="C489" s="23"/>
      <c r="D489" s="23" t="s">
        <v>63</v>
      </c>
      <c r="E489" s="24"/>
      <c r="F489" s="24"/>
      <c r="G489" s="69">
        <f>SUBTOTAL(9,G490:G492)</f>
        <v>0</v>
      </c>
      <c r="H489" s="66">
        <f t="shared" ref="H489:W489" si="144">SUBTOTAL(9,H490:H492)</f>
        <v>0</v>
      </c>
      <c r="I489" s="66">
        <f t="shared" si="144"/>
        <v>0</v>
      </c>
      <c r="J489" s="66">
        <f t="shared" si="144"/>
        <v>0</v>
      </c>
      <c r="K489" s="67">
        <f t="shared" si="144"/>
        <v>0</v>
      </c>
      <c r="L489" s="34">
        <f t="shared" si="144"/>
        <v>0</v>
      </c>
      <c r="M489" s="34">
        <f t="shared" si="144"/>
        <v>0</v>
      </c>
      <c r="N489" s="34">
        <f t="shared" si="144"/>
        <v>0</v>
      </c>
      <c r="O489" s="34">
        <f t="shared" si="144"/>
        <v>0</v>
      </c>
      <c r="P489" s="34">
        <f t="shared" si="144"/>
        <v>0</v>
      </c>
      <c r="Q489" s="34">
        <f t="shared" si="144"/>
        <v>0</v>
      </c>
      <c r="R489" s="34">
        <f t="shared" si="144"/>
        <v>0</v>
      </c>
      <c r="S489" s="34">
        <f t="shared" si="144"/>
        <v>0</v>
      </c>
      <c r="T489" s="34">
        <f t="shared" si="144"/>
        <v>0</v>
      </c>
      <c r="U489" s="34">
        <f t="shared" si="144"/>
        <v>0</v>
      </c>
      <c r="V489" s="37">
        <f t="shared" si="144"/>
        <v>0</v>
      </c>
      <c r="W489" s="37">
        <f t="shared" si="144"/>
        <v>0</v>
      </c>
      <c r="Y489" s="370"/>
    </row>
    <row r="490" spans="2:25" s="72" customFormat="1" outlineLevel="1" x14ac:dyDescent="0.2">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
      <c r="B493" s="25"/>
      <c r="C493" s="64"/>
      <c r="D493" s="23" t="s">
        <v>192</v>
      </c>
      <c r="E493" s="24"/>
      <c r="F493" s="24"/>
      <c r="G493" s="69">
        <f>SUBTOTAL(9,G494:G495)</f>
        <v>0</v>
      </c>
      <c r="H493" s="66">
        <f t="shared" ref="H493:W493" si="145">SUBTOTAL(9,H494:H495)</f>
        <v>0</v>
      </c>
      <c r="I493" s="66">
        <f t="shared" si="145"/>
        <v>0</v>
      </c>
      <c r="J493" s="66">
        <f t="shared" si="145"/>
        <v>0</v>
      </c>
      <c r="K493" s="67">
        <f t="shared" si="145"/>
        <v>0</v>
      </c>
      <c r="L493" s="34">
        <f t="shared" si="145"/>
        <v>0</v>
      </c>
      <c r="M493" s="34">
        <f t="shared" si="145"/>
        <v>0</v>
      </c>
      <c r="N493" s="34">
        <f t="shared" si="145"/>
        <v>0</v>
      </c>
      <c r="O493" s="34">
        <f t="shared" si="145"/>
        <v>0</v>
      </c>
      <c r="P493" s="34">
        <f t="shared" si="145"/>
        <v>0</v>
      </c>
      <c r="Q493" s="34">
        <f t="shared" si="145"/>
        <v>0</v>
      </c>
      <c r="R493" s="34">
        <f t="shared" si="145"/>
        <v>0</v>
      </c>
      <c r="S493" s="34">
        <f t="shared" si="145"/>
        <v>0</v>
      </c>
      <c r="T493" s="34">
        <f t="shared" si="145"/>
        <v>0</v>
      </c>
      <c r="U493" s="34">
        <f t="shared" si="145"/>
        <v>0</v>
      </c>
      <c r="V493" s="37">
        <f t="shared" si="145"/>
        <v>0</v>
      </c>
      <c r="W493" s="37">
        <f t="shared" si="145"/>
        <v>0</v>
      </c>
      <c r="Y493" s="370"/>
    </row>
    <row r="494" spans="2:25" s="72" customFormat="1" outlineLevel="1" x14ac:dyDescent="0.2">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84"/>
    </row>
    <row r="497" spans="2:25" s="72" customFormat="1" x14ac:dyDescent="0.2">
      <c r="B497" s="25"/>
      <c r="C497" s="23"/>
      <c r="D497" s="23" t="s">
        <v>146</v>
      </c>
      <c r="E497" s="24"/>
      <c r="F497" s="64"/>
      <c r="G497" s="69">
        <f>SUBTOTAL(9,G498:G499)</f>
        <v>0</v>
      </c>
      <c r="H497" s="70">
        <f t="shared" ref="H497:M497" si="146">SUBTOTAL(9,H499)</f>
        <v>0</v>
      </c>
      <c r="I497" s="66">
        <f t="shared" si="146"/>
        <v>0</v>
      </c>
      <c r="J497" s="66">
        <f t="shared" si="146"/>
        <v>0</v>
      </c>
      <c r="K497" s="67">
        <f t="shared" si="146"/>
        <v>0</v>
      </c>
      <c r="L497" s="34">
        <f t="shared" si="146"/>
        <v>0</v>
      </c>
      <c r="M497" s="34">
        <f t="shared" si="146"/>
        <v>0</v>
      </c>
      <c r="N497" s="34">
        <f t="shared" ref="N497:W497" si="147">SUBTOTAL(9,N499)</f>
        <v>0</v>
      </c>
      <c r="O497" s="34">
        <f t="shared" si="147"/>
        <v>0</v>
      </c>
      <c r="P497" s="34">
        <f t="shared" si="147"/>
        <v>0</v>
      </c>
      <c r="Q497" s="34">
        <f t="shared" si="147"/>
        <v>0</v>
      </c>
      <c r="R497" s="34">
        <f t="shared" si="147"/>
        <v>0</v>
      </c>
      <c r="S497" s="34">
        <f t="shared" si="147"/>
        <v>0</v>
      </c>
      <c r="T497" s="34">
        <f t="shared" si="147"/>
        <v>0</v>
      </c>
      <c r="U497" s="34">
        <f t="shared" si="147"/>
        <v>0</v>
      </c>
      <c r="V497" s="34">
        <f t="shared" si="147"/>
        <v>0</v>
      </c>
      <c r="W497" s="33">
        <f t="shared" si="147"/>
        <v>0</v>
      </c>
      <c r="Y497" s="583"/>
    </row>
    <row r="498" spans="2:25" s="72" customFormat="1" outlineLevel="1" x14ac:dyDescent="0.2">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
      <c r="B500" s="25"/>
      <c r="C500" s="24"/>
      <c r="D500" s="23" t="s">
        <v>69</v>
      </c>
      <c r="E500" s="24"/>
      <c r="F500" s="24"/>
      <c r="G500" s="69">
        <f>SUBTOTAL(9,G501:G503)</f>
        <v>0</v>
      </c>
      <c r="H500" s="70">
        <f t="shared" ref="H500:W500" si="148">SUBTOTAL(9,H501:H503)</f>
        <v>0</v>
      </c>
      <c r="I500" s="66">
        <f t="shared" si="148"/>
        <v>0</v>
      </c>
      <c r="J500" s="66">
        <f t="shared" si="148"/>
        <v>0</v>
      </c>
      <c r="K500" s="67">
        <f t="shared" si="148"/>
        <v>0</v>
      </c>
      <c r="L500" s="34">
        <f t="shared" si="148"/>
        <v>0</v>
      </c>
      <c r="M500" s="34">
        <f t="shared" si="148"/>
        <v>0</v>
      </c>
      <c r="N500" s="34">
        <f t="shared" si="148"/>
        <v>0</v>
      </c>
      <c r="O500" s="34">
        <f t="shared" si="148"/>
        <v>0</v>
      </c>
      <c r="P500" s="34">
        <f t="shared" si="148"/>
        <v>0</v>
      </c>
      <c r="Q500" s="34">
        <f t="shared" si="148"/>
        <v>0</v>
      </c>
      <c r="R500" s="34">
        <f t="shared" si="148"/>
        <v>0</v>
      </c>
      <c r="S500" s="34">
        <f t="shared" si="148"/>
        <v>0</v>
      </c>
      <c r="T500" s="34">
        <f t="shared" si="148"/>
        <v>0</v>
      </c>
      <c r="U500" s="34">
        <f t="shared" si="148"/>
        <v>0</v>
      </c>
      <c r="V500" s="34">
        <f t="shared" si="148"/>
        <v>0</v>
      </c>
      <c r="W500" s="33">
        <f t="shared" si="148"/>
        <v>0</v>
      </c>
      <c r="Y500" s="370"/>
    </row>
    <row r="501" spans="2:25" s="72" customFormat="1" outlineLevel="1" x14ac:dyDescent="0.2">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435"/>
      <c r="H510" s="70"/>
      <c r="I510" s="66"/>
      <c r="J510" s="66"/>
      <c r="K510" s="67"/>
      <c r="L510" s="34"/>
      <c r="M510" s="34"/>
      <c r="N510" s="34"/>
      <c r="O510" s="34"/>
      <c r="P510" s="34"/>
      <c r="Q510" s="34"/>
      <c r="R510" s="34"/>
      <c r="S510" s="34"/>
      <c r="T510" s="34"/>
      <c r="U510" s="34"/>
      <c r="V510" s="34"/>
      <c r="W510" s="33"/>
      <c r="Y510" s="584"/>
    </row>
    <row r="511" spans="2:25" s="72" customFormat="1" outlineLevel="1" x14ac:dyDescent="0.2">
      <c r="B511" s="25"/>
      <c r="C511" s="23" t="s">
        <v>478</v>
      </c>
      <c r="D511" s="23"/>
      <c r="E511" s="64"/>
      <c r="F511" s="24"/>
      <c r="G511" s="435">
        <f>SUBTOTAL(9,G512:G514)</f>
        <v>0</v>
      </c>
      <c r="H511" s="70">
        <f t="shared" ref="H511:W511" si="149">SUBTOTAL(9,H512:H514)</f>
        <v>0</v>
      </c>
      <c r="I511" s="66">
        <f t="shared" si="149"/>
        <v>0</v>
      </c>
      <c r="J511" s="66">
        <f t="shared" si="149"/>
        <v>0</v>
      </c>
      <c r="K511" s="67">
        <f t="shared" si="149"/>
        <v>0</v>
      </c>
      <c r="L511" s="34">
        <f t="shared" si="149"/>
        <v>0</v>
      </c>
      <c r="M511" s="34">
        <f t="shared" si="149"/>
        <v>0</v>
      </c>
      <c r="N511" s="34">
        <f t="shared" si="149"/>
        <v>0</v>
      </c>
      <c r="O511" s="34">
        <f t="shared" si="149"/>
        <v>0</v>
      </c>
      <c r="P511" s="34">
        <f t="shared" si="149"/>
        <v>0</v>
      </c>
      <c r="Q511" s="34">
        <f t="shared" si="149"/>
        <v>0</v>
      </c>
      <c r="R511" s="34">
        <f t="shared" si="149"/>
        <v>0</v>
      </c>
      <c r="S511" s="34">
        <f t="shared" si="149"/>
        <v>0</v>
      </c>
      <c r="T511" s="34">
        <f t="shared" si="149"/>
        <v>0</v>
      </c>
      <c r="U511" s="34">
        <f t="shared" si="149"/>
        <v>0</v>
      </c>
      <c r="V511" s="34">
        <f t="shared" si="149"/>
        <v>0</v>
      </c>
      <c r="W511" s="33">
        <f t="shared" si="149"/>
        <v>0</v>
      </c>
      <c r="Y511" s="583"/>
    </row>
    <row r="512" spans="2:25" s="72" customFormat="1" outlineLevel="1" x14ac:dyDescent="0.2">
      <c r="B512" s="25"/>
      <c r="C512" s="24"/>
      <c r="D512" s="23"/>
      <c r="E512" s="64"/>
      <c r="F512" s="434" t="s">
        <v>474</v>
      </c>
      <c r="G512" s="337"/>
      <c r="H512" s="342"/>
      <c r="I512" s="343"/>
      <c r="J512" s="343"/>
      <c r="K512" s="344"/>
      <c r="L512" s="345"/>
      <c r="M512" s="346"/>
      <c r="N512" s="343"/>
      <c r="O512" s="343"/>
      <c r="P512" s="343"/>
      <c r="Q512" s="343"/>
      <c r="R512" s="343"/>
      <c r="S512" s="343"/>
      <c r="T512" s="343"/>
      <c r="U512" s="343"/>
      <c r="V512" s="347"/>
      <c r="W512" s="337"/>
      <c r="Y512" s="367"/>
    </row>
    <row r="513" spans="2:26" s="72" customFormat="1" outlineLevel="1" x14ac:dyDescent="0.2">
      <c r="B513" s="25"/>
      <c r="C513" s="24"/>
      <c r="D513" s="23"/>
      <c r="E513" s="64"/>
      <c r="F513" s="434" t="s">
        <v>475</v>
      </c>
      <c r="G513" s="337"/>
      <c r="H513" s="342"/>
      <c r="I513" s="343"/>
      <c r="J513" s="343"/>
      <c r="K513" s="344"/>
      <c r="L513" s="345"/>
      <c r="M513" s="346"/>
      <c r="N513" s="343"/>
      <c r="O513" s="343"/>
      <c r="P513" s="343"/>
      <c r="Q513" s="343"/>
      <c r="R513" s="343"/>
      <c r="S513" s="343"/>
      <c r="T513" s="343"/>
      <c r="U513" s="343"/>
      <c r="V513" s="347"/>
      <c r="W513" s="337"/>
      <c r="Y513" s="367"/>
    </row>
    <row r="514" spans="2:26" s="72" customFormat="1" outlineLevel="1" x14ac:dyDescent="0.2">
      <c r="B514" s="25"/>
      <c r="C514" s="24"/>
      <c r="D514" s="23"/>
      <c r="E514" s="64"/>
      <c r="F514" s="434" t="s">
        <v>476</v>
      </c>
      <c r="G514" s="337"/>
      <c r="H514" s="342"/>
      <c r="I514" s="343"/>
      <c r="J514" s="343"/>
      <c r="K514" s="344"/>
      <c r="L514" s="345"/>
      <c r="M514" s="346"/>
      <c r="N514" s="343"/>
      <c r="O514" s="343"/>
      <c r="P514" s="343"/>
      <c r="Q514" s="343"/>
      <c r="R514" s="343"/>
      <c r="S514" s="343"/>
      <c r="T514" s="343"/>
      <c r="U514" s="343"/>
      <c r="V514" s="347"/>
      <c r="W514" s="337"/>
      <c r="Y514" s="367"/>
    </row>
    <row r="515" spans="2:26" x14ac:dyDescent="0.2">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6" x14ac:dyDescent="0.2">
      <c r="B516" s="31" t="s">
        <v>308</v>
      </c>
      <c r="C516" s="78"/>
      <c r="D516" s="78"/>
      <c r="E516" s="78"/>
      <c r="F516" s="78"/>
      <c r="G516" s="46">
        <f t="shared" ref="G516:W516" si="150">SUBTOTAL(9,G236:G515)</f>
        <v>0</v>
      </c>
      <c r="H516" s="45">
        <f t="shared" si="150"/>
        <v>0</v>
      </c>
      <c r="I516" s="45">
        <f t="shared" si="150"/>
        <v>0</v>
      </c>
      <c r="J516" s="45">
        <f t="shared" si="150"/>
        <v>0</v>
      </c>
      <c r="K516" s="48">
        <f t="shared" si="150"/>
        <v>0</v>
      </c>
      <c r="L516" s="45">
        <f t="shared" si="150"/>
        <v>0</v>
      </c>
      <c r="M516" s="45">
        <f t="shared" si="150"/>
        <v>0</v>
      </c>
      <c r="N516" s="45">
        <f t="shared" si="150"/>
        <v>0</v>
      </c>
      <c r="O516" s="45">
        <f t="shared" si="150"/>
        <v>0</v>
      </c>
      <c r="P516" s="45">
        <f t="shared" si="150"/>
        <v>0</v>
      </c>
      <c r="Q516" s="45">
        <f t="shared" si="150"/>
        <v>0</v>
      </c>
      <c r="R516" s="45">
        <f t="shared" si="150"/>
        <v>0</v>
      </c>
      <c r="S516" s="45">
        <f t="shared" si="150"/>
        <v>0</v>
      </c>
      <c r="T516" s="45">
        <f t="shared" si="150"/>
        <v>0</v>
      </c>
      <c r="U516" s="45">
        <f t="shared" si="150"/>
        <v>0</v>
      </c>
      <c r="V516" s="48">
        <f t="shared" si="150"/>
        <v>0</v>
      </c>
      <c r="W516" s="48">
        <f t="shared" si="150"/>
        <v>0</v>
      </c>
      <c r="Y516" s="370"/>
    </row>
    <row r="517" spans="2:26"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6" x14ac:dyDescent="0.2">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6" x14ac:dyDescent="0.2">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row>
    <row r="520" spans="2:26" s="150" customFormat="1" ht="16.5" thickBot="1" x14ac:dyDescent="0.25">
      <c r="B520" s="79" t="s">
        <v>311</v>
      </c>
      <c r="C520" s="80"/>
      <c r="D520" s="80"/>
      <c r="E520" s="80"/>
      <c r="F520" s="80"/>
      <c r="G520" s="81">
        <f>SUM(G516:G519)</f>
        <v>0</v>
      </c>
      <c r="H520" s="82">
        <f t="shared" ref="H520:W520" si="151">SUM(H516:H519)</f>
        <v>0</v>
      </c>
      <c r="I520" s="82">
        <f t="shared" si="151"/>
        <v>0</v>
      </c>
      <c r="J520" s="82">
        <f t="shared" si="151"/>
        <v>0</v>
      </c>
      <c r="K520" s="465">
        <f t="shared" si="151"/>
        <v>0</v>
      </c>
      <c r="L520" s="84">
        <f t="shared" si="151"/>
        <v>0</v>
      </c>
      <c r="M520" s="84">
        <f t="shared" si="151"/>
        <v>0</v>
      </c>
      <c r="N520" s="84">
        <f t="shared" si="151"/>
        <v>0</v>
      </c>
      <c r="O520" s="84">
        <f t="shared" si="151"/>
        <v>0</v>
      </c>
      <c r="P520" s="84">
        <f t="shared" si="151"/>
        <v>0</v>
      </c>
      <c r="Q520" s="84">
        <f t="shared" si="151"/>
        <v>0</v>
      </c>
      <c r="R520" s="84">
        <f t="shared" si="151"/>
        <v>0</v>
      </c>
      <c r="S520" s="84">
        <f t="shared" si="151"/>
        <v>0</v>
      </c>
      <c r="T520" s="84">
        <f t="shared" si="151"/>
        <v>0</v>
      </c>
      <c r="U520" s="84">
        <f t="shared" si="151"/>
        <v>0</v>
      </c>
      <c r="V520" s="85">
        <f t="shared" si="151"/>
        <v>0</v>
      </c>
      <c r="W520" s="85">
        <f t="shared" si="151"/>
        <v>0</v>
      </c>
      <c r="X520" s="131"/>
      <c r="Y520" s="586"/>
      <c r="Z520" s="131"/>
    </row>
    <row r="521" spans="2:26" s="72" customFormat="1" ht="13.5" thickBot="1" x14ac:dyDescent="0.25">
      <c r="B521" s="1"/>
      <c r="C521" s="1"/>
      <c r="D521" s="1"/>
      <c r="E521" s="1"/>
      <c r="F521" s="1"/>
      <c r="G521" s="128"/>
      <c r="H521" s="128"/>
      <c r="I521" s="128"/>
      <c r="J521" s="128"/>
      <c r="K521" s="466"/>
      <c r="L521" s="128"/>
      <c r="M521" s="128"/>
      <c r="N521" s="128"/>
      <c r="O521" s="128"/>
      <c r="P521" s="128"/>
      <c r="Q521" s="128"/>
      <c r="R521" s="128"/>
      <c r="S521" s="128"/>
      <c r="T521" s="128"/>
      <c r="U521" s="128"/>
      <c r="V521" s="128"/>
      <c r="W521" s="128"/>
      <c r="Y521"/>
    </row>
    <row r="522" spans="2:26" s="129" customFormat="1" ht="15.75" x14ac:dyDescent="0.2">
      <c r="B522" s="324" t="s">
        <v>416</v>
      </c>
      <c r="C522" s="133"/>
      <c r="D522" s="133"/>
      <c r="E522" s="133"/>
      <c r="F522" s="133"/>
      <c r="G522" s="400"/>
      <c r="H522" s="89"/>
      <c r="I522" s="88"/>
      <c r="J522" s="88"/>
      <c r="K522" s="91"/>
      <c r="L522" s="88"/>
      <c r="M522" s="90"/>
      <c r="N522" s="88"/>
      <c r="O522" s="88"/>
      <c r="P522" s="88"/>
      <c r="Q522" s="88"/>
      <c r="R522" s="88"/>
      <c r="S522" s="88"/>
      <c r="T522" s="88"/>
      <c r="U522" s="88"/>
      <c r="V522" s="88"/>
      <c r="W522" s="87"/>
      <c r="Y522" s="400"/>
    </row>
    <row r="523" spans="2:26" s="129" customFormat="1" ht="12.75" customHeight="1" x14ac:dyDescent="0.2">
      <c r="B523" s="589" t="s">
        <v>435</v>
      </c>
      <c r="C523" s="257"/>
      <c r="D523" s="23"/>
      <c r="E523" s="64"/>
      <c r="F523" s="590"/>
      <c r="G523" s="66"/>
      <c r="H523" s="51"/>
      <c r="I523" s="34"/>
      <c r="J523" s="34"/>
      <c r="K523" s="37"/>
      <c r="L523" s="34"/>
      <c r="M523" s="36"/>
      <c r="N523" s="34"/>
      <c r="O523" s="34"/>
      <c r="P523" s="34"/>
      <c r="Q523" s="34"/>
      <c r="R523" s="34"/>
      <c r="S523" s="34"/>
      <c r="T523" s="34"/>
      <c r="U523" s="34"/>
      <c r="V523" s="34"/>
      <c r="W523" s="33"/>
      <c r="Y523" s="368"/>
    </row>
    <row r="524" spans="2:26" s="129" customFormat="1" ht="12.75" customHeight="1" x14ac:dyDescent="0.2">
      <c r="B524" s="256"/>
      <c r="C524" s="257"/>
      <c r="D524" s="23" t="s">
        <v>436</v>
      </c>
      <c r="E524" s="23"/>
      <c r="F524" s="591"/>
      <c r="G524" s="66">
        <f t="shared" ref="G524:W524" si="152">SUBTOTAL(9,G525:G532)</f>
        <v>0</v>
      </c>
      <c r="H524" s="51">
        <f t="shared" si="152"/>
        <v>0</v>
      </c>
      <c r="I524" s="34">
        <f t="shared" si="152"/>
        <v>0</v>
      </c>
      <c r="J524" s="34">
        <f t="shared" si="152"/>
        <v>0</v>
      </c>
      <c r="K524" s="37">
        <f t="shared" si="152"/>
        <v>0</v>
      </c>
      <c r="L524" s="34">
        <f t="shared" si="152"/>
        <v>0</v>
      </c>
      <c r="M524" s="36">
        <f t="shared" si="152"/>
        <v>0</v>
      </c>
      <c r="N524" s="34">
        <f t="shared" si="152"/>
        <v>0</v>
      </c>
      <c r="O524" s="34">
        <f t="shared" si="152"/>
        <v>0</v>
      </c>
      <c r="P524" s="34">
        <f t="shared" si="152"/>
        <v>0</v>
      </c>
      <c r="Q524" s="34">
        <f t="shared" si="152"/>
        <v>0</v>
      </c>
      <c r="R524" s="34">
        <f t="shared" si="152"/>
        <v>0</v>
      </c>
      <c r="S524" s="34">
        <f t="shared" si="152"/>
        <v>0</v>
      </c>
      <c r="T524" s="34">
        <f t="shared" si="152"/>
        <v>0</v>
      </c>
      <c r="U524" s="34">
        <f t="shared" si="152"/>
        <v>0</v>
      </c>
      <c r="V524" s="34">
        <f t="shared" si="152"/>
        <v>0</v>
      </c>
      <c r="W524" s="33">
        <f t="shared" si="152"/>
        <v>0</v>
      </c>
      <c r="Y524" s="583"/>
    </row>
    <row r="525" spans="2:26" s="129" customFormat="1" ht="12.75" customHeight="1" outlineLevel="1" x14ac:dyDescent="0.2">
      <c r="B525" s="256"/>
      <c r="C525" s="257"/>
      <c r="D525" s="257"/>
      <c r="E525" s="257"/>
      <c r="F525" s="176" t="s">
        <v>437</v>
      </c>
      <c r="G525" s="413"/>
      <c r="H525" s="414"/>
      <c r="I525" s="403"/>
      <c r="J525" s="403"/>
      <c r="K525" s="404"/>
      <c r="L525" s="405"/>
      <c r="M525" s="406"/>
      <c r="N525" s="407"/>
      <c r="O525" s="407"/>
      <c r="P525" s="407"/>
      <c r="Q525" s="407"/>
      <c r="R525" s="407"/>
      <c r="S525" s="407"/>
      <c r="T525" s="407"/>
      <c r="U525" s="407"/>
      <c r="V525" s="408"/>
      <c r="W525" s="409"/>
      <c r="X525" s="72"/>
      <c r="Y525" s="367"/>
    </row>
    <row r="526" spans="2:26" s="129" customFormat="1" ht="12.75" customHeight="1" outlineLevel="1" x14ac:dyDescent="0.2">
      <c r="B526" s="256"/>
      <c r="C526" s="257"/>
      <c r="D526" s="257"/>
      <c r="E526" s="257"/>
      <c r="F526" s="176" t="s">
        <v>438</v>
      </c>
      <c r="G526" s="413"/>
      <c r="H526" s="414"/>
      <c r="I526" s="403"/>
      <c r="J526" s="403"/>
      <c r="K526" s="404"/>
      <c r="L526" s="405"/>
      <c r="M526" s="406"/>
      <c r="N526" s="407"/>
      <c r="O526" s="407"/>
      <c r="P526" s="407"/>
      <c r="Q526" s="407"/>
      <c r="R526" s="407"/>
      <c r="S526" s="407"/>
      <c r="T526" s="407"/>
      <c r="U526" s="407"/>
      <c r="V526" s="408"/>
      <c r="W526" s="409"/>
      <c r="X526" s="72"/>
      <c r="Y526" s="367"/>
    </row>
    <row r="527" spans="2:26" s="129" customFormat="1" ht="12.75" customHeight="1" outlineLevel="1" x14ac:dyDescent="0.2">
      <c r="B527" s="256"/>
      <c r="C527" s="257"/>
      <c r="D527" s="257"/>
      <c r="E527" s="257"/>
      <c r="F527" s="176" t="s">
        <v>439</v>
      </c>
      <c r="G527" s="413"/>
      <c r="H527" s="414"/>
      <c r="I527" s="403"/>
      <c r="J527" s="403"/>
      <c r="K527" s="404"/>
      <c r="L527" s="405"/>
      <c r="M527" s="406"/>
      <c r="N527" s="407"/>
      <c r="O527" s="407"/>
      <c r="P527" s="407"/>
      <c r="Q527" s="407"/>
      <c r="R527" s="407"/>
      <c r="S527" s="407"/>
      <c r="T527" s="407"/>
      <c r="U527" s="407"/>
      <c r="V527" s="408"/>
      <c r="W527" s="409"/>
      <c r="X527" s="72"/>
      <c r="Y527" s="367"/>
    </row>
    <row r="528" spans="2:26" s="129" customFormat="1" ht="12.75" customHeight="1" outlineLevel="1" x14ac:dyDescent="0.2">
      <c r="B528" s="256"/>
      <c r="C528" s="257"/>
      <c r="D528" s="257"/>
      <c r="E528" s="257"/>
      <c r="F528" s="176" t="s">
        <v>440</v>
      </c>
      <c r="G528" s="413"/>
      <c r="H528" s="414"/>
      <c r="I528" s="403"/>
      <c r="J528" s="403"/>
      <c r="K528" s="404"/>
      <c r="L528" s="405"/>
      <c r="M528" s="406"/>
      <c r="N528" s="407"/>
      <c r="O528" s="407"/>
      <c r="P528" s="407"/>
      <c r="Q528" s="407"/>
      <c r="R528" s="407"/>
      <c r="S528" s="407"/>
      <c r="T528" s="407"/>
      <c r="U528" s="407"/>
      <c r="V528" s="408"/>
      <c r="W528" s="409"/>
      <c r="X528" s="72"/>
      <c r="Y528" s="367"/>
    </row>
    <row r="529" spans="2:25" s="129" customFormat="1" ht="12.75" customHeight="1" outlineLevel="1" x14ac:dyDescent="0.2">
      <c r="B529" s="256"/>
      <c r="C529" s="257"/>
      <c r="D529" s="257"/>
      <c r="E529" s="257"/>
      <c r="F529" s="176" t="s">
        <v>441</v>
      </c>
      <c r="G529" s="413"/>
      <c r="H529" s="414"/>
      <c r="I529" s="403"/>
      <c r="J529" s="403"/>
      <c r="K529" s="404"/>
      <c r="L529" s="405"/>
      <c r="M529" s="406"/>
      <c r="N529" s="407"/>
      <c r="O529" s="407"/>
      <c r="P529" s="407"/>
      <c r="Q529" s="407"/>
      <c r="R529" s="407"/>
      <c r="S529" s="407"/>
      <c r="T529" s="407"/>
      <c r="U529" s="407"/>
      <c r="V529" s="408"/>
      <c r="W529" s="409"/>
      <c r="X529" s="72"/>
      <c r="Y529" s="367"/>
    </row>
    <row r="530" spans="2:25" s="129" customFormat="1" ht="12.75" customHeight="1" outlineLevel="1" x14ac:dyDescent="0.2">
      <c r="B530" s="256"/>
      <c r="C530" s="257"/>
      <c r="D530" s="257"/>
      <c r="E530" s="257"/>
      <c r="F530" s="176" t="s">
        <v>442</v>
      </c>
      <c r="G530" s="413"/>
      <c r="H530" s="414"/>
      <c r="I530" s="403"/>
      <c r="J530" s="403"/>
      <c r="K530" s="404"/>
      <c r="L530" s="405"/>
      <c r="M530" s="406"/>
      <c r="N530" s="407"/>
      <c r="O530" s="407"/>
      <c r="P530" s="407"/>
      <c r="Q530" s="407"/>
      <c r="R530" s="407"/>
      <c r="S530" s="407"/>
      <c r="T530" s="407"/>
      <c r="U530" s="407"/>
      <c r="V530" s="408"/>
      <c r="W530" s="409"/>
      <c r="X530" s="72"/>
      <c r="Y530" s="367"/>
    </row>
    <row r="531" spans="2:25" s="129" customFormat="1" ht="12.75" customHeight="1" outlineLevel="1" x14ac:dyDescent="0.2">
      <c r="B531" s="256"/>
      <c r="C531" s="257"/>
      <c r="D531" s="257"/>
      <c r="E531" s="257"/>
      <c r="F531" s="176" t="s">
        <v>443</v>
      </c>
      <c r="G531" s="410"/>
      <c r="H531" s="402"/>
      <c r="I531" s="403"/>
      <c r="J531" s="403"/>
      <c r="K531" s="404"/>
      <c r="L531" s="405"/>
      <c r="M531" s="406"/>
      <c r="N531" s="407"/>
      <c r="O531" s="407"/>
      <c r="P531" s="407"/>
      <c r="Q531" s="407"/>
      <c r="R531" s="407"/>
      <c r="S531" s="407"/>
      <c r="T531" s="407"/>
      <c r="U531" s="407"/>
      <c r="V531" s="408"/>
      <c r="W531" s="409"/>
      <c r="X531" s="72"/>
      <c r="Y531" s="367"/>
    </row>
    <row r="532" spans="2:25" s="129" customFormat="1" ht="12.75" customHeight="1" outlineLevel="1" x14ac:dyDescent="0.2">
      <c r="B532" s="256"/>
      <c r="C532" s="257"/>
      <c r="D532" s="257"/>
      <c r="E532" s="257"/>
      <c r="F532" s="176" t="s">
        <v>444</v>
      </c>
      <c r="G532" s="401"/>
      <c r="H532" s="402"/>
      <c r="I532" s="403"/>
      <c r="J532" s="403"/>
      <c r="K532" s="404"/>
      <c r="L532" s="405"/>
      <c r="M532" s="406"/>
      <c r="N532" s="407"/>
      <c r="O532" s="407"/>
      <c r="P532" s="407"/>
      <c r="Q532" s="407"/>
      <c r="R532" s="407"/>
      <c r="S532" s="407"/>
      <c r="T532" s="407"/>
      <c r="U532" s="407"/>
      <c r="V532" s="408"/>
      <c r="W532" s="409"/>
      <c r="X532" s="72"/>
      <c r="Y532" s="367"/>
    </row>
    <row r="533" spans="2:25" s="129" customFormat="1" ht="12.75" customHeight="1" x14ac:dyDescent="0.2">
      <c r="B533" s="256"/>
      <c r="C533" s="257"/>
      <c r="D533" s="23" t="s">
        <v>470</v>
      </c>
      <c r="E533" s="23"/>
      <c r="F533" s="23"/>
      <c r="G533" s="69">
        <f t="shared" ref="G533:W533" si="153">SUBTOTAL(9,G534:G541)</f>
        <v>0</v>
      </c>
      <c r="H533" s="34">
        <f t="shared" si="153"/>
        <v>0</v>
      </c>
      <c r="I533" s="34">
        <f t="shared" si="153"/>
        <v>0</v>
      </c>
      <c r="J533" s="34">
        <f t="shared" si="153"/>
        <v>0</v>
      </c>
      <c r="K533" s="37">
        <f t="shared" si="153"/>
        <v>0</v>
      </c>
      <c r="L533" s="34">
        <f t="shared" si="153"/>
        <v>0</v>
      </c>
      <c r="M533" s="36">
        <f t="shared" si="153"/>
        <v>0</v>
      </c>
      <c r="N533" s="34">
        <f t="shared" si="153"/>
        <v>0</v>
      </c>
      <c r="O533" s="34">
        <f t="shared" si="153"/>
        <v>0</v>
      </c>
      <c r="P533" s="34">
        <f t="shared" si="153"/>
        <v>0</v>
      </c>
      <c r="Q533" s="34">
        <f t="shared" si="153"/>
        <v>0</v>
      </c>
      <c r="R533" s="34">
        <f t="shared" si="153"/>
        <v>0</v>
      </c>
      <c r="S533" s="34">
        <f t="shared" si="153"/>
        <v>0</v>
      </c>
      <c r="T533" s="34">
        <f t="shared" si="153"/>
        <v>0</v>
      </c>
      <c r="U533" s="34">
        <f t="shared" si="153"/>
        <v>0</v>
      </c>
      <c r="V533" s="34">
        <f t="shared" si="153"/>
        <v>0</v>
      </c>
      <c r="W533" s="33">
        <f t="shared" si="153"/>
        <v>0</v>
      </c>
      <c r="Y533" s="370"/>
    </row>
    <row r="534" spans="2:25" s="129" customFormat="1" ht="12.75" customHeight="1" outlineLevel="2" x14ac:dyDescent="0.2">
      <c r="B534" s="672" t="s">
        <v>591</v>
      </c>
      <c r="C534" s="257"/>
      <c r="D534" s="257"/>
      <c r="E534" s="257"/>
      <c r="F534" s="626" t="s">
        <v>582</v>
      </c>
      <c r="G534" s="410"/>
      <c r="H534" s="402"/>
      <c r="I534" s="403"/>
      <c r="J534" s="403"/>
      <c r="K534" s="404"/>
      <c r="L534" s="405"/>
      <c r="M534" s="406"/>
      <c r="N534" s="407"/>
      <c r="O534" s="407"/>
      <c r="P534" s="407"/>
      <c r="Q534" s="407"/>
      <c r="R534" s="407"/>
      <c r="S534" s="407"/>
      <c r="T534" s="407"/>
      <c r="U534" s="407"/>
      <c r="V534" s="408"/>
      <c r="W534" s="409"/>
      <c r="X534" s="72"/>
      <c r="Y534" s="367"/>
    </row>
    <row r="535" spans="2:25" s="129" customFormat="1" ht="12.75" customHeight="1" outlineLevel="2" x14ac:dyDescent="0.2">
      <c r="B535" s="672" t="s">
        <v>590</v>
      </c>
      <c r="C535" s="257"/>
      <c r="D535" s="257"/>
      <c r="E535" s="257"/>
      <c r="F535" s="627" t="s">
        <v>543</v>
      </c>
      <c r="G535" s="410"/>
      <c r="H535" s="402"/>
      <c r="I535" s="403"/>
      <c r="J535" s="403"/>
      <c r="K535" s="404"/>
      <c r="L535" s="405"/>
      <c r="M535" s="406"/>
      <c r="N535" s="407"/>
      <c r="O535" s="407"/>
      <c r="P535" s="407"/>
      <c r="Q535" s="407"/>
      <c r="R535" s="407"/>
      <c r="S535" s="407"/>
      <c r="T535" s="407"/>
      <c r="U535" s="407"/>
      <c r="V535" s="408"/>
      <c r="W535" s="409"/>
      <c r="X535" s="72"/>
      <c r="Y535" s="367"/>
    </row>
    <row r="536" spans="2:25" s="129" customFormat="1" ht="12.75" customHeight="1" outlineLevel="2" x14ac:dyDescent="0.2">
      <c r="B536" s="672" t="s">
        <v>591</v>
      </c>
      <c r="C536" s="257"/>
      <c r="D536" s="257"/>
      <c r="E536" s="257"/>
      <c r="F536" s="626" t="s">
        <v>583</v>
      </c>
      <c r="G536" s="410"/>
      <c r="H536" s="402"/>
      <c r="I536" s="403"/>
      <c r="J536" s="403"/>
      <c r="K536" s="404"/>
      <c r="L536" s="405"/>
      <c r="M536" s="406"/>
      <c r="N536" s="407"/>
      <c r="O536" s="407"/>
      <c r="P536" s="407"/>
      <c r="Q536" s="407"/>
      <c r="R536" s="407"/>
      <c r="S536" s="407"/>
      <c r="T536" s="407"/>
      <c r="U536" s="407"/>
      <c r="V536" s="408"/>
      <c r="W536" s="409"/>
      <c r="X536" s="72"/>
      <c r="Y536" s="367"/>
    </row>
    <row r="537" spans="2:25" s="129" customFormat="1" ht="12.75" customHeight="1" outlineLevel="2" x14ac:dyDescent="0.2">
      <c r="B537" s="672" t="s">
        <v>590</v>
      </c>
      <c r="C537" s="257"/>
      <c r="D537" s="257"/>
      <c r="E537" s="257"/>
      <c r="F537" s="628" t="s">
        <v>544</v>
      </c>
      <c r="G537" s="410"/>
      <c r="H537" s="402"/>
      <c r="I537" s="403"/>
      <c r="J537" s="403"/>
      <c r="K537" s="404"/>
      <c r="L537" s="405"/>
      <c r="M537" s="406"/>
      <c r="N537" s="407"/>
      <c r="O537" s="407"/>
      <c r="P537" s="407"/>
      <c r="Q537" s="407"/>
      <c r="R537" s="407"/>
      <c r="S537" s="407"/>
      <c r="T537" s="407"/>
      <c r="U537" s="407"/>
      <c r="V537" s="408"/>
      <c r="W537" s="409"/>
      <c r="X537" s="72"/>
      <c r="Y537" s="367"/>
    </row>
    <row r="538" spans="2:25" s="129" customFormat="1" ht="12.75" customHeight="1" outlineLevel="2" x14ac:dyDescent="0.2">
      <c r="B538" s="672" t="s">
        <v>591</v>
      </c>
      <c r="C538" s="257"/>
      <c r="D538" s="257"/>
      <c r="E538" s="257"/>
      <c r="F538" s="629" t="s">
        <v>545</v>
      </c>
      <c r="G538" s="410"/>
      <c r="H538" s="402"/>
      <c r="I538" s="403"/>
      <c r="J538" s="403"/>
      <c r="K538" s="404"/>
      <c r="L538" s="405"/>
      <c r="M538" s="406"/>
      <c r="N538" s="407"/>
      <c r="O538" s="407"/>
      <c r="P538" s="407"/>
      <c r="Q538" s="407"/>
      <c r="R538" s="407"/>
      <c r="S538" s="407"/>
      <c r="T538" s="407"/>
      <c r="U538" s="407"/>
      <c r="V538" s="408"/>
      <c r="W538" s="409"/>
      <c r="X538" s="72"/>
      <c r="Y538" s="367"/>
    </row>
    <row r="539" spans="2:25" s="129" customFormat="1" ht="12.75" customHeight="1" outlineLevel="2" x14ac:dyDescent="0.2">
      <c r="B539" s="672" t="s">
        <v>591</v>
      </c>
      <c r="C539" s="257"/>
      <c r="D539" s="257"/>
      <c r="E539" s="257"/>
      <c r="F539" s="629" t="s">
        <v>546</v>
      </c>
      <c r="G539" s="410"/>
      <c r="H539" s="402"/>
      <c r="I539" s="403"/>
      <c r="J539" s="403"/>
      <c r="K539" s="404"/>
      <c r="L539" s="405"/>
      <c r="M539" s="406"/>
      <c r="N539" s="407"/>
      <c r="O539" s="407"/>
      <c r="P539" s="407"/>
      <c r="Q539" s="407"/>
      <c r="R539" s="407"/>
      <c r="S539" s="407"/>
      <c r="T539" s="407"/>
      <c r="U539" s="407"/>
      <c r="V539" s="408"/>
      <c r="W539" s="409"/>
      <c r="X539" s="72"/>
      <c r="Y539" s="367"/>
    </row>
    <row r="540" spans="2:25" s="129" customFormat="1" ht="12.75" customHeight="1" outlineLevel="2" x14ac:dyDescent="0.2">
      <c r="B540" s="672" t="s">
        <v>591</v>
      </c>
      <c r="C540" s="257"/>
      <c r="D540" s="257"/>
      <c r="E540" s="257"/>
      <c r="F540" s="629" t="s">
        <v>547</v>
      </c>
      <c r="G540" s="410"/>
      <c r="H540" s="402"/>
      <c r="I540" s="403"/>
      <c r="J540" s="403"/>
      <c r="K540" s="404"/>
      <c r="L540" s="405"/>
      <c r="M540" s="406"/>
      <c r="N540" s="407"/>
      <c r="O540" s="407"/>
      <c r="P540" s="407"/>
      <c r="Q540" s="407"/>
      <c r="R540" s="407"/>
      <c r="S540" s="407"/>
      <c r="T540" s="407"/>
      <c r="U540" s="407"/>
      <c r="V540" s="408"/>
      <c r="W540" s="409"/>
      <c r="X540" s="72"/>
      <c r="Y540" s="367"/>
    </row>
    <row r="541" spans="2:25" s="129" customFormat="1" ht="12.75" customHeight="1" outlineLevel="2" x14ac:dyDescent="0.2">
      <c r="B541" s="672" t="s">
        <v>591</v>
      </c>
      <c r="C541" s="257"/>
      <c r="D541" s="257"/>
      <c r="E541" s="257"/>
      <c r="F541" s="629" t="s">
        <v>548</v>
      </c>
      <c r="G541" s="401"/>
      <c r="H541" s="402"/>
      <c r="I541" s="403"/>
      <c r="J541" s="403"/>
      <c r="K541" s="404"/>
      <c r="L541" s="405"/>
      <c r="M541" s="406"/>
      <c r="N541" s="407"/>
      <c r="O541" s="407"/>
      <c r="P541" s="407"/>
      <c r="Q541" s="407"/>
      <c r="R541" s="407"/>
      <c r="S541" s="407"/>
      <c r="T541" s="407"/>
      <c r="U541" s="407"/>
      <c r="V541" s="408"/>
      <c r="W541" s="409"/>
      <c r="X541" s="72"/>
      <c r="Y541" s="367"/>
    </row>
    <row r="542" spans="2:25" s="129" customFormat="1" ht="12.75" customHeight="1" outlineLevel="2" x14ac:dyDescent="0.2">
      <c r="B542" s="256"/>
      <c r="C542" s="257"/>
      <c r="D542" s="592" t="s">
        <v>473</v>
      </c>
      <c r="E542" s="592"/>
      <c r="F542" s="593"/>
      <c r="G542" s="69">
        <f>SUBTOTAL(9,G543:G544)</f>
        <v>0</v>
      </c>
      <c r="H542" s="34">
        <f t="shared" ref="H542:W542" si="154">SUBTOTAL(9,H543:H544)</f>
        <v>0</v>
      </c>
      <c r="I542" s="34">
        <f t="shared" si="154"/>
        <v>0</v>
      </c>
      <c r="J542" s="34">
        <f t="shared" si="154"/>
        <v>0</v>
      </c>
      <c r="K542" s="37">
        <f t="shared" si="154"/>
        <v>0</v>
      </c>
      <c r="L542" s="34">
        <f t="shared" si="154"/>
        <v>0</v>
      </c>
      <c r="M542" s="36">
        <f t="shared" si="154"/>
        <v>0</v>
      </c>
      <c r="N542" s="34">
        <f t="shared" si="154"/>
        <v>0</v>
      </c>
      <c r="O542" s="34">
        <f t="shared" si="154"/>
        <v>0</v>
      </c>
      <c r="P542" s="34">
        <f t="shared" si="154"/>
        <v>0</v>
      </c>
      <c r="Q542" s="34">
        <f t="shared" si="154"/>
        <v>0</v>
      </c>
      <c r="R542" s="34">
        <f t="shared" si="154"/>
        <v>0</v>
      </c>
      <c r="S542" s="34">
        <f t="shared" si="154"/>
        <v>0</v>
      </c>
      <c r="T542" s="34">
        <f t="shared" si="154"/>
        <v>0</v>
      </c>
      <c r="U542" s="34">
        <f t="shared" si="154"/>
        <v>0</v>
      </c>
      <c r="V542" s="34">
        <f t="shared" si="154"/>
        <v>0</v>
      </c>
      <c r="W542" s="33">
        <f t="shared" si="154"/>
        <v>0</v>
      </c>
      <c r="X542" s="72"/>
      <c r="Y542" s="370"/>
    </row>
    <row r="543" spans="2:25" s="129" customFormat="1" ht="12.75" customHeight="1" outlineLevel="2" x14ac:dyDescent="0.2">
      <c r="B543" s="672" t="s">
        <v>591</v>
      </c>
      <c r="C543" s="257"/>
      <c r="D543" s="594"/>
      <c r="E543" s="594"/>
      <c r="F543" s="630" t="s">
        <v>549</v>
      </c>
      <c r="G543" s="410"/>
      <c r="H543" s="402"/>
      <c r="I543" s="403"/>
      <c r="J543" s="403"/>
      <c r="K543" s="404"/>
      <c r="L543" s="405"/>
      <c r="M543" s="406"/>
      <c r="N543" s="407"/>
      <c r="O543" s="407"/>
      <c r="P543" s="407"/>
      <c r="Q543" s="407"/>
      <c r="R543" s="407"/>
      <c r="S543" s="407"/>
      <c r="T543" s="407"/>
      <c r="U543" s="407"/>
      <c r="V543" s="408"/>
      <c r="W543" s="409"/>
      <c r="X543" s="72"/>
      <c r="Y543" s="367"/>
    </row>
    <row r="544" spans="2:25" s="129" customFormat="1" ht="12.75" customHeight="1" outlineLevel="2" x14ac:dyDescent="0.2">
      <c r="B544" s="672" t="s">
        <v>591</v>
      </c>
      <c r="C544" s="257"/>
      <c r="D544" s="594"/>
      <c r="E544" s="594"/>
      <c r="F544" s="630" t="s">
        <v>550</v>
      </c>
      <c r="G544" s="401"/>
      <c r="H544" s="402"/>
      <c r="I544" s="403"/>
      <c r="J544" s="403"/>
      <c r="K544" s="404"/>
      <c r="L544" s="405"/>
      <c r="M544" s="406"/>
      <c r="N544" s="407"/>
      <c r="O544" s="407"/>
      <c r="P544" s="407"/>
      <c r="Q544" s="407"/>
      <c r="R544" s="407"/>
      <c r="S544" s="407"/>
      <c r="T544" s="407"/>
      <c r="U544" s="407"/>
      <c r="V544" s="408"/>
      <c r="W544" s="409"/>
      <c r="X544" s="72"/>
      <c r="Y544" s="367"/>
    </row>
    <row r="545" spans="2:25" s="129" customFormat="1" ht="12.75" customHeight="1" x14ac:dyDescent="0.2">
      <c r="B545" s="256"/>
      <c r="C545" s="257"/>
      <c r="D545" s="23" t="s">
        <v>446</v>
      </c>
      <c r="E545" s="23"/>
      <c r="F545" s="23"/>
      <c r="G545" s="69">
        <f t="shared" ref="G545:W545" si="155">SUBTOTAL(9,G546:G550)</f>
        <v>0</v>
      </c>
      <c r="H545" s="34">
        <f t="shared" si="155"/>
        <v>0</v>
      </c>
      <c r="I545" s="34">
        <f t="shared" si="155"/>
        <v>0</v>
      </c>
      <c r="J545" s="34">
        <f t="shared" si="155"/>
        <v>0</v>
      </c>
      <c r="K545" s="37">
        <f t="shared" si="155"/>
        <v>0</v>
      </c>
      <c r="L545" s="34">
        <f t="shared" si="155"/>
        <v>0</v>
      </c>
      <c r="M545" s="36">
        <f t="shared" si="155"/>
        <v>0</v>
      </c>
      <c r="N545" s="34">
        <f t="shared" si="155"/>
        <v>0</v>
      </c>
      <c r="O545" s="34">
        <f t="shared" si="155"/>
        <v>0</v>
      </c>
      <c r="P545" s="34">
        <f t="shared" si="155"/>
        <v>0</v>
      </c>
      <c r="Q545" s="34">
        <f t="shared" si="155"/>
        <v>0</v>
      </c>
      <c r="R545" s="34">
        <f t="shared" si="155"/>
        <v>0</v>
      </c>
      <c r="S545" s="34">
        <f t="shared" si="155"/>
        <v>0</v>
      </c>
      <c r="T545" s="34">
        <f t="shared" si="155"/>
        <v>0</v>
      </c>
      <c r="U545" s="34">
        <f t="shared" si="155"/>
        <v>0</v>
      </c>
      <c r="V545" s="34">
        <f t="shared" si="155"/>
        <v>0</v>
      </c>
      <c r="W545" s="33">
        <f t="shared" si="155"/>
        <v>0</v>
      </c>
      <c r="Y545" s="370"/>
    </row>
    <row r="546" spans="2:25" s="129" customFormat="1" ht="12.75" customHeight="1" outlineLevel="1" x14ac:dyDescent="0.2">
      <c r="B546" s="672" t="s">
        <v>591</v>
      </c>
      <c r="C546" s="257"/>
      <c r="D546" s="257"/>
      <c r="E546" s="257"/>
      <c r="F546" s="629" t="s">
        <v>551</v>
      </c>
      <c r="G546" s="410"/>
      <c r="H546" s="402"/>
      <c r="I546" s="403"/>
      <c r="J546" s="403"/>
      <c r="K546" s="404"/>
      <c r="L546" s="405"/>
      <c r="M546" s="406"/>
      <c r="N546" s="407"/>
      <c r="O546" s="407"/>
      <c r="P546" s="407"/>
      <c r="Q546" s="407"/>
      <c r="R546" s="407"/>
      <c r="S546" s="407"/>
      <c r="T546" s="407"/>
      <c r="U546" s="407"/>
      <c r="V546" s="408"/>
      <c r="W546" s="409"/>
      <c r="X546" s="72"/>
      <c r="Y546" s="367"/>
    </row>
    <row r="547" spans="2:25" s="129" customFormat="1" ht="12.75" customHeight="1" outlineLevel="1" x14ac:dyDescent="0.2">
      <c r="B547" s="672" t="s">
        <v>591</v>
      </c>
      <c r="C547" s="257"/>
      <c r="D547" s="257"/>
      <c r="E547" s="257"/>
      <c r="F547" s="629" t="s">
        <v>552</v>
      </c>
      <c r="G547" s="410"/>
      <c r="H547" s="402"/>
      <c r="I547" s="403"/>
      <c r="J547" s="403"/>
      <c r="K547" s="404"/>
      <c r="L547" s="405"/>
      <c r="M547" s="406"/>
      <c r="N547" s="407"/>
      <c r="O547" s="407"/>
      <c r="P547" s="407"/>
      <c r="Q547" s="407"/>
      <c r="R547" s="407"/>
      <c r="S547" s="407"/>
      <c r="T547" s="407"/>
      <c r="U547" s="407"/>
      <c r="V547" s="408"/>
      <c r="W547" s="409"/>
      <c r="X547" s="72"/>
      <c r="Y547" s="367"/>
    </row>
    <row r="548" spans="2:25" s="129" customFormat="1" ht="12.75" customHeight="1" outlineLevel="1" x14ac:dyDescent="0.2">
      <c r="B548" s="672" t="s">
        <v>591</v>
      </c>
      <c r="C548" s="257"/>
      <c r="D548" s="257"/>
      <c r="E548" s="257"/>
      <c r="F548" s="629" t="s">
        <v>553</v>
      </c>
      <c r="G548" s="410"/>
      <c r="H548" s="402"/>
      <c r="I548" s="403"/>
      <c r="J548" s="403"/>
      <c r="K548" s="404"/>
      <c r="L548" s="405"/>
      <c r="M548" s="406"/>
      <c r="N548" s="407"/>
      <c r="O548" s="407"/>
      <c r="P548" s="407"/>
      <c r="Q548" s="407"/>
      <c r="R548" s="407"/>
      <c r="S548" s="407"/>
      <c r="T548" s="407"/>
      <c r="U548" s="407"/>
      <c r="V548" s="408"/>
      <c r="W548" s="409"/>
      <c r="X548" s="72"/>
      <c r="Y548" s="367"/>
    </row>
    <row r="549" spans="2:25" s="129" customFormat="1" ht="12.75" customHeight="1" outlineLevel="1" x14ac:dyDescent="0.2">
      <c r="B549" s="672" t="s">
        <v>591</v>
      </c>
      <c r="C549" s="257"/>
      <c r="D549" s="257"/>
      <c r="E549" s="257"/>
      <c r="F549" s="629" t="s">
        <v>554</v>
      </c>
      <c r="G549" s="410"/>
      <c r="H549" s="402"/>
      <c r="I549" s="403"/>
      <c r="J549" s="403"/>
      <c r="K549" s="404"/>
      <c r="L549" s="405"/>
      <c r="M549" s="406"/>
      <c r="N549" s="407"/>
      <c r="O549" s="407"/>
      <c r="P549" s="407"/>
      <c r="Q549" s="407"/>
      <c r="R549" s="407"/>
      <c r="S549" s="407"/>
      <c r="T549" s="407"/>
      <c r="U549" s="407"/>
      <c r="V549" s="408"/>
      <c r="W549" s="409"/>
      <c r="X549" s="72"/>
      <c r="Y549" s="367"/>
    </row>
    <row r="550" spans="2:25" s="129" customFormat="1" ht="12.75" customHeight="1" outlineLevel="1" x14ac:dyDescent="0.2">
      <c r="B550" s="672" t="s">
        <v>591</v>
      </c>
      <c r="C550" s="257"/>
      <c r="D550" s="257"/>
      <c r="E550" s="257"/>
      <c r="F550" s="629" t="s">
        <v>555</v>
      </c>
      <c r="G550" s="401"/>
      <c r="H550" s="402"/>
      <c r="I550" s="403"/>
      <c r="J550" s="403"/>
      <c r="K550" s="404"/>
      <c r="L550" s="405"/>
      <c r="M550" s="406"/>
      <c r="N550" s="407"/>
      <c r="O550" s="407"/>
      <c r="P550" s="407"/>
      <c r="Q550" s="407"/>
      <c r="R550" s="407"/>
      <c r="S550" s="407"/>
      <c r="T550" s="407"/>
      <c r="U550" s="407"/>
      <c r="V550" s="408"/>
      <c r="W550" s="409"/>
      <c r="X550" s="72"/>
      <c r="Y550" s="367"/>
    </row>
    <row r="551" spans="2:25" s="129" customFormat="1" ht="12.75" customHeight="1" x14ac:dyDescent="0.2">
      <c r="B551" s="256"/>
      <c r="C551" s="257"/>
      <c r="D551" s="23" t="s">
        <v>483</v>
      </c>
      <c r="E551" s="23"/>
      <c r="F551" s="23"/>
      <c r="G551" s="69">
        <f>SUBTOTAL(9,G552:G553)</f>
        <v>0</v>
      </c>
      <c r="H551" s="34">
        <f t="shared" ref="H551:W551" si="156">SUBTOTAL(9,H552:H553)</f>
        <v>0</v>
      </c>
      <c r="I551" s="34">
        <f t="shared" si="156"/>
        <v>0</v>
      </c>
      <c r="J551" s="34">
        <f t="shared" si="156"/>
        <v>0</v>
      </c>
      <c r="K551" s="37">
        <f t="shared" si="156"/>
        <v>0</v>
      </c>
      <c r="L551" s="34">
        <f t="shared" si="156"/>
        <v>0</v>
      </c>
      <c r="M551" s="36">
        <f t="shared" si="156"/>
        <v>0</v>
      </c>
      <c r="N551" s="34">
        <f t="shared" si="156"/>
        <v>0</v>
      </c>
      <c r="O551" s="34">
        <f t="shared" si="156"/>
        <v>0</v>
      </c>
      <c r="P551" s="34">
        <f t="shared" si="156"/>
        <v>0</v>
      </c>
      <c r="Q551" s="34">
        <f t="shared" si="156"/>
        <v>0</v>
      </c>
      <c r="R551" s="34">
        <f t="shared" si="156"/>
        <v>0</v>
      </c>
      <c r="S551" s="34">
        <f t="shared" si="156"/>
        <v>0</v>
      </c>
      <c r="T551" s="34">
        <f t="shared" si="156"/>
        <v>0</v>
      </c>
      <c r="U551" s="34">
        <f t="shared" si="156"/>
        <v>0</v>
      </c>
      <c r="V551" s="34">
        <f t="shared" si="156"/>
        <v>0</v>
      </c>
      <c r="W551" s="33">
        <f t="shared" si="156"/>
        <v>0</v>
      </c>
      <c r="Y551" s="370"/>
    </row>
    <row r="552" spans="2:25" s="129" customFormat="1" ht="12.75" customHeight="1" outlineLevel="1" x14ac:dyDescent="0.2">
      <c r="B552" s="256"/>
      <c r="C552" s="257"/>
      <c r="D552" s="257"/>
      <c r="E552" s="257"/>
      <c r="F552" s="176" t="s">
        <v>485</v>
      </c>
      <c r="G552" s="410"/>
      <c r="H552" s="402"/>
      <c r="I552" s="403"/>
      <c r="J552" s="403"/>
      <c r="K552" s="404"/>
      <c r="L552" s="405"/>
      <c r="M552" s="406"/>
      <c r="N552" s="407"/>
      <c r="O552" s="407"/>
      <c r="P552" s="407"/>
      <c r="Q552" s="407"/>
      <c r="R552" s="407"/>
      <c r="S552" s="407"/>
      <c r="T552" s="407"/>
      <c r="U552" s="407"/>
      <c r="V552" s="408"/>
      <c r="W552" s="409"/>
      <c r="X552" s="72"/>
      <c r="Y552" s="367"/>
    </row>
    <row r="553" spans="2:25" s="129" customFormat="1" ht="12.75" customHeight="1" outlineLevel="1" x14ac:dyDescent="0.2">
      <c r="B553" s="256"/>
      <c r="C553" s="257"/>
      <c r="D553" s="257"/>
      <c r="E553" s="257"/>
      <c r="F553" s="176" t="s">
        <v>486</v>
      </c>
      <c r="G553" s="401"/>
      <c r="H553" s="402"/>
      <c r="I553" s="403"/>
      <c r="J553" s="403"/>
      <c r="K553" s="404"/>
      <c r="L553" s="405"/>
      <c r="M553" s="406"/>
      <c r="N553" s="407"/>
      <c r="O553" s="407"/>
      <c r="P553" s="407"/>
      <c r="Q553" s="407"/>
      <c r="R553" s="407"/>
      <c r="S553" s="407"/>
      <c r="T553" s="407"/>
      <c r="U553" s="407"/>
      <c r="V553" s="408"/>
      <c r="W553" s="409"/>
      <c r="X553" s="72"/>
      <c r="Y553" s="367"/>
    </row>
    <row r="554" spans="2:25" s="129" customFormat="1" ht="12.75" customHeight="1" x14ac:dyDescent="0.2">
      <c r="B554" s="256"/>
      <c r="C554" s="257"/>
      <c r="D554" s="23" t="s">
        <v>447</v>
      </c>
      <c r="E554" s="23"/>
      <c r="F554" s="23"/>
      <c r="G554" s="69">
        <f>SUBTOTAL(9,G555:G561)</f>
        <v>0</v>
      </c>
      <c r="H554" s="34">
        <f t="shared" ref="H554:W554" si="157">SUBTOTAL(9,H555:H561)</f>
        <v>0</v>
      </c>
      <c r="I554" s="34">
        <f t="shared" si="157"/>
        <v>0</v>
      </c>
      <c r="J554" s="34">
        <f t="shared" si="157"/>
        <v>0</v>
      </c>
      <c r="K554" s="37">
        <f t="shared" si="157"/>
        <v>0</v>
      </c>
      <c r="L554" s="34">
        <f t="shared" si="157"/>
        <v>0</v>
      </c>
      <c r="M554" s="36">
        <f t="shared" si="157"/>
        <v>0</v>
      </c>
      <c r="N554" s="34">
        <f t="shared" si="157"/>
        <v>0</v>
      </c>
      <c r="O554" s="34">
        <f t="shared" si="157"/>
        <v>0</v>
      </c>
      <c r="P554" s="34">
        <f t="shared" si="157"/>
        <v>0</v>
      </c>
      <c r="Q554" s="34">
        <f t="shared" si="157"/>
        <v>0</v>
      </c>
      <c r="R554" s="34">
        <f t="shared" si="157"/>
        <v>0</v>
      </c>
      <c r="S554" s="34">
        <f t="shared" si="157"/>
        <v>0</v>
      </c>
      <c r="T554" s="34">
        <f t="shared" si="157"/>
        <v>0</v>
      </c>
      <c r="U554" s="34">
        <f t="shared" si="157"/>
        <v>0</v>
      </c>
      <c r="V554" s="34">
        <f t="shared" si="157"/>
        <v>0</v>
      </c>
      <c r="W554" s="33">
        <f t="shared" si="157"/>
        <v>0</v>
      </c>
      <c r="Y554" s="370"/>
    </row>
    <row r="555" spans="2:25" s="129" customFormat="1" ht="12.75" customHeight="1" outlineLevel="1" x14ac:dyDescent="0.2">
      <c r="B555" s="256"/>
      <c r="C555" s="257"/>
      <c r="D555" s="257"/>
      <c r="E555" s="257"/>
      <c r="F555" s="176" t="s">
        <v>448</v>
      </c>
      <c r="G555" s="410"/>
      <c r="H555" s="402"/>
      <c r="I555" s="403"/>
      <c r="J555" s="403"/>
      <c r="K555" s="404"/>
      <c r="L555" s="405"/>
      <c r="M555" s="406"/>
      <c r="N555" s="407"/>
      <c r="O555" s="407"/>
      <c r="P555" s="407"/>
      <c r="Q555" s="407"/>
      <c r="R555" s="407"/>
      <c r="S555" s="407"/>
      <c r="T555" s="407"/>
      <c r="U555" s="407"/>
      <c r="V555" s="408"/>
      <c r="W555" s="409"/>
      <c r="X555" s="72"/>
      <c r="Y555" s="367"/>
    </row>
    <row r="556" spans="2:25" s="129" customFormat="1" ht="12.75" customHeight="1" outlineLevel="1" x14ac:dyDescent="0.2">
      <c r="B556" s="256"/>
      <c r="C556" s="257"/>
      <c r="D556" s="257"/>
      <c r="E556" s="257"/>
      <c r="F556" s="176" t="s">
        <v>449</v>
      </c>
      <c r="G556" s="410"/>
      <c r="H556" s="402"/>
      <c r="I556" s="403"/>
      <c r="J556" s="403"/>
      <c r="K556" s="404"/>
      <c r="L556" s="405"/>
      <c r="M556" s="406"/>
      <c r="N556" s="407"/>
      <c r="O556" s="407"/>
      <c r="P556" s="407"/>
      <c r="Q556" s="407"/>
      <c r="R556" s="407"/>
      <c r="S556" s="407"/>
      <c r="T556" s="407"/>
      <c r="U556" s="407"/>
      <c r="V556" s="408"/>
      <c r="W556" s="409"/>
      <c r="X556" s="72"/>
      <c r="Y556" s="367"/>
    </row>
    <row r="557" spans="2:25" s="129" customFormat="1" ht="12.75" customHeight="1" outlineLevel="1" x14ac:dyDescent="0.2">
      <c r="B557" s="256"/>
      <c r="C557" s="257"/>
      <c r="D557" s="257"/>
      <c r="E557" s="257"/>
      <c r="F557" s="176" t="s">
        <v>450</v>
      </c>
      <c r="G557" s="410"/>
      <c r="H557" s="402"/>
      <c r="I557" s="403"/>
      <c r="J557" s="403"/>
      <c r="K557" s="404"/>
      <c r="L557" s="405"/>
      <c r="M557" s="406"/>
      <c r="N557" s="407"/>
      <c r="O557" s="407"/>
      <c r="P557" s="407"/>
      <c r="Q557" s="407"/>
      <c r="R557" s="407"/>
      <c r="S557" s="407"/>
      <c r="T557" s="407"/>
      <c r="U557" s="407"/>
      <c r="V557" s="408"/>
      <c r="W557" s="409"/>
      <c r="X557" s="72"/>
      <c r="Y557" s="367"/>
    </row>
    <row r="558" spans="2:25" s="129" customFormat="1" ht="12.75" customHeight="1" outlineLevel="1" x14ac:dyDescent="0.2">
      <c r="B558" s="256"/>
      <c r="C558" s="257"/>
      <c r="D558" s="257"/>
      <c r="E558" s="257"/>
      <c r="F558" s="176" t="s">
        <v>451</v>
      </c>
      <c r="G558" s="410"/>
      <c r="H558" s="402"/>
      <c r="I558" s="403"/>
      <c r="J558" s="403"/>
      <c r="K558" s="404"/>
      <c r="L558" s="405"/>
      <c r="M558" s="406"/>
      <c r="N558" s="407"/>
      <c r="O558" s="407"/>
      <c r="P558" s="407"/>
      <c r="Q558" s="407"/>
      <c r="R558" s="407"/>
      <c r="S558" s="407"/>
      <c r="T558" s="407"/>
      <c r="U558" s="407"/>
      <c r="V558" s="408"/>
      <c r="W558" s="409"/>
      <c r="X558" s="72"/>
      <c r="Y558" s="367"/>
    </row>
    <row r="559" spans="2:25" s="129" customFormat="1" ht="12.75" customHeight="1" outlineLevel="1" x14ac:dyDescent="0.2">
      <c r="B559" s="256"/>
      <c r="C559" s="257"/>
      <c r="D559" s="257"/>
      <c r="E559" s="257"/>
      <c r="F559" s="176" t="s">
        <v>484</v>
      </c>
      <c r="G559" s="410"/>
      <c r="H559" s="402"/>
      <c r="I559" s="403"/>
      <c r="J559" s="403"/>
      <c r="K559" s="404"/>
      <c r="L559" s="405"/>
      <c r="M559" s="406"/>
      <c r="N559" s="407"/>
      <c r="O559" s="407"/>
      <c r="P559" s="407"/>
      <c r="Q559" s="407"/>
      <c r="R559" s="407"/>
      <c r="S559" s="407"/>
      <c r="T559" s="407"/>
      <c r="U559" s="407"/>
      <c r="V559" s="408"/>
      <c r="W559" s="409"/>
      <c r="X559" s="72"/>
      <c r="Y559" s="367"/>
    </row>
    <row r="560" spans="2:25" s="129" customFormat="1" ht="12.75" customHeight="1" outlineLevel="1" x14ac:dyDescent="0.2">
      <c r="B560" s="256"/>
      <c r="C560" s="257"/>
      <c r="D560" s="257"/>
      <c r="E560" s="257"/>
      <c r="F560" s="176" t="s">
        <v>452</v>
      </c>
      <c r="G560" s="410"/>
      <c r="H560" s="402"/>
      <c r="I560" s="403"/>
      <c r="J560" s="403"/>
      <c r="K560" s="404"/>
      <c r="L560" s="405"/>
      <c r="M560" s="406"/>
      <c r="N560" s="407"/>
      <c r="O560" s="407"/>
      <c r="P560" s="407"/>
      <c r="Q560" s="407"/>
      <c r="R560" s="407"/>
      <c r="S560" s="407"/>
      <c r="T560" s="407"/>
      <c r="U560" s="407"/>
      <c r="V560" s="408"/>
      <c r="W560" s="409"/>
      <c r="X560" s="72"/>
      <c r="Y560" s="367"/>
    </row>
    <row r="561" spans="2:26" s="129" customFormat="1" ht="12.75" customHeight="1" outlineLevel="1" x14ac:dyDescent="0.2">
      <c r="B561" s="256"/>
      <c r="C561" s="257"/>
      <c r="D561" s="257"/>
      <c r="E561" s="257"/>
      <c r="F561" s="176" t="s">
        <v>453</v>
      </c>
      <c r="G561" s="401"/>
      <c r="H561" s="402"/>
      <c r="I561" s="403"/>
      <c r="J561" s="403"/>
      <c r="K561" s="404"/>
      <c r="L561" s="405"/>
      <c r="M561" s="406"/>
      <c r="N561" s="407"/>
      <c r="O561" s="407"/>
      <c r="P561" s="407"/>
      <c r="Q561" s="407"/>
      <c r="R561" s="407"/>
      <c r="S561" s="407"/>
      <c r="T561" s="407"/>
      <c r="U561" s="407"/>
      <c r="V561" s="408"/>
      <c r="W561" s="409"/>
      <c r="X561" s="72"/>
      <c r="Y561" s="367"/>
    </row>
    <row r="562" spans="2:26" s="129" customFormat="1" ht="12.75" customHeight="1" x14ac:dyDescent="0.2">
      <c r="B562" s="256"/>
      <c r="C562" s="257"/>
      <c r="D562" s="23" t="s">
        <v>454</v>
      </c>
      <c r="E562" s="23"/>
      <c r="F562" s="23"/>
      <c r="G562" s="69">
        <f>SUBTOTAL(9,G563:G564)</f>
        <v>0</v>
      </c>
      <c r="H562" s="34">
        <f t="shared" ref="H562:W562" si="158">SUBTOTAL(9,H563:H564)</f>
        <v>0</v>
      </c>
      <c r="I562" s="34">
        <f t="shared" si="158"/>
        <v>0</v>
      </c>
      <c r="J562" s="34">
        <f t="shared" si="158"/>
        <v>0</v>
      </c>
      <c r="K562" s="37">
        <f t="shared" si="158"/>
        <v>0</v>
      </c>
      <c r="L562" s="34">
        <f t="shared" si="158"/>
        <v>0</v>
      </c>
      <c r="M562" s="36">
        <f t="shared" si="158"/>
        <v>0</v>
      </c>
      <c r="N562" s="34">
        <f t="shared" si="158"/>
        <v>0</v>
      </c>
      <c r="O562" s="34">
        <f t="shared" si="158"/>
        <v>0</v>
      </c>
      <c r="P562" s="34">
        <f t="shared" si="158"/>
        <v>0</v>
      </c>
      <c r="Q562" s="34">
        <f t="shared" si="158"/>
        <v>0</v>
      </c>
      <c r="R562" s="34">
        <f t="shared" si="158"/>
        <v>0</v>
      </c>
      <c r="S562" s="34">
        <f t="shared" si="158"/>
        <v>0</v>
      </c>
      <c r="T562" s="34">
        <f t="shared" si="158"/>
        <v>0</v>
      </c>
      <c r="U562" s="34">
        <f t="shared" si="158"/>
        <v>0</v>
      </c>
      <c r="V562" s="34">
        <f t="shared" si="158"/>
        <v>0</v>
      </c>
      <c r="W562" s="33">
        <f t="shared" si="158"/>
        <v>0</v>
      </c>
      <c r="Y562" s="370"/>
    </row>
    <row r="563" spans="2:26" s="129" customFormat="1" ht="12.75" customHeight="1" outlineLevel="1" x14ac:dyDescent="0.2">
      <c r="B563" s="256"/>
      <c r="C563" s="257"/>
      <c r="D563" s="257"/>
      <c r="E563" s="257"/>
      <c r="F563" s="176" t="s">
        <v>455</v>
      </c>
      <c r="G563" s="410"/>
      <c r="H563" s="402"/>
      <c r="I563" s="403"/>
      <c r="J563" s="403"/>
      <c r="K563" s="404"/>
      <c r="L563" s="405"/>
      <c r="M563" s="406"/>
      <c r="N563" s="407"/>
      <c r="O563" s="407"/>
      <c r="P563" s="407"/>
      <c r="Q563" s="407"/>
      <c r="R563" s="407"/>
      <c r="S563" s="407"/>
      <c r="T563" s="407"/>
      <c r="U563" s="407"/>
      <c r="V563" s="408"/>
      <c r="W563" s="409"/>
      <c r="X563" s="72"/>
      <c r="Y563" s="367"/>
    </row>
    <row r="564" spans="2:26" s="129" customFormat="1" ht="12.75" customHeight="1" outlineLevel="1" x14ac:dyDescent="0.2">
      <c r="B564" s="256"/>
      <c r="C564" s="257"/>
      <c r="D564" s="257"/>
      <c r="E564" s="257"/>
      <c r="F564" s="176" t="s">
        <v>456</v>
      </c>
      <c r="G564" s="401"/>
      <c r="H564" s="402"/>
      <c r="I564" s="403"/>
      <c r="J564" s="403"/>
      <c r="K564" s="404"/>
      <c r="L564" s="405"/>
      <c r="M564" s="406"/>
      <c r="N564" s="407"/>
      <c r="O564" s="407"/>
      <c r="P564" s="407"/>
      <c r="Q564" s="407"/>
      <c r="R564" s="407"/>
      <c r="S564" s="407"/>
      <c r="T564" s="407"/>
      <c r="U564" s="407"/>
      <c r="V564" s="408"/>
      <c r="W564" s="409"/>
      <c r="X564" s="72"/>
      <c r="Y564" s="367"/>
    </row>
    <row r="565" spans="2:26" s="129" customFormat="1" ht="12.75" customHeight="1" x14ac:dyDescent="0.2">
      <c r="B565" s="256"/>
      <c r="C565" s="257"/>
      <c r="D565" s="23" t="s">
        <v>457</v>
      </c>
      <c r="E565" s="257"/>
      <c r="F565" s="257"/>
      <c r="G565" s="69">
        <f>SUBTOTAL(9,G566)</f>
        <v>0</v>
      </c>
      <c r="H565" s="34">
        <f t="shared" ref="H565:W565" si="159">SUBTOTAL(9,H566)</f>
        <v>0</v>
      </c>
      <c r="I565" s="34">
        <f t="shared" si="159"/>
        <v>0</v>
      </c>
      <c r="J565" s="34">
        <f t="shared" si="159"/>
        <v>0</v>
      </c>
      <c r="K565" s="37">
        <f t="shared" si="159"/>
        <v>0</v>
      </c>
      <c r="L565" s="34">
        <f t="shared" si="159"/>
        <v>0</v>
      </c>
      <c r="M565" s="36">
        <f t="shared" si="159"/>
        <v>0</v>
      </c>
      <c r="N565" s="34">
        <f t="shared" si="159"/>
        <v>0</v>
      </c>
      <c r="O565" s="34">
        <f t="shared" si="159"/>
        <v>0</v>
      </c>
      <c r="P565" s="34">
        <f t="shared" si="159"/>
        <v>0</v>
      </c>
      <c r="Q565" s="34">
        <f t="shared" si="159"/>
        <v>0</v>
      </c>
      <c r="R565" s="34">
        <f t="shared" si="159"/>
        <v>0</v>
      </c>
      <c r="S565" s="34">
        <f t="shared" si="159"/>
        <v>0</v>
      </c>
      <c r="T565" s="34">
        <f t="shared" si="159"/>
        <v>0</v>
      </c>
      <c r="U565" s="34">
        <f t="shared" si="159"/>
        <v>0</v>
      </c>
      <c r="V565" s="34">
        <f t="shared" si="159"/>
        <v>0</v>
      </c>
      <c r="W565" s="33">
        <f t="shared" si="159"/>
        <v>0</v>
      </c>
      <c r="Y565" s="370"/>
    </row>
    <row r="566" spans="2:26" s="129" customFormat="1" ht="12.75" customHeight="1" outlineLevel="1" x14ac:dyDescent="0.2">
      <c r="B566" s="256"/>
      <c r="C566" s="257"/>
      <c r="D566" s="257"/>
      <c r="E566" s="257"/>
      <c r="F566" s="176" t="s">
        <v>458</v>
      </c>
      <c r="G566" s="401"/>
      <c r="H566" s="402"/>
      <c r="I566" s="403"/>
      <c r="J566" s="403"/>
      <c r="K566" s="404"/>
      <c r="L566" s="405"/>
      <c r="M566" s="406"/>
      <c r="N566" s="407"/>
      <c r="O566" s="407"/>
      <c r="P566" s="407"/>
      <c r="Q566" s="407"/>
      <c r="R566" s="407"/>
      <c r="S566" s="407"/>
      <c r="T566" s="407"/>
      <c r="U566" s="407"/>
      <c r="V566" s="408"/>
      <c r="W566" s="409"/>
      <c r="X566" s="72"/>
      <c r="Y566" s="367"/>
    </row>
    <row r="567" spans="2:26" s="72" customFormat="1" outlineLevel="1" x14ac:dyDescent="0.2">
      <c r="B567" s="25"/>
      <c r="C567" s="24"/>
      <c r="D567" s="23"/>
      <c r="E567" s="64"/>
      <c r="F567" s="24"/>
      <c r="G567" s="435"/>
      <c r="H567" s="70"/>
      <c r="I567" s="66"/>
      <c r="J567" s="66"/>
      <c r="K567" s="67"/>
      <c r="L567" s="34"/>
      <c r="M567" s="34"/>
      <c r="N567" s="34"/>
      <c r="O567" s="34"/>
      <c r="P567" s="34"/>
      <c r="Q567" s="34"/>
      <c r="R567" s="34"/>
      <c r="S567" s="34"/>
      <c r="T567" s="34"/>
      <c r="U567" s="34"/>
      <c r="V567" s="34"/>
      <c r="W567" s="33"/>
      <c r="Y567" s="584"/>
    </row>
    <row r="568" spans="2:26" s="72" customFormat="1" outlineLevel="1" x14ac:dyDescent="0.2">
      <c r="B568" s="25"/>
      <c r="C568" s="23" t="s">
        <v>480</v>
      </c>
      <c r="D568" s="23"/>
      <c r="E568" s="64"/>
      <c r="F568" s="24"/>
      <c r="G568" s="435">
        <f>SUBTOTAL(9,G569:G571)</f>
        <v>0</v>
      </c>
      <c r="H568" s="70">
        <f t="shared" ref="H568:W568" si="160">SUBTOTAL(9,H569:H571)</f>
        <v>0</v>
      </c>
      <c r="I568" s="66">
        <f t="shared" si="160"/>
        <v>0</v>
      </c>
      <c r="J568" s="66">
        <f t="shared" si="160"/>
        <v>0</v>
      </c>
      <c r="K568" s="67">
        <f t="shared" si="160"/>
        <v>0</v>
      </c>
      <c r="L568" s="34">
        <f t="shared" si="160"/>
        <v>0</v>
      </c>
      <c r="M568" s="34">
        <f t="shared" si="160"/>
        <v>0</v>
      </c>
      <c r="N568" s="34">
        <f t="shared" si="160"/>
        <v>0</v>
      </c>
      <c r="O568" s="34">
        <f t="shared" si="160"/>
        <v>0</v>
      </c>
      <c r="P568" s="34">
        <f t="shared" si="160"/>
        <v>0</v>
      </c>
      <c r="Q568" s="34">
        <f t="shared" si="160"/>
        <v>0</v>
      </c>
      <c r="R568" s="34">
        <f t="shared" si="160"/>
        <v>0</v>
      </c>
      <c r="S568" s="34">
        <f t="shared" si="160"/>
        <v>0</v>
      </c>
      <c r="T568" s="34">
        <f t="shared" si="160"/>
        <v>0</v>
      </c>
      <c r="U568" s="34">
        <f t="shared" si="160"/>
        <v>0</v>
      </c>
      <c r="V568" s="34">
        <f t="shared" si="160"/>
        <v>0</v>
      </c>
      <c r="W568" s="33">
        <f t="shared" si="160"/>
        <v>0</v>
      </c>
      <c r="Y568" s="583"/>
    </row>
    <row r="569" spans="2:26" s="72" customFormat="1" outlineLevel="1" x14ac:dyDescent="0.2">
      <c r="B569" s="25"/>
      <c r="C569" s="24"/>
      <c r="D569" s="23"/>
      <c r="E569" s="64"/>
      <c r="F569" s="433" t="s">
        <v>474</v>
      </c>
      <c r="G569" s="337"/>
      <c r="H569" s="342"/>
      <c r="I569" s="343"/>
      <c r="J569" s="343"/>
      <c r="K569" s="344"/>
      <c r="L569" s="345"/>
      <c r="M569" s="346"/>
      <c r="N569" s="343"/>
      <c r="O569" s="343"/>
      <c r="P569" s="343"/>
      <c r="Q569" s="343"/>
      <c r="R569" s="343"/>
      <c r="S569" s="343"/>
      <c r="T569" s="343"/>
      <c r="U569" s="343"/>
      <c r="V569" s="347"/>
      <c r="W569" s="337"/>
      <c r="Y569" s="367"/>
    </row>
    <row r="570" spans="2:26" s="72" customFormat="1" outlineLevel="1" x14ac:dyDescent="0.2">
      <c r="B570" s="25"/>
      <c r="C570" s="24"/>
      <c r="D570" s="23"/>
      <c r="E570" s="64"/>
      <c r="F570" s="433" t="s">
        <v>475</v>
      </c>
      <c r="G570" s="337"/>
      <c r="H570" s="342"/>
      <c r="I570" s="343"/>
      <c r="J570" s="343"/>
      <c r="K570" s="344"/>
      <c r="L570" s="345"/>
      <c r="M570" s="346"/>
      <c r="N570" s="343"/>
      <c r="O570" s="343"/>
      <c r="P570" s="343"/>
      <c r="Q570" s="343"/>
      <c r="R570" s="343"/>
      <c r="S570" s="343"/>
      <c r="T570" s="343"/>
      <c r="U570" s="343"/>
      <c r="V570" s="347"/>
      <c r="W570" s="337"/>
      <c r="Y570" s="367"/>
    </row>
    <row r="571" spans="2:26" s="72" customFormat="1" outlineLevel="1" x14ac:dyDescent="0.2">
      <c r="B571" s="25"/>
      <c r="C571" s="24"/>
      <c r="D571" s="23"/>
      <c r="E571" s="64"/>
      <c r="F571" s="433" t="s">
        <v>476</v>
      </c>
      <c r="G571" s="337"/>
      <c r="H571" s="342"/>
      <c r="I571" s="343"/>
      <c r="J571" s="343"/>
      <c r="K571" s="344"/>
      <c r="L571" s="345"/>
      <c r="M571" s="346"/>
      <c r="N571" s="343"/>
      <c r="O571" s="343"/>
      <c r="P571" s="343"/>
      <c r="Q571" s="343"/>
      <c r="R571" s="343"/>
      <c r="S571" s="343"/>
      <c r="T571" s="343"/>
      <c r="U571" s="343"/>
      <c r="V571" s="347"/>
      <c r="W571" s="337"/>
      <c r="Y571" s="367"/>
    </row>
    <row r="572" spans="2:26"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26" s="129" customFormat="1" ht="16.5" thickBot="1" x14ac:dyDescent="0.25">
      <c r="B573" s="79" t="s">
        <v>459</v>
      </c>
      <c r="C573" s="80"/>
      <c r="D573" s="80"/>
      <c r="E573" s="80"/>
      <c r="F573" s="80"/>
      <c r="G573" s="92">
        <f t="shared" ref="G573:W573" si="161">SUBTOTAL(9,G523:G572)</f>
        <v>0</v>
      </c>
      <c r="H573" s="419">
        <f t="shared" si="161"/>
        <v>0</v>
      </c>
      <c r="I573" s="420">
        <f t="shared" si="161"/>
        <v>0</v>
      </c>
      <c r="J573" s="420">
        <f t="shared" si="161"/>
        <v>0</v>
      </c>
      <c r="K573" s="421">
        <f t="shared" si="161"/>
        <v>0</v>
      </c>
      <c r="L573" s="422">
        <f t="shared" si="161"/>
        <v>0</v>
      </c>
      <c r="M573" s="424">
        <f t="shared" si="161"/>
        <v>0</v>
      </c>
      <c r="N573" s="423">
        <f t="shared" si="161"/>
        <v>0</v>
      </c>
      <c r="O573" s="423">
        <f t="shared" si="161"/>
        <v>0</v>
      </c>
      <c r="P573" s="423">
        <f t="shared" si="161"/>
        <v>0</v>
      </c>
      <c r="Q573" s="423">
        <f t="shared" si="161"/>
        <v>0</v>
      </c>
      <c r="R573" s="423">
        <f t="shared" si="161"/>
        <v>0</v>
      </c>
      <c r="S573" s="423">
        <f t="shared" si="161"/>
        <v>0</v>
      </c>
      <c r="T573" s="423">
        <f t="shared" si="161"/>
        <v>0</v>
      </c>
      <c r="U573" s="423">
        <f t="shared" si="161"/>
        <v>0</v>
      </c>
      <c r="V573" s="94">
        <f t="shared" si="161"/>
        <v>0</v>
      </c>
      <c r="W573" s="97">
        <f t="shared" si="161"/>
        <v>0</v>
      </c>
      <c r="X573" s="72"/>
      <c r="Y573" s="585"/>
    </row>
    <row r="574" spans="2:26"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26" s="150" customFormat="1" ht="15.75" x14ac:dyDescent="0.2">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row>
    <row r="576" spans="2:26" x14ac:dyDescent="0.2">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row>
    <row r="577" spans="2:25" s="72" customFormat="1" x14ac:dyDescent="0.2">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M578" si="162">SUBTOTAL(9,G579:G582)</f>
        <v>0</v>
      </c>
      <c r="H578" s="70">
        <f t="shared" si="162"/>
        <v>0</v>
      </c>
      <c r="I578" s="66">
        <f t="shared" si="162"/>
        <v>0</v>
      </c>
      <c r="J578" s="66">
        <f t="shared" si="162"/>
        <v>0</v>
      </c>
      <c r="K578" s="67">
        <f t="shared" si="162"/>
        <v>0</v>
      </c>
      <c r="L578" s="34">
        <f t="shared" si="162"/>
        <v>0</v>
      </c>
      <c r="M578" s="34">
        <f t="shared" si="162"/>
        <v>0</v>
      </c>
      <c r="N578" s="34">
        <f t="shared" ref="N578:W578" si="163">SUBTOTAL(9,N579:N582)</f>
        <v>0</v>
      </c>
      <c r="O578" s="34">
        <f t="shared" si="163"/>
        <v>0</v>
      </c>
      <c r="P578" s="34">
        <f t="shared" si="163"/>
        <v>0</v>
      </c>
      <c r="Q578" s="34">
        <f t="shared" si="163"/>
        <v>0</v>
      </c>
      <c r="R578" s="34">
        <f t="shared" si="163"/>
        <v>0</v>
      </c>
      <c r="S578" s="34">
        <f t="shared" si="163"/>
        <v>0</v>
      </c>
      <c r="T578" s="34">
        <f t="shared" si="163"/>
        <v>0</v>
      </c>
      <c r="U578" s="34">
        <f t="shared" si="163"/>
        <v>0</v>
      </c>
      <c r="V578" s="34">
        <f t="shared" si="163"/>
        <v>0</v>
      </c>
      <c r="W578" s="33">
        <f t="shared" si="163"/>
        <v>0</v>
      </c>
      <c r="Y578" s="583"/>
    </row>
    <row r="579" spans="2:25" s="72" customFormat="1" outlineLevel="1" x14ac:dyDescent="0.2">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
      <c r="B583" s="25"/>
      <c r="C583" s="23"/>
      <c r="D583" s="23"/>
      <c r="E583" s="24" t="s">
        <v>157</v>
      </c>
      <c r="F583" s="24"/>
      <c r="G583" s="69">
        <f t="shared" ref="G583:M583" si="164">SUBTOTAL(9,G584:G587)</f>
        <v>0</v>
      </c>
      <c r="H583" s="70">
        <f t="shared" si="164"/>
        <v>0</v>
      </c>
      <c r="I583" s="66">
        <f t="shared" si="164"/>
        <v>0</v>
      </c>
      <c r="J583" s="66">
        <f t="shared" si="164"/>
        <v>0</v>
      </c>
      <c r="K583" s="67">
        <f t="shared" si="164"/>
        <v>0</v>
      </c>
      <c r="L583" s="34">
        <f t="shared" si="164"/>
        <v>0</v>
      </c>
      <c r="M583" s="34">
        <f t="shared" si="164"/>
        <v>0</v>
      </c>
      <c r="N583" s="34">
        <f t="shared" ref="N583:W583" si="165">SUBTOTAL(9,N584:N587)</f>
        <v>0</v>
      </c>
      <c r="O583" s="34">
        <f t="shared" si="165"/>
        <v>0</v>
      </c>
      <c r="P583" s="34">
        <f t="shared" si="165"/>
        <v>0</v>
      </c>
      <c r="Q583" s="34">
        <f t="shared" si="165"/>
        <v>0</v>
      </c>
      <c r="R583" s="34">
        <f t="shared" si="165"/>
        <v>0</v>
      </c>
      <c r="S583" s="34">
        <f t="shared" si="165"/>
        <v>0</v>
      </c>
      <c r="T583" s="34">
        <f t="shared" si="165"/>
        <v>0</v>
      </c>
      <c r="U583" s="34">
        <f t="shared" si="165"/>
        <v>0</v>
      </c>
      <c r="V583" s="34">
        <f t="shared" si="165"/>
        <v>0</v>
      </c>
      <c r="W583" s="33">
        <f t="shared" si="165"/>
        <v>0</v>
      </c>
      <c r="Y583" s="370"/>
    </row>
    <row r="584" spans="2:25" s="72" customFormat="1" outlineLevel="1" x14ac:dyDescent="0.2">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
      <c r="B588" s="25"/>
      <c r="C588" s="23"/>
      <c r="D588" s="23"/>
      <c r="E588" s="24" t="s">
        <v>347</v>
      </c>
      <c r="F588" s="24"/>
      <c r="G588" s="69">
        <f t="shared" ref="G588:M588" si="166">SUBTOTAL(9,G589:G592)</f>
        <v>0</v>
      </c>
      <c r="H588" s="70">
        <f t="shared" si="166"/>
        <v>0</v>
      </c>
      <c r="I588" s="66">
        <f t="shared" si="166"/>
        <v>0</v>
      </c>
      <c r="J588" s="66">
        <f t="shared" si="166"/>
        <v>0</v>
      </c>
      <c r="K588" s="67">
        <f t="shared" si="166"/>
        <v>0</v>
      </c>
      <c r="L588" s="34">
        <f t="shared" si="166"/>
        <v>0</v>
      </c>
      <c r="M588" s="34">
        <f t="shared" si="166"/>
        <v>0</v>
      </c>
      <c r="N588" s="34">
        <f t="shared" ref="N588:W588" si="167">SUBTOTAL(9,N589:N592)</f>
        <v>0</v>
      </c>
      <c r="O588" s="34">
        <f t="shared" si="167"/>
        <v>0</v>
      </c>
      <c r="P588" s="34">
        <f t="shared" si="167"/>
        <v>0</v>
      </c>
      <c r="Q588" s="34">
        <f t="shared" si="167"/>
        <v>0</v>
      </c>
      <c r="R588" s="34">
        <f t="shared" si="167"/>
        <v>0</v>
      </c>
      <c r="S588" s="34">
        <f t="shared" si="167"/>
        <v>0</v>
      </c>
      <c r="T588" s="34">
        <f t="shared" si="167"/>
        <v>0</v>
      </c>
      <c r="U588" s="34">
        <f t="shared" si="167"/>
        <v>0</v>
      </c>
      <c r="V588" s="34">
        <f t="shared" si="167"/>
        <v>0</v>
      </c>
      <c r="W588" s="33">
        <f t="shared" si="167"/>
        <v>0</v>
      </c>
      <c r="Y588" s="370"/>
    </row>
    <row r="589" spans="2:25" s="72" customFormat="1" outlineLevel="1" x14ac:dyDescent="0.2">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84"/>
    </row>
    <row r="594" spans="2:25" s="72" customFormat="1" x14ac:dyDescent="0.2">
      <c r="B594" s="25"/>
      <c r="C594" s="23"/>
      <c r="D594" s="23"/>
      <c r="E594" s="64" t="s">
        <v>54</v>
      </c>
      <c r="F594" s="24"/>
      <c r="G594" s="69">
        <f t="shared" ref="G594:W594" si="168">SUBTOTAL(9,G595:G597)</f>
        <v>0</v>
      </c>
      <c r="H594" s="70">
        <f t="shared" si="168"/>
        <v>0</v>
      </c>
      <c r="I594" s="66">
        <f t="shared" si="168"/>
        <v>0</v>
      </c>
      <c r="J594" s="66">
        <f t="shared" si="168"/>
        <v>0</v>
      </c>
      <c r="K594" s="67">
        <f t="shared" si="168"/>
        <v>0</v>
      </c>
      <c r="L594" s="34">
        <f t="shared" si="168"/>
        <v>0</v>
      </c>
      <c r="M594" s="34">
        <f t="shared" si="168"/>
        <v>0</v>
      </c>
      <c r="N594" s="34">
        <f t="shared" si="168"/>
        <v>0</v>
      </c>
      <c r="O594" s="34">
        <f t="shared" si="168"/>
        <v>0</v>
      </c>
      <c r="P594" s="34">
        <f t="shared" si="168"/>
        <v>0</v>
      </c>
      <c r="Q594" s="34">
        <f t="shared" si="168"/>
        <v>0</v>
      </c>
      <c r="R594" s="34">
        <f t="shared" si="168"/>
        <v>0</v>
      </c>
      <c r="S594" s="34">
        <f t="shared" si="168"/>
        <v>0</v>
      </c>
      <c r="T594" s="34">
        <f t="shared" si="168"/>
        <v>0</v>
      </c>
      <c r="U594" s="34">
        <f t="shared" si="168"/>
        <v>0</v>
      </c>
      <c r="V594" s="34">
        <f t="shared" si="168"/>
        <v>0</v>
      </c>
      <c r="W594" s="33">
        <f t="shared" si="168"/>
        <v>0</v>
      </c>
      <c r="Y594" s="583"/>
    </row>
    <row r="595" spans="2:25" s="72" customFormat="1" outlineLevel="1" x14ac:dyDescent="0.2">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
      <c r="B598" s="25"/>
      <c r="C598" s="23"/>
      <c r="D598" s="23"/>
      <c r="E598" s="24" t="s">
        <v>56</v>
      </c>
      <c r="F598" s="24"/>
      <c r="G598" s="69">
        <f>SUBTOTAL(9,G599:G601)</f>
        <v>0</v>
      </c>
      <c r="H598" s="70">
        <f>SUBTOTAL(9,H599:H601)</f>
        <v>0</v>
      </c>
      <c r="I598" s="66">
        <f>SUBTOTAL(9,I599:I601)</f>
        <v>0</v>
      </c>
      <c r="J598" s="66">
        <f>SUBTOTAL(9,J599:J601)</f>
        <v>0</v>
      </c>
      <c r="K598" s="67">
        <f>SUBTOTAL(9,K599:K601)</f>
        <v>0</v>
      </c>
      <c r="L598" s="34">
        <f t="shared" ref="L598:T598" si="169">SUBTOTAL(9,L599:L601)</f>
        <v>0</v>
      </c>
      <c r="M598" s="34">
        <f t="shared" si="169"/>
        <v>0</v>
      </c>
      <c r="N598" s="34">
        <f t="shared" si="169"/>
        <v>0</v>
      </c>
      <c r="O598" s="34">
        <f t="shared" si="169"/>
        <v>0</v>
      </c>
      <c r="P598" s="34">
        <f t="shared" si="169"/>
        <v>0</v>
      </c>
      <c r="Q598" s="34">
        <f t="shared" si="169"/>
        <v>0</v>
      </c>
      <c r="R598" s="34">
        <f t="shared" si="169"/>
        <v>0</v>
      </c>
      <c r="S598" s="34">
        <f t="shared" si="169"/>
        <v>0</v>
      </c>
      <c r="T598" s="34">
        <f t="shared" si="169"/>
        <v>0</v>
      </c>
      <c r="U598" s="34">
        <f>SUBTOTAL(9,U599:U601)</f>
        <v>0</v>
      </c>
      <c r="V598" s="34">
        <f>SUBTOTAL(9,V599:V601)</f>
        <v>0</v>
      </c>
      <c r="W598" s="33">
        <f>SUBTOTAL(9,W599:W601)</f>
        <v>0</v>
      </c>
      <c r="Y598" s="370"/>
    </row>
    <row r="599" spans="2:25" s="72" customFormat="1" outlineLevel="1" x14ac:dyDescent="0.2">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
      <c r="B602" s="25"/>
      <c r="C602" s="23"/>
      <c r="D602" s="23"/>
      <c r="E602" s="24" t="s">
        <v>57</v>
      </c>
      <c r="F602" s="24"/>
      <c r="G602" s="69">
        <f t="shared" ref="G602:W602" si="170">SUBTOTAL(9,G603:G605)</f>
        <v>0</v>
      </c>
      <c r="H602" s="70">
        <f t="shared" si="170"/>
        <v>0</v>
      </c>
      <c r="I602" s="66">
        <f t="shared" si="170"/>
        <v>0</v>
      </c>
      <c r="J602" s="66">
        <f t="shared" si="170"/>
        <v>0</v>
      </c>
      <c r="K602" s="67">
        <f t="shared" si="170"/>
        <v>0</v>
      </c>
      <c r="L602" s="34">
        <f t="shared" si="170"/>
        <v>0</v>
      </c>
      <c r="M602" s="34">
        <f t="shared" si="170"/>
        <v>0</v>
      </c>
      <c r="N602" s="34">
        <f t="shared" si="170"/>
        <v>0</v>
      </c>
      <c r="O602" s="34">
        <f t="shared" si="170"/>
        <v>0</v>
      </c>
      <c r="P602" s="34">
        <f t="shared" si="170"/>
        <v>0</v>
      </c>
      <c r="Q602" s="34">
        <f t="shared" si="170"/>
        <v>0</v>
      </c>
      <c r="R602" s="34">
        <f t="shared" si="170"/>
        <v>0</v>
      </c>
      <c r="S602" s="34">
        <f t="shared" si="170"/>
        <v>0</v>
      </c>
      <c r="T602" s="34">
        <f t="shared" si="170"/>
        <v>0</v>
      </c>
      <c r="U602" s="34">
        <f t="shared" si="170"/>
        <v>0</v>
      </c>
      <c r="V602" s="34">
        <f t="shared" si="170"/>
        <v>0</v>
      </c>
      <c r="W602" s="33">
        <f t="shared" si="170"/>
        <v>0</v>
      </c>
      <c r="Y602" s="370"/>
    </row>
    <row r="603" spans="2:25" s="72" customFormat="1" outlineLevel="1" x14ac:dyDescent="0.2">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84"/>
    </row>
    <row r="607" spans="2:25" s="72" customFormat="1" x14ac:dyDescent="0.2">
      <c r="B607" s="25"/>
      <c r="C607" s="23"/>
      <c r="D607" s="23"/>
      <c r="E607" s="24" t="s">
        <v>172</v>
      </c>
      <c r="F607" s="24"/>
      <c r="G607" s="69">
        <f t="shared" ref="G607:M607" si="171">SUBTOTAL(9,G608:G609)</f>
        <v>0</v>
      </c>
      <c r="H607" s="70">
        <f t="shared" si="171"/>
        <v>0</v>
      </c>
      <c r="I607" s="66">
        <f t="shared" si="171"/>
        <v>0</v>
      </c>
      <c r="J607" s="66">
        <f t="shared" si="171"/>
        <v>0</v>
      </c>
      <c r="K607" s="67">
        <f t="shared" si="171"/>
        <v>0</v>
      </c>
      <c r="L607" s="34">
        <f t="shared" si="171"/>
        <v>0</v>
      </c>
      <c r="M607" s="34">
        <f t="shared" si="171"/>
        <v>0</v>
      </c>
      <c r="N607" s="34">
        <f t="shared" ref="N607:W607" si="172">SUBTOTAL(9,N608:N609)</f>
        <v>0</v>
      </c>
      <c r="O607" s="34">
        <f t="shared" si="172"/>
        <v>0</v>
      </c>
      <c r="P607" s="34">
        <f t="shared" si="172"/>
        <v>0</v>
      </c>
      <c r="Q607" s="34">
        <f t="shared" si="172"/>
        <v>0</v>
      </c>
      <c r="R607" s="34">
        <f t="shared" si="172"/>
        <v>0</v>
      </c>
      <c r="S607" s="34">
        <f t="shared" si="172"/>
        <v>0</v>
      </c>
      <c r="T607" s="34">
        <f t="shared" si="172"/>
        <v>0</v>
      </c>
      <c r="U607" s="34">
        <f t="shared" si="172"/>
        <v>0</v>
      </c>
      <c r="V607" s="34">
        <f t="shared" si="172"/>
        <v>0</v>
      </c>
      <c r="W607" s="33">
        <f t="shared" si="172"/>
        <v>0</v>
      </c>
      <c r="Y607" s="583"/>
    </row>
    <row r="608" spans="2:25" s="72" customFormat="1" outlineLevel="1" x14ac:dyDescent="0.2">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
      <c r="B610" s="25"/>
      <c r="C610" s="23"/>
      <c r="D610" s="23"/>
      <c r="E610" s="24" t="s">
        <v>166</v>
      </c>
      <c r="F610" s="24"/>
      <c r="G610" s="69">
        <f t="shared" ref="G610:W610" si="173">SUBTOTAL(9,G611:G613)</f>
        <v>0</v>
      </c>
      <c r="H610" s="70">
        <f t="shared" si="173"/>
        <v>0</v>
      </c>
      <c r="I610" s="66">
        <f t="shared" si="173"/>
        <v>0</v>
      </c>
      <c r="J610" s="66">
        <f t="shared" si="173"/>
        <v>0</v>
      </c>
      <c r="K610" s="67">
        <f t="shared" si="173"/>
        <v>0</v>
      </c>
      <c r="L610" s="34">
        <f t="shared" si="173"/>
        <v>0</v>
      </c>
      <c r="M610" s="34">
        <f t="shared" si="173"/>
        <v>0</v>
      </c>
      <c r="N610" s="34">
        <f t="shared" si="173"/>
        <v>0</v>
      </c>
      <c r="O610" s="34">
        <f t="shared" si="173"/>
        <v>0</v>
      </c>
      <c r="P610" s="34">
        <f t="shared" si="173"/>
        <v>0</v>
      </c>
      <c r="Q610" s="34">
        <f t="shared" si="173"/>
        <v>0</v>
      </c>
      <c r="R610" s="34">
        <f t="shared" si="173"/>
        <v>0</v>
      </c>
      <c r="S610" s="34">
        <f t="shared" si="173"/>
        <v>0</v>
      </c>
      <c r="T610" s="34">
        <f t="shared" si="173"/>
        <v>0</v>
      </c>
      <c r="U610" s="34">
        <f t="shared" si="173"/>
        <v>0</v>
      </c>
      <c r="V610" s="34">
        <f t="shared" si="173"/>
        <v>0</v>
      </c>
      <c r="W610" s="33">
        <f t="shared" si="173"/>
        <v>0</v>
      </c>
      <c r="Y610" s="370"/>
    </row>
    <row r="611" spans="2:25" s="72" customFormat="1" outlineLevel="1" x14ac:dyDescent="0.2">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
      <c r="B614" s="25"/>
      <c r="C614" s="23"/>
      <c r="D614" s="23"/>
      <c r="E614" s="24" t="s">
        <v>174</v>
      </c>
      <c r="F614" s="24"/>
      <c r="G614" s="69">
        <f t="shared" ref="G614:M614" si="174">SUBTOTAL(9,G615:G616)</f>
        <v>0</v>
      </c>
      <c r="H614" s="70">
        <f t="shared" si="174"/>
        <v>0</v>
      </c>
      <c r="I614" s="66">
        <f t="shared" si="174"/>
        <v>0</v>
      </c>
      <c r="J614" s="66">
        <f t="shared" si="174"/>
        <v>0</v>
      </c>
      <c r="K614" s="67">
        <f t="shared" si="174"/>
        <v>0</v>
      </c>
      <c r="L614" s="34">
        <f t="shared" si="174"/>
        <v>0</v>
      </c>
      <c r="M614" s="34">
        <f t="shared" si="174"/>
        <v>0</v>
      </c>
      <c r="N614" s="34">
        <f t="shared" ref="N614:W614" si="175">SUBTOTAL(9,N615:N616)</f>
        <v>0</v>
      </c>
      <c r="O614" s="34">
        <f t="shared" si="175"/>
        <v>0</v>
      </c>
      <c r="P614" s="34">
        <f t="shared" si="175"/>
        <v>0</v>
      </c>
      <c r="Q614" s="34">
        <f t="shared" si="175"/>
        <v>0</v>
      </c>
      <c r="R614" s="34">
        <f t="shared" si="175"/>
        <v>0</v>
      </c>
      <c r="S614" s="34">
        <f t="shared" si="175"/>
        <v>0</v>
      </c>
      <c r="T614" s="34">
        <f t="shared" si="175"/>
        <v>0</v>
      </c>
      <c r="U614" s="34">
        <f t="shared" si="175"/>
        <v>0</v>
      </c>
      <c r="V614" s="34">
        <f t="shared" si="175"/>
        <v>0</v>
      </c>
      <c r="W614" s="33">
        <f t="shared" si="175"/>
        <v>0</v>
      </c>
      <c r="Y614" s="370"/>
    </row>
    <row r="615" spans="2:25" s="72" customFormat="1" outlineLevel="1" x14ac:dyDescent="0.2">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
      <c r="B617" s="25"/>
      <c r="C617" s="23"/>
      <c r="D617" s="23"/>
      <c r="E617" s="24" t="s">
        <v>169</v>
      </c>
      <c r="F617" s="24"/>
      <c r="G617" s="69">
        <f t="shared" ref="G617:W617" si="176">SUBTOTAL(9,G618:G620)</f>
        <v>0</v>
      </c>
      <c r="H617" s="70">
        <f t="shared" si="176"/>
        <v>0</v>
      </c>
      <c r="I617" s="66">
        <f t="shared" si="176"/>
        <v>0</v>
      </c>
      <c r="J617" s="66">
        <f t="shared" si="176"/>
        <v>0</v>
      </c>
      <c r="K617" s="67">
        <f t="shared" si="176"/>
        <v>0</v>
      </c>
      <c r="L617" s="34">
        <f t="shared" si="176"/>
        <v>0</v>
      </c>
      <c r="M617" s="34">
        <f t="shared" si="176"/>
        <v>0</v>
      </c>
      <c r="N617" s="34">
        <f t="shared" si="176"/>
        <v>0</v>
      </c>
      <c r="O617" s="34">
        <f t="shared" si="176"/>
        <v>0</v>
      </c>
      <c r="P617" s="34">
        <f t="shared" si="176"/>
        <v>0</v>
      </c>
      <c r="Q617" s="34">
        <f t="shared" si="176"/>
        <v>0</v>
      </c>
      <c r="R617" s="34">
        <f t="shared" si="176"/>
        <v>0</v>
      </c>
      <c r="S617" s="34">
        <f t="shared" si="176"/>
        <v>0</v>
      </c>
      <c r="T617" s="34">
        <f t="shared" si="176"/>
        <v>0</v>
      </c>
      <c r="U617" s="34">
        <f t="shared" si="176"/>
        <v>0</v>
      </c>
      <c r="V617" s="34">
        <f t="shared" si="176"/>
        <v>0</v>
      </c>
      <c r="W617" s="33">
        <f t="shared" si="176"/>
        <v>0</v>
      </c>
      <c r="Y617" s="370"/>
    </row>
    <row r="618" spans="2:25" s="72" customFormat="1" outlineLevel="1" x14ac:dyDescent="0.2">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
      <c r="B621" s="25"/>
      <c r="C621" s="23"/>
      <c r="D621" s="23"/>
      <c r="E621" s="24" t="s">
        <v>334</v>
      </c>
      <c r="F621" s="24"/>
      <c r="G621" s="69">
        <f t="shared" ref="G621:M621" si="177">SUBTOTAL(9,G622:G623)</f>
        <v>0</v>
      </c>
      <c r="H621" s="70">
        <f t="shared" si="177"/>
        <v>0</v>
      </c>
      <c r="I621" s="66">
        <f t="shared" si="177"/>
        <v>0</v>
      </c>
      <c r="J621" s="66">
        <f t="shared" si="177"/>
        <v>0</v>
      </c>
      <c r="K621" s="67">
        <f t="shared" si="177"/>
        <v>0</v>
      </c>
      <c r="L621" s="34">
        <f t="shared" si="177"/>
        <v>0</v>
      </c>
      <c r="M621" s="34">
        <f t="shared" si="177"/>
        <v>0</v>
      </c>
      <c r="N621" s="34">
        <f t="shared" ref="N621:W621" si="178">SUBTOTAL(9,N622:N623)</f>
        <v>0</v>
      </c>
      <c r="O621" s="34">
        <f t="shared" si="178"/>
        <v>0</v>
      </c>
      <c r="P621" s="34">
        <f t="shared" si="178"/>
        <v>0</v>
      </c>
      <c r="Q621" s="34">
        <f t="shared" si="178"/>
        <v>0</v>
      </c>
      <c r="R621" s="34">
        <f t="shared" si="178"/>
        <v>0</v>
      </c>
      <c r="S621" s="34">
        <f t="shared" si="178"/>
        <v>0</v>
      </c>
      <c r="T621" s="34">
        <f t="shared" si="178"/>
        <v>0</v>
      </c>
      <c r="U621" s="34">
        <f t="shared" si="178"/>
        <v>0</v>
      </c>
      <c r="V621" s="34">
        <f t="shared" si="178"/>
        <v>0</v>
      </c>
      <c r="W621" s="33">
        <f t="shared" si="178"/>
        <v>0</v>
      </c>
      <c r="Y621" s="370"/>
    </row>
    <row r="622" spans="2:25" s="72" customFormat="1" outlineLevel="1" x14ac:dyDescent="0.2">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
      <c r="B624" s="25"/>
      <c r="C624" s="23"/>
      <c r="D624" s="23"/>
      <c r="E624" s="24" t="s">
        <v>337</v>
      </c>
      <c r="F624" s="24"/>
      <c r="G624" s="69">
        <f t="shared" ref="G624:W624" si="179">SUBTOTAL(9,G625:G627)</f>
        <v>0</v>
      </c>
      <c r="H624" s="70">
        <f t="shared" si="179"/>
        <v>0</v>
      </c>
      <c r="I624" s="66">
        <f t="shared" si="179"/>
        <v>0</v>
      </c>
      <c r="J624" s="66">
        <f t="shared" si="179"/>
        <v>0</v>
      </c>
      <c r="K624" s="67">
        <f t="shared" si="179"/>
        <v>0</v>
      </c>
      <c r="L624" s="34">
        <f t="shared" si="179"/>
        <v>0</v>
      </c>
      <c r="M624" s="34">
        <f t="shared" si="179"/>
        <v>0</v>
      </c>
      <c r="N624" s="34">
        <f t="shared" si="179"/>
        <v>0</v>
      </c>
      <c r="O624" s="34">
        <f t="shared" si="179"/>
        <v>0</v>
      </c>
      <c r="P624" s="34">
        <f t="shared" si="179"/>
        <v>0</v>
      </c>
      <c r="Q624" s="34">
        <f t="shared" si="179"/>
        <v>0</v>
      </c>
      <c r="R624" s="34">
        <f t="shared" si="179"/>
        <v>0</v>
      </c>
      <c r="S624" s="34">
        <f t="shared" si="179"/>
        <v>0</v>
      </c>
      <c r="T624" s="34">
        <f t="shared" si="179"/>
        <v>0</v>
      </c>
      <c r="U624" s="34">
        <f t="shared" si="179"/>
        <v>0</v>
      </c>
      <c r="V624" s="34">
        <f t="shared" si="179"/>
        <v>0</v>
      </c>
      <c r="W624" s="33">
        <f t="shared" si="179"/>
        <v>0</v>
      </c>
      <c r="Y624" s="370"/>
    </row>
    <row r="625" spans="2:25" s="72" customFormat="1" outlineLevel="1" x14ac:dyDescent="0.2">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84"/>
    </row>
    <row r="629" spans="2:25" s="72" customFormat="1" x14ac:dyDescent="0.2">
      <c r="B629" s="25"/>
      <c r="C629" s="23"/>
      <c r="D629" s="23"/>
      <c r="E629" s="24" t="s">
        <v>184</v>
      </c>
      <c r="F629" s="24"/>
      <c r="G629" s="69">
        <f t="shared" ref="G629:M629" si="180">SUBTOTAL(9,G630:G631)</f>
        <v>0</v>
      </c>
      <c r="H629" s="70">
        <f t="shared" si="180"/>
        <v>0</v>
      </c>
      <c r="I629" s="66">
        <f t="shared" si="180"/>
        <v>0</v>
      </c>
      <c r="J629" s="66">
        <f t="shared" si="180"/>
        <v>0</v>
      </c>
      <c r="K629" s="67">
        <f t="shared" si="180"/>
        <v>0</v>
      </c>
      <c r="L629" s="34">
        <f t="shared" si="180"/>
        <v>0</v>
      </c>
      <c r="M629" s="34">
        <f t="shared" si="180"/>
        <v>0</v>
      </c>
      <c r="N629" s="34">
        <f t="shared" ref="N629:W629" si="181">SUBTOTAL(9,N630:N631)</f>
        <v>0</v>
      </c>
      <c r="O629" s="34">
        <f t="shared" si="181"/>
        <v>0</v>
      </c>
      <c r="P629" s="34">
        <f t="shared" si="181"/>
        <v>0</v>
      </c>
      <c r="Q629" s="34">
        <f t="shared" si="181"/>
        <v>0</v>
      </c>
      <c r="R629" s="34">
        <f t="shared" si="181"/>
        <v>0</v>
      </c>
      <c r="S629" s="34">
        <f t="shared" si="181"/>
        <v>0</v>
      </c>
      <c r="T629" s="34">
        <f t="shared" si="181"/>
        <v>0</v>
      </c>
      <c r="U629" s="34">
        <f t="shared" si="181"/>
        <v>0</v>
      </c>
      <c r="V629" s="34">
        <f t="shared" si="181"/>
        <v>0</v>
      </c>
      <c r="W629" s="33">
        <f t="shared" si="181"/>
        <v>0</v>
      </c>
      <c r="Y629" s="583"/>
    </row>
    <row r="630" spans="2:25" s="72" customFormat="1" outlineLevel="1" x14ac:dyDescent="0.2">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
      <c r="B632" s="25"/>
      <c r="C632" s="23"/>
      <c r="D632" s="23"/>
      <c r="E632" s="24" t="s">
        <v>185</v>
      </c>
      <c r="F632" s="24"/>
      <c r="G632" s="69">
        <f t="shared" ref="G632:M632" si="182">SUBTOTAL(9,G633:G634)</f>
        <v>0</v>
      </c>
      <c r="H632" s="70">
        <f t="shared" si="182"/>
        <v>0</v>
      </c>
      <c r="I632" s="66">
        <f t="shared" si="182"/>
        <v>0</v>
      </c>
      <c r="J632" s="66">
        <f t="shared" si="182"/>
        <v>0</v>
      </c>
      <c r="K632" s="67">
        <f t="shared" si="182"/>
        <v>0</v>
      </c>
      <c r="L632" s="34">
        <f t="shared" si="182"/>
        <v>0</v>
      </c>
      <c r="M632" s="34">
        <f t="shared" si="182"/>
        <v>0</v>
      </c>
      <c r="N632" s="34">
        <f t="shared" ref="N632:W632" si="183">SUBTOTAL(9,N633:N634)</f>
        <v>0</v>
      </c>
      <c r="O632" s="34">
        <f t="shared" si="183"/>
        <v>0</v>
      </c>
      <c r="P632" s="34">
        <f t="shared" si="183"/>
        <v>0</v>
      </c>
      <c r="Q632" s="34">
        <f t="shared" si="183"/>
        <v>0</v>
      </c>
      <c r="R632" s="34">
        <f t="shared" si="183"/>
        <v>0</v>
      </c>
      <c r="S632" s="34">
        <f t="shared" si="183"/>
        <v>0</v>
      </c>
      <c r="T632" s="34">
        <f t="shared" si="183"/>
        <v>0</v>
      </c>
      <c r="U632" s="34">
        <f t="shared" si="183"/>
        <v>0</v>
      </c>
      <c r="V632" s="34">
        <f t="shared" si="183"/>
        <v>0</v>
      </c>
      <c r="W632" s="33">
        <f t="shared" si="183"/>
        <v>0</v>
      </c>
      <c r="Y632" s="370"/>
    </row>
    <row r="633" spans="2:25" s="72" customFormat="1" outlineLevel="1" x14ac:dyDescent="0.2">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
      <c r="B635" s="25"/>
      <c r="C635" s="23"/>
      <c r="D635" s="23"/>
      <c r="E635" s="24" t="s">
        <v>186</v>
      </c>
      <c r="F635" s="24"/>
      <c r="G635" s="69">
        <f t="shared" ref="G635:W635" si="184">SUBTOTAL(9,G636:G637)</f>
        <v>0</v>
      </c>
      <c r="H635" s="70">
        <f t="shared" si="184"/>
        <v>0</v>
      </c>
      <c r="I635" s="66">
        <f t="shared" si="184"/>
        <v>0</v>
      </c>
      <c r="J635" s="66">
        <f t="shared" si="184"/>
        <v>0</v>
      </c>
      <c r="K635" s="67">
        <f t="shared" si="184"/>
        <v>0</v>
      </c>
      <c r="L635" s="34">
        <f t="shared" si="184"/>
        <v>0</v>
      </c>
      <c r="M635" s="34">
        <f t="shared" si="184"/>
        <v>0</v>
      </c>
      <c r="N635" s="34">
        <f t="shared" si="184"/>
        <v>0</v>
      </c>
      <c r="O635" s="34">
        <f t="shared" si="184"/>
        <v>0</v>
      </c>
      <c r="P635" s="34">
        <f t="shared" si="184"/>
        <v>0</v>
      </c>
      <c r="Q635" s="34">
        <f t="shared" si="184"/>
        <v>0</v>
      </c>
      <c r="R635" s="34">
        <f t="shared" si="184"/>
        <v>0</v>
      </c>
      <c r="S635" s="34">
        <f t="shared" si="184"/>
        <v>0</v>
      </c>
      <c r="T635" s="34">
        <f t="shared" si="184"/>
        <v>0</v>
      </c>
      <c r="U635" s="34">
        <f t="shared" si="184"/>
        <v>0</v>
      </c>
      <c r="V635" s="34">
        <f t="shared" si="184"/>
        <v>0</v>
      </c>
      <c r="W635" s="33">
        <f t="shared" si="184"/>
        <v>0</v>
      </c>
      <c r="Y635" s="370"/>
    </row>
    <row r="636" spans="2:25" s="72" customFormat="1" outlineLevel="1" x14ac:dyDescent="0.2">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
      <c r="B638" s="25"/>
      <c r="C638" s="23"/>
      <c r="D638" s="23"/>
      <c r="E638" s="24" t="s">
        <v>187</v>
      </c>
      <c r="F638" s="24"/>
      <c r="G638" s="69">
        <f t="shared" ref="G638:W638" si="185">SUBTOTAL(9,G639:G640)</f>
        <v>0</v>
      </c>
      <c r="H638" s="70">
        <f t="shared" si="185"/>
        <v>0</v>
      </c>
      <c r="I638" s="66">
        <f t="shared" si="185"/>
        <v>0</v>
      </c>
      <c r="J638" s="66">
        <f t="shared" si="185"/>
        <v>0</v>
      </c>
      <c r="K638" s="67">
        <f t="shared" si="185"/>
        <v>0</v>
      </c>
      <c r="L638" s="34">
        <f t="shared" si="185"/>
        <v>0</v>
      </c>
      <c r="M638" s="34">
        <f t="shared" si="185"/>
        <v>0</v>
      </c>
      <c r="N638" s="34">
        <f t="shared" si="185"/>
        <v>0</v>
      </c>
      <c r="O638" s="34">
        <f t="shared" si="185"/>
        <v>0</v>
      </c>
      <c r="P638" s="34">
        <f t="shared" si="185"/>
        <v>0</v>
      </c>
      <c r="Q638" s="34">
        <f t="shared" si="185"/>
        <v>0</v>
      </c>
      <c r="R638" s="34">
        <f t="shared" si="185"/>
        <v>0</v>
      </c>
      <c r="S638" s="34">
        <f t="shared" si="185"/>
        <v>0</v>
      </c>
      <c r="T638" s="34">
        <f t="shared" si="185"/>
        <v>0</v>
      </c>
      <c r="U638" s="34">
        <f t="shared" si="185"/>
        <v>0</v>
      </c>
      <c r="V638" s="34">
        <f t="shared" si="185"/>
        <v>0</v>
      </c>
      <c r="W638" s="33">
        <f t="shared" si="185"/>
        <v>0</v>
      </c>
      <c r="Y638" s="370"/>
    </row>
    <row r="639" spans="2:25" s="72" customFormat="1" outlineLevel="1" x14ac:dyDescent="0.2">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6" s="72" customFormat="1" x14ac:dyDescent="0.2">
      <c r="B641" s="25"/>
      <c r="C641" s="23"/>
      <c r="D641" s="23"/>
      <c r="E641" s="24" t="s">
        <v>341</v>
      </c>
      <c r="F641" s="24"/>
      <c r="G641" s="69">
        <f t="shared" ref="G641:M641" si="186">SUBTOTAL(9,G642:G643)</f>
        <v>0</v>
      </c>
      <c r="H641" s="70">
        <f t="shared" si="186"/>
        <v>0</v>
      </c>
      <c r="I641" s="66">
        <f t="shared" si="186"/>
        <v>0</v>
      </c>
      <c r="J641" s="66">
        <f t="shared" si="186"/>
        <v>0</v>
      </c>
      <c r="K641" s="67">
        <f t="shared" si="186"/>
        <v>0</v>
      </c>
      <c r="L641" s="34">
        <f t="shared" si="186"/>
        <v>0</v>
      </c>
      <c r="M641" s="34">
        <f t="shared" si="186"/>
        <v>0</v>
      </c>
      <c r="N641" s="34">
        <f t="shared" ref="N641:W641" si="187">SUBTOTAL(9,N642:N643)</f>
        <v>0</v>
      </c>
      <c r="O641" s="34">
        <f t="shared" si="187"/>
        <v>0</v>
      </c>
      <c r="P641" s="34">
        <f t="shared" si="187"/>
        <v>0</v>
      </c>
      <c r="Q641" s="34">
        <f t="shared" si="187"/>
        <v>0</v>
      </c>
      <c r="R641" s="34">
        <f t="shared" si="187"/>
        <v>0</v>
      </c>
      <c r="S641" s="34">
        <f t="shared" si="187"/>
        <v>0</v>
      </c>
      <c r="T641" s="34">
        <f t="shared" si="187"/>
        <v>0</v>
      </c>
      <c r="U641" s="34">
        <f t="shared" si="187"/>
        <v>0</v>
      </c>
      <c r="V641" s="34">
        <f t="shared" si="187"/>
        <v>0</v>
      </c>
      <c r="W641" s="33">
        <f t="shared" si="187"/>
        <v>0</v>
      </c>
      <c r="Y641" s="370"/>
    </row>
    <row r="642" spans="2:26" s="72" customFormat="1" outlineLevel="1" x14ac:dyDescent="0.2">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6" s="72" customFormat="1" outlineLevel="1" x14ac:dyDescent="0.2">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6" s="72" customFormat="1" x14ac:dyDescent="0.2">
      <c r="B644" s="25"/>
      <c r="C644" s="23"/>
      <c r="D644" s="23"/>
      <c r="E644" s="24" t="s">
        <v>344</v>
      </c>
      <c r="F644" s="24"/>
      <c r="G644" s="69">
        <f t="shared" ref="G644:M644" si="188">SUBTOTAL(9,G645:G646)</f>
        <v>0</v>
      </c>
      <c r="H644" s="70">
        <f t="shared" si="188"/>
        <v>0</v>
      </c>
      <c r="I644" s="66">
        <f t="shared" si="188"/>
        <v>0</v>
      </c>
      <c r="J644" s="66">
        <f t="shared" si="188"/>
        <v>0</v>
      </c>
      <c r="K644" s="67">
        <f t="shared" si="188"/>
        <v>0</v>
      </c>
      <c r="L644" s="34">
        <f t="shared" si="188"/>
        <v>0</v>
      </c>
      <c r="M644" s="34">
        <f t="shared" si="188"/>
        <v>0</v>
      </c>
      <c r="N644" s="34">
        <f t="shared" ref="N644:W644" si="189">SUBTOTAL(9,N645:N646)</f>
        <v>0</v>
      </c>
      <c r="O644" s="34">
        <f t="shared" si="189"/>
        <v>0</v>
      </c>
      <c r="P644" s="34">
        <f t="shared" si="189"/>
        <v>0</v>
      </c>
      <c r="Q644" s="34">
        <f t="shared" si="189"/>
        <v>0</v>
      </c>
      <c r="R644" s="34">
        <f t="shared" si="189"/>
        <v>0</v>
      </c>
      <c r="S644" s="34">
        <f t="shared" si="189"/>
        <v>0</v>
      </c>
      <c r="T644" s="34">
        <f t="shared" si="189"/>
        <v>0</v>
      </c>
      <c r="U644" s="34">
        <f t="shared" si="189"/>
        <v>0</v>
      </c>
      <c r="V644" s="34">
        <f t="shared" si="189"/>
        <v>0</v>
      </c>
      <c r="W644" s="33">
        <f t="shared" si="189"/>
        <v>0</v>
      </c>
      <c r="Y644" s="370"/>
    </row>
    <row r="645" spans="2:26" s="72" customFormat="1" outlineLevel="1" x14ac:dyDescent="0.2">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6" s="72" customFormat="1" outlineLevel="1" x14ac:dyDescent="0.2">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6" s="72" customFormat="1" x14ac:dyDescent="0.2">
      <c r="B647" s="25"/>
      <c r="C647" s="23"/>
      <c r="D647" s="23" t="s">
        <v>63</v>
      </c>
      <c r="E647" s="24"/>
      <c r="F647" s="24"/>
      <c r="G647" s="69">
        <f t="shared" ref="G647:W647" si="190">SUBTOTAL(9,G648:G650)</f>
        <v>0</v>
      </c>
      <c r="H647" s="70">
        <f t="shared" si="190"/>
        <v>0</v>
      </c>
      <c r="I647" s="66">
        <f t="shared" si="190"/>
        <v>0</v>
      </c>
      <c r="J647" s="66">
        <f t="shared" si="190"/>
        <v>0</v>
      </c>
      <c r="K647" s="67">
        <f t="shared" si="190"/>
        <v>0</v>
      </c>
      <c r="L647" s="34">
        <f t="shared" si="190"/>
        <v>0</v>
      </c>
      <c r="M647" s="34">
        <f t="shared" si="190"/>
        <v>0</v>
      </c>
      <c r="N647" s="34">
        <f t="shared" si="190"/>
        <v>0</v>
      </c>
      <c r="O647" s="34">
        <f t="shared" si="190"/>
        <v>0</v>
      </c>
      <c r="P647" s="34">
        <f t="shared" si="190"/>
        <v>0</v>
      </c>
      <c r="Q647" s="34">
        <f t="shared" si="190"/>
        <v>0</v>
      </c>
      <c r="R647" s="34">
        <f t="shared" si="190"/>
        <v>0</v>
      </c>
      <c r="S647" s="34">
        <f t="shared" si="190"/>
        <v>0</v>
      </c>
      <c r="T647" s="34">
        <f t="shared" si="190"/>
        <v>0</v>
      </c>
      <c r="U647" s="34">
        <f t="shared" si="190"/>
        <v>0</v>
      </c>
      <c r="V647" s="34">
        <f t="shared" si="190"/>
        <v>0</v>
      </c>
      <c r="W647" s="33">
        <f t="shared" si="190"/>
        <v>0</v>
      </c>
      <c r="Y647" s="370"/>
    </row>
    <row r="648" spans="2:26" s="72" customFormat="1" outlineLevel="1" x14ac:dyDescent="0.2">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6" s="72" customFormat="1" outlineLevel="1" x14ac:dyDescent="0.2">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6" s="72" customFormat="1" outlineLevel="1" x14ac:dyDescent="0.2">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6" s="72" customFormat="1" x14ac:dyDescent="0.2">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6" s="72" customFormat="1" outlineLevel="1" x14ac:dyDescent="0.2">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6" s="72" customFormat="1" outlineLevel="1" x14ac:dyDescent="0.2">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6" x14ac:dyDescent="0.2">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84"/>
      <c r="Z654" s="72"/>
    </row>
    <row r="655" spans="2:26" s="72" customFormat="1" x14ac:dyDescent="0.2">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6" s="72" customFormat="1" x14ac:dyDescent="0.2">
      <c r="B656" s="25"/>
      <c r="C656" s="23"/>
      <c r="D656" s="23"/>
      <c r="E656" s="24" t="s">
        <v>153</v>
      </c>
      <c r="F656" s="24"/>
      <c r="G656" s="69">
        <f t="shared" ref="G656:W656" si="191">SUBTOTAL(9,G657:G660)</f>
        <v>0</v>
      </c>
      <c r="H656" s="70">
        <f t="shared" si="191"/>
        <v>0</v>
      </c>
      <c r="I656" s="66">
        <f t="shared" si="191"/>
        <v>0</v>
      </c>
      <c r="J656" s="66">
        <f t="shared" si="191"/>
        <v>0</v>
      </c>
      <c r="K656" s="67">
        <f t="shared" si="191"/>
        <v>0</v>
      </c>
      <c r="L656" s="34">
        <f t="shared" si="191"/>
        <v>0</v>
      </c>
      <c r="M656" s="34">
        <f t="shared" si="191"/>
        <v>0</v>
      </c>
      <c r="N656" s="34">
        <f t="shared" si="191"/>
        <v>0</v>
      </c>
      <c r="O656" s="34">
        <f t="shared" si="191"/>
        <v>0</v>
      </c>
      <c r="P656" s="34">
        <f t="shared" si="191"/>
        <v>0</v>
      </c>
      <c r="Q656" s="34">
        <f t="shared" si="191"/>
        <v>0</v>
      </c>
      <c r="R656" s="34">
        <f t="shared" si="191"/>
        <v>0</v>
      </c>
      <c r="S656" s="34">
        <f t="shared" si="191"/>
        <v>0</v>
      </c>
      <c r="T656" s="34">
        <f t="shared" si="191"/>
        <v>0</v>
      </c>
      <c r="U656" s="34">
        <f t="shared" si="191"/>
        <v>0</v>
      </c>
      <c r="V656" s="34">
        <f t="shared" si="191"/>
        <v>0</v>
      </c>
      <c r="W656" s="33">
        <f t="shared" si="191"/>
        <v>0</v>
      </c>
      <c r="Y656" s="583"/>
    </row>
    <row r="657" spans="2:25" s="72" customFormat="1" outlineLevel="1" x14ac:dyDescent="0.2">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
      <c r="B661" s="25"/>
      <c r="C661" s="23"/>
      <c r="D661" s="23"/>
      <c r="E661" s="24" t="s">
        <v>157</v>
      </c>
      <c r="F661" s="24"/>
      <c r="G661" s="69">
        <f t="shared" ref="G661:W661" si="192">SUBTOTAL(9,G662:G665)</f>
        <v>0</v>
      </c>
      <c r="H661" s="70">
        <f t="shared" si="192"/>
        <v>0</v>
      </c>
      <c r="I661" s="66">
        <f t="shared" si="192"/>
        <v>0</v>
      </c>
      <c r="J661" s="66">
        <f t="shared" si="192"/>
        <v>0</v>
      </c>
      <c r="K661" s="67">
        <f t="shared" si="192"/>
        <v>0</v>
      </c>
      <c r="L661" s="34">
        <f t="shared" si="192"/>
        <v>0</v>
      </c>
      <c r="M661" s="34">
        <f t="shared" si="192"/>
        <v>0</v>
      </c>
      <c r="N661" s="34">
        <f t="shared" si="192"/>
        <v>0</v>
      </c>
      <c r="O661" s="34">
        <f t="shared" si="192"/>
        <v>0</v>
      </c>
      <c r="P661" s="34">
        <f t="shared" si="192"/>
        <v>0</v>
      </c>
      <c r="Q661" s="34">
        <f t="shared" si="192"/>
        <v>0</v>
      </c>
      <c r="R661" s="34">
        <f t="shared" si="192"/>
        <v>0</v>
      </c>
      <c r="S661" s="34">
        <f t="shared" si="192"/>
        <v>0</v>
      </c>
      <c r="T661" s="34">
        <f t="shared" si="192"/>
        <v>0</v>
      </c>
      <c r="U661" s="34">
        <f t="shared" si="192"/>
        <v>0</v>
      </c>
      <c r="V661" s="34">
        <f t="shared" si="192"/>
        <v>0</v>
      </c>
      <c r="W661" s="33">
        <f t="shared" si="192"/>
        <v>0</v>
      </c>
      <c r="Y661" s="370"/>
    </row>
    <row r="662" spans="2:25" s="72" customFormat="1" outlineLevel="1" x14ac:dyDescent="0.2">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
      <c r="B666" s="25"/>
      <c r="C666" s="23"/>
      <c r="D666" s="23"/>
      <c r="E666" s="24" t="s">
        <v>347</v>
      </c>
      <c r="F666" s="24"/>
      <c r="G666" s="69">
        <f t="shared" ref="G666:W666" si="193">SUBTOTAL(9,G667:G670)</f>
        <v>0</v>
      </c>
      <c r="H666" s="70">
        <f t="shared" si="193"/>
        <v>0</v>
      </c>
      <c r="I666" s="66">
        <f t="shared" si="193"/>
        <v>0</v>
      </c>
      <c r="J666" s="66">
        <f t="shared" si="193"/>
        <v>0</v>
      </c>
      <c r="K666" s="67">
        <f t="shared" si="193"/>
        <v>0</v>
      </c>
      <c r="L666" s="34">
        <f t="shared" si="193"/>
        <v>0</v>
      </c>
      <c r="M666" s="34">
        <f t="shared" si="193"/>
        <v>0</v>
      </c>
      <c r="N666" s="34">
        <f t="shared" si="193"/>
        <v>0</v>
      </c>
      <c r="O666" s="34">
        <f t="shared" si="193"/>
        <v>0</v>
      </c>
      <c r="P666" s="34">
        <f t="shared" si="193"/>
        <v>0</v>
      </c>
      <c r="Q666" s="34">
        <f t="shared" si="193"/>
        <v>0</v>
      </c>
      <c r="R666" s="34">
        <f t="shared" si="193"/>
        <v>0</v>
      </c>
      <c r="S666" s="34">
        <f t="shared" si="193"/>
        <v>0</v>
      </c>
      <c r="T666" s="34">
        <f t="shared" si="193"/>
        <v>0</v>
      </c>
      <c r="U666" s="34">
        <f t="shared" si="193"/>
        <v>0</v>
      </c>
      <c r="V666" s="34">
        <f t="shared" si="193"/>
        <v>0</v>
      </c>
      <c r="W666" s="33">
        <f t="shared" si="193"/>
        <v>0</v>
      </c>
      <c r="Y666" s="370"/>
    </row>
    <row r="667" spans="2:25" s="72" customFormat="1" outlineLevel="1" x14ac:dyDescent="0.2">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84"/>
    </row>
    <row r="672" spans="2:25" s="72" customFormat="1" x14ac:dyDescent="0.2">
      <c r="B672" s="25"/>
      <c r="C672" s="23"/>
      <c r="D672" s="23"/>
      <c r="E672" s="64" t="s">
        <v>54</v>
      </c>
      <c r="F672" s="24"/>
      <c r="G672" s="69">
        <f t="shared" ref="G672:W672" si="194">SUBTOTAL(9,G673:G675)</f>
        <v>0</v>
      </c>
      <c r="H672" s="70">
        <f t="shared" si="194"/>
        <v>0</v>
      </c>
      <c r="I672" s="66">
        <f t="shared" si="194"/>
        <v>0</v>
      </c>
      <c r="J672" s="66">
        <f t="shared" si="194"/>
        <v>0</v>
      </c>
      <c r="K672" s="67">
        <f t="shared" si="194"/>
        <v>0</v>
      </c>
      <c r="L672" s="34">
        <f t="shared" si="194"/>
        <v>0</v>
      </c>
      <c r="M672" s="34">
        <f t="shared" si="194"/>
        <v>0</v>
      </c>
      <c r="N672" s="34">
        <f t="shared" si="194"/>
        <v>0</v>
      </c>
      <c r="O672" s="34">
        <f t="shared" si="194"/>
        <v>0</v>
      </c>
      <c r="P672" s="34">
        <f t="shared" si="194"/>
        <v>0</v>
      </c>
      <c r="Q672" s="34">
        <f t="shared" si="194"/>
        <v>0</v>
      </c>
      <c r="R672" s="34">
        <f t="shared" si="194"/>
        <v>0</v>
      </c>
      <c r="S672" s="34">
        <f t="shared" si="194"/>
        <v>0</v>
      </c>
      <c r="T672" s="34">
        <f t="shared" si="194"/>
        <v>0</v>
      </c>
      <c r="U672" s="34">
        <f t="shared" si="194"/>
        <v>0</v>
      </c>
      <c r="V672" s="34">
        <f t="shared" si="194"/>
        <v>0</v>
      </c>
      <c r="W672" s="33">
        <f t="shared" si="194"/>
        <v>0</v>
      </c>
      <c r="Y672" s="583"/>
    </row>
    <row r="673" spans="2:25" s="72" customFormat="1" outlineLevel="1" x14ac:dyDescent="0.2">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
      <c r="B676" s="25"/>
      <c r="C676" s="23"/>
      <c r="D676" s="23"/>
      <c r="E676" s="24" t="s">
        <v>56</v>
      </c>
      <c r="F676" s="24"/>
      <c r="G676" s="69">
        <f t="shared" ref="G676:W676" si="195">SUBTOTAL(9,G677:G679)</f>
        <v>0</v>
      </c>
      <c r="H676" s="70">
        <f t="shared" si="195"/>
        <v>0</v>
      </c>
      <c r="I676" s="66">
        <f t="shared" si="195"/>
        <v>0</v>
      </c>
      <c r="J676" s="66">
        <f t="shared" si="195"/>
        <v>0</v>
      </c>
      <c r="K676" s="67">
        <f t="shared" si="195"/>
        <v>0</v>
      </c>
      <c r="L676" s="34">
        <f t="shared" si="195"/>
        <v>0</v>
      </c>
      <c r="M676" s="34">
        <f t="shared" si="195"/>
        <v>0</v>
      </c>
      <c r="N676" s="34">
        <f t="shared" si="195"/>
        <v>0</v>
      </c>
      <c r="O676" s="34">
        <f t="shared" si="195"/>
        <v>0</v>
      </c>
      <c r="P676" s="34">
        <f t="shared" si="195"/>
        <v>0</v>
      </c>
      <c r="Q676" s="34">
        <f t="shared" si="195"/>
        <v>0</v>
      </c>
      <c r="R676" s="34">
        <f t="shared" si="195"/>
        <v>0</v>
      </c>
      <c r="S676" s="34">
        <f t="shared" si="195"/>
        <v>0</v>
      </c>
      <c r="T676" s="34">
        <f t="shared" si="195"/>
        <v>0</v>
      </c>
      <c r="U676" s="34">
        <f t="shared" si="195"/>
        <v>0</v>
      </c>
      <c r="V676" s="34">
        <f t="shared" si="195"/>
        <v>0</v>
      </c>
      <c r="W676" s="33">
        <f t="shared" si="195"/>
        <v>0</v>
      </c>
      <c r="Y676" s="370"/>
    </row>
    <row r="677" spans="2:25" s="72" customFormat="1" outlineLevel="1" x14ac:dyDescent="0.2">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
      <c r="B680" s="25"/>
      <c r="C680" s="23"/>
      <c r="D680" s="23"/>
      <c r="E680" s="24" t="s">
        <v>57</v>
      </c>
      <c r="F680" s="24"/>
      <c r="G680" s="69">
        <f t="shared" ref="G680:W680" si="196">SUBTOTAL(9,G681:G683)</f>
        <v>0</v>
      </c>
      <c r="H680" s="70">
        <f t="shared" si="196"/>
        <v>0</v>
      </c>
      <c r="I680" s="66">
        <f t="shared" si="196"/>
        <v>0</v>
      </c>
      <c r="J680" s="66">
        <f t="shared" si="196"/>
        <v>0</v>
      </c>
      <c r="K680" s="67">
        <f t="shared" si="196"/>
        <v>0</v>
      </c>
      <c r="L680" s="34">
        <f t="shared" si="196"/>
        <v>0</v>
      </c>
      <c r="M680" s="34">
        <f t="shared" si="196"/>
        <v>0</v>
      </c>
      <c r="N680" s="34">
        <f t="shared" si="196"/>
        <v>0</v>
      </c>
      <c r="O680" s="34">
        <f t="shared" si="196"/>
        <v>0</v>
      </c>
      <c r="P680" s="34">
        <f t="shared" si="196"/>
        <v>0</v>
      </c>
      <c r="Q680" s="34">
        <f t="shared" si="196"/>
        <v>0</v>
      </c>
      <c r="R680" s="34">
        <f t="shared" si="196"/>
        <v>0</v>
      </c>
      <c r="S680" s="34">
        <f t="shared" si="196"/>
        <v>0</v>
      </c>
      <c r="T680" s="34">
        <f t="shared" si="196"/>
        <v>0</v>
      </c>
      <c r="U680" s="34">
        <f t="shared" si="196"/>
        <v>0</v>
      </c>
      <c r="V680" s="34">
        <f t="shared" si="196"/>
        <v>0</v>
      </c>
      <c r="W680" s="33">
        <f t="shared" si="196"/>
        <v>0</v>
      </c>
      <c r="Y680" s="370"/>
    </row>
    <row r="681" spans="2:25" s="72" customFormat="1" outlineLevel="1" x14ac:dyDescent="0.2">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84"/>
    </row>
    <row r="685" spans="2:25" s="72" customFormat="1" x14ac:dyDescent="0.2">
      <c r="B685" s="25"/>
      <c r="C685" s="23"/>
      <c r="D685" s="23"/>
      <c r="E685" s="24" t="s">
        <v>172</v>
      </c>
      <c r="F685" s="24"/>
      <c r="G685" s="69">
        <f t="shared" ref="G685:W685" si="197">SUBTOTAL(9,G686:G687)</f>
        <v>0</v>
      </c>
      <c r="H685" s="70">
        <f t="shared" si="197"/>
        <v>0</v>
      </c>
      <c r="I685" s="66">
        <f t="shared" si="197"/>
        <v>0</v>
      </c>
      <c r="J685" s="66">
        <f t="shared" si="197"/>
        <v>0</v>
      </c>
      <c r="K685" s="67">
        <f t="shared" si="197"/>
        <v>0</v>
      </c>
      <c r="L685" s="34">
        <f t="shared" si="197"/>
        <v>0</v>
      </c>
      <c r="M685" s="34">
        <f t="shared" si="197"/>
        <v>0</v>
      </c>
      <c r="N685" s="34">
        <f t="shared" si="197"/>
        <v>0</v>
      </c>
      <c r="O685" s="34">
        <f t="shared" si="197"/>
        <v>0</v>
      </c>
      <c r="P685" s="34">
        <f t="shared" si="197"/>
        <v>0</v>
      </c>
      <c r="Q685" s="34">
        <f t="shared" si="197"/>
        <v>0</v>
      </c>
      <c r="R685" s="34">
        <f t="shared" si="197"/>
        <v>0</v>
      </c>
      <c r="S685" s="34">
        <f t="shared" si="197"/>
        <v>0</v>
      </c>
      <c r="T685" s="34">
        <f t="shared" si="197"/>
        <v>0</v>
      </c>
      <c r="U685" s="34">
        <f t="shared" si="197"/>
        <v>0</v>
      </c>
      <c r="V685" s="34">
        <f t="shared" si="197"/>
        <v>0</v>
      </c>
      <c r="W685" s="33">
        <f t="shared" si="197"/>
        <v>0</v>
      </c>
      <c r="Y685" s="583"/>
    </row>
    <row r="686" spans="2:25" s="72" customFormat="1" outlineLevel="1" x14ac:dyDescent="0.2">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
      <c r="B688" s="25"/>
      <c r="C688" s="23"/>
      <c r="D688" s="23"/>
      <c r="E688" s="24" t="s">
        <v>166</v>
      </c>
      <c r="F688" s="24"/>
      <c r="G688" s="69">
        <f t="shared" ref="G688:W688" si="198">SUBTOTAL(9,G689:G691)</f>
        <v>0</v>
      </c>
      <c r="H688" s="70">
        <f t="shared" si="198"/>
        <v>0</v>
      </c>
      <c r="I688" s="66">
        <f t="shared" si="198"/>
        <v>0</v>
      </c>
      <c r="J688" s="66">
        <f t="shared" si="198"/>
        <v>0</v>
      </c>
      <c r="K688" s="67">
        <f t="shared" si="198"/>
        <v>0</v>
      </c>
      <c r="L688" s="34">
        <f t="shared" si="198"/>
        <v>0</v>
      </c>
      <c r="M688" s="34">
        <f t="shared" si="198"/>
        <v>0</v>
      </c>
      <c r="N688" s="34">
        <f t="shared" si="198"/>
        <v>0</v>
      </c>
      <c r="O688" s="34">
        <f t="shared" si="198"/>
        <v>0</v>
      </c>
      <c r="P688" s="34">
        <f t="shared" si="198"/>
        <v>0</v>
      </c>
      <c r="Q688" s="34">
        <f t="shared" si="198"/>
        <v>0</v>
      </c>
      <c r="R688" s="34">
        <f t="shared" si="198"/>
        <v>0</v>
      </c>
      <c r="S688" s="34">
        <f t="shared" si="198"/>
        <v>0</v>
      </c>
      <c r="T688" s="34">
        <f t="shared" si="198"/>
        <v>0</v>
      </c>
      <c r="U688" s="34">
        <f t="shared" si="198"/>
        <v>0</v>
      </c>
      <c r="V688" s="34">
        <f t="shared" si="198"/>
        <v>0</v>
      </c>
      <c r="W688" s="33">
        <f t="shared" si="198"/>
        <v>0</v>
      </c>
      <c r="Y688" s="370"/>
    </row>
    <row r="689" spans="2:25" s="72" customFormat="1" outlineLevel="1" x14ac:dyDescent="0.2">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
      <c r="B692" s="25"/>
      <c r="C692" s="23"/>
      <c r="D692" s="23"/>
      <c r="E692" s="24" t="s">
        <v>174</v>
      </c>
      <c r="F692" s="24"/>
      <c r="G692" s="69">
        <f t="shared" ref="G692:W692" si="199">SUBTOTAL(9,G693:G694)</f>
        <v>0</v>
      </c>
      <c r="H692" s="70">
        <f t="shared" si="199"/>
        <v>0</v>
      </c>
      <c r="I692" s="66">
        <f t="shared" si="199"/>
        <v>0</v>
      </c>
      <c r="J692" s="66">
        <f t="shared" si="199"/>
        <v>0</v>
      </c>
      <c r="K692" s="67">
        <f t="shared" si="199"/>
        <v>0</v>
      </c>
      <c r="L692" s="34">
        <f t="shared" si="199"/>
        <v>0</v>
      </c>
      <c r="M692" s="34">
        <f t="shared" si="199"/>
        <v>0</v>
      </c>
      <c r="N692" s="34">
        <f t="shared" si="199"/>
        <v>0</v>
      </c>
      <c r="O692" s="34">
        <f t="shared" si="199"/>
        <v>0</v>
      </c>
      <c r="P692" s="34">
        <f t="shared" si="199"/>
        <v>0</v>
      </c>
      <c r="Q692" s="34">
        <f t="shared" si="199"/>
        <v>0</v>
      </c>
      <c r="R692" s="34">
        <f t="shared" si="199"/>
        <v>0</v>
      </c>
      <c r="S692" s="34">
        <f t="shared" si="199"/>
        <v>0</v>
      </c>
      <c r="T692" s="34">
        <f t="shared" si="199"/>
        <v>0</v>
      </c>
      <c r="U692" s="34">
        <f t="shared" si="199"/>
        <v>0</v>
      </c>
      <c r="V692" s="34">
        <f t="shared" si="199"/>
        <v>0</v>
      </c>
      <c r="W692" s="33">
        <f t="shared" si="199"/>
        <v>0</v>
      </c>
      <c r="Y692" s="370"/>
    </row>
    <row r="693" spans="2:25" s="72" customFormat="1" outlineLevel="1" x14ac:dyDescent="0.2">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
      <c r="B695" s="25"/>
      <c r="C695" s="23"/>
      <c r="D695" s="23"/>
      <c r="E695" s="24" t="s">
        <v>169</v>
      </c>
      <c r="F695" s="24"/>
      <c r="G695" s="69">
        <f t="shared" ref="G695:W695" si="200">SUBTOTAL(9,G696:G698)</f>
        <v>0</v>
      </c>
      <c r="H695" s="70">
        <f t="shared" si="200"/>
        <v>0</v>
      </c>
      <c r="I695" s="66">
        <f t="shared" si="200"/>
        <v>0</v>
      </c>
      <c r="J695" s="66">
        <f t="shared" si="200"/>
        <v>0</v>
      </c>
      <c r="K695" s="67">
        <f t="shared" si="200"/>
        <v>0</v>
      </c>
      <c r="L695" s="34">
        <f t="shared" si="200"/>
        <v>0</v>
      </c>
      <c r="M695" s="34">
        <f t="shared" si="200"/>
        <v>0</v>
      </c>
      <c r="N695" s="34">
        <f t="shared" si="200"/>
        <v>0</v>
      </c>
      <c r="O695" s="34">
        <f t="shared" si="200"/>
        <v>0</v>
      </c>
      <c r="P695" s="34">
        <f t="shared" si="200"/>
        <v>0</v>
      </c>
      <c r="Q695" s="34">
        <f t="shared" si="200"/>
        <v>0</v>
      </c>
      <c r="R695" s="34">
        <f t="shared" si="200"/>
        <v>0</v>
      </c>
      <c r="S695" s="34">
        <f t="shared" si="200"/>
        <v>0</v>
      </c>
      <c r="T695" s="34">
        <f t="shared" si="200"/>
        <v>0</v>
      </c>
      <c r="U695" s="34">
        <f t="shared" si="200"/>
        <v>0</v>
      </c>
      <c r="V695" s="34">
        <f t="shared" si="200"/>
        <v>0</v>
      </c>
      <c r="W695" s="33">
        <f t="shared" si="200"/>
        <v>0</v>
      </c>
      <c r="Y695" s="370"/>
    </row>
    <row r="696" spans="2:25" s="72" customFormat="1" outlineLevel="1" x14ac:dyDescent="0.2">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
      <c r="B699" s="25"/>
      <c r="C699" s="23"/>
      <c r="D699" s="23"/>
      <c r="E699" s="24" t="s">
        <v>334</v>
      </c>
      <c r="F699" s="24"/>
      <c r="G699" s="69">
        <f t="shared" ref="G699:W699" si="201">SUBTOTAL(9,G700:G701)</f>
        <v>0</v>
      </c>
      <c r="H699" s="70">
        <f t="shared" si="201"/>
        <v>0</v>
      </c>
      <c r="I699" s="66">
        <f t="shared" si="201"/>
        <v>0</v>
      </c>
      <c r="J699" s="66">
        <f t="shared" si="201"/>
        <v>0</v>
      </c>
      <c r="K699" s="67">
        <f t="shared" si="201"/>
        <v>0</v>
      </c>
      <c r="L699" s="34">
        <f t="shared" si="201"/>
        <v>0</v>
      </c>
      <c r="M699" s="34">
        <f t="shared" si="201"/>
        <v>0</v>
      </c>
      <c r="N699" s="34">
        <f t="shared" si="201"/>
        <v>0</v>
      </c>
      <c r="O699" s="34">
        <f t="shared" si="201"/>
        <v>0</v>
      </c>
      <c r="P699" s="34">
        <f t="shared" si="201"/>
        <v>0</v>
      </c>
      <c r="Q699" s="34">
        <f t="shared" si="201"/>
        <v>0</v>
      </c>
      <c r="R699" s="34">
        <f t="shared" si="201"/>
        <v>0</v>
      </c>
      <c r="S699" s="34">
        <f t="shared" si="201"/>
        <v>0</v>
      </c>
      <c r="T699" s="34">
        <f t="shared" si="201"/>
        <v>0</v>
      </c>
      <c r="U699" s="34">
        <f t="shared" si="201"/>
        <v>0</v>
      </c>
      <c r="V699" s="34">
        <f t="shared" si="201"/>
        <v>0</v>
      </c>
      <c r="W699" s="33">
        <f t="shared" si="201"/>
        <v>0</v>
      </c>
      <c r="Y699" s="370"/>
    </row>
    <row r="700" spans="2:25" s="72" customFormat="1" outlineLevel="1" x14ac:dyDescent="0.2">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
      <c r="B702" s="25"/>
      <c r="C702" s="23"/>
      <c r="D702" s="23"/>
      <c r="E702" s="24" t="s">
        <v>337</v>
      </c>
      <c r="F702" s="24"/>
      <c r="G702" s="69">
        <f t="shared" ref="G702:W702" si="202">SUBTOTAL(9,G703:G705)</f>
        <v>0</v>
      </c>
      <c r="H702" s="70">
        <f t="shared" si="202"/>
        <v>0</v>
      </c>
      <c r="I702" s="66">
        <f t="shared" si="202"/>
        <v>0</v>
      </c>
      <c r="J702" s="66">
        <f t="shared" si="202"/>
        <v>0</v>
      </c>
      <c r="K702" s="67">
        <f t="shared" si="202"/>
        <v>0</v>
      </c>
      <c r="L702" s="34">
        <f t="shared" si="202"/>
        <v>0</v>
      </c>
      <c r="M702" s="34">
        <f t="shared" si="202"/>
        <v>0</v>
      </c>
      <c r="N702" s="34">
        <f t="shared" si="202"/>
        <v>0</v>
      </c>
      <c r="O702" s="34">
        <f t="shared" si="202"/>
        <v>0</v>
      </c>
      <c r="P702" s="34">
        <f t="shared" si="202"/>
        <v>0</v>
      </c>
      <c r="Q702" s="34">
        <f t="shared" si="202"/>
        <v>0</v>
      </c>
      <c r="R702" s="34">
        <f t="shared" si="202"/>
        <v>0</v>
      </c>
      <c r="S702" s="34">
        <f t="shared" si="202"/>
        <v>0</v>
      </c>
      <c r="T702" s="34">
        <f t="shared" si="202"/>
        <v>0</v>
      </c>
      <c r="U702" s="34">
        <f t="shared" si="202"/>
        <v>0</v>
      </c>
      <c r="V702" s="34">
        <f t="shared" si="202"/>
        <v>0</v>
      </c>
      <c r="W702" s="33">
        <f t="shared" si="202"/>
        <v>0</v>
      </c>
      <c r="Y702" s="370"/>
    </row>
    <row r="703" spans="2:25" s="72" customFormat="1" outlineLevel="1" x14ac:dyDescent="0.2">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84"/>
    </row>
    <row r="707" spans="2:25" s="72" customFormat="1" x14ac:dyDescent="0.2">
      <c r="B707" s="25"/>
      <c r="C707" s="23"/>
      <c r="D707" s="23"/>
      <c r="E707" s="24" t="s">
        <v>184</v>
      </c>
      <c r="F707" s="24"/>
      <c r="G707" s="69">
        <f t="shared" ref="G707:W707" si="203">SUBTOTAL(9,G708:G709)</f>
        <v>0</v>
      </c>
      <c r="H707" s="70">
        <f t="shared" si="203"/>
        <v>0</v>
      </c>
      <c r="I707" s="66">
        <f t="shared" si="203"/>
        <v>0</v>
      </c>
      <c r="J707" s="66">
        <f t="shared" si="203"/>
        <v>0</v>
      </c>
      <c r="K707" s="67">
        <f t="shared" si="203"/>
        <v>0</v>
      </c>
      <c r="L707" s="34">
        <f t="shared" si="203"/>
        <v>0</v>
      </c>
      <c r="M707" s="34">
        <f t="shared" si="203"/>
        <v>0</v>
      </c>
      <c r="N707" s="34">
        <f t="shared" si="203"/>
        <v>0</v>
      </c>
      <c r="O707" s="34">
        <f t="shared" si="203"/>
        <v>0</v>
      </c>
      <c r="P707" s="34">
        <f t="shared" si="203"/>
        <v>0</v>
      </c>
      <c r="Q707" s="34">
        <f t="shared" si="203"/>
        <v>0</v>
      </c>
      <c r="R707" s="34">
        <f t="shared" si="203"/>
        <v>0</v>
      </c>
      <c r="S707" s="34">
        <f t="shared" si="203"/>
        <v>0</v>
      </c>
      <c r="T707" s="34">
        <f t="shared" si="203"/>
        <v>0</v>
      </c>
      <c r="U707" s="34">
        <f t="shared" si="203"/>
        <v>0</v>
      </c>
      <c r="V707" s="34">
        <f t="shared" si="203"/>
        <v>0</v>
      </c>
      <c r="W707" s="33">
        <f t="shared" si="203"/>
        <v>0</v>
      </c>
      <c r="Y707" s="583"/>
    </row>
    <row r="708" spans="2:25" s="72" customFormat="1" outlineLevel="1" x14ac:dyDescent="0.2">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
      <c r="B710" s="25"/>
      <c r="C710" s="23"/>
      <c r="D710" s="23"/>
      <c r="E710" s="24" t="s">
        <v>185</v>
      </c>
      <c r="F710" s="24"/>
      <c r="G710" s="69">
        <f t="shared" ref="G710:W710" si="204">SUBTOTAL(9,G711:G712)</f>
        <v>0</v>
      </c>
      <c r="H710" s="70">
        <f t="shared" si="204"/>
        <v>0</v>
      </c>
      <c r="I710" s="66">
        <f t="shared" si="204"/>
        <v>0</v>
      </c>
      <c r="J710" s="66">
        <f t="shared" si="204"/>
        <v>0</v>
      </c>
      <c r="K710" s="67">
        <f t="shared" si="204"/>
        <v>0</v>
      </c>
      <c r="L710" s="34">
        <f t="shared" si="204"/>
        <v>0</v>
      </c>
      <c r="M710" s="34">
        <f t="shared" si="204"/>
        <v>0</v>
      </c>
      <c r="N710" s="34">
        <f t="shared" si="204"/>
        <v>0</v>
      </c>
      <c r="O710" s="34">
        <f t="shared" si="204"/>
        <v>0</v>
      </c>
      <c r="P710" s="34">
        <f t="shared" si="204"/>
        <v>0</v>
      </c>
      <c r="Q710" s="34">
        <f t="shared" si="204"/>
        <v>0</v>
      </c>
      <c r="R710" s="34">
        <f t="shared" si="204"/>
        <v>0</v>
      </c>
      <c r="S710" s="34">
        <f t="shared" si="204"/>
        <v>0</v>
      </c>
      <c r="T710" s="34">
        <f t="shared" si="204"/>
        <v>0</v>
      </c>
      <c r="U710" s="34">
        <f t="shared" si="204"/>
        <v>0</v>
      </c>
      <c r="V710" s="34">
        <f t="shared" si="204"/>
        <v>0</v>
      </c>
      <c r="W710" s="33">
        <f t="shared" si="204"/>
        <v>0</v>
      </c>
      <c r="Y710" s="370"/>
    </row>
    <row r="711" spans="2:25" s="72" customFormat="1" outlineLevel="1" x14ac:dyDescent="0.2">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
      <c r="B713" s="25"/>
      <c r="C713" s="23"/>
      <c r="D713" s="23"/>
      <c r="E713" s="24" t="s">
        <v>186</v>
      </c>
      <c r="F713" s="24"/>
      <c r="G713" s="69">
        <f t="shared" ref="G713:W713" si="205">SUBTOTAL(9,G714:G715)</f>
        <v>0</v>
      </c>
      <c r="H713" s="70">
        <f t="shared" si="205"/>
        <v>0</v>
      </c>
      <c r="I713" s="66">
        <f t="shared" si="205"/>
        <v>0</v>
      </c>
      <c r="J713" s="66">
        <f t="shared" si="205"/>
        <v>0</v>
      </c>
      <c r="K713" s="67">
        <f t="shared" si="205"/>
        <v>0</v>
      </c>
      <c r="L713" s="34">
        <f t="shared" si="205"/>
        <v>0</v>
      </c>
      <c r="M713" s="34">
        <f t="shared" si="205"/>
        <v>0</v>
      </c>
      <c r="N713" s="34">
        <f t="shared" si="205"/>
        <v>0</v>
      </c>
      <c r="O713" s="34">
        <f t="shared" si="205"/>
        <v>0</v>
      </c>
      <c r="P713" s="34">
        <f t="shared" si="205"/>
        <v>0</v>
      </c>
      <c r="Q713" s="34">
        <f t="shared" si="205"/>
        <v>0</v>
      </c>
      <c r="R713" s="34">
        <f t="shared" si="205"/>
        <v>0</v>
      </c>
      <c r="S713" s="34">
        <f t="shared" si="205"/>
        <v>0</v>
      </c>
      <c r="T713" s="34">
        <f t="shared" si="205"/>
        <v>0</v>
      </c>
      <c r="U713" s="34">
        <f t="shared" si="205"/>
        <v>0</v>
      </c>
      <c r="V713" s="34">
        <f t="shared" si="205"/>
        <v>0</v>
      </c>
      <c r="W713" s="33">
        <f t="shared" si="205"/>
        <v>0</v>
      </c>
      <c r="Y713" s="370"/>
    </row>
    <row r="714" spans="2:25" s="72" customFormat="1" outlineLevel="1" x14ac:dyDescent="0.2">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
      <c r="B716" s="25"/>
      <c r="C716" s="23"/>
      <c r="D716" s="23"/>
      <c r="E716" s="24" t="s">
        <v>187</v>
      </c>
      <c r="F716" s="24"/>
      <c r="G716" s="69">
        <f t="shared" ref="G716:W716" si="206">SUBTOTAL(9,G717:G718)</f>
        <v>0</v>
      </c>
      <c r="H716" s="70">
        <f t="shared" si="206"/>
        <v>0</v>
      </c>
      <c r="I716" s="66">
        <f t="shared" si="206"/>
        <v>0</v>
      </c>
      <c r="J716" s="66">
        <f t="shared" si="206"/>
        <v>0</v>
      </c>
      <c r="K716" s="67">
        <f t="shared" si="206"/>
        <v>0</v>
      </c>
      <c r="L716" s="34">
        <f t="shared" si="206"/>
        <v>0</v>
      </c>
      <c r="M716" s="34">
        <f t="shared" si="206"/>
        <v>0</v>
      </c>
      <c r="N716" s="34">
        <f t="shared" si="206"/>
        <v>0</v>
      </c>
      <c r="O716" s="34">
        <f t="shared" si="206"/>
        <v>0</v>
      </c>
      <c r="P716" s="34">
        <f t="shared" si="206"/>
        <v>0</v>
      </c>
      <c r="Q716" s="34">
        <f t="shared" si="206"/>
        <v>0</v>
      </c>
      <c r="R716" s="34">
        <f t="shared" si="206"/>
        <v>0</v>
      </c>
      <c r="S716" s="34">
        <f t="shared" si="206"/>
        <v>0</v>
      </c>
      <c r="T716" s="34">
        <f t="shared" si="206"/>
        <v>0</v>
      </c>
      <c r="U716" s="34">
        <f t="shared" si="206"/>
        <v>0</v>
      </c>
      <c r="V716" s="34">
        <f t="shared" si="206"/>
        <v>0</v>
      </c>
      <c r="W716" s="33">
        <f t="shared" si="206"/>
        <v>0</v>
      </c>
      <c r="Y716" s="370"/>
    </row>
    <row r="717" spans="2:25" s="72" customFormat="1" outlineLevel="1" x14ac:dyDescent="0.2">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
      <c r="B719" s="25"/>
      <c r="C719" s="23"/>
      <c r="D719" s="23"/>
      <c r="E719" s="24" t="s">
        <v>341</v>
      </c>
      <c r="F719" s="24"/>
      <c r="G719" s="69">
        <f t="shared" ref="G719:W719" si="207">SUBTOTAL(9,G720:G721)</f>
        <v>0</v>
      </c>
      <c r="H719" s="70">
        <f t="shared" si="207"/>
        <v>0</v>
      </c>
      <c r="I719" s="66">
        <f t="shared" si="207"/>
        <v>0</v>
      </c>
      <c r="J719" s="66">
        <f t="shared" si="207"/>
        <v>0</v>
      </c>
      <c r="K719" s="67">
        <f t="shared" si="207"/>
        <v>0</v>
      </c>
      <c r="L719" s="34">
        <f t="shared" si="207"/>
        <v>0</v>
      </c>
      <c r="M719" s="34">
        <f t="shared" si="207"/>
        <v>0</v>
      </c>
      <c r="N719" s="34">
        <f t="shared" si="207"/>
        <v>0</v>
      </c>
      <c r="O719" s="34">
        <f t="shared" si="207"/>
        <v>0</v>
      </c>
      <c r="P719" s="34">
        <f t="shared" si="207"/>
        <v>0</v>
      </c>
      <c r="Q719" s="34">
        <f t="shared" si="207"/>
        <v>0</v>
      </c>
      <c r="R719" s="34">
        <f t="shared" si="207"/>
        <v>0</v>
      </c>
      <c r="S719" s="34">
        <f t="shared" si="207"/>
        <v>0</v>
      </c>
      <c r="T719" s="34">
        <f t="shared" si="207"/>
        <v>0</v>
      </c>
      <c r="U719" s="34">
        <f t="shared" si="207"/>
        <v>0</v>
      </c>
      <c r="V719" s="34">
        <f t="shared" si="207"/>
        <v>0</v>
      </c>
      <c r="W719" s="33">
        <f t="shared" si="207"/>
        <v>0</v>
      </c>
      <c r="Y719" s="370"/>
    </row>
    <row r="720" spans="2:25" s="72" customFormat="1" outlineLevel="1" x14ac:dyDescent="0.2">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6" s="72" customFormat="1" outlineLevel="1" x14ac:dyDescent="0.2">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6" s="72" customFormat="1" x14ac:dyDescent="0.2">
      <c r="B722" s="25"/>
      <c r="C722" s="23"/>
      <c r="D722" s="23"/>
      <c r="E722" s="24" t="s">
        <v>344</v>
      </c>
      <c r="F722" s="24"/>
      <c r="G722" s="69">
        <f t="shared" ref="G722:W722" si="208">SUBTOTAL(9,G723:G724)</f>
        <v>0</v>
      </c>
      <c r="H722" s="70">
        <f t="shared" si="208"/>
        <v>0</v>
      </c>
      <c r="I722" s="66">
        <f t="shared" si="208"/>
        <v>0</v>
      </c>
      <c r="J722" s="66">
        <f t="shared" si="208"/>
        <v>0</v>
      </c>
      <c r="K722" s="67">
        <f t="shared" si="208"/>
        <v>0</v>
      </c>
      <c r="L722" s="34">
        <f t="shared" si="208"/>
        <v>0</v>
      </c>
      <c r="M722" s="34">
        <f t="shared" si="208"/>
        <v>0</v>
      </c>
      <c r="N722" s="34">
        <f t="shared" si="208"/>
        <v>0</v>
      </c>
      <c r="O722" s="34">
        <f t="shared" si="208"/>
        <v>0</v>
      </c>
      <c r="P722" s="34">
        <f t="shared" si="208"/>
        <v>0</v>
      </c>
      <c r="Q722" s="34">
        <f t="shared" si="208"/>
        <v>0</v>
      </c>
      <c r="R722" s="34">
        <f t="shared" si="208"/>
        <v>0</v>
      </c>
      <c r="S722" s="34">
        <f t="shared" si="208"/>
        <v>0</v>
      </c>
      <c r="T722" s="34">
        <f t="shared" si="208"/>
        <v>0</v>
      </c>
      <c r="U722" s="34">
        <f t="shared" si="208"/>
        <v>0</v>
      </c>
      <c r="V722" s="34">
        <f t="shared" si="208"/>
        <v>0</v>
      </c>
      <c r="W722" s="33">
        <f t="shared" si="208"/>
        <v>0</v>
      </c>
      <c r="Y722" s="370"/>
    </row>
    <row r="723" spans="2:26" s="72" customFormat="1" outlineLevel="1" x14ac:dyDescent="0.2">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6" s="72" customFormat="1" outlineLevel="1" x14ac:dyDescent="0.2">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6" s="72" customFormat="1" x14ac:dyDescent="0.2">
      <c r="B725" s="25"/>
      <c r="C725" s="23"/>
      <c r="D725" s="23" t="s">
        <v>63</v>
      </c>
      <c r="E725" s="24"/>
      <c r="F725" s="24"/>
      <c r="G725" s="69">
        <f>SUBTOTAL(9,G726:G728)</f>
        <v>0</v>
      </c>
      <c r="H725" s="66">
        <f t="shared" ref="H725:W725" si="209">SUBTOTAL(9,H726:H728)</f>
        <v>0</v>
      </c>
      <c r="I725" s="66">
        <f t="shared" si="209"/>
        <v>0</v>
      </c>
      <c r="J725" s="66">
        <f t="shared" si="209"/>
        <v>0</v>
      </c>
      <c r="K725" s="67">
        <f t="shared" si="209"/>
        <v>0</v>
      </c>
      <c r="L725" s="51">
        <f t="shared" si="209"/>
        <v>0</v>
      </c>
      <c r="M725" s="34">
        <f t="shared" si="209"/>
        <v>0</v>
      </c>
      <c r="N725" s="34">
        <f t="shared" si="209"/>
        <v>0</v>
      </c>
      <c r="O725" s="34">
        <f t="shared" si="209"/>
        <v>0</v>
      </c>
      <c r="P725" s="34">
        <f t="shared" si="209"/>
        <v>0</v>
      </c>
      <c r="Q725" s="34">
        <f t="shared" si="209"/>
        <v>0</v>
      </c>
      <c r="R725" s="34">
        <f t="shared" si="209"/>
        <v>0</v>
      </c>
      <c r="S725" s="34">
        <f t="shared" si="209"/>
        <v>0</v>
      </c>
      <c r="T725" s="34">
        <f t="shared" si="209"/>
        <v>0</v>
      </c>
      <c r="U725" s="34">
        <f t="shared" si="209"/>
        <v>0</v>
      </c>
      <c r="V725" s="37">
        <f t="shared" si="209"/>
        <v>0</v>
      </c>
      <c r="W725" s="37">
        <f t="shared" si="209"/>
        <v>0</v>
      </c>
      <c r="Y725" s="370"/>
    </row>
    <row r="726" spans="2:26" s="72" customFormat="1" outlineLevel="1" x14ac:dyDescent="0.2">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6" s="72" customFormat="1" outlineLevel="1" x14ac:dyDescent="0.2">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6" s="72" customFormat="1" outlineLevel="1" x14ac:dyDescent="0.2">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6" s="72" customFormat="1" x14ac:dyDescent="0.2">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6" s="72" customFormat="1" outlineLevel="1" x14ac:dyDescent="0.2">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6" s="72" customFormat="1" outlineLevel="1" x14ac:dyDescent="0.2">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6" x14ac:dyDescent="0.2">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84"/>
      <c r="Z732" s="72"/>
    </row>
    <row r="733" spans="2:26" s="72" customFormat="1" x14ac:dyDescent="0.2">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6" s="72" customFormat="1" x14ac:dyDescent="0.2">
      <c r="B734" s="25"/>
      <c r="C734" s="23"/>
      <c r="D734" s="23"/>
      <c r="E734" s="24" t="s">
        <v>153</v>
      </c>
      <c r="F734" s="24"/>
      <c r="G734" s="69">
        <f t="shared" ref="G734:W734" si="210">SUBTOTAL(9,G735:G738)</f>
        <v>0</v>
      </c>
      <c r="H734" s="70">
        <f t="shared" si="210"/>
        <v>0</v>
      </c>
      <c r="I734" s="66">
        <f t="shared" si="210"/>
        <v>0</v>
      </c>
      <c r="J734" s="66">
        <f t="shared" si="210"/>
        <v>0</v>
      </c>
      <c r="K734" s="67">
        <f t="shared" si="210"/>
        <v>0</v>
      </c>
      <c r="L734" s="34">
        <f t="shared" si="210"/>
        <v>0</v>
      </c>
      <c r="M734" s="34">
        <f t="shared" si="210"/>
        <v>0</v>
      </c>
      <c r="N734" s="34">
        <f t="shared" si="210"/>
        <v>0</v>
      </c>
      <c r="O734" s="34">
        <f t="shared" si="210"/>
        <v>0</v>
      </c>
      <c r="P734" s="34">
        <f t="shared" si="210"/>
        <v>0</v>
      </c>
      <c r="Q734" s="34">
        <f t="shared" si="210"/>
        <v>0</v>
      </c>
      <c r="R734" s="34">
        <f t="shared" si="210"/>
        <v>0</v>
      </c>
      <c r="S734" s="34">
        <f t="shared" si="210"/>
        <v>0</v>
      </c>
      <c r="T734" s="34">
        <f t="shared" si="210"/>
        <v>0</v>
      </c>
      <c r="U734" s="34">
        <f t="shared" si="210"/>
        <v>0</v>
      </c>
      <c r="V734" s="34">
        <f t="shared" si="210"/>
        <v>0</v>
      </c>
      <c r="W734" s="33">
        <f t="shared" si="210"/>
        <v>0</v>
      </c>
      <c r="Y734" s="583"/>
    </row>
    <row r="735" spans="2:26" s="72" customFormat="1" outlineLevel="1" x14ac:dyDescent="0.2">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6" s="72" customFormat="1" outlineLevel="1" x14ac:dyDescent="0.2">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
      <c r="B739" s="25"/>
      <c r="C739" s="23"/>
      <c r="D739" s="23"/>
      <c r="E739" s="24" t="s">
        <v>157</v>
      </c>
      <c r="F739" s="24"/>
      <c r="G739" s="69">
        <f t="shared" ref="G739:W739" si="211">SUBTOTAL(9,G740:G743)</f>
        <v>0</v>
      </c>
      <c r="H739" s="70">
        <f t="shared" si="211"/>
        <v>0</v>
      </c>
      <c r="I739" s="66">
        <f t="shared" si="211"/>
        <v>0</v>
      </c>
      <c r="J739" s="66">
        <f t="shared" si="211"/>
        <v>0</v>
      </c>
      <c r="K739" s="67">
        <f t="shared" si="211"/>
        <v>0</v>
      </c>
      <c r="L739" s="34">
        <f t="shared" si="211"/>
        <v>0</v>
      </c>
      <c r="M739" s="34">
        <f t="shared" si="211"/>
        <v>0</v>
      </c>
      <c r="N739" s="34">
        <f t="shared" si="211"/>
        <v>0</v>
      </c>
      <c r="O739" s="34">
        <f t="shared" si="211"/>
        <v>0</v>
      </c>
      <c r="P739" s="34">
        <f t="shared" si="211"/>
        <v>0</v>
      </c>
      <c r="Q739" s="34">
        <f t="shared" si="211"/>
        <v>0</v>
      </c>
      <c r="R739" s="34">
        <f t="shared" si="211"/>
        <v>0</v>
      </c>
      <c r="S739" s="34">
        <f t="shared" si="211"/>
        <v>0</v>
      </c>
      <c r="T739" s="34">
        <f t="shared" si="211"/>
        <v>0</v>
      </c>
      <c r="U739" s="34">
        <f t="shared" si="211"/>
        <v>0</v>
      </c>
      <c r="V739" s="34">
        <f t="shared" si="211"/>
        <v>0</v>
      </c>
      <c r="W739" s="33">
        <f t="shared" si="211"/>
        <v>0</v>
      </c>
      <c r="Y739" s="370"/>
    </row>
    <row r="740" spans="2:25" s="72" customFormat="1" outlineLevel="1" x14ac:dyDescent="0.2">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
      <c r="B744" s="25"/>
      <c r="C744" s="23"/>
      <c r="D744" s="23"/>
      <c r="E744" s="24" t="s">
        <v>347</v>
      </c>
      <c r="F744" s="24"/>
      <c r="G744" s="69">
        <f t="shared" ref="G744:W744" si="212">SUBTOTAL(9,G745:G748)</f>
        <v>0</v>
      </c>
      <c r="H744" s="70">
        <f t="shared" si="212"/>
        <v>0</v>
      </c>
      <c r="I744" s="66">
        <f t="shared" si="212"/>
        <v>0</v>
      </c>
      <c r="J744" s="66">
        <f t="shared" si="212"/>
        <v>0</v>
      </c>
      <c r="K744" s="67">
        <f t="shared" si="212"/>
        <v>0</v>
      </c>
      <c r="L744" s="34">
        <f t="shared" si="212"/>
        <v>0</v>
      </c>
      <c r="M744" s="34">
        <f t="shared" si="212"/>
        <v>0</v>
      </c>
      <c r="N744" s="34">
        <f t="shared" si="212"/>
        <v>0</v>
      </c>
      <c r="O744" s="34">
        <f t="shared" si="212"/>
        <v>0</v>
      </c>
      <c r="P744" s="34">
        <f t="shared" si="212"/>
        <v>0</v>
      </c>
      <c r="Q744" s="34">
        <f t="shared" si="212"/>
        <v>0</v>
      </c>
      <c r="R744" s="34">
        <f t="shared" si="212"/>
        <v>0</v>
      </c>
      <c r="S744" s="34">
        <f t="shared" si="212"/>
        <v>0</v>
      </c>
      <c r="T744" s="34">
        <f t="shared" si="212"/>
        <v>0</v>
      </c>
      <c r="U744" s="34">
        <f t="shared" si="212"/>
        <v>0</v>
      </c>
      <c r="V744" s="34">
        <f t="shared" si="212"/>
        <v>0</v>
      </c>
      <c r="W744" s="33">
        <f t="shared" si="212"/>
        <v>0</v>
      </c>
      <c r="Y744" s="370"/>
    </row>
    <row r="745" spans="2:25" s="72" customFormat="1" outlineLevel="1" x14ac:dyDescent="0.2">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84"/>
    </row>
    <row r="750" spans="2:25" s="72" customFormat="1" x14ac:dyDescent="0.2">
      <c r="B750" s="25"/>
      <c r="C750" s="23"/>
      <c r="D750" s="23"/>
      <c r="E750" s="64" t="s">
        <v>54</v>
      </c>
      <c r="F750" s="24"/>
      <c r="G750" s="69">
        <f t="shared" ref="G750:W750" si="213">SUBTOTAL(9,G751:G753)</f>
        <v>0</v>
      </c>
      <c r="H750" s="70">
        <f t="shared" si="213"/>
        <v>0</v>
      </c>
      <c r="I750" s="66">
        <f t="shared" si="213"/>
        <v>0</v>
      </c>
      <c r="J750" s="66">
        <f t="shared" si="213"/>
        <v>0</v>
      </c>
      <c r="K750" s="67">
        <f t="shared" si="213"/>
        <v>0</v>
      </c>
      <c r="L750" s="34">
        <f t="shared" si="213"/>
        <v>0</v>
      </c>
      <c r="M750" s="34">
        <f t="shared" si="213"/>
        <v>0</v>
      </c>
      <c r="N750" s="34">
        <f t="shared" si="213"/>
        <v>0</v>
      </c>
      <c r="O750" s="34">
        <f t="shared" si="213"/>
        <v>0</v>
      </c>
      <c r="P750" s="34">
        <f t="shared" si="213"/>
        <v>0</v>
      </c>
      <c r="Q750" s="34">
        <f t="shared" si="213"/>
        <v>0</v>
      </c>
      <c r="R750" s="34">
        <f t="shared" si="213"/>
        <v>0</v>
      </c>
      <c r="S750" s="34">
        <f t="shared" si="213"/>
        <v>0</v>
      </c>
      <c r="T750" s="34">
        <f t="shared" si="213"/>
        <v>0</v>
      </c>
      <c r="U750" s="34">
        <f t="shared" si="213"/>
        <v>0</v>
      </c>
      <c r="V750" s="34">
        <f t="shared" si="213"/>
        <v>0</v>
      </c>
      <c r="W750" s="33">
        <f t="shared" si="213"/>
        <v>0</v>
      </c>
      <c r="Y750" s="583"/>
    </row>
    <row r="751" spans="2:25" s="72" customFormat="1" outlineLevel="1" x14ac:dyDescent="0.2">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
      <c r="B754" s="25"/>
      <c r="C754" s="23"/>
      <c r="D754" s="23"/>
      <c r="E754" s="24" t="s">
        <v>56</v>
      </c>
      <c r="F754" s="24"/>
      <c r="G754" s="69">
        <f t="shared" ref="G754:W754" si="214">SUBTOTAL(9,G755:G757)</f>
        <v>0</v>
      </c>
      <c r="H754" s="70">
        <f t="shared" si="214"/>
        <v>0</v>
      </c>
      <c r="I754" s="66">
        <f t="shared" si="214"/>
        <v>0</v>
      </c>
      <c r="J754" s="66">
        <f t="shared" si="214"/>
        <v>0</v>
      </c>
      <c r="K754" s="67">
        <f t="shared" si="214"/>
        <v>0</v>
      </c>
      <c r="L754" s="34">
        <f t="shared" si="214"/>
        <v>0</v>
      </c>
      <c r="M754" s="34">
        <f t="shared" si="214"/>
        <v>0</v>
      </c>
      <c r="N754" s="34">
        <f t="shared" si="214"/>
        <v>0</v>
      </c>
      <c r="O754" s="34">
        <f t="shared" si="214"/>
        <v>0</v>
      </c>
      <c r="P754" s="34">
        <f t="shared" si="214"/>
        <v>0</v>
      </c>
      <c r="Q754" s="34">
        <f t="shared" si="214"/>
        <v>0</v>
      </c>
      <c r="R754" s="34">
        <f t="shared" si="214"/>
        <v>0</v>
      </c>
      <c r="S754" s="34">
        <f t="shared" si="214"/>
        <v>0</v>
      </c>
      <c r="T754" s="34">
        <f t="shared" si="214"/>
        <v>0</v>
      </c>
      <c r="U754" s="34">
        <f t="shared" si="214"/>
        <v>0</v>
      </c>
      <c r="V754" s="34">
        <f t="shared" si="214"/>
        <v>0</v>
      </c>
      <c r="W754" s="33">
        <f t="shared" si="214"/>
        <v>0</v>
      </c>
      <c r="Y754" s="370"/>
    </row>
    <row r="755" spans="2:25" s="72" customFormat="1" outlineLevel="1" x14ac:dyDescent="0.2">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
      <c r="B758" s="25"/>
      <c r="C758" s="23"/>
      <c r="D758" s="23"/>
      <c r="E758" s="24" t="s">
        <v>57</v>
      </c>
      <c r="F758" s="24"/>
      <c r="G758" s="69">
        <f t="shared" ref="G758:W758" si="215">SUBTOTAL(9,G759:G761)</f>
        <v>0</v>
      </c>
      <c r="H758" s="70">
        <f t="shared" si="215"/>
        <v>0</v>
      </c>
      <c r="I758" s="66">
        <f t="shared" si="215"/>
        <v>0</v>
      </c>
      <c r="J758" s="66">
        <f t="shared" si="215"/>
        <v>0</v>
      </c>
      <c r="K758" s="67">
        <f t="shared" si="215"/>
        <v>0</v>
      </c>
      <c r="L758" s="34">
        <f t="shared" si="215"/>
        <v>0</v>
      </c>
      <c r="M758" s="34">
        <f t="shared" si="215"/>
        <v>0</v>
      </c>
      <c r="N758" s="34">
        <f t="shared" si="215"/>
        <v>0</v>
      </c>
      <c r="O758" s="34">
        <f t="shared" si="215"/>
        <v>0</v>
      </c>
      <c r="P758" s="34">
        <f t="shared" si="215"/>
        <v>0</v>
      </c>
      <c r="Q758" s="34">
        <f t="shared" si="215"/>
        <v>0</v>
      </c>
      <c r="R758" s="34">
        <f t="shared" si="215"/>
        <v>0</v>
      </c>
      <c r="S758" s="34">
        <f t="shared" si="215"/>
        <v>0</v>
      </c>
      <c r="T758" s="34">
        <f t="shared" si="215"/>
        <v>0</v>
      </c>
      <c r="U758" s="34">
        <f t="shared" si="215"/>
        <v>0</v>
      </c>
      <c r="V758" s="34">
        <f t="shared" si="215"/>
        <v>0</v>
      </c>
      <c r="W758" s="33">
        <f t="shared" si="215"/>
        <v>0</v>
      </c>
      <c r="Y758" s="370"/>
    </row>
    <row r="759" spans="2:25" s="72" customFormat="1" outlineLevel="1" x14ac:dyDescent="0.2">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84"/>
    </row>
    <row r="763" spans="2:25" s="72" customFormat="1" x14ac:dyDescent="0.2">
      <c r="B763" s="25"/>
      <c r="C763" s="23"/>
      <c r="D763" s="23"/>
      <c r="E763" s="24" t="s">
        <v>172</v>
      </c>
      <c r="F763" s="24"/>
      <c r="G763" s="69">
        <f t="shared" ref="G763:W763" si="216">SUBTOTAL(9,G764:G765)</f>
        <v>0</v>
      </c>
      <c r="H763" s="70">
        <f t="shared" si="216"/>
        <v>0</v>
      </c>
      <c r="I763" s="66">
        <f t="shared" si="216"/>
        <v>0</v>
      </c>
      <c r="J763" s="66">
        <f t="shared" si="216"/>
        <v>0</v>
      </c>
      <c r="K763" s="67">
        <f t="shared" si="216"/>
        <v>0</v>
      </c>
      <c r="L763" s="34">
        <f t="shared" si="216"/>
        <v>0</v>
      </c>
      <c r="M763" s="34">
        <f t="shared" si="216"/>
        <v>0</v>
      </c>
      <c r="N763" s="34">
        <f t="shared" si="216"/>
        <v>0</v>
      </c>
      <c r="O763" s="34">
        <f t="shared" si="216"/>
        <v>0</v>
      </c>
      <c r="P763" s="34">
        <f t="shared" si="216"/>
        <v>0</v>
      </c>
      <c r="Q763" s="34">
        <f t="shared" si="216"/>
        <v>0</v>
      </c>
      <c r="R763" s="34">
        <f t="shared" si="216"/>
        <v>0</v>
      </c>
      <c r="S763" s="34">
        <f t="shared" si="216"/>
        <v>0</v>
      </c>
      <c r="T763" s="34">
        <f t="shared" si="216"/>
        <v>0</v>
      </c>
      <c r="U763" s="34">
        <f t="shared" si="216"/>
        <v>0</v>
      </c>
      <c r="V763" s="34">
        <f t="shared" si="216"/>
        <v>0</v>
      </c>
      <c r="W763" s="33">
        <f t="shared" si="216"/>
        <v>0</v>
      </c>
      <c r="Y763" s="583"/>
    </row>
    <row r="764" spans="2:25" s="72" customFormat="1" outlineLevel="1" x14ac:dyDescent="0.2">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
      <c r="B766" s="25"/>
      <c r="C766" s="23"/>
      <c r="D766" s="23"/>
      <c r="E766" s="24" t="s">
        <v>166</v>
      </c>
      <c r="F766" s="24"/>
      <c r="G766" s="69">
        <f t="shared" ref="G766:W766" si="217">SUBTOTAL(9,G767:G769)</f>
        <v>0</v>
      </c>
      <c r="H766" s="70">
        <f t="shared" si="217"/>
        <v>0</v>
      </c>
      <c r="I766" s="66">
        <f t="shared" si="217"/>
        <v>0</v>
      </c>
      <c r="J766" s="66">
        <f t="shared" si="217"/>
        <v>0</v>
      </c>
      <c r="K766" s="67">
        <f t="shared" si="217"/>
        <v>0</v>
      </c>
      <c r="L766" s="34">
        <f t="shared" si="217"/>
        <v>0</v>
      </c>
      <c r="M766" s="34">
        <f t="shared" si="217"/>
        <v>0</v>
      </c>
      <c r="N766" s="34">
        <f t="shared" si="217"/>
        <v>0</v>
      </c>
      <c r="O766" s="34">
        <f t="shared" si="217"/>
        <v>0</v>
      </c>
      <c r="P766" s="34">
        <f t="shared" si="217"/>
        <v>0</v>
      </c>
      <c r="Q766" s="34">
        <f t="shared" si="217"/>
        <v>0</v>
      </c>
      <c r="R766" s="34">
        <f t="shared" si="217"/>
        <v>0</v>
      </c>
      <c r="S766" s="34">
        <f t="shared" si="217"/>
        <v>0</v>
      </c>
      <c r="T766" s="34">
        <f t="shared" si="217"/>
        <v>0</v>
      </c>
      <c r="U766" s="34">
        <f t="shared" si="217"/>
        <v>0</v>
      </c>
      <c r="V766" s="34">
        <f t="shared" si="217"/>
        <v>0</v>
      </c>
      <c r="W766" s="33">
        <f t="shared" si="217"/>
        <v>0</v>
      </c>
      <c r="Y766" s="370"/>
    </row>
    <row r="767" spans="2:25" s="72" customFormat="1" outlineLevel="1" x14ac:dyDescent="0.2">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
      <c r="B770" s="25"/>
      <c r="C770" s="23"/>
      <c r="D770" s="23"/>
      <c r="E770" s="24" t="s">
        <v>174</v>
      </c>
      <c r="F770" s="24"/>
      <c r="G770" s="69">
        <f t="shared" ref="G770:W770" si="218">SUBTOTAL(9,G771:G772)</f>
        <v>0</v>
      </c>
      <c r="H770" s="70">
        <f t="shared" si="218"/>
        <v>0</v>
      </c>
      <c r="I770" s="66">
        <f t="shared" si="218"/>
        <v>0</v>
      </c>
      <c r="J770" s="66">
        <f t="shared" si="218"/>
        <v>0</v>
      </c>
      <c r="K770" s="67">
        <f t="shared" si="218"/>
        <v>0</v>
      </c>
      <c r="L770" s="34">
        <f t="shared" si="218"/>
        <v>0</v>
      </c>
      <c r="M770" s="34">
        <f t="shared" si="218"/>
        <v>0</v>
      </c>
      <c r="N770" s="34">
        <f t="shared" si="218"/>
        <v>0</v>
      </c>
      <c r="O770" s="34">
        <f t="shared" si="218"/>
        <v>0</v>
      </c>
      <c r="P770" s="34">
        <f t="shared" si="218"/>
        <v>0</v>
      </c>
      <c r="Q770" s="34">
        <f t="shared" si="218"/>
        <v>0</v>
      </c>
      <c r="R770" s="34">
        <f t="shared" si="218"/>
        <v>0</v>
      </c>
      <c r="S770" s="34">
        <f t="shared" si="218"/>
        <v>0</v>
      </c>
      <c r="T770" s="34">
        <f t="shared" si="218"/>
        <v>0</v>
      </c>
      <c r="U770" s="34">
        <f t="shared" si="218"/>
        <v>0</v>
      </c>
      <c r="V770" s="34">
        <f t="shared" si="218"/>
        <v>0</v>
      </c>
      <c r="W770" s="33">
        <f t="shared" si="218"/>
        <v>0</v>
      </c>
      <c r="Y770" s="370"/>
    </row>
    <row r="771" spans="2:25" s="72" customFormat="1" outlineLevel="1" x14ac:dyDescent="0.2">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
      <c r="B773" s="25"/>
      <c r="C773" s="23"/>
      <c r="D773" s="23"/>
      <c r="E773" s="24" t="s">
        <v>169</v>
      </c>
      <c r="F773" s="24"/>
      <c r="G773" s="69">
        <f t="shared" ref="G773:W773" si="219">SUBTOTAL(9,G774:G776)</f>
        <v>0</v>
      </c>
      <c r="H773" s="70">
        <f t="shared" si="219"/>
        <v>0</v>
      </c>
      <c r="I773" s="66">
        <f t="shared" si="219"/>
        <v>0</v>
      </c>
      <c r="J773" s="66">
        <f t="shared" si="219"/>
        <v>0</v>
      </c>
      <c r="K773" s="67">
        <f t="shared" si="219"/>
        <v>0</v>
      </c>
      <c r="L773" s="34">
        <f t="shared" si="219"/>
        <v>0</v>
      </c>
      <c r="M773" s="34">
        <f t="shared" si="219"/>
        <v>0</v>
      </c>
      <c r="N773" s="34">
        <f t="shared" si="219"/>
        <v>0</v>
      </c>
      <c r="O773" s="34">
        <f t="shared" si="219"/>
        <v>0</v>
      </c>
      <c r="P773" s="34">
        <f t="shared" si="219"/>
        <v>0</v>
      </c>
      <c r="Q773" s="34">
        <f t="shared" si="219"/>
        <v>0</v>
      </c>
      <c r="R773" s="34">
        <f t="shared" si="219"/>
        <v>0</v>
      </c>
      <c r="S773" s="34">
        <f t="shared" si="219"/>
        <v>0</v>
      </c>
      <c r="T773" s="34">
        <f t="shared" si="219"/>
        <v>0</v>
      </c>
      <c r="U773" s="34">
        <f t="shared" si="219"/>
        <v>0</v>
      </c>
      <c r="V773" s="34">
        <f t="shared" si="219"/>
        <v>0</v>
      </c>
      <c r="W773" s="33">
        <f t="shared" si="219"/>
        <v>0</v>
      </c>
      <c r="Y773" s="370"/>
    </row>
    <row r="774" spans="2:25" s="72" customFormat="1" outlineLevel="1" x14ac:dyDescent="0.2">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
      <c r="B777" s="25"/>
      <c r="C777" s="23"/>
      <c r="D777" s="23"/>
      <c r="E777" s="24" t="s">
        <v>334</v>
      </c>
      <c r="F777" s="24"/>
      <c r="G777" s="69">
        <f t="shared" ref="G777:W777" si="220">SUBTOTAL(9,G778:G779)</f>
        <v>0</v>
      </c>
      <c r="H777" s="70">
        <f t="shared" si="220"/>
        <v>0</v>
      </c>
      <c r="I777" s="66">
        <f t="shared" si="220"/>
        <v>0</v>
      </c>
      <c r="J777" s="66">
        <f t="shared" si="220"/>
        <v>0</v>
      </c>
      <c r="K777" s="67">
        <f t="shared" si="220"/>
        <v>0</v>
      </c>
      <c r="L777" s="34">
        <f t="shared" si="220"/>
        <v>0</v>
      </c>
      <c r="M777" s="34">
        <f t="shared" si="220"/>
        <v>0</v>
      </c>
      <c r="N777" s="34">
        <f t="shared" si="220"/>
        <v>0</v>
      </c>
      <c r="O777" s="34">
        <f t="shared" si="220"/>
        <v>0</v>
      </c>
      <c r="P777" s="34">
        <f t="shared" si="220"/>
        <v>0</v>
      </c>
      <c r="Q777" s="34">
        <f t="shared" si="220"/>
        <v>0</v>
      </c>
      <c r="R777" s="34">
        <f t="shared" si="220"/>
        <v>0</v>
      </c>
      <c r="S777" s="34">
        <f t="shared" si="220"/>
        <v>0</v>
      </c>
      <c r="T777" s="34">
        <f t="shared" si="220"/>
        <v>0</v>
      </c>
      <c r="U777" s="34">
        <f t="shared" si="220"/>
        <v>0</v>
      </c>
      <c r="V777" s="34">
        <f t="shared" si="220"/>
        <v>0</v>
      </c>
      <c r="W777" s="33">
        <f t="shared" si="220"/>
        <v>0</v>
      </c>
      <c r="Y777" s="370"/>
    </row>
    <row r="778" spans="2:25" s="72" customFormat="1" outlineLevel="1" x14ac:dyDescent="0.2">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
      <c r="B780" s="25"/>
      <c r="C780" s="23"/>
      <c r="D780" s="23"/>
      <c r="E780" s="24" t="s">
        <v>337</v>
      </c>
      <c r="F780" s="24"/>
      <c r="G780" s="69">
        <f t="shared" ref="G780:W780" si="221">SUBTOTAL(9,G781:G783)</f>
        <v>0</v>
      </c>
      <c r="H780" s="70">
        <f t="shared" si="221"/>
        <v>0</v>
      </c>
      <c r="I780" s="66">
        <f t="shared" si="221"/>
        <v>0</v>
      </c>
      <c r="J780" s="66">
        <f t="shared" si="221"/>
        <v>0</v>
      </c>
      <c r="K780" s="67">
        <f t="shared" si="221"/>
        <v>0</v>
      </c>
      <c r="L780" s="34">
        <f t="shared" si="221"/>
        <v>0</v>
      </c>
      <c r="M780" s="34">
        <f t="shared" si="221"/>
        <v>0</v>
      </c>
      <c r="N780" s="34">
        <f t="shared" si="221"/>
        <v>0</v>
      </c>
      <c r="O780" s="34">
        <f t="shared" si="221"/>
        <v>0</v>
      </c>
      <c r="P780" s="34">
        <f t="shared" si="221"/>
        <v>0</v>
      </c>
      <c r="Q780" s="34">
        <f t="shared" si="221"/>
        <v>0</v>
      </c>
      <c r="R780" s="34">
        <f t="shared" si="221"/>
        <v>0</v>
      </c>
      <c r="S780" s="34">
        <f t="shared" si="221"/>
        <v>0</v>
      </c>
      <c r="T780" s="34">
        <f t="shared" si="221"/>
        <v>0</v>
      </c>
      <c r="U780" s="34">
        <f t="shared" si="221"/>
        <v>0</v>
      </c>
      <c r="V780" s="34">
        <f t="shared" si="221"/>
        <v>0</v>
      </c>
      <c r="W780" s="33">
        <f t="shared" si="221"/>
        <v>0</v>
      </c>
      <c r="Y780" s="370"/>
    </row>
    <row r="781" spans="2:25" s="72" customFormat="1" outlineLevel="1" x14ac:dyDescent="0.2">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84"/>
    </row>
    <row r="785" spans="2:25" s="72" customFormat="1" x14ac:dyDescent="0.2">
      <c r="B785" s="25"/>
      <c r="C785" s="23"/>
      <c r="D785" s="23"/>
      <c r="E785" s="24" t="s">
        <v>184</v>
      </c>
      <c r="F785" s="24"/>
      <c r="G785" s="69">
        <f t="shared" ref="G785:W785" si="222">SUBTOTAL(9,G786:G787)</f>
        <v>0</v>
      </c>
      <c r="H785" s="70">
        <f t="shared" si="222"/>
        <v>0</v>
      </c>
      <c r="I785" s="66">
        <f t="shared" si="222"/>
        <v>0</v>
      </c>
      <c r="J785" s="66">
        <f t="shared" si="222"/>
        <v>0</v>
      </c>
      <c r="K785" s="67">
        <f t="shared" si="222"/>
        <v>0</v>
      </c>
      <c r="L785" s="34">
        <f t="shared" si="222"/>
        <v>0</v>
      </c>
      <c r="M785" s="34">
        <f t="shared" si="222"/>
        <v>0</v>
      </c>
      <c r="N785" s="34">
        <f t="shared" si="222"/>
        <v>0</v>
      </c>
      <c r="O785" s="34">
        <f t="shared" si="222"/>
        <v>0</v>
      </c>
      <c r="P785" s="34">
        <f t="shared" si="222"/>
        <v>0</v>
      </c>
      <c r="Q785" s="34">
        <f t="shared" si="222"/>
        <v>0</v>
      </c>
      <c r="R785" s="34">
        <f t="shared" si="222"/>
        <v>0</v>
      </c>
      <c r="S785" s="34">
        <f t="shared" si="222"/>
        <v>0</v>
      </c>
      <c r="T785" s="34">
        <f t="shared" si="222"/>
        <v>0</v>
      </c>
      <c r="U785" s="34">
        <f t="shared" si="222"/>
        <v>0</v>
      </c>
      <c r="V785" s="34">
        <f t="shared" si="222"/>
        <v>0</v>
      </c>
      <c r="W785" s="33">
        <f t="shared" si="222"/>
        <v>0</v>
      </c>
      <c r="Y785" s="583"/>
    </row>
    <row r="786" spans="2:25" s="72" customFormat="1" outlineLevel="1" x14ac:dyDescent="0.2">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
      <c r="B788" s="25"/>
      <c r="C788" s="23"/>
      <c r="D788" s="23"/>
      <c r="E788" s="24" t="s">
        <v>185</v>
      </c>
      <c r="F788" s="24"/>
      <c r="G788" s="69">
        <f t="shared" ref="G788:W788" si="223">SUBTOTAL(9,G789:G790)</f>
        <v>0</v>
      </c>
      <c r="H788" s="70">
        <f t="shared" si="223"/>
        <v>0</v>
      </c>
      <c r="I788" s="66">
        <f t="shared" si="223"/>
        <v>0</v>
      </c>
      <c r="J788" s="66">
        <f t="shared" si="223"/>
        <v>0</v>
      </c>
      <c r="K788" s="67">
        <f t="shared" si="223"/>
        <v>0</v>
      </c>
      <c r="L788" s="34">
        <f t="shared" si="223"/>
        <v>0</v>
      </c>
      <c r="M788" s="34">
        <f t="shared" si="223"/>
        <v>0</v>
      </c>
      <c r="N788" s="34">
        <f t="shared" si="223"/>
        <v>0</v>
      </c>
      <c r="O788" s="34">
        <f t="shared" si="223"/>
        <v>0</v>
      </c>
      <c r="P788" s="34">
        <f t="shared" si="223"/>
        <v>0</v>
      </c>
      <c r="Q788" s="34">
        <f t="shared" si="223"/>
        <v>0</v>
      </c>
      <c r="R788" s="34">
        <f t="shared" si="223"/>
        <v>0</v>
      </c>
      <c r="S788" s="34">
        <f t="shared" si="223"/>
        <v>0</v>
      </c>
      <c r="T788" s="34">
        <f t="shared" si="223"/>
        <v>0</v>
      </c>
      <c r="U788" s="34">
        <f t="shared" si="223"/>
        <v>0</v>
      </c>
      <c r="V788" s="34">
        <f t="shared" si="223"/>
        <v>0</v>
      </c>
      <c r="W788" s="33">
        <f t="shared" si="223"/>
        <v>0</v>
      </c>
      <c r="Y788" s="370"/>
    </row>
    <row r="789" spans="2:25" s="72" customFormat="1" outlineLevel="1" x14ac:dyDescent="0.2">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
      <c r="B791" s="25"/>
      <c r="C791" s="23"/>
      <c r="D791" s="23"/>
      <c r="E791" s="24" t="s">
        <v>186</v>
      </c>
      <c r="F791" s="24"/>
      <c r="G791" s="69">
        <f t="shared" ref="G791:W791" si="224">SUBTOTAL(9,G792:G793)</f>
        <v>0</v>
      </c>
      <c r="H791" s="70">
        <f t="shared" si="224"/>
        <v>0</v>
      </c>
      <c r="I791" s="66">
        <f t="shared" si="224"/>
        <v>0</v>
      </c>
      <c r="J791" s="66">
        <f t="shared" si="224"/>
        <v>0</v>
      </c>
      <c r="K791" s="67">
        <f t="shared" si="224"/>
        <v>0</v>
      </c>
      <c r="L791" s="34">
        <f t="shared" si="224"/>
        <v>0</v>
      </c>
      <c r="M791" s="34">
        <f t="shared" si="224"/>
        <v>0</v>
      </c>
      <c r="N791" s="34">
        <f t="shared" si="224"/>
        <v>0</v>
      </c>
      <c r="O791" s="34">
        <f t="shared" si="224"/>
        <v>0</v>
      </c>
      <c r="P791" s="34">
        <f t="shared" si="224"/>
        <v>0</v>
      </c>
      <c r="Q791" s="34">
        <f t="shared" si="224"/>
        <v>0</v>
      </c>
      <c r="R791" s="34">
        <f t="shared" si="224"/>
        <v>0</v>
      </c>
      <c r="S791" s="34">
        <f t="shared" si="224"/>
        <v>0</v>
      </c>
      <c r="T791" s="34">
        <f t="shared" si="224"/>
        <v>0</v>
      </c>
      <c r="U791" s="34">
        <f t="shared" si="224"/>
        <v>0</v>
      </c>
      <c r="V791" s="34">
        <f t="shared" si="224"/>
        <v>0</v>
      </c>
      <c r="W791" s="33">
        <f t="shared" si="224"/>
        <v>0</v>
      </c>
      <c r="Y791" s="370"/>
    </row>
    <row r="792" spans="2:25" s="72" customFormat="1" outlineLevel="1" x14ac:dyDescent="0.2">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
      <c r="B794" s="25"/>
      <c r="C794" s="23"/>
      <c r="D794" s="23"/>
      <c r="E794" s="24" t="s">
        <v>187</v>
      </c>
      <c r="F794" s="24"/>
      <c r="G794" s="69">
        <f t="shared" ref="G794:W794" si="225">SUBTOTAL(9,G795:G796)</f>
        <v>0</v>
      </c>
      <c r="H794" s="70">
        <f t="shared" si="225"/>
        <v>0</v>
      </c>
      <c r="I794" s="66">
        <f t="shared" si="225"/>
        <v>0</v>
      </c>
      <c r="J794" s="66">
        <f t="shared" si="225"/>
        <v>0</v>
      </c>
      <c r="K794" s="67">
        <f t="shared" si="225"/>
        <v>0</v>
      </c>
      <c r="L794" s="34">
        <f t="shared" si="225"/>
        <v>0</v>
      </c>
      <c r="M794" s="34">
        <f t="shared" si="225"/>
        <v>0</v>
      </c>
      <c r="N794" s="34">
        <f t="shared" si="225"/>
        <v>0</v>
      </c>
      <c r="O794" s="34">
        <f t="shared" si="225"/>
        <v>0</v>
      </c>
      <c r="P794" s="34">
        <f t="shared" si="225"/>
        <v>0</v>
      </c>
      <c r="Q794" s="34">
        <f t="shared" si="225"/>
        <v>0</v>
      </c>
      <c r="R794" s="34">
        <f t="shared" si="225"/>
        <v>0</v>
      </c>
      <c r="S794" s="34">
        <f t="shared" si="225"/>
        <v>0</v>
      </c>
      <c r="T794" s="34">
        <f t="shared" si="225"/>
        <v>0</v>
      </c>
      <c r="U794" s="34">
        <f t="shared" si="225"/>
        <v>0</v>
      </c>
      <c r="V794" s="34">
        <f t="shared" si="225"/>
        <v>0</v>
      </c>
      <c r="W794" s="33">
        <f t="shared" si="225"/>
        <v>0</v>
      </c>
      <c r="Y794" s="370"/>
    </row>
    <row r="795" spans="2:25" s="72" customFormat="1" outlineLevel="1" x14ac:dyDescent="0.2">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
      <c r="B797" s="25"/>
      <c r="C797" s="23"/>
      <c r="D797" s="23"/>
      <c r="E797" s="24" t="s">
        <v>341</v>
      </c>
      <c r="F797" s="24"/>
      <c r="G797" s="69">
        <f t="shared" ref="G797:W797" si="226">SUBTOTAL(9,G798:G799)</f>
        <v>0</v>
      </c>
      <c r="H797" s="70">
        <f t="shared" si="226"/>
        <v>0</v>
      </c>
      <c r="I797" s="66">
        <f t="shared" si="226"/>
        <v>0</v>
      </c>
      <c r="J797" s="66">
        <f t="shared" si="226"/>
        <v>0</v>
      </c>
      <c r="K797" s="67">
        <f t="shared" si="226"/>
        <v>0</v>
      </c>
      <c r="L797" s="34">
        <f t="shared" si="226"/>
        <v>0</v>
      </c>
      <c r="M797" s="34">
        <f t="shared" si="226"/>
        <v>0</v>
      </c>
      <c r="N797" s="34">
        <f t="shared" si="226"/>
        <v>0</v>
      </c>
      <c r="O797" s="34">
        <f t="shared" si="226"/>
        <v>0</v>
      </c>
      <c r="P797" s="34">
        <f t="shared" si="226"/>
        <v>0</v>
      </c>
      <c r="Q797" s="34">
        <f t="shared" si="226"/>
        <v>0</v>
      </c>
      <c r="R797" s="34">
        <f t="shared" si="226"/>
        <v>0</v>
      </c>
      <c r="S797" s="34">
        <f t="shared" si="226"/>
        <v>0</v>
      </c>
      <c r="T797" s="34">
        <f t="shared" si="226"/>
        <v>0</v>
      </c>
      <c r="U797" s="34">
        <f t="shared" si="226"/>
        <v>0</v>
      </c>
      <c r="V797" s="34">
        <f t="shared" si="226"/>
        <v>0</v>
      </c>
      <c r="W797" s="33">
        <f t="shared" si="226"/>
        <v>0</v>
      </c>
      <c r="Y797" s="370"/>
    </row>
    <row r="798" spans="2:25" s="72" customFormat="1" outlineLevel="1" x14ac:dyDescent="0.2">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
      <c r="B800" s="25"/>
      <c r="C800" s="23"/>
      <c r="D800" s="23"/>
      <c r="E800" s="24" t="s">
        <v>344</v>
      </c>
      <c r="F800" s="24"/>
      <c r="G800" s="69">
        <f t="shared" ref="G800:W800" si="227">SUBTOTAL(9,G801:G802)</f>
        <v>0</v>
      </c>
      <c r="H800" s="66">
        <f t="shared" si="227"/>
        <v>0</v>
      </c>
      <c r="I800" s="66">
        <f t="shared" si="227"/>
        <v>0</v>
      </c>
      <c r="J800" s="66">
        <f t="shared" si="227"/>
        <v>0</v>
      </c>
      <c r="K800" s="67">
        <f t="shared" si="227"/>
        <v>0</v>
      </c>
      <c r="L800" s="51">
        <f t="shared" si="227"/>
        <v>0</v>
      </c>
      <c r="M800" s="34">
        <f t="shared" si="227"/>
        <v>0</v>
      </c>
      <c r="N800" s="34">
        <f t="shared" si="227"/>
        <v>0</v>
      </c>
      <c r="O800" s="34">
        <f t="shared" si="227"/>
        <v>0</v>
      </c>
      <c r="P800" s="34">
        <f t="shared" si="227"/>
        <v>0</v>
      </c>
      <c r="Q800" s="34">
        <f t="shared" si="227"/>
        <v>0</v>
      </c>
      <c r="R800" s="34">
        <f t="shared" si="227"/>
        <v>0</v>
      </c>
      <c r="S800" s="34">
        <f t="shared" si="227"/>
        <v>0</v>
      </c>
      <c r="T800" s="34">
        <f t="shared" si="227"/>
        <v>0</v>
      </c>
      <c r="U800" s="34">
        <f t="shared" si="227"/>
        <v>0</v>
      </c>
      <c r="V800" s="37">
        <f t="shared" si="227"/>
        <v>0</v>
      </c>
      <c r="W800" s="37">
        <f t="shared" si="227"/>
        <v>0</v>
      </c>
      <c r="Y800" s="370"/>
    </row>
    <row r="801" spans="2:25" s="72" customFormat="1" outlineLevel="1" x14ac:dyDescent="0.2">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
      <c r="B803" s="25"/>
      <c r="C803" s="23"/>
      <c r="D803" s="23" t="s">
        <v>63</v>
      </c>
      <c r="E803" s="24"/>
      <c r="F803" s="24"/>
      <c r="G803" s="69">
        <f>SUBTOTAL(9,G804:G806)</f>
        <v>0</v>
      </c>
      <c r="H803" s="70">
        <f t="shared" ref="H803:W803" si="228">SUBTOTAL(9,H804:H806)</f>
        <v>0</v>
      </c>
      <c r="I803" s="66">
        <f t="shared" si="228"/>
        <v>0</v>
      </c>
      <c r="J803" s="66">
        <f t="shared" si="228"/>
        <v>0</v>
      </c>
      <c r="K803" s="67">
        <f t="shared" si="228"/>
        <v>0</v>
      </c>
      <c r="L803" s="34">
        <f t="shared" si="228"/>
        <v>0</v>
      </c>
      <c r="M803" s="34">
        <f t="shared" si="228"/>
        <v>0</v>
      </c>
      <c r="N803" s="34">
        <f t="shared" si="228"/>
        <v>0</v>
      </c>
      <c r="O803" s="34">
        <f t="shared" si="228"/>
        <v>0</v>
      </c>
      <c r="P803" s="34">
        <f t="shared" si="228"/>
        <v>0</v>
      </c>
      <c r="Q803" s="34">
        <f t="shared" si="228"/>
        <v>0</v>
      </c>
      <c r="R803" s="34">
        <f t="shared" si="228"/>
        <v>0</v>
      </c>
      <c r="S803" s="34">
        <f t="shared" si="228"/>
        <v>0</v>
      </c>
      <c r="T803" s="34">
        <f t="shared" si="228"/>
        <v>0</v>
      </c>
      <c r="U803" s="34">
        <f t="shared" si="228"/>
        <v>0</v>
      </c>
      <c r="V803" s="34">
        <f t="shared" si="228"/>
        <v>0</v>
      </c>
      <c r="W803" s="33">
        <f t="shared" si="228"/>
        <v>0</v>
      </c>
      <c r="Y803" s="370"/>
    </row>
    <row r="804" spans="2:25" s="72" customFormat="1" outlineLevel="1" x14ac:dyDescent="0.2">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435"/>
      <c r="H810" s="70"/>
      <c r="I810" s="66"/>
      <c r="J810" s="66"/>
      <c r="K810" s="67"/>
      <c r="L810" s="34"/>
      <c r="M810" s="34"/>
      <c r="N810" s="34"/>
      <c r="O810" s="34"/>
      <c r="P810" s="34"/>
      <c r="Q810" s="34"/>
      <c r="R810" s="34"/>
      <c r="S810" s="34"/>
      <c r="T810" s="34"/>
      <c r="U810" s="34"/>
      <c r="V810" s="34"/>
      <c r="W810" s="33"/>
      <c r="Y810" s="584"/>
    </row>
    <row r="811" spans="2:25" s="72" customFormat="1" outlineLevel="1" x14ac:dyDescent="0.2">
      <c r="B811" s="25"/>
      <c r="C811" s="23" t="s">
        <v>479</v>
      </c>
      <c r="D811" s="23"/>
      <c r="E811" s="64"/>
      <c r="F811" s="24"/>
      <c r="G811" s="435">
        <f>SUBTOTAL(9,G812:G814)</f>
        <v>0</v>
      </c>
      <c r="H811" s="70">
        <f t="shared" ref="H811:W811" si="229">SUBTOTAL(9,H812:H814)</f>
        <v>0</v>
      </c>
      <c r="I811" s="66">
        <f t="shared" si="229"/>
        <v>0</v>
      </c>
      <c r="J811" s="66">
        <f t="shared" si="229"/>
        <v>0</v>
      </c>
      <c r="K811" s="67">
        <f t="shared" si="229"/>
        <v>0</v>
      </c>
      <c r="L811" s="34">
        <f t="shared" si="229"/>
        <v>0</v>
      </c>
      <c r="M811" s="34">
        <f t="shared" si="229"/>
        <v>0</v>
      </c>
      <c r="N811" s="34">
        <f t="shared" si="229"/>
        <v>0</v>
      </c>
      <c r="O811" s="34">
        <f t="shared" si="229"/>
        <v>0</v>
      </c>
      <c r="P811" s="34">
        <f t="shared" si="229"/>
        <v>0</v>
      </c>
      <c r="Q811" s="34">
        <f t="shared" si="229"/>
        <v>0</v>
      </c>
      <c r="R811" s="34">
        <f t="shared" si="229"/>
        <v>0</v>
      </c>
      <c r="S811" s="34">
        <f t="shared" si="229"/>
        <v>0</v>
      </c>
      <c r="T811" s="34">
        <f t="shared" si="229"/>
        <v>0</v>
      </c>
      <c r="U811" s="34">
        <f t="shared" si="229"/>
        <v>0</v>
      </c>
      <c r="V811" s="34">
        <f t="shared" si="229"/>
        <v>0</v>
      </c>
      <c r="W811" s="33">
        <f t="shared" si="229"/>
        <v>0</v>
      </c>
      <c r="Y811" s="583"/>
    </row>
    <row r="812" spans="2:25" s="72" customFormat="1" outlineLevel="1" x14ac:dyDescent="0.2">
      <c r="B812" s="25"/>
      <c r="C812" s="24"/>
      <c r="D812" s="23"/>
      <c r="E812" s="64"/>
      <c r="F812" s="434" t="s">
        <v>474</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
      <c r="B813" s="25"/>
      <c r="C813" s="24"/>
      <c r="D813" s="23"/>
      <c r="E813" s="64"/>
      <c r="F813" s="434" t="s">
        <v>475</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
      <c r="B814" s="25"/>
      <c r="C814" s="24"/>
      <c r="D814" s="23"/>
      <c r="E814" s="64"/>
      <c r="F814" s="434" t="s">
        <v>476</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SUBTOTAL(9,G576:G815)</f>
        <v>0</v>
      </c>
      <c r="H816" s="82">
        <f t="shared" ref="H816:W816" si="230">SUBTOTAL(9,H576:H815)</f>
        <v>0</v>
      </c>
      <c r="I816" s="82">
        <f t="shared" si="230"/>
        <v>0</v>
      </c>
      <c r="J816" s="82">
        <f t="shared" si="230"/>
        <v>0</v>
      </c>
      <c r="K816" s="465">
        <f t="shared" si="230"/>
        <v>0</v>
      </c>
      <c r="L816" s="83">
        <f t="shared" si="230"/>
        <v>0</v>
      </c>
      <c r="M816" s="84">
        <f t="shared" si="230"/>
        <v>0</v>
      </c>
      <c r="N816" s="84">
        <f t="shared" si="230"/>
        <v>0</v>
      </c>
      <c r="O816" s="84">
        <f t="shared" si="230"/>
        <v>0</v>
      </c>
      <c r="P816" s="84">
        <f t="shared" si="230"/>
        <v>0</v>
      </c>
      <c r="Q816" s="84">
        <f t="shared" si="230"/>
        <v>0</v>
      </c>
      <c r="R816" s="84">
        <f t="shared" si="230"/>
        <v>0</v>
      </c>
      <c r="S816" s="84">
        <f t="shared" si="230"/>
        <v>0</v>
      </c>
      <c r="T816" s="84">
        <f t="shared" si="230"/>
        <v>0</v>
      </c>
      <c r="U816" s="84">
        <f t="shared" si="230"/>
        <v>0</v>
      </c>
      <c r="V816" s="85">
        <f t="shared" si="230"/>
        <v>0</v>
      </c>
      <c r="W816" s="85">
        <f t="shared" si="230"/>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5" thickBot="1" x14ac:dyDescent="0.25">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595"/>
      <c r="C819" s="596" t="s">
        <v>413</v>
      </c>
      <c r="D819" s="257"/>
      <c r="E819" s="257"/>
      <c r="F819" s="597"/>
      <c r="G819" s="657"/>
      <c r="H819" s="51">
        <f t="shared" ref="H819:V819" si="231">SUBTOTAL(9,H820:H821)</f>
        <v>0</v>
      </c>
      <c r="I819" s="34">
        <f t="shared" si="231"/>
        <v>0</v>
      </c>
      <c r="J819" s="34">
        <f t="shared" si="231"/>
        <v>0</v>
      </c>
      <c r="K819" s="37">
        <f t="shared" si="231"/>
        <v>0</v>
      </c>
      <c r="L819" s="51">
        <f t="shared" si="231"/>
        <v>0</v>
      </c>
      <c r="M819" s="36">
        <f t="shared" si="231"/>
        <v>0</v>
      </c>
      <c r="N819" s="34">
        <f t="shared" si="231"/>
        <v>0</v>
      </c>
      <c r="O819" s="34">
        <f t="shared" si="231"/>
        <v>0</v>
      </c>
      <c r="P819" s="34">
        <f t="shared" si="231"/>
        <v>0</v>
      </c>
      <c r="Q819" s="34">
        <f t="shared" si="231"/>
        <v>0</v>
      </c>
      <c r="R819" s="34">
        <f t="shared" si="231"/>
        <v>0</v>
      </c>
      <c r="S819" s="34">
        <f t="shared" si="231"/>
        <v>0</v>
      </c>
      <c r="T819" s="34">
        <f t="shared" si="231"/>
        <v>0</v>
      </c>
      <c r="U819" s="34">
        <f t="shared" si="231"/>
        <v>0</v>
      </c>
      <c r="V819" s="34">
        <f t="shared" si="231"/>
        <v>0</v>
      </c>
      <c r="W819" s="657"/>
      <c r="Y819" s="426"/>
    </row>
    <row r="820" spans="2:25" s="129" customFormat="1" ht="12.75" customHeight="1" x14ac:dyDescent="0.2">
      <c r="B820" s="256"/>
      <c r="C820" s="257"/>
      <c r="D820" s="257"/>
      <c r="E820" s="257"/>
      <c r="F820" s="433" t="s">
        <v>414</v>
      </c>
      <c r="G820" s="658"/>
      <c r="H820" s="402"/>
      <c r="I820" s="403"/>
      <c r="J820" s="403"/>
      <c r="K820" s="404"/>
      <c r="L820" s="405"/>
      <c r="M820" s="406"/>
      <c r="N820" s="407"/>
      <c r="O820" s="407"/>
      <c r="P820" s="407"/>
      <c r="Q820" s="407"/>
      <c r="R820" s="407"/>
      <c r="S820" s="407"/>
      <c r="T820" s="407"/>
      <c r="U820" s="407"/>
      <c r="V820" s="408"/>
      <c r="W820" s="658"/>
      <c r="X820" s="72"/>
      <c r="Y820" s="367"/>
    </row>
    <row r="821" spans="2:25" s="129" customFormat="1" ht="12.75" customHeight="1" x14ac:dyDescent="0.2">
      <c r="B821" s="256"/>
      <c r="C821" s="257"/>
      <c r="D821" s="257"/>
      <c r="E821" s="257"/>
      <c r="F821" s="433" t="s">
        <v>415</v>
      </c>
      <c r="G821" s="658"/>
      <c r="H821" s="402"/>
      <c r="I821" s="403"/>
      <c r="J821" s="403"/>
      <c r="K821" s="404"/>
      <c r="L821" s="405"/>
      <c r="M821" s="406"/>
      <c r="N821" s="407"/>
      <c r="O821" s="407"/>
      <c r="P821" s="407"/>
      <c r="Q821" s="407"/>
      <c r="R821" s="407"/>
      <c r="S821" s="407"/>
      <c r="T821" s="407"/>
      <c r="U821" s="407"/>
      <c r="V821" s="408"/>
      <c r="W821" s="658"/>
      <c r="X821" s="72"/>
      <c r="Y821" s="367"/>
    </row>
    <row r="822" spans="2:25" s="129" customFormat="1" ht="12.75" customHeight="1" x14ac:dyDescent="0.2">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
      <c r="B823" s="589"/>
      <c r="C823" s="598" t="s">
        <v>417</v>
      </c>
      <c r="D823" s="23"/>
      <c r="E823" s="64"/>
      <c r="F823" s="590"/>
      <c r="G823" s="658"/>
      <c r="H823" s="415"/>
      <c r="I823" s="394"/>
      <c r="J823" s="394"/>
      <c r="K823" s="398"/>
      <c r="L823" s="415"/>
      <c r="M823" s="395"/>
      <c r="N823" s="394"/>
      <c r="O823" s="394"/>
      <c r="P823" s="394"/>
      <c r="Q823" s="394"/>
      <c r="R823" s="394"/>
      <c r="S823" s="394"/>
      <c r="T823" s="394"/>
      <c r="U823" s="394"/>
      <c r="V823" s="394"/>
      <c r="W823" s="658"/>
      <c r="Y823" s="426"/>
    </row>
    <row r="824" spans="2:25" s="129" customFormat="1" ht="12.75" customHeight="1" x14ac:dyDescent="0.2">
      <c r="B824" s="256"/>
      <c r="C824" s="257"/>
      <c r="D824" s="23" t="s">
        <v>13</v>
      </c>
      <c r="E824" s="64"/>
      <c r="F824" s="590"/>
      <c r="G824" s="658"/>
      <c r="H824" s="51">
        <f t="shared" ref="H824:V824" si="232">SUBTOTAL(9,H825:H828)</f>
        <v>0</v>
      </c>
      <c r="I824" s="34">
        <f t="shared" si="232"/>
        <v>0</v>
      </c>
      <c r="J824" s="34">
        <f t="shared" si="232"/>
        <v>0</v>
      </c>
      <c r="K824" s="37">
        <f t="shared" si="232"/>
        <v>0</v>
      </c>
      <c r="L824" s="51">
        <f t="shared" si="232"/>
        <v>0</v>
      </c>
      <c r="M824" s="36">
        <f t="shared" si="232"/>
        <v>0</v>
      </c>
      <c r="N824" s="34">
        <f t="shared" si="232"/>
        <v>0</v>
      </c>
      <c r="O824" s="34">
        <f t="shared" si="232"/>
        <v>0</v>
      </c>
      <c r="P824" s="34">
        <f t="shared" si="232"/>
        <v>0</v>
      </c>
      <c r="Q824" s="34">
        <f t="shared" si="232"/>
        <v>0</v>
      </c>
      <c r="R824" s="34">
        <f t="shared" si="232"/>
        <v>0</v>
      </c>
      <c r="S824" s="34">
        <f t="shared" si="232"/>
        <v>0</v>
      </c>
      <c r="T824" s="34">
        <f t="shared" si="232"/>
        <v>0</v>
      </c>
      <c r="U824" s="34">
        <f t="shared" si="232"/>
        <v>0</v>
      </c>
      <c r="V824" s="34">
        <f t="shared" si="232"/>
        <v>0</v>
      </c>
      <c r="W824" s="658"/>
      <c r="Y824" s="426"/>
    </row>
    <row r="825" spans="2:25" s="129" customFormat="1" ht="12.75" customHeight="1" outlineLevel="1" x14ac:dyDescent="0.2">
      <c r="B825" s="256"/>
      <c r="C825" s="257"/>
      <c r="D825" s="23"/>
      <c r="E825" s="24"/>
      <c r="F825" s="433" t="s">
        <v>418</v>
      </c>
      <c r="G825" s="658"/>
      <c r="H825" s="414"/>
      <c r="I825" s="403"/>
      <c r="J825" s="403"/>
      <c r="K825" s="404"/>
      <c r="L825" s="416"/>
      <c r="M825" s="406"/>
      <c r="N825" s="407"/>
      <c r="O825" s="407"/>
      <c r="P825" s="407"/>
      <c r="Q825" s="407"/>
      <c r="R825" s="407"/>
      <c r="S825" s="407"/>
      <c r="T825" s="407"/>
      <c r="U825" s="407"/>
      <c r="V825" s="408"/>
      <c r="W825" s="658"/>
      <c r="X825" s="72"/>
      <c r="Y825" s="367"/>
    </row>
    <row r="826" spans="2:25" s="129" customFormat="1" ht="12.75" customHeight="1" outlineLevel="1" x14ac:dyDescent="0.2">
      <c r="B826" s="256"/>
      <c r="C826" s="257"/>
      <c r="D826" s="23"/>
      <c r="E826" s="24"/>
      <c r="F826" s="433" t="s">
        <v>419</v>
      </c>
      <c r="G826" s="658"/>
      <c r="H826" s="414"/>
      <c r="I826" s="403"/>
      <c r="J826" s="403"/>
      <c r="K826" s="404"/>
      <c r="L826" s="416"/>
      <c r="M826" s="406"/>
      <c r="N826" s="407"/>
      <c r="O826" s="407"/>
      <c r="P826" s="407"/>
      <c r="Q826" s="407"/>
      <c r="R826" s="407"/>
      <c r="S826" s="407"/>
      <c r="T826" s="407"/>
      <c r="U826" s="407"/>
      <c r="V826" s="408"/>
      <c r="W826" s="658"/>
      <c r="X826" s="72"/>
      <c r="Y826" s="367"/>
    </row>
    <row r="827" spans="2:25" s="129" customFormat="1" ht="12.75" customHeight="1" outlineLevel="1" x14ac:dyDescent="0.2">
      <c r="B827" s="256"/>
      <c r="C827" s="257"/>
      <c r="D827" s="23"/>
      <c r="E827" s="24"/>
      <c r="F827" s="433" t="s">
        <v>420</v>
      </c>
      <c r="G827" s="658"/>
      <c r="H827" s="414"/>
      <c r="I827" s="403"/>
      <c r="J827" s="403"/>
      <c r="K827" s="404"/>
      <c r="L827" s="416"/>
      <c r="M827" s="406"/>
      <c r="N827" s="407"/>
      <c r="O827" s="407"/>
      <c r="P827" s="407"/>
      <c r="Q827" s="407"/>
      <c r="R827" s="407"/>
      <c r="S827" s="407"/>
      <c r="T827" s="407"/>
      <c r="U827" s="407"/>
      <c r="V827" s="408"/>
      <c r="W827" s="658"/>
      <c r="X827" s="72"/>
      <c r="Y827" s="367"/>
    </row>
    <row r="828" spans="2:25" s="129" customFormat="1" ht="12.75" customHeight="1" outlineLevel="1" x14ac:dyDescent="0.2">
      <c r="B828" s="256"/>
      <c r="C828" s="257"/>
      <c r="D828" s="23"/>
      <c r="E828" s="24"/>
      <c r="F828" s="433" t="s">
        <v>421</v>
      </c>
      <c r="G828" s="658"/>
      <c r="H828" s="414"/>
      <c r="I828" s="403"/>
      <c r="J828" s="403"/>
      <c r="K828" s="404"/>
      <c r="L828" s="416"/>
      <c r="M828" s="406"/>
      <c r="N828" s="407"/>
      <c r="O828" s="407"/>
      <c r="P828" s="407"/>
      <c r="Q828" s="407"/>
      <c r="R828" s="407"/>
      <c r="S828" s="407"/>
      <c r="T828" s="407"/>
      <c r="U828" s="407"/>
      <c r="V828" s="408"/>
      <c r="W828" s="658"/>
      <c r="X828" s="72"/>
      <c r="Y828" s="367"/>
    </row>
    <row r="829" spans="2:25" s="129" customFormat="1" ht="12.75" customHeight="1" x14ac:dyDescent="0.2">
      <c r="B829" s="256"/>
      <c r="C829" s="257"/>
      <c r="D829" s="23" t="s">
        <v>25</v>
      </c>
      <c r="E829" s="64"/>
      <c r="F829" s="590"/>
      <c r="G829" s="658"/>
      <c r="H829" s="51">
        <f t="shared" ref="H829:V829" si="233">SUBTOTAL(9,H830:H833)</f>
        <v>0</v>
      </c>
      <c r="I829" s="34">
        <f t="shared" si="233"/>
        <v>0</v>
      </c>
      <c r="J829" s="34">
        <f t="shared" si="233"/>
        <v>0</v>
      </c>
      <c r="K829" s="37">
        <f t="shared" si="233"/>
        <v>0</v>
      </c>
      <c r="L829" s="51">
        <f t="shared" si="233"/>
        <v>0</v>
      </c>
      <c r="M829" s="36">
        <f t="shared" si="233"/>
        <v>0</v>
      </c>
      <c r="N829" s="34">
        <f t="shared" si="233"/>
        <v>0</v>
      </c>
      <c r="O829" s="34">
        <f t="shared" si="233"/>
        <v>0</v>
      </c>
      <c r="P829" s="34">
        <f t="shared" si="233"/>
        <v>0</v>
      </c>
      <c r="Q829" s="34">
        <f t="shared" si="233"/>
        <v>0</v>
      </c>
      <c r="R829" s="34">
        <f t="shared" si="233"/>
        <v>0</v>
      </c>
      <c r="S829" s="34">
        <f t="shared" si="233"/>
        <v>0</v>
      </c>
      <c r="T829" s="34">
        <f t="shared" si="233"/>
        <v>0</v>
      </c>
      <c r="U829" s="34">
        <f t="shared" si="233"/>
        <v>0</v>
      </c>
      <c r="V829" s="34">
        <f t="shared" si="233"/>
        <v>0</v>
      </c>
      <c r="W829" s="658"/>
      <c r="Y829" s="426"/>
    </row>
    <row r="830" spans="2:25" s="129" customFormat="1" ht="12.75" customHeight="1" outlineLevel="1" x14ac:dyDescent="0.2">
      <c r="B830" s="256"/>
      <c r="C830" s="257"/>
      <c r="D830" s="23"/>
      <c r="E830" s="64"/>
      <c r="F830" s="433" t="s">
        <v>418</v>
      </c>
      <c r="G830" s="658"/>
      <c r="H830" s="414"/>
      <c r="I830" s="403"/>
      <c r="J830" s="403"/>
      <c r="K830" s="404"/>
      <c r="L830" s="416"/>
      <c r="M830" s="406"/>
      <c r="N830" s="407"/>
      <c r="O830" s="407"/>
      <c r="P830" s="407"/>
      <c r="Q830" s="407"/>
      <c r="R830" s="407"/>
      <c r="S830" s="407"/>
      <c r="T830" s="407"/>
      <c r="U830" s="407"/>
      <c r="V830" s="408"/>
      <c r="W830" s="658"/>
      <c r="X830" s="72"/>
      <c r="Y830" s="367"/>
    </row>
    <row r="831" spans="2:25" s="129" customFormat="1" ht="12.75" customHeight="1" outlineLevel="1" x14ac:dyDescent="0.2">
      <c r="B831" s="256"/>
      <c r="C831" s="257"/>
      <c r="D831" s="23"/>
      <c r="E831" s="64"/>
      <c r="F831" s="433" t="s">
        <v>419</v>
      </c>
      <c r="G831" s="658"/>
      <c r="H831" s="414"/>
      <c r="I831" s="403"/>
      <c r="J831" s="403"/>
      <c r="K831" s="404"/>
      <c r="L831" s="416"/>
      <c r="M831" s="406"/>
      <c r="N831" s="407"/>
      <c r="O831" s="407"/>
      <c r="P831" s="407"/>
      <c r="Q831" s="407"/>
      <c r="R831" s="407"/>
      <c r="S831" s="407"/>
      <c r="T831" s="407"/>
      <c r="U831" s="407"/>
      <c r="V831" s="408"/>
      <c r="W831" s="658"/>
      <c r="X831" s="72"/>
      <c r="Y831" s="367"/>
    </row>
    <row r="832" spans="2:25" s="129" customFormat="1" ht="12.75" customHeight="1" outlineLevel="1" x14ac:dyDescent="0.2">
      <c r="B832" s="256"/>
      <c r="C832" s="257"/>
      <c r="D832" s="23"/>
      <c r="E832" s="64"/>
      <c r="F832" s="433" t="s">
        <v>420</v>
      </c>
      <c r="G832" s="658"/>
      <c r="H832" s="414"/>
      <c r="I832" s="403"/>
      <c r="J832" s="403"/>
      <c r="K832" s="404"/>
      <c r="L832" s="416"/>
      <c r="M832" s="406"/>
      <c r="N832" s="407"/>
      <c r="O832" s="407"/>
      <c r="P832" s="407"/>
      <c r="Q832" s="407"/>
      <c r="R832" s="407"/>
      <c r="S832" s="407"/>
      <c r="T832" s="407"/>
      <c r="U832" s="407"/>
      <c r="V832" s="408"/>
      <c r="W832" s="658"/>
      <c r="X832" s="72"/>
      <c r="Y832" s="367"/>
    </row>
    <row r="833" spans="2:25" s="129" customFormat="1" ht="12.75" customHeight="1" outlineLevel="1" x14ac:dyDescent="0.2">
      <c r="B833" s="256"/>
      <c r="C833" s="257"/>
      <c r="D833" s="23"/>
      <c r="E833" s="64"/>
      <c r="F833" s="433" t="s">
        <v>421</v>
      </c>
      <c r="G833" s="658"/>
      <c r="H833" s="414"/>
      <c r="I833" s="403"/>
      <c r="J833" s="403"/>
      <c r="K833" s="404"/>
      <c r="L833" s="416"/>
      <c r="M833" s="406"/>
      <c r="N833" s="407"/>
      <c r="O833" s="407"/>
      <c r="P833" s="407"/>
      <c r="Q833" s="407"/>
      <c r="R833" s="407"/>
      <c r="S833" s="407"/>
      <c r="T833" s="407"/>
      <c r="U833" s="407"/>
      <c r="V833" s="408"/>
      <c r="W833" s="658"/>
      <c r="X833" s="72"/>
      <c r="Y833" s="367"/>
    </row>
    <row r="834" spans="2:25" s="129" customFormat="1" ht="12.75" customHeight="1" x14ac:dyDescent="0.2">
      <c r="B834" s="256"/>
      <c r="C834" s="257"/>
      <c r="D834" s="23" t="s">
        <v>422</v>
      </c>
      <c r="E834" s="64"/>
      <c r="F834" s="590"/>
      <c r="G834" s="658"/>
      <c r="H834" s="51">
        <f t="shared" ref="H834:V834" si="234">SUBTOTAL(9,H835:H836)</f>
        <v>0</v>
      </c>
      <c r="I834" s="34">
        <f t="shared" si="234"/>
        <v>0</v>
      </c>
      <c r="J834" s="34">
        <f t="shared" si="234"/>
        <v>0</v>
      </c>
      <c r="K834" s="37">
        <f t="shared" si="234"/>
        <v>0</v>
      </c>
      <c r="L834" s="51">
        <f t="shared" si="234"/>
        <v>0</v>
      </c>
      <c r="M834" s="36">
        <f t="shared" si="234"/>
        <v>0</v>
      </c>
      <c r="N834" s="34">
        <f t="shared" si="234"/>
        <v>0</v>
      </c>
      <c r="O834" s="34">
        <f t="shared" si="234"/>
        <v>0</v>
      </c>
      <c r="P834" s="34">
        <f t="shared" si="234"/>
        <v>0</v>
      </c>
      <c r="Q834" s="34">
        <f t="shared" si="234"/>
        <v>0</v>
      </c>
      <c r="R834" s="34">
        <f t="shared" si="234"/>
        <v>0</v>
      </c>
      <c r="S834" s="34">
        <f t="shared" si="234"/>
        <v>0</v>
      </c>
      <c r="T834" s="34">
        <f t="shared" si="234"/>
        <v>0</v>
      </c>
      <c r="U834" s="34">
        <f t="shared" si="234"/>
        <v>0</v>
      </c>
      <c r="V834" s="34">
        <f t="shared" si="234"/>
        <v>0</v>
      </c>
      <c r="W834" s="658"/>
      <c r="Y834" s="426"/>
    </row>
    <row r="835" spans="2:25" s="129" customFormat="1" ht="12.75" customHeight="1" outlineLevel="1" x14ac:dyDescent="0.2">
      <c r="B835" s="256"/>
      <c r="C835" s="257"/>
      <c r="D835" s="23"/>
      <c r="E835" s="64"/>
      <c r="F835" s="433" t="s">
        <v>423</v>
      </c>
      <c r="G835" s="658"/>
      <c r="H835" s="414"/>
      <c r="I835" s="403"/>
      <c r="J835" s="403"/>
      <c r="K835" s="404"/>
      <c r="L835" s="416"/>
      <c r="M835" s="406"/>
      <c r="N835" s="407"/>
      <c r="O835" s="407"/>
      <c r="P835" s="407"/>
      <c r="Q835" s="407"/>
      <c r="R835" s="407"/>
      <c r="S835" s="407"/>
      <c r="T835" s="407"/>
      <c r="U835" s="407"/>
      <c r="V835" s="408"/>
      <c r="W835" s="658"/>
      <c r="X835" s="72"/>
      <c r="Y835" s="367"/>
    </row>
    <row r="836" spans="2:25" s="129" customFormat="1" ht="12.75" customHeight="1" outlineLevel="1" x14ac:dyDescent="0.2">
      <c r="B836" s="256"/>
      <c r="C836" s="257"/>
      <c r="D836" s="23"/>
      <c r="E836" s="64"/>
      <c r="F836" s="433" t="s">
        <v>424</v>
      </c>
      <c r="G836" s="658"/>
      <c r="H836" s="414"/>
      <c r="I836" s="403"/>
      <c r="J836" s="403"/>
      <c r="K836" s="404"/>
      <c r="L836" s="416"/>
      <c r="M836" s="406"/>
      <c r="N836" s="407"/>
      <c r="O836" s="407"/>
      <c r="P836" s="407"/>
      <c r="Q836" s="407"/>
      <c r="R836" s="407"/>
      <c r="S836" s="407"/>
      <c r="T836" s="407"/>
      <c r="U836" s="407"/>
      <c r="V836" s="408"/>
      <c r="W836" s="658"/>
      <c r="X836" s="72"/>
      <c r="Y836" s="367"/>
    </row>
    <row r="837" spans="2:25" s="129" customFormat="1" ht="12.75" customHeight="1" x14ac:dyDescent="0.2">
      <c r="B837" s="256"/>
      <c r="C837" s="257"/>
      <c r="D837" s="23" t="s">
        <v>425</v>
      </c>
      <c r="E837" s="24"/>
      <c r="F837" s="599"/>
      <c r="G837" s="658"/>
      <c r="H837" s="51">
        <f t="shared" ref="H837:V837" si="235">SUBTOTAL(9,H838:H842)</f>
        <v>0</v>
      </c>
      <c r="I837" s="34">
        <f t="shared" si="235"/>
        <v>0</v>
      </c>
      <c r="J837" s="34">
        <f t="shared" si="235"/>
        <v>0</v>
      </c>
      <c r="K837" s="37">
        <f t="shared" si="235"/>
        <v>0</v>
      </c>
      <c r="L837" s="51">
        <f t="shared" si="235"/>
        <v>0</v>
      </c>
      <c r="M837" s="36">
        <f t="shared" si="235"/>
        <v>0</v>
      </c>
      <c r="N837" s="34">
        <f t="shared" si="235"/>
        <v>0</v>
      </c>
      <c r="O837" s="34">
        <f t="shared" si="235"/>
        <v>0</v>
      </c>
      <c r="P837" s="34">
        <f t="shared" si="235"/>
        <v>0</v>
      </c>
      <c r="Q837" s="34">
        <f t="shared" si="235"/>
        <v>0</v>
      </c>
      <c r="R837" s="34">
        <f t="shared" si="235"/>
        <v>0</v>
      </c>
      <c r="S837" s="34">
        <f t="shared" si="235"/>
        <v>0</v>
      </c>
      <c r="T837" s="34">
        <f t="shared" si="235"/>
        <v>0</v>
      </c>
      <c r="U837" s="34">
        <f t="shared" si="235"/>
        <v>0</v>
      </c>
      <c r="V837" s="34">
        <f t="shared" si="235"/>
        <v>0</v>
      </c>
      <c r="W837" s="658"/>
      <c r="Y837" s="426"/>
    </row>
    <row r="838" spans="2:25" s="129" customFormat="1" ht="12.75" customHeight="1" outlineLevel="1" x14ac:dyDescent="0.2">
      <c r="B838" s="256"/>
      <c r="C838" s="257"/>
      <c r="D838" s="23"/>
      <c r="E838" s="64"/>
      <c r="F838" s="433" t="s">
        <v>426</v>
      </c>
      <c r="G838" s="658"/>
      <c r="H838" s="414"/>
      <c r="I838" s="403"/>
      <c r="J838" s="403"/>
      <c r="K838" s="404"/>
      <c r="L838" s="416"/>
      <c r="M838" s="406"/>
      <c r="N838" s="407"/>
      <c r="O838" s="407"/>
      <c r="P838" s="407"/>
      <c r="Q838" s="407"/>
      <c r="R838" s="407"/>
      <c r="S838" s="407"/>
      <c r="T838" s="407"/>
      <c r="U838" s="407"/>
      <c r="V838" s="408"/>
      <c r="W838" s="658"/>
      <c r="X838" s="72"/>
      <c r="Y838" s="367"/>
    </row>
    <row r="839" spans="2:25" s="129" customFormat="1" ht="12.75" customHeight="1" outlineLevel="1" x14ac:dyDescent="0.2">
      <c r="B839" s="256"/>
      <c r="C839" s="257"/>
      <c r="D839" s="23"/>
      <c r="E839" s="64"/>
      <c r="F839" s="433" t="s">
        <v>427</v>
      </c>
      <c r="G839" s="658"/>
      <c r="H839" s="414"/>
      <c r="I839" s="403"/>
      <c r="J839" s="403"/>
      <c r="K839" s="404"/>
      <c r="L839" s="416"/>
      <c r="M839" s="406"/>
      <c r="N839" s="407"/>
      <c r="O839" s="407"/>
      <c r="P839" s="407"/>
      <c r="Q839" s="407"/>
      <c r="R839" s="407"/>
      <c r="S839" s="407"/>
      <c r="T839" s="407"/>
      <c r="U839" s="407"/>
      <c r="V839" s="408"/>
      <c r="W839" s="658"/>
      <c r="X839" s="72"/>
      <c r="Y839" s="367"/>
    </row>
    <row r="840" spans="2:25" s="129" customFormat="1" ht="12.75" customHeight="1" outlineLevel="1" x14ac:dyDescent="0.2">
      <c r="B840" s="256"/>
      <c r="C840" s="257"/>
      <c r="D840" s="23"/>
      <c r="E840" s="64"/>
      <c r="F840" s="433" t="s">
        <v>428</v>
      </c>
      <c r="G840" s="658"/>
      <c r="H840" s="414"/>
      <c r="I840" s="403"/>
      <c r="J840" s="403"/>
      <c r="K840" s="404"/>
      <c r="L840" s="416"/>
      <c r="M840" s="406"/>
      <c r="N840" s="407"/>
      <c r="O840" s="407"/>
      <c r="P840" s="407"/>
      <c r="Q840" s="407"/>
      <c r="R840" s="407"/>
      <c r="S840" s="407"/>
      <c r="T840" s="407"/>
      <c r="U840" s="407"/>
      <c r="V840" s="408"/>
      <c r="W840" s="658"/>
      <c r="X840" s="72"/>
      <c r="Y840" s="367"/>
    </row>
    <row r="841" spans="2:25" s="129" customFormat="1" ht="12.75" customHeight="1" outlineLevel="1" x14ac:dyDescent="0.2">
      <c r="B841" s="256"/>
      <c r="C841" s="257"/>
      <c r="D841" s="23"/>
      <c r="E841" s="64"/>
      <c r="F841" s="433" t="s">
        <v>429</v>
      </c>
      <c r="G841" s="658"/>
      <c r="H841" s="414"/>
      <c r="I841" s="403"/>
      <c r="J841" s="403"/>
      <c r="K841" s="404"/>
      <c r="L841" s="416"/>
      <c r="M841" s="406"/>
      <c r="N841" s="407"/>
      <c r="O841" s="407"/>
      <c r="P841" s="407"/>
      <c r="Q841" s="407"/>
      <c r="R841" s="407"/>
      <c r="S841" s="407"/>
      <c r="T841" s="407"/>
      <c r="U841" s="407"/>
      <c r="V841" s="408"/>
      <c r="W841" s="658"/>
      <c r="X841" s="72"/>
      <c r="Y841" s="367"/>
    </row>
    <row r="842" spans="2:25" s="129" customFormat="1" ht="12.75" customHeight="1" outlineLevel="1" x14ac:dyDescent="0.2">
      <c r="B842" s="256"/>
      <c r="C842" s="257"/>
      <c r="D842" s="23"/>
      <c r="E842" s="64"/>
      <c r="F842" s="433" t="s">
        <v>430</v>
      </c>
      <c r="G842" s="658"/>
      <c r="H842" s="414"/>
      <c r="I842" s="403"/>
      <c r="J842" s="403"/>
      <c r="K842" s="404"/>
      <c r="L842" s="416"/>
      <c r="M842" s="406"/>
      <c r="N842" s="407"/>
      <c r="O842" s="407"/>
      <c r="P842" s="407"/>
      <c r="Q842" s="407"/>
      <c r="R842" s="407"/>
      <c r="S842" s="407"/>
      <c r="T842" s="407"/>
      <c r="U842" s="407"/>
      <c r="V842" s="408"/>
      <c r="W842" s="658"/>
      <c r="X842" s="72"/>
      <c r="Y842" s="367"/>
    </row>
    <row r="843" spans="2:25" s="129" customFormat="1" ht="12.75" customHeight="1" x14ac:dyDescent="0.2">
      <c r="B843" s="256"/>
      <c r="C843" s="257"/>
      <c r="D843" s="23" t="s">
        <v>431</v>
      </c>
      <c r="E843" s="23"/>
      <c r="F843" s="591"/>
      <c r="G843" s="658"/>
      <c r="H843" s="51">
        <f t="shared" ref="H843:V843" si="236">SUBTOTAL(9,H844:H848)</f>
        <v>0</v>
      </c>
      <c r="I843" s="34">
        <f t="shared" si="236"/>
        <v>0</v>
      </c>
      <c r="J843" s="34">
        <f t="shared" si="236"/>
        <v>0</v>
      </c>
      <c r="K843" s="37">
        <f t="shared" si="236"/>
        <v>0</v>
      </c>
      <c r="L843" s="51">
        <f t="shared" si="236"/>
        <v>0</v>
      </c>
      <c r="M843" s="36">
        <f t="shared" si="236"/>
        <v>0</v>
      </c>
      <c r="N843" s="34">
        <f t="shared" si="236"/>
        <v>0</v>
      </c>
      <c r="O843" s="34">
        <f t="shared" si="236"/>
        <v>0</v>
      </c>
      <c r="P843" s="34">
        <f t="shared" si="236"/>
        <v>0</v>
      </c>
      <c r="Q843" s="34">
        <f t="shared" si="236"/>
        <v>0</v>
      </c>
      <c r="R843" s="34">
        <f t="shared" si="236"/>
        <v>0</v>
      </c>
      <c r="S843" s="34">
        <f t="shared" si="236"/>
        <v>0</v>
      </c>
      <c r="T843" s="34">
        <f t="shared" si="236"/>
        <v>0</v>
      </c>
      <c r="U843" s="34">
        <f t="shared" si="236"/>
        <v>0</v>
      </c>
      <c r="V843" s="34">
        <f t="shared" si="236"/>
        <v>0</v>
      </c>
      <c r="W843" s="658"/>
      <c r="Y843" s="426"/>
    </row>
    <row r="844" spans="2:25" s="129" customFormat="1" ht="12.75" customHeight="1" outlineLevel="1" x14ac:dyDescent="0.2">
      <c r="B844" s="256"/>
      <c r="C844" s="257"/>
      <c r="D844" s="23"/>
      <c r="E844" s="64"/>
      <c r="F844" s="433" t="s">
        <v>432</v>
      </c>
      <c r="G844" s="658"/>
      <c r="H844" s="414"/>
      <c r="I844" s="403"/>
      <c r="J844" s="403"/>
      <c r="K844" s="404"/>
      <c r="L844" s="416"/>
      <c r="M844" s="406"/>
      <c r="N844" s="407"/>
      <c r="O844" s="407"/>
      <c r="P844" s="407"/>
      <c r="Q844" s="407"/>
      <c r="R844" s="407"/>
      <c r="S844" s="407"/>
      <c r="T844" s="407"/>
      <c r="U844" s="407"/>
      <c r="V844" s="408"/>
      <c r="W844" s="658"/>
      <c r="X844" s="72"/>
      <c r="Y844" s="367"/>
    </row>
    <row r="845" spans="2:25" s="129" customFormat="1" ht="12.75" customHeight="1" outlineLevel="1" x14ac:dyDescent="0.2">
      <c r="B845" s="672" t="s">
        <v>591</v>
      </c>
      <c r="C845" s="257"/>
      <c r="D845" s="23"/>
      <c r="E845" s="64"/>
      <c r="F845" s="667" t="s">
        <v>587</v>
      </c>
      <c r="G845" s="658"/>
      <c r="H845" s="414"/>
      <c r="I845" s="403"/>
      <c r="J845" s="403"/>
      <c r="K845" s="404"/>
      <c r="L845" s="416"/>
      <c r="M845" s="406"/>
      <c r="N845" s="407"/>
      <c r="O845" s="407"/>
      <c r="P845" s="407"/>
      <c r="Q845" s="407"/>
      <c r="R845" s="407"/>
      <c r="S845" s="407"/>
      <c r="T845" s="407"/>
      <c r="U845" s="407"/>
      <c r="V845" s="408"/>
      <c r="W845" s="658"/>
      <c r="X845" s="72"/>
      <c r="Y845" s="367"/>
    </row>
    <row r="846" spans="2:25" s="129" customFormat="1" ht="12.75" customHeight="1" outlineLevel="1" x14ac:dyDescent="0.2">
      <c r="B846" s="672" t="s">
        <v>592</v>
      </c>
      <c r="C846" s="257"/>
      <c r="D846" s="23"/>
      <c r="E846" s="64"/>
      <c r="F846" s="433" t="s">
        <v>433</v>
      </c>
      <c r="G846" s="658"/>
      <c r="H846" s="660"/>
      <c r="I846" s="661"/>
      <c r="J846" s="661"/>
      <c r="K846" s="661"/>
      <c r="L846" s="661"/>
      <c r="M846" s="661"/>
      <c r="N846" s="661"/>
      <c r="O846" s="661"/>
      <c r="P846" s="661"/>
      <c r="Q846" s="661"/>
      <c r="R846" s="661"/>
      <c r="S846" s="661"/>
      <c r="T846" s="661"/>
      <c r="U846" s="661"/>
      <c r="V846" s="662"/>
      <c r="W846" s="658"/>
      <c r="X846" s="72"/>
      <c r="Y846" s="367"/>
    </row>
    <row r="847" spans="2:25" s="129" customFormat="1" ht="12.75" customHeight="1" outlineLevel="1" x14ac:dyDescent="0.2">
      <c r="B847" s="672" t="s">
        <v>592</v>
      </c>
      <c r="C847" s="257"/>
      <c r="D847" s="23"/>
      <c r="E847" s="64"/>
      <c r="F847" s="433" t="s">
        <v>434</v>
      </c>
      <c r="G847" s="658"/>
      <c r="H847" s="663"/>
      <c r="I847" s="664"/>
      <c r="J847" s="664"/>
      <c r="K847" s="664"/>
      <c r="L847" s="664"/>
      <c r="M847" s="664"/>
      <c r="N847" s="664"/>
      <c r="O847" s="664"/>
      <c r="P847" s="664"/>
      <c r="Q847" s="664"/>
      <c r="R847" s="664"/>
      <c r="S847" s="664"/>
      <c r="T847" s="664"/>
      <c r="U847" s="664"/>
      <c r="V847" s="665"/>
      <c r="W847" s="658"/>
      <c r="X847" s="72"/>
      <c r="Y847" s="367"/>
    </row>
    <row r="848" spans="2:25" s="129" customFormat="1" ht="12.75" customHeight="1" outlineLevel="1" x14ac:dyDescent="0.2">
      <c r="B848" s="672" t="s">
        <v>591</v>
      </c>
      <c r="C848" s="257"/>
      <c r="D848" s="23"/>
      <c r="E848" s="64"/>
      <c r="F848" s="667" t="s">
        <v>588</v>
      </c>
      <c r="G848" s="658"/>
      <c r="H848" s="414"/>
      <c r="I848" s="403"/>
      <c r="J848" s="403"/>
      <c r="K848" s="404"/>
      <c r="L848" s="416"/>
      <c r="M848" s="406"/>
      <c r="N848" s="407"/>
      <c r="O848" s="407"/>
      <c r="P848" s="407"/>
      <c r="Q848" s="407"/>
      <c r="R848" s="407"/>
      <c r="S848" s="407"/>
      <c r="T848" s="407"/>
      <c r="U848" s="407"/>
      <c r="V848" s="408"/>
      <c r="W848" s="658"/>
      <c r="X848" s="72"/>
      <c r="Y848" s="367"/>
    </row>
    <row r="849" spans="1:26" s="72" customFormat="1" ht="15" outlineLevel="1" x14ac:dyDescent="0.2">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26" s="72" customFormat="1" ht="15" outlineLevel="1" x14ac:dyDescent="0.2">
      <c r="B850" s="25"/>
      <c r="C850" s="23" t="s">
        <v>482</v>
      </c>
      <c r="D850" s="23"/>
      <c r="E850" s="64"/>
      <c r="F850" s="24"/>
      <c r="G850" s="705">
        <f>SUBTOTAL(9,G851:G853)</f>
        <v>0</v>
      </c>
      <c r="H850" s="70">
        <f t="shared" ref="H850:W850" si="237">SUBTOTAL(9,H851:H853)</f>
        <v>0</v>
      </c>
      <c r="I850" s="66">
        <f t="shared" si="237"/>
        <v>0</v>
      </c>
      <c r="J850" s="66">
        <f t="shared" si="237"/>
        <v>0</v>
      </c>
      <c r="K850" s="67">
        <f t="shared" si="237"/>
        <v>0</v>
      </c>
      <c r="L850" s="34">
        <f t="shared" si="237"/>
        <v>0</v>
      </c>
      <c r="M850" s="34">
        <f t="shared" si="237"/>
        <v>0</v>
      </c>
      <c r="N850" s="34">
        <f t="shared" si="237"/>
        <v>0</v>
      </c>
      <c r="O850" s="34">
        <f t="shared" si="237"/>
        <v>0</v>
      </c>
      <c r="P850" s="34">
        <f t="shared" si="237"/>
        <v>0</v>
      </c>
      <c r="Q850" s="34">
        <f t="shared" si="237"/>
        <v>0</v>
      </c>
      <c r="R850" s="34">
        <f t="shared" si="237"/>
        <v>0</v>
      </c>
      <c r="S850" s="34">
        <f t="shared" si="237"/>
        <v>0</v>
      </c>
      <c r="T850" s="34">
        <f t="shared" si="237"/>
        <v>0</v>
      </c>
      <c r="U850" s="34">
        <f t="shared" si="237"/>
        <v>0</v>
      </c>
      <c r="V850" s="34">
        <f t="shared" si="237"/>
        <v>0</v>
      </c>
      <c r="W850" s="705">
        <f t="shared" si="237"/>
        <v>0</v>
      </c>
      <c r="Y850" s="426"/>
    </row>
    <row r="851" spans="1:26" s="72" customFormat="1" outlineLevel="1" x14ac:dyDescent="0.2">
      <c r="B851" s="25"/>
      <c r="C851" s="24"/>
      <c r="D851" s="23"/>
      <c r="E851" s="64"/>
      <c r="F851" s="433" t="s">
        <v>474</v>
      </c>
      <c r="G851" s="337"/>
      <c r="H851" s="342"/>
      <c r="I851" s="343"/>
      <c r="J851" s="343"/>
      <c r="K851" s="344"/>
      <c r="L851" s="345"/>
      <c r="M851" s="346"/>
      <c r="N851" s="343"/>
      <c r="O851" s="343"/>
      <c r="P851" s="343"/>
      <c r="Q851" s="343"/>
      <c r="R851" s="343"/>
      <c r="S851" s="343"/>
      <c r="T851" s="343"/>
      <c r="U851" s="343"/>
      <c r="V851" s="347"/>
      <c r="W851" s="337"/>
      <c r="Y851" s="367"/>
    </row>
    <row r="852" spans="1:26" s="72" customFormat="1" outlineLevel="1" x14ac:dyDescent="0.2">
      <c r="B852" s="25"/>
      <c r="C852" s="24"/>
      <c r="D852" s="23"/>
      <c r="E852" s="64"/>
      <c r="F852" s="433" t="s">
        <v>475</v>
      </c>
      <c r="G852" s="337"/>
      <c r="H852" s="342"/>
      <c r="I852" s="343"/>
      <c r="J852" s="343"/>
      <c r="K852" s="344"/>
      <c r="L852" s="345"/>
      <c r="M852" s="346"/>
      <c r="N852" s="343"/>
      <c r="O852" s="343"/>
      <c r="P852" s="343"/>
      <c r="Q852" s="343"/>
      <c r="R852" s="343"/>
      <c r="S852" s="343"/>
      <c r="T852" s="343"/>
      <c r="U852" s="343"/>
      <c r="V852" s="347"/>
      <c r="W852" s="337"/>
      <c r="Y852" s="367"/>
    </row>
    <row r="853" spans="1:26" s="72" customFormat="1" outlineLevel="1" x14ac:dyDescent="0.2">
      <c r="B853" s="25"/>
      <c r="C853" s="24"/>
      <c r="D853" s="23"/>
      <c r="E853" s="64"/>
      <c r="F853" s="433" t="s">
        <v>476</v>
      </c>
      <c r="G853" s="337"/>
      <c r="H853" s="342"/>
      <c r="I853" s="343"/>
      <c r="J853" s="343"/>
      <c r="K853" s="344"/>
      <c r="L853" s="345"/>
      <c r="M853" s="346"/>
      <c r="N853" s="343"/>
      <c r="O853" s="343"/>
      <c r="P853" s="343"/>
      <c r="Q853" s="343"/>
      <c r="R853" s="343"/>
      <c r="S853" s="343"/>
      <c r="T853" s="343"/>
      <c r="U853" s="343"/>
      <c r="V853" s="347"/>
      <c r="W853" s="337"/>
      <c r="Y853" s="367"/>
    </row>
    <row r="854" spans="1:26" s="72" customFormat="1" outlineLevel="1" x14ac:dyDescent="0.2">
      <c r="B854" s="25"/>
      <c r="C854" s="24"/>
      <c r="D854" s="23"/>
      <c r="E854" s="64"/>
      <c r="F854" s="590"/>
      <c r="G854" s="658"/>
      <c r="H854" s="677"/>
      <c r="I854" s="676"/>
      <c r="J854" s="676"/>
      <c r="K854" s="678"/>
      <c r="L854" s="676"/>
      <c r="M854" s="676"/>
      <c r="N854" s="676"/>
      <c r="O854" s="676"/>
      <c r="P854" s="676"/>
      <c r="Q854" s="676"/>
      <c r="R854" s="676"/>
      <c r="S854" s="676"/>
      <c r="T854" s="676"/>
      <c r="U854" s="676"/>
      <c r="V854" s="676"/>
      <c r="W854" s="658"/>
      <c r="Y854" s="631"/>
    </row>
    <row r="855" spans="1:26" s="72" customFormat="1" ht="15" outlineLevel="1" x14ac:dyDescent="0.2">
      <c r="B855" s="672" t="s">
        <v>589</v>
      </c>
      <c r="C855" s="668" t="s">
        <v>584</v>
      </c>
      <c r="D855" s="669"/>
      <c r="E855" s="670"/>
      <c r="F855" s="671"/>
      <c r="G855" s="658"/>
      <c r="H855" s="70">
        <f>SUBTOTAL(9,H856:H857)</f>
        <v>0</v>
      </c>
      <c r="I855" s="70">
        <f t="shared" ref="I855:V855" si="238">SUBTOTAL(9,I856:I857)</f>
        <v>0</v>
      </c>
      <c r="J855" s="70">
        <f t="shared" si="238"/>
        <v>0</v>
      </c>
      <c r="K855" s="70">
        <f t="shared" si="238"/>
        <v>0</v>
      </c>
      <c r="L855" s="70">
        <f t="shared" si="238"/>
        <v>0</v>
      </c>
      <c r="M855" s="70">
        <f t="shared" si="238"/>
        <v>0</v>
      </c>
      <c r="N855" s="70">
        <f t="shared" si="238"/>
        <v>0</v>
      </c>
      <c r="O855" s="70">
        <f t="shared" si="238"/>
        <v>0</v>
      </c>
      <c r="P855" s="70">
        <f t="shared" si="238"/>
        <v>0</v>
      </c>
      <c r="Q855" s="70">
        <f t="shared" si="238"/>
        <v>0</v>
      </c>
      <c r="R855" s="70">
        <f t="shared" si="238"/>
        <v>0</v>
      </c>
      <c r="S855" s="70">
        <f t="shared" si="238"/>
        <v>0</v>
      </c>
      <c r="T855" s="70">
        <f t="shared" si="238"/>
        <v>0</v>
      </c>
      <c r="U855" s="70">
        <f t="shared" si="238"/>
        <v>0</v>
      </c>
      <c r="V855" s="70">
        <f t="shared" si="238"/>
        <v>0</v>
      </c>
      <c r="W855" s="658"/>
      <c r="Y855" s="631"/>
    </row>
    <row r="856" spans="1:26" s="72" customFormat="1" ht="15.75" outlineLevel="1" x14ac:dyDescent="0.2">
      <c r="B856" s="672" t="s">
        <v>589</v>
      </c>
      <c r="C856" s="637"/>
      <c r="D856" s="592"/>
      <c r="E856" s="633"/>
      <c r="F856" s="656" t="s">
        <v>585</v>
      </c>
      <c r="G856" s="658"/>
      <c r="H856" s="638"/>
      <c r="I856" s="639"/>
      <c r="J856" s="639"/>
      <c r="K856" s="640"/>
      <c r="L856" s="641"/>
      <c r="M856" s="642"/>
      <c r="N856" s="643"/>
      <c r="O856" s="643"/>
      <c r="P856" s="643"/>
      <c r="Q856" s="643"/>
      <c r="R856" s="643"/>
      <c r="S856" s="643"/>
      <c r="T856" s="643"/>
      <c r="U856" s="643"/>
      <c r="V856" s="644"/>
      <c r="W856" s="658"/>
      <c r="Y856" s="367"/>
    </row>
    <row r="857" spans="1:26" s="72" customFormat="1" ht="15.75" outlineLevel="1" x14ac:dyDescent="0.2">
      <c r="B857" s="672" t="s">
        <v>589</v>
      </c>
      <c r="C857" s="637"/>
      <c r="D857" s="592"/>
      <c r="E857" s="633"/>
      <c r="F857" s="656" t="s">
        <v>586</v>
      </c>
      <c r="G857" s="658"/>
      <c r="H857" s="638"/>
      <c r="I857" s="639"/>
      <c r="J857" s="639"/>
      <c r="K857" s="640"/>
      <c r="L857" s="641"/>
      <c r="M857" s="642"/>
      <c r="N857" s="643"/>
      <c r="O857" s="643"/>
      <c r="P857" s="643"/>
      <c r="Q857" s="643"/>
      <c r="R857" s="643"/>
      <c r="S857" s="643"/>
      <c r="T857" s="643"/>
      <c r="U857" s="643"/>
      <c r="V857" s="644"/>
      <c r="W857" s="658"/>
      <c r="Y857" s="367"/>
    </row>
    <row r="858" spans="1:26" s="129" customFormat="1" ht="12.75" customHeight="1" thickBot="1" x14ac:dyDescent="0.25">
      <c r="B858" s="600"/>
      <c r="C858" s="601"/>
      <c r="D858" s="602"/>
      <c r="E858" s="603"/>
      <c r="F858" s="604"/>
      <c r="G858" s="659"/>
      <c r="H858" s="429"/>
      <c r="I858" s="430"/>
      <c r="J858" s="430"/>
      <c r="K858" s="467"/>
      <c r="L858" s="429"/>
      <c r="M858" s="431"/>
      <c r="N858" s="430"/>
      <c r="O858" s="430"/>
      <c r="P858" s="430"/>
      <c r="Q858" s="430"/>
      <c r="R858" s="430"/>
      <c r="S858" s="430"/>
      <c r="T858" s="430"/>
      <c r="U858" s="430"/>
      <c r="V858" s="430"/>
      <c r="W858" s="659"/>
      <c r="Y858" s="443"/>
    </row>
    <row r="859" spans="1:26" x14ac:dyDescent="0.2">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72"/>
      <c r="Z859" s="72"/>
    </row>
    <row r="860" spans="1:26" ht="13.5" thickBot="1" x14ac:dyDescent="0.25">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c r="Z860" s="72"/>
    </row>
    <row r="861" spans="1:26" s="284" customFormat="1" ht="51" thickBot="1" x14ac:dyDescent="0.75">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s="283"/>
      <c r="Z861"/>
    </row>
    <row r="862" spans="1:26" x14ac:dyDescent="0.2">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s="72"/>
      <c r="Z862"/>
    </row>
    <row r="863" spans="1:26" ht="16.5" thickBot="1" x14ac:dyDescent="0.25">
      <c r="A863" s="318"/>
      <c r="B863" s="98" t="s">
        <v>0</v>
      </c>
      <c r="C863" s="99"/>
      <c r="D863" s="99"/>
      <c r="E863" s="99"/>
      <c r="F863" s="100" t="str">
        <f>F3</f>
        <v>Canadian Dollar (CAD)</v>
      </c>
      <c r="G863" s="163"/>
      <c r="H863" s="15"/>
      <c r="I863" s="15"/>
      <c r="J863" s="164"/>
      <c r="K863" s="15"/>
      <c r="L863" s="15"/>
      <c r="M863" s="165"/>
      <c r="N863" s="15"/>
      <c r="O863" s="15"/>
      <c r="P863" s="15"/>
      <c r="Q863" s="15"/>
      <c r="R863" s="15"/>
      <c r="S863" s="15"/>
      <c r="T863" s="15"/>
      <c r="U863" s="15"/>
      <c r="V863" s="15"/>
      <c r="W863" s="15"/>
      <c r="X863" s="72"/>
      <c r="Y863" s="15"/>
      <c r="Z863"/>
    </row>
    <row r="864" spans="1:26" s="150" customFormat="1" ht="15.75" x14ac:dyDescent="0.25">
      <c r="A864" s="319"/>
      <c r="B864" s="98" t="s">
        <v>2</v>
      </c>
      <c r="C864" s="99"/>
      <c r="D864" s="99"/>
      <c r="E864" s="105"/>
      <c r="F864" s="98" t="str">
        <f>F4</f>
        <v>Bank Name</v>
      </c>
      <c r="G864" s="106"/>
      <c r="H864" s="166" t="s">
        <v>3</v>
      </c>
      <c r="I864" s="108"/>
      <c r="J864" s="108"/>
      <c r="K864" s="109"/>
      <c r="L864" s="167"/>
      <c r="M864" s="108"/>
      <c r="N864" s="108"/>
      <c r="O864" s="108"/>
      <c r="P864" s="108"/>
      <c r="Q864" s="108"/>
      <c r="R864" s="108"/>
      <c r="S864" s="108"/>
      <c r="T864" s="108"/>
      <c r="U864" s="108"/>
      <c r="V864" s="109"/>
      <c r="W864" s="110"/>
      <c r="X864" s="131"/>
      <c r="Y864" s="102"/>
      <c r="Z864"/>
    </row>
    <row r="865" spans="1:26" s="131" customFormat="1" ht="16.5" thickBot="1" x14ac:dyDescent="0.25">
      <c r="A865" s="320"/>
      <c r="B865" s="98" t="s">
        <v>4</v>
      </c>
      <c r="C865" s="105"/>
      <c r="D865" s="105"/>
      <c r="E865" s="105"/>
      <c r="F865" s="111">
        <f>F5</f>
        <v>45046</v>
      </c>
      <c r="G865" s="112"/>
      <c r="H865" s="113">
        <f t="shared" ref="H865:V865" si="239">H5</f>
        <v>45053</v>
      </c>
      <c r="I865" s="114">
        <f t="shared" si="239"/>
        <v>45060</v>
      </c>
      <c r="J865" s="114">
        <f t="shared" si="239"/>
        <v>45067</v>
      </c>
      <c r="K865" s="115">
        <f t="shared" si="239"/>
        <v>45077</v>
      </c>
      <c r="L865" s="114">
        <f t="shared" si="239"/>
        <v>45107</v>
      </c>
      <c r="M865" s="114">
        <f t="shared" si="239"/>
        <v>45138</v>
      </c>
      <c r="N865" s="114">
        <f t="shared" si="239"/>
        <v>45169</v>
      </c>
      <c r="O865" s="114">
        <f t="shared" si="239"/>
        <v>45199</v>
      </c>
      <c r="P865" s="114">
        <f t="shared" si="239"/>
        <v>45230</v>
      </c>
      <c r="Q865" s="114">
        <f t="shared" si="239"/>
        <v>45260</v>
      </c>
      <c r="R865" s="114">
        <f t="shared" si="239"/>
        <v>45291</v>
      </c>
      <c r="S865" s="114">
        <f t="shared" si="239"/>
        <v>45322</v>
      </c>
      <c r="T865" s="114">
        <f t="shared" si="239"/>
        <v>45351</v>
      </c>
      <c r="U865" s="114">
        <f t="shared" si="239"/>
        <v>45382</v>
      </c>
      <c r="V865" s="114">
        <f t="shared" si="239"/>
        <v>45412</v>
      </c>
      <c r="W865" s="116"/>
      <c r="Y865" s="168"/>
      <c r="Z865"/>
    </row>
    <row r="866" spans="1:26" s="132" customFormat="1" ht="16.5" thickBot="1" x14ac:dyDescent="0.25">
      <c r="A866" s="321"/>
      <c r="B866" s="117" t="s">
        <v>5</v>
      </c>
      <c r="C866" s="118"/>
      <c r="D866" s="118"/>
      <c r="E866" s="118"/>
      <c r="F866" s="118"/>
      <c r="G866" s="169" t="s">
        <v>6</v>
      </c>
      <c r="H866" s="120" t="str">
        <f t="shared" ref="H866:V866" si="240">H6</f>
        <v>7 (Week 1)</v>
      </c>
      <c r="I866" s="120" t="str">
        <f t="shared" si="240"/>
        <v>14 (Week 2)</v>
      </c>
      <c r="J866" s="120" t="str">
        <f t="shared" si="240"/>
        <v>21 (Week 3)</v>
      </c>
      <c r="K866" s="121" t="str">
        <f t="shared" si="240"/>
        <v>31 (Week 4)</v>
      </c>
      <c r="L866" s="119" t="str">
        <f t="shared" si="240"/>
        <v>61 (Month 2)</v>
      </c>
      <c r="M866" s="120" t="str">
        <f t="shared" si="240"/>
        <v>92 (Month 3)</v>
      </c>
      <c r="N866" s="120" t="str">
        <f t="shared" si="240"/>
        <v>123 (Month 4)</v>
      </c>
      <c r="O866" s="120" t="str">
        <f t="shared" si="240"/>
        <v>153 (Month 5)</v>
      </c>
      <c r="P866" s="120" t="str">
        <f t="shared" si="240"/>
        <v>184 (Month 6)</v>
      </c>
      <c r="Q866" s="120" t="str">
        <f t="shared" si="240"/>
        <v>214 (Month 7)</v>
      </c>
      <c r="R866" s="120" t="str">
        <f t="shared" si="240"/>
        <v>245 (Month 8)</v>
      </c>
      <c r="S866" s="120" t="str">
        <f t="shared" si="240"/>
        <v>276 (Month 9)</v>
      </c>
      <c r="T866" s="120" t="str">
        <f t="shared" si="240"/>
        <v>305 (Month 10)</v>
      </c>
      <c r="U866" s="120" t="str">
        <f t="shared" si="240"/>
        <v>336 (Month 11)</v>
      </c>
      <c r="V866" s="121" t="str">
        <f t="shared" si="240"/>
        <v>366 (Month 12)</v>
      </c>
      <c r="W866" s="122" t="str">
        <f>W6</f>
        <v>&gt;365</v>
      </c>
      <c r="Z866"/>
    </row>
    <row r="867" spans="1:26" s="150" customFormat="1" ht="15.75" x14ac:dyDescent="0.2">
      <c r="A867" s="319"/>
      <c r="B867" s="325" t="s">
        <v>8</v>
      </c>
      <c r="C867" s="170"/>
      <c r="D867" s="170"/>
      <c r="E867" s="170"/>
      <c r="F867" s="170"/>
      <c r="G867" s="171"/>
      <c r="H867" s="172"/>
      <c r="I867" s="172"/>
      <c r="J867" s="172"/>
      <c r="K867" s="175"/>
      <c r="L867" s="173"/>
      <c r="M867" s="174"/>
      <c r="N867" s="172"/>
      <c r="O867" s="172"/>
      <c r="P867" s="172"/>
      <c r="Q867" s="172"/>
      <c r="R867" s="172"/>
      <c r="S867" s="172"/>
      <c r="T867" s="172"/>
      <c r="U867" s="172"/>
      <c r="V867" s="175"/>
      <c r="W867" s="171"/>
      <c r="X867" s="131"/>
      <c r="Y867" s="131"/>
      <c r="Z867"/>
    </row>
    <row r="868" spans="1:26" x14ac:dyDescent="0.2">
      <c r="A868" s="318"/>
      <c r="B868" s="25"/>
      <c r="C868" s="23" t="s">
        <v>152</v>
      </c>
      <c r="D868" s="23"/>
      <c r="E868" s="24"/>
      <c r="F868" s="24"/>
      <c r="G868" s="50"/>
      <c r="H868" s="34"/>
      <c r="I868" s="34"/>
      <c r="J868" s="34"/>
      <c r="K868" s="37"/>
      <c r="L868" s="51"/>
      <c r="M868" s="36"/>
      <c r="N868" s="34"/>
      <c r="O868" s="34"/>
      <c r="P868" s="34"/>
      <c r="Q868" s="34"/>
      <c r="R868" s="34"/>
      <c r="S868" s="34"/>
      <c r="T868" s="34"/>
      <c r="U868" s="34"/>
      <c r="V868" s="37"/>
      <c r="W868" s="33"/>
      <c r="X868" s="72"/>
      <c r="Y868" s="72"/>
      <c r="Z868"/>
    </row>
    <row r="869" spans="1:26" x14ac:dyDescent="0.2">
      <c r="A869" s="318"/>
      <c r="B869" s="25"/>
      <c r="C869" s="23"/>
      <c r="D869" s="23"/>
      <c r="E869" s="24"/>
      <c r="F869" s="187" t="s">
        <v>359</v>
      </c>
      <c r="G869" s="188">
        <f>G9</f>
        <v>0</v>
      </c>
      <c r="H869" s="189">
        <f>G869</f>
        <v>0</v>
      </c>
      <c r="I869" s="34"/>
      <c r="J869" s="34"/>
      <c r="K869" s="37"/>
      <c r="L869" s="34"/>
      <c r="M869" s="36"/>
      <c r="N869" s="34"/>
      <c r="O869" s="34"/>
      <c r="P869" s="34"/>
      <c r="Q869" s="34"/>
      <c r="R869" s="34"/>
      <c r="S869" s="34"/>
      <c r="T869" s="34"/>
      <c r="U869" s="34"/>
      <c r="V869" s="34"/>
      <c r="W869" s="33"/>
      <c r="X869" s="72"/>
      <c r="Y869" s="72"/>
      <c r="Z869"/>
    </row>
    <row r="870" spans="1:26" x14ac:dyDescent="0.2">
      <c r="A870" s="318"/>
      <c r="B870" s="25"/>
      <c r="C870" s="23"/>
      <c r="D870" s="23" t="s">
        <v>9</v>
      </c>
      <c r="E870" s="24"/>
      <c r="F870" s="24"/>
      <c r="G870" s="50">
        <f>SUBTOTAL(9,G871:G872)</f>
        <v>0</v>
      </c>
      <c r="H870" s="51">
        <f t="shared" ref="H870:W870" si="241">SUBTOTAL(9,H871:H872)</f>
        <v>0</v>
      </c>
      <c r="I870" s="34">
        <f t="shared" si="241"/>
        <v>0</v>
      </c>
      <c r="J870" s="34">
        <f t="shared" si="241"/>
        <v>0</v>
      </c>
      <c r="K870" s="37">
        <f t="shared" si="241"/>
        <v>0</v>
      </c>
      <c r="L870" s="34">
        <f t="shared" si="241"/>
        <v>0</v>
      </c>
      <c r="M870" s="36">
        <f t="shared" si="241"/>
        <v>0</v>
      </c>
      <c r="N870" s="36">
        <f t="shared" si="241"/>
        <v>0</v>
      </c>
      <c r="O870" s="36">
        <f t="shared" si="241"/>
        <v>0</v>
      </c>
      <c r="P870" s="36">
        <f t="shared" si="241"/>
        <v>0</v>
      </c>
      <c r="Q870" s="36">
        <f t="shared" si="241"/>
        <v>0</v>
      </c>
      <c r="R870" s="36">
        <f t="shared" si="241"/>
        <v>0</v>
      </c>
      <c r="S870" s="36">
        <f t="shared" si="241"/>
        <v>0</v>
      </c>
      <c r="T870" s="36">
        <f t="shared" si="241"/>
        <v>0</v>
      </c>
      <c r="U870" s="36">
        <f t="shared" si="241"/>
        <v>0</v>
      </c>
      <c r="V870" s="34">
        <f t="shared" si="241"/>
        <v>0</v>
      </c>
      <c r="W870" s="33">
        <f t="shared" si="241"/>
        <v>0</v>
      </c>
      <c r="X870" s="72"/>
      <c r="Y870" s="72"/>
      <c r="Z870"/>
    </row>
    <row r="871" spans="1:26" outlineLevel="1" x14ac:dyDescent="0.2">
      <c r="A871" s="318"/>
      <c r="B871" s="25"/>
      <c r="C871" s="24"/>
      <c r="D871" s="64"/>
      <c r="E871" s="65"/>
      <c r="F871" s="176" t="s">
        <v>10</v>
      </c>
      <c r="G871" s="177">
        <f t="shared" ref="G871:V871" si="242">G11</f>
        <v>0</v>
      </c>
      <c r="H871" s="178">
        <f t="shared" si="242"/>
        <v>0</v>
      </c>
      <c r="I871" s="179">
        <f t="shared" si="242"/>
        <v>0</v>
      </c>
      <c r="J871" s="179">
        <f t="shared" si="242"/>
        <v>0</v>
      </c>
      <c r="K871" s="197">
        <f t="shared" si="242"/>
        <v>0</v>
      </c>
      <c r="L871" s="181">
        <f t="shared" si="242"/>
        <v>0</v>
      </c>
      <c r="M871" s="182">
        <f t="shared" si="242"/>
        <v>0</v>
      </c>
      <c r="N871" s="182">
        <f t="shared" si="242"/>
        <v>0</v>
      </c>
      <c r="O871" s="182">
        <f t="shared" si="242"/>
        <v>0</v>
      </c>
      <c r="P871" s="182">
        <f t="shared" si="242"/>
        <v>0</v>
      </c>
      <c r="Q871" s="182">
        <f t="shared" si="242"/>
        <v>0</v>
      </c>
      <c r="R871" s="182">
        <f t="shared" si="242"/>
        <v>0</v>
      </c>
      <c r="S871" s="182">
        <f t="shared" si="242"/>
        <v>0</v>
      </c>
      <c r="T871" s="182">
        <f t="shared" si="242"/>
        <v>0</v>
      </c>
      <c r="U871" s="182">
        <f t="shared" si="242"/>
        <v>0</v>
      </c>
      <c r="V871" s="183">
        <f t="shared" si="242"/>
        <v>0</v>
      </c>
      <c r="W871" s="46">
        <f>G871-SUM(H871:V871)</f>
        <v>0</v>
      </c>
      <c r="X871" s="72"/>
      <c r="Y871" s="72"/>
      <c r="Z871" s="72"/>
    </row>
    <row r="872" spans="1:26" outlineLevel="1" x14ac:dyDescent="0.2">
      <c r="A872" s="318"/>
      <c r="B872" s="25"/>
      <c r="C872" s="64"/>
      <c r="D872" s="64"/>
      <c r="E872" s="64"/>
      <c r="F872" s="176" t="s">
        <v>11</v>
      </c>
      <c r="G872" s="188">
        <f>G12</f>
        <v>0</v>
      </c>
      <c r="H872" s="189">
        <f>G872</f>
        <v>0</v>
      </c>
      <c r="I872" s="42"/>
      <c r="J872" s="42"/>
      <c r="K872" s="185"/>
      <c r="L872" s="42"/>
      <c r="M872" s="42"/>
      <c r="N872" s="42"/>
      <c r="O872" s="42"/>
      <c r="P872" s="42"/>
      <c r="Q872" s="42"/>
      <c r="R872" s="42"/>
      <c r="S872" s="42"/>
      <c r="T872" s="42"/>
      <c r="U872" s="42"/>
      <c r="V872" s="185"/>
      <c r="W872" s="186"/>
      <c r="X872" s="72"/>
      <c r="Y872" s="72"/>
      <c r="Z872" s="72"/>
    </row>
    <row r="873" spans="1:26" x14ac:dyDescent="0.2">
      <c r="A873" s="318"/>
      <c r="B873" s="25"/>
      <c r="C873" s="64"/>
      <c r="D873" s="65" t="s">
        <v>374</v>
      </c>
      <c r="E873" s="64"/>
      <c r="F873" s="24"/>
      <c r="G873" s="50">
        <f>SUBTOTAL(9,G874:G875)</f>
        <v>0</v>
      </c>
      <c r="H873" s="124">
        <f>SUBTOTAL(9,H874:H875)</f>
        <v>0</v>
      </c>
      <c r="I873" s="42">
        <f t="shared" ref="I873:W873" si="243">SUBTOTAL(9,I874:I875)</f>
        <v>0</v>
      </c>
      <c r="J873" s="42">
        <f t="shared" si="243"/>
        <v>0</v>
      </c>
      <c r="K873" s="44">
        <f t="shared" si="243"/>
        <v>0</v>
      </c>
      <c r="L873" s="43">
        <f t="shared" si="243"/>
        <v>0</v>
      </c>
      <c r="M873" s="42">
        <f t="shared" si="243"/>
        <v>0</v>
      </c>
      <c r="N873" s="42">
        <f t="shared" si="243"/>
        <v>0</v>
      </c>
      <c r="O873" s="42">
        <f t="shared" si="243"/>
        <v>0</v>
      </c>
      <c r="P873" s="42">
        <f t="shared" si="243"/>
        <v>0</v>
      </c>
      <c r="Q873" s="42">
        <f t="shared" si="243"/>
        <v>0</v>
      </c>
      <c r="R873" s="42">
        <f t="shared" si="243"/>
        <v>0</v>
      </c>
      <c r="S873" s="42">
        <f t="shared" si="243"/>
        <v>0</v>
      </c>
      <c r="T873" s="42">
        <f t="shared" si="243"/>
        <v>0</v>
      </c>
      <c r="U873" s="42">
        <f t="shared" si="243"/>
        <v>0</v>
      </c>
      <c r="V873" s="44">
        <f t="shared" si="243"/>
        <v>0</v>
      </c>
      <c r="W873" s="49">
        <f t="shared" si="243"/>
        <v>0</v>
      </c>
      <c r="X873" s="72"/>
      <c r="Y873" s="72"/>
      <c r="Z873" s="72"/>
    </row>
    <row r="874" spans="1:26" outlineLevel="1" x14ac:dyDescent="0.2">
      <c r="A874" s="318"/>
      <c r="B874" s="25"/>
      <c r="C874" s="64"/>
      <c r="D874" s="64"/>
      <c r="E874" s="64"/>
      <c r="F874" s="176" t="s">
        <v>357</v>
      </c>
      <c r="G874" s="188">
        <f>G14</f>
        <v>0</v>
      </c>
      <c r="H874" s="189">
        <f>G874</f>
        <v>0</v>
      </c>
      <c r="I874" s="42"/>
      <c r="J874" s="42"/>
      <c r="K874" s="44"/>
      <c r="L874" s="43"/>
      <c r="M874" s="42"/>
      <c r="N874" s="42"/>
      <c r="O874" s="42"/>
      <c r="P874" s="42"/>
      <c r="Q874" s="42"/>
      <c r="R874" s="42"/>
      <c r="S874" s="42"/>
      <c r="T874" s="42"/>
      <c r="U874" s="42"/>
      <c r="V874" s="44"/>
      <c r="W874" s="46">
        <f>G874-SUM(H874:V874)</f>
        <v>0</v>
      </c>
      <c r="X874" s="72"/>
      <c r="Y874" s="72"/>
      <c r="Z874" s="72"/>
    </row>
    <row r="875" spans="1:26" outlineLevel="1" x14ac:dyDescent="0.2">
      <c r="A875" s="318"/>
      <c r="B875" s="25"/>
      <c r="C875" s="64"/>
      <c r="D875" s="64"/>
      <c r="E875" s="64"/>
      <c r="F875" s="187" t="s">
        <v>358</v>
      </c>
      <c r="G875" s="188">
        <f>G15</f>
        <v>0</v>
      </c>
      <c r="H875" s="178">
        <f t="shared" ref="H875:V875" si="244">H15</f>
        <v>0</v>
      </c>
      <c r="I875" s="179">
        <f t="shared" si="244"/>
        <v>0</v>
      </c>
      <c r="J875" s="179">
        <f t="shared" si="244"/>
        <v>0</v>
      </c>
      <c r="K875" s="197">
        <f t="shared" si="244"/>
        <v>0</v>
      </c>
      <c r="L875" s="181">
        <f t="shared" si="244"/>
        <v>0</v>
      </c>
      <c r="M875" s="182">
        <f t="shared" si="244"/>
        <v>0</v>
      </c>
      <c r="N875" s="182">
        <f t="shared" si="244"/>
        <v>0</v>
      </c>
      <c r="O875" s="182">
        <f t="shared" si="244"/>
        <v>0</v>
      </c>
      <c r="P875" s="182">
        <f t="shared" si="244"/>
        <v>0</v>
      </c>
      <c r="Q875" s="182">
        <f t="shared" si="244"/>
        <v>0</v>
      </c>
      <c r="R875" s="182">
        <f t="shared" si="244"/>
        <v>0</v>
      </c>
      <c r="S875" s="182">
        <f t="shared" si="244"/>
        <v>0</v>
      </c>
      <c r="T875" s="182">
        <f t="shared" si="244"/>
        <v>0</v>
      </c>
      <c r="U875" s="182">
        <f t="shared" si="244"/>
        <v>0</v>
      </c>
      <c r="V875" s="183">
        <f t="shared" si="244"/>
        <v>0</v>
      </c>
      <c r="W875" s="46">
        <f>G875-SUM(H875:V875)</f>
        <v>0</v>
      </c>
      <c r="X875" s="72"/>
      <c r="Y875" s="72"/>
      <c r="Z875" s="72"/>
    </row>
    <row r="876" spans="1:26" x14ac:dyDescent="0.2">
      <c r="A876" s="318"/>
      <c r="B876" s="25"/>
      <c r="C876" s="23" t="s">
        <v>51</v>
      </c>
      <c r="D876" s="23"/>
      <c r="E876" s="24"/>
      <c r="F876" s="24"/>
      <c r="G876" s="69"/>
      <c r="H876" s="66"/>
      <c r="I876" s="66"/>
      <c r="J876" s="66"/>
      <c r="K876" s="67"/>
      <c r="L876" s="51"/>
      <c r="M876" s="34"/>
      <c r="N876" s="34"/>
      <c r="O876" s="34"/>
      <c r="P876" s="34"/>
      <c r="Q876" s="34"/>
      <c r="R876" s="34"/>
      <c r="S876" s="34"/>
      <c r="T876" s="34"/>
      <c r="U876" s="34"/>
      <c r="V876" s="37"/>
      <c r="W876" s="33"/>
      <c r="X876" s="72"/>
      <c r="Y876" s="72"/>
      <c r="Z876" s="72"/>
    </row>
    <row r="877" spans="1:26" x14ac:dyDescent="0.2">
      <c r="A877" s="318"/>
      <c r="B877" s="25"/>
      <c r="C877" s="23"/>
      <c r="D877" s="65" t="s">
        <v>52</v>
      </c>
      <c r="E877" s="24"/>
      <c r="F877" s="24"/>
      <c r="G877" s="69"/>
      <c r="H877" s="66"/>
      <c r="I877" s="66"/>
      <c r="J877" s="66"/>
      <c r="K877" s="67"/>
      <c r="L877" s="51"/>
      <c r="M877" s="34"/>
      <c r="N877" s="34"/>
      <c r="O877" s="34"/>
      <c r="P877" s="34"/>
      <c r="Q877" s="34"/>
      <c r="R877" s="34"/>
      <c r="S877" s="34"/>
      <c r="T877" s="34"/>
      <c r="U877" s="34"/>
      <c r="V877" s="37"/>
      <c r="W877" s="33"/>
      <c r="X877" s="72"/>
      <c r="Y877" s="72"/>
      <c r="Z877" s="72"/>
    </row>
    <row r="878" spans="1:26" x14ac:dyDescent="0.2">
      <c r="A878" s="318"/>
      <c r="B878" s="25"/>
      <c r="C878" s="23"/>
      <c r="D878" s="23"/>
      <c r="E878" s="24" t="s">
        <v>153</v>
      </c>
      <c r="F878" s="24"/>
      <c r="G878" s="69">
        <f t="shared" ref="G878:M878" si="245">SUBTOTAL(9,G879:G882)</f>
        <v>0</v>
      </c>
      <c r="H878" s="70">
        <f t="shared" si="245"/>
        <v>0</v>
      </c>
      <c r="I878" s="66">
        <f t="shared" si="245"/>
        <v>0</v>
      </c>
      <c r="J878" s="66">
        <f t="shared" si="245"/>
        <v>0</v>
      </c>
      <c r="K878" s="67">
        <f t="shared" si="245"/>
        <v>0</v>
      </c>
      <c r="L878" s="34">
        <f t="shared" si="245"/>
        <v>0</v>
      </c>
      <c r="M878" s="34">
        <f t="shared" si="245"/>
        <v>0</v>
      </c>
      <c r="N878" s="34">
        <f t="shared" ref="N878:W878" si="246">SUBTOTAL(9,N879:N882)</f>
        <v>0</v>
      </c>
      <c r="O878" s="34">
        <f t="shared" si="246"/>
        <v>0</v>
      </c>
      <c r="P878" s="34">
        <f t="shared" si="246"/>
        <v>0</v>
      </c>
      <c r="Q878" s="34">
        <f t="shared" si="246"/>
        <v>0</v>
      </c>
      <c r="R878" s="34">
        <f t="shared" si="246"/>
        <v>0</v>
      </c>
      <c r="S878" s="34">
        <f t="shared" si="246"/>
        <v>0</v>
      </c>
      <c r="T878" s="34">
        <f t="shared" si="246"/>
        <v>0</v>
      </c>
      <c r="U878" s="34">
        <f t="shared" si="246"/>
        <v>0</v>
      </c>
      <c r="V878" s="34">
        <f t="shared" si="246"/>
        <v>0</v>
      </c>
      <c r="W878" s="33">
        <f t="shared" si="246"/>
        <v>0</v>
      </c>
      <c r="X878" s="72"/>
      <c r="Y878" s="72"/>
      <c r="Z878" s="72"/>
    </row>
    <row r="879" spans="1:26" outlineLevel="1" x14ac:dyDescent="0.2">
      <c r="A879" s="318"/>
      <c r="B879" s="25"/>
      <c r="C879" s="23"/>
      <c r="D879" s="23"/>
      <c r="E879" s="24"/>
      <c r="F879" s="176" t="s">
        <v>154</v>
      </c>
      <c r="G879" s="190">
        <f>G19</f>
        <v>0</v>
      </c>
      <c r="H879" s="191">
        <f>G879*(1-VLOOKUP($F879,SHT,2,FALSE))+$H19*VLOOKUP($F879,SHT,2,FALSE)</f>
        <v>0</v>
      </c>
      <c r="I879" s="179">
        <f t="shared" ref="I879:V879" si="247">I19*VLOOKUP($F879,SHT,2,FALSE)</f>
        <v>0</v>
      </c>
      <c r="J879" s="179">
        <f t="shared" si="247"/>
        <v>0</v>
      </c>
      <c r="K879" s="197">
        <f t="shared" si="247"/>
        <v>0</v>
      </c>
      <c r="L879" s="181">
        <f t="shared" si="247"/>
        <v>0</v>
      </c>
      <c r="M879" s="192">
        <f t="shared" si="247"/>
        <v>0</v>
      </c>
      <c r="N879" s="182">
        <f t="shared" si="247"/>
        <v>0</v>
      </c>
      <c r="O879" s="182">
        <f t="shared" si="247"/>
        <v>0</v>
      </c>
      <c r="P879" s="182">
        <f t="shared" si="247"/>
        <v>0</v>
      </c>
      <c r="Q879" s="182">
        <f t="shared" si="247"/>
        <v>0</v>
      </c>
      <c r="R879" s="182">
        <f t="shared" si="247"/>
        <v>0</v>
      </c>
      <c r="S879" s="182">
        <f t="shared" si="247"/>
        <v>0</v>
      </c>
      <c r="T879" s="178">
        <f t="shared" si="247"/>
        <v>0</v>
      </c>
      <c r="U879" s="182">
        <f t="shared" si="247"/>
        <v>0</v>
      </c>
      <c r="V879" s="183">
        <f t="shared" si="247"/>
        <v>0</v>
      </c>
      <c r="W879" s="46">
        <f>G879-SUM(H879:V879)</f>
        <v>0</v>
      </c>
      <c r="X879" s="72"/>
      <c r="Y879" s="72"/>
      <c r="Z879" s="72"/>
    </row>
    <row r="880" spans="1:26" outlineLevel="1" x14ac:dyDescent="0.2">
      <c r="A880" s="318"/>
      <c r="B880" s="25"/>
      <c r="C880" s="23"/>
      <c r="D880" s="23"/>
      <c r="E880" s="24"/>
      <c r="F880" s="176" t="s">
        <v>155</v>
      </c>
      <c r="G880" s="190">
        <f>G20</f>
        <v>0</v>
      </c>
      <c r="H880" s="191">
        <f>G880*(1-VLOOKUP($F880,SHT,2,FALSE))+$H20*VLOOKUP($F880,SHT,2,FALSE)</f>
        <v>0</v>
      </c>
      <c r="I880" s="179">
        <f t="shared" ref="I880:V880" si="248">I20*VLOOKUP($F880,SHT,2,FALSE)</f>
        <v>0</v>
      </c>
      <c r="J880" s="179">
        <f t="shared" si="248"/>
        <v>0</v>
      </c>
      <c r="K880" s="197">
        <f t="shared" si="248"/>
        <v>0</v>
      </c>
      <c r="L880" s="181">
        <f t="shared" si="248"/>
        <v>0</v>
      </c>
      <c r="M880" s="192">
        <f t="shared" si="248"/>
        <v>0</v>
      </c>
      <c r="N880" s="182">
        <f t="shared" si="248"/>
        <v>0</v>
      </c>
      <c r="O880" s="182">
        <f t="shared" si="248"/>
        <v>0</v>
      </c>
      <c r="P880" s="182">
        <f t="shared" si="248"/>
        <v>0</v>
      </c>
      <c r="Q880" s="182">
        <f t="shared" si="248"/>
        <v>0</v>
      </c>
      <c r="R880" s="182">
        <f t="shared" si="248"/>
        <v>0</v>
      </c>
      <c r="S880" s="182">
        <f t="shared" si="248"/>
        <v>0</v>
      </c>
      <c r="T880" s="178">
        <f t="shared" si="248"/>
        <v>0</v>
      </c>
      <c r="U880" s="182">
        <f t="shared" si="248"/>
        <v>0</v>
      </c>
      <c r="V880" s="183">
        <f t="shared" si="248"/>
        <v>0</v>
      </c>
      <c r="W880" s="46">
        <f>G880-SUM(H880:V880)</f>
        <v>0</v>
      </c>
      <c r="X880" s="72"/>
      <c r="Y880" s="72"/>
      <c r="Z880" s="72"/>
    </row>
    <row r="881" spans="1:26" outlineLevel="1" x14ac:dyDescent="0.2">
      <c r="A881" s="318"/>
      <c r="B881" s="25"/>
      <c r="C881" s="23"/>
      <c r="D881" s="23"/>
      <c r="E881" s="24"/>
      <c r="F881" s="176" t="s">
        <v>156</v>
      </c>
      <c r="G881" s="190">
        <f>G21</f>
        <v>0</v>
      </c>
      <c r="H881" s="191">
        <f>G881*(1-VLOOKUP($F881,SHT,2,FALSE))+$H21*VLOOKUP($F881,SHT,2,FALSE)</f>
        <v>0</v>
      </c>
      <c r="I881" s="179">
        <f t="shared" ref="I881:V881" si="249">I21*VLOOKUP($F881,SHT,2,FALSE)</f>
        <v>0</v>
      </c>
      <c r="J881" s="179">
        <f t="shared" si="249"/>
        <v>0</v>
      </c>
      <c r="K881" s="197">
        <f t="shared" si="249"/>
        <v>0</v>
      </c>
      <c r="L881" s="181">
        <f t="shared" si="249"/>
        <v>0</v>
      </c>
      <c r="M881" s="192">
        <f t="shared" si="249"/>
        <v>0</v>
      </c>
      <c r="N881" s="182">
        <f t="shared" si="249"/>
        <v>0</v>
      </c>
      <c r="O881" s="182">
        <f t="shared" si="249"/>
        <v>0</v>
      </c>
      <c r="P881" s="182">
        <f t="shared" si="249"/>
        <v>0</v>
      </c>
      <c r="Q881" s="182">
        <f t="shared" si="249"/>
        <v>0</v>
      </c>
      <c r="R881" s="182">
        <f t="shared" si="249"/>
        <v>0</v>
      </c>
      <c r="S881" s="182">
        <f t="shared" si="249"/>
        <v>0</v>
      </c>
      <c r="T881" s="178">
        <f t="shared" si="249"/>
        <v>0</v>
      </c>
      <c r="U881" s="182">
        <f t="shared" si="249"/>
        <v>0</v>
      </c>
      <c r="V881" s="183">
        <f t="shared" si="249"/>
        <v>0</v>
      </c>
      <c r="W881" s="46">
        <f>G881-SUM(H881:V881)</f>
        <v>0</v>
      </c>
      <c r="X881" s="72"/>
      <c r="Y881" s="72"/>
      <c r="Z881" s="72"/>
    </row>
    <row r="882" spans="1:26" outlineLevel="1" x14ac:dyDescent="0.2">
      <c r="A882" s="318"/>
      <c r="B882" s="25"/>
      <c r="C882" s="23"/>
      <c r="D882" s="23"/>
      <c r="E882" s="24"/>
      <c r="F882" s="176" t="s">
        <v>197</v>
      </c>
      <c r="G882" s="190">
        <f>G22</f>
        <v>0</v>
      </c>
      <c r="H882" s="191">
        <f>G882*(1-VLOOKUP($F882,SHT,2,FALSE))+$H22*VLOOKUP($F882,SHT,2,FALSE)</f>
        <v>0</v>
      </c>
      <c r="I882" s="179">
        <f t="shared" ref="I882:V882" si="250">I22*VLOOKUP($F882,SHT,2,FALSE)</f>
        <v>0</v>
      </c>
      <c r="J882" s="179">
        <f t="shared" si="250"/>
        <v>0</v>
      </c>
      <c r="K882" s="197">
        <f t="shared" si="250"/>
        <v>0</v>
      </c>
      <c r="L882" s="181">
        <f t="shared" si="250"/>
        <v>0</v>
      </c>
      <c r="M882" s="192">
        <f t="shared" si="250"/>
        <v>0</v>
      </c>
      <c r="N882" s="182">
        <f t="shared" si="250"/>
        <v>0</v>
      </c>
      <c r="O882" s="182">
        <f t="shared" si="250"/>
        <v>0</v>
      </c>
      <c r="P882" s="182">
        <f t="shared" si="250"/>
        <v>0</v>
      </c>
      <c r="Q882" s="182">
        <f t="shared" si="250"/>
        <v>0</v>
      </c>
      <c r="R882" s="182">
        <f t="shared" si="250"/>
        <v>0</v>
      </c>
      <c r="S882" s="182">
        <f t="shared" si="250"/>
        <v>0</v>
      </c>
      <c r="T882" s="178">
        <f t="shared" si="250"/>
        <v>0</v>
      </c>
      <c r="U882" s="182">
        <f t="shared" si="250"/>
        <v>0</v>
      </c>
      <c r="V882" s="183">
        <f t="shared" si="250"/>
        <v>0</v>
      </c>
      <c r="W882" s="46">
        <f>G882-SUM(H882:V882)</f>
        <v>0</v>
      </c>
      <c r="X882" s="72"/>
      <c r="Y882" s="72"/>
      <c r="Z882" s="72"/>
    </row>
    <row r="883" spans="1:26" x14ac:dyDescent="0.2">
      <c r="A883" s="318"/>
      <c r="B883" s="25"/>
      <c r="C883" s="23"/>
      <c r="D883" s="23"/>
      <c r="E883" s="24" t="s">
        <v>157</v>
      </c>
      <c r="F883" s="24"/>
      <c r="G883" s="69">
        <f t="shared" ref="G883:M883" si="251">SUBTOTAL(9,G884:G887)</f>
        <v>0</v>
      </c>
      <c r="H883" s="70">
        <f t="shared" si="251"/>
        <v>0</v>
      </c>
      <c r="I883" s="66">
        <f t="shared" si="251"/>
        <v>0</v>
      </c>
      <c r="J883" s="66">
        <f t="shared" si="251"/>
        <v>0</v>
      </c>
      <c r="K883" s="67">
        <f t="shared" si="251"/>
        <v>0</v>
      </c>
      <c r="L883" s="34">
        <f t="shared" si="251"/>
        <v>0</v>
      </c>
      <c r="M883" s="34">
        <f t="shared" si="251"/>
        <v>0</v>
      </c>
      <c r="N883" s="34">
        <f t="shared" ref="N883:W883" si="252">SUBTOTAL(9,N884:N887)</f>
        <v>0</v>
      </c>
      <c r="O883" s="34">
        <f t="shared" si="252"/>
        <v>0</v>
      </c>
      <c r="P883" s="34">
        <f t="shared" si="252"/>
        <v>0</v>
      </c>
      <c r="Q883" s="34">
        <f t="shared" si="252"/>
        <v>0</v>
      </c>
      <c r="R883" s="34">
        <f t="shared" si="252"/>
        <v>0</v>
      </c>
      <c r="S883" s="34">
        <f t="shared" si="252"/>
        <v>0</v>
      </c>
      <c r="T883" s="34">
        <f t="shared" si="252"/>
        <v>0</v>
      </c>
      <c r="U883" s="34">
        <f t="shared" si="252"/>
        <v>0</v>
      </c>
      <c r="V883" s="34">
        <f t="shared" si="252"/>
        <v>0</v>
      </c>
      <c r="W883" s="33">
        <f t="shared" si="252"/>
        <v>0</v>
      </c>
      <c r="X883" s="72"/>
      <c r="Y883" s="72"/>
      <c r="Z883" s="72"/>
    </row>
    <row r="884" spans="1:26" outlineLevel="1" x14ac:dyDescent="0.2">
      <c r="A884" s="318"/>
      <c r="B884" s="25"/>
      <c r="C884" s="23"/>
      <c r="D884" s="23"/>
      <c r="E884" s="24"/>
      <c r="F884" s="176" t="s">
        <v>158</v>
      </c>
      <c r="G884" s="190">
        <f>G24</f>
        <v>0</v>
      </c>
      <c r="H884" s="191">
        <f>G884*(1-VLOOKUP($F884,SHT,2,FALSE))+$H24*VLOOKUP($F884,SHT,2,FALSE)</f>
        <v>0</v>
      </c>
      <c r="I884" s="179">
        <f t="shared" ref="I884:V884" si="253">I24*VLOOKUP($F884,SHT,2,FALSE)</f>
        <v>0</v>
      </c>
      <c r="J884" s="179">
        <f t="shared" si="253"/>
        <v>0</v>
      </c>
      <c r="K884" s="197">
        <f t="shared" si="253"/>
        <v>0</v>
      </c>
      <c r="L884" s="181">
        <f t="shared" si="253"/>
        <v>0</v>
      </c>
      <c r="M884" s="192">
        <f t="shared" si="253"/>
        <v>0</v>
      </c>
      <c r="N884" s="182">
        <f t="shared" si="253"/>
        <v>0</v>
      </c>
      <c r="O884" s="182">
        <f t="shared" si="253"/>
        <v>0</v>
      </c>
      <c r="P884" s="182">
        <f t="shared" si="253"/>
        <v>0</v>
      </c>
      <c r="Q884" s="182">
        <f t="shared" si="253"/>
        <v>0</v>
      </c>
      <c r="R884" s="182">
        <f t="shared" si="253"/>
        <v>0</v>
      </c>
      <c r="S884" s="182">
        <f t="shared" si="253"/>
        <v>0</v>
      </c>
      <c r="T884" s="178">
        <f t="shared" si="253"/>
        <v>0</v>
      </c>
      <c r="U884" s="182">
        <f t="shared" si="253"/>
        <v>0</v>
      </c>
      <c r="V884" s="183">
        <f t="shared" si="253"/>
        <v>0</v>
      </c>
      <c r="W884" s="46">
        <f>G884-SUM(H884:V884)</f>
        <v>0</v>
      </c>
      <c r="X884" s="72"/>
      <c r="Y884" s="72"/>
      <c r="Z884" s="72"/>
    </row>
    <row r="885" spans="1:26" outlineLevel="1" x14ac:dyDescent="0.2">
      <c r="A885" s="318"/>
      <c r="B885" s="25"/>
      <c r="C885" s="23"/>
      <c r="D885" s="23"/>
      <c r="E885" s="24"/>
      <c r="F885" s="176" t="s">
        <v>159</v>
      </c>
      <c r="G885" s="190">
        <f>G25</f>
        <v>0</v>
      </c>
      <c r="H885" s="191">
        <f>G885*(1-VLOOKUP($F885,SHT,2,FALSE))+$H25*VLOOKUP($F885,SHT,2,FALSE)</f>
        <v>0</v>
      </c>
      <c r="I885" s="179">
        <f t="shared" ref="I885:V885" si="254">I25*VLOOKUP($F885,SHT,2,FALSE)</f>
        <v>0</v>
      </c>
      <c r="J885" s="179">
        <f t="shared" si="254"/>
        <v>0</v>
      </c>
      <c r="K885" s="197">
        <f t="shared" si="254"/>
        <v>0</v>
      </c>
      <c r="L885" s="181">
        <f t="shared" si="254"/>
        <v>0</v>
      </c>
      <c r="M885" s="192">
        <f t="shared" si="254"/>
        <v>0</v>
      </c>
      <c r="N885" s="182">
        <f t="shared" si="254"/>
        <v>0</v>
      </c>
      <c r="O885" s="182">
        <f t="shared" si="254"/>
        <v>0</v>
      </c>
      <c r="P885" s="182">
        <f t="shared" si="254"/>
        <v>0</v>
      </c>
      <c r="Q885" s="182">
        <f t="shared" si="254"/>
        <v>0</v>
      </c>
      <c r="R885" s="182">
        <f t="shared" si="254"/>
        <v>0</v>
      </c>
      <c r="S885" s="182">
        <f t="shared" si="254"/>
        <v>0</v>
      </c>
      <c r="T885" s="178">
        <f t="shared" si="254"/>
        <v>0</v>
      </c>
      <c r="U885" s="182">
        <f t="shared" si="254"/>
        <v>0</v>
      </c>
      <c r="V885" s="183">
        <f t="shared" si="254"/>
        <v>0</v>
      </c>
      <c r="W885" s="46">
        <f>G885-SUM(H885:V885)</f>
        <v>0</v>
      </c>
      <c r="X885" s="72"/>
      <c r="Y885" s="72"/>
      <c r="Z885" s="72"/>
    </row>
    <row r="886" spans="1:26" outlineLevel="1" x14ac:dyDescent="0.2">
      <c r="A886" s="318"/>
      <c r="B886" s="25"/>
      <c r="C886" s="23"/>
      <c r="D886" s="23"/>
      <c r="E886" s="24"/>
      <c r="F886" s="176" t="s">
        <v>160</v>
      </c>
      <c r="G886" s="190">
        <f>G26</f>
        <v>0</v>
      </c>
      <c r="H886" s="191">
        <f>G886*(1-VLOOKUP($F886,SHT,2,FALSE))+$H26*VLOOKUP($F886,SHT,2,FALSE)</f>
        <v>0</v>
      </c>
      <c r="I886" s="179">
        <f t="shared" ref="I886:V886" si="255">I26*VLOOKUP($F886,SHT,2,FALSE)</f>
        <v>0</v>
      </c>
      <c r="J886" s="179">
        <f t="shared" si="255"/>
        <v>0</v>
      </c>
      <c r="K886" s="197">
        <f t="shared" si="255"/>
        <v>0</v>
      </c>
      <c r="L886" s="181">
        <f t="shared" si="255"/>
        <v>0</v>
      </c>
      <c r="M886" s="192">
        <f t="shared" si="255"/>
        <v>0</v>
      </c>
      <c r="N886" s="182">
        <f t="shared" si="255"/>
        <v>0</v>
      </c>
      <c r="O886" s="182">
        <f t="shared" si="255"/>
        <v>0</v>
      </c>
      <c r="P886" s="182">
        <f t="shared" si="255"/>
        <v>0</v>
      </c>
      <c r="Q886" s="182">
        <f t="shared" si="255"/>
        <v>0</v>
      </c>
      <c r="R886" s="182">
        <f t="shared" si="255"/>
        <v>0</v>
      </c>
      <c r="S886" s="182">
        <f t="shared" si="255"/>
        <v>0</v>
      </c>
      <c r="T886" s="178">
        <f t="shared" si="255"/>
        <v>0</v>
      </c>
      <c r="U886" s="182">
        <f t="shared" si="255"/>
        <v>0</v>
      </c>
      <c r="V886" s="183">
        <f t="shared" si="255"/>
        <v>0</v>
      </c>
      <c r="W886" s="46">
        <f>G886-SUM(H886:V886)</f>
        <v>0</v>
      </c>
      <c r="X886" s="72"/>
      <c r="Y886" s="72"/>
      <c r="Z886" s="72"/>
    </row>
    <row r="887" spans="1:26" outlineLevel="1" x14ac:dyDescent="0.2">
      <c r="A887" s="318"/>
      <c r="B887" s="25"/>
      <c r="C887" s="23"/>
      <c r="D887" s="23"/>
      <c r="E887" s="24"/>
      <c r="F887" s="176" t="s">
        <v>198</v>
      </c>
      <c r="G887" s="190">
        <f>G27</f>
        <v>0</v>
      </c>
      <c r="H887" s="193">
        <f>G887*(1-VLOOKUP($F887,SHT,2,FALSE))+$H27*VLOOKUP($F887,SHT,2,FALSE)</f>
        <v>0</v>
      </c>
      <c r="I887" s="191">
        <f t="shared" ref="I887:V887" si="256">I27*VLOOKUP($F887,SHT,2,FALSE)</f>
        <v>0</v>
      </c>
      <c r="J887" s="179">
        <f t="shared" si="256"/>
        <v>0</v>
      </c>
      <c r="K887" s="197">
        <f t="shared" si="256"/>
        <v>0</v>
      </c>
      <c r="L887" s="181">
        <f t="shared" si="256"/>
        <v>0</v>
      </c>
      <c r="M887" s="192">
        <f t="shared" si="256"/>
        <v>0</v>
      </c>
      <c r="N887" s="182">
        <f t="shared" si="256"/>
        <v>0</v>
      </c>
      <c r="O887" s="182">
        <f t="shared" si="256"/>
        <v>0</v>
      </c>
      <c r="P887" s="182">
        <f t="shared" si="256"/>
        <v>0</v>
      </c>
      <c r="Q887" s="182">
        <f t="shared" si="256"/>
        <v>0</v>
      </c>
      <c r="R887" s="182">
        <f t="shared" si="256"/>
        <v>0</v>
      </c>
      <c r="S887" s="182">
        <f t="shared" si="256"/>
        <v>0</v>
      </c>
      <c r="T887" s="178">
        <f t="shared" si="256"/>
        <v>0</v>
      </c>
      <c r="U887" s="182">
        <f t="shared" si="256"/>
        <v>0</v>
      </c>
      <c r="V887" s="183">
        <f t="shared" si="256"/>
        <v>0</v>
      </c>
      <c r="W887" s="46">
        <f>G887-SUM(H887:V887)</f>
        <v>0</v>
      </c>
      <c r="X887" s="72"/>
      <c r="Y887" s="72"/>
      <c r="Z887" s="72"/>
    </row>
    <row r="888" spans="1:26" x14ac:dyDescent="0.2">
      <c r="A888" s="318"/>
      <c r="B888" s="25"/>
      <c r="C888" s="23"/>
      <c r="D888" s="23"/>
      <c r="E888" s="24" t="s">
        <v>347</v>
      </c>
      <c r="F888" s="24"/>
      <c r="G888" s="69">
        <f t="shared" ref="G888:M888" si="257">SUBTOTAL(9,G889:G892)</f>
        <v>0</v>
      </c>
      <c r="H888" s="70">
        <f t="shared" si="257"/>
        <v>0</v>
      </c>
      <c r="I888" s="66">
        <f t="shared" si="257"/>
        <v>0</v>
      </c>
      <c r="J888" s="66">
        <f t="shared" si="257"/>
        <v>0</v>
      </c>
      <c r="K888" s="67">
        <f t="shared" si="257"/>
        <v>0</v>
      </c>
      <c r="L888" s="34">
        <f t="shared" si="257"/>
        <v>0</v>
      </c>
      <c r="M888" s="34">
        <f t="shared" si="257"/>
        <v>0</v>
      </c>
      <c r="N888" s="34">
        <f t="shared" ref="N888:W888" si="258">SUBTOTAL(9,N889:N892)</f>
        <v>0</v>
      </c>
      <c r="O888" s="34">
        <f t="shared" si="258"/>
        <v>0</v>
      </c>
      <c r="P888" s="34">
        <f t="shared" si="258"/>
        <v>0</v>
      </c>
      <c r="Q888" s="34">
        <f t="shared" si="258"/>
        <v>0</v>
      </c>
      <c r="R888" s="34">
        <f t="shared" si="258"/>
        <v>0</v>
      </c>
      <c r="S888" s="34">
        <f t="shared" si="258"/>
        <v>0</v>
      </c>
      <c r="T888" s="34">
        <f t="shared" si="258"/>
        <v>0</v>
      </c>
      <c r="U888" s="34">
        <f t="shared" si="258"/>
        <v>0</v>
      </c>
      <c r="V888" s="34">
        <f t="shared" si="258"/>
        <v>0</v>
      </c>
      <c r="W888" s="33">
        <f t="shared" si="258"/>
        <v>0</v>
      </c>
      <c r="X888" s="72"/>
      <c r="Y888" s="72"/>
      <c r="Z888" s="72"/>
    </row>
    <row r="889" spans="1:26" outlineLevel="1" x14ac:dyDescent="0.2">
      <c r="A889" s="318"/>
      <c r="B889" s="25"/>
      <c r="C889" s="23"/>
      <c r="D889" s="23"/>
      <c r="E889" s="24"/>
      <c r="F889" s="176" t="s">
        <v>327</v>
      </c>
      <c r="G889" s="190">
        <f>G29</f>
        <v>0</v>
      </c>
      <c r="H889" s="191">
        <f>G889*(1-VLOOKUP($F889,SHT,2,FALSE))+$H29*VLOOKUP($F889,SHT,2,FALSE)</f>
        <v>0</v>
      </c>
      <c r="I889" s="179">
        <f t="shared" ref="I889:V889" si="259">I29*VLOOKUP($F889,SHT,2,FALSE)</f>
        <v>0</v>
      </c>
      <c r="J889" s="179">
        <f t="shared" si="259"/>
        <v>0</v>
      </c>
      <c r="K889" s="197">
        <f t="shared" si="259"/>
        <v>0</v>
      </c>
      <c r="L889" s="181">
        <f t="shared" si="259"/>
        <v>0</v>
      </c>
      <c r="M889" s="192">
        <f t="shared" si="259"/>
        <v>0</v>
      </c>
      <c r="N889" s="182">
        <f t="shared" si="259"/>
        <v>0</v>
      </c>
      <c r="O889" s="182">
        <f t="shared" si="259"/>
        <v>0</v>
      </c>
      <c r="P889" s="182">
        <f t="shared" si="259"/>
        <v>0</v>
      </c>
      <c r="Q889" s="182">
        <f t="shared" si="259"/>
        <v>0</v>
      </c>
      <c r="R889" s="182">
        <f t="shared" si="259"/>
        <v>0</v>
      </c>
      <c r="S889" s="182">
        <f t="shared" si="259"/>
        <v>0</v>
      </c>
      <c r="T889" s="178">
        <f t="shared" si="259"/>
        <v>0</v>
      </c>
      <c r="U889" s="182">
        <f t="shared" si="259"/>
        <v>0</v>
      </c>
      <c r="V889" s="183">
        <f t="shared" si="259"/>
        <v>0</v>
      </c>
      <c r="W889" s="46">
        <f>G889-SUM(H889:V889)</f>
        <v>0</v>
      </c>
      <c r="X889" s="72"/>
      <c r="Y889" s="72"/>
      <c r="Z889" s="72"/>
    </row>
    <row r="890" spans="1:26" outlineLevel="1" x14ac:dyDescent="0.2">
      <c r="A890" s="318"/>
      <c r="B890" s="25"/>
      <c r="C890" s="23"/>
      <c r="D890" s="23"/>
      <c r="E890" s="24"/>
      <c r="F890" s="176" t="s">
        <v>328</v>
      </c>
      <c r="G890" s="190">
        <f>G30</f>
        <v>0</v>
      </c>
      <c r="H890" s="191">
        <f>G890*(1-VLOOKUP($F890,SHT,2,FALSE))+$H30*VLOOKUP($F890,SHT,2,FALSE)</f>
        <v>0</v>
      </c>
      <c r="I890" s="179">
        <f t="shared" ref="I890:V890" si="260">I30*VLOOKUP($F890,SHT,2,FALSE)</f>
        <v>0</v>
      </c>
      <c r="J890" s="179">
        <f t="shared" si="260"/>
        <v>0</v>
      </c>
      <c r="K890" s="197">
        <f t="shared" si="260"/>
        <v>0</v>
      </c>
      <c r="L890" s="181">
        <f t="shared" si="260"/>
        <v>0</v>
      </c>
      <c r="M890" s="192">
        <f t="shared" si="260"/>
        <v>0</v>
      </c>
      <c r="N890" s="182">
        <f t="shared" si="260"/>
        <v>0</v>
      </c>
      <c r="O890" s="182">
        <f t="shared" si="260"/>
        <v>0</v>
      </c>
      <c r="P890" s="182">
        <f t="shared" si="260"/>
        <v>0</v>
      </c>
      <c r="Q890" s="182">
        <f t="shared" si="260"/>
        <v>0</v>
      </c>
      <c r="R890" s="182">
        <f t="shared" si="260"/>
        <v>0</v>
      </c>
      <c r="S890" s="182">
        <f t="shared" si="260"/>
        <v>0</v>
      </c>
      <c r="T890" s="178">
        <f t="shared" si="260"/>
        <v>0</v>
      </c>
      <c r="U890" s="182">
        <f t="shared" si="260"/>
        <v>0</v>
      </c>
      <c r="V890" s="183">
        <f t="shared" si="260"/>
        <v>0</v>
      </c>
      <c r="W890" s="46">
        <f>G890-SUM(H890:V890)</f>
        <v>0</v>
      </c>
      <c r="X890" s="72"/>
      <c r="Y890" s="72"/>
      <c r="Z890" s="72"/>
    </row>
    <row r="891" spans="1:26" outlineLevel="1" x14ac:dyDescent="0.2">
      <c r="A891" s="318"/>
      <c r="B891" s="25"/>
      <c r="C891" s="23"/>
      <c r="D891" s="23"/>
      <c r="E891" s="24"/>
      <c r="F891" s="176" t="s">
        <v>329</v>
      </c>
      <c r="G891" s="190">
        <f>G31</f>
        <v>0</v>
      </c>
      <c r="H891" s="191">
        <f>G891*(1-VLOOKUP($F891,SHT,2,FALSE))+$H31*VLOOKUP($F891,SHT,2,FALSE)</f>
        <v>0</v>
      </c>
      <c r="I891" s="179">
        <f t="shared" ref="I891:V891" si="261">I31*VLOOKUP($F891,SHT,2,FALSE)</f>
        <v>0</v>
      </c>
      <c r="J891" s="179">
        <f t="shared" si="261"/>
        <v>0</v>
      </c>
      <c r="K891" s="197">
        <f t="shared" si="261"/>
        <v>0</v>
      </c>
      <c r="L891" s="181">
        <f t="shared" si="261"/>
        <v>0</v>
      </c>
      <c r="M891" s="192">
        <f t="shared" si="261"/>
        <v>0</v>
      </c>
      <c r="N891" s="182">
        <f t="shared" si="261"/>
        <v>0</v>
      </c>
      <c r="O891" s="182">
        <f t="shared" si="261"/>
        <v>0</v>
      </c>
      <c r="P891" s="182">
        <f t="shared" si="261"/>
        <v>0</v>
      </c>
      <c r="Q891" s="182">
        <f t="shared" si="261"/>
        <v>0</v>
      </c>
      <c r="R891" s="182">
        <f t="shared" si="261"/>
        <v>0</v>
      </c>
      <c r="S891" s="182">
        <f t="shared" si="261"/>
        <v>0</v>
      </c>
      <c r="T891" s="178">
        <f t="shared" si="261"/>
        <v>0</v>
      </c>
      <c r="U891" s="182">
        <f t="shared" si="261"/>
        <v>0</v>
      </c>
      <c r="V891" s="183">
        <f t="shared" si="261"/>
        <v>0</v>
      </c>
      <c r="W891" s="46">
        <f>G891-SUM(H891:V891)</f>
        <v>0</v>
      </c>
      <c r="X891" s="72"/>
      <c r="Y891" s="72"/>
      <c r="Z891" s="72"/>
    </row>
    <row r="892" spans="1:26" outlineLevel="1" x14ac:dyDescent="0.2">
      <c r="A892" s="318"/>
      <c r="B892" s="25"/>
      <c r="C892" s="23"/>
      <c r="D892" s="23"/>
      <c r="E892" s="24"/>
      <c r="F892" s="176" t="s">
        <v>330</v>
      </c>
      <c r="G892" s="190">
        <f>G32</f>
        <v>0</v>
      </c>
      <c r="H892" s="191">
        <f>G892*(1-VLOOKUP($F892,SHT,2,FALSE))+$H32*VLOOKUP($F892,SHT,2,FALSE)</f>
        <v>0</v>
      </c>
      <c r="I892" s="179">
        <f t="shared" ref="I892:V892" si="262">I32*VLOOKUP($F892,SHT,2,FALSE)</f>
        <v>0</v>
      </c>
      <c r="J892" s="179">
        <f t="shared" si="262"/>
        <v>0</v>
      </c>
      <c r="K892" s="197">
        <f t="shared" si="262"/>
        <v>0</v>
      </c>
      <c r="L892" s="181">
        <f t="shared" si="262"/>
        <v>0</v>
      </c>
      <c r="M892" s="192">
        <f t="shared" si="262"/>
        <v>0</v>
      </c>
      <c r="N892" s="182">
        <f t="shared" si="262"/>
        <v>0</v>
      </c>
      <c r="O892" s="182">
        <f t="shared" si="262"/>
        <v>0</v>
      </c>
      <c r="P892" s="182">
        <f t="shared" si="262"/>
        <v>0</v>
      </c>
      <c r="Q892" s="182">
        <f t="shared" si="262"/>
        <v>0</v>
      </c>
      <c r="R892" s="182">
        <f t="shared" si="262"/>
        <v>0</v>
      </c>
      <c r="S892" s="182">
        <f t="shared" si="262"/>
        <v>0</v>
      </c>
      <c r="T892" s="178">
        <f t="shared" si="262"/>
        <v>0</v>
      </c>
      <c r="U892" s="182">
        <f t="shared" si="262"/>
        <v>0</v>
      </c>
      <c r="V892" s="183">
        <f t="shared" si="262"/>
        <v>0</v>
      </c>
      <c r="W892" s="46">
        <f>G892-SUM(H892:V892)</f>
        <v>0</v>
      </c>
      <c r="X892" s="72"/>
      <c r="Y892" s="72"/>
      <c r="Z892" s="72"/>
    </row>
    <row r="893" spans="1:26" x14ac:dyDescent="0.2">
      <c r="A893" s="318"/>
      <c r="B893" s="25"/>
      <c r="C893" s="23"/>
      <c r="D893" s="23" t="s">
        <v>53</v>
      </c>
      <c r="E893" s="24"/>
      <c r="F893" s="24"/>
      <c r="G893" s="69"/>
      <c r="H893" s="66"/>
      <c r="I893" s="66"/>
      <c r="J893" s="66"/>
      <c r="K893" s="67"/>
      <c r="L893" s="51"/>
      <c r="M893" s="34"/>
      <c r="N893" s="34"/>
      <c r="O893" s="34"/>
      <c r="P893" s="34"/>
      <c r="Q893" s="34"/>
      <c r="R893" s="34"/>
      <c r="S893" s="34"/>
      <c r="T893" s="34"/>
      <c r="U893" s="34"/>
      <c r="V893" s="37"/>
      <c r="W893" s="33"/>
      <c r="X893" s="72"/>
      <c r="Y893" s="72"/>
      <c r="Z893" s="72"/>
    </row>
    <row r="894" spans="1:26" x14ac:dyDescent="0.2">
      <c r="A894" s="318"/>
      <c r="B894" s="25"/>
      <c r="C894" s="23"/>
      <c r="D894" s="23"/>
      <c r="E894" s="64" t="s">
        <v>54</v>
      </c>
      <c r="F894" s="24"/>
      <c r="G894" s="69">
        <f t="shared" ref="G894:W894" si="263">SUBTOTAL(9,G895:G897)</f>
        <v>0</v>
      </c>
      <c r="H894" s="70">
        <f t="shared" si="263"/>
        <v>0</v>
      </c>
      <c r="I894" s="66">
        <f t="shared" si="263"/>
        <v>0</v>
      </c>
      <c r="J894" s="66">
        <f t="shared" si="263"/>
        <v>0</v>
      </c>
      <c r="K894" s="67">
        <f t="shared" si="263"/>
        <v>0</v>
      </c>
      <c r="L894" s="34">
        <f t="shared" si="263"/>
        <v>0</v>
      </c>
      <c r="M894" s="34">
        <f t="shared" si="263"/>
        <v>0</v>
      </c>
      <c r="N894" s="34">
        <f t="shared" si="263"/>
        <v>0</v>
      </c>
      <c r="O894" s="34">
        <f t="shared" si="263"/>
        <v>0</v>
      </c>
      <c r="P894" s="34">
        <f t="shared" si="263"/>
        <v>0</v>
      </c>
      <c r="Q894" s="34">
        <f t="shared" si="263"/>
        <v>0</v>
      </c>
      <c r="R894" s="34">
        <f t="shared" si="263"/>
        <v>0</v>
      </c>
      <c r="S894" s="34">
        <f t="shared" si="263"/>
        <v>0</v>
      </c>
      <c r="T894" s="34">
        <f t="shared" si="263"/>
        <v>0</v>
      </c>
      <c r="U894" s="34">
        <f t="shared" si="263"/>
        <v>0</v>
      </c>
      <c r="V894" s="34">
        <f t="shared" si="263"/>
        <v>0</v>
      </c>
      <c r="W894" s="33">
        <f t="shared" si="263"/>
        <v>0</v>
      </c>
      <c r="X894" s="72"/>
      <c r="Y894" s="72"/>
      <c r="Z894" s="72"/>
    </row>
    <row r="895" spans="1:26" outlineLevel="1" x14ac:dyDescent="0.2">
      <c r="A895" s="318"/>
      <c r="B895" s="25"/>
      <c r="C895" s="23"/>
      <c r="D895" s="23"/>
      <c r="E895" s="64"/>
      <c r="F895" s="176" t="s">
        <v>55</v>
      </c>
      <c r="G895" s="190">
        <f>G35</f>
        <v>0</v>
      </c>
      <c r="H895" s="191">
        <f>G895*(1-VLOOKUP($F895,SHT,2,FALSE))+$H35*VLOOKUP($F895,SHT,2,FALSE)</f>
        <v>0</v>
      </c>
      <c r="I895" s="179">
        <f t="shared" ref="I895:V895" si="264">I35*VLOOKUP($F895,SHT,2,FALSE)</f>
        <v>0</v>
      </c>
      <c r="J895" s="179">
        <f t="shared" si="264"/>
        <v>0</v>
      </c>
      <c r="K895" s="197">
        <f t="shared" si="264"/>
        <v>0</v>
      </c>
      <c r="L895" s="181">
        <f t="shared" si="264"/>
        <v>0</v>
      </c>
      <c r="M895" s="192">
        <f t="shared" si="264"/>
        <v>0</v>
      </c>
      <c r="N895" s="182">
        <f t="shared" si="264"/>
        <v>0</v>
      </c>
      <c r="O895" s="182">
        <f t="shared" si="264"/>
        <v>0</v>
      </c>
      <c r="P895" s="182">
        <f t="shared" si="264"/>
        <v>0</v>
      </c>
      <c r="Q895" s="182">
        <f t="shared" si="264"/>
        <v>0</v>
      </c>
      <c r="R895" s="182">
        <f t="shared" si="264"/>
        <v>0</v>
      </c>
      <c r="S895" s="182">
        <f t="shared" si="264"/>
        <v>0</v>
      </c>
      <c r="T895" s="178">
        <f t="shared" si="264"/>
        <v>0</v>
      </c>
      <c r="U895" s="182">
        <f t="shared" si="264"/>
        <v>0</v>
      </c>
      <c r="V895" s="183">
        <f t="shared" si="264"/>
        <v>0</v>
      </c>
      <c r="W895" s="46">
        <f>G895-SUM(H895:V895)</f>
        <v>0</v>
      </c>
    </row>
    <row r="896" spans="1:26" outlineLevel="1" x14ac:dyDescent="0.2">
      <c r="A896" s="318"/>
      <c r="B896" s="25"/>
      <c r="C896" s="23"/>
      <c r="D896" s="23"/>
      <c r="E896" s="24"/>
      <c r="F896" s="176" t="s">
        <v>161</v>
      </c>
      <c r="G896" s="190">
        <f>G36</f>
        <v>0</v>
      </c>
      <c r="H896" s="191">
        <f>G896*(1-VLOOKUP($F896,SHT,2,FALSE))+$H36*VLOOKUP($F896,SHT,2,FALSE)</f>
        <v>0</v>
      </c>
      <c r="I896" s="179">
        <f t="shared" ref="I896:V896" si="265">I36*VLOOKUP($F896,SHT,2,FALSE)</f>
        <v>0</v>
      </c>
      <c r="J896" s="179">
        <f t="shared" si="265"/>
        <v>0</v>
      </c>
      <c r="K896" s="197">
        <f t="shared" si="265"/>
        <v>0</v>
      </c>
      <c r="L896" s="181">
        <f t="shared" si="265"/>
        <v>0</v>
      </c>
      <c r="M896" s="192">
        <f t="shared" si="265"/>
        <v>0</v>
      </c>
      <c r="N896" s="182">
        <f t="shared" si="265"/>
        <v>0</v>
      </c>
      <c r="O896" s="182">
        <f t="shared" si="265"/>
        <v>0</v>
      </c>
      <c r="P896" s="182">
        <f t="shared" si="265"/>
        <v>0</v>
      </c>
      <c r="Q896" s="182">
        <f t="shared" si="265"/>
        <v>0</v>
      </c>
      <c r="R896" s="182">
        <f t="shared" si="265"/>
        <v>0</v>
      </c>
      <c r="S896" s="182">
        <f t="shared" si="265"/>
        <v>0</v>
      </c>
      <c r="T896" s="178">
        <f t="shared" si="265"/>
        <v>0</v>
      </c>
      <c r="U896" s="182">
        <f t="shared" si="265"/>
        <v>0</v>
      </c>
      <c r="V896" s="183">
        <f t="shared" si="265"/>
        <v>0</v>
      </c>
      <c r="W896" s="46">
        <f>G896-SUM(H896:V896)</f>
        <v>0</v>
      </c>
    </row>
    <row r="897" spans="1:23" outlineLevel="1" x14ac:dyDescent="0.2">
      <c r="A897" s="318"/>
      <c r="B897" s="25"/>
      <c r="C897" s="23"/>
      <c r="D897" s="23"/>
      <c r="E897" s="24"/>
      <c r="F897" s="176" t="s">
        <v>331</v>
      </c>
      <c r="G897" s="190">
        <f>G37</f>
        <v>0</v>
      </c>
      <c r="H897" s="191">
        <f>G897*(1-VLOOKUP($F897,SHT,2,FALSE))+$H37*VLOOKUP($F897,SHT,2,FALSE)</f>
        <v>0</v>
      </c>
      <c r="I897" s="179">
        <f t="shared" ref="I897:V897" si="266">I37*VLOOKUP($F897,SHT,2,FALSE)</f>
        <v>0</v>
      </c>
      <c r="J897" s="179">
        <f t="shared" si="266"/>
        <v>0</v>
      </c>
      <c r="K897" s="197">
        <f t="shared" si="266"/>
        <v>0</v>
      </c>
      <c r="L897" s="181">
        <f t="shared" si="266"/>
        <v>0</v>
      </c>
      <c r="M897" s="192">
        <f t="shared" si="266"/>
        <v>0</v>
      </c>
      <c r="N897" s="182">
        <f t="shared" si="266"/>
        <v>0</v>
      </c>
      <c r="O897" s="182">
        <f t="shared" si="266"/>
        <v>0</v>
      </c>
      <c r="P897" s="182">
        <f t="shared" si="266"/>
        <v>0</v>
      </c>
      <c r="Q897" s="182">
        <f t="shared" si="266"/>
        <v>0</v>
      </c>
      <c r="R897" s="182">
        <f t="shared" si="266"/>
        <v>0</v>
      </c>
      <c r="S897" s="182">
        <f t="shared" si="266"/>
        <v>0</v>
      </c>
      <c r="T897" s="178">
        <f t="shared" si="266"/>
        <v>0</v>
      </c>
      <c r="U897" s="182">
        <f t="shared" si="266"/>
        <v>0</v>
      </c>
      <c r="V897" s="183">
        <f t="shared" si="266"/>
        <v>0</v>
      </c>
      <c r="W897" s="46">
        <f>G897-SUM(H897:V897)</f>
        <v>0</v>
      </c>
    </row>
    <row r="898" spans="1:23" x14ac:dyDescent="0.2">
      <c r="A898" s="318"/>
      <c r="B898" s="25"/>
      <c r="C898" s="23"/>
      <c r="D898" s="23"/>
      <c r="E898" s="24" t="s">
        <v>56</v>
      </c>
      <c r="F898" s="24"/>
      <c r="G898" s="69">
        <f t="shared" ref="G898:W898" si="267">SUBTOTAL(9,G899:G901)</f>
        <v>0</v>
      </c>
      <c r="H898" s="70">
        <f t="shared" si="267"/>
        <v>0</v>
      </c>
      <c r="I898" s="66">
        <f t="shared" si="267"/>
        <v>0</v>
      </c>
      <c r="J898" s="66">
        <f t="shared" si="267"/>
        <v>0</v>
      </c>
      <c r="K898" s="67">
        <f t="shared" si="267"/>
        <v>0</v>
      </c>
      <c r="L898" s="34">
        <f t="shared" si="267"/>
        <v>0</v>
      </c>
      <c r="M898" s="34">
        <f t="shared" si="267"/>
        <v>0</v>
      </c>
      <c r="N898" s="34">
        <f t="shared" si="267"/>
        <v>0</v>
      </c>
      <c r="O898" s="34">
        <f t="shared" si="267"/>
        <v>0</v>
      </c>
      <c r="P898" s="34">
        <f t="shared" si="267"/>
        <v>0</v>
      </c>
      <c r="Q898" s="34">
        <f t="shared" si="267"/>
        <v>0</v>
      </c>
      <c r="R898" s="34">
        <f t="shared" si="267"/>
        <v>0</v>
      </c>
      <c r="S898" s="34">
        <f t="shared" si="267"/>
        <v>0</v>
      </c>
      <c r="T898" s="34">
        <f t="shared" si="267"/>
        <v>0</v>
      </c>
      <c r="U898" s="34">
        <f t="shared" si="267"/>
        <v>0</v>
      </c>
      <c r="V898" s="34">
        <f t="shared" si="267"/>
        <v>0</v>
      </c>
      <c r="W898" s="33">
        <f t="shared" si="267"/>
        <v>0</v>
      </c>
    </row>
    <row r="899" spans="1:23" outlineLevel="1" x14ac:dyDescent="0.2">
      <c r="A899" s="318"/>
      <c r="B899" s="25"/>
      <c r="C899" s="23"/>
      <c r="D899" s="23"/>
      <c r="E899" s="24"/>
      <c r="F899" s="176" t="s">
        <v>162</v>
      </c>
      <c r="G899" s="190">
        <f>G39</f>
        <v>0</v>
      </c>
      <c r="H899" s="191">
        <f>G899*(1-VLOOKUP($F899,SHT,2,FALSE))+$H39*VLOOKUP($F899,SHT,2,FALSE)</f>
        <v>0</v>
      </c>
      <c r="I899" s="179">
        <f t="shared" ref="I899:V899" si="268">I39*VLOOKUP($F899,SHT,2,FALSE)</f>
        <v>0</v>
      </c>
      <c r="J899" s="179">
        <f t="shared" si="268"/>
        <v>0</v>
      </c>
      <c r="K899" s="197">
        <f t="shared" si="268"/>
        <v>0</v>
      </c>
      <c r="L899" s="181">
        <f t="shared" si="268"/>
        <v>0</v>
      </c>
      <c r="M899" s="192">
        <f t="shared" si="268"/>
        <v>0</v>
      </c>
      <c r="N899" s="182">
        <f t="shared" si="268"/>
        <v>0</v>
      </c>
      <c r="O899" s="182">
        <f t="shared" si="268"/>
        <v>0</v>
      </c>
      <c r="P899" s="182">
        <f t="shared" si="268"/>
        <v>0</v>
      </c>
      <c r="Q899" s="182">
        <f t="shared" si="268"/>
        <v>0</v>
      </c>
      <c r="R899" s="182">
        <f t="shared" si="268"/>
        <v>0</v>
      </c>
      <c r="S899" s="182">
        <f t="shared" si="268"/>
        <v>0</v>
      </c>
      <c r="T899" s="178">
        <f t="shared" si="268"/>
        <v>0</v>
      </c>
      <c r="U899" s="182">
        <f t="shared" si="268"/>
        <v>0</v>
      </c>
      <c r="V899" s="183">
        <f t="shared" si="268"/>
        <v>0</v>
      </c>
      <c r="W899" s="46">
        <f>G899-SUM(H899:V899)</f>
        <v>0</v>
      </c>
    </row>
    <row r="900" spans="1:23" outlineLevel="1" x14ac:dyDescent="0.2">
      <c r="A900" s="318"/>
      <c r="B900" s="25"/>
      <c r="C900" s="23"/>
      <c r="D900" s="23"/>
      <c r="E900" s="24"/>
      <c r="F900" s="176" t="s">
        <v>163</v>
      </c>
      <c r="G900" s="190">
        <f>G40</f>
        <v>0</v>
      </c>
      <c r="H900" s="191">
        <f>G900*(1-VLOOKUP($F900,SHT,2,FALSE))+$H40*VLOOKUP($F900,SHT,2,FALSE)</f>
        <v>0</v>
      </c>
      <c r="I900" s="179">
        <f t="shared" ref="I900:V900" si="269">I40*VLOOKUP($F900,SHT,2,FALSE)</f>
        <v>0</v>
      </c>
      <c r="J900" s="179">
        <f t="shared" si="269"/>
        <v>0</v>
      </c>
      <c r="K900" s="197">
        <f t="shared" si="269"/>
        <v>0</v>
      </c>
      <c r="L900" s="181">
        <f t="shared" si="269"/>
        <v>0</v>
      </c>
      <c r="M900" s="192">
        <f t="shared" si="269"/>
        <v>0</v>
      </c>
      <c r="N900" s="182">
        <f t="shared" si="269"/>
        <v>0</v>
      </c>
      <c r="O900" s="182">
        <f t="shared" si="269"/>
        <v>0</v>
      </c>
      <c r="P900" s="182">
        <f t="shared" si="269"/>
        <v>0</v>
      </c>
      <c r="Q900" s="182">
        <f t="shared" si="269"/>
        <v>0</v>
      </c>
      <c r="R900" s="182">
        <f t="shared" si="269"/>
        <v>0</v>
      </c>
      <c r="S900" s="182">
        <f t="shared" si="269"/>
        <v>0</v>
      </c>
      <c r="T900" s="178">
        <f t="shared" si="269"/>
        <v>0</v>
      </c>
      <c r="U900" s="182">
        <f t="shared" si="269"/>
        <v>0</v>
      </c>
      <c r="V900" s="183">
        <f t="shared" si="269"/>
        <v>0</v>
      </c>
      <c r="W900" s="46">
        <f>G900-SUM(H900:V900)</f>
        <v>0</v>
      </c>
    </row>
    <row r="901" spans="1:23" outlineLevel="1" x14ac:dyDescent="0.2">
      <c r="A901" s="318"/>
      <c r="B901" s="25"/>
      <c r="C901" s="23"/>
      <c r="D901" s="23"/>
      <c r="E901" s="24"/>
      <c r="F901" s="176" t="s">
        <v>332</v>
      </c>
      <c r="G901" s="190">
        <f>G41</f>
        <v>0</v>
      </c>
      <c r="H901" s="191">
        <f>G901*(1-VLOOKUP($F901,SHT,2,FALSE))+$H41*VLOOKUP($F901,SHT,2,FALSE)</f>
        <v>0</v>
      </c>
      <c r="I901" s="179">
        <f t="shared" ref="I901:V901" si="270">I41*VLOOKUP($F901,SHT,2,FALSE)</f>
        <v>0</v>
      </c>
      <c r="J901" s="179">
        <f t="shared" si="270"/>
        <v>0</v>
      </c>
      <c r="K901" s="197">
        <f t="shared" si="270"/>
        <v>0</v>
      </c>
      <c r="L901" s="181">
        <f t="shared" si="270"/>
        <v>0</v>
      </c>
      <c r="M901" s="192">
        <f t="shared" si="270"/>
        <v>0</v>
      </c>
      <c r="N901" s="182">
        <f t="shared" si="270"/>
        <v>0</v>
      </c>
      <c r="O901" s="182">
        <f t="shared" si="270"/>
        <v>0</v>
      </c>
      <c r="P901" s="182">
        <f t="shared" si="270"/>
        <v>0</v>
      </c>
      <c r="Q901" s="182">
        <f t="shared" si="270"/>
        <v>0</v>
      </c>
      <c r="R901" s="182">
        <f t="shared" si="270"/>
        <v>0</v>
      </c>
      <c r="S901" s="182">
        <f t="shared" si="270"/>
        <v>0</v>
      </c>
      <c r="T901" s="178">
        <f t="shared" si="270"/>
        <v>0</v>
      </c>
      <c r="U901" s="182">
        <f t="shared" si="270"/>
        <v>0</v>
      </c>
      <c r="V901" s="183">
        <f t="shared" si="270"/>
        <v>0</v>
      </c>
      <c r="W901" s="46">
        <f>G901-SUM(H901:V901)</f>
        <v>0</v>
      </c>
    </row>
    <row r="902" spans="1:23" x14ac:dyDescent="0.2">
      <c r="A902" s="318"/>
      <c r="B902" s="25"/>
      <c r="C902" s="23"/>
      <c r="D902" s="23"/>
      <c r="E902" s="24" t="s">
        <v>57</v>
      </c>
      <c r="F902" s="24"/>
      <c r="G902" s="69">
        <f t="shared" ref="G902:W902" si="271">SUBTOTAL(9,G903:G905)</f>
        <v>0</v>
      </c>
      <c r="H902" s="70">
        <f t="shared" si="271"/>
        <v>0</v>
      </c>
      <c r="I902" s="66">
        <f t="shared" si="271"/>
        <v>0</v>
      </c>
      <c r="J902" s="66">
        <f t="shared" si="271"/>
        <v>0</v>
      </c>
      <c r="K902" s="67">
        <f t="shared" si="271"/>
        <v>0</v>
      </c>
      <c r="L902" s="34">
        <f t="shared" si="271"/>
        <v>0</v>
      </c>
      <c r="M902" s="34">
        <f t="shared" si="271"/>
        <v>0</v>
      </c>
      <c r="N902" s="34">
        <f t="shared" si="271"/>
        <v>0</v>
      </c>
      <c r="O902" s="34">
        <f t="shared" si="271"/>
        <v>0</v>
      </c>
      <c r="P902" s="34">
        <f t="shared" si="271"/>
        <v>0</v>
      </c>
      <c r="Q902" s="34">
        <f t="shared" si="271"/>
        <v>0</v>
      </c>
      <c r="R902" s="34">
        <f t="shared" si="271"/>
        <v>0</v>
      </c>
      <c r="S902" s="34">
        <f t="shared" si="271"/>
        <v>0</v>
      </c>
      <c r="T902" s="34">
        <f t="shared" si="271"/>
        <v>0</v>
      </c>
      <c r="U902" s="34">
        <f t="shared" si="271"/>
        <v>0</v>
      </c>
      <c r="V902" s="34">
        <f t="shared" si="271"/>
        <v>0</v>
      </c>
      <c r="W902" s="33">
        <f t="shared" si="271"/>
        <v>0</v>
      </c>
    </row>
    <row r="903" spans="1:23" outlineLevel="1" x14ac:dyDescent="0.2">
      <c r="A903" s="318"/>
      <c r="B903" s="25"/>
      <c r="C903" s="23"/>
      <c r="D903" s="23"/>
      <c r="E903" s="24"/>
      <c r="F903" s="176" t="s">
        <v>164</v>
      </c>
      <c r="G903" s="190">
        <f>G43</f>
        <v>0</v>
      </c>
      <c r="H903" s="191">
        <f>G903*(1-VLOOKUP($F903,SHT,2,FALSE))+$H43*VLOOKUP($F903,SHT,2,FALSE)</f>
        <v>0</v>
      </c>
      <c r="I903" s="179">
        <f t="shared" ref="I903:V903" si="272">I43*VLOOKUP($F903,SHT,2,FALSE)</f>
        <v>0</v>
      </c>
      <c r="J903" s="179">
        <f t="shared" si="272"/>
        <v>0</v>
      </c>
      <c r="K903" s="197">
        <f t="shared" si="272"/>
        <v>0</v>
      </c>
      <c r="L903" s="181">
        <f t="shared" si="272"/>
        <v>0</v>
      </c>
      <c r="M903" s="192">
        <f t="shared" si="272"/>
        <v>0</v>
      </c>
      <c r="N903" s="182">
        <f t="shared" si="272"/>
        <v>0</v>
      </c>
      <c r="O903" s="182">
        <f t="shared" si="272"/>
        <v>0</v>
      </c>
      <c r="P903" s="182">
        <f t="shared" si="272"/>
        <v>0</v>
      </c>
      <c r="Q903" s="182">
        <f t="shared" si="272"/>
        <v>0</v>
      </c>
      <c r="R903" s="182">
        <f t="shared" si="272"/>
        <v>0</v>
      </c>
      <c r="S903" s="182">
        <f t="shared" si="272"/>
        <v>0</v>
      </c>
      <c r="T903" s="178">
        <f t="shared" si="272"/>
        <v>0</v>
      </c>
      <c r="U903" s="182">
        <f t="shared" si="272"/>
        <v>0</v>
      </c>
      <c r="V903" s="183">
        <f t="shared" si="272"/>
        <v>0</v>
      </c>
      <c r="W903" s="46">
        <f>G903-SUM(H903:V903)</f>
        <v>0</v>
      </c>
    </row>
    <row r="904" spans="1:23" outlineLevel="1" x14ac:dyDescent="0.2">
      <c r="A904" s="318"/>
      <c r="B904" s="25"/>
      <c r="C904" s="23"/>
      <c r="D904" s="23"/>
      <c r="E904" s="24"/>
      <c r="F904" s="176" t="s">
        <v>255</v>
      </c>
      <c r="G904" s="190">
        <f>G44</f>
        <v>0</v>
      </c>
      <c r="H904" s="191">
        <f>G904*(1-VLOOKUP($F904,SHT,2,FALSE))+$H44*VLOOKUP($F904,SHT,2,FALSE)</f>
        <v>0</v>
      </c>
      <c r="I904" s="179">
        <f t="shared" ref="I904:V904" si="273">I44*VLOOKUP($F904,SHT,2,FALSE)</f>
        <v>0</v>
      </c>
      <c r="J904" s="179">
        <f t="shared" si="273"/>
        <v>0</v>
      </c>
      <c r="K904" s="197">
        <f t="shared" si="273"/>
        <v>0</v>
      </c>
      <c r="L904" s="181">
        <f t="shared" si="273"/>
        <v>0</v>
      </c>
      <c r="M904" s="192">
        <f t="shared" si="273"/>
        <v>0</v>
      </c>
      <c r="N904" s="182">
        <f t="shared" si="273"/>
        <v>0</v>
      </c>
      <c r="O904" s="182">
        <f t="shared" si="273"/>
        <v>0</v>
      </c>
      <c r="P904" s="182">
        <f t="shared" si="273"/>
        <v>0</v>
      </c>
      <c r="Q904" s="182">
        <f t="shared" si="273"/>
        <v>0</v>
      </c>
      <c r="R904" s="182">
        <f t="shared" si="273"/>
        <v>0</v>
      </c>
      <c r="S904" s="182">
        <f t="shared" si="273"/>
        <v>0</v>
      </c>
      <c r="T904" s="178">
        <f t="shared" si="273"/>
        <v>0</v>
      </c>
      <c r="U904" s="182">
        <f t="shared" si="273"/>
        <v>0</v>
      </c>
      <c r="V904" s="183">
        <f t="shared" si="273"/>
        <v>0</v>
      </c>
      <c r="W904" s="46">
        <f>G904-SUM(H904:V904)</f>
        <v>0</v>
      </c>
    </row>
    <row r="905" spans="1:23" outlineLevel="1" x14ac:dyDescent="0.2">
      <c r="A905" s="318"/>
      <c r="B905" s="25"/>
      <c r="C905" s="23"/>
      <c r="D905" s="23"/>
      <c r="E905" s="24"/>
      <c r="F905" s="176" t="s">
        <v>333</v>
      </c>
      <c r="G905" s="190">
        <f>G45</f>
        <v>0</v>
      </c>
      <c r="H905" s="191">
        <f>G905*(1-VLOOKUP($F905,SHT,2,FALSE))+$H45*VLOOKUP($F905,SHT,2,FALSE)</f>
        <v>0</v>
      </c>
      <c r="I905" s="179">
        <f t="shared" ref="I905:V905" si="274">I45*VLOOKUP($F905,SHT,2,FALSE)</f>
        <v>0</v>
      </c>
      <c r="J905" s="179">
        <f t="shared" si="274"/>
        <v>0</v>
      </c>
      <c r="K905" s="197">
        <f t="shared" si="274"/>
        <v>0</v>
      </c>
      <c r="L905" s="181">
        <f t="shared" si="274"/>
        <v>0</v>
      </c>
      <c r="M905" s="192">
        <f t="shared" si="274"/>
        <v>0</v>
      </c>
      <c r="N905" s="182">
        <f t="shared" si="274"/>
        <v>0</v>
      </c>
      <c r="O905" s="182">
        <f t="shared" si="274"/>
        <v>0</v>
      </c>
      <c r="P905" s="182">
        <f t="shared" si="274"/>
        <v>0</v>
      </c>
      <c r="Q905" s="182">
        <f t="shared" si="274"/>
        <v>0</v>
      </c>
      <c r="R905" s="182">
        <f t="shared" si="274"/>
        <v>0</v>
      </c>
      <c r="S905" s="182">
        <f t="shared" si="274"/>
        <v>0</v>
      </c>
      <c r="T905" s="178">
        <f t="shared" si="274"/>
        <v>0</v>
      </c>
      <c r="U905" s="182">
        <f t="shared" si="274"/>
        <v>0</v>
      </c>
      <c r="V905" s="183">
        <f t="shared" si="274"/>
        <v>0</v>
      </c>
      <c r="W905" s="46">
        <f>G905-SUM(H905:V905)</f>
        <v>0</v>
      </c>
    </row>
    <row r="906" spans="1:23" x14ac:dyDescent="0.2">
      <c r="A906" s="318"/>
      <c r="B906" s="25"/>
      <c r="C906" s="23"/>
      <c r="D906" s="23" t="s">
        <v>58</v>
      </c>
      <c r="E906" s="24"/>
      <c r="F906" s="24"/>
      <c r="G906" s="69"/>
      <c r="H906" s="66"/>
      <c r="I906" s="66"/>
      <c r="J906" s="66"/>
      <c r="K906" s="67"/>
      <c r="L906" s="51"/>
      <c r="M906" s="34"/>
      <c r="N906" s="34"/>
      <c r="O906" s="34"/>
      <c r="P906" s="34"/>
      <c r="Q906" s="34"/>
      <c r="R906" s="34"/>
      <c r="S906" s="34"/>
      <c r="T906" s="34"/>
      <c r="U906" s="34"/>
      <c r="V906" s="37"/>
      <c r="W906" s="33"/>
    </row>
    <row r="907" spans="1:23" x14ac:dyDescent="0.2">
      <c r="A907" s="318"/>
      <c r="B907" s="25"/>
      <c r="C907" s="23"/>
      <c r="D907" s="23"/>
      <c r="E907" s="24" t="s">
        <v>172</v>
      </c>
      <c r="F907" s="24"/>
      <c r="G907" s="69">
        <f t="shared" ref="G907:M907" si="275">SUBTOTAL(9,G908:G909)</f>
        <v>0</v>
      </c>
      <c r="H907" s="70">
        <f t="shared" si="275"/>
        <v>0</v>
      </c>
      <c r="I907" s="66">
        <f t="shared" si="275"/>
        <v>0</v>
      </c>
      <c r="J907" s="66">
        <f t="shared" si="275"/>
        <v>0</v>
      </c>
      <c r="K907" s="67">
        <f t="shared" si="275"/>
        <v>0</v>
      </c>
      <c r="L907" s="34">
        <f t="shared" si="275"/>
        <v>0</v>
      </c>
      <c r="M907" s="34">
        <f t="shared" si="275"/>
        <v>0</v>
      </c>
      <c r="N907" s="34">
        <f t="shared" ref="N907:W907" si="276">SUBTOTAL(9,N908:N909)</f>
        <v>0</v>
      </c>
      <c r="O907" s="34">
        <f t="shared" si="276"/>
        <v>0</v>
      </c>
      <c r="P907" s="34">
        <f t="shared" si="276"/>
        <v>0</v>
      </c>
      <c r="Q907" s="34">
        <f t="shared" si="276"/>
        <v>0</v>
      </c>
      <c r="R907" s="34">
        <f t="shared" si="276"/>
        <v>0</v>
      </c>
      <c r="S907" s="34">
        <f t="shared" si="276"/>
        <v>0</v>
      </c>
      <c r="T907" s="34">
        <f t="shared" si="276"/>
        <v>0</v>
      </c>
      <c r="U907" s="34">
        <f t="shared" si="276"/>
        <v>0</v>
      </c>
      <c r="V907" s="34">
        <f t="shared" si="276"/>
        <v>0</v>
      </c>
      <c r="W907" s="33">
        <f t="shared" si="276"/>
        <v>0</v>
      </c>
    </row>
    <row r="908" spans="1:23" outlineLevel="1" x14ac:dyDescent="0.2">
      <c r="A908" s="318"/>
      <c r="B908" s="25"/>
      <c r="C908" s="23"/>
      <c r="D908" s="23"/>
      <c r="E908" s="24"/>
      <c r="F908" s="176" t="s">
        <v>61</v>
      </c>
      <c r="G908" s="190">
        <f>G48</f>
        <v>0</v>
      </c>
      <c r="H908" s="191">
        <f>G908*(1-VLOOKUP($F908,SHT,2,FALSE))+$H48*VLOOKUP($F908,SHT,2,FALSE)</f>
        <v>0</v>
      </c>
      <c r="I908" s="179">
        <f t="shared" ref="I908:V908" si="277">I48*VLOOKUP($F908,SHT,2,FALSE)</f>
        <v>0</v>
      </c>
      <c r="J908" s="179">
        <f t="shared" si="277"/>
        <v>0</v>
      </c>
      <c r="K908" s="197">
        <f t="shared" si="277"/>
        <v>0</v>
      </c>
      <c r="L908" s="181">
        <f t="shared" si="277"/>
        <v>0</v>
      </c>
      <c r="M908" s="192">
        <f t="shared" si="277"/>
        <v>0</v>
      </c>
      <c r="N908" s="182">
        <f t="shared" si="277"/>
        <v>0</v>
      </c>
      <c r="O908" s="182">
        <f t="shared" si="277"/>
        <v>0</v>
      </c>
      <c r="P908" s="182">
        <f t="shared" si="277"/>
        <v>0</v>
      </c>
      <c r="Q908" s="182">
        <f t="shared" si="277"/>
        <v>0</v>
      </c>
      <c r="R908" s="182">
        <f t="shared" si="277"/>
        <v>0</v>
      </c>
      <c r="S908" s="182">
        <f t="shared" si="277"/>
        <v>0</v>
      </c>
      <c r="T908" s="178">
        <f t="shared" si="277"/>
        <v>0</v>
      </c>
      <c r="U908" s="182">
        <f t="shared" si="277"/>
        <v>0</v>
      </c>
      <c r="V908" s="183">
        <f t="shared" si="277"/>
        <v>0</v>
      </c>
      <c r="W908" s="46">
        <f>G908-SUM(H908:V908)</f>
        <v>0</v>
      </c>
    </row>
    <row r="909" spans="1:23" outlineLevel="1" x14ac:dyDescent="0.2">
      <c r="A909" s="318"/>
      <c r="B909" s="25"/>
      <c r="C909" s="23"/>
      <c r="D909" s="23"/>
      <c r="E909" s="24"/>
      <c r="F909" s="176" t="s">
        <v>173</v>
      </c>
      <c r="G909" s="190">
        <f>G49</f>
        <v>0</v>
      </c>
      <c r="H909" s="191">
        <f>G909*(1-VLOOKUP($F909,SHT,2,FALSE))+$H49*VLOOKUP($F909,SHT,2,FALSE)</f>
        <v>0</v>
      </c>
      <c r="I909" s="179">
        <f t="shared" ref="I909:V909" si="278">I49*VLOOKUP($F909,SHT,2,FALSE)</f>
        <v>0</v>
      </c>
      <c r="J909" s="179">
        <f t="shared" si="278"/>
        <v>0</v>
      </c>
      <c r="K909" s="197">
        <f t="shared" si="278"/>
        <v>0</v>
      </c>
      <c r="L909" s="181">
        <f t="shared" si="278"/>
        <v>0</v>
      </c>
      <c r="M909" s="192">
        <f t="shared" si="278"/>
        <v>0</v>
      </c>
      <c r="N909" s="182">
        <f t="shared" si="278"/>
        <v>0</v>
      </c>
      <c r="O909" s="182">
        <f t="shared" si="278"/>
        <v>0</v>
      </c>
      <c r="P909" s="182">
        <f t="shared" si="278"/>
        <v>0</v>
      </c>
      <c r="Q909" s="182">
        <f t="shared" si="278"/>
        <v>0</v>
      </c>
      <c r="R909" s="182">
        <f t="shared" si="278"/>
        <v>0</v>
      </c>
      <c r="S909" s="182">
        <f t="shared" si="278"/>
        <v>0</v>
      </c>
      <c r="T909" s="178">
        <f t="shared" si="278"/>
        <v>0</v>
      </c>
      <c r="U909" s="182">
        <f t="shared" si="278"/>
        <v>0</v>
      </c>
      <c r="V909" s="183">
        <f t="shared" si="278"/>
        <v>0</v>
      </c>
      <c r="W909" s="46">
        <f>G909-SUM(H909:V909)</f>
        <v>0</v>
      </c>
    </row>
    <row r="910" spans="1:23" x14ac:dyDescent="0.2">
      <c r="A910" s="318"/>
      <c r="B910" s="25"/>
      <c r="C910" s="23"/>
      <c r="D910" s="23"/>
      <c r="E910" s="24" t="s">
        <v>166</v>
      </c>
      <c r="F910" s="24"/>
      <c r="G910" s="69">
        <f t="shared" ref="G910:W910" si="279">SUBTOTAL(9,G911:G913)</f>
        <v>0</v>
      </c>
      <c r="H910" s="70">
        <f t="shared" si="279"/>
        <v>0</v>
      </c>
      <c r="I910" s="66">
        <f t="shared" si="279"/>
        <v>0</v>
      </c>
      <c r="J910" s="66">
        <f t="shared" si="279"/>
        <v>0</v>
      </c>
      <c r="K910" s="67">
        <f t="shared" si="279"/>
        <v>0</v>
      </c>
      <c r="L910" s="34">
        <f t="shared" si="279"/>
        <v>0</v>
      </c>
      <c r="M910" s="34">
        <f t="shared" si="279"/>
        <v>0</v>
      </c>
      <c r="N910" s="34">
        <f t="shared" si="279"/>
        <v>0</v>
      </c>
      <c r="O910" s="34">
        <f t="shared" si="279"/>
        <v>0</v>
      </c>
      <c r="P910" s="34">
        <f t="shared" si="279"/>
        <v>0</v>
      </c>
      <c r="Q910" s="34">
        <f t="shared" si="279"/>
        <v>0</v>
      </c>
      <c r="R910" s="34">
        <f t="shared" si="279"/>
        <v>0</v>
      </c>
      <c r="S910" s="34">
        <f t="shared" si="279"/>
        <v>0</v>
      </c>
      <c r="T910" s="34">
        <f t="shared" si="279"/>
        <v>0</v>
      </c>
      <c r="U910" s="34">
        <f t="shared" si="279"/>
        <v>0</v>
      </c>
      <c r="V910" s="34">
        <f t="shared" si="279"/>
        <v>0</v>
      </c>
      <c r="W910" s="33">
        <f t="shared" si="279"/>
        <v>0</v>
      </c>
    </row>
    <row r="911" spans="1:23" outlineLevel="1" x14ac:dyDescent="0.2">
      <c r="A911" s="318"/>
      <c r="B911" s="25"/>
      <c r="C911" s="23"/>
      <c r="D911" s="23"/>
      <c r="E911" s="24"/>
      <c r="F911" s="176" t="s">
        <v>59</v>
      </c>
      <c r="G911" s="190">
        <f>G51</f>
        <v>0</v>
      </c>
      <c r="H911" s="191">
        <f>G911*(1-VLOOKUP($F911,SHT,2,FALSE))+$H51*VLOOKUP($F911,SHT,2,FALSE)</f>
        <v>0</v>
      </c>
      <c r="I911" s="179">
        <f t="shared" ref="I911:V911" si="280">I51*VLOOKUP($F911,SHT,2,FALSE)</f>
        <v>0</v>
      </c>
      <c r="J911" s="179">
        <f t="shared" si="280"/>
        <v>0</v>
      </c>
      <c r="K911" s="197">
        <f t="shared" si="280"/>
        <v>0</v>
      </c>
      <c r="L911" s="194">
        <f t="shared" si="280"/>
        <v>0</v>
      </c>
      <c r="M911" s="192">
        <f t="shared" si="280"/>
        <v>0</v>
      </c>
      <c r="N911" s="182">
        <f t="shared" si="280"/>
        <v>0</v>
      </c>
      <c r="O911" s="182">
        <f t="shared" si="280"/>
        <v>0</v>
      </c>
      <c r="P911" s="182">
        <f t="shared" si="280"/>
        <v>0</v>
      </c>
      <c r="Q911" s="182">
        <f t="shared" si="280"/>
        <v>0</v>
      </c>
      <c r="R911" s="182">
        <f t="shared" si="280"/>
        <v>0</v>
      </c>
      <c r="S911" s="182">
        <f t="shared" si="280"/>
        <v>0</v>
      </c>
      <c r="T911" s="178">
        <f t="shared" si="280"/>
        <v>0</v>
      </c>
      <c r="U911" s="182">
        <f t="shared" si="280"/>
        <v>0</v>
      </c>
      <c r="V911" s="183">
        <f t="shared" si="280"/>
        <v>0</v>
      </c>
      <c r="W911" s="46">
        <f>G911-SUM(H911:V911)</f>
        <v>0</v>
      </c>
    </row>
    <row r="912" spans="1:23" outlineLevel="1" x14ac:dyDescent="0.2">
      <c r="A912" s="318"/>
      <c r="B912" s="25"/>
      <c r="C912" s="23"/>
      <c r="D912" s="23"/>
      <c r="E912" s="24"/>
      <c r="F912" s="176" t="s">
        <v>167</v>
      </c>
      <c r="G912" s="190">
        <f>G52</f>
        <v>0</v>
      </c>
      <c r="H912" s="191">
        <f>G912*(1-VLOOKUP($F912,SHT,2,FALSE))+$H52*VLOOKUP($F912,SHT,2,FALSE)</f>
        <v>0</v>
      </c>
      <c r="I912" s="179">
        <f t="shared" ref="I912:V912" si="281">I52*VLOOKUP($F912,SHT,2,FALSE)</f>
        <v>0</v>
      </c>
      <c r="J912" s="179">
        <f t="shared" si="281"/>
        <v>0</v>
      </c>
      <c r="K912" s="197">
        <f t="shared" si="281"/>
        <v>0</v>
      </c>
      <c r="L912" s="181">
        <f t="shared" si="281"/>
        <v>0</v>
      </c>
      <c r="M912" s="195">
        <f t="shared" si="281"/>
        <v>0</v>
      </c>
      <c r="N912" s="182">
        <f t="shared" si="281"/>
        <v>0</v>
      </c>
      <c r="O912" s="182">
        <f t="shared" si="281"/>
        <v>0</v>
      </c>
      <c r="P912" s="182">
        <f t="shared" si="281"/>
        <v>0</v>
      </c>
      <c r="Q912" s="182">
        <f t="shared" si="281"/>
        <v>0</v>
      </c>
      <c r="R912" s="182">
        <f t="shared" si="281"/>
        <v>0</v>
      </c>
      <c r="S912" s="182">
        <f t="shared" si="281"/>
        <v>0</v>
      </c>
      <c r="T912" s="178">
        <f t="shared" si="281"/>
        <v>0</v>
      </c>
      <c r="U912" s="182">
        <f t="shared" si="281"/>
        <v>0</v>
      </c>
      <c r="V912" s="183">
        <f t="shared" si="281"/>
        <v>0</v>
      </c>
      <c r="W912" s="46">
        <f>G912-SUM(H912:V912)</f>
        <v>0</v>
      </c>
    </row>
    <row r="913" spans="1:23" outlineLevel="1" x14ac:dyDescent="0.2">
      <c r="A913" s="318"/>
      <c r="B913" s="25"/>
      <c r="C913" s="23"/>
      <c r="D913" s="23"/>
      <c r="E913" s="24"/>
      <c r="F913" s="176" t="s">
        <v>168</v>
      </c>
      <c r="G913" s="190">
        <f>G53</f>
        <v>0</v>
      </c>
      <c r="H913" s="191">
        <f>G913*(1-VLOOKUP($F913,SHT,2,FALSE))+$H53*VLOOKUP($F913,SHT,2,FALSE)</f>
        <v>0</v>
      </c>
      <c r="I913" s="179">
        <f t="shared" ref="I913:V913" si="282">I53*VLOOKUP($F913,SHT,2,FALSE)</f>
        <v>0</v>
      </c>
      <c r="J913" s="179">
        <f t="shared" si="282"/>
        <v>0</v>
      </c>
      <c r="K913" s="197">
        <f t="shared" si="282"/>
        <v>0</v>
      </c>
      <c r="L913" s="196">
        <f t="shared" si="282"/>
        <v>0</v>
      </c>
      <c r="M913" s="178">
        <f t="shared" si="282"/>
        <v>0</v>
      </c>
      <c r="N913" s="182">
        <f t="shared" si="282"/>
        <v>0</v>
      </c>
      <c r="O913" s="182">
        <f t="shared" si="282"/>
        <v>0</v>
      </c>
      <c r="P913" s="182">
        <f t="shared" si="282"/>
        <v>0</v>
      </c>
      <c r="Q913" s="182">
        <f t="shared" si="282"/>
        <v>0</v>
      </c>
      <c r="R913" s="182">
        <f t="shared" si="282"/>
        <v>0</v>
      </c>
      <c r="S913" s="182">
        <f t="shared" si="282"/>
        <v>0</v>
      </c>
      <c r="T913" s="182">
        <f t="shared" si="282"/>
        <v>0</v>
      </c>
      <c r="U913" s="182">
        <f t="shared" si="282"/>
        <v>0</v>
      </c>
      <c r="V913" s="183">
        <f t="shared" si="282"/>
        <v>0</v>
      </c>
      <c r="W913" s="46">
        <f>G913-SUM(H913:V913)</f>
        <v>0</v>
      </c>
    </row>
    <row r="914" spans="1:23" x14ac:dyDescent="0.2">
      <c r="A914" s="318"/>
      <c r="B914" s="25"/>
      <c r="C914" s="23"/>
      <c r="D914" s="23"/>
      <c r="E914" s="24" t="s">
        <v>174</v>
      </c>
      <c r="F914" s="24"/>
      <c r="G914" s="69">
        <f t="shared" ref="G914:M914" si="283">SUBTOTAL(9,G915:G916)</f>
        <v>0</v>
      </c>
      <c r="H914" s="70">
        <f t="shared" si="283"/>
        <v>0</v>
      </c>
      <c r="I914" s="66">
        <f t="shared" si="283"/>
        <v>0</v>
      </c>
      <c r="J914" s="66">
        <f t="shared" si="283"/>
        <v>0</v>
      </c>
      <c r="K914" s="67">
        <f t="shared" si="283"/>
        <v>0</v>
      </c>
      <c r="L914" s="34">
        <f t="shared" si="283"/>
        <v>0</v>
      </c>
      <c r="M914" s="34">
        <f t="shared" si="283"/>
        <v>0</v>
      </c>
      <c r="N914" s="34">
        <f t="shared" ref="N914:W914" si="284">SUBTOTAL(9,N915:N916)</f>
        <v>0</v>
      </c>
      <c r="O914" s="34">
        <f t="shared" si="284"/>
        <v>0</v>
      </c>
      <c r="P914" s="34">
        <f t="shared" si="284"/>
        <v>0</v>
      </c>
      <c r="Q914" s="34">
        <f t="shared" si="284"/>
        <v>0</v>
      </c>
      <c r="R914" s="34">
        <f t="shared" si="284"/>
        <v>0</v>
      </c>
      <c r="S914" s="34">
        <f t="shared" si="284"/>
        <v>0</v>
      </c>
      <c r="T914" s="34">
        <f t="shared" si="284"/>
        <v>0</v>
      </c>
      <c r="U914" s="34">
        <f t="shared" si="284"/>
        <v>0</v>
      </c>
      <c r="V914" s="34">
        <f t="shared" si="284"/>
        <v>0</v>
      </c>
      <c r="W914" s="33">
        <f t="shared" si="284"/>
        <v>0</v>
      </c>
    </row>
    <row r="915" spans="1:23" outlineLevel="1" x14ac:dyDescent="0.2">
      <c r="A915" s="318"/>
      <c r="B915" s="25"/>
      <c r="C915" s="23"/>
      <c r="D915" s="23"/>
      <c r="E915" s="24"/>
      <c r="F915" s="176" t="s">
        <v>62</v>
      </c>
      <c r="G915" s="190">
        <f>G55</f>
        <v>0</v>
      </c>
      <c r="H915" s="191">
        <f>G915*(1-VLOOKUP($F915,SHT,2,FALSE))+$H55*VLOOKUP($F915,SHT,2,FALSE)</f>
        <v>0</v>
      </c>
      <c r="I915" s="179">
        <f t="shared" ref="I915:V915" si="285">I55*VLOOKUP($F915,SHT,2,FALSE)</f>
        <v>0</v>
      </c>
      <c r="J915" s="179">
        <f t="shared" si="285"/>
        <v>0</v>
      </c>
      <c r="K915" s="197">
        <f t="shared" si="285"/>
        <v>0</v>
      </c>
      <c r="L915" s="181">
        <f t="shared" si="285"/>
        <v>0</v>
      </c>
      <c r="M915" s="178">
        <f t="shared" si="285"/>
        <v>0</v>
      </c>
      <c r="N915" s="182">
        <f t="shared" si="285"/>
        <v>0</v>
      </c>
      <c r="O915" s="182">
        <f t="shared" si="285"/>
        <v>0</v>
      </c>
      <c r="P915" s="182">
        <f t="shared" si="285"/>
        <v>0</v>
      </c>
      <c r="Q915" s="182">
        <f t="shared" si="285"/>
        <v>0</v>
      </c>
      <c r="R915" s="182">
        <f t="shared" si="285"/>
        <v>0</v>
      </c>
      <c r="S915" s="182">
        <f t="shared" si="285"/>
        <v>0</v>
      </c>
      <c r="T915" s="182">
        <f t="shared" si="285"/>
        <v>0</v>
      </c>
      <c r="U915" s="178">
        <f t="shared" si="285"/>
        <v>0</v>
      </c>
      <c r="V915" s="183">
        <f t="shared" si="285"/>
        <v>0</v>
      </c>
      <c r="W915" s="46">
        <f>G915-SUM(H915:V915)</f>
        <v>0</v>
      </c>
    </row>
    <row r="916" spans="1:23" outlineLevel="1" x14ac:dyDescent="0.2">
      <c r="A916" s="318"/>
      <c r="B916" s="25"/>
      <c r="C916" s="23"/>
      <c r="D916" s="23"/>
      <c r="E916" s="24"/>
      <c r="F916" s="176" t="s">
        <v>175</v>
      </c>
      <c r="G916" s="190">
        <f>G56</f>
        <v>0</v>
      </c>
      <c r="H916" s="191">
        <f>G916*(1-VLOOKUP($F916,SHT,2,FALSE))+$H56*VLOOKUP($F916,SHT,2,FALSE)</f>
        <v>0</v>
      </c>
      <c r="I916" s="179">
        <f t="shared" ref="I916:V916" si="286">I56*VLOOKUP($F916,SHT,2,FALSE)</f>
        <v>0</v>
      </c>
      <c r="J916" s="179">
        <f t="shared" si="286"/>
        <v>0</v>
      </c>
      <c r="K916" s="197">
        <f t="shared" si="286"/>
        <v>0</v>
      </c>
      <c r="L916" s="181">
        <f t="shared" si="286"/>
        <v>0</v>
      </c>
      <c r="M916" s="178">
        <f t="shared" si="286"/>
        <v>0</v>
      </c>
      <c r="N916" s="182">
        <f t="shared" si="286"/>
        <v>0</v>
      </c>
      <c r="O916" s="182">
        <f t="shared" si="286"/>
        <v>0</v>
      </c>
      <c r="P916" s="182">
        <f t="shared" si="286"/>
        <v>0</v>
      </c>
      <c r="Q916" s="182">
        <f t="shared" si="286"/>
        <v>0</v>
      </c>
      <c r="R916" s="182">
        <f t="shared" si="286"/>
        <v>0</v>
      </c>
      <c r="S916" s="182">
        <f t="shared" si="286"/>
        <v>0</v>
      </c>
      <c r="T916" s="182">
        <f t="shared" si="286"/>
        <v>0</v>
      </c>
      <c r="U916" s="182">
        <f t="shared" si="286"/>
        <v>0</v>
      </c>
      <c r="V916" s="192">
        <f t="shared" si="286"/>
        <v>0</v>
      </c>
      <c r="W916" s="46">
        <f>G916-SUM(H916:V916)</f>
        <v>0</v>
      </c>
    </row>
    <row r="917" spans="1:23" x14ac:dyDescent="0.2">
      <c r="A917" s="318"/>
      <c r="B917" s="25"/>
      <c r="C917" s="23"/>
      <c r="D917" s="23"/>
      <c r="E917" s="24" t="s">
        <v>169</v>
      </c>
      <c r="F917" s="24"/>
      <c r="G917" s="69">
        <f t="shared" ref="G917:W917" si="287">SUBTOTAL(9,G918:G920)</f>
        <v>0</v>
      </c>
      <c r="H917" s="66">
        <f t="shared" si="287"/>
        <v>0</v>
      </c>
      <c r="I917" s="66">
        <f t="shared" si="287"/>
        <v>0</v>
      </c>
      <c r="J917" s="66">
        <f t="shared" si="287"/>
        <v>0</v>
      </c>
      <c r="K917" s="67">
        <f t="shared" si="287"/>
        <v>0</v>
      </c>
      <c r="L917" s="34">
        <f t="shared" si="287"/>
        <v>0</v>
      </c>
      <c r="M917" s="34">
        <f t="shared" si="287"/>
        <v>0</v>
      </c>
      <c r="N917" s="34">
        <f t="shared" si="287"/>
        <v>0</v>
      </c>
      <c r="O917" s="34">
        <f t="shared" si="287"/>
        <v>0</v>
      </c>
      <c r="P917" s="34">
        <f t="shared" si="287"/>
        <v>0</v>
      </c>
      <c r="Q917" s="34">
        <f t="shared" si="287"/>
        <v>0</v>
      </c>
      <c r="R917" s="34">
        <f t="shared" si="287"/>
        <v>0</v>
      </c>
      <c r="S917" s="34">
        <f t="shared" si="287"/>
        <v>0</v>
      </c>
      <c r="T917" s="34">
        <f t="shared" si="287"/>
        <v>0</v>
      </c>
      <c r="U917" s="34">
        <f t="shared" si="287"/>
        <v>0</v>
      </c>
      <c r="V917" s="34">
        <f t="shared" si="287"/>
        <v>0</v>
      </c>
      <c r="W917" s="33">
        <f t="shared" si="287"/>
        <v>0</v>
      </c>
    </row>
    <row r="918" spans="1:23" outlineLevel="1" x14ac:dyDescent="0.2">
      <c r="A918" s="318"/>
      <c r="B918" s="25"/>
      <c r="C918" s="23"/>
      <c r="D918" s="23"/>
      <c r="E918" s="24"/>
      <c r="F918" s="176" t="s">
        <v>60</v>
      </c>
      <c r="G918" s="190">
        <f>G58</f>
        <v>0</v>
      </c>
      <c r="H918" s="191">
        <f>G918*(1-VLOOKUP($F918,SHT,2,FALSE))+$H58*VLOOKUP($F918,SHT,2,FALSE)</f>
        <v>0</v>
      </c>
      <c r="I918" s="179">
        <f t="shared" ref="I918:V918" si="288">I58*VLOOKUP($F918,SHT,2,FALSE)</f>
        <v>0</v>
      </c>
      <c r="J918" s="179">
        <f t="shared" si="288"/>
        <v>0</v>
      </c>
      <c r="K918" s="197">
        <f t="shared" si="288"/>
        <v>0</v>
      </c>
      <c r="L918" s="178">
        <f t="shared" si="288"/>
        <v>0</v>
      </c>
      <c r="M918" s="182">
        <f t="shared" si="288"/>
        <v>0</v>
      </c>
      <c r="N918" s="182">
        <f t="shared" si="288"/>
        <v>0</v>
      </c>
      <c r="O918" s="182">
        <f t="shared" si="288"/>
        <v>0</v>
      </c>
      <c r="P918" s="182">
        <f t="shared" si="288"/>
        <v>0</v>
      </c>
      <c r="Q918" s="182">
        <f t="shared" si="288"/>
        <v>0</v>
      </c>
      <c r="R918" s="182">
        <f t="shared" si="288"/>
        <v>0</v>
      </c>
      <c r="S918" s="182">
        <f t="shared" si="288"/>
        <v>0</v>
      </c>
      <c r="T918" s="182">
        <f t="shared" si="288"/>
        <v>0</v>
      </c>
      <c r="U918" s="182">
        <f t="shared" si="288"/>
        <v>0</v>
      </c>
      <c r="V918" s="192">
        <f t="shared" si="288"/>
        <v>0</v>
      </c>
      <c r="W918" s="46">
        <f>G918-SUM(H918:V918)</f>
        <v>0</v>
      </c>
    </row>
    <row r="919" spans="1:23" outlineLevel="1" x14ac:dyDescent="0.2">
      <c r="A919" s="318"/>
      <c r="B919" s="25"/>
      <c r="C919" s="23"/>
      <c r="D919" s="23"/>
      <c r="E919" s="24"/>
      <c r="F919" s="176" t="s">
        <v>170</v>
      </c>
      <c r="G919" s="190">
        <f>G59</f>
        <v>0</v>
      </c>
      <c r="H919" s="191">
        <f>G919*(1-VLOOKUP($F919,SHT,2,FALSE))+$H59*VLOOKUP($F919,SHT,2,FALSE)</f>
        <v>0</v>
      </c>
      <c r="I919" s="179">
        <f t="shared" ref="I919:V919" si="289">I59*VLOOKUP($F919,SHT,2,FALSE)</f>
        <v>0</v>
      </c>
      <c r="J919" s="179">
        <f t="shared" si="289"/>
        <v>0</v>
      </c>
      <c r="K919" s="197">
        <f t="shared" si="289"/>
        <v>0</v>
      </c>
      <c r="L919" s="178">
        <f t="shared" si="289"/>
        <v>0</v>
      </c>
      <c r="M919" s="182">
        <f t="shared" si="289"/>
        <v>0</v>
      </c>
      <c r="N919" s="182">
        <f t="shared" si="289"/>
        <v>0</v>
      </c>
      <c r="O919" s="182">
        <f t="shared" si="289"/>
        <v>0</v>
      </c>
      <c r="P919" s="182">
        <f t="shared" si="289"/>
        <v>0</v>
      </c>
      <c r="Q919" s="182">
        <f t="shared" si="289"/>
        <v>0</v>
      </c>
      <c r="R919" s="182">
        <f t="shared" si="289"/>
        <v>0</v>
      </c>
      <c r="S919" s="182">
        <f t="shared" si="289"/>
        <v>0</v>
      </c>
      <c r="T919" s="182">
        <f t="shared" si="289"/>
        <v>0</v>
      </c>
      <c r="U919" s="178">
        <f t="shared" si="289"/>
        <v>0</v>
      </c>
      <c r="V919" s="183">
        <f t="shared" si="289"/>
        <v>0</v>
      </c>
      <c r="W919" s="46">
        <f>G919-SUM(H919:V919)</f>
        <v>0</v>
      </c>
    </row>
    <row r="920" spans="1:23" outlineLevel="1" x14ac:dyDescent="0.2">
      <c r="A920" s="318"/>
      <c r="B920" s="25"/>
      <c r="C920" s="23"/>
      <c r="D920" s="23"/>
      <c r="E920" s="24"/>
      <c r="F920" s="176" t="s">
        <v>171</v>
      </c>
      <c r="G920" s="190">
        <f>G60</f>
        <v>0</v>
      </c>
      <c r="H920" s="191">
        <f>G920*(1-VLOOKUP($F920,SHT,2,FALSE))+$H60*VLOOKUP($F920,SHT,2,FALSE)</f>
        <v>0</v>
      </c>
      <c r="I920" s="179">
        <f t="shared" ref="I920:V920" si="290">I60*VLOOKUP($F920,SHT,2,FALSE)</f>
        <v>0</v>
      </c>
      <c r="J920" s="179">
        <f t="shared" si="290"/>
        <v>0</v>
      </c>
      <c r="K920" s="197">
        <f t="shared" si="290"/>
        <v>0</v>
      </c>
      <c r="L920" s="178">
        <f t="shared" si="290"/>
        <v>0</v>
      </c>
      <c r="M920" s="182">
        <f t="shared" si="290"/>
        <v>0</v>
      </c>
      <c r="N920" s="182">
        <f t="shared" si="290"/>
        <v>0</v>
      </c>
      <c r="O920" s="182">
        <f t="shared" si="290"/>
        <v>0</v>
      </c>
      <c r="P920" s="182">
        <f t="shared" si="290"/>
        <v>0</v>
      </c>
      <c r="Q920" s="182">
        <f t="shared" si="290"/>
        <v>0</v>
      </c>
      <c r="R920" s="182">
        <f t="shared" si="290"/>
        <v>0</v>
      </c>
      <c r="S920" s="182">
        <f t="shared" si="290"/>
        <v>0</v>
      </c>
      <c r="T920" s="182">
        <f t="shared" si="290"/>
        <v>0</v>
      </c>
      <c r="U920" s="178">
        <f t="shared" si="290"/>
        <v>0</v>
      </c>
      <c r="V920" s="183">
        <f t="shared" si="290"/>
        <v>0</v>
      </c>
      <c r="W920" s="46">
        <f>G920-SUM(H920:V920)</f>
        <v>0</v>
      </c>
    </row>
    <row r="921" spans="1:23" x14ac:dyDescent="0.2">
      <c r="A921" s="318"/>
      <c r="B921" s="25"/>
      <c r="C921" s="23"/>
      <c r="D921" s="23"/>
      <c r="E921" s="24" t="s">
        <v>334</v>
      </c>
      <c r="F921" s="24"/>
      <c r="G921" s="69">
        <f t="shared" ref="G921:M921" si="291">SUBTOTAL(9,G922:G923)</f>
        <v>0</v>
      </c>
      <c r="H921" s="70">
        <f t="shared" si="291"/>
        <v>0</v>
      </c>
      <c r="I921" s="66">
        <f t="shared" si="291"/>
        <v>0</v>
      </c>
      <c r="J921" s="66">
        <f t="shared" si="291"/>
        <v>0</v>
      </c>
      <c r="K921" s="67">
        <f t="shared" si="291"/>
        <v>0</v>
      </c>
      <c r="L921" s="34">
        <f t="shared" si="291"/>
        <v>0</v>
      </c>
      <c r="M921" s="34">
        <f t="shared" si="291"/>
        <v>0</v>
      </c>
      <c r="N921" s="34">
        <f t="shared" ref="N921:W921" si="292">SUBTOTAL(9,N922:N923)</f>
        <v>0</v>
      </c>
      <c r="O921" s="34">
        <f t="shared" si="292"/>
        <v>0</v>
      </c>
      <c r="P921" s="34">
        <f t="shared" si="292"/>
        <v>0</v>
      </c>
      <c r="Q921" s="34">
        <f t="shared" si="292"/>
        <v>0</v>
      </c>
      <c r="R921" s="34">
        <f t="shared" si="292"/>
        <v>0</v>
      </c>
      <c r="S921" s="34">
        <f t="shared" si="292"/>
        <v>0</v>
      </c>
      <c r="T921" s="34">
        <f t="shared" si="292"/>
        <v>0</v>
      </c>
      <c r="U921" s="34">
        <f t="shared" si="292"/>
        <v>0</v>
      </c>
      <c r="V921" s="34">
        <f t="shared" si="292"/>
        <v>0</v>
      </c>
      <c r="W921" s="33">
        <f t="shared" si="292"/>
        <v>0</v>
      </c>
    </row>
    <row r="922" spans="1:23" outlineLevel="1" x14ac:dyDescent="0.2">
      <c r="A922" s="318"/>
      <c r="B922" s="25"/>
      <c r="C922" s="23"/>
      <c r="D922" s="23"/>
      <c r="E922" s="24"/>
      <c r="F922" s="176" t="s">
        <v>335</v>
      </c>
      <c r="G922" s="190">
        <f>G62</f>
        <v>0</v>
      </c>
      <c r="H922" s="191">
        <f>G922*(1-VLOOKUP($F922,SHT,2,FALSE))+$H62*VLOOKUP($F922,SHT,2,FALSE)</f>
        <v>0</v>
      </c>
      <c r="I922" s="179">
        <f t="shared" ref="I922:V922" si="293">I62*VLOOKUP($F922,SHT,2,FALSE)</f>
        <v>0</v>
      </c>
      <c r="J922" s="179">
        <f t="shared" si="293"/>
        <v>0</v>
      </c>
      <c r="K922" s="197">
        <f t="shared" si="293"/>
        <v>0</v>
      </c>
      <c r="L922" s="195">
        <f t="shared" si="293"/>
        <v>0</v>
      </c>
      <c r="M922" s="182">
        <f t="shared" si="293"/>
        <v>0</v>
      </c>
      <c r="N922" s="182">
        <f t="shared" si="293"/>
        <v>0</v>
      </c>
      <c r="O922" s="182">
        <f t="shared" si="293"/>
        <v>0</v>
      </c>
      <c r="P922" s="182">
        <f t="shared" si="293"/>
        <v>0</v>
      </c>
      <c r="Q922" s="182">
        <f t="shared" si="293"/>
        <v>0</v>
      </c>
      <c r="R922" s="182">
        <f t="shared" si="293"/>
        <v>0</v>
      </c>
      <c r="S922" s="182">
        <f t="shared" si="293"/>
        <v>0</v>
      </c>
      <c r="T922" s="182">
        <f t="shared" si="293"/>
        <v>0</v>
      </c>
      <c r="U922" s="178">
        <f t="shared" si="293"/>
        <v>0</v>
      </c>
      <c r="V922" s="183">
        <f t="shared" si="293"/>
        <v>0</v>
      </c>
      <c r="W922" s="46">
        <f>G922-SUM(H922:V922)</f>
        <v>0</v>
      </c>
    </row>
    <row r="923" spans="1:23" outlineLevel="1" x14ac:dyDescent="0.2">
      <c r="A923" s="318"/>
      <c r="B923" s="25"/>
      <c r="C923" s="23"/>
      <c r="D923" s="23"/>
      <c r="E923" s="24"/>
      <c r="F923" s="176" t="s">
        <v>336</v>
      </c>
      <c r="G923" s="190">
        <f>G63</f>
        <v>0</v>
      </c>
      <c r="H923" s="191">
        <f>G923*(1-VLOOKUP($F923,SHT,2,FALSE))+$H63*VLOOKUP($F923,SHT,2,FALSE)</f>
        <v>0</v>
      </c>
      <c r="I923" s="179">
        <f t="shared" ref="I923:V923" si="294">I63*VLOOKUP($F923,SHT,2,FALSE)</f>
        <v>0</v>
      </c>
      <c r="J923" s="179">
        <f t="shared" si="294"/>
        <v>0</v>
      </c>
      <c r="K923" s="197">
        <f t="shared" si="294"/>
        <v>0</v>
      </c>
      <c r="L923" s="195">
        <f t="shared" si="294"/>
        <v>0</v>
      </c>
      <c r="M923" s="182">
        <f t="shared" si="294"/>
        <v>0</v>
      </c>
      <c r="N923" s="182">
        <f t="shared" si="294"/>
        <v>0</v>
      </c>
      <c r="O923" s="182">
        <f t="shared" si="294"/>
        <v>0</v>
      </c>
      <c r="P923" s="182">
        <f t="shared" si="294"/>
        <v>0</v>
      </c>
      <c r="Q923" s="182">
        <f t="shared" si="294"/>
        <v>0</v>
      </c>
      <c r="R923" s="182">
        <f t="shared" si="294"/>
        <v>0</v>
      </c>
      <c r="S923" s="182">
        <f t="shared" si="294"/>
        <v>0</v>
      </c>
      <c r="T923" s="182">
        <f t="shared" si="294"/>
        <v>0</v>
      </c>
      <c r="U923" s="178">
        <f t="shared" si="294"/>
        <v>0</v>
      </c>
      <c r="V923" s="183">
        <f t="shared" si="294"/>
        <v>0</v>
      </c>
      <c r="W923" s="46">
        <f>G923-SUM(H923:V923)</f>
        <v>0</v>
      </c>
    </row>
    <row r="924" spans="1:23" x14ac:dyDescent="0.2">
      <c r="A924" s="318"/>
      <c r="B924" s="25"/>
      <c r="C924" s="23"/>
      <c r="D924" s="23"/>
      <c r="E924" s="24" t="s">
        <v>337</v>
      </c>
      <c r="F924" s="24"/>
      <c r="G924" s="69">
        <f t="shared" ref="G924:W924" si="295">SUBTOTAL(9,G925:G927)</f>
        <v>0</v>
      </c>
      <c r="H924" s="70">
        <f t="shared" si="295"/>
        <v>0</v>
      </c>
      <c r="I924" s="66">
        <f t="shared" si="295"/>
        <v>0</v>
      </c>
      <c r="J924" s="66">
        <f t="shared" si="295"/>
        <v>0</v>
      </c>
      <c r="K924" s="67">
        <f t="shared" si="295"/>
        <v>0</v>
      </c>
      <c r="L924" s="34">
        <f t="shared" si="295"/>
        <v>0</v>
      </c>
      <c r="M924" s="34">
        <f t="shared" si="295"/>
        <v>0</v>
      </c>
      <c r="N924" s="34">
        <f t="shared" si="295"/>
        <v>0</v>
      </c>
      <c r="O924" s="34">
        <f t="shared" si="295"/>
        <v>0</v>
      </c>
      <c r="P924" s="34">
        <f t="shared" si="295"/>
        <v>0</v>
      </c>
      <c r="Q924" s="34">
        <f t="shared" si="295"/>
        <v>0</v>
      </c>
      <c r="R924" s="34">
        <f t="shared" si="295"/>
        <v>0</v>
      </c>
      <c r="S924" s="34">
        <f t="shared" si="295"/>
        <v>0</v>
      </c>
      <c r="T924" s="34">
        <f t="shared" si="295"/>
        <v>0</v>
      </c>
      <c r="U924" s="34">
        <f t="shared" si="295"/>
        <v>0</v>
      </c>
      <c r="V924" s="34">
        <f t="shared" si="295"/>
        <v>0</v>
      </c>
      <c r="W924" s="33">
        <f t="shared" si="295"/>
        <v>0</v>
      </c>
    </row>
    <row r="925" spans="1:23" outlineLevel="1" x14ac:dyDescent="0.2">
      <c r="A925" s="318"/>
      <c r="B925" s="25"/>
      <c r="C925" s="23"/>
      <c r="D925" s="23"/>
      <c r="E925" s="24"/>
      <c r="F925" s="176" t="s">
        <v>338</v>
      </c>
      <c r="G925" s="190">
        <f>G65</f>
        <v>0</v>
      </c>
      <c r="H925" s="191">
        <f>G925*(1-VLOOKUP($F925,SHT,2,FALSE))+$H65*VLOOKUP($F925,SHT,2,FALSE)</f>
        <v>0</v>
      </c>
      <c r="I925" s="179">
        <f t="shared" ref="I925:V925" si="296">I65*VLOOKUP($F925,SHT,2,FALSE)</f>
        <v>0</v>
      </c>
      <c r="J925" s="179">
        <f t="shared" si="296"/>
        <v>0</v>
      </c>
      <c r="K925" s="197">
        <f t="shared" si="296"/>
        <v>0</v>
      </c>
      <c r="L925" s="196">
        <f t="shared" si="296"/>
        <v>0</v>
      </c>
      <c r="M925" s="182">
        <f t="shared" si="296"/>
        <v>0</v>
      </c>
      <c r="N925" s="182">
        <f t="shared" si="296"/>
        <v>0</v>
      </c>
      <c r="O925" s="182">
        <f t="shared" si="296"/>
        <v>0</v>
      </c>
      <c r="P925" s="182">
        <f t="shared" si="296"/>
        <v>0</v>
      </c>
      <c r="Q925" s="182">
        <f t="shared" si="296"/>
        <v>0</v>
      </c>
      <c r="R925" s="182">
        <f t="shared" si="296"/>
        <v>0</v>
      </c>
      <c r="S925" s="182">
        <f t="shared" si="296"/>
        <v>0</v>
      </c>
      <c r="T925" s="182">
        <f t="shared" si="296"/>
        <v>0</v>
      </c>
      <c r="U925" s="178">
        <f t="shared" si="296"/>
        <v>0</v>
      </c>
      <c r="V925" s="183">
        <f t="shared" si="296"/>
        <v>0</v>
      </c>
      <c r="W925" s="46">
        <f>G925-SUM(H925:V925)</f>
        <v>0</v>
      </c>
    </row>
    <row r="926" spans="1:23" outlineLevel="1" x14ac:dyDescent="0.2">
      <c r="A926" s="318"/>
      <c r="B926" s="25"/>
      <c r="C926" s="23"/>
      <c r="D926" s="23"/>
      <c r="E926" s="24"/>
      <c r="F926" s="176" t="s">
        <v>339</v>
      </c>
      <c r="G926" s="190">
        <f>G66</f>
        <v>0</v>
      </c>
      <c r="H926" s="191">
        <f>G926*(1-VLOOKUP($F926,SHT,2,FALSE))+$H66*VLOOKUP($F926,SHT,2,FALSE)</f>
        <v>0</v>
      </c>
      <c r="I926" s="179">
        <f t="shared" ref="I926:V926" si="297">I66*VLOOKUP($F926,SHT,2,FALSE)</f>
        <v>0</v>
      </c>
      <c r="J926" s="179">
        <f t="shared" si="297"/>
        <v>0</v>
      </c>
      <c r="K926" s="197">
        <f t="shared" si="297"/>
        <v>0</v>
      </c>
      <c r="L926" s="196">
        <f t="shared" si="297"/>
        <v>0</v>
      </c>
      <c r="M926" s="182">
        <f t="shared" si="297"/>
        <v>0</v>
      </c>
      <c r="N926" s="182">
        <f t="shared" si="297"/>
        <v>0</v>
      </c>
      <c r="O926" s="182">
        <f t="shared" si="297"/>
        <v>0</v>
      </c>
      <c r="P926" s="182">
        <f t="shared" si="297"/>
        <v>0</v>
      </c>
      <c r="Q926" s="182">
        <f t="shared" si="297"/>
        <v>0</v>
      </c>
      <c r="R926" s="182">
        <f t="shared" si="297"/>
        <v>0</v>
      </c>
      <c r="S926" s="182">
        <f t="shared" si="297"/>
        <v>0</v>
      </c>
      <c r="T926" s="182">
        <f t="shared" si="297"/>
        <v>0</v>
      </c>
      <c r="U926" s="178">
        <f t="shared" si="297"/>
        <v>0</v>
      </c>
      <c r="V926" s="183">
        <f t="shared" si="297"/>
        <v>0</v>
      </c>
      <c r="W926" s="46">
        <f>G926-SUM(H926:V926)</f>
        <v>0</v>
      </c>
    </row>
    <row r="927" spans="1:23" outlineLevel="1" x14ac:dyDescent="0.2">
      <c r="A927" s="318"/>
      <c r="B927" s="25"/>
      <c r="C927" s="23"/>
      <c r="D927" s="23"/>
      <c r="E927" s="24"/>
      <c r="F927" s="176" t="s">
        <v>340</v>
      </c>
      <c r="G927" s="190">
        <f>G67</f>
        <v>0</v>
      </c>
      <c r="H927" s="191">
        <f>G927*(1-VLOOKUP($F927,SHT,2,FALSE))+$H67*VLOOKUP($F927,SHT,2,FALSE)</f>
        <v>0</v>
      </c>
      <c r="I927" s="179">
        <f t="shared" ref="I927:V927" si="298">I67*VLOOKUP($F927,SHT,2,FALSE)</f>
        <v>0</v>
      </c>
      <c r="J927" s="179">
        <f t="shared" si="298"/>
        <v>0</v>
      </c>
      <c r="K927" s="197">
        <f t="shared" si="298"/>
        <v>0</v>
      </c>
      <c r="L927" s="196">
        <f t="shared" si="298"/>
        <v>0</v>
      </c>
      <c r="M927" s="182">
        <f t="shared" si="298"/>
        <v>0</v>
      </c>
      <c r="N927" s="182">
        <f t="shared" si="298"/>
        <v>0</v>
      </c>
      <c r="O927" s="182">
        <f t="shared" si="298"/>
        <v>0</v>
      </c>
      <c r="P927" s="182">
        <f t="shared" si="298"/>
        <v>0</v>
      </c>
      <c r="Q927" s="182">
        <f t="shared" si="298"/>
        <v>0</v>
      </c>
      <c r="R927" s="182">
        <f t="shared" si="298"/>
        <v>0</v>
      </c>
      <c r="S927" s="182">
        <f t="shared" si="298"/>
        <v>0</v>
      </c>
      <c r="T927" s="182">
        <f t="shared" si="298"/>
        <v>0</v>
      </c>
      <c r="U927" s="178">
        <f t="shared" si="298"/>
        <v>0</v>
      </c>
      <c r="V927" s="183">
        <f t="shared" si="298"/>
        <v>0</v>
      </c>
      <c r="W927" s="46">
        <f>G927-SUM(H927:V927)</f>
        <v>0</v>
      </c>
    </row>
    <row r="928" spans="1:23" x14ac:dyDescent="0.2">
      <c r="A928" s="318"/>
      <c r="B928" s="25"/>
      <c r="C928" s="23"/>
      <c r="D928" s="23" t="s">
        <v>183</v>
      </c>
      <c r="E928" s="24"/>
      <c r="F928" s="24"/>
      <c r="G928" s="69"/>
      <c r="H928" s="66"/>
      <c r="I928" s="66"/>
      <c r="J928" s="66"/>
      <c r="K928" s="67"/>
      <c r="L928" s="51"/>
      <c r="M928" s="34"/>
      <c r="N928" s="34"/>
      <c r="O928" s="34"/>
      <c r="P928" s="34"/>
      <c r="Q928" s="34"/>
      <c r="R928" s="34"/>
      <c r="S928" s="34"/>
      <c r="T928" s="34"/>
      <c r="U928" s="34"/>
      <c r="V928" s="37"/>
      <c r="W928" s="33"/>
    </row>
    <row r="929" spans="1:23" x14ac:dyDescent="0.2">
      <c r="A929" s="318"/>
      <c r="B929" s="25"/>
      <c r="C929" s="23"/>
      <c r="D929" s="23"/>
      <c r="E929" s="24" t="s">
        <v>184</v>
      </c>
      <c r="F929" s="24"/>
      <c r="G929" s="69">
        <f t="shared" ref="G929:M929" si="299">SUBTOTAL(9,G930:G931)</f>
        <v>0</v>
      </c>
      <c r="H929" s="70">
        <f t="shared" si="299"/>
        <v>0</v>
      </c>
      <c r="I929" s="66">
        <f t="shared" si="299"/>
        <v>0</v>
      </c>
      <c r="J929" s="66">
        <f t="shared" si="299"/>
        <v>0</v>
      </c>
      <c r="K929" s="67">
        <f t="shared" si="299"/>
        <v>0</v>
      </c>
      <c r="L929" s="34">
        <f t="shared" si="299"/>
        <v>0</v>
      </c>
      <c r="M929" s="34">
        <f t="shared" si="299"/>
        <v>0</v>
      </c>
      <c r="N929" s="34">
        <f t="shared" ref="N929:W929" si="300">SUBTOTAL(9,N930:N931)</f>
        <v>0</v>
      </c>
      <c r="O929" s="34">
        <f t="shared" si="300"/>
        <v>0</v>
      </c>
      <c r="P929" s="34">
        <f t="shared" si="300"/>
        <v>0</v>
      </c>
      <c r="Q929" s="34">
        <f t="shared" si="300"/>
        <v>0</v>
      </c>
      <c r="R929" s="34">
        <f t="shared" si="300"/>
        <v>0</v>
      </c>
      <c r="S929" s="34">
        <f t="shared" si="300"/>
        <v>0</v>
      </c>
      <c r="T929" s="34">
        <f t="shared" si="300"/>
        <v>0</v>
      </c>
      <c r="U929" s="34">
        <f t="shared" si="300"/>
        <v>0</v>
      </c>
      <c r="V929" s="34">
        <f t="shared" si="300"/>
        <v>0</v>
      </c>
      <c r="W929" s="33">
        <f t="shared" si="300"/>
        <v>0</v>
      </c>
    </row>
    <row r="930" spans="1:23" outlineLevel="1" x14ac:dyDescent="0.2">
      <c r="A930" s="318"/>
      <c r="B930" s="25"/>
      <c r="C930" s="23"/>
      <c r="D930" s="23"/>
      <c r="E930" s="24"/>
      <c r="F930" s="176" t="s">
        <v>176</v>
      </c>
      <c r="G930" s="190">
        <f>G70</f>
        <v>0</v>
      </c>
      <c r="H930" s="191">
        <f>G930*(1-VLOOKUP($F930,SHT,2,FALSE))+$H70*VLOOKUP($F930,SHT,2,FALSE)</f>
        <v>0</v>
      </c>
      <c r="I930" s="179">
        <f t="shared" ref="I930:V930" si="301">I70*VLOOKUP($F930,SHT,2,FALSE)</f>
        <v>0</v>
      </c>
      <c r="J930" s="179">
        <f t="shared" si="301"/>
        <v>0</v>
      </c>
      <c r="K930" s="197">
        <f t="shared" si="301"/>
        <v>0</v>
      </c>
      <c r="L930" s="196">
        <f t="shared" si="301"/>
        <v>0</v>
      </c>
      <c r="M930" s="182">
        <f t="shared" si="301"/>
        <v>0</v>
      </c>
      <c r="N930" s="182">
        <f t="shared" si="301"/>
        <v>0</v>
      </c>
      <c r="O930" s="182">
        <f t="shared" si="301"/>
        <v>0</v>
      </c>
      <c r="P930" s="182">
        <f t="shared" si="301"/>
        <v>0</v>
      </c>
      <c r="Q930" s="182">
        <f t="shared" si="301"/>
        <v>0</v>
      </c>
      <c r="R930" s="182">
        <f t="shared" si="301"/>
        <v>0</v>
      </c>
      <c r="S930" s="182">
        <f t="shared" si="301"/>
        <v>0</v>
      </c>
      <c r="T930" s="178">
        <f t="shared" si="301"/>
        <v>0</v>
      </c>
      <c r="U930" s="182">
        <f t="shared" si="301"/>
        <v>0</v>
      </c>
      <c r="V930" s="183">
        <f t="shared" si="301"/>
        <v>0</v>
      </c>
      <c r="W930" s="46">
        <f>G930-SUM(H930:V930)</f>
        <v>0</v>
      </c>
    </row>
    <row r="931" spans="1:23" outlineLevel="1" x14ac:dyDescent="0.2">
      <c r="A931" s="318"/>
      <c r="B931" s="25"/>
      <c r="C931" s="23"/>
      <c r="D931" s="23"/>
      <c r="E931" s="24"/>
      <c r="F931" s="176" t="s">
        <v>180</v>
      </c>
      <c r="G931" s="190">
        <f>G71</f>
        <v>0</v>
      </c>
      <c r="H931" s="191">
        <f>G931*(1-VLOOKUP($F931,SHT,2,FALSE))+$H71*VLOOKUP($F931,SHT,2,FALSE)</f>
        <v>0</v>
      </c>
      <c r="I931" s="179">
        <f t="shared" ref="I931:V931" si="302">I71*VLOOKUP($F931,SHT,2,FALSE)</f>
        <v>0</v>
      </c>
      <c r="J931" s="179">
        <f t="shared" si="302"/>
        <v>0</v>
      </c>
      <c r="K931" s="197">
        <f t="shared" si="302"/>
        <v>0</v>
      </c>
      <c r="L931" s="196">
        <f t="shared" si="302"/>
        <v>0</v>
      </c>
      <c r="M931" s="182">
        <f t="shared" si="302"/>
        <v>0</v>
      </c>
      <c r="N931" s="182">
        <f t="shared" si="302"/>
        <v>0</v>
      </c>
      <c r="O931" s="182">
        <f t="shared" si="302"/>
        <v>0</v>
      </c>
      <c r="P931" s="182">
        <f t="shared" si="302"/>
        <v>0</v>
      </c>
      <c r="Q931" s="182">
        <f t="shared" si="302"/>
        <v>0</v>
      </c>
      <c r="R931" s="182">
        <f t="shared" si="302"/>
        <v>0</v>
      </c>
      <c r="S931" s="182">
        <f t="shared" si="302"/>
        <v>0</v>
      </c>
      <c r="T931" s="178">
        <f t="shared" si="302"/>
        <v>0</v>
      </c>
      <c r="U931" s="182">
        <f t="shared" si="302"/>
        <v>0</v>
      </c>
      <c r="V931" s="183">
        <f t="shared" si="302"/>
        <v>0</v>
      </c>
      <c r="W931" s="46">
        <f>G931-SUM(H931:V931)</f>
        <v>0</v>
      </c>
    </row>
    <row r="932" spans="1:23" x14ac:dyDescent="0.2">
      <c r="A932" s="318"/>
      <c r="B932" s="25"/>
      <c r="C932" s="23"/>
      <c r="D932" s="23"/>
      <c r="E932" s="24" t="s">
        <v>185</v>
      </c>
      <c r="F932" s="24"/>
      <c r="G932" s="69">
        <f t="shared" ref="G932:M932" si="303">SUBTOTAL(9,G933:G934)</f>
        <v>0</v>
      </c>
      <c r="H932" s="70">
        <f t="shared" si="303"/>
        <v>0</v>
      </c>
      <c r="I932" s="66">
        <f t="shared" si="303"/>
        <v>0</v>
      </c>
      <c r="J932" s="66">
        <f t="shared" si="303"/>
        <v>0</v>
      </c>
      <c r="K932" s="67">
        <f t="shared" si="303"/>
        <v>0</v>
      </c>
      <c r="L932" s="34">
        <f t="shared" si="303"/>
        <v>0</v>
      </c>
      <c r="M932" s="34">
        <f t="shared" si="303"/>
        <v>0</v>
      </c>
      <c r="N932" s="34">
        <f t="shared" ref="N932:W932" si="304">SUBTOTAL(9,N933:N934)</f>
        <v>0</v>
      </c>
      <c r="O932" s="34">
        <f t="shared" si="304"/>
        <v>0</v>
      </c>
      <c r="P932" s="34">
        <f t="shared" si="304"/>
        <v>0</v>
      </c>
      <c r="Q932" s="34">
        <f t="shared" si="304"/>
        <v>0</v>
      </c>
      <c r="R932" s="34">
        <f t="shared" si="304"/>
        <v>0</v>
      </c>
      <c r="S932" s="34">
        <f t="shared" si="304"/>
        <v>0</v>
      </c>
      <c r="T932" s="34">
        <f t="shared" si="304"/>
        <v>0</v>
      </c>
      <c r="U932" s="34">
        <f t="shared" si="304"/>
        <v>0</v>
      </c>
      <c r="V932" s="34">
        <f t="shared" si="304"/>
        <v>0</v>
      </c>
      <c r="W932" s="33">
        <f t="shared" si="304"/>
        <v>0</v>
      </c>
    </row>
    <row r="933" spans="1:23" outlineLevel="1" x14ac:dyDescent="0.2">
      <c r="A933" s="318"/>
      <c r="B933" s="25"/>
      <c r="C933" s="23"/>
      <c r="D933" s="23"/>
      <c r="E933" s="24"/>
      <c r="F933" s="176" t="s">
        <v>177</v>
      </c>
      <c r="G933" s="190">
        <f>G73</f>
        <v>0</v>
      </c>
      <c r="H933" s="191">
        <f>G933*(1-VLOOKUP($F933,SHT,2,FALSE))+$H73*VLOOKUP($F933,SHT,2,FALSE)</f>
        <v>0</v>
      </c>
      <c r="I933" s="179">
        <f t="shared" ref="I933:V933" si="305">I73*VLOOKUP($F933,SHT,2,FALSE)</f>
        <v>0</v>
      </c>
      <c r="J933" s="179">
        <f t="shared" si="305"/>
        <v>0</v>
      </c>
      <c r="K933" s="197">
        <f t="shared" si="305"/>
        <v>0</v>
      </c>
      <c r="L933" s="196">
        <f t="shared" si="305"/>
        <v>0</v>
      </c>
      <c r="M933" s="182">
        <f t="shared" si="305"/>
        <v>0</v>
      </c>
      <c r="N933" s="182">
        <f t="shared" si="305"/>
        <v>0</v>
      </c>
      <c r="O933" s="182">
        <f t="shared" si="305"/>
        <v>0</v>
      </c>
      <c r="P933" s="182">
        <f t="shared" si="305"/>
        <v>0</v>
      </c>
      <c r="Q933" s="182">
        <f t="shared" si="305"/>
        <v>0</v>
      </c>
      <c r="R933" s="182">
        <f t="shared" si="305"/>
        <v>0</v>
      </c>
      <c r="S933" s="182">
        <f t="shared" si="305"/>
        <v>0</v>
      </c>
      <c r="T933" s="182">
        <f t="shared" si="305"/>
        <v>0</v>
      </c>
      <c r="U933" s="178">
        <f t="shared" si="305"/>
        <v>0</v>
      </c>
      <c r="V933" s="183">
        <f t="shared" si="305"/>
        <v>0</v>
      </c>
      <c r="W933" s="46">
        <f>G933-SUM(H933:V933)</f>
        <v>0</v>
      </c>
    </row>
    <row r="934" spans="1:23" outlineLevel="1" x14ac:dyDescent="0.2">
      <c r="A934" s="318"/>
      <c r="B934" s="25"/>
      <c r="C934" s="23"/>
      <c r="D934" s="23"/>
      <c r="E934" s="24"/>
      <c r="F934" s="176" t="s">
        <v>182</v>
      </c>
      <c r="G934" s="190">
        <f>G74</f>
        <v>0</v>
      </c>
      <c r="H934" s="191">
        <f>G934*(1-VLOOKUP($F934,SHT,2,FALSE))+$H74*VLOOKUP($F934,SHT,2,FALSE)</f>
        <v>0</v>
      </c>
      <c r="I934" s="179">
        <f t="shared" ref="I934:V934" si="306">I74*VLOOKUP($F934,SHT,2,FALSE)</f>
        <v>0</v>
      </c>
      <c r="J934" s="179">
        <f t="shared" si="306"/>
        <v>0</v>
      </c>
      <c r="K934" s="197">
        <f t="shared" si="306"/>
        <v>0</v>
      </c>
      <c r="L934" s="196">
        <f t="shared" si="306"/>
        <v>0</v>
      </c>
      <c r="M934" s="182">
        <f t="shared" si="306"/>
        <v>0</v>
      </c>
      <c r="N934" s="182">
        <f t="shared" si="306"/>
        <v>0</v>
      </c>
      <c r="O934" s="182">
        <f t="shared" si="306"/>
        <v>0</v>
      </c>
      <c r="P934" s="182">
        <f t="shared" si="306"/>
        <v>0</v>
      </c>
      <c r="Q934" s="182">
        <f t="shared" si="306"/>
        <v>0</v>
      </c>
      <c r="R934" s="182">
        <f t="shared" si="306"/>
        <v>0</v>
      </c>
      <c r="S934" s="182">
        <f t="shared" si="306"/>
        <v>0</v>
      </c>
      <c r="T934" s="182">
        <f t="shared" si="306"/>
        <v>0</v>
      </c>
      <c r="U934" s="178">
        <f t="shared" si="306"/>
        <v>0</v>
      </c>
      <c r="V934" s="183">
        <f t="shared" si="306"/>
        <v>0</v>
      </c>
      <c r="W934" s="46">
        <f>G934-SUM(H934:V934)</f>
        <v>0</v>
      </c>
    </row>
    <row r="935" spans="1:23" x14ac:dyDescent="0.2">
      <c r="A935" s="318"/>
      <c r="B935" s="25"/>
      <c r="C935" s="23"/>
      <c r="D935" s="23"/>
      <c r="E935" s="24" t="s">
        <v>186</v>
      </c>
      <c r="F935" s="24"/>
      <c r="G935" s="69">
        <f t="shared" ref="G935:M935" si="307">SUBTOTAL(9,G936:G937)</f>
        <v>0</v>
      </c>
      <c r="H935" s="70">
        <f t="shared" si="307"/>
        <v>0</v>
      </c>
      <c r="I935" s="66">
        <f t="shared" si="307"/>
        <v>0</v>
      </c>
      <c r="J935" s="66">
        <f t="shared" si="307"/>
        <v>0</v>
      </c>
      <c r="K935" s="67">
        <f t="shared" si="307"/>
        <v>0</v>
      </c>
      <c r="L935" s="34">
        <f t="shared" si="307"/>
        <v>0</v>
      </c>
      <c r="M935" s="34">
        <f t="shared" si="307"/>
        <v>0</v>
      </c>
      <c r="N935" s="34">
        <f t="shared" ref="N935:W935" si="308">SUBTOTAL(9,N936:N937)</f>
        <v>0</v>
      </c>
      <c r="O935" s="34">
        <f t="shared" si="308"/>
        <v>0</v>
      </c>
      <c r="P935" s="34">
        <f t="shared" si="308"/>
        <v>0</v>
      </c>
      <c r="Q935" s="34">
        <f t="shared" si="308"/>
        <v>0</v>
      </c>
      <c r="R935" s="34">
        <f t="shared" si="308"/>
        <v>0</v>
      </c>
      <c r="S935" s="34">
        <f t="shared" si="308"/>
        <v>0</v>
      </c>
      <c r="T935" s="34">
        <f t="shared" si="308"/>
        <v>0</v>
      </c>
      <c r="U935" s="34">
        <f t="shared" si="308"/>
        <v>0</v>
      </c>
      <c r="V935" s="34">
        <f t="shared" si="308"/>
        <v>0</v>
      </c>
      <c r="W935" s="33">
        <f t="shared" si="308"/>
        <v>0</v>
      </c>
    </row>
    <row r="936" spans="1:23" outlineLevel="1" x14ac:dyDescent="0.2">
      <c r="A936" s="318"/>
      <c r="B936" s="25"/>
      <c r="C936" s="23"/>
      <c r="D936" s="23"/>
      <c r="E936" s="24"/>
      <c r="F936" s="176" t="s">
        <v>178</v>
      </c>
      <c r="G936" s="190">
        <f>G76</f>
        <v>0</v>
      </c>
      <c r="H936" s="191">
        <f>G936*(1-VLOOKUP($F936,SHT,2,FALSE))+$H76*VLOOKUP($F936,SHT,2,FALSE)</f>
        <v>0</v>
      </c>
      <c r="I936" s="179">
        <f t="shared" ref="I936:V936" si="309">I76*VLOOKUP($F936,SHT,2,FALSE)</f>
        <v>0</v>
      </c>
      <c r="J936" s="179">
        <f t="shared" si="309"/>
        <v>0</v>
      </c>
      <c r="K936" s="197">
        <f t="shared" si="309"/>
        <v>0</v>
      </c>
      <c r="L936" s="196">
        <f t="shared" si="309"/>
        <v>0</v>
      </c>
      <c r="M936" s="182">
        <f t="shared" si="309"/>
        <v>0</v>
      </c>
      <c r="N936" s="182">
        <f t="shared" si="309"/>
        <v>0</v>
      </c>
      <c r="O936" s="182">
        <f t="shared" si="309"/>
        <v>0</v>
      </c>
      <c r="P936" s="182">
        <f t="shared" si="309"/>
        <v>0</v>
      </c>
      <c r="Q936" s="182">
        <f t="shared" si="309"/>
        <v>0</v>
      </c>
      <c r="R936" s="182">
        <f t="shared" si="309"/>
        <v>0</v>
      </c>
      <c r="S936" s="182">
        <f t="shared" si="309"/>
        <v>0</v>
      </c>
      <c r="T936" s="178">
        <f t="shared" si="309"/>
        <v>0</v>
      </c>
      <c r="U936" s="182">
        <f t="shared" si="309"/>
        <v>0</v>
      </c>
      <c r="V936" s="183">
        <f t="shared" si="309"/>
        <v>0</v>
      </c>
      <c r="W936" s="46">
        <f>G936-SUM(H936:V936)</f>
        <v>0</v>
      </c>
    </row>
    <row r="937" spans="1:23" outlineLevel="1" x14ac:dyDescent="0.2">
      <c r="A937" s="318"/>
      <c r="B937" s="25"/>
      <c r="C937" s="23"/>
      <c r="D937" s="23"/>
      <c r="E937" s="24"/>
      <c r="F937" s="176" t="s">
        <v>181</v>
      </c>
      <c r="G937" s="190">
        <f>G77</f>
        <v>0</v>
      </c>
      <c r="H937" s="191">
        <f>G937*(1-VLOOKUP($F937,SHT,2,FALSE))+$H77*VLOOKUP($F937,SHT,2,FALSE)</f>
        <v>0</v>
      </c>
      <c r="I937" s="179">
        <f t="shared" ref="I937:V937" si="310">I77*VLOOKUP($F937,SHT,2,FALSE)</f>
        <v>0</v>
      </c>
      <c r="J937" s="179">
        <f t="shared" si="310"/>
        <v>0</v>
      </c>
      <c r="K937" s="197">
        <f t="shared" si="310"/>
        <v>0</v>
      </c>
      <c r="L937" s="196">
        <f t="shared" si="310"/>
        <v>0</v>
      </c>
      <c r="M937" s="182">
        <f t="shared" si="310"/>
        <v>0</v>
      </c>
      <c r="N937" s="182">
        <f t="shared" si="310"/>
        <v>0</v>
      </c>
      <c r="O937" s="182">
        <f t="shared" si="310"/>
        <v>0</v>
      </c>
      <c r="P937" s="182">
        <f t="shared" si="310"/>
        <v>0</v>
      </c>
      <c r="Q937" s="182">
        <f t="shared" si="310"/>
        <v>0</v>
      </c>
      <c r="R937" s="182">
        <f t="shared" si="310"/>
        <v>0</v>
      </c>
      <c r="S937" s="182">
        <f t="shared" si="310"/>
        <v>0</v>
      </c>
      <c r="T937" s="178">
        <f t="shared" si="310"/>
        <v>0</v>
      </c>
      <c r="U937" s="182">
        <f t="shared" si="310"/>
        <v>0</v>
      </c>
      <c r="V937" s="183">
        <f t="shared" si="310"/>
        <v>0</v>
      </c>
      <c r="W937" s="46">
        <f>G937-SUM(H937:V937)</f>
        <v>0</v>
      </c>
    </row>
    <row r="938" spans="1:23" x14ac:dyDescent="0.2">
      <c r="A938" s="318"/>
      <c r="B938" s="25"/>
      <c r="C938" s="23"/>
      <c r="D938" s="23"/>
      <c r="E938" s="24" t="s">
        <v>187</v>
      </c>
      <c r="F938" s="24"/>
      <c r="G938" s="69">
        <f t="shared" ref="G938:M938" si="311">SUBTOTAL(9,G939:G940)</f>
        <v>0</v>
      </c>
      <c r="H938" s="70">
        <f t="shared" si="311"/>
        <v>0</v>
      </c>
      <c r="I938" s="66">
        <f t="shared" si="311"/>
        <v>0</v>
      </c>
      <c r="J938" s="66">
        <f t="shared" si="311"/>
        <v>0</v>
      </c>
      <c r="K938" s="67">
        <f t="shared" si="311"/>
        <v>0</v>
      </c>
      <c r="L938" s="34">
        <f t="shared" si="311"/>
        <v>0</v>
      </c>
      <c r="M938" s="34">
        <f t="shared" si="311"/>
        <v>0</v>
      </c>
      <c r="N938" s="34">
        <f t="shared" ref="N938:W938" si="312">SUBTOTAL(9,N939:N940)</f>
        <v>0</v>
      </c>
      <c r="O938" s="34">
        <f t="shared" si="312"/>
        <v>0</v>
      </c>
      <c r="P938" s="34">
        <f t="shared" si="312"/>
        <v>0</v>
      </c>
      <c r="Q938" s="34">
        <f t="shared" si="312"/>
        <v>0</v>
      </c>
      <c r="R938" s="34">
        <f t="shared" si="312"/>
        <v>0</v>
      </c>
      <c r="S938" s="34">
        <f t="shared" si="312"/>
        <v>0</v>
      </c>
      <c r="T938" s="34">
        <f t="shared" si="312"/>
        <v>0</v>
      </c>
      <c r="U938" s="34">
        <f t="shared" si="312"/>
        <v>0</v>
      </c>
      <c r="V938" s="34">
        <f t="shared" si="312"/>
        <v>0</v>
      </c>
      <c r="W938" s="33">
        <f t="shared" si="312"/>
        <v>0</v>
      </c>
    </row>
    <row r="939" spans="1:23" outlineLevel="1" x14ac:dyDescent="0.2">
      <c r="A939" s="318"/>
      <c r="B939" s="25"/>
      <c r="C939" s="23"/>
      <c r="D939" s="23"/>
      <c r="E939" s="24"/>
      <c r="F939" s="176" t="s">
        <v>179</v>
      </c>
      <c r="G939" s="190">
        <f>G79</f>
        <v>0</v>
      </c>
      <c r="H939" s="191">
        <f>G939*(1-VLOOKUP($F939,SHT,2,FALSE))+$H79*VLOOKUP($F939,SHT,2,FALSE)</f>
        <v>0</v>
      </c>
      <c r="I939" s="179">
        <f t="shared" ref="I939:V939" si="313">I79*VLOOKUP($F939,SHT,2,FALSE)</f>
        <v>0</v>
      </c>
      <c r="J939" s="179">
        <f t="shared" si="313"/>
        <v>0</v>
      </c>
      <c r="K939" s="197">
        <f t="shared" si="313"/>
        <v>0</v>
      </c>
      <c r="L939" s="196">
        <f t="shared" si="313"/>
        <v>0</v>
      </c>
      <c r="M939" s="182">
        <f t="shared" si="313"/>
        <v>0</v>
      </c>
      <c r="N939" s="182">
        <f t="shared" si="313"/>
        <v>0</v>
      </c>
      <c r="O939" s="182">
        <f t="shared" si="313"/>
        <v>0</v>
      </c>
      <c r="P939" s="182">
        <f t="shared" si="313"/>
        <v>0</v>
      </c>
      <c r="Q939" s="182">
        <f t="shared" si="313"/>
        <v>0</v>
      </c>
      <c r="R939" s="182">
        <f t="shared" si="313"/>
        <v>0</v>
      </c>
      <c r="S939" s="182">
        <f t="shared" si="313"/>
        <v>0</v>
      </c>
      <c r="T939" s="178">
        <f t="shared" si="313"/>
        <v>0</v>
      </c>
      <c r="U939" s="182">
        <f t="shared" si="313"/>
        <v>0</v>
      </c>
      <c r="V939" s="183">
        <f t="shared" si="313"/>
        <v>0</v>
      </c>
      <c r="W939" s="46">
        <f>G939-SUM(H939:V939)</f>
        <v>0</v>
      </c>
    </row>
    <row r="940" spans="1:23" outlineLevel="1" x14ac:dyDescent="0.2">
      <c r="A940" s="318"/>
      <c r="B940" s="25"/>
      <c r="C940" s="23"/>
      <c r="D940" s="23"/>
      <c r="E940" s="24"/>
      <c r="F940" s="176" t="s">
        <v>188</v>
      </c>
      <c r="G940" s="190">
        <f>G80</f>
        <v>0</v>
      </c>
      <c r="H940" s="191">
        <f>G940*(1-VLOOKUP($F940,SHT,2,FALSE))+$H80*VLOOKUP($F940,SHT,2,FALSE)</f>
        <v>0</v>
      </c>
      <c r="I940" s="179">
        <f t="shared" ref="I940:V940" si="314">I80*VLOOKUP($F940,SHT,2,FALSE)</f>
        <v>0</v>
      </c>
      <c r="J940" s="179">
        <f t="shared" si="314"/>
        <v>0</v>
      </c>
      <c r="K940" s="197">
        <f t="shared" si="314"/>
        <v>0</v>
      </c>
      <c r="L940" s="196">
        <f t="shared" si="314"/>
        <v>0</v>
      </c>
      <c r="M940" s="182">
        <f t="shared" si="314"/>
        <v>0</v>
      </c>
      <c r="N940" s="182">
        <f t="shared" si="314"/>
        <v>0</v>
      </c>
      <c r="O940" s="182">
        <f t="shared" si="314"/>
        <v>0</v>
      </c>
      <c r="P940" s="182">
        <f t="shared" si="314"/>
        <v>0</v>
      </c>
      <c r="Q940" s="182">
        <f t="shared" si="314"/>
        <v>0</v>
      </c>
      <c r="R940" s="182">
        <f t="shared" si="314"/>
        <v>0</v>
      </c>
      <c r="S940" s="182">
        <f t="shared" si="314"/>
        <v>0</v>
      </c>
      <c r="T940" s="178">
        <f t="shared" si="314"/>
        <v>0</v>
      </c>
      <c r="U940" s="182">
        <f t="shared" si="314"/>
        <v>0</v>
      </c>
      <c r="V940" s="183">
        <f t="shared" si="314"/>
        <v>0</v>
      </c>
      <c r="W940" s="46">
        <f>G940-SUM(H940:V940)</f>
        <v>0</v>
      </c>
    </row>
    <row r="941" spans="1:23" x14ac:dyDescent="0.2">
      <c r="A941" s="318"/>
      <c r="B941" s="25"/>
      <c r="C941" s="23"/>
      <c r="D941" s="23"/>
      <c r="E941" s="24" t="s">
        <v>341</v>
      </c>
      <c r="F941" s="24"/>
      <c r="G941" s="69">
        <f t="shared" ref="G941:M941" si="315">SUBTOTAL(9,G942:G943)</f>
        <v>0</v>
      </c>
      <c r="H941" s="70">
        <f t="shared" si="315"/>
        <v>0</v>
      </c>
      <c r="I941" s="66">
        <f t="shared" si="315"/>
        <v>0</v>
      </c>
      <c r="J941" s="66">
        <f t="shared" si="315"/>
        <v>0</v>
      </c>
      <c r="K941" s="67">
        <f t="shared" si="315"/>
        <v>0</v>
      </c>
      <c r="L941" s="34">
        <f t="shared" si="315"/>
        <v>0</v>
      </c>
      <c r="M941" s="34">
        <f t="shared" si="315"/>
        <v>0</v>
      </c>
      <c r="N941" s="34">
        <f t="shared" ref="N941:W941" si="316">SUBTOTAL(9,N942:N943)</f>
        <v>0</v>
      </c>
      <c r="O941" s="34">
        <f t="shared" si="316"/>
        <v>0</v>
      </c>
      <c r="P941" s="34">
        <f t="shared" si="316"/>
        <v>0</v>
      </c>
      <c r="Q941" s="34">
        <f t="shared" si="316"/>
        <v>0</v>
      </c>
      <c r="R941" s="34">
        <f t="shared" si="316"/>
        <v>0</v>
      </c>
      <c r="S941" s="34">
        <f t="shared" si="316"/>
        <v>0</v>
      </c>
      <c r="T941" s="34">
        <f t="shared" si="316"/>
        <v>0</v>
      </c>
      <c r="U941" s="34">
        <f t="shared" si="316"/>
        <v>0</v>
      </c>
      <c r="V941" s="34">
        <f t="shared" si="316"/>
        <v>0</v>
      </c>
      <c r="W941" s="33">
        <f t="shared" si="316"/>
        <v>0</v>
      </c>
    </row>
    <row r="942" spans="1:23" outlineLevel="1" x14ac:dyDescent="0.2">
      <c r="A942" s="318"/>
      <c r="B942" s="25"/>
      <c r="C942" s="23"/>
      <c r="D942" s="23"/>
      <c r="E942" s="24"/>
      <c r="F942" s="176" t="s">
        <v>342</v>
      </c>
      <c r="G942" s="190">
        <f>G82</f>
        <v>0</v>
      </c>
      <c r="H942" s="191">
        <f>G942*(1-VLOOKUP($F942,SHT,2,FALSE))+$H82*VLOOKUP($F942,SHT,2,FALSE)</f>
        <v>0</v>
      </c>
      <c r="I942" s="179">
        <f t="shared" ref="I942:V942" si="317">I82*VLOOKUP($F942,SHT,2,FALSE)</f>
        <v>0</v>
      </c>
      <c r="J942" s="179">
        <f t="shared" si="317"/>
        <v>0</v>
      </c>
      <c r="K942" s="197">
        <f t="shared" si="317"/>
        <v>0</v>
      </c>
      <c r="L942" s="196">
        <f t="shared" si="317"/>
        <v>0</v>
      </c>
      <c r="M942" s="182">
        <f t="shared" si="317"/>
        <v>0</v>
      </c>
      <c r="N942" s="182">
        <f t="shared" si="317"/>
        <v>0</v>
      </c>
      <c r="O942" s="182">
        <f t="shared" si="317"/>
        <v>0</v>
      </c>
      <c r="P942" s="182">
        <f t="shared" si="317"/>
        <v>0</v>
      </c>
      <c r="Q942" s="182">
        <f t="shared" si="317"/>
        <v>0</v>
      </c>
      <c r="R942" s="182">
        <f t="shared" si="317"/>
        <v>0</v>
      </c>
      <c r="S942" s="182">
        <f t="shared" si="317"/>
        <v>0</v>
      </c>
      <c r="T942" s="178">
        <f t="shared" si="317"/>
        <v>0</v>
      </c>
      <c r="U942" s="182">
        <f t="shared" si="317"/>
        <v>0</v>
      </c>
      <c r="V942" s="183">
        <f t="shared" si="317"/>
        <v>0</v>
      </c>
      <c r="W942" s="46">
        <f>G942-SUM(H942:V942)</f>
        <v>0</v>
      </c>
    </row>
    <row r="943" spans="1:23" outlineLevel="1" x14ac:dyDescent="0.2">
      <c r="A943" s="318"/>
      <c r="B943" s="25"/>
      <c r="C943" s="23"/>
      <c r="D943" s="23"/>
      <c r="E943" s="24"/>
      <c r="F943" s="176" t="s">
        <v>343</v>
      </c>
      <c r="G943" s="190">
        <f>G83</f>
        <v>0</v>
      </c>
      <c r="H943" s="191">
        <f>G943*(1-VLOOKUP($F943,SHT,2,FALSE))+$H83*VLOOKUP($F943,SHT,2,FALSE)</f>
        <v>0</v>
      </c>
      <c r="I943" s="179">
        <f t="shared" ref="I943:V943" si="318">I83*VLOOKUP($F943,SHT,2,FALSE)</f>
        <v>0</v>
      </c>
      <c r="J943" s="179">
        <f t="shared" si="318"/>
        <v>0</v>
      </c>
      <c r="K943" s="197">
        <f t="shared" si="318"/>
        <v>0</v>
      </c>
      <c r="L943" s="196">
        <f t="shared" si="318"/>
        <v>0</v>
      </c>
      <c r="M943" s="182">
        <f t="shared" si="318"/>
        <v>0</v>
      </c>
      <c r="N943" s="182">
        <f t="shared" si="318"/>
        <v>0</v>
      </c>
      <c r="O943" s="182">
        <f t="shared" si="318"/>
        <v>0</v>
      </c>
      <c r="P943" s="182">
        <f t="shared" si="318"/>
        <v>0</v>
      </c>
      <c r="Q943" s="182">
        <f t="shared" si="318"/>
        <v>0</v>
      </c>
      <c r="R943" s="182">
        <f t="shared" si="318"/>
        <v>0</v>
      </c>
      <c r="S943" s="182">
        <f t="shared" si="318"/>
        <v>0</v>
      </c>
      <c r="T943" s="178">
        <f t="shared" si="318"/>
        <v>0</v>
      </c>
      <c r="U943" s="182">
        <f t="shared" si="318"/>
        <v>0</v>
      </c>
      <c r="V943" s="183">
        <f t="shared" si="318"/>
        <v>0</v>
      </c>
      <c r="W943" s="46">
        <f>G943-SUM(H943:V943)</f>
        <v>0</v>
      </c>
    </row>
    <row r="944" spans="1:23" x14ac:dyDescent="0.2">
      <c r="A944" s="318"/>
      <c r="B944" s="25"/>
      <c r="C944" s="23"/>
      <c r="D944" s="23"/>
      <c r="E944" s="24" t="s">
        <v>344</v>
      </c>
      <c r="F944" s="24"/>
      <c r="G944" s="69">
        <f t="shared" ref="G944:M944" si="319">SUBTOTAL(9,G945:G946)</f>
        <v>0</v>
      </c>
      <c r="H944" s="70">
        <f t="shared" si="319"/>
        <v>0</v>
      </c>
      <c r="I944" s="66">
        <f t="shared" si="319"/>
        <v>0</v>
      </c>
      <c r="J944" s="66">
        <f t="shared" si="319"/>
        <v>0</v>
      </c>
      <c r="K944" s="67">
        <f t="shared" si="319"/>
        <v>0</v>
      </c>
      <c r="L944" s="34">
        <f t="shared" si="319"/>
        <v>0</v>
      </c>
      <c r="M944" s="34">
        <f t="shared" si="319"/>
        <v>0</v>
      </c>
      <c r="N944" s="34">
        <f t="shared" ref="N944:W944" si="320">SUBTOTAL(9,N945:N946)</f>
        <v>0</v>
      </c>
      <c r="O944" s="34">
        <f t="shared" si="320"/>
        <v>0</v>
      </c>
      <c r="P944" s="34">
        <f t="shared" si="320"/>
        <v>0</v>
      </c>
      <c r="Q944" s="34">
        <f t="shared" si="320"/>
        <v>0</v>
      </c>
      <c r="R944" s="34">
        <f t="shared" si="320"/>
        <v>0</v>
      </c>
      <c r="S944" s="34">
        <f t="shared" si="320"/>
        <v>0</v>
      </c>
      <c r="T944" s="34">
        <f t="shared" si="320"/>
        <v>0</v>
      </c>
      <c r="U944" s="34">
        <f t="shared" si="320"/>
        <v>0</v>
      </c>
      <c r="V944" s="34">
        <f t="shared" si="320"/>
        <v>0</v>
      </c>
      <c r="W944" s="33">
        <f t="shared" si="320"/>
        <v>0</v>
      </c>
    </row>
    <row r="945" spans="1:23" outlineLevel="1" x14ac:dyDescent="0.2">
      <c r="A945" s="318"/>
      <c r="B945" s="25"/>
      <c r="C945" s="23"/>
      <c r="D945" s="23"/>
      <c r="E945" s="24"/>
      <c r="F945" s="176" t="s">
        <v>345</v>
      </c>
      <c r="G945" s="190">
        <f>G85</f>
        <v>0</v>
      </c>
      <c r="H945" s="191">
        <f>G945*(1-VLOOKUP($F945,SHT,2,FALSE))+$H85*VLOOKUP($F945,SHT,2,FALSE)</f>
        <v>0</v>
      </c>
      <c r="I945" s="179">
        <f t="shared" ref="I945:V945" si="321">I85*VLOOKUP($F945,SHT,2,FALSE)</f>
        <v>0</v>
      </c>
      <c r="J945" s="179">
        <f t="shared" si="321"/>
        <v>0</v>
      </c>
      <c r="K945" s="197">
        <f t="shared" si="321"/>
        <v>0</v>
      </c>
      <c r="L945" s="196">
        <f t="shared" si="321"/>
        <v>0</v>
      </c>
      <c r="M945" s="182">
        <f t="shared" si="321"/>
        <v>0</v>
      </c>
      <c r="N945" s="182">
        <f t="shared" si="321"/>
        <v>0</v>
      </c>
      <c r="O945" s="182">
        <f t="shared" si="321"/>
        <v>0</v>
      </c>
      <c r="P945" s="182">
        <f t="shared" si="321"/>
        <v>0</v>
      </c>
      <c r="Q945" s="182">
        <f t="shared" si="321"/>
        <v>0</v>
      </c>
      <c r="R945" s="182">
        <f t="shared" si="321"/>
        <v>0</v>
      </c>
      <c r="S945" s="182">
        <f t="shared" si="321"/>
        <v>0</v>
      </c>
      <c r="T945" s="178">
        <f t="shared" si="321"/>
        <v>0</v>
      </c>
      <c r="U945" s="182">
        <f t="shared" si="321"/>
        <v>0</v>
      </c>
      <c r="V945" s="183">
        <f t="shared" si="321"/>
        <v>0</v>
      </c>
      <c r="W945" s="46">
        <f>G945-SUM(H945:V945)</f>
        <v>0</v>
      </c>
    </row>
    <row r="946" spans="1:23" outlineLevel="1" x14ac:dyDescent="0.2">
      <c r="A946" s="318"/>
      <c r="B946" s="25"/>
      <c r="C946" s="23"/>
      <c r="D946" s="23"/>
      <c r="E946" s="24"/>
      <c r="F946" s="176" t="s">
        <v>346</v>
      </c>
      <c r="G946" s="190">
        <f>G86</f>
        <v>0</v>
      </c>
      <c r="H946" s="191">
        <f>G946*(1-VLOOKUP($F946,SHT,2,FALSE))+$H86*VLOOKUP($F946,SHT,2,FALSE)</f>
        <v>0</v>
      </c>
      <c r="I946" s="179">
        <f t="shared" ref="I946:V946" si="322">I86*VLOOKUP($F946,SHT,2,FALSE)</f>
        <v>0</v>
      </c>
      <c r="J946" s="179">
        <f t="shared" si="322"/>
        <v>0</v>
      </c>
      <c r="K946" s="197">
        <f t="shared" si="322"/>
        <v>0</v>
      </c>
      <c r="L946" s="196">
        <f t="shared" si="322"/>
        <v>0</v>
      </c>
      <c r="M946" s="182">
        <f t="shared" si="322"/>
        <v>0</v>
      </c>
      <c r="N946" s="182">
        <f t="shared" si="322"/>
        <v>0</v>
      </c>
      <c r="O946" s="182">
        <f t="shared" si="322"/>
        <v>0</v>
      </c>
      <c r="P946" s="182">
        <f t="shared" si="322"/>
        <v>0</v>
      </c>
      <c r="Q946" s="182">
        <f t="shared" si="322"/>
        <v>0</v>
      </c>
      <c r="R946" s="182">
        <f t="shared" si="322"/>
        <v>0</v>
      </c>
      <c r="S946" s="182">
        <f t="shared" si="322"/>
        <v>0</v>
      </c>
      <c r="T946" s="178">
        <f t="shared" si="322"/>
        <v>0</v>
      </c>
      <c r="U946" s="182">
        <f t="shared" si="322"/>
        <v>0</v>
      </c>
      <c r="V946" s="183">
        <f t="shared" si="322"/>
        <v>0</v>
      </c>
      <c r="W946" s="46">
        <f>G946-SUM(H946:V946)</f>
        <v>0</v>
      </c>
    </row>
    <row r="947" spans="1:23" x14ac:dyDescent="0.2">
      <c r="A947" s="318"/>
      <c r="B947" s="25"/>
      <c r="C947" s="23"/>
      <c r="D947" s="23" t="s">
        <v>63</v>
      </c>
      <c r="E947" s="24"/>
      <c r="F947" s="24"/>
      <c r="G947" s="69">
        <f>SUBTOTAL(9,G948:G950)</f>
        <v>0</v>
      </c>
      <c r="H947" s="66"/>
      <c r="I947" s="66"/>
      <c r="J947" s="66"/>
      <c r="K947" s="67">
        <f>SUBTOTAL(9,K948:K950)</f>
        <v>0</v>
      </c>
      <c r="L947" s="51">
        <f>SUBTOTAL(9,L948:L950)</f>
        <v>0</v>
      </c>
      <c r="M947" s="34">
        <f>SUBTOTAL(9,M948:M950)</f>
        <v>0</v>
      </c>
      <c r="N947" s="34">
        <f>SUBTOTAL(9,N948:N950)</f>
        <v>0</v>
      </c>
      <c r="O947" s="34"/>
      <c r="P947" s="34"/>
      <c r="Q947" s="34"/>
      <c r="R947" s="34"/>
      <c r="S947" s="34"/>
      <c r="T947" s="34"/>
      <c r="U947" s="34"/>
      <c r="V947" s="37"/>
      <c r="W947" s="33">
        <f>SUBTOTAL(9,W948:W950)</f>
        <v>0</v>
      </c>
    </row>
    <row r="948" spans="1:23" outlineLevel="1" x14ac:dyDescent="0.2">
      <c r="A948" s="318"/>
      <c r="B948" s="25"/>
      <c r="C948" s="23"/>
      <c r="D948" s="23"/>
      <c r="E948" s="24"/>
      <c r="F948" s="176" t="s">
        <v>190</v>
      </c>
      <c r="G948" s="190">
        <f>G88</f>
        <v>0</v>
      </c>
      <c r="H948" s="66"/>
      <c r="I948" s="66"/>
      <c r="J948" s="66"/>
      <c r="K948" s="197">
        <f>G948*(VLOOKUP(F948,EIT,2,FALSE))</f>
        <v>0</v>
      </c>
      <c r="L948" s="51"/>
      <c r="M948" s="34"/>
      <c r="N948" s="34"/>
      <c r="O948" s="34"/>
      <c r="P948" s="34"/>
      <c r="Q948" s="34"/>
      <c r="R948" s="34"/>
      <c r="S948" s="34"/>
      <c r="T948" s="34"/>
      <c r="U948" s="34"/>
      <c r="V948" s="37"/>
      <c r="W948" s="46">
        <f>G948-SUM(H948:V948)</f>
        <v>0</v>
      </c>
    </row>
    <row r="949" spans="1:23" outlineLevel="1" x14ac:dyDescent="0.2">
      <c r="A949" s="318"/>
      <c r="B949" s="25"/>
      <c r="C949" s="23"/>
      <c r="D949" s="23"/>
      <c r="E949" s="24"/>
      <c r="F949" s="176" t="s">
        <v>191</v>
      </c>
      <c r="G949" s="190">
        <f>G89</f>
        <v>0</v>
      </c>
      <c r="H949" s="66"/>
      <c r="I949" s="66"/>
      <c r="J949" s="66"/>
      <c r="K949" s="67"/>
      <c r="L949" s="181">
        <f>G949*VLOOKUP(F949,EIT,3,FALSE)</f>
        <v>0</v>
      </c>
      <c r="M949" s="182">
        <f>G949*VLOOKUP(F949,EIT, 4,FALSE)</f>
        <v>0</v>
      </c>
      <c r="N949" s="182">
        <f>G949*VLOOKUP(F949,EIT, 5,FALSE)</f>
        <v>0</v>
      </c>
      <c r="O949" s="34"/>
      <c r="P949" s="34"/>
      <c r="Q949" s="34"/>
      <c r="R949" s="34"/>
      <c r="S949" s="34"/>
      <c r="T949" s="34"/>
      <c r="U949" s="34"/>
      <c r="V949" s="37"/>
      <c r="W949" s="46">
        <f>G949-SUM(H949:V949)</f>
        <v>0</v>
      </c>
    </row>
    <row r="950" spans="1:23" outlineLevel="1" x14ac:dyDescent="0.2">
      <c r="A950" s="318"/>
      <c r="B950" s="25"/>
      <c r="C950" s="23"/>
      <c r="D950" s="23"/>
      <c r="E950" s="24"/>
      <c r="F950" s="176" t="s">
        <v>189</v>
      </c>
      <c r="G950" s="190">
        <f>G90</f>
        <v>0</v>
      </c>
      <c r="H950" s="66"/>
      <c r="I950" s="66"/>
      <c r="J950" s="66"/>
      <c r="K950" s="67"/>
      <c r="L950" s="51"/>
      <c r="M950" s="34"/>
      <c r="N950" s="34"/>
      <c r="O950" s="34"/>
      <c r="P950" s="34"/>
      <c r="Q950" s="34"/>
      <c r="R950" s="34"/>
      <c r="S950" s="34"/>
      <c r="T950" s="34"/>
      <c r="U950" s="34"/>
      <c r="V950" s="37"/>
      <c r="W950" s="46">
        <f>G950-SUM(H950:V950)</f>
        <v>0</v>
      </c>
    </row>
    <row r="951" spans="1:23" x14ac:dyDescent="0.2">
      <c r="A951" s="318"/>
      <c r="B951" s="25"/>
      <c r="C951" s="64"/>
      <c r="D951" s="23" t="s">
        <v>192</v>
      </c>
      <c r="E951" s="24"/>
      <c r="F951" s="24"/>
      <c r="G951" s="69">
        <f>SUBTOTAL(9,G952:G953)</f>
        <v>0</v>
      </c>
      <c r="H951" s="70">
        <f t="shared" ref="H951:V951" si="323">SUBTOTAL(9,H952:H953)</f>
        <v>0</v>
      </c>
      <c r="I951" s="66">
        <f t="shared" si="323"/>
        <v>0</v>
      </c>
      <c r="J951" s="66">
        <f t="shared" si="323"/>
        <v>0</v>
      </c>
      <c r="K951" s="67">
        <f t="shared" si="323"/>
        <v>0</v>
      </c>
      <c r="L951" s="34">
        <f t="shared" si="323"/>
        <v>0</v>
      </c>
      <c r="M951" s="34">
        <f t="shared" si="323"/>
        <v>0</v>
      </c>
      <c r="N951" s="34">
        <f t="shared" si="323"/>
        <v>0</v>
      </c>
      <c r="O951" s="34">
        <f t="shared" si="323"/>
        <v>0</v>
      </c>
      <c r="P951" s="34">
        <f t="shared" si="323"/>
        <v>0</v>
      </c>
      <c r="Q951" s="34">
        <f t="shared" si="323"/>
        <v>0</v>
      </c>
      <c r="R951" s="34">
        <f t="shared" si="323"/>
        <v>0</v>
      </c>
      <c r="S951" s="34">
        <f t="shared" si="323"/>
        <v>0</v>
      </c>
      <c r="T951" s="34">
        <f t="shared" si="323"/>
        <v>0</v>
      </c>
      <c r="U951" s="34">
        <f t="shared" si="323"/>
        <v>0</v>
      </c>
      <c r="V951" s="34">
        <f t="shared" si="323"/>
        <v>0</v>
      </c>
      <c r="W951" s="33">
        <f>SUBTOTAL(9,W952:W953)</f>
        <v>0</v>
      </c>
    </row>
    <row r="952" spans="1:23" outlineLevel="1" x14ac:dyDescent="0.2">
      <c r="A952" s="318"/>
      <c r="B952" s="25"/>
      <c r="C952" s="23"/>
      <c r="D952" s="23"/>
      <c r="E952" s="24"/>
      <c r="F952" s="176" t="s">
        <v>193</v>
      </c>
      <c r="G952" s="190">
        <f t="shared" ref="G952:V952" si="324">G92</f>
        <v>0</v>
      </c>
      <c r="H952" s="191">
        <f t="shared" si="324"/>
        <v>0</v>
      </c>
      <c r="I952" s="179">
        <f t="shared" si="324"/>
        <v>0</v>
      </c>
      <c r="J952" s="179">
        <f t="shared" si="324"/>
        <v>0</v>
      </c>
      <c r="K952" s="197">
        <f t="shared" si="324"/>
        <v>0</v>
      </c>
      <c r="L952" s="181">
        <f t="shared" si="324"/>
        <v>0</v>
      </c>
      <c r="M952" s="192">
        <f t="shared" si="324"/>
        <v>0</v>
      </c>
      <c r="N952" s="182">
        <f t="shared" si="324"/>
        <v>0</v>
      </c>
      <c r="O952" s="182">
        <f t="shared" si="324"/>
        <v>0</v>
      </c>
      <c r="P952" s="182">
        <f t="shared" si="324"/>
        <v>0</v>
      </c>
      <c r="Q952" s="182">
        <f t="shared" si="324"/>
        <v>0</v>
      </c>
      <c r="R952" s="182">
        <f t="shared" si="324"/>
        <v>0</v>
      </c>
      <c r="S952" s="182">
        <f t="shared" si="324"/>
        <v>0</v>
      </c>
      <c r="T952" s="178">
        <f t="shared" si="324"/>
        <v>0</v>
      </c>
      <c r="U952" s="182">
        <f t="shared" si="324"/>
        <v>0</v>
      </c>
      <c r="V952" s="183">
        <f t="shared" si="324"/>
        <v>0</v>
      </c>
      <c r="W952" s="46">
        <f>G952-SUM(H952:V952)</f>
        <v>0</v>
      </c>
    </row>
    <row r="953" spans="1:23" outlineLevel="1" x14ac:dyDescent="0.2">
      <c r="A953" s="318"/>
      <c r="B953" s="25"/>
      <c r="C953" s="23"/>
      <c r="D953" s="23"/>
      <c r="E953" s="24"/>
      <c r="F953" s="176" t="s">
        <v>194</v>
      </c>
      <c r="G953" s="190">
        <f t="shared" ref="G953:V953" si="325">G93</f>
        <v>0</v>
      </c>
      <c r="H953" s="191">
        <f t="shared" si="325"/>
        <v>0</v>
      </c>
      <c r="I953" s="179">
        <f t="shared" si="325"/>
        <v>0</v>
      </c>
      <c r="J953" s="179">
        <f t="shared" si="325"/>
        <v>0</v>
      </c>
      <c r="K953" s="197">
        <f t="shared" si="325"/>
        <v>0</v>
      </c>
      <c r="L953" s="181">
        <f t="shared" si="325"/>
        <v>0</v>
      </c>
      <c r="M953" s="192">
        <f t="shared" si="325"/>
        <v>0</v>
      </c>
      <c r="N953" s="182">
        <f t="shared" si="325"/>
        <v>0</v>
      </c>
      <c r="O953" s="182">
        <f t="shared" si="325"/>
        <v>0</v>
      </c>
      <c r="P953" s="182">
        <f t="shared" si="325"/>
        <v>0</v>
      </c>
      <c r="Q953" s="182">
        <f t="shared" si="325"/>
        <v>0</v>
      </c>
      <c r="R953" s="182">
        <f t="shared" si="325"/>
        <v>0</v>
      </c>
      <c r="S953" s="182">
        <f t="shared" si="325"/>
        <v>0</v>
      </c>
      <c r="T953" s="178">
        <f t="shared" si="325"/>
        <v>0</v>
      </c>
      <c r="U953" s="182">
        <f t="shared" si="325"/>
        <v>0</v>
      </c>
      <c r="V953" s="183">
        <f t="shared" si="325"/>
        <v>0</v>
      </c>
      <c r="W953" s="46">
        <f>G953-SUM(H953:V953)</f>
        <v>0</v>
      </c>
    </row>
    <row r="954" spans="1:23" x14ac:dyDescent="0.2">
      <c r="A954" s="318"/>
      <c r="B954" s="25"/>
      <c r="C954" s="23" t="s">
        <v>12</v>
      </c>
      <c r="D954" s="23"/>
      <c r="E954" s="24"/>
      <c r="F954" s="24"/>
      <c r="G954" s="69"/>
      <c r="H954" s="66"/>
      <c r="I954" s="66"/>
      <c r="J954" s="66"/>
      <c r="K954" s="67"/>
      <c r="L954" s="51"/>
      <c r="M954" s="34"/>
      <c r="N954" s="34"/>
      <c r="O954" s="34"/>
      <c r="P954" s="34"/>
      <c r="Q954" s="34"/>
      <c r="R954" s="34"/>
      <c r="S954" s="34"/>
      <c r="T954" s="34"/>
      <c r="U954" s="34"/>
      <c r="V954" s="37"/>
      <c r="W954" s="33"/>
    </row>
    <row r="955" spans="1:23" x14ac:dyDescent="0.2">
      <c r="A955" s="318"/>
      <c r="B955" s="25"/>
      <c r="C955" s="23"/>
      <c r="D955" s="23" t="s">
        <v>13</v>
      </c>
      <c r="E955" s="64"/>
      <c r="F955" s="24"/>
      <c r="G955" s="69"/>
      <c r="H955" s="66"/>
      <c r="I955" s="66"/>
      <c r="J955" s="66"/>
      <c r="K955" s="67"/>
      <c r="L955" s="51"/>
      <c r="M955" s="34"/>
      <c r="N955" s="34"/>
      <c r="O955" s="34"/>
      <c r="P955" s="34"/>
      <c r="Q955" s="34"/>
      <c r="R955" s="34"/>
      <c r="S955" s="34"/>
      <c r="T955" s="34"/>
      <c r="U955" s="34"/>
      <c r="V955" s="37"/>
      <c r="W955" s="33"/>
    </row>
    <row r="956" spans="1:23" x14ac:dyDescent="0.2">
      <c r="A956" s="318"/>
      <c r="B956" s="25"/>
      <c r="C956" s="23"/>
      <c r="D956" s="23"/>
      <c r="E956" s="24" t="s">
        <v>14</v>
      </c>
      <c r="F956" s="24"/>
      <c r="G956" s="69">
        <f>SUBTOTAL(9,G957:G960)</f>
        <v>0</v>
      </c>
      <c r="H956" s="70">
        <f>SUBTOTAL(9,H957:H960)</f>
        <v>0</v>
      </c>
      <c r="I956" s="66">
        <f t="shared" ref="I956:V956" si="326">SUBTOTAL(9,I957:I960)</f>
        <v>0</v>
      </c>
      <c r="J956" s="66">
        <f t="shared" si="326"/>
        <v>0</v>
      </c>
      <c r="K956" s="67">
        <f t="shared" si="326"/>
        <v>0</v>
      </c>
      <c r="L956" s="34">
        <f t="shared" si="326"/>
        <v>0</v>
      </c>
      <c r="M956" s="34">
        <f t="shared" si="326"/>
        <v>0</v>
      </c>
      <c r="N956" s="34">
        <f t="shared" si="326"/>
        <v>0</v>
      </c>
      <c r="O956" s="34">
        <f t="shared" si="326"/>
        <v>0</v>
      </c>
      <c r="P956" s="34">
        <f t="shared" si="326"/>
        <v>0</v>
      </c>
      <c r="Q956" s="34">
        <f t="shared" si="326"/>
        <v>0</v>
      </c>
      <c r="R956" s="34">
        <f t="shared" si="326"/>
        <v>0</v>
      </c>
      <c r="S956" s="34">
        <f t="shared" si="326"/>
        <v>0</v>
      </c>
      <c r="T956" s="34">
        <f t="shared" si="326"/>
        <v>0</v>
      </c>
      <c r="U956" s="34">
        <f t="shared" si="326"/>
        <v>0</v>
      </c>
      <c r="V956" s="34">
        <f t="shared" si="326"/>
        <v>0</v>
      </c>
      <c r="W956" s="33">
        <f>SUBTOTAL(9,W957:W960)</f>
        <v>0</v>
      </c>
    </row>
    <row r="957" spans="1:23" outlineLevel="1" x14ac:dyDescent="0.2">
      <c r="A957" s="318"/>
      <c r="B957" s="25"/>
      <c r="C957" s="24"/>
      <c r="D957" s="64"/>
      <c r="E957" s="64"/>
      <c r="F957" s="176" t="s">
        <v>15</v>
      </c>
      <c r="G957" s="190">
        <f>G97</f>
        <v>0</v>
      </c>
      <c r="H957" s="191">
        <f>G957*(1-VLOOKUP($F957,SHT,2,FALSE))</f>
        <v>0</v>
      </c>
      <c r="I957" s="42"/>
      <c r="J957" s="42"/>
      <c r="K957" s="44"/>
      <c r="L957" s="43"/>
      <c r="M957" s="42"/>
      <c r="N957" s="42"/>
      <c r="O957" s="42"/>
      <c r="P957" s="42"/>
      <c r="Q957" s="42"/>
      <c r="R957" s="42"/>
      <c r="S957" s="42"/>
      <c r="T957" s="42"/>
      <c r="U957" s="42"/>
      <c r="V957" s="44"/>
      <c r="W957" s="46">
        <f>G957-SUM(H957:V957)</f>
        <v>0</v>
      </c>
    </row>
    <row r="958" spans="1:23" outlineLevel="1" x14ac:dyDescent="0.2">
      <c r="A958" s="318"/>
      <c r="B958" s="25"/>
      <c r="C958" s="24"/>
      <c r="D958" s="64"/>
      <c r="E958" s="64"/>
      <c r="F958" s="176" t="s">
        <v>16</v>
      </c>
      <c r="G958" s="190">
        <f>G98</f>
        <v>0</v>
      </c>
      <c r="H958" s="191">
        <f>G958*(1-VLOOKUP($F958,SHT,2,FALSE))</f>
        <v>0</v>
      </c>
      <c r="I958" s="42"/>
      <c r="J958" s="42"/>
      <c r="K958" s="44"/>
      <c r="L958" s="43"/>
      <c r="M958" s="42"/>
      <c r="N958" s="42"/>
      <c r="O958" s="42"/>
      <c r="P958" s="42"/>
      <c r="Q958" s="42"/>
      <c r="R958" s="42"/>
      <c r="S958" s="42"/>
      <c r="T958" s="42"/>
      <c r="U958" s="42"/>
      <c r="V958" s="44"/>
      <c r="W958" s="46">
        <f>G958-SUM(H958:V958)</f>
        <v>0</v>
      </c>
    </row>
    <row r="959" spans="1:23" outlineLevel="1" x14ac:dyDescent="0.2">
      <c r="A959" s="318"/>
      <c r="B959" s="25"/>
      <c r="C959" s="24"/>
      <c r="D959" s="64"/>
      <c r="E959" s="64"/>
      <c r="F959" s="176" t="s">
        <v>17</v>
      </c>
      <c r="G959" s="190">
        <f>G99</f>
        <v>0</v>
      </c>
      <c r="H959" s="191">
        <f t="shared" ref="H959:V959" si="327">H99</f>
        <v>0</v>
      </c>
      <c r="I959" s="179">
        <f t="shared" si="327"/>
        <v>0</v>
      </c>
      <c r="J959" s="179">
        <f t="shared" si="327"/>
        <v>0</v>
      </c>
      <c r="K959" s="197">
        <f t="shared" si="327"/>
        <v>0</v>
      </c>
      <c r="L959" s="181">
        <f t="shared" si="327"/>
        <v>0</v>
      </c>
      <c r="M959" s="192">
        <f t="shared" si="327"/>
        <v>0</v>
      </c>
      <c r="N959" s="182">
        <f t="shared" si="327"/>
        <v>0</v>
      </c>
      <c r="O959" s="182">
        <f t="shared" si="327"/>
        <v>0</v>
      </c>
      <c r="P959" s="182">
        <f t="shared" si="327"/>
        <v>0</v>
      </c>
      <c r="Q959" s="182">
        <f t="shared" si="327"/>
        <v>0</v>
      </c>
      <c r="R959" s="182">
        <f t="shared" si="327"/>
        <v>0</v>
      </c>
      <c r="S959" s="182">
        <f t="shared" si="327"/>
        <v>0</v>
      </c>
      <c r="T959" s="178">
        <f t="shared" si="327"/>
        <v>0</v>
      </c>
      <c r="U959" s="182">
        <f t="shared" si="327"/>
        <v>0</v>
      </c>
      <c r="V959" s="183">
        <f t="shared" si="327"/>
        <v>0</v>
      </c>
      <c r="W959" s="46">
        <f>G959-SUM(H959:V959)</f>
        <v>0</v>
      </c>
    </row>
    <row r="960" spans="1:23" outlineLevel="1" x14ac:dyDescent="0.2">
      <c r="A960" s="318"/>
      <c r="B960" s="25"/>
      <c r="C960" s="24"/>
      <c r="D960" s="64"/>
      <c r="E960" s="64"/>
      <c r="F960" s="176" t="s">
        <v>18</v>
      </c>
      <c r="G960" s="190">
        <f>G100</f>
        <v>0</v>
      </c>
      <c r="H960" s="191">
        <f t="shared" ref="H960:V960" si="328">H100</f>
        <v>0</v>
      </c>
      <c r="I960" s="179">
        <f t="shared" si="328"/>
        <v>0</v>
      </c>
      <c r="J960" s="179">
        <f t="shared" si="328"/>
        <v>0</v>
      </c>
      <c r="K960" s="197">
        <f t="shared" si="328"/>
        <v>0</v>
      </c>
      <c r="L960" s="181">
        <f t="shared" si="328"/>
        <v>0</v>
      </c>
      <c r="M960" s="192">
        <f t="shared" si="328"/>
        <v>0</v>
      </c>
      <c r="N960" s="182">
        <f t="shared" si="328"/>
        <v>0</v>
      </c>
      <c r="O960" s="182">
        <f t="shared" si="328"/>
        <v>0</v>
      </c>
      <c r="P960" s="182">
        <f t="shared" si="328"/>
        <v>0</v>
      </c>
      <c r="Q960" s="182">
        <f t="shared" si="328"/>
        <v>0</v>
      </c>
      <c r="R960" s="182">
        <f t="shared" si="328"/>
        <v>0</v>
      </c>
      <c r="S960" s="182">
        <f t="shared" si="328"/>
        <v>0</v>
      </c>
      <c r="T960" s="178">
        <f t="shared" si="328"/>
        <v>0</v>
      </c>
      <c r="U960" s="182">
        <f t="shared" si="328"/>
        <v>0</v>
      </c>
      <c r="V960" s="183">
        <f t="shared" si="328"/>
        <v>0</v>
      </c>
      <c r="W960" s="46">
        <f>G960-SUM(H960:V960)</f>
        <v>0</v>
      </c>
    </row>
    <row r="961" spans="1:23" x14ac:dyDescent="0.2">
      <c r="A961" s="318"/>
      <c r="B961" s="25"/>
      <c r="C961" s="24"/>
      <c r="D961" s="64"/>
      <c r="E961" s="24" t="s">
        <v>19</v>
      </c>
      <c r="F961" s="24"/>
      <c r="G961" s="69">
        <f t="shared" ref="G961:M961" si="329">SUBTOTAL(9,G962:G963)</f>
        <v>0</v>
      </c>
      <c r="H961" s="70">
        <f t="shared" si="329"/>
        <v>0</v>
      </c>
      <c r="I961" s="66">
        <f t="shared" si="329"/>
        <v>0</v>
      </c>
      <c r="J961" s="66">
        <f t="shared" si="329"/>
        <v>0</v>
      </c>
      <c r="K961" s="67">
        <f t="shared" si="329"/>
        <v>0</v>
      </c>
      <c r="L961" s="34">
        <f t="shared" si="329"/>
        <v>0</v>
      </c>
      <c r="M961" s="34">
        <f t="shared" si="329"/>
        <v>0</v>
      </c>
      <c r="N961" s="34">
        <f t="shared" ref="N961:W961" si="330">SUBTOTAL(9,N962:N963)</f>
        <v>0</v>
      </c>
      <c r="O961" s="34">
        <f t="shared" si="330"/>
        <v>0</v>
      </c>
      <c r="P961" s="34">
        <f t="shared" si="330"/>
        <v>0</v>
      </c>
      <c r="Q961" s="34">
        <f t="shared" si="330"/>
        <v>0</v>
      </c>
      <c r="R961" s="34">
        <f t="shared" si="330"/>
        <v>0</v>
      </c>
      <c r="S961" s="34">
        <f t="shared" si="330"/>
        <v>0</v>
      </c>
      <c r="T961" s="34">
        <f t="shared" si="330"/>
        <v>0</v>
      </c>
      <c r="U961" s="34">
        <f t="shared" si="330"/>
        <v>0</v>
      </c>
      <c r="V961" s="34">
        <f t="shared" si="330"/>
        <v>0</v>
      </c>
      <c r="W961" s="33">
        <f t="shared" si="330"/>
        <v>0</v>
      </c>
    </row>
    <row r="962" spans="1:23" outlineLevel="1" x14ac:dyDescent="0.2">
      <c r="A962" s="318"/>
      <c r="B962" s="25"/>
      <c r="C962" s="24"/>
      <c r="D962" s="64"/>
      <c r="E962" s="64"/>
      <c r="F962" s="176" t="s">
        <v>20</v>
      </c>
      <c r="G962" s="190">
        <f>G102</f>
        <v>0</v>
      </c>
      <c r="H962" s="66"/>
      <c r="I962" s="66"/>
      <c r="J962" s="66"/>
      <c r="K962" s="198"/>
      <c r="L962" s="34"/>
      <c r="M962" s="34"/>
      <c r="N962" s="34"/>
      <c r="O962" s="34"/>
      <c r="P962" s="34"/>
      <c r="Q962" s="34"/>
      <c r="R962" s="34"/>
      <c r="S962" s="34"/>
      <c r="T962" s="34"/>
      <c r="U962" s="34"/>
      <c r="V962" s="34"/>
      <c r="W962" s="46">
        <f>G962-SUM(H962:V962)</f>
        <v>0</v>
      </c>
    </row>
    <row r="963" spans="1:23" outlineLevel="1" x14ac:dyDescent="0.2">
      <c r="A963" s="318"/>
      <c r="B963" s="25"/>
      <c r="C963" s="24"/>
      <c r="D963" s="64"/>
      <c r="E963" s="64"/>
      <c r="F963" s="176" t="s">
        <v>21</v>
      </c>
      <c r="G963" s="190">
        <f>G103</f>
        <v>0</v>
      </c>
      <c r="H963" s="191">
        <f>H103</f>
        <v>0</v>
      </c>
      <c r="I963" s="179">
        <f>I103</f>
        <v>0</v>
      </c>
      <c r="J963" s="179">
        <f>J103</f>
        <v>0</v>
      </c>
      <c r="K963" s="197">
        <f>K103</f>
        <v>0</v>
      </c>
      <c r="L963" s="181">
        <f t="shared" ref="L963:V963" si="331">IF($Y103="CONTRACTUAL",L103,SUM($H963:$K963))</f>
        <v>0</v>
      </c>
      <c r="M963" s="192">
        <f t="shared" si="331"/>
        <v>0</v>
      </c>
      <c r="N963" s="182">
        <f t="shared" si="331"/>
        <v>0</v>
      </c>
      <c r="O963" s="182">
        <f t="shared" si="331"/>
        <v>0</v>
      </c>
      <c r="P963" s="182">
        <f t="shared" si="331"/>
        <v>0</v>
      </c>
      <c r="Q963" s="182">
        <f t="shared" si="331"/>
        <v>0</v>
      </c>
      <c r="R963" s="182">
        <f t="shared" si="331"/>
        <v>0</v>
      </c>
      <c r="S963" s="182">
        <f t="shared" si="331"/>
        <v>0</v>
      </c>
      <c r="T963" s="178">
        <f t="shared" si="331"/>
        <v>0</v>
      </c>
      <c r="U963" s="182">
        <f t="shared" si="331"/>
        <v>0</v>
      </c>
      <c r="V963" s="183">
        <f t="shared" si="331"/>
        <v>0</v>
      </c>
      <c r="W963" s="46">
        <f>G963-SUM(H963:V963)</f>
        <v>0</v>
      </c>
    </row>
    <row r="964" spans="1:23" x14ac:dyDescent="0.2">
      <c r="A964" s="318"/>
      <c r="B964" s="25"/>
      <c r="C964" s="24"/>
      <c r="D964" s="64"/>
      <c r="E964" s="24" t="s">
        <v>22</v>
      </c>
      <c r="F964" s="24"/>
      <c r="G964" s="69">
        <f>SUBTOTAL(9,G965:G966)</f>
        <v>0</v>
      </c>
      <c r="H964" s="70">
        <f t="shared" ref="H964:W964" si="332">SUBTOTAL(9,H965:H966)</f>
        <v>0</v>
      </c>
      <c r="I964" s="66">
        <f t="shared" si="332"/>
        <v>0</v>
      </c>
      <c r="J964" s="66">
        <f t="shared" si="332"/>
        <v>0</v>
      </c>
      <c r="K964" s="67">
        <f t="shared" si="332"/>
        <v>0</v>
      </c>
      <c r="L964" s="34">
        <f t="shared" si="332"/>
        <v>0</v>
      </c>
      <c r="M964" s="34">
        <f t="shared" si="332"/>
        <v>0</v>
      </c>
      <c r="N964" s="34">
        <f t="shared" si="332"/>
        <v>0</v>
      </c>
      <c r="O964" s="34">
        <f t="shared" si="332"/>
        <v>0</v>
      </c>
      <c r="P964" s="34">
        <f t="shared" si="332"/>
        <v>0</v>
      </c>
      <c r="Q964" s="34">
        <f t="shared" si="332"/>
        <v>0</v>
      </c>
      <c r="R964" s="34">
        <f t="shared" si="332"/>
        <v>0</v>
      </c>
      <c r="S964" s="34">
        <f t="shared" si="332"/>
        <v>0</v>
      </c>
      <c r="T964" s="34">
        <f t="shared" si="332"/>
        <v>0</v>
      </c>
      <c r="U964" s="34">
        <f t="shared" si="332"/>
        <v>0</v>
      </c>
      <c r="V964" s="34">
        <f t="shared" si="332"/>
        <v>0</v>
      </c>
      <c r="W964" s="33">
        <f t="shared" si="332"/>
        <v>0</v>
      </c>
    </row>
    <row r="965" spans="1:23" outlineLevel="1" x14ac:dyDescent="0.2">
      <c r="A965" s="318"/>
      <c r="B965" s="25"/>
      <c r="C965" s="24"/>
      <c r="D965" s="64"/>
      <c r="E965" s="64"/>
      <c r="F965" s="176" t="s">
        <v>23</v>
      </c>
      <c r="G965" s="190">
        <f>G105</f>
        <v>0</v>
      </c>
      <c r="H965" s="66"/>
      <c r="I965" s="66"/>
      <c r="J965" s="66"/>
      <c r="K965" s="198"/>
      <c r="L965" s="34"/>
      <c r="M965" s="34"/>
      <c r="N965" s="34"/>
      <c r="O965" s="34"/>
      <c r="P965" s="34"/>
      <c r="Q965" s="34"/>
      <c r="R965" s="34"/>
      <c r="S965" s="34"/>
      <c r="T965" s="34"/>
      <c r="U965" s="34"/>
      <c r="V965" s="34"/>
      <c r="W965" s="46">
        <f>G965-SUM(H965:V965)</f>
        <v>0</v>
      </c>
    </row>
    <row r="966" spans="1:23" outlineLevel="1" x14ac:dyDescent="0.2">
      <c r="A966" s="318"/>
      <c r="B966" s="25"/>
      <c r="C966" s="24"/>
      <c r="D966" s="64"/>
      <c r="E966" s="64"/>
      <c r="F966" s="176" t="s">
        <v>24</v>
      </c>
      <c r="G966" s="190">
        <f>G106</f>
        <v>0</v>
      </c>
      <c r="H966" s="191">
        <f>H106</f>
        <v>0</v>
      </c>
      <c r="I966" s="179">
        <f>I106</f>
        <v>0</v>
      </c>
      <c r="J966" s="179">
        <f>J106</f>
        <v>0</v>
      </c>
      <c r="K966" s="197">
        <f>K106</f>
        <v>0</v>
      </c>
      <c r="L966" s="196">
        <f t="shared" ref="L966:V966" si="333">IF($Y106="CONTRACTUAL",L106,SUM($H966:$K966))</f>
        <v>0</v>
      </c>
      <c r="M966" s="182">
        <f t="shared" si="333"/>
        <v>0</v>
      </c>
      <c r="N966" s="182">
        <f t="shared" si="333"/>
        <v>0</v>
      </c>
      <c r="O966" s="182">
        <f t="shared" si="333"/>
        <v>0</v>
      </c>
      <c r="P966" s="182">
        <f t="shared" si="333"/>
        <v>0</v>
      </c>
      <c r="Q966" s="182">
        <f t="shared" si="333"/>
        <v>0</v>
      </c>
      <c r="R966" s="182">
        <f t="shared" si="333"/>
        <v>0</v>
      </c>
      <c r="S966" s="182">
        <f t="shared" si="333"/>
        <v>0</v>
      </c>
      <c r="T966" s="178">
        <f t="shared" si="333"/>
        <v>0</v>
      </c>
      <c r="U966" s="182">
        <f t="shared" si="333"/>
        <v>0</v>
      </c>
      <c r="V966" s="183">
        <f t="shared" si="333"/>
        <v>0</v>
      </c>
      <c r="W966" s="46">
        <f>G966-SUM(H966:V966)</f>
        <v>0</v>
      </c>
    </row>
    <row r="967" spans="1:23" x14ac:dyDescent="0.2">
      <c r="A967" s="318"/>
      <c r="B967" s="25"/>
      <c r="C967" s="23"/>
      <c r="D967" s="23" t="s">
        <v>25</v>
      </c>
      <c r="E967" s="64"/>
      <c r="F967" s="24"/>
      <c r="G967" s="69"/>
      <c r="H967" s="66"/>
      <c r="I967" s="66"/>
      <c r="J967" s="66"/>
      <c r="K967" s="67"/>
      <c r="L967" s="51"/>
      <c r="M967" s="34"/>
      <c r="N967" s="34"/>
      <c r="O967" s="34"/>
      <c r="P967" s="34"/>
      <c r="Q967" s="34"/>
      <c r="R967" s="34"/>
      <c r="S967" s="34"/>
      <c r="T967" s="34"/>
      <c r="U967" s="34"/>
      <c r="V967" s="37"/>
      <c r="W967" s="33"/>
    </row>
    <row r="968" spans="1:23" x14ac:dyDescent="0.2">
      <c r="A968" s="318"/>
      <c r="B968" s="25"/>
      <c r="C968" s="23"/>
      <c r="D968" s="23"/>
      <c r="E968" s="24" t="s">
        <v>26</v>
      </c>
      <c r="F968" s="24"/>
      <c r="G968" s="69">
        <f>SUBTOTAL(9,G969:G972)</f>
        <v>0</v>
      </c>
      <c r="H968" s="70">
        <f t="shared" ref="H968:W968" si="334">SUBTOTAL(9,H969:H972)</f>
        <v>0</v>
      </c>
      <c r="I968" s="66">
        <f t="shared" si="334"/>
        <v>0</v>
      </c>
      <c r="J968" s="66">
        <f t="shared" si="334"/>
        <v>0</v>
      </c>
      <c r="K968" s="67">
        <f t="shared" si="334"/>
        <v>0</v>
      </c>
      <c r="L968" s="34">
        <f t="shared" si="334"/>
        <v>0</v>
      </c>
      <c r="M968" s="34">
        <f t="shared" si="334"/>
        <v>0</v>
      </c>
      <c r="N968" s="34">
        <f t="shared" si="334"/>
        <v>0</v>
      </c>
      <c r="O968" s="34">
        <f t="shared" si="334"/>
        <v>0</v>
      </c>
      <c r="P968" s="34">
        <f t="shared" si="334"/>
        <v>0</v>
      </c>
      <c r="Q968" s="34">
        <f t="shared" si="334"/>
        <v>0</v>
      </c>
      <c r="R968" s="34">
        <f t="shared" si="334"/>
        <v>0</v>
      </c>
      <c r="S968" s="34">
        <f t="shared" si="334"/>
        <v>0</v>
      </c>
      <c r="T968" s="34">
        <f t="shared" si="334"/>
        <v>0</v>
      </c>
      <c r="U968" s="34">
        <f t="shared" si="334"/>
        <v>0</v>
      </c>
      <c r="V968" s="34">
        <f t="shared" si="334"/>
        <v>0</v>
      </c>
      <c r="W968" s="33">
        <f t="shared" si="334"/>
        <v>0</v>
      </c>
    </row>
    <row r="969" spans="1:23" outlineLevel="1" x14ac:dyDescent="0.2">
      <c r="A969" s="318"/>
      <c r="B969" s="25"/>
      <c r="C969" s="24"/>
      <c r="D969" s="64"/>
      <c r="E969" s="64"/>
      <c r="F969" s="176" t="s">
        <v>27</v>
      </c>
      <c r="G969" s="190">
        <f>G109</f>
        <v>0</v>
      </c>
      <c r="H969" s="191">
        <f>G969*VLOOKUP($F969,SHT,2,FALSE)</f>
        <v>0</v>
      </c>
      <c r="I969" s="42"/>
      <c r="J969" s="42"/>
      <c r="K969" s="44"/>
      <c r="L969" s="43"/>
      <c r="M969" s="42"/>
      <c r="N969" s="42"/>
      <c r="O969" s="42"/>
      <c r="P969" s="42"/>
      <c r="Q969" s="42"/>
      <c r="R969" s="42"/>
      <c r="S969" s="42"/>
      <c r="T969" s="42"/>
      <c r="U969" s="42"/>
      <c r="V969" s="44"/>
      <c r="W969" s="46">
        <f>G969-SUM(H969:V969)</f>
        <v>0</v>
      </c>
    </row>
    <row r="970" spans="1:23" outlineLevel="1" x14ac:dyDescent="0.2">
      <c r="A970" s="318"/>
      <c r="B970" s="25"/>
      <c r="C970" s="24"/>
      <c r="D970" s="64"/>
      <c r="E970" s="64"/>
      <c r="F970" s="176" t="s">
        <v>28</v>
      </c>
      <c r="G970" s="190">
        <f>G110</f>
        <v>0</v>
      </c>
      <c r="H970" s="191">
        <f>G970*VLOOKUP($F970,SHT,2,FALSE)</f>
        <v>0</v>
      </c>
      <c r="I970" s="42"/>
      <c r="J970" s="42"/>
      <c r="K970" s="44"/>
      <c r="L970" s="43"/>
      <c r="M970" s="42"/>
      <c r="N970" s="42"/>
      <c r="O970" s="42"/>
      <c r="P970" s="42"/>
      <c r="Q970" s="42"/>
      <c r="R970" s="42"/>
      <c r="S970" s="42"/>
      <c r="T970" s="42"/>
      <c r="U970" s="42"/>
      <c r="V970" s="44"/>
      <c r="W970" s="46">
        <f>G970-SUM(H970:V970)</f>
        <v>0</v>
      </c>
    </row>
    <row r="971" spans="1:23" outlineLevel="1" x14ac:dyDescent="0.2">
      <c r="A971" s="318"/>
      <c r="B971" s="25"/>
      <c r="C971" s="24"/>
      <c r="D971" s="64"/>
      <c r="E971" s="64"/>
      <c r="F971" s="176" t="s">
        <v>29</v>
      </c>
      <c r="G971" s="190">
        <f>G111</f>
        <v>0</v>
      </c>
      <c r="H971" s="191">
        <f t="shared" ref="H971:V971" si="335">H111</f>
        <v>0</v>
      </c>
      <c r="I971" s="179">
        <f t="shared" si="335"/>
        <v>0</v>
      </c>
      <c r="J971" s="179">
        <f t="shared" si="335"/>
        <v>0</v>
      </c>
      <c r="K971" s="197">
        <f t="shared" si="335"/>
        <v>0</v>
      </c>
      <c r="L971" s="181">
        <f t="shared" si="335"/>
        <v>0</v>
      </c>
      <c r="M971" s="192">
        <f t="shared" si="335"/>
        <v>0</v>
      </c>
      <c r="N971" s="182">
        <f t="shared" si="335"/>
        <v>0</v>
      </c>
      <c r="O971" s="182">
        <f t="shared" si="335"/>
        <v>0</v>
      </c>
      <c r="P971" s="182">
        <f t="shared" si="335"/>
        <v>0</v>
      </c>
      <c r="Q971" s="182">
        <f t="shared" si="335"/>
        <v>0</v>
      </c>
      <c r="R971" s="182">
        <f t="shared" si="335"/>
        <v>0</v>
      </c>
      <c r="S971" s="182">
        <f t="shared" si="335"/>
        <v>0</v>
      </c>
      <c r="T971" s="178">
        <f t="shared" si="335"/>
        <v>0</v>
      </c>
      <c r="U971" s="182">
        <f t="shared" si="335"/>
        <v>0</v>
      </c>
      <c r="V971" s="183">
        <f t="shared" si="335"/>
        <v>0</v>
      </c>
      <c r="W971" s="46">
        <f>G971-SUM(H971:V971)</f>
        <v>0</v>
      </c>
    </row>
    <row r="972" spans="1:23" outlineLevel="1" x14ac:dyDescent="0.2">
      <c r="A972" s="318"/>
      <c r="B972" s="25"/>
      <c r="C972" s="24"/>
      <c r="D972" s="64"/>
      <c r="E972" s="64"/>
      <c r="F972" s="176" t="s">
        <v>30</v>
      </c>
      <c r="G972" s="190">
        <f>G112</f>
        <v>0</v>
      </c>
      <c r="H972" s="191">
        <f t="shared" ref="H972:V972" si="336">H112</f>
        <v>0</v>
      </c>
      <c r="I972" s="179">
        <f t="shared" si="336"/>
        <v>0</v>
      </c>
      <c r="J972" s="179">
        <f t="shared" si="336"/>
        <v>0</v>
      </c>
      <c r="K972" s="197">
        <f t="shared" si="336"/>
        <v>0</v>
      </c>
      <c r="L972" s="181">
        <f t="shared" si="336"/>
        <v>0</v>
      </c>
      <c r="M972" s="192">
        <f t="shared" si="336"/>
        <v>0</v>
      </c>
      <c r="N972" s="182">
        <f t="shared" si="336"/>
        <v>0</v>
      </c>
      <c r="O972" s="182">
        <f t="shared" si="336"/>
        <v>0</v>
      </c>
      <c r="P972" s="182">
        <f t="shared" si="336"/>
        <v>0</v>
      </c>
      <c r="Q972" s="182">
        <f t="shared" si="336"/>
        <v>0</v>
      </c>
      <c r="R972" s="182">
        <f t="shared" si="336"/>
        <v>0</v>
      </c>
      <c r="S972" s="182">
        <f t="shared" si="336"/>
        <v>0</v>
      </c>
      <c r="T972" s="178">
        <f t="shared" si="336"/>
        <v>0</v>
      </c>
      <c r="U972" s="182">
        <f t="shared" si="336"/>
        <v>0</v>
      </c>
      <c r="V972" s="183">
        <f t="shared" si="336"/>
        <v>0</v>
      </c>
      <c r="W972" s="46">
        <f>G972-SUM(H972:V972)</f>
        <v>0</v>
      </c>
    </row>
    <row r="973" spans="1:23" x14ac:dyDescent="0.2">
      <c r="A973" s="318"/>
      <c r="B973" s="25"/>
      <c r="C973" s="24"/>
      <c r="D973" s="64"/>
      <c r="E973" s="24" t="s">
        <v>31</v>
      </c>
      <c r="F973" s="24"/>
      <c r="G973" s="69">
        <f t="shared" ref="G973:M973" si="337">SUBTOTAL(9,G974:G975)</f>
        <v>0</v>
      </c>
      <c r="H973" s="70">
        <f t="shared" si="337"/>
        <v>0</v>
      </c>
      <c r="I973" s="66">
        <f t="shared" si="337"/>
        <v>0</v>
      </c>
      <c r="J973" s="66">
        <f t="shared" si="337"/>
        <v>0</v>
      </c>
      <c r="K973" s="67">
        <f t="shared" si="337"/>
        <v>0</v>
      </c>
      <c r="L973" s="34">
        <f t="shared" si="337"/>
        <v>0</v>
      </c>
      <c r="M973" s="34">
        <f t="shared" si="337"/>
        <v>0</v>
      </c>
      <c r="N973" s="34">
        <f t="shared" ref="N973:W973" si="338">SUBTOTAL(9,N974:N975)</f>
        <v>0</v>
      </c>
      <c r="O973" s="34">
        <f t="shared" si="338"/>
        <v>0</v>
      </c>
      <c r="P973" s="34">
        <f t="shared" si="338"/>
        <v>0</v>
      </c>
      <c r="Q973" s="34">
        <f t="shared" si="338"/>
        <v>0</v>
      </c>
      <c r="R973" s="34">
        <f t="shared" si="338"/>
        <v>0</v>
      </c>
      <c r="S973" s="34">
        <f t="shared" si="338"/>
        <v>0</v>
      </c>
      <c r="T973" s="34">
        <f t="shared" si="338"/>
        <v>0</v>
      </c>
      <c r="U973" s="34">
        <f t="shared" si="338"/>
        <v>0</v>
      </c>
      <c r="V973" s="34">
        <f t="shared" si="338"/>
        <v>0</v>
      </c>
      <c r="W973" s="33">
        <f t="shared" si="338"/>
        <v>0</v>
      </c>
    </row>
    <row r="974" spans="1:23" outlineLevel="1" x14ac:dyDescent="0.2">
      <c r="A974" s="318"/>
      <c r="B974" s="25"/>
      <c r="C974" s="24"/>
      <c r="D974" s="64"/>
      <c r="E974" s="64"/>
      <c r="F974" s="176" t="s">
        <v>32</v>
      </c>
      <c r="G974" s="190">
        <f>G114</f>
        <v>0</v>
      </c>
      <c r="H974" s="66"/>
      <c r="I974" s="66"/>
      <c r="J974" s="66"/>
      <c r="K974" s="198"/>
      <c r="L974" s="34"/>
      <c r="M974" s="34"/>
      <c r="N974" s="34"/>
      <c r="O974" s="34"/>
      <c r="P974" s="34"/>
      <c r="Q974" s="34"/>
      <c r="R974" s="34"/>
      <c r="S974" s="34"/>
      <c r="T974" s="34"/>
      <c r="U974" s="34"/>
      <c r="V974" s="34"/>
      <c r="W974" s="46">
        <f>G974-SUM(H974:V974)</f>
        <v>0</v>
      </c>
    </row>
    <row r="975" spans="1:23" outlineLevel="1" x14ac:dyDescent="0.2">
      <c r="A975" s="318"/>
      <c r="B975" s="25"/>
      <c r="C975" s="24"/>
      <c r="D975" s="64"/>
      <c r="E975" s="64"/>
      <c r="F975" s="176" t="s">
        <v>33</v>
      </c>
      <c r="G975" s="190">
        <f>G115</f>
        <v>0</v>
      </c>
      <c r="H975" s="191">
        <f>H115</f>
        <v>0</v>
      </c>
      <c r="I975" s="179">
        <f>I115</f>
        <v>0</v>
      </c>
      <c r="J975" s="179">
        <f>J115</f>
        <v>0</v>
      </c>
      <c r="K975" s="197">
        <f>K115</f>
        <v>0</v>
      </c>
      <c r="L975" s="181">
        <f t="shared" ref="L975:V975" si="339">IF($Y115="CONTRACTUAL",L115,SUM($H975:$K975))</f>
        <v>0</v>
      </c>
      <c r="M975" s="192">
        <f t="shared" si="339"/>
        <v>0</v>
      </c>
      <c r="N975" s="182">
        <f t="shared" si="339"/>
        <v>0</v>
      </c>
      <c r="O975" s="182">
        <f t="shared" si="339"/>
        <v>0</v>
      </c>
      <c r="P975" s="182">
        <f t="shared" si="339"/>
        <v>0</v>
      </c>
      <c r="Q975" s="182">
        <f t="shared" si="339"/>
        <v>0</v>
      </c>
      <c r="R975" s="182">
        <f t="shared" si="339"/>
        <v>0</v>
      </c>
      <c r="S975" s="182">
        <f t="shared" si="339"/>
        <v>0</v>
      </c>
      <c r="T975" s="178">
        <f t="shared" si="339"/>
        <v>0</v>
      </c>
      <c r="U975" s="182">
        <f t="shared" si="339"/>
        <v>0</v>
      </c>
      <c r="V975" s="183">
        <f t="shared" si="339"/>
        <v>0</v>
      </c>
      <c r="W975" s="46">
        <f>G975-SUM(H975:V975)</f>
        <v>0</v>
      </c>
    </row>
    <row r="976" spans="1:23" x14ac:dyDescent="0.2">
      <c r="A976" s="318"/>
      <c r="B976" s="25"/>
      <c r="C976" s="24"/>
      <c r="D976" s="64"/>
      <c r="E976" s="24" t="s">
        <v>34</v>
      </c>
      <c r="F976" s="24"/>
      <c r="G976" s="69">
        <f t="shared" ref="G976:M976" si="340">SUBTOTAL(9,G977:G978)</f>
        <v>0</v>
      </c>
      <c r="H976" s="70">
        <f t="shared" si="340"/>
        <v>0</v>
      </c>
      <c r="I976" s="66">
        <f t="shared" si="340"/>
        <v>0</v>
      </c>
      <c r="J976" s="66">
        <f t="shared" si="340"/>
        <v>0</v>
      </c>
      <c r="K976" s="67">
        <f t="shared" si="340"/>
        <v>0</v>
      </c>
      <c r="L976" s="34">
        <f t="shared" si="340"/>
        <v>0</v>
      </c>
      <c r="M976" s="34">
        <f t="shared" si="340"/>
        <v>0</v>
      </c>
      <c r="N976" s="34">
        <f t="shared" ref="N976:W976" si="341">SUBTOTAL(9,N977:N978)</f>
        <v>0</v>
      </c>
      <c r="O976" s="34">
        <f t="shared" si="341"/>
        <v>0</v>
      </c>
      <c r="P976" s="34">
        <f t="shared" si="341"/>
        <v>0</v>
      </c>
      <c r="Q976" s="34">
        <f t="shared" si="341"/>
        <v>0</v>
      </c>
      <c r="R976" s="34">
        <f t="shared" si="341"/>
        <v>0</v>
      </c>
      <c r="S976" s="34">
        <f t="shared" si="341"/>
        <v>0</v>
      </c>
      <c r="T976" s="34">
        <f t="shared" si="341"/>
        <v>0</v>
      </c>
      <c r="U976" s="34">
        <f t="shared" si="341"/>
        <v>0</v>
      </c>
      <c r="V976" s="34">
        <f t="shared" si="341"/>
        <v>0</v>
      </c>
      <c r="W976" s="33">
        <f t="shared" si="341"/>
        <v>0</v>
      </c>
    </row>
    <row r="977" spans="1:23" outlineLevel="1" x14ac:dyDescent="0.2">
      <c r="A977" s="318"/>
      <c r="B977" s="25"/>
      <c r="C977" s="24"/>
      <c r="D977" s="64"/>
      <c r="E977" s="64"/>
      <c r="F977" s="176" t="s">
        <v>35</v>
      </c>
      <c r="G977" s="190">
        <f>G117</f>
        <v>0</v>
      </c>
      <c r="H977" s="66"/>
      <c r="I977" s="66"/>
      <c r="J977" s="66"/>
      <c r="K977" s="198"/>
      <c r="L977" s="34"/>
      <c r="M977" s="34"/>
      <c r="N977" s="34"/>
      <c r="O977" s="34"/>
      <c r="P977" s="34"/>
      <c r="Q977" s="34"/>
      <c r="R977" s="34"/>
      <c r="S977" s="34"/>
      <c r="T977" s="34"/>
      <c r="U977" s="34"/>
      <c r="V977" s="34"/>
      <c r="W977" s="46">
        <f>G977-SUM(H977:V977)</f>
        <v>0</v>
      </c>
    </row>
    <row r="978" spans="1:23" outlineLevel="1" x14ac:dyDescent="0.2">
      <c r="A978" s="318"/>
      <c r="B978" s="25"/>
      <c r="C978" s="24"/>
      <c r="D978" s="64"/>
      <c r="E978" s="64"/>
      <c r="F978" s="176" t="s">
        <v>36</v>
      </c>
      <c r="G978" s="190">
        <f>G118</f>
        <v>0</v>
      </c>
      <c r="H978" s="191">
        <f>H118</f>
        <v>0</v>
      </c>
      <c r="I978" s="179">
        <f>I118</f>
        <v>0</v>
      </c>
      <c r="J978" s="179">
        <f>J118</f>
        <v>0</v>
      </c>
      <c r="K978" s="197">
        <f>K118</f>
        <v>0</v>
      </c>
      <c r="L978" s="181">
        <f t="shared" ref="L978:V978" si="342">IF($Y118="CONTRACTUAL",L118,SUM($H978:$K978))</f>
        <v>0</v>
      </c>
      <c r="M978" s="192">
        <f t="shared" si="342"/>
        <v>0</v>
      </c>
      <c r="N978" s="182">
        <f t="shared" si="342"/>
        <v>0</v>
      </c>
      <c r="O978" s="182">
        <f t="shared" si="342"/>
        <v>0</v>
      </c>
      <c r="P978" s="182">
        <f t="shared" si="342"/>
        <v>0</v>
      </c>
      <c r="Q978" s="182">
        <f t="shared" si="342"/>
        <v>0</v>
      </c>
      <c r="R978" s="182">
        <f t="shared" si="342"/>
        <v>0</v>
      </c>
      <c r="S978" s="182">
        <f t="shared" si="342"/>
        <v>0</v>
      </c>
      <c r="T978" s="178">
        <f t="shared" si="342"/>
        <v>0</v>
      </c>
      <c r="U978" s="182">
        <f t="shared" si="342"/>
        <v>0</v>
      </c>
      <c r="V978" s="183">
        <f t="shared" si="342"/>
        <v>0</v>
      </c>
      <c r="W978" s="46">
        <f>G978-SUM(H978:V978)</f>
        <v>0</v>
      </c>
    </row>
    <row r="979" spans="1:23" x14ac:dyDescent="0.2">
      <c r="A979" s="318"/>
      <c r="B979" s="25"/>
      <c r="C979" s="24"/>
      <c r="D979" s="65" t="s">
        <v>37</v>
      </c>
      <c r="E979" s="64"/>
      <c r="F979" s="24"/>
      <c r="G979" s="69">
        <f t="shared" ref="G979:W979" si="343">SUBTOTAL(9,G980:G982)</f>
        <v>0</v>
      </c>
      <c r="H979" s="70">
        <f t="shared" si="343"/>
        <v>0</v>
      </c>
      <c r="I979" s="66">
        <f t="shared" si="343"/>
        <v>0</v>
      </c>
      <c r="J979" s="66">
        <f t="shared" si="343"/>
        <v>0</v>
      </c>
      <c r="K979" s="67">
        <f t="shared" si="343"/>
        <v>0</v>
      </c>
      <c r="L979" s="34">
        <f t="shared" si="343"/>
        <v>0</v>
      </c>
      <c r="M979" s="34">
        <f t="shared" si="343"/>
        <v>0</v>
      </c>
      <c r="N979" s="34">
        <f t="shared" si="343"/>
        <v>0</v>
      </c>
      <c r="O979" s="34">
        <f t="shared" si="343"/>
        <v>0</v>
      </c>
      <c r="P979" s="34">
        <f t="shared" si="343"/>
        <v>0</v>
      </c>
      <c r="Q979" s="34">
        <f t="shared" si="343"/>
        <v>0</v>
      </c>
      <c r="R979" s="34">
        <f t="shared" si="343"/>
        <v>0</v>
      </c>
      <c r="S979" s="34">
        <f t="shared" si="343"/>
        <v>0</v>
      </c>
      <c r="T979" s="34">
        <f t="shared" si="343"/>
        <v>0</v>
      </c>
      <c r="U979" s="34">
        <f t="shared" si="343"/>
        <v>0</v>
      </c>
      <c r="V979" s="34">
        <f t="shared" si="343"/>
        <v>0</v>
      </c>
      <c r="W979" s="33">
        <f t="shared" si="343"/>
        <v>0</v>
      </c>
    </row>
    <row r="980" spans="1:23" outlineLevel="1" x14ac:dyDescent="0.2">
      <c r="A980" s="318"/>
      <c r="B980" s="25"/>
      <c r="C980" s="24"/>
      <c r="D980" s="64"/>
      <c r="E980" s="64"/>
      <c r="F980" s="176" t="s">
        <v>38</v>
      </c>
      <c r="G980" s="190">
        <f t="shared" ref="G980:V980" si="344">G120</f>
        <v>0</v>
      </c>
      <c r="H980" s="191">
        <f t="shared" si="344"/>
        <v>0</v>
      </c>
      <c r="I980" s="179">
        <f t="shared" si="344"/>
        <v>0</v>
      </c>
      <c r="J980" s="179">
        <f t="shared" si="344"/>
        <v>0</v>
      </c>
      <c r="K980" s="197">
        <f t="shared" si="344"/>
        <v>0</v>
      </c>
      <c r="L980" s="181">
        <f t="shared" si="344"/>
        <v>0</v>
      </c>
      <c r="M980" s="192">
        <f t="shared" si="344"/>
        <v>0</v>
      </c>
      <c r="N980" s="182">
        <f t="shared" si="344"/>
        <v>0</v>
      </c>
      <c r="O980" s="182">
        <f t="shared" si="344"/>
        <v>0</v>
      </c>
      <c r="P980" s="182">
        <f t="shared" si="344"/>
        <v>0</v>
      </c>
      <c r="Q980" s="182">
        <f t="shared" si="344"/>
        <v>0</v>
      </c>
      <c r="R980" s="182">
        <f t="shared" si="344"/>
        <v>0</v>
      </c>
      <c r="S980" s="182">
        <f t="shared" si="344"/>
        <v>0</v>
      </c>
      <c r="T980" s="178">
        <f t="shared" si="344"/>
        <v>0</v>
      </c>
      <c r="U980" s="182">
        <f t="shared" si="344"/>
        <v>0</v>
      </c>
      <c r="V980" s="183">
        <f t="shared" si="344"/>
        <v>0</v>
      </c>
      <c r="W980" s="46">
        <f>G980-SUM(H980:V980)</f>
        <v>0</v>
      </c>
    </row>
    <row r="981" spans="1:23" outlineLevel="1" x14ac:dyDescent="0.2">
      <c r="A981" s="318"/>
      <c r="B981" s="25"/>
      <c r="C981" s="24"/>
      <c r="D981" s="64"/>
      <c r="E981" s="64"/>
      <c r="F981" s="176" t="s">
        <v>39</v>
      </c>
      <c r="G981" s="190">
        <f t="shared" ref="G981:V981" si="345">G121</f>
        <v>0</v>
      </c>
      <c r="H981" s="191">
        <f t="shared" si="345"/>
        <v>0</v>
      </c>
      <c r="I981" s="179">
        <f t="shared" si="345"/>
        <v>0</v>
      </c>
      <c r="J981" s="179">
        <f t="shared" si="345"/>
        <v>0</v>
      </c>
      <c r="K981" s="197">
        <f t="shared" si="345"/>
        <v>0</v>
      </c>
      <c r="L981" s="181">
        <f t="shared" si="345"/>
        <v>0</v>
      </c>
      <c r="M981" s="192">
        <f t="shared" si="345"/>
        <v>0</v>
      </c>
      <c r="N981" s="182">
        <f t="shared" si="345"/>
        <v>0</v>
      </c>
      <c r="O981" s="182">
        <f t="shared" si="345"/>
        <v>0</v>
      </c>
      <c r="P981" s="182">
        <f t="shared" si="345"/>
        <v>0</v>
      </c>
      <c r="Q981" s="182">
        <f t="shared" si="345"/>
        <v>0</v>
      </c>
      <c r="R981" s="182">
        <f t="shared" si="345"/>
        <v>0</v>
      </c>
      <c r="S981" s="182">
        <f t="shared" si="345"/>
        <v>0</v>
      </c>
      <c r="T981" s="178">
        <f t="shared" si="345"/>
        <v>0</v>
      </c>
      <c r="U981" s="182">
        <f t="shared" si="345"/>
        <v>0</v>
      </c>
      <c r="V981" s="183">
        <f t="shared" si="345"/>
        <v>0</v>
      </c>
      <c r="W981" s="46">
        <f>G981-SUM(H981:V981)</f>
        <v>0</v>
      </c>
    </row>
    <row r="982" spans="1:23" outlineLevel="1" x14ac:dyDescent="0.2">
      <c r="A982" s="318"/>
      <c r="B982" s="25"/>
      <c r="C982" s="24"/>
      <c r="D982" s="64"/>
      <c r="E982" s="64"/>
      <c r="F982" s="176" t="s">
        <v>40</v>
      </c>
      <c r="G982" s="190">
        <f>G122</f>
        <v>0</v>
      </c>
      <c r="H982" s="42"/>
      <c r="I982" s="42"/>
      <c r="J982" s="42"/>
      <c r="K982" s="44"/>
      <c r="L982" s="43"/>
      <c r="M982" s="42"/>
      <c r="N982" s="42"/>
      <c r="O982" s="42"/>
      <c r="P982" s="42"/>
      <c r="Q982" s="42"/>
      <c r="R982" s="42"/>
      <c r="S982" s="42"/>
      <c r="T982" s="42"/>
      <c r="U982" s="42"/>
      <c r="V982" s="44"/>
      <c r="W982" s="46">
        <f>G982-SUM(H982:V982)</f>
        <v>0</v>
      </c>
    </row>
    <row r="983" spans="1:23" x14ac:dyDescent="0.2">
      <c r="A983" s="318"/>
      <c r="B983" s="25"/>
      <c r="C983" s="24"/>
      <c r="D983" s="23" t="s">
        <v>41</v>
      </c>
      <c r="E983" s="64"/>
      <c r="F983" s="24"/>
      <c r="G983" s="69">
        <f t="shared" ref="G983:W983" si="346">SUBTOTAL(9,G984:G986)</f>
        <v>0</v>
      </c>
      <c r="H983" s="70">
        <f t="shared" si="346"/>
        <v>0</v>
      </c>
      <c r="I983" s="66">
        <f t="shared" si="346"/>
        <v>0</v>
      </c>
      <c r="J983" s="66">
        <f t="shared" si="346"/>
        <v>0</v>
      </c>
      <c r="K983" s="67">
        <f t="shared" si="346"/>
        <v>0</v>
      </c>
      <c r="L983" s="34">
        <f t="shared" si="346"/>
        <v>0</v>
      </c>
      <c r="M983" s="34">
        <f t="shared" si="346"/>
        <v>0</v>
      </c>
      <c r="N983" s="34">
        <f t="shared" si="346"/>
        <v>0</v>
      </c>
      <c r="O983" s="34">
        <f t="shared" si="346"/>
        <v>0</v>
      </c>
      <c r="P983" s="34">
        <f t="shared" si="346"/>
        <v>0</v>
      </c>
      <c r="Q983" s="34">
        <f t="shared" si="346"/>
        <v>0</v>
      </c>
      <c r="R983" s="34">
        <f t="shared" si="346"/>
        <v>0</v>
      </c>
      <c r="S983" s="34">
        <f t="shared" si="346"/>
        <v>0</v>
      </c>
      <c r="T983" s="34">
        <f t="shared" si="346"/>
        <v>0</v>
      </c>
      <c r="U983" s="34">
        <f t="shared" si="346"/>
        <v>0</v>
      </c>
      <c r="V983" s="34">
        <f t="shared" si="346"/>
        <v>0</v>
      </c>
      <c r="W983" s="33">
        <f t="shared" si="346"/>
        <v>0</v>
      </c>
    </row>
    <row r="984" spans="1:23" outlineLevel="1" x14ac:dyDescent="0.2">
      <c r="A984" s="318"/>
      <c r="B984" s="25"/>
      <c r="C984" s="24"/>
      <c r="D984" s="24"/>
      <c r="E984" s="64"/>
      <c r="F984" s="176" t="s">
        <v>42</v>
      </c>
      <c r="G984" s="190">
        <f t="shared" ref="G984" si="347">G124</f>
        <v>0</v>
      </c>
      <c r="H984" s="191">
        <f>H124*0.5</f>
        <v>0</v>
      </c>
      <c r="I984" s="179">
        <f t="shared" ref="I984:V984" si="348">I124*0.5</f>
        <v>0</v>
      </c>
      <c r="J984" s="179">
        <f t="shared" si="348"/>
        <v>0</v>
      </c>
      <c r="K984" s="197">
        <f t="shared" si="348"/>
        <v>0</v>
      </c>
      <c r="L984" s="181">
        <f t="shared" si="348"/>
        <v>0</v>
      </c>
      <c r="M984" s="192">
        <f t="shared" si="348"/>
        <v>0</v>
      </c>
      <c r="N984" s="182">
        <f t="shared" si="348"/>
        <v>0</v>
      </c>
      <c r="O984" s="182">
        <f t="shared" si="348"/>
        <v>0</v>
      </c>
      <c r="P984" s="182">
        <f t="shared" si="348"/>
        <v>0</v>
      </c>
      <c r="Q984" s="182">
        <f t="shared" si="348"/>
        <v>0</v>
      </c>
      <c r="R984" s="182">
        <f t="shared" si="348"/>
        <v>0</v>
      </c>
      <c r="S984" s="182">
        <f t="shared" si="348"/>
        <v>0</v>
      </c>
      <c r="T984" s="178">
        <f t="shared" si="348"/>
        <v>0</v>
      </c>
      <c r="U984" s="182">
        <f t="shared" si="348"/>
        <v>0</v>
      </c>
      <c r="V984" s="183">
        <f t="shared" si="348"/>
        <v>0</v>
      </c>
      <c r="W984" s="46">
        <f>G984-SUM(H984:V984)</f>
        <v>0</v>
      </c>
    </row>
    <row r="985" spans="1:23" outlineLevel="1" x14ac:dyDescent="0.2">
      <c r="A985" s="318"/>
      <c r="B985" s="25"/>
      <c r="C985" s="24"/>
      <c r="D985" s="64"/>
      <c r="E985" s="64"/>
      <c r="F985" s="176" t="s">
        <v>43</v>
      </c>
      <c r="G985" s="190">
        <f t="shared" ref="G985" si="349">G125</f>
        <v>0</v>
      </c>
      <c r="H985" s="191">
        <f t="shared" ref="H985:V985" si="350">H125*0.5</f>
        <v>0</v>
      </c>
      <c r="I985" s="179">
        <f t="shared" si="350"/>
        <v>0</v>
      </c>
      <c r="J985" s="179">
        <f t="shared" si="350"/>
        <v>0</v>
      </c>
      <c r="K985" s="197">
        <f t="shared" si="350"/>
        <v>0</v>
      </c>
      <c r="L985" s="181">
        <f t="shared" si="350"/>
        <v>0</v>
      </c>
      <c r="M985" s="192">
        <f t="shared" si="350"/>
        <v>0</v>
      </c>
      <c r="N985" s="182">
        <f t="shared" si="350"/>
        <v>0</v>
      </c>
      <c r="O985" s="182">
        <f t="shared" si="350"/>
        <v>0</v>
      </c>
      <c r="P985" s="182">
        <f t="shared" si="350"/>
        <v>0</v>
      </c>
      <c r="Q985" s="182">
        <f t="shared" si="350"/>
        <v>0</v>
      </c>
      <c r="R985" s="182">
        <f t="shared" si="350"/>
        <v>0</v>
      </c>
      <c r="S985" s="182">
        <f t="shared" si="350"/>
        <v>0</v>
      </c>
      <c r="T985" s="178">
        <f t="shared" si="350"/>
        <v>0</v>
      </c>
      <c r="U985" s="182">
        <f t="shared" si="350"/>
        <v>0</v>
      </c>
      <c r="V985" s="183">
        <f t="shared" si="350"/>
        <v>0</v>
      </c>
      <c r="W985" s="46">
        <f>G985-SUM(H985:V985)</f>
        <v>0</v>
      </c>
    </row>
    <row r="986" spans="1:23" outlineLevel="1" x14ac:dyDescent="0.2">
      <c r="A986" s="318"/>
      <c r="B986" s="25"/>
      <c r="C986" s="24"/>
      <c r="D986" s="23"/>
      <c r="E986" s="64"/>
      <c r="F986" s="176" t="s">
        <v>44</v>
      </c>
      <c r="G986" s="190">
        <f>G126</f>
        <v>0</v>
      </c>
      <c r="H986" s="77"/>
      <c r="I986" s="77"/>
      <c r="J986" s="77"/>
      <c r="K986" s="141"/>
      <c r="L986" s="43"/>
      <c r="M986" s="42"/>
      <c r="N986" s="42"/>
      <c r="O986" s="42"/>
      <c r="P986" s="42"/>
      <c r="Q986" s="42"/>
      <c r="R986" s="42"/>
      <c r="S986" s="42"/>
      <c r="T986" s="42"/>
      <c r="U986" s="42"/>
      <c r="V986" s="44"/>
      <c r="W986" s="46">
        <f>G986-SUM(H986:V986)</f>
        <v>0</v>
      </c>
    </row>
    <row r="987" spans="1:23" x14ac:dyDescent="0.2">
      <c r="A987" s="318"/>
      <c r="B987" s="25"/>
      <c r="C987" s="24"/>
      <c r="D987" s="23" t="s">
        <v>45</v>
      </c>
      <c r="E987" s="64"/>
      <c r="F987" s="64"/>
      <c r="G987" s="69">
        <f t="shared" ref="G987:M987" si="351">SUBTOTAL(9,G988:G989)</f>
        <v>0</v>
      </c>
      <c r="H987" s="70">
        <f t="shared" si="351"/>
        <v>0</v>
      </c>
      <c r="I987" s="66">
        <f t="shared" si="351"/>
        <v>0</v>
      </c>
      <c r="J987" s="66">
        <f t="shared" si="351"/>
        <v>0</v>
      </c>
      <c r="K987" s="67">
        <f t="shared" si="351"/>
        <v>0</v>
      </c>
      <c r="L987" s="34">
        <f t="shared" si="351"/>
        <v>0</v>
      </c>
      <c r="M987" s="34">
        <f t="shared" si="351"/>
        <v>0</v>
      </c>
      <c r="N987" s="34">
        <f t="shared" ref="N987:W987" si="352">SUBTOTAL(9,N988:N989)</f>
        <v>0</v>
      </c>
      <c r="O987" s="34">
        <f t="shared" si="352"/>
        <v>0</v>
      </c>
      <c r="P987" s="34">
        <f t="shared" si="352"/>
        <v>0</v>
      </c>
      <c r="Q987" s="34">
        <f t="shared" si="352"/>
        <v>0</v>
      </c>
      <c r="R987" s="34">
        <f t="shared" si="352"/>
        <v>0</v>
      </c>
      <c r="S987" s="34">
        <f t="shared" si="352"/>
        <v>0</v>
      </c>
      <c r="T987" s="34">
        <f t="shared" si="352"/>
        <v>0</v>
      </c>
      <c r="U987" s="34">
        <f t="shared" si="352"/>
        <v>0</v>
      </c>
      <c r="V987" s="34">
        <f t="shared" si="352"/>
        <v>0</v>
      </c>
      <c r="W987" s="33">
        <f t="shared" si="352"/>
        <v>0</v>
      </c>
    </row>
    <row r="988" spans="1:23" outlineLevel="1" x14ac:dyDescent="0.2">
      <c r="A988" s="318"/>
      <c r="B988" s="25"/>
      <c r="C988" s="24"/>
      <c r="D988" s="24"/>
      <c r="E988" s="64"/>
      <c r="F988" s="176" t="s">
        <v>46</v>
      </c>
      <c r="G988" s="190">
        <f t="shared" ref="G988:V988" si="353">G128</f>
        <v>0</v>
      </c>
      <c r="H988" s="191">
        <f t="shared" si="353"/>
        <v>0</v>
      </c>
      <c r="I988" s="179">
        <f t="shared" si="353"/>
        <v>0</v>
      </c>
      <c r="J988" s="179">
        <f t="shared" si="353"/>
        <v>0</v>
      </c>
      <c r="K988" s="197">
        <f t="shared" si="353"/>
        <v>0</v>
      </c>
      <c r="L988" s="181">
        <f t="shared" si="353"/>
        <v>0</v>
      </c>
      <c r="M988" s="192">
        <f t="shared" si="353"/>
        <v>0</v>
      </c>
      <c r="N988" s="182">
        <f t="shared" si="353"/>
        <v>0</v>
      </c>
      <c r="O988" s="182">
        <f t="shared" si="353"/>
        <v>0</v>
      </c>
      <c r="P988" s="182">
        <f t="shared" si="353"/>
        <v>0</v>
      </c>
      <c r="Q988" s="182">
        <f t="shared" si="353"/>
        <v>0</v>
      </c>
      <c r="R988" s="182">
        <f t="shared" si="353"/>
        <v>0</v>
      </c>
      <c r="S988" s="182">
        <f t="shared" si="353"/>
        <v>0</v>
      </c>
      <c r="T988" s="178">
        <f t="shared" si="353"/>
        <v>0</v>
      </c>
      <c r="U988" s="182">
        <f t="shared" si="353"/>
        <v>0</v>
      </c>
      <c r="V988" s="183">
        <f t="shared" si="353"/>
        <v>0</v>
      </c>
      <c r="W988" s="46">
        <f>G988-SUM(H988:V988)</f>
        <v>0</v>
      </c>
    </row>
    <row r="989" spans="1:23" outlineLevel="1" x14ac:dyDescent="0.2">
      <c r="A989" s="318"/>
      <c r="B989" s="25"/>
      <c r="C989" s="24"/>
      <c r="D989" s="24"/>
      <c r="E989" s="64"/>
      <c r="F989" s="176" t="s">
        <v>47</v>
      </c>
      <c r="G989" s="190">
        <f>G129</f>
        <v>0</v>
      </c>
      <c r="H989" s="66"/>
      <c r="I989" s="66"/>
      <c r="J989" s="66"/>
      <c r="K989" s="67"/>
      <c r="L989" s="51"/>
      <c r="M989" s="34"/>
      <c r="N989" s="34"/>
      <c r="O989" s="34"/>
      <c r="P989" s="34"/>
      <c r="Q989" s="34"/>
      <c r="R989" s="34"/>
      <c r="S989" s="34"/>
      <c r="T989" s="34"/>
      <c r="U989" s="34"/>
      <c r="V989" s="37"/>
      <c r="W989" s="46">
        <f>G989-SUM(H989:V989)</f>
        <v>0</v>
      </c>
    </row>
    <row r="990" spans="1:23" x14ac:dyDescent="0.2">
      <c r="A990" s="318"/>
      <c r="B990" s="25"/>
      <c r="C990" s="24"/>
      <c r="D990" s="23" t="s">
        <v>48</v>
      </c>
      <c r="E990" s="64"/>
      <c r="F990" s="24"/>
      <c r="G990" s="69">
        <f t="shared" ref="G990:W990" si="354">SUBTOTAL(9,G991:G994)</f>
        <v>0</v>
      </c>
      <c r="H990" s="70">
        <f t="shared" si="354"/>
        <v>0</v>
      </c>
      <c r="I990" s="66">
        <f t="shared" si="354"/>
        <v>0</v>
      </c>
      <c r="J990" s="66">
        <f t="shared" si="354"/>
        <v>0</v>
      </c>
      <c r="K990" s="67">
        <f t="shared" si="354"/>
        <v>0</v>
      </c>
      <c r="L990" s="34">
        <f t="shared" si="354"/>
        <v>0</v>
      </c>
      <c r="M990" s="34">
        <f t="shared" si="354"/>
        <v>0</v>
      </c>
      <c r="N990" s="34">
        <f t="shared" si="354"/>
        <v>0</v>
      </c>
      <c r="O990" s="34">
        <f t="shared" si="354"/>
        <v>0</v>
      </c>
      <c r="P990" s="34">
        <f t="shared" si="354"/>
        <v>0</v>
      </c>
      <c r="Q990" s="34">
        <f t="shared" si="354"/>
        <v>0</v>
      </c>
      <c r="R990" s="34">
        <f t="shared" si="354"/>
        <v>0</v>
      </c>
      <c r="S990" s="34">
        <f t="shared" si="354"/>
        <v>0</v>
      </c>
      <c r="T990" s="34">
        <f t="shared" si="354"/>
        <v>0</v>
      </c>
      <c r="U990" s="34">
        <f t="shared" si="354"/>
        <v>0</v>
      </c>
      <c r="V990" s="34">
        <f t="shared" si="354"/>
        <v>0</v>
      </c>
      <c r="W990" s="33">
        <f t="shared" si="354"/>
        <v>0</v>
      </c>
    </row>
    <row r="991" spans="1:23" outlineLevel="1" x14ac:dyDescent="0.2">
      <c r="A991" s="318"/>
      <c r="B991" s="25"/>
      <c r="C991" s="24"/>
      <c r="D991" s="24"/>
      <c r="E991" s="64"/>
      <c r="F991" s="176" t="s">
        <v>49</v>
      </c>
      <c r="G991" s="190">
        <f t="shared" ref="G991:V991" si="355">G131</f>
        <v>0</v>
      </c>
      <c r="H991" s="191">
        <f t="shared" si="355"/>
        <v>0</v>
      </c>
      <c r="I991" s="179">
        <f t="shared" si="355"/>
        <v>0</v>
      </c>
      <c r="J991" s="179">
        <f t="shared" si="355"/>
        <v>0</v>
      </c>
      <c r="K991" s="197">
        <f t="shared" si="355"/>
        <v>0</v>
      </c>
      <c r="L991" s="181">
        <f t="shared" si="355"/>
        <v>0</v>
      </c>
      <c r="M991" s="192">
        <f t="shared" si="355"/>
        <v>0</v>
      </c>
      <c r="N991" s="182">
        <f t="shared" si="355"/>
        <v>0</v>
      </c>
      <c r="O991" s="182">
        <f t="shared" si="355"/>
        <v>0</v>
      </c>
      <c r="P991" s="182">
        <f t="shared" si="355"/>
        <v>0</v>
      </c>
      <c r="Q991" s="182">
        <f t="shared" si="355"/>
        <v>0</v>
      </c>
      <c r="R991" s="182">
        <f t="shared" si="355"/>
        <v>0</v>
      </c>
      <c r="S991" s="182">
        <f t="shared" si="355"/>
        <v>0</v>
      </c>
      <c r="T991" s="178">
        <f t="shared" si="355"/>
        <v>0</v>
      </c>
      <c r="U991" s="182">
        <f t="shared" si="355"/>
        <v>0</v>
      </c>
      <c r="V991" s="183">
        <f t="shared" si="355"/>
        <v>0</v>
      </c>
      <c r="W991" s="46">
        <f>G991-SUM(H991:V991)</f>
        <v>0</v>
      </c>
    </row>
    <row r="992" spans="1:23" outlineLevel="1" x14ac:dyDescent="0.2">
      <c r="A992" s="318"/>
      <c r="B992" s="25"/>
      <c r="C992" s="64"/>
      <c r="D992" s="64"/>
      <c r="E992" s="64"/>
      <c r="F992" s="176" t="s">
        <v>200</v>
      </c>
      <c r="G992" s="190">
        <f t="shared" ref="G992:V992" si="356">G132</f>
        <v>0</v>
      </c>
      <c r="H992" s="191">
        <f t="shared" si="356"/>
        <v>0</v>
      </c>
      <c r="I992" s="179">
        <f t="shared" si="356"/>
        <v>0</v>
      </c>
      <c r="J992" s="179">
        <f t="shared" si="356"/>
        <v>0</v>
      </c>
      <c r="K992" s="197">
        <f t="shared" si="356"/>
        <v>0</v>
      </c>
      <c r="L992" s="181">
        <f t="shared" si="356"/>
        <v>0</v>
      </c>
      <c r="M992" s="192">
        <f t="shared" si="356"/>
        <v>0</v>
      </c>
      <c r="N992" s="182">
        <f t="shared" si="356"/>
        <v>0</v>
      </c>
      <c r="O992" s="182">
        <f t="shared" si="356"/>
        <v>0</v>
      </c>
      <c r="P992" s="182">
        <f t="shared" si="356"/>
        <v>0</v>
      </c>
      <c r="Q992" s="182">
        <f t="shared" si="356"/>
        <v>0</v>
      </c>
      <c r="R992" s="182">
        <f t="shared" si="356"/>
        <v>0</v>
      </c>
      <c r="S992" s="182">
        <f t="shared" si="356"/>
        <v>0</v>
      </c>
      <c r="T992" s="178">
        <f t="shared" si="356"/>
        <v>0</v>
      </c>
      <c r="U992" s="182">
        <f t="shared" si="356"/>
        <v>0</v>
      </c>
      <c r="V992" s="183">
        <f t="shared" si="356"/>
        <v>0</v>
      </c>
      <c r="W992" s="46">
        <f>G992-SUM(H992:V992)</f>
        <v>0</v>
      </c>
    </row>
    <row r="993" spans="1:23" outlineLevel="1" x14ac:dyDescent="0.2">
      <c r="A993" s="318"/>
      <c r="B993" s="25"/>
      <c r="C993" s="64"/>
      <c r="D993" s="64"/>
      <c r="E993" s="64"/>
      <c r="F993" s="176" t="s">
        <v>317</v>
      </c>
      <c r="G993" s="190">
        <f t="shared" ref="G993:V993" si="357">G133</f>
        <v>0</v>
      </c>
      <c r="H993" s="191">
        <f t="shared" si="357"/>
        <v>0</v>
      </c>
      <c r="I993" s="179">
        <f t="shared" si="357"/>
        <v>0</v>
      </c>
      <c r="J993" s="179">
        <f t="shared" si="357"/>
        <v>0</v>
      </c>
      <c r="K993" s="197">
        <f t="shared" si="357"/>
        <v>0</v>
      </c>
      <c r="L993" s="181">
        <f t="shared" si="357"/>
        <v>0</v>
      </c>
      <c r="M993" s="192">
        <f t="shared" si="357"/>
        <v>0</v>
      </c>
      <c r="N993" s="182">
        <f t="shared" si="357"/>
        <v>0</v>
      </c>
      <c r="O993" s="182">
        <f t="shared" si="357"/>
        <v>0</v>
      </c>
      <c r="P993" s="182">
        <f t="shared" si="357"/>
        <v>0</v>
      </c>
      <c r="Q993" s="182">
        <f t="shared" si="357"/>
        <v>0</v>
      </c>
      <c r="R993" s="182">
        <f t="shared" si="357"/>
        <v>0</v>
      </c>
      <c r="S993" s="182">
        <f t="shared" si="357"/>
        <v>0</v>
      </c>
      <c r="T993" s="178">
        <f t="shared" si="357"/>
        <v>0</v>
      </c>
      <c r="U993" s="182">
        <f t="shared" si="357"/>
        <v>0</v>
      </c>
      <c r="V993" s="183">
        <f t="shared" si="357"/>
        <v>0</v>
      </c>
      <c r="W993" s="46">
        <f>G993-SUM(H993:V993)</f>
        <v>0</v>
      </c>
    </row>
    <row r="994" spans="1:23" outlineLevel="1" x14ac:dyDescent="0.2">
      <c r="A994" s="318"/>
      <c r="B994" s="25"/>
      <c r="C994" s="64"/>
      <c r="D994" s="64"/>
      <c r="E994" s="64"/>
      <c r="F994" s="176" t="s">
        <v>50</v>
      </c>
      <c r="G994" s="190">
        <f t="shared" ref="G994:V994" si="358">G134</f>
        <v>0</v>
      </c>
      <c r="H994" s="191">
        <f t="shared" si="358"/>
        <v>0</v>
      </c>
      <c r="I994" s="179">
        <f t="shared" si="358"/>
        <v>0</v>
      </c>
      <c r="J994" s="179">
        <f t="shared" si="358"/>
        <v>0</v>
      </c>
      <c r="K994" s="197">
        <f t="shared" si="358"/>
        <v>0</v>
      </c>
      <c r="L994" s="181">
        <f t="shared" si="358"/>
        <v>0</v>
      </c>
      <c r="M994" s="192">
        <f t="shared" si="358"/>
        <v>0</v>
      </c>
      <c r="N994" s="182">
        <f t="shared" si="358"/>
        <v>0</v>
      </c>
      <c r="O994" s="182">
        <f t="shared" si="358"/>
        <v>0</v>
      </c>
      <c r="P994" s="182">
        <f t="shared" si="358"/>
        <v>0</v>
      </c>
      <c r="Q994" s="182">
        <f t="shared" si="358"/>
        <v>0</v>
      </c>
      <c r="R994" s="182">
        <f t="shared" si="358"/>
        <v>0</v>
      </c>
      <c r="S994" s="182">
        <f t="shared" si="358"/>
        <v>0</v>
      </c>
      <c r="T994" s="178">
        <f t="shared" si="358"/>
        <v>0</v>
      </c>
      <c r="U994" s="182">
        <f t="shared" si="358"/>
        <v>0</v>
      </c>
      <c r="V994" s="183">
        <f t="shared" si="358"/>
        <v>0</v>
      </c>
      <c r="W994" s="46">
        <f>G994-SUM(H994:V994)</f>
        <v>0</v>
      </c>
    </row>
    <row r="995" spans="1:23" x14ac:dyDescent="0.2">
      <c r="A995" s="318"/>
      <c r="B995" s="25"/>
      <c r="C995" s="23" t="s">
        <v>64</v>
      </c>
      <c r="D995" s="64"/>
      <c r="E995" s="64"/>
      <c r="F995" s="24"/>
      <c r="G995" s="69"/>
      <c r="H995" s="66"/>
      <c r="I995" s="66"/>
      <c r="J995" s="66"/>
      <c r="K995" s="67"/>
      <c r="L995" s="51"/>
      <c r="M995" s="34"/>
      <c r="N995" s="34"/>
      <c r="O995" s="34"/>
      <c r="P995" s="34"/>
      <c r="Q995" s="34"/>
      <c r="R995" s="34"/>
      <c r="S995" s="34"/>
      <c r="T995" s="34"/>
      <c r="U995" s="34"/>
      <c r="V995" s="37"/>
      <c r="W995" s="33"/>
    </row>
    <row r="996" spans="1:23" s="72" customFormat="1" x14ac:dyDescent="0.2">
      <c r="A996" s="322"/>
      <c r="B996" s="25"/>
      <c r="C996" s="23"/>
      <c r="D996" s="65" t="s">
        <v>52</v>
      </c>
      <c r="E996" s="24"/>
      <c r="F996" s="24"/>
      <c r="G996" s="69"/>
      <c r="H996" s="66"/>
      <c r="I996" s="66"/>
      <c r="J996" s="66"/>
      <c r="K996" s="67"/>
      <c r="L996" s="51"/>
      <c r="M996" s="34"/>
      <c r="N996" s="34"/>
      <c r="O996" s="34"/>
      <c r="P996" s="34"/>
      <c r="Q996" s="34"/>
      <c r="R996" s="34"/>
      <c r="S996" s="34"/>
      <c r="T996" s="34"/>
      <c r="U996" s="34"/>
      <c r="V996" s="37"/>
      <c r="W996" s="33"/>
    </row>
    <row r="997" spans="1:23" s="72" customFormat="1" x14ac:dyDescent="0.2">
      <c r="A997" s="322"/>
      <c r="B997" s="25"/>
      <c r="C997" s="23"/>
      <c r="D997" s="23"/>
      <c r="E997" s="24" t="s">
        <v>153</v>
      </c>
      <c r="F997" s="24"/>
      <c r="G997" s="69">
        <f t="shared" ref="G997:M997" si="359">SUBTOTAL(9,G998:G1001)</f>
        <v>0</v>
      </c>
      <c r="H997" s="66">
        <f t="shared" si="359"/>
        <v>0</v>
      </c>
      <c r="I997" s="66">
        <f t="shared" si="359"/>
        <v>0</v>
      </c>
      <c r="J997" s="66">
        <f t="shared" si="359"/>
        <v>0</v>
      </c>
      <c r="K997" s="67">
        <f t="shared" si="359"/>
        <v>0</v>
      </c>
      <c r="L997" s="51">
        <f t="shared" si="359"/>
        <v>0</v>
      </c>
      <c r="M997" s="34">
        <f t="shared" si="359"/>
        <v>0</v>
      </c>
      <c r="N997" s="34">
        <f t="shared" ref="N997:W997" si="360">SUBTOTAL(9,N998:N1001)</f>
        <v>0</v>
      </c>
      <c r="O997" s="34">
        <f t="shared" si="360"/>
        <v>0</v>
      </c>
      <c r="P997" s="34">
        <f t="shared" si="360"/>
        <v>0</v>
      </c>
      <c r="Q997" s="34">
        <f t="shared" si="360"/>
        <v>0</v>
      </c>
      <c r="R997" s="34">
        <f t="shared" si="360"/>
        <v>0</v>
      </c>
      <c r="S997" s="34">
        <f t="shared" si="360"/>
        <v>0</v>
      </c>
      <c r="T997" s="34">
        <f t="shared" si="360"/>
        <v>0</v>
      </c>
      <c r="U997" s="34">
        <f t="shared" si="360"/>
        <v>0</v>
      </c>
      <c r="V997" s="37">
        <f t="shared" si="360"/>
        <v>0</v>
      </c>
      <c r="W997" s="33">
        <f t="shared" si="360"/>
        <v>0</v>
      </c>
    </row>
    <row r="998" spans="1:23" s="72" customFormat="1" outlineLevel="1" x14ac:dyDescent="0.2">
      <c r="A998" s="322"/>
      <c r="B998" s="25"/>
      <c r="C998" s="23"/>
      <c r="D998" s="23"/>
      <c r="E998" s="24"/>
      <c r="F998" s="176" t="s">
        <v>154</v>
      </c>
      <c r="G998" s="190">
        <f t="shared" ref="G998:V998" si="361">G138</f>
        <v>0</v>
      </c>
      <c r="H998" s="191">
        <f t="shared" si="361"/>
        <v>0</v>
      </c>
      <c r="I998" s="179">
        <f t="shared" si="361"/>
        <v>0</v>
      </c>
      <c r="J998" s="179">
        <f t="shared" si="361"/>
        <v>0</v>
      </c>
      <c r="K998" s="197">
        <f t="shared" si="361"/>
        <v>0</v>
      </c>
      <c r="L998" s="181">
        <f t="shared" si="361"/>
        <v>0</v>
      </c>
      <c r="M998" s="192">
        <f t="shared" si="361"/>
        <v>0</v>
      </c>
      <c r="N998" s="182">
        <f t="shared" si="361"/>
        <v>0</v>
      </c>
      <c r="O998" s="182">
        <f t="shared" si="361"/>
        <v>0</v>
      </c>
      <c r="P998" s="182">
        <f t="shared" si="361"/>
        <v>0</v>
      </c>
      <c r="Q998" s="182">
        <f t="shared" si="361"/>
        <v>0</v>
      </c>
      <c r="R998" s="182">
        <f t="shared" si="361"/>
        <v>0</v>
      </c>
      <c r="S998" s="182">
        <f t="shared" si="361"/>
        <v>0</v>
      </c>
      <c r="T998" s="178">
        <f t="shared" si="361"/>
        <v>0</v>
      </c>
      <c r="U998" s="182">
        <f t="shared" si="361"/>
        <v>0</v>
      </c>
      <c r="V998" s="183">
        <f t="shared" si="361"/>
        <v>0</v>
      </c>
      <c r="W998" s="46">
        <f>G998-SUM(H998:V998)</f>
        <v>0</v>
      </c>
    </row>
    <row r="999" spans="1:23" s="72" customFormat="1" outlineLevel="1" x14ac:dyDescent="0.2">
      <c r="A999" s="322"/>
      <c r="B999" s="25"/>
      <c r="C999" s="23"/>
      <c r="D999" s="23"/>
      <c r="E999" s="24"/>
      <c r="F999" s="176" t="s">
        <v>155</v>
      </c>
      <c r="G999" s="190">
        <f t="shared" ref="G999:V999" si="362">G139</f>
        <v>0</v>
      </c>
      <c r="H999" s="191">
        <f t="shared" si="362"/>
        <v>0</v>
      </c>
      <c r="I999" s="179">
        <f t="shared" si="362"/>
        <v>0</v>
      </c>
      <c r="J999" s="179">
        <f t="shared" si="362"/>
        <v>0</v>
      </c>
      <c r="K999" s="197">
        <f t="shared" si="362"/>
        <v>0</v>
      </c>
      <c r="L999" s="181">
        <f t="shared" si="362"/>
        <v>0</v>
      </c>
      <c r="M999" s="192">
        <f t="shared" si="362"/>
        <v>0</v>
      </c>
      <c r="N999" s="182">
        <f t="shared" si="362"/>
        <v>0</v>
      </c>
      <c r="O999" s="182">
        <f t="shared" si="362"/>
        <v>0</v>
      </c>
      <c r="P999" s="182">
        <f t="shared" si="362"/>
        <v>0</v>
      </c>
      <c r="Q999" s="182">
        <f t="shared" si="362"/>
        <v>0</v>
      </c>
      <c r="R999" s="182">
        <f t="shared" si="362"/>
        <v>0</v>
      </c>
      <c r="S999" s="182">
        <f t="shared" si="362"/>
        <v>0</v>
      </c>
      <c r="T999" s="178">
        <f t="shared" si="362"/>
        <v>0</v>
      </c>
      <c r="U999" s="182">
        <f t="shared" si="362"/>
        <v>0</v>
      </c>
      <c r="V999" s="183">
        <f t="shared" si="362"/>
        <v>0</v>
      </c>
      <c r="W999" s="46">
        <f>G999-SUM(H999:V999)</f>
        <v>0</v>
      </c>
    </row>
    <row r="1000" spans="1:23" s="72" customFormat="1" outlineLevel="1" x14ac:dyDescent="0.2">
      <c r="A1000" s="322"/>
      <c r="B1000" s="25"/>
      <c r="C1000" s="23"/>
      <c r="D1000" s="23"/>
      <c r="E1000" s="24"/>
      <c r="F1000" s="176" t="s">
        <v>156</v>
      </c>
      <c r="G1000" s="190">
        <f t="shared" ref="G1000:V1000" si="363">G140</f>
        <v>0</v>
      </c>
      <c r="H1000" s="191">
        <f t="shared" si="363"/>
        <v>0</v>
      </c>
      <c r="I1000" s="179">
        <f t="shared" si="363"/>
        <v>0</v>
      </c>
      <c r="J1000" s="179">
        <f t="shared" si="363"/>
        <v>0</v>
      </c>
      <c r="K1000" s="197">
        <f t="shared" si="363"/>
        <v>0</v>
      </c>
      <c r="L1000" s="181">
        <f t="shared" si="363"/>
        <v>0</v>
      </c>
      <c r="M1000" s="192">
        <f t="shared" si="363"/>
        <v>0</v>
      </c>
      <c r="N1000" s="182">
        <f t="shared" si="363"/>
        <v>0</v>
      </c>
      <c r="O1000" s="182">
        <f t="shared" si="363"/>
        <v>0</v>
      </c>
      <c r="P1000" s="182">
        <f t="shared" si="363"/>
        <v>0</v>
      </c>
      <c r="Q1000" s="182">
        <f t="shared" si="363"/>
        <v>0</v>
      </c>
      <c r="R1000" s="182">
        <f t="shared" si="363"/>
        <v>0</v>
      </c>
      <c r="S1000" s="182">
        <f t="shared" si="363"/>
        <v>0</v>
      </c>
      <c r="T1000" s="178">
        <f t="shared" si="363"/>
        <v>0</v>
      </c>
      <c r="U1000" s="182">
        <f t="shared" si="363"/>
        <v>0</v>
      </c>
      <c r="V1000" s="183">
        <f t="shared" si="363"/>
        <v>0</v>
      </c>
      <c r="W1000" s="46">
        <f>G1000-SUM(H1000:V1000)</f>
        <v>0</v>
      </c>
    </row>
    <row r="1001" spans="1:23" s="72" customFormat="1" outlineLevel="1" x14ac:dyDescent="0.2">
      <c r="A1001" s="322"/>
      <c r="B1001" s="25"/>
      <c r="C1001" s="23"/>
      <c r="D1001" s="23"/>
      <c r="E1001" s="24"/>
      <c r="F1001" s="176" t="s">
        <v>197</v>
      </c>
      <c r="G1001" s="190">
        <f t="shared" ref="G1001:V1001" si="364">G141</f>
        <v>0</v>
      </c>
      <c r="H1001" s="191">
        <f t="shared" si="364"/>
        <v>0</v>
      </c>
      <c r="I1001" s="179">
        <f t="shared" si="364"/>
        <v>0</v>
      </c>
      <c r="J1001" s="179">
        <f t="shared" si="364"/>
        <v>0</v>
      </c>
      <c r="K1001" s="197">
        <f t="shared" si="364"/>
        <v>0</v>
      </c>
      <c r="L1001" s="181">
        <f t="shared" si="364"/>
        <v>0</v>
      </c>
      <c r="M1001" s="192">
        <f t="shared" si="364"/>
        <v>0</v>
      </c>
      <c r="N1001" s="182">
        <f t="shared" si="364"/>
        <v>0</v>
      </c>
      <c r="O1001" s="182">
        <f t="shared" si="364"/>
        <v>0</v>
      </c>
      <c r="P1001" s="182">
        <f t="shared" si="364"/>
        <v>0</v>
      </c>
      <c r="Q1001" s="182">
        <f t="shared" si="364"/>
        <v>0</v>
      </c>
      <c r="R1001" s="182">
        <f t="shared" si="364"/>
        <v>0</v>
      </c>
      <c r="S1001" s="182">
        <f t="shared" si="364"/>
        <v>0</v>
      </c>
      <c r="T1001" s="178">
        <f t="shared" si="364"/>
        <v>0</v>
      </c>
      <c r="U1001" s="182">
        <f t="shared" si="364"/>
        <v>0</v>
      </c>
      <c r="V1001" s="183">
        <f t="shared" si="364"/>
        <v>0</v>
      </c>
      <c r="W1001" s="46">
        <f>G1001-SUM(H1001:V1001)</f>
        <v>0</v>
      </c>
    </row>
    <row r="1002" spans="1:23" s="72" customFormat="1" x14ac:dyDescent="0.2">
      <c r="A1002" s="322"/>
      <c r="B1002" s="25"/>
      <c r="C1002" s="23"/>
      <c r="D1002" s="23"/>
      <c r="E1002" s="24" t="s">
        <v>157</v>
      </c>
      <c r="F1002" s="24"/>
      <c r="G1002" s="69">
        <f t="shared" ref="G1002:M1002" si="365">SUBTOTAL(9,G1003:G1006)</f>
        <v>0</v>
      </c>
      <c r="H1002" s="70">
        <f t="shared" si="365"/>
        <v>0</v>
      </c>
      <c r="I1002" s="66">
        <f t="shared" si="365"/>
        <v>0</v>
      </c>
      <c r="J1002" s="66">
        <f t="shared" si="365"/>
        <v>0</v>
      </c>
      <c r="K1002" s="67">
        <f t="shared" si="365"/>
        <v>0</v>
      </c>
      <c r="L1002" s="34">
        <f t="shared" si="365"/>
        <v>0</v>
      </c>
      <c r="M1002" s="34">
        <f t="shared" si="365"/>
        <v>0</v>
      </c>
      <c r="N1002" s="34">
        <f t="shared" ref="N1002:W1002" si="366">SUBTOTAL(9,N1003:N1006)</f>
        <v>0</v>
      </c>
      <c r="O1002" s="34">
        <f t="shared" si="366"/>
        <v>0</v>
      </c>
      <c r="P1002" s="34">
        <f t="shared" si="366"/>
        <v>0</v>
      </c>
      <c r="Q1002" s="34">
        <f t="shared" si="366"/>
        <v>0</v>
      </c>
      <c r="R1002" s="34">
        <f t="shared" si="366"/>
        <v>0</v>
      </c>
      <c r="S1002" s="34">
        <f t="shared" si="366"/>
        <v>0</v>
      </c>
      <c r="T1002" s="34">
        <f t="shared" si="366"/>
        <v>0</v>
      </c>
      <c r="U1002" s="34">
        <f t="shared" si="366"/>
        <v>0</v>
      </c>
      <c r="V1002" s="34">
        <f t="shared" si="366"/>
        <v>0</v>
      </c>
      <c r="W1002" s="33">
        <f t="shared" si="366"/>
        <v>0</v>
      </c>
    </row>
    <row r="1003" spans="1:23" s="72" customFormat="1" ht="12" customHeight="1" outlineLevel="1" x14ac:dyDescent="0.2">
      <c r="A1003" s="322"/>
      <c r="B1003" s="25"/>
      <c r="C1003" s="23"/>
      <c r="D1003" s="23"/>
      <c r="E1003" s="24"/>
      <c r="F1003" s="176" t="s">
        <v>158</v>
      </c>
      <c r="G1003" s="190">
        <f t="shared" ref="G1003:V1003" si="367">G143</f>
        <v>0</v>
      </c>
      <c r="H1003" s="191">
        <f t="shared" si="367"/>
        <v>0</v>
      </c>
      <c r="I1003" s="179">
        <f t="shared" si="367"/>
        <v>0</v>
      </c>
      <c r="J1003" s="179">
        <f t="shared" si="367"/>
        <v>0</v>
      </c>
      <c r="K1003" s="197">
        <f t="shared" si="367"/>
        <v>0</v>
      </c>
      <c r="L1003" s="181">
        <f t="shared" si="367"/>
        <v>0</v>
      </c>
      <c r="M1003" s="192">
        <f t="shared" si="367"/>
        <v>0</v>
      </c>
      <c r="N1003" s="182">
        <f t="shared" si="367"/>
        <v>0</v>
      </c>
      <c r="O1003" s="182">
        <f t="shared" si="367"/>
        <v>0</v>
      </c>
      <c r="P1003" s="182">
        <f t="shared" si="367"/>
        <v>0</v>
      </c>
      <c r="Q1003" s="182">
        <f t="shared" si="367"/>
        <v>0</v>
      </c>
      <c r="R1003" s="182">
        <f t="shared" si="367"/>
        <v>0</v>
      </c>
      <c r="S1003" s="182">
        <f t="shared" si="367"/>
        <v>0</v>
      </c>
      <c r="T1003" s="178">
        <f t="shared" si="367"/>
        <v>0</v>
      </c>
      <c r="U1003" s="182">
        <f t="shared" si="367"/>
        <v>0</v>
      </c>
      <c r="V1003" s="183">
        <f t="shared" si="367"/>
        <v>0</v>
      </c>
      <c r="W1003" s="46">
        <f t="shared" ref="W1003:W1011" si="368">G1003-SUM(H1003:V1003)</f>
        <v>0</v>
      </c>
    </row>
    <row r="1004" spans="1:23" s="72" customFormat="1" outlineLevel="1" x14ac:dyDescent="0.2">
      <c r="A1004" s="322"/>
      <c r="B1004" s="25"/>
      <c r="C1004" s="23"/>
      <c r="D1004" s="23"/>
      <c r="E1004" s="24"/>
      <c r="F1004" s="176" t="s">
        <v>159</v>
      </c>
      <c r="G1004" s="190">
        <f t="shared" ref="G1004:V1004" si="369">G144</f>
        <v>0</v>
      </c>
      <c r="H1004" s="191">
        <f t="shared" si="369"/>
        <v>0</v>
      </c>
      <c r="I1004" s="179">
        <f t="shared" si="369"/>
        <v>0</v>
      </c>
      <c r="J1004" s="179">
        <f t="shared" si="369"/>
        <v>0</v>
      </c>
      <c r="K1004" s="197">
        <f t="shared" si="369"/>
        <v>0</v>
      </c>
      <c r="L1004" s="181">
        <f t="shared" si="369"/>
        <v>0</v>
      </c>
      <c r="M1004" s="192">
        <f t="shared" si="369"/>
        <v>0</v>
      </c>
      <c r="N1004" s="182">
        <f t="shared" si="369"/>
        <v>0</v>
      </c>
      <c r="O1004" s="182">
        <f t="shared" si="369"/>
        <v>0</v>
      </c>
      <c r="P1004" s="182">
        <f t="shared" si="369"/>
        <v>0</v>
      </c>
      <c r="Q1004" s="182">
        <f t="shared" si="369"/>
        <v>0</v>
      </c>
      <c r="R1004" s="182">
        <f t="shared" si="369"/>
        <v>0</v>
      </c>
      <c r="S1004" s="182">
        <f t="shared" si="369"/>
        <v>0</v>
      </c>
      <c r="T1004" s="178">
        <f t="shared" si="369"/>
        <v>0</v>
      </c>
      <c r="U1004" s="182">
        <f t="shared" si="369"/>
        <v>0</v>
      </c>
      <c r="V1004" s="183">
        <f t="shared" si="369"/>
        <v>0</v>
      </c>
      <c r="W1004" s="46">
        <f t="shared" si="368"/>
        <v>0</v>
      </c>
    </row>
    <row r="1005" spans="1:23" s="72" customFormat="1" outlineLevel="1" x14ac:dyDescent="0.2">
      <c r="A1005" s="322"/>
      <c r="B1005" s="25"/>
      <c r="C1005" s="23"/>
      <c r="D1005" s="23"/>
      <c r="E1005" s="24"/>
      <c r="F1005" s="176" t="s">
        <v>160</v>
      </c>
      <c r="G1005" s="190">
        <f t="shared" ref="G1005:V1005" si="370">G145</f>
        <v>0</v>
      </c>
      <c r="H1005" s="191">
        <f t="shared" si="370"/>
        <v>0</v>
      </c>
      <c r="I1005" s="179">
        <f t="shared" si="370"/>
        <v>0</v>
      </c>
      <c r="J1005" s="179">
        <f t="shared" si="370"/>
        <v>0</v>
      </c>
      <c r="K1005" s="197">
        <f t="shared" si="370"/>
        <v>0</v>
      </c>
      <c r="L1005" s="181">
        <f t="shared" si="370"/>
        <v>0</v>
      </c>
      <c r="M1005" s="192">
        <f t="shared" si="370"/>
        <v>0</v>
      </c>
      <c r="N1005" s="182">
        <f t="shared" si="370"/>
        <v>0</v>
      </c>
      <c r="O1005" s="182">
        <f t="shared" si="370"/>
        <v>0</v>
      </c>
      <c r="P1005" s="182">
        <f t="shared" si="370"/>
        <v>0</v>
      </c>
      <c r="Q1005" s="182">
        <f t="shared" si="370"/>
        <v>0</v>
      </c>
      <c r="R1005" s="182">
        <f t="shared" si="370"/>
        <v>0</v>
      </c>
      <c r="S1005" s="182">
        <f t="shared" si="370"/>
        <v>0</v>
      </c>
      <c r="T1005" s="178">
        <f t="shared" si="370"/>
        <v>0</v>
      </c>
      <c r="U1005" s="182">
        <f t="shared" si="370"/>
        <v>0</v>
      </c>
      <c r="V1005" s="183">
        <f t="shared" si="370"/>
        <v>0</v>
      </c>
      <c r="W1005" s="46">
        <f t="shared" si="368"/>
        <v>0</v>
      </c>
    </row>
    <row r="1006" spans="1:23" s="72" customFormat="1" outlineLevel="1" x14ac:dyDescent="0.2">
      <c r="A1006" s="322"/>
      <c r="B1006" s="25"/>
      <c r="C1006" s="23"/>
      <c r="D1006" s="23"/>
      <c r="E1006" s="24"/>
      <c r="F1006" s="176" t="s">
        <v>198</v>
      </c>
      <c r="G1006" s="190">
        <f t="shared" ref="G1006:V1006" si="371">G146</f>
        <v>0</v>
      </c>
      <c r="H1006" s="191">
        <f t="shared" si="371"/>
        <v>0</v>
      </c>
      <c r="I1006" s="179">
        <f t="shared" si="371"/>
        <v>0</v>
      </c>
      <c r="J1006" s="179">
        <f t="shared" si="371"/>
        <v>0</v>
      </c>
      <c r="K1006" s="197">
        <f t="shared" si="371"/>
        <v>0</v>
      </c>
      <c r="L1006" s="181">
        <f t="shared" si="371"/>
        <v>0</v>
      </c>
      <c r="M1006" s="192">
        <f t="shared" si="371"/>
        <v>0</v>
      </c>
      <c r="N1006" s="182">
        <f t="shared" si="371"/>
        <v>0</v>
      </c>
      <c r="O1006" s="182">
        <f t="shared" si="371"/>
        <v>0</v>
      </c>
      <c r="P1006" s="182">
        <f t="shared" si="371"/>
        <v>0</v>
      </c>
      <c r="Q1006" s="182">
        <f t="shared" si="371"/>
        <v>0</v>
      </c>
      <c r="R1006" s="182">
        <f t="shared" si="371"/>
        <v>0</v>
      </c>
      <c r="S1006" s="182">
        <f t="shared" si="371"/>
        <v>0</v>
      </c>
      <c r="T1006" s="178">
        <f t="shared" si="371"/>
        <v>0</v>
      </c>
      <c r="U1006" s="182">
        <f t="shared" si="371"/>
        <v>0</v>
      </c>
      <c r="V1006" s="183">
        <f t="shared" si="371"/>
        <v>0</v>
      </c>
      <c r="W1006" s="46">
        <f t="shared" si="368"/>
        <v>0</v>
      </c>
    </row>
    <row r="1007" spans="1:23" s="72" customFormat="1" x14ac:dyDescent="0.2">
      <c r="A1007" s="322"/>
      <c r="B1007" s="25"/>
      <c r="C1007" s="23"/>
      <c r="D1007" s="23"/>
      <c r="E1007" s="24" t="s">
        <v>347</v>
      </c>
      <c r="F1007" s="24"/>
      <c r="G1007" s="69">
        <f t="shared" ref="G1007:M1007" si="372">SUBTOTAL(9,G1008:G1011)</f>
        <v>0</v>
      </c>
      <c r="H1007" s="70">
        <f t="shared" si="372"/>
        <v>0</v>
      </c>
      <c r="I1007" s="66">
        <f t="shared" si="372"/>
        <v>0</v>
      </c>
      <c r="J1007" s="66">
        <f t="shared" si="372"/>
        <v>0</v>
      </c>
      <c r="K1007" s="67">
        <f t="shared" si="372"/>
        <v>0</v>
      </c>
      <c r="L1007" s="34">
        <f t="shared" si="372"/>
        <v>0</v>
      </c>
      <c r="M1007" s="34">
        <f t="shared" si="372"/>
        <v>0</v>
      </c>
      <c r="N1007" s="34">
        <f t="shared" ref="N1007:W1007" si="373">SUBTOTAL(9,N1008:N1011)</f>
        <v>0</v>
      </c>
      <c r="O1007" s="34">
        <f t="shared" si="373"/>
        <v>0</v>
      </c>
      <c r="P1007" s="34">
        <f t="shared" si="373"/>
        <v>0</v>
      </c>
      <c r="Q1007" s="34">
        <f t="shared" si="373"/>
        <v>0</v>
      </c>
      <c r="R1007" s="34">
        <f t="shared" si="373"/>
        <v>0</v>
      </c>
      <c r="S1007" s="34">
        <f t="shared" si="373"/>
        <v>0</v>
      </c>
      <c r="T1007" s="34">
        <f t="shared" si="373"/>
        <v>0</v>
      </c>
      <c r="U1007" s="34">
        <f t="shared" si="373"/>
        <v>0</v>
      </c>
      <c r="V1007" s="34">
        <f t="shared" si="373"/>
        <v>0</v>
      </c>
      <c r="W1007" s="33">
        <f t="shared" si="373"/>
        <v>0</v>
      </c>
    </row>
    <row r="1008" spans="1:23" s="72" customFormat="1" outlineLevel="1" x14ac:dyDescent="0.2">
      <c r="A1008" s="322"/>
      <c r="B1008" s="25"/>
      <c r="C1008" s="23"/>
      <c r="D1008" s="23"/>
      <c r="E1008" s="24"/>
      <c r="F1008" s="176" t="s">
        <v>327</v>
      </c>
      <c r="G1008" s="190">
        <f t="shared" ref="G1008:V1008" si="374">G148</f>
        <v>0</v>
      </c>
      <c r="H1008" s="191">
        <f t="shared" si="374"/>
        <v>0</v>
      </c>
      <c r="I1008" s="179">
        <f t="shared" si="374"/>
        <v>0</v>
      </c>
      <c r="J1008" s="179">
        <f t="shared" si="374"/>
        <v>0</v>
      </c>
      <c r="K1008" s="197">
        <f t="shared" si="374"/>
        <v>0</v>
      </c>
      <c r="L1008" s="181">
        <f t="shared" si="374"/>
        <v>0</v>
      </c>
      <c r="M1008" s="192">
        <f t="shared" si="374"/>
        <v>0</v>
      </c>
      <c r="N1008" s="182">
        <f t="shared" si="374"/>
        <v>0</v>
      </c>
      <c r="O1008" s="182">
        <f t="shared" si="374"/>
        <v>0</v>
      </c>
      <c r="P1008" s="182">
        <f t="shared" si="374"/>
        <v>0</v>
      </c>
      <c r="Q1008" s="182">
        <f t="shared" si="374"/>
        <v>0</v>
      </c>
      <c r="R1008" s="182">
        <f t="shared" si="374"/>
        <v>0</v>
      </c>
      <c r="S1008" s="182">
        <f t="shared" si="374"/>
        <v>0</v>
      </c>
      <c r="T1008" s="178">
        <f t="shared" si="374"/>
        <v>0</v>
      </c>
      <c r="U1008" s="182">
        <f t="shared" si="374"/>
        <v>0</v>
      </c>
      <c r="V1008" s="183">
        <f t="shared" si="374"/>
        <v>0</v>
      </c>
      <c r="W1008" s="46">
        <f t="shared" si="368"/>
        <v>0</v>
      </c>
    </row>
    <row r="1009" spans="1:23" s="72" customFormat="1" outlineLevel="1" x14ac:dyDescent="0.2">
      <c r="A1009" s="322"/>
      <c r="B1009" s="25"/>
      <c r="C1009" s="23"/>
      <c r="D1009" s="23"/>
      <c r="E1009" s="24"/>
      <c r="F1009" s="176" t="s">
        <v>328</v>
      </c>
      <c r="G1009" s="190">
        <f t="shared" ref="G1009:V1009" si="375">G149</f>
        <v>0</v>
      </c>
      <c r="H1009" s="191">
        <f t="shared" si="375"/>
        <v>0</v>
      </c>
      <c r="I1009" s="179">
        <f t="shared" si="375"/>
        <v>0</v>
      </c>
      <c r="J1009" s="179">
        <f t="shared" si="375"/>
        <v>0</v>
      </c>
      <c r="K1009" s="197">
        <f t="shared" si="375"/>
        <v>0</v>
      </c>
      <c r="L1009" s="181">
        <f t="shared" si="375"/>
        <v>0</v>
      </c>
      <c r="M1009" s="192">
        <f t="shared" si="375"/>
        <v>0</v>
      </c>
      <c r="N1009" s="182">
        <f t="shared" si="375"/>
        <v>0</v>
      </c>
      <c r="O1009" s="182">
        <f t="shared" si="375"/>
        <v>0</v>
      </c>
      <c r="P1009" s="182">
        <f t="shared" si="375"/>
        <v>0</v>
      </c>
      <c r="Q1009" s="182">
        <f t="shared" si="375"/>
        <v>0</v>
      </c>
      <c r="R1009" s="182">
        <f t="shared" si="375"/>
        <v>0</v>
      </c>
      <c r="S1009" s="182">
        <f t="shared" si="375"/>
        <v>0</v>
      </c>
      <c r="T1009" s="178">
        <f t="shared" si="375"/>
        <v>0</v>
      </c>
      <c r="U1009" s="182">
        <f t="shared" si="375"/>
        <v>0</v>
      </c>
      <c r="V1009" s="183">
        <f t="shared" si="375"/>
        <v>0</v>
      </c>
      <c r="W1009" s="46">
        <f t="shared" si="368"/>
        <v>0</v>
      </c>
    </row>
    <row r="1010" spans="1:23" s="72" customFormat="1" outlineLevel="1" x14ac:dyDescent="0.2">
      <c r="A1010" s="322"/>
      <c r="B1010" s="25"/>
      <c r="C1010" s="23"/>
      <c r="D1010" s="23"/>
      <c r="E1010" s="24"/>
      <c r="F1010" s="176" t="s">
        <v>329</v>
      </c>
      <c r="G1010" s="190">
        <f t="shared" ref="G1010:V1010" si="376">G150</f>
        <v>0</v>
      </c>
      <c r="H1010" s="191">
        <f t="shared" si="376"/>
        <v>0</v>
      </c>
      <c r="I1010" s="179">
        <f t="shared" si="376"/>
        <v>0</v>
      </c>
      <c r="J1010" s="179">
        <f t="shared" si="376"/>
        <v>0</v>
      </c>
      <c r="K1010" s="197">
        <f t="shared" si="376"/>
        <v>0</v>
      </c>
      <c r="L1010" s="181">
        <f t="shared" si="376"/>
        <v>0</v>
      </c>
      <c r="M1010" s="192">
        <f t="shared" si="376"/>
        <v>0</v>
      </c>
      <c r="N1010" s="182">
        <f t="shared" si="376"/>
        <v>0</v>
      </c>
      <c r="O1010" s="182">
        <f t="shared" si="376"/>
        <v>0</v>
      </c>
      <c r="P1010" s="182">
        <f t="shared" si="376"/>
        <v>0</v>
      </c>
      <c r="Q1010" s="182">
        <f t="shared" si="376"/>
        <v>0</v>
      </c>
      <c r="R1010" s="182">
        <f t="shared" si="376"/>
        <v>0</v>
      </c>
      <c r="S1010" s="182">
        <f t="shared" si="376"/>
        <v>0</v>
      </c>
      <c r="T1010" s="178">
        <f t="shared" si="376"/>
        <v>0</v>
      </c>
      <c r="U1010" s="182">
        <f t="shared" si="376"/>
        <v>0</v>
      </c>
      <c r="V1010" s="183">
        <f t="shared" si="376"/>
        <v>0</v>
      </c>
      <c r="W1010" s="46">
        <f t="shared" si="368"/>
        <v>0</v>
      </c>
    </row>
    <row r="1011" spans="1:23" s="72" customFormat="1" outlineLevel="1" x14ac:dyDescent="0.2">
      <c r="A1011" s="322"/>
      <c r="B1011" s="25"/>
      <c r="C1011" s="23"/>
      <c r="D1011" s="23"/>
      <c r="E1011" s="24"/>
      <c r="F1011" s="176" t="s">
        <v>330</v>
      </c>
      <c r="G1011" s="190">
        <f t="shared" ref="G1011:V1011" si="377">G151</f>
        <v>0</v>
      </c>
      <c r="H1011" s="191">
        <f t="shared" si="377"/>
        <v>0</v>
      </c>
      <c r="I1011" s="179">
        <f t="shared" si="377"/>
        <v>0</v>
      </c>
      <c r="J1011" s="179">
        <f t="shared" si="377"/>
        <v>0</v>
      </c>
      <c r="K1011" s="197">
        <f t="shared" si="377"/>
        <v>0</v>
      </c>
      <c r="L1011" s="181">
        <f t="shared" si="377"/>
        <v>0</v>
      </c>
      <c r="M1011" s="192">
        <f t="shared" si="377"/>
        <v>0</v>
      </c>
      <c r="N1011" s="182">
        <f t="shared" si="377"/>
        <v>0</v>
      </c>
      <c r="O1011" s="182">
        <f t="shared" si="377"/>
        <v>0</v>
      </c>
      <c r="P1011" s="182">
        <f t="shared" si="377"/>
        <v>0</v>
      </c>
      <c r="Q1011" s="182">
        <f t="shared" si="377"/>
        <v>0</v>
      </c>
      <c r="R1011" s="182">
        <f t="shared" si="377"/>
        <v>0</v>
      </c>
      <c r="S1011" s="182">
        <f t="shared" si="377"/>
        <v>0</v>
      </c>
      <c r="T1011" s="178">
        <f t="shared" si="377"/>
        <v>0</v>
      </c>
      <c r="U1011" s="182">
        <f t="shared" si="377"/>
        <v>0</v>
      </c>
      <c r="V1011" s="183">
        <f t="shared" si="377"/>
        <v>0</v>
      </c>
      <c r="W1011" s="46">
        <f t="shared" si="368"/>
        <v>0</v>
      </c>
    </row>
    <row r="1012" spans="1:23" s="72" customFormat="1" x14ac:dyDescent="0.2">
      <c r="A1012" s="322"/>
      <c r="B1012" s="25"/>
      <c r="C1012" s="23"/>
      <c r="D1012" s="23" t="s">
        <v>53</v>
      </c>
      <c r="E1012" s="24"/>
      <c r="F1012" s="24"/>
      <c r="G1012" s="69"/>
      <c r="H1012" s="66"/>
      <c r="I1012" s="66"/>
      <c r="J1012" s="66"/>
      <c r="K1012" s="67"/>
      <c r="L1012" s="51"/>
      <c r="M1012" s="34"/>
      <c r="N1012" s="34"/>
      <c r="O1012" s="34"/>
      <c r="P1012" s="34"/>
      <c r="Q1012" s="34"/>
      <c r="R1012" s="34"/>
      <c r="S1012" s="34"/>
      <c r="T1012" s="34"/>
      <c r="U1012" s="34"/>
      <c r="V1012" s="37"/>
      <c r="W1012" s="33"/>
    </row>
    <row r="1013" spans="1:23" s="72" customFormat="1" x14ac:dyDescent="0.2">
      <c r="A1013" s="322"/>
      <c r="B1013" s="25"/>
      <c r="C1013" s="23"/>
      <c r="D1013" s="23"/>
      <c r="E1013" s="64" t="s">
        <v>54</v>
      </c>
      <c r="F1013" s="24"/>
      <c r="G1013" s="69">
        <f t="shared" ref="G1013:W1013" si="378">SUBTOTAL(9,G1014:G1016)</f>
        <v>0</v>
      </c>
      <c r="H1013" s="70">
        <f t="shared" si="378"/>
        <v>0</v>
      </c>
      <c r="I1013" s="66">
        <f t="shared" si="378"/>
        <v>0</v>
      </c>
      <c r="J1013" s="66">
        <f t="shared" si="378"/>
        <v>0</v>
      </c>
      <c r="K1013" s="67">
        <f t="shared" si="378"/>
        <v>0</v>
      </c>
      <c r="L1013" s="34">
        <f t="shared" si="378"/>
        <v>0</v>
      </c>
      <c r="M1013" s="34">
        <f t="shared" si="378"/>
        <v>0</v>
      </c>
      <c r="N1013" s="34">
        <f t="shared" si="378"/>
        <v>0</v>
      </c>
      <c r="O1013" s="34">
        <f t="shared" si="378"/>
        <v>0</v>
      </c>
      <c r="P1013" s="34">
        <f t="shared" si="378"/>
        <v>0</v>
      </c>
      <c r="Q1013" s="34">
        <f t="shared" si="378"/>
        <v>0</v>
      </c>
      <c r="R1013" s="34">
        <f t="shared" si="378"/>
        <v>0</v>
      </c>
      <c r="S1013" s="34">
        <f t="shared" si="378"/>
        <v>0</v>
      </c>
      <c r="T1013" s="34">
        <f t="shared" si="378"/>
        <v>0</v>
      </c>
      <c r="U1013" s="34">
        <f t="shared" si="378"/>
        <v>0</v>
      </c>
      <c r="V1013" s="34">
        <f t="shared" si="378"/>
        <v>0</v>
      </c>
      <c r="W1013" s="33">
        <f t="shared" si="378"/>
        <v>0</v>
      </c>
    </row>
    <row r="1014" spans="1:23" s="72" customFormat="1" outlineLevel="1" x14ac:dyDescent="0.2">
      <c r="A1014" s="322"/>
      <c r="B1014" s="25"/>
      <c r="C1014" s="23"/>
      <c r="D1014" s="23"/>
      <c r="E1014" s="64"/>
      <c r="F1014" s="176" t="s">
        <v>55</v>
      </c>
      <c r="G1014" s="190">
        <f t="shared" ref="G1014:V1014" si="379">G154</f>
        <v>0</v>
      </c>
      <c r="H1014" s="191">
        <f t="shared" si="379"/>
        <v>0</v>
      </c>
      <c r="I1014" s="179">
        <f t="shared" si="379"/>
        <v>0</v>
      </c>
      <c r="J1014" s="179">
        <f t="shared" si="379"/>
        <v>0</v>
      </c>
      <c r="K1014" s="197">
        <f t="shared" si="379"/>
        <v>0</v>
      </c>
      <c r="L1014" s="181">
        <f t="shared" si="379"/>
        <v>0</v>
      </c>
      <c r="M1014" s="192">
        <f t="shared" si="379"/>
        <v>0</v>
      </c>
      <c r="N1014" s="182">
        <f t="shared" si="379"/>
        <v>0</v>
      </c>
      <c r="O1014" s="182">
        <f t="shared" si="379"/>
        <v>0</v>
      </c>
      <c r="P1014" s="182">
        <f t="shared" si="379"/>
        <v>0</v>
      </c>
      <c r="Q1014" s="182">
        <f t="shared" si="379"/>
        <v>0</v>
      </c>
      <c r="R1014" s="182">
        <f t="shared" si="379"/>
        <v>0</v>
      </c>
      <c r="S1014" s="182">
        <f t="shared" si="379"/>
        <v>0</v>
      </c>
      <c r="T1014" s="178">
        <f t="shared" si="379"/>
        <v>0</v>
      </c>
      <c r="U1014" s="182">
        <f t="shared" si="379"/>
        <v>0</v>
      </c>
      <c r="V1014" s="183">
        <f t="shared" si="379"/>
        <v>0</v>
      </c>
      <c r="W1014" s="46">
        <f>G1014-SUM(H1014:V1014)</f>
        <v>0</v>
      </c>
    </row>
    <row r="1015" spans="1:23" s="72" customFormat="1" outlineLevel="1" x14ac:dyDescent="0.2">
      <c r="A1015" s="322"/>
      <c r="B1015" s="25"/>
      <c r="C1015" s="23"/>
      <c r="D1015" s="23"/>
      <c r="E1015" s="24"/>
      <c r="F1015" s="176" t="s">
        <v>161</v>
      </c>
      <c r="G1015" s="190">
        <f t="shared" ref="G1015:V1015" si="380">G155</f>
        <v>0</v>
      </c>
      <c r="H1015" s="191">
        <f t="shared" si="380"/>
        <v>0</v>
      </c>
      <c r="I1015" s="179">
        <f t="shared" si="380"/>
        <v>0</v>
      </c>
      <c r="J1015" s="179">
        <f t="shared" si="380"/>
        <v>0</v>
      </c>
      <c r="K1015" s="197">
        <f t="shared" si="380"/>
        <v>0</v>
      </c>
      <c r="L1015" s="181">
        <f t="shared" si="380"/>
        <v>0</v>
      </c>
      <c r="M1015" s="192">
        <f t="shared" si="380"/>
        <v>0</v>
      </c>
      <c r="N1015" s="182">
        <f t="shared" si="380"/>
        <v>0</v>
      </c>
      <c r="O1015" s="182">
        <f t="shared" si="380"/>
        <v>0</v>
      </c>
      <c r="P1015" s="182">
        <f t="shared" si="380"/>
        <v>0</v>
      </c>
      <c r="Q1015" s="182">
        <f t="shared" si="380"/>
        <v>0</v>
      </c>
      <c r="R1015" s="182">
        <f t="shared" si="380"/>
        <v>0</v>
      </c>
      <c r="S1015" s="182">
        <f t="shared" si="380"/>
        <v>0</v>
      </c>
      <c r="T1015" s="178">
        <f t="shared" si="380"/>
        <v>0</v>
      </c>
      <c r="U1015" s="182">
        <f t="shared" si="380"/>
        <v>0</v>
      </c>
      <c r="V1015" s="183">
        <f t="shared" si="380"/>
        <v>0</v>
      </c>
      <c r="W1015" s="46">
        <f>G1015-SUM(H1015:V1015)</f>
        <v>0</v>
      </c>
    </row>
    <row r="1016" spans="1:23" s="72" customFormat="1" outlineLevel="1" x14ac:dyDescent="0.2">
      <c r="A1016" s="322"/>
      <c r="B1016" s="25"/>
      <c r="C1016" s="23"/>
      <c r="D1016" s="23"/>
      <c r="E1016" s="24"/>
      <c r="F1016" s="176" t="s">
        <v>331</v>
      </c>
      <c r="G1016" s="190">
        <f t="shared" ref="G1016:V1016" si="381">G156</f>
        <v>0</v>
      </c>
      <c r="H1016" s="191">
        <f t="shared" si="381"/>
        <v>0</v>
      </c>
      <c r="I1016" s="179">
        <f t="shared" si="381"/>
        <v>0</v>
      </c>
      <c r="J1016" s="179">
        <f t="shared" si="381"/>
        <v>0</v>
      </c>
      <c r="K1016" s="197">
        <f t="shared" si="381"/>
        <v>0</v>
      </c>
      <c r="L1016" s="181">
        <f t="shared" si="381"/>
        <v>0</v>
      </c>
      <c r="M1016" s="192">
        <f t="shared" si="381"/>
        <v>0</v>
      </c>
      <c r="N1016" s="182">
        <f t="shared" si="381"/>
        <v>0</v>
      </c>
      <c r="O1016" s="182">
        <f t="shared" si="381"/>
        <v>0</v>
      </c>
      <c r="P1016" s="182">
        <f t="shared" si="381"/>
        <v>0</v>
      </c>
      <c r="Q1016" s="182">
        <f t="shared" si="381"/>
        <v>0</v>
      </c>
      <c r="R1016" s="182">
        <f t="shared" si="381"/>
        <v>0</v>
      </c>
      <c r="S1016" s="182">
        <f t="shared" si="381"/>
        <v>0</v>
      </c>
      <c r="T1016" s="182">
        <f t="shared" si="381"/>
        <v>0</v>
      </c>
      <c r="U1016" s="182">
        <f t="shared" si="381"/>
        <v>0</v>
      </c>
      <c r="V1016" s="183">
        <f t="shared" si="381"/>
        <v>0</v>
      </c>
      <c r="W1016" s="46">
        <f>G1016-SUM(H1016:V1016)</f>
        <v>0</v>
      </c>
    </row>
    <row r="1017" spans="1:23" s="72" customFormat="1" x14ac:dyDescent="0.2">
      <c r="A1017" s="322"/>
      <c r="B1017" s="25"/>
      <c r="C1017" s="23"/>
      <c r="D1017" s="23"/>
      <c r="E1017" s="24" t="s">
        <v>56</v>
      </c>
      <c r="F1017" s="24"/>
      <c r="G1017" s="69">
        <f t="shared" ref="G1017:W1017" si="382">SUBTOTAL(9,G1018:G1020)</f>
        <v>0</v>
      </c>
      <c r="H1017" s="70">
        <f t="shared" si="382"/>
        <v>0</v>
      </c>
      <c r="I1017" s="66">
        <f t="shared" si="382"/>
        <v>0</v>
      </c>
      <c r="J1017" s="66">
        <f t="shared" si="382"/>
        <v>0</v>
      </c>
      <c r="K1017" s="67">
        <f t="shared" si="382"/>
        <v>0</v>
      </c>
      <c r="L1017" s="34">
        <f t="shared" si="382"/>
        <v>0</v>
      </c>
      <c r="M1017" s="34">
        <f t="shared" si="382"/>
        <v>0</v>
      </c>
      <c r="N1017" s="34">
        <f t="shared" si="382"/>
        <v>0</v>
      </c>
      <c r="O1017" s="34">
        <f t="shared" si="382"/>
        <v>0</v>
      </c>
      <c r="P1017" s="34">
        <f t="shared" si="382"/>
        <v>0</v>
      </c>
      <c r="Q1017" s="34">
        <f t="shared" si="382"/>
        <v>0</v>
      </c>
      <c r="R1017" s="34">
        <f t="shared" si="382"/>
        <v>0</v>
      </c>
      <c r="S1017" s="34">
        <f t="shared" si="382"/>
        <v>0</v>
      </c>
      <c r="T1017" s="34">
        <f t="shared" si="382"/>
        <v>0</v>
      </c>
      <c r="U1017" s="34">
        <f t="shared" si="382"/>
        <v>0</v>
      </c>
      <c r="V1017" s="34">
        <f t="shared" si="382"/>
        <v>0</v>
      </c>
      <c r="W1017" s="33">
        <f t="shared" si="382"/>
        <v>0</v>
      </c>
    </row>
    <row r="1018" spans="1:23" s="72" customFormat="1" outlineLevel="1" x14ac:dyDescent="0.2">
      <c r="A1018" s="322"/>
      <c r="B1018" s="25"/>
      <c r="C1018" s="23"/>
      <c r="D1018" s="23"/>
      <c r="E1018" s="24"/>
      <c r="F1018" s="176" t="s">
        <v>162</v>
      </c>
      <c r="G1018" s="190">
        <f t="shared" ref="G1018:V1018" si="383">G158</f>
        <v>0</v>
      </c>
      <c r="H1018" s="191">
        <f t="shared" si="383"/>
        <v>0</v>
      </c>
      <c r="I1018" s="179">
        <f t="shared" si="383"/>
        <v>0</v>
      </c>
      <c r="J1018" s="179">
        <f t="shared" si="383"/>
        <v>0</v>
      </c>
      <c r="K1018" s="197">
        <f t="shared" si="383"/>
        <v>0</v>
      </c>
      <c r="L1018" s="181">
        <f t="shared" si="383"/>
        <v>0</v>
      </c>
      <c r="M1018" s="192">
        <f t="shared" si="383"/>
        <v>0</v>
      </c>
      <c r="N1018" s="182">
        <f t="shared" si="383"/>
        <v>0</v>
      </c>
      <c r="O1018" s="182">
        <f t="shared" si="383"/>
        <v>0</v>
      </c>
      <c r="P1018" s="182">
        <f t="shared" si="383"/>
        <v>0</v>
      </c>
      <c r="Q1018" s="182">
        <f t="shared" si="383"/>
        <v>0</v>
      </c>
      <c r="R1018" s="182">
        <f t="shared" si="383"/>
        <v>0</v>
      </c>
      <c r="S1018" s="182">
        <f t="shared" si="383"/>
        <v>0</v>
      </c>
      <c r="T1018" s="178">
        <f t="shared" si="383"/>
        <v>0</v>
      </c>
      <c r="U1018" s="182">
        <f t="shared" si="383"/>
        <v>0</v>
      </c>
      <c r="V1018" s="183">
        <f t="shared" si="383"/>
        <v>0</v>
      </c>
      <c r="W1018" s="46">
        <f>G1018-SUM(H1018:V1018)</f>
        <v>0</v>
      </c>
    </row>
    <row r="1019" spans="1:23" s="72" customFormat="1" outlineLevel="1" x14ac:dyDescent="0.2">
      <c r="A1019" s="322"/>
      <c r="B1019" s="25"/>
      <c r="C1019" s="23"/>
      <c r="D1019" s="23"/>
      <c r="E1019" s="24"/>
      <c r="F1019" s="176" t="s">
        <v>163</v>
      </c>
      <c r="G1019" s="190">
        <f t="shared" ref="G1019:V1019" si="384">G159</f>
        <v>0</v>
      </c>
      <c r="H1019" s="191">
        <f t="shared" si="384"/>
        <v>0</v>
      </c>
      <c r="I1019" s="179">
        <f t="shared" si="384"/>
        <v>0</v>
      </c>
      <c r="J1019" s="179">
        <f t="shared" si="384"/>
        <v>0</v>
      </c>
      <c r="K1019" s="197">
        <f t="shared" si="384"/>
        <v>0</v>
      </c>
      <c r="L1019" s="181">
        <f t="shared" si="384"/>
        <v>0</v>
      </c>
      <c r="M1019" s="192">
        <f t="shared" si="384"/>
        <v>0</v>
      </c>
      <c r="N1019" s="182">
        <f t="shared" si="384"/>
        <v>0</v>
      </c>
      <c r="O1019" s="182">
        <f t="shared" si="384"/>
        <v>0</v>
      </c>
      <c r="P1019" s="182">
        <f t="shared" si="384"/>
        <v>0</v>
      </c>
      <c r="Q1019" s="182">
        <f t="shared" si="384"/>
        <v>0</v>
      </c>
      <c r="R1019" s="182">
        <f t="shared" si="384"/>
        <v>0</v>
      </c>
      <c r="S1019" s="182">
        <f t="shared" si="384"/>
        <v>0</v>
      </c>
      <c r="T1019" s="178">
        <f t="shared" si="384"/>
        <v>0</v>
      </c>
      <c r="U1019" s="182">
        <f t="shared" si="384"/>
        <v>0</v>
      </c>
      <c r="V1019" s="183">
        <f t="shared" si="384"/>
        <v>0</v>
      </c>
      <c r="W1019" s="46">
        <f>G1019-SUM(H1019:V1019)</f>
        <v>0</v>
      </c>
    </row>
    <row r="1020" spans="1:23" s="72" customFormat="1" outlineLevel="1" x14ac:dyDescent="0.2">
      <c r="A1020" s="322"/>
      <c r="B1020" s="25"/>
      <c r="C1020" s="23"/>
      <c r="D1020" s="23"/>
      <c r="E1020" s="24"/>
      <c r="F1020" s="176" t="s">
        <v>332</v>
      </c>
      <c r="G1020" s="190">
        <f t="shared" ref="G1020:V1020" si="385">G160</f>
        <v>0</v>
      </c>
      <c r="H1020" s="191">
        <f t="shared" si="385"/>
        <v>0</v>
      </c>
      <c r="I1020" s="179">
        <f t="shared" si="385"/>
        <v>0</v>
      </c>
      <c r="J1020" s="179">
        <f t="shared" si="385"/>
        <v>0</v>
      </c>
      <c r="K1020" s="197">
        <f t="shared" si="385"/>
        <v>0</v>
      </c>
      <c r="L1020" s="181">
        <f t="shared" si="385"/>
        <v>0</v>
      </c>
      <c r="M1020" s="192">
        <f t="shared" si="385"/>
        <v>0</v>
      </c>
      <c r="N1020" s="182">
        <f t="shared" si="385"/>
        <v>0</v>
      </c>
      <c r="O1020" s="182">
        <f t="shared" si="385"/>
        <v>0</v>
      </c>
      <c r="P1020" s="182">
        <f t="shared" si="385"/>
        <v>0</v>
      </c>
      <c r="Q1020" s="182">
        <f t="shared" si="385"/>
        <v>0</v>
      </c>
      <c r="R1020" s="182">
        <f t="shared" si="385"/>
        <v>0</v>
      </c>
      <c r="S1020" s="182">
        <f t="shared" si="385"/>
        <v>0</v>
      </c>
      <c r="T1020" s="178">
        <f t="shared" si="385"/>
        <v>0</v>
      </c>
      <c r="U1020" s="182">
        <f t="shared" si="385"/>
        <v>0</v>
      </c>
      <c r="V1020" s="183">
        <f t="shared" si="385"/>
        <v>0</v>
      </c>
      <c r="W1020" s="46">
        <f>G1020-SUM(H1020:V1020)</f>
        <v>0</v>
      </c>
    </row>
    <row r="1021" spans="1:23" s="72" customFormat="1" x14ac:dyDescent="0.2">
      <c r="A1021" s="322"/>
      <c r="B1021" s="25"/>
      <c r="C1021" s="23"/>
      <c r="D1021" s="23"/>
      <c r="E1021" s="24" t="s">
        <v>57</v>
      </c>
      <c r="F1021" s="24"/>
      <c r="G1021" s="69">
        <f t="shared" ref="G1021:W1021" si="386">SUBTOTAL(9,G1022:G1024)</f>
        <v>0</v>
      </c>
      <c r="H1021" s="70">
        <f t="shared" si="386"/>
        <v>0</v>
      </c>
      <c r="I1021" s="66">
        <f t="shared" si="386"/>
        <v>0</v>
      </c>
      <c r="J1021" s="66">
        <f t="shared" si="386"/>
        <v>0</v>
      </c>
      <c r="K1021" s="67">
        <f t="shared" si="386"/>
        <v>0</v>
      </c>
      <c r="L1021" s="34">
        <f t="shared" si="386"/>
        <v>0</v>
      </c>
      <c r="M1021" s="34">
        <f t="shared" si="386"/>
        <v>0</v>
      </c>
      <c r="N1021" s="34">
        <f t="shared" si="386"/>
        <v>0</v>
      </c>
      <c r="O1021" s="34">
        <f t="shared" si="386"/>
        <v>0</v>
      </c>
      <c r="P1021" s="34">
        <f t="shared" si="386"/>
        <v>0</v>
      </c>
      <c r="Q1021" s="34">
        <f t="shared" si="386"/>
        <v>0</v>
      </c>
      <c r="R1021" s="34">
        <f t="shared" si="386"/>
        <v>0</v>
      </c>
      <c r="S1021" s="34">
        <f t="shared" si="386"/>
        <v>0</v>
      </c>
      <c r="T1021" s="34">
        <f t="shared" si="386"/>
        <v>0</v>
      </c>
      <c r="U1021" s="34">
        <f t="shared" si="386"/>
        <v>0</v>
      </c>
      <c r="V1021" s="34">
        <f t="shared" si="386"/>
        <v>0</v>
      </c>
      <c r="W1021" s="33">
        <f t="shared" si="386"/>
        <v>0</v>
      </c>
    </row>
    <row r="1022" spans="1:23" s="72" customFormat="1" outlineLevel="1" x14ac:dyDescent="0.2">
      <c r="A1022" s="322"/>
      <c r="B1022" s="25"/>
      <c r="C1022" s="23"/>
      <c r="D1022" s="23"/>
      <c r="E1022" s="24"/>
      <c r="F1022" s="176" t="s">
        <v>164</v>
      </c>
      <c r="G1022" s="190">
        <f t="shared" ref="G1022:V1022" si="387">G162</f>
        <v>0</v>
      </c>
      <c r="H1022" s="191">
        <f t="shared" si="387"/>
        <v>0</v>
      </c>
      <c r="I1022" s="179">
        <f t="shared" si="387"/>
        <v>0</v>
      </c>
      <c r="J1022" s="179">
        <f t="shared" si="387"/>
        <v>0</v>
      </c>
      <c r="K1022" s="197">
        <f t="shared" si="387"/>
        <v>0</v>
      </c>
      <c r="L1022" s="181">
        <f t="shared" si="387"/>
        <v>0</v>
      </c>
      <c r="M1022" s="192">
        <f t="shared" si="387"/>
        <v>0</v>
      </c>
      <c r="N1022" s="182">
        <f t="shared" si="387"/>
        <v>0</v>
      </c>
      <c r="O1022" s="182">
        <f t="shared" si="387"/>
        <v>0</v>
      </c>
      <c r="P1022" s="182">
        <f t="shared" si="387"/>
        <v>0</v>
      </c>
      <c r="Q1022" s="182">
        <f t="shared" si="387"/>
        <v>0</v>
      </c>
      <c r="R1022" s="182">
        <f t="shared" si="387"/>
        <v>0</v>
      </c>
      <c r="S1022" s="182">
        <f t="shared" si="387"/>
        <v>0</v>
      </c>
      <c r="T1022" s="178">
        <f t="shared" si="387"/>
        <v>0</v>
      </c>
      <c r="U1022" s="182">
        <f t="shared" si="387"/>
        <v>0</v>
      </c>
      <c r="V1022" s="183">
        <f t="shared" si="387"/>
        <v>0</v>
      </c>
      <c r="W1022" s="46">
        <f>G1022-SUM(H1022:V1022)</f>
        <v>0</v>
      </c>
    </row>
    <row r="1023" spans="1:23" s="72" customFormat="1" outlineLevel="1" x14ac:dyDescent="0.2">
      <c r="A1023" s="322"/>
      <c r="B1023" s="25"/>
      <c r="C1023" s="23"/>
      <c r="D1023" s="23"/>
      <c r="E1023" s="24"/>
      <c r="F1023" s="176" t="s">
        <v>165</v>
      </c>
      <c r="G1023" s="190">
        <f t="shared" ref="G1023:V1023" si="388">G163</f>
        <v>0</v>
      </c>
      <c r="H1023" s="191">
        <f t="shared" si="388"/>
        <v>0</v>
      </c>
      <c r="I1023" s="179">
        <f t="shared" si="388"/>
        <v>0</v>
      </c>
      <c r="J1023" s="179">
        <f t="shared" si="388"/>
        <v>0</v>
      </c>
      <c r="K1023" s="197">
        <f t="shared" si="388"/>
        <v>0</v>
      </c>
      <c r="L1023" s="181">
        <f t="shared" si="388"/>
        <v>0</v>
      </c>
      <c r="M1023" s="192">
        <f t="shared" si="388"/>
        <v>0</v>
      </c>
      <c r="N1023" s="182">
        <f t="shared" si="388"/>
        <v>0</v>
      </c>
      <c r="O1023" s="182">
        <f t="shared" si="388"/>
        <v>0</v>
      </c>
      <c r="P1023" s="182">
        <f t="shared" si="388"/>
        <v>0</v>
      </c>
      <c r="Q1023" s="182">
        <f t="shared" si="388"/>
        <v>0</v>
      </c>
      <c r="R1023" s="182">
        <f t="shared" si="388"/>
        <v>0</v>
      </c>
      <c r="S1023" s="182">
        <f t="shared" si="388"/>
        <v>0</v>
      </c>
      <c r="T1023" s="178">
        <f t="shared" si="388"/>
        <v>0</v>
      </c>
      <c r="U1023" s="182">
        <f t="shared" si="388"/>
        <v>0</v>
      </c>
      <c r="V1023" s="183">
        <f t="shared" si="388"/>
        <v>0</v>
      </c>
      <c r="W1023" s="46">
        <f>G1023-SUM(H1023:V1023)</f>
        <v>0</v>
      </c>
    </row>
    <row r="1024" spans="1:23" s="72" customFormat="1" outlineLevel="1" x14ac:dyDescent="0.2">
      <c r="A1024" s="322"/>
      <c r="B1024" s="25"/>
      <c r="C1024" s="23"/>
      <c r="D1024" s="23"/>
      <c r="E1024" s="24"/>
      <c r="F1024" s="176" t="s">
        <v>333</v>
      </c>
      <c r="G1024" s="190">
        <f t="shared" ref="G1024:V1024" si="389">G164</f>
        <v>0</v>
      </c>
      <c r="H1024" s="191">
        <f t="shared" si="389"/>
        <v>0</v>
      </c>
      <c r="I1024" s="179">
        <f t="shared" si="389"/>
        <v>0</v>
      </c>
      <c r="J1024" s="179">
        <f t="shared" si="389"/>
        <v>0</v>
      </c>
      <c r="K1024" s="197">
        <f t="shared" si="389"/>
        <v>0</v>
      </c>
      <c r="L1024" s="181">
        <f t="shared" si="389"/>
        <v>0</v>
      </c>
      <c r="M1024" s="192">
        <f t="shared" si="389"/>
        <v>0</v>
      </c>
      <c r="N1024" s="182">
        <f t="shared" si="389"/>
        <v>0</v>
      </c>
      <c r="O1024" s="182">
        <f t="shared" si="389"/>
        <v>0</v>
      </c>
      <c r="P1024" s="182">
        <f t="shared" si="389"/>
        <v>0</v>
      </c>
      <c r="Q1024" s="182">
        <f t="shared" si="389"/>
        <v>0</v>
      </c>
      <c r="R1024" s="182">
        <f t="shared" si="389"/>
        <v>0</v>
      </c>
      <c r="S1024" s="182">
        <f t="shared" si="389"/>
        <v>0</v>
      </c>
      <c r="T1024" s="178">
        <f t="shared" si="389"/>
        <v>0</v>
      </c>
      <c r="U1024" s="182">
        <f t="shared" si="389"/>
        <v>0</v>
      </c>
      <c r="V1024" s="183">
        <f t="shared" si="389"/>
        <v>0</v>
      </c>
      <c r="W1024" s="46">
        <f>G1024-SUM(H1024:V1024)</f>
        <v>0</v>
      </c>
    </row>
    <row r="1025" spans="1:23" s="72" customFormat="1" x14ac:dyDescent="0.2">
      <c r="A1025" s="322"/>
      <c r="B1025" s="25"/>
      <c r="C1025" s="23"/>
      <c r="D1025" s="23" t="s">
        <v>58</v>
      </c>
      <c r="E1025" s="24"/>
      <c r="F1025" s="24"/>
      <c r="G1025" s="69"/>
      <c r="H1025" s="66"/>
      <c r="I1025" s="66"/>
      <c r="J1025" s="66"/>
      <c r="K1025" s="67"/>
      <c r="L1025" s="51"/>
      <c r="M1025" s="34"/>
      <c r="N1025" s="34"/>
      <c r="O1025" s="34"/>
      <c r="P1025" s="34"/>
      <c r="Q1025" s="34"/>
      <c r="R1025" s="34"/>
      <c r="S1025" s="34"/>
      <c r="T1025" s="34"/>
      <c r="U1025" s="34"/>
      <c r="V1025" s="37"/>
      <c r="W1025" s="33"/>
    </row>
    <row r="1026" spans="1:23" s="72" customFormat="1" x14ac:dyDescent="0.2">
      <c r="A1026" s="322"/>
      <c r="B1026" s="25"/>
      <c r="C1026" s="23"/>
      <c r="D1026" s="23"/>
      <c r="E1026" s="24" t="s">
        <v>172</v>
      </c>
      <c r="F1026" s="24"/>
      <c r="G1026" s="69">
        <f t="shared" ref="G1026:M1026" si="390">SUBTOTAL(9,G1027:G1028)</f>
        <v>0</v>
      </c>
      <c r="H1026" s="70">
        <f t="shared" si="390"/>
        <v>0</v>
      </c>
      <c r="I1026" s="66">
        <f t="shared" si="390"/>
        <v>0</v>
      </c>
      <c r="J1026" s="66">
        <f t="shared" si="390"/>
        <v>0</v>
      </c>
      <c r="K1026" s="67">
        <f t="shared" si="390"/>
        <v>0</v>
      </c>
      <c r="L1026" s="34">
        <f t="shared" si="390"/>
        <v>0</v>
      </c>
      <c r="M1026" s="34">
        <f t="shared" si="390"/>
        <v>0</v>
      </c>
      <c r="N1026" s="34">
        <f t="shared" ref="N1026:W1026" si="391">SUBTOTAL(9,N1027:N1028)</f>
        <v>0</v>
      </c>
      <c r="O1026" s="34">
        <f t="shared" si="391"/>
        <v>0</v>
      </c>
      <c r="P1026" s="34">
        <f t="shared" si="391"/>
        <v>0</v>
      </c>
      <c r="Q1026" s="34">
        <f t="shared" si="391"/>
        <v>0</v>
      </c>
      <c r="R1026" s="34">
        <f t="shared" si="391"/>
        <v>0</v>
      </c>
      <c r="S1026" s="34">
        <f t="shared" si="391"/>
        <v>0</v>
      </c>
      <c r="T1026" s="34">
        <f t="shared" si="391"/>
        <v>0</v>
      </c>
      <c r="U1026" s="34">
        <f t="shared" si="391"/>
        <v>0</v>
      </c>
      <c r="V1026" s="34">
        <f t="shared" si="391"/>
        <v>0</v>
      </c>
      <c r="W1026" s="33">
        <f t="shared" si="391"/>
        <v>0</v>
      </c>
    </row>
    <row r="1027" spans="1:23" s="72" customFormat="1" outlineLevel="1" x14ac:dyDescent="0.2">
      <c r="A1027" s="322"/>
      <c r="B1027" s="25"/>
      <c r="C1027" s="23"/>
      <c r="D1027" s="23"/>
      <c r="E1027" s="24"/>
      <c r="F1027" s="176" t="s">
        <v>61</v>
      </c>
      <c r="G1027" s="190">
        <f t="shared" ref="G1027:V1027" si="392">G167</f>
        <v>0</v>
      </c>
      <c r="H1027" s="191">
        <f t="shared" si="392"/>
        <v>0</v>
      </c>
      <c r="I1027" s="179">
        <f t="shared" si="392"/>
        <v>0</v>
      </c>
      <c r="J1027" s="179">
        <f t="shared" si="392"/>
        <v>0</v>
      </c>
      <c r="K1027" s="197">
        <f t="shared" si="392"/>
        <v>0</v>
      </c>
      <c r="L1027" s="181">
        <f t="shared" si="392"/>
        <v>0</v>
      </c>
      <c r="M1027" s="192">
        <f t="shared" si="392"/>
        <v>0</v>
      </c>
      <c r="N1027" s="182">
        <f t="shared" si="392"/>
        <v>0</v>
      </c>
      <c r="O1027" s="182">
        <f t="shared" si="392"/>
        <v>0</v>
      </c>
      <c r="P1027" s="182">
        <f t="shared" si="392"/>
        <v>0</v>
      </c>
      <c r="Q1027" s="182">
        <f t="shared" si="392"/>
        <v>0</v>
      </c>
      <c r="R1027" s="182">
        <f t="shared" si="392"/>
        <v>0</v>
      </c>
      <c r="S1027" s="182">
        <f t="shared" si="392"/>
        <v>0</v>
      </c>
      <c r="T1027" s="178">
        <f t="shared" si="392"/>
        <v>0</v>
      </c>
      <c r="U1027" s="182">
        <f t="shared" si="392"/>
        <v>0</v>
      </c>
      <c r="V1027" s="183">
        <f t="shared" si="392"/>
        <v>0</v>
      </c>
      <c r="W1027" s="46">
        <f>G1027-SUM(H1027:V1027)</f>
        <v>0</v>
      </c>
    </row>
    <row r="1028" spans="1:23" s="72" customFormat="1" outlineLevel="1" x14ac:dyDescent="0.2">
      <c r="A1028" s="322"/>
      <c r="B1028" s="25"/>
      <c r="C1028" s="23"/>
      <c r="D1028" s="23"/>
      <c r="E1028" s="24"/>
      <c r="F1028" s="176" t="s">
        <v>173</v>
      </c>
      <c r="G1028" s="190">
        <f t="shared" ref="G1028:V1028" si="393">G168</f>
        <v>0</v>
      </c>
      <c r="H1028" s="191">
        <f t="shared" si="393"/>
        <v>0</v>
      </c>
      <c r="I1028" s="179">
        <f t="shared" si="393"/>
        <v>0</v>
      </c>
      <c r="J1028" s="179">
        <f t="shared" si="393"/>
        <v>0</v>
      </c>
      <c r="K1028" s="197">
        <f t="shared" si="393"/>
        <v>0</v>
      </c>
      <c r="L1028" s="181">
        <f t="shared" si="393"/>
        <v>0</v>
      </c>
      <c r="M1028" s="192">
        <f t="shared" si="393"/>
        <v>0</v>
      </c>
      <c r="N1028" s="182">
        <f t="shared" si="393"/>
        <v>0</v>
      </c>
      <c r="O1028" s="182">
        <f t="shared" si="393"/>
        <v>0</v>
      </c>
      <c r="P1028" s="182">
        <f t="shared" si="393"/>
        <v>0</v>
      </c>
      <c r="Q1028" s="182">
        <f t="shared" si="393"/>
        <v>0</v>
      </c>
      <c r="R1028" s="182">
        <f t="shared" si="393"/>
        <v>0</v>
      </c>
      <c r="S1028" s="182">
        <f t="shared" si="393"/>
        <v>0</v>
      </c>
      <c r="T1028" s="178">
        <f t="shared" si="393"/>
        <v>0</v>
      </c>
      <c r="U1028" s="182">
        <f t="shared" si="393"/>
        <v>0</v>
      </c>
      <c r="V1028" s="183">
        <f t="shared" si="393"/>
        <v>0</v>
      </c>
      <c r="W1028" s="46">
        <f>G1028-SUM(H1028:V1028)</f>
        <v>0</v>
      </c>
    </row>
    <row r="1029" spans="1:23" s="72" customFormat="1" x14ac:dyDescent="0.2">
      <c r="A1029" s="322"/>
      <c r="B1029" s="25"/>
      <c r="C1029" s="23"/>
      <c r="D1029" s="23"/>
      <c r="E1029" s="24" t="s">
        <v>166</v>
      </c>
      <c r="F1029" s="24"/>
      <c r="G1029" s="69">
        <f t="shared" ref="G1029:W1029" si="394">SUBTOTAL(9,G1030:G1032)</f>
        <v>0</v>
      </c>
      <c r="H1029" s="70">
        <f t="shared" si="394"/>
        <v>0</v>
      </c>
      <c r="I1029" s="66">
        <f t="shared" si="394"/>
        <v>0</v>
      </c>
      <c r="J1029" s="66">
        <f t="shared" si="394"/>
        <v>0</v>
      </c>
      <c r="K1029" s="67">
        <f t="shared" si="394"/>
        <v>0</v>
      </c>
      <c r="L1029" s="34">
        <f t="shared" si="394"/>
        <v>0</v>
      </c>
      <c r="M1029" s="34">
        <f t="shared" si="394"/>
        <v>0</v>
      </c>
      <c r="N1029" s="34">
        <f t="shared" si="394"/>
        <v>0</v>
      </c>
      <c r="O1029" s="34">
        <f t="shared" si="394"/>
        <v>0</v>
      </c>
      <c r="P1029" s="34">
        <f t="shared" si="394"/>
        <v>0</v>
      </c>
      <c r="Q1029" s="34">
        <f t="shared" si="394"/>
        <v>0</v>
      </c>
      <c r="R1029" s="34">
        <f t="shared" si="394"/>
        <v>0</v>
      </c>
      <c r="S1029" s="34">
        <f t="shared" si="394"/>
        <v>0</v>
      </c>
      <c r="T1029" s="34">
        <f t="shared" si="394"/>
        <v>0</v>
      </c>
      <c r="U1029" s="34">
        <f t="shared" si="394"/>
        <v>0</v>
      </c>
      <c r="V1029" s="34">
        <f t="shared" si="394"/>
        <v>0</v>
      </c>
      <c r="W1029" s="33">
        <f t="shared" si="394"/>
        <v>0</v>
      </c>
    </row>
    <row r="1030" spans="1:23" s="72" customFormat="1" outlineLevel="1" x14ac:dyDescent="0.2">
      <c r="A1030" s="322"/>
      <c r="B1030" s="25"/>
      <c r="C1030" s="23"/>
      <c r="D1030" s="23"/>
      <c r="E1030" s="24"/>
      <c r="F1030" s="176" t="s">
        <v>59</v>
      </c>
      <c r="G1030" s="190">
        <f t="shared" ref="G1030:V1030" si="395">G170</f>
        <v>0</v>
      </c>
      <c r="H1030" s="191">
        <f t="shared" si="395"/>
        <v>0</v>
      </c>
      <c r="I1030" s="179">
        <f t="shared" si="395"/>
        <v>0</v>
      </c>
      <c r="J1030" s="179">
        <f t="shared" si="395"/>
        <v>0</v>
      </c>
      <c r="K1030" s="197">
        <f t="shared" si="395"/>
        <v>0</v>
      </c>
      <c r="L1030" s="181">
        <f t="shared" si="395"/>
        <v>0</v>
      </c>
      <c r="M1030" s="192">
        <f t="shared" si="395"/>
        <v>0</v>
      </c>
      <c r="N1030" s="182">
        <f t="shared" si="395"/>
        <v>0</v>
      </c>
      <c r="O1030" s="182">
        <f t="shared" si="395"/>
        <v>0</v>
      </c>
      <c r="P1030" s="182">
        <f t="shared" si="395"/>
        <v>0</v>
      </c>
      <c r="Q1030" s="182">
        <f t="shared" si="395"/>
        <v>0</v>
      </c>
      <c r="R1030" s="182">
        <f t="shared" si="395"/>
        <v>0</v>
      </c>
      <c r="S1030" s="182">
        <f t="shared" si="395"/>
        <v>0</v>
      </c>
      <c r="T1030" s="178">
        <f t="shared" si="395"/>
        <v>0</v>
      </c>
      <c r="U1030" s="182">
        <f t="shared" si="395"/>
        <v>0</v>
      </c>
      <c r="V1030" s="183">
        <f t="shared" si="395"/>
        <v>0</v>
      </c>
      <c r="W1030" s="46">
        <f>G1030-SUM(H1030:V1030)</f>
        <v>0</v>
      </c>
    </row>
    <row r="1031" spans="1:23" s="72" customFormat="1" outlineLevel="1" x14ac:dyDescent="0.2">
      <c r="A1031" s="322"/>
      <c r="B1031" s="25"/>
      <c r="C1031" s="23"/>
      <c r="D1031" s="23"/>
      <c r="E1031" s="24"/>
      <c r="F1031" s="176" t="s">
        <v>167</v>
      </c>
      <c r="G1031" s="190">
        <f t="shared" ref="G1031:V1031" si="396">G171</f>
        <v>0</v>
      </c>
      <c r="H1031" s="191">
        <f t="shared" si="396"/>
        <v>0</v>
      </c>
      <c r="I1031" s="179">
        <f t="shared" si="396"/>
        <v>0</v>
      </c>
      <c r="J1031" s="179">
        <f t="shared" si="396"/>
        <v>0</v>
      </c>
      <c r="K1031" s="197">
        <f t="shared" si="396"/>
        <v>0</v>
      </c>
      <c r="L1031" s="181">
        <f t="shared" si="396"/>
        <v>0</v>
      </c>
      <c r="M1031" s="192">
        <f t="shared" si="396"/>
        <v>0</v>
      </c>
      <c r="N1031" s="182">
        <f t="shared" si="396"/>
        <v>0</v>
      </c>
      <c r="O1031" s="182">
        <f t="shared" si="396"/>
        <v>0</v>
      </c>
      <c r="P1031" s="182">
        <f t="shared" si="396"/>
        <v>0</v>
      </c>
      <c r="Q1031" s="182">
        <f t="shared" si="396"/>
        <v>0</v>
      </c>
      <c r="R1031" s="182">
        <f t="shared" si="396"/>
        <v>0</v>
      </c>
      <c r="S1031" s="182">
        <f t="shared" si="396"/>
        <v>0</v>
      </c>
      <c r="T1031" s="178">
        <f t="shared" si="396"/>
        <v>0</v>
      </c>
      <c r="U1031" s="182">
        <f t="shared" si="396"/>
        <v>0</v>
      </c>
      <c r="V1031" s="183">
        <f t="shared" si="396"/>
        <v>0</v>
      </c>
      <c r="W1031" s="46">
        <f>G1031-SUM(H1031:V1031)</f>
        <v>0</v>
      </c>
    </row>
    <row r="1032" spans="1:23" s="72" customFormat="1" outlineLevel="1" x14ac:dyDescent="0.2">
      <c r="A1032" s="322"/>
      <c r="B1032" s="25"/>
      <c r="C1032" s="23"/>
      <c r="D1032" s="23"/>
      <c r="E1032" s="24"/>
      <c r="F1032" s="176" t="s">
        <v>168</v>
      </c>
      <c r="G1032" s="190">
        <f t="shared" ref="G1032:V1032" si="397">G172</f>
        <v>0</v>
      </c>
      <c r="H1032" s="191">
        <f t="shared" si="397"/>
        <v>0</v>
      </c>
      <c r="I1032" s="179">
        <f t="shared" si="397"/>
        <v>0</v>
      </c>
      <c r="J1032" s="179">
        <f t="shared" si="397"/>
        <v>0</v>
      </c>
      <c r="K1032" s="197">
        <f t="shared" si="397"/>
        <v>0</v>
      </c>
      <c r="L1032" s="181">
        <f t="shared" si="397"/>
        <v>0</v>
      </c>
      <c r="M1032" s="192">
        <f t="shared" si="397"/>
        <v>0</v>
      </c>
      <c r="N1032" s="182">
        <f t="shared" si="397"/>
        <v>0</v>
      </c>
      <c r="O1032" s="182">
        <f t="shared" si="397"/>
        <v>0</v>
      </c>
      <c r="P1032" s="182">
        <f t="shared" si="397"/>
        <v>0</v>
      </c>
      <c r="Q1032" s="182">
        <f t="shared" si="397"/>
        <v>0</v>
      </c>
      <c r="R1032" s="182">
        <f t="shared" si="397"/>
        <v>0</v>
      </c>
      <c r="S1032" s="182">
        <f t="shared" si="397"/>
        <v>0</v>
      </c>
      <c r="T1032" s="178">
        <f t="shared" si="397"/>
        <v>0</v>
      </c>
      <c r="U1032" s="182">
        <f t="shared" si="397"/>
        <v>0</v>
      </c>
      <c r="V1032" s="183">
        <f t="shared" si="397"/>
        <v>0</v>
      </c>
      <c r="W1032" s="46">
        <f>G1032-SUM(H1032:V1032)</f>
        <v>0</v>
      </c>
    </row>
    <row r="1033" spans="1:23" s="72" customFormat="1" x14ac:dyDescent="0.2">
      <c r="A1033" s="322"/>
      <c r="B1033" s="25"/>
      <c r="C1033" s="23"/>
      <c r="D1033" s="23"/>
      <c r="E1033" s="24" t="s">
        <v>174</v>
      </c>
      <c r="F1033" s="24"/>
      <c r="G1033" s="69">
        <f t="shared" ref="G1033:M1033" si="398">SUBTOTAL(9,G1034:G1035)</f>
        <v>0</v>
      </c>
      <c r="H1033" s="70">
        <f t="shared" si="398"/>
        <v>0</v>
      </c>
      <c r="I1033" s="66">
        <f t="shared" si="398"/>
        <v>0</v>
      </c>
      <c r="J1033" s="66">
        <f t="shared" si="398"/>
        <v>0</v>
      </c>
      <c r="K1033" s="67">
        <f t="shared" si="398"/>
        <v>0</v>
      </c>
      <c r="L1033" s="34">
        <f t="shared" si="398"/>
        <v>0</v>
      </c>
      <c r="M1033" s="34">
        <f t="shared" si="398"/>
        <v>0</v>
      </c>
      <c r="N1033" s="34">
        <f t="shared" ref="N1033:W1033" si="399">SUBTOTAL(9,N1034:N1035)</f>
        <v>0</v>
      </c>
      <c r="O1033" s="34">
        <f t="shared" si="399"/>
        <v>0</v>
      </c>
      <c r="P1033" s="34">
        <f t="shared" si="399"/>
        <v>0</v>
      </c>
      <c r="Q1033" s="34">
        <f t="shared" si="399"/>
        <v>0</v>
      </c>
      <c r="R1033" s="34">
        <f t="shared" si="399"/>
        <v>0</v>
      </c>
      <c r="S1033" s="34">
        <f t="shared" si="399"/>
        <v>0</v>
      </c>
      <c r="T1033" s="34">
        <f t="shared" si="399"/>
        <v>0</v>
      </c>
      <c r="U1033" s="34">
        <f t="shared" si="399"/>
        <v>0</v>
      </c>
      <c r="V1033" s="34">
        <f t="shared" si="399"/>
        <v>0</v>
      </c>
      <c r="W1033" s="33">
        <f t="shared" si="399"/>
        <v>0</v>
      </c>
    </row>
    <row r="1034" spans="1:23" s="72" customFormat="1" outlineLevel="1" x14ac:dyDescent="0.2">
      <c r="A1034" s="322"/>
      <c r="B1034" s="25"/>
      <c r="C1034" s="23"/>
      <c r="D1034" s="23"/>
      <c r="E1034" s="24"/>
      <c r="F1034" s="176" t="s">
        <v>62</v>
      </c>
      <c r="G1034" s="190">
        <f t="shared" ref="G1034:V1034" si="400">G174</f>
        <v>0</v>
      </c>
      <c r="H1034" s="191">
        <f t="shared" si="400"/>
        <v>0</v>
      </c>
      <c r="I1034" s="179">
        <f t="shared" si="400"/>
        <v>0</v>
      </c>
      <c r="J1034" s="179">
        <f t="shared" si="400"/>
        <v>0</v>
      </c>
      <c r="K1034" s="197">
        <f t="shared" si="400"/>
        <v>0</v>
      </c>
      <c r="L1034" s="181">
        <f t="shared" si="400"/>
        <v>0</v>
      </c>
      <c r="M1034" s="192">
        <f t="shared" si="400"/>
        <v>0</v>
      </c>
      <c r="N1034" s="182">
        <f t="shared" si="400"/>
        <v>0</v>
      </c>
      <c r="O1034" s="182">
        <f t="shared" si="400"/>
        <v>0</v>
      </c>
      <c r="P1034" s="182">
        <f t="shared" si="400"/>
        <v>0</v>
      </c>
      <c r="Q1034" s="182">
        <f t="shared" si="400"/>
        <v>0</v>
      </c>
      <c r="R1034" s="182">
        <f t="shared" si="400"/>
        <v>0</v>
      </c>
      <c r="S1034" s="182">
        <f t="shared" si="400"/>
        <v>0</v>
      </c>
      <c r="T1034" s="182">
        <f t="shared" si="400"/>
        <v>0</v>
      </c>
      <c r="U1034" s="178">
        <f t="shared" si="400"/>
        <v>0</v>
      </c>
      <c r="V1034" s="183">
        <f t="shared" si="400"/>
        <v>0</v>
      </c>
      <c r="W1034" s="46">
        <f>G1034-SUM(H1034:V1034)</f>
        <v>0</v>
      </c>
    </row>
    <row r="1035" spans="1:23" s="72" customFormat="1" outlineLevel="1" x14ac:dyDescent="0.2">
      <c r="A1035" s="322"/>
      <c r="B1035" s="25"/>
      <c r="C1035" s="23"/>
      <c r="D1035" s="23"/>
      <c r="E1035" s="24"/>
      <c r="F1035" s="176" t="s">
        <v>175</v>
      </c>
      <c r="G1035" s="190">
        <f t="shared" ref="G1035:V1035" si="401">G175</f>
        <v>0</v>
      </c>
      <c r="H1035" s="191">
        <f t="shared" si="401"/>
        <v>0</v>
      </c>
      <c r="I1035" s="179">
        <f t="shared" si="401"/>
        <v>0</v>
      </c>
      <c r="J1035" s="179">
        <f t="shared" si="401"/>
        <v>0</v>
      </c>
      <c r="K1035" s="197">
        <f t="shared" si="401"/>
        <v>0</v>
      </c>
      <c r="L1035" s="181">
        <f t="shared" si="401"/>
        <v>0</v>
      </c>
      <c r="M1035" s="192">
        <f t="shared" si="401"/>
        <v>0</v>
      </c>
      <c r="N1035" s="182">
        <f t="shared" si="401"/>
        <v>0</v>
      </c>
      <c r="O1035" s="182">
        <f t="shared" si="401"/>
        <v>0</v>
      </c>
      <c r="P1035" s="182">
        <f t="shared" si="401"/>
        <v>0</v>
      </c>
      <c r="Q1035" s="182">
        <f t="shared" si="401"/>
        <v>0</v>
      </c>
      <c r="R1035" s="182">
        <f t="shared" si="401"/>
        <v>0</v>
      </c>
      <c r="S1035" s="182">
        <f t="shared" si="401"/>
        <v>0</v>
      </c>
      <c r="T1035" s="182">
        <f t="shared" si="401"/>
        <v>0</v>
      </c>
      <c r="U1035" s="178">
        <f t="shared" si="401"/>
        <v>0</v>
      </c>
      <c r="V1035" s="183">
        <f t="shared" si="401"/>
        <v>0</v>
      </c>
      <c r="W1035" s="46">
        <f>G1035-SUM(H1035:V1035)</f>
        <v>0</v>
      </c>
    </row>
    <row r="1036" spans="1:23" s="72" customFormat="1" x14ac:dyDescent="0.2">
      <c r="A1036" s="322"/>
      <c r="B1036" s="25"/>
      <c r="C1036" s="23"/>
      <c r="D1036" s="23"/>
      <c r="E1036" s="24" t="s">
        <v>169</v>
      </c>
      <c r="F1036" s="24"/>
      <c r="G1036" s="69">
        <f t="shared" ref="G1036:W1036" si="402">SUBTOTAL(9,G1037:G1039)</f>
        <v>0</v>
      </c>
      <c r="H1036" s="70">
        <f t="shared" si="402"/>
        <v>0</v>
      </c>
      <c r="I1036" s="66">
        <f t="shared" si="402"/>
        <v>0</v>
      </c>
      <c r="J1036" s="66">
        <f t="shared" si="402"/>
        <v>0</v>
      </c>
      <c r="K1036" s="67">
        <f t="shared" si="402"/>
        <v>0</v>
      </c>
      <c r="L1036" s="34">
        <f t="shared" si="402"/>
        <v>0</v>
      </c>
      <c r="M1036" s="34">
        <f t="shared" si="402"/>
        <v>0</v>
      </c>
      <c r="N1036" s="34">
        <f t="shared" si="402"/>
        <v>0</v>
      </c>
      <c r="O1036" s="34">
        <f t="shared" si="402"/>
        <v>0</v>
      </c>
      <c r="P1036" s="34">
        <f t="shared" si="402"/>
        <v>0</v>
      </c>
      <c r="Q1036" s="34">
        <f t="shared" si="402"/>
        <v>0</v>
      </c>
      <c r="R1036" s="34">
        <f t="shared" si="402"/>
        <v>0</v>
      </c>
      <c r="S1036" s="34">
        <f t="shared" si="402"/>
        <v>0</v>
      </c>
      <c r="T1036" s="34">
        <f t="shared" si="402"/>
        <v>0</v>
      </c>
      <c r="U1036" s="34">
        <f t="shared" si="402"/>
        <v>0</v>
      </c>
      <c r="V1036" s="34">
        <f t="shared" si="402"/>
        <v>0</v>
      </c>
      <c r="W1036" s="33">
        <f t="shared" si="402"/>
        <v>0</v>
      </c>
    </row>
    <row r="1037" spans="1:23" s="72" customFormat="1" outlineLevel="1" x14ac:dyDescent="0.2">
      <c r="A1037" s="322"/>
      <c r="B1037" s="25"/>
      <c r="C1037" s="23"/>
      <c r="D1037" s="23"/>
      <c r="E1037" s="24"/>
      <c r="F1037" s="176" t="s">
        <v>60</v>
      </c>
      <c r="G1037" s="190">
        <f t="shared" ref="G1037:V1037" si="403">G177</f>
        <v>0</v>
      </c>
      <c r="H1037" s="191">
        <f t="shared" si="403"/>
        <v>0</v>
      </c>
      <c r="I1037" s="179">
        <f t="shared" si="403"/>
        <v>0</v>
      </c>
      <c r="J1037" s="179">
        <f t="shared" si="403"/>
        <v>0</v>
      </c>
      <c r="K1037" s="197">
        <f t="shared" si="403"/>
        <v>0</v>
      </c>
      <c r="L1037" s="181">
        <f t="shared" si="403"/>
        <v>0</v>
      </c>
      <c r="M1037" s="192">
        <f t="shared" si="403"/>
        <v>0</v>
      </c>
      <c r="N1037" s="182">
        <f t="shared" si="403"/>
        <v>0</v>
      </c>
      <c r="O1037" s="182">
        <f t="shared" si="403"/>
        <v>0</v>
      </c>
      <c r="P1037" s="182">
        <f t="shared" si="403"/>
        <v>0</v>
      </c>
      <c r="Q1037" s="182">
        <f t="shared" si="403"/>
        <v>0</v>
      </c>
      <c r="R1037" s="182">
        <f t="shared" si="403"/>
        <v>0</v>
      </c>
      <c r="S1037" s="182">
        <f t="shared" si="403"/>
        <v>0</v>
      </c>
      <c r="T1037" s="178">
        <f t="shared" si="403"/>
        <v>0</v>
      </c>
      <c r="U1037" s="182">
        <f t="shared" si="403"/>
        <v>0</v>
      </c>
      <c r="V1037" s="183">
        <f t="shared" si="403"/>
        <v>0</v>
      </c>
      <c r="W1037" s="46">
        <f>G1037-SUM(H1037:V1037)</f>
        <v>0</v>
      </c>
    </row>
    <row r="1038" spans="1:23" s="72" customFormat="1" outlineLevel="1" x14ac:dyDescent="0.2">
      <c r="A1038" s="322"/>
      <c r="B1038" s="25"/>
      <c r="C1038" s="23"/>
      <c r="D1038" s="23"/>
      <c r="E1038" s="24"/>
      <c r="F1038" s="176" t="s">
        <v>170</v>
      </c>
      <c r="G1038" s="190">
        <f t="shared" ref="G1038:V1038" si="404">G178</f>
        <v>0</v>
      </c>
      <c r="H1038" s="191">
        <f t="shared" si="404"/>
        <v>0</v>
      </c>
      <c r="I1038" s="179">
        <f t="shared" si="404"/>
        <v>0</v>
      </c>
      <c r="J1038" s="179">
        <f t="shared" si="404"/>
        <v>0</v>
      </c>
      <c r="K1038" s="197">
        <f t="shared" si="404"/>
        <v>0</v>
      </c>
      <c r="L1038" s="181">
        <f t="shared" si="404"/>
        <v>0</v>
      </c>
      <c r="M1038" s="192">
        <f t="shared" si="404"/>
        <v>0</v>
      </c>
      <c r="N1038" s="182">
        <f t="shared" si="404"/>
        <v>0</v>
      </c>
      <c r="O1038" s="182">
        <f t="shared" si="404"/>
        <v>0</v>
      </c>
      <c r="P1038" s="182">
        <f t="shared" si="404"/>
        <v>0</v>
      </c>
      <c r="Q1038" s="182">
        <f t="shared" si="404"/>
        <v>0</v>
      </c>
      <c r="R1038" s="182">
        <f t="shared" si="404"/>
        <v>0</v>
      </c>
      <c r="S1038" s="182">
        <f t="shared" si="404"/>
        <v>0</v>
      </c>
      <c r="T1038" s="178">
        <f t="shared" si="404"/>
        <v>0</v>
      </c>
      <c r="U1038" s="182">
        <f t="shared" si="404"/>
        <v>0</v>
      </c>
      <c r="V1038" s="183">
        <f t="shared" si="404"/>
        <v>0</v>
      </c>
      <c r="W1038" s="46">
        <f>G1038-SUM(H1038:V1038)</f>
        <v>0</v>
      </c>
    </row>
    <row r="1039" spans="1:23" s="72" customFormat="1" outlineLevel="1" x14ac:dyDescent="0.2">
      <c r="A1039" s="322"/>
      <c r="B1039" s="25"/>
      <c r="C1039" s="23"/>
      <c r="D1039" s="23"/>
      <c r="E1039" s="24"/>
      <c r="F1039" s="176" t="s">
        <v>171</v>
      </c>
      <c r="G1039" s="190">
        <f t="shared" ref="G1039:V1039" si="405">G179</f>
        <v>0</v>
      </c>
      <c r="H1039" s="191">
        <f t="shared" si="405"/>
        <v>0</v>
      </c>
      <c r="I1039" s="179">
        <f t="shared" si="405"/>
        <v>0</v>
      </c>
      <c r="J1039" s="179">
        <f t="shared" si="405"/>
        <v>0</v>
      </c>
      <c r="K1039" s="197">
        <f t="shared" si="405"/>
        <v>0</v>
      </c>
      <c r="L1039" s="181">
        <f t="shared" si="405"/>
        <v>0</v>
      </c>
      <c r="M1039" s="192">
        <f t="shared" si="405"/>
        <v>0</v>
      </c>
      <c r="N1039" s="182">
        <f t="shared" si="405"/>
        <v>0</v>
      </c>
      <c r="O1039" s="182">
        <f t="shared" si="405"/>
        <v>0</v>
      </c>
      <c r="P1039" s="182">
        <f t="shared" si="405"/>
        <v>0</v>
      </c>
      <c r="Q1039" s="182">
        <f t="shared" si="405"/>
        <v>0</v>
      </c>
      <c r="R1039" s="182">
        <f t="shared" si="405"/>
        <v>0</v>
      </c>
      <c r="S1039" s="182">
        <f t="shared" si="405"/>
        <v>0</v>
      </c>
      <c r="T1039" s="178">
        <f t="shared" si="405"/>
        <v>0</v>
      </c>
      <c r="U1039" s="182">
        <f t="shared" si="405"/>
        <v>0</v>
      </c>
      <c r="V1039" s="183">
        <f t="shared" si="405"/>
        <v>0</v>
      </c>
      <c r="W1039" s="46">
        <f>G1039-SUM(H1039:V1039)</f>
        <v>0</v>
      </c>
    </row>
    <row r="1040" spans="1:23" s="72" customFormat="1" x14ac:dyDescent="0.2">
      <c r="A1040" s="322"/>
      <c r="B1040" s="25"/>
      <c r="C1040" s="23"/>
      <c r="D1040" s="23"/>
      <c r="E1040" s="24" t="s">
        <v>334</v>
      </c>
      <c r="F1040" s="24"/>
      <c r="G1040" s="69">
        <f t="shared" ref="G1040:M1040" si="406">SUBTOTAL(9,G1041:G1042)</f>
        <v>0</v>
      </c>
      <c r="H1040" s="70">
        <f t="shared" si="406"/>
        <v>0</v>
      </c>
      <c r="I1040" s="66">
        <f t="shared" si="406"/>
        <v>0</v>
      </c>
      <c r="J1040" s="66">
        <f t="shared" si="406"/>
        <v>0</v>
      </c>
      <c r="K1040" s="67">
        <f t="shared" si="406"/>
        <v>0</v>
      </c>
      <c r="L1040" s="34">
        <f t="shared" si="406"/>
        <v>0</v>
      </c>
      <c r="M1040" s="34">
        <f t="shared" si="406"/>
        <v>0</v>
      </c>
      <c r="N1040" s="34">
        <f t="shared" ref="N1040:W1040" si="407">SUBTOTAL(9,N1041:N1042)</f>
        <v>0</v>
      </c>
      <c r="O1040" s="34">
        <f t="shared" si="407"/>
        <v>0</v>
      </c>
      <c r="P1040" s="34">
        <f t="shared" si="407"/>
        <v>0</v>
      </c>
      <c r="Q1040" s="34">
        <f t="shared" si="407"/>
        <v>0</v>
      </c>
      <c r="R1040" s="34">
        <f t="shared" si="407"/>
        <v>0</v>
      </c>
      <c r="S1040" s="34">
        <f t="shared" si="407"/>
        <v>0</v>
      </c>
      <c r="T1040" s="34">
        <f t="shared" si="407"/>
        <v>0</v>
      </c>
      <c r="U1040" s="34">
        <f t="shared" si="407"/>
        <v>0</v>
      </c>
      <c r="V1040" s="34">
        <f t="shared" si="407"/>
        <v>0</v>
      </c>
      <c r="W1040" s="33">
        <f t="shared" si="407"/>
        <v>0</v>
      </c>
    </row>
    <row r="1041" spans="1:23" s="72" customFormat="1" outlineLevel="1" x14ac:dyDescent="0.2">
      <c r="A1041" s="322"/>
      <c r="B1041" s="25"/>
      <c r="C1041" s="23"/>
      <c r="D1041" s="23"/>
      <c r="E1041" s="24"/>
      <c r="F1041" s="176" t="s">
        <v>335</v>
      </c>
      <c r="G1041" s="190">
        <f t="shared" ref="G1041:V1041" si="408">G181</f>
        <v>0</v>
      </c>
      <c r="H1041" s="191">
        <f t="shared" si="408"/>
        <v>0</v>
      </c>
      <c r="I1041" s="179">
        <f t="shared" si="408"/>
        <v>0</v>
      </c>
      <c r="J1041" s="179">
        <f t="shared" si="408"/>
        <v>0</v>
      </c>
      <c r="K1041" s="197">
        <f t="shared" si="408"/>
        <v>0</v>
      </c>
      <c r="L1041" s="181">
        <f t="shared" si="408"/>
        <v>0</v>
      </c>
      <c r="M1041" s="192">
        <f t="shared" si="408"/>
        <v>0</v>
      </c>
      <c r="N1041" s="182">
        <f t="shared" si="408"/>
        <v>0</v>
      </c>
      <c r="O1041" s="182">
        <f t="shared" si="408"/>
        <v>0</v>
      </c>
      <c r="P1041" s="182">
        <f t="shared" si="408"/>
        <v>0</v>
      </c>
      <c r="Q1041" s="182">
        <f t="shared" si="408"/>
        <v>0</v>
      </c>
      <c r="R1041" s="182">
        <f t="shared" si="408"/>
        <v>0</v>
      </c>
      <c r="S1041" s="182">
        <f t="shared" si="408"/>
        <v>0</v>
      </c>
      <c r="T1041" s="178">
        <f t="shared" si="408"/>
        <v>0</v>
      </c>
      <c r="U1041" s="182">
        <f t="shared" si="408"/>
        <v>0</v>
      </c>
      <c r="V1041" s="183">
        <f t="shared" si="408"/>
        <v>0</v>
      </c>
      <c r="W1041" s="46">
        <f>G1041-SUM(H1041:V1041)</f>
        <v>0</v>
      </c>
    </row>
    <row r="1042" spans="1:23" s="72" customFormat="1" outlineLevel="1" x14ac:dyDescent="0.2">
      <c r="A1042" s="322"/>
      <c r="B1042" s="25"/>
      <c r="C1042" s="23"/>
      <c r="D1042" s="23"/>
      <c r="E1042" s="24"/>
      <c r="F1042" s="176" t="s">
        <v>336</v>
      </c>
      <c r="G1042" s="190">
        <f t="shared" ref="G1042:V1042" si="409">G182</f>
        <v>0</v>
      </c>
      <c r="H1042" s="191">
        <f t="shared" si="409"/>
        <v>0</v>
      </c>
      <c r="I1042" s="179">
        <f t="shared" si="409"/>
        <v>0</v>
      </c>
      <c r="J1042" s="179">
        <f t="shared" si="409"/>
        <v>0</v>
      </c>
      <c r="K1042" s="197">
        <f t="shared" si="409"/>
        <v>0</v>
      </c>
      <c r="L1042" s="181">
        <f t="shared" si="409"/>
        <v>0</v>
      </c>
      <c r="M1042" s="192">
        <f t="shared" si="409"/>
        <v>0</v>
      </c>
      <c r="N1042" s="182">
        <f t="shared" si="409"/>
        <v>0</v>
      </c>
      <c r="O1042" s="182">
        <f t="shared" si="409"/>
        <v>0</v>
      </c>
      <c r="P1042" s="182">
        <f t="shared" si="409"/>
        <v>0</v>
      </c>
      <c r="Q1042" s="182">
        <f t="shared" si="409"/>
        <v>0</v>
      </c>
      <c r="R1042" s="182">
        <f t="shared" si="409"/>
        <v>0</v>
      </c>
      <c r="S1042" s="182">
        <f t="shared" si="409"/>
        <v>0</v>
      </c>
      <c r="T1042" s="178">
        <f t="shared" si="409"/>
        <v>0</v>
      </c>
      <c r="U1042" s="182">
        <f t="shared" si="409"/>
        <v>0</v>
      </c>
      <c r="V1042" s="183">
        <f t="shared" si="409"/>
        <v>0</v>
      </c>
      <c r="W1042" s="46">
        <f>G1042-SUM(H1042:V1042)</f>
        <v>0</v>
      </c>
    </row>
    <row r="1043" spans="1:23" s="72" customFormat="1" x14ac:dyDescent="0.2">
      <c r="A1043" s="322"/>
      <c r="B1043" s="25"/>
      <c r="C1043" s="23"/>
      <c r="D1043" s="23"/>
      <c r="E1043" s="24" t="s">
        <v>337</v>
      </c>
      <c r="F1043" s="24"/>
      <c r="G1043" s="69">
        <f t="shared" ref="G1043:W1043" si="410">SUBTOTAL(9,G1044:G1046)</f>
        <v>0</v>
      </c>
      <c r="H1043" s="70">
        <f t="shared" si="410"/>
        <v>0</v>
      </c>
      <c r="I1043" s="66">
        <f t="shared" si="410"/>
        <v>0</v>
      </c>
      <c r="J1043" s="66">
        <f t="shared" si="410"/>
        <v>0</v>
      </c>
      <c r="K1043" s="67">
        <f t="shared" si="410"/>
        <v>0</v>
      </c>
      <c r="L1043" s="34">
        <f t="shared" si="410"/>
        <v>0</v>
      </c>
      <c r="M1043" s="34">
        <f t="shared" si="410"/>
        <v>0</v>
      </c>
      <c r="N1043" s="34">
        <f t="shared" si="410"/>
        <v>0</v>
      </c>
      <c r="O1043" s="34">
        <f t="shared" si="410"/>
        <v>0</v>
      </c>
      <c r="P1043" s="34">
        <f t="shared" si="410"/>
        <v>0</v>
      </c>
      <c r="Q1043" s="34">
        <f t="shared" si="410"/>
        <v>0</v>
      </c>
      <c r="R1043" s="34">
        <f t="shared" si="410"/>
        <v>0</v>
      </c>
      <c r="S1043" s="34">
        <f t="shared" si="410"/>
        <v>0</v>
      </c>
      <c r="T1043" s="34">
        <f t="shared" si="410"/>
        <v>0</v>
      </c>
      <c r="U1043" s="34">
        <f t="shared" si="410"/>
        <v>0</v>
      </c>
      <c r="V1043" s="34">
        <f t="shared" si="410"/>
        <v>0</v>
      </c>
      <c r="W1043" s="33">
        <f t="shared" si="410"/>
        <v>0</v>
      </c>
    </row>
    <row r="1044" spans="1:23" s="72" customFormat="1" outlineLevel="1" x14ac:dyDescent="0.2">
      <c r="A1044" s="322"/>
      <c r="B1044" s="25"/>
      <c r="C1044" s="23"/>
      <c r="D1044" s="23"/>
      <c r="E1044" s="24"/>
      <c r="F1044" s="176" t="s">
        <v>338</v>
      </c>
      <c r="G1044" s="190">
        <f t="shared" ref="G1044:V1044" si="411">G184</f>
        <v>0</v>
      </c>
      <c r="H1044" s="191">
        <f t="shared" si="411"/>
        <v>0</v>
      </c>
      <c r="I1044" s="179">
        <f t="shared" si="411"/>
        <v>0</v>
      </c>
      <c r="J1044" s="179">
        <f t="shared" si="411"/>
        <v>0</v>
      </c>
      <c r="K1044" s="197">
        <f t="shared" si="411"/>
        <v>0</v>
      </c>
      <c r="L1044" s="181">
        <f t="shared" si="411"/>
        <v>0</v>
      </c>
      <c r="M1044" s="192">
        <f t="shared" si="411"/>
        <v>0</v>
      </c>
      <c r="N1044" s="182">
        <f t="shared" si="411"/>
        <v>0</v>
      </c>
      <c r="O1044" s="182">
        <f t="shared" si="411"/>
        <v>0</v>
      </c>
      <c r="P1044" s="182">
        <f t="shared" si="411"/>
        <v>0</v>
      </c>
      <c r="Q1044" s="182">
        <f t="shared" si="411"/>
        <v>0</v>
      </c>
      <c r="R1044" s="182">
        <f t="shared" si="411"/>
        <v>0</v>
      </c>
      <c r="S1044" s="182">
        <f t="shared" si="411"/>
        <v>0</v>
      </c>
      <c r="T1044" s="178">
        <f t="shared" si="411"/>
        <v>0</v>
      </c>
      <c r="U1044" s="182">
        <f t="shared" si="411"/>
        <v>0</v>
      </c>
      <c r="V1044" s="183">
        <f t="shared" si="411"/>
        <v>0</v>
      </c>
      <c r="W1044" s="46">
        <f>G1044-SUM(H1044:V1044)</f>
        <v>0</v>
      </c>
    </row>
    <row r="1045" spans="1:23" s="72" customFormat="1" outlineLevel="1" x14ac:dyDescent="0.2">
      <c r="A1045" s="322"/>
      <c r="B1045" s="25"/>
      <c r="C1045" s="23"/>
      <c r="D1045" s="23"/>
      <c r="E1045" s="24"/>
      <c r="F1045" s="176" t="s">
        <v>339</v>
      </c>
      <c r="G1045" s="190">
        <f t="shared" ref="G1045:V1045" si="412">G185</f>
        <v>0</v>
      </c>
      <c r="H1045" s="191">
        <f t="shared" si="412"/>
        <v>0</v>
      </c>
      <c r="I1045" s="179">
        <f t="shared" si="412"/>
        <v>0</v>
      </c>
      <c r="J1045" s="179">
        <f t="shared" si="412"/>
        <v>0</v>
      </c>
      <c r="K1045" s="197">
        <f t="shared" si="412"/>
        <v>0</v>
      </c>
      <c r="L1045" s="181">
        <f t="shared" si="412"/>
        <v>0</v>
      </c>
      <c r="M1045" s="192">
        <f t="shared" si="412"/>
        <v>0</v>
      </c>
      <c r="N1045" s="182">
        <f t="shared" si="412"/>
        <v>0</v>
      </c>
      <c r="O1045" s="182">
        <f t="shared" si="412"/>
        <v>0</v>
      </c>
      <c r="P1045" s="182">
        <f t="shared" si="412"/>
        <v>0</v>
      </c>
      <c r="Q1045" s="182">
        <f t="shared" si="412"/>
        <v>0</v>
      </c>
      <c r="R1045" s="182">
        <f t="shared" si="412"/>
        <v>0</v>
      </c>
      <c r="S1045" s="182">
        <f t="shared" si="412"/>
        <v>0</v>
      </c>
      <c r="T1045" s="178">
        <f t="shared" si="412"/>
        <v>0</v>
      </c>
      <c r="U1045" s="182">
        <f t="shared" si="412"/>
        <v>0</v>
      </c>
      <c r="V1045" s="183">
        <f t="shared" si="412"/>
        <v>0</v>
      </c>
      <c r="W1045" s="46">
        <f>G1045-SUM(H1045:V1045)</f>
        <v>0</v>
      </c>
    </row>
    <row r="1046" spans="1:23" s="72" customFormat="1" outlineLevel="1" x14ac:dyDescent="0.2">
      <c r="A1046" s="322"/>
      <c r="B1046" s="25"/>
      <c r="C1046" s="23"/>
      <c r="D1046" s="23"/>
      <c r="E1046" s="24"/>
      <c r="F1046" s="176" t="s">
        <v>340</v>
      </c>
      <c r="G1046" s="190">
        <f t="shared" ref="G1046:V1046" si="413">G186</f>
        <v>0</v>
      </c>
      <c r="H1046" s="191">
        <f t="shared" si="413"/>
        <v>0</v>
      </c>
      <c r="I1046" s="179">
        <f t="shared" si="413"/>
        <v>0</v>
      </c>
      <c r="J1046" s="179">
        <f t="shared" si="413"/>
        <v>0</v>
      </c>
      <c r="K1046" s="197">
        <f t="shared" si="413"/>
        <v>0</v>
      </c>
      <c r="L1046" s="181">
        <f t="shared" si="413"/>
        <v>0</v>
      </c>
      <c r="M1046" s="192">
        <f t="shared" si="413"/>
        <v>0</v>
      </c>
      <c r="N1046" s="182">
        <f t="shared" si="413"/>
        <v>0</v>
      </c>
      <c r="O1046" s="182">
        <f t="shared" si="413"/>
        <v>0</v>
      </c>
      <c r="P1046" s="182">
        <f t="shared" si="413"/>
        <v>0</v>
      </c>
      <c r="Q1046" s="182">
        <f t="shared" si="413"/>
        <v>0</v>
      </c>
      <c r="R1046" s="182">
        <f t="shared" si="413"/>
        <v>0</v>
      </c>
      <c r="S1046" s="182">
        <f t="shared" si="413"/>
        <v>0</v>
      </c>
      <c r="T1046" s="178">
        <f t="shared" si="413"/>
        <v>0</v>
      </c>
      <c r="U1046" s="182">
        <f t="shared" si="413"/>
        <v>0</v>
      </c>
      <c r="V1046" s="183">
        <f t="shared" si="413"/>
        <v>0</v>
      </c>
      <c r="W1046" s="46">
        <f>G1046-SUM(H1046:V1046)</f>
        <v>0</v>
      </c>
    </row>
    <row r="1047" spans="1:23" s="72" customFormat="1" x14ac:dyDescent="0.2">
      <c r="A1047" s="322"/>
      <c r="B1047" s="25"/>
      <c r="C1047" s="23"/>
      <c r="D1047" s="23" t="s">
        <v>183</v>
      </c>
      <c r="E1047" s="24"/>
      <c r="F1047" s="24"/>
      <c r="G1047" s="69"/>
      <c r="H1047" s="66"/>
      <c r="I1047" s="66"/>
      <c r="J1047" s="66"/>
      <c r="K1047" s="67"/>
      <c r="L1047" s="51"/>
      <c r="M1047" s="34"/>
      <c r="N1047" s="34"/>
      <c r="O1047" s="34"/>
      <c r="P1047" s="34"/>
      <c r="Q1047" s="34"/>
      <c r="R1047" s="34"/>
      <c r="S1047" s="34"/>
      <c r="T1047" s="34"/>
      <c r="U1047" s="34"/>
      <c r="V1047" s="37"/>
      <c r="W1047" s="33"/>
    </row>
    <row r="1048" spans="1:23" s="72" customFormat="1" x14ac:dyDescent="0.2">
      <c r="A1048" s="322"/>
      <c r="B1048" s="25"/>
      <c r="C1048" s="23"/>
      <c r="D1048" s="23"/>
      <c r="E1048" s="24" t="s">
        <v>184</v>
      </c>
      <c r="F1048" s="24"/>
      <c r="G1048" s="69">
        <f t="shared" ref="G1048:M1048" si="414">SUBTOTAL(9,G1049:G1050)</f>
        <v>0</v>
      </c>
      <c r="H1048" s="70">
        <f t="shared" si="414"/>
        <v>0</v>
      </c>
      <c r="I1048" s="66">
        <f t="shared" si="414"/>
        <v>0</v>
      </c>
      <c r="J1048" s="66">
        <f t="shared" si="414"/>
        <v>0</v>
      </c>
      <c r="K1048" s="67">
        <f t="shared" si="414"/>
        <v>0</v>
      </c>
      <c r="L1048" s="34">
        <f t="shared" si="414"/>
        <v>0</v>
      </c>
      <c r="M1048" s="34">
        <f t="shared" si="414"/>
        <v>0</v>
      </c>
      <c r="N1048" s="34">
        <f t="shared" ref="N1048:W1048" si="415">SUBTOTAL(9,N1049:N1050)</f>
        <v>0</v>
      </c>
      <c r="O1048" s="34">
        <f t="shared" si="415"/>
        <v>0</v>
      </c>
      <c r="P1048" s="34">
        <f t="shared" si="415"/>
        <v>0</v>
      </c>
      <c r="Q1048" s="34">
        <f t="shared" si="415"/>
        <v>0</v>
      </c>
      <c r="R1048" s="34">
        <f t="shared" si="415"/>
        <v>0</v>
      </c>
      <c r="S1048" s="34">
        <f t="shared" si="415"/>
        <v>0</v>
      </c>
      <c r="T1048" s="34">
        <f t="shared" si="415"/>
        <v>0</v>
      </c>
      <c r="U1048" s="34">
        <f t="shared" si="415"/>
        <v>0</v>
      </c>
      <c r="V1048" s="34">
        <f t="shared" si="415"/>
        <v>0</v>
      </c>
      <c r="W1048" s="33">
        <f t="shared" si="415"/>
        <v>0</v>
      </c>
    </row>
    <row r="1049" spans="1:23" s="72" customFormat="1" outlineLevel="1" x14ac:dyDescent="0.2">
      <c r="A1049" s="322"/>
      <c r="B1049" s="25"/>
      <c r="C1049" s="23"/>
      <c r="D1049" s="23"/>
      <c r="E1049" s="24"/>
      <c r="F1049" s="176" t="s">
        <v>176</v>
      </c>
      <c r="G1049" s="190">
        <f t="shared" ref="G1049:V1049" si="416">G189</f>
        <v>0</v>
      </c>
      <c r="H1049" s="191">
        <f t="shared" si="416"/>
        <v>0</v>
      </c>
      <c r="I1049" s="179">
        <f t="shared" si="416"/>
        <v>0</v>
      </c>
      <c r="J1049" s="179">
        <f t="shared" si="416"/>
        <v>0</v>
      </c>
      <c r="K1049" s="197">
        <f t="shared" si="416"/>
        <v>0</v>
      </c>
      <c r="L1049" s="181">
        <f t="shared" si="416"/>
        <v>0</v>
      </c>
      <c r="M1049" s="192">
        <f t="shared" si="416"/>
        <v>0</v>
      </c>
      <c r="N1049" s="182">
        <f t="shared" si="416"/>
        <v>0</v>
      </c>
      <c r="O1049" s="182">
        <f t="shared" si="416"/>
        <v>0</v>
      </c>
      <c r="P1049" s="182">
        <f t="shared" si="416"/>
        <v>0</v>
      </c>
      <c r="Q1049" s="182">
        <f t="shared" si="416"/>
        <v>0</v>
      </c>
      <c r="R1049" s="182">
        <f t="shared" si="416"/>
        <v>0</v>
      </c>
      <c r="S1049" s="182">
        <f t="shared" si="416"/>
        <v>0</v>
      </c>
      <c r="T1049" s="178">
        <f t="shared" si="416"/>
        <v>0</v>
      </c>
      <c r="U1049" s="182">
        <f t="shared" si="416"/>
        <v>0</v>
      </c>
      <c r="V1049" s="183">
        <f t="shared" si="416"/>
        <v>0</v>
      </c>
      <c r="W1049" s="46">
        <f>G1049-SUM(H1049:V1049)</f>
        <v>0</v>
      </c>
    </row>
    <row r="1050" spans="1:23" s="72" customFormat="1" outlineLevel="1" x14ac:dyDescent="0.2">
      <c r="A1050" s="322"/>
      <c r="B1050" s="25"/>
      <c r="C1050" s="23"/>
      <c r="D1050" s="23"/>
      <c r="E1050" s="24"/>
      <c r="F1050" s="176" t="s">
        <v>180</v>
      </c>
      <c r="G1050" s="190">
        <f t="shared" ref="G1050:V1050" si="417">G190</f>
        <v>0</v>
      </c>
      <c r="H1050" s="191">
        <f t="shared" si="417"/>
        <v>0</v>
      </c>
      <c r="I1050" s="179">
        <f t="shared" si="417"/>
        <v>0</v>
      </c>
      <c r="J1050" s="179">
        <f t="shared" si="417"/>
        <v>0</v>
      </c>
      <c r="K1050" s="197">
        <f t="shared" si="417"/>
        <v>0</v>
      </c>
      <c r="L1050" s="181">
        <f t="shared" si="417"/>
        <v>0</v>
      </c>
      <c r="M1050" s="192">
        <f t="shared" si="417"/>
        <v>0</v>
      </c>
      <c r="N1050" s="182">
        <f t="shared" si="417"/>
        <v>0</v>
      </c>
      <c r="O1050" s="182">
        <f t="shared" si="417"/>
        <v>0</v>
      </c>
      <c r="P1050" s="182">
        <f t="shared" si="417"/>
        <v>0</v>
      </c>
      <c r="Q1050" s="182">
        <f t="shared" si="417"/>
        <v>0</v>
      </c>
      <c r="R1050" s="182">
        <f t="shared" si="417"/>
        <v>0</v>
      </c>
      <c r="S1050" s="182">
        <f t="shared" si="417"/>
        <v>0</v>
      </c>
      <c r="T1050" s="178">
        <f t="shared" si="417"/>
        <v>0</v>
      </c>
      <c r="U1050" s="182">
        <f t="shared" si="417"/>
        <v>0</v>
      </c>
      <c r="V1050" s="183">
        <f t="shared" si="417"/>
        <v>0</v>
      </c>
      <c r="W1050" s="46">
        <f>G1050-SUM(H1050:V1050)</f>
        <v>0</v>
      </c>
    </row>
    <row r="1051" spans="1:23" s="72" customFormat="1" x14ac:dyDescent="0.2">
      <c r="A1051" s="322"/>
      <c r="B1051" s="25"/>
      <c r="C1051" s="23"/>
      <c r="D1051" s="23"/>
      <c r="E1051" s="24" t="s">
        <v>185</v>
      </c>
      <c r="F1051" s="24"/>
      <c r="G1051" s="69">
        <f t="shared" ref="G1051:M1051" si="418">SUBTOTAL(9,G1052:G1053)</f>
        <v>0</v>
      </c>
      <c r="H1051" s="70">
        <f t="shared" si="418"/>
        <v>0</v>
      </c>
      <c r="I1051" s="66">
        <f t="shared" si="418"/>
        <v>0</v>
      </c>
      <c r="J1051" s="66">
        <f t="shared" si="418"/>
        <v>0</v>
      </c>
      <c r="K1051" s="67">
        <f t="shared" si="418"/>
        <v>0</v>
      </c>
      <c r="L1051" s="34">
        <f t="shared" si="418"/>
        <v>0</v>
      </c>
      <c r="M1051" s="34">
        <f t="shared" si="418"/>
        <v>0</v>
      </c>
      <c r="N1051" s="34">
        <f t="shared" ref="N1051:W1051" si="419">SUBTOTAL(9,N1052:N1053)</f>
        <v>0</v>
      </c>
      <c r="O1051" s="34">
        <f t="shared" si="419"/>
        <v>0</v>
      </c>
      <c r="P1051" s="34">
        <f t="shared" si="419"/>
        <v>0</v>
      </c>
      <c r="Q1051" s="34">
        <f t="shared" si="419"/>
        <v>0</v>
      </c>
      <c r="R1051" s="34">
        <f t="shared" si="419"/>
        <v>0</v>
      </c>
      <c r="S1051" s="34">
        <f t="shared" si="419"/>
        <v>0</v>
      </c>
      <c r="T1051" s="34">
        <f t="shared" si="419"/>
        <v>0</v>
      </c>
      <c r="U1051" s="34">
        <f t="shared" si="419"/>
        <v>0</v>
      </c>
      <c r="V1051" s="34">
        <f t="shared" si="419"/>
        <v>0</v>
      </c>
      <c r="W1051" s="33">
        <f t="shared" si="419"/>
        <v>0</v>
      </c>
    </row>
    <row r="1052" spans="1:23" s="72" customFormat="1" outlineLevel="1" x14ac:dyDescent="0.2">
      <c r="A1052" s="322"/>
      <c r="B1052" s="25"/>
      <c r="C1052" s="23"/>
      <c r="D1052" s="23"/>
      <c r="E1052" s="24"/>
      <c r="F1052" s="176" t="s">
        <v>177</v>
      </c>
      <c r="G1052" s="190">
        <f t="shared" ref="G1052:V1052" si="420">G192</f>
        <v>0</v>
      </c>
      <c r="H1052" s="191">
        <f t="shared" si="420"/>
        <v>0</v>
      </c>
      <c r="I1052" s="179">
        <f t="shared" si="420"/>
        <v>0</v>
      </c>
      <c r="J1052" s="179">
        <f t="shared" si="420"/>
        <v>0</v>
      </c>
      <c r="K1052" s="197">
        <f t="shared" si="420"/>
        <v>0</v>
      </c>
      <c r="L1052" s="181">
        <f t="shared" si="420"/>
        <v>0</v>
      </c>
      <c r="M1052" s="192">
        <f t="shared" si="420"/>
        <v>0</v>
      </c>
      <c r="N1052" s="182">
        <f t="shared" si="420"/>
        <v>0</v>
      </c>
      <c r="O1052" s="182">
        <f t="shared" si="420"/>
        <v>0</v>
      </c>
      <c r="P1052" s="182">
        <f t="shared" si="420"/>
        <v>0</v>
      </c>
      <c r="Q1052" s="182">
        <f t="shared" si="420"/>
        <v>0</v>
      </c>
      <c r="R1052" s="182">
        <f t="shared" si="420"/>
        <v>0</v>
      </c>
      <c r="S1052" s="182">
        <f t="shared" si="420"/>
        <v>0</v>
      </c>
      <c r="T1052" s="178">
        <f t="shared" si="420"/>
        <v>0</v>
      </c>
      <c r="U1052" s="182">
        <f t="shared" si="420"/>
        <v>0</v>
      </c>
      <c r="V1052" s="183">
        <f t="shared" si="420"/>
        <v>0</v>
      </c>
      <c r="W1052" s="46">
        <f>G1052-SUM(H1052:V1052)</f>
        <v>0</v>
      </c>
    </row>
    <row r="1053" spans="1:23" s="72" customFormat="1" outlineLevel="1" x14ac:dyDescent="0.2">
      <c r="A1053" s="322"/>
      <c r="B1053" s="25"/>
      <c r="C1053" s="23"/>
      <c r="D1053" s="23"/>
      <c r="E1053" s="24"/>
      <c r="F1053" s="176" t="s">
        <v>182</v>
      </c>
      <c r="G1053" s="190">
        <f t="shared" ref="G1053:V1053" si="421">G193</f>
        <v>0</v>
      </c>
      <c r="H1053" s="191">
        <f t="shared" si="421"/>
        <v>0</v>
      </c>
      <c r="I1053" s="179">
        <f t="shared" si="421"/>
        <v>0</v>
      </c>
      <c r="J1053" s="179">
        <f t="shared" si="421"/>
        <v>0</v>
      </c>
      <c r="K1053" s="197">
        <f t="shared" si="421"/>
        <v>0</v>
      </c>
      <c r="L1053" s="181">
        <f t="shared" si="421"/>
        <v>0</v>
      </c>
      <c r="M1053" s="192">
        <f t="shared" si="421"/>
        <v>0</v>
      </c>
      <c r="N1053" s="182">
        <f t="shared" si="421"/>
        <v>0</v>
      </c>
      <c r="O1053" s="182">
        <f t="shared" si="421"/>
        <v>0</v>
      </c>
      <c r="P1053" s="182">
        <f t="shared" si="421"/>
        <v>0</v>
      </c>
      <c r="Q1053" s="182">
        <f t="shared" si="421"/>
        <v>0</v>
      </c>
      <c r="R1053" s="182">
        <f t="shared" si="421"/>
        <v>0</v>
      </c>
      <c r="S1053" s="182">
        <f t="shared" si="421"/>
        <v>0</v>
      </c>
      <c r="T1053" s="178">
        <f t="shared" si="421"/>
        <v>0</v>
      </c>
      <c r="U1053" s="182">
        <f t="shared" si="421"/>
        <v>0</v>
      </c>
      <c r="V1053" s="183">
        <f t="shared" si="421"/>
        <v>0</v>
      </c>
      <c r="W1053" s="46">
        <f>G1053-SUM(H1053:V1053)</f>
        <v>0</v>
      </c>
    </row>
    <row r="1054" spans="1:23" s="72" customFormat="1" x14ac:dyDescent="0.2">
      <c r="A1054" s="322"/>
      <c r="B1054" s="25"/>
      <c r="C1054" s="23"/>
      <c r="D1054" s="23"/>
      <c r="E1054" s="24" t="s">
        <v>186</v>
      </c>
      <c r="F1054" s="24"/>
      <c r="G1054" s="69">
        <f t="shared" ref="G1054:M1054" si="422">SUBTOTAL(9,G1055:G1056)</f>
        <v>0</v>
      </c>
      <c r="H1054" s="70">
        <f t="shared" si="422"/>
        <v>0</v>
      </c>
      <c r="I1054" s="66">
        <f t="shared" si="422"/>
        <v>0</v>
      </c>
      <c r="J1054" s="66">
        <f t="shared" si="422"/>
        <v>0</v>
      </c>
      <c r="K1054" s="67">
        <f t="shared" si="422"/>
        <v>0</v>
      </c>
      <c r="L1054" s="34">
        <f t="shared" si="422"/>
        <v>0</v>
      </c>
      <c r="M1054" s="34">
        <f t="shared" si="422"/>
        <v>0</v>
      </c>
      <c r="N1054" s="34">
        <f t="shared" ref="N1054:W1054" si="423">SUBTOTAL(9,N1055:N1056)</f>
        <v>0</v>
      </c>
      <c r="O1054" s="34">
        <f t="shared" si="423"/>
        <v>0</v>
      </c>
      <c r="P1054" s="34">
        <f t="shared" si="423"/>
        <v>0</v>
      </c>
      <c r="Q1054" s="34">
        <f t="shared" si="423"/>
        <v>0</v>
      </c>
      <c r="R1054" s="34">
        <f t="shared" si="423"/>
        <v>0</v>
      </c>
      <c r="S1054" s="34">
        <f t="shared" si="423"/>
        <v>0</v>
      </c>
      <c r="T1054" s="34">
        <f t="shared" si="423"/>
        <v>0</v>
      </c>
      <c r="U1054" s="34">
        <f t="shared" si="423"/>
        <v>0</v>
      </c>
      <c r="V1054" s="34">
        <f t="shared" si="423"/>
        <v>0</v>
      </c>
      <c r="W1054" s="33">
        <f t="shared" si="423"/>
        <v>0</v>
      </c>
    </row>
    <row r="1055" spans="1:23" s="72" customFormat="1" outlineLevel="1" x14ac:dyDescent="0.2">
      <c r="A1055" s="322"/>
      <c r="B1055" s="25"/>
      <c r="C1055" s="23"/>
      <c r="D1055" s="23"/>
      <c r="E1055" s="24"/>
      <c r="F1055" s="176" t="s">
        <v>178</v>
      </c>
      <c r="G1055" s="190">
        <f t="shared" ref="G1055:V1055" si="424">G195</f>
        <v>0</v>
      </c>
      <c r="H1055" s="191">
        <f t="shared" si="424"/>
        <v>0</v>
      </c>
      <c r="I1055" s="179">
        <f t="shared" si="424"/>
        <v>0</v>
      </c>
      <c r="J1055" s="179">
        <f t="shared" si="424"/>
        <v>0</v>
      </c>
      <c r="K1055" s="197">
        <f t="shared" si="424"/>
        <v>0</v>
      </c>
      <c r="L1055" s="181">
        <f t="shared" si="424"/>
        <v>0</v>
      </c>
      <c r="M1055" s="192">
        <f t="shared" si="424"/>
        <v>0</v>
      </c>
      <c r="N1055" s="182">
        <f t="shared" si="424"/>
        <v>0</v>
      </c>
      <c r="O1055" s="182">
        <f t="shared" si="424"/>
        <v>0</v>
      </c>
      <c r="P1055" s="182">
        <f t="shared" si="424"/>
        <v>0</v>
      </c>
      <c r="Q1055" s="182">
        <f t="shared" si="424"/>
        <v>0</v>
      </c>
      <c r="R1055" s="182">
        <f t="shared" si="424"/>
        <v>0</v>
      </c>
      <c r="S1055" s="182">
        <f t="shared" si="424"/>
        <v>0</v>
      </c>
      <c r="T1055" s="178">
        <f t="shared" si="424"/>
        <v>0</v>
      </c>
      <c r="U1055" s="182">
        <f t="shared" si="424"/>
        <v>0</v>
      </c>
      <c r="V1055" s="183">
        <f t="shared" si="424"/>
        <v>0</v>
      </c>
      <c r="W1055" s="46">
        <f>G1055-SUM(H1055:V1055)</f>
        <v>0</v>
      </c>
    </row>
    <row r="1056" spans="1:23" s="72" customFormat="1" outlineLevel="1" x14ac:dyDescent="0.2">
      <c r="A1056" s="322"/>
      <c r="B1056" s="25"/>
      <c r="C1056" s="23"/>
      <c r="D1056" s="23"/>
      <c r="E1056" s="24"/>
      <c r="F1056" s="176" t="s">
        <v>181</v>
      </c>
      <c r="G1056" s="190">
        <f t="shared" ref="G1056:V1056" si="425">G196</f>
        <v>0</v>
      </c>
      <c r="H1056" s="191">
        <f t="shared" si="425"/>
        <v>0</v>
      </c>
      <c r="I1056" s="179">
        <f t="shared" si="425"/>
        <v>0</v>
      </c>
      <c r="J1056" s="179">
        <f t="shared" si="425"/>
        <v>0</v>
      </c>
      <c r="K1056" s="197">
        <f t="shared" si="425"/>
        <v>0</v>
      </c>
      <c r="L1056" s="181">
        <f t="shared" si="425"/>
        <v>0</v>
      </c>
      <c r="M1056" s="192">
        <f t="shared" si="425"/>
        <v>0</v>
      </c>
      <c r="N1056" s="182">
        <f t="shared" si="425"/>
        <v>0</v>
      </c>
      <c r="O1056" s="182">
        <f t="shared" si="425"/>
        <v>0</v>
      </c>
      <c r="P1056" s="182">
        <f t="shared" si="425"/>
        <v>0</v>
      </c>
      <c r="Q1056" s="182">
        <f t="shared" si="425"/>
        <v>0</v>
      </c>
      <c r="R1056" s="182">
        <f t="shared" si="425"/>
        <v>0</v>
      </c>
      <c r="S1056" s="182">
        <f t="shared" si="425"/>
        <v>0</v>
      </c>
      <c r="T1056" s="178">
        <f t="shared" si="425"/>
        <v>0</v>
      </c>
      <c r="U1056" s="182">
        <f t="shared" si="425"/>
        <v>0</v>
      </c>
      <c r="V1056" s="183">
        <f t="shared" si="425"/>
        <v>0</v>
      </c>
      <c r="W1056" s="46">
        <f>G1056-SUM(H1056:V1056)</f>
        <v>0</v>
      </c>
    </row>
    <row r="1057" spans="1:23" s="72" customFormat="1" x14ac:dyDescent="0.2">
      <c r="A1057" s="322"/>
      <c r="B1057" s="25"/>
      <c r="C1057" s="23"/>
      <c r="D1057" s="23"/>
      <c r="E1057" s="24" t="s">
        <v>187</v>
      </c>
      <c r="F1057" s="24"/>
      <c r="G1057" s="69">
        <f t="shared" ref="G1057:M1057" si="426">SUBTOTAL(9,G1058:G1059)</f>
        <v>0</v>
      </c>
      <c r="H1057" s="70">
        <f t="shared" si="426"/>
        <v>0</v>
      </c>
      <c r="I1057" s="66">
        <f t="shared" si="426"/>
        <v>0</v>
      </c>
      <c r="J1057" s="66">
        <f t="shared" si="426"/>
        <v>0</v>
      </c>
      <c r="K1057" s="67">
        <f t="shared" si="426"/>
        <v>0</v>
      </c>
      <c r="L1057" s="34">
        <f t="shared" si="426"/>
        <v>0</v>
      </c>
      <c r="M1057" s="34">
        <f t="shared" si="426"/>
        <v>0</v>
      </c>
      <c r="N1057" s="34">
        <f t="shared" ref="N1057:W1057" si="427">SUBTOTAL(9,N1058:N1059)</f>
        <v>0</v>
      </c>
      <c r="O1057" s="34">
        <f t="shared" si="427"/>
        <v>0</v>
      </c>
      <c r="P1057" s="34">
        <f t="shared" si="427"/>
        <v>0</v>
      </c>
      <c r="Q1057" s="34">
        <f t="shared" si="427"/>
        <v>0</v>
      </c>
      <c r="R1057" s="34">
        <f t="shared" si="427"/>
        <v>0</v>
      </c>
      <c r="S1057" s="34">
        <f t="shared" si="427"/>
        <v>0</v>
      </c>
      <c r="T1057" s="34">
        <f t="shared" si="427"/>
        <v>0</v>
      </c>
      <c r="U1057" s="34">
        <f t="shared" si="427"/>
        <v>0</v>
      </c>
      <c r="V1057" s="34">
        <f t="shared" si="427"/>
        <v>0</v>
      </c>
      <c r="W1057" s="33">
        <f t="shared" si="427"/>
        <v>0</v>
      </c>
    </row>
    <row r="1058" spans="1:23" s="72" customFormat="1" outlineLevel="1" x14ac:dyDescent="0.2">
      <c r="A1058" s="322"/>
      <c r="B1058" s="25"/>
      <c r="C1058" s="23"/>
      <c r="D1058" s="23"/>
      <c r="E1058" s="24"/>
      <c r="F1058" s="176" t="s">
        <v>179</v>
      </c>
      <c r="G1058" s="190">
        <f t="shared" ref="G1058:V1058" si="428">G198</f>
        <v>0</v>
      </c>
      <c r="H1058" s="191">
        <f t="shared" si="428"/>
        <v>0</v>
      </c>
      <c r="I1058" s="179">
        <f t="shared" si="428"/>
        <v>0</v>
      </c>
      <c r="J1058" s="179">
        <f t="shared" si="428"/>
        <v>0</v>
      </c>
      <c r="K1058" s="197">
        <f t="shared" si="428"/>
        <v>0</v>
      </c>
      <c r="L1058" s="181">
        <f t="shared" si="428"/>
        <v>0</v>
      </c>
      <c r="M1058" s="192">
        <f t="shared" si="428"/>
        <v>0</v>
      </c>
      <c r="N1058" s="182">
        <f t="shared" si="428"/>
        <v>0</v>
      </c>
      <c r="O1058" s="182">
        <f t="shared" si="428"/>
        <v>0</v>
      </c>
      <c r="P1058" s="182">
        <f t="shared" si="428"/>
        <v>0</v>
      </c>
      <c r="Q1058" s="182">
        <f t="shared" si="428"/>
        <v>0</v>
      </c>
      <c r="R1058" s="182">
        <f t="shared" si="428"/>
        <v>0</v>
      </c>
      <c r="S1058" s="182">
        <f t="shared" si="428"/>
        <v>0</v>
      </c>
      <c r="T1058" s="178">
        <f t="shared" si="428"/>
        <v>0</v>
      </c>
      <c r="U1058" s="182">
        <f t="shared" si="428"/>
        <v>0</v>
      </c>
      <c r="V1058" s="183">
        <f t="shared" si="428"/>
        <v>0</v>
      </c>
      <c r="W1058" s="46">
        <f>G1058-SUM(H1058:V1058)</f>
        <v>0</v>
      </c>
    </row>
    <row r="1059" spans="1:23" s="72" customFormat="1" outlineLevel="1" x14ac:dyDescent="0.2">
      <c r="A1059" s="322"/>
      <c r="B1059" s="25"/>
      <c r="C1059" s="23"/>
      <c r="D1059" s="23"/>
      <c r="E1059" s="24"/>
      <c r="F1059" s="176" t="s">
        <v>188</v>
      </c>
      <c r="G1059" s="190">
        <f t="shared" ref="G1059:V1059" si="429">G199</f>
        <v>0</v>
      </c>
      <c r="H1059" s="191">
        <f t="shared" si="429"/>
        <v>0</v>
      </c>
      <c r="I1059" s="179">
        <f t="shared" si="429"/>
        <v>0</v>
      </c>
      <c r="J1059" s="179">
        <f t="shared" si="429"/>
        <v>0</v>
      </c>
      <c r="K1059" s="197">
        <f t="shared" si="429"/>
        <v>0</v>
      </c>
      <c r="L1059" s="181">
        <f t="shared" si="429"/>
        <v>0</v>
      </c>
      <c r="M1059" s="192">
        <f t="shared" si="429"/>
        <v>0</v>
      </c>
      <c r="N1059" s="182">
        <f t="shared" si="429"/>
        <v>0</v>
      </c>
      <c r="O1059" s="182">
        <f t="shared" si="429"/>
        <v>0</v>
      </c>
      <c r="P1059" s="182">
        <f t="shared" si="429"/>
        <v>0</v>
      </c>
      <c r="Q1059" s="182">
        <f t="shared" si="429"/>
        <v>0</v>
      </c>
      <c r="R1059" s="182">
        <f t="shared" si="429"/>
        <v>0</v>
      </c>
      <c r="S1059" s="182">
        <f t="shared" si="429"/>
        <v>0</v>
      </c>
      <c r="T1059" s="178">
        <f t="shared" si="429"/>
        <v>0</v>
      </c>
      <c r="U1059" s="182">
        <f t="shared" si="429"/>
        <v>0</v>
      </c>
      <c r="V1059" s="183">
        <f t="shared" si="429"/>
        <v>0</v>
      </c>
      <c r="W1059" s="46">
        <f>G1059-SUM(H1059:V1059)</f>
        <v>0</v>
      </c>
    </row>
    <row r="1060" spans="1:23" s="72" customFormat="1" x14ac:dyDescent="0.2">
      <c r="A1060" s="322"/>
      <c r="B1060" s="25"/>
      <c r="C1060" s="23"/>
      <c r="D1060" s="23"/>
      <c r="E1060" s="24" t="s">
        <v>341</v>
      </c>
      <c r="F1060" s="24"/>
      <c r="G1060" s="69">
        <f t="shared" ref="G1060:M1060" si="430">SUBTOTAL(9,G1061:G1062)</f>
        <v>0</v>
      </c>
      <c r="H1060" s="70">
        <f t="shared" si="430"/>
        <v>0</v>
      </c>
      <c r="I1060" s="66">
        <f t="shared" si="430"/>
        <v>0</v>
      </c>
      <c r="J1060" s="66">
        <f t="shared" si="430"/>
        <v>0</v>
      </c>
      <c r="K1060" s="67">
        <f t="shared" si="430"/>
        <v>0</v>
      </c>
      <c r="L1060" s="34">
        <f t="shared" si="430"/>
        <v>0</v>
      </c>
      <c r="M1060" s="34">
        <f t="shared" si="430"/>
        <v>0</v>
      </c>
      <c r="N1060" s="34">
        <f t="shared" ref="N1060:W1060" si="431">SUBTOTAL(9,N1061:N1062)</f>
        <v>0</v>
      </c>
      <c r="O1060" s="34">
        <f t="shared" si="431"/>
        <v>0</v>
      </c>
      <c r="P1060" s="34">
        <f t="shared" si="431"/>
        <v>0</v>
      </c>
      <c r="Q1060" s="34">
        <f t="shared" si="431"/>
        <v>0</v>
      </c>
      <c r="R1060" s="34">
        <f t="shared" si="431"/>
        <v>0</v>
      </c>
      <c r="S1060" s="34">
        <f t="shared" si="431"/>
        <v>0</v>
      </c>
      <c r="T1060" s="34">
        <f t="shared" si="431"/>
        <v>0</v>
      </c>
      <c r="U1060" s="34">
        <f t="shared" si="431"/>
        <v>0</v>
      </c>
      <c r="V1060" s="34">
        <f t="shared" si="431"/>
        <v>0</v>
      </c>
      <c r="W1060" s="33">
        <f t="shared" si="431"/>
        <v>0</v>
      </c>
    </row>
    <row r="1061" spans="1:23" s="72" customFormat="1" outlineLevel="1" x14ac:dyDescent="0.2">
      <c r="A1061" s="322"/>
      <c r="B1061" s="25"/>
      <c r="C1061" s="23"/>
      <c r="D1061" s="23"/>
      <c r="E1061" s="24"/>
      <c r="F1061" s="176" t="s">
        <v>342</v>
      </c>
      <c r="G1061" s="190">
        <f t="shared" ref="G1061:V1061" si="432">G201</f>
        <v>0</v>
      </c>
      <c r="H1061" s="191">
        <f t="shared" si="432"/>
        <v>0</v>
      </c>
      <c r="I1061" s="179">
        <f t="shared" si="432"/>
        <v>0</v>
      </c>
      <c r="J1061" s="179">
        <f t="shared" si="432"/>
        <v>0</v>
      </c>
      <c r="K1061" s="197">
        <f t="shared" si="432"/>
        <v>0</v>
      </c>
      <c r="L1061" s="181">
        <f t="shared" si="432"/>
        <v>0</v>
      </c>
      <c r="M1061" s="192">
        <f t="shared" si="432"/>
        <v>0</v>
      </c>
      <c r="N1061" s="182">
        <f t="shared" si="432"/>
        <v>0</v>
      </c>
      <c r="O1061" s="182">
        <f t="shared" si="432"/>
        <v>0</v>
      </c>
      <c r="P1061" s="182">
        <f t="shared" si="432"/>
        <v>0</v>
      </c>
      <c r="Q1061" s="182">
        <f t="shared" si="432"/>
        <v>0</v>
      </c>
      <c r="R1061" s="182">
        <f t="shared" si="432"/>
        <v>0</v>
      </c>
      <c r="S1061" s="182">
        <f t="shared" si="432"/>
        <v>0</v>
      </c>
      <c r="T1061" s="178">
        <f t="shared" si="432"/>
        <v>0</v>
      </c>
      <c r="U1061" s="182">
        <f t="shared" si="432"/>
        <v>0</v>
      </c>
      <c r="V1061" s="183">
        <f t="shared" si="432"/>
        <v>0</v>
      </c>
      <c r="W1061" s="46">
        <f>G1061-SUM(H1061:V1061)</f>
        <v>0</v>
      </c>
    </row>
    <row r="1062" spans="1:23" s="72" customFormat="1" outlineLevel="1" x14ac:dyDescent="0.2">
      <c r="A1062" s="322"/>
      <c r="B1062" s="25"/>
      <c r="C1062" s="23"/>
      <c r="D1062" s="23"/>
      <c r="E1062" s="24"/>
      <c r="F1062" s="176" t="s">
        <v>343</v>
      </c>
      <c r="G1062" s="190">
        <f t="shared" ref="G1062:V1062" si="433">G202</f>
        <v>0</v>
      </c>
      <c r="H1062" s="191">
        <f t="shared" si="433"/>
        <v>0</v>
      </c>
      <c r="I1062" s="179">
        <f t="shared" si="433"/>
        <v>0</v>
      </c>
      <c r="J1062" s="179">
        <f t="shared" si="433"/>
        <v>0</v>
      </c>
      <c r="K1062" s="197">
        <f t="shared" si="433"/>
        <v>0</v>
      </c>
      <c r="L1062" s="181">
        <f t="shared" si="433"/>
        <v>0</v>
      </c>
      <c r="M1062" s="192">
        <f t="shared" si="433"/>
        <v>0</v>
      </c>
      <c r="N1062" s="182">
        <f t="shared" si="433"/>
        <v>0</v>
      </c>
      <c r="O1062" s="182">
        <f t="shared" si="433"/>
        <v>0</v>
      </c>
      <c r="P1062" s="182">
        <f t="shared" si="433"/>
        <v>0</v>
      </c>
      <c r="Q1062" s="182">
        <f t="shared" si="433"/>
        <v>0</v>
      </c>
      <c r="R1062" s="182">
        <f t="shared" si="433"/>
        <v>0</v>
      </c>
      <c r="S1062" s="182">
        <f t="shared" si="433"/>
        <v>0</v>
      </c>
      <c r="T1062" s="178">
        <f t="shared" si="433"/>
        <v>0</v>
      </c>
      <c r="U1062" s="182">
        <f t="shared" si="433"/>
        <v>0</v>
      </c>
      <c r="V1062" s="183">
        <f t="shared" si="433"/>
        <v>0</v>
      </c>
      <c r="W1062" s="46">
        <f>G1062-SUM(H1062:V1062)</f>
        <v>0</v>
      </c>
    </row>
    <row r="1063" spans="1:23" s="72" customFormat="1" x14ac:dyDescent="0.2">
      <c r="A1063" s="322"/>
      <c r="B1063" s="25"/>
      <c r="C1063" s="23"/>
      <c r="D1063" s="23"/>
      <c r="E1063" s="24" t="s">
        <v>344</v>
      </c>
      <c r="F1063" s="24"/>
      <c r="G1063" s="69">
        <f t="shared" ref="G1063:M1063" si="434">SUBTOTAL(9,G1064:G1065)</f>
        <v>0</v>
      </c>
      <c r="H1063" s="70">
        <f t="shared" si="434"/>
        <v>0</v>
      </c>
      <c r="I1063" s="66">
        <f t="shared" si="434"/>
        <v>0</v>
      </c>
      <c r="J1063" s="66">
        <f t="shared" si="434"/>
        <v>0</v>
      </c>
      <c r="K1063" s="67">
        <f t="shared" si="434"/>
        <v>0</v>
      </c>
      <c r="L1063" s="34">
        <f t="shared" si="434"/>
        <v>0</v>
      </c>
      <c r="M1063" s="34">
        <f t="shared" si="434"/>
        <v>0</v>
      </c>
      <c r="N1063" s="34">
        <f t="shared" ref="N1063:W1063" si="435">SUBTOTAL(9,N1064:N1065)</f>
        <v>0</v>
      </c>
      <c r="O1063" s="34">
        <f t="shared" si="435"/>
        <v>0</v>
      </c>
      <c r="P1063" s="34">
        <f t="shared" si="435"/>
        <v>0</v>
      </c>
      <c r="Q1063" s="34">
        <f t="shared" si="435"/>
        <v>0</v>
      </c>
      <c r="R1063" s="34">
        <f t="shared" si="435"/>
        <v>0</v>
      </c>
      <c r="S1063" s="34">
        <f t="shared" si="435"/>
        <v>0</v>
      </c>
      <c r="T1063" s="34">
        <f t="shared" si="435"/>
        <v>0</v>
      </c>
      <c r="U1063" s="34">
        <f t="shared" si="435"/>
        <v>0</v>
      </c>
      <c r="V1063" s="34">
        <f t="shared" si="435"/>
        <v>0</v>
      </c>
      <c r="W1063" s="33">
        <f t="shared" si="435"/>
        <v>0</v>
      </c>
    </row>
    <row r="1064" spans="1:23" s="72" customFormat="1" outlineLevel="1" x14ac:dyDescent="0.2">
      <c r="A1064" s="322"/>
      <c r="B1064" s="25"/>
      <c r="C1064" s="23"/>
      <c r="D1064" s="23"/>
      <c r="E1064" s="24"/>
      <c r="F1064" s="176" t="s">
        <v>345</v>
      </c>
      <c r="G1064" s="190">
        <f t="shared" ref="G1064:V1064" si="436">G204</f>
        <v>0</v>
      </c>
      <c r="H1064" s="191">
        <f t="shared" si="436"/>
        <v>0</v>
      </c>
      <c r="I1064" s="179">
        <f t="shared" si="436"/>
        <v>0</v>
      </c>
      <c r="J1064" s="179">
        <f t="shared" si="436"/>
        <v>0</v>
      </c>
      <c r="K1064" s="197">
        <f t="shared" si="436"/>
        <v>0</v>
      </c>
      <c r="L1064" s="181">
        <f t="shared" si="436"/>
        <v>0</v>
      </c>
      <c r="M1064" s="192">
        <f t="shared" si="436"/>
        <v>0</v>
      </c>
      <c r="N1064" s="182">
        <f t="shared" si="436"/>
        <v>0</v>
      </c>
      <c r="O1064" s="182">
        <f t="shared" si="436"/>
        <v>0</v>
      </c>
      <c r="P1064" s="182">
        <f t="shared" si="436"/>
        <v>0</v>
      </c>
      <c r="Q1064" s="182">
        <f t="shared" si="436"/>
        <v>0</v>
      </c>
      <c r="R1064" s="182">
        <f t="shared" si="436"/>
        <v>0</v>
      </c>
      <c r="S1064" s="182">
        <f t="shared" si="436"/>
        <v>0</v>
      </c>
      <c r="T1064" s="178">
        <f t="shared" si="436"/>
        <v>0</v>
      </c>
      <c r="U1064" s="182">
        <f t="shared" si="436"/>
        <v>0</v>
      </c>
      <c r="V1064" s="183">
        <f t="shared" si="436"/>
        <v>0</v>
      </c>
      <c r="W1064" s="46">
        <f t="shared" ref="W1064:W1072" si="437">G1064-SUM(H1064:V1064)</f>
        <v>0</v>
      </c>
    </row>
    <row r="1065" spans="1:23" s="72" customFormat="1" outlineLevel="1" x14ac:dyDescent="0.2">
      <c r="A1065" s="322"/>
      <c r="B1065" s="25"/>
      <c r="C1065" s="23"/>
      <c r="D1065" s="23"/>
      <c r="E1065" s="24"/>
      <c r="F1065" s="176" t="s">
        <v>346</v>
      </c>
      <c r="G1065" s="190">
        <f t="shared" ref="G1065:V1065" si="438">G205</f>
        <v>0</v>
      </c>
      <c r="H1065" s="191">
        <f t="shared" si="438"/>
        <v>0</v>
      </c>
      <c r="I1065" s="179">
        <f t="shared" si="438"/>
        <v>0</v>
      </c>
      <c r="J1065" s="179">
        <f t="shared" si="438"/>
        <v>0</v>
      </c>
      <c r="K1065" s="197">
        <f t="shared" si="438"/>
        <v>0</v>
      </c>
      <c r="L1065" s="181">
        <f t="shared" si="438"/>
        <v>0</v>
      </c>
      <c r="M1065" s="192">
        <f t="shared" si="438"/>
        <v>0</v>
      </c>
      <c r="N1065" s="182">
        <f t="shared" si="438"/>
        <v>0</v>
      </c>
      <c r="O1065" s="182">
        <f t="shared" si="438"/>
        <v>0</v>
      </c>
      <c r="P1065" s="182">
        <f t="shared" si="438"/>
        <v>0</v>
      </c>
      <c r="Q1065" s="182">
        <f t="shared" si="438"/>
        <v>0</v>
      </c>
      <c r="R1065" s="182">
        <f t="shared" si="438"/>
        <v>0</v>
      </c>
      <c r="S1065" s="182">
        <f t="shared" si="438"/>
        <v>0</v>
      </c>
      <c r="T1065" s="178">
        <f t="shared" si="438"/>
        <v>0</v>
      </c>
      <c r="U1065" s="182">
        <f t="shared" si="438"/>
        <v>0</v>
      </c>
      <c r="V1065" s="183">
        <f t="shared" si="438"/>
        <v>0</v>
      </c>
      <c r="W1065" s="46">
        <f t="shared" si="437"/>
        <v>0</v>
      </c>
    </row>
    <row r="1066" spans="1:23" s="72" customFormat="1" x14ac:dyDescent="0.2">
      <c r="A1066" s="322"/>
      <c r="B1066" s="25"/>
      <c r="C1066" s="23"/>
      <c r="D1066" s="23" t="s">
        <v>63</v>
      </c>
      <c r="E1066" s="24"/>
      <c r="F1066" s="24"/>
      <c r="G1066" s="69">
        <f t="shared" ref="G1066:W1066" si="439">SUBTOTAL(9,G1067:G1069)</f>
        <v>0</v>
      </c>
      <c r="H1066" s="70">
        <f t="shared" si="439"/>
        <v>0</v>
      </c>
      <c r="I1066" s="66">
        <f t="shared" si="439"/>
        <v>0</v>
      </c>
      <c r="J1066" s="66">
        <f t="shared" si="439"/>
        <v>0</v>
      </c>
      <c r="K1066" s="67">
        <f t="shared" si="439"/>
        <v>0</v>
      </c>
      <c r="L1066" s="34">
        <f t="shared" si="439"/>
        <v>0</v>
      </c>
      <c r="M1066" s="34">
        <f t="shared" si="439"/>
        <v>0</v>
      </c>
      <c r="N1066" s="34">
        <f t="shared" si="439"/>
        <v>0</v>
      </c>
      <c r="O1066" s="34">
        <f t="shared" si="439"/>
        <v>0</v>
      </c>
      <c r="P1066" s="34">
        <f t="shared" si="439"/>
        <v>0</v>
      </c>
      <c r="Q1066" s="34">
        <f t="shared" si="439"/>
        <v>0</v>
      </c>
      <c r="R1066" s="34">
        <f t="shared" si="439"/>
        <v>0</v>
      </c>
      <c r="S1066" s="34">
        <f t="shared" si="439"/>
        <v>0</v>
      </c>
      <c r="T1066" s="34">
        <f t="shared" si="439"/>
        <v>0</v>
      </c>
      <c r="U1066" s="34">
        <f t="shared" si="439"/>
        <v>0</v>
      </c>
      <c r="V1066" s="34">
        <f t="shared" si="439"/>
        <v>0</v>
      </c>
      <c r="W1066" s="33">
        <f t="shared" si="439"/>
        <v>0</v>
      </c>
    </row>
    <row r="1067" spans="1:23" s="72" customFormat="1" outlineLevel="1" x14ac:dyDescent="0.2">
      <c r="A1067" s="322"/>
      <c r="B1067" s="25"/>
      <c r="C1067" s="23"/>
      <c r="D1067" s="23"/>
      <c r="E1067" s="24"/>
      <c r="F1067" s="176" t="s">
        <v>190</v>
      </c>
      <c r="G1067" s="190">
        <f t="shared" ref="G1067:V1067" si="440">G207</f>
        <v>0</v>
      </c>
      <c r="H1067" s="191">
        <f t="shared" si="440"/>
        <v>0</v>
      </c>
      <c r="I1067" s="179">
        <f t="shared" si="440"/>
        <v>0</v>
      </c>
      <c r="J1067" s="179">
        <f t="shared" si="440"/>
        <v>0</v>
      </c>
      <c r="K1067" s="197">
        <f t="shared" si="440"/>
        <v>0</v>
      </c>
      <c r="L1067" s="178">
        <f t="shared" si="440"/>
        <v>0</v>
      </c>
      <c r="M1067" s="192">
        <f t="shared" si="440"/>
        <v>0</v>
      </c>
      <c r="N1067" s="182">
        <f t="shared" si="440"/>
        <v>0</v>
      </c>
      <c r="O1067" s="182">
        <f t="shared" si="440"/>
        <v>0</v>
      </c>
      <c r="P1067" s="182">
        <f t="shared" si="440"/>
        <v>0</v>
      </c>
      <c r="Q1067" s="182">
        <f t="shared" si="440"/>
        <v>0</v>
      </c>
      <c r="R1067" s="182">
        <f t="shared" si="440"/>
        <v>0</v>
      </c>
      <c r="S1067" s="182">
        <f t="shared" si="440"/>
        <v>0</v>
      </c>
      <c r="T1067" s="178">
        <f t="shared" si="440"/>
        <v>0</v>
      </c>
      <c r="U1067" s="182">
        <f t="shared" si="440"/>
        <v>0</v>
      </c>
      <c r="V1067" s="183">
        <f t="shared" si="440"/>
        <v>0</v>
      </c>
      <c r="W1067" s="46">
        <f t="shared" si="437"/>
        <v>0</v>
      </c>
    </row>
    <row r="1068" spans="1:23" s="72" customFormat="1" outlineLevel="1" x14ac:dyDescent="0.2">
      <c r="A1068" s="322"/>
      <c r="B1068" s="25"/>
      <c r="C1068" s="23"/>
      <c r="D1068" s="23"/>
      <c r="E1068" s="24"/>
      <c r="F1068" s="176" t="s">
        <v>191</v>
      </c>
      <c r="G1068" s="190">
        <f t="shared" ref="G1068:V1068" si="441">G208</f>
        <v>0</v>
      </c>
      <c r="H1068" s="191">
        <f t="shared" si="441"/>
        <v>0</v>
      </c>
      <c r="I1068" s="179">
        <f t="shared" si="441"/>
        <v>0</v>
      </c>
      <c r="J1068" s="179">
        <f t="shared" si="441"/>
        <v>0</v>
      </c>
      <c r="K1068" s="197">
        <f t="shared" si="441"/>
        <v>0</v>
      </c>
      <c r="L1068" s="178">
        <f t="shared" si="441"/>
        <v>0</v>
      </c>
      <c r="M1068" s="192">
        <f t="shared" si="441"/>
        <v>0</v>
      </c>
      <c r="N1068" s="182">
        <f t="shared" si="441"/>
        <v>0</v>
      </c>
      <c r="O1068" s="182">
        <f t="shared" si="441"/>
        <v>0</v>
      </c>
      <c r="P1068" s="182">
        <f t="shared" si="441"/>
        <v>0</v>
      </c>
      <c r="Q1068" s="182">
        <f t="shared" si="441"/>
        <v>0</v>
      </c>
      <c r="R1068" s="182">
        <f t="shared" si="441"/>
        <v>0</v>
      </c>
      <c r="S1068" s="182">
        <f t="shared" si="441"/>
        <v>0</v>
      </c>
      <c r="T1068" s="201">
        <f t="shared" si="441"/>
        <v>0</v>
      </c>
      <c r="U1068" s="182">
        <f t="shared" si="441"/>
        <v>0</v>
      </c>
      <c r="V1068" s="183">
        <f t="shared" si="441"/>
        <v>0</v>
      </c>
      <c r="W1068" s="46">
        <f t="shared" si="437"/>
        <v>0</v>
      </c>
    </row>
    <row r="1069" spans="1:23" s="72" customFormat="1" outlineLevel="1" x14ac:dyDescent="0.2">
      <c r="A1069" s="322"/>
      <c r="B1069" s="25"/>
      <c r="C1069" s="23"/>
      <c r="D1069" s="23"/>
      <c r="E1069" s="24"/>
      <c r="F1069" s="176" t="s">
        <v>189</v>
      </c>
      <c r="G1069" s="190">
        <f t="shared" ref="G1069:V1069" si="442">G209</f>
        <v>0</v>
      </c>
      <c r="H1069" s="191">
        <f t="shared" si="442"/>
        <v>0</v>
      </c>
      <c r="I1069" s="179">
        <f t="shared" si="442"/>
        <v>0</v>
      </c>
      <c r="J1069" s="179">
        <f t="shared" si="442"/>
        <v>0</v>
      </c>
      <c r="K1069" s="197">
        <f t="shared" si="442"/>
        <v>0</v>
      </c>
      <c r="L1069" s="178">
        <f t="shared" si="442"/>
        <v>0</v>
      </c>
      <c r="M1069" s="192">
        <f t="shared" si="442"/>
        <v>0</v>
      </c>
      <c r="N1069" s="182">
        <f t="shared" si="442"/>
        <v>0</v>
      </c>
      <c r="O1069" s="182">
        <f t="shared" si="442"/>
        <v>0</v>
      </c>
      <c r="P1069" s="182">
        <f t="shared" si="442"/>
        <v>0</v>
      </c>
      <c r="Q1069" s="182">
        <f t="shared" si="442"/>
        <v>0</v>
      </c>
      <c r="R1069" s="182">
        <f t="shared" si="442"/>
        <v>0</v>
      </c>
      <c r="S1069" s="182">
        <f t="shared" si="442"/>
        <v>0</v>
      </c>
      <c r="T1069" s="182">
        <f t="shared" si="442"/>
        <v>0</v>
      </c>
      <c r="U1069" s="178">
        <f t="shared" si="442"/>
        <v>0</v>
      </c>
      <c r="V1069" s="183">
        <f t="shared" si="442"/>
        <v>0</v>
      </c>
      <c r="W1069" s="46">
        <f t="shared" si="437"/>
        <v>0</v>
      </c>
    </row>
    <row r="1070" spans="1:23" s="72" customFormat="1" x14ac:dyDescent="0.2">
      <c r="A1070" s="322"/>
      <c r="B1070" s="25"/>
      <c r="C1070" s="64"/>
      <c r="D1070" s="23" t="s">
        <v>192</v>
      </c>
      <c r="E1070" s="24"/>
      <c r="F1070" s="24"/>
      <c r="G1070" s="69">
        <f t="shared" ref="G1070:M1070" si="443">SUBTOTAL(9,G1071:G1072)</f>
        <v>0</v>
      </c>
      <c r="H1070" s="70">
        <f t="shared" si="443"/>
        <v>0</v>
      </c>
      <c r="I1070" s="66">
        <f t="shared" si="443"/>
        <v>0</v>
      </c>
      <c r="J1070" s="66">
        <f t="shared" si="443"/>
        <v>0</v>
      </c>
      <c r="K1070" s="67">
        <f t="shared" si="443"/>
        <v>0</v>
      </c>
      <c r="L1070" s="34">
        <f t="shared" si="443"/>
        <v>0</v>
      </c>
      <c r="M1070" s="34">
        <f t="shared" si="443"/>
        <v>0</v>
      </c>
      <c r="N1070" s="34">
        <f t="shared" ref="N1070:W1070" si="444">SUBTOTAL(9,N1071:N1072)</f>
        <v>0</v>
      </c>
      <c r="O1070" s="34">
        <f t="shared" si="444"/>
        <v>0</v>
      </c>
      <c r="P1070" s="34">
        <f t="shared" si="444"/>
        <v>0</v>
      </c>
      <c r="Q1070" s="34">
        <f t="shared" si="444"/>
        <v>0</v>
      </c>
      <c r="R1070" s="34">
        <f t="shared" si="444"/>
        <v>0</v>
      </c>
      <c r="S1070" s="34">
        <f t="shared" si="444"/>
        <v>0</v>
      </c>
      <c r="T1070" s="34">
        <f t="shared" si="444"/>
        <v>0</v>
      </c>
      <c r="U1070" s="34">
        <f t="shared" si="444"/>
        <v>0</v>
      </c>
      <c r="V1070" s="34">
        <f t="shared" si="444"/>
        <v>0</v>
      </c>
      <c r="W1070" s="33">
        <f t="shared" si="444"/>
        <v>0</v>
      </c>
    </row>
    <row r="1071" spans="1:23" s="72" customFormat="1" outlineLevel="1" x14ac:dyDescent="0.2">
      <c r="A1071" s="322"/>
      <c r="B1071" s="25"/>
      <c r="C1071" s="23"/>
      <c r="D1071" s="23"/>
      <c r="E1071" s="24"/>
      <c r="F1071" s="176" t="s">
        <v>193</v>
      </c>
      <c r="G1071" s="190">
        <f t="shared" ref="G1071:V1071" si="445">G211</f>
        <v>0</v>
      </c>
      <c r="H1071" s="191">
        <f t="shared" si="445"/>
        <v>0</v>
      </c>
      <c r="I1071" s="179">
        <f t="shared" si="445"/>
        <v>0</v>
      </c>
      <c r="J1071" s="179">
        <f t="shared" si="445"/>
        <v>0</v>
      </c>
      <c r="K1071" s="197">
        <f t="shared" si="445"/>
        <v>0</v>
      </c>
      <c r="L1071" s="178">
        <f t="shared" si="445"/>
        <v>0</v>
      </c>
      <c r="M1071" s="192">
        <f t="shared" si="445"/>
        <v>0</v>
      </c>
      <c r="N1071" s="182">
        <f t="shared" si="445"/>
        <v>0</v>
      </c>
      <c r="O1071" s="182">
        <f t="shared" si="445"/>
        <v>0</v>
      </c>
      <c r="P1071" s="182">
        <f t="shared" si="445"/>
        <v>0</v>
      </c>
      <c r="Q1071" s="182">
        <f t="shared" si="445"/>
        <v>0</v>
      </c>
      <c r="R1071" s="182">
        <f t="shared" si="445"/>
        <v>0</v>
      </c>
      <c r="S1071" s="182">
        <f t="shared" si="445"/>
        <v>0</v>
      </c>
      <c r="T1071" s="182">
        <f t="shared" si="445"/>
        <v>0</v>
      </c>
      <c r="U1071" s="178">
        <f t="shared" si="445"/>
        <v>0</v>
      </c>
      <c r="V1071" s="183">
        <f t="shared" si="445"/>
        <v>0</v>
      </c>
      <c r="W1071" s="46">
        <f t="shared" si="437"/>
        <v>0</v>
      </c>
    </row>
    <row r="1072" spans="1:23" s="72" customFormat="1" outlineLevel="1" x14ac:dyDescent="0.2">
      <c r="A1072" s="322"/>
      <c r="B1072" s="25"/>
      <c r="C1072" s="23"/>
      <c r="D1072" s="23"/>
      <c r="E1072" s="24"/>
      <c r="F1072" s="176" t="s">
        <v>194</v>
      </c>
      <c r="G1072" s="190">
        <f t="shared" ref="G1072:V1072" si="446">G212</f>
        <v>0</v>
      </c>
      <c r="H1072" s="191">
        <f t="shared" si="446"/>
        <v>0</v>
      </c>
      <c r="I1072" s="179">
        <f t="shared" si="446"/>
        <v>0</v>
      </c>
      <c r="J1072" s="179">
        <f t="shared" si="446"/>
        <v>0</v>
      </c>
      <c r="K1072" s="197">
        <f t="shared" si="446"/>
        <v>0</v>
      </c>
      <c r="L1072" s="178">
        <f t="shared" si="446"/>
        <v>0</v>
      </c>
      <c r="M1072" s="192">
        <f t="shared" si="446"/>
        <v>0</v>
      </c>
      <c r="N1072" s="182">
        <f t="shared" si="446"/>
        <v>0</v>
      </c>
      <c r="O1072" s="182">
        <f t="shared" si="446"/>
        <v>0</v>
      </c>
      <c r="P1072" s="182">
        <f t="shared" si="446"/>
        <v>0</v>
      </c>
      <c r="Q1072" s="182">
        <f t="shared" si="446"/>
        <v>0</v>
      </c>
      <c r="R1072" s="182">
        <f t="shared" si="446"/>
        <v>0</v>
      </c>
      <c r="S1072" s="182">
        <f t="shared" si="446"/>
        <v>0</v>
      </c>
      <c r="T1072" s="182">
        <f t="shared" si="446"/>
        <v>0</v>
      </c>
      <c r="U1072" s="178">
        <f t="shared" si="446"/>
        <v>0</v>
      </c>
      <c r="V1072" s="183">
        <f t="shared" si="446"/>
        <v>0</v>
      </c>
      <c r="W1072" s="46">
        <f t="shared" si="437"/>
        <v>0</v>
      </c>
    </row>
    <row r="1073" spans="1:23" x14ac:dyDescent="0.2">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row>
    <row r="1074" spans="1:23" x14ac:dyDescent="0.2">
      <c r="A1074" s="318"/>
      <c r="B1074" s="25"/>
      <c r="C1074" s="23"/>
      <c r="D1074" s="23" t="s">
        <v>66</v>
      </c>
      <c r="E1074" s="24"/>
      <c r="F1074" s="64"/>
      <c r="G1074" s="69">
        <f t="shared" ref="G1074:W1074" si="447">SUBTOTAL(9,G1075:G1076)</f>
        <v>0</v>
      </c>
      <c r="H1074" s="70">
        <f t="shared" si="447"/>
        <v>0</v>
      </c>
      <c r="I1074" s="66">
        <f t="shared" si="447"/>
        <v>0</v>
      </c>
      <c r="J1074" s="66">
        <f t="shared" si="447"/>
        <v>0</v>
      </c>
      <c r="K1074" s="67">
        <f t="shared" si="447"/>
        <v>0</v>
      </c>
      <c r="L1074" s="34">
        <f t="shared" si="447"/>
        <v>0</v>
      </c>
      <c r="M1074" s="34">
        <f t="shared" si="447"/>
        <v>0</v>
      </c>
      <c r="N1074" s="34">
        <f t="shared" si="447"/>
        <v>0</v>
      </c>
      <c r="O1074" s="34">
        <f t="shared" si="447"/>
        <v>0</v>
      </c>
      <c r="P1074" s="34">
        <f t="shared" si="447"/>
        <v>0</v>
      </c>
      <c r="Q1074" s="34">
        <f t="shared" si="447"/>
        <v>0</v>
      </c>
      <c r="R1074" s="34">
        <f t="shared" si="447"/>
        <v>0</v>
      </c>
      <c r="S1074" s="34">
        <f t="shared" si="447"/>
        <v>0</v>
      </c>
      <c r="T1074" s="34">
        <f t="shared" si="447"/>
        <v>0</v>
      </c>
      <c r="U1074" s="34">
        <f t="shared" si="447"/>
        <v>0</v>
      </c>
      <c r="V1074" s="34">
        <f t="shared" si="447"/>
        <v>0</v>
      </c>
      <c r="W1074" s="33">
        <f t="shared" si="447"/>
        <v>0</v>
      </c>
    </row>
    <row r="1075" spans="1:23" outlineLevel="1" x14ac:dyDescent="0.2">
      <c r="A1075" s="318"/>
      <c r="B1075" s="25"/>
      <c r="C1075" s="24"/>
      <c r="D1075" s="24"/>
      <c r="E1075" s="24"/>
      <c r="F1075" s="202" t="s">
        <v>67</v>
      </c>
      <c r="G1075" s="203">
        <f>G215</f>
        <v>0</v>
      </c>
      <c r="H1075" s="66"/>
      <c r="I1075" s="66"/>
      <c r="J1075" s="66"/>
      <c r="K1075" s="67"/>
      <c r="L1075" s="51"/>
      <c r="M1075" s="34"/>
      <c r="N1075" s="34"/>
      <c r="O1075" s="34"/>
      <c r="P1075" s="34"/>
      <c r="Q1075" s="34"/>
      <c r="R1075" s="34"/>
      <c r="S1075" s="34"/>
      <c r="T1075" s="34"/>
      <c r="U1075" s="34"/>
      <c r="V1075" s="37"/>
      <c r="W1075" s="46">
        <f>G1075-SUM(H1075:V1075)</f>
        <v>0</v>
      </c>
    </row>
    <row r="1076" spans="1:23" outlineLevel="1" x14ac:dyDescent="0.2">
      <c r="A1076" s="318"/>
      <c r="B1076" s="71"/>
      <c r="C1076" s="24"/>
      <c r="D1076" s="24"/>
      <c r="E1076" s="24"/>
      <c r="F1076" s="176" t="s">
        <v>68</v>
      </c>
      <c r="G1076" s="190">
        <f>G216</f>
        <v>0</v>
      </c>
      <c r="H1076" s="191">
        <f t="shared" ref="H1076:V1076" si="448">H216</f>
        <v>0</v>
      </c>
      <c r="I1076" s="179">
        <f t="shared" si="448"/>
        <v>0</v>
      </c>
      <c r="J1076" s="179">
        <f t="shared" si="448"/>
        <v>0</v>
      </c>
      <c r="K1076" s="197">
        <f t="shared" si="448"/>
        <v>0</v>
      </c>
      <c r="L1076" s="181">
        <f t="shared" si="448"/>
        <v>0</v>
      </c>
      <c r="M1076" s="192">
        <f t="shared" si="448"/>
        <v>0</v>
      </c>
      <c r="N1076" s="182">
        <f t="shared" si="448"/>
        <v>0</v>
      </c>
      <c r="O1076" s="182">
        <f t="shared" si="448"/>
        <v>0</v>
      </c>
      <c r="P1076" s="182">
        <f t="shared" si="448"/>
        <v>0</v>
      </c>
      <c r="Q1076" s="182">
        <f t="shared" si="448"/>
        <v>0</v>
      </c>
      <c r="R1076" s="182">
        <f t="shared" si="448"/>
        <v>0</v>
      </c>
      <c r="S1076" s="182">
        <f t="shared" si="448"/>
        <v>0</v>
      </c>
      <c r="T1076" s="182">
        <f t="shared" si="448"/>
        <v>0</v>
      </c>
      <c r="U1076" s="178">
        <f t="shared" si="448"/>
        <v>0</v>
      </c>
      <c r="V1076" s="183">
        <f t="shared" si="448"/>
        <v>0</v>
      </c>
      <c r="W1076" s="46">
        <f>G1076-SUM(H1076:V1076)</f>
        <v>0</v>
      </c>
    </row>
    <row r="1077" spans="1:23" x14ac:dyDescent="0.2">
      <c r="A1077" s="318"/>
      <c r="B1077" s="71"/>
      <c r="C1077" s="24"/>
      <c r="D1077" s="23" t="s">
        <v>202</v>
      </c>
      <c r="E1077" s="24"/>
      <c r="F1077" s="24"/>
      <c r="G1077" s="69">
        <f>SUBTOTAL(9,G1078:G1080)</f>
        <v>0</v>
      </c>
      <c r="H1077" s="70">
        <f t="shared" ref="H1077:W1077" si="449">SUBTOTAL(9,H1078:H1080)</f>
        <v>0</v>
      </c>
      <c r="I1077" s="66">
        <f t="shared" si="449"/>
        <v>0</v>
      </c>
      <c r="J1077" s="66">
        <f t="shared" si="449"/>
        <v>0</v>
      </c>
      <c r="K1077" s="67">
        <f t="shared" si="449"/>
        <v>0</v>
      </c>
      <c r="L1077" s="34">
        <f t="shared" si="449"/>
        <v>0</v>
      </c>
      <c r="M1077" s="34">
        <f t="shared" si="449"/>
        <v>0</v>
      </c>
      <c r="N1077" s="34">
        <f t="shared" si="449"/>
        <v>0</v>
      </c>
      <c r="O1077" s="34">
        <f t="shared" si="449"/>
        <v>0</v>
      </c>
      <c r="P1077" s="34">
        <f t="shared" si="449"/>
        <v>0</v>
      </c>
      <c r="Q1077" s="34">
        <f t="shared" si="449"/>
        <v>0</v>
      </c>
      <c r="R1077" s="34">
        <f t="shared" si="449"/>
        <v>0</v>
      </c>
      <c r="S1077" s="34">
        <f t="shared" si="449"/>
        <v>0</v>
      </c>
      <c r="T1077" s="34">
        <f t="shared" si="449"/>
        <v>0</v>
      </c>
      <c r="U1077" s="34">
        <f t="shared" si="449"/>
        <v>0</v>
      </c>
      <c r="V1077" s="34">
        <f t="shared" si="449"/>
        <v>0</v>
      </c>
      <c r="W1077" s="33">
        <f t="shared" si="449"/>
        <v>0</v>
      </c>
    </row>
    <row r="1078" spans="1:23" outlineLevel="1" x14ac:dyDescent="0.2">
      <c r="A1078" s="318"/>
      <c r="B1078" s="25"/>
      <c r="C1078" s="24"/>
      <c r="D1078" s="24"/>
      <c r="E1078" s="64"/>
      <c r="F1078" s="176" t="s">
        <v>251</v>
      </c>
      <c r="G1078" s="190">
        <f t="shared" ref="G1078:V1078" si="450">G218</f>
        <v>0</v>
      </c>
      <c r="H1078" s="191">
        <f t="shared" si="450"/>
        <v>0</v>
      </c>
      <c r="I1078" s="179">
        <f t="shared" si="450"/>
        <v>0</v>
      </c>
      <c r="J1078" s="179">
        <f t="shared" si="450"/>
        <v>0</v>
      </c>
      <c r="K1078" s="197">
        <f t="shared" si="450"/>
        <v>0</v>
      </c>
      <c r="L1078" s="181">
        <f t="shared" si="450"/>
        <v>0</v>
      </c>
      <c r="M1078" s="192">
        <f t="shared" si="450"/>
        <v>0</v>
      </c>
      <c r="N1078" s="182">
        <f t="shared" si="450"/>
        <v>0</v>
      </c>
      <c r="O1078" s="182">
        <f t="shared" si="450"/>
        <v>0</v>
      </c>
      <c r="P1078" s="182">
        <f t="shared" si="450"/>
        <v>0</v>
      </c>
      <c r="Q1078" s="182">
        <f t="shared" si="450"/>
        <v>0</v>
      </c>
      <c r="R1078" s="182">
        <f t="shared" si="450"/>
        <v>0</v>
      </c>
      <c r="S1078" s="182">
        <f t="shared" si="450"/>
        <v>0</v>
      </c>
      <c r="T1078" s="178">
        <f t="shared" si="450"/>
        <v>0</v>
      </c>
      <c r="U1078" s="182">
        <f t="shared" si="450"/>
        <v>0</v>
      </c>
      <c r="V1078" s="183">
        <f t="shared" si="450"/>
        <v>0</v>
      </c>
      <c r="W1078" s="46">
        <f>G1078-SUM(H1078:V1078)</f>
        <v>0</v>
      </c>
    </row>
    <row r="1079" spans="1:23" outlineLevel="1" x14ac:dyDescent="0.2">
      <c r="A1079" s="318"/>
      <c r="B1079" s="25"/>
      <c r="C1079" s="24"/>
      <c r="D1079" s="24"/>
      <c r="E1079" s="64"/>
      <c r="F1079" s="176" t="s">
        <v>252</v>
      </c>
      <c r="G1079" s="190">
        <f t="shared" ref="G1079:V1079" si="451">G219</f>
        <v>0</v>
      </c>
      <c r="H1079" s="191">
        <f t="shared" si="451"/>
        <v>0</v>
      </c>
      <c r="I1079" s="179">
        <f t="shared" si="451"/>
        <v>0</v>
      </c>
      <c r="J1079" s="179">
        <f t="shared" si="451"/>
        <v>0</v>
      </c>
      <c r="K1079" s="197">
        <f t="shared" si="451"/>
        <v>0</v>
      </c>
      <c r="L1079" s="181">
        <f t="shared" si="451"/>
        <v>0</v>
      </c>
      <c r="M1079" s="192">
        <f t="shared" si="451"/>
        <v>0</v>
      </c>
      <c r="N1079" s="182">
        <f t="shared" si="451"/>
        <v>0</v>
      </c>
      <c r="O1079" s="182">
        <f t="shared" si="451"/>
        <v>0</v>
      </c>
      <c r="P1079" s="182">
        <f t="shared" si="451"/>
        <v>0</v>
      </c>
      <c r="Q1079" s="182">
        <f t="shared" si="451"/>
        <v>0</v>
      </c>
      <c r="R1079" s="182">
        <f t="shared" si="451"/>
        <v>0</v>
      </c>
      <c r="S1079" s="182">
        <f t="shared" si="451"/>
        <v>0</v>
      </c>
      <c r="T1079" s="178">
        <f t="shared" si="451"/>
        <v>0</v>
      </c>
      <c r="U1079" s="182">
        <f t="shared" si="451"/>
        <v>0</v>
      </c>
      <c r="V1079" s="183">
        <f t="shared" si="451"/>
        <v>0</v>
      </c>
      <c r="W1079" s="46">
        <f>G1079-SUM(H1079:V1079)</f>
        <v>0</v>
      </c>
    </row>
    <row r="1080" spans="1:23" outlineLevel="1" x14ac:dyDescent="0.2">
      <c r="A1080" s="318"/>
      <c r="B1080" s="25"/>
      <c r="C1080" s="24"/>
      <c r="D1080" s="24"/>
      <c r="E1080" s="64"/>
      <c r="F1080" s="176" t="s">
        <v>363</v>
      </c>
      <c r="G1080" s="190">
        <f>G220</f>
        <v>0</v>
      </c>
      <c r="H1080" s="66"/>
      <c r="I1080" s="66"/>
      <c r="J1080" s="66"/>
      <c r="K1080" s="67"/>
      <c r="L1080" s="51"/>
      <c r="M1080" s="34"/>
      <c r="N1080" s="34"/>
      <c r="O1080" s="34"/>
      <c r="P1080" s="34"/>
      <c r="Q1080" s="34"/>
      <c r="R1080" s="34"/>
      <c r="S1080" s="34"/>
      <c r="T1080" s="34"/>
      <c r="U1080" s="34"/>
      <c r="V1080" s="37"/>
      <c r="W1080" s="49"/>
    </row>
    <row r="1081" spans="1:23" x14ac:dyDescent="0.2">
      <c r="A1081" s="318"/>
      <c r="B1081" s="25"/>
      <c r="C1081" s="24"/>
      <c r="D1081" s="23" t="s">
        <v>70</v>
      </c>
      <c r="E1081" s="64"/>
      <c r="F1081" s="24"/>
      <c r="G1081" s="69">
        <f>SUBTOTAL(9,G1082:G1084)</f>
        <v>0</v>
      </c>
      <c r="H1081" s="66"/>
      <c r="I1081" s="66"/>
      <c r="J1081" s="66"/>
      <c r="K1081" s="67"/>
      <c r="L1081" s="51"/>
      <c r="M1081" s="34"/>
      <c r="N1081" s="34"/>
      <c r="O1081" s="34"/>
      <c r="P1081" s="34"/>
      <c r="Q1081" s="34"/>
      <c r="R1081" s="34"/>
      <c r="S1081" s="34"/>
      <c r="T1081" s="34"/>
      <c r="U1081" s="34"/>
      <c r="V1081" s="37"/>
      <c r="W1081" s="33">
        <f>SUBTOTAL(9,W1082:W1084)</f>
        <v>0</v>
      </c>
    </row>
    <row r="1082" spans="1:23" outlineLevel="1" x14ac:dyDescent="0.2">
      <c r="A1082" s="318"/>
      <c r="B1082" s="25"/>
      <c r="C1082" s="24"/>
      <c r="D1082" s="24"/>
      <c r="E1082" s="64"/>
      <c r="F1082" s="176" t="s">
        <v>71</v>
      </c>
      <c r="G1082" s="190">
        <f>G222</f>
        <v>0</v>
      </c>
      <c r="H1082" s="66"/>
      <c r="I1082" s="66"/>
      <c r="J1082" s="66"/>
      <c r="K1082" s="67"/>
      <c r="L1082" s="51"/>
      <c r="M1082" s="34"/>
      <c r="N1082" s="34"/>
      <c r="O1082" s="34"/>
      <c r="P1082" s="34"/>
      <c r="Q1082" s="34"/>
      <c r="R1082" s="34"/>
      <c r="S1082" s="34"/>
      <c r="T1082" s="34"/>
      <c r="U1082" s="34"/>
      <c r="V1082" s="37"/>
      <c r="W1082" s="46">
        <f>G1082-SUM(H1082:V1082)</f>
        <v>0</v>
      </c>
    </row>
    <row r="1083" spans="1:23" outlineLevel="1" x14ac:dyDescent="0.2">
      <c r="A1083" s="318"/>
      <c r="B1083" s="25"/>
      <c r="C1083" s="24"/>
      <c r="D1083" s="24"/>
      <c r="E1083" s="64"/>
      <c r="F1083" s="176" t="s">
        <v>72</v>
      </c>
      <c r="G1083" s="190">
        <f>G223</f>
        <v>0</v>
      </c>
      <c r="H1083" s="66"/>
      <c r="I1083" s="66"/>
      <c r="J1083" s="66"/>
      <c r="K1083" s="67"/>
      <c r="L1083" s="51"/>
      <c r="M1083" s="34"/>
      <c r="N1083" s="34"/>
      <c r="O1083" s="34"/>
      <c r="P1083" s="34"/>
      <c r="Q1083" s="34"/>
      <c r="R1083" s="34"/>
      <c r="S1083" s="34"/>
      <c r="T1083" s="34"/>
      <c r="U1083" s="34"/>
      <c r="V1083" s="37"/>
      <c r="W1083" s="46">
        <f>G1083-SUM(H1083:V1083)</f>
        <v>0</v>
      </c>
    </row>
    <row r="1084" spans="1:23" outlineLevel="1" x14ac:dyDescent="0.2">
      <c r="A1084" s="318"/>
      <c r="B1084" s="25"/>
      <c r="C1084" s="24"/>
      <c r="D1084" s="24"/>
      <c r="E1084" s="64"/>
      <c r="F1084" s="176" t="s">
        <v>73</v>
      </c>
      <c r="G1084" s="190">
        <f>G224</f>
        <v>0</v>
      </c>
      <c r="H1084" s="66"/>
      <c r="I1084" s="66"/>
      <c r="J1084" s="66"/>
      <c r="K1084" s="67"/>
      <c r="L1084" s="51"/>
      <c r="M1084" s="34"/>
      <c r="N1084" s="34"/>
      <c r="O1084" s="34"/>
      <c r="P1084" s="34"/>
      <c r="Q1084" s="34"/>
      <c r="R1084" s="34"/>
      <c r="S1084" s="34"/>
      <c r="T1084" s="34"/>
      <c r="U1084" s="34"/>
      <c r="V1084" s="37"/>
      <c r="W1084" s="46">
        <f>G1084-SUM(H1084:V1084)</f>
        <v>0</v>
      </c>
    </row>
    <row r="1085" spans="1:23" x14ac:dyDescent="0.2">
      <c r="A1085" s="318"/>
      <c r="B1085" s="25"/>
      <c r="C1085" s="24"/>
      <c r="D1085" s="23" t="s">
        <v>65</v>
      </c>
      <c r="E1085" s="64"/>
      <c r="F1085" s="24"/>
      <c r="G1085" s="69">
        <f>SUBTOTAL(9,G1086)</f>
        <v>0</v>
      </c>
      <c r="H1085" s="66"/>
      <c r="I1085" s="66"/>
      <c r="J1085" s="66"/>
      <c r="K1085" s="67"/>
      <c r="L1085" s="51"/>
      <c r="M1085" s="34"/>
      <c r="N1085" s="34"/>
      <c r="O1085" s="34"/>
      <c r="P1085" s="34"/>
      <c r="Q1085" s="34"/>
      <c r="R1085" s="34"/>
      <c r="S1085" s="34"/>
      <c r="T1085" s="34"/>
      <c r="U1085" s="34"/>
      <c r="V1085" s="37"/>
      <c r="W1085" s="33">
        <f>SUBTOTAL(9,W1086)</f>
        <v>0</v>
      </c>
    </row>
    <row r="1086" spans="1:23" outlineLevel="1" x14ac:dyDescent="0.2">
      <c r="A1086" s="318"/>
      <c r="B1086" s="25"/>
      <c r="C1086" s="24"/>
      <c r="D1086" s="23"/>
      <c r="E1086" s="64"/>
      <c r="F1086" s="176" t="s">
        <v>65</v>
      </c>
      <c r="G1086" s="190">
        <f>G226</f>
        <v>0</v>
      </c>
      <c r="H1086" s="66"/>
      <c r="I1086" s="66"/>
      <c r="J1086" s="66"/>
      <c r="K1086" s="67"/>
      <c r="L1086" s="51"/>
      <c r="M1086" s="34"/>
      <c r="N1086" s="34"/>
      <c r="O1086" s="34"/>
      <c r="P1086" s="34"/>
      <c r="Q1086" s="34"/>
      <c r="R1086" s="34"/>
      <c r="S1086" s="34"/>
      <c r="T1086" s="34"/>
      <c r="U1086" s="34"/>
      <c r="V1086" s="37"/>
      <c r="W1086" s="46">
        <f>G1086-SUM(H1086:V1086)</f>
        <v>0</v>
      </c>
    </row>
    <row r="1087" spans="1:23" s="72" customFormat="1" outlineLevel="1" x14ac:dyDescent="0.2">
      <c r="A1087" s="318"/>
      <c r="B1087" s="25"/>
      <c r="C1087" s="24"/>
      <c r="D1087" s="23"/>
      <c r="E1087" s="64"/>
      <c r="F1087" s="24"/>
      <c r="G1087" s="435"/>
      <c r="H1087" s="70"/>
      <c r="I1087" s="66"/>
      <c r="J1087" s="66"/>
      <c r="K1087" s="67"/>
      <c r="L1087" s="34"/>
      <c r="M1087" s="34"/>
      <c r="N1087" s="34"/>
      <c r="O1087" s="34"/>
      <c r="P1087" s="34"/>
      <c r="Q1087" s="34"/>
      <c r="R1087" s="34"/>
      <c r="S1087" s="34"/>
      <c r="T1087" s="34"/>
      <c r="U1087" s="34"/>
      <c r="V1087" s="34"/>
      <c r="W1087" s="33"/>
    </row>
    <row r="1088" spans="1:23" s="72" customFormat="1" outlineLevel="1" x14ac:dyDescent="0.2">
      <c r="A1088" s="318"/>
      <c r="B1088" s="25"/>
      <c r="C1088" s="23" t="s">
        <v>477</v>
      </c>
      <c r="D1088" s="23"/>
      <c r="E1088" s="64"/>
      <c r="F1088" s="24"/>
      <c r="G1088" s="435">
        <f>SUBTOTAL(9,G1089:G1091)</f>
        <v>0</v>
      </c>
      <c r="H1088" s="70">
        <f t="shared" ref="H1088:W1088" si="452">SUBTOTAL(9,H1089:H1091)</f>
        <v>0</v>
      </c>
      <c r="I1088" s="66">
        <f t="shared" si="452"/>
        <v>0</v>
      </c>
      <c r="J1088" s="66">
        <f t="shared" si="452"/>
        <v>0</v>
      </c>
      <c r="K1088" s="67">
        <f t="shared" si="452"/>
        <v>0</v>
      </c>
      <c r="L1088" s="34">
        <f t="shared" si="452"/>
        <v>0</v>
      </c>
      <c r="M1088" s="34">
        <f t="shared" si="452"/>
        <v>0</v>
      </c>
      <c r="N1088" s="34">
        <f t="shared" si="452"/>
        <v>0</v>
      </c>
      <c r="O1088" s="34">
        <f t="shared" si="452"/>
        <v>0</v>
      </c>
      <c r="P1088" s="34">
        <f t="shared" si="452"/>
        <v>0</v>
      </c>
      <c r="Q1088" s="34">
        <f t="shared" si="452"/>
        <v>0</v>
      </c>
      <c r="R1088" s="34">
        <f t="shared" si="452"/>
        <v>0</v>
      </c>
      <c r="S1088" s="34">
        <f t="shared" si="452"/>
        <v>0</v>
      </c>
      <c r="T1088" s="34">
        <f t="shared" si="452"/>
        <v>0</v>
      </c>
      <c r="U1088" s="34">
        <f t="shared" si="452"/>
        <v>0</v>
      </c>
      <c r="V1088" s="34">
        <f t="shared" si="452"/>
        <v>0</v>
      </c>
      <c r="W1088" s="33">
        <f t="shared" si="452"/>
        <v>0</v>
      </c>
    </row>
    <row r="1089" spans="1:23" s="72" customFormat="1" outlineLevel="1" x14ac:dyDescent="0.2">
      <c r="A1089" s="318"/>
      <c r="B1089" s="25"/>
      <c r="C1089" s="24"/>
      <c r="D1089" s="23"/>
      <c r="E1089" s="64"/>
      <c r="F1089" s="433" t="s">
        <v>474</v>
      </c>
      <c r="G1089" s="436">
        <f>G229</f>
        <v>0</v>
      </c>
      <c r="H1089" s="437">
        <f>G1089*(1-VLOOKUP($F1089,SHT,2,FALSE))+$H229*VLOOKUP($F1089,SHT,2,FALSE)</f>
        <v>0</v>
      </c>
      <c r="I1089" s="438">
        <f t="shared" ref="I1089:V1089" si="453">I229*VLOOKUP($F1089,SHT,2,FALSE)</f>
        <v>0</v>
      </c>
      <c r="J1089" s="438">
        <f t="shared" si="453"/>
        <v>0</v>
      </c>
      <c r="K1089" s="439">
        <f t="shared" si="453"/>
        <v>0</v>
      </c>
      <c r="L1089" s="440">
        <f t="shared" si="453"/>
        <v>0</v>
      </c>
      <c r="M1089" s="441">
        <f t="shared" si="453"/>
        <v>0</v>
      </c>
      <c r="N1089" s="438">
        <f t="shared" si="453"/>
        <v>0</v>
      </c>
      <c r="O1089" s="438">
        <f t="shared" si="453"/>
        <v>0</v>
      </c>
      <c r="P1089" s="438">
        <f t="shared" si="453"/>
        <v>0</v>
      </c>
      <c r="Q1089" s="438">
        <f t="shared" si="453"/>
        <v>0</v>
      </c>
      <c r="R1089" s="438">
        <f t="shared" si="453"/>
        <v>0</v>
      </c>
      <c r="S1089" s="438">
        <f t="shared" si="453"/>
        <v>0</v>
      </c>
      <c r="T1089" s="438">
        <f t="shared" si="453"/>
        <v>0</v>
      </c>
      <c r="U1089" s="438">
        <f t="shared" si="453"/>
        <v>0</v>
      </c>
      <c r="V1089" s="442">
        <f t="shared" si="453"/>
        <v>0</v>
      </c>
      <c r="W1089" s="436">
        <f t="shared" ref="W1089:W1091" si="454">G1089-SUM(H1089:V1089)</f>
        <v>0</v>
      </c>
    </row>
    <row r="1090" spans="1:23" s="72" customFormat="1" outlineLevel="1" x14ac:dyDescent="0.2">
      <c r="A1090" s="318"/>
      <c r="B1090" s="25"/>
      <c r="C1090" s="24"/>
      <c r="D1090" s="23"/>
      <c r="E1090" s="64"/>
      <c r="F1090" s="433" t="s">
        <v>475</v>
      </c>
      <c r="G1090" s="436">
        <f>G230</f>
        <v>0</v>
      </c>
      <c r="H1090" s="437">
        <f>G1090*(1-VLOOKUP($F1090,SHT,2,FALSE))+$H230*VLOOKUP($F1090,SHT,2,FALSE)</f>
        <v>0</v>
      </c>
      <c r="I1090" s="438">
        <f t="shared" ref="I1090:V1090" si="455">I230*VLOOKUP($F1090,SHT,2,FALSE)</f>
        <v>0</v>
      </c>
      <c r="J1090" s="438">
        <f t="shared" si="455"/>
        <v>0</v>
      </c>
      <c r="K1090" s="439">
        <f t="shared" si="455"/>
        <v>0</v>
      </c>
      <c r="L1090" s="440">
        <f t="shared" si="455"/>
        <v>0</v>
      </c>
      <c r="M1090" s="441">
        <f t="shared" si="455"/>
        <v>0</v>
      </c>
      <c r="N1090" s="438">
        <f t="shared" si="455"/>
        <v>0</v>
      </c>
      <c r="O1090" s="438">
        <f t="shared" si="455"/>
        <v>0</v>
      </c>
      <c r="P1090" s="438">
        <f t="shared" si="455"/>
        <v>0</v>
      </c>
      <c r="Q1090" s="438">
        <f t="shared" si="455"/>
        <v>0</v>
      </c>
      <c r="R1090" s="438">
        <f t="shared" si="455"/>
        <v>0</v>
      </c>
      <c r="S1090" s="438">
        <f t="shared" si="455"/>
        <v>0</v>
      </c>
      <c r="T1090" s="438">
        <f t="shared" si="455"/>
        <v>0</v>
      </c>
      <c r="U1090" s="438">
        <f t="shared" si="455"/>
        <v>0</v>
      </c>
      <c r="V1090" s="442">
        <f t="shared" si="455"/>
        <v>0</v>
      </c>
      <c r="W1090" s="436">
        <f t="shared" si="454"/>
        <v>0</v>
      </c>
    </row>
    <row r="1091" spans="1:23" s="72" customFormat="1" outlineLevel="1" x14ac:dyDescent="0.2">
      <c r="A1091" s="318"/>
      <c r="B1091" s="25"/>
      <c r="C1091" s="24"/>
      <c r="D1091" s="23"/>
      <c r="E1091" s="64"/>
      <c r="F1091" s="433" t="s">
        <v>476</v>
      </c>
      <c r="G1091" s="436">
        <f>G231</f>
        <v>0</v>
      </c>
      <c r="H1091" s="437">
        <f>G1091*(1-VLOOKUP($F1091,SHT,2,FALSE))+$H231*VLOOKUP($F1091,SHT,2,FALSE)</f>
        <v>0</v>
      </c>
      <c r="I1091" s="438">
        <f t="shared" ref="I1091:V1091" si="456">I231*VLOOKUP($F1091,SHT,2,FALSE)</f>
        <v>0</v>
      </c>
      <c r="J1091" s="438">
        <f t="shared" si="456"/>
        <v>0</v>
      </c>
      <c r="K1091" s="439">
        <f t="shared" si="456"/>
        <v>0</v>
      </c>
      <c r="L1091" s="440">
        <f t="shared" si="456"/>
        <v>0</v>
      </c>
      <c r="M1091" s="441">
        <f t="shared" si="456"/>
        <v>0</v>
      </c>
      <c r="N1091" s="438">
        <f t="shared" si="456"/>
        <v>0</v>
      </c>
      <c r="O1091" s="438">
        <f t="shared" si="456"/>
        <v>0</v>
      </c>
      <c r="P1091" s="438">
        <f t="shared" si="456"/>
        <v>0</v>
      </c>
      <c r="Q1091" s="438">
        <f t="shared" si="456"/>
        <v>0</v>
      </c>
      <c r="R1091" s="438">
        <f t="shared" si="456"/>
        <v>0</v>
      </c>
      <c r="S1091" s="438">
        <f t="shared" si="456"/>
        <v>0</v>
      </c>
      <c r="T1091" s="438">
        <f t="shared" si="456"/>
        <v>0</v>
      </c>
      <c r="U1091" s="438">
        <f t="shared" si="456"/>
        <v>0</v>
      </c>
      <c r="V1091" s="442">
        <f t="shared" si="456"/>
        <v>0</v>
      </c>
      <c r="W1091" s="436">
        <f t="shared" si="454"/>
        <v>0</v>
      </c>
    </row>
    <row r="1092" spans="1:23" x14ac:dyDescent="0.2">
      <c r="A1092" s="318"/>
      <c r="B1092" s="25"/>
      <c r="C1092" s="24"/>
      <c r="D1092" s="23"/>
      <c r="E1092" s="64"/>
      <c r="F1092" s="24"/>
      <c r="G1092" s="69"/>
      <c r="H1092" s="66"/>
      <c r="I1092" s="66"/>
      <c r="J1092" s="66"/>
      <c r="K1092" s="67"/>
      <c r="L1092" s="51"/>
      <c r="M1092" s="34"/>
      <c r="N1092" s="34"/>
      <c r="O1092" s="34"/>
      <c r="P1092" s="34"/>
      <c r="Q1092" s="34"/>
      <c r="R1092" s="34"/>
      <c r="S1092" s="34"/>
      <c r="T1092" s="34"/>
      <c r="U1092" s="34"/>
      <c r="V1092" s="37"/>
      <c r="W1092" s="33"/>
    </row>
    <row r="1093" spans="1:23" s="150" customFormat="1" ht="16.5" thickBot="1" x14ac:dyDescent="0.25">
      <c r="A1093" s="319"/>
      <c r="B1093" s="79" t="s">
        <v>309</v>
      </c>
      <c r="C1093" s="204"/>
      <c r="D1093" s="204"/>
      <c r="E1093" s="204"/>
      <c r="F1093" s="204"/>
      <c r="G1093" s="205">
        <f>SUBTOTAL(9,G868:G1092)</f>
        <v>0</v>
      </c>
      <c r="H1093" s="206">
        <f t="shared" ref="H1093:W1093" si="457">SUBTOTAL(9,H868:H1092)</f>
        <v>0</v>
      </c>
      <c r="I1093" s="207">
        <f t="shared" si="457"/>
        <v>0</v>
      </c>
      <c r="J1093" s="207">
        <f t="shared" si="457"/>
        <v>0</v>
      </c>
      <c r="K1093" s="468">
        <f t="shared" si="457"/>
        <v>0</v>
      </c>
      <c r="L1093" s="209">
        <f t="shared" si="457"/>
        <v>0</v>
      </c>
      <c r="M1093" s="210">
        <f t="shared" si="457"/>
        <v>0</v>
      </c>
      <c r="N1093" s="210">
        <f t="shared" si="457"/>
        <v>0</v>
      </c>
      <c r="O1093" s="210">
        <f t="shared" si="457"/>
        <v>0</v>
      </c>
      <c r="P1093" s="210">
        <f t="shared" si="457"/>
        <v>0</v>
      </c>
      <c r="Q1093" s="210">
        <f t="shared" si="457"/>
        <v>0</v>
      </c>
      <c r="R1093" s="210">
        <f t="shared" si="457"/>
        <v>0</v>
      </c>
      <c r="S1093" s="210">
        <f t="shared" si="457"/>
        <v>0</v>
      </c>
      <c r="T1093" s="210">
        <f t="shared" si="457"/>
        <v>0</v>
      </c>
      <c r="U1093" s="210">
        <f t="shared" si="457"/>
        <v>0</v>
      </c>
      <c r="V1093" s="211">
        <f t="shared" si="457"/>
        <v>0</v>
      </c>
      <c r="W1093" s="205">
        <f t="shared" si="457"/>
        <v>0</v>
      </c>
    </row>
    <row r="1094" spans="1:23" ht="13.5" thickBot="1" x14ac:dyDescent="0.25">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row>
    <row r="1095" spans="1:23" s="150" customFormat="1" ht="15.75" x14ac:dyDescent="0.2">
      <c r="A1095" s="319"/>
      <c r="B1095" s="324" t="s">
        <v>75</v>
      </c>
      <c r="C1095" s="143"/>
      <c r="D1095" s="143"/>
      <c r="E1095" s="143"/>
      <c r="F1095" s="143"/>
      <c r="G1095" s="87"/>
      <c r="H1095" s="88"/>
      <c r="I1095" s="88"/>
      <c r="J1095" s="88"/>
      <c r="K1095" s="91"/>
      <c r="L1095" s="89"/>
      <c r="M1095" s="90"/>
      <c r="N1095" s="88"/>
      <c r="O1095" s="88"/>
      <c r="P1095" s="88"/>
      <c r="Q1095" s="88"/>
      <c r="R1095" s="88"/>
      <c r="S1095" s="88"/>
      <c r="T1095" s="88"/>
      <c r="U1095" s="88"/>
      <c r="V1095" s="91"/>
      <c r="W1095" s="87"/>
    </row>
    <row r="1096" spans="1:23" x14ac:dyDescent="0.2">
      <c r="A1096" s="318"/>
      <c r="B1096" s="71"/>
      <c r="C1096" s="23" t="s">
        <v>76</v>
      </c>
      <c r="D1096" s="23"/>
      <c r="E1096" s="64"/>
      <c r="F1096" s="64"/>
      <c r="G1096" s="33"/>
      <c r="H1096" s="34"/>
      <c r="I1096" s="34"/>
      <c r="J1096" s="34"/>
      <c r="K1096" s="37"/>
      <c r="L1096" s="35"/>
      <c r="M1096" s="36"/>
      <c r="N1096" s="34"/>
      <c r="O1096" s="34"/>
      <c r="P1096" s="34"/>
      <c r="Q1096" s="34"/>
      <c r="R1096" s="34"/>
      <c r="S1096" s="34"/>
      <c r="T1096" s="34"/>
      <c r="U1096" s="34"/>
      <c r="V1096" s="37"/>
      <c r="W1096" s="33"/>
    </row>
    <row r="1097" spans="1:23" x14ac:dyDescent="0.2">
      <c r="A1097" s="318"/>
      <c r="B1097" s="71"/>
      <c r="C1097" s="64"/>
      <c r="D1097" s="23" t="s">
        <v>77</v>
      </c>
      <c r="E1097" s="64"/>
      <c r="F1097" s="64"/>
      <c r="G1097" s="69">
        <f>SUBTOTAL(9,G1098:G1104)</f>
        <v>0</v>
      </c>
      <c r="H1097" s="34">
        <f t="shared" ref="H1097:W1097" si="458">SUBTOTAL(9,H1098:H1104)</f>
        <v>0</v>
      </c>
      <c r="I1097" s="34">
        <f t="shared" si="458"/>
        <v>0</v>
      </c>
      <c r="J1097" s="34">
        <f t="shared" si="458"/>
        <v>0</v>
      </c>
      <c r="K1097" s="37">
        <f t="shared" si="458"/>
        <v>0</v>
      </c>
      <c r="L1097" s="35">
        <f t="shared" si="458"/>
        <v>0</v>
      </c>
      <c r="M1097" s="36">
        <f t="shared" si="458"/>
        <v>0</v>
      </c>
      <c r="N1097" s="36">
        <f t="shared" si="458"/>
        <v>0</v>
      </c>
      <c r="O1097" s="36">
        <f t="shared" si="458"/>
        <v>0</v>
      </c>
      <c r="P1097" s="36">
        <f t="shared" si="458"/>
        <v>0</v>
      </c>
      <c r="Q1097" s="36">
        <f t="shared" si="458"/>
        <v>0</v>
      </c>
      <c r="R1097" s="36">
        <f t="shared" si="458"/>
        <v>0</v>
      </c>
      <c r="S1097" s="36">
        <f t="shared" si="458"/>
        <v>0</v>
      </c>
      <c r="T1097" s="36">
        <f t="shared" si="458"/>
        <v>0</v>
      </c>
      <c r="U1097" s="36">
        <f t="shared" si="458"/>
        <v>0</v>
      </c>
      <c r="V1097" s="37">
        <f t="shared" si="458"/>
        <v>0</v>
      </c>
      <c r="W1097" s="37">
        <f t="shared" si="458"/>
        <v>0</v>
      </c>
    </row>
    <row r="1098" spans="1:23" outlineLevel="1" x14ac:dyDescent="0.2">
      <c r="A1098" s="318"/>
      <c r="B1098" s="29"/>
      <c r="C1098" s="73"/>
      <c r="D1098" s="73"/>
      <c r="E1098" s="73"/>
      <c r="F1098" s="212" t="s">
        <v>78</v>
      </c>
      <c r="G1098" s="188">
        <f t="shared" ref="G1098:G1104" si="459">G238</f>
        <v>0</v>
      </c>
      <c r="H1098" s="189">
        <f t="shared" ref="H1098:H1103" si="460">G1098*VLOOKUP(F1098,DRT,2,FALSE)</f>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G1098-SUM(H1098:V1098)</f>
        <v>0</v>
      </c>
    </row>
    <row r="1099" spans="1:23" outlineLevel="1" x14ac:dyDescent="0.2">
      <c r="A1099" s="318"/>
      <c r="B1099" s="25"/>
      <c r="C1099" s="64"/>
      <c r="D1099" s="64"/>
      <c r="E1099" s="64"/>
      <c r="F1099" s="212" t="s">
        <v>79</v>
      </c>
      <c r="G1099" s="188">
        <f t="shared" si="459"/>
        <v>0</v>
      </c>
      <c r="H1099" s="189">
        <f t="shared" si="460"/>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ref="W1099:W1104" si="461">G1099-SUM(H1099:V1099)</f>
        <v>0</v>
      </c>
    </row>
    <row r="1100" spans="1:23" outlineLevel="1" x14ac:dyDescent="0.2">
      <c r="A1100" s="318"/>
      <c r="B1100" s="25"/>
      <c r="C1100" s="64"/>
      <c r="D1100" s="64"/>
      <c r="E1100" s="64"/>
      <c r="F1100" s="187" t="s">
        <v>80</v>
      </c>
      <c r="G1100" s="188">
        <f t="shared" si="459"/>
        <v>0</v>
      </c>
      <c r="H1100" s="189">
        <f t="shared" si="460"/>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461"/>
        <v>0</v>
      </c>
    </row>
    <row r="1101" spans="1:23" outlineLevel="1" x14ac:dyDescent="0.2">
      <c r="A1101" s="318"/>
      <c r="B1101" s="25"/>
      <c r="C1101" s="64"/>
      <c r="D1101" s="64"/>
      <c r="E1101" s="64"/>
      <c r="F1101" s="187" t="s">
        <v>405</v>
      </c>
      <c r="G1101" s="188">
        <f t="shared" si="459"/>
        <v>0</v>
      </c>
      <c r="H1101" s="189">
        <f t="shared" si="460"/>
        <v>0</v>
      </c>
      <c r="I1101" s="184">
        <f>($G$1101-SUM($H$1101:H1101))*VLOOKUP($F1101,DRT,2,FALSE)</f>
        <v>0</v>
      </c>
      <c r="J1101" s="184">
        <f>($G$1101-SUM($H$1101:I1101))*VLOOKUP($F1101,DRT,2,FALSE)</f>
        <v>0</v>
      </c>
      <c r="K1101" s="215">
        <f>($G$1101-SUM($H$1101:J1101))*VLOOKUP($F1101,DRT,2,FALSE)</f>
        <v>0</v>
      </c>
      <c r="L1101" s="214">
        <f>($G1101-SUM($H1101:K1101))*VLOOKUP($F1101,DRT,4,FALSE)</f>
        <v>0</v>
      </c>
      <c r="M1101" s="184">
        <f>($G1101-SUM($H1101:L1101))*VLOOKUP($F1101,DRT,4,FALSE)</f>
        <v>0</v>
      </c>
      <c r="N1101" s="184">
        <f>($G1101-SUM($H1101:M1101))*VLOOKUP($F1101,DRT,4,FALSE)</f>
        <v>0</v>
      </c>
      <c r="O1101" s="184">
        <f>($G1101-SUM($H1101:N1101))*VLOOKUP($F1101,DRT,4,FALSE)</f>
        <v>0</v>
      </c>
      <c r="P1101" s="184">
        <f>($G1101-SUM($H1101:O1101))*VLOOKUP($F1101,DRT,4,FALSE)</f>
        <v>0</v>
      </c>
      <c r="Q1101" s="184">
        <f>($G1101-SUM($H1101:P1101))*VLOOKUP($F1101,DRT,4,FALSE)</f>
        <v>0</v>
      </c>
      <c r="R1101" s="184">
        <f>($G1101-SUM($H1101:Q1101))*VLOOKUP($F1101,DRT,4,FALSE)</f>
        <v>0</v>
      </c>
      <c r="S1101" s="184">
        <f>($G1101-SUM($H1101:R1101))*VLOOKUP($F1101,DRT,4,FALSE)</f>
        <v>0</v>
      </c>
      <c r="T1101" s="184">
        <f>($G1101-SUM($H1101:S1101))*VLOOKUP($F1101,DRT,4,FALSE)</f>
        <v>0</v>
      </c>
      <c r="U1101" s="184">
        <f>($G1101-SUM($H1101:T1101))*VLOOKUP($F1101,DRT,4,FALSE)</f>
        <v>0</v>
      </c>
      <c r="V1101" s="215">
        <f>($G1101-SUM($H1101:U1101))*VLOOKUP($F1101,DRT,4,FALSE)</f>
        <v>0</v>
      </c>
      <c r="W1101" s="46">
        <f t="shared" si="461"/>
        <v>0</v>
      </c>
    </row>
    <row r="1102" spans="1:23" outlineLevel="1" x14ac:dyDescent="0.2">
      <c r="A1102" s="318"/>
      <c r="B1102" s="25"/>
      <c r="C1102" s="64"/>
      <c r="D1102" s="64"/>
      <c r="E1102" s="64"/>
      <c r="F1102" s="187" t="s">
        <v>81</v>
      </c>
      <c r="G1102" s="188">
        <f t="shared" si="459"/>
        <v>0</v>
      </c>
      <c r="H1102" s="189">
        <f t="shared" si="460"/>
        <v>0</v>
      </c>
      <c r="I1102" s="184">
        <f>($G$1102-SUM($H$1102:H1102))*VLOOKUP($F1102,DRT,2,FALSE)</f>
        <v>0</v>
      </c>
      <c r="J1102" s="184">
        <f>($G$1102-SUM($H$1102:I1102))*VLOOKUP($F1102,DRT,2,FALSE)</f>
        <v>0</v>
      </c>
      <c r="K1102" s="215">
        <f>($G$1102-SUM($H$1102:J1102))*VLOOKUP($F1102,DRT,2,FALSE)</f>
        <v>0</v>
      </c>
      <c r="L1102" s="214">
        <f>($G1102-SUM($H1102:K1102))*VLOOKUP($F1102,DRT,4,FALSE)</f>
        <v>0</v>
      </c>
      <c r="M1102" s="184">
        <f>($G1102-SUM($H1102:L1102))*VLOOKUP($F1102,DRT,4,FALSE)</f>
        <v>0</v>
      </c>
      <c r="N1102" s="184">
        <f>($G1102-SUM($H1102:M1102))*VLOOKUP($F1102,DRT,4,FALSE)</f>
        <v>0</v>
      </c>
      <c r="O1102" s="184">
        <f>($G1102-SUM($H1102:N1102))*VLOOKUP($F1102,DRT,4,FALSE)</f>
        <v>0</v>
      </c>
      <c r="P1102" s="184">
        <f>($G1102-SUM($H1102:O1102))*VLOOKUP($F1102,DRT,4,FALSE)</f>
        <v>0</v>
      </c>
      <c r="Q1102" s="184">
        <f>($G1102-SUM($H1102:P1102))*VLOOKUP($F1102,DRT,4,FALSE)</f>
        <v>0</v>
      </c>
      <c r="R1102" s="184">
        <f>($G1102-SUM($H1102:Q1102))*VLOOKUP($F1102,DRT,4,FALSE)</f>
        <v>0</v>
      </c>
      <c r="S1102" s="184">
        <f>($G1102-SUM($H1102:R1102))*VLOOKUP($F1102,DRT,4,FALSE)</f>
        <v>0</v>
      </c>
      <c r="T1102" s="184">
        <f>($G1102-SUM($H1102:S1102))*VLOOKUP($F1102,DRT,4,FALSE)</f>
        <v>0</v>
      </c>
      <c r="U1102" s="184">
        <f>($G1102-SUM($H1102:T1102))*VLOOKUP($F1102,DRT,4,FALSE)</f>
        <v>0</v>
      </c>
      <c r="V1102" s="215">
        <f>($G1102-SUM($H1102:U1102))*VLOOKUP($F1102,DRT,4,FALSE)</f>
        <v>0</v>
      </c>
      <c r="W1102" s="46">
        <f t="shared" si="461"/>
        <v>0</v>
      </c>
    </row>
    <row r="1103" spans="1:23" outlineLevel="1" x14ac:dyDescent="0.2">
      <c r="A1103" s="318"/>
      <c r="B1103" s="25"/>
      <c r="C1103" s="64"/>
      <c r="D1103" s="64"/>
      <c r="E1103" s="64"/>
      <c r="F1103" s="176" t="s">
        <v>402</v>
      </c>
      <c r="G1103" s="188">
        <f t="shared" si="459"/>
        <v>0</v>
      </c>
      <c r="H1103" s="189">
        <f t="shared" si="460"/>
        <v>0</v>
      </c>
      <c r="I1103" s="184">
        <f>($G1103-SUM($H1103:H1103))*VLOOKUP($F1103,DRT,2,FALSE)</f>
        <v>0</v>
      </c>
      <c r="J1103" s="184">
        <f>($G1103-SUM($H1103:I1103))*VLOOKUP($F1103,DRT,2,FALSE)</f>
        <v>0</v>
      </c>
      <c r="K1103" s="215">
        <f>($G1103-SUM($H1103:J1103))*VLOOKUP($F1103,DRT,2,FALSE)</f>
        <v>0</v>
      </c>
      <c r="L1103" s="214">
        <f>($G1103-SUM($H1103:K1103))*VLOOKUP($F1103,DRT,4,FALSE)</f>
        <v>0</v>
      </c>
      <c r="M1103" s="184">
        <f>($G1103-SUM($H1103:L1103))*VLOOKUP($F1103,DRT,4,FALSE)</f>
        <v>0</v>
      </c>
      <c r="N1103" s="184">
        <f>($G1103-SUM($H1103:M1103))*VLOOKUP($F1103,DRT,4,FALSE)</f>
        <v>0</v>
      </c>
      <c r="O1103" s="184">
        <f>($G1103-SUM($H1103:N1103))*VLOOKUP($F1103,DRT,4,FALSE)</f>
        <v>0</v>
      </c>
      <c r="P1103" s="184">
        <f>($G1103-SUM($H1103:O1103))*VLOOKUP($F1103,DRT,4,FALSE)</f>
        <v>0</v>
      </c>
      <c r="Q1103" s="184">
        <f>($G1103-SUM($H1103:P1103))*VLOOKUP($F1103,DRT,4,FALSE)</f>
        <v>0</v>
      </c>
      <c r="R1103" s="184">
        <f>($G1103-SUM($H1103:Q1103))*VLOOKUP($F1103,DRT,4,FALSE)</f>
        <v>0</v>
      </c>
      <c r="S1103" s="184">
        <f>($G1103-SUM($H1103:R1103))*VLOOKUP($F1103,DRT,4,FALSE)</f>
        <v>0</v>
      </c>
      <c r="T1103" s="184">
        <f>($G1103-SUM($H1103:S1103))*VLOOKUP($F1103,DRT,4,FALSE)</f>
        <v>0</v>
      </c>
      <c r="U1103" s="184">
        <f>($G1103-SUM($H1103:T1103))*VLOOKUP($F1103,DRT,4,FALSE)</f>
        <v>0</v>
      </c>
      <c r="V1103" s="184">
        <f>($G1103-SUM($H1103:U1103))*VLOOKUP($F1103,DRT,4,FALSE)</f>
        <v>0</v>
      </c>
      <c r="W1103" s="46">
        <f t="shared" si="461"/>
        <v>0</v>
      </c>
    </row>
    <row r="1104" spans="1:23" outlineLevel="1" x14ac:dyDescent="0.2">
      <c r="A1104" s="318"/>
      <c r="B1104" s="25"/>
      <c r="C1104" s="64"/>
      <c r="D1104" s="64"/>
      <c r="E1104" s="64"/>
      <c r="F1104" s="176" t="s">
        <v>403</v>
      </c>
      <c r="G1104" s="188">
        <f t="shared" si="459"/>
        <v>0</v>
      </c>
      <c r="H1104" s="189">
        <f>G1104*VLOOKUP(F1104,DRT,2,FALSE)</f>
        <v>0</v>
      </c>
      <c r="I1104" s="184">
        <f>($G1104-SUM($H1104:H1104))*VLOOKUP($F1104,DRT,2,FALSE)</f>
        <v>0</v>
      </c>
      <c r="J1104" s="184">
        <f>($G1104-SUM($H1104:I1104))*VLOOKUP($F1104,DRT,2,FALSE)</f>
        <v>0</v>
      </c>
      <c r="K1104" s="215">
        <f>($G1104-SUM($H1104:J1104))*VLOOKUP($F1104,DRT,2,FALSE)</f>
        <v>0</v>
      </c>
      <c r="L1104" s="214">
        <f>($G1104-SUM($H1104:K1104))*VLOOKUP($F1104,DRT,4,FALSE)</f>
        <v>0</v>
      </c>
      <c r="M1104" s="184">
        <f>($G1104-SUM($H1104:L1104))*VLOOKUP($F1104,DRT,4,FALSE)</f>
        <v>0</v>
      </c>
      <c r="N1104" s="184">
        <f>($G1104-SUM($H1104:M1104))*VLOOKUP($F1104,DRT,4,FALSE)</f>
        <v>0</v>
      </c>
      <c r="O1104" s="184">
        <f>($G1104-SUM($H1104:N1104))*VLOOKUP($F1104,DRT,4,FALSE)</f>
        <v>0</v>
      </c>
      <c r="P1104" s="184">
        <f>($G1104-SUM($H1104:O1104))*VLOOKUP($F1104,DRT,4,FALSE)</f>
        <v>0</v>
      </c>
      <c r="Q1104" s="184">
        <f>($G1104-SUM($H1104:P1104))*VLOOKUP($F1104,DRT,4,FALSE)</f>
        <v>0</v>
      </c>
      <c r="R1104" s="184">
        <f>($G1104-SUM($H1104:Q1104))*VLOOKUP($F1104,DRT,4,FALSE)</f>
        <v>0</v>
      </c>
      <c r="S1104" s="184">
        <f>($G1104-SUM($H1104:R1104))*VLOOKUP($F1104,DRT,4,FALSE)</f>
        <v>0</v>
      </c>
      <c r="T1104" s="184">
        <f>($G1104-SUM($H1104:S1104))*VLOOKUP($F1104,DRT,4,FALSE)</f>
        <v>0</v>
      </c>
      <c r="U1104" s="184">
        <f>($G1104-SUM($H1104:T1104))*VLOOKUP($F1104,DRT,4,FALSE)</f>
        <v>0</v>
      </c>
      <c r="V1104" s="184">
        <f>($G1104-SUM($H1104:U1104))*VLOOKUP($F1104,DRT,4,FALSE)</f>
        <v>0</v>
      </c>
      <c r="W1104" s="46">
        <f t="shared" si="461"/>
        <v>0</v>
      </c>
    </row>
    <row r="1105" spans="1:23" x14ac:dyDescent="0.2">
      <c r="A1105" s="318"/>
      <c r="B1105" s="71"/>
      <c r="C1105" s="64"/>
      <c r="D1105" s="65" t="s">
        <v>82</v>
      </c>
      <c r="E1105" s="64"/>
      <c r="F1105" s="64"/>
      <c r="G1105" s="75"/>
      <c r="H1105" s="34"/>
      <c r="I1105" s="34"/>
      <c r="J1105" s="34"/>
      <c r="K1105" s="37"/>
      <c r="L1105" s="35"/>
      <c r="M1105" s="36"/>
      <c r="N1105" s="34"/>
      <c r="O1105" s="34"/>
      <c r="P1105" s="34"/>
      <c r="Q1105" s="34"/>
      <c r="R1105" s="34"/>
      <c r="S1105" s="34"/>
      <c r="T1105" s="34"/>
      <c r="U1105" s="34"/>
      <c r="V1105" s="37"/>
      <c r="W1105" s="33"/>
    </row>
    <row r="1106" spans="1:23" x14ac:dyDescent="0.2">
      <c r="A1106" s="318"/>
      <c r="B1106" s="71"/>
      <c r="C1106" s="64"/>
      <c r="D1106" s="65"/>
      <c r="E1106" s="64" t="s">
        <v>83</v>
      </c>
      <c r="F1106" s="64"/>
      <c r="G1106" s="69">
        <f t="shared" ref="G1106:W1106" si="462">SUBTOTAL(9,G1107:G1112)</f>
        <v>0</v>
      </c>
      <c r="H1106" s="34">
        <f t="shared" si="462"/>
        <v>0</v>
      </c>
      <c r="I1106" s="34">
        <f t="shared" si="462"/>
        <v>0</v>
      </c>
      <c r="J1106" s="34">
        <f t="shared" si="462"/>
        <v>0</v>
      </c>
      <c r="K1106" s="37">
        <f t="shared" si="462"/>
        <v>0</v>
      </c>
      <c r="L1106" s="35">
        <f t="shared" si="462"/>
        <v>0</v>
      </c>
      <c r="M1106" s="36">
        <f t="shared" si="462"/>
        <v>0</v>
      </c>
      <c r="N1106" s="36">
        <f t="shared" si="462"/>
        <v>0</v>
      </c>
      <c r="O1106" s="36">
        <f t="shared" si="462"/>
        <v>0</v>
      </c>
      <c r="P1106" s="36">
        <f t="shared" si="462"/>
        <v>0</v>
      </c>
      <c r="Q1106" s="36">
        <f t="shared" si="462"/>
        <v>0</v>
      </c>
      <c r="R1106" s="36">
        <f t="shared" si="462"/>
        <v>0</v>
      </c>
      <c r="S1106" s="36">
        <f t="shared" si="462"/>
        <v>0</v>
      </c>
      <c r="T1106" s="36">
        <f t="shared" si="462"/>
        <v>0</v>
      </c>
      <c r="U1106" s="36">
        <f t="shared" si="462"/>
        <v>0</v>
      </c>
      <c r="V1106" s="37">
        <f t="shared" si="462"/>
        <v>0</v>
      </c>
      <c r="W1106" s="37">
        <f t="shared" si="462"/>
        <v>0</v>
      </c>
    </row>
    <row r="1107" spans="1:23" outlineLevel="1" x14ac:dyDescent="0.2">
      <c r="A1107" s="318"/>
      <c r="B1107" s="25"/>
      <c r="C1107" s="64"/>
      <c r="D1107" s="64"/>
      <c r="E1107" s="24"/>
      <c r="F1107" s="187" t="s">
        <v>84</v>
      </c>
      <c r="G1107" s="188">
        <f t="shared" ref="G1107:G1112" si="463">G247</f>
        <v>0</v>
      </c>
      <c r="H1107" s="178">
        <f>IF(SUM($H247:H247)="","",SUM($H247:H247)*VLOOKUP($F1107,DRT,2,FALSE))</f>
        <v>0</v>
      </c>
      <c r="I1107" s="182">
        <f>IF(SUM($H247:I247)="","",(SUM($H247:I247)-SUM($H1107:H1107))*VLOOKUP($F1107,DRT,2,FALSE))</f>
        <v>0</v>
      </c>
      <c r="J1107" s="182">
        <f>IF(SUM($H247:J247)="","",(SUM($H247:J247)-SUM($H1107:I1107))*VLOOKUP($F1107,DRT,2,FALSE))</f>
        <v>0</v>
      </c>
      <c r="K1107" s="183">
        <f>IF(SUM($H247:K247)="","",(SUM($H247:K247)-SUM($H1107:J1107))*VLOOKUP($F1107,DRT,2,FALSE))</f>
        <v>0</v>
      </c>
      <c r="L1107" s="216">
        <f>IF(SUM($H247:L247)="","",(SUM($H247:L247)-SUM($H1107:K1107))*VLOOKUP($F1107,DRT,4,FALSE))</f>
        <v>0</v>
      </c>
      <c r="M1107" s="217">
        <f>IF(SUM($H247:M247)="","",(SUM($H247:M247)-SUM($H1107:L1107))*VLOOKUP($F1107,DRT,4,FALSE))</f>
        <v>0</v>
      </c>
      <c r="N1107" s="182">
        <f>IF(SUM($H247:N247)="","",(SUM($H247:N247)-SUM($H1107:M1107))*VLOOKUP($F1107,DRT,4,FALSE))</f>
        <v>0</v>
      </c>
      <c r="O1107" s="182">
        <f>IF(SUM($H247:O247)="","",(SUM($H247:O247)-SUM($H1107:N1107))*VLOOKUP($F1107,DRT,4,FALSE))</f>
        <v>0</v>
      </c>
      <c r="P1107" s="182">
        <f>IF(SUM($H247:P247)="","",(SUM($H247:P247)-SUM($H1107:O1107))*VLOOKUP($F1107,DRT,4,FALSE))</f>
        <v>0</v>
      </c>
      <c r="Q1107" s="182">
        <f>IF(SUM($H247:Q247)="","",(SUM($H247:Q247)-SUM($H1107:P1107))*VLOOKUP($F1107,DRT,4,FALSE))</f>
        <v>0</v>
      </c>
      <c r="R1107" s="182">
        <f>IF(SUM($H247:R247)="","",(SUM($H247:R247)-SUM($H1107:Q1107))*VLOOKUP($F1107,DRT,4,FALSE))</f>
        <v>0</v>
      </c>
      <c r="S1107" s="182">
        <f>IF(SUM($H247:S247)="","",(SUM($H247:S247)-SUM($H1107:R1107))*VLOOKUP($F1107,DRT,4,FALSE))</f>
        <v>0</v>
      </c>
      <c r="T1107" s="182">
        <f>IF(SUM($H247:T247)="","",(SUM($H247:T247)-SUM($H1107:S1107))*VLOOKUP($F1107,DRT,4,FALSE))</f>
        <v>0</v>
      </c>
      <c r="U1107" s="182">
        <f>IF(SUM($H247:U247)="","",(SUM($H247:U247)-SUM($H1107:T1107))*VLOOKUP($F1107,DRT,4,FALSE))</f>
        <v>0</v>
      </c>
      <c r="V1107" s="183">
        <f>IF(SUM($H247:V247)="","",(SUM($H247:V247)-SUM($H1107:U1107))*VLOOKUP($F1107,DRT,4,FALSE))</f>
        <v>0</v>
      </c>
      <c r="W1107" s="125">
        <f>G1107-SUM(H1107:V1107)</f>
        <v>0</v>
      </c>
    </row>
    <row r="1108" spans="1:23" outlineLevel="1" x14ac:dyDescent="0.2">
      <c r="A1108" s="318"/>
      <c r="B1108" s="25"/>
      <c r="C1108" s="64"/>
      <c r="D1108" s="64"/>
      <c r="E1108" s="24"/>
      <c r="F1108" s="187" t="s">
        <v>85</v>
      </c>
      <c r="G1108" s="188">
        <f t="shared" si="463"/>
        <v>0</v>
      </c>
      <c r="H1108" s="178">
        <f>IF(SUM($H248:H248)="","",SUM($H248:H248)*VLOOKUP($F1108,DRT,2,FALSE))</f>
        <v>0</v>
      </c>
      <c r="I1108" s="182">
        <f>IF(SUM($H248:I248)="","",(SUM($H248:I248)-SUM($H1108:H1108))*VLOOKUP($F1108,DRT,2,FALSE))</f>
        <v>0</v>
      </c>
      <c r="J1108" s="182">
        <f>IF(SUM($H248:J248)="","",(SUM($H248:J248)-SUM($H1108:I1108))*VLOOKUP($F1108,DRT,2,FALSE))</f>
        <v>0</v>
      </c>
      <c r="K1108" s="183">
        <f>IF(SUM($H248:K248)="","",(SUM($H248:K248)-SUM($H1108:J1108))*VLOOKUP($F1108,DRT,2,FALSE))</f>
        <v>0</v>
      </c>
      <c r="L1108" s="216">
        <f>IF(SUM($H248:L248)="","",(SUM($H248:L248)-SUM($H1108:K1108))*VLOOKUP($F1108,DRT,4,FALSE))</f>
        <v>0</v>
      </c>
      <c r="M1108" s="217">
        <f>IF(SUM($H248:M248)="","",(SUM($H248:M248)-SUM($H1108:L1108))*VLOOKUP($F1108,DRT,4,FALSE))</f>
        <v>0</v>
      </c>
      <c r="N1108" s="182">
        <f>IF(SUM($H248:N248)="","",(SUM($H248:N248)-SUM($H1108:M1108))*VLOOKUP($F1108,DRT,4,FALSE))</f>
        <v>0</v>
      </c>
      <c r="O1108" s="182">
        <f>IF(SUM($H248:O248)="","",(SUM($H248:O248)-SUM($H1108:N1108))*VLOOKUP($F1108,DRT,4,FALSE))</f>
        <v>0</v>
      </c>
      <c r="P1108" s="182">
        <f>IF(SUM($H248:P248)="","",(SUM($H248:P248)-SUM($H1108:O1108))*VLOOKUP($F1108,DRT,4,FALSE))</f>
        <v>0</v>
      </c>
      <c r="Q1108" s="182">
        <f>IF(SUM($H248:Q248)="","",(SUM($H248:Q248)-SUM($H1108:P1108))*VLOOKUP($F1108,DRT,4,FALSE))</f>
        <v>0</v>
      </c>
      <c r="R1108" s="182">
        <f>IF(SUM($H248:R248)="","",(SUM($H248:R248)-SUM($H1108:Q1108))*VLOOKUP($F1108,DRT,4,FALSE))</f>
        <v>0</v>
      </c>
      <c r="S1108" s="182">
        <f>IF(SUM($H248:S248)="","",(SUM($H248:S248)-SUM($H1108:R1108))*VLOOKUP($F1108,DRT,4,FALSE))</f>
        <v>0</v>
      </c>
      <c r="T1108" s="182">
        <f>IF(SUM($H248:T248)="","",(SUM($H248:T248)-SUM($H1108:S1108))*VLOOKUP($F1108,DRT,4,FALSE))</f>
        <v>0</v>
      </c>
      <c r="U1108" s="182">
        <f>IF(SUM($H248:U248)="","",(SUM($H248:U248)-SUM($H1108:T1108))*VLOOKUP($F1108,DRT,4,FALSE))</f>
        <v>0</v>
      </c>
      <c r="V1108" s="183">
        <f>IF(SUM($H248:V248)="","",(SUM($H248:V248)-SUM($H1108:U1108))*VLOOKUP($F1108,DRT,4,FALSE))</f>
        <v>0</v>
      </c>
      <c r="W1108" s="125">
        <f>G1108-SUM(H1108:V1108)</f>
        <v>0</v>
      </c>
    </row>
    <row r="1109" spans="1:23" outlineLevel="1" x14ac:dyDescent="0.2">
      <c r="A1109" s="318"/>
      <c r="B1109" s="25"/>
      <c r="C1109" s="64"/>
      <c r="D1109" s="64"/>
      <c r="E1109" s="24"/>
      <c r="F1109" s="187" t="s">
        <v>86</v>
      </c>
      <c r="G1109" s="188">
        <f t="shared" si="463"/>
        <v>0</v>
      </c>
      <c r="H1109" s="178">
        <f>IF(SUM($H249:H249)="","",SUM($H249:H249)*VLOOKUP($F1109,DRT,2,FALSE))</f>
        <v>0</v>
      </c>
      <c r="I1109" s="182">
        <f>IF(SUM($H249:I249)="","",(SUM($H249:I249)-SUM($H1109:H1109))*VLOOKUP($F1109,DRT,2,FALSE))</f>
        <v>0</v>
      </c>
      <c r="J1109" s="182">
        <f>IF(SUM($H249:J249)="","",(SUM($H249:J249)-SUM($H1109:I1109))*VLOOKUP($F1109,DRT,2,FALSE))</f>
        <v>0</v>
      </c>
      <c r="K1109" s="183">
        <f>IF(SUM($H249:K249)="","",(SUM($H249:K249)-SUM($H1109:J1109))*VLOOKUP($F1109,DRT,2,FALSE))</f>
        <v>0</v>
      </c>
      <c r="L1109" s="216">
        <f>IF(SUM($H249:L249)="","",(SUM($H249:L249)-SUM($H1109:K1109))*VLOOKUP($F1109,DRT,4,FALSE))</f>
        <v>0</v>
      </c>
      <c r="M1109" s="217">
        <f>IF(SUM($H249:M249)="","",(SUM($H249:M249)-SUM($H1109:L1109))*VLOOKUP($F1109,DRT,4,FALSE))</f>
        <v>0</v>
      </c>
      <c r="N1109" s="182">
        <f>IF(SUM($H249:N249)="","",(SUM($H249:N249)-SUM($H1109:M1109))*VLOOKUP($F1109,DRT,4,FALSE))</f>
        <v>0</v>
      </c>
      <c r="O1109" s="182">
        <f>IF(SUM($H249:O249)="","",(SUM($H249:O249)-SUM($H1109:N1109))*VLOOKUP($F1109,DRT,4,FALSE))</f>
        <v>0</v>
      </c>
      <c r="P1109" s="182">
        <f>IF(SUM($H249:P249)="","",(SUM($H249:P249)-SUM($H1109:O1109))*VLOOKUP($F1109,DRT,4,FALSE))</f>
        <v>0</v>
      </c>
      <c r="Q1109" s="182">
        <f>IF(SUM($H249:Q249)="","",(SUM($H249:Q249)-SUM($H1109:P1109))*VLOOKUP($F1109,DRT,4,FALSE))</f>
        <v>0</v>
      </c>
      <c r="R1109" s="182">
        <f>IF(SUM($H249:R249)="","",(SUM($H249:R249)-SUM($H1109:Q1109))*VLOOKUP($F1109,DRT,4,FALSE))</f>
        <v>0</v>
      </c>
      <c r="S1109" s="182">
        <f>IF(SUM($H249:S249)="","",(SUM($H249:S249)-SUM($H1109:R1109))*VLOOKUP($F1109,DRT,4,FALSE))</f>
        <v>0</v>
      </c>
      <c r="T1109" s="182">
        <f>IF(SUM($H249:T249)="","",(SUM($H249:T249)-SUM($H1109:S1109))*VLOOKUP($F1109,DRT,4,FALSE))</f>
        <v>0</v>
      </c>
      <c r="U1109" s="182">
        <f>IF(SUM($H249:U249)="","",(SUM($H249:U249)-SUM($H1109:T1109))*VLOOKUP($F1109,DRT,4,FALSE))</f>
        <v>0</v>
      </c>
      <c r="V1109" s="183">
        <f>IF(SUM($H249:V249)="","",(SUM($H249:V249)-SUM($H1109:U1109))*VLOOKUP($F1109,DRT,4,FALSE))</f>
        <v>0</v>
      </c>
      <c r="W1109" s="125">
        <f>G1109-SUM(H1109:V1109)</f>
        <v>0</v>
      </c>
    </row>
    <row r="1110" spans="1:23" outlineLevel="1" x14ac:dyDescent="0.2">
      <c r="A1110" s="318"/>
      <c r="B1110" s="25"/>
      <c r="C1110" s="24"/>
      <c r="D1110" s="24"/>
      <c r="E1110" s="24"/>
      <c r="F1110" s="187" t="s">
        <v>87</v>
      </c>
      <c r="G1110" s="188">
        <f t="shared" si="463"/>
        <v>0</v>
      </c>
      <c r="H1110" s="178">
        <f>IF(SUM($H250:H250)="","",SUM($H250:H250)*VLOOKUP($F1110,DRT,2,FALSE))</f>
        <v>0</v>
      </c>
      <c r="I1110" s="182">
        <f>IF(SUM($H250:I250)="","",(SUM($H250:I250)-SUM($H1110:H1110))*VLOOKUP($F1110,DRT,2,FALSE))</f>
        <v>0</v>
      </c>
      <c r="J1110" s="182">
        <f>IF(SUM($H250:J250)="","",(SUM($H250:J250)-SUM($H1110:I1110))*VLOOKUP($F1110,DRT,2,FALSE))</f>
        <v>0</v>
      </c>
      <c r="K1110" s="183">
        <f>IF(SUM($H250:K250)="","",(SUM($H250:K250)-SUM($H1110:J1110))*VLOOKUP($F1110,DRT,2,FALSE))</f>
        <v>0</v>
      </c>
      <c r="L1110" s="216">
        <f>IF(SUM($H250:L250)="","",(SUM($H250:L250)-SUM($H1110:K1110))*VLOOKUP($F1110,DRT,4,FALSE))</f>
        <v>0</v>
      </c>
      <c r="M1110" s="217">
        <f>IF(SUM($H250:M250)="","",(SUM($H250:M250)-SUM($H1110:L1110))*VLOOKUP($F1110,DRT,4,FALSE))</f>
        <v>0</v>
      </c>
      <c r="N1110" s="182">
        <f>IF(SUM($H250:N250)="","",(SUM($H250:N250)-SUM($H1110:M1110))*VLOOKUP($F1110,DRT,4,FALSE))</f>
        <v>0</v>
      </c>
      <c r="O1110" s="182">
        <f>IF(SUM($H250:O250)="","",(SUM($H250:O250)-SUM($H1110:N1110))*VLOOKUP($F1110,DRT,4,FALSE))</f>
        <v>0</v>
      </c>
      <c r="P1110" s="182">
        <f>IF(SUM($H250:P250)="","",(SUM($H250:P250)-SUM($H1110:O1110))*VLOOKUP($F1110,DRT,4,FALSE))</f>
        <v>0</v>
      </c>
      <c r="Q1110" s="182">
        <f>IF(SUM($H250:Q250)="","",(SUM($H250:Q250)-SUM($H1110:P1110))*VLOOKUP($F1110,DRT,4,FALSE))</f>
        <v>0</v>
      </c>
      <c r="R1110" s="182">
        <f>IF(SUM($H250:R250)="","",(SUM($H250:R250)-SUM($H1110:Q1110))*VLOOKUP($F1110,DRT,4,FALSE))</f>
        <v>0</v>
      </c>
      <c r="S1110" s="182">
        <f>IF(SUM($H250:S250)="","",(SUM($H250:S250)-SUM($H1110:R1110))*VLOOKUP($F1110,DRT,4,FALSE))</f>
        <v>0</v>
      </c>
      <c r="T1110" s="182">
        <f>IF(SUM($H250:T250)="","",(SUM($H250:T250)-SUM($H1110:S1110))*VLOOKUP($F1110,DRT,4,FALSE))</f>
        <v>0</v>
      </c>
      <c r="U1110" s="182">
        <f>IF(SUM($H250:U250)="","",(SUM($H250:U250)-SUM($H1110:T1110))*VLOOKUP($F1110,DRT,4,FALSE))</f>
        <v>0</v>
      </c>
      <c r="V1110" s="183">
        <f>IF(SUM($H250:V250)="","",(SUM($H250:V250)-SUM($H1110:U1110))*VLOOKUP($F1110,DRT,4,FALSE))</f>
        <v>0</v>
      </c>
      <c r="W1110" s="125">
        <f>G1110-SUM(H1110:V1110)</f>
        <v>0</v>
      </c>
    </row>
    <row r="1111" spans="1:23" outlineLevel="1" x14ac:dyDescent="0.2">
      <c r="A1111" s="318"/>
      <c r="B1111" s="25"/>
      <c r="C1111" s="24"/>
      <c r="D1111" s="24"/>
      <c r="E1111" s="24"/>
      <c r="F1111" s="176" t="s">
        <v>88</v>
      </c>
      <c r="G1111" s="188">
        <f t="shared" si="463"/>
        <v>0</v>
      </c>
      <c r="H1111" s="178">
        <f>IF(SUM($H251:H251)="","",SUM($H251:H251)*VLOOKUP($F1111,DRT,2,FALSE))</f>
        <v>0</v>
      </c>
      <c r="I1111" s="182">
        <f>IF(SUM($H251:I251)="","",(SUM($H251:I251)-SUM($H1111:H1111))*VLOOKUP($F1111,DRT,2,FALSE))</f>
        <v>0</v>
      </c>
      <c r="J1111" s="182">
        <f>IF(SUM($H251:J251)="","",(SUM($H251:J251)-SUM($H1111:I1111))*VLOOKUP($F1111,DRT,2,FALSE))</f>
        <v>0</v>
      </c>
      <c r="K1111" s="183">
        <f>IF(SUM($H251:K251)="","",(SUM($H251:K251)-SUM($H1111:J1111))*VLOOKUP($F1111,DRT,2,FALSE))</f>
        <v>0</v>
      </c>
      <c r="L1111" s="216">
        <f>IF(SUM($H251:L251)="","",(SUM($H251:L251)-SUM($H1111:K1111))*VLOOKUP($F1111,DRT,4,FALSE))</f>
        <v>0</v>
      </c>
      <c r="M1111" s="217">
        <f>IF(SUM($H251:M251)="","",(SUM($H251:M251)-SUM($H1111:L1111))*VLOOKUP($F1111,DRT,4,FALSE))</f>
        <v>0</v>
      </c>
      <c r="N1111" s="182">
        <f>IF(SUM($H251:N251)="","",(SUM($H251:N251)-SUM($H1111:M1111))*VLOOKUP($F1111,DRT,4,FALSE))</f>
        <v>0</v>
      </c>
      <c r="O1111" s="182">
        <f>IF(SUM($H251:O251)="","",(SUM($H251:O251)-SUM($H1111:N1111))*VLOOKUP($F1111,DRT,4,FALSE))</f>
        <v>0</v>
      </c>
      <c r="P1111" s="182">
        <f>IF(SUM($H251:P251)="","",(SUM($H251:P251)-SUM($H1111:O1111))*VLOOKUP($F1111,DRT,4,FALSE))</f>
        <v>0</v>
      </c>
      <c r="Q1111" s="182">
        <f>IF(SUM($H251:Q251)="","",(SUM($H251:Q251)-SUM($H1111:P1111))*VLOOKUP($F1111,DRT,4,FALSE))</f>
        <v>0</v>
      </c>
      <c r="R1111" s="182">
        <f>IF(SUM($H251:R251)="","",(SUM($H251:R251)-SUM($H1111:Q1111))*VLOOKUP($F1111,DRT,4,FALSE))</f>
        <v>0</v>
      </c>
      <c r="S1111" s="182">
        <f>IF(SUM($H251:S251)="","",(SUM($H251:S251)-SUM($H1111:R1111))*VLOOKUP($F1111,DRT,4,FALSE))</f>
        <v>0</v>
      </c>
      <c r="T1111" s="182">
        <f>IF(SUM($H251:T251)="","",(SUM($H251:T251)-SUM($H1111:S1111))*VLOOKUP($F1111,DRT,4,FALSE))</f>
        <v>0</v>
      </c>
      <c r="U1111" s="182">
        <f>IF(SUM($H251:U251)="","",(SUM($H251:U251)-SUM($H1111:T1111))*VLOOKUP($F1111,DRT,4,FALSE))</f>
        <v>0</v>
      </c>
      <c r="V1111" s="183">
        <f>IF(SUM($H251:V251)="","",(SUM($H251:V251)-SUM($H1111:U1111))*VLOOKUP($F1111,DRT,4,FALSE))</f>
        <v>0</v>
      </c>
      <c r="W1111" s="125">
        <f>G1111-SUM(H1111:V1111)</f>
        <v>0</v>
      </c>
    </row>
    <row r="1112" spans="1:23" outlineLevel="1" x14ac:dyDescent="0.2">
      <c r="A1112" s="318"/>
      <c r="B1112" s="25"/>
      <c r="C1112" s="24"/>
      <c r="D1112" s="24"/>
      <c r="E1112" s="24"/>
      <c r="F1112" s="176" t="s">
        <v>406</v>
      </c>
      <c r="G1112" s="188">
        <f t="shared" si="463"/>
        <v>0</v>
      </c>
      <c r="H1112" s="178">
        <f>IF(SUM($H252:H252)="","",SUM($H252:H252)*VLOOKUP($F1112,DRT,2,FALSE))</f>
        <v>0</v>
      </c>
      <c r="I1112" s="182">
        <f>IF(SUM($H252:I252)="","",(SUM($H252:I252)-SUM($H1112:H1112))*VLOOKUP($F1112,DRT,2,FALSE))</f>
        <v>0</v>
      </c>
      <c r="J1112" s="182">
        <f>IF(SUM($H252:J252)="","",(SUM($H252:J252)-SUM($H1112:I1112))*VLOOKUP($F1112,DRT,2,FALSE))</f>
        <v>0</v>
      </c>
      <c r="K1112" s="183">
        <f>IF(SUM($H252:K252)="","",(SUM($H252:K252)-SUM($H1112:J1112))*VLOOKUP($F1112,DRT,2,FALSE))</f>
        <v>0</v>
      </c>
      <c r="L1112" s="216">
        <f>IF(SUM($H252:L252)="","",(SUM($H252:L252)-SUM($H1112:K1112))*VLOOKUP($F1112,DRT,4,FALSE))</f>
        <v>0</v>
      </c>
      <c r="M1112" s="217">
        <f>IF(SUM($H252:M252)="","",(SUM($H252:M252)-SUM($H1112:L1112))*VLOOKUP($F1112,DRT,4,FALSE))</f>
        <v>0</v>
      </c>
      <c r="N1112" s="182">
        <f>IF(SUM($H252:N252)="","",(SUM($H252:N252)-SUM($H1112:M1112))*VLOOKUP($F1112,DRT,4,FALSE))</f>
        <v>0</v>
      </c>
      <c r="O1112" s="182">
        <f>IF(SUM($H252:O252)="","",(SUM($H252:O252)-SUM($H1112:N1112))*VLOOKUP($F1112,DRT,4,FALSE))</f>
        <v>0</v>
      </c>
      <c r="P1112" s="182">
        <f>IF(SUM($H252:P252)="","",(SUM($H252:P252)-SUM($H1112:O1112))*VLOOKUP($F1112,DRT,4,FALSE))</f>
        <v>0</v>
      </c>
      <c r="Q1112" s="182">
        <f>IF(SUM($H252:Q252)="","",(SUM($H252:Q252)-SUM($H1112:P1112))*VLOOKUP($F1112,DRT,4,FALSE))</f>
        <v>0</v>
      </c>
      <c r="R1112" s="182">
        <f>IF(SUM($H252:R252)="","",(SUM($H252:R252)-SUM($H1112:Q1112))*VLOOKUP($F1112,DRT,4,FALSE))</f>
        <v>0</v>
      </c>
      <c r="S1112" s="182">
        <f>IF(SUM($H252:S252)="","",(SUM($H252:S252)-SUM($H1112:R1112))*VLOOKUP($F1112,DRT,4,FALSE))</f>
        <v>0</v>
      </c>
      <c r="T1112" s="182">
        <f>IF(SUM($H252:T252)="","",(SUM($H252:T252)-SUM($H1112:S1112))*VLOOKUP($F1112,DRT,4,FALSE))</f>
        <v>0</v>
      </c>
      <c r="U1112" s="182">
        <f>IF(SUM($H252:U252)="","",(SUM($H252:U252)-SUM($H1112:T1112))*VLOOKUP($F1112,DRT,4,FALSE))</f>
        <v>0</v>
      </c>
      <c r="V1112" s="183">
        <f>IF(SUM($H252:V252)="","",(SUM($H252:V252)-SUM($H1112:U1112))*VLOOKUP($F1112,DRT,4,FALSE))</f>
        <v>0</v>
      </c>
      <c r="W1112" s="125">
        <f t="shared" ref="W1112:W1119" si="464">G1112-SUM(H1112:V1112)</f>
        <v>0</v>
      </c>
    </row>
    <row r="1113" spans="1:23" x14ac:dyDescent="0.2">
      <c r="A1113" s="318"/>
      <c r="B1113" s="25"/>
      <c r="C1113" s="24"/>
      <c r="D1113" s="24"/>
      <c r="E1113" s="24" t="s">
        <v>89</v>
      </c>
      <c r="F1113" s="64"/>
      <c r="G1113" s="69">
        <f t="shared" ref="G1113:M1113" si="465">SUBTOTAL(9,G1114:G1119)</f>
        <v>0</v>
      </c>
      <c r="H1113" s="34">
        <f t="shared" si="465"/>
        <v>0</v>
      </c>
      <c r="I1113" s="34">
        <f t="shared" si="465"/>
        <v>0</v>
      </c>
      <c r="J1113" s="34">
        <f t="shared" si="465"/>
        <v>0</v>
      </c>
      <c r="K1113" s="37">
        <f t="shared" si="465"/>
        <v>0</v>
      </c>
      <c r="L1113" s="35">
        <f t="shared" si="465"/>
        <v>0</v>
      </c>
      <c r="M1113" s="36">
        <f t="shared" si="465"/>
        <v>0</v>
      </c>
      <c r="N1113" s="36">
        <f t="shared" ref="N1113:W1113" si="466">SUBTOTAL(9,N1114:N1119)</f>
        <v>0</v>
      </c>
      <c r="O1113" s="36">
        <f t="shared" si="466"/>
        <v>0</v>
      </c>
      <c r="P1113" s="36">
        <f t="shared" si="466"/>
        <v>0</v>
      </c>
      <c r="Q1113" s="36">
        <f t="shared" si="466"/>
        <v>0</v>
      </c>
      <c r="R1113" s="36">
        <f t="shared" si="466"/>
        <v>0</v>
      </c>
      <c r="S1113" s="36">
        <f t="shared" si="466"/>
        <v>0</v>
      </c>
      <c r="T1113" s="36">
        <f t="shared" si="466"/>
        <v>0</v>
      </c>
      <c r="U1113" s="36">
        <f t="shared" si="466"/>
        <v>0</v>
      </c>
      <c r="V1113" s="37">
        <f t="shared" si="466"/>
        <v>0</v>
      </c>
      <c r="W1113" s="37">
        <f t="shared" si="466"/>
        <v>0</v>
      </c>
    </row>
    <row r="1114" spans="1:23" outlineLevel="1" x14ac:dyDescent="0.2">
      <c r="A1114" s="318"/>
      <c r="B1114" s="25"/>
      <c r="C1114" s="24"/>
      <c r="D1114" s="24"/>
      <c r="E1114" s="24"/>
      <c r="F1114" s="176" t="s">
        <v>90</v>
      </c>
      <c r="G1114" s="188">
        <f t="shared" ref="G1114:G1119" si="467">G254</f>
        <v>0</v>
      </c>
      <c r="H1114" s="178">
        <f t="shared" ref="H1114:K1119" si="468">IF(H254="",0,H254*VLOOKUP($F1114,DRT,3,FALSE))</f>
        <v>0</v>
      </c>
      <c r="I1114" s="182">
        <f t="shared" si="468"/>
        <v>0</v>
      </c>
      <c r="J1114" s="182">
        <f t="shared" si="468"/>
        <v>0</v>
      </c>
      <c r="K1114" s="183">
        <f t="shared" si="468"/>
        <v>0</v>
      </c>
      <c r="L1114" s="214">
        <f>(SUM($H254:$L254)-SUM($H1114:K1114))*VLOOKUP($F1114,DRT,4,FALSE)</f>
        <v>0</v>
      </c>
      <c r="M1114" s="184">
        <f>(SUM($H254:$L254)-SUM($H1114:L1114))*VLOOKUP($F1114,DRT,4,FALSE)</f>
        <v>0</v>
      </c>
      <c r="N1114" s="184">
        <f>(SUM($H254:$L254)-SUM($H1114:M1114))*VLOOKUP($F1114,DRT,4,FALSE)</f>
        <v>0</v>
      </c>
      <c r="O1114" s="184">
        <f>(SUM($H254:$L254)-SUM($H1114:N1114))*VLOOKUP($F1114,DRT,4,FALSE)</f>
        <v>0</v>
      </c>
      <c r="P1114" s="184">
        <f>(SUM($H254:$L254)-SUM($H1114:O1114))*VLOOKUP($F1114,DRT,4,FALSE)</f>
        <v>0</v>
      </c>
      <c r="Q1114" s="184">
        <f>(SUM($H254:$L254)-SUM($H1114:P1114))*VLOOKUP($F1114,DRT,4,FALSE)</f>
        <v>0</v>
      </c>
      <c r="R1114" s="184">
        <f>(SUM($H254:$L254)-SUM($H1114:Q1114))*VLOOKUP($F1114,DRT,4,FALSE)</f>
        <v>0</v>
      </c>
      <c r="S1114" s="184">
        <f>(SUM($H254:$L254)-SUM($H1114:R1114))*VLOOKUP($F1114,DRT,4,FALSE)</f>
        <v>0</v>
      </c>
      <c r="T1114" s="184">
        <f>(SUM($H254:$L254)-SUM($H1114:S1114))*VLOOKUP($F1114,DRT,4,FALSE)</f>
        <v>0</v>
      </c>
      <c r="U1114" s="184">
        <f>(SUM($H254:$L254)-SUM($H1114:T1114))*VLOOKUP($F1114,DRT,4,FALSE)</f>
        <v>0</v>
      </c>
      <c r="V1114" s="215">
        <f>(SUM($H254:$L254)-SUM($H1114:U1114))*VLOOKUP($F1114,DRT,4,FALSE)</f>
        <v>0</v>
      </c>
      <c r="W1114" s="46">
        <f t="shared" si="464"/>
        <v>0</v>
      </c>
    </row>
    <row r="1115" spans="1:23" outlineLevel="1" x14ac:dyDescent="0.2">
      <c r="A1115" s="318"/>
      <c r="B1115" s="25"/>
      <c r="C1115" s="24"/>
      <c r="D1115" s="24"/>
      <c r="E1115" s="24"/>
      <c r="F1115" s="176" t="s">
        <v>91</v>
      </c>
      <c r="G1115" s="188">
        <f t="shared" si="467"/>
        <v>0</v>
      </c>
      <c r="H1115" s="178">
        <f t="shared" si="468"/>
        <v>0</v>
      </c>
      <c r="I1115" s="182">
        <f t="shared" si="468"/>
        <v>0</v>
      </c>
      <c r="J1115" s="182">
        <f t="shared" si="468"/>
        <v>0</v>
      </c>
      <c r="K1115" s="183">
        <f t="shared" si="468"/>
        <v>0</v>
      </c>
      <c r="L1115" s="181">
        <f>IF(L255="",0,L255*VLOOKUP($F1115,DRT,4,FALSE))</f>
        <v>0</v>
      </c>
      <c r="M1115" s="184">
        <f>(SUM($H255:$K255,M255)-SUM($H1115:$K1115))*VLOOKUP($F1115,DRT,4,FALSE)</f>
        <v>0</v>
      </c>
      <c r="N1115" s="184">
        <f>($L255-$L1115)*VLOOKUP($F1115,DRT,4,FALSE)</f>
        <v>0</v>
      </c>
      <c r="O1115" s="184">
        <f>(SUM($H255:$K255,M255)-SUM($H1115:$K1115)-$M1115)*VLOOKUP($F1115,DRT,4,FALSE)</f>
        <v>0</v>
      </c>
      <c r="P1115" s="184">
        <f>($L255-$L1115-$N1115)*VLOOKUP($F1115,DRT,4,FALSE)</f>
        <v>0</v>
      </c>
      <c r="Q1115" s="184">
        <f>(SUM($H255:$K255,M255)-SUM($H1115:$K1115)-$M1115-$O1115)*VLOOKUP($F1115,DRT,4,FALSE)</f>
        <v>0</v>
      </c>
      <c r="R1115" s="184">
        <f>($L255-$L1115-$N1115-$P1115)*VLOOKUP($F1115,DRT,4,FALSE)</f>
        <v>0</v>
      </c>
      <c r="S1115" s="184">
        <f>(SUM($H255:$K255,M255)-SUM($H1115:$K1115)-$M1115-$O1115-$Q1115)*VLOOKUP($F1115,DRT,4,FALSE)</f>
        <v>0</v>
      </c>
      <c r="T1115" s="184">
        <f>($L255-$L1115-$N1115-$P1115-$R1115)*VLOOKUP($F1115,DRT,4,FALSE)</f>
        <v>0</v>
      </c>
      <c r="U1115" s="184">
        <f>(SUM($H255:$K255,M255)-SUM($H1115:$K1115)-$M1115-$O1115-$Q1115-$S1115)*VLOOKUP($F1115,DRT,4,FALSE)</f>
        <v>0</v>
      </c>
      <c r="V1115" s="215">
        <f>($L255-$L1115-$N1115-$P1115-$R1115-$T1115)*VLOOKUP($F1115,DRT,4,FALSE)</f>
        <v>0</v>
      </c>
      <c r="W1115" s="46">
        <f t="shared" si="464"/>
        <v>0</v>
      </c>
    </row>
    <row r="1116" spans="1:23" outlineLevel="1" x14ac:dyDescent="0.2">
      <c r="A1116" s="318"/>
      <c r="B1116" s="25"/>
      <c r="C1116" s="24"/>
      <c r="D1116" s="24"/>
      <c r="E1116" s="24"/>
      <c r="F1116" s="176" t="s">
        <v>92</v>
      </c>
      <c r="G1116" s="188">
        <f t="shared" si="467"/>
        <v>0</v>
      </c>
      <c r="H1116" s="178">
        <f t="shared" si="468"/>
        <v>0</v>
      </c>
      <c r="I1116" s="182">
        <f t="shared" si="468"/>
        <v>0</v>
      </c>
      <c r="J1116" s="182">
        <f t="shared" si="468"/>
        <v>0</v>
      </c>
      <c r="K1116" s="183">
        <f t="shared" si="468"/>
        <v>0</v>
      </c>
      <c r="L1116" s="181">
        <f>IF(L256="",0,L256*VLOOKUP($F1116,DRT,4,FALSE))</f>
        <v>0</v>
      </c>
      <c r="M1116" s="184">
        <f>IF(M256="",0,M256*VLOOKUP($F1116,DRT,4,FALSE))</f>
        <v>0</v>
      </c>
      <c r="N1116" s="184">
        <f>(SUM($H256:$K256,N256)-SUM($H1116:$K1116))*VLOOKUP($F1116,DRT,4,FALSE)</f>
        <v>0</v>
      </c>
      <c r="O1116" s="184">
        <f>($L256+$O256-$L1116)*VLOOKUP($F1116,DRT,4,FALSE)</f>
        <v>0</v>
      </c>
      <c r="P1116" s="184">
        <f>($M256-$M1116)*VLOOKUP($F1116,DRT,4,FALSE)</f>
        <v>0</v>
      </c>
      <c r="Q1116" s="184">
        <f>(SUM($H256:$K256,N256)-SUM($H1116:$K1116)-N1116)*VLOOKUP($F1116,DRT,4,FALSE)</f>
        <v>0</v>
      </c>
      <c r="R1116" s="184">
        <f>($L256+$O256-$L1116-$O1116)*VLOOKUP($F1116,DRT,4,FALSE)</f>
        <v>0</v>
      </c>
      <c r="S1116" s="184">
        <f>($M256-$M1116-$P1116)*VLOOKUP($F1116,DRT,4,FALSE)</f>
        <v>0</v>
      </c>
      <c r="T1116" s="184">
        <f>(SUM($H256:$K256,N256)-SUM($H1116:$K1116)-$N1116-$Q1116)*VLOOKUP($F1116,DRT,4,FALSE)</f>
        <v>0</v>
      </c>
      <c r="U1116" s="184">
        <f>($L256+O256-$L1116-$O1116-$R1116)*VLOOKUP($F1116,DRT,4,FALSE)</f>
        <v>0</v>
      </c>
      <c r="V1116" s="215">
        <f>($M256-$M1116-$P1116-$S1116)*VLOOKUP($F1116,DRT,4,FALSE)</f>
        <v>0</v>
      </c>
      <c r="W1116" s="46">
        <f t="shared" si="464"/>
        <v>0</v>
      </c>
    </row>
    <row r="1117" spans="1:23" outlineLevel="1" x14ac:dyDescent="0.2">
      <c r="A1117" s="318"/>
      <c r="B1117" s="25"/>
      <c r="C1117" s="24"/>
      <c r="D1117" s="24"/>
      <c r="E1117" s="24"/>
      <c r="F1117" s="176" t="s">
        <v>93</v>
      </c>
      <c r="G1117" s="188">
        <f t="shared" si="467"/>
        <v>0</v>
      </c>
      <c r="H1117" s="178">
        <f t="shared" si="468"/>
        <v>0</v>
      </c>
      <c r="I1117" s="182">
        <f t="shared" si="468"/>
        <v>0</v>
      </c>
      <c r="J1117" s="182">
        <f t="shared" si="468"/>
        <v>0</v>
      </c>
      <c r="K1117" s="183">
        <f t="shared" si="468"/>
        <v>0</v>
      </c>
      <c r="L1117" s="181">
        <f>IF(L257="",0,L257*VLOOKUP($F1117,DRT,4,FALSE))</f>
        <v>0</v>
      </c>
      <c r="M1117" s="184">
        <f>IF(M257="",0,M257*VLOOKUP($F1117,DRT,4,FALSE))</f>
        <v>0</v>
      </c>
      <c r="N1117" s="184">
        <f t="shared" ref="N1117:P1119" si="469">IF(N257="",0,N257*VLOOKUP($F1117,DRT,4,FALSE))</f>
        <v>0</v>
      </c>
      <c r="O1117" s="184">
        <f t="shared" si="469"/>
        <v>0</v>
      </c>
      <c r="P1117" s="184">
        <f t="shared" si="469"/>
        <v>0</v>
      </c>
      <c r="Q1117" s="184">
        <f>(SUM($H257:$K257,Q257)-SUM($H1117:$K1117))*VLOOKUP($F1117,DRT,4,FALSE)</f>
        <v>0</v>
      </c>
      <c r="R1117" s="184">
        <f>($L257+R257-$L1117)*VLOOKUP($F1117,DRT,4,FALSE)</f>
        <v>0</v>
      </c>
      <c r="S1117" s="184">
        <f>($M257+S257-$M1117)*VLOOKUP($F1117,DRT,4,FALSE)</f>
        <v>0</v>
      </c>
      <c r="T1117" s="184">
        <f>($N257-$N1117)*VLOOKUP($F1117,DRT,4,FALSE)</f>
        <v>0</v>
      </c>
      <c r="U1117" s="184">
        <f>($O257-$O1117)*VLOOKUP($F1117,DRT,4,FALSE)</f>
        <v>0</v>
      </c>
      <c r="V1117" s="215">
        <f>($P257-$P1117)*VLOOKUP($F1117,DRT,4,FALSE)</f>
        <v>0</v>
      </c>
      <c r="W1117" s="46">
        <f t="shared" si="464"/>
        <v>0</v>
      </c>
    </row>
    <row r="1118" spans="1:23" outlineLevel="1" x14ac:dyDescent="0.2">
      <c r="A1118" s="318"/>
      <c r="B1118" s="25"/>
      <c r="C1118" s="24"/>
      <c r="D1118" s="24"/>
      <c r="E1118" s="24"/>
      <c r="F1118" s="176" t="s">
        <v>94</v>
      </c>
      <c r="G1118" s="188">
        <f t="shared" si="467"/>
        <v>0</v>
      </c>
      <c r="H1118" s="178">
        <f t="shared" si="468"/>
        <v>0</v>
      </c>
      <c r="I1118" s="182">
        <f t="shared" si="468"/>
        <v>0</v>
      </c>
      <c r="J1118" s="182">
        <f t="shared" si="468"/>
        <v>0</v>
      </c>
      <c r="K1118" s="183">
        <f t="shared" si="468"/>
        <v>0</v>
      </c>
      <c r="L1118" s="181">
        <f>IF(L258="",0,L258*VLOOKUP($F1118,DRT,4,FALSE))</f>
        <v>0</v>
      </c>
      <c r="M1118" s="184">
        <f>IF(M258="",0,M258*VLOOKUP($F1118,DRT,4,FALSE))</f>
        <v>0</v>
      </c>
      <c r="N1118" s="184">
        <f t="shared" si="469"/>
        <v>0</v>
      </c>
      <c r="O1118" s="184">
        <f t="shared" si="469"/>
        <v>0</v>
      </c>
      <c r="P1118" s="184">
        <f t="shared" si="469"/>
        <v>0</v>
      </c>
      <c r="Q1118" s="184">
        <f t="shared" ref="Q1118:V1119" si="470">IF(Q258="",0,Q258*VLOOKUP($F1118,DRT,4,FALSE))</f>
        <v>0</v>
      </c>
      <c r="R1118" s="184">
        <f t="shared" si="470"/>
        <v>0</v>
      </c>
      <c r="S1118" s="184">
        <f t="shared" si="470"/>
        <v>0</v>
      </c>
      <c r="T1118" s="184">
        <f t="shared" si="470"/>
        <v>0</v>
      </c>
      <c r="U1118" s="184">
        <f t="shared" si="470"/>
        <v>0</v>
      </c>
      <c r="V1118" s="215">
        <f t="shared" si="470"/>
        <v>0</v>
      </c>
      <c r="W1118" s="46">
        <f t="shared" si="464"/>
        <v>0</v>
      </c>
    </row>
    <row r="1119" spans="1:23" outlineLevel="1" x14ac:dyDescent="0.2">
      <c r="A1119" s="318"/>
      <c r="B1119" s="25"/>
      <c r="C1119" s="24"/>
      <c r="D1119" s="24"/>
      <c r="E1119" s="24"/>
      <c r="F1119" s="176" t="s">
        <v>95</v>
      </c>
      <c r="G1119" s="188">
        <f t="shared" si="467"/>
        <v>0</v>
      </c>
      <c r="H1119" s="178">
        <f t="shared" si="468"/>
        <v>0</v>
      </c>
      <c r="I1119" s="182">
        <f t="shared" si="468"/>
        <v>0</v>
      </c>
      <c r="J1119" s="182">
        <f t="shared" si="468"/>
        <v>0</v>
      </c>
      <c r="K1119" s="183">
        <f t="shared" si="468"/>
        <v>0</v>
      </c>
      <c r="L1119" s="214">
        <f>IF(L259="",0,L259*VLOOKUP($F1119,DRT,4,FALSE))</f>
        <v>0</v>
      </c>
      <c r="M1119" s="182">
        <f>IF(M259="",0,M259*VLOOKUP($F1119,DRT,4,FALSE))</f>
        <v>0</v>
      </c>
      <c r="N1119" s="184">
        <f t="shared" si="469"/>
        <v>0</v>
      </c>
      <c r="O1119" s="184">
        <f t="shared" si="469"/>
        <v>0</v>
      </c>
      <c r="P1119" s="184">
        <f t="shared" si="469"/>
        <v>0</v>
      </c>
      <c r="Q1119" s="184">
        <f t="shared" si="470"/>
        <v>0</v>
      </c>
      <c r="R1119" s="184">
        <f t="shared" si="470"/>
        <v>0</v>
      </c>
      <c r="S1119" s="184">
        <f t="shared" si="470"/>
        <v>0</v>
      </c>
      <c r="T1119" s="184">
        <f t="shared" si="470"/>
        <v>0</v>
      </c>
      <c r="U1119" s="184">
        <f t="shared" si="470"/>
        <v>0</v>
      </c>
      <c r="V1119" s="215">
        <f t="shared" si="470"/>
        <v>0</v>
      </c>
      <c r="W1119" s="46">
        <f t="shared" si="464"/>
        <v>0</v>
      </c>
    </row>
    <row r="1120" spans="1:23" x14ac:dyDescent="0.2">
      <c r="A1120" s="318"/>
      <c r="B1120" s="25"/>
      <c r="C1120" s="24"/>
      <c r="D1120" s="24"/>
      <c r="E1120" s="24" t="s">
        <v>96</v>
      </c>
      <c r="F1120" s="64"/>
      <c r="G1120" s="69">
        <f t="shared" ref="G1120:V1120" si="471">SUBTOTAL(9,G1121:G1126)</f>
        <v>0</v>
      </c>
      <c r="H1120" s="34">
        <f t="shared" si="471"/>
        <v>0</v>
      </c>
      <c r="I1120" s="34">
        <f t="shared" si="471"/>
        <v>0</v>
      </c>
      <c r="J1120" s="34">
        <f t="shared" si="471"/>
        <v>0</v>
      </c>
      <c r="K1120" s="37">
        <f t="shared" si="471"/>
        <v>0</v>
      </c>
      <c r="L1120" s="35">
        <f t="shared" si="471"/>
        <v>0</v>
      </c>
      <c r="M1120" s="36">
        <f t="shared" si="471"/>
        <v>0</v>
      </c>
      <c r="N1120" s="36">
        <f t="shared" si="471"/>
        <v>0</v>
      </c>
      <c r="O1120" s="36">
        <f t="shared" si="471"/>
        <v>0</v>
      </c>
      <c r="P1120" s="36">
        <f t="shared" si="471"/>
        <v>0</v>
      </c>
      <c r="Q1120" s="36">
        <f t="shared" si="471"/>
        <v>0</v>
      </c>
      <c r="R1120" s="36">
        <f t="shared" si="471"/>
        <v>0</v>
      </c>
      <c r="S1120" s="36">
        <f t="shared" si="471"/>
        <v>0</v>
      </c>
      <c r="T1120" s="36">
        <f t="shared" si="471"/>
        <v>0</v>
      </c>
      <c r="U1120" s="36">
        <f t="shared" si="471"/>
        <v>0</v>
      </c>
      <c r="V1120" s="37">
        <f t="shared" si="471"/>
        <v>0</v>
      </c>
      <c r="W1120" s="37">
        <f>SUBTOTAL(9,W1121:W1126)</f>
        <v>0</v>
      </c>
    </row>
    <row r="1121" spans="1:23" outlineLevel="1" x14ac:dyDescent="0.2">
      <c r="A1121" s="318"/>
      <c r="B1121" s="25"/>
      <c r="C1121" s="24"/>
      <c r="D1121" s="24"/>
      <c r="E1121" s="24"/>
      <c r="F1121" s="176" t="s">
        <v>97</v>
      </c>
      <c r="G1121" s="188">
        <f t="shared" ref="G1121:G1126" si="472">G261</f>
        <v>0</v>
      </c>
      <c r="H1121" s="178">
        <f t="shared" ref="H1121:K1126" si="473">IF(H261="",0,H261*VLOOKUP($F1121,DRT,3,FALSE))</f>
        <v>0</v>
      </c>
      <c r="I1121" s="182">
        <f t="shared" si="473"/>
        <v>0</v>
      </c>
      <c r="J1121" s="182">
        <f t="shared" si="473"/>
        <v>0</v>
      </c>
      <c r="K1121" s="183">
        <f t="shared" si="473"/>
        <v>0</v>
      </c>
      <c r="L1121" s="214">
        <f>(SUM($H261:$L261)-SUM($H1121:K1121))*VLOOKUP($F1121,DRT,4,FALSE)</f>
        <v>0</v>
      </c>
      <c r="M1121" s="184">
        <f>(SUM($H261:$L261)-SUM($H1121:L1121))*VLOOKUP($F1121,DRT,4,FALSE)</f>
        <v>0</v>
      </c>
      <c r="N1121" s="184">
        <f>(SUM($H261:$L261)-SUM($H1121:M1121))*VLOOKUP($F1121,DRT,4,FALSE)</f>
        <v>0</v>
      </c>
      <c r="O1121" s="184">
        <f>(SUM($H261:$L261)-SUM($H1121:N1121))*VLOOKUP($F1121,DRT,4,FALSE)</f>
        <v>0</v>
      </c>
      <c r="P1121" s="184">
        <f>(SUM($H261:$L261)-SUM($H1121:O1121))*VLOOKUP($F1121,DRT,4,FALSE)</f>
        <v>0</v>
      </c>
      <c r="Q1121" s="184">
        <f>(SUM($H261:$L261)-SUM($H1121:P1121))*VLOOKUP($F1121,DRT,4,FALSE)</f>
        <v>0</v>
      </c>
      <c r="R1121" s="184">
        <f>(SUM($H261:$L261)-SUM($H1121:Q1121))*VLOOKUP($F1121,DRT,4,FALSE)</f>
        <v>0</v>
      </c>
      <c r="S1121" s="184">
        <f>(SUM($H261:$L261)-SUM($H1121:R1121))*VLOOKUP($F1121,DRT,4,FALSE)</f>
        <v>0</v>
      </c>
      <c r="T1121" s="184">
        <f>(SUM($H261:$L261)-SUM($H1121:S1121))*VLOOKUP($F1121,DRT,4,FALSE)</f>
        <v>0</v>
      </c>
      <c r="U1121" s="184">
        <f>(SUM($H261:$L261)-SUM($H1121:T1121))*VLOOKUP($F1121,DRT,4,FALSE)</f>
        <v>0</v>
      </c>
      <c r="V1121" s="215">
        <f>(SUM($H261:$L261)-SUM($H1121:U1121))*VLOOKUP($F1121,DRT,4,FALSE)</f>
        <v>0</v>
      </c>
      <c r="W1121" s="46">
        <f t="shared" ref="W1121:W1126" si="474">G1121-SUM(H1121:V1121)</f>
        <v>0</v>
      </c>
    </row>
    <row r="1122" spans="1:23" outlineLevel="1" x14ac:dyDescent="0.2">
      <c r="A1122" s="318"/>
      <c r="B1122" s="25"/>
      <c r="C1122" s="24"/>
      <c r="D1122" s="24"/>
      <c r="E1122" s="24"/>
      <c r="F1122" s="176" t="s">
        <v>98</v>
      </c>
      <c r="G1122" s="188">
        <f t="shared" si="472"/>
        <v>0</v>
      </c>
      <c r="H1122" s="178">
        <f t="shared" si="473"/>
        <v>0</v>
      </c>
      <c r="I1122" s="182">
        <f t="shared" si="473"/>
        <v>0</v>
      </c>
      <c r="J1122" s="182">
        <f t="shared" si="473"/>
        <v>0</v>
      </c>
      <c r="K1122" s="183">
        <f t="shared" si="473"/>
        <v>0</v>
      </c>
      <c r="L1122" s="181">
        <f>IF(L262="",0,L262*VLOOKUP($F1122,DRT,4,FALSE))</f>
        <v>0</v>
      </c>
      <c r="M1122" s="184">
        <f>(SUM($H262:$K262,M262)-SUM($H1122:$K1122))*VLOOKUP($F1122,DRT,4,FALSE)</f>
        <v>0</v>
      </c>
      <c r="N1122" s="184">
        <f>($L262-$L1122)*VLOOKUP($F1122,DRT,4,FALSE)</f>
        <v>0</v>
      </c>
      <c r="O1122" s="184">
        <f>(SUM($H262:$K262,M262)-SUM($H1122:$K1122)-$M1122)*VLOOKUP($F1122,DRT,4,FALSE)</f>
        <v>0</v>
      </c>
      <c r="P1122" s="184">
        <f>($L262-$L1122-$N1122)*VLOOKUP($F1122,DRT,4,FALSE)</f>
        <v>0</v>
      </c>
      <c r="Q1122" s="184">
        <f>(SUM($H262:$K262,M262)-SUM($H1122:$K1122)-$M1122-$O1122)*VLOOKUP($F1122,DRT,4,FALSE)</f>
        <v>0</v>
      </c>
      <c r="R1122" s="184">
        <f>($L262-$L1122-$N1122-$P1122)*VLOOKUP($F1122,DRT,4,FALSE)</f>
        <v>0</v>
      </c>
      <c r="S1122" s="184">
        <f>(SUM($H262:$K262,M262)-SUM($H1122:$K1122)-$M1122-$O1122-$Q1122)*VLOOKUP($F1122,DRT,4,FALSE)</f>
        <v>0</v>
      </c>
      <c r="T1122" s="184">
        <f>($L262-$L1122-$N1122-$P1122-$R1122)*VLOOKUP($F1122,DRT,4,FALSE)</f>
        <v>0</v>
      </c>
      <c r="U1122" s="184">
        <f>(SUM($H262:$K262,M262)-SUM($H1122:$K1122)-$M1122-$O1122-$Q1122-$S1122)*VLOOKUP($F1122,DRT,4,FALSE)</f>
        <v>0</v>
      </c>
      <c r="V1122" s="215">
        <f>($L262-$L1122-$N1122-$P1122-$R1122-$T1122)*VLOOKUP($F1122,DRT,4,FALSE)</f>
        <v>0</v>
      </c>
      <c r="W1122" s="46">
        <f t="shared" si="474"/>
        <v>0</v>
      </c>
    </row>
    <row r="1123" spans="1:23" outlineLevel="1" x14ac:dyDescent="0.2">
      <c r="A1123" s="318"/>
      <c r="B1123" s="25"/>
      <c r="C1123" s="24"/>
      <c r="D1123" s="24"/>
      <c r="E1123" s="24"/>
      <c r="F1123" s="176" t="s">
        <v>99</v>
      </c>
      <c r="G1123" s="188">
        <f t="shared" si="472"/>
        <v>0</v>
      </c>
      <c r="H1123" s="178">
        <f t="shared" si="473"/>
        <v>0</v>
      </c>
      <c r="I1123" s="182">
        <f t="shared" si="473"/>
        <v>0</v>
      </c>
      <c r="J1123" s="182">
        <f t="shared" si="473"/>
        <v>0</v>
      </c>
      <c r="K1123" s="183">
        <f t="shared" si="473"/>
        <v>0</v>
      </c>
      <c r="L1123" s="181">
        <f>IF(L263="",0,L263*VLOOKUP($F1123,DRT,4,FALSE))</f>
        <v>0</v>
      </c>
      <c r="M1123" s="184">
        <f>IF(M263="",0,M263*VLOOKUP($F1123,DRT,4,FALSE))</f>
        <v>0</v>
      </c>
      <c r="N1123" s="184">
        <f>(SUM($H263:$K263,N263)-SUM($H1123:$K1123))*VLOOKUP($F1123,DRT,4,FALSE)</f>
        <v>0</v>
      </c>
      <c r="O1123" s="184">
        <f>($L263+$O263-$L1123)*VLOOKUP($F1123,DRT,4,FALSE)</f>
        <v>0</v>
      </c>
      <c r="P1123" s="184">
        <f>($M263-$M1123)*VLOOKUP($F1123,DRT,4,FALSE)</f>
        <v>0</v>
      </c>
      <c r="Q1123" s="184">
        <f>(SUM($H263:$K263,N263)-SUM($H1123:$K1123)-N1123)*VLOOKUP($F1123,DRT,4,FALSE)</f>
        <v>0</v>
      </c>
      <c r="R1123" s="184">
        <f>($L263+$O263-$L1123-$O1123)*VLOOKUP($F1123,DRT,4,FALSE)</f>
        <v>0</v>
      </c>
      <c r="S1123" s="184">
        <f>($M263-$M1123-$P1123)*VLOOKUP($F1123,DRT,4,FALSE)</f>
        <v>0</v>
      </c>
      <c r="T1123" s="184">
        <f>(SUM($H263:$K263,N263)-SUM($H1123:$K1123)-$N1123-$Q1123)*VLOOKUP($F1123,DRT,4,FALSE)</f>
        <v>0</v>
      </c>
      <c r="U1123" s="184">
        <f>($L263+O263-$L1123-$O1123-$R1123)*VLOOKUP($F1123,DRT,4,FALSE)</f>
        <v>0</v>
      </c>
      <c r="V1123" s="215">
        <f>($M263-$M1123-$P1123-$S1123)*VLOOKUP($F1123,DRT,4,FALSE)</f>
        <v>0</v>
      </c>
      <c r="W1123" s="46">
        <f t="shared" si="474"/>
        <v>0</v>
      </c>
    </row>
    <row r="1124" spans="1:23" outlineLevel="1" x14ac:dyDescent="0.2">
      <c r="A1124" s="318"/>
      <c r="B1124" s="25"/>
      <c r="C1124" s="24"/>
      <c r="D1124" s="24"/>
      <c r="E1124" s="24"/>
      <c r="F1124" s="176" t="s">
        <v>100</v>
      </c>
      <c r="G1124" s="188">
        <f t="shared" si="472"/>
        <v>0</v>
      </c>
      <c r="H1124" s="178">
        <f t="shared" si="473"/>
        <v>0</v>
      </c>
      <c r="I1124" s="182">
        <f t="shared" si="473"/>
        <v>0</v>
      </c>
      <c r="J1124" s="182">
        <f t="shared" si="473"/>
        <v>0</v>
      </c>
      <c r="K1124" s="183">
        <f t="shared" si="473"/>
        <v>0</v>
      </c>
      <c r="L1124" s="181">
        <f>IF(L264="",0,L264*VLOOKUP($F1124,DRT,4,FALSE))</f>
        <v>0</v>
      </c>
      <c r="M1124" s="184">
        <f>IF(M264="",0,M264*VLOOKUP($F1124,DRT,4,FALSE))</f>
        <v>0</v>
      </c>
      <c r="N1124" s="184">
        <f t="shared" ref="N1124:P1126" si="475">IF(N264="",0,N264*VLOOKUP($F1124,DRT,4,FALSE))</f>
        <v>0</v>
      </c>
      <c r="O1124" s="184">
        <f t="shared" si="475"/>
        <v>0</v>
      </c>
      <c r="P1124" s="184">
        <f t="shared" si="475"/>
        <v>0</v>
      </c>
      <c r="Q1124" s="184">
        <f>(SUM($H264:$K264,Q264)-SUM($H1124:$K1124))*VLOOKUP($F1124,DRT,4,FALSE)</f>
        <v>0</v>
      </c>
      <c r="R1124" s="184">
        <f>($L264+R264-$L1124)*VLOOKUP($F1124,DRT,4,FALSE)</f>
        <v>0</v>
      </c>
      <c r="S1124" s="184">
        <f>($M264+S264-$M1124)*VLOOKUP($F1124,DRT,4,FALSE)</f>
        <v>0</v>
      </c>
      <c r="T1124" s="184">
        <f>($N264-$N1124)*VLOOKUP($F1124,DRT,4,FALSE)</f>
        <v>0</v>
      </c>
      <c r="U1124" s="184">
        <f>($O264-$O1124)*VLOOKUP($F1124,DRT,4,FALSE)</f>
        <v>0</v>
      </c>
      <c r="V1124" s="215">
        <f>($P264-$P1124)*VLOOKUP($F1124,DRT,4,FALSE)</f>
        <v>0</v>
      </c>
      <c r="W1124" s="46">
        <f t="shared" si="474"/>
        <v>0</v>
      </c>
    </row>
    <row r="1125" spans="1:23" outlineLevel="1" x14ac:dyDescent="0.2">
      <c r="A1125" s="318"/>
      <c r="B1125" s="25"/>
      <c r="C1125" s="24"/>
      <c r="D1125" s="24"/>
      <c r="E1125" s="24"/>
      <c r="F1125" s="176" t="s">
        <v>101</v>
      </c>
      <c r="G1125" s="188">
        <f t="shared" si="472"/>
        <v>0</v>
      </c>
      <c r="H1125" s="178">
        <f t="shared" si="473"/>
        <v>0</v>
      </c>
      <c r="I1125" s="182">
        <f t="shared" si="473"/>
        <v>0</v>
      </c>
      <c r="J1125" s="182">
        <f t="shared" si="473"/>
        <v>0</v>
      </c>
      <c r="K1125" s="183">
        <f t="shared" si="473"/>
        <v>0</v>
      </c>
      <c r="L1125" s="181">
        <f>IF(L265="",0,L265*VLOOKUP($F1125,DRT,4,FALSE))</f>
        <v>0</v>
      </c>
      <c r="M1125" s="184">
        <f>IF(M265="",0,M265*VLOOKUP($F1125,DRT,4,FALSE))</f>
        <v>0</v>
      </c>
      <c r="N1125" s="184">
        <f t="shared" si="475"/>
        <v>0</v>
      </c>
      <c r="O1125" s="184">
        <f t="shared" si="475"/>
        <v>0</v>
      </c>
      <c r="P1125" s="184">
        <f t="shared" si="475"/>
        <v>0</v>
      </c>
      <c r="Q1125" s="184">
        <f t="shared" ref="Q1125:V1126" si="476">IF(Q265="",0,Q265*VLOOKUP($F1125,DRT,4,FALSE))</f>
        <v>0</v>
      </c>
      <c r="R1125" s="184">
        <f t="shared" si="476"/>
        <v>0</v>
      </c>
      <c r="S1125" s="184">
        <f t="shared" si="476"/>
        <v>0</v>
      </c>
      <c r="T1125" s="184">
        <f t="shared" si="476"/>
        <v>0</v>
      </c>
      <c r="U1125" s="184">
        <f t="shared" si="476"/>
        <v>0</v>
      </c>
      <c r="V1125" s="215">
        <f t="shared" si="476"/>
        <v>0</v>
      </c>
      <c r="W1125" s="46">
        <f t="shared" si="474"/>
        <v>0</v>
      </c>
    </row>
    <row r="1126" spans="1:23" outlineLevel="1" x14ac:dyDescent="0.2">
      <c r="A1126" s="318"/>
      <c r="B1126" s="25"/>
      <c r="C1126" s="24"/>
      <c r="D1126" s="24"/>
      <c r="E1126" s="24"/>
      <c r="F1126" s="176" t="s">
        <v>102</v>
      </c>
      <c r="G1126" s="188">
        <f t="shared" si="472"/>
        <v>0</v>
      </c>
      <c r="H1126" s="178">
        <f t="shared" si="473"/>
        <v>0</v>
      </c>
      <c r="I1126" s="182">
        <f t="shared" si="473"/>
        <v>0</v>
      </c>
      <c r="J1126" s="182">
        <f t="shared" si="473"/>
        <v>0</v>
      </c>
      <c r="K1126" s="183">
        <f t="shared" si="473"/>
        <v>0</v>
      </c>
      <c r="L1126" s="214">
        <f>IF(L266="",0,L266*VLOOKUP($F1126,DRT,4,FALSE))</f>
        <v>0</v>
      </c>
      <c r="M1126" s="182">
        <f>IF(M266="",0,M266*VLOOKUP($F1126,DRT,4,FALSE))</f>
        <v>0</v>
      </c>
      <c r="N1126" s="184">
        <f t="shared" si="475"/>
        <v>0</v>
      </c>
      <c r="O1126" s="184">
        <f t="shared" si="475"/>
        <v>0</v>
      </c>
      <c r="P1126" s="184">
        <f t="shared" si="475"/>
        <v>0</v>
      </c>
      <c r="Q1126" s="184">
        <f t="shared" si="476"/>
        <v>0</v>
      </c>
      <c r="R1126" s="184">
        <f t="shared" si="476"/>
        <v>0</v>
      </c>
      <c r="S1126" s="184">
        <f t="shared" si="476"/>
        <v>0</v>
      </c>
      <c r="T1126" s="184">
        <f t="shared" si="476"/>
        <v>0</v>
      </c>
      <c r="U1126" s="184">
        <f t="shared" si="476"/>
        <v>0</v>
      </c>
      <c r="V1126" s="215">
        <f t="shared" si="476"/>
        <v>0</v>
      </c>
      <c r="W1126" s="46">
        <f t="shared" si="474"/>
        <v>0</v>
      </c>
    </row>
    <row r="1127" spans="1:23" x14ac:dyDescent="0.2">
      <c r="A1127" s="318"/>
      <c r="B1127" s="25"/>
      <c r="C1127" s="24"/>
      <c r="D1127" s="24"/>
      <c r="E1127" s="24" t="s">
        <v>103</v>
      </c>
      <c r="F1127" s="64"/>
      <c r="G1127" s="69">
        <f t="shared" ref="G1127:V1127" si="477">SUBTOTAL(9,G1128:G1133)</f>
        <v>0</v>
      </c>
      <c r="H1127" s="34">
        <f t="shared" si="477"/>
        <v>0</v>
      </c>
      <c r="I1127" s="34">
        <f t="shared" si="477"/>
        <v>0</v>
      </c>
      <c r="J1127" s="34">
        <f t="shared" si="477"/>
        <v>0</v>
      </c>
      <c r="K1127" s="37">
        <f t="shared" si="477"/>
        <v>0</v>
      </c>
      <c r="L1127" s="35">
        <f t="shared" si="477"/>
        <v>0</v>
      </c>
      <c r="M1127" s="36">
        <f t="shared" si="477"/>
        <v>0</v>
      </c>
      <c r="N1127" s="36">
        <f t="shared" si="477"/>
        <v>0</v>
      </c>
      <c r="O1127" s="36">
        <f t="shared" si="477"/>
        <v>0</v>
      </c>
      <c r="P1127" s="36">
        <f t="shared" si="477"/>
        <v>0</v>
      </c>
      <c r="Q1127" s="36">
        <f t="shared" si="477"/>
        <v>0</v>
      </c>
      <c r="R1127" s="36">
        <f t="shared" si="477"/>
        <v>0</v>
      </c>
      <c r="S1127" s="36">
        <f t="shared" si="477"/>
        <v>0</v>
      </c>
      <c r="T1127" s="36">
        <f t="shared" si="477"/>
        <v>0</v>
      </c>
      <c r="U1127" s="36">
        <f t="shared" si="477"/>
        <v>0</v>
      </c>
      <c r="V1127" s="37">
        <f t="shared" si="477"/>
        <v>0</v>
      </c>
      <c r="W1127" s="37">
        <f>SUBTOTAL(9,W1128:W1133)</f>
        <v>0</v>
      </c>
    </row>
    <row r="1128" spans="1:23" outlineLevel="1" x14ac:dyDescent="0.2">
      <c r="A1128" s="318"/>
      <c r="B1128" s="25"/>
      <c r="C1128" s="24"/>
      <c r="D1128" s="24"/>
      <c r="E1128" s="24"/>
      <c r="F1128" s="176" t="s">
        <v>104</v>
      </c>
      <c r="G1128" s="188">
        <f t="shared" ref="G1128:G1133" si="478">G268</f>
        <v>0</v>
      </c>
      <c r="H1128" s="178">
        <f t="shared" ref="H1128:K1133" si="479">IF(H268="",0,H268*VLOOKUP($F1128,DRT,3,FALSE))</f>
        <v>0</v>
      </c>
      <c r="I1128" s="182">
        <f t="shared" si="479"/>
        <v>0</v>
      </c>
      <c r="J1128" s="182">
        <f t="shared" si="479"/>
        <v>0</v>
      </c>
      <c r="K1128" s="183">
        <f t="shared" si="479"/>
        <v>0</v>
      </c>
      <c r="L1128" s="214">
        <f>(SUM($H268:$L268)-SUM($H1128:K1128))*VLOOKUP($F1128,DRT,4,FALSE)</f>
        <v>0</v>
      </c>
      <c r="M1128" s="184">
        <f>(SUM($H268:$L268)-SUM($H1128:L1128))*VLOOKUP($F1128,DRT,4,FALSE)</f>
        <v>0</v>
      </c>
      <c r="N1128" s="184">
        <f>(SUM($H268:$L268)-SUM($H1128:M1128))*VLOOKUP($F1128,DRT,4,FALSE)</f>
        <v>0</v>
      </c>
      <c r="O1128" s="184">
        <f>(SUM($H268:$L268)-SUM($H1128:N1128))*VLOOKUP($F1128,DRT,4,FALSE)</f>
        <v>0</v>
      </c>
      <c r="P1128" s="184">
        <f>(SUM($H268:$L268)-SUM($H1128:O1128))*VLOOKUP($F1128,DRT,4,FALSE)</f>
        <v>0</v>
      </c>
      <c r="Q1128" s="184">
        <f>(SUM($H268:$L268)-SUM($H1128:P1128))*VLOOKUP($F1128,DRT,4,FALSE)</f>
        <v>0</v>
      </c>
      <c r="R1128" s="184">
        <f>(SUM($H268:$L268)-SUM($H1128:Q1128))*VLOOKUP($F1128,DRT,4,FALSE)</f>
        <v>0</v>
      </c>
      <c r="S1128" s="184">
        <f>(SUM($H268:$L268)-SUM($H1128:R1128))*VLOOKUP($F1128,DRT,4,FALSE)</f>
        <v>0</v>
      </c>
      <c r="T1128" s="184">
        <f>(SUM($H268:$L268)-SUM($H1128:S1128))*VLOOKUP($F1128,DRT,4,FALSE)</f>
        <v>0</v>
      </c>
      <c r="U1128" s="184">
        <f>(SUM($H268:$L268)-SUM($H1128:T1128))*VLOOKUP($F1128,DRT,4,FALSE)</f>
        <v>0</v>
      </c>
      <c r="V1128" s="215">
        <f>(SUM($H268:$L268)-SUM($H1128:U1128))*VLOOKUP($F1128,DRT,4,FALSE)</f>
        <v>0</v>
      </c>
      <c r="W1128" s="46">
        <f t="shared" ref="W1128:W1133" si="480">G1128-SUM(H1128:V1128)</f>
        <v>0</v>
      </c>
    </row>
    <row r="1129" spans="1:23" outlineLevel="1" x14ac:dyDescent="0.2">
      <c r="A1129" s="318"/>
      <c r="B1129" s="25"/>
      <c r="C1129" s="24"/>
      <c r="D1129" s="24"/>
      <c r="E1129" s="24"/>
      <c r="F1129" s="176" t="s">
        <v>105</v>
      </c>
      <c r="G1129" s="188">
        <f t="shared" si="478"/>
        <v>0</v>
      </c>
      <c r="H1129" s="178">
        <f t="shared" si="479"/>
        <v>0</v>
      </c>
      <c r="I1129" s="182">
        <f t="shared" si="479"/>
        <v>0</v>
      </c>
      <c r="J1129" s="182">
        <f t="shared" si="479"/>
        <v>0</v>
      </c>
      <c r="K1129" s="183">
        <f t="shared" si="479"/>
        <v>0</v>
      </c>
      <c r="L1129" s="181">
        <f>IF(L269="",0,L269*VLOOKUP($F1129,DRT,4,FALSE))</f>
        <v>0</v>
      </c>
      <c r="M1129" s="184">
        <f>(SUM($H269:$K269,M269)-SUM($H1129:$K1129))*VLOOKUP($F1129,DRT,4,FALSE)</f>
        <v>0</v>
      </c>
      <c r="N1129" s="184">
        <f>($L269-$L1129)*VLOOKUP($F1129,DRT,4,FALSE)</f>
        <v>0</v>
      </c>
      <c r="O1129" s="184">
        <f>(SUM($H269:$K269,M269)-SUM($H1129:$K1129)-$M1129)*VLOOKUP($F1129,DRT,4,FALSE)</f>
        <v>0</v>
      </c>
      <c r="P1129" s="184">
        <f>($L269-$L1129-$N1129)*VLOOKUP($F1129,DRT,4,FALSE)</f>
        <v>0</v>
      </c>
      <c r="Q1129" s="184">
        <f>(SUM($H269:$K269,M269)-SUM($H1129:$K1129)-$M1129-$O1129)*VLOOKUP($F1129,DRT,4,FALSE)</f>
        <v>0</v>
      </c>
      <c r="R1129" s="184">
        <f>($L269-$L1129-$N1129-$P1129)*VLOOKUP($F1129,DRT,4,FALSE)</f>
        <v>0</v>
      </c>
      <c r="S1129" s="184">
        <f>(SUM($H269:$K269,M269)-SUM($H1129:$K1129)-$M1129-$O1129-$Q1129)*VLOOKUP($F1129,DRT,4,FALSE)</f>
        <v>0</v>
      </c>
      <c r="T1129" s="184">
        <f>($L269-$L1129-$N1129-$P1129-$R1129)*VLOOKUP($F1129,DRT,4,FALSE)</f>
        <v>0</v>
      </c>
      <c r="U1129" s="184">
        <f>(SUM($H269:$K269,M269)-SUM($H1129:$K1129)-$M1129-$O1129-$Q1129-$S1129)*VLOOKUP($F1129,DRT,4,FALSE)</f>
        <v>0</v>
      </c>
      <c r="V1129" s="215">
        <f>($L269-$L1129-$N1129-$P1129-$R1129-$T1129)*VLOOKUP($F1129,DRT,4,FALSE)</f>
        <v>0</v>
      </c>
      <c r="W1129" s="46">
        <f t="shared" si="480"/>
        <v>0</v>
      </c>
    </row>
    <row r="1130" spans="1:23" outlineLevel="1" x14ac:dyDescent="0.2">
      <c r="A1130" s="318"/>
      <c r="B1130" s="25"/>
      <c r="C1130" s="24"/>
      <c r="D1130" s="24"/>
      <c r="E1130" s="24"/>
      <c r="F1130" s="176" t="s">
        <v>106</v>
      </c>
      <c r="G1130" s="188">
        <f t="shared" si="478"/>
        <v>0</v>
      </c>
      <c r="H1130" s="178">
        <f t="shared" si="479"/>
        <v>0</v>
      </c>
      <c r="I1130" s="182">
        <f t="shared" si="479"/>
        <v>0</v>
      </c>
      <c r="J1130" s="182">
        <f t="shared" si="479"/>
        <v>0</v>
      </c>
      <c r="K1130" s="183">
        <f t="shared" si="479"/>
        <v>0</v>
      </c>
      <c r="L1130" s="181">
        <f>IF(L270="",0,L270*VLOOKUP($F1130,DRT,4,FALSE))</f>
        <v>0</v>
      </c>
      <c r="M1130" s="184">
        <f>IF(M270="",0,M270*VLOOKUP($F1130,DRT,4,FALSE))</f>
        <v>0</v>
      </c>
      <c r="N1130" s="184">
        <f>(SUM($H270:$K270,N270)-SUM($H1130:$K1130))*VLOOKUP($F1130,DRT,4,FALSE)</f>
        <v>0</v>
      </c>
      <c r="O1130" s="184">
        <f>($L270+$O270-$L1130)*VLOOKUP($F1130,DRT,4,FALSE)</f>
        <v>0</v>
      </c>
      <c r="P1130" s="184">
        <f>($M270-$M1130)*VLOOKUP($F1130,DRT,4,FALSE)</f>
        <v>0</v>
      </c>
      <c r="Q1130" s="184">
        <f>(SUM($H270:$K270,N270)-SUM($H1130:$K1130)-N1130)*VLOOKUP($F1130,DRT,4,FALSE)</f>
        <v>0</v>
      </c>
      <c r="R1130" s="184">
        <f>($L270+$O270-$L1130-$O1130)*VLOOKUP($F1130,DRT,4,FALSE)</f>
        <v>0</v>
      </c>
      <c r="S1130" s="184">
        <f>($M270-$M1130-$P1130)*VLOOKUP($F1130,DRT,4,FALSE)</f>
        <v>0</v>
      </c>
      <c r="T1130" s="184">
        <f>(SUM($H270:$K270,N270)-SUM($H1130:$K1130)-$N1130-$Q1130)*VLOOKUP($F1130,DRT,4,FALSE)</f>
        <v>0</v>
      </c>
      <c r="U1130" s="184">
        <f>($L270+O270-$L1130-$O1130-$R1130)*VLOOKUP($F1130,DRT,4,FALSE)</f>
        <v>0</v>
      </c>
      <c r="V1130" s="215">
        <f>($M270-$M1130-$P1130-$S1130)*VLOOKUP($F1130,DRT,4,FALSE)</f>
        <v>0</v>
      </c>
      <c r="W1130" s="46">
        <f t="shared" si="480"/>
        <v>0</v>
      </c>
    </row>
    <row r="1131" spans="1:23" outlineLevel="1" x14ac:dyDescent="0.2">
      <c r="A1131" s="318"/>
      <c r="B1131" s="25"/>
      <c r="C1131" s="24"/>
      <c r="D1131" s="24"/>
      <c r="E1131" s="24"/>
      <c r="F1131" s="176" t="s">
        <v>107</v>
      </c>
      <c r="G1131" s="188">
        <f t="shared" si="478"/>
        <v>0</v>
      </c>
      <c r="H1131" s="178">
        <f t="shared" si="479"/>
        <v>0</v>
      </c>
      <c r="I1131" s="182">
        <f t="shared" si="479"/>
        <v>0</v>
      </c>
      <c r="J1131" s="182">
        <f t="shared" si="479"/>
        <v>0</v>
      </c>
      <c r="K1131" s="183">
        <f t="shared" si="479"/>
        <v>0</v>
      </c>
      <c r="L1131" s="181">
        <f>IF(L271="",0,L271*VLOOKUP($F1131,DRT,4,FALSE))</f>
        <v>0</v>
      </c>
      <c r="M1131" s="184">
        <f>IF(M271="",0,M271*VLOOKUP($F1131,DRT,4,FALSE))</f>
        <v>0</v>
      </c>
      <c r="N1131" s="184">
        <f t="shared" ref="N1131:P1133" si="481">IF(N271="",0,N271*VLOOKUP($F1131,DRT,4,FALSE))</f>
        <v>0</v>
      </c>
      <c r="O1131" s="184">
        <f t="shared" si="481"/>
        <v>0</v>
      </c>
      <c r="P1131" s="184">
        <f t="shared" si="481"/>
        <v>0</v>
      </c>
      <c r="Q1131" s="184">
        <f>(SUM($H271:$K271,Q271)-SUM($H1131:$K1131))*VLOOKUP($F1131,DRT,4,FALSE)</f>
        <v>0</v>
      </c>
      <c r="R1131" s="184">
        <f>($L271+R271-$L1131)*VLOOKUP($F1131,DRT,4,FALSE)</f>
        <v>0</v>
      </c>
      <c r="S1131" s="184">
        <f>($M271+S271-$M1131)*VLOOKUP($F1131,DRT,4,FALSE)</f>
        <v>0</v>
      </c>
      <c r="T1131" s="184">
        <f>($N271-$N1131)*VLOOKUP($F1131,DRT,4,FALSE)</f>
        <v>0</v>
      </c>
      <c r="U1131" s="184">
        <f>($O271-$O1131)*VLOOKUP($F1131,DRT,4,FALSE)</f>
        <v>0</v>
      </c>
      <c r="V1131" s="215">
        <f>($P271-$P1131)*VLOOKUP($F1131,DRT,4,FALSE)</f>
        <v>0</v>
      </c>
      <c r="W1131" s="46">
        <f t="shared" si="480"/>
        <v>0</v>
      </c>
    </row>
    <row r="1132" spans="1:23" outlineLevel="1" x14ac:dyDescent="0.2">
      <c r="A1132" s="318"/>
      <c r="B1132" s="25"/>
      <c r="C1132" s="24"/>
      <c r="D1132" s="24"/>
      <c r="E1132" s="24"/>
      <c r="F1132" s="176" t="s">
        <v>108</v>
      </c>
      <c r="G1132" s="188">
        <f t="shared" si="478"/>
        <v>0</v>
      </c>
      <c r="H1132" s="178">
        <f t="shared" si="479"/>
        <v>0</v>
      </c>
      <c r="I1132" s="182">
        <f t="shared" si="479"/>
        <v>0</v>
      </c>
      <c r="J1132" s="182">
        <f t="shared" si="479"/>
        <v>0</v>
      </c>
      <c r="K1132" s="183">
        <f t="shared" si="479"/>
        <v>0</v>
      </c>
      <c r="L1132" s="181">
        <f>IF(L272="",0,L272*VLOOKUP($F1132,DRT,4,FALSE))</f>
        <v>0</v>
      </c>
      <c r="M1132" s="184">
        <f>IF(M272="",0,M272*VLOOKUP($F1132,DRT,4,FALSE))</f>
        <v>0</v>
      </c>
      <c r="N1132" s="184">
        <f t="shared" si="481"/>
        <v>0</v>
      </c>
      <c r="O1132" s="184">
        <f t="shared" si="481"/>
        <v>0</v>
      </c>
      <c r="P1132" s="184">
        <f t="shared" si="481"/>
        <v>0</v>
      </c>
      <c r="Q1132" s="184">
        <f t="shared" ref="Q1132:V1133" si="482">IF(Q272="",0,Q272*VLOOKUP($F1132,DRT,4,FALSE))</f>
        <v>0</v>
      </c>
      <c r="R1132" s="184">
        <f t="shared" si="482"/>
        <v>0</v>
      </c>
      <c r="S1132" s="184">
        <f t="shared" si="482"/>
        <v>0</v>
      </c>
      <c r="T1132" s="184">
        <f t="shared" si="482"/>
        <v>0</v>
      </c>
      <c r="U1132" s="184">
        <f t="shared" si="482"/>
        <v>0</v>
      </c>
      <c r="V1132" s="215">
        <f t="shared" si="482"/>
        <v>0</v>
      </c>
      <c r="W1132" s="46">
        <f t="shared" si="480"/>
        <v>0</v>
      </c>
    </row>
    <row r="1133" spans="1:23" outlineLevel="1" x14ac:dyDescent="0.2">
      <c r="A1133" s="318"/>
      <c r="B1133" s="25"/>
      <c r="C1133" s="24"/>
      <c r="D1133" s="24"/>
      <c r="E1133" s="24"/>
      <c r="F1133" s="176" t="s">
        <v>109</v>
      </c>
      <c r="G1133" s="188">
        <f t="shared" si="478"/>
        <v>0</v>
      </c>
      <c r="H1133" s="178">
        <f t="shared" si="479"/>
        <v>0</v>
      </c>
      <c r="I1133" s="182">
        <f t="shared" si="479"/>
        <v>0</v>
      </c>
      <c r="J1133" s="182">
        <f t="shared" si="479"/>
        <v>0</v>
      </c>
      <c r="K1133" s="183">
        <f t="shared" si="479"/>
        <v>0</v>
      </c>
      <c r="L1133" s="214">
        <f>IF(L273="",0,L273*VLOOKUP($F1133,DRT,4,FALSE))</f>
        <v>0</v>
      </c>
      <c r="M1133" s="182">
        <f>IF(M273="",0,M273*VLOOKUP($F1133,DRT,4,FALSE))</f>
        <v>0</v>
      </c>
      <c r="N1133" s="184">
        <f t="shared" si="481"/>
        <v>0</v>
      </c>
      <c r="O1133" s="184">
        <f t="shared" si="481"/>
        <v>0</v>
      </c>
      <c r="P1133" s="184">
        <f t="shared" si="481"/>
        <v>0</v>
      </c>
      <c r="Q1133" s="184">
        <f t="shared" si="482"/>
        <v>0</v>
      </c>
      <c r="R1133" s="184">
        <f t="shared" si="482"/>
        <v>0</v>
      </c>
      <c r="S1133" s="184">
        <f t="shared" si="482"/>
        <v>0</v>
      </c>
      <c r="T1133" s="184">
        <f t="shared" si="482"/>
        <v>0</v>
      </c>
      <c r="U1133" s="184">
        <f t="shared" si="482"/>
        <v>0</v>
      </c>
      <c r="V1133" s="215">
        <f t="shared" si="482"/>
        <v>0</v>
      </c>
      <c r="W1133" s="46">
        <f t="shared" si="480"/>
        <v>0</v>
      </c>
    </row>
    <row r="1134" spans="1:23" x14ac:dyDescent="0.2">
      <c r="A1134" s="318"/>
      <c r="B1134" s="25"/>
      <c r="C1134" s="24"/>
      <c r="D1134" s="24"/>
      <c r="E1134" s="24" t="s">
        <v>110</v>
      </c>
      <c r="F1134" s="64"/>
      <c r="G1134" s="69">
        <f t="shared" ref="G1134:V1134" si="483">SUBTOTAL(9,G1135:G1140)</f>
        <v>0</v>
      </c>
      <c r="H1134" s="34">
        <f t="shared" si="483"/>
        <v>0</v>
      </c>
      <c r="I1134" s="34">
        <f t="shared" si="483"/>
        <v>0</v>
      </c>
      <c r="J1134" s="34">
        <f t="shared" si="483"/>
        <v>0</v>
      </c>
      <c r="K1134" s="37">
        <f t="shared" si="483"/>
        <v>0</v>
      </c>
      <c r="L1134" s="35">
        <f t="shared" si="483"/>
        <v>0</v>
      </c>
      <c r="M1134" s="36">
        <f t="shared" si="483"/>
        <v>0</v>
      </c>
      <c r="N1134" s="36">
        <f t="shared" si="483"/>
        <v>0</v>
      </c>
      <c r="O1134" s="36">
        <f t="shared" si="483"/>
        <v>0</v>
      </c>
      <c r="P1134" s="36">
        <f t="shared" si="483"/>
        <v>0</v>
      </c>
      <c r="Q1134" s="36">
        <f t="shared" si="483"/>
        <v>0</v>
      </c>
      <c r="R1134" s="36">
        <f t="shared" si="483"/>
        <v>0</v>
      </c>
      <c r="S1134" s="36">
        <f t="shared" si="483"/>
        <v>0</v>
      </c>
      <c r="T1134" s="36">
        <f t="shared" si="483"/>
        <v>0</v>
      </c>
      <c r="U1134" s="36">
        <f t="shared" si="483"/>
        <v>0</v>
      </c>
      <c r="V1134" s="37">
        <f t="shared" si="483"/>
        <v>0</v>
      </c>
      <c r="W1134" s="37">
        <f>SUBTOTAL(9,W1135:W1140)</f>
        <v>0</v>
      </c>
    </row>
    <row r="1135" spans="1:23" outlineLevel="1" x14ac:dyDescent="0.2">
      <c r="A1135" s="318"/>
      <c r="B1135" s="25"/>
      <c r="C1135" s="24"/>
      <c r="D1135" s="24"/>
      <c r="E1135" s="24"/>
      <c r="F1135" s="176" t="s">
        <v>111</v>
      </c>
      <c r="G1135" s="188">
        <f t="shared" ref="G1135:G1140" si="484">G275</f>
        <v>0</v>
      </c>
      <c r="H1135" s="178">
        <f t="shared" ref="H1135:K1140" si="485">IF(H275="",0,H275*VLOOKUP($F1135,DRT,3,FALSE))</f>
        <v>0</v>
      </c>
      <c r="I1135" s="182">
        <f t="shared" si="485"/>
        <v>0</v>
      </c>
      <c r="J1135" s="182">
        <f t="shared" si="485"/>
        <v>0</v>
      </c>
      <c r="K1135" s="183">
        <f t="shared" si="485"/>
        <v>0</v>
      </c>
      <c r="L1135" s="214">
        <f>(SUM($H275:$L275)-SUM($H1135:K1135))*VLOOKUP($F1135,DRT,4,FALSE)</f>
        <v>0</v>
      </c>
      <c r="M1135" s="184">
        <f>(SUM($H275:$L275)-SUM($H1135:L1135))*VLOOKUP($F1135,DRT,4,FALSE)</f>
        <v>0</v>
      </c>
      <c r="N1135" s="184">
        <f>(SUM($H275:$L275)-SUM($H1135:M1135))*VLOOKUP($F1135,DRT,4,FALSE)</f>
        <v>0</v>
      </c>
      <c r="O1135" s="184">
        <f>(SUM($H275:$L275)-SUM($H1135:N1135))*VLOOKUP($F1135,DRT,4,FALSE)</f>
        <v>0</v>
      </c>
      <c r="P1135" s="184">
        <f>(SUM($H275:$L275)-SUM($H1135:O1135))*VLOOKUP($F1135,DRT,4,FALSE)</f>
        <v>0</v>
      </c>
      <c r="Q1135" s="184">
        <f>(SUM($H275:$L275)-SUM($H1135:P1135))*VLOOKUP($F1135,DRT,4,FALSE)</f>
        <v>0</v>
      </c>
      <c r="R1135" s="184">
        <f>(SUM($H275:$L275)-SUM($H1135:Q1135))*VLOOKUP($F1135,DRT,4,FALSE)</f>
        <v>0</v>
      </c>
      <c r="S1135" s="184">
        <f>(SUM($H275:$L275)-SUM($H1135:R1135))*VLOOKUP($F1135,DRT,4,FALSE)</f>
        <v>0</v>
      </c>
      <c r="T1135" s="184">
        <f>(SUM($H275:$L275)-SUM($H1135:S1135))*VLOOKUP($F1135,DRT,4,FALSE)</f>
        <v>0</v>
      </c>
      <c r="U1135" s="184">
        <f>(SUM($H275:$L275)-SUM($H1135:T1135))*VLOOKUP($F1135,DRT,4,FALSE)</f>
        <v>0</v>
      </c>
      <c r="V1135" s="215">
        <f>(SUM($H275:$L275)-SUM($H1135:U1135))*VLOOKUP($F1135,DRT,4,FALSE)</f>
        <v>0</v>
      </c>
      <c r="W1135" s="46">
        <f t="shared" ref="W1135:W1140" si="486">G1135-SUM(H1135:V1135)</f>
        <v>0</v>
      </c>
    </row>
    <row r="1136" spans="1:23" outlineLevel="1" x14ac:dyDescent="0.2">
      <c r="A1136" s="318"/>
      <c r="B1136" s="25"/>
      <c r="C1136" s="24"/>
      <c r="D1136" s="24"/>
      <c r="E1136" s="24"/>
      <c r="F1136" s="176" t="s">
        <v>112</v>
      </c>
      <c r="G1136" s="188">
        <f t="shared" si="484"/>
        <v>0</v>
      </c>
      <c r="H1136" s="178">
        <f t="shared" si="485"/>
        <v>0</v>
      </c>
      <c r="I1136" s="182">
        <f t="shared" si="485"/>
        <v>0</v>
      </c>
      <c r="J1136" s="182">
        <f t="shared" si="485"/>
        <v>0</v>
      </c>
      <c r="K1136" s="183">
        <f t="shared" si="485"/>
        <v>0</v>
      </c>
      <c r="L1136" s="181">
        <f>IF(L276="",0,L276*VLOOKUP($F1136,DRT,4,FALSE))</f>
        <v>0</v>
      </c>
      <c r="M1136" s="184">
        <f>(SUM($H276:$K276,M276)-SUM($H1136:$K1136))*VLOOKUP($F1136,DRT,4,FALSE)</f>
        <v>0</v>
      </c>
      <c r="N1136" s="184">
        <f>($L276-$L1136)*VLOOKUP($F1136,DRT,4,FALSE)</f>
        <v>0</v>
      </c>
      <c r="O1136" s="184">
        <f>(SUM($H276:$K276,M276)-SUM($H1136:$K1136)-$M1136)*VLOOKUP($F1136,DRT,4,FALSE)</f>
        <v>0</v>
      </c>
      <c r="P1136" s="184">
        <f>($L276-$L1136-$N1136)*VLOOKUP($F1136,DRT,4,FALSE)</f>
        <v>0</v>
      </c>
      <c r="Q1136" s="184">
        <f>(SUM($H276:$K276,M276)-SUM($H1136:$K1136)-$M1136-$O1136)*VLOOKUP($F1136,DRT,4,FALSE)</f>
        <v>0</v>
      </c>
      <c r="R1136" s="184">
        <f>($L276-$L1136-$N1136-$P1136)*VLOOKUP($F1136,DRT,4,FALSE)</f>
        <v>0</v>
      </c>
      <c r="S1136" s="184">
        <f>(SUM($H276:$K276,M276)-SUM($H1136:$K1136)-$M1136-$O1136-$Q1136)*VLOOKUP($F1136,DRT,4,FALSE)</f>
        <v>0</v>
      </c>
      <c r="T1136" s="184">
        <f>($L276-$L1136-$N1136-$P1136-$R1136)*VLOOKUP($F1136,DRT,4,FALSE)</f>
        <v>0</v>
      </c>
      <c r="U1136" s="184">
        <f>(SUM($H276:$K276,M276)-SUM($H1136:$K1136)-$M1136-$O1136-$Q1136-$S1136)*VLOOKUP($F1136,DRT,4,FALSE)</f>
        <v>0</v>
      </c>
      <c r="V1136" s="215">
        <f>($L276-$L1136-$N1136-$P1136-$R1136-$T1136)*VLOOKUP($F1136,DRT,4,FALSE)</f>
        <v>0</v>
      </c>
      <c r="W1136" s="46">
        <f t="shared" si="486"/>
        <v>0</v>
      </c>
    </row>
    <row r="1137" spans="1:23" outlineLevel="1" x14ac:dyDescent="0.2">
      <c r="A1137" s="318"/>
      <c r="B1137" s="25"/>
      <c r="C1137" s="24"/>
      <c r="D1137" s="24"/>
      <c r="E1137" s="24"/>
      <c r="F1137" s="176" t="s">
        <v>113</v>
      </c>
      <c r="G1137" s="188">
        <f t="shared" si="484"/>
        <v>0</v>
      </c>
      <c r="H1137" s="178">
        <f t="shared" si="485"/>
        <v>0</v>
      </c>
      <c r="I1137" s="182">
        <f t="shared" si="485"/>
        <v>0</v>
      </c>
      <c r="J1137" s="182">
        <f t="shared" si="485"/>
        <v>0</v>
      </c>
      <c r="K1137" s="183">
        <f t="shared" si="485"/>
        <v>0</v>
      </c>
      <c r="L1137" s="181">
        <f>IF(L277="",0,L277*VLOOKUP($F1137,DRT,4,FALSE))</f>
        <v>0</v>
      </c>
      <c r="M1137" s="184">
        <f>IF(M277="",0,M277*VLOOKUP($F1137,DRT,4,FALSE))</f>
        <v>0</v>
      </c>
      <c r="N1137" s="184">
        <f>(SUM($H277:$K277,N277)-SUM($H1137:$K1137))*VLOOKUP($F1137,DRT,4,FALSE)</f>
        <v>0</v>
      </c>
      <c r="O1137" s="184">
        <f>($L277+$O277-$L1137)*VLOOKUP($F1137,DRT,4,FALSE)</f>
        <v>0</v>
      </c>
      <c r="P1137" s="184">
        <f>($M277-$M1137)*VLOOKUP($F1137,DRT,4,FALSE)</f>
        <v>0</v>
      </c>
      <c r="Q1137" s="184">
        <f>(SUM($H277:$K277,N277)-SUM($H1137:$K1137)-N1137)*VLOOKUP($F1137,DRT,4,FALSE)</f>
        <v>0</v>
      </c>
      <c r="R1137" s="184">
        <f>($L277+$O277-$L1137-$O1137)*VLOOKUP($F1137,DRT,4,FALSE)</f>
        <v>0</v>
      </c>
      <c r="S1137" s="184">
        <f>($M277-$M1137-$P1137)*VLOOKUP($F1137,DRT,4,FALSE)</f>
        <v>0</v>
      </c>
      <c r="T1137" s="184">
        <f>(SUM($H277:$K277,N277)-SUM($H1137:$K1137)-$N1137-$Q1137)*VLOOKUP($F1137,DRT,4,FALSE)</f>
        <v>0</v>
      </c>
      <c r="U1137" s="184">
        <f>($L277+O277-$L1137-$O1137-$R1137)*VLOOKUP($F1137,DRT,4,FALSE)</f>
        <v>0</v>
      </c>
      <c r="V1137" s="215">
        <f>($M277-$M1137-$P1137-$S1137)*VLOOKUP($F1137,DRT,4,FALSE)</f>
        <v>0</v>
      </c>
      <c r="W1137" s="46">
        <f t="shared" si="486"/>
        <v>0</v>
      </c>
    </row>
    <row r="1138" spans="1:23" outlineLevel="1" x14ac:dyDescent="0.2">
      <c r="A1138" s="318"/>
      <c r="B1138" s="25"/>
      <c r="C1138" s="24"/>
      <c r="D1138" s="24"/>
      <c r="E1138" s="24"/>
      <c r="F1138" s="176" t="s">
        <v>114</v>
      </c>
      <c r="G1138" s="188">
        <f t="shared" si="484"/>
        <v>0</v>
      </c>
      <c r="H1138" s="178">
        <f t="shared" si="485"/>
        <v>0</v>
      </c>
      <c r="I1138" s="182">
        <f t="shared" si="485"/>
        <v>0</v>
      </c>
      <c r="J1138" s="182">
        <f t="shared" si="485"/>
        <v>0</v>
      </c>
      <c r="K1138" s="183">
        <f t="shared" si="485"/>
        <v>0</v>
      </c>
      <c r="L1138" s="181">
        <f>IF(L278="",0,L278*VLOOKUP($F1138,DRT,4,FALSE))</f>
        <v>0</v>
      </c>
      <c r="M1138" s="184">
        <f>IF(M278="",0,M278*VLOOKUP($F1138,DRT,4,FALSE))</f>
        <v>0</v>
      </c>
      <c r="N1138" s="184">
        <f t="shared" ref="N1138:P1140" si="487">IF(N278="",0,N278*VLOOKUP($F1138,DRT,4,FALSE))</f>
        <v>0</v>
      </c>
      <c r="O1138" s="184">
        <f t="shared" si="487"/>
        <v>0</v>
      </c>
      <c r="P1138" s="184">
        <f t="shared" si="487"/>
        <v>0</v>
      </c>
      <c r="Q1138" s="184">
        <f>(SUM($H278:$K278,Q278)-SUM($H1138:$K1138))*VLOOKUP($F1138,DRT,4,FALSE)</f>
        <v>0</v>
      </c>
      <c r="R1138" s="184">
        <f>($L278+R278-$L1138)*VLOOKUP($F1138,DRT,4,FALSE)</f>
        <v>0</v>
      </c>
      <c r="S1138" s="184">
        <f>($M278+S278-$M1138)*VLOOKUP($F1138,DRT,4,FALSE)</f>
        <v>0</v>
      </c>
      <c r="T1138" s="184">
        <f>($N278-$N1138)*VLOOKUP($F1138,DRT,4,FALSE)</f>
        <v>0</v>
      </c>
      <c r="U1138" s="184">
        <f>($O278-$O1138)*VLOOKUP($F1138,DRT,4,FALSE)</f>
        <v>0</v>
      </c>
      <c r="V1138" s="215">
        <f>($P278-$P1138)*VLOOKUP($F1138,DRT,4,FALSE)</f>
        <v>0</v>
      </c>
      <c r="W1138" s="46">
        <f t="shared" si="486"/>
        <v>0</v>
      </c>
    </row>
    <row r="1139" spans="1:23" outlineLevel="1" x14ac:dyDescent="0.2">
      <c r="A1139" s="318"/>
      <c r="B1139" s="25"/>
      <c r="C1139" s="24"/>
      <c r="D1139" s="24"/>
      <c r="E1139" s="24"/>
      <c r="F1139" s="176" t="s">
        <v>115</v>
      </c>
      <c r="G1139" s="188">
        <f t="shared" si="484"/>
        <v>0</v>
      </c>
      <c r="H1139" s="178">
        <f t="shared" si="485"/>
        <v>0</v>
      </c>
      <c r="I1139" s="182">
        <f t="shared" si="485"/>
        <v>0</v>
      </c>
      <c r="J1139" s="182">
        <f t="shared" si="485"/>
        <v>0</v>
      </c>
      <c r="K1139" s="183">
        <f t="shared" si="485"/>
        <v>0</v>
      </c>
      <c r="L1139" s="181">
        <f>IF(L279="",0,L279*VLOOKUP($F1139,DRT,4,FALSE))</f>
        <v>0</v>
      </c>
      <c r="M1139" s="184">
        <f>IF(M279="",0,M279*VLOOKUP($F1139,DRT,4,FALSE))</f>
        <v>0</v>
      </c>
      <c r="N1139" s="184">
        <f t="shared" si="487"/>
        <v>0</v>
      </c>
      <c r="O1139" s="184">
        <f t="shared" si="487"/>
        <v>0</v>
      </c>
      <c r="P1139" s="184">
        <f t="shared" si="487"/>
        <v>0</v>
      </c>
      <c r="Q1139" s="184">
        <f t="shared" ref="Q1139:V1140" si="488">IF(Q279="",0,Q279*VLOOKUP($F1139,DRT,4,FALSE))</f>
        <v>0</v>
      </c>
      <c r="R1139" s="184">
        <f t="shared" si="488"/>
        <v>0</v>
      </c>
      <c r="S1139" s="184">
        <f t="shared" si="488"/>
        <v>0</v>
      </c>
      <c r="T1139" s="184">
        <f t="shared" si="488"/>
        <v>0</v>
      </c>
      <c r="U1139" s="184">
        <f t="shared" si="488"/>
        <v>0</v>
      </c>
      <c r="V1139" s="215">
        <f t="shared" si="488"/>
        <v>0</v>
      </c>
      <c r="W1139" s="46">
        <f t="shared" si="486"/>
        <v>0</v>
      </c>
    </row>
    <row r="1140" spans="1:23" outlineLevel="1" x14ac:dyDescent="0.2">
      <c r="A1140" s="318"/>
      <c r="B1140" s="25"/>
      <c r="C1140" s="24"/>
      <c r="D1140" s="24"/>
      <c r="E1140" s="24"/>
      <c r="F1140" s="176" t="s">
        <v>116</v>
      </c>
      <c r="G1140" s="188">
        <f t="shared" si="484"/>
        <v>0</v>
      </c>
      <c r="H1140" s="178">
        <f t="shared" si="485"/>
        <v>0</v>
      </c>
      <c r="I1140" s="182">
        <f t="shared" si="485"/>
        <v>0</v>
      </c>
      <c r="J1140" s="182">
        <f t="shared" si="485"/>
        <v>0</v>
      </c>
      <c r="K1140" s="183">
        <f t="shared" si="485"/>
        <v>0</v>
      </c>
      <c r="L1140" s="214">
        <f>IF(L280="",0,L280*VLOOKUP($F1140,DRT,4,FALSE))</f>
        <v>0</v>
      </c>
      <c r="M1140" s="182">
        <f>IF(M280="",0,M280*VLOOKUP($F1140,DRT,4,FALSE))</f>
        <v>0</v>
      </c>
      <c r="N1140" s="184">
        <f t="shared" si="487"/>
        <v>0</v>
      </c>
      <c r="O1140" s="184">
        <f t="shared" si="487"/>
        <v>0</v>
      </c>
      <c r="P1140" s="184">
        <f t="shared" si="487"/>
        <v>0</v>
      </c>
      <c r="Q1140" s="184">
        <f t="shared" si="488"/>
        <v>0</v>
      </c>
      <c r="R1140" s="184">
        <f t="shared" si="488"/>
        <v>0</v>
      </c>
      <c r="S1140" s="184">
        <f t="shared" si="488"/>
        <v>0</v>
      </c>
      <c r="T1140" s="184">
        <f t="shared" si="488"/>
        <v>0</v>
      </c>
      <c r="U1140" s="184">
        <f t="shared" si="488"/>
        <v>0</v>
      </c>
      <c r="V1140" s="215">
        <f t="shared" si="488"/>
        <v>0</v>
      </c>
      <c r="W1140" s="46">
        <f t="shared" si="486"/>
        <v>0</v>
      </c>
    </row>
    <row r="1141" spans="1:23" x14ac:dyDescent="0.2">
      <c r="A1141" s="318"/>
      <c r="B1141" s="25"/>
      <c r="C1141" s="24"/>
      <c r="D1141" s="24"/>
      <c r="E1141" s="24" t="s">
        <v>117</v>
      </c>
      <c r="F1141" s="64"/>
      <c r="G1141" s="69">
        <f t="shared" ref="G1141:V1141" si="489">SUBTOTAL(9,G1142:G1147)</f>
        <v>0</v>
      </c>
      <c r="H1141" s="34">
        <f t="shared" si="489"/>
        <v>0</v>
      </c>
      <c r="I1141" s="34">
        <f t="shared" si="489"/>
        <v>0</v>
      </c>
      <c r="J1141" s="34">
        <f t="shared" si="489"/>
        <v>0</v>
      </c>
      <c r="K1141" s="37">
        <f t="shared" si="489"/>
        <v>0</v>
      </c>
      <c r="L1141" s="35">
        <f t="shared" si="489"/>
        <v>0</v>
      </c>
      <c r="M1141" s="36">
        <f t="shared" si="489"/>
        <v>0</v>
      </c>
      <c r="N1141" s="36">
        <f t="shared" si="489"/>
        <v>0</v>
      </c>
      <c r="O1141" s="36">
        <f t="shared" si="489"/>
        <v>0</v>
      </c>
      <c r="P1141" s="36">
        <f t="shared" si="489"/>
        <v>0</v>
      </c>
      <c r="Q1141" s="36">
        <f t="shared" si="489"/>
        <v>0</v>
      </c>
      <c r="R1141" s="36">
        <f t="shared" si="489"/>
        <v>0</v>
      </c>
      <c r="S1141" s="36">
        <f t="shared" si="489"/>
        <v>0</v>
      </c>
      <c r="T1141" s="36">
        <f t="shared" si="489"/>
        <v>0</v>
      </c>
      <c r="U1141" s="36">
        <f t="shared" si="489"/>
        <v>0</v>
      </c>
      <c r="V1141" s="37">
        <f t="shared" si="489"/>
        <v>0</v>
      </c>
      <c r="W1141" s="37">
        <f>SUBTOTAL(9,W1142:W1147)</f>
        <v>0</v>
      </c>
    </row>
    <row r="1142" spans="1:23" outlineLevel="1" x14ac:dyDescent="0.2">
      <c r="A1142" s="318"/>
      <c r="B1142" s="25"/>
      <c r="C1142" s="24"/>
      <c r="D1142" s="24"/>
      <c r="E1142" s="24"/>
      <c r="F1142" s="176" t="s">
        <v>118</v>
      </c>
      <c r="G1142" s="188">
        <f t="shared" ref="G1142:G1147" si="490">G282</f>
        <v>0</v>
      </c>
      <c r="H1142" s="178">
        <f t="shared" ref="H1142:K1147" si="491">IF(H282="",0,H282*VLOOKUP($F1142,DRT,3,FALSE))</f>
        <v>0</v>
      </c>
      <c r="I1142" s="182">
        <f t="shared" si="491"/>
        <v>0</v>
      </c>
      <c r="J1142" s="182">
        <f t="shared" si="491"/>
        <v>0</v>
      </c>
      <c r="K1142" s="183">
        <f t="shared" si="491"/>
        <v>0</v>
      </c>
      <c r="L1142" s="214">
        <f>(SUM($H282:$L282)-SUM($H1142:K1142))*VLOOKUP($F1142,DRT,4,FALSE)</f>
        <v>0</v>
      </c>
      <c r="M1142" s="184">
        <f>(SUM($H282:$L282)-SUM($H1142:L1142))*VLOOKUP($F1142,DRT,4,FALSE)</f>
        <v>0</v>
      </c>
      <c r="N1142" s="184">
        <f>(SUM($H282:$L282)-SUM($H1142:M1142))*VLOOKUP($F1142,DRT,4,FALSE)</f>
        <v>0</v>
      </c>
      <c r="O1142" s="184">
        <f>(SUM($H282:$L282)-SUM($H1142:N1142))*VLOOKUP($F1142,DRT,4,FALSE)</f>
        <v>0</v>
      </c>
      <c r="P1142" s="184">
        <f>(SUM($H282:$L282)-SUM($H1142:O1142))*VLOOKUP($F1142,DRT,4,FALSE)</f>
        <v>0</v>
      </c>
      <c r="Q1142" s="184">
        <f>(SUM($H282:$L282)-SUM($H1142:P1142))*VLOOKUP($F1142,DRT,4,FALSE)</f>
        <v>0</v>
      </c>
      <c r="R1142" s="184">
        <f>(SUM($H282:$L282)-SUM($H1142:Q1142))*VLOOKUP($F1142,DRT,4,FALSE)</f>
        <v>0</v>
      </c>
      <c r="S1142" s="184">
        <f>(SUM($H282:$L282)-SUM($H1142:R1142))*VLOOKUP($F1142,DRT,4,FALSE)</f>
        <v>0</v>
      </c>
      <c r="T1142" s="184">
        <f>(SUM($H282:$L282)-SUM($H1142:S1142))*VLOOKUP($F1142,DRT,4,FALSE)</f>
        <v>0</v>
      </c>
      <c r="U1142" s="184">
        <f>(SUM($H282:$L282)-SUM($H1142:T1142))*VLOOKUP($F1142,DRT,4,FALSE)</f>
        <v>0</v>
      </c>
      <c r="V1142" s="215">
        <f>(SUM($H282:$L282)-SUM($H1142:U1142))*VLOOKUP($F1142,DRT,4,FALSE)</f>
        <v>0</v>
      </c>
      <c r="W1142" s="46">
        <f t="shared" ref="W1142:W1147" si="492">G1142-SUM(H1142:V1142)</f>
        <v>0</v>
      </c>
    </row>
    <row r="1143" spans="1:23" outlineLevel="1" x14ac:dyDescent="0.2">
      <c r="A1143" s="318"/>
      <c r="B1143" s="25"/>
      <c r="C1143" s="24"/>
      <c r="D1143" s="24"/>
      <c r="E1143" s="24"/>
      <c r="F1143" s="176" t="s">
        <v>119</v>
      </c>
      <c r="G1143" s="188">
        <f t="shared" si="490"/>
        <v>0</v>
      </c>
      <c r="H1143" s="178">
        <f t="shared" si="491"/>
        <v>0</v>
      </c>
      <c r="I1143" s="182">
        <f t="shared" si="491"/>
        <v>0</v>
      </c>
      <c r="J1143" s="182">
        <f t="shared" si="491"/>
        <v>0</v>
      </c>
      <c r="K1143" s="183">
        <f t="shared" si="491"/>
        <v>0</v>
      </c>
      <c r="L1143" s="181">
        <f>IF(L283="",0,L283*VLOOKUP($F1143,DRT,4,FALSE))</f>
        <v>0</v>
      </c>
      <c r="M1143" s="184">
        <f>(SUM($H283:$K283,M283)-SUM($H1143:$K1143))*VLOOKUP($F1143,DRT,4,FALSE)</f>
        <v>0</v>
      </c>
      <c r="N1143" s="184">
        <f>($L283-$L1143)*VLOOKUP($F1143,DRT,4,FALSE)</f>
        <v>0</v>
      </c>
      <c r="O1143" s="184">
        <f>(SUM($H283:$K283,M283)-SUM($H1143:$K1143)-$M1143)*VLOOKUP($F1143,DRT,4,FALSE)</f>
        <v>0</v>
      </c>
      <c r="P1143" s="184">
        <f>($L283-$L1143-$N1143)*VLOOKUP($F1143,DRT,4,FALSE)</f>
        <v>0</v>
      </c>
      <c r="Q1143" s="184">
        <f>(SUM($H283:$K283,M283)-SUM($H1143:$K1143)-$M1143-$O1143)*VLOOKUP($F1143,DRT,4,FALSE)</f>
        <v>0</v>
      </c>
      <c r="R1143" s="184">
        <f>($L283-$L1143-$N1143-$P1143)*VLOOKUP($F1143,DRT,4,FALSE)</f>
        <v>0</v>
      </c>
      <c r="S1143" s="184">
        <f>(SUM($H283:$K283,M283)-SUM($H1143:$K1143)-$M1143-$O1143-$Q1143)*VLOOKUP($F1143,DRT,4,FALSE)</f>
        <v>0</v>
      </c>
      <c r="T1143" s="184">
        <f>($L283-$L1143-$N1143-$P1143-$R1143)*VLOOKUP($F1143,DRT,4,FALSE)</f>
        <v>0</v>
      </c>
      <c r="U1143" s="184">
        <f>(SUM($H283:$K283,M283)-SUM($H1143:$K1143)-$M1143-$O1143-$Q1143-$S1143)*VLOOKUP($F1143,DRT,4,FALSE)</f>
        <v>0</v>
      </c>
      <c r="V1143" s="215">
        <f>($L283-$L1143-$N1143-$P1143-$R1143-$T1143)*VLOOKUP($F1143,DRT,4,FALSE)</f>
        <v>0</v>
      </c>
      <c r="W1143" s="46">
        <f t="shared" si="492"/>
        <v>0</v>
      </c>
    </row>
    <row r="1144" spans="1:23" outlineLevel="1" x14ac:dyDescent="0.2">
      <c r="A1144" s="318"/>
      <c r="B1144" s="25"/>
      <c r="C1144" s="24"/>
      <c r="D1144" s="24"/>
      <c r="E1144" s="24"/>
      <c r="F1144" s="176" t="s">
        <v>120</v>
      </c>
      <c r="G1144" s="188">
        <f t="shared" si="490"/>
        <v>0</v>
      </c>
      <c r="H1144" s="178">
        <f t="shared" si="491"/>
        <v>0</v>
      </c>
      <c r="I1144" s="182">
        <f t="shared" si="491"/>
        <v>0</v>
      </c>
      <c r="J1144" s="182">
        <f t="shared" si="491"/>
        <v>0</v>
      </c>
      <c r="K1144" s="183">
        <f t="shared" si="491"/>
        <v>0</v>
      </c>
      <c r="L1144" s="181">
        <f>IF(L284="",0,L284*VLOOKUP($F1144,DRT,4,FALSE))</f>
        <v>0</v>
      </c>
      <c r="M1144" s="184">
        <f>IF(M284="",0,M284*VLOOKUP($F1144,DRT,4,FALSE))</f>
        <v>0</v>
      </c>
      <c r="N1144" s="184">
        <f>(SUM($H284:$K284,N284)-SUM($H1144:$K1144))*VLOOKUP($F1144,DRT,4,FALSE)</f>
        <v>0</v>
      </c>
      <c r="O1144" s="184">
        <f>($L284+$O284-$L1144)*VLOOKUP($F1144,DRT,4,FALSE)</f>
        <v>0</v>
      </c>
      <c r="P1144" s="184">
        <f>($M284-$M1144)*VLOOKUP($F1144,DRT,4,FALSE)</f>
        <v>0</v>
      </c>
      <c r="Q1144" s="184">
        <f>(SUM($H284:$K284,N284)-SUM($H1144:$K1144)-N1144)*VLOOKUP($F1144,DRT,4,FALSE)</f>
        <v>0</v>
      </c>
      <c r="R1144" s="184">
        <f>($L284+$O284-$L1144-$O1144)*VLOOKUP($F1144,DRT,4,FALSE)</f>
        <v>0</v>
      </c>
      <c r="S1144" s="184">
        <f>($M284-$M1144-$P1144)*VLOOKUP($F1144,DRT,4,FALSE)</f>
        <v>0</v>
      </c>
      <c r="T1144" s="184">
        <f>(SUM($H284:$K284,N284)-SUM($H1144:$K1144)-$N1144-$Q1144)*VLOOKUP($F1144,DRT,4,FALSE)</f>
        <v>0</v>
      </c>
      <c r="U1144" s="184">
        <f>($L284+O284-$L1144-$O1144-$R1144)*VLOOKUP($F1144,DRT,4,FALSE)</f>
        <v>0</v>
      </c>
      <c r="V1144" s="215">
        <f>($M284-$M1144-$P1144-$S1144)*VLOOKUP($F1144,DRT,4,FALSE)</f>
        <v>0</v>
      </c>
      <c r="W1144" s="46">
        <f t="shared" si="492"/>
        <v>0</v>
      </c>
    </row>
    <row r="1145" spans="1:23" outlineLevel="1" x14ac:dyDescent="0.2">
      <c r="A1145" s="318"/>
      <c r="B1145" s="25"/>
      <c r="C1145" s="24"/>
      <c r="D1145" s="24"/>
      <c r="E1145" s="24"/>
      <c r="F1145" s="176" t="s">
        <v>121</v>
      </c>
      <c r="G1145" s="188">
        <f t="shared" si="490"/>
        <v>0</v>
      </c>
      <c r="H1145" s="178">
        <f t="shared" si="491"/>
        <v>0</v>
      </c>
      <c r="I1145" s="182">
        <f t="shared" si="491"/>
        <v>0</v>
      </c>
      <c r="J1145" s="182">
        <f t="shared" si="491"/>
        <v>0</v>
      </c>
      <c r="K1145" s="183">
        <f t="shared" si="491"/>
        <v>0</v>
      </c>
      <c r="L1145" s="181">
        <f>IF(L285="",0,L285*VLOOKUP($F1145,DRT,4,FALSE))</f>
        <v>0</v>
      </c>
      <c r="M1145" s="184">
        <f>IF(M285="",0,M285*VLOOKUP($F1145,DRT,4,FALSE))</f>
        <v>0</v>
      </c>
      <c r="N1145" s="184">
        <f t="shared" ref="N1145:P1147" si="493">IF(N285="",0,N285*VLOOKUP($F1145,DRT,4,FALSE))</f>
        <v>0</v>
      </c>
      <c r="O1145" s="184">
        <f t="shared" si="493"/>
        <v>0</v>
      </c>
      <c r="P1145" s="184">
        <f t="shared" si="493"/>
        <v>0</v>
      </c>
      <c r="Q1145" s="184">
        <f>(SUM($H285:$K285,Q285)-SUM($H1145:$K1145))*VLOOKUP($F1145,DRT,4,FALSE)</f>
        <v>0</v>
      </c>
      <c r="R1145" s="184">
        <f>($L285+R285-$L1145)*VLOOKUP($F1145,DRT,4,FALSE)</f>
        <v>0</v>
      </c>
      <c r="S1145" s="184">
        <f>($M285+S285-$M1145)*VLOOKUP($F1145,DRT,4,FALSE)</f>
        <v>0</v>
      </c>
      <c r="T1145" s="184">
        <f>($N285-$N1145)*VLOOKUP($F1145,DRT,4,FALSE)</f>
        <v>0</v>
      </c>
      <c r="U1145" s="184">
        <f>($O285-$O1145)*VLOOKUP($F1145,DRT,4,FALSE)</f>
        <v>0</v>
      </c>
      <c r="V1145" s="215">
        <f>($P285-$P1145)*VLOOKUP($F1145,DRT,4,FALSE)</f>
        <v>0</v>
      </c>
      <c r="W1145" s="46">
        <f t="shared" si="492"/>
        <v>0</v>
      </c>
    </row>
    <row r="1146" spans="1:23" outlineLevel="1" x14ac:dyDescent="0.2">
      <c r="A1146" s="318"/>
      <c r="B1146" s="25"/>
      <c r="C1146" s="24"/>
      <c r="D1146" s="24"/>
      <c r="E1146" s="24"/>
      <c r="F1146" s="176" t="s">
        <v>122</v>
      </c>
      <c r="G1146" s="188">
        <f t="shared" si="490"/>
        <v>0</v>
      </c>
      <c r="H1146" s="178">
        <f t="shared" si="491"/>
        <v>0</v>
      </c>
      <c r="I1146" s="182">
        <f t="shared" si="491"/>
        <v>0</v>
      </c>
      <c r="J1146" s="182">
        <f t="shared" si="491"/>
        <v>0</v>
      </c>
      <c r="K1146" s="183">
        <f t="shared" si="491"/>
        <v>0</v>
      </c>
      <c r="L1146" s="181">
        <f>IF(L286="",0,L286*VLOOKUP($F1146,DRT,4,FALSE))</f>
        <v>0</v>
      </c>
      <c r="M1146" s="184">
        <f>IF(M286="",0,M286*VLOOKUP($F1146,DRT,4,FALSE))</f>
        <v>0</v>
      </c>
      <c r="N1146" s="184">
        <f t="shared" si="493"/>
        <v>0</v>
      </c>
      <c r="O1146" s="184">
        <f t="shared" si="493"/>
        <v>0</v>
      </c>
      <c r="P1146" s="184">
        <f t="shared" si="493"/>
        <v>0</v>
      </c>
      <c r="Q1146" s="184">
        <f t="shared" ref="Q1146:V1147" si="494">IF(Q286="",0,Q286*VLOOKUP($F1146,DRT,4,FALSE))</f>
        <v>0</v>
      </c>
      <c r="R1146" s="184">
        <f t="shared" si="494"/>
        <v>0</v>
      </c>
      <c r="S1146" s="184">
        <f t="shared" si="494"/>
        <v>0</v>
      </c>
      <c r="T1146" s="184">
        <f t="shared" si="494"/>
        <v>0</v>
      </c>
      <c r="U1146" s="184">
        <f t="shared" si="494"/>
        <v>0</v>
      </c>
      <c r="V1146" s="215">
        <f t="shared" si="494"/>
        <v>0</v>
      </c>
      <c r="W1146" s="46">
        <f t="shared" si="492"/>
        <v>0</v>
      </c>
    </row>
    <row r="1147" spans="1:23" outlineLevel="1" x14ac:dyDescent="0.2">
      <c r="A1147" s="318"/>
      <c r="B1147" s="25"/>
      <c r="C1147" s="24"/>
      <c r="D1147" s="24"/>
      <c r="E1147" s="24"/>
      <c r="F1147" s="176" t="s">
        <v>123</v>
      </c>
      <c r="G1147" s="188">
        <f t="shared" si="490"/>
        <v>0</v>
      </c>
      <c r="H1147" s="178">
        <f t="shared" si="491"/>
        <v>0</v>
      </c>
      <c r="I1147" s="182">
        <f t="shared" si="491"/>
        <v>0</v>
      </c>
      <c r="J1147" s="182">
        <f t="shared" si="491"/>
        <v>0</v>
      </c>
      <c r="K1147" s="183">
        <f t="shared" si="491"/>
        <v>0</v>
      </c>
      <c r="L1147" s="214">
        <f>IF(L287="",0,L287*VLOOKUP($F1147,DRT,4,FALSE))</f>
        <v>0</v>
      </c>
      <c r="M1147" s="182">
        <f>IF(M287="",0,M287*VLOOKUP($F1147,DRT,4,FALSE))</f>
        <v>0</v>
      </c>
      <c r="N1147" s="184">
        <f t="shared" si="493"/>
        <v>0</v>
      </c>
      <c r="O1147" s="184">
        <f t="shared" si="493"/>
        <v>0</v>
      </c>
      <c r="P1147" s="184">
        <f t="shared" si="493"/>
        <v>0</v>
      </c>
      <c r="Q1147" s="184">
        <f t="shared" si="494"/>
        <v>0</v>
      </c>
      <c r="R1147" s="184">
        <f t="shared" si="494"/>
        <v>0</v>
      </c>
      <c r="S1147" s="184">
        <f t="shared" si="494"/>
        <v>0</v>
      </c>
      <c r="T1147" s="184">
        <f t="shared" si="494"/>
        <v>0</v>
      </c>
      <c r="U1147" s="184">
        <f t="shared" si="494"/>
        <v>0</v>
      </c>
      <c r="V1147" s="215">
        <f t="shared" si="494"/>
        <v>0</v>
      </c>
      <c r="W1147" s="46">
        <f t="shared" si="492"/>
        <v>0</v>
      </c>
    </row>
    <row r="1148" spans="1:23" x14ac:dyDescent="0.2">
      <c r="A1148" s="318"/>
      <c r="B1148" s="25"/>
      <c r="C1148" s="24"/>
      <c r="D1148" s="24"/>
      <c r="E1148" s="24" t="s">
        <v>395</v>
      </c>
      <c r="F1148" s="64"/>
      <c r="G1148" s="69">
        <f t="shared" ref="G1148:V1148" si="495">SUBTOTAL(9,G1149:G1154)</f>
        <v>0</v>
      </c>
      <c r="H1148" s="34">
        <f t="shared" si="495"/>
        <v>0</v>
      </c>
      <c r="I1148" s="34">
        <f t="shared" si="495"/>
        <v>0</v>
      </c>
      <c r="J1148" s="34">
        <f t="shared" si="495"/>
        <v>0</v>
      </c>
      <c r="K1148" s="37">
        <f t="shared" si="495"/>
        <v>0</v>
      </c>
      <c r="L1148" s="35">
        <f t="shared" si="495"/>
        <v>0</v>
      </c>
      <c r="M1148" s="36">
        <f t="shared" si="495"/>
        <v>0</v>
      </c>
      <c r="N1148" s="36">
        <f t="shared" si="495"/>
        <v>0</v>
      </c>
      <c r="O1148" s="36">
        <f t="shared" si="495"/>
        <v>0</v>
      </c>
      <c r="P1148" s="36">
        <f t="shared" si="495"/>
        <v>0</v>
      </c>
      <c r="Q1148" s="36">
        <f t="shared" si="495"/>
        <v>0</v>
      </c>
      <c r="R1148" s="36">
        <f t="shared" si="495"/>
        <v>0</v>
      </c>
      <c r="S1148" s="36">
        <f t="shared" si="495"/>
        <v>0</v>
      </c>
      <c r="T1148" s="36">
        <f t="shared" si="495"/>
        <v>0</v>
      </c>
      <c r="U1148" s="36">
        <f t="shared" si="495"/>
        <v>0</v>
      </c>
      <c r="V1148" s="37">
        <f t="shared" si="495"/>
        <v>0</v>
      </c>
      <c r="W1148" s="37">
        <f>SUBTOTAL(9,W1149:W1154)</f>
        <v>0</v>
      </c>
    </row>
    <row r="1149" spans="1:23" outlineLevel="1" x14ac:dyDescent="0.2">
      <c r="A1149" s="318"/>
      <c r="B1149" s="25"/>
      <c r="C1149" s="24"/>
      <c r="D1149" s="24"/>
      <c r="E1149" s="23"/>
      <c r="F1149" s="176" t="s">
        <v>396</v>
      </c>
      <c r="G1149" s="188">
        <f t="shared" ref="G1149:G1154" si="496">G289</f>
        <v>0</v>
      </c>
      <c r="H1149" s="178">
        <f t="shared" ref="H1149:K1154" si="497">IF(H289="",0,H289*VLOOKUP($F1149,DRT,3,FALSE))</f>
        <v>0</v>
      </c>
      <c r="I1149" s="182">
        <f t="shared" si="497"/>
        <v>0</v>
      </c>
      <c r="J1149" s="182">
        <f t="shared" si="497"/>
        <v>0</v>
      </c>
      <c r="K1149" s="183">
        <f t="shared" si="497"/>
        <v>0</v>
      </c>
      <c r="L1149" s="214">
        <f>(SUM($H289:$L289)-SUM($H1149:K1149))*VLOOKUP($F1149,DRT,4,FALSE)</f>
        <v>0</v>
      </c>
      <c r="M1149" s="184">
        <f>(SUM($H289:$L289)-SUM($H1149:L1149))*VLOOKUP($F1149,DRT,4,FALSE)</f>
        <v>0</v>
      </c>
      <c r="N1149" s="184">
        <f>(SUM($H289:$L289)-SUM($H1149:M1149))*VLOOKUP($F1149,DRT,4,FALSE)</f>
        <v>0</v>
      </c>
      <c r="O1149" s="184">
        <f>(SUM($H289:$L289)-SUM($H1149:N1149))*VLOOKUP($F1149,DRT,4,FALSE)</f>
        <v>0</v>
      </c>
      <c r="P1149" s="184">
        <f>(SUM($H289:$L289)-SUM($H1149:O1149))*VLOOKUP($F1149,DRT,4,FALSE)</f>
        <v>0</v>
      </c>
      <c r="Q1149" s="184">
        <f>(SUM($H289:$L289)-SUM($H1149:P1149))*VLOOKUP($F1149,DRT,4,FALSE)</f>
        <v>0</v>
      </c>
      <c r="R1149" s="184">
        <f>(SUM($H289:$L289)-SUM($H1149:Q1149))*VLOOKUP($F1149,DRT,4,FALSE)</f>
        <v>0</v>
      </c>
      <c r="S1149" s="184">
        <f>(SUM($H289:$L289)-SUM($H1149:R1149))*VLOOKUP($F1149,DRT,4,FALSE)</f>
        <v>0</v>
      </c>
      <c r="T1149" s="184">
        <f>(SUM($H289:$L289)-SUM($H1149:S1149))*VLOOKUP($F1149,DRT,4,FALSE)</f>
        <v>0</v>
      </c>
      <c r="U1149" s="184">
        <f>(SUM($H289:$L289)-SUM($H1149:T1149))*VLOOKUP($F1149,DRT,4,FALSE)</f>
        <v>0</v>
      </c>
      <c r="V1149" s="215">
        <f>(SUM($H289:$L289)-SUM($H1149:U1149))*VLOOKUP($F1149,DRT,4,FALSE)</f>
        <v>0</v>
      </c>
      <c r="W1149" s="46">
        <f t="shared" ref="W1149:W1154" si="498">G1149-SUM(H1149:V1149)</f>
        <v>0</v>
      </c>
    </row>
    <row r="1150" spans="1:23" outlineLevel="1" x14ac:dyDescent="0.2">
      <c r="A1150" s="318"/>
      <c r="B1150" s="25"/>
      <c r="C1150" s="24"/>
      <c r="D1150" s="24"/>
      <c r="E1150" s="23"/>
      <c r="F1150" s="176" t="s">
        <v>397</v>
      </c>
      <c r="G1150" s="188">
        <f t="shared" si="496"/>
        <v>0</v>
      </c>
      <c r="H1150" s="178">
        <f t="shared" si="497"/>
        <v>0</v>
      </c>
      <c r="I1150" s="182">
        <f t="shared" si="497"/>
        <v>0</v>
      </c>
      <c r="J1150" s="182">
        <f t="shared" si="497"/>
        <v>0</v>
      </c>
      <c r="K1150" s="183">
        <f t="shared" si="497"/>
        <v>0</v>
      </c>
      <c r="L1150" s="181">
        <f>IF(L290="",0,L290*VLOOKUP($F1150,DRT,4,FALSE))</f>
        <v>0</v>
      </c>
      <c r="M1150" s="184">
        <f>(SUM($H290:$K290,M290)-SUM($H1150:$K1150))*VLOOKUP($F1150,DRT,4,FALSE)</f>
        <v>0</v>
      </c>
      <c r="N1150" s="184">
        <f>($L290-$L1150)*VLOOKUP($F1150,DRT,4,FALSE)</f>
        <v>0</v>
      </c>
      <c r="O1150" s="184">
        <f>(SUM($H290:$K290,M290)-SUM($H1150:$K1150)-$M1150)*VLOOKUP($F1150,DRT,4,FALSE)</f>
        <v>0</v>
      </c>
      <c r="P1150" s="184">
        <f>($L290-$L1150-$N1150)*VLOOKUP($F1150,DRT,4,FALSE)</f>
        <v>0</v>
      </c>
      <c r="Q1150" s="184">
        <f>(SUM($H290:$K290,M290)-SUM($H1150:$K1150)-$M1150-$O1150)*VLOOKUP($F1150,DRT,4,FALSE)</f>
        <v>0</v>
      </c>
      <c r="R1150" s="184">
        <f>($L290-$L1150-$N1150-$P1150)*VLOOKUP($F1150,DRT,4,FALSE)</f>
        <v>0</v>
      </c>
      <c r="S1150" s="184">
        <f>(SUM($H290:$K290,M290)-SUM($H1150:$K1150)-$M1150-$O1150-$Q1150)*VLOOKUP($F1150,DRT,4,FALSE)</f>
        <v>0</v>
      </c>
      <c r="T1150" s="184">
        <f>($L290-$L1150-$N1150-$P1150-$R1150)*VLOOKUP($F1150,DRT,4,FALSE)</f>
        <v>0</v>
      </c>
      <c r="U1150" s="184">
        <f>(SUM($H290:$K290,M290)-SUM($H1150:$K1150)-$M1150-$O1150-$Q1150-$S1150)*VLOOKUP($F1150,DRT,4,FALSE)</f>
        <v>0</v>
      </c>
      <c r="V1150" s="215">
        <f>($L290-$L1150-$N1150-$P1150-$R1150-$T1150)*VLOOKUP($F1150,DRT,4,FALSE)</f>
        <v>0</v>
      </c>
      <c r="W1150" s="46">
        <f t="shared" si="498"/>
        <v>0</v>
      </c>
    </row>
    <row r="1151" spans="1:23" outlineLevel="1" x14ac:dyDescent="0.2">
      <c r="A1151" s="318"/>
      <c r="B1151" s="25"/>
      <c r="C1151" s="24"/>
      <c r="D1151" s="24"/>
      <c r="E1151" s="23"/>
      <c r="F1151" s="176" t="s">
        <v>398</v>
      </c>
      <c r="G1151" s="188">
        <f t="shared" si="496"/>
        <v>0</v>
      </c>
      <c r="H1151" s="178">
        <f t="shared" si="497"/>
        <v>0</v>
      </c>
      <c r="I1151" s="182">
        <f t="shared" si="497"/>
        <v>0</v>
      </c>
      <c r="J1151" s="182">
        <f t="shared" si="497"/>
        <v>0</v>
      </c>
      <c r="K1151" s="183">
        <f t="shared" si="497"/>
        <v>0</v>
      </c>
      <c r="L1151" s="181">
        <f>IF(L291="",0,L291*VLOOKUP($F1151,DRT,4,FALSE))</f>
        <v>0</v>
      </c>
      <c r="M1151" s="184">
        <f>IF(M291="",0,M291*VLOOKUP($F1151,DRT,4,FALSE))</f>
        <v>0</v>
      </c>
      <c r="N1151" s="184">
        <f>(SUM($H291:$K291,N291)-SUM($H1151:$K1151))*VLOOKUP($F1151,DRT,4,FALSE)</f>
        <v>0</v>
      </c>
      <c r="O1151" s="184">
        <f>($L291+$O291-$L1151)*VLOOKUP($F1151,DRT,4,FALSE)</f>
        <v>0</v>
      </c>
      <c r="P1151" s="184">
        <f>($M291-$M1151)*VLOOKUP($F1151,DRT,4,FALSE)</f>
        <v>0</v>
      </c>
      <c r="Q1151" s="184">
        <f>(SUM($H291:$K291,N291)-SUM($H1151:$K1151)-N1151)*VLOOKUP($F1151,DRT,4,FALSE)</f>
        <v>0</v>
      </c>
      <c r="R1151" s="184">
        <f>($L291+$O291-$L1151-$O1151)*VLOOKUP($F1151,DRT,4,FALSE)</f>
        <v>0</v>
      </c>
      <c r="S1151" s="184">
        <f>($M291-$M1151-$P1151)*VLOOKUP($F1151,DRT,4,FALSE)</f>
        <v>0</v>
      </c>
      <c r="T1151" s="184">
        <f>(SUM($H291:$K291,N291)-SUM($H1151:$K1151)-$N1151-$Q1151)*VLOOKUP($F1151,DRT,4,FALSE)</f>
        <v>0</v>
      </c>
      <c r="U1151" s="184">
        <f>($L291+O291-$L1151-$O1151-$R1151)*VLOOKUP($F1151,DRT,4,FALSE)</f>
        <v>0</v>
      </c>
      <c r="V1151" s="215">
        <f>($M291-$M1151-$P1151-$S1151)*VLOOKUP($F1151,DRT,4,FALSE)</f>
        <v>0</v>
      </c>
      <c r="W1151" s="46">
        <f t="shared" si="498"/>
        <v>0</v>
      </c>
    </row>
    <row r="1152" spans="1:23" outlineLevel="1" x14ac:dyDescent="0.2">
      <c r="A1152" s="318"/>
      <c r="B1152" s="25"/>
      <c r="C1152" s="24"/>
      <c r="D1152" s="24"/>
      <c r="E1152" s="23"/>
      <c r="F1152" s="176" t="s">
        <v>401</v>
      </c>
      <c r="G1152" s="188">
        <f t="shared" si="496"/>
        <v>0</v>
      </c>
      <c r="H1152" s="178">
        <f t="shared" si="497"/>
        <v>0</v>
      </c>
      <c r="I1152" s="182">
        <f t="shared" si="497"/>
        <v>0</v>
      </c>
      <c r="J1152" s="182">
        <f t="shared" si="497"/>
        <v>0</v>
      </c>
      <c r="K1152" s="183">
        <f t="shared" si="497"/>
        <v>0</v>
      </c>
      <c r="L1152" s="181">
        <f>IF(L292="",0,L292*VLOOKUP($F1152,DRT,4,FALSE))</f>
        <v>0</v>
      </c>
      <c r="M1152" s="184">
        <f>IF(M292="",0,M292*VLOOKUP($F1152,DRT,4,FALSE))</f>
        <v>0</v>
      </c>
      <c r="N1152" s="184">
        <f t="shared" ref="N1152:P1154" si="499">IF(N292="",0,N292*VLOOKUP($F1152,DRT,4,FALSE))</f>
        <v>0</v>
      </c>
      <c r="O1152" s="184">
        <f t="shared" si="499"/>
        <v>0</v>
      </c>
      <c r="P1152" s="184">
        <f t="shared" si="499"/>
        <v>0</v>
      </c>
      <c r="Q1152" s="184">
        <f>(SUM($H292:$K292,Q292)-SUM($H1152:$K1152))*VLOOKUP($F1152,DRT,4,FALSE)</f>
        <v>0</v>
      </c>
      <c r="R1152" s="184">
        <f>($L292+R292-$L1152)*VLOOKUP($F1152,DRT,4,FALSE)</f>
        <v>0</v>
      </c>
      <c r="S1152" s="184">
        <f>($M292+S292-$M1152)*VLOOKUP($F1152,DRT,4,FALSE)</f>
        <v>0</v>
      </c>
      <c r="T1152" s="184">
        <f>($N292-$N1152)*VLOOKUP($F1152,DRT,4,FALSE)</f>
        <v>0</v>
      </c>
      <c r="U1152" s="184">
        <f>($O292-$O1152)*VLOOKUP($F1152,DRT,4,FALSE)</f>
        <v>0</v>
      </c>
      <c r="V1152" s="215">
        <f>($P292-$P1152)*VLOOKUP($F1152,DRT,4,FALSE)</f>
        <v>0</v>
      </c>
      <c r="W1152" s="46">
        <f t="shared" si="498"/>
        <v>0</v>
      </c>
    </row>
    <row r="1153" spans="1:23" outlineLevel="1" x14ac:dyDescent="0.2">
      <c r="A1153" s="318"/>
      <c r="B1153" s="25"/>
      <c r="C1153" s="24"/>
      <c r="D1153" s="24"/>
      <c r="E1153" s="23"/>
      <c r="F1153" s="176" t="s">
        <v>399</v>
      </c>
      <c r="G1153" s="188">
        <f t="shared" si="496"/>
        <v>0</v>
      </c>
      <c r="H1153" s="178">
        <f t="shared" si="497"/>
        <v>0</v>
      </c>
      <c r="I1153" s="182">
        <f t="shared" si="497"/>
        <v>0</v>
      </c>
      <c r="J1153" s="182">
        <f t="shared" si="497"/>
        <v>0</v>
      </c>
      <c r="K1153" s="183">
        <f t="shared" si="497"/>
        <v>0</v>
      </c>
      <c r="L1153" s="181">
        <f>IF(L293="",0,L293*VLOOKUP($F1153,DRT,4,FALSE))</f>
        <v>0</v>
      </c>
      <c r="M1153" s="184">
        <f>IF(M293="",0,M293*VLOOKUP($F1153,DRT,4,FALSE))</f>
        <v>0</v>
      </c>
      <c r="N1153" s="184">
        <f t="shared" si="499"/>
        <v>0</v>
      </c>
      <c r="O1153" s="184">
        <f t="shared" si="499"/>
        <v>0</v>
      </c>
      <c r="P1153" s="184">
        <f t="shared" si="499"/>
        <v>0</v>
      </c>
      <c r="Q1153" s="184">
        <f t="shared" ref="Q1153:V1154" si="500">IF(Q293="",0,Q293*VLOOKUP($F1153,DRT,4,FALSE))</f>
        <v>0</v>
      </c>
      <c r="R1153" s="184">
        <f t="shared" si="500"/>
        <v>0</v>
      </c>
      <c r="S1153" s="184">
        <f t="shared" si="500"/>
        <v>0</v>
      </c>
      <c r="T1153" s="184">
        <f t="shared" si="500"/>
        <v>0</v>
      </c>
      <c r="U1153" s="184">
        <f t="shared" si="500"/>
        <v>0</v>
      </c>
      <c r="V1153" s="215">
        <f t="shared" si="500"/>
        <v>0</v>
      </c>
      <c r="W1153" s="186">
        <f t="shared" si="498"/>
        <v>0</v>
      </c>
    </row>
    <row r="1154" spans="1:23" outlineLevel="1" x14ac:dyDescent="0.2">
      <c r="A1154" s="318"/>
      <c r="B1154" s="25"/>
      <c r="C1154" s="24"/>
      <c r="D1154" s="24"/>
      <c r="E1154" s="23"/>
      <c r="F1154" s="176" t="s">
        <v>400</v>
      </c>
      <c r="G1154" s="188">
        <f t="shared" si="496"/>
        <v>0</v>
      </c>
      <c r="H1154" s="178">
        <f t="shared" si="497"/>
        <v>0</v>
      </c>
      <c r="I1154" s="182">
        <f t="shared" si="497"/>
        <v>0</v>
      </c>
      <c r="J1154" s="182">
        <f t="shared" si="497"/>
        <v>0</v>
      </c>
      <c r="K1154" s="183">
        <f t="shared" si="497"/>
        <v>0</v>
      </c>
      <c r="L1154" s="214">
        <f>IF(L294="",0,L294*VLOOKUP($F1154,DRT,4,FALSE))</f>
        <v>0</v>
      </c>
      <c r="M1154" s="182">
        <f>IF(M294="",0,M294*VLOOKUP($F1154,DRT,4,FALSE))</f>
        <v>0</v>
      </c>
      <c r="N1154" s="184">
        <f t="shared" si="499"/>
        <v>0</v>
      </c>
      <c r="O1154" s="184">
        <f t="shared" si="499"/>
        <v>0</v>
      </c>
      <c r="P1154" s="184">
        <f t="shared" si="499"/>
        <v>0</v>
      </c>
      <c r="Q1154" s="184">
        <f t="shared" si="500"/>
        <v>0</v>
      </c>
      <c r="R1154" s="184">
        <f t="shared" si="500"/>
        <v>0</v>
      </c>
      <c r="S1154" s="184">
        <f t="shared" si="500"/>
        <v>0</v>
      </c>
      <c r="T1154" s="184">
        <f t="shared" si="500"/>
        <v>0</v>
      </c>
      <c r="U1154" s="184">
        <f t="shared" si="500"/>
        <v>0</v>
      </c>
      <c r="V1154" s="215">
        <f t="shared" si="500"/>
        <v>0</v>
      </c>
      <c r="W1154" s="46">
        <f t="shared" si="498"/>
        <v>0</v>
      </c>
    </row>
    <row r="1155" spans="1:23" x14ac:dyDescent="0.2">
      <c r="A1155" s="318"/>
      <c r="B1155" s="71"/>
      <c r="C1155" s="64"/>
      <c r="D1155" s="65" t="s">
        <v>124</v>
      </c>
      <c r="E1155" s="24"/>
      <c r="F1155" s="24"/>
      <c r="G1155" s="69">
        <f t="shared" ref="G1155:M1155" si="501">SUBTOTAL(9,G1156:G1157)</f>
        <v>0</v>
      </c>
      <c r="H1155" s="70">
        <f t="shared" si="501"/>
        <v>0</v>
      </c>
      <c r="I1155" s="66">
        <f t="shared" si="501"/>
        <v>0</v>
      </c>
      <c r="J1155" s="66">
        <f t="shared" si="501"/>
        <v>0</v>
      </c>
      <c r="K1155" s="67">
        <f t="shared" si="501"/>
        <v>0</v>
      </c>
      <c r="L1155" s="34">
        <f t="shared" si="501"/>
        <v>0</v>
      </c>
      <c r="M1155" s="34">
        <f t="shared" si="501"/>
        <v>0</v>
      </c>
      <c r="N1155" s="34">
        <f t="shared" ref="N1155:W1155" si="502">SUBTOTAL(9,N1156:N1157)</f>
        <v>0</v>
      </c>
      <c r="O1155" s="34">
        <f t="shared" si="502"/>
        <v>0</v>
      </c>
      <c r="P1155" s="34">
        <f t="shared" si="502"/>
        <v>0</v>
      </c>
      <c r="Q1155" s="34">
        <f t="shared" si="502"/>
        <v>0</v>
      </c>
      <c r="R1155" s="34">
        <f t="shared" si="502"/>
        <v>0</v>
      </c>
      <c r="S1155" s="34">
        <f t="shared" si="502"/>
        <v>0</v>
      </c>
      <c r="T1155" s="34">
        <f t="shared" si="502"/>
        <v>0</v>
      </c>
      <c r="U1155" s="34">
        <f t="shared" si="502"/>
        <v>0</v>
      </c>
      <c r="V1155" s="34">
        <f t="shared" si="502"/>
        <v>0</v>
      </c>
      <c r="W1155" s="49">
        <f t="shared" si="502"/>
        <v>0</v>
      </c>
    </row>
    <row r="1156" spans="1:23" outlineLevel="1" x14ac:dyDescent="0.2">
      <c r="A1156" s="318"/>
      <c r="B1156" s="71"/>
      <c r="C1156" s="64"/>
      <c r="D1156" s="65"/>
      <c r="E1156" s="24"/>
      <c r="F1156" s="176" t="s">
        <v>253</v>
      </c>
      <c r="G1156" s="188">
        <f t="shared" ref="G1156:V1156" si="503">G296</f>
        <v>0</v>
      </c>
      <c r="H1156" s="178">
        <f t="shared" si="503"/>
        <v>0</v>
      </c>
      <c r="I1156" s="182">
        <f t="shared" si="503"/>
        <v>0</v>
      </c>
      <c r="J1156" s="182">
        <f t="shared" si="503"/>
        <v>0</v>
      </c>
      <c r="K1156" s="183">
        <f t="shared" si="503"/>
        <v>0</v>
      </c>
      <c r="L1156" s="189">
        <f t="shared" si="503"/>
        <v>0</v>
      </c>
      <c r="M1156" s="213">
        <f t="shared" si="503"/>
        <v>0</v>
      </c>
      <c r="N1156" s="184">
        <f t="shared" si="503"/>
        <v>0</v>
      </c>
      <c r="O1156" s="184">
        <f t="shared" si="503"/>
        <v>0</v>
      </c>
      <c r="P1156" s="184">
        <f t="shared" si="503"/>
        <v>0</v>
      </c>
      <c r="Q1156" s="184">
        <f t="shared" si="503"/>
        <v>0</v>
      </c>
      <c r="R1156" s="184">
        <f t="shared" si="503"/>
        <v>0</v>
      </c>
      <c r="S1156" s="184">
        <f t="shared" si="503"/>
        <v>0</v>
      </c>
      <c r="T1156" s="184">
        <f t="shared" si="503"/>
        <v>0</v>
      </c>
      <c r="U1156" s="184">
        <f t="shared" si="503"/>
        <v>0</v>
      </c>
      <c r="V1156" s="213">
        <f t="shared" si="503"/>
        <v>0</v>
      </c>
      <c r="W1156" s="46">
        <f>G1156-SUM(H1156:V1156)</f>
        <v>0</v>
      </c>
    </row>
    <row r="1157" spans="1:23" outlineLevel="1" x14ac:dyDescent="0.2">
      <c r="A1157" s="318"/>
      <c r="B1157" s="71"/>
      <c r="C1157" s="64"/>
      <c r="D1157" s="65"/>
      <c r="E1157" s="24"/>
      <c r="F1157" s="176" t="s">
        <v>254</v>
      </c>
      <c r="G1157" s="188">
        <f t="shared" ref="G1157:V1157" si="504">G297</f>
        <v>0</v>
      </c>
      <c r="H1157" s="218">
        <f t="shared" si="504"/>
        <v>0</v>
      </c>
      <c r="I1157" s="219">
        <f t="shared" si="504"/>
        <v>0</v>
      </c>
      <c r="J1157" s="219">
        <f t="shared" si="504"/>
        <v>0</v>
      </c>
      <c r="K1157" s="220">
        <f t="shared" si="504"/>
        <v>0</v>
      </c>
      <c r="L1157" s="189">
        <f t="shared" si="504"/>
        <v>0</v>
      </c>
      <c r="M1157" s="213">
        <f t="shared" si="504"/>
        <v>0</v>
      </c>
      <c r="N1157" s="184">
        <f t="shared" si="504"/>
        <v>0</v>
      </c>
      <c r="O1157" s="184">
        <f t="shared" si="504"/>
        <v>0</v>
      </c>
      <c r="P1157" s="184">
        <f t="shared" si="504"/>
        <v>0</v>
      </c>
      <c r="Q1157" s="184">
        <f t="shared" si="504"/>
        <v>0</v>
      </c>
      <c r="R1157" s="184">
        <f t="shared" si="504"/>
        <v>0</v>
      </c>
      <c r="S1157" s="184">
        <f t="shared" si="504"/>
        <v>0</v>
      </c>
      <c r="T1157" s="184">
        <f t="shared" si="504"/>
        <v>0</v>
      </c>
      <c r="U1157" s="184">
        <f t="shared" si="504"/>
        <v>0</v>
      </c>
      <c r="V1157" s="213">
        <f t="shared" si="504"/>
        <v>0</v>
      </c>
      <c r="W1157" s="221">
        <f>G1157-SUM(H1157:V1157)</f>
        <v>0</v>
      </c>
    </row>
    <row r="1158" spans="1:23" x14ac:dyDescent="0.2">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row>
    <row r="1159" spans="1:23" x14ac:dyDescent="0.2">
      <c r="A1159" s="318"/>
      <c r="B1159" s="71"/>
      <c r="C1159" s="64"/>
      <c r="D1159" s="65"/>
      <c r="E1159" s="64" t="s">
        <v>499</v>
      </c>
      <c r="F1159" s="24"/>
      <c r="G1159" s="69">
        <f t="shared" ref="G1159:W1159" si="505">SUBTOTAL(9,G1160:G1162)</f>
        <v>0</v>
      </c>
      <c r="H1159" s="70">
        <f t="shared" si="505"/>
        <v>0</v>
      </c>
      <c r="I1159" s="66">
        <f t="shared" si="505"/>
        <v>0</v>
      </c>
      <c r="J1159" s="66">
        <f t="shared" si="505"/>
        <v>0</v>
      </c>
      <c r="K1159" s="67">
        <f t="shared" si="505"/>
        <v>0</v>
      </c>
      <c r="L1159" s="34">
        <f t="shared" si="505"/>
        <v>0</v>
      </c>
      <c r="M1159" s="34">
        <f t="shared" si="505"/>
        <v>0</v>
      </c>
      <c r="N1159" s="34">
        <f t="shared" si="505"/>
        <v>0</v>
      </c>
      <c r="O1159" s="34">
        <f t="shared" si="505"/>
        <v>0</v>
      </c>
      <c r="P1159" s="34">
        <f t="shared" si="505"/>
        <v>0</v>
      </c>
      <c r="Q1159" s="34">
        <f t="shared" si="505"/>
        <v>0</v>
      </c>
      <c r="R1159" s="34">
        <f t="shared" si="505"/>
        <v>0</v>
      </c>
      <c r="S1159" s="34">
        <f t="shared" si="505"/>
        <v>0</v>
      </c>
      <c r="T1159" s="34">
        <f t="shared" si="505"/>
        <v>0</v>
      </c>
      <c r="U1159" s="34">
        <f t="shared" si="505"/>
        <v>0</v>
      </c>
      <c r="V1159" s="34">
        <f t="shared" si="505"/>
        <v>0</v>
      </c>
      <c r="W1159" s="49">
        <f t="shared" si="505"/>
        <v>0</v>
      </c>
    </row>
    <row r="1160" spans="1:23" outlineLevel="1" x14ac:dyDescent="0.2">
      <c r="A1160" s="318"/>
      <c r="B1160" s="71"/>
      <c r="C1160" s="64"/>
      <c r="D1160" s="64"/>
      <c r="E1160" s="64"/>
      <c r="F1160" s="176" t="s">
        <v>379</v>
      </c>
      <c r="G1160" s="188">
        <f>G300</f>
        <v>0</v>
      </c>
      <c r="H1160" s="189">
        <f>G1160*VLOOKUP(F1160,DRT,2,FALSE)</f>
        <v>0</v>
      </c>
      <c r="I1160" s="184">
        <f>($G1160-SUM($H1160:H1160))*VLOOKUP($F1160,DRT,2,FALSE)</f>
        <v>0</v>
      </c>
      <c r="J1160" s="213">
        <f>($G1160-SUM($H1160:I1160))*VLOOKUP($F1160,DRT,2,FALSE)</f>
        <v>0</v>
      </c>
      <c r="K1160" s="215">
        <f>($G1160-SUM($H1160:J1160))*VLOOKUP($F1160,DRT,2,FALSE)</f>
        <v>0</v>
      </c>
      <c r="L1160" s="214">
        <f>($G1160-SUM($H1160:K1160))*VLOOKUP($F1160,DRT,4,FALSE)</f>
        <v>0</v>
      </c>
      <c r="M1160" s="184">
        <f>($G1160-SUM($H1160:L1160))*VLOOKUP($F1160,DRT,4,FALSE)</f>
        <v>0</v>
      </c>
      <c r="N1160" s="184">
        <f>($G1160-SUM($H1160:M1160))*VLOOKUP($F1160,DRT,4,FALSE)</f>
        <v>0</v>
      </c>
      <c r="O1160" s="184">
        <f>($G1160-SUM($H1160:N1160))*VLOOKUP($F1160,DRT,4,FALSE)</f>
        <v>0</v>
      </c>
      <c r="P1160" s="184">
        <f>($G1160-SUM($H1160:O1160))*VLOOKUP($F1160,DRT,4,FALSE)</f>
        <v>0</v>
      </c>
      <c r="Q1160" s="184">
        <f>($G1160-SUM($H1160:P1160))*VLOOKUP($F1160,DRT,4,FALSE)</f>
        <v>0</v>
      </c>
      <c r="R1160" s="184">
        <f>($G1160-SUM($H1160:Q1160))*VLOOKUP($F1160,DRT,4,FALSE)</f>
        <v>0</v>
      </c>
      <c r="S1160" s="184">
        <f>($G1160-SUM($H1160:R1160))*VLOOKUP($F1160,DRT,4,FALSE)</f>
        <v>0</v>
      </c>
      <c r="T1160" s="184">
        <f>($G1160-SUM($H1160:S1160))*VLOOKUP($F1160,DRT,4,FALSE)</f>
        <v>0</v>
      </c>
      <c r="U1160" s="184">
        <f>($G1160-SUM($H1160:T1160))*VLOOKUP($F1160,DRT,4,FALSE)</f>
        <v>0</v>
      </c>
      <c r="V1160" s="213">
        <f>($G1160-SUM($H1160:U1160))*VLOOKUP($F1160,DRT,4,FALSE)</f>
        <v>0</v>
      </c>
      <c r="W1160" s="46">
        <f>G1160-SUM(H1160:V1160)</f>
        <v>0</v>
      </c>
    </row>
    <row r="1161" spans="1:23" outlineLevel="1" x14ac:dyDescent="0.2">
      <c r="A1161" s="318"/>
      <c r="B1161" s="71"/>
      <c r="C1161" s="64"/>
      <c r="D1161" s="64"/>
      <c r="E1161" s="64"/>
      <c r="F1161" s="176" t="s">
        <v>380</v>
      </c>
      <c r="G1161" s="188">
        <f>G301</f>
        <v>0</v>
      </c>
      <c r="H1161" s="189">
        <f>G1161*VLOOKUP(F1161,DRT,2,FALSE)</f>
        <v>0</v>
      </c>
      <c r="I1161" s="184">
        <f>($G1161-SUM($H1161:H1161))*VLOOKUP($F1161,DRT,2,FALSE)</f>
        <v>0</v>
      </c>
      <c r="J1161" s="213">
        <f>($G1161-SUM($H1161:I1161))*VLOOKUP($F1161,DRT,2,FALSE)</f>
        <v>0</v>
      </c>
      <c r="K1161" s="215">
        <f>($G1161-SUM($H1161:J1161))*VLOOKUP($F1161,DRT,2,FALSE)</f>
        <v>0</v>
      </c>
      <c r="L1161" s="214">
        <f>($G1161-SUM($H1161:K1161))*VLOOKUP($F1161,DRT,4,FALSE)</f>
        <v>0</v>
      </c>
      <c r="M1161" s="184">
        <f>($G1161-SUM($H1161:L1161))*VLOOKUP($F1161,DRT,4,FALSE)</f>
        <v>0</v>
      </c>
      <c r="N1161" s="184">
        <f>($G1161-SUM($H1161:M1161))*VLOOKUP($F1161,DRT,4,FALSE)</f>
        <v>0</v>
      </c>
      <c r="O1161" s="184">
        <f>($G1161-SUM($H1161:N1161))*VLOOKUP($F1161,DRT,4,FALSE)</f>
        <v>0</v>
      </c>
      <c r="P1161" s="184">
        <f>($G1161-SUM($H1161:O1161))*VLOOKUP($F1161,DRT,4,FALSE)</f>
        <v>0</v>
      </c>
      <c r="Q1161" s="184">
        <f>($G1161-SUM($H1161:P1161))*VLOOKUP($F1161,DRT,4,FALSE)</f>
        <v>0</v>
      </c>
      <c r="R1161" s="184">
        <f>($G1161-SUM($H1161:Q1161))*VLOOKUP($F1161,DRT,4,FALSE)</f>
        <v>0</v>
      </c>
      <c r="S1161" s="184">
        <f>($G1161-SUM($H1161:R1161))*VLOOKUP($F1161,DRT,4,FALSE)</f>
        <v>0</v>
      </c>
      <c r="T1161" s="184">
        <f>($G1161-SUM($H1161:S1161))*VLOOKUP($F1161,DRT,4,FALSE)</f>
        <v>0</v>
      </c>
      <c r="U1161" s="184">
        <f>($G1161-SUM($H1161:T1161))*VLOOKUP($F1161,DRT,4,FALSE)</f>
        <v>0</v>
      </c>
      <c r="V1161" s="213">
        <f>($G1161-SUM($H1161:U1161))*VLOOKUP($F1161,DRT,4,FALSE)</f>
        <v>0</v>
      </c>
      <c r="W1161" s="46">
        <f t="shared" ref="W1161:W1162" si="506">G1161-SUM(H1161:V1161)</f>
        <v>0</v>
      </c>
    </row>
    <row r="1162" spans="1:23" outlineLevel="1" x14ac:dyDescent="0.2">
      <c r="A1162" s="318"/>
      <c r="B1162" s="71"/>
      <c r="C1162" s="64"/>
      <c r="D1162" s="64"/>
      <c r="E1162" s="64"/>
      <c r="F1162" s="176" t="s">
        <v>381</v>
      </c>
      <c r="G1162" s="188">
        <f>G302</f>
        <v>0</v>
      </c>
      <c r="H1162" s="189">
        <f>G1162*VLOOKUP(F1162,DRT,2,FALSE)</f>
        <v>0</v>
      </c>
      <c r="I1162" s="184">
        <f>($G1162-SUM($H1162:H1162))*VLOOKUP($F1162,DRT,2,FALSE)</f>
        <v>0</v>
      </c>
      <c r="J1162" s="213">
        <f>($G1162-SUM($H1162:I1162))*VLOOKUP($F1162,DRT,2,FALSE)</f>
        <v>0</v>
      </c>
      <c r="K1162" s="215">
        <f>($G1162-SUM($H1162:J1162))*VLOOKUP($F1162,DRT,2,FALSE)</f>
        <v>0</v>
      </c>
      <c r="L1162" s="214">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46">
        <f t="shared" si="506"/>
        <v>0</v>
      </c>
    </row>
    <row r="1163" spans="1:23" x14ac:dyDescent="0.2">
      <c r="A1163" s="318"/>
      <c r="B1163" s="71"/>
      <c r="C1163" s="64"/>
      <c r="D1163" s="65"/>
      <c r="E1163" s="64" t="s">
        <v>497</v>
      </c>
      <c r="F1163" s="24"/>
      <c r="G1163" s="69">
        <f t="shared" ref="G1163:W1163" si="507">SUBTOTAL(9,G1164:G1167)</f>
        <v>0</v>
      </c>
      <c r="H1163" s="70">
        <f t="shared" si="507"/>
        <v>0</v>
      </c>
      <c r="I1163" s="66">
        <f t="shared" si="507"/>
        <v>0</v>
      </c>
      <c r="J1163" s="66">
        <f t="shared" si="507"/>
        <v>0</v>
      </c>
      <c r="K1163" s="67">
        <f t="shared" si="507"/>
        <v>0</v>
      </c>
      <c r="L1163" s="34">
        <f t="shared" si="507"/>
        <v>0</v>
      </c>
      <c r="M1163" s="34">
        <f t="shared" si="507"/>
        <v>0</v>
      </c>
      <c r="N1163" s="34">
        <f t="shared" si="507"/>
        <v>0</v>
      </c>
      <c r="O1163" s="34">
        <f t="shared" si="507"/>
        <v>0</v>
      </c>
      <c r="P1163" s="34">
        <f t="shared" si="507"/>
        <v>0</v>
      </c>
      <c r="Q1163" s="34">
        <f t="shared" si="507"/>
        <v>0</v>
      </c>
      <c r="R1163" s="34">
        <f t="shared" si="507"/>
        <v>0</v>
      </c>
      <c r="S1163" s="34">
        <f t="shared" si="507"/>
        <v>0</v>
      </c>
      <c r="T1163" s="34">
        <f t="shared" si="507"/>
        <v>0</v>
      </c>
      <c r="U1163" s="34">
        <f t="shared" si="507"/>
        <v>0</v>
      </c>
      <c r="V1163" s="34">
        <f t="shared" si="507"/>
        <v>0</v>
      </c>
      <c r="W1163" s="49">
        <f t="shared" si="507"/>
        <v>0</v>
      </c>
    </row>
    <row r="1164" spans="1:23" outlineLevel="1" x14ac:dyDescent="0.2">
      <c r="A1164" s="318"/>
      <c r="B1164" s="71"/>
      <c r="C1164" s="64"/>
      <c r="D1164" s="64"/>
      <c r="E1164" s="64"/>
      <c r="F1164" s="176" t="s">
        <v>378</v>
      </c>
      <c r="G1164" s="188">
        <f>G304</f>
        <v>0</v>
      </c>
      <c r="H1164" s="189">
        <f t="shared" ref="H1164:K1167" si="508">$G1164*VLOOKUP($F1164,DRT,2,FALSE)</f>
        <v>0</v>
      </c>
      <c r="I1164" s="184">
        <f t="shared" si="508"/>
        <v>0</v>
      </c>
      <c r="J1164" s="213">
        <f t="shared" si="508"/>
        <v>0</v>
      </c>
      <c r="K1164" s="215">
        <f t="shared" si="508"/>
        <v>0</v>
      </c>
      <c r="L1164" s="42"/>
      <c r="M1164" s="42"/>
      <c r="N1164" s="42"/>
      <c r="O1164" s="42"/>
      <c r="P1164" s="42"/>
      <c r="Q1164" s="42"/>
      <c r="R1164" s="42"/>
      <c r="S1164" s="42"/>
      <c r="T1164" s="42"/>
      <c r="U1164" s="42"/>
      <c r="V1164" s="42"/>
      <c r="W1164" s="46">
        <f>G1164-SUM(H1164:V1164)</f>
        <v>0</v>
      </c>
    </row>
    <row r="1165" spans="1:23" outlineLevel="1" x14ac:dyDescent="0.2">
      <c r="A1165" s="318"/>
      <c r="B1165" s="25"/>
      <c r="C1165" s="24"/>
      <c r="D1165" s="24"/>
      <c r="E1165" s="64"/>
      <c r="F1165" s="176" t="s">
        <v>377</v>
      </c>
      <c r="G1165" s="188">
        <f>G305</f>
        <v>0</v>
      </c>
      <c r="H1165" s="189">
        <f t="shared" si="508"/>
        <v>0</v>
      </c>
      <c r="I1165" s="184">
        <f t="shared" si="508"/>
        <v>0</v>
      </c>
      <c r="J1165" s="184">
        <f t="shared" si="508"/>
        <v>0</v>
      </c>
      <c r="K1165" s="222">
        <f t="shared" si="508"/>
        <v>0</v>
      </c>
      <c r="L1165" s="42"/>
      <c r="M1165" s="42"/>
      <c r="N1165" s="42"/>
      <c r="O1165" s="42"/>
      <c r="P1165" s="42"/>
      <c r="Q1165" s="42"/>
      <c r="R1165" s="42"/>
      <c r="S1165" s="42"/>
      <c r="T1165" s="42"/>
      <c r="U1165" s="42"/>
      <c r="V1165" s="42"/>
      <c r="W1165" s="221">
        <f>G1165-SUM(H1165:V1165)</f>
        <v>0</v>
      </c>
    </row>
    <row r="1166" spans="1:23" outlineLevel="1" x14ac:dyDescent="0.2">
      <c r="A1166" s="318"/>
      <c r="B1166" s="25"/>
      <c r="C1166" s="24"/>
      <c r="D1166" s="24"/>
      <c r="E1166" s="64"/>
      <c r="F1166" s="176" t="s">
        <v>376</v>
      </c>
      <c r="G1166" s="188">
        <f>G306</f>
        <v>0</v>
      </c>
      <c r="H1166" s="189">
        <f t="shared" si="508"/>
        <v>0</v>
      </c>
      <c r="I1166" s="184">
        <f>($G1166-SUM($H1166:H1166))*VLOOKUP($F1166,DRT,2,FALSE)</f>
        <v>0</v>
      </c>
      <c r="J1166" s="184">
        <f>($G1166-SUM($H1166:I1166))*VLOOKUP($F1166,DRT,2,FALSE)</f>
        <v>0</v>
      </c>
      <c r="K1166" s="215">
        <f>($G1166-SUM($H1166:J1166))*VLOOKUP($F1166,DRT,2,FALSE)</f>
        <v>0</v>
      </c>
      <c r="L1166" s="189">
        <f>($G1166-SUM($H1166:K1166))*VLOOKUP($F1166,DRT,4,FALSE)</f>
        <v>0</v>
      </c>
      <c r="M1166" s="184">
        <f>($G1166-SUM($H1166:L1166))*VLOOKUP($F1166,DRT,4,FALSE)</f>
        <v>0</v>
      </c>
      <c r="N1166" s="184">
        <f>($G1166-SUM($H1166:M1166))*VLOOKUP($F1166,DRT,4,FALSE)</f>
        <v>0</v>
      </c>
      <c r="O1166" s="184">
        <f>($G1166-SUM($H1166:N1166))*VLOOKUP($F1166,DRT,4,FALSE)</f>
        <v>0</v>
      </c>
      <c r="P1166" s="184">
        <f>($G1166-SUM($H1166:O1166))*VLOOKUP($F1166,DRT,4,FALSE)</f>
        <v>0</v>
      </c>
      <c r="Q1166" s="184">
        <f>($G1166-SUM($H1166:P1166))*VLOOKUP($F1166,DRT,4,FALSE)</f>
        <v>0</v>
      </c>
      <c r="R1166" s="184">
        <f>($G1166-SUM($H1166:Q1166))*VLOOKUP($F1166,DRT,4,FALSE)</f>
        <v>0</v>
      </c>
      <c r="S1166" s="184">
        <f>($G1166-SUM($H1166:R1166))*VLOOKUP($F1166,DRT,4,FALSE)</f>
        <v>0</v>
      </c>
      <c r="T1166" s="184">
        <f>($G1166-SUM($H1166:S1166))*VLOOKUP($F1166,DRT,4,FALSE)</f>
        <v>0</v>
      </c>
      <c r="U1166" s="184">
        <f>($G1166-SUM($H1166:T1166))*VLOOKUP($F1166,DRT,4,FALSE)</f>
        <v>0</v>
      </c>
      <c r="V1166" s="213">
        <f>($G1166-SUM($H1166:U1166))*VLOOKUP($F1166,DRT,4,FALSE)</f>
        <v>0</v>
      </c>
      <c r="W1166" s="186">
        <f>G1166-SUM(H1166:V1166)</f>
        <v>0</v>
      </c>
    </row>
    <row r="1167" spans="1:23" outlineLevel="1" x14ac:dyDescent="0.2">
      <c r="A1167" s="318"/>
      <c r="B1167" s="25"/>
      <c r="C1167" s="24"/>
      <c r="D1167" s="24"/>
      <c r="E1167" s="64"/>
      <c r="F1167" s="176" t="s">
        <v>375</v>
      </c>
      <c r="G1167" s="188">
        <f>G307</f>
        <v>0</v>
      </c>
      <c r="H1167" s="189">
        <f t="shared" si="508"/>
        <v>0</v>
      </c>
      <c r="I1167" s="184">
        <f>($G1167-SUM($H1167:H1167))*VLOOKUP($F1167,DRT,2,FALSE)</f>
        <v>0</v>
      </c>
      <c r="J1167" s="184">
        <f>($G1167-SUM($H1167:I1167))*VLOOKUP($F1167,DRT,2,FALSE)</f>
        <v>0</v>
      </c>
      <c r="K1167" s="215">
        <f>($G1167-SUM($H1167:J1167))*VLOOKUP($F1167,DRT,2,FALSE)</f>
        <v>0</v>
      </c>
      <c r="L1167" s="189">
        <f>($G1167-SUM($H1167:K1167))*VLOOKUP($F1167,DRT,4,FALSE)</f>
        <v>0</v>
      </c>
      <c r="M1167" s="184">
        <f>($G1167-SUM($H1167:L1167))*VLOOKUP($F1167,DRT,4,FALSE)</f>
        <v>0</v>
      </c>
      <c r="N1167" s="184">
        <f>($G1167-SUM($H1167:M1167))*VLOOKUP($F1167,DRT,4,FALSE)</f>
        <v>0</v>
      </c>
      <c r="O1167" s="184">
        <f>($G1167-SUM($H1167:N1167))*VLOOKUP($F1167,DRT,4,FALSE)</f>
        <v>0</v>
      </c>
      <c r="P1167" s="184">
        <f>($G1167-SUM($H1167:O1167))*VLOOKUP($F1167,DRT,4,FALSE)</f>
        <v>0</v>
      </c>
      <c r="Q1167" s="184">
        <f>($G1167-SUM($H1167:P1167))*VLOOKUP($F1167,DRT,4,FALSE)</f>
        <v>0</v>
      </c>
      <c r="R1167" s="184">
        <f>($G1167-SUM($H1167:Q1167))*VLOOKUP($F1167,DRT,4,FALSE)</f>
        <v>0</v>
      </c>
      <c r="S1167" s="184">
        <f>($G1167-SUM($H1167:R1167))*VLOOKUP($F1167,DRT,4,FALSE)</f>
        <v>0</v>
      </c>
      <c r="T1167" s="184">
        <f>($G1167-SUM($H1167:S1167))*VLOOKUP($F1167,DRT,4,FALSE)</f>
        <v>0</v>
      </c>
      <c r="U1167" s="184">
        <f>($G1167-SUM($H1167:T1167))*VLOOKUP($F1167,DRT,4,FALSE)</f>
        <v>0</v>
      </c>
      <c r="V1167" s="213">
        <f>($G1167-SUM($H1167:U1167))*VLOOKUP($F1167,DRT,4,FALSE)</f>
        <v>0</v>
      </c>
      <c r="W1167" s="186">
        <f t="shared" ref="W1167" si="509">G1167-SUM(H1167:V1167)</f>
        <v>0</v>
      </c>
    </row>
    <row r="1168" spans="1:23" x14ac:dyDescent="0.2">
      <c r="A1168" s="318"/>
      <c r="B1168" s="25"/>
      <c r="C1168" s="24"/>
      <c r="D1168" s="24"/>
      <c r="E1168" s="64" t="s">
        <v>496</v>
      </c>
      <c r="F1168" s="24"/>
      <c r="G1168" s="69">
        <f>SUBTOTAL(9,G1169)</f>
        <v>0</v>
      </c>
      <c r="H1168" s="66">
        <f t="shared" ref="H1168:W1168" si="510">SUBTOTAL(9,H1169)</f>
        <v>0</v>
      </c>
      <c r="I1168" s="66">
        <f t="shared" si="510"/>
        <v>0</v>
      </c>
      <c r="J1168" s="66">
        <f t="shared" si="510"/>
        <v>0</v>
      </c>
      <c r="K1168" s="67">
        <f t="shared" si="510"/>
        <v>0</v>
      </c>
      <c r="L1168" s="34">
        <f t="shared" si="510"/>
        <v>0</v>
      </c>
      <c r="M1168" s="34">
        <f t="shared" si="510"/>
        <v>0</v>
      </c>
      <c r="N1168" s="34">
        <f t="shared" si="510"/>
        <v>0</v>
      </c>
      <c r="O1168" s="34">
        <f t="shared" si="510"/>
        <v>0</v>
      </c>
      <c r="P1168" s="34">
        <f t="shared" si="510"/>
        <v>0</v>
      </c>
      <c r="Q1168" s="34">
        <f t="shared" si="510"/>
        <v>0</v>
      </c>
      <c r="R1168" s="34">
        <f t="shared" si="510"/>
        <v>0</v>
      </c>
      <c r="S1168" s="34">
        <f t="shared" si="510"/>
        <v>0</v>
      </c>
      <c r="T1168" s="34">
        <f t="shared" si="510"/>
        <v>0</v>
      </c>
      <c r="U1168" s="34">
        <f t="shared" si="510"/>
        <v>0</v>
      </c>
      <c r="V1168" s="34">
        <f t="shared" si="510"/>
        <v>0</v>
      </c>
      <c r="W1168" s="49">
        <f t="shared" si="510"/>
        <v>0</v>
      </c>
    </row>
    <row r="1169" spans="1:23" ht="12.75" customHeight="1" outlineLevel="1" x14ac:dyDescent="0.2">
      <c r="A1169" s="318"/>
      <c r="B1169" s="256"/>
      <c r="C1169" s="257"/>
      <c r="D1169" s="257"/>
      <c r="E1169" s="257"/>
      <c r="F1169" s="176" t="s">
        <v>494</v>
      </c>
      <c r="G1169" s="188">
        <f t="shared" ref="G1169:V1169" si="511">G309</f>
        <v>0</v>
      </c>
      <c r="H1169" s="214">
        <f t="shared" si="511"/>
        <v>0</v>
      </c>
      <c r="I1169" s="184">
        <f t="shared" si="511"/>
        <v>0</v>
      </c>
      <c r="J1169" s="184">
        <f t="shared" si="511"/>
        <v>0</v>
      </c>
      <c r="K1169" s="215">
        <f t="shared" si="511"/>
        <v>0</v>
      </c>
      <c r="L1169" s="214">
        <f t="shared" si="511"/>
        <v>0</v>
      </c>
      <c r="M1169" s="184">
        <f t="shared" si="511"/>
        <v>0</v>
      </c>
      <c r="N1169" s="184">
        <f t="shared" si="511"/>
        <v>0</v>
      </c>
      <c r="O1169" s="184">
        <f t="shared" si="511"/>
        <v>0</v>
      </c>
      <c r="P1169" s="184">
        <f t="shared" si="511"/>
        <v>0</v>
      </c>
      <c r="Q1169" s="184">
        <f t="shared" si="511"/>
        <v>0</v>
      </c>
      <c r="R1169" s="184">
        <f t="shared" si="511"/>
        <v>0</v>
      </c>
      <c r="S1169" s="184">
        <f t="shared" si="511"/>
        <v>0</v>
      </c>
      <c r="T1169" s="184">
        <f t="shared" si="511"/>
        <v>0</v>
      </c>
      <c r="U1169" s="184">
        <f t="shared" si="511"/>
        <v>0</v>
      </c>
      <c r="V1169" s="215">
        <f t="shared" si="511"/>
        <v>0</v>
      </c>
      <c r="W1169" s="46">
        <f t="shared" ref="W1169" si="512">G1169-SUM(H1169:V1169)</f>
        <v>0</v>
      </c>
    </row>
    <row r="1170" spans="1:23" outlineLevel="1" x14ac:dyDescent="0.2">
      <c r="A1170" s="318"/>
      <c r="B1170" s="25"/>
      <c r="C1170" s="24"/>
      <c r="D1170" s="24"/>
      <c r="E1170" s="64" t="s">
        <v>490</v>
      </c>
      <c r="F1170" s="24"/>
      <c r="G1170" s="75">
        <f t="shared" ref="G1170:W1170" si="513">SUBTOTAL(9,G1171:G1173)</f>
        <v>0</v>
      </c>
      <c r="H1170" s="42">
        <f t="shared" si="513"/>
        <v>0</v>
      </c>
      <c r="I1170" s="42">
        <f t="shared" si="513"/>
        <v>0</v>
      </c>
      <c r="J1170" s="42">
        <f t="shared" si="513"/>
        <v>0</v>
      </c>
      <c r="K1170" s="44">
        <f t="shared" si="513"/>
        <v>0</v>
      </c>
      <c r="L1170" s="42">
        <f t="shared" si="513"/>
        <v>0</v>
      </c>
      <c r="M1170" s="42">
        <f t="shared" si="513"/>
        <v>0</v>
      </c>
      <c r="N1170" s="42">
        <f t="shared" si="513"/>
        <v>0</v>
      </c>
      <c r="O1170" s="42">
        <f t="shared" si="513"/>
        <v>0</v>
      </c>
      <c r="P1170" s="42">
        <f t="shared" si="513"/>
        <v>0</v>
      </c>
      <c r="Q1170" s="42">
        <f t="shared" si="513"/>
        <v>0</v>
      </c>
      <c r="R1170" s="42">
        <f t="shared" si="513"/>
        <v>0</v>
      </c>
      <c r="S1170" s="42">
        <f t="shared" si="513"/>
        <v>0</v>
      </c>
      <c r="T1170" s="42">
        <f t="shared" si="513"/>
        <v>0</v>
      </c>
      <c r="U1170" s="42">
        <f t="shared" si="513"/>
        <v>0</v>
      </c>
      <c r="V1170" s="42">
        <f t="shared" si="513"/>
        <v>0</v>
      </c>
      <c r="W1170" s="49">
        <f t="shared" si="513"/>
        <v>0</v>
      </c>
    </row>
    <row r="1171" spans="1:23" outlineLevel="1" x14ac:dyDescent="0.2">
      <c r="A1171" s="318"/>
      <c r="B1171" s="25"/>
      <c r="C1171" s="24"/>
      <c r="D1171" s="24"/>
      <c r="E1171" s="64"/>
      <c r="F1171" s="433" t="s">
        <v>491</v>
      </c>
      <c r="G1171" s="188">
        <f>G311</f>
        <v>0</v>
      </c>
      <c r="H1171" s="189">
        <f t="shared" ref="H1171:K1172" si="514">IF(H311="",0,H311*VLOOKUP($F1171,DRT,3,FALSE))</f>
        <v>0</v>
      </c>
      <c r="I1171" s="184">
        <f t="shared" si="514"/>
        <v>0</v>
      </c>
      <c r="J1171" s="184">
        <f t="shared" si="514"/>
        <v>0</v>
      </c>
      <c r="K1171" s="215">
        <f t="shared" si="514"/>
        <v>0</v>
      </c>
      <c r="L1171" s="189">
        <f>(SUM($H311:L311)-SUM($H1171:K1171))*VLOOKUP($F1171,DRT,4,FALSE)</f>
        <v>0</v>
      </c>
      <c r="M1171" s="184">
        <f>(SUM($H311:M311)-SUM($H1171:L1171))*VLOOKUP($F1171,DRT,4,FALSE)</f>
        <v>0</v>
      </c>
      <c r="N1171" s="184">
        <f>(SUM($H311:N311)-SUM($H1171:M1171))*VLOOKUP($F1171,DRT,4,FALSE)</f>
        <v>0</v>
      </c>
      <c r="O1171" s="184">
        <f>(SUM($H311:O311)-SUM($H1171:N1171))*VLOOKUP($F1171,DRT,4,FALSE)</f>
        <v>0</v>
      </c>
      <c r="P1171" s="184">
        <f>(SUM($H311:P311)-SUM($H1171:O1171))*VLOOKUP($F1171,DRT,4,FALSE)</f>
        <v>0</v>
      </c>
      <c r="Q1171" s="184">
        <f>(SUM($H311:Q311)-SUM($H1171:P1171))*VLOOKUP($F1171,DRT,4,FALSE)</f>
        <v>0</v>
      </c>
      <c r="R1171" s="184">
        <f>(SUM($H311:R311)-SUM($H1171:Q1171))*VLOOKUP($F1171,DRT,4,FALSE)</f>
        <v>0</v>
      </c>
      <c r="S1171" s="184">
        <f>(SUM($H311:S311)-SUM($H1171:R1171))*VLOOKUP($F1171,DRT,4,FALSE)</f>
        <v>0</v>
      </c>
      <c r="T1171" s="184">
        <f>(SUM($H311:T311)-SUM($H1171:S1171))*VLOOKUP($F1171,DRT,4,FALSE)</f>
        <v>0</v>
      </c>
      <c r="U1171" s="184">
        <f>(SUM($H311:U311)-SUM($H1171:T1171))*VLOOKUP($F1171,DRT,4,FALSE)</f>
        <v>0</v>
      </c>
      <c r="V1171" s="213">
        <f>(SUM($H311:V311)-SUM($H1171:U1171))*VLOOKUP($F1171,DRT,4,FALSE)</f>
        <v>0</v>
      </c>
      <c r="W1171" s="46">
        <f t="shared" ref="W1171:W1172" si="515">G1171-SUM(H1171:V1171)</f>
        <v>0</v>
      </c>
    </row>
    <row r="1172" spans="1:23" outlineLevel="1" x14ac:dyDescent="0.2">
      <c r="A1172" s="318"/>
      <c r="B1172" s="25"/>
      <c r="C1172" s="24"/>
      <c r="D1172" s="24"/>
      <c r="E1172" s="64"/>
      <c r="F1172" s="433" t="s">
        <v>492</v>
      </c>
      <c r="G1172" s="188">
        <f>G312</f>
        <v>0</v>
      </c>
      <c r="H1172" s="189">
        <f t="shared" si="514"/>
        <v>0</v>
      </c>
      <c r="I1172" s="184">
        <f t="shared" si="514"/>
        <v>0</v>
      </c>
      <c r="J1172" s="184">
        <f t="shared" si="514"/>
        <v>0</v>
      </c>
      <c r="K1172" s="215">
        <f t="shared" si="514"/>
        <v>0</v>
      </c>
      <c r="L1172" s="189">
        <f>(SUM($H312:L312)-SUM($H1172:K1172))*VLOOKUP($F1172,DRT,4,FALSE)</f>
        <v>0</v>
      </c>
      <c r="M1172" s="184">
        <f>(SUM($H312:M312)-SUM($H1172:L1172))*VLOOKUP($F1172,DRT,4,FALSE)</f>
        <v>0</v>
      </c>
      <c r="N1172" s="184">
        <f>(SUM($H312:N312)-SUM($H1172:M1172))*VLOOKUP($F1172,DRT,4,FALSE)</f>
        <v>0</v>
      </c>
      <c r="O1172" s="184">
        <f>(SUM($H312:O312)-SUM($H1172:N1172))*VLOOKUP($F1172,DRT,4,FALSE)</f>
        <v>0</v>
      </c>
      <c r="P1172" s="184">
        <f>(SUM($H312:P312)-SUM($H1172:O1172))*VLOOKUP($F1172,DRT,4,FALSE)</f>
        <v>0</v>
      </c>
      <c r="Q1172" s="184">
        <f>(SUM($H312:Q312)-SUM($H1172:P1172))*VLOOKUP($F1172,DRT,4,FALSE)</f>
        <v>0</v>
      </c>
      <c r="R1172" s="184">
        <f>(SUM($H312:R312)-SUM($H1172:Q1172))*VLOOKUP($F1172,DRT,4,FALSE)</f>
        <v>0</v>
      </c>
      <c r="S1172" s="184">
        <f>(SUM($H312:S312)-SUM($H1172:R1172))*VLOOKUP($F1172,DRT,4,FALSE)</f>
        <v>0</v>
      </c>
      <c r="T1172" s="184">
        <f>(SUM($H312:T312)-SUM($H1172:S1172))*VLOOKUP($F1172,DRT,4,FALSE)</f>
        <v>0</v>
      </c>
      <c r="U1172" s="184">
        <f>(SUM($H312:U312)-SUM($H1172:T1172))*VLOOKUP($F1172,DRT,4,FALSE)</f>
        <v>0</v>
      </c>
      <c r="V1172" s="213">
        <f>(SUM($H312:V312)-SUM($H1172:U1172))*VLOOKUP($F1172,DRT,4,FALSE)</f>
        <v>0</v>
      </c>
      <c r="W1172" s="46">
        <f t="shared" si="515"/>
        <v>0</v>
      </c>
    </row>
    <row r="1173" spans="1:23" outlineLevel="1" x14ac:dyDescent="0.2">
      <c r="A1173" s="318"/>
      <c r="B1173" s="25"/>
      <c r="C1173" s="24"/>
      <c r="D1173" s="24"/>
      <c r="E1173" s="64"/>
      <c r="F1173" s="433" t="s">
        <v>493</v>
      </c>
      <c r="G1173" s="188">
        <f>G313</f>
        <v>0</v>
      </c>
      <c r="H1173" s="178">
        <f t="shared" ref="H1173:V1173" si="516">H313</f>
        <v>0</v>
      </c>
      <c r="I1173" s="182">
        <f t="shared" si="516"/>
        <v>0</v>
      </c>
      <c r="J1173" s="182">
        <f t="shared" si="516"/>
        <v>0</v>
      </c>
      <c r="K1173" s="183">
        <f t="shared" si="516"/>
        <v>0</v>
      </c>
      <c r="L1173" s="189">
        <f t="shared" si="516"/>
        <v>0</v>
      </c>
      <c r="M1173" s="213">
        <f t="shared" si="516"/>
        <v>0</v>
      </c>
      <c r="N1173" s="184">
        <f t="shared" si="516"/>
        <v>0</v>
      </c>
      <c r="O1173" s="184">
        <f t="shared" si="516"/>
        <v>0</v>
      </c>
      <c r="P1173" s="184">
        <f t="shared" si="516"/>
        <v>0</v>
      </c>
      <c r="Q1173" s="184">
        <f t="shared" si="516"/>
        <v>0</v>
      </c>
      <c r="R1173" s="184">
        <f t="shared" si="516"/>
        <v>0</v>
      </c>
      <c r="S1173" s="184">
        <f t="shared" si="516"/>
        <v>0</v>
      </c>
      <c r="T1173" s="184">
        <f t="shared" si="516"/>
        <v>0</v>
      </c>
      <c r="U1173" s="184">
        <f t="shared" si="516"/>
        <v>0</v>
      </c>
      <c r="V1173" s="213">
        <f t="shared" si="516"/>
        <v>0</v>
      </c>
      <c r="W1173" s="46">
        <f t="shared" ref="W1173" si="517">G1173-SUM(H1173:V1173)</f>
        <v>0</v>
      </c>
    </row>
    <row r="1174" spans="1:23" x14ac:dyDescent="0.2">
      <c r="A1174" s="318"/>
      <c r="B1174" s="25"/>
      <c r="C1174" s="24"/>
      <c r="D1174" s="24"/>
      <c r="E1174" s="64" t="s">
        <v>495</v>
      </c>
      <c r="F1174" s="24"/>
      <c r="G1174" s="69">
        <f t="shared" ref="G1174:W1174" si="518">SUBTOTAL(9,G1175:G1177)</f>
        <v>0</v>
      </c>
      <c r="H1174" s="66">
        <f t="shared" si="518"/>
        <v>0</v>
      </c>
      <c r="I1174" s="66">
        <f t="shared" si="518"/>
        <v>0</v>
      </c>
      <c r="J1174" s="66">
        <f t="shared" si="518"/>
        <v>0</v>
      </c>
      <c r="K1174" s="67">
        <f t="shared" si="518"/>
        <v>0</v>
      </c>
      <c r="L1174" s="34">
        <f t="shared" si="518"/>
        <v>0</v>
      </c>
      <c r="M1174" s="34">
        <f t="shared" si="518"/>
        <v>0</v>
      </c>
      <c r="N1174" s="34">
        <f t="shared" si="518"/>
        <v>0</v>
      </c>
      <c r="O1174" s="34">
        <f t="shared" si="518"/>
        <v>0</v>
      </c>
      <c r="P1174" s="34">
        <f t="shared" si="518"/>
        <v>0</v>
      </c>
      <c r="Q1174" s="34">
        <f t="shared" si="518"/>
        <v>0</v>
      </c>
      <c r="R1174" s="34">
        <f t="shared" si="518"/>
        <v>0</v>
      </c>
      <c r="S1174" s="34">
        <f t="shared" si="518"/>
        <v>0</v>
      </c>
      <c r="T1174" s="34">
        <f t="shared" si="518"/>
        <v>0</v>
      </c>
      <c r="U1174" s="34">
        <f t="shared" si="518"/>
        <v>0</v>
      </c>
      <c r="V1174" s="34">
        <f t="shared" si="518"/>
        <v>0</v>
      </c>
      <c r="W1174" s="49">
        <f t="shared" si="518"/>
        <v>0</v>
      </c>
    </row>
    <row r="1175" spans="1:23" outlineLevel="1" x14ac:dyDescent="0.2">
      <c r="A1175" s="318"/>
      <c r="B1175" s="25"/>
      <c r="C1175" s="24"/>
      <c r="D1175" s="24"/>
      <c r="E1175" s="64"/>
      <c r="F1175" s="187" t="s">
        <v>488</v>
      </c>
      <c r="G1175" s="188">
        <f>G315</f>
        <v>0</v>
      </c>
      <c r="H1175" s="189">
        <f t="shared" ref="H1175:K1176" si="519">IF(H315="",0,H315*VLOOKUP($F1175,DRT,3,FALSE))</f>
        <v>0</v>
      </c>
      <c r="I1175" s="184">
        <f t="shared" si="519"/>
        <v>0</v>
      </c>
      <c r="J1175" s="184">
        <f t="shared" si="519"/>
        <v>0</v>
      </c>
      <c r="K1175" s="215">
        <f t="shared" si="519"/>
        <v>0</v>
      </c>
      <c r="L1175" s="189">
        <f>(SUM($H315:L315)-SUM($H1175:K1175))*VLOOKUP($F1175,DRT,4,FALSE)</f>
        <v>0</v>
      </c>
      <c r="M1175" s="184">
        <f>(SUM($H315:M315)-SUM($H1175:L1175))*VLOOKUP($F1175,DRT,4,FALSE)</f>
        <v>0</v>
      </c>
      <c r="N1175" s="184">
        <f>(SUM($H315:N315)-SUM($H1175:M1175))*VLOOKUP($F1175,DRT,4,FALSE)</f>
        <v>0</v>
      </c>
      <c r="O1175" s="184">
        <f>(SUM($H315:O315)-SUM($H1175:N1175))*VLOOKUP($F1175,DRT,4,FALSE)</f>
        <v>0</v>
      </c>
      <c r="P1175" s="184">
        <f>(SUM($H315:P315)-SUM($H1175:O1175))*VLOOKUP($F1175,DRT,4,FALSE)</f>
        <v>0</v>
      </c>
      <c r="Q1175" s="184">
        <f>(SUM($H315:Q315)-SUM($H1175:P1175))*VLOOKUP($F1175,DRT,4,FALSE)</f>
        <v>0</v>
      </c>
      <c r="R1175" s="184">
        <f>(SUM($H315:R315)-SUM($H1175:Q1175))*VLOOKUP($F1175,DRT,4,FALSE)</f>
        <v>0</v>
      </c>
      <c r="S1175" s="184">
        <f>(SUM($H315:S315)-SUM($H1175:R1175))*VLOOKUP($F1175,DRT,4,FALSE)</f>
        <v>0</v>
      </c>
      <c r="T1175" s="184">
        <f>(SUM($H315:T315)-SUM($H1175:S1175))*VLOOKUP($F1175,DRT,4,FALSE)</f>
        <v>0</v>
      </c>
      <c r="U1175" s="184">
        <f>(SUM($H315:U315)-SUM($H1175:T1175))*VLOOKUP($F1175,DRT,4,FALSE)</f>
        <v>0</v>
      </c>
      <c r="V1175" s="213">
        <f>(SUM($H315:V315)-SUM($H1175:U1175))*VLOOKUP($F1175,DRT,4,FALSE)</f>
        <v>0</v>
      </c>
      <c r="W1175" s="46">
        <f>G1175-SUM(H1175:V1175)</f>
        <v>0</v>
      </c>
    </row>
    <row r="1176" spans="1:23" ht="12.75" customHeight="1" outlineLevel="1" x14ac:dyDescent="0.2">
      <c r="A1176" s="318"/>
      <c r="B1176" s="256"/>
      <c r="C1176" s="257"/>
      <c r="D1176" s="257"/>
      <c r="E1176" s="257"/>
      <c r="F1176" s="176" t="s">
        <v>489</v>
      </c>
      <c r="G1176" s="226">
        <f>G316</f>
        <v>0</v>
      </c>
      <c r="H1176" s="189">
        <f t="shared" si="519"/>
        <v>0</v>
      </c>
      <c r="I1176" s="189">
        <f t="shared" si="519"/>
        <v>0</v>
      </c>
      <c r="J1176" s="189">
        <f t="shared" si="519"/>
        <v>0</v>
      </c>
      <c r="K1176" s="215">
        <f t="shared" si="519"/>
        <v>0</v>
      </c>
      <c r="L1176" s="189">
        <f>(SUM($H316:L316)-SUM($H1176:K1176))*VLOOKUP($F1176,DRT,4,FALSE)</f>
        <v>0</v>
      </c>
      <c r="M1176" s="189">
        <f>(SUM($H316:M316)-SUM($H1176:L1176))*VLOOKUP($F1176,DRT,4,FALSE)</f>
        <v>0</v>
      </c>
      <c r="N1176" s="189">
        <f>(SUM($H316:N316)-SUM($H1176:M1176))*VLOOKUP($F1176,DRT,4,FALSE)</f>
        <v>0</v>
      </c>
      <c r="O1176" s="189">
        <f>(SUM($H316:O316)-SUM($H1176:N1176))*VLOOKUP($F1176,DRT,4,FALSE)</f>
        <v>0</v>
      </c>
      <c r="P1176" s="189">
        <f>(SUM($H316:P316)-SUM($H1176:O1176))*VLOOKUP($F1176,DRT,4,FALSE)</f>
        <v>0</v>
      </c>
      <c r="Q1176" s="189">
        <f>(SUM($H316:Q316)-SUM($H1176:P1176))*VLOOKUP($F1176,DRT,4,FALSE)</f>
        <v>0</v>
      </c>
      <c r="R1176" s="189">
        <f>(SUM($H316:R316)-SUM($H1176:Q1176))*VLOOKUP($F1176,DRT,4,FALSE)</f>
        <v>0</v>
      </c>
      <c r="S1176" s="189">
        <f>(SUM($H316:S316)-SUM($H1176:R1176))*VLOOKUP($F1176,DRT,4,FALSE)</f>
        <v>0</v>
      </c>
      <c r="T1176" s="189">
        <f>(SUM($H316:T316)-SUM($H1176:S1176))*VLOOKUP($F1176,DRT,4,FALSE)</f>
        <v>0</v>
      </c>
      <c r="U1176" s="189">
        <f>(SUM($H316:U316)-SUM($H1176:T1176))*VLOOKUP($F1176,DRT,4,FALSE)</f>
        <v>0</v>
      </c>
      <c r="V1176" s="189">
        <f>(SUM($H316:V316)-SUM($H1176:U1176))*VLOOKUP($F1176,DRT,4,FALSE)</f>
        <v>0</v>
      </c>
      <c r="W1176" s="46">
        <f>G1176-SUM(H1176:V1176)</f>
        <v>0</v>
      </c>
    </row>
    <row r="1177" spans="1:23" ht="12.75" customHeight="1" outlineLevel="1" x14ac:dyDescent="0.2">
      <c r="A1177" s="318"/>
      <c r="B1177" s="256"/>
      <c r="C1177" s="257"/>
      <c r="D1177" s="257"/>
      <c r="E1177" s="257"/>
      <c r="F1177" s="176" t="s">
        <v>464</v>
      </c>
      <c r="G1177" s="226">
        <f>G317</f>
        <v>0</v>
      </c>
      <c r="H1177" s="223">
        <f t="shared" ref="H1177:V1177" si="520">H317</f>
        <v>0</v>
      </c>
      <c r="I1177" s="224">
        <f t="shared" si="520"/>
        <v>0</v>
      </c>
      <c r="J1177" s="224">
        <f t="shared" si="520"/>
        <v>0</v>
      </c>
      <c r="K1177" s="215">
        <f t="shared" si="520"/>
        <v>0</v>
      </c>
      <c r="L1177" s="223">
        <f t="shared" si="520"/>
        <v>0</v>
      </c>
      <c r="M1177" s="224">
        <f t="shared" si="520"/>
        <v>0</v>
      </c>
      <c r="N1177" s="184">
        <f t="shared" si="520"/>
        <v>0</v>
      </c>
      <c r="O1177" s="224">
        <f t="shared" si="520"/>
        <v>0</v>
      </c>
      <c r="P1177" s="224">
        <f t="shared" si="520"/>
        <v>0</v>
      </c>
      <c r="Q1177" s="224">
        <f t="shared" si="520"/>
        <v>0</v>
      </c>
      <c r="R1177" s="184">
        <f t="shared" si="520"/>
        <v>0</v>
      </c>
      <c r="S1177" s="224">
        <f t="shared" si="520"/>
        <v>0</v>
      </c>
      <c r="T1177" s="224">
        <f t="shared" si="520"/>
        <v>0</v>
      </c>
      <c r="U1177" s="224">
        <f t="shared" si="520"/>
        <v>0</v>
      </c>
      <c r="V1177" s="225">
        <f t="shared" si="520"/>
        <v>0</v>
      </c>
      <c r="W1177" s="46">
        <f t="shared" ref="W1177" si="521">G1177-SUM(H1177:V1177)</f>
        <v>0</v>
      </c>
    </row>
    <row r="1178" spans="1:23" x14ac:dyDescent="0.2">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row>
    <row r="1179" spans="1:23" x14ac:dyDescent="0.2">
      <c r="A1179" s="318"/>
      <c r="B1179" s="71"/>
      <c r="C1179" s="23"/>
      <c r="D1179" s="23"/>
      <c r="E1179" s="24" t="s">
        <v>142</v>
      </c>
      <c r="F1179" s="24"/>
      <c r="G1179" s="69">
        <f>SUBTOTAL(9,G1180:G1182)</f>
        <v>0</v>
      </c>
      <c r="H1179" s="70">
        <f t="shared" ref="H1179:W1179" si="522">SUBTOTAL(9,H1180:H1182)</f>
        <v>0</v>
      </c>
      <c r="I1179" s="66">
        <f t="shared" si="522"/>
        <v>0</v>
      </c>
      <c r="J1179" s="66">
        <f t="shared" si="522"/>
        <v>0</v>
      </c>
      <c r="K1179" s="67">
        <f t="shared" si="522"/>
        <v>0</v>
      </c>
      <c r="L1179" s="34">
        <f t="shared" si="522"/>
        <v>0</v>
      </c>
      <c r="M1179" s="34">
        <f t="shared" si="522"/>
        <v>0</v>
      </c>
      <c r="N1179" s="34">
        <f t="shared" si="522"/>
        <v>0</v>
      </c>
      <c r="O1179" s="34">
        <f t="shared" si="522"/>
        <v>0</v>
      </c>
      <c r="P1179" s="34">
        <f t="shared" si="522"/>
        <v>0</v>
      </c>
      <c r="Q1179" s="34">
        <f t="shared" si="522"/>
        <v>0</v>
      </c>
      <c r="R1179" s="34">
        <f t="shared" si="522"/>
        <v>0</v>
      </c>
      <c r="S1179" s="34">
        <f t="shared" si="522"/>
        <v>0</v>
      </c>
      <c r="T1179" s="34">
        <f t="shared" si="522"/>
        <v>0</v>
      </c>
      <c r="U1179" s="34">
        <f t="shared" si="522"/>
        <v>0</v>
      </c>
      <c r="V1179" s="34">
        <f t="shared" si="522"/>
        <v>0</v>
      </c>
      <c r="W1179" s="33">
        <f t="shared" si="522"/>
        <v>0</v>
      </c>
    </row>
    <row r="1180" spans="1:23" outlineLevel="1" x14ac:dyDescent="0.2">
      <c r="A1180" s="318"/>
      <c r="B1180" s="71"/>
      <c r="C1180" s="23"/>
      <c r="D1180" s="23"/>
      <c r="E1180" s="24"/>
      <c r="F1180" s="176" t="s">
        <v>129</v>
      </c>
      <c r="G1180" s="188">
        <f>G320</f>
        <v>0</v>
      </c>
      <c r="H1180" s="189">
        <f t="shared" ref="H1180:K1182" si="523">IF(H320="",0,H320*VLOOKUP($F1180,DRT,3,FALSE))</f>
        <v>0</v>
      </c>
      <c r="I1180" s="189">
        <f t="shared" si="523"/>
        <v>0</v>
      </c>
      <c r="J1180" s="189">
        <f t="shared" si="523"/>
        <v>0</v>
      </c>
      <c r="K1180" s="215">
        <f t="shared" si="523"/>
        <v>0</v>
      </c>
      <c r="L1180" s="189">
        <f>(SUM($H320:$K320)-SUM($H1180:K1180))*VLOOKUP($F1180,DRT,4,FALSE)</f>
        <v>0</v>
      </c>
      <c r="M1180" s="189">
        <f>(SUM($H320:$K320)-SUM($H1180:L1180))*VLOOKUP($F1180,DRT,4,FALSE)</f>
        <v>0</v>
      </c>
      <c r="N1180" s="189">
        <f>(SUM($H320:$K320)-SUM($H1180:M1180))*VLOOKUP($F1180,DRT,4,FALSE)</f>
        <v>0</v>
      </c>
      <c r="O1180" s="189">
        <f>(SUM($H320:$K320)-SUM($H1180:N1180))*VLOOKUP($F1180,DRT,4,FALSE)</f>
        <v>0</v>
      </c>
      <c r="P1180" s="189">
        <f>(SUM($H320:$K320)-SUM($H1180:O1180))*VLOOKUP($F1180,DRT,4,FALSE)</f>
        <v>0</v>
      </c>
      <c r="Q1180" s="189">
        <f>(SUM($H320:$K320)-SUM($H1180:P1180))*VLOOKUP($F1180,DRT,4,FALSE)</f>
        <v>0</v>
      </c>
      <c r="R1180" s="189">
        <f>(SUM($H320:$K320)-SUM($H1180:Q1180))*VLOOKUP($F1180,DRT,4,FALSE)</f>
        <v>0</v>
      </c>
      <c r="S1180" s="189">
        <f>(SUM($H320:$K320)-SUM($H1180:R1180))*VLOOKUP($F1180,DRT,4,FALSE)</f>
        <v>0</v>
      </c>
      <c r="T1180" s="189">
        <f>(SUM($H320:$K320)-SUM($H1180:S1180))*VLOOKUP($F1180,DRT,4,FALSE)</f>
        <v>0</v>
      </c>
      <c r="U1180" s="189">
        <f>(SUM($H320:$K320)-SUM($H1180:T1180))*VLOOKUP($F1180,DRT,4,FALSE)</f>
        <v>0</v>
      </c>
      <c r="V1180" s="215">
        <f>(SUM($H320:$K320)-SUM($H1180:U1180))*VLOOKUP($F1180,DRT,4,FALSE)</f>
        <v>0</v>
      </c>
      <c r="W1180" s="46">
        <f>G1180-SUM(H1180:V1180)</f>
        <v>0</v>
      </c>
    </row>
    <row r="1181" spans="1:23" outlineLevel="1" x14ac:dyDescent="0.2">
      <c r="A1181" s="318"/>
      <c r="B1181" s="71"/>
      <c r="C1181" s="23"/>
      <c r="D1181" s="23"/>
      <c r="E1181" s="24"/>
      <c r="F1181" s="176" t="s">
        <v>130</v>
      </c>
      <c r="G1181" s="188">
        <f>G321</f>
        <v>0</v>
      </c>
      <c r="H1181" s="189">
        <f t="shared" si="523"/>
        <v>0</v>
      </c>
      <c r="I1181" s="184">
        <f t="shared" si="523"/>
        <v>0</v>
      </c>
      <c r="J1181" s="184">
        <f t="shared" si="523"/>
        <v>0</v>
      </c>
      <c r="K1181" s="215">
        <f t="shared" si="523"/>
        <v>0</v>
      </c>
      <c r="L1181" s="181">
        <f>IF(L321="",0,L321*VLOOKUP($F1181,DRT,4,FALSE))</f>
        <v>0</v>
      </c>
      <c r="M1181" s="213">
        <f>(SUM($H321:$K321)-SUM($H1181:$K1181))*VLOOKUP($F1181,DRT,4,FALSE)</f>
        <v>0</v>
      </c>
      <c r="N1181" s="184">
        <f>(N($L321)-$L1181)*VLOOKUP($F1181,DRT,4,FALSE)</f>
        <v>0</v>
      </c>
      <c r="O1181" s="189">
        <f>(SUM($H321:$K321)-SUM($H1181:$K1181)-$M1181)*VLOOKUP($F1181,DRT,4,FALSE)</f>
        <v>0</v>
      </c>
      <c r="P1181" s="184">
        <f>(N($L321)-$L1181-$N1181)*VLOOKUP($F1181,DRT,4,FALSE)</f>
        <v>0</v>
      </c>
      <c r="Q1181" s="213">
        <f>(SUM($H321:$K321)-SUM($H1181:$K1181)-$M1181-$O1181)*VLOOKUP($F1181,DRT,4,FALSE)</f>
        <v>0</v>
      </c>
      <c r="R1181" s="184">
        <f>(N($L321)-$L1181-$N1181-$P1181)*VLOOKUP($F1181,DRT,4,FALSE)</f>
        <v>0</v>
      </c>
      <c r="S1181" s="184">
        <f>(SUM($H321:$K321)-SUM($H1181:$K1181)-$M1181-$O1181-$Q1181)*VLOOKUP($F1181,DRT,4,FALSE)</f>
        <v>0</v>
      </c>
      <c r="T1181" s="189">
        <f>(N($L321)-$L1181-$N1181-$P1181-$R1181)*VLOOKUP($F1181,DRT,4,FALSE)</f>
        <v>0</v>
      </c>
      <c r="U1181" s="184">
        <f>(SUM($H321:$K321)-SUM($H1181:$K1181)-$M1181-$O1181-$Q1181-$S1181)*VLOOKUP($F1181,DRT,4,FALSE)</f>
        <v>0</v>
      </c>
      <c r="V1181" s="213">
        <f>(N($L321)-$L1181-$N1181-$P1181-$R1181-$T1181)*VLOOKUP($F1181,DRT,4,FALSE)</f>
        <v>0</v>
      </c>
      <c r="W1181" s="46">
        <f>G1181-SUM(H1181:V1181)</f>
        <v>0</v>
      </c>
    </row>
    <row r="1182" spans="1:23" outlineLevel="1" x14ac:dyDescent="0.2">
      <c r="A1182" s="318"/>
      <c r="B1182" s="71"/>
      <c r="C1182" s="23"/>
      <c r="D1182" s="23"/>
      <c r="E1182" s="24"/>
      <c r="F1182" s="176" t="s">
        <v>131</v>
      </c>
      <c r="G1182" s="188">
        <f>G322</f>
        <v>0</v>
      </c>
      <c r="H1182" s="189">
        <f t="shared" si="523"/>
        <v>0</v>
      </c>
      <c r="I1182" s="184">
        <f t="shared" si="523"/>
        <v>0</v>
      </c>
      <c r="J1182" s="184">
        <f t="shared" si="523"/>
        <v>0</v>
      </c>
      <c r="K1182" s="215">
        <f t="shared" si="523"/>
        <v>0</v>
      </c>
      <c r="L1182" s="181">
        <f>IF(L322="",0,L322*VLOOKUP($F1182,DRT,4,FALSE))</f>
        <v>0</v>
      </c>
      <c r="M1182" s="192">
        <f>IF(M322="",0,M322*VLOOKUP($F1182,DRT,4,FALSE))</f>
        <v>0</v>
      </c>
      <c r="N1182" s="184">
        <f>(SUM($H322:$K322)-SUM($H1182:$K1182))*VLOOKUP($F1182,DRT,4,FALSE)</f>
        <v>0</v>
      </c>
      <c r="O1182" s="189">
        <f>($L322-$L1182)*VLOOKUP($F1182,DRT,4,FALSE)</f>
        <v>0</v>
      </c>
      <c r="P1182" s="184">
        <f>($M322-$M1182)*VLOOKUP($F1182,DRT,4,FALSE)</f>
        <v>0</v>
      </c>
      <c r="Q1182" s="213">
        <f>(SUM($H322:$K322)-SUM($H1182:$K1182)-N1182)*VLOOKUP($F1182,DRT,4,FALSE)</f>
        <v>0</v>
      </c>
      <c r="R1182" s="184">
        <f>($L322-$L1182-$O1182)*VLOOKUP($F1182,DRT,4,FALSE)</f>
        <v>0</v>
      </c>
      <c r="S1182" s="184">
        <f>($M322-$M1182-$P1182)*VLOOKUP($F1182,DRT,4,FALSE)</f>
        <v>0</v>
      </c>
      <c r="T1182" s="189">
        <f>(SUM($H322:$K322)-SUM($H1182:$K1182)-$N1182-$Q1182)*VLOOKUP($F1182,DRT,4,FALSE)</f>
        <v>0</v>
      </c>
      <c r="U1182" s="184">
        <f>($L322-$L1182-$O1182-$R1182)*VLOOKUP($F1182,DRT,4,FALSE)</f>
        <v>0</v>
      </c>
      <c r="V1182" s="213">
        <f>($M322-$M1182-$P1182-$S1182)*VLOOKUP($F1182,DRT,4,FALSE)</f>
        <v>0</v>
      </c>
      <c r="W1182" s="46">
        <f>G1182-SUM(H1182:V1182)</f>
        <v>0</v>
      </c>
    </row>
    <row r="1183" spans="1:23" x14ac:dyDescent="0.2">
      <c r="A1183" s="318"/>
      <c r="B1183" s="71"/>
      <c r="C1183" s="23"/>
      <c r="D1183" s="23"/>
      <c r="E1183" s="24" t="s">
        <v>393</v>
      </c>
      <c r="F1183" s="24"/>
      <c r="G1183" s="69">
        <f>SUBTOTAL(9,G1184:G1185)</f>
        <v>0</v>
      </c>
      <c r="H1183" s="70">
        <f t="shared" ref="H1183:W1183" si="524">SUBTOTAL(9,H1184:H1185)</f>
        <v>0</v>
      </c>
      <c r="I1183" s="66">
        <f t="shared" si="524"/>
        <v>0</v>
      </c>
      <c r="J1183" s="66">
        <f t="shared" si="524"/>
        <v>0</v>
      </c>
      <c r="K1183" s="67">
        <f t="shared" si="524"/>
        <v>0</v>
      </c>
      <c r="L1183" s="34">
        <f t="shared" si="524"/>
        <v>0</v>
      </c>
      <c r="M1183" s="34">
        <f t="shared" si="524"/>
        <v>0</v>
      </c>
      <c r="N1183" s="34">
        <f t="shared" si="524"/>
        <v>0</v>
      </c>
      <c r="O1183" s="34">
        <f t="shared" si="524"/>
        <v>0</v>
      </c>
      <c r="P1183" s="34">
        <f t="shared" si="524"/>
        <v>0</v>
      </c>
      <c r="Q1183" s="34">
        <f t="shared" si="524"/>
        <v>0</v>
      </c>
      <c r="R1183" s="34">
        <f t="shared" si="524"/>
        <v>0</v>
      </c>
      <c r="S1183" s="34">
        <f t="shared" si="524"/>
        <v>0</v>
      </c>
      <c r="T1183" s="34">
        <f t="shared" si="524"/>
        <v>0</v>
      </c>
      <c r="U1183" s="34">
        <f t="shared" si="524"/>
        <v>0</v>
      </c>
      <c r="V1183" s="34">
        <f t="shared" si="524"/>
        <v>0</v>
      </c>
      <c r="W1183" s="33">
        <f t="shared" si="524"/>
        <v>0</v>
      </c>
    </row>
    <row r="1184" spans="1:23" outlineLevel="1" x14ac:dyDescent="0.2">
      <c r="A1184" s="318"/>
      <c r="B1184" s="25"/>
      <c r="C1184" s="24"/>
      <c r="D1184" s="23"/>
      <c r="E1184" s="64"/>
      <c r="F1184" s="187" t="s">
        <v>201</v>
      </c>
      <c r="G1184" s="188">
        <f t="shared" ref="G1184:V1184" si="525">G324</f>
        <v>0</v>
      </c>
      <c r="H1184" s="189">
        <f t="shared" si="525"/>
        <v>0</v>
      </c>
      <c r="I1184" s="189">
        <f t="shared" si="525"/>
        <v>0</v>
      </c>
      <c r="J1184" s="45">
        <f t="shared" si="525"/>
        <v>0</v>
      </c>
      <c r="K1184" s="215">
        <f t="shared" si="525"/>
        <v>0</v>
      </c>
      <c r="L1184" s="189">
        <f t="shared" si="525"/>
        <v>0</v>
      </c>
      <c r="M1184" s="45">
        <f t="shared" si="525"/>
        <v>0</v>
      </c>
      <c r="N1184" s="184">
        <f t="shared" si="525"/>
        <v>0</v>
      </c>
      <c r="O1184" s="189">
        <f t="shared" si="525"/>
        <v>0</v>
      </c>
      <c r="P1184" s="189">
        <f t="shared" si="525"/>
        <v>0</v>
      </c>
      <c r="Q1184" s="45">
        <f t="shared" si="525"/>
        <v>0</v>
      </c>
      <c r="R1184" s="184">
        <f t="shared" si="525"/>
        <v>0</v>
      </c>
      <c r="S1184" s="189">
        <f t="shared" si="525"/>
        <v>0</v>
      </c>
      <c r="T1184" s="189">
        <f t="shared" si="525"/>
        <v>0</v>
      </c>
      <c r="U1184" s="189">
        <f t="shared" si="525"/>
        <v>0</v>
      </c>
      <c r="V1184" s="45">
        <f t="shared" si="525"/>
        <v>0</v>
      </c>
      <c r="W1184" s="46">
        <f>G1184-SUM(H1184:V1184)</f>
        <v>0</v>
      </c>
    </row>
    <row r="1185" spans="1:23" outlineLevel="1" x14ac:dyDescent="0.2">
      <c r="A1185" s="318"/>
      <c r="B1185" s="25"/>
      <c r="C1185" s="24"/>
      <c r="D1185" s="23"/>
      <c r="E1185" s="64"/>
      <c r="F1185" s="187" t="s">
        <v>314</v>
      </c>
      <c r="G1185" s="188">
        <f t="shared" ref="G1185:V1185" si="526">G325</f>
        <v>0</v>
      </c>
      <c r="H1185" s="189">
        <f t="shared" si="526"/>
        <v>0</v>
      </c>
      <c r="I1185" s="189">
        <f t="shared" si="526"/>
        <v>0</v>
      </c>
      <c r="J1185" s="45">
        <f t="shared" si="526"/>
        <v>0</v>
      </c>
      <c r="K1185" s="215">
        <f t="shared" si="526"/>
        <v>0</v>
      </c>
      <c r="L1185" s="189">
        <f t="shared" si="526"/>
        <v>0</v>
      </c>
      <c r="M1185" s="45">
        <f t="shared" si="526"/>
        <v>0</v>
      </c>
      <c r="N1185" s="184">
        <f t="shared" si="526"/>
        <v>0</v>
      </c>
      <c r="O1185" s="189">
        <f t="shared" si="526"/>
        <v>0</v>
      </c>
      <c r="P1185" s="189">
        <f t="shared" si="526"/>
        <v>0</v>
      </c>
      <c r="Q1185" s="45">
        <f t="shared" si="526"/>
        <v>0</v>
      </c>
      <c r="R1185" s="184">
        <f t="shared" si="526"/>
        <v>0</v>
      </c>
      <c r="S1185" s="189">
        <f t="shared" si="526"/>
        <v>0</v>
      </c>
      <c r="T1185" s="189">
        <f t="shared" si="526"/>
        <v>0</v>
      </c>
      <c r="U1185" s="189">
        <f t="shared" si="526"/>
        <v>0</v>
      </c>
      <c r="V1185" s="45">
        <f t="shared" si="526"/>
        <v>0</v>
      </c>
      <c r="W1185" s="46">
        <f>G1185-SUM(H1185:V1185)</f>
        <v>0</v>
      </c>
    </row>
    <row r="1186" spans="1:23" x14ac:dyDescent="0.2">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row>
    <row r="1187" spans="1:23" x14ac:dyDescent="0.2">
      <c r="A1187" s="318"/>
      <c r="B1187" s="71"/>
      <c r="C1187" s="23"/>
      <c r="D1187" s="23" t="s">
        <v>127</v>
      </c>
      <c r="E1187" s="24"/>
      <c r="F1187" s="24"/>
      <c r="G1187" s="75">
        <f>SUBTOTAL(9,G1188:G1193)</f>
        <v>0</v>
      </c>
      <c r="H1187" s="42">
        <f t="shared" ref="H1187:W1187" si="527">SUBTOTAL(9,H1188:H1193)</f>
        <v>0</v>
      </c>
      <c r="I1187" s="42">
        <f t="shared" si="527"/>
        <v>0</v>
      </c>
      <c r="J1187" s="42">
        <f t="shared" si="527"/>
        <v>0</v>
      </c>
      <c r="K1187" s="44">
        <f t="shared" si="527"/>
        <v>0</v>
      </c>
      <c r="L1187" s="42">
        <f t="shared" si="527"/>
        <v>0</v>
      </c>
      <c r="M1187" s="42">
        <f t="shared" si="527"/>
        <v>0</v>
      </c>
      <c r="N1187" s="42">
        <f t="shared" si="527"/>
        <v>0</v>
      </c>
      <c r="O1187" s="42">
        <f t="shared" si="527"/>
        <v>0</v>
      </c>
      <c r="P1187" s="42">
        <f t="shared" si="527"/>
        <v>0</v>
      </c>
      <c r="Q1187" s="42">
        <f t="shared" si="527"/>
        <v>0</v>
      </c>
      <c r="R1187" s="42">
        <f t="shared" si="527"/>
        <v>0</v>
      </c>
      <c r="S1187" s="42">
        <f t="shared" si="527"/>
        <v>0</v>
      </c>
      <c r="T1187" s="42">
        <f t="shared" si="527"/>
        <v>0</v>
      </c>
      <c r="U1187" s="42">
        <f t="shared" si="527"/>
        <v>0</v>
      </c>
      <c r="V1187" s="42">
        <f t="shared" si="527"/>
        <v>0</v>
      </c>
      <c r="W1187" s="49">
        <f t="shared" si="527"/>
        <v>0</v>
      </c>
    </row>
    <row r="1188" spans="1:23" outlineLevel="1" x14ac:dyDescent="0.2">
      <c r="A1188" s="318"/>
      <c r="B1188" s="25"/>
      <c r="C1188" s="24"/>
      <c r="D1188" s="23"/>
      <c r="E1188" s="64"/>
      <c r="F1188" s="187" t="s">
        <v>128</v>
      </c>
      <c r="G1188" s="188">
        <f t="shared" ref="G1188:W1188" si="528">G328</f>
        <v>0</v>
      </c>
      <c r="H1188" s="189">
        <f t="shared" si="528"/>
        <v>0</v>
      </c>
      <c r="I1188" s="189">
        <f t="shared" si="528"/>
        <v>0</v>
      </c>
      <c r="J1188" s="45">
        <f t="shared" si="528"/>
        <v>0</v>
      </c>
      <c r="K1188" s="215">
        <f t="shared" si="528"/>
        <v>0</v>
      </c>
      <c r="L1188" s="189">
        <f t="shared" si="528"/>
        <v>0</v>
      </c>
      <c r="M1188" s="45">
        <f t="shared" si="528"/>
        <v>0</v>
      </c>
      <c r="N1188" s="184">
        <f t="shared" si="528"/>
        <v>0</v>
      </c>
      <c r="O1188" s="189">
        <f t="shared" si="528"/>
        <v>0</v>
      </c>
      <c r="P1188" s="189">
        <f t="shared" si="528"/>
        <v>0</v>
      </c>
      <c r="Q1188" s="45">
        <f t="shared" si="528"/>
        <v>0</v>
      </c>
      <c r="R1188" s="184">
        <f t="shared" si="528"/>
        <v>0</v>
      </c>
      <c r="S1188" s="189">
        <f t="shared" si="528"/>
        <v>0</v>
      </c>
      <c r="T1188" s="189">
        <f t="shared" si="528"/>
        <v>0</v>
      </c>
      <c r="U1188" s="189">
        <f t="shared" si="528"/>
        <v>0</v>
      </c>
      <c r="V1188" s="45">
        <f t="shared" si="528"/>
        <v>0</v>
      </c>
      <c r="W1188" s="46">
        <f t="shared" si="528"/>
        <v>0</v>
      </c>
    </row>
    <row r="1189" spans="1:23" outlineLevel="1" x14ac:dyDescent="0.2">
      <c r="A1189" s="318"/>
      <c r="B1189" s="71"/>
      <c r="C1189" s="24"/>
      <c r="D1189" s="24"/>
      <c r="E1189" s="64"/>
      <c r="F1189" s="176" t="s">
        <v>132</v>
      </c>
      <c r="G1189" s="188">
        <f t="shared" ref="G1189:V1189" si="529">G329</f>
        <v>0</v>
      </c>
      <c r="H1189" s="189">
        <f t="shared" si="529"/>
        <v>0</v>
      </c>
      <c r="I1189" s="184">
        <f t="shared" si="529"/>
        <v>0</v>
      </c>
      <c r="J1189" s="184">
        <f t="shared" si="529"/>
        <v>0</v>
      </c>
      <c r="K1189" s="215">
        <f t="shared" si="529"/>
        <v>0</v>
      </c>
      <c r="L1189" s="214">
        <f t="shared" si="529"/>
        <v>0</v>
      </c>
      <c r="M1189" s="184">
        <f t="shared" si="529"/>
        <v>0</v>
      </c>
      <c r="N1189" s="184">
        <f t="shared" si="529"/>
        <v>0</v>
      </c>
      <c r="O1189" s="184">
        <f t="shared" si="529"/>
        <v>0</v>
      </c>
      <c r="P1189" s="184">
        <f t="shared" si="529"/>
        <v>0</v>
      </c>
      <c r="Q1189" s="213">
        <f t="shared" si="529"/>
        <v>0</v>
      </c>
      <c r="R1189" s="184">
        <f t="shared" si="529"/>
        <v>0</v>
      </c>
      <c r="S1189" s="184">
        <f t="shared" si="529"/>
        <v>0</v>
      </c>
      <c r="T1189" s="189">
        <f t="shared" si="529"/>
        <v>0</v>
      </c>
      <c r="U1189" s="184">
        <f t="shared" si="529"/>
        <v>0</v>
      </c>
      <c r="V1189" s="213">
        <f t="shared" si="529"/>
        <v>0</v>
      </c>
      <c r="W1189" s="46">
        <f>G1189-SUM(H1189:V1189)</f>
        <v>0</v>
      </c>
    </row>
    <row r="1190" spans="1:23" outlineLevel="1" x14ac:dyDescent="0.2">
      <c r="A1190" s="318"/>
      <c r="B1190" s="71"/>
      <c r="C1190" s="24"/>
      <c r="D1190" s="24"/>
      <c r="E1190" s="64"/>
      <c r="F1190" s="176" t="s">
        <v>133</v>
      </c>
      <c r="G1190" s="188">
        <f t="shared" ref="G1190:V1190" si="530">G330</f>
        <v>0</v>
      </c>
      <c r="H1190" s="189">
        <f t="shared" si="530"/>
        <v>0</v>
      </c>
      <c r="I1190" s="184">
        <f t="shared" si="530"/>
        <v>0</v>
      </c>
      <c r="J1190" s="184">
        <f t="shared" si="530"/>
        <v>0</v>
      </c>
      <c r="K1190" s="215">
        <f t="shared" si="530"/>
        <v>0</v>
      </c>
      <c r="L1190" s="214">
        <f t="shared" si="530"/>
        <v>0</v>
      </c>
      <c r="M1190" s="184">
        <f t="shared" si="530"/>
        <v>0</v>
      </c>
      <c r="N1190" s="224">
        <f t="shared" si="530"/>
        <v>0</v>
      </c>
      <c r="O1190" s="184">
        <f t="shared" si="530"/>
        <v>0</v>
      </c>
      <c r="P1190" s="184">
        <f t="shared" si="530"/>
        <v>0</v>
      </c>
      <c r="Q1190" s="213">
        <f t="shared" si="530"/>
        <v>0</v>
      </c>
      <c r="R1190" s="184">
        <f t="shared" si="530"/>
        <v>0</v>
      </c>
      <c r="S1190" s="184">
        <f t="shared" si="530"/>
        <v>0</v>
      </c>
      <c r="T1190" s="189">
        <f t="shared" si="530"/>
        <v>0</v>
      </c>
      <c r="U1190" s="184">
        <f t="shared" si="530"/>
        <v>0</v>
      </c>
      <c r="V1190" s="215">
        <f t="shared" si="530"/>
        <v>0</v>
      </c>
      <c r="W1190" s="46">
        <f>G1190-SUM(H1190:V1190)</f>
        <v>0</v>
      </c>
    </row>
    <row r="1191" spans="1:23" outlineLevel="1" x14ac:dyDescent="0.2">
      <c r="A1191" s="318"/>
      <c r="B1191" s="71"/>
      <c r="C1191" s="24"/>
      <c r="D1191" s="24"/>
      <c r="E1191" s="64"/>
      <c r="F1191" s="176" t="s">
        <v>134</v>
      </c>
      <c r="G1191" s="188">
        <f t="shared" ref="G1191:V1191" si="531">G331</f>
        <v>0</v>
      </c>
      <c r="H1191" s="189">
        <f t="shared" si="531"/>
        <v>0</v>
      </c>
      <c r="I1191" s="184">
        <f t="shared" si="531"/>
        <v>0</v>
      </c>
      <c r="J1191" s="184">
        <f t="shared" si="531"/>
        <v>0</v>
      </c>
      <c r="K1191" s="48">
        <f t="shared" si="531"/>
        <v>0</v>
      </c>
      <c r="L1191" s="189">
        <f t="shared" si="531"/>
        <v>0</v>
      </c>
      <c r="M1191" s="184">
        <f t="shared" si="531"/>
        <v>0</v>
      </c>
      <c r="N1191" s="184">
        <f t="shared" si="531"/>
        <v>0</v>
      </c>
      <c r="O1191" s="184">
        <f t="shared" si="531"/>
        <v>0</v>
      </c>
      <c r="P1191" s="184">
        <f t="shared" si="531"/>
        <v>0</v>
      </c>
      <c r="Q1191" s="213">
        <f t="shared" si="531"/>
        <v>0</v>
      </c>
      <c r="R1191" s="184">
        <f t="shared" si="531"/>
        <v>0</v>
      </c>
      <c r="S1191" s="184">
        <f t="shared" si="531"/>
        <v>0</v>
      </c>
      <c r="T1191" s="189">
        <f t="shared" si="531"/>
        <v>0</v>
      </c>
      <c r="U1191" s="184">
        <f t="shared" si="531"/>
        <v>0</v>
      </c>
      <c r="V1191" s="215">
        <f t="shared" si="531"/>
        <v>0</v>
      </c>
      <c r="W1191" s="46">
        <f>G1191-SUM(H1191:V1191)</f>
        <v>0</v>
      </c>
    </row>
    <row r="1192" spans="1:23" outlineLevel="1" x14ac:dyDescent="0.2">
      <c r="A1192" s="318"/>
      <c r="B1192" s="71"/>
      <c r="C1192" s="24"/>
      <c r="D1192" s="24"/>
      <c r="E1192" s="64"/>
      <c r="F1192" s="176" t="s">
        <v>135</v>
      </c>
      <c r="G1192" s="188">
        <f t="shared" ref="G1192:V1192" si="532">G332</f>
        <v>0</v>
      </c>
      <c r="H1192" s="189">
        <f t="shared" si="532"/>
        <v>0</v>
      </c>
      <c r="I1192" s="184">
        <f t="shared" si="532"/>
        <v>0</v>
      </c>
      <c r="J1192" s="184">
        <f t="shared" si="532"/>
        <v>0</v>
      </c>
      <c r="K1192" s="215">
        <f t="shared" si="532"/>
        <v>0</v>
      </c>
      <c r="L1192" s="214">
        <f t="shared" si="532"/>
        <v>0</v>
      </c>
      <c r="M1192" s="184">
        <f t="shared" si="532"/>
        <v>0</v>
      </c>
      <c r="N1192" s="227">
        <f t="shared" si="532"/>
        <v>0</v>
      </c>
      <c r="O1192" s="184">
        <f t="shared" si="532"/>
        <v>0</v>
      </c>
      <c r="P1192" s="184">
        <f t="shared" si="532"/>
        <v>0</v>
      </c>
      <c r="Q1192" s="213">
        <f t="shared" si="532"/>
        <v>0</v>
      </c>
      <c r="R1192" s="184">
        <f t="shared" si="532"/>
        <v>0</v>
      </c>
      <c r="S1192" s="184">
        <f t="shared" si="532"/>
        <v>0</v>
      </c>
      <c r="T1192" s="189">
        <f t="shared" si="532"/>
        <v>0</v>
      </c>
      <c r="U1192" s="184">
        <f t="shared" si="532"/>
        <v>0</v>
      </c>
      <c r="V1192" s="215">
        <f t="shared" si="532"/>
        <v>0</v>
      </c>
      <c r="W1192" s="46">
        <f>G1192-SUM(H1192:V1192)</f>
        <v>0</v>
      </c>
    </row>
    <row r="1193" spans="1:23" outlineLevel="1" x14ac:dyDescent="0.2">
      <c r="A1193" s="318"/>
      <c r="B1193" s="71"/>
      <c r="C1193" s="64"/>
      <c r="D1193" s="64"/>
      <c r="E1193" s="64"/>
      <c r="F1193" s="176" t="s">
        <v>136</v>
      </c>
      <c r="G1193" s="188">
        <f t="shared" ref="G1193:V1193" si="533">G333</f>
        <v>0</v>
      </c>
      <c r="H1193" s="189">
        <f t="shared" si="533"/>
        <v>0</v>
      </c>
      <c r="I1193" s="184">
        <f t="shared" si="533"/>
        <v>0</v>
      </c>
      <c r="J1193" s="184">
        <f t="shared" si="533"/>
        <v>0</v>
      </c>
      <c r="K1193" s="215">
        <f t="shared" si="533"/>
        <v>0</v>
      </c>
      <c r="L1193" s="214">
        <f t="shared" si="533"/>
        <v>0</v>
      </c>
      <c r="M1193" s="184">
        <f t="shared" si="533"/>
        <v>0</v>
      </c>
      <c r="N1193" s="184">
        <f t="shared" si="533"/>
        <v>0</v>
      </c>
      <c r="O1193" s="184">
        <f t="shared" si="533"/>
        <v>0</v>
      </c>
      <c r="P1193" s="184">
        <f t="shared" si="533"/>
        <v>0</v>
      </c>
      <c r="Q1193" s="213">
        <f t="shared" si="533"/>
        <v>0</v>
      </c>
      <c r="R1193" s="184">
        <f t="shared" si="533"/>
        <v>0</v>
      </c>
      <c r="S1193" s="184">
        <f t="shared" si="533"/>
        <v>0</v>
      </c>
      <c r="T1193" s="189">
        <f t="shared" si="533"/>
        <v>0</v>
      </c>
      <c r="U1193" s="184">
        <f t="shared" si="533"/>
        <v>0</v>
      </c>
      <c r="V1193" s="215">
        <f t="shared" si="533"/>
        <v>0</v>
      </c>
      <c r="W1193" s="46">
        <f>G1193-SUM(H1193:V1193)</f>
        <v>0</v>
      </c>
    </row>
    <row r="1194" spans="1:23" x14ac:dyDescent="0.2">
      <c r="A1194" s="318"/>
      <c r="B1194" s="71"/>
      <c r="C1194" s="24"/>
      <c r="D1194" s="23" t="s">
        <v>137</v>
      </c>
      <c r="E1194" s="64"/>
      <c r="F1194" s="24"/>
      <c r="G1194" s="69">
        <f t="shared" ref="G1194:M1194" si="534">SUBTOTAL(9,G1195:G1199)</f>
        <v>0</v>
      </c>
      <c r="H1194" s="34">
        <f t="shared" si="534"/>
        <v>0</v>
      </c>
      <c r="I1194" s="34">
        <f t="shared" si="534"/>
        <v>0</v>
      </c>
      <c r="J1194" s="34">
        <f t="shared" si="534"/>
        <v>0</v>
      </c>
      <c r="K1194" s="37">
        <f t="shared" si="534"/>
        <v>0</v>
      </c>
      <c r="L1194" s="35">
        <f t="shared" si="534"/>
        <v>0</v>
      </c>
      <c r="M1194" s="36">
        <f t="shared" si="534"/>
        <v>0</v>
      </c>
      <c r="N1194" s="36">
        <f t="shared" ref="N1194:W1194" si="535">SUBTOTAL(9,N1195:N1199)</f>
        <v>0</v>
      </c>
      <c r="O1194" s="36">
        <f t="shared" si="535"/>
        <v>0</v>
      </c>
      <c r="P1194" s="36">
        <f t="shared" si="535"/>
        <v>0</v>
      </c>
      <c r="Q1194" s="36">
        <f t="shared" si="535"/>
        <v>0</v>
      </c>
      <c r="R1194" s="36">
        <f t="shared" si="535"/>
        <v>0</v>
      </c>
      <c r="S1194" s="36">
        <f t="shared" si="535"/>
        <v>0</v>
      </c>
      <c r="T1194" s="36">
        <f t="shared" si="535"/>
        <v>0</v>
      </c>
      <c r="U1194" s="36">
        <f t="shared" si="535"/>
        <v>0</v>
      </c>
      <c r="V1194" s="37">
        <f t="shared" si="535"/>
        <v>0</v>
      </c>
      <c r="W1194" s="37">
        <f t="shared" si="535"/>
        <v>0</v>
      </c>
    </row>
    <row r="1195" spans="1:23" outlineLevel="1" x14ac:dyDescent="0.2">
      <c r="A1195" s="318"/>
      <c r="B1195" s="71"/>
      <c r="C1195" s="24"/>
      <c r="D1195" s="24"/>
      <c r="E1195" s="23"/>
      <c r="F1195" s="176" t="s">
        <v>138</v>
      </c>
      <c r="G1195" s="188">
        <f t="shared" ref="G1195:V1195" si="536">G335</f>
        <v>0</v>
      </c>
      <c r="H1195" s="189">
        <f t="shared" si="536"/>
        <v>0</v>
      </c>
      <c r="I1195" s="184">
        <f t="shared" si="536"/>
        <v>0</v>
      </c>
      <c r="J1195" s="184">
        <f t="shared" si="536"/>
        <v>0</v>
      </c>
      <c r="K1195" s="215">
        <f t="shared" si="536"/>
        <v>0</v>
      </c>
      <c r="L1195" s="214">
        <f t="shared" si="536"/>
        <v>0</v>
      </c>
      <c r="M1195" s="213">
        <f t="shared" si="536"/>
        <v>0</v>
      </c>
      <c r="N1195" s="184">
        <f t="shared" si="536"/>
        <v>0</v>
      </c>
      <c r="O1195" s="189">
        <f t="shared" si="536"/>
        <v>0</v>
      </c>
      <c r="P1195" s="184">
        <f t="shared" si="536"/>
        <v>0</v>
      </c>
      <c r="Q1195" s="213">
        <f t="shared" si="536"/>
        <v>0</v>
      </c>
      <c r="R1195" s="184">
        <f t="shared" si="536"/>
        <v>0</v>
      </c>
      <c r="S1195" s="184">
        <f t="shared" si="536"/>
        <v>0</v>
      </c>
      <c r="T1195" s="189">
        <f t="shared" si="536"/>
        <v>0</v>
      </c>
      <c r="U1195" s="184">
        <f t="shared" si="536"/>
        <v>0</v>
      </c>
      <c r="V1195" s="215">
        <f t="shared" si="536"/>
        <v>0</v>
      </c>
      <c r="W1195" s="46">
        <f>G1195-SUM(H1195:V1195)</f>
        <v>0</v>
      </c>
    </row>
    <row r="1196" spans="1:23" outlineLevel="1" x14ac:dyDescent="0.2">
      <c r="A1196" s="318"/>
      <c r="B1196" s="71"/>
      <c r="C1196" s="24"/>
      <c r="D1196" s="24"/>
      <c r="E1196" s="24"/>
      <c r="F1196" s="176" t="s">
        <v>139</v>
      </c>
      <c r="G1196" s="188">
        <f t="shared" ref="G1196:V1196" si="537">G336</f>
        <v>0</v>
      </c>
      <c r="H1196" s="189">
        <f t="shared" si="537"/>
        <v>0</v>
      </c>
      <c r="I1196" s="184">
        <f t="shared" si="537"/>
        <v>0</v>
      </c>
      <c r="J1196" s="184">
        <f t="shared" si="537"/>
        <v>0</v>
      </c>
      <c r="K1196" s="215">
        <f t="shared" si="537"/>
        <v>0</v>
      </c>
      <c r="L1196" s="214">
        <f t="shared" si="537"/>
        <v>0</v>
      </c>
      <c r="M1196" s="213">
        <f t="shared" si="537"/>
        <v>0</v>
      </c>
      <c r="N1196" s="184">
        <f t="shared" si="537"/>
        <v>0</v>
      </c>
      <c r="O1196" s="189">
        <f t="shared" si="537"/>
        <v>0</v>
      </c>
      <c r="P1196" s="184">
        <f t="shared" si="537"/>
        <v>0</v>
      </c>
      <c r="Q1196" s="213">
        <f t="shared" si="537"/>
        <v>0</v>
      </c>
      <c r="R1196" s="184">
        <f t="shared" si="537"/>
        <v>0</v>
      </c>
      <c r="S1196" s="184">
        <f t="shared" si="537"/>
        <v>0</v>
      </c>
      <c r="T1196" s="189">
        <f t="shared" si="537"/>
        <v>0</v>
      </c>
      <c r="U1196" s="184">
        <f t="shared" si="537"/>
        <v>0</v>
      </c>
      <c r="V1196" s="215">
        <f t="shared" si="537"/>
        <v>0</v>
      </c>
      <c r="W1196" s="46">
        <f>G1196-SUM(H1196:V1196)</f>
        <v>0</v>
      </c>
    </row>
    <row r="1197" spans="1:23" outlineLevel="1" x14ac:dyDescent="0.2">
      <c r="A1197" s="318"/>
      <c r="B1197" s="71"/>
      <c r="C1197" s="24"/>
      <c r="D1197" s="24"/>
      <c r="E1197" s="24"/>
      <c r="F1197" s="176" t="s">
        <v>140</v>
      </c>
      <c r="G1197" s="188">
        <f t="shared" ref="G1197:V1197" si="538">G337</f>
        <v>0</v>
      </c>
      <c r="H1197" s="189">
        <f t="shared" si="538"/>
        <v>0</v>
      </c>
      <c r="I1197" s="184">
        <f t="shared" si="538"/>
        <v>0</v>
      </c>
      <c r="J1197" s="184">
        <f t="shared" si="538"/>
        <v>0</v>
      </c>
      <c r="K1197" s="215">
        <f t="shared" si="538"/>
        <v>0</v>
      </c>
      <c r="L1197" s="214">
        <f t="shared" si="538"/>
        <v>0</v>
      </c>
      <c r="M1197" s="213">
        <f t="shared" si="538"/>
        <v>0</v>
      </c>
      <c r="N1197" s="184">
        <f t="shared" si="538"/>
        <v>0</v>
      </c>
      <c r="O1197" s="189">
        <f t="shared" si="538"/>
        <v>0</v>
      </c>
      <c r="P1197" s="184">
        <f t="shared" si="538"/>
        <v>0</v>
      </c>
      <c r="Q1197" s="213">
        <f t="shared" si="538"/>
        <v>0</v>
      </c>
      <c r="R1197" s="184">
        <f t="shared" si="538"/>
        <v>0</v>
      </c>
      <c r="S1197" s="184">
        <f t="shared" si="538"/>
        <v>0</v>
      </c>
      <c r="T1197" s="189">
        <f t="shared" si="538"/>
        <v>0</v>
      </c>
      <c r="U1197" s="184">
        <f t="shared" si="538"/>
        <v>0</v>
      </c>
      <c r="V1197" s="215">
        <f t="shared" si="538"/>
        <v>0</v>
      </c>
      <c r="W1197" s="46">
        <f>G1197-SUM(H1197:V1197)</f>
        <v>0</v>
      </c>
    </row>
    <row r="1198" spans="1:23" outlineLevel="1" x14ac:dyDescent="0.2">
      <c r="A1198" s="318"/>
      <c r="B1198" s="71"/>
      <c r="C1198" s="24"/>
      <c r="D1198" s="24"/>
      <c r="E1198" s="24"/>
      <c r="F1198" s="176" t="s">
        <v>141</v>
      </c>
      <c r="G1198" s="188">
        <f t="shared" ref="G1198:V1198" si="539">G338</f>
        <v>0</v>
      </c>
      <c r="H1198" s="189">
        <f t="shared" si="539"/>
        <v>0</v>
      </c>
      <c r="I1198" s="184">
        <f t="shared" si="539"/>
        <v>0</v>
      </c>
      <c r="J1198" s="184">
        <f t="shared" si="539"/>
        <v>0</v>
      </c>
      <c r="K1198" s="215">
        <f t="shared" si="539"/>
        <v>0</v>
      </c>
      <c r="L1198" s="214">
        <f t="shared" si="539"/>
        <v>0</v>
      </c>
      <c r="M1198" s="213">
        <f t="shared" si="539"/>
        <v>0</v>
      </c>
      <c r="N1198" s="184">
        <f t="shared" si="539"/>
        <v>0</v>
      </c>
      <c r="O1198" s="189">
        <f t="shared" si="539"/>
        <v>0</v>
      </c>
      <c r="P1198" s="184">
        <f t="shared" si="539"/>
        <v>0</v>
      </c>
      <c r="Q1198" s="213">
        <f t="shared" si="539"/>
        <v>0</v>
      </c>
      <c r="R1198" s="184">
        <f t="shared" si="539"/>
        <v>0</v>
      </c>
      <c r="S1198" s="184">
        <f t="shared" si="539"/>
        <v>0</v>
      </c>
      <c r="T1198" s="189">
        <f t="shared" si="539"/>
        <v>0</v>
      </c>
      <c r="U1198" s="184">
        <f t="shared" si="539"/>
        <v>0</v>
      </c>
      <c r="V1198" s="215">
        <f t="shared" si="539"/>
        <v>0</v>
      </c>
      <c r="W1198" s="46">
        <f>G1198-SUM(H1198:V1198)</f>
        <v>0</v>
      </c>
    </row>
    <row r="1199" spans="1:23" outlineLevel="1" x14ac:dyDescent="0.2">
      <c r="A1199" s="318"/>
      <c r="B1199" s="71"/>
      <c r="C1199" s="24"/>
      <c r="D1199" s="24"/>
      <c r="E1199" s="24"/>
      <c r="F1199" s="176" t="s">
        <v>195</v>
      </c>
      <c r="G1199" s="188">
        <f t="shared" ref="G1199:V1199" si="540">G339</f>
        <v>0</v>
      </c>
      <c r="H1199" s="189">
        <f t="shared" si="540"/>
        <v>0</v>
      </c>
      <c r="I1199" s="184">
        <f t="shared" si="540"/>
        <v>0</v>
      </c>
      <c r="J1199" s="184">
        <f t="shared" si="540"/>
        <v>0</v>
      </c>
      <c r="K1199" s="215">
        <f t="shared" si="540"/>
        <v>0</v>
      </c>
      <c r="L1199" s="214">
        <f t="shared" si="540"/>
        <v>0</v>
      </c>
      <c r="M1199" s="213">
        <f t="shared" si="540"/>
        <v>0</v>
      </c>
      <c r="N1199" s="184">
        <f t="shared" si="540"/>
        <v>0</v>
      </c>
      <c r="O1199" s="189">
        <f t="shared" si="540"/>
        <v>0</v>
      </c>
      <c r="P1199" s="184">
        <f t="shared" si="540"/>
        <v>0</v>
      </c>
      <c r="Q1199" s="213">
        <f t="shared" si="540"/>
        <v>0</v>
      </c>
      <c r="R1199" s="184">
        <f t="shared" si="540"/>
        <v>0</v>
      </c>
      <c r="S1199" s="184">
        <f t="shared" si="540"/>
        <v>0</v>
      </c>
      <c r="T1199" s="189">
        <f t="shared" si="540"/>
        <v>0</v>
      </c>
      <c r="U1199" s="184">
        <f t="shared" si="540"/>
        <v>0</v>
      </c>
      <c r="V1199" s="215">
        <f t="shared" si="540"/>
        <v>0</v>
      </c>
      <c r="W1199" s="46">
        <f>G1199-SUM(H1199:V1199)</f>
        <v>0</v>
      </c>
    </row>
    <row r="1200" spans="1:23" x14ac:dyDescent="0.2">
      <c r="A1200" s="318"/>
      <c r="B1200" s="25"/>
      <c r="C1200" s="23" t="s">
        <v>143</v>
      </c>
      <c r="D1200" s="64"/>
      <c r="E1200" s="64"/>
      <c r="F1200" s="24"/>
      <c r="G1200" s="75"/>
      <c r="H1200" s="42"/>
      <c r="I1200" s="42"/>
      <c r="J1200" s="42"/>
      <c r="K1200" s="44"/>
      <c r="L1200" s="43"/>
      <c r="M1200" s="42"/>
      <c r="N1200" s="42"/>
      <c r="O1200" s="42"/>
      <c r="P1200" s="42"/>
      <c r="Q1200" s="42"/>
      <c r="R1200" s="42"/>
      <c r="S1200" s="42"/>
      <c r="T1200" s="42"/>
      <c r="U1200" s="42"/>
      <c r="V1200" s="44"/>
      <c r="W1200" s="33"/>
    </row>
    <row r="1201" spans="1:23" s="72" customFormat="1" x14ac:dyDescent="0.2">
      <c r="A1201" s="322"/>
      <c r="B1201" s="25"/>
      <c r="C1201" s="23"/>
      <c r="D1201" s="65" t="s">
        <v>52</v>
      </c>
      <c r="E1201" s="24"/>
      <c r="F1201" s="24"/>
      <c r="G1201" s="69"/>
      <c r="H1201" s="66"/>
      <c r="I1201" s="66"/>
      <c r="J1201" s="66"/>
      <c r="K1201" s="67"/>
      <c r="L1201" s="51"/>
      <c r="M1201" s="34"/>
      <c r="N1201" s="34"/>
      <c r="O1201" s="34"/>
      <c r="P1201" s="34"/>
      <c r="Q1201" s="34"/>
      <c r="R1201" s="34"/>
      <c r="S1201" s="34"/>
      <c r="T1201" s="34"/>
      <c r="U1201" s="34"/>
      <c r="V1201" s="37"/>
      <c r="W1201" s="33"/>
    </row>
    <row r="1202" spans="1:23" s="72" customFormat="1" x14ac:dyDescent="0.2">
      <c r="A1202" s="322"/>
      <c r="B1202" s="25"/>
      <c r="C1202" s="23"/>
      <c r="D1202" s="23"/>
      <c r="E1202" s="24" t="s">
        <v>153</v>
      </c>
      <c r="F1202" s="24"/>
      <c r="G1202" s="69">
        <f>SUBTOTAL(9,G1203:G1206)</f>
        <v>0</v>
      </c>
      <c r="H1202" s="70">
        <f t="shared" ref="H1202:W1202" si="541">SUBTOTAL(9,H1203:H1206)</f>
        <v>0</v>
      </c>
      <c r="I1202" s="66">
        <f t="shared" si="541"/>
        <v>0</v>
      </c>
      <c r="J1202" s="66">
        <f t="shared" si="541"/>
        <v>0</v>
      </c>
      <c r="K1202" s="67">
        <f t="shared" si="541"/>
        <v>0</v>
      </c>
      <c r="L1202" s="34">
        <f t="shared" si="541"/>
        <v>0</v>
      </c>
      <c r="M1202" s="34">
        <f t="shared" si="541"/>
        <v>0</v>
      </c>
      <c r="N1202" s="34">
        <f t="shared" si="541"/>
        <v>0</v>
      </c>
      <c r="O1202" s="34">
        <f t="shared" si="541"/>
        <v>0</v>
      </c>
      <c r="P1202" s="34">
        <f t="shared" si="541"/>
        <v>0</v>
      </c>
      <c r="Q1202" s="34">
        <f t="shared" si="541"/>
        <v>0</v>
      </c>
      <c r="R1202" s="34">
        <f t="shared" si="541"/>
        <v>0</v>
      </c>
      <c r="S1202" s="34">
        <f t="shared" si="541"/>
        <v>0</v>
      </c>
      <c r="T1202" s="34">
        <f t="shared" si="541"/>
        <v>0</v>
      </c>
      <c r="U1202" s="34">
        <f t="shared" si="541"/>
        <v>0</v>
      </c>
      <c r="V1202" s="34">
        <f t="shared" si="541"/>
        <v>0</v>
      </c>
      <c r="W1202" s="33">
        <f t="shared" si="541"/>
        <v>0</v>
      </c>
    </row>
    <row r="1203" spans="1:23" s="72" customFormat="1" outlineLevel="1" x14ac:dyDescent="0.2">
      <c r="A1203" s="322"/>
      <c r="B1203" s="25"/>
      <c r="C1203" s="23"/>
      <c r="D1203" s="23"/>
      <c r="E1203" s="24"/>
      <c r="F1203" s="176" t="s">
        <v>154</v>
      </c>
      <c r="G1203" s="190">
        <f t="shared" ref="G1203:V1203" si="542">G343</f>
        <v>0</v>
      </c>
      <c r="H1203" s="191">
        <f t="shared" si="542"/>
        <v>0</v>
      </c>
      <c r="I1203" s="179">
        <f t="shared" si="542"/>
        <v>0</v>
      </c>
      <c r="J1203" s="179">
        <f t="shared" si="542"/>
        <v>0</v>
      </c>
      <c r="K1203" s="197">
        <f t="shared" si="542"/>
        <v>0</v>
      </c>
      <c r="L1203" s="181">
        <f t="shared" si="542"/>
        <v>0</v>
      </c>
      <c r="M1203" s="192">
        <f t="shared" si="542"/>
        <v>0</v>
      </c>
      <c r="N1203" s="182">
        <f t="shared" si="542"/>
        <v>0</v>
      </c>
      <c r="O1203" s="178">
        <f t="shared" si="542"/>
        <v>0</v>
      </c>
      <c r="P1203" s="182">
        <f t="shared" si="542"/>
        <v>0</v>
      </c>
      <c r="Q1203" s="192">
        <f t="shared" si="542"/>
        <v>0</v>
      </c>
      <c r="R1203" s="182">
        <f t="shared" si="542"/>
        <v>0</v>
      </c>
      <c r="S1203" s="182">
        <f t="shared" si="542"/>
        <v>0</v>
      </c>
      <c r="T1203" s="178">
        <f t="shared" si="542"/>
        <v>0</v>
      </c>
      <c r="U1203" s="182">
        <f t="shared" si="542"/>
        <v>0</v>
      </c>
      <c r="V1203" s="183">
        <f t="shared" si="542"/>
        <v>0</v>
      </c>
      <c r="W1203" s="46">
        <f>G1203-SUM(H1203:V1203)</f>
        <v>0</v>
      </c>
    </row>
    <row r="1204" spans="1:23" s="72" customFormat="1" outlineLevel="1" x14ac:dyDescent="0.2">
      <c r="A1204" s="322"/>
      <c r="B1204" s="25"/>
      <c r="C1204" s="23"/>
      <c r="D1204" s="23"/>
      <c r="E1204" s="24"/>
      <c r="F1204" s="176" t="s">
        <v>155</v>
      </c>
      <c r="G1204" s="190">
        <f t="shared" ref="G1204:V1204" si="543">G344</f>
        <v>0</v>
      </c>
      <c r="H1204" s="191">
        <f t="shared" si="543"/>
        <v>0</v>
      </c>
      <c r="I1204" s="179">
        <f t="shared" si="543"/>
        <v>0</v>
      </c>
      <c r="J1204" s="179">
        <f t="shared" si="543"/>
        <v>0</v>
      </c>
      <c r="K1204" s="197">
        <f t="shared" si="543"/>
        <v>0</v>
      </c>
      <c r="L1204" s="181">
        <f t="shared" si="543"/>
        <v>0</v>
      </c>
      <c r="M1204" s="192">
        <f t="shared" si="543"/>
        <v>0</v>
      </c>
      <c r="N1204" s="182">
        <f t="shared" si="543"/>
        <v>0</v>
      </c>
      <c r="O1204" s="178">
        <f t="shared" si="543"/>
        <v>0</v>
      </c>
      <c r="P1204" s="182">
        <f t="shared" si="543"/>
        <v>0</v>
      </c>
      <c r="Q1204" s="192">
        <f t="shared" si="543"/>
        <v>0</v>
      </c>
      <c r="R1204" s="182">
        <f t="shared" si="543"/>
        <v>0</v>
      </c>
      <c r="S1204" s="182">
        <f t="shared" si="543"/>
        <v>0</v>
      </c>
      <c r="T1204" s="178">
        <f t="shared" si="543"/>
        <v>0</v>
      </c>
      <c r="U1204" s="182">
        <f t="shared" si="543"/>
        <v>0</v>
      </c>
      <c r="V1204" s="183">
        <f t="shared" si="543"/>
        <v>0</v>
      </c>
      <c r="W1204" s="46">
        <f>G1204-SUM(H1204:V1204)</f>
        <v>0</v>
      </c>
    </row>
    <row r="1205" spans="1:23" s="72" customFormat="1" outlineLevel="1" x14ac:dyDescent="0.2">
      <c r="A1205" s="322"/>
      <c r="B1205" s="25"/>
      <c r="C1205" s="23"/>
      <c r="D1205" s="23"/>
      <c r="E1205" s="24"/>
      <c r="F1205" s="176" t="s">
        <v>156</v>
      </c>
      <c r="G1205" s="190">
        <f t="shared" ref="G1205:V1205" si="544">G345</f>
        <v>0</v>
      </c>
      <c r="H1205" s="191">
        <f t="shared" si="544"/>
        <v>0</v>
      </c>
      <c r="I1205" s="179">
        <f t="shared" si="544"/>
        <v>0</v>
      </c>
      <c r="J1205" s="179">
        <f t="shared" si="544"/>
        <v>0</v>
      </c>
      <c r="K1205" s="197">
        <f t="shared" si="544"/>
        <v>0</v>
      </c>
      <c r="L1205" s="181">
        <f t="shared" si="544"/>
        <v>0</v>
      </c>
      <c r="M1205" s="192">
        <f t="shared" si="544"/>
        <v>0</v>
      </c>
      <c r="N1205" s="182">
        <f t="shared" si="544"/>
        <v>0</v>
      </c>
      <c r="O1205" s="178">
        <f t="shared" si="544"/>
        <v>0</v>
      </c>
      <c r="P1205" s="182">
        <f t="shared" si="544"/>
        <v>0</v>
      </c>
      <c r="Q1205" s="192">
        <f t="shared" si="544"/>
        <v>0</v>
      </c>
      <c r="R1205" s="182">
        <f t="shared" si="544"/>
        <v>0</v>
      </c>
      <c r="S1205" s="182">
        <f t="shared" si="544"/>
        <v>0</v>
      </c>
      <c r="T1205" s="178">
        <f t="shared" si="544"/>
        <v>0</v>
      </c>
      <c r="U1205" s="182">
        <f t="shared" si="544"/>
        <v>0</v>
      </c>
      <c r="V1205" s="183">
        <f t="shared" si="544"/>
        <v>0</v>
      </c>
      <c r="W1205" s="46">
        <f>G1205-SUM(H1205:V1205)</f>
        <v>0</v>
      </c>
    </row>
    <row r="1206" spans="1:23" s="72" customFormat="1" outlineLevel="1" x14ac:dyDescent="0.2">
      <c r="A1206" s="322"/>
      <c r="B1206" s="25"/>
      <c r="C1206" s="23"/>
      <c r="D1206" s="23"/>
      <c r="E1206" s="24"/>
      <c r="F1206" s="176" t="s">
        <v>197</v>
      </c>
      <c r="G1206" s="190">
        <f t="shared" ref="G1206:V1206" si="545">G346</f>
        <v>0</v>
      </c>
      <c r="H1206" s="191">
        <f t="shared" si="545"/>
        <v>0</v>
      </c>
      <c r="I1206" s="179">
        <f t="shared" si="545"/>
        <v>0</v>
      </c>
      <c r="J1206" s="179">
        <f t="shared" si="545"/>
        <v>0</v>
      </c>
      <c r="K1206" s="197">
        <f t="shared" si="545"/>
        <v>0</v>
      </c>
      <c r="L1206" s="181">
        <f t="shared" si="545"/>
        <v>0</v>
      </c>
      <c r="M1206" s="192">
        <f t="shared" si="545"/>
        <v>0</v>
      </c>
      <c r="N1206" s="182">
        <f t="shared" si="545"/>
        <v>0</v>
      </c>
      <c r="O1206" s="178">
        <f t="shared" si="545"/>
        <v>0</v>
      </c>
      <c r="P1206" s="182">
        <f t="shared" si="545"/>
        <v>0</v>
      </c>
      <c r="Q1206" s="192">
        <f t="shared" si="545"/>
        <v>0</v>
      </c>
      <c r="R1206" s="182">
        <f t="shared" si="545"/>
        <v>0</v>
      </c>
      <c r="S1206" s="182">
        <f t="shared" si="545"/>
        <v>0</v>
      </c>
      <c r="T1206" s="178">
        <f t="shared" si="545"/>
        <v>0</v>
      </c>
      <c r="U1206" s="182">
        <f t="shared" si="545"/>
        <v>0</v>
      </c>
      <c r="V1206" s="183">
        <f t="shared" si="545"/>
        <v>0</v>
      </c>
      <c r="W1206" s="46">
        <f>G1206-SUM(H1206:V1206)</f>
        <v>0</v>
      </c>
    </row>
    <row r="1207" spans="1:23" s="72" customFormat="1" x14ac:dyDescent="0.2">
      <c r="A1207" s="322"/>
      <c r="B1207" s="25"/>
      <c r="C1207" s="23"/>
      <c r="D1207" s="23"/>
      <c r="E1207" s="24" t="s">
        <v>157</v>
      </c>
      <c r="F1207" s="24"/>
      <c r="G1207" s="69">
        <f t="shared" ref="G1207:W1207" si="546">SUBTOTAL(9,G1208:G1211)</f>
        <v>0</v>
      </c>
      <c r="H1207" s="70">
        <f t="shared" si="546"/>
        <v>0</v>
      </c>
      <c r="I1207" s="66">
        <f t="shared" si="546"/>
        <v>0</v>
      </c>
      <c r="J1207" s="66">
        <f t="shared" si="546"/>
        <v>0</v>
      </c>
      <c r="K1207" s="67">
        <f t="shared" si="546"/>
        <v>0</v>
      </c>
      <c r="L1207" s="34">
        <f t="shared" si="546"/>
        <v>0</v>
      </c>
      <c r="M1207" s="34">
        <f t="shared" si="546"/>
        <v>0</v>
      </c>
      <c r="N1207" s="34">
        <f t="shared" si="546"/>
        <v>0</v>
      </c>
      <c r="O1207" s="34">
        <f t="shared" si="546"/>
        <v>0</v>
      </c>
      <c r="P1207" s="34">
        <f t="shared" si="546"/>
        <v>0</v>
      </c>
      <c r="Q1207" s="34">
        <f t="shared" si="546"/>
        <v>0</v>
      </c>
      <c r="R1207" s="34">
        <f t="shared" si="546"/>
        <v>0</v>
      </c>
      <c r="S1207" s="34">
        <f t="shared" si="546"/>
        <v>0</v>
      </c>
      <c r="T1207" s="34">
        <f t="shared" si="546"/>
        <v>0</v>
      </c>
      <c r="U1207" s="34">
        <f t="shared" si="546"/>
        <v>0</v>
      </c>
      <c r="V1207" s="34">
        <f t="shared" si="546"/>
        <v>0</v>
      </c>
      <c r="W1207" s="33">
        <f t="shared" si="546"/>
        <v>0</v>
      </c>
    </row>
    <row r="1208" spans="1:23" s="72" customFormat="1" outlineLevel="1" x14ac:dyDescent="0.2">
      <c r="A1208" s="322"/>
      <c r="B1208" s="25"/>
      <c r="C1208" s="23"/>
      <c r="D1208" s="23"/>
      <c r="E1208" s="24"/>
      <c r="F1208" s="176" t="s">
        <v>158</v>
      </c>
      <c r="G1208" s="190">
        <f t="shared" ref="G1208:V1208" si="547">G348</f>
        <v>0</v>
      </c>
      <c r="H1208" s="191">
        <f t="shared" si="547"/>
        <v>0</v>
      </c>
      <c r="I1208" s="179">
        <f t="shared" si="547"/>
        <v>0</v>
      </c>
      <c r="J1208" s="179">
        <f t="shared" si="547"/>
        <v>0</v>
      </c>
      <c r="K1208" s="197">
        <f t="shared" si="547"/>
        <v>0</v>
      </c>
      <c r="L1208" s="181">
        <f t="shared" si="547"/>
        <v>0</v>
      </c>
      <c r="M1208" s="192">
        <f t="shared" si="547"/>
        <v>0</v>
      </c>
      <c r="N1208" s="182">
        <f t="shared" si="547"/>
        <v>0</v>
      </c>
      <c r="O1208" s="178">
        <f t="shared" si="547"/>
        <v>0</v>
      </c>
      <c r="P1208" s="182">
        <f t="shared" si="547"/>
        <v>0</v>
      </c>
      <c r="Q1208" s="182">
        <f t="shared" si="547"/>
        <v>0</v>
      </c>
      <c r="R1208" s="182">
        <f t="shared" si="547"/>
        <v>0</v>
      </c>
      <c r="S1208" s="182">
        <f t="shared" si="547"/>
        <v>0</v>
      </c>
      <c r="T1208" s="182">
        <f t="shared" si="547"/>
        <v>0</v>
      </c>
      <c r="U1208" s="182">
        <f t="shared" si="547"/>
        <v>0</v>
      </c>
      <c r="V1208" s="183">
        <f t="shared" si="547"/>
        <v>0</v>
      </c>
      <c r="W1208" s="46">
        <f>G1208-SUM(H1208:V1208)</f>
        <v>0</v>
      </c>
    </row>
    <row r="1209" spans="1:23" s="72" customFormat="1" outlineLevel="1" x14ac:dyDescent="0.2">
      <c r="A1209" s="322"/>
      <c r="B1209" s="25"/>
      <c r="C1209" s="23"/>
      <c r="D1209" s="23"/>
      <c r="E1209" s="24"/>
      <c r="F1209" s="176" t="s">
        <v>159</v>
      </c>
      <c r="G1209" s="190">
        <f t="shared" ref="G1209:V1209" si="548">G349</f>
        <v>0</v>
      </c>
      <c r="H1209" s="191">
        <f t="shared" si="548"/>
        <v>0</v>
      </c>
      <c r="I1209" s="179">
        <f t="shared" si="548"/>
        <v>0</v>
      </c>
      <c r="J1209" s="179">
        <f t="shared" si="548"/>
        <v>0</v>
      </c>
      <c r="K1209" s="197">
        <f t="shared" si="548"/>
        <v>0</v>
      </c>
      <c r="L1209" s="181">
        <f t="shared" si="548"/>
        <v>0</v>
      </c>
      <c r="M1209" s="192">
        <f t="shared" si="548"/>
        <v>0</v>
      </c>
      <c r="N1209" s="182">
        <f t="shared" si="548"/>
        <v>0</v>
      </c>
      <c r="O1209" s="178">
        <f t="shared" si="548"/>
        <v>0</v>
      </c>
      <c r="P1209" s="182">
        <f t="shared" si="548"/>
        <v>0</v>
      </c>
      <c r="Q1209" s="182">
        <f t="shared" si="548"/>
        <v>0</v>
      </c>
      <c r="R1209" s="182">
        <f t="shared" si="548"/>
        <v>0</v>
      </c>
      <c r="S1209" s="182">
        <f t="shared" si="548"/>
        <v>0</v>
      </c>
      <c r="T1209" s="182">
        <f t="shared" si="548"/>
        <v>0</v>
      </c>
      <c r="U1209" s="182">
        <f t="shared" si="548"/>
        <v>0</v>
      </c>
      <c r="V1209" s="183">
        <f t="shared" si="548"/>
        <v>0</v>
      </c>
      <c r="W1209" s="46">
        <f>G1209-SUM(H1209:V1209)</f>
        <v>0</v>
      </c>
    </row>
    <row r="1210" spans="1:23" s="72" customFormat="1" outlineLevel="1" x14ac:dyDescent="0.2">
      <c r="A1210" s="322"/>
      <c r="B1210" s="25"/>
      <c r="C1210" s="23"/>
      <c r="D1210" s="23"/>
      <c r="E1210" s="24"/>
      <c r="F1210" s="176" t="s">
        <v>160</v>
      </c>
      <c r="G1210" s="190">
        <f t="shared" ref="G1210:V1210" si="549">G350</f>
        <v>0</v>
      </c>
      <c r="H1210" s="191">
        <f t="shared" si="549"/>
        <v>0</v>
      </c>
      <c r="I1210" s="179">
        <f t="shared" si="549"/>
        <v>0</v>
      </c>
      <c r="J1210" s="179">
        <f t="shared" si="549"/>
        <v>0</v>
      </c>
      <c r="K1210" s="197">
        <f t="shared" si="549"/>
        <v>0</v>
      </c>
      <c r="L1210" s="181">
        <f t="shared" si="549"/>
        <v>0</v>
      </c>
      <c r="M1210" s="182">
        <f t="shared" si="549"/>
        <v>0</v>
      </c>
      <c r="N1210" s="182">
        <f t="shared" si="549"/>
        <v>0</v>
      </c>
      <c r="O1210" s="182">
        <f t="shared" si="549"/>
        <v>0</v>
      </c>
      <c r="P1210" s="182">
        <f t="shared" si="549"/>
        <v>0</v>
      </c>
      <c r="Q1210" s="182">
        <f t="shared" si="549"/>
        <v>0</v>
      </c>
      <c r="R1210" s="182">
        <f t="shared" si="549"/>
        <v>0</v>
      </c>
      <c r="S1210" s="182">
        <f t="shared" si="549"/>
        <v>0</v>
      </c>
      <c r="T1210" s="182">
        <f t="shared" si="549"/>
        <v>0</v>
      </c>
      <c r="U1210" s="182">
        <f t="shared" si="549"/>
        <v>0</v>
      </c>
      <c r="V1210" s="183">
        <f t="shared" si="549"/>
        <v>0</v>
      </c>
      <c r="W1210" s="46">
        <f>G1210-SUM(H1210:V1210)</f>
        <v>0</v>
      </c>
    </row>
    <row r="1211" spans="1:23" s="72" customFormat="1" outlineLevel="1" x14ac:dyDescent="0.2">
      <c r="A1211" s="322"/>
      <c r="B1211" s="25"/>
      <c r="C1211" s="23"/>
      <c r="D1211" s="23"/>
      <c r="E1211" s="24"/>
      <c r="F1211" s="176" t="s">
        <v>198</v>
      </c>
      <c r="G1211" s="190">
        <f t="shared" ref="G1211:V1211" si="550">G351</f>
        <v>0</v>
      </c>
      <c r="H1211" s="191">
        <f t="shared" si="550"/>
        <v>0</v>
      </c>
      <c r="I1211" s="179">
        <f t="shared" si="550"/>
        <v>0</v>
      </c>
      <c r="J1211" s="179">
        <f t="shared" si="550"/>
        <v>0</v>
      </c>
      <c r="K1211" s="197">
        <f t="shared" si="550"/>
        <v>0</v>
      </c>
      <c r="L1211" s="181">
        <f t="shared" si="550"/>
        <v>0</v>
      </c>
      <c r="M1211" s="182">
        <f t="shared" si="550"/>
        <v>0</v>
      </c>
      <c r="N1211" s="182">
        <f t="shared" si="550"/>
        <v>0</v>
      </c>
      <c r="O1211" s="182">
        <f t="shared" si="550"/>
        <v>0</v>
      </c>
      <c r="P1211" s="182">
        <f t="shared" si="550"/>
        <v>0</v>
      </c>
      <c r="Q1211" s="182">
        <f t="shared" si="550"/>
        <v>0</v>
      </c>
      <c r="R1211" s="182">
        <f t="shared" si="550"/>
        <v>0</v>
      </c>
      <c r="S1211" s="182">
        <f t="shared" si="550"/>
        <v>0</v>
      </c>
      <c r="T1211" s="182">
        <f t="shared" si="550"/>
        <v>0</v>
      </c>
      <c r="U1211" s="182">
        <f t="shared" si="550"/>
        <v>0</v>
      </c>
      <c r="V1211" s="183">
        <f t="shared" si="550"/>
        <v>0</v>
      </c>
      <c r="W1211" s="46">
        <f>G1211-SUM(H1211:V1211)</f>
        <v>0</v>
      </c>
    </row>
    <row r="1212" spans="1:23" s="72" customFormat="1" x14ac:dyDescent="0.2">
      <c r="A1212" s="322"/>
      <c r="B1212" s="25"/>
      <c r="C1212" s="23"/>
      <c r="D1212" s="23"/>
      <c r="E1212" s="24" t="s">
        <v>347</v>
      </c>
      <c r="F1212" s="24"/>
      <c r="G1212" s="69">
        <f t="shared" ref="G1212:W1212" si="551">SUBTOTAL(9,G1213:G1216)</f>
        <v>0</v>
      </c>
      <c r="H1212" s="70">
        <f t="shared" si="551"/>
        <v>0</v>
      </c>
      <c r="I1212" s="66">
        <f t="shared" si="551"/>
        <v>0</v>
      </c>
      <c r="J1212" s="66">
        <f t="shared" si="551"/>
        <v>0</v>
      </c>
      <c r="K1212" s="67">
        <f t="shared" si="551"/>
        <v>0</v>
      </c>
      <c r="L1212" s="34">
        <f t="shared" si="551"/>
        <v>0</v>
      </c>
      <c r="M1212" s="34">
        <f t="shared" si="551"/>
        <v>0</v>
      </c>
      <c r="N1212" s="34">
        <f t="shared" si="551"/>
        <v>0</v>
      </c>
      <c r="O1212" s="34">
        <f t="shared" si="551"/>
        <v>0</v>
      </c>
      <c r="P1212" s="34">
        <f t="shared" si="551"/>
        <v>0</v>
      </c>
      <c r="Q1212" s="34">
        <f t="shared" si="551"/>
        <v>0</v>
      </c>
      <c r="R1212" s="34">
        <f t="shared" si="551"/>
        <v>0</v>
      </c>
      <c r="S1212" s="34">
        <f t="shared" si="551"/>
        <v>0</v>
      </c>
      <c r="T1212" s="34">
        <f t="shared" si="551"/>
        <v>0</v>
      </c>
      <c r="U1212" s="34">
        <f t="shared" si="551"/>
        <v>0</v>
      </c>
      <c r="V1212" s="34">
        <f t="shared" si="551"/>
        <v>0</v>
      </c>
      <c r="W1212" s="33">
        <f t="shared" si="551"/>
        <v>0</v>
      </c>
    </row>
    <row r="1213" spans="1:23" s="72" customFormat="1" outlineLevel="1" x14ac:dyDescent="0.2">
      <c r="A1213" s="322"/>
      <c r="B1213" s="25"/>
      <c r="C1213" s="23"/>
      <c r="D1213" s="23"/>
      <c r="E1213" s="24"/>
      <c r="F1213" s="176" t="s">
        <v>327</v>
      </c>
      <c r="G1213" s="190">
        <f t="shared" ref="G1213:V1213" si="552">G353</f>
        <v>0</v>
      </c>
      <c r="H1213" s="191">
        <f t="shared" si="552"/>
        <v>0</v>
      </c>
      <c r="I1213" s="179">
        <f t="shared" si="552"/>
        <v>0</v>
      </c>
      <c r="J1213" s="179">
        <f t="shared" si="552"/>
        <v>0</v>
      </c>
      <c r="K1213" s="197">
        <f t="shared" si="552"/>
        <v>0</v>
      </c>
      <c r="L1213" s="181">
        <f t="shared" si="552"/>
        <v>0</v>
      </c>
      <c r="M1213" s="182">
        <f t="shared" si="552"/>
        <v>0</v>
      </c>
      <c r="N1213" s="182">
        <f t="shared" si="552"/>
        <v>0</v>
      </c>
      <c r="O1213" s="182">
        <f t="shared" si="552"/>
        <v>0</v>
      </c>
      <c r="P1213" s="182">
        <f t="shared" si="552"/>
        <v>0</v>
      </c>
      <c r="Q1213" s="182">
        <f t="shared" si="552"/>
        <v>0</v>
      </c>
      <c r="R1213" s="182">
        <f t="shared" si="552"/>
        <v>0</v>
      </c>
      <c r="S1213" s="182">
        <f t="shared" si="552"/>
        <v>0</v>
      </c>
      <c r="T1213" s="182">
        <f t="shared" si="552"/>
        <v>0</v>
      </c>
      <c r="U1213" s="182">
        <f t="shared" si="552"/>
        <v>0</v>
      </c>
      <c r="V1213" s="183">
        <f t="shared" si="552"/>
        <v>0</v>
      </c>
      <c r="W1213" s="46">
        <f>G1213-SUM(H1213:V1213)</f>
        <v>0</v>
      </c>
    </row>
    <row r="1214" spans="1:23" s="72" customFormat="1" outlineLevel="1" x14ac:dyDescent="0.2">
      <c r="A1214" s="322"/>
      <c r="B1214" s="25"/>
      <c r="C1214" s="23"/>
      <c r="D1214" s="23"/>
      <c r="E1214" s="24"/>
      <c r="F1214" s="176" t="s">
        <v>328</v>
      </c>
      <c r="G1214" s="190">
        <f t="shared" ref="G1214:V1214" si="553">G354</f>
        <v>0</v>
      </c>
      <c r="H1214" s="191">
        <f t="shared" si="553"/>
        <v>0</v>
      </c>
      <c r="I1214" s="179">
        <f t="shared" si="553"/>
        <v>0</v>
      </c>
      <c r="J1214" s="179">
        <f t="shared" si="553"/>
        <v>0</v>
      </c>
      <c r="K1214" s="197">
        <f t="shared" si="553"/>
        <v>0</v>
      </c>
      <c r="L1214" s="181">
        <f t="shared" si="553"/>
        <v>0</v>
      </c>
      <c r="M1214" s="228">
        <f t="shared" si="553"/>
        <v>0</v>
      </c>
      <c r="N1214" s="182">
        <f t="shared" si="553"/>
        <v>0</v>
      </c>
      <c r="O1214" s="229">
        <f t="shared" si="553"/>
        <v>0</v>
      </c>
      <c r="P1214" s="200">
        <f t="shared" si="553"/>
        <v>0</v>
      </c>
      <c r="Q1214" s="228">
        <f t="shared" si="553"/>
        <v>0</v>
      </c>
      <c r="R1214" s="200">
        <f t="shared" si="553"/>
        <v>0</v>
      </c>
      <c r="S1214" s="200">
        <f t="shared" si="553"/>
        <v>0</v>
      </c>
      <c r="T1214" s="229">
        <f t="shared" si="553"/>
        <v>0</v>
      </c>
      <c r="U1214" s="200">
        <f t="shared" si="553"/>
        <v>0</v>
      </c>
      <c r="V1214" s="183">
        <f t="shared" si="553"/>
        <v>0</v>
      </c>
      <c r="W1214" s="46">
        <f>G1214-SUM(H1214:V1214)</f>
        <v>0</v>
      </c>
    </row>
    <row r="1215" spans="1:23" s="72" customFormat="1" outlineLevel="1" x14ac:dyDescent="0.2">
      <c r="A1215" s="322"/>
      <c r="B1215" s="25"/>
      <c r="C1215" s="23"/>
      <c r="D1215" s="23"/>
      <c r="E1215" s="24"/>
      <c r="F1215" s="176" t="s">
        <v>329</v>
      </c>
      <c r="G1215" s="190">
        <f t="shared" ref="G1215:V1215" si="554">G355</f>
        <v>0</v>
      </c>
      <c r="H1215" s="191">
        <f t="shared" si="554"/>
        <v>0</v>
      </c>
      <c r="I1215" s="179">
        <f t="shared" si="554"/>
        <v>0</v>
      </c>
      <c r="J1215" s="179">
        <f t="shared" si="554"/>
        <v>0</v>
      </c>
      <c r="K1215" s="197">
        <f t="shared" si="554"/>
        <v>0</v>
      </c>
      <c r="L1215" s="181">
        <f t="shared" si="554"/>
        <v>0</v>
      </c>
      <c r="M1215" s="192">
        <f t="shared" si="554"/>
        <v>0</v>
      </c>
      <c r="N1215" s="182">
        <f t="shared" si="554"/>
        <v>0</v>
      </c>
      <c r="O1215" s="178">
        <f t="shared" si="554"/>
        <v>0</v>
      </c>
      <c r="P1215" s="182">
        <f t="shared" si="554"/>
        <v>0</v>
      </c>
      <c r="Q1215" s="192">
        <f t="shared" si="554"/>
        <v>0</v>
      </c>
      <c r="R1215" s="182">
        <f t="shared" si="554"/>
        <v>0</v>
      </c>
      <c r="S1215" s="182">
        <f t="shared" si="554"/>
        <v>0</v>
      </c>
      <c r="T1215" s="178">
        <f t="shared" si="554"/>
        <v>0</v>
      </c>
      <c r="U1215" s="182">
        <f t="shared" si="554"/>
        <v>0</v>
      </c>
      <c r="V1215" s="183">
        <f t="shared" si="554"/>
        <v>0</v>
      </c>
      <c r="W1215" s="46">
        <f>G1215-SUM(H1215:V1215)</f>
        <v>0</v>
      </c>
    </row>
    <row r="1216" spans="1:23" s="72" customFormat="1" outlineLevel="1" x14ac:dyDescent="0.2">
      <c r="A1216" s="322"/>
      <c r="B1216" s="25"/>
      <c r="C1216" s="23"/>
      <c r="D1216" s="23"/>
      <c r="E1216" s="24"/>
      <c r="F1216" s="176" t="s">
        <v>330</v>
      </c>
      <c r="G1216" s="190">
        <f t="shared" ref="G1216:V1216" si="555">G356</f>
        <v>0</v>
      </c>
      <c r="H1216" s="191">
        <f t="shared" si="555"/>
        <v>0</v>
      </c>
      <c r="I1216" s="179">
        <f t="shared" si="555"/>
        <v>0</v>
      </c>
      <c r="J1216" s="179">
        <f t="shared" si="555"/>
        <v>0</v>
      </c>
      <c r="K1216" s="197">
        <f t="shared" si="555"/>
        <v>0</v>
      </c>
      <c r="L1216" s="181">
        <f t="shared" si="555"/>
        <v>0</v>
      </c>
      <c r="M1216" s="192">
        <f t="shared" si="555"/>
        <v>0</v>
      </c>
      <c r="N1216" s="182">
        <f t="shared" si="555"/>
        <v>0</v>
      </c>
      <c r="O1216" s="178">
        <f t="shared" si="555"/>
        <v>0</v>
      </c>
      <c r="P1216" s="182">
        <f t="shared" si="555"/>
        <v>0</v>
      </c>
      <c r="Q1216" s="192">
        <f t="shared" si="555"/>
        <v>0</v>
      </c>
      <c r="R1216" s="182">
        <f t="shared" si="555"/>
        <v>0</v>
      </c>
      <c r="S1216" s="182">
        <f t="shared" si="555"/>
        <v>0</v>
      </c>
      <c r="T1216" s="178">
        <f t="shared" si="555"/>
        <v>0</v>
      </c>
      <c r="U1216" s="182">
        <f t="shared" si="555"/>
        <v>0</v>
      </c>
      <c r="V1216" s="183">
        <f t="shared" si="555"/>
        <v>0</v>
      </c>
      <c r="W1216" s="46">
        <f>G1216-SUM(H1216:V1216)</f>
        <v>0</v>
      </c>
    </row>
    <row r="1217" spans="1:23" s="72" customFormat="1" x14ac:dyDescent="0.2">
      <c r="A1217" s="322"/>
      <c r="B1217" s="25"/>
      <c r="C1217" s="23"/>
      <c r="D1217" s="23" t="s">
        <v>53</v>
      </c>
      <c r="E1217" s="24"/>
      <c r="F1217" s="24"/>
      <c r="G1217" s="69"/>
      <c r="H1217" s="66"/>
      <c r="I1217" s="66"/>
      <c r="J1217" s="66"/>
      <c r="K1217" s="67"/>
      <c r="L1217" s="51"/>
      <c r="M1217" s="34"/>
      <c r="N1217" s="34"/>
      <c r="O1217" s="34"/>
      <c r="P1217" s="34"/>
      <c r="Q1217" s="34"/>
      <c r="R1217" s="34"/>
      <c r="S1217" s="34"/>
      <c r="T1217" s="34"/>
      <c r="U1217" s="34"/>
      <c r="V1217" s="37"/>
      <c r="W1217" s="33"/>
    </row>
    <row r="1218" spans="1:23" s="72" customFormat="1" x14ac:dyDescent="0.2">
      <c r="A1218" s="322"/>
      <c r="B1218" s="25"/>
      <c r="C1218" s="23"/>
      <c r="D1218" s="23"/>
      <c r="E1218" s="64" t="s">
        <v>54</v>
      </c>
      <c r="F1218" s="24"/>
      <c r="G1218" s="69">
        <f t="shared" ref="G1218:W1218" si="556">SUBTOTAL(9,G1219:G1221)</f>
        <v>0</v>
      </c>
      <c r="H1218" s="70">
        <f t="shared" si="556"/>
        <v>0</v>
      </c>
      <c r="I1218" s="66">
        <f t="shared" si="556"/>
        <v>0</v>
      </c>
      <c r="J1218" s="66">
        <f t="shared" si="556"/>
        <v>0</v>
      </c>
      <c r="K1218" s="67">
        <f t="shared" si="556"/>
        <v>0</v>
      </c>
      <c r="L1218" s="34">
        <f t="shared" si="556"/>
        <v>0</v>
      </c>
      <c r="M1218" s="34">
        <f t="shared" si="556"/>
        <v>0</v>
      </c>
      <c r="N1218" s="34">
        <f t="shared" si="556"/>
        <v>0</v>
      </c>
      <c r="O1218" s="34">
        <f t="shared" si="556"/>
        <v>0</v>
      </c>
      <c r="P1218" s="34">
        <f t="shared" si="556"/>
        <v>0</v>
      </c>
      <c r="Q1218" s="34">
        <f t="shared" si="556"/>
        <v>0</v>
      </c>
      <c r="R1218" s="34">
        <f t="shared" si="556"/>
        <v>0</v>
      </c>
      <c r="S1218" s="34">
        <f t="shared" si="556"/>
        <v>0</v>
      </c>
      <c r="T1218" s="34">
        <f t="shared" si="556"/>
        <v>0</v>
      </c>
      <c r="U1218" s="34">
        <f t="shared" si="556"/>
        <v>0</v>
      </c>
      <c r="V1218" s="34">
        <f t="shared" si="556"/>
        <v>0</v>
      </c>
      <c r="W1218" s="33">
        <f t="shared" si="556"/>
        <v>0</v>
      </c>
    </row>
    <row r="1219" spans="1:23" s="72" customFormat="1" outlineLevel="1" x14ac:dyDescent="0.2">
      <c r="A1219" s="322"/>
      <c r="B1219" s="25"/>
      <c r="C1219" s="23"/>
      <c r="D1219" s="23"/>
      <c r="E1219" s="64"/>
      <c r="F1219" s="176" t="s">
        <v>55</v>
      </c>
      <c r="G1219" s="190">
        <f t="shared" ref="G1219:V1219" si="557">G359</f>
        <v>0</v>
      </c>
      <c r="H1219" s="191">
        <f t="shared" si="557"/>
        <v>0</v>
      </c>
      <c r="I1219" s="179">
        <f t="shared" si="557"/>
        <v>0</v>
      </c>
      <c r="J1219" s="179">
        <f t="shared" si="557"/>
        <v>0</v>
      </c>
      <c r="K1219" s="197">
        <f t="shared" si="557"/>
        <v>0</v>
      </c>
      <c r="L1219" s="181">
        <f t="shared" si="557"/>
        <v>0</v>
      </c>
      <c r="M1219" s="192">
        <f t="shared" si="557"/>
        <v>0</v>
      </c>
      <c r="N1219" s="182">
        <f t="shared" si="557"/>
        <v>0</v>
      </c>
      <c r="O1219" s="178">
        <f t="shared" si="557"/>
        <v>0</v>
      </c>
      <c r="P1219" s="182">
        <f t="shared" si="557"/>
        <v>0</v>
      </c>
      <c r="Q1219" s="192">
        <f t="shared" si="557"/>
        <v>0</v>
      </c>
      <c r="R1219" s="182">
        <f t="shared" si="557"/>
        <v>0</v>
      </c>
      <c r="S1219" s="182">
        <f t="shared" si="557"/>
        <v>0</v>
      </c>
      <c r="T1219" s="178">
        <f t="shared" si="557"/>
        <v>0</v>
      </c>
      <c r="U1219" s="182">
        <f t="shared" si="557"/>
        <v>0</v>
      </c>
      <c r="V1219" s="183">
        <f t="shared" si="557"/>
        <v>0</v>
      </c>
      <c r="W1219" s="46">
        <f>G1219-SUM(H1219:V1219)</f>
        <v>0</v>
      </c>
    </row>
    <row r="1220" spans="1:23" s="72" customFormat="1" outlineLevel="1" x14ac:dyDescent="0.2">
      <c r="A1220" s="322"/>
      <c r="B1220" s="25"/>
      <c r="C1220" s="23"/>
      <c r="D1220" s="23"/>
      <c r="E1220" s="24"/>
      <c r="F1220" s="176" t="s">
        <v>161</v>
      </c>
      <c r="G1220" s="190">
        <f t="shared" ref="G1220:V1220" si="558">G360</f>
        <v>0</v>
      </c>
      <c r="H1220" s="191">
        <f t="shared" si="558"/>
        <v>0</v>
      </c>
      <c r="I1220" s="179">
        <f t="shared" si="558"/>
        <v>0</v>
      </c>
      <c r="J1220" s="179">
        <f t="shared" si="558"/>
        <v>0</v>
      </c>
      <c r="K1220" s="197">
        <f t="shared" si="558"/>
        <v>0</v>
      </c>
      <c r="L1220" s="181">
        <f t="shared" si="558"/>
        <v>0</v>
      </c>
      <c r="M1220" s="192">
        <f t="shared" si="558"/>
        <v>0</v>
      </c>
      <c r="N1220" s="182">
        <f t="shared" si="558"/>
        <v>0</v>
      </c>
      <c r="O1220" s="178">
        <f t="shared" si="558"/>
        <v>0</v>
      </c>
      <c r="P1220" s="182">
        <f t="shared" si="558"/>
        <v>0</v>
      </c>
      <c r="Q1220" s="192">
        <f t="shared" si="558"/>
        <v>0</v>
      </c>
      <c r="R1220" s="182">
        <f t="shared" si="558"/>
        <v>0</v>
      </c>
      <c r="S1220" s="182">
        <f t="shared" si="558"/>
        <v>0</v>
      </c>
      <c r="T1220" s="178">
        <f t="shared" si="558"/>
        <v>0</v>
      </c>
      <c r="U1220" s="182">
        <f t="shared" si="558"/>
        <v>0</v>
      </c>
      <c r="V1220" s="183">
        <f t="shared" si="558"/>
        <v>0</v>
      </c>
      <c r="W1220" s="46">
        <f>G1220-SUM(H1220:V1220)</f>
        <v>0</v>
      </c>
    </row>
    <row r="1221" spans="1:23" s="72" customFormat="1" outlineLevel="1" x14ac:dyDescent="0.2">
      <c r="A1221" s="322"/>
      <c r="B1221" s="25"/>
      <c r="C1221" s="23"/>
      <c r="D1221" s="23"/>
      <c r="E1221" s="24"/>
      <c r="F1221" s="176" t="s">
        <v>331</v>
      </c>
      <c r="G1221" s="190">
        <f t="shared" ref="G1221:V1221" si="559">G361</f>
        <v>0</v>
      </c>
      <c r="H1221" s="191">
        <f t="shared" si="559"/>
        <v>0</v>
      </c>
      <c r="I1221" s="179">
        <f t="shared" si="559"/>
        <v>0</v>
      </c>
      <c r="J1221" s="179">
        <f t="shared" si="559"/>
        <v>0</v>
      </c>
      <c r="K1221" s="197">
        <f t="shared" si="559"/>
        <v>0</v>
      </c>
      <c r="L1221" s="181">
        <f t="shared" si="559"/>
        <v>0</v>
      </c>
      <c r="M1221" s="192">
        <f t="shared" si="559"/>
        <v>0</v>
      </c>
      <c r="N1221" s="182">
        <f t="shared" si="559"/>
        <v>0</v>
      </c>
      <c r="O1221" s="178">
        <f t="shared" si="559"/>
        <v>0</v>
      </c>
      <c r="P1221" s="182">
        <f t="shared" si="559"/>
        <v>0</v>
      </c>
      <c r="Q1221" s="192">
        <f t="shared" si="559"/>
        <v>0</v>
      </c>
      <c r="R1221" s="182">
        <f t="shared" si="559"/>
        <v>0</v>
      </c>
      <c r="S1221" s="182">
        <f t="shared" si="559"/>
        <v>0</v>
      </c>
      <c r="T1221" s="178">
        <f t="shared" si="559"/>
        <v>0</v>
      </c>
      <c r="U1221" s="182">
        <f t="shared" si="559"/>
        <v>0</v>
      </c>
      <c r="V1221" s="183">
        <f t="shared" si="559"/>
        <v>0</v>
      </c>
      <c r="W1221" s="46">
        <f>G1221-SUM(H1221:V1221)</f>
        <v>0</v>
      </c>
    </row>
    <row r="1222" spans="1:23" s="72" customFormat="1" x14ac:dyDescent="0.2">
      <c r="A1222" s="322"/>
      <c r="B1222" s="25"/>
      <c r="C1222" s="23"/>
      <c r="D1222" s="23"/>
      <c r="E1222" s="24" t="s">
        <v>56</v>
      </c>
      <c r="F1222" s="24"/>
      <c r="G1222" s="69">
        <f t="shared" ref="G1222:W1222" si="560">SUBTOTAL(9,G1223:G1225)</f>
        <v>0</v>
      </c>
      <c r="H1222" s="70">
        <f t="shared" si="560"/>
        <v>0</v>
      </c>
      <c r="I1222" s="66">
        <f t="shared" si="560"/>
        <v>0</v>
      </c>
      <c r="J1222" s="66">
        <f t="shared" si="560"/>
        <v>0</v>
      </c>
      <c r="K1222" s="67">
        <f t="shared" si="560"/>
        <v>0</v>
      </c>
      <c r="L1222" s="34">
        <f t="shared" si="560"/>
        <v>0</v>
      </c>
      <c r="M1222" s="34">
        <f t="shared" si="560"/>
        <v>0</v>
      </c>
      <c r="N1222" s="34">
        <f t="shared" si="560"/>
        <v>0</v>
      </c>
      <c r="O1222" s="34">
        <f t="shared" si="560"/>
        <v>0</v>
      </c>
      <c r="P1222" s="34">
        <f t="shared" si="560"/>
        <v>0</v>
      </c>
      <c r="Q1222" s="34">
        <f t="shared" si="560"/>
        <v>0</v>
      </c>
      <c r="R1222" s="34">
        <f t="shared" si="560"/>
        <v>0</v>
      </c>
      <c r="S1222" s="34">
        <f t="shared" si="560"/>
        <v>0</v>
      </c>
      <c r="T1222" s="34">
        <f t="shared" si="560"/>
        <v>0</v>
      </c>
      <c r="U1222" s="34">
        <f t="shared" si="560"/>
        <v>0</v>
      </c>
      <c r="V1222" s="34">
        <f t="shared" si="560"/>
        <v>0</v>
      </c>
      <c r="W1222" s="33">
        <f t="shared" si="560"/>
        <v>0</v>
      </c>
    </row>
    <row r="1223" spans="1:23" s="72" customFormat="1" outlineLevel="1" x14ac:dyDescent="0.2">
      <c r="A1223" s="322"/>
      <c r="B1223" s="25"/>
      <c r="C1223" s="23"/>
      <c r="D1223" s="23"/>
      <c r="E1223" s="24"/>
      <c r="F1223" s="176" t="s">
        <v>162</v>
      </c>
      <c r="G1223" s="190">
        <f t="shared" ref="G1223:V1223" si="561">G363</f>
        <v>0</v>
      </c>
      <c r="H1223" s="191">
        <f t="shared" si="561"/>
        <v>0</v>
      </c>
      <c r="I1223" s="179">
        <f t="shared" si="561"/>
        <v>0</v>
      </c>
      <c r="J1223" s="179">
        <f t="shared" si="561"/>
        <v>0</v>
      </c>
      <c r="K1223" s="197">
        <f t="shared" si="561"/>
        <v>0</v>
      </c>
      <c r="L1223" s="181">
        <f t="shared" si="561"/>
        <v>0</v>
      </c>
      <c r="M1223" s="192">
        <f t="shared" si="561"/>
        <v>0</v>
      </c>
      <c r="N1223" s="182">
        <f t="shared" si="561"/>
        <v>0</v>
      </c>
      <c r="O1223" s="178">
        <f t="shared" si="561"/>
        <v>0</v>
      </c>
      <c r="P1223" s="182">
        <f t="shared" si="561"/>
        <v>0</v>
      </c>
      <c r="Q1223" s="192">
        <f t="shared" si="561"/>
        <v>0</v>
      </c>
      <c r="R1223" s="182">
        <f t="shared" si="561"/>
        <v>0</v>
      </c>
      <c r="S1223" s="182">
        <f t="shared" si="561"/>
        <v>0</v>
      </c>
      <c r="T1223" s="178">
        <f t="shared" si="561"/>
        <v>0</v>
      </c>
      <c r="U1223" s="182">
        <f t="shared" si="561"/>
        <v>0</v>
      </c>
      <c r="V1223" s="183">
        <f t="shared" si="561"/>
        <v>0</v>
      </c>
      <c r="W1223" s="46">
        <f>G1223-SUM(H1223:V1223)</f>
        <v>0</v>
      </c>
    </row>
    <row r="1224" spans="1:23" s="72" customFormat="1" outlineLevel="1" x14ac:dyDescent="0.2">
      <c r="A1224" s="322"/>
      <c r="B1224" s="25"/>
      <c r="C1224" s="23"/>
      <c r="D1224" s="23"/>
      <c r="E1224" s="24"/>
      <c r="F1224" s="176" t="s">
        <v>163</v>
      </c>
      <c r="G1224" s="190">
        <f t="shared" ref="G1224:V1224" si="562">G364</f>
        <v>0</v>
      </c>
      <c r="H1224" s="191">
        <f t="shared" si="562"/>
        <v>0</v>
      </c>
      <c r="I1224" s="179">
        <f t="shared" si="562"/>
        <v>0</v>
      </c>
      <c r="J1224" s="179">
        <f t="shared" si="562"/>
        <v>0</v>
      </c>
      <c r="K1224" s="197">
        <f t="shared" si="562"/>
        <v>0</v>
      </c>
      <c r="L1224" s="181">
        <f t="shared" si="562"/>
        <v>0</v>
      </c>
      <c r="M1224" s="192">
        <f t="shared" si="562"/>
        <v>0</v>
      </c>
      <c r="N1224" s="182">
        <f t="shared" si="562"/>
        <v>0</v>
      </c>
      <c r="O1224" s="178">
        <f t="shared" si="562"/>
        <v>0</v>
      </c>
      <c r="P1224" s="182">
        <f t="shared" si="562"/>
        <v>0</v>
      </c>
      <c r="Q1224" s="192">
        <f t="shared" si="562"/>
        <v>0</v>
      </c>
      <c r="R1224" s="182">
        <f t="shared" si="562"/>
        <v>0</v>
      </c>
      <c r="S1224" s="182">
        <f t="shared" si="562"/>
        <v>0</v>
      </c>
      <c r="T1224" s="178">
        <f t="shared" si="562"/>
        <v>0</v>
      </c>
      <c r="U1224" s="182">
        <f t="shared" si="562"/>
        <v>0</v>
      </c>
      <c r="V1224" s="183">
        <f t="shared" si="562"/>
        <v>0</v>
      </c>
      <c r="W1224" s="46">
        <f>G1224-SUM(H1224:V1224)</f>
        <v>0</v>
      </c>
    </row>
    <row r="1225" spans="1:23" s="72" customFormat="1" outlineLevel="1" x14ac:dyDescent="0.2">
      <c r="A1225" s="322"/>
      <c r="B1225" s="25"/>
      <c r="C1225" s="23"/>
      <c r="D1225" s="23"/>
      <c r="E1225" s="24"/>
      <c r="F1225" s="176" t="s">
        <v>332</v>
      </c>
      <c r="G1225" s="190">
        <f t="shared" ref="G1225:V1225" si="563">G365</f>
        <v>0</v>
      </c>
      <c r="H1225" s="191">
        <f t="shared" si="563"/>
        <v>0</v>
      </c>
      <c r="I1225" s="179">
        <f t="shared" si="563"/>
        <v>0</v>
      </c>
      <c r="J1225" s="179">
        <f t="shared" si="563"/>
        <v>0</v>
      </c>
      <c r="K1225" s="197">
        <f t="shared" si="563"/>
        <v>0</v>
      </c>
      <c r="L1225" s="181">
        <f t="shared" si="563"/>
        <v>0</v>
      </c>
      <c r="M1225" s="192">
        <f t="shared" si="563"/>
        <v>0</v>
      </c>
      <c r="N1225" s="182">
        <f t="shared" si="563"/>
        <v>0</v>
      </c>
      <c r="O1225" s="178">
        <f t="shared" si="563"/>
        <v>0</v>
      </c>
      <c r="P1225" s="182">
        <f t="shared" si="563"/>
        <v>0</v>
      </c>
      <c r="Q1225" s="192">
        <f t="shared" si="563"/>
        <v>0</v>
      </c>
      <c r="R1225" s="182">
        <f t="shared" si="563"/>
        <v>0</v>
      </c>
      <c r="S1225" s="182">
        <f t="shared" si="563"/>
        <v>0</v>
      </c>
      <c r="T1225" s="178">
        <f t="shared" si="563"/>
        <v>0</v>
      </c>
      <c r="U1225" s="182">
        <f t="shared" si="563"/>
        <v>0</v>
      </c>
      <c r="V1225" s="183">
        <f t="shared" si="563"/>
        <v>0</v>
      </c>
      <c r="W1225" s="46">
        <f>G1225-SUM(H1225:V1225)</f>
        <v>0</v>
      </c>
    </row>
    <row r="1226" spans="1:23" s="72" customFormat="1" x14ac:dyDescent="0.2">
      <c r="A1226" s="322"/>
      <c r="B1226" s="25"/>
      <c r="C1226" s="23"/>
      <c r="D1226" s="23"/>
      <c r="E1226" s="24" t="s">
        <v>57</v>
      </c>
      <c r="F1226" s="24"/>
      <c r="G1226" s="69">
        <f t="shared" ref="G1226:W1226" si="564">SUBTOTAL(9,G1227:G1229)</f>
        <v>0</v>
      </c>
      <c r="H1226" s="70">
        <f t="shared" si="564"/>
        <v>0</v>
      </c>
      <c r="I1226" s="66">
        <f t="shared" si="564"/>
        <v>0</v>
      </c>
      <c r="J1226" s="66">
        <f t="shared" si="564"/>
        <v>0</v>
      </c>
      <c r="K1226" s="67">
        <f t="shared" si="564"/>
        <v>0</v>
      </c>
      <c r="L1226" s="34">
        <f t="shared" si="564"/>
        <v>0</v>
      </c>
      <c r="M1226" s="34">
        <f t="shared" si="564"/>
        <v>0</v>
      </c>
      <c r="N1226" s="34">
        <f t="shared" si="564"/>
        <v>0</v>
      </c>
      <c r="O1226" s="34">
        <f t="shared" si="564"/>
        <v>0</v>
      </c>
      <c r="P1226" s="34">
        <f t="shared" si="564"/>
        <v>0</v>
      </c>
      <c r="Q1226" s="34">
        <f t="shared" si="564"/>
        <v>0</v>
      </c>
      <c r="R1226" s="34">
        <f t="shared" si="564"/>
        <v>0</v>
      </c>
      <c r="S1226" s="34">
        <f t="shared" si="564"/>
        <v>0</v>
      </c>
      <c r="T1226" s="34">
        <f t="shared" si="564"/>
        <v>0</v>
      </c>
      <c r="U1226" s="34">
        <f t="shared" si="564"/>
        <v>0</v>
      </c>
      <c r="V1226" s="34">
        <f t="shared" si="564"/>
        <v>0</v>
      </c>
      <c r="W1226" s="33">
        <f t="shared" si="564"/>
        <v>0</v>
      </c>
    </row>
    <row r="1227" spans="1:23" s="72" customFormat="1" outlineLevel="1" x14ac:dyDescent="0.2">
      <c r="A1227" s="322"/>
      <c r="B1227" s="25"/>
      <c r="C1227" s="23"/>
      <c r="D1227" s="23"/>
      <c r="E1227" s="24"/>
      <c r="F1227" s="176" t="s">
        <v>164</v>
      </c>
      <c r="G1227" s="190">
        <f t="shared" ref="G1227:V1227" si="565">G367</f>
        <v>0</v>
      </c>
      <c r="H1227" s="191">
        <f t="shared" si="565"/>
        <v>0</v>
      </c>
      <c r="I1227" s="179">
        <f t="shared" si="565"/>
        <v>0</v>
      </c>
      <c r="J1227" s="179">
        <f t="shared" si="565"/>
        <v>0</v>
      </c>
      <c r="K1227" s="197">
        <f t="shared" si="565"/>
        <v>0</v>
      </c>
      <c r="L1227" s="181">
        <f t="shared" si="565"/>
        <v>0</v>
      </c>
      <c r="M1227" s="192">
        <f t="shared" si="565"/>
        <v>0</v>
      </c>
      <c r="N1227" s="182">
        <f t="shared" si="565"/>
        <v>0</v>
      </c>
      <c r="O1227" s="178">
        <f t="shared" si="565"/>
        <v>0</v>
      </c>
      <c r="P1227" s="182">
        <f t="shared" si="565"/>
        <v>0</v>
      </c>
      <c r="Q1227" s="192">
        <f t="shared" si="565"/>
        <v>0</v>
      </c>
      <c r="R1227" s="182">
        <f t="shared" si="565"/>
        <v>0</v>
      </c>
      <c r="S1227" s="182">
        <f t="shared" si="565"/>
        <v>0</v>
      </c>
      <c r="T1227" s="178">
        <f t="shared" si="565"/>
        <v>0</v>
      </c>
      <c r="U1227" s="182">
        <f t="shared" si="565"/>
        <v>0</v>
      </c>
      <c r="V1227" s="183">
        <f t="shared" si="565"/>
        <v>0</v>
      </c>
      <c r="W1227" s="46">
        <f>G1227-SUM(H1227:V1227)</f>
        <v>0</v>
      </c>
    </row>
    <row r="1228" spans="1:23" s="72" customFormat="1" outlineLevel="1" x14ac:dyDescent="0.2">
      <c r="A1228" s="322"/>
      <c r="B1228" s="25"/>
      <c r="C1228" s="23"/>
      <c r="D1228" s="23"/>
      <c r="E1228" s="24"/>
      <c r="F1228" s="176" t="s">
        <v>165</v>
      </c>
      <c r="G1228" s="190">
        <f t="shared" ref="G1228:V1228" si="566">G368</f>
        <v>0</v>
      </c>
      <c r="H1228" s="191">
        <f t="shared" si="566"/>
        <v>0</v>
      </c>
      <c r="I1228" s="179">
        <f t="shared" si="566"/>
        <v>0</v>
      </c>
      <c r="J1228" s="179">
        <f t="shared" si="566"/>
        <v>0</v>
      </c>
      <c r="K1228" s="197">
        <f t="shared" si="566"/>
        <v>0</v>
      </c>
      <c r="L1228" s="181">
        <f t="shared" si="566"/>
        <v>0</v>
      </c>
      <c r="M1228" s="192">
        <f t="shared" si="566"/>
        <v>0</v>
      </c>
      <c r="N1228" s="182">
        <f t="shared" si="566"/>
        <v>0</v>
      </c>
      <c r="O1228" s="178">
        <f t="shared" si="566"/>
        <v>0</v>
      </c>
      <c r="P1228" s="182">
        <f t="shared" si="566"/>
        <v>0</v>
      </c>
      <c r="Q1228" s="192">
        <f t="shared" si="566"/>
        <v>0</v>
      </c>
      <c r="R1228" s="182">
        <f t="shared" si="566"/>
        <v>0</v>
      </c>
      <c r="S1228" s="182">
        <f t="shared" si="566"/>
        <v>0</v>
      </c>
      <c r="T1228" s="178">
        <f t="shared" si="566"/>
        <v>0</v>
      </c>
      <c r="U1228" s="182">
        <f t="shared" si="566"/>
        <v>0</v>
      </c>
      <c r="V1228" s="183">
        <f t="shared" si="566"/>
        <v>0</v>
      </c>
      <c r="W1228" s="46">
        <f>G1228-SUM(H1228:V1228)</f>
        <v>0</v>
      </c>
    </row>
    <row r="1229" spans="1:23" s="72" customFormat="1" outlineLevel="1" x14ac:dyDescent="0.2">
      <c r="A1229" s="322"/>
      <c r="B1229" s="25"/>
      <c r="C1229" s="23"/>
      <c r="D1229" s="23"/>
      <c r="E1229" s="24"/>
      <c r="F1229" s="176" t="s">
        <v>333</v>
      </c>
      <c r="G1229" s="190">
        <f t="shared" ref="G1229:V1229" si="567">G369</f>
        <v>0</v>
      </c>
      <c r="H1229" s="191">
        <f t="shared" si="567"/>
        <v>0</v>
      </c>
      <c r="I1229" s="179">
        <f t="shared" si="567"/>
        <v>0</v>
      </c>
      <c r="J1229" s="179">
        <f t="shared" si="567"/>
        <v>0</v>
      </c>
      <c r="K1229" s="197">
        <f t="shared" si="567"/>
        <v>0</v>
      </c>
      <c r="L1229" s="181">
        <f t="shared" si="567"/>
        <v>0</v>
      </c>
      <c r="M1229" s="192">
        <f t="shared" si="567"/>
        <v>0</v>
      </c>
      <c r="N1229" s="182">
        <f t="shared" si="567"/>
        <v>0</v>
      </c>
      <c r="O1229" s="178">
        <f t="shared" si="567"/>
        <v>0</v>
      </c>
      <c r="P1229" s="182">
        <f t="shared" si="567"/>
        <v>0</v>
      </c>
      <c r="Q1229" s="192">
        <f t="shared" si="567"/>
        <v>0</v>
      </c>
      <c r="R1229" s="182">
        <f t="shared" si="567"/>
        <v>0</v>
      </c>
      <c r="S1229" s="182">
        <f t="shared" si="567"/>
        <v>0</v>
      </c>
      <c r="T1229" s="178">
        <f t="shared" si="567"/>
        <v>0</v>
      </c>
      <c r="U1229" s="182">
        <f t="shared" si="567"/>
        <v>0</v>
      </c>
      <c r="V1229" s="183">
        <f t="shared" si="567"/>
        <v>0</v>
      </c>
      <c r="W1229" s="46">
        <f>G1229-SUM(H1229:V1229)</f>
        <v>0</v>
      </c>
    </row>
    <row r="1230" spans="1:23" s="72" customFormat="1" x14ac:dyDescent="0.2">
      <c r="A1230" s="322"/>
      <c r="B1230" s="25"/>
      <c r="C1230" s="23"/>
      <c r="D1230" s="23" t="s">
        <v>58</v>
      </c>
      <c r="E1230" s="24"/>
      <c r="F1230" s="24"/>
      <c r="G1230" s="69"/>
      <c r="H1230" s="66"/>
      <c r="I1230" s="66"/>
      <c r="J1230" s="66"/>
      <c r="K1230" s="67"/>
      <c r="L1230" s="51"/>
      <c r="M1230" s="34"/>
      <c r="N1230" s="34"/>
      <c r="O1230" s="34"/>
      <c r="P1230" s="34"/>
      <c r="Q1230" s="34"/>
      <c r="R1230" s="34"/>
      <c r="S1230" s="34"/>
      <c r="T1230" s="34"/>
      <c r="U1230" s="34"/>
      <c r="V1230" s="37"/>
      <c r="W1230" s="33"/>
    </row>
    <row r="1231" spans="1:23" s="72" customFormat="1" x14ac:dyDescent="0.2">
      <c r="A1231" s="322"/>
      <c r="B1231" s="25"/>
      <c r="C1231" s="23"/>
      <c r="D1231" s="23"/>
      <c r="E1231" s="24" t="s">
        <v>172</v>
      </c>
      <c r="F1231" s="24"/>
      <c r="G1231" s="69">
        <f t="shared" ref="G1231:M1231" si="568">SUBTOTAL(9,G1232:G1233)</f>
        <v>0</v>
      </c>
      <c r="H1231" s="70">
        <f t="shared" si="568"/>
        <v>0</v>
      </c>
      <c r="I1231" s="66">
        <f t="shared" si="568"/>
        <v>0</v>
      </c>
      <c r="J1231" s="66">
        <f t="shared" si="568"/>
        <v>0</v>
      </c>
      <c r="K1231" s="67">
        <f t="shared" si="568"/>
        <v>0</v>
      </c>
      <c r="L1231" s="34">
        <f t="shared" si="568"/>
        <v>0</v>
      </c>
      <c r="M1231" s="34">
        <f t="shared" si="568"/>
        <v>0</v>
      </c>
      <c r="N1231" s="34">
        <f t="shared" ref="N1231:W1231" si="569">SUBTOTAL(9,N1232:N1233)</f>
        <v>0</v>
      </c>
      <c r="O1231" s="34">
        <f t="shared" si="569"/>
        <v>0</v>
      </c>
      <c r="P1231" s="34">
        <f t="shared" si="569"/>
        <v>0</v>
      </c>
      <c r="Q1231" s="34">
        <f t="shared" si="569"/>
        <v>0</v>
      </c>
      <c r="R1231" s="34">
        <f t="shared" si="569"/>
        <v>0</v>
      </c>
      <c r="S1231" s="34">
        <f t="shared" si="569"/>
        <v>0</v>
      </c>
      <c r="T1231" s="34">
        <f t="shared" si="569"/>
        <v>0</v>
      </c>
      <c r="U1231" s="34">
        <f t="shared" si="569"/>
        <v>0</v>
      </c>
      <c r="V1231" s="34">
        <f t="shared" si="569"/>
        <v>0</v>
      </c>
      <c r="W1231" s="33">
        <f t="shared" si="569"/>
        <v>0</v>
      </c>
    </row>
    <row r="1232" spans="1:23" s="72" customFormat="1" outlineLevel="1" x14ac:dyDescent="0.2">
      <c r="A1232" s="322"/>
      <c r="B1232" s="25"/>
      <c r="C1232" s="23"/>
      <c r="D1232" s="23"/>
      <c r="E1232" s="24"/>
      <c r="F1232" s="176" t="s">
        <v>61</v>
      </c>
      <c r="G1232" s="190">
        <f t="shared" ref="G1232:V1232" si="570">G372</f>
        <v>0</v>
      </c>
      <c r="H1232" s="191">
        <f t="shared" si="570"/>
        <v>0</v>
      </c>
      <c r="I1232" s="179">
        <f t="shared" si="570"/>
        <v>0</v>
      </c>
      <c r="J1232" s="179">
        <f t="shared" si="570"/>
        <v>0</v>
      </c>
      <c r="K1232" s="197">
        <f t="shared" si="570"/>
        <v>0</v>
      </c>
      <c r="L1232" s="181">
        <f t="shared" si="570"/>
        <v>0</v>
      </c>
      <c r="M1232" s="182">
        <f t="shared" si="570"/>
        <v>0</v>
      </c>
      <c r="N1232" s="182">
        <f t="shared" si="570"/>
        <v>0</v>
      </c>
      <c r="O1232" s="182">
        <f t="shared" si="570"/>
        <v>0</v>
      </c>
      <c r="P1232" s="182">
        <f t="shared" si="570"/>
        <v>0</v>
      </c>
      <c r="Q1232" s="182">
        <f t="shared" si="570"/>
        <v>0</v>
      </c>
      <c r="R1232" s="199">
        <f t="shared" si="570"/>
        <v>0</v>
      </c>
      <c r="S1232" s="199">
        <f t="shared" si="570"/>
        <v>0</v>
      </c>
      <c r="T1232" s="182">
        <f t="shared" si="570"/>
        <v>0</v>
      </c>
      <c r="U1232" s="182">
        <f t="shared" si="570"/>
        <v>0</v>
      </c>
      <c r="V1232" s="183">
        <f t="shared" si="570"/>
        <v>0</v>
      </c>
      <c r="W1232" s="46">
        <f>G1232-SUM(H1232:V1232)</f>
        <v>0</v>
      </c>
    </row>
    <row r="1233" spans="1:23" s="72" customFormat="1" outlineLevel="1" x14ac:dyDescent="0.2">
      <c r="A1233" s="322"/>
      <c r="B1233" s="25"/>
      <c r="C1233" s="23"/>
      <c r="D1233" s="23"/>
      <c r="E1233" s="24"/>
      <c r="F1233" s="176" t="s">
        <v>173</v>
      </c>
      <c r="G1233" s="190">
        <f t="shared" ref="G1233:V1233" si="571">G373</f>
        <v>0</v>
      </c>
      <c r="H1233" s="191">
        <f t="shared" si="571"/>
        <v>0</v>
      </c>
      <c r="I1233" s="179">
        <f t="shared" si="571"/>
        <v>0</v>
      </c>
      <c r="J1233" s="179">
        <f t="shared" si="571"/>
        <v>0</v>
      </c>
      <c r="K1233" s="197">
        <f t="shared" si="571"/>
        <v>0</v>
      </c>
      <c r="L1233" s="181">
        <f t="shared" si="571"/>
        <v>0</v>
      </c>
      <c r="M1233" s="192">
        <f t="shared" si="571"/>
        <v>0</v>
      </c>
      <c r="N1233" s="182">
        <f t="shared" si="571"/>
        <v>0</v>
      </c>
      <c r="O1233" s="178">
        <f t="shared" si="571"/>
        <v>0</v>
      </c>
      <c r="P1233" s="182">
        <f t="shared" si="571"/>
        <v>0</v>
      </c>
      <c r="Q1233" s="192">
        <f t="shared" si="571"/>
        <v>0</v>
      </c>
      <c r="R1233" s="182">
        <f t="shared" si="571"/>
        <v>0</v>
      </c>
      <c r="S1233" s="178">
        <f t="shared" si="571"/>
        <v>0</v>
      </c>
      <c r="T1233" s="178">
        <f t="shared" si="571"/>
        <v>0</v>
      </c>
      <c r="U1233" s="182">
        <f t="shared" si="571"/>
        <v>0</v>
      </c>
      <c r="V1233" s="183">
        <f t="shared" si="571"/>
        <v>0</v>
      </c>
      <c r="W1233" s="46">
        <f>G1233-SUM(H1233:V1233)</f>
        <v>0</v>
      </c>
    </row>
    <row r="1234" spans="1:23" s="72" customFormat="1" x14ac:dyDescent="0.2">
      <c r="A1234" s="322"/>
      <c r="B1234" s="25"/>
      <c r="C1234" s="23"/>
      <c r="D1234" s="23"/>
      <c r="E1234" s="24" t="s">
        <v>166</v>
      </c>
      <c r="F1234" s="24"/>
      <c r="G1234" s="69">
        <f t="shared" ref="G1234:W1234" si="572">SUBTOTAL(9,G1235:G1237)</f>
        <v>0</v>
      </c>
      <c r="H1234" s="70">
        <f t="shared" si="572"/>
        <v>0</v>
      </c>
      <c r="I1234" s="66">
        <f t="shared" si="572"/>
        <v>0</v>
      </c>
      <c r="J1234" s="66">
        <f t="shared" si="572"/>
        <v>0</v>
      </c>
      <c r="K1234" s="67">
        <f t="shared" si="572"/>
        <v>0</v>
      </c>
      <c r="L1234" s="34">
        <f t="shared" si="572"/>
        <v>0</v>
      </c>
      <c r="M1234" s="34">
        <f t="shared" si="572"/>
        <v>0</v>
      </c>
      <c r="N1234" s="34">
        <f t="shared" si="572"/>
        <v>0</v>
      </c>
      <c r="O1234" s="34">
        <f t="shared" si="572"/>
        <v>0</v>
      </c>
      <c r="P1234" s="34">
        <f t="shared" si="572"/>
        <v>0</v>
      </c>
      <c r="Q1234" s="34">
        <f t="shared" si="572"/>
        <v>0</v>
      </c>
      <c r="R1234" s="34">
        <f t="shared" si="572"/>
        <v>0</v>
      </c>
      <c r="S1234" s="34">
        <f t="shared" si="572"/>
        <v>0</v>
      </c>
      <c r="T1234" s="34">
        <f t="shared" si="572"/>
        <v>0</v>
      </c>
      <c r="U1234" s="34">
        <f t="shared" si="572"/>
        <v>0</v>
      </c>
      <c r="V1234" s="34">
        <f t="shared" si="572"/>
        <v>0</v>
      </c>
      <c r="W1234" s="33">
        <f t="shared" si="572"/>
        <v>0</v>
      </c>
    </row>
    <row r="1235" spans="1:23" s="72" customFormat="1" outlineLevel="1" x14ac:dyDescent="0.2">
      <c r="A1235" s="322"/>
      <c r="B1235" s="25"/>
      <c r="C1235" s="23"/>
      <c r="D1235" s="23"/>
      <c r="E1235" s="24"/>
      <c r="F1235" s="176" t="s">
        <v>59</v>
      </c>
      <c r="G1235" s="190">
        <f t="shared" ref="G1235:V1235" si="573">G375</f>
        <v>0</v>
      </c>
      <c r="H1235" s="191">
        <f t="shared" si="573"/>
        <v>0</v>
      </c>
      <c r="I1235" s="179">
        <f t="shared" si="573"/>
        <v>0</v>
      </c>
      <c r="J1235" s="179">
        <f t="shared" si="573"/>
        <v>0</v>
      </c>
      <c r="K1235" s="197">
        <f t="shared" si="573"/>
        <v>0</v>
      </c>
      <c r="L1235" s="181">
        <f t="shared" si="573"/>
        <v>0</v>
      </c>
      <c r="M1235" s="192">
        <f t="shared" si="573"/>
        <v>0</v>
      </c>
      <c r="N1235" s="182">
        <f t="shared" si="573"/>
        <v>0</v>
      </c>
      <c r="O1235" s="178">
        <f t="shared" si="573"/>
        <v>0</v>
      </c>
      <c r="P1235" s="182">
        <f t="shared" si="573"/>
        <v>0</v>
      </c>
      <c r="Q1235" s="192">
        <f t="shared" si="573"/>
        <v>0</v>
      </c>
      <c r="R1235" s="182">
        <f t="shared" si="573"/>
        <v>0</v>
      </c>
      <c r="S1235" s="178">
        <f t="shared" si="573"/>
        <v>0</v>
      </c>
      <c r="T1235" s="178">
        <f t="shared" si="573"/>
        <v>0</v>
      </c>
      <c r="U1235" s="182">
        <f t="shared" si="573"/>
        <v>0</v>
      </c>
      <c r="V1235" s="183">
        <f t="shared" si="573"/>
        <v>0</v>
      </c>
      <c r="W1235" s="46">
        <f>G1235-SUM(H1235:V1235)</f>
        <v>0</v>
      </c>
    </row>
    <row r="1236" spans="1:23" s="72" customFormat="1" outlineLevel="1" x14ac:dyDescent="0.2">
      <c r="A1236" s="322"/>
      <c r="B1236" s="25"/>
      <c r="C1236" s="23"/>
      <c r="D1236" s="23"/>
      <c r="E1236" s="24"/>
      <c r="F1236" s="176" t="s">
        <v>167</v>
      </c>
      <c r="G1236" s="190">
        <f t="shared" ref="G1236:V1236" si="574">G376</f>
        <v>0</v>
      </c>
      <c r="H1236" s="191">
        <f t="shared" si="574"/>
        <v>0</v>
      </c>
      <c r="I1236" s="179">
        <f t="shared" si="574"/>
        <v>0</v>
      </c>
      <c r="J1236" s="179">
        <f t="shared" si="574"/>
        <v>0</v>
      </c>
      <c r="K1236" s="197">
        <f t="shared" si="574"/>
        <v>0</v>
      </c>
      <c r="L1236" s="181">
        <f t="shared" si="574"/>
        <v>0</v>
      </c>
      <c r="M1236" s="192">
        <f t="shared" si="574"/>
        <v>0</v>
      </c>
      <c r="N1236" s="182">
        <f t="shared" si="574"/>
        <v>0</v>
      </c>
      <c r="O1236" s="178">
        <f t="shared" si="574"/>
        <v>0</v>
      </c>
      <c r="P1236" s="182">
        <f t="shared" si="574"/>
        <v>0</v>
      </c>
      <c r="Q1236" s="192">
        <f t="shared" si="574"/>
        <v>0</v>
      </c>
      <c r="R1236" s="182">
        <f t="shared" si="574"/>
        <v>0</v>
      </c>
      <c r="S1236" s="178">
        <f t="shared" si="574"/>
        <v>0</v>
      </c>
      <c r="T1236" s="178">
        <f t="shared" si="574"/>
        <v>0</v>
      </c>
      <c r="U1236" s="182">
        <f t="shared" si="574"/>
        <v>0</v>
      </c>
      <c r="V1236" s="183">
        <f t="shared" si="574"/>
        <v>0</v>
      </c>
      <c r="W1236" s="46">
        <f>G1236-SUM(H1236:V1236)</f>
        <v>0</v>
      </c>
    </row>
    <row r="1237" spans="1:23" s="72" customFormat="1" outlineLevel="1" x14ac:dyDescent="0.2">
      <c r="A1237" s="322"/>
      <c r="B1237" s="25"/>
      <c r="C1237" s="23"/>
      <c r="D1237" s="23"/>
      <c r="E1237" s="24"/>
      <c r="F1237" s="176" t="s">
        <v>168</v>
      </c>
      <c r="G1237" s="190">
        <f t="shared" ref="G1237:V1237" si="575">G377</f>
        <v>0</v>
      </c>
      <c r="H1237" s="191">
        <f t="shared" si="575"/>
        <v>0</v>
      </c>
      <c r="I1237" s="179">
        <f t="shared" si="575"/>
        <v>0</v>
      </c>
      <c r="J1237" s="179">
        <f t="shared" si="575"/>
        <v>0</v>
      </c>
      <c r="K1237" s="197">
        <f t="shared" si="575"/>
        <v>0</v>
      </c>
      <c r="L1237" s="181">
        <f t="shared" si="575"/>
        <v>0</v>
      </c>
      <c r="M1237" s="192">
        <f t="shared" si="575"/>
        <v>0</v>
      </c>
      <c r="N1237" s="182">
        <f t="shared" si="575"/>
        <v>0</v>
      </c>
      <c r="O1237" s="178">
        <f t="shared" si="575"/>
        <v>0</v>
      </c>
      <c r="P1237" s="182">
        <f t="shared" si="575"/>
        <v>0</v>
      </c>
      <c r="Q1237" s="192">
        <f t="shared" si="575"/>
        <v>0</v>
      </c>
      <c r="R1237" s="182">
        <f t="shared" si="575"/>
        <v>0</v>
      </c>
      <c r="S1237" s="178">
        <f t="shared" si="575"/>
        <v>0</v>
      </c>
      <c r="T1237" s="178">
        <f t="shared" si="575"/>
        <v>0</v>
      </c>
      <c r="U1237" s="182">
        <f t="shared" si="575"/>
        <v>0</v>
      </c>
      <c r="V1237" s="183">
        <f t="shared" si="575"/>
        <v>0</v>
      </c>
      <c r="W1237" s="46">
        <f>G1237-SUM(H1237:V1237)</f>
        <v>0</v>
      </c>
    </row>
    <row r="1238" spans="1:23" s="72" customFormat="1" x14ac:dyDescent="0.2">
      <c r="A1238" s="322"/>
      <c r="B1238" s="25"/>
      <c r="C1238" s="23"/>
      <c r="D1238" s="23"/>
      <c r="E1238" s="24" t="s">
        <v>174</v>
      </c>
      <c r="F1238" s="24"/>
      <c r="G1238" s="69">
        <f t="shared" ref="G1238:M1238" si="576">SUBTOTAL(9,G1239:G1240)</f>
        <v>0</v>
      </c>
      <c r="H1238" s="70">
        <f t="shared" si="576"/>
        <v>0</v>
      </c>
      <c r="I1238" s="66">
        <f t="shared" si="576"/>
        <v>0</v>
      </c>
      <c r="J1238" s="66">
        <f t="shared" si="576"/>
        <v>0</v>
      </c>
      <c r="K1238" s="67">
        <f t="shared" si="576"/>
        <v>0</v>
      </c>
      <c r="L1238" s="34">
        <f t="shared" si="576"/>
        <v>0</v>
      </c>
      <c r="M1238" s="34">
        <f t="shared" si="576"/>
        <v>0</v>
      </c>
      <c r="N1238" s="34">
        <f t="shared" ref="N1238:W1238" si="577">SUBTOTAL(9,N1239:N1240)</f>
        <v>0</v>
      </c>
      <c r="O1238" s="34">
        <f t="shared" si="577"/>
        <v>0</v>
      </c>
      <c r="P1238" s="34">
        <f t="shared" si="577"/>
        <v>0</v>
      </c>
      <c r="Q1238" s="34">
        <f t="shared" si="577"/>
        <v>0</v>
      </c>
      <c r="R1238" s="34">
        <f t="shared" si="577"/>
        <v>0</v>
      </c>
      <c r="S1238" s="34">
        <f t="shared" si="577"/>
        <v>0</v>
      </c>
      <c r="T1238" s="34">
        <f t="shared" si="577"/>
        <v>0</v>
      </c>
      <c r="U1238" s="34">
        <f t="shared" si="577"/>
        <v>0</v>
      </c>
      <c r="V1238" s="34">
        <f t="shared" si="577"/>
        <v>0</v>
      </c>
      <c r="W1238" s="33">
        <f t="shared" si="577"/>
        <v>0</v>
      </c>
    </row>
    <row r="1239" spans="1:23" s="72" customFormat="1" outlineLevel="1" x14ac:dyDescent="0.2">
      <c r="A1239" s="322"/>
      <c r="B1239" s="25"/>
      <c r="C1239" s="23"/>
      <c r="D1239" s="23"/>
      <c r="E1239" s="24"/>
      <c r="F1239" s="176" t="s">
        <v>62</v>
      </c>
      <c r="G1239" s="190">
        <f t="shared" ref="G1239:V1239" si="578">G379</f>
        <v>0</v>
      </c>
      <c r="H1239" s="191">
        <f t="shared" si="578"/>
        <v>0</v>
      </c>
      <c r="I1239" s="179">
        <f t="shared" si="578"/>
        <v>0</v>
      </c>
      <c r="J1239" s="179">
        <f t="shared" si="578"/>
        <v>0</v>
      </c>
      <c r="K1239" s="197">
        <f t="shared" si="578"/>
        <v>0</v>
      </c>
      <c r="L1239" s="181">
        <f t="shared" si="578"/>
        <v>0</v>
      </c>
      <c r="M1239" s="192">
        <f t="shared" si="578"/>
        <v>0</v>
      </c>
      <c r="N1239" s="182">
        <f t="shared" si="578"/>
        <v>0</v>
      </c>
      <c r="O1239" s="178">
        <f t="shared" si="578"/>
        <v>0</v>
      </c>
      <c r="P1239" s="182">
        <f t="shared" si="578"/>
        <v>0</v>
      </c>
      <c r="Q1239" s="192">
        <f t="shared" si="578"/>
        <v>0</v>
      </c>
      <c r="R1239" s="182">
        <f t="shared" si="578"/>
        <v>0</v>
      </c>
      <c r="S1239" s="178">
        <f t="shared" si="578"/>
        <v>0</v>
      </c>
      <c r="T1239" s="178">
        <f t="shared" si="578"/>
        <v>0</v>
      </c>
      <c r="U1239" s="182">
        <f t="shared" si="578"/>
        <v>0</v>
      </c>
      <c r="V1239" s="183">
        <f t="shared" si="578"/>
        <v>0</v>
      </c>
      <c r="W1239" s="46">
        <f>G1239-SUM(H1239:V1239)</f>
        <v>0</v>
      </c>
    </row>
    <row r="1240" spans="1:23" s="72" customFormat="1" outlineLevel="1" x14ac:dyDescent="0.2">
      <c r="A1240" s="322"/>
      <c r="B1240" s="25"/>
      <c r="C1240" s="23"/>
      <c r="D1240" s="23"/>
      <c r="E1240" s="24"/>
      <c r="F1240" s="176" t="s">
        <v>175</v>
      </c>
      <c r="G1240" s="190">
        <f t="shared" ref="G1240:V1240" si="579">G380</f>
        <v>0</v>
      </c>
      <c r="H1240" s="191">
        <f t="shared" si="579"/>
        <v>0</v>
      </c>
      <c r="I1240" s="179">
        <f t="shared" si="579"/>
        <v>0</v>
      </c>
      <c r="J1240" s="179">
        <f t="shared" si="579"/>
        <v>0</v>
      </c>
      <c r="K1240" s="197">
        <f t="shared" si="579"/>
        <v>0</v>
      </c>
      <c r="L1240" s="181">
        <f t="shared" si="579"/>
        <v>0</v>
      </c>
      <c r="M1240" s="192">
        <f t="shared" si="579"/>
        <v>0</v>
      </c>
      <c r="N1240" s="182">
        <f t="shared" si="579"/>
        <v>0</v>
      </c>
      <c r="O1240" s="178">
        <f t="shared" si="579"/>
        <v>0</v>
      </c>
      <c r="P1240" s="182">
        <f t="shared" si="579"/>
        <v>0</v>
      </c>
      <c r="Q1240" s="192">
        <f t="shared" si="579"/>
        <v>0</v>
      </c>
      <c r="R1240" s="200">
        <f t="shared" si="579"/>
        <v>0</v>
      </c>
      <c r="S1240" s="182">
        <f t="shared" si="579"/>
        <v>0</v>
      </c>
      <c r="T1240" s="178">
        <f t="shared" si="579"/>
        <v>0</v>
      </c>
      <c r="U1240" s="182">
        <f t="shared" si="579"/>
        <v>0</v>
      </c>
      <c r="V1240" s="183">
        <f t="shared" si="579"/>
        <v>0</v>
      </c>
      <c r="W1240" s="46">
        <f>G1240-SUM(H1240:V1240)</f>
        <v>0</v>
      </c>
    </row>
    <row r="1241" spans="1:23" s="72" customFormat="1" x14ac:dyDescent="0.2">
      <c r="A1241" s="322"/>
      <c r="B1241" s="25"/>
      <c r="C1241" s="23"/>
      <c r="D1241" s="23"/>
      <c r="E1241" s="24" t="s">
        <v>169</v>
      </c>
      <c r="F1241" s="24"/>
      <c r="G1241" s="69">
        <f t="shared" ref="G1241:W1241" si="580">SUBTOTAL(9,G1242:G1244)</f>
        <v>0</v>
      </c>
      <c r="H1241" s="70">
        <f t="shared" si="580"/>
        <v>0</v>
      </c>
      <c r="I1241" s="66">
        <f t="shared" si="580"/>
        <v>0</v>
      </c>
      <c r="J1241" s="66">
        <f t="shared" si="580"/>
        <v>0</v>
      </c>
      <c r="K1241" s="67">
        <f t="shared" si="580"/>
        <v>0</v>
      </c>
      <c r="L1241" s="34">
        <f t="shared" si="580"/>
        <v>0</v>
      </c>
      <c r="M1241" s="34">
        <f t="shared" si="580"/>
        <v>0</v>
      </c>
      <c r="N1241" s="34">
        <f t="shared" si="580"/>
        <v>0</v>
      </c>
      <c r="O1241" s="34">
        <f t="shared" si="580"/>
        <v>0</v>
      </c>
      <c r="P1241" s="34">
        <f t="shared" si="580"/>
        <v>0</v>
      </c>
      <c r="Q1241" s="34">
        <f t="shared" si="580"/>
        <v>0</v>
      </c>
      <c r="R1241" s="34">
        <f t="shared" si="580"/>
        <v>0</v>
      </c>
      <c r="S1241" s="34">
        <f t="shared" si="580"/>
        <v>0</v>
      </c>
      <c r="T1241" s="34">
        <f t="shared" si="580"/>
        <v>0</v>
      </c>
      <c r="U1241" s="34">
        <f t="shared" si="580"/>
        <v>0</v>
      </c>
      <c r="V1241" s="34">
        <f t="shared" si="580"/>
        <v>0</v>
      </c>
      <c r="W1241" s="33">
        <f t="shared" si="580"/>
        <v>0</v>
      </c>
    </row>
    <row r="1242" spans="1:23" s="72" customFormat="1" outlineLevel="1" x14ac:dyDescent="0.2">
      <c r="A1242" s="322"/>
      <c r="B1242" s="25"/>
      <c r="C1242" s="23"/>
      <c r="D1242" s="23"/>
      <c r="E1242" s="24"/>
      <c r="F1242" s="176" t="s">
        <v>60</v>
      </c>
      <c r="G1242" s="190">
        <f t="shared" ref="G1242:V1242" si="581">G382</f>
        <v>0</v>
      </c>
      <c r="H1242" s="191">
        <f t="shared" si="581"/>
        <v>0</v>
      </c>
      <c r="I1242" s="179">
        <f t="shared" si="581"/>
        <v>0</v>
      </c>
      <c r="J1242" s="179">
        <f t="shared" si="581"/>
        <v>0</v>
      </c>
      <c r="K1242" s="197">
        <f t="shared" si="581"/>
        <v>0</v>
      </c>
      <c r="L1242" s="181">
        <f t="shared" si="581"/>
        <v>0</v>
      </c>
      <c r="M1242" s="192">
        <f t="shared" si="581"/>
        <v>0</v>
      </c>
      <c r="N1242" s="182">
        <f t="shared" si="581"/>
        <v>0</v>
      </c>
      <c r="O1242" s="178">
        <f t="shared" si="581"/>
        <v>0</v>
      </c>
      <c r="P1242" s="182">
        <f t="shared" si="581"/>
        <v>0</v>
      </c>
      <c r="Q1242" s="192">
        <f t="shared" si="581"/>
        <v>0</v>
      </c>
      <c r="R1242" s="182">
        <f t="shared" si="581"/>
        <v>0</v>
      </c>
      <c r="S1242" s="182">
        <f t="shared" si="581"/>
        <v>0</v>
      </c>
      <c r="T1242" s="182">
        <f t="shared" si="581"/>
        <v>0</v>
      </c>
      <c r="U1242" s="178">
        <f t="shared" si="581"/>
        <v>0</v>
      </c>
      <c r="V1242" s="183">
        <f t="shared" si="581"/>
        <v>0</v>
      </c>
      <c r="W1242" s="46">
        <f>G1242-SUM(H1242:V1242)</f>
        <v>0</v>
      </c>
    </row>
    <row r="1243" spans="1:23" s="72" customFormat="1" outlineLevel="1" x14ac:dyDescent="0.2">
      <c r="A1243" s="322"/>
      <c r="B1243" s="25"/>
      <c r="C1243" s="23"/>
      <c r="D1243" s="23"/>
      <c r="E1243" s="24"/>
      <c r="F1243" s="176" t="s">
        <v>170</v>
      </c>
      <c r="G1243" s="190">
        <f t="shared" ref="G1243:V1243" si="582">G383</f>
        <v>0</v>
      </c>
      <c r="H1243" s="191">
        <f t="shared" si="582"/>
        <v>0</v>
      </c>
      <c r="I1243" s="179">
        <f t="shared" si="582"/>
        <v>0</v>
      </c>
      <c r="J1243" s="179">
        <f t="shared" si="582"/>
        <v>0</v>
      </c>
      <c r="K1243" s="197">
        <f t="shared" si="582"/>
        <v>0</v>
      </c>
      <c r="L1243" s="181">
        <f t="shared" si="582"/>
        <v>0</v>
      </c>
      <c r="M1243" s="192">
        <f t="shared" si="582"/>
        <v>0</v>
      </c>
      <c r="N1243" s="182">
        <f t="shared" si="582"/>
        <v>0</v>
      </c>
      <c r="O1243" s="178">
        <f t="shared" si="582"/>
        <v>0</v>
      </c>
      <c r="P1243" s="182">
        <f t="shared" si="582"/>
        <v>0</v>
      </c>
      <c r="Q1243" s="192">
        <f t="shared" si="582"/>
        <v>0</v>
      </c>
      <c r="R1243" s="182">
        <f t="shared" si="582"/>
        <v>0</v>
      </c>
      <c r="S1243" s="182">
        <f t="shared" si="582"/>
        <v>0</v>
      </c>
      <c r="T1243" s="182">
        <f t="shared" si="582"/>
        <v>0</v>
      </c>
      <c r="U1243" s="178">
        <f t="shared" si="582"/>
        <v>0</v>
      </c>
      <c r="V1243" s="183">
        <f t="shared" si="582"/>
        <v>0</v>
      </c>
      <c r="W1243" s="46">
        <f>G1243-SUM(H1243:V1243)</f>
        <v>0</v>
      </c>
    </row>
    <row r="1244" spans="1:23" s="72" customFormat="1" outlineLevel="1" x14ac:dyDescent="0.2">
      <c r="A1244" s="322"/>
      <c r="B1244" s="25"/>
      <c r="C1244" s="23"/>
      <c r="D1244" s="23"/>
      <c r="E1244" s="24"/>
      <c r="F1244" s="176" t="s">
        <v>171</v>
      </c>
      <c r="G1244" s="190">
        <f t="shared" ref="G1244:V1244" si="583">G384</f>
        <v>0</v>
      </c>
      <c r="H1244" s="191">
        <f t="shared" si="583"/>
        <v>0</v>
      </c>
      <c r="I1244" s="179">
        <f t="shared" si="583"/>
        <v>0</v>
      </c>
      <c r="J1244" s="179">
        <f t="shared" si="583"/>
        <v>0</v>
      </c>
      <c r="K1244" s="197">
        <f t="shared" si="583"/>
        <v>0</v>
      </c>
      <c r="L1244" s="181">
        <f t="shared" si="583"/>
        <v>0</v>
      </c>
      <c r="M1244" s="192">
        <f t="shared" si="583"/>
        <v>0</v>
      </c>
      <c r="N1244" s="182">
        <f t="shared" si="583"/>
        <v>0</v>
      </c>
      <c r="O1244" s="178">
        <f t="shared" si="583"/>
        <v>0</v>
      </c>
      <c r="P1244" s="182">
        <f t="shared" si="583"/>
        <v>0</v>
      </c>
      <c r="Q1244" s="192">
        <f t="shared" si="583"/>
        <v>0</v>
      </c>
      <c r="R1244" s="182">
        <f t="shared" si="583"/>
        <v>0</v>
      </c>
      <c r="S1244" s="182">
        <f t="shared" si="583"/>
        <v>0</v>
      </c>
      <c r="T1244" s="229">
        <f t="shared" si="583"/>
        <v>0</v>
      </c>
      <c r="U1244" s="182">
        <f t="shared" si="583"/>
        <v>0</v>
      </c>
      <c r="V1244" s="183">
        <f t="shared" si="583"/>
        <v>0</v>
      </c>
      <c r="W1244" s="46">
        <f>G1244-SUM(H1244:V1244)</f>
        <v>0</v>
      </c>
    </row>
    <row r="1245" spans="1:23" s="72" customFormat="1" x14ac:dyDescent="0.2">
      <c r="A1245" s="322"/>
      <c r="B1245" s="25"/>
      <c r="C1245" s="23"/>
      <c r="D1245" s="23"/>
      <c r="E1245" s="24" t="s">
        <v>334</v>
      </c>
      <c r="F1245" s="24"/>
      <c r="G1245" s="69">
        <f t="shared" ref="G1245:M1245" si="584">SUBTOTAL(9,G1246:G1247)</f>
        <v>0</v>
      </c>
      <c r="H1245" s="70">
        <f t="shared" si="584"/>
        <v>0</v>
      </c>
      <c r="I1245" s="66">
        <f t="shared" si="584"/>
        <v>0</v>
      </c>
      <c r="J1245" s="66">
        <f t="shared" si="584"/>
        <v>0</v>
      </c>
      <c r="K1245" s="67">
        <f t="shared" si="584"/>
        <v>0</v>
      </c>
      <c r="L1245" s="34">
        <f t="shared" si="584"/>
        <v>0</v>
      </c>
      <c r="M1245" s="34">
        <f t="shared" si="584"/>
        <v>0</v>
      </c>
      <c r="N1245" s="34">
        <f t="shared" ref="N1245:W1245" si="585">SUBTOTAL(9,N1246:N1247)</f>
        <v>0</v>
      </c>
      <c r="O1245" s="34">
        <f t="shared" si="585"/>
        <v>0</v>
      </c>
      <c r="P1245" s="34">
        <f t="shared" si="585"/>
        <v>0</v>
      </c>
      <c r="Q1245" s="34">
        <f t="shared" si="585"/>
        <v>0</v>
      </c>
      <c r="R1245" s="34">
        <f t="shared" si="585"/>
        <v>0</v>
      </c>
      <c r="S1245" s="34">
        <f t="shared" si="585"/>
        <v>0</v>
      </c>
      <c r="T1245" s="34">
        <f t="shared" si="585"/>
        <v>0</v>
      </c>
      <c r="U1245" s="34">
        <f t="shared" si="585"/>
        <v>0</v>
      </c>
      <c r="V1245" s="34">
        <f t="shared" si="585"/>
        <v>0</v>
      </c>
      <c r="W1245" s="33">
        <f t="shared" si="585"/>
        <v>0</v>
      </c>
    </row>
    <row r="1246" spans="1:23" s="72" customFormat="1" outlineLevel="1" x14ac:dyDescent="0.2">
      <c r="A1246" s="322"/>
      <c r="B1246" s="25"/>
      <c r="C1246" s="23"/>
      <c r="D1246" s="23"/>
      <c r="E1246" s="24"/>
      <c r="F1246" s="176" t="s">
        <v>335</v>
      </c>
      <c r="G1246" s="190">
        <f t="shared" ref="G1246:V1246" si="586">G386</f>
        <v>0</v>
      </c>
      <c r="H1246" s="191">
        <f t="shared" si="586"/>
        <v>0</v>
      </c>
      <c r="I1246" s="179">
        <f t="shared" si="586"/>
        <v>0</v>
      </c>
      <c r="J1246" s="179">
        <f t="shared" si="586"/>
        <v>0</v>
      </c>
      <c r="K1246" s="197">
        <f t="shared" si="586"/>
        <v>0</v>
      </c>
      <c r="L1246" s="181">
        <f t="shared" si="586"/>
        <v>0</v>
      </c>
      <c r="M1246" s="192">
        <f t="shared" si="586"/>
        <v>0</v>
      </c>
      <c r="N1246" s="182">
        <f t="shared" si="586"/>
        <v>0</v>
      </c>
      <c r="O1246" s="178">
        <f t="shared" si="586"/>
        <v>0</v>
      </c>
      <c r="P1246" s="182">
        <f t="shared" si="586"/>
        <v>0</v>
      </c>
      <c r="Q1246" s="192">
        <f t="shared" si="586"/>
        <v>0</v>
      </c>
      <c r="R1246" s="182">
        <f t="shared" si="586"/>
        <v>0</v>
      </c>
      <c r="S1246" s="182">
        <f t="shared" si="586"/>
        <v>0</v>
      </c>
      <c r="T1246" s="178">
        <f t="shared" si="586"/>
        <v>0</v>
      </c>
      <c r="U1246" s="182">
        <f t="shared" si="586"/>
        <v>0</v>
      </c>
      <c r="V1246" s="183">
        <f t="shared" si="586"/>
        <v>0</v>
      </c>
      <c r="W1246" s="46">
        <f>G1246-SUM(H1246:V1246)</f>
        <v>0</v>
      </c>
    </row>
    <row r="1247" spans="1:23" s="72" customFormat="1" outlineLevel="1" x14ac:dyDescent="0.2">
      <c r="A1247" s="322"/>
      <c r="B1247" s="25"/>
      <c r="C1247" s="23"/>
      <c r="D1247" s="23"/>
      <c r="E1247" s="24"/>
      <c r="F1247" s="176" t="s">
        <v>336</v>
      </c>
      <c r="G1247" s="190">
        <f t="shared" ref="G1247:V1247" si="587">G387</f>
        <v>0</v>
      </c>
      <c r="H1247" s="191">
        <f t="shared" si="587"/>
        <v>0</v>
      </c>
      <c r="I1247" s="179">
        <f t="shared" si="587"/>
        <v>0</v>
      </c>
      <c r="J1247" s="179">
        <f t="shared" si="587"/>
        <v>0</v>
      </c>
      <c r="K1247" s="197">
        <f t="shared" si="587"/>
        <v>0</v>
      </c>
      <c r="L1247" s="181">
        <f t="shared" si="587"/>
        <v>0</v>
      </c>
      <c r="M1247" s="192">
        <f t="shared" si="587"/>
        <v>0</v>
      </c>
      <c r="N1247" s="182">
        <f t="shared" si="587"/>
        <v>0</v>
      </c>
      <c r="O1247" s="178">
        <f t="shared" si="587"/>
        <v>0</v>
      </c>
      <c r="P1247" s="182">
        <f t="shared" si="587"/>
        <v>0</v>
      </c>
      <c r="Q1247" s="192">
        <f t="shared" si="587"/>
        <v>0</v>
      </c>
      <c r="R1247" s="182">
        <f t="shared" si="587"/>
        <v>0</v>
      </c>
      <c r="S1247" s="182">
        <f t="shared" si="587"/>
        <v>0</v>
      </c>
      <c r="T1247" s="178">
        <f t="shared" si="587"/>
        <v>0</v>
      </c>
      <c r="U1247" s="182">
        <f t="shared" si="587"/>
        <v>0</v>
      </c>
      <c r="V1247" s="183">
        <f t="shared" si="587"/>
        <v>0</v>
      </c>
      <c r="W1247" s="46">
        <f>G1247-SUM(H1247:V1247)</f>
        <v>0</v>
      </c>
    </row>
    <row r="1248" spans="1:23" s="72" customFormat="1" x14ac:dyDescent="0.2">
      <c r="A1248" s="322"/>
      <c r="B1248" s="25"/>
      <c r="C1248" s="23"/>
      <c r="D1248" s="23"/>
      <c r="E1248" s="24" t="s">
        <v>337</v>
      </c>
      <c r="F1248" s="24"/>
      <c r="G1248" s="69">
        <f t="shared" ref="G1248:W1248" si="588">SUBTOTAL(9,G1249:G1251)</f>
        <v>0</v>
      </c>
      <c r="H1248" s="70">
        <f t="shared" si="588"/>
        <v>0</v>
      </c>
      <c r="I1248" s="66">
        <f t="shared" si="588"/>
        <v>0</v>
      </c>
      <c r="J1248" s="66">
        <f t="shared" si="588"/>
        <v>0</v>
      </c>
      <c r="K1248" s="67">
        <f t="shared" si="588"/>
        <v>0</v>
      </c>
      <c r="L1248" s="34">
        <f t="shared" si="588"/>
        <v>0</v>
      </c>
      <c r="M1248" s="34">
        <f t="shared" si="588"/>
        <v>0</v>
      </c>
      <c r="N1248" s="34">
        <f t="shared" si="588"/>
        <v>0</v>
      </c>
      <c r="O1248" s="34">
        <f t="shared" si="588"/>
        <v>0</v>
      </c>
      <c r="P1248" s="34">
        <f t="shared" si="588"/>
        <v>0</v>
      </c>
      <c r="Q1248" s="34">
        <f t="shared" si="588"/>
        <v>0</v>
      </c>
      <c r="R1248" s="34">
        <f t="shared" si="588"/>
        <v>0</v>
      </c>
      <c r="S1248" s="34">
        <f t="shared" si="588"/>
        <v>0</v>
      </c>
      <c r="T1248" s="34">
        <f t="shared" si="588"/>
        <v>0</v>
      </c>
      <c r="U1248" s="34">
        <f t="shared" si="588"/>
        <v>0</v>
      </c>
      <c r="V1248" s="34">
        <f t="shared" si="588"/>
        <v>0</v>
      </c>
      <c r="W1248" s="33">
        <f t="shared" si="588"/>
        <v>0</v>
      </c>
    </row>
    <row r="1249" spans="1:23" s="72" customFormat="1" outlineLevel="1" x14ac:dyDescent="0.2">
      <c r="A1249" s="322"/>
      <c r="B1249" s="25"/>
      <c r="C1249" s="23"/>
      <c r="D1249" s="23"/>
      <c r="E1249" s="24"/>
      <c r="F1249" s="176" t="s">
        <v>338</v>
      </c>
      <c r="G1249" s="190">
        <f t="shared" ref="G1249:V1249" si="589">G389</f>
        <v>0</v>
      </c>
      <c r="H1249" s="191">
        <f t="shared" si="589"/>
        <v>0</v>
      </c>
      <c r="I1249" s="179">
        <f t="shared" si="589"/>
        <v>0</v>
      </c>
      <c r="J1249" s="179">
        <f t="shared" si="589"/>
        <v>0</v>
      </c>
      <c r="K1249" s="197">
        <f t="shared" si="589"/>
        <v>0</v>
      </c>
      <c r="L1249" s="181">
        <f t="shared" si="589"/>
        <v>0</v>
      </c>
      <c r="M1249" s="192">
        <f t="shared" si="589"/>
        <v>0</v>
      </c>
      <c r="N1249" s="182">
        <f t="shared" si="589"/>
        <v>0</v>
      </c>
      <c r="O1249" s="178">
        <f t="shared" si="589"/>
        <v>0</v>
      </c>
      <c r="P1249" s="182">
        <f t="shared" si="589"/>
        <v>0</v>
      </c>
      <c r="Q1249" s="192">
        <f t="shared" si="589"/>
        <v>0</v>
      </c>
      <c r="R1249" s="182">
        <f t="shared" si="589"/>
        <v>0</v>
      </c>
      <c r="S1249" s="182">
        <f t="shared" si="589"/>
        <v>0</v>
      </c>
      <c r="T1249" s="178">
        <f t="shared" si="589"/>
        <v>0</v>
      </c>
      <c r="U1249" s="182">
        <f t="shared" si="589"/>
        <v>0</v>
      </c>
      <c r="V1249" s="183">
        <f t="shared" si="589"/>
        <v>0</v>
      </c>
      <c r="W1249" s="46">
        <f>G1249-SUM(H1249:V1249)</f>
        <v>0</v>
      </c>
    </row>
    <row r="1250" spans="1:23" s="72" customFormat="1" outlineLevel="1" x14ac:dyDescent="0.2">
      <c r="A1250" s="322"/>
      <c r="B1250" s="25"/>
      <c r="C1250" s="23"/>
      <c r="D1250" s="23"/>
      <c r="E1250" s="24"/>
      <c r="F1250" s="176" t="s">
        <v>339</v>
      </c>
      <c r="G1250" s="190">
        <f t="shared" ref="G1250:V1250" si="590">G390</f>
        <v>0</v>
      </c>
      <c r="H1250" s="191">
        <f t="shared" si="590"/>
        <v>0</v>
      </c>
      <c r="I1250" s="179">
        <f t="shared" si="590"/>
        <v>0</v>
      </c>
      <c r="J1250" s="179">
        <f t="shared" si="590"/>
        <v>0</v>
      </c>
      <c r="K1250" s="197">
        <f t="shared" si="590"/>
        <v>0</v>
      </c>
      <c r="L1250" s="181">
        <f t="shared" si="590"/>
        <v>0</v>
      </c>
      <c r="M1250" s="192">
        <f t="shared" si="590"/>
        <v>0</v>
      </c>
      <c r="N1250" s="182">
        <f t="shared" si="590"/>
        <v>0</v>
      </c>
      <c r="O1250" s="178">
        <f t="shared" si="590"/>
        <v>0</v>
      </c>
      <c r="P1250" s="182">
        <f t="shared" si="590"/>
        <v>0</v>
      </c>
      <c r="Q1250" s="192">
        <f t="shared" si="590"/>
        <v>0</v>
      </c>
      <c r="R1250" s="182">
        <f t="shared" si="590"/>
        <v>0</v>
      </c>
      <c r="S1250" s="182">
        <f t="shared" si="590"/>
        <v>0</v>
      </c>
      <c r="T1250" s="178">
        <f t="shared" si="590"/>
        <v>0</v>
      </c>
      <c r="U1250" s="182">
        <f t="shared" si="590"/>
        <v>0</v>
      </c>
      <c r="V1250" s="183">
        <f t="shared" si="590"/>
        <v>0</v>
      </c>
      <c r="W1250" s="46">
        <f>G1250-SUM(H1250:V1250)</f>
        <v>0</v>
      </c>
    </row>
    <row r="1251" spans="1:23" s="72" customFormat="1" outlineLevel="1" x14ac:dyDescent="0.2">
      <c r="A1251" s="322"/>
      <c r="B1251" s="25"/>
      <c r="C1251" s="23"/>
      <c r="D1251" s="23"/>
      <c r="E1251" s="24"/>
      <c r="F1251" s="176" t="s">
        <v>340</v>
      </c>
      <c r="G1251" s="190">
        <f t="shared" ref="G1251:V1251" si="591">G391</f>
        <v>0</v>
      </c>
      <c r="H1251" s="191">
        <f t="shared" si="591"/>
        <v>0</v>
      </c>
      <c r="I1251" s="179">
        <f t="shared" si="591"/>
        <v>0</v>
      </c>
      <c r="J1251" s="179">
        <f t="shared" si="591"/>
        <v>0</v>
      </c>
      <c r="K1251" s="197">
        <f t="shared" si="591"/>
        <v>0</v>
      </c>
      <c r="L1251" s="181">
        <f t="shared" si="591"/>
        <v>0</v>
      </c>
      <c r="M1251" s="192">
        <f t="shared" si="591"/>
        <v>0</v>
      </c>
      <c r="N1251" s="182">
        <f t="shared" si="591"/>
        <v>0</v>
      </c>
      <c r="O1251" s="178">
        <f t="shared" si="591"/>
        <v>0</v>
      </c>
      <c r="P1251" s="182">
        <f t="shared" si="591"/>
        <v>0</v>
      </c>
      <c r="Q1251" s="192">
        <f t="shared" si="591"/>
        <v>0</v>
      </c>
      <c r="R1251" s="182">
        <f t="shared" si="591"/>
        <v>0</v>
      </c>
      <c r="S1251" s="182">
        <f t="shared" si="591"/>
        <v>0</v>
      </c>
      <c r="T1251" s="178">
        <f t="shared" si="591"/>
        <v>0</v>
      </c>
      <c r="U1251" s="182">
        <f t="shared" si="591"/>
        <v>0</v>
      </c>
      <c r="V1251" s="183">
        <f t="shared" si="591"/>
        <v>0</v>
      </c>
      <c r="W1251" s="46">
        <f>G1251-SUM(H1251:V1251)</f>
        <v>0</v>
      </c>
    </row>
    <row r="1252" spans="1:23" s="72" customFormat="1" x14ac:dyDescent="0.2">
      <c r="A1252" s="322"/>
      <c r="B1252" s="25"/>
      <c r="C1252" s="23"/>
      <c r="D1252" s="23" t="s">
        <v>183</v>
      </c>
      <c r="E1252" s="24"/>
      <c r="F1252" s="24"/>
      <c r="G1252" s="69"/>
      <c r="H1252" s="66"/>
      <c r="I1252" s="66"/>
      <c r="J1252" s="66"/>
      <c r="K1252" s="67"/>
      <c r="L1252" s="51"/>
      <c r="M1252" s="34"/>
      <c r="N1252" s="34"/>
      <c r="O1252" s="34"/>
      <c r="P1252" s="34"/>
      <c r="Q1252" s="34"/>
      <c r="R1252" s="34"/>
      <c r="S1252" s="34"/>
      <c r="T1252" s="34"/>
      <c r="U1252" s="34"/>
      <c r="V1252" s="37"/>
      <c r="W1252" s="33"/>
    </row>
    <row r="1253" spans="1:23" s="72" customFormat="1" x14ac:dyDescent="0.2">
      <c r="A1253" s="322"/>
      <c r="B1253" s="25"/>
      <c r="C1253" s="23"/>
      <c r="D1253" s="23"/>
      <c r="E1253" s="24" t="s">
        <v>184</v>
      </c>
      <c r="F1253" s="24"/>
      <c r="G1253" s="69">
        <f t="shared" ref="G1253:M1253" si="592">SUBTOTAL(9,G1254:G1255)</f>
        <v>0</v>
      </c>
      <c r="H1253" s="70">
        <f t="shared" si="592"/>
        <v>0</v>
      </c>
      <c r="I1253" s="66">
        <f t="shared" si="592"/>
        <v>0</v>
      </c>
      <c r="J1253" s="66">
        <f t="shared" si="592"/>
        <v>0</v>
      </c>
      <c r="K1253" s="67">
        <f t="shared" si="592"/>
        <v>0</v>
      </c>
      <c r="L1253" s="34">
        <f t="shared" si="592"/>
        <v>0</v>
      </c>
      <c r="M1253" s="34">
        <f t="shared" si="592"/>
        <v>0</v>
      </c>
      <c r="N1253" s="34">
        <f t="shared" ref="N1253:W1253" si="593">SUBTOTAL(9,N1254:N1255)</f>
        <v>0</v>
      </c>
      <c r="O1253" s="34">
        <f t="shared" si="593"/>
        <v>0</v>
      </c>
      <c r="P1253" s="34">
        <f t="shared" si="593"/>
        <v>0</v>
      </c>
      <c r="Q1253" s="34">
        <f t="shared" si="593"/>
        <v>0</v>
      </c>
      <c r="R1253" s="34">
        <f t="shared" si="593"/>
        <v>0</v>
      </c>
      <c r="S1253" s="34">
        <f t="shared" si="593"/>
        <v>0</v>
      </c>
      <c r="T1253" s="34">
        <f t="shared" si="593"/>
        <v>0</v>
      </c>
      <c r="U1253" s="34">
        <f t="shared" si="593"/>
        <v>0</v>
      </c>
      <c r="V1253" s="34">
        <f t="shared" si="593"/>
        <v>0</v>
      </c>
      <c r="W1253" s="33">
        <f t="shared" si="593"/>
        <v>0</v>
      </c>
    </row>
    <row r="1254" spans="1:23" s="72" customFormat="1" outlineLevel="1" x14ac:dyDescent="0.2">
      <c r="A1254" s="322"/>
      <c r="B1254" s="25"/>
      <c r="C1254" s="23"/>
      <c r="D1254" s="23"/>
      <c r="E1254" s="24"/>
      <c r="F1254" s="176" t="s">
        <v>176</v>
      </c>
      <c r="G1254" s="190">
        <f t="shared" ref="G1254:V1254" si="594">G394</f>
        <v>0</v>
      </c>
      <c r="H1254" s="191">
        <f t="shared" si="594"/>
        <v>0</v>
      </c>
      <c r="I1254" s="179">
        <f t="shared" si="594"/>
        <v>0</v>
      </c>
      <c r="J1254" s="179">
        <f t="shared" si="594"/>
        <v>0</v>
      </c>
      <c r="K1254" s="197">
        <f t="shared" si="594"/>
        <v>0</v>
      </c>
      <c r="L1254" s="181">
        <f t="shared" si="594"/>
        <v>0</v>
      </c>
      <c r="M1254" s="182">
        <f t="shared" si="594"/>
        <v>0</v>
      </c>
      <c r="N1254" s="182">
        <f t="shared" si="594"/>
        <v>0</v>
      </c>
      <c r="O1254" s="182">
        <f t="shared" si="594"/>
        <v>0</v>
      </c>
      <c r="P1254" s="182">
        <f t="shared" si="594"/>
        <v>0</v>
      </c>
      <c r="Q1254" s="182">
        <f t="shared" si="594"/>
        <v>0</v>
      </c>
      <c r="R1254" s="182">
        <f t="shared" si="594"/>
        <v>0</v>
      </c>
      <c r="S1254" s="182">
        <f t="shared" si="594"/>
        <v>0</v>
      </c>
      <c r="T1254" s="182">
        <f t="shared" si="594"/>
        <v>0</v>
      </c>
      <c r="U1254" s="182">
        <f t="shared" si="594"/>
        <v>0</v>
      </c>
      <c r="V1254" s="183">
        <f t="shared" si="594"/>
        <v>0</v>
      </c>
      <c r="W1254" s="46">
        <f>G1254-SUM(H1254:V1254)</f>
        <v>0</v>
      </c>
    </row>
    <row r="1255" spans="1:23" s="72" customFormat="1" outlineLevel="1" x14ac:dyDescent="0.2">
      <c r="A1255" s="322"/>
      <c r="B1255" s="25"/>
      <c r="C1255" s="23"/>
      <c r="D1255" s="23"/>
      <c r="E1255" s="24"/>
      <c r="F1255" s="176" t="s">
        <v>180</v>
      </c>
      <c r="G1255" s="190">
        <f t="shared" ref="G1255:V1255" si="595">G395</f>
        <v>0</v>
      </c>
      <c r="H1255" s="191">
        <f t="shared" si="595"/>
        <v>0</v>
      </c>
      <c r="I1255" s="179">
        <f t="shared" si="595"/>
        <v>0</v>
      </c>
      <c r="J1255" s="179">
        <f t="shared" si="595"/>
        <v>0</v>
      </c>
      <c r="K1255" s="197">
        <f t="shared" si="595"/>
        <v>0</v>
      </c>
      <c r="L1255" s="181">
        <f t="shared" si="595"/>
        <v>0</v>
      </c>
      <c r="M1255" s="182">
        <f t="shared" si="595"/>
        <v>0</v>
      </c>
      <c r="N1255" s="182">
        <f t="shared" si="595"/>
        <v>0</v>
      </c>
      <c r="O1255" s="182">
        <f t="shared" si="595"/>
        <v>0</v>
      </c>
      <c r="P1255" s="182">
        <f t="shared" si="595"/>
        <v>0</v>
      </c>
      <c r="Q1255" s="182">
        <f t="shared" si="595"/>
        <v>0</v>
      </c>
      <c r="R1255" s="182">
        <f t="shared" si="595"/>
        <v>0</v>
      </c>
      <c r="S1255" s="182">
        <f t="shared" si="595"/>
        <v>0</v>
      </c>
      <c r="T1255" s="182">
        <f t="shared" si="595"/>
        <v>0</v>
      </c>
      <c r="U1255" s="182">
        <f t="shared" si="595"/>
        <v>0</v>
      </c>
      <c r="V1255" s="183">
        <f t="shared" si="595"/>
        <v>0</v>
      </c>
      <c r="W1255" s="46">
        <f>G1255-SUM(H1255:V1255)</f>
        <v>0</v>
      </c>
    </row>
    <row r="1256" spans="1:23" s="72" customFormat="1" x14ac:dyDescent="0.2">
      <c r="A1256" s="322"/>
      <c r="B1256" s="25"/>
      <c r="C1256" s="23"/>
      <c r="D1256" s="23"/>
      <c r="E1256" s="24" t="s">
        <v>185</v>
      </c>
      <c r="F1256" s="24"/>
      <c r="G1256" s="69">
        <f t="shared" ref="G1256:M1256" si="596">SUBTOTAL(9,G1257:G1258)</f>
        <v>0</v>
      </c>
      <c r="H1256" s="70">
        <f t="shared" si="596"/>
        <v>0</v>
      </c>
      <c r="I1256" s="66">
        <f t="shared" si="596"/>
        <v>0</v>
      </c>
      <c r="J1256" s="66">
        <f t="shared" si="596"/>
        <v>0</v>
      </c>
      <c r="K1256" s="67">
        <f t="shared" si="596"/>
        <v>0</v>
      </c>
      <c r="L1256" s="34">
        <f t="shared" si="596"/>
        <v>0</v>
      </c>
      <c r="M1256" s="34">
        <f t="shared" si="596"/>
        <v>0</v>
      </c>
      <c r="N1256" s="34">
        <f t="shared" ref="N1256:W1256" si="597">SUBTOTAL(9,N1257:N1258)</f>
        <v>0</v>
      </c>
      <c r="O1256" s="34">
        <f t="shared" si="597"/>
        <v>0</v>
      </c>
      <c r="P1256" s="34">
        <f t="shared" si="597"/>
        <v>0</v>
      </c>
      <c r="Q1256" s="34">
        <f t="shared" si="597"/>
        <v>0</v>
      </c>
      <c r="R1256" s="34">
        <f t="shared" si="597"/>
        <v>0</v>
      </c>
      <c r="S1256" s="34">
        <f t="shared" si="597"/>
        <v>0</v>
      </c>
      <c r="T1256" s="34">
        <f t="shared" si="597"/>
        <v>0</v>
      </c>
      <c r="U1256" s="34">
        <f t="shared" si="597"/>
        <v>0</v>
      </c>
      <c r="V1256" s="34">
        <f t="shared" si="597"/>
        <v>0</v>
      </c>
      <c r="W1256" s="33">
        <f t="shared" si="597"/>
        <v>0</v>
      </c>
    </row>
    <row r="1257" spans="1:23" s="72" customFormat="1" outlineLevel="1" x14ac:dyDescent="0.2">
      <c r="A1257" s="322"/>
      <c r="B1257" s="25"/>
      <c r="C1257" s="23"/>
      <c r="D1257" s="23"/>
      <c r="E1257" s="24"/>
      <c r="F1257" s="176" t="s">
        <v>177</v>
      </c>
      <c r="G1257" s="190">
        <f t="shared" ref="G1257:V1257" si="598">G397</f>
        <v>0</v>
      </c>
      <c r="H1257" s="191">
        <f t="shared" si="598"/>
        <v>0</v>
      </c>
      <c r="I1257" s="179">
        <f t="shared" si="598"/>
        <v>0</v>
      </c>
      <c r="J1257" s="179">
        <f t="shared" si="598"/>
        <v>0</v>
      </c>
      <c r="K1257" s="197">
        <f t="shared" si="598"/>
        <v>0</v>
      </c>
      <c r="L1257" s="181">
        <f t="shared" si="598"/>
        <v>0</v>
      </c>
      <c r="M1257" s="182">
        <f t="shared" si="598"/>
        <v>0</v>
      </c>
      <c r="N1257" s="182">
        <f t="shared" si="598"/>
        <v>0</v>
      </c>
      <c r="O1257" s="182">
        <f t="shared" si="598"/>
        <v>0</v>
      </c>
      <c r="P1257" s="182">
        <f t="shared" si="598"/>
        <v>0</v>
      </c>
      <c r="Q1257" s="182">
        <f t="shared" si="598"/>
        <v>0</v>
      </c>
      <c r="R1257" s="182">
        <f t="shared" si="598"/>
        <v>0</v>
      </c>
      <c r="S1257" s="182">
        <f t="shared" si="598"/>
        <v>0</v>
      </c>
      <c r="T1257" s="182">
        <f t="shared" si="598"/>
        <v>0</v>
      </c>
      <c r="U1257" s="182">
        <f t="shared" si="598"/>
        <v>0</v>
      </c>
      <c r="V1257" s="183">
        <f t="shared" si="598"/>
        <v>0</v>
      </c>
      <c r="W1257" s="46">
        <f>G1257-SUM(H1257:V1257)</f>
        <v>0</v>
      </c>
    </row>
    <row r="1258" spans="1:23" s="72" customFormat="1" outlineLevel="1" x14ac:dyDescent="0.2">
      <c r="A1258" s="322"/>
      <c r="B1258" s="25"/>
      <c r="C1258" s="23"/>
      <c r="D1258" s="23"/>
      <c r="E1258" s="24"/>
      <c r="F1258" s="176" t="s">
        <v>182</v>
      </c>
      <c r="G1258" s="190">
        <f t="shared" ref="G1258:V1258" si="599">G398</f>
        <v>0</v>
      </c>
      <c r="H1258" s="191">
        <f t="shared" si="599"/>
        <v>0</v>
      </c>
      <c r="I1258" s="179">
        <f t="shared" si="599"/>
        <v>0</v>
      </c>
      <c r="J1258" s="179">
        <f t="shared" si="599"/>
        <v>0</v>
      </c>
      <c r="K1258" s="197">
        <f t="shared" si="599"/>
        <v>0</v>
      </c>
      <c r="L1258" s="181">
        <f t="shared" si="599"/>
        <v>0</v>
      </c>
      <c r="M1258" s="182">
        <f t="shared" si="599"/>
        <v>0</v>
      </c>
      <c r="N1258" s="182">
        <f t="shared" si="599"/>
        <v>0</v>
      </c>
      <c r="O1258" s="182">
        <f t="shared" si="599"/>
        <v>0</v>
      </c>
      <c r="P1258" s="182">
        <f t="shared" si="599"/>
        <v>0</v>
      </c>
      <c r="Q1258" s="182">
        <f t="shared" si="599"/>
        <v>0</v>
      </c>
      <c r="R1258" s="182">
        <f t="shared" si="599"/>
        <v>0</v>
      </c>
      <c r="S1258" s="182">
        <f t="shared" si="599"/>
        <v>0</v>
      </c>
      <c r="T1258" s="182">
        <f t="shared" si="599"/>
        <v>0</v>
      </c>
      <c r="U1258" s="182">
        <f t="shared" si="599"/>
        <v>0</v>
      </c>
      <c r="V1258" s="183">
        <f t="shared" si="599"/>
        <v>0</v>
      </c>
      <c r="W1258" s="46">
        <f>G1258-SUM(H1258:V1258)</f>
        <v>0</v>
      </c>
    </row>
    <row r="1259" spans="1:23" s="72" customFormat="1" x14ac:dyDescent="0.2">
      <c r="A1259" s="322"/>
      <c r="B1259" s="25"/>
      <c r="C1259" s="23"/>
      <c r="D1259" s="23"/>
      <c r="E1259" s="24" t="s">
        <v>186</v>
      </c>
      <c r="F1259" s="24"/>
      <c r="G1259" s="69">
        <f t="shared" ref="G1259:M1259" si="600">SUBTOTAL(9,G1260:G1261)</f>
        <v>0</v>
      </c>
      <c r="H1259" s="70">
        <f t="shared" si="600"/>
        <v>0</v>
      </c>
      <c r="I1259" s="66">
        <f t="shared" si="600"/>
        <v>0</v>
      </c>
      <c r="J1259" s="66">
        <f t="shared" si="600"/>
        <v>0</v>
      </c>
      <c r="K1259" s="67">
        <f t="shared" si="600"/>
        <v>0</v>
      </c>
      <c r="L1259" s="34">
        <f t="shared" si="600"/>
        <v>0</v>
      </c>
      <c r="M1259" s="34">
        <f t="shared" si="600"/>
        <v>0</v>
      </c>
      <c r="N1259" s="34">
        <f t="shared" ref="N1259:W1259" si="601">SUBTOTAL(9,N1260:N1261)</f>
        <v>0</v>
      </c>
      <c r="O1259" s="34">
        <f t="shared" si="601"/>
        <v>0</v>
      </c>
      <c r="P1259" s="34">
        <f t="shared" si="601"/>
        <v>0</v>
      </c>
      <c r="Q1259" s="34">
        <f t="shared" si="601"/>
        <v>0</v>
      </c>
      <c r="R1259" s="34">
        <f t="shared" si="601"/>
        <v>0</v>
      </c>
      <c r="S1259" s="34">
        <f t="shared" si="601"/>
        <v>0</v>
      </c>
      <c r="T1259" s="34">
        <f t="shared" si="601"/>
        <v>0</v>
      </c>
      <c r="U1259" s="34">
        <f t="shared" si="601"/>
        <v>0</v>
      </c>
      <c r="V1259" s="34">
        <f t="shared" si="601"/>
        <v>0</v>
      </c>
      <c r="W1259" s="33">
        <f t="shared" si="601"/>
        <v>0</v>
      </c>
    </row>
    <row r="1260" spans="1:23" s="72" customFormat="1" outlineLevel="1" x14ac:dyDescent="0.2">
      <c r="A1260" s="322"/>
      <c r="B1260" s="25"/>
      <c r="C1260" s="23"/>
      <c r="D1260" s="23"/>
      <c r="E1260" s="24"/>
      <c r="F1260" s="176" t="s">
        <v>178</v>
      </c>
      <c r="G1260" s="190">
        <f t="shared" ref="G1260:V1260" si="602">G400</f>
        <v>0</v>
      </c>
      <c r="H1260" s="191">
        <f t="shared" si="602"/>
        <v>0</v>
      </c>
      <c r="I1260" s="179">
        <f t="shared" si="602"/>
        <v>0</v>
      </c>
      <c r="J1260" s="179">
        <f t="shared" si="602"/>
        <v>0</v>
      </c>
      <c r="K1260" s="197">
        <f t="shared" si="602"/>
        <v>0</v>
      </c>
      <c r="L1260" s="181">
        <f t="shared" si="602"/>
        <v>0</v>
      </c>
      <c r="M1260" s="182">
        <f t="shared" si="602"/>
        <v>0</v>
      </c>
      <c r="N1260" s="182">
        <f t="shared" si="602"/>
        <v>0</v>
      </c>
      <c r="O1260" s="182">
        <f t="shared" si="602"/>
        <v>0</v>
      </c>
      <c r="P1260" s="182">
        <f t="shared" si="602"/>
        <v>0</v>
      </c>
      <c r="Q1260" s="182">
        <f t="shared" si="602"/>
        <v>0</v>
      </c>
      <c r="R1260" s="182">
        <f t="shared" si="602"/>
        <v>0</v>
      </c>
      <c r="S1260" s="182">
        <f t="shared" si="602"/>
        <v>0</v>
      </c>
      <c r="T1260" s="182">
        <f t="shared" si="602"/>
        <v>0</v>
      </c>
      <c r="U1260" s="182">
        <f t="shared" si="602"/>
        <v>0</v>
      </c>
      <c r="V1260" s="183">
        <f t="shared" si="602"/>
        <v>0</v>
      </c>
      <c r="W1260" s="46">
        <f>G1260-SUM(H1260:V1260)</f>
        <v>0</v>
      </c>
    </row>
    <row r="1261" spans="1:23" s="72" customFormat="1" outlineLevel="1" x14ac:dyDescent="0.2">
      <c r="A1261" s="322"/>
      <c r="B1261" s="25"/>
      <c r="C1261" s="23"/>
      <c r="D1261" s="23"/>
      <c r="E1261" s="24"/>
      <c r="F1261" s="176" t="s">
        <v>181</v>
      </c>
      <c r="G1261" s="190">
        <f t="shared" ref="G1261:V1261" si="603">G401</f>
        <v>0</v>
      </c>
      <c r="H1261" s="191">
        <f t="shared" si="603"/>
        <v>0</v>
      </c>
      <c r="I1261" s="179">
        <f t="shared" si="603"/>
        <v>0</v>
      </c>
      <c r="J1261" s="179">
        <f t="shared" si="603"/>
        <v>0</v>
      </c>
      <c r="K1261" s="197">
        <f t="shared" si="603"/>
        <v>0</v>
      </c>
      <c r="L1261" s="181">
        <f t="shared" si="603"/>
        <v>0</v>
      </c>
      <c r="M1261" s="182">
        <f t="shared" si="603"/>
        <v>0</v>
      </c>
      <c r="N1261" s="182">
        <f t="shared" si="603"/>
        <v>0</v>
      </c>
      <c r="O1261" s="182">
        <f t="shared" si="603"/>
        <v>0</v>
      </c>
      <c r="P1261" s="182">
        <f t="shared" si="603"/>
        <v>0</v>
      </c>
      <c r="Q1261" s="182">
        <f t="shared" si="603"/>
        <v>0</v>
      </c>
      <c r="R1261" s="182">
        <f t="shared" si="603"/>
        <v>0</v>
      </c>
      <c r="S1261" s="182">
        <f t="shared" si="603"/>
        <v>0</v>
      </c>
      <c r="T1261" s="182">
        <f t="shared" si="603"/>
        <v>0</v>
      </c>
      <c r="U1261" s="182">
        <f t="shared" si="603"/>
        <v>0</v>
      </c>
      <c r="V1261" s="183">
        <f t="shared" si="603"/>
        <v>0</v>
      </c>
      <c r="W1261" s="46">
        <f>G1261-SUM(H1261:V1261)</f>
        <v>0</v>
      </c>
    </row>
    <row r="1262" spans="1:23" s="72" customFormat="1" x14ac:dyDescent="0.2">
      <c r="A1262" s="322"/>
      <c r="B1262" s="25"/>
      <c r="C1262" s="23"/>
      <c r="D1262" s="23"/>
      <c r="E1262" s="24" t="s">
        <v>187</v>
      </c>
      <c r="F1262" s="24"/>
      <c r="G1262" s="69">
        <f t="shared" ref="G1262:M1262" si="604">SUBTOTAL(9,G1263:G1264)</f>
        <v>0</v>
      </c>
      <c r="H1262" s="70">
        <f t="shared" si="604"/>
        <v>0</v>
      </c>
      <c r="I1262" s="66">
        <f t="shared" si="604"/>
        <v>0</v>
      </c>
      <c r="J1262" s="66">
        <f t="shared" si="604"/>
        <v>0</v>
      </c>
      <c r="K1262" s="67">
        <f t="shared" si="604"/>
        <v>0</v>
      </c>
      <c r="L1262" s="34">
        <f t="shared" si="604"/>
        <v>0</v>
      </c>
      <c r="M1262" s="34">
        <f t="shared" si="604"/>
        <v>0</v>
      </c>
      <c r="N1262" s="34">
        <f t="shared" ref="N1262:W1262" si="605">SUBTOTAL(9,N1263:N1264)</f>
        <v>0</v>
      </c>
      <c r="O1262" s="34">
        <f t="shared" si="605"/>
        <v>0</v>
      </c>
      <c r="P1262" s="34">
        <f t="shared" si="605"/>
        <v>0</v>
      </c>
      <c r="Q1262" s="34">
        <f t="shared" si="605"/>
        <v>0</v>
      </c>
      <c r="R1262" s="34">
        <f t="shared" si="605"/>
        <v>0</v>
      </c>
      <c r="S1262" s="34">
        <f t="shared" si="605"/>
        <v>0</v>
      </c>
      <c r="T1262" s="34">
        <f t="shared" si="605"/>
        <v>0</v>
      </c>
      <c r="U1262" s="34">
        <f t="shared" si="605"/>
        <v>0</v>
      </c>
      <c r="V1262" s="34">
        <f t="shared" si="605"/>
        <v>0</v>
      </c>
      <c r="W1262" s="33">
        <f t="shared" si="605"/>
        <v>0</v>
      </c>
    </row>
    <row r="1263" spans="1:23" s="72" customFormat="1" outlineLevel="1" x14ac:dyDescent="0.2">
      <c r="A1263" s="322"/>
      <c r="B1263" s="25"/>
      <c r="C1263" s="23"/>
      <c r="D1263" s="23"/>
      <c r="E1263" s="24"/>
      <c r="F1263" s="176" t="s">
        <v>179</v>
      </c>
      <c r="G1263" s="190">
        <f t="shared" ref="G1263:V1263" si="606">G403</f>
        <v>0</v>
      </c>
      <c r="H1263" s="191">
        <f t="shared" si="606"/>
        <v>0</v>
      </c>
      <c r="I1263" s="179">
        <f t="shared" si="606"/>
        <v>0</v>
      </c>
      <c r="J1263" s="179">
        <f t="shared" si="606"/>
        <v>0</v>
      </c>
      <c r="K1263" s="197">
        <f t="shared" si="606"/>
        <v>0</v>
      </c>
      <c r="L1263" s="181">
        <f t="shared" si="606"/>
        <v>0</v>
      </c>
      <c r="M1263" s="182">
        <f t="shared" si="606"/>
        <v>0</v>
      </c>
      <c r="N1263" s="182">
        <f t="shared" si="606"/>
        <v>0</v>
      </c>
      <c r="O1263" s="182">
        <f t="shared" si="606"/>
        <v>0</v>
      </c>
      <c r="P1263" s="182">
        <f t="shared" si="606"/>
        <v>0</v>
      </c>
      <c r="Q1263" s="182">
        <f t="shared" si="606"/>
        <v>0</v>
      </c>
      <c r="R1263" s="182">
        <f t="shared" si="606"/>
        <v>0</v>
      </c>
      <c r="S1263" s="182">
        <f t="shared" si="606"/>
        <v>0</v>
      </c>
      <c r="T1263" s="182">
        <f t="shared" si="606"/>
        <v>0</v>
      </c>
      <c r="U1263" s="182">
        <f t="shared" si="606"/>
        <v>0</v>
      </c>
      <c r="V1263" s="183">
        <f t="shared" si="606"/>
        <v>0</v>
      </c>
      <c r="W1263" s="46">
        <f>G1263-SUM(H1263:V1263)</f>
        <v>0</v>
      </c>
    </row>
    <row r="1264" spans="1:23" s="72" customFormat="1" outlineLevel="1" x14ac:dyDescent="0.2">
      <c r="A1264" s="322"/>
      <c r="B1264" s="25"/>
      <c r="C1264" s="23"/>
      <c r="D1264" s="23"/>
      <c r="E1264" s="24"/>
      <c r="F1264" s="176" t="s">
        <v>188</v>
      </c>
      <c r="G1264" s="190">
        <f t="shared" ref="G1264:V1264" si="607">G404</f>
        <v>0</v>
      </c>
      <c r="H1264" s="191">
        <f t="shared" si="607"/>
        <v>0</v>
      </c>
      <c r="I1264" s="179">
        <f t="shared" si="607"/>
        <v>0</v>
      </c>
      <c r="J1264" s="179">
        <f t="shared" si="607"/>
        <v>0</v>
      </c>
      <c r="K1264" s="197">
        <f t="shared" si="607"/>
        <v>0</v>
      </c>
      <c r="L1264" s="181">
        <f t="shared" si="607"/>
        <v>0</v>
      </c>
      <c r="M1264" s="182">
        <f t="shared" si="607"/>
        <v>0</v>
      </c>
      <c r="N1264" s="182">
        <f t="shared" si="607"/>
        <v>0</v>
      </c>
      <c r="O1264" s="182">
        <f t="shared" si="607"/>
        <v>0</v>
      </c>
      <c r="P1264" s="182">
        <f t="shared" si="607"/>
        <v>0</v>
      </c>
      <c r="Q1264" s="182">
        <f t="shared" si="607"/>
        <v>0</v>
      </c>
      <c r="R1264" s="182">
        <f t="shared" si="607"/>
        <v>0</v>
      </c>
      <c r="S1264" s="182">
        <f t="shared" si="607"/>
        <v>0</v>
      </c>
      <c r="T1264" s="182">
        <f t="shared" si="607"/>
        <v>0</v>
      </c>
      <c r="U1264" s="182">
        <f t="shared" si="607"/>
        <v>0</v>
      </c>
      <c r="V1264" s="183">
        <f t="shared" si="607"/>
        <v>0</v>
      </c>
      <c r="W1264" s="46">
        <f>G1264-SUM(H1264:V1264)</f>
        <v>0</v>
      </c>
    </row>
    <row r="1265" spans="1:23" s="72" customFormat="1" x14ac:dyDescent="0.2">
      <c r="A1265" s="322"/>
      <c r="B1265" s="25"/>
      <c r="C1265" s="23"/>
      <c r="D1265" s="23"/>
      <c r="E1265" s="24" t="s">
        <v>341</v>
      </c>
      <c r="F1265" s="24"/>
      <c r="G1265" s="69">
        <f t="shared" ref="G1265:M1265" si="608">SUBTOTAL(9,G1266:G1267)</f>
        <v>0</v>
      </c>
      <c r="H1265" s="70">
        <f t="shared" si="608"/>
        <v>0</v>
      </c>
      <c r="I1265" s="66">
        <f t="shared" si="608"/>
        <v>0</v>
      </c>
      <c r="J1265" s="66">
        <f t="shared" si="608"/>
        <v>0</v>
      </c>
      <c r="K1265" s="67">
        <f t="shared" si="608"/>
        <v>0</v>
      </c>
      <c r="L1265" s="34">
        <f t="shared" si="608"/>
        <v>0</v>
      </c>
      <c r="M1265" s="34">
        <f t="shared" si="608"/>
        <v>0</v>
      </c>
      <c r="N1265" s="34">
        <f t="shared" ref="N1265:W1265" si="609">SUBTOTAL(9,N1266:N1267)</f>
        <v>0</v>
      </c>
      <c r="O1265" s="34">
        <f t="shared" si="609"/>
        <v>0</v>
      </c>
      <c r="P1265" s="34">
        <f t="shared" si="609"/>
        <v>0</v>
      </c>
      <c r="Q1265" s="34">
        <f t="shared" si="609"/>
        <v>0</v>
      </c>
      <c r="R1265" s="34">
        <f t="shared" si="609"/>
        <v>0</v>
      </c>
      <c r="S1265" s="34">
        <f t="shared" si="609"/>
        <v>0</v>
      </c>
      <c r="T1265" s="34">
        <f t="shared" si="609"/>
        <v>0</v>
      </c>
      <c r="U1265" s="34">
        <f t="shared" si="609"/>
        <v>0</v>
      </c>
      <c r="V1265" s="34">
        <f t="shared" si="609"/>
        <v>0</v>
      </c>
      <c r="W1265" s="33">
        <f t="shared" si="609"/>
        <v>0</v>
      </c>
    </row>
    <row r="1266" spans="1:23" s="72" customFormat="1" outlineLevel="1" x14ac:dyDescent="0.2">
      <c r="A1266" s="322"/>
      <c r="B1266" s="25"/>
      <c r="C1266" s="23"/>
      <c r="D1266" s="23"/>
      <c r="E1266" s="24"/>
      <c r="F1266" s="176" t="s">
        <v>342</v>
      </c>
      <c r="G1266" s="190">
        <f t="shared" ref="G1266:V1266" si="610">G406</f>
        <v>0</v>
      </c>
      <c r="H1266" s="191">
        <f t="shared" si="610"/>
        <v>0</v>
      </c>
      <c r="I1266" s="179">
        <f t="shared" si="610"/>
        <v>0</v>
      </c>
      <c r="J1266" s="179">
        <f t="shared" si="610"/>
        <v>0</v>
      </c>
      <c r="K1266" s="197">
        <f t="shared" si="610"/>
        <v>0</v>
      </c>
      <c r="L1266" s="181">
        <f t="shared" si="610"/>
        <v>0</v>
      </c>
      <c r="M1266" s="182">
        <f t="shared" si="610"/>
        <v>0</v>
      </c>
      <c r="N1266" s="182">
        <f t="shared" si="610"/>
        <v>0</v>
      </c>
      <c r="O1266" s="182">
        <f t="shared" si="610"/>
        <v>0</v>
      </c>
      <c r="P1266" s="182">
        <f t="shared" si="610"/>
        <v>0</v>
      </c>
      <c r="Q1266" s="182">
        <f t="shared" si="610"/>
        <v>0</v>
      </c>
      <c r="R1266" s="182">
        <f t="shared" si="610"/>
        <v>0</v>
      </c>
      <c r="S1266" s="182">
        <f t="shared" si="610"/>
        <v>0</v>
      </c>
      <c r="T1266" s="182">
        <f t="shared" si="610"/>
        <v>0</v>
      </c>
      <c r="U1266" s="182">
        <f t="shared" si="610"/>
        <v>0</v>
      </c>
      <c r="V1266" s="183">
        <f t="shared" si="610"/>
        <v>0</v>
      </c>
      <c r="W1266" s="46">
        <f>G1266-SUM(H1266:V1266)</f>
        <v>0</v>
      </c>
    </row>
    <row r="1267" spans="1:23" s="72" customFormat="1" outlineLevel="1" x14ac:dyDescent="0.2">
      <c r="A1267" s="322"/>
      <c r="B1267" s="25"/>
      <c r="C1267" s="23"/>
      <c r="D1267" s="23"/>
      <c r="E1267" s="24"/>
      <c r="F1267" s="176" t="s">
        <v>343</v>
      </c>
      <c r="G1267" s="190">
        <f t="shared" ref="G1267:V1267" si="611">G407</f>
        <v>0</v>
      </c>
      <c r="H1267" s="191">
        <f t="shared" si="611"/>
        <v>0</v>
      </c>
      <c r="I1267" s="179">
        <f t="shared" si="611"/>
        <v>0</v>
      </c>
      <c r="J1267" s="179">
        <f t="shared" si="611"/>
        <v>0</v>
      </c>
      <c r="K1267" s="197">
        <f t="shared" si="611"/>
        <v>0</v>
      </c>
      <c r="L1267" s="181">
        <f t="shared" si="611"/>
        <v>0</v>
      </c>
      <c r="M1267" s="182">
        <f t="shared" si="611"/>
        <v>0</v>
      </c>
      <c r="N1267" s="182">
        <f t="shared" si="611"/>
        <v>0</v>
      </c>
      <c r="O1267" s="182">
        <f t="shared" si="611"/>
        <v>0</v>
      </c>
      <c r="P1267" s="182">
        <f t="shared" si="611"/>
        <v>0</v>
      </c>
      <c r="Q1267" s="182">
        <f t="shared" si="611"/>
        <v>0</v>
      </c>
      <c r="R1267" s="182">
        <f t="shared" si="611"/>
        <v>0</v>
      </c>
      <c r="S1267" s="182">
        <f t="shared" si="611"/>
        <v>0</v>
      </c>
      <c r="T1267" s="182">
        <f t="shared" si="611"/>
        <v>0</v>
      </c>
      <c r="U1267" s="182">
        <f t="shared" si="611"/>
        <v>0</v>
      </c>
      <c r="V1267" s="183">
        <f t="shared" si="611"/>
        <v>0</v>
      </c>
      <c r="W1267" s="46">
        <f>G1267-SUM(H1267:V1267)</f>
        <v>0</v>
      </c>
    </row>
    <row r="1268" spans="1:23" s="72" customFormat="1" x14ac:dyDescent="0.2">
      <c r="A1268" s="322"/>
      <c r="B1268" s="25"/>
      <c r="C1268" s="23"/>
      <c r="D1268" s="23"/>
      <c r="E1268" s="24" t="s">
        <v>344</v>
      </c>
      <c r="F1268" s="24"/>
      <c r="G1268" s="69">
        <f t="shared" ref="G1268:M1268" si="612">SUBTOTAL(9,G1269:G1270)</f>
        <v>0</v>
      </c>
      <c r="H1268" s="70">
        <f t="shared" si="612"/>
        <v>0</v>
      </c>
      <c r="I1268" s="66">
        <f t="shared" si="612"/>
        <v>0</v>
      </c>
      <c r="J1268" s="66">
        <f t="shared" si="612"/>
        <v>0</v>
      </c>
      <c r="K1268" s="67">
        <f t="shared" si="612"/>
        <v>0</v>
      </c>
      <c r="L1268" s="34">
        <f t="shared" si="612"/>
        <v>0</v>
      </c>
      <c r="M1268" s="34">
        <f t="shared" si="612"/>
        <v>0</v>
      </c>
      <c r="N1268" s="34">
        <f t="shared" ref="N1268:W1268" si="613">SUBTOTAL(9,N1269:N1270)</f>
        <v>0</v>
      </c>
      <c r="O1268" s="34">
        <f t="shared" si="613"/>
        <v>0</v>
      </c>
      <c r="P1268" s="34">
        <f t="shared" si="613"/>
        <v>0</v>
      </c>
      <c r="Q1268" s="34">
        <f t="shared" si="613"/>
        <v>0</v>
      </c>
      <c r="R1268" s="34">
        <f t="shared" si="613"/>
        <v>0</v>
      </c>
      <c r="S1268" s="34">
        <f t="shared" si="613"/>
        <v>0</v>
      </c>
      <c r="T1268" s="34">
        <f t="shared" si="613"/>
        <v>0</v>
      </c>
      <c r="U1268" s="34">
        <f t="shared" si="613"/>
        <v>0</v>
      </c>
      <c r="V1268" s="34">
        <f t="shared" si="613"/>
        <v>0</v>
      </c>
      <c r="W1268" s="33">
        <f t="shared" si="613"/>
        <v>0</v>
      </c>
    </row>
    <row r="1269" spans="1:23" s="72" customFormat="1" outlineLevel="1" x14ac:dyDescent="0.2">
      <c r="A1269" s="322"/>
      <c r="B1269" s="25"/>
      <c r="C1269" s="23"/>
      <c r="D1269" s="23"/>
      <c r="E1269" s="24"/>
      <c r="F1269" s="176" t="s">
        <v>345</v>
      </c>
      <c r="G1269" s="190">
        <f t="shared" ref="G1269:V1269" si="614">G409</f>
        <v>0</v>
      </c>
      <c r="H1269" s="191">
        <f t="shared" si="614"/>
        <v>0</v>
      </c>
      <c r="I1269" s="179">
        <f t="shared" si="614"/>
        <v>0</v>
      </c>
      <c r="J1269" s="179">
        <f t="shared" si="614"/>
        <v>0</v>
      </c>
      <c r="K1269" s="197">
        <f t="shared" si="614"/>
        <v>0</v>
      </c>
      <c r="L1269" s="181">
        <f t="shared" si="614"/>
        <v>0</v>
      </c>
      <c r="M1269" s="182">
        <f t="shared" si="614"/>
        <v>0</v>
      </c>
      <c r="N1269" s="199">
        <f t="shared" si="614"/>
        <v>0</v>
      </c>
      <c r="O1269" s="182">
        <f t="shared" si="614"/>
        <v>0</v>
      </c>
      <c r="P1269" s="182">
        <f t="shared" si="614"/>
        <v>0</v>
      </c>
      <c r="Q1269" s="182">
        <f t="shared" si="614"/>
        <v>0</v>
      </c>
      <c r="R1269" s="199">
        <f t="shared" si="614"/>
        <v>0</v>
      </c>
      <c r="S1269" s="199">
        <f t="shared" si="614"/>
        <v>0</v>
      </c>
      <c r="T1269" s="182">
        <f t="shared" si="614"/>
        <v>0</v>
      </c>
      <c r="U1269" s="182">
        <f t="shared" si="614"/>
        <v>0</v>
      </c>
      <c r="V1269" s="183">
        <f t="shared" si="614"/>
        <v>0</v>
      </c>
      <c r="W1269" s="46">
        <f>G1269-SUM(H1269:V1269)</f>
        <v>0</v>
      </c>
    </row>
    <row r="1270" spans="1:23" s="72" customFormat="1" outlineLevel="1" x14ac:dyDescent="0.2">
      <c r="A1270" s="322"/>
      <c r="B1270" s="25"/>
      <c r="C1270" s="23"/>
      <c r="D1270" s="23"/>
      <c r="E1270" s="24"/>
      <c r="F1270" s="176" t="s">
        <v>346</v>
      </c>
      <c r="G1270" s="190">
        <f t="shared" ref="G1270:V1270" si="615">G410</f>
        <v>0</v>
      </c>
      <c r="H1270" s="191">
        <f t="shared" si="615"/>
        <v>0</v>
      </c>
      <c r="I1270" s="179">
        <f t="shared" si="615"/>
        <v>0</v>
      </c>
      <c r="J1270" s="179">
        <f t="shared" si="615"/>
        <v>0</v>
      </c>
      <c r="K1270" s="197">
        <f t="shared" si="615"/>
        <v>0</v>
      </c>
      <c r="L1270" s="181">
        <f t="shared" si="615"/>
        <v>0</v>
      </c>
      <c r="M1270" s="192">
        <f t="shared" si="615"/>
        <v>0</v>
      </c>
      <c r="N1270" s="182">
        <f t="shared" si="615"/>
        <v>0</v>
      </c>
      <c r="O1270" s="178">
        <f t="shared" si="615"/>
        <v>0</v>
      </c>
      <c r="P1270" s="182">
        <f t="shared" si="615"/>
        <v>0</v>
      </c>
      <c r="Q1270" s="192">
        <f t="shared" si="615"/>
        <v>0</v>
      </c>
      <c r="R1270" s="182">
        <f t="shared" si="615"/>
        <v>0</v>
      </c>
      <c r="S1270" s="182">
        <f t="shared" si="615"/>
        <v>0</v>
      </c>
      <c r="T1270" s="178">
        <f t="shared" si="615"/>
        <v>0</v>
      </c>
      <c r="U1270" s="182">
        <f t="shared" si="615"/>
        <v>0</v>
      </c>
      <c r="V1270" s="183">
        <f t="shared" si="615"/>
        <v>0</v>
      </c>
      <c r="W1270" s="46">
        <f>G1270-SUM(H1270:V1270)</f>
        <v>0</v>
      </c>
    </row>
    <row r="1271" spans="1:23" s="72" customFormat="1" x14ac:dyDescent="0.2">
      <c r="A1271" s="322"/>
      <c r="B1271" s="25"/>
      <c r="C1271" s="23"/>
      <c r="D1271" s="23" t="s">
        <v>63</v>
      </c>
      <c r="E1271" s="24"/>
      <c r="F1271" s="24"/>
      <c r="G1271" s="69">
        <f t="shared" ref="G1271:W1271" si="616">SUBTOTAL(9,G1272:G1274)</f>
        <v>0</v>
      </c>
      <c r="H1271" s="70">
        <f t="shared" si="616"/>
        <v>0</v>
      </c>
      <c r="I1271" s="66">
        <f t="shared" si="616"/>
        <v>0</v>
      </c>
      <c r="J1271" s="66">
        <f t="shared" si="616"/>
        <v>0</v>
      </c>
      <c r="K1271" s="67">
        <f t="shared" si="616"/>
        <v>0</v>
      </c>
      <c r="L1271" s="34">
        <f t="shared" si="616"/>
        <v>0</v>
      </c>
      <c r="M1271" s="34">
        <f t="shared" si="616"/>
        <v>0</v>
      </c>
      <c r="N1271" s="34">
        <f t="shared" si="616"/>
        <v>0</v>
      </c>
      <c r="O1271" s="34">
        <f t="shared" si="616"/>
        <v>0</v>
      </c>
      <c r="P1271" s="34">
        <f t="shared" si="616"/>
        <v>0</v>
      </c>
      <c r="Q1271" s="34">
        <f t="shared" si="616"/>
        <v>0</v>
      </c>
      <c r="R1271" s="34">
        <f t="shared" si="616"/>
        <v>0</v>
      </c>
      <c r="S1271" s="34">
        <f t="shared" si="616"/>
        <v>0</v>
      </c>
      <c r="T1271" s="34">
        <f t="shared" si="616"/>
        <v>0</v>
      </c>
      <c r="U1271" s="34">
        <f t="shared" si="616"/>
        <v>0</v>
      </c>
      <c r="V1271" s="34">
        <f t="shared" si="616"/>
        <v>0</v>
      </c>
      <c r="W1271" s="33">
        <f t="shared" si="616"/>
        <v>0</v>
      </c>
    </row>
    <row r="1272" spans="1:23" s="72" customFormat="1" outlineLevel="1" x14ac:dyDescent="0.2">
      <c r="A1272" s="322"/>
      <c r="B1272" s="25"/>
      <c r="C1272" s="23"/>
      <c r="D1272" s="23"/>
      <c r="E1272" s="24"/>
      <c r="F1272" s="176" t="s">
        <v>190</v>
      </c>
      <c r="G1272" s="190">
        <f t="shared" ref="G1272:V1272" si="617">G412</f>
        <v>0</v>
      </c>
      <c r="H1272" s="191">
        <f t="shared" si="617"/>
        <v>0</v>
      </c>
      <c r="I1272" s="179">
        <f t="shared" si="617"/>
        <v>0</v>
      </c>
      <c r="J1272" s="179">
        <f t="shared" si="617"/>
        <v>0</v>
      </c>
      <c r="K1272" s="197">
        <f t="shared" si="617"/>
        <v>0</v>
      </c>
      <c r="L1272" s="181">
        <f t="shared" si="617"/>
        <v>0</v>
      </c>
      <c r="M1272" s="192">
        <f t="shared" si="617"/>
        <v>0</v>
      </c>
      <c r="N1272" s="182">
        <f t="shared" si="617"/>
        <v>0</v>
      </c>
      <c r="O1272" s="178">
        <f t="shared" si="617"/>
        <v>0</v>
      </c>
      <c r="P1272" s="182">
        <f t="shared" si="617"/>
        <v>0</v>
      </c>
      <c r="Q1272" s="192">
        <f t="shared" si="617"/>
        <v>0</v>
      </c>
      <c r="R1272" s="182">
        <f t="shared" si="617"/>
        <v>0</v>
      </c>
      <c r="S1272" s="182">
        <f t="shared" si="617"/>
        <v>0</v>
      </c>
      <c r="T1272" s="178">
        <f t="shared" si="617"/>
        <v>0</v>
      </c>
      <c r="U1272" s="182">
        <f t="shared" si="617"/>
        <v>0</v>
      </c>
      <c r="V1272" s="183">
        <f t="shared" si="617"/>
        <v>0</v>
      </c>
      <c r="W1272" s="46">
        <f>G1272-SUM(H1272:V1272)</f>
        <v>0</v>
      </c>
    </row>
    <row r="1273" spans="1:23" s="72" customFormat="1" outlineLevel="1" x14ac:dyDescent="0.2">
      <c r="A1273" s="322"/>
      <c r="B1273" s="25"/>
      <c r="C1273" s="23"/>
      <c r="D1273" s="23"/>
      <c r="E1273" s="24"/>
      <c r="F1273" s="176" t="s">
        <v>191</v>
      </c>
      <c r="G1273" s="190">
        <f t="shared" ref="G1273:V1273" si="618">G413</f>
        <v>0</v>
      </c>
      <c r="H1273" s="191">
        <f t="shared" si="618"/>
        <v>0</v>
      </c>
      <c r="I1273" s="179">
        <f t="shared" si="618"/>
        <v>0</v>
      </c>
      <c r="J1273" s="179">
        <f t="shared" si="618"/>
        <v>0</v>
      </c>
      <c r="K1273" s="197">
        <f t="shared" si="618"/>
        <v>0</v>
      </c>
      <c r="L1273" s="181">
        <f t="shared" si="618"/>
        <v>0</v>
      </c>
      <c r="M1273" s="192">
        <f t="shared" si="618"/>
        <v>0</v>
      </c>
      <c r="N1273" s="182">
        <f t="shared" si="618"/>
        <v>0</v>
      </c>
      <c r="O1273" s="178">
        <f t="shared" si="618"/>
        <v>0</v>
      </c>
      <c r="P1273" s="182">
        <f t="shared" si="618"/>
        <v>0</v>
      </c>
      <c r="Q1273" s="192">
        <f t="shared" si="618"/>
        <v>0</v>
      </c>
      <c r="R1273" s="182">
        <f t="shared" si="618"/>
        <v>0</v>
      </c>
      <c r="S1273" s="182">
        <f t="shared" si="618"/>
        <v>0</v>
      </c>
      <c r="T1273" s="178">
        <f t="shared" si="618"/>
        <v>0</v>
      </c>
      <c r="U1273" s="182">
        <f t="shared" si="618"/>
        <v>0</v>
      </c>
      <c r="V1273" s="183">
        <f t="shared" si="618"/>
        <v>0</v>
      </c>
      <c r="W1273" s="46">
        <f>G1273-SUM(H1273:V1273)</f>
        <v>0</v>
      </c>
    </row>
    <row r="1274" spans="1:23" s="72" customFormat="1" outlineLevel="1" x14ac:dyDescent="0.2">
      <c r="A1274" s="322"/>
      <c r="B1274" s="25"/>
      <c r="C1274" s="23"/>
      <c r="D1274" s="23"/>
      <c r="E1274" s="24"/>
      <c r="F1274" s="176" t="s">
        <v>189</v>
      </c>
      <c r="G1274" s="190">
        <f t="shared" ref="G1274:V1274" si="619">G414</f>
        <v>0</v>
      </c>
      <c r="H1274" s="191">
        <f t="shared" si="619"/>
        <v>0</v>
      </c>
      <c r="I1274" s="179">
        <f t="shared" si="619"/>
        <v>0</v>
      </c>
      <c r="J1274" s="179">
        <f t="shared" si="619"/>
        <v>0</v>
      </c>
      <c r="K1274" s="197">
        <f t="shared" si="619"/>
        <v>0</v>
      </c>
      <c r="L1274" s="181">
        <f t="shared" si="619"/>
        <v>0</v>
      </c>
      <c r="M1274" s="192">
        <f t="shared" si="619"/>
        <v>0</v>
      </c>
      <c r="N1274" s="182">
        <f t="shared" si="619"/>
        <v>0</v>
      </c>
      <c r="O1274" s="178">
        <f t="shared" si="619"/>
        <v>0</v>
      </c>
      <c r="P1274" s="182">
        <f t="shared" si="619"/>
        <v>0</v>
      </c>
      <c r="Q1274" s="192">
        <f t="shared" si="619"/>
        <v>0</v>
      </c>
      <c r="R1274" s="182">
        <f t="shared" si="619"/>
        <v>0</v>
      </c>
      <c r="S1274" s="182">
        <f t="shared" si="619"/>
        <v>0</v>
      </c>
      <c r="T1274" s="178">
        <f t="shared" si="619"/>
        <v>0</v>
      </c>
      <c r="U1274" s="182">
        <f t="shared" si="619"/>
        <v>0</v>
      </c>
      <c r="V1274" s="183">
        <f t="shared" si="619"/>
        <v>0</v>
      </c>
      <c r="W1274" s="46">
        <f>G1274-SUM(H1274:V1274)</f>
        <v>0</v>
      </c>
    </row>
    <row r="1275" spans="1:23" s="72" customFormat="1" x14ac:dyDescent="0.2">
      <c r="A1275" s="322"/>
      <c r="B1275" s="25"/>
      <c r="C1275" s="64"/>
      <c r="D1275" s="23" t="s">
        <v>192</v>
      </c>
      <c r="E1275" s="24"/>
      <c r="F1275" s="24"/>
      <c r="G1275" s="69">
        <f t="shared" ref="G1275:M1275" si="620">SUBTOTAL(9,G1276:G1277)</f>
        <v>0</v>
      </c>
      <c r="H1275" s="70">
        <f t="shared" si="620"/>
        <v>0</v>
      </c>
      <c r="I1275" s="66">
        <f t="shared" si="620"/>
        <v>0</v>
      </c>
      <c r="J1275" s="66">
        <f t="shared" si="620"/>
        <v>0</v>
      </c>
      <c r="K1275" s="67">
        <f t="shared" si="620"/>
        <v>0</v>
      </c>
      <c r="L1275" s="34">
        <f t="shared" si="620"/>
        <v>0</v>
      </c>
      <c r="M1275" s="34">
        <f t="shared" si="620"/>
        <v>0</v>
      </c>
      <c r="N1275" s="34">
        <f t="shared" ref="N1275:W1275" si="621">SUBTOTAL(9,N1276:N1277)</f>
        <v>0</v>
      </c>
      <c r="O1275" s="34">
        <f t="shared" si="621"/>
        <v>0</v>
      </c>
      <c r="P1275" s="34">
        <f t="shared" si="621"/>
        <v>0</v>
      </c>
      <c r="Q1275" s="34">
        <f t="shared" si="621"/>
        <v>0</v>
      </c>
      <c r="R1275" s="34">
        <f t="shared" si="621"/>
        <v>0</v>
      </c>
      <c r="S1275" s="34">
        <f t="shared" si="621"/>
        <v>0</v>
      </c>
      <c r="T1275" s="34">
        <f t="shared" si="621"/>
        <v>0</v>
      </c>
      <c r="U1275" s="34">
        <f t="shared" si="621"/>
        <v>0</v>
      </c>
      <c r="V1275" s="34">
        <f t="shared" si="621"/>
        <v>0</v>
      </c>
      <c r="W1275" s="33">
        <f t="shared" si="621"/>
        <v>0</v>
      </c>
    </row>
    <row r="1276" spans="1:23" s="72" customFormat="1" outlineLevel="1" x14ac:dyDescent="0.2">
      <c r="A1276" s="322"/>
      <c r="B1276" s="25"/>
      <c r="C1276" s="23"/>
      <c r="D1276" s="23"/>
      <c r="E1276" s="24"/>
      <c r="F1276" s="176" t="s">
        <v>193</v>
      </c>
      <c r="G1276" s="190">
        <f t="shared" ref="G1276:V1276" si="622">G416</f>
        <v>0</v>
      </c>
      <c r="H1276" s="191">
        <f t="shared" si="622"/>
        <v>0</v>
      </c>
      <c r="I1276" s="179">
        <f t="shared" si="622"/>
        <v>0</v>
      </c>
      <c r="J1276" s="179">
        <f t="shared" si="622"/>
        <v>0</v>
      </c>
      <c r="K1276" s="197">
        <f t="shared" si="622"/>
        <v>0</v>
      </c>
      <c r="L1276" s="181">
        <f t="shared" si="622"/>
        <v>0</v>
      </c>
      <c r="M1276" s="192">
        <f t="shared" si="622"/>
        <v>0</v>
      </c>
      <c r="N1276" s="182">
        <f t="shared" si="622"/>
        <v>0</v>
      </c>
      <c r="O1276" s="178">
        <f t="shared" si="622"/>
        <v>0</v>
      </c>
      <c r="P1276" s="182">
        <f t="shared" si="622"/>
        <v>0</v>
      </c>
      <c r="Q1276" s="192">
        <f t="shared" si="622"/>
        <v>0</v>
      </c>
      <c r="R1276" s="182">
        <f t="shared" si="622"/>
        <v>0</v>
      </c>
      <c r="S1276" s="182">
        <f t="shared" si="622"/>
        <v>0</v>
      </c>
      <c r="T1276" s="178">
        <f t="shared" si="622"/>
        <v>0</v>
      </c>
      <c r="U1276" s="182">
        <f t="shared" si="622"/>
        <v>0</v>
      </c>
      <c r="V1276" s="183">
        <f t="shared" si="622"/>
        <v>0</v>
      </c>
      <c r="W1276" s="46">
        <f>G1276-SUM(H1276:V1276)</f>
        <v>0</v>
      </c>
    </row>
    <row r="1277" spans="1:23" s="72" customFormat="1" outlineLevel="1" x14ac:dyDescent="0.2">
      <c r="A1277" s="322"/>
      <c r="B1277" s="25"/>
      <c r="C1277" s="23"/>
      <c r="D1277" s="23"/>
      <c r="E1277" s="24"/>
      <c r="F1277" s="176" t="s">
        <v>194</v>
      </c>
      <c r="G1277" s="190">
        <f t="shared" ref="G1277:V1277" si="623">G417</f>
        <v>0</v>
      </c>
      <c r="H1277" s="191">
        <f t="shared" si="623"/>
        <v>0</v>
      </c>
      <c r="I1277" s="179">
        <f t="shared" si="623"/>
        <v>0</v>
      </c>
      <c r="J1277" s="179">
        <f t="shared" si="623"/>
        <v>0</v>
      </c>
      <c r="K1277" s="197">
        <f t="shared" si="623"/>
        <v>0</v>
      </c>
      <c r="L1277" s="181">
        <f t="shared" si="623"/>
        <v>0</v>
      </c>
      <c r="M1277" s="182">
        <f t="shared" si="623"/>
        <v>0</v>
      </c>
      <c r="N1277" s="200">
        <f t="shared" si="623"/>
        <v>0</v>
      </c>
      <c r="O1277" s="182">
        <f t="shared" si="623"/>
        <v>0</v>
      </c>
      <c r="P1277" s="182">
        <f t="shared" si="623"/>
        <v>0</v>
      </c>
      <c r="Q1277" s="182">
        <f t="shared" si="623"/>
        <v>0</v>
      </c>
      <c r="R1277" s="200">
        <f t="shared" si="623"/>
        <v>0</v>
      </c>
      <c r="S1277" s="200">
        <f t="shared" si="623"/>
        <v>0</v>
      </c>
      <c r="T1277" s="182">
        <f t="shared" si="623"/>
        <v>0</v>
      </c>
      <c r="U1277" s="182">
        <f t="shared" si="623"/>
        <v>0</v>
      </c>
      <c r="V1277" s="183">
        <f t="shared" si="623"/>
        <v>0</v>
      </c>
      <c r="W1277" s="46">
        <f>G1277-SUM(H1277:V1277)</f>
        <v>0</v>
      </c>
    </row>
    <row r="1278" spans="1:23" x14ac:dyDescent="0.2">
      <c r="A1278" s="318"/>
      <c r="B1278" s="25"/>
      <c r="C1278" s="23" t="s">
        <v>144</v>
      </c>
      <c r="D1278" s="64"/>
      <c r="E1278" s="64"/>
      <c r="F1278" s="24"/>
      <c r="G1278" s="69"/>
      <c r="H1278" s="66"/>
      <c r="I1278" s="66"/>
      <c r="J1278" s="66"/>
      <c r="K1278" s="67"/>
      <c r="L1278" s="51"/>
      <c r="M1278" s="34"/>
      <c r="N1278" s="34"/>
      <c r="O1278" s="34"/>
      <c r="P1278" s="34"/>
      <c r="Q1278" s="34"/>
      <c r="R1278" s="34"/>
      <c r="S1278" s="34"/>
      <c r="T1278" s="34"/>
      <c r="U1278" s="34"/>
      <c r="V1278" s="37"/>
      <c r="W1278" s="33"/>
    </row>
    <row r="1279" spans="1:23" s="72" customFormat="1" x14ac:dyDescent="0.2">
      <c r="A1279" s="322"/>
      <c r="B1279" s="25"/>
      <c r="C1279" s="23"/>
      <c r="D1279" s="65" t="s">
        <v>52</v>
      </c>
      <c r="E1279" s="24"/>
      <c r="F1279" s="24"/>
      <c r="G1279" s="69"/>
      <c r="H1279" s="66"/>
      <c r="I1279" s="66"/>
      <c r="J1279" s="66"/>
      <c r="K1279" s="67"/>
      <c r="L1279" s="51"/>
      <c r="M1279" s="34"/>
      <c r="N1279" s="34"/>
      <c r="O1279" s="34"/>
      <c r="P1279" s="34"/>
      <c r="Q1279" s="34"/>
      <c r="R1279" s="34"/>
      <c r="S1279" s="34"/>
      <c r="T1279" s="34"/>
      <c r="U1279" s="34"/>
      <c r="V1279" s="37"/>
      <c r="W1279" s="33"/>
    </row>
    <row r="1280" spans="1:23" s="72" customFormat="1" x14ac:dyDescent="0.2">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row>
    <row r="1281" spans="1:23" s="72" customFormat="1" outlineLevel="1" x14ac:dyDescent="0.2">
      <c r="A1281" s="322"/>
      <c r="B1281" s="25"/>
      <c r="C1281" s="23"/>
      <c r="D1281" s="23"/>
      <c r="E1281" s="24"/>
      <c r="F1281" s="176" t="s">
        <v>154</v>
      </c>
      <c r="G1281" s="190">
        <f>G421</f>
        <v>0</v>
      </c>
      <c r="H1281" s="191">
        <f>G1281</f>
        <v>0</v>
      </c>
      <c r="I1281" s="66"/>
      <c r="J1281" s="66"/>
      <c r="K1281" s="67"/>
      <c r="L1281" s="34"/>
      <c r="M1281" s="34"/>
      <c r="N1281" s="34"/>
      <c r="O1281" s="34"/>
      <c r="P1281" s="34"/>
      <c r="Q1281" s="34"/>
      <c r="R1281" s="34"/>
      <c r="S1281" s="34"/>
      <c r="T1281" s="34"/>
      <c r="U1281" s="34"/>
      <c r="V1281" s="34"/>
      <c r="W1281" s="46">
        <f>G1281-SUM(H1281:V1281)</f>
        <v>0</v>
      </c>
    </row>
    <row r="1282" spans="1:23" s="72" customFormat="1" outlineLevel="1" x14ac:dyDescent="0.2">
      <c r="A1282" s="322"/>
      <c r="B1282" s="25"/>
      <c r="C1282" s="23"/>
      <c r="D1282" s="23"/>
      <c r="E1282" s="24"/>
      <c r="F1282" s="176" t="s">
        <v>155</v>
      </c>
      <c r="G1282" s="190">
        <f>G422</f>
        <v>0</v>
      </c>
      <c r="H1282" s="191">
        <f t="shared" ref="H1282:H1345" si="624">G1282</f>
        <v>0</v>
      </c>
      <c r="I1282" s="66"/>
      <c r="J1282" s="66"/>
      <c r="K1282" s="67"/>
      <c r="L1282" s="34"/>
      <c r="M1282" s="34"/>
      <c r="N1282" s="34"/>
      <c r="O1282" s="34"/>
      <c r="P1282" s="34"/>
      <c r="Q1282" s="34"/>
      <c r="R1282" s="34"/>
      <c r="S1282" s="34"/>
      <c r="T1282" s="34"/>
      <c r="U1282" s="34"/>
      <c r="V1282" s="34"/>
      <c r="W1282" s="46">
        <f>G1282-SUM(H1282:V1282)</f>
        <v>0</v>
      </c>
    </row>
    <row r="1283" spans="1:23" s="72" customFormat="1" outlineLevel="1" x14ac:dyDescent="0.2">
      <c r="A1283" s="322"/>
      <c r="B1283" s="25"/>
      <c r="C1283" s="23"/>
      <c r="D1283" s="23"/>
      <c r="E1283" s="24"/>
      <c r="F1283" s="176" t="s">
        <v>156</v>
      </c>
      <c r="G1283" s="190">
        <f>G423</f>
        <v>0</v>
      </c>
      <c r="H1283" s="191">
        <f t="shared" si="624"/>
        <v>0</v>
      </c>
      <c r="I1283" s="66"/>
      <c r="J1283" s="66"/>
      <c r="K1283" s="67"/>
      <c r="L1283" s="34"/>
      <c r="M1283" s="34"/>
      <c r="N1283" s="34"/>
      <c r="O1283" s="34"/>
      <c r="P1283" s="34"/>
      <c r="Q1283" s="34"/>
      <c r="R1283" s="34"/>
      <c r="S1283" s="34"/>
      <c r="T1283" s="34"/>
      <c r="U1283" s="34"/>
      <c r="V1283" s="34"/>
      <c r="W1283" s="46">
        <f>G1283-SUM(H1283:V1283)</f>
        <v>0</v>
      </c>
    </row>
    <row r="1284" spans="1:23" s="72" customFormat="1" outlineLevel="1" x14ac:dyDescent="0.2">
      <c r="A1284" s="322"/>
      <c r="B1284" s="25"/>
      <c r="C1284" s="23"/>
      <c r="D1284" s="23"/>
      <c r="E1284" s="24"/>
      <c r="F1284" s="176" t="s">
        <v>197</v>
      </c>
      <c r="G1284" s="190">
        <f>G424</f>
        <v>0</v>
      </c>
      <c r="H1284" s="191">
        <f t="shared" si="624"/>
        <v>0</v>
      </c>
      <c r="I1284" s="66"/>
      <c r="J1284" s="66"/>
      <c r="K1284" s="67"/>
      <c r="L1284" s="34"/>
      <c r="M1284" s="34"/>
      <c r="N1284" s="34"/>
      <c r="O1284" s="34"/>
      <c r="P1284" s="34"/>
      <c r="Q1284" s="34"/>
      <c r="R1284" s="34"/>
      <c r="S1284" s="34"/>
      <c r="T1284" s="34"/>
      <c r="U1284" s="34"/>
      <c r="V1284" s="34"/>
      <c r="W1284" s="46">
        <f>G1284-SUM(H1284:V1284)</f>
        <v>0</v>
      </c>
    </row>
    <row r="1285" spans="1:23" s="72" customFormat="1" x14ac:dyDescent="0.2">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row>
    <row r="1286" spans="1:23" s="72" customFormat="1" outlineLevel="1" x14ac:dyDescent="0.2">
      <c r="A1286" s="322"/>
      <c r="B1286" s="25"/>
      <c r="C1286" s="23"/>
      <c r="D1286" s="23"/>
      <c r="E1286" s="24"/>
      <c r="F1286" s="176" t="s">
        <v>158</v>
      </c>
      <c r="G1286" s="190">
        <f>G426</f>
        <v>0</v>
      </c>
      <c r="H1286" s="191">
        <f t="shared" si="624"/>
        <v>0</v>
      </c>
      <c r="I1286" s="66"/>
      <c r="J1286" s="66"/>
      <c r="K1286" s="67"/>
      <c r="L1286" s="34"/>
      <c r="M1286" s="34"/>
      <c r="N1286" s="34"/>
      <c r="O1286" s="34"/>
      <c r="P1286" s="34"/>
      <c r="Q1286" s="34"/>
      <c r="R1286" s="34"/>
      <c r="S1286" s="34"/>
      <c r="T1286" s="34"/>
      <c r="U1286" s="34"/>
      <c r="V1286" s="34"/>
      <c r="W1286" s="46">
        <f t="shared" ref="W1286:W1294" si="625">G1286-SUM(H1286:V1286)</f>
        <v>0</v>
      </c>
    </row>
    <row r="1287" spans="1:23" s="72" customFormat="1" outlineLevel="1" x14ac:dyDescent="0.2">
      <c r="A1287" s="322"/>
      <c r="B1287" s="25"/>
      <c r="C1287" s="23"/>
      <c r="D1287" s="23"/>
      <c r="E1287" s="24"/>
      <c r="F1287" s="176" t="s">
        <v>159</v>
      </c>
      <c r="G1287" s="190">
        <f>G427</f>
        <v>0</v>
      </c>
      <c r="H1287" s="191">
        <f t="shared" si="624"/>
        <v>0</v>
      </c>
      <c r="I1287" s="66"/>
      <c r="J1287" s="66"/>
      <c r="K1287" s="67"/>
      <c r="L1287" s="34"/>
      <c r="M1287" s="34"/>
      <c r="N1287" s="34"/>
      <c r="O1287" s="34"/>
      <c r="P1287" s="34"/>
      <c r="Q1287" s="34"/>
      <c r="R1287" s="34"/>
      <c r="S1287" s="34"/>
      <c r="T1287" s="34"/>
      <c r="U1287" s="34"/>
      <c r="V1287" s="34"/>
      <c r="W1287" s="46">
        <f t="shared" si="625"/>
        <v>0</v>
      </c>
    </row>
    <row r="1288" spans="1:23" s="72" customFormat="1" outlineLevel="1" x14ac:dyDescent="0.2">
      <c r="A1288" s="322"/>
      <c r="B1288" s="25"/>
      <c r="C1288" s="23"/>
      <c r="D1288" s="23"/>
      <c r="E1288" s="24"/>
      <c r="F1288" s="176" t="s">
        <v>160</v>
      </c>
      <c r="G1288" s="190">
        <f>G428</f>
        <v>0</v>
      </c>
      <c r="H1288" s="191">
        <f t="shared" si="624"/>
        <v>0</v>
      </c>
      <c r="I1288" s="66"/>
      <c r="J1288" s="66"/>
      <c r="K1288" s="67"/>
      <c r="L1288" s="34"/>
      <c r="M1288" s="34"/>
      <c r="N1288" s="34"/>
      <c r="O1288" s="34"/>
      <c r="P1288" s="34"/>
      <c r="Q1288" s="34"/>
      <c r="R1288" s="34"/>
      <c r="S1288" s="34"/>
      <c r="T1288" s="34"/>
      <c r="U1288" s="34"/>
      <c r="V1288" s="34"/>
      <c r="W1288" s="46">
        <f t="shared" si="625"/>
        <v>0</v>
      </c>
    </row>
    <row r="1289" spans="1:23" s="72" customFormat="1" outlineLevel="1" x14ac:dyDescent="0.2">
      <c r="A1289" s="322"/>
      <c r="B1289" s="25"/>
      <c r="C1289" s="23"/>
      <c r="D1289" s="23"/>
      <c r="E1289" s="24"/>
      <c r="F1289" s="176" t="s">
        <v>198</v>
      </c>
      <c r="G1289" s="190">
        <f>G429</f>
        <v>0</v>
      </c>
      <c r="H1289" s="191">
        <f t="shared" si="624"/>
        <v>0</v>
      </c>
      <c r="I1289" s="66"/>
      <c r="J1289" s="66"/>
      <c r="K1289" s="67"/>
      <c r="L1289" s="34"/>
      <c r="M1289" s="34"/>
      <c r="N1289" s="34"/>
      <c r="O1289" s="34"/>
      <c r="P1289" s="34"/>
      <c r="Q1289" s="34"/>
      <c r="R1289" s="34"/>
      <c r="S1289" s="34"/>
      <c r="T1289" s="34"/>
      <c r="U1289" s="34"/>
      <c r="V1289" s="34"/>
      <c r="W1289" s="46">
        <f t="shared" si="625"/>
        <v>0</v>
      </c>
    </row>
    <row r="1290" spans="1:23" s="72" customFormat="1" x14ac:dyDescent="0.2">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row>
    <row r="1291" spans="1:23" s="72" customFormat="1" outlineLevel="1" x14ac:dyDescent="0.2">
      <c r="A1291" s="322"/>
      <c r="B1291" s="25"/>
      <c r="C1291" s="23"/>
      <c r="D1291" s="23"/>
      <c r="E1291" s="24"/>
      <c r="F1291" s="176" t="s">
        <v>327</v>
      </c>
      <c r="G1291" s="190">
        <f>G431</f>
        <v>0</v>
      </c>
      <c r="H1291" s="191">
        <f t="shared" si="624"/>
        <v>0</v>
      </c>
      <c r="I1291" s="66"/>
      <c r="J1291" s="66"/>
      <c r="K1291" s="67"/>
      <c r="L1291" s="34"/>
      <c r="M1291" s="34"/>
      <c r="N1291" s="34"/>
      <c r="O1291" s="34"/>
      <c r="P1291" s="34"/>
      <c r="Q1291" s="34"/>
      <c r="R1291" s="34"/>
      <c r="S1291" s="34"/>
      <c r="T1291" s="34"/>
      <c r="U1291" s="34"/>
      <c r="V1291" s="34"/>
      <c r="W1291" s="46">
        <f t="shared" si="625"/>
        <v>0</v>
      </c>
    </row>
    <row r="1292" spans="1:23" s="72" customFormat="1" outlineLevel="1" x14ac:dyDescent="0.2">
      <c r="A1292" s="322"/>
      <c r="B1292" s="25"/>
      <c r="C1292" s="23"/>
      <c r="D1292" s="23"/>
      <c r="E1292" s="24"/>
      <c r="F1292" s="176" t="s">
        <v>328</v>
      </c>
      <c r="G1292" s="190">
        <f>G432</f>
        <v>0</v>
      </c>
      <c r="H1292" s="191">
        <f t="shared" si="624"/>
        <v>0</v>
      </c>
      <c r="I1292" s="66"/>
      <c r="J1292" s="66"/>
      <c r="K1292" s="67"/>
      <c r="L1292" s="34"/>
      <c r="M1292" s="34"/>
      <c r="N1292" s="34"/>
      <c r="O1292" s="34"/>
      <c r="P1292" s="34"/>
      <c r="Q1292" s="34"/>
      <c r="R1292" s="34"/>
      <c r="S1292" s="34"/>
      <c r="T1292" s="34"/>
      <c r="U1292" s="34"/>
      <c r="V1292" s="34"/>
      <c r="W1292" s="46">
        <f t="shared" si="625"/>
        <v>0</v>
      </c>
    </row>
    <row r="1293" spans="1:23" s="72" customFormat="1" outlineLevel="1" x14ac:dyDescent="0.2">
      <c r="A1293" s="322"/>
      <c r="B1293" s="25"/>
      <c r="C1293" s="23"/>
      <c r="D1293" s="23"/>
      <c r="E1293" s="24"/>
      <c r="F1293" s="176" t="s">
        <v>329</v>
      </c>
      <c r="G1293" s="190">
        <f>G433</f>
        <v>0</v>
      </c>
      <c r="H1293" s="191">
        <f t="shared" si="624"/>
        <v>0</v>
      </c>
      <c r="I1293" s="66"/>
      <c r="J1293" s="66"/>
      <c r="K1293" s="67"/>
      <c r="L1293" s="34"/>
      <c r="M1293" s="34"/>
      <c r="N1293" s="34"/>
      <c r="O1293" s="34"/>
      <c r="P1293" s="34"/>
      <c r="Q1293" s="34"/>
      <c r="R1293" s="34"/>
      <c r="S1293" s="34"/>
      <c r="T1293" s="34"/>
      <c r="U1293" s="34"/>
      <c r="V1293" s="34"/>
      <c r="W1293" s="46">
        <f t="shared" si="625"/>
        <v>0</v>
      </c>
    </row>
    <row r="1294" spans="1:23" s="72" customFormat="1" outlineLevel="1" x14ac:dyDescent="0.2">
      <c r="A1294" s="322"/>
      <c r="B1294" s="25"/>
      <c r="C1294" s="23"/>
      <c r="D1294" s="23"/>
      <c r="E1294" s="24"/>
      <c r="F1294" s="176" t="s">
        <v>330</v>
      </c>
      <c r="G1294" s="190">
        <f>G434</f>
        <v>0</v>
      </c>
      <c r="H1294" s="191">
        <f t="shared" si="624"/>
        <v>0</v>
      </c>
      <c r="I1294" s="66"/>
      <c r="J1294" s="66"/>
      <c r="K1294" s="67"/>
      <c r="L1294" s="34"/>
      <c r="M1294" s="34"/>
      <c r="N1294" s="34"/>
      <c r="O1294" s="34"/>
      <c r="P1294" s="34"/>
      <c r="Q1294" s="34"/>
      <c r="R1294" s="34"/>
      <c r="S1294" s="34"/>
      <c r="T1294" s="34"/>
      <c r="U1294" s="34"/>
      <c r="V1294" s="34"/>
      <c r="W1294" s="46">
        <f t="shared" si="625"/>
        <v>0</v>
      </c>
    </row>
    <row r="1295" spans="1:23" s="72" customFormat="1" x14ac:dyDescent="0.2">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row>
    <row r="1296" spans="1:23" s="72" customFormat="1" x14ac:dyDescent="0.2">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row>
    <row r="1297" spans="1:23" s="72" customFormat="1" outlineLevel="1" x14ac:dyDescent="0.2">
      <c r="A1297" s="322"/>
      <c r="B1297" s="25"/>
      <c r="C1297" s="23"/>
      <c r="D1297" s="23"/>
      <c r="E1297" s="64"/>
      <c r="F1297" s="176" t="s">
        <v>55</v>
      </c>
      <c r="G1297" s="190">
        <f>G437</f>
        <v>0</v>
      </c>
      <c r="H1297" s="191">
        <f t="shared" si="624"/>
        <v>0</v>
      </c>
      <c r="I1297" s="66"/>
      <c r="J1297" s="66"/>
      <c r="K1297" s="67"/>
      <c r="L1297" s="34"/>
      <c r="M1297" s="34"/>
      <c r="N1297" s="34"/>
      <c r="O1297" s="34"/>
      <c r="P1297" s="34"/>
      <c r="Q1297" s="34"/>
      <c r="R1297" s="34"/>
      <c r="S1297" s="34"/>
      <c r="T1297" s="34"/>
      <c r="U1297" s="34"/>
      <c r="V1297" s="34"/>
      <c r="W1297" s="46">
        <f>G1297-SUM(H1297:V1297)</f>
        <v>0</v>
      </c>
    </row>
    <row r="1298" spans="1:23" s="72" customFormat="1" outlineLevel="1" x14ac:dyDescent="0.2">
      <c r="A1298" s="322"/>
      <c r="B1298" s="25"/>
      <c r="C1298" s="23"/>
      <c r="D1298" s="23"/>
      <c r="E1298" s="24"/>
      <c r="F1298" s="176" t="s">
        <v>161</v>
      </c>
      <c r="G1298" s="190">
        <f>G438</f>
        <v>0</v>
      </c>
      <c r="H1298" s="191">
        <f t="shared" si="624"/>
        <v>0</v>
      </c>
      <c r="I1298" s="66"/>
      <c r="J1298" s="66"/>
      <c r="K1298" s="67"/>
      <c r="L1298" s="34"/>
      <c r="M1298" s="34"/>
      <c r="N1298" s="34"/>
      <c r="O1298" s="34"/>
      <c r="P1298" s="34"/>
      <c r="Q1298" s="34"/>
      <c r="R1298" s="34"/>
      <c r="S1298" s="34"/>
      <c r="T1298" s="34"/>
      <c r="U1298" s="34"/>
      <c r="V1298" s="34"/>
      <c r="W1298" s="46">
        <f>G1298-SUM(H1298:V1298)</f>
        <v>0</v>
      </c>
    </row>
    <row r="1299" spans="1:23" s="72" customFormat="1" outlineLevel="1" x14ac:dyDescent="0.2">
      <c r="A1299" s="322"/>
      <c r="B1299" s="25"/>
      <c r="C1299" s="23"/>
      <c r="D1299" s="23"/>
      <c r="E1299" s="24"/>
      <c r="F1299" s="176" t="s">
        <v>331</v>
      </c>
      <c r="G1299" s="190">
        <f>G439</f>
        <v>0</v>
      </c>
      <c r="H1299" s="191">
        <f t="shared" si="624"/>
        <v>0</v>
      </c>
      <c r="I1299" s="66"/>
      <c r="J1299" s="66"/>
      <c r="K1299" s="67"/>
      <c r="L1299" s="34"/>
      <c r="M1299" s="34"/>
      <c r="N1299" s="34"/>
      <c r="O1299" s="34"/>
      <c r="P1299" s="34"/>
      <c r="Q1299" s="34"/>
      <c r="R1299" s="34"/>
      <c r="S1299" s="34"/>
      <c r="T1299" s="34"/>
      <c r="U1299" s="34"/>
      <c r="V1299" s="34"/>
      <c r="W1299" s="46">
        <f>G1299-SUM(H1299:V1299)</f>
        <v>0</v>
      </c>
    </row>
    <row r="1300" spans="1:23" s="72" customFormat="1" x14ac:dyDescent="0.2">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row>
    <row r="1301" spans="1:23" s="72" customFormat="1" outlineLevel="1" x14ac:dyDescent="0.2">
      <c r="A1301" s="322"/>
      <c r="B1301" s="25"/>
      <c r="C1301" s="23"/>
      <c r="D1301" s="23"/>
      <c r="E1301" s="24"/>
      <c r="F1301" s="176" t="s">
        <v>162</v>
      </c>
      <c r="G1301" s="190">
        <f>G441</f>
        <v>0</v>
      </c>
      <c r="H1301" s="191">
        <f t="shared" si="624"/>
        <v>0</v>
      </c>
      <c r="I1301" s="66"/>
      <c r="J1301" s="66"/>
      <c r="K1301" s="67"/>
      <c r="L1301" s="34"/>
      <c r="M1301" s="34"/>
      <c r="N1301" s="34"/>
      <c r="O1301" s="34"/>
      <c r="P1301" s="34"/>
      <c r="Q1301" s="34"/>
      <c r="R1301" s="34"/>
      <c r="S1301" s="34"/>
      <c r="T1301" s="34"/>
      <c r="U1301" s="34"/>
      <c r="V1301" s="34"/>
      <c r="W1301" s="46">
        <f>G1301-SUM(H1301:V1301)</f>
        <v>0</v>
      </c>
    </row>
    <row r="1302" spans="1:23" s="72" customFormat="1" outlineLevel="1" x14ac:dyDescent="0.2">
      <c r="A1302" s="322"/>
      <c r="B1302" s="25"/>
      <c r="C1302" s="23"/>
      <c r="D1302" s="23"/>
      <c r="E1302" s="24"/>
      <c r="F1302" s="176" t="s">
        <v>163</v>
      </c>
      <c r="G1302" s="190">
        <f>G442</f>
        <v>0</v>
      </c>
      <c r="H1302" s="191">
        <f t="shared" si="624"/>
        <v>0</v>
      </c>
      <c r="I1302" s="66"/>
      <c r="J1302" s="66"/>
      <c r="K1302" s="67"/>
      <c r="L1302" s="34"/>
      <c r="M1302" s="34"/>
      <c r="N1302" s="34"/>
      <c r="O1302" s="34"/>
      <c r="P1302" s="34"/>
      <c r="Q1302" s="34"/>
      <c r="R1302" s="34"/>
      <c r="S1302" s="34"/>
      <c r="T1302" s="34"/>
      <c r="U1302" s="34"/>
      <c r="V1302" s="34"/>
      <c r="W1302" s="46">
        <f>G1302-SUM(H1302:V1302)</f>
        <v>0</v>
      </c>
    </row>
    <row r="1303" spans="1:23" s="72" customFormat="1" outlineLevel="1" x14ac:dyDescent="0.2">
      <c r="A1303" s="322"/>
      <c r="B1303" s="25"/>
      <c r="C1303" s="23"/>
      <c r="D1303" s="23"/>
      <c r="E1303" s="24"/>
      <c r="F1303" s="176" t="s">
        <v>332</v>
      </c>
      <c r="G1303" s="190">
        <f>G443</f>
        <v>0</v>
      </c>
      <c r="H1303" s="191">
        <f t="shared" si="624"/>
        <v>0</v>
      </c>
      <c r="I1303" s="66"/>
      <c r="J1303" s="66"/>
      <c r="K1303" s="67"/>
      <c r="L1303" s="34"/>
      <c r="M1303" s="34"/>
      <c r="N1303" s="34"/>
      <c r="O1303" s="34"/>
      <c r="P1303" s="34"/>
      <c r="Q1303" s="34"/>
      <c r="R1303" s="34"/>
      <c r="S1303" s="34"/>
      <c r="T1303" s="34"/>
      <c r="U1303" s="34"/>
      <c r="V1303" s="34"/>
      <c r="W1303" s="46">
        <f>G1303-SUM(H1303:V1303)</f>
        <v>0</v>
      </c>
    </row>
    <row r="1304" spans="1:23" s="72" customFormat="1" x14ac:dyDescent="0.2">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row>
    <row r="1305" spans="1:23" s="72" customFormat="1" outlineLevel="1" x14ac:dyDescent="0.2">
      <c r="A1305" s="322"/>
      <c r="B1305" s="25"/>
      <c r="C1305" s="23"/>
      <c r="D1305" s="23"/>
      <c r="E1305" s="24"/>
      <c r="F1305" s="176" t="s">
        <v>164</v>
      </c>
      <c r="G1305" s="190">
        <f>G445</f>
        <v>0</v>
      </c>
      <c r="H1305" s="191">
        <f t="shared" si="624"/>
        <v>0</v>
      </c>
      <c r="I1305" s="66"/>
      <c r="J1305" s="66"/>
      <c r="K1305" s="67"/>
      <c r="L1305" s="34"/>
      <c r="M1305" s="34"/>
      <c r="N1305" s="34"/>
      <c r="O1305" s="34"/>
      <c r="P1305" s="34"/>
      <c r="Q1305" s="34"/>
      <c r="R1305" s="34"/>
      <c r="S1305" s="34"/>
      <c r="T1305" s="34"/>
      <c r="U1305" s="34"/>
      <c r="V1305" s="34"/>
      <c r="W1305" s="46">
        <f>G1305-SUM(H1305:V1305)</f>
        <v>0</v>
      </c>
    </row>
    <row r="1306" spans="1:23" s="72" customFormat="1" outlineLevel="1" x14ac:dyDescent="0.2">
      <c r="A1306" s="322"/>
      <c r="B1306" s="25"/>
      <c r="C1306" s="23"/>
      <c r="D1306" s="23"/>
      <c r="E1306" s="24"/>
      <c r="F1306" s="176" t="s">
        <v>165</v>
      </c>
      <c r="G1306" s="190">
        <f>G446</f>
        <v>0</v>
      </c>
      <c r="H1306" s="191">
        <f t="shared" si="624"/>
        <v>0</v>
      </c>
      <c r="I1306" s="66"/>
      <c r="J1306" s="66"/>
      <c r="K1306" s="67"/>
      <c r="L1306" s="34"/>
      <c r="M1306" s="34"/>
      <c r="N1306" s="34"/>
      <c r="O1306" s="34"/>
      <c r="P1306" s="34"/>
      <c r="Q1306" s="34"/>
      <c r="R1306" s="34"/>
      <c r="S1306" s="34"/>
      <c r="T1306" s="34"/>
      <c r="U1306" s="34"/>
      <c r="V1306" s="34"/>
      <c r="W1306" s="46">
        <f>G1306-SUM(H1306:V1306)</f>
        <v>0</v>
      </c>
    </row>
    <row r="1307" spans="1:23" s="72" customFormat="1" outlineLevel="1" x14ac:dyDescent="0.2">
      <c r="A1307" s="322"/>
      <c r="B1307" s="25"/>
      <c r="C1307" s="23"/>
      <c r="D1307" s="23"/>
      <c r="E1307" s="24"/>
      <c r="F1307" s="176" t="s">
        <v>333</v>
      </c>
      <c r="G1307" s="190">
        <f>G447</f>
        <v>0</v>
      </c>
      <c r="H1307" s="191">
        <f t="shared" si="624"/>
        <v>0</v>
      </c>
      <c r="I1307" s="66"/>
      <c r="J1307" s="66"/>
      <c r="K1307" s="67"/>
      <c r="L1307" s="34"/>
      <c r="M1307" s="34"/>
      <c r="N1307" s="34"/>
      <c r="O1307" s="34"/>
      <c r="P1307" s="34"/>
      <c r="Q1307" s="34"/>
      <c r="R1307" s="34"/>
      <c r="S1307" s="34"/>
      <c r="T1307" s="34"/>
      <c r="U1307" s="34"/>
      <c r="V1307" s="34"/>
      <c r="W1307" s="46">
        <f>G1307-SUM(H1307:V1307)</f>
        <v>0</v>
      </c>
    </row>
    <row r="1308" spans="1:23" s="72" customFormat="1" x14ac:dyDescent="0.2">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row>
    <row r="1309" spans="1:23" s="72" customFormat="1" x14ac:dyDescent="0.2">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row>
    <row r="1310" spans="1:23" s="72" customFormat="1" outlineLevel="1" x14ac:dyDescent="0.2">
      <c r="A1310" s="322"/>
      <c r="B1310" s="25"/>
      <c r="C1310" s="23"/>
      <c r="D1310" s="23"/>
      <c r="E1310" s="24"/>
      <c r="F1310" s="176" t="s">
        <v>61</v>
      </c>
      <c r="G1310" s="190">
        <f>G450</f>
        <v>0</v>
      </c>
      <c r="H1310" s="191">
        <f t="shared" si="624"/>
        <v>0</v>
      </c>
      <c r="I1310" s="66"/>
      <c r="J1310" s="66"/>
      <c r="K1310" s="67"/>
      <c r="L1310" s="34"/>
      <c r="M1310" s="34"/>
      <c r="N1310" s="34"/>
      <c r="O1310" s="34"/>
      <c r="P1310" s="34"/>
      <c r="Q1310" s="34"/>
      <c r="R1310" s="34"/>
      <c r="S1310" s="34"/>
      <c r="T1310" s="34"/>
      <c r="U1310" s="34"/>
      <c r="V1310" s="34"/>
      <c r="W1310" s="46">
        <f>G1310-SUM(H1310:V1310)</f>
        <v>0</v>
      </c>
    </row>
    <row r="1311" spans="1:23" s="72" customFormat="1" outlineLevel="1" x14ac:dyDescent="0.2">
      <c r="A1311" s="322"/>
      <c r="B1311" s="25"/>
      <c r="C1311" s="23"/>
      <c r="D1311" s="23"/>
      <c r="E1311" s="24"/>
      <c r="F1311" s="176" t="s">
        <v>173</v>
      </c>
      <c r="G1311" s="190">
        <f>G451</f>
        <v>0</v>
      </c>
      <c r="H1311" s="191">
        <f t="shared" si="624"/>
        <v>0</v>
      </c>
      <c r="I1311" s="66"/>
      <c r="J1311" s="66"/>
      <c r="K1311" s="67"/>
      <c r="L1311" s="34"/>
      <c r="M1311" s="34"/>
      <c r="N1311" s="34"/>
      <c r="O1311" s="34"/>
      <c r="P1311" s="34"/>
      <c r="Q1311" s="34"/>
      <c r="R1311" s="34"/>
      <c r="S1311" s="34"/>
      <c r="T1311" s="34"/>
      <c r="U1311" s="34"/>
      <c r="V1311" s="34"/>
      <c r="W1311" s="46">
        <f>G1311-SUM(H1311:V1311)</f>
        <v>0</v>
      </c>
    </row>
    <row r="1312" spans="1:23" s="72" customFormat="1" x14ac:dyDescent="0.2">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row>
    <row r="1313" spans="1:23" s="72" customFormat="1" outlineLevel="1" x14ac:dyDescent="0.2">
      <c r="A1313" s="322"/>
      <c r="B1313" s="25"/>
      <c r="C1313" s="23"/>
      <c r="D1313" s="23"/>
      <c r="E1313" s="24"/>
      <c r="F1313" s="176" t="s">
        <v>59</v>
      </c>
      <c r="G1313" s="190">
        <f>G453</f>
        <v>0</v>
      </c>
      <c r="H1313" s="191">
        <f t="shared" si="624"/>
        <v>0</v>
      </c>
      <c r="I1313" s="66"/>
      <c r="J1313" s="66"/>
      <c r="K1313" s="67"/>
      <c r="L1313" s="34"/>
      <c r="M1313" s="34"/>
      <c r="N1313" s="34"/>
      <c r="O1313" s="34"/>
      <c r="P1313" s="34"/>
      <c r="Q1313" s="34"/>
      <c r="R1313" s="34"/>
      <c r="S1313" s="34"/>
      <c r="T1313" s="34"/>
      <c r="U1313" s="34"/>
      <c r="V1313" s="34"/>
      <c r="W1313" s="46">
        <f>G1313-SUM(H1313:V1313)</f>
        <v>0</v>
      </c>
    </row>
    <row r="1314" spans="1:23" s="72" customFormat="1" outlineLevel="1" x14ac:dyDescent="0.2">
      <c r="A1314" s="322"/>
      <c r="B1314" s="25"/>
      <c r="C1314" s="23"/>
      <c r="D1314" s="23"/>
      <c r="E1314" s="24"/>
      <c r="F1314" s="176" t="s">
        <v>167</v>
      </c>
      <c r="G1314" s="190">
        <f>G454</f>
        <v>0</v>
      </c>
      <c r="H1314" s="191">
        <f t="shared" si="624"/>
        <v>0</v>
      </c>
      <c r="I1314" s="66"/>
      <c r="J1314" s="66"/>
      <c r="K1314" s="67"/>
      <c r="L1314" s="34"/>
      <c r="M1314" s="34"/>
      <c r="N1314" s="34"/>
      <c r="O1314" s="34"/>
      <c r="P1314" s="34"/>
      <c r="Q1314" s="34"/>
      <c r="R1314" s="34"/>
      <c r="S1314" s="34"/>
      <c r="T1314" s="34"/>
      <c r="U1314" s="34"/>
      <c r="V1314" s="34"/>
      <c r="W1314" s="46">
        <f>G1314-SUM(H1314:V1314)</f>
        <v>0</v>
      </c>
    </row>
    <row r="1315" spans="1:23" s="72" customFormat="1" outlineLevel="1" x14ac:dyDescent="0.2">
      <c r="A1315" s="322"/>
      <c r="B1315" s="25"/>
      <c r="C1315" s="23"/>
      <c r="D1315" s="23"/>
      <c r="E1315" s="24"/>
      <c r="F1315" s="176" t="s">
        <v>168</v>
      </c>
      <c r="G1315" s="190">
        <f>G455</f>
        <v>0</v>
      </c>
      <c r="H1315" s="191">
        <f t="shared" si="624"/>
        <v>0</v>
      </c>
      <c r="I1315" s="66"/>
      <c r="J1315" s="66"/>
      <c r="K1315" s="67"/>
      <c r="L1315" s="34"/>
      <c r="M1315" s="34"/>
      <c r="N1315" s="34"/>
      <c r="O1315" s="34"/>
      <c r="P1315" s="34"/>
      <c r="Q1315" s="34"/>
      <c r="R1315" s="34"/>
      <c r="S1315" s="34"/>
      <c r="T1315" s="34"/>
      <c r="U1315" s="34"/>
      <c r="V1315" s="34"/>
      <c r="W1315" s="46">
        <f>G1315-SUM(H1315:V1315)</f>
        <v>0</v>
      </c>
    </row>
    <row r="1316" spans="1:23" s="72" customFormat="1" x14ac:dyDescent="0.2">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row>
    <row r="1317" spans="1:23" s="72" customFormat="1" outlineLevel="1" x14ac:dyDescent="0.2">
      <c r="A1317" s="322"/>
      <c r="B1317" s="25"/>
      <c r="C1317" s="23"/>
      <c r="D1317" s="23"/>
      <c r="E1317" s="24"/>
      <c r="F1317" s="176" t="s">
        <v>62</v>
      </c>
      <c r="G1317" s="190">
        <f>G457</f>
        <v>0</v>
      </c>
      <c r="H1317" s="191">
        <f t="shared" si="624"/>
        <v>0</v>
      </c>
      <c r="I1317" s="66"/>
      <c r="J1317" s="66"/>
      <c r="K1317" s="67"/>
      <c r="L1317" s="34"/>
      <c r="M1317" s="34"/>
      <c r="N1317" s="34"/>
      <c r="O1317" s="34"/>
      <c r="P1317" s="34"/>
      <c r="Q1317" s="34"/>
      <c r="R1317" s="34"/>
      <c r="S1317" s="34"/>
      <c r="T1317" s="34"/>
      <c r="U1317" s="34"/>
      <c r="V1317" s="34"/>
      <c r="W1317" s="46">
        <f>G1317-SUM(H1317:V1317)</f>
        <v>0</v>
      </c>
    </row>
    <row r="1318" spans="1:23" s="72" customFormat="1" outlineLevel="1" x14ac:dyDescent="0.2">
      <c r="A1318" s="322"/>
      <c r="B1318" s="25"/>
      <c r="C1318" s="23"/>
      <c r="D1318" s="23"/>
      <c r="E1318" s="24"/>
      <c r="F1318" s="176" t="s">
        <v>175</v>
      </c>
      <c r="G1318" s="190">
        <f>G458</f>
        <v>0</v>
      </c>
      <c r="H1318" s="191">
        <f t="shared" si="624"/>
        <v>0</v>
      </c>
      <c r="I1318" s="66"/>
      <c r="J1318" s="66"/>
      <c r="K1318" s="67"/>
      <c r="L1318" s="34"/>
      <c r="M1318" s="34"/>
      <c r="N1318" s="34"/>
      <c r="O1318" s="34"/>
      <c r="P1318" s="34"/>
      <c r="Q1318" s="34"/>
      <c r="R1318" s="34"/>
      <c r="S1318" s="34"/>
      <c r="T1318" s="34"/>
      <c r="U1318" s="34"/>
      <c r="V1318" s="34"/>
      <c r="W1318" s="46">
        <f>G1318-SUM(H1318:V1318)</f>
        <v>0</v>
      </c>
    </row>
    <row r="1319" spans="1:23" s="72" customFormat="1" x14ac:dyDescent="0.2">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row>
    <row r="1320" spans="1:23" s="72" customFormat="1" outlineLevel="1" x14ac:dyDescent="0.2">
      <c r="A1320" s="322"/>
      <c r="B1320" s="25"/>
      <c r="C1320" s="23"/>
      <c r="D1320" s="23"/>
      <c r="E1320" s="24"/>
      <c r="F1320" s="176" t="s">
        <v>60</v>
      </c>
      <c r="G1320" s="190">
        <f>G460</f>
        <v>0</v>
      </c>
      <c r="H1320" s="191">
        <f t="shared" si="624"/>
        <v>0</v>
      </c>
      <c r="I1320" s="66"/>
      <c r="J1320" s="66"/>
      <c r="K1320" s="67"/>
      <c r="L1320" s="34"/>
      <c r="M1320" s="34"/>
      <c r="N1320" s="34"/>
      <c r="O1320" s="34"/>
      <c r="P1320" s="34"/>
      <c r="Q1320" s="34"/>
      <c r="R1320" s="34"/>
      <c r="S1320" s="34"/>
      <c r="T1320" s="34"/>
      <c r="U1320" s="34"/>
      <c r="V1320" s="34"/>
      <c r="W1320" s="46">
        <f>G1320-SUM(H1320:V1320)</f>
        <v>0</v>
      </c>
    </row>
    <row r="1321" spans="1:23" s="72" customFormat="1" outlineLevel="1" x14ac:dyDescent="0.2">
      <c r="A1321" s="322"/>
      <c r="B1321" s="25"/>
      <c r="C1321" s="23"/>
      <c r="D1321" s="23"/>
      <c r="E1321" s="24"/>
      <c r="F1321" s="176" t="s">
        <v>170</v>
      </c>
      <c r="G1321" s="190">
        <f>G461</f>
        <v>0</v>
      </c>
      <c r="H1321" s="191">
        <f t="shared" si="624"/>
        <v>0</v>
      </c>
      <c r="I1321" s="66"/>
      <c r="J1321" s="66"/>
      <c r="K1321" s="67"/>
      <c r="L1321" s="34"/>
      <c r="M1321" s="34"/>
      <c r="N1321" s="34"/>
      <c r="O1321" s="34"/>
      <c r="P1321" s="34"/>
      <c r="Q1321" s="34"/>
      <c r="R1321" s="34"/>
      <c r="S1321" s="34"/>
      <c r="T1321" s="34"/>
      <c r="U1321" s="34"/>
      <c r="V1321" s="34"/>
      <c r="W1321" s="46">
        <f>G1321-SUM(H1321:V1321)</f>
        <v>0</v>
      </c>
    </row>
    <row r="1322" spans="1:23" s="72" customFormat="1" outlineLevel="1" x14ac:dyDescent="0.2">
      <c r="A1322" s="322"/>
      <c r="B1322" s="25"/>
      <c r="C1322" s="23"/>
      <c r="D1322" s="23"/>
      <c r="E1322" s="24"/>
      <c r="F1322" s="176" t="s">
        <v>171</v>
      </c>
      <c r="G1322" s="190">
        <f>G462</f>
        <v>0</v>
      </c>
      <c r="H1322" s="191">
        <f t="shared" si="624"/>
        <v>0</v>
      </c>
      <c r="I1322" s="66"/>
      <c r="J1322" s="66"/>
      <c r="K1322" s="67"/>
      <c r="L1322" s="34"/>
      <c r="M1322" s="34"/>
      <c r="N1322" s="34"/>
      <c r="O1322" s="34"/>
      <c r="P1322" s="34"/>
      <c r="Q1322" s="34"/>
      <c r="R1322" s="34"/>
      <c r="S1322" s="34"/>
      <c r="T1322" s="34"/>
      <c r="U1322" s="34"/>
      <c r="V1322" s="34"/>
      <c r="W1322" s="46">
        <f>G1322-SUM(H1322:V1322)</f>
        <v>0</v>
      </c>
    </row>
    <row r="1323" spans="1:23" s="72" customFormat="1" x14ac:dyDescent="0.2">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row>
    <row r="1324" spans="1:23" s="72" customFormat="1" outlineLevel="1" x14ac:dyDescent="0.2">
      <c r="A1324" s="322"/>
      <c r="B1324" s="25"/>
      <c r="C1324" s="23"/>
      <c r="D1324" s="23"/>
      <c r="E1324" s="24"/>
      <c r="F1324" s="176" t="s">
        <v>335</v>
      </c>
      <c r="G1324" s="190">
        <f>G464</f>
        <v>0</v>
      </c>
      <c r="H1324" s="191">
        <f t="shared" si="624"/>
        <v>0</v>
      </c>
      <c r="I1324" s="66"/>
      <c r="J1324" s="66"/>
      <c r="K1324" s="67"/>
      <c r="L1324" s="34"/>
      <c r="M1324" s="34"/>
      <c r="N1324" s="34"/>
      <c r="O1324" s="34"/>
      <c r="P1324" s="34"/>
      <c r="Q1324" s="34"/>
      <c r="R1324" s="34"/>
      <c r="S1324" s="34"/>
      <c r="T1324" s="34"/>
      <c r="U1324" s="34"/>
      <c r="V1324" s="34"/>
      <c r="W1324" s="46">
        <f>G1324-SUM(H1324:V1324)</f>
        <v>0</v>
      </c>
    </row>
    <row r="1325" spans="1:23" s="72" customFormat="1" outlineLevel="1" x14ac:dyDescent="0.2">
      <c r="A1325" s="322"/>
      <c r="B1325" s="25"/>
      <c r="C1325" s="23"/>
      <c r="D1325" s="23"/>
      <c r="E1325" s="24"/>
      <c r="F1325" s="176" t="s">
        <v>336</v>
      </c>
      <c r="G1325" s="190">
        <f>G465</f>
        <v>0</v>
      </c>
      <c r="H1325" s="191">
        <f t="shared" si="624"/>
        <v>0</v>
      </c>
      <c r="I1325" s="66"/>
      <c r="J1325" s="66"/>
      <c r="K1325" s="67"/>
      <c r="L1325" s="34"/>
      <c r="M1325" s="34"/>
      <c r="N1325" s="34"/>
      <c r="O1325" s="34"/>
      <c r="P1325" s="34"/>
      <c r="Q1325" s="34"/>
      <c r="R1325" s="34"/>
      <c r="S1325" s="34"/>
      <c r="T1325" s="34"/>
      <c r="U1325" s="34"/>
      <c r="V1325" s="34"/>
      <c r="W1325" s="46">
        <f>G1325-SUM(H1325:V1325)</f>
        <v>0</v>
      </c>
    </row>
    <row r="1326" spans="1:23" s="72" customFormat="1" x14ac:dyDescent="0.2">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row>
    <row r="1327" spans="1:23" s="72" customFormat="1" outlineLevel="1" x14ac:dyDescent="0.2">
      <c r="A1327" s="322"/>
      <c r="B1327" s="25"/>
      <c r="C1327" s="23"/>
      <c r="D1327" s="23"/>
      <c r="E1327" s="24"/>
      <c r="F1327" s="176" t="s">
        <v>338</v>
      </c>
      <c r="G1327" s="190">
        <f>G467</f>
        <v>0</v>
      </c>
      <c r="H1327" s="191">
        <f t="shared" si="624"/>
        <v>0</v>
      </c>
      <c r="I1327" s="66"/>
      <c r="J1327" s="66"/>
      <c r="K1327" s="67"/>
      <c r="L1327" s="34"/>
      <c r="M1327" s="34"/>
      <c r="N1327" s="34"/>
      <c r="O1327" s="34"/>
      <c r="P1327" s="34"/>
      <c r="Q1327" s="34"/>
      <c r="R1327" s="34"/>
      <c r="S1327" s="34"/>
      <c r="T1327" s="34"/>
      <c r="U1327" s="34"/>
      <c r="V1327" s="34"/>
      <c r="W1327" s="46">
        <f>G1327-SUM(H1327:V1327)</f>
        <v>0</v>
      </c>
    </row>
    <row r="1328" spans="1:23" s="72" customFormat="1" outlineLevel="1" x14ac:dyDescent="0.2">
      <c r="A1328" s="322"/>
      <c r="B1328" s="25"/>
      <c r="C1328" s="23"/>
      <c r="D1328" s="23"/>
      <c r="E1328" s="24"/>
      <c r="F1328" s="176" t="s">
        <v>339</v>
      </c>
      <c r="G1328" s="190">
        <f>G468</f>
        <v>0</v>
      </c>
      <c r="H1328" s="191">
        <f t="shared" si="624"/>
        <v>0</v>
      </c>
      <c r="I1328" s="66"/>
      <c r="J1328" s="66"/>
      <c r="K1328" s="67"/>
      <c r="L1328" s="34"/>
      <c r="M1328" s="34"/>
      <c r="N1328" s="34"/>
      <c r="O1328" s="34"/>
      <c r="P1328" s="34"/>
      <c r="Q1328" s="34"/>
      <c r="R1328" s="34"/>
      <c r="S1328" s="34"/>
      <c r="T1328" s="34"/>
      <c r="U1328" s="34"/>
      <c r="V1328" s="34"/>
      <c r="W1328" s="46">
        <f>G1328-SUM(H1328:V1328)</f>
        <v>0</v>
      </c>
    </row>
    <row r="1329" spans="1:23" s="72" customFormat="1" outlineLevel="1" x14ac:dyDescent="0.2">
      <c r="A1329" s="322"/>
      <c r="B1329" s="25"/>
      <c r="C1329" s="23"/>
      <c r="D1329" s="23"/>
      <c r="E1329" s="24"/>
      <c r="F1329" s="176" t="s">
        <v>340</v>
      </c>
      <c r="G1329" s="190">
        <f>G469</f>
        <v>0</v>
      </c>
      <c r="H1329" s="191">
        <f t="shared" si="624"/>
        <v>0</v>
      </c>
      <c r="I1329" s="66"/>
      <c r="J1329" s="66"/>
      <c r="K1329" s="67"/>
      <c r="L1329" s="34"/>
      <c r="M1329" s="34"/>
      <c r="N1329" s="34"/>
      <c r="O1329" s="34"/>
      <c r="P1329" s="34"/>
      <c r="Q1329" s="34"/>
      <c r="R1329" s="34"/>
      <c r="S1329" s="34"/>
      <c r="T1329" s="34"/>
      <c r="U1329" s="34"/>
      <c r="V1329" s="34"/>
      <c r="W1329" s="46">
        <f>G1329-SUM(H1329:V1329)</f>
        <v>0</v>
      </c>
    </row>
    <row r="1330" spans="1:23" s="72" customFormat="1" x14ac:dyDescent="0.2">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row>
    <row r="1331" spans="1:23" s="72" customFormat="1" x14ac:dyDescent="0.2">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row>
    <row r="1332" spans="1:23" s="72" customFormat="1" outlineLevel="1" x14ac:dyDescent="0.2">
      <c r="A1332" s="322"/>
      <c r="B1332" s="25"/>
      <c r="C1332" s="23"/>
      <c r="D1332" s="23"/>
      <c r="E1332" s="24"/>
      <c r="F1332" s="176" t="s">
        <v>176</v>
      </c>
      <c r="G1332" s="190">
        <f>G472</f>
        <v>0</v>
      </c>
      <c r="H1332" s="191">
        <f t="shared" si="624"/>
        <v>0</v>
      </c>
      <c r="I1332" s="66"/>
      <c r="J1332" s="66"/>
      <c r="K1332" s="67"/>
      <c r="L1332" s="34"/>
      <c r="M1332" s="34"/>
      <c r="N1332" s="34"/>
      <c r="O1332" s="34"/>
      <c r="P1332" s="34"/>
      <c r="Q1332" s="34"/>
      <c r="R1332" s="34"/>
      <c r="S1332" s="34"/>
      <c r="T1332" s="34"/>
      <c r="U1332" s="34"/>
      <c r="V1332" s="34"/>
      <c r="W1332" s="46">
        <f>G1332-SUM(H1332:V1332)</f>
        <v>0</v>
      </c>
    </row>
    <row r="1333" spans="1:23" s="72" customFormat="1" outlineLevel="1" x14ac:dyDescent="0.2">
      <c r="A1333" s="322"/>
      <c r="B1333" s="25"/>
      <c r="C1333" s="23"/>
      <c r="D1333" s="23"/>
      <c r="E1333" s="24"/>
      <c r="F1333" s="176" t="s">
        <v>180</v>
      </c>
      <c r="G1333" s="190">
        <f>G473</f>
        <v>0</v>
      </c>
      <c r="H1333" s="191">
        <f t="shared" si="624"/>
        <v>0</v>
      </c>
      <c r="I1333" s="66"/>
      <c r="J1333" s="66"/>
      <c r="K1333" s="67"/>
      <c r="L1333" s="34"/>
      <c r="M1333" s="34"/>
      <c r="N1333" s="34"/>
      <c r="O1333" s="34"/>
      <c r="P1333" s="34"/>
      <c r="Q1333" s="34"/>
      <c r="R1333" s="34"/>
      <c r="S1333" s="34"/>
      <c r="T1333" s="34"/>
      <c r="U1333" s="34"/>
      <c r="V1333" s="34"/>
      <c r="W1333" s="46">
        <f>G1333-SUM(H1333:V1333)</f>
        <v>0</v>
      </c>
    </row>
    <row r="1334" spans="1:23" s="72" customFormat="1" x14ac:dyDescent="0.2">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row>
    <row r="1335" spans="1:23" s="72" customFormat="1" outlineLevel="1" x14ac:dyDescent="0.2">
      <c r="A1335" s="322"/>
      <c r="B1335" s="25"/>
      <c r="C1335" s="23"/>
      <c r="D1335" s="23"/>
      <c r="E1335" s="24"/>
      <c r="F1335" s="176" t="s">
        <v>177</v>
      </c>
      <c r="G1335" s="190">
        <f>G475</f>
        <v>0</v>
      </c>
      <c r="H1335" s="191">
        <f t="shared" si="624"/>
        <v>0</v>
      </c>
      <c r="I1335" s="66"/>
      <c r="J1335" s="66"/>
      <c r="K1335" s="67"/>
      <c r="L1335" s="34"/>
      <c r="M1335" s="34"/>
      <c r="N1335" s="34"/>
      <c r="O1335" s="34"/>
      <c r="P1335" s="34"/>
      <c r="Q1335" s="34"/>
      <c r="R1335" s="34"/>
      <c r="S1335" s="34"/>
      <c r="T1335" s="34"/>
      <c r="U1335" s="34"/>
      <c r="V1335" s="34"/>
      <c r="W1335" s="46">
        <f>G1335-SUM(H1335:V1335)</f>
        <v>0</v>
      </c>
    </row>
    <row r="1336" spans="1:23" s="72" customFormat="1" outlineLevel="1" x14ac:dyDescent="0.2">
      <c r="A1336" s="322"/>
      <c r="B1336" s="25"/>
      <c r="C1336" s="23"/>
      <c r="D1336" s="23"/>
      <c r="E1336" s="24"/>
      <c r="F1336" s="176" t="s">
        <v>182</v>
      </c>
      <c r="G1336" s="190">
        <f>G476</f>
        <v>0</v>
      </c>
      <c r="H1336" s="191">
        <f t="shared" si="624"/>
        <v>0</v>
      </c>
      <c r="I1336" s="66"/>
      <c r="J1336" s="66"/>
      <c r="K1336" s="67"/>
      <c r="L1336" s="34"/>
      <c r="M1336" s="34"/>
      <c r="N1336" s="34"/>
      <c r="O1336" s="34"/>
      <c r="P1336" s="34"/>
      <c r="Q1336" s="34"/>
      <c r="R1336" s="34"/>
      <c r="S1336" s="34"/>
      <c r="T1336" s="34"/>
      <c r="U1336" s="34"/>
      <c r="V1336" s="34"/>
      <c r="W1336" s="46">
        <f>G1336-SUM(H1336:V1336)</f>
        <v>0</v>
      </c>
    </row>
    <row r="1337" spans="1:23" s="72" customFormat="1" x14ac:dyDescent="0.2">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row>
    <row r="1338" spans="1:23" s="72" customFormat="1" outlineLevel="1" x14ac:dyDescent="0.2">
      <c r="A1338" s="322"/>
      <c r="B1338" s="25"/>
      <c r="C1338" s="23"/>
      <c r="D1338" s="23"/>
      <c r="E1338" s="24"/>
      <c r="F1338" s="176" t="s">
        <v>178</v>
      </c>
      <c r="G1338" s="190">
        <f>G478</f>
        <v>0</v>
      </c>
      <c r="H1338" s="191">
        <f t="shared" si="624"/>
        <v>0</v>
      </c>
      <c r="I1338" s="66"/>
      <c r="J1338" s="66"/>
      <c r="K1338" s="67"/>
      <c r="L1338" s="34"/>
      <c r="M1338" s="34"/>
      <c r="N1338" s="34"/>
      <c r="O1338" s="34"/>
      <c r="P1338" s="34"/>
      <c r="Q1338" s="34"/>
      <c r="R1338" s="34"/>
      <c r="S1338" s="34"/>
      <c r="T1338" s="34"/>
      <c r="U1338" s="34"/>
      <c r="V1338" s="34"/>
      <c r="W1338" s="46">
        <f>G1338-SUM(H1338:V1338)</f>
        <v>0</v>
      </c>
    </row>
    <row r="1339" spans="1:23" s="72" customFormat="1" outlineLevel="1" x14ac:dyDescent="0.2">
      <c r="A1339" s="322"/>
      <c r="B1339" s="25"/>
      <c r="C1339" s="23"/>
      <c r="D1339" s="23"/>
      <c r="E1339" s="24"/>
      <c r="F1339" s="176" t="s">
        <v>181</v>
      </c>
      <c r="G1339" s="190">
        <f>G479</f>
        <v>0</v>
      </c>
      <c r="H1339" s="191">
        <f t="shared" si="624"/>
        <v>0</v>
      </c>
      <c r="I1339" s="66"/>
      <c r="J1339" s="66"/>
      <c r="K1339" s="67"/>
      <c r="L1339" s="34"/>
      <c r="M1339" s="34"/>
      <c r="N1339" s="34"/>
      <c r="O1339" s="34"/>
      <c r="P1339" s="34"/>
      <c r="Q1339" s="34"/>
      <c r="R1339" s="34"/>
      <c r="S1339" s="34"/>
      <c r="T1339" s="34"/>
      <c r="U1339" s="34"/>
      <c r="V1339" s="34"/>
      <c r="W1339" s="46">
        <f>G1339-SUM(H1339:V1339)</f>
        <v>0</v>
      </c>
    </row>
    <row r="1340" spans="1:23" s="72" customFormat="1" x14ac:dyDescent="0.2">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row>
    <row r="1341" spans="1:23" s="72" customFormat="1" outlineLevel="1" x14ac:dyDescent="0.2">
      <c r="A1341" s="322"/>
      <c r="B1341" s="25"/>
      <c r="C1341" s="23"/>
      <c r="D1341" s="23"/>
      <c r="E1341" s="24"/>
      <c r="F1341" s="176" t="s">
        <v>179</v>
      </c>
      <c r="G1341" s="190">
        <f>G481</f>
        <v>0</v>
      </c>
      <c r="H1341" s="191">
        <f t="shared" si="624"/>
        <v>0</v>
      </c>
      <c r="I1341" s="66"/>
      <c r="J1341" s="66"/>
      <c r="K1341" s="67"/>
      <c r="L1341" s="34"/>
      <c r="M1341" s="34"/>
      <c r="N1341" s="34"/>
      <c r="O1341" s="34"/>
      <c r="P1341" s="34"/>
      <c r="Q1341" s="34"/>
      <c r="R1341" s="34"/>
      <c r="S1341" s="34"/>
      <c r="T1341" s="34"/>
      <c r="U1341" s="34"/>
      <c r="V1341" s="34"/>
      <c r="W1341" s="46">
        <f>G1341-SUM(H1341:V1341)</f>
        <v>0</v>
      </c>
    </row>
    <row r="1342" spans="1:23" s="72" customFormat="1" outlineLevel="1" x14ac:dyDescent="0.2">
      <c r="A1342" s="322"/>
      <c r="B1342" s="25"/>
      <c r="C1342" s="23"/>
      <c r="D1342" s="23"/>
      <c r="E1342" s="24"/>
      <c r="F1342" s="176" t="s">
        <v>188</v>
      </c>
      <c r="G1342" s="190">
        <f>G482</f>
        <v>0</v>
      </c>
      <c r="H1342" s="191">
        <f t="shared" si="624"/>
        <v>0</v>
      </c>
      <c r="I1342" s="66"/>
      <c r="J1342" s="66"/>
      <c r="K1342" s="67"/>
      <c r="L1342" s="34"/>
      <c r="M1342" s="34"/>
      <c r="N1342" s="34"/>
      <c r="O1342" s="34"/>
      <c r="P1342" s="34"/>
      <c r="Q1342" s="34"/>
      <c r="R1342" s="34"/>
      <c r="S1342" s="34"/>
      <c r="T1342" s="34"/>
      <c r="U1342" s="34"/>
      <c r="V1342" s="34"/>
      <c r="W1342" s="46">
        <f>G1342-SUM(H1342:V1342)</f>
        <v>0</v>
      </c>
    </row>
    <row r="1343" spans="1:23" s="72" customFormat="1" x14ac:dyDescent="0.2">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row>
    <row r="1344" spans="1:23" s="72" customFormat="1" outlineLevel="1" x14ac:dyDescent="0.2">
      <c r="A1344" s="322"/>
      <c r="B1344" s="25"/>
      <c r="C1344" s="23"/>
      <c r="D1344" s="23"/>
      <c r="E1344" s="24"/>
      <c r="F1344" s="176" t="s">
        <v>342</v>
      </c>
      <c r="G1344" s="190">
        <f>G484</f>
        <v>0</v>
      </c>
      <c r="H1344" s="191">
        <f t="shared" si="624"/>
        <v>0</v>
      </c>
      <c r="I1344" s="66"/>
      <c r="J1344" s="66"/>
      <c r="K1344" s="67"/>
      <c r="L1344" s="34"/>
      <c r="M1344" s="34"/>
      <c r="N1344" s="34"/>
      <c r="O1344" s="34"/>
      <c r="P1344" s="34"/>
      <c r="Q1344" s="34"/>
      <c r="R1344" s="34"/>
      <c r="S1344" s="34"/>
      <c r="T1344" s="34"/>
      <c r="U1344" s="34"/>
      <c r="V1344" s="34"/>
      <c r="W1344" s="46">
        <f>G1344-SUM(H1344:V1344)</f>
        <v>0</v>
      </c>
    </row>
    <row r="1345" spans="1:25" s="72" customFormat="1" outlineLevel="1" x14ac:dyDescent="0.2">
      <c r="A1345" s="322"/>
      <c r="B1345" s="25"/>
      <c r="C1345" s="23"/>
      <c r="D1345" s="23"/>
      <c r="E1345" s="24"/>
      <c r="F1345" s="176" t="s">
        <v>343</v>
      </c>
      <c r="G1345" s="190">
        <f>G485</f>
        <v>0</v>
      </c>
      <c r="H1345" s="191">
        <f t="shared" si="624"/>
        <v>0</v>
      </c>
      <c r="I1345" s="66"/>
      <c r="J1345" s="66"/>
      <c r="K1345" s="67"/>
      <c r="L1345" s="34"/>
      <c r="M1345" s="34"/>
      <c r="N1345" s="34"/>
      <c r="O1345" s="34"/>
      <c r="P1345" s="34"/>
      <c r="Q1345" s="34"/>
      <c r="R1345" s="34"/>
      <c r="S1345" s="34"/>
      <c r="T1345" s="34"/>
      <c r="U1345" s="34"/>
      <c r="V1345" s="34"/>
      <c r="W1345" s="46">
        <f>G1345-SUM(H1345:V1345)</f>
        <v>0</v>
      </c>
    </row>
    <row r="1346" spans="1:25" s="72" customFormat="1" x14ac:dyDescent="0.2">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row>
    <row r="1347" spans="1:25" s="72" customFormat="1" outlineLevel="1" x14ac:dyDescent="0.2">
      <c r="A1347" s="322"/>
      <c r="B1347" s="25"/>
      <c r="C1347" s="23"/>
      <c r="D1347" s="23"/>
      <c r="E1347" s="24"/>
      <c r="F1347" s="176" t="s">
        <v>345</v>
      </c>
      <c r="G1347" s="190">
        <f>G487</f>
        <v>0</v>
      </c>
      <c r="H1347" s="191">
        <f t="shared" ref="H1347:H1355" si="626">G1347</f>
        <v>0</v>
      </c>
      <c r="I1347" s="66"/>
      <c r="J1347" s="66"/>
      <c r="K1347" s="67"/>
      <c r="L1347" s="34"/>
      <c r="M1347" s="34"/>
      <c r="N1347" s="34"/>
      <c r="O1347" s="34"/>
      <c r="P1347" s="34"/>
      <c r="Q1347" s="34"/>
      <c r="R1347" s="34"/>
      <c r="S1347" s="34"/>
      <c r="T1347" s="34"/>
      <c r="U1347" s="34"/>
      <c r="V1347" s="34"/>
      <c r="W1347" s="46">
        <f>G1347-SUM(H1347:V1347)</f>
        <v>0</v>
      </c>
    </row>
    <row r="1348" spans="1:25" s="72" customFormat="1" outlineLevel="1" x14ac:dyDescent="0.2">
      <c r="A1348" s="322"/>
      <c r="B1348" s="25"/>
      <c r="C1348" s="23"/>
      <c r="D1348" s="23"/>
      <c r="E1348" s="24"/>
      <c r="F1348" s="176" t="s">
        <v>346</v>
      </c>
      <c r="G1348" s="190">
        <f>G488</f>
        <v>0</v>
      </c>
      <c r="H1348" s="191">
        <f t="shared" si="626"/>
        <v>0</v>
      </c>
      <c r="I1348" s="66"/>
      <c r="J1348" s="66"/>
      <c r="K1348" s="67"/>
      <c r="L1348" s="34"/>
      <c r="M1348" s="34"/>
      <c r="N1348" s="34"/>
      <c r="O1348" s="34"/>
      <c r="P1348" s="34"/>
      <c r="Q1348" s="34"/>
      <c r="R1348" s="34"/>
      <c r="S1348" s="34"/>
      <c r="T1348" s="34"/>
      <c r="U1348" s="34"/>
      <c r="V1348" s="34"/>
      <c r="W1348" s="46">
        <f>G1348-SUM(H1348:V1348)</f>
        <v>0</v>
      </c>
    </row>
    <row r="1349" spans="1:25" s="72" customFormat="1" x14ac:dyDescent="0.2">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row>
    <row r="1350" spans="1:25" s="72" customFormat="1" outlineLevel="1" x14ac:dyDescent="0.2">
      <c r="A1350" s="322"/>
      <c r="B1350" s="25"/>
      <c r="C1350" s="23"/>
      <c r="D1350" s="23"/>
      <c r="E1350" s="24"/>
      <c r="F1350" s="176" t="s">
        <v>190</v>
      </c>
      <c r="G1350" s="190">
        <f>G490</f>
        <v>0</v>
      </c>
      <c r="H1350" s="191">
        <f t="shared" si="626"/>
        <v>0</v>
      </c>
      <c r="I1350" s="66"/>
      <c r="J1350" s="66"/>
      <c r="K1350" s="67"/>
      <c r="L1350" s="34"/>
      <c r="M1350" s="34"/>
      <c r="N1350" s="34"/>
      <c r="O1350" s="34"/>
      <c r="P1350" s="34"/>
      <c r="Q1350" s="34"/>
      <c r="R1350" s="34"/>
      <c r="S1350" s="34"/>
      <c r="T1350" s="34"/>
      <c r="U1350" s="34"/>
      <c r="V1350" s="37"/>
      <c r="W1350" s="46">
        <f>G1350-SUM(H1350:V1350)</f>
        <v>0</v>
      </c>
    </row>
    <row r="1351" spans="1:25" s="72" customFormat="1" outlineLevel="1" x14ac:dyDescent="0.2">
      <c r="A1351" s="322"/>
      <c r="B1351" s="25"/>
      <c r="C1351" s="23"/>
      <c r="D1351" s="23"/>
      <c r="E1351" s="24"/>
      <c r="F1351" s="176" t="s">
        <v>191</v>
      </c>
      <c r="G1351" s="190">
        <f>G491</f>
        <v>0</v>
      </c>
      <c r="H1351" s="191">
        <f t="shared" si="626"/>
        <v>0</v>
      </c>
      <c r="I1351" s="66"/>
      <c r="J1351" s="66"/>
      <c r="K1351" s="67"/>
      <c r="L1351" s="34"/>
      <c r="M1351" s="34"/>
      <c r="N1351" s="34"/>
      <c r="O1351" s="34"/>
      <c r="P1351" s="34"/>
      <c r="Q1351" s="34"/>
      <c r="R1351" s="34"/>
      <c r="S1351" s="34"/>
      <c r="T1351" s="34"/>
      <c r="U1351" s="34"/>
      <c r="V1351" s="37"/>
      <c r="W1351" s="46">
        <f>G1351-SUM(H1351:V1351)</f>
        <v>0</v>
      </c>
    </row>
    <row r="1352" spans="1:25" s="72" customFormat="1" outlineLevel="1" x14ac:dyDescent="0.2">
      <c r="A1352" s="322"/>
      <c r="B1352" s="25"/>
      <c r="C1352" s="23"/>
      <c r="D1352" s="23"/>
      <c r="E1352" s="24"/>
      <c r="F1352" s="176" t="s">
        <v>189</v>
      </c>
      <c r="G1352" s="190">
        <f>G492</f>
        <v>0</v>
      </c>
      <c r="H1352" s="191">
        <f t="shared" si="626"/>
        <v>0</v>
      </c>
      <c r="I1352" s="66"/>
      <c r="J1352" s="66"/>
      <c r="K1352" s="67"/>
      <c r="L1352" s="34"/>
      <c r="M1352" s="34"/>
      <c r="N1352" s="34"/>
      <c r="O1352" s="34"/>
      <c r="P1352" s="34"/>
      <c r="Q1352" s="34"/>
      <c r="R1352" s="34"/>
      <c r="S1352" s="34"/>
      <c r="T1352" s="34"/>
      <c r="U1352" s="34"/>
      <c r="V1352" s="37"/>
      <c r="W1352" s="46">
        <f>G1352-SUM(H1352:V1352)</f>
        <v>0</v>
      </c>
    </row>
    <row r="1353" spans="1:25" s="72" customFormat="1" x14ac:dyDescent="0.2">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row>
    <row r="1354" spans="1:25" s="72" customFormat="1" outlineLevel="1" x14ac:dyDescent="0.2">
      <c r="A1354" s="322"/>
      <c r="B1354" s="25"/>
      <c r="C1354" s="23"/>
      <c r="D1354" s="23"/>
      <c r="E1354" s="24"/>
      <c r="F1354" s="176" t="s">
        <v>193</v>
      </c>
      <c r="G1354" s="190">
        <f>G494</f>
        <v>0</v>
      </c>
      <c r="H1354" s="191">
        <f t="shared" si="626"/>
        <v>0</v>
      </c>
      <c r="I1354" s="66"/>
      <c r="J1354" s="66"/>
      <c r="K1354" s="67"/>
      <c r="L1354" s="34"/>
      <c r="M1354" s="34"/>
      <c r="N1354" s="34"/>
      <c r="O1354" s="34"/>
      <c r="P1354" s="34"/>
      <c r="Q1354" s="34"/>
      <c r="R1354" s="34"/>
      <c r="S1354" s="34"/>
      <c r="T1354" s="34"/>
      <c r="U1354" s="34"/>
      <c r="V1354" s="37"/>
      <c r="W1354" s="46">
        <f>G1354-SUM(H1354:V1354)</f>
        <v>0</v>
      </c>
    </row>
    <row r="1355" spans="1:25" s="72" customFormat="1" outlineLevel="1" x14ac:dyDescent="0.2">
      <c r="A1355" s="322"/>
      <c r="B1355" s="25"/>
      <c r="C1355" s="23"/>
      <c r="D1355" s="23"/>
      <c r="E1355" s="24"/>
      <c r="F1355" s="176" t="s">
        <v>194</v>
      </c>
      <c r="G1355" s="190">
        <f>G495</f>
        <v>0</v>
      </c>
      <c r="H1355" s="191">
        <f t="shared" si="626"/>
        <v>0</v>
      </c>
      <c r="I1355" s="66"/>
      <c r="J1355" s="66"/>
      <c r="K1355" s="67"/>
      <c r="L1355" s="34"/>
      <c r="M1355" s="34"/>
      <c r="N1355" s="34"/>
      <c r="O1355" s="34"/>
      <c r="P1355" s="34"/>
      <c r="Q1355" s="34"/>
      <c r="R1355" s="34"/>
      <c r="S1355" s="34"/>
      <c r="T1355" s="34"/>
      <c r="U1355" s="34"/>
      <c r="V1355" s="37"/>
      <c r="W1355" s="46">
        <f>G1355-SUM(H1355:V1355)</f>
        <v>0</v>
      </c>
    </row>
    <row r="1356" spans="1:25" x14ac:dyDescent="0.2">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row>
    <row r="1357" spans="1:25" x14ac:dyDescent="0.2">
      <c r="A1357" s="318"/>
      <c r="B1357" s="25"/>
      <c r="C1357" s="23"/>
      <c r="D1357" s="23" t="s">
        <v>146</v>
      </c>
      <c r="E1357" s="24"/>
      <c r="F1357" s="64"/>
      <c r="G1357" s="69">
        <f t="shared" ref="G1357:M1357" si="627">SUBTOTAL(9,G1358:G1359)</f>
        <v>0</v>
      </c>
      <c r="H1357" s="70">
        <f t="shared" si="627"/>
        <v>0</v>
      </c>
      <c r="I1357" s="66">
        <f t="shared" si="627"/>
        <v>0</v>
      </c>
      <c r="J1357" s="66">
        <f t="shared" si="627"/>
        <v>0</v>
      </c>
      <c r="K1357" s="67">
        <f t="shared" si="627"/>
        <v>0</v>
      </c>
      <c r="L1357" s="34">
        <f t="shared" si="627"/>
        <v>0</v>
      </c>
      <c r="M1357" s="34">
        <f t="shared" si="627"/>
        <v>0</v>
      </c>
      <c r="N1357" s="34">
        <f t="shared" ref="N1357:W1357" si="628">SUBTOTAL(9,N1358:N1359)</f>
        <v>0</v>
      </c>
      <c r="O1357" s="34">
        <f t="shared" si="628"/>
        <v>0</v>
      </c>
      <c r="P1357" s="34">
        <f t="shared" si="628"/>
        <v>0</v>
      </c>
      <c r="Q1357" s="34">
        <f t="shared" si="628"/>
        <v>0</v>
      </c>
      <c r="R1357" s="34">
        <f t="shared" si="628"/>
        <v>0</v>
      </c>
      <c r="S1357" s="34">
        <f t="shared" si="628"/>
        <v>0</v>
      </c>
      <c r="T1357" s="34">
        <f t="shared" si="628"/>
        <v>0</v>
      </c>
      <c r="U1357" s="34">
        <f t="shared" si="628"/>
        <v>0</v>
      </c>
      <c r="V1357" s="37">
        <f t="shared" si="628"/>
        <v>0</v>
      </c>
      <c r="W1357" s="33">
        <f t="shared" si="628"/>
        <v>0</v>
      </c>
    </row>
    <row r="1358" spans="1:25" outlineLevel="1" x14ac:dyDescent="0.2">
      <c r="A1358" s="318"/>
      <c r="B1358" s="25"/>
      <c r="C1358" s="24"/>
      <c r="D1358" s="24"/>
      <c r="E1358" s="24"/>
      <c r="F1358" s="202" t="s">
        <v>196</v>
      </c>
      <c r="G1358" s="190">
        <f>G498</f>
        <v>0</v>
      </c>
      <c r="H1358" s="66"/>
      <c r="I1358" s="66"/>
      <c r="J1358" s="66"/>
      <c r="K1358" s="198"/>
      <c r="L1358" s="34"/>
      <c r="M1358" s="34"/>
      <c r="N1358" s="34"/>
      <c r="O1358" s="34"/>
      <c r="P1358" s="34"/>
      <c r="Q1358" s="34"/>
      <c r="R1358" s="34"/>
      <c r="S1358" s="34"/>
      <c r="T1358" s="34"/>
      <c r="U1358" s="34"/>
      <c r="V1358" s="37"/>
      <c r="W1358" s="46">
        <f>G1358-SUM(H1358:V1358)</f>
        <v>0</v>
      </c>
      <c r="Y1358" s="432"/>
    </row>
    <row r="1359" spans="1:25" outlineLevel="1" x14ac:dyDescent="0.2">
      <c r="A1359" s="318"/>
      <c r="B1359" s="25"/>
      <c r="C1359" s="24"/>
      <c r="D1359" s="24"/>
      <c r="E1359" s="24"/>
      <c r="F1359" s="176" t="s">
        <v>208</v>
      </c>
      <c r="G1359" s="190">
        <f>G499</f>
        <v>0</v>
      </c>
      <c r="H1359" s="191">
        <f t="shared" ref="H1359:V1359" si="629">H499</f>
        <v>0</v>
      </c>
      <c r="I1359" s="179">
        <f t="shared" si="629"/>
        <v>0</v>
      </c>
      <c r="J1359" s="179">
        <f t="shared" si="629"/>
        <v>0</v>
      </c>
      <c r="K1359" s="197">
        <f t="shared" si="629"/>
        <v>0</v>
      </c>
      <c r="L1359" s="181">
        <f t="shared" si="629"/>
        <v>0</v>
      </c>
      <c r="M1359" s="192">
        <f t="shared" si="629"/>
        <v>0</v>
      </c>
      <c r="N1359" s="182">
        <f t="shared" si="629"/>
        <v>0</v>
      </c>
      <c r="O1359" s="178">
        <f t="shared" si="629"/>
        <v>0</v>
      </c>
      <c r="P1359" s="182">
        <f t="shared" si="629"/>
        <v>0</v>
      </c>
      <c r="Q1359" s="192">
        <f t="shared" si="629"/>
        <v>0</v>
      </c>
      <c r="R1359" s="182">
        <f t="shared" si="629"/>
        <v>0</v>
      </c>
      <c r="S1359" s="178">
        <f t="shared" si="629"/>
        <v>0</v>
      </c>
      <c r="T1359" s="182">
        <f t="shared" si="629"/>
        <v>0</v>
      </c>
      <c r="U1359" s="182">
        <f t="shared" si="629"/>
        <v>0</v>
      </c>
      <c r="V1359" s="183">
        <f t="shared" si="629"/>
        <v>0</v>
      </c>
      <c r="W1359" s="46">
        <f>G1359-SUM(H1359:V1359)</f>
        <v>0</v>
      </c>
    </row>
    <row r="1360" spans="1:25" x14ac:dyDescent="0.2">
      <c r="A1360" s="318"/>
      <c r="B1360" s="25"/>
      <c r="C1360" s="24"/>
      <c r="D1360" s="23" t="s">
        <v>69</v>
      </c>
      <c r="E1360" s="24"/>
      <c r="F1360" s="24"/>
      <c r="G1360" s="69">
        <f>SUBTOTAL(9,G1361:G1363)</f>
        <v>0</v>
      </c>
      <c r="H1360" s="70">
        <f t="shared" ref="H1360:W1360" si="630">SUBTOTAL(9,H1361:H1363)</f>
        <v>0</v>
      </c>
      <c r="I1360" s="66">
        <f t="shared" si="630"/>
        <v>0</v>
      </c>
      <c r="J1360" s="66">
        <f t="shared" si="630"/>
        <v>0</v>
      </c>
      <c r="K1360" s="67">
        <f t="shared" si="630"/>
        <v>0</v>
      </c>
      <c r="L1360" s="34">
        <f t="shared" si="630"/>
        <v>0</v>
      </c>
      <c r="M1360" s="34">
        <f t="shared" si="630"/>
        <v>0</v>
      </c>
      <c r="N1360" s="34">
        <f t="shared" si="630"/>
        <v>0</v>
      </c>
      <c r="O1360" s="34">
        <f t="shared" si="630"/>
        <v>0</v>
      </c>
      <c r="P1360" s="34">
        <f t="shared" si="630"/>
        <v>0</v>
      </c>
      <c r="Q1360" s="34">
        <f t="shared" si="630"/>
        <v>0</v>
      </c>
      <c r="R1360" s="34">
        <f t="shared" si="630"/>
        <v>0</v>
      </c>
      <c r="S1360" s="34">
        <f t="shared" si="630"/>
        <v>0</v>
      </c>
      <c r="T1360" s="34">
        <f t="shared" si="630"/>
        <v>0</v>
      </c>
      <c r="U1360" s="34">
        <f t="shared" si="630"/>
        <v>0</v>
      </c>
      <c r="V1360" s="37">
        <f t="shared" si="630"/>
        <v>0</v>
      </c>
      <c r="W1360" s="33">
        <f t="shared" si="630"/>
        <v>0</v>
      </c>
    </row>
    <row r="1361" spans="1:23" outlineLevel="1" x14ac:dyDescent="0.2">
      <c r="A1361" s="318"/>
      <c r="B1361" s="25"/>
      <c r="C1361" s="24"/>
      <c r="D1361" s="24"/>
      <c r="E1361" s="64"/>
      <c r="F1361" s="176" t="s">
        <v>249</v>
      </c>
      <c r="G1361" s="190">
        <f t="shared" ref="G1361:V1361" si="631">G501</f>
        <v>0</v>
      </c>
      <c r="H1361" s="191">
        <f t="shared" si="631"/>
        <v>0</v>
      </c>
      <c r="I1361" s="179">
        <f t="shared" si="631"/>
        <v>0</v>
      </c>
      <c r="J1361" s="179">
        <f t="shared" si="631"/>
        <v>0</v>
      </c>
      <c r="K1361" s="197">
        <f t="shared" si="631"/>
        <v>0</v>
      </c>
      <c r="L1361" s="181">
        <f t="shared" si="631"/>
        <v>0</v>
      </c>
      <c r="M1361" s="192">
        <f t="shared" si="631"/>
        <v>0</v>
      </c>
      <c r="N1361" s="182">
        <f t="shared" si="631"/>
        <v>0</v>
      </c>
      <c r="O1361" s="178">
        <f t="shared" si="631"/>
        <v>0</v>
      </c>
      <c r="P1361" s="182">
        <f t="shared" si="631"/>
        <v>0</v>
      </c>
      <c r="Q1361" s="192">
        <f t="shared" si="631"/>
        <v>0</v>
      </c>
      <c r="R1361" s="182">
        <f t="shared" si="631"/>
        <v>0</v>
      </c>
      <c r="S1361" s="178">
        <f t="shared" si="631"/>
        <v>0</v>
      </c>
      <c r="T1361" s="182">
        <f t="shared" si="631"/>
        <v>0</v>
      </c>
      <c r="U1361" s="182">
        <f t="shared" si="631"/>
        <v>0</v>
      </c>
      <c r="V1361" s="183">
        <f t="shared" si="631"/>
        <v>0</v>
      </c>
      <c r="W1361" s="46">
        <f t="shared" ref="W1361:W1378" si="632">G1361-SUM(H1361:V1361)</f>
        <v>0</v>
      </c>
    </row>
    <row r="1362" spans="1:23" outlineLevel="1" x14ac:dyDescent="0.2">
      <c r="A1362" s="318"/>
      <c r="B1362" s="25"/>
      <c r="C1362" s="24"/>
      <c r="D1362" s="24"/>
      <c r="E1362" s="64"/>
      <c r="F1362" s="176" t="s">
        <v>250</v>
      </c>
      <c r="G1362" s="190">
        <f t="shared" ref="G1362:V1362" si="633">G502</f>
        <v>0</v>
      </c>
      <c r="H1362" s="191">
        <f t="shared" si="633"/>
        <v>0</v>
      </c>
      <c r="I1362" s="179">
        <f t="shared" si="633"/>
        <v>0</v>
      </c>
      <c r="J1362" s="179">
        <f t="shared" si="633"/>
        <v>0</v>
      </c>
      <c r="K1362" s="197">
        <f t="shared" si="633"/>
        <v>0</v>
      </c>
      <c r="L1362" s="181">
        <f t="shared" si="633"/>
        <v>0</v>
      </c>
      <c r="M1362" s="192">
        <f t="shared" si="633"/>
        <v>0</v>
      </c>
      <c r="N1362" s="200">
        <f t="shared" si="633"/>
        <v>0</v>
      </c>
      <c r="O1362" s="178">
        <f t="shared" si="633"/>
        <v>0</v>
      </c>
      <c r="P1362" s="182">
        <f t="shared" si="633"/>
        <v>0</v>
      </c>
      <c r="Q1362" s="192">
        <f t="shared" si="633"/>
        <v>0</v>
      </c>
      <c r="R1362" s="182">
        <f t="shared" si="633"/>
        <v>0</v>
      </c>
      <c r="S1362" s="178">
        <f t="shared" si="633"/>
        <v>0</v>
      </c>
      <c r="T1362" s="182">
        <f t="shared" si="633"/>
        <v>0</v>
      </c>
      <c r="U1362" s="182">
        <f t="shared" si="633"/>
        <v>0</v>
      </c>
      <c r="V1362" s="183">
        <f t="shared" si="633"/>
        <v>0</v>
      </c>
      <c r="W1362" s="46">
        <f t="shared" si="632"/>
        <v>0</v>
      </c>
    </row>
    <row r="1363" spans="1:23" outlineLevel="1" x14ac:dyDescent="0.2">
      <c r="A1363" s="318"/>
      <c r="B1363" s="25"/>
      <c r="C1363" s="24"/>
      <c r="D1363" s="24"/>
      <c r="E1363" s="64"/>
      <c r="F1363" s="176" t="s">
        <v>373</v>
      </c>
      <c r="G1363" s="190">
        <f>G503</f>
        <v>0</v>
      </c>
      <c r="H1363" s="66"/>
      <c r="I1363" s="66"/>
      <c r="J1363" s="66"/>
      <c r="K1363" s="67"/>
      <c r="L1363" s="51"/>
      <c r="M1363" s="34"/>
      <c r="N1363" s="34"/>
      <c r="O1363" s="34"/>
      <c r="P1363" s="34"/>
      <c r="Q1363" s="34"/>
      <c r="R1363" s="34"/>
      <c r="S1363" s="34"/>
      <c r="T1363" s="34"/>
      <c r="U1363" s="34"/>
      <c r="V1363" s="37"/>
      <c r="W1363" s="46">
        <f t="shared" si="632"/>
        <v>0</v>
      </c>
    </row>
    <row r="1364" spans="1:23" x14ac:dyDescent="0.2">
      <c r="A1364" s="318"/>
      <c r="B1364" s="25"/>
      <c r="C1364" s="24"/>
      <c r="D1364" s="23" t="s">
        <v>205</v>
      </c>
      <c r="E1364" s="64"/>
      <c r="F1364" s="24"/>
      <c r="G1364" s="69">
        <f>SUBTOTAL(9,G1365:G1367)</f>
        <v>0</v>
      </c>
      <c r="H1364" s="66"/>
      <c r="I1364" s="66"/>
      <c r="J1364" s="66"/>
      <c r="K1364" s="67"/>
      <c r="L1364" s="51"/>
      <c r="M1364" s="34"/>
      <c r="N1364" s="34"/>
      <c r="O1364" s="34"/>
      <c r="P1364" s="34"/>
      <c r="Q1364" s="34"/>
      <c r="R1364" s="34"/>
      <c r="S1364" s="34"/>
      <c r="T1364" s="34"/>
      <c r="U1364" s="34"/>
      <c r="V1364" s="37"/>
      <c r="W1364" s="33">
        <f>SUBTOTAL(9,W1365:W1367)</f>
        <v>0</v>
      </c>
    </row>
    <row r="1365" spans="1:23" outlineLevel="1" x14ac:dyDescent="0.2">
      <c r="A1365" s="318"/>
      <c r="B1365" s="25"/>
      <c r="C1365" s="24"/>
      <c r="D1365" s="23"/>
      <c r="E1365" s="64"/>
      <c r="F1365" s="176" t="s">
        <v>209</v>
      </c>
      <c r="G1365" s="190">
        <f>G505</f>
        <v>0</v>
      </c>
      <c r="H1365" s="66"/>
      <c r="I1365" s="66"/>
      <c r="J1365" s="66"/>
      <c r="K1365" s="67"/>
      <c r="L1365" s="51"/>
      <c r="M1365" s="34"/>
      <c r="N1365" s="34"/>
      <c r="O1365" s="34"/>
      <c r="P1365" s="34"/>
      <c r="Q1365" s="34"/>
      <c r="R1365" s="34"/>
      <c r="S1365" s="34"/>
      <c r="T1365" s="34"/>
      <c r="U1365" s="34"/>
      <c r="V1365" s="37"/>
      <c r="W1365" s="46">
        <f t="shared" si="632"/>
        <v>0</v>
      </c>
    </row>
    <row r="1366" spans="1:23" outlineLevel="1" x14ac:dyDescent="0.2">
      <c r="A1366" s="318"/>
      <c r="B1366" s="25"/>
      <c r="C1366" s="24"/>
      <c r="D1366" s="24"/>
      <c r="E1366" s="64"/>
      <c r="F1366" s="176" t="s">
        <v>207</v>
      </c>
      <c r="G1366" s="190">
        <f>G506</f>
        <v>0</v>
      </c>
      <c r="H1366" s="66"/>
      <c r="I1366" s="66"/>
      <c r="J1366" s="66"/>
      <c r="K1366" s="67"/>
      <c r="L1366" s="51"/>
      <c r="M1366" s="34"/>
      <c r="N1366" s="34"/>
      <c r="O1366" s="34"/>
      <c r="P1366" s="34"/>
      <c r="Q1366" s="34"/>
      <c r="R1366" s="34"/>
      <c r="S1366" s="34"/>
      <c r="T1366" s="34"/>
      <c r="U1366" s="34"/>
      <c r="V1366" s="37"/>
      <c r="W1366" s="46">
        <f t="shared" si="632"/>
        <v>0</v>
      </c>
    </row>
    <row r="1367" spans="1:23" outlineLevel="1" x14ac:dyDescent="0.2">
      <c r="A1367" s="318"/>
      <c r="B1367" s="25"/>
      <c r="C1367" s="24"/>
      <c r="D1367" s="24"/>
      <c r="E1367" s="64"/>
      <c r="F1367" s="176" t="s">
        <v>206</v>
      </c>
      <c r="G1367" s="190">
        <f>G507</f>
        <v>0</v>
      </c>
      <c r="H1367" s="66"/>
      <c r="I1367" s="66"/>
      <c r="J1367" s="66"/>
      <c r="K1367" s="67"/>
      <c r="L1367" s="51"/>
      <c r="M1367" s="34"/>
      <c r="N1367" s="34"/>
      <c r="O1367" s="34"/>
      <c r="P1367" s="34"/>
      <c r="Q1367" s="34"/>
      <c r="R1367" s="34"/>
      <c r="S1367" s="34"/>
      <c r="T1367" s="34"/>
      <c r="U1367" s="34"/>
      <c r="V1367" s="37"/>
      <c r="W1367" s="46">
        <f t="shared" si="632"/>
        <v>0</v>
      </c>
    </row>
    <row r="1368" spans="1:23" x14ac:dyDescent="0.2">
      <c r="A1368" s="318"/>
      <c r="B1368" s="25"/>
      <c r="C1368" s="24"/>
      <c r="D1368" s="23" t="s">
        <v>145</v>
      </c>
      <c r="E1368" s="64"/>
      <c r="F1368" s="24"/>
      <c r="G1368" s="69">
        <f>SUBTOTAL(9,G1369)</f>
        <v>0</v>
      </c>
      <c r="H1368" s="66"/>
      <c r="I1368" s="66"/>
      <c r="J1368" s="66"/>
      <c r="K1368" s="67"/>
      <c r="L1368" s="51"/>
      <c r="M1368" s="34"/>
      <c r="N1368" s="34"/>
      <c r="O1368" s="34"/>
      <c r="P1368" s="34"/>
      <c r="Q1368" s="34"/>
      <c r="R1368" s="34"/>
      <c r="S1368" s="34"/>
      <c r="T1368" s="34"/>
      <c r="U1368" s="34"/>
      <c r="V1368" s="37"/>
      <c r="W1368" s="33">
        <f>SUBTOTAL(9,W1369)</f>
        <v>0</v>
      </c>
    </row>
    <row r="1369" spans="1:23" outlineLevel="1" x14ac:dyDescent="0.2">
      <c r="A1369" s="318"/>
      <c r="B1369" s="25"/>
      <c r="C1369" s="24"/>
      <c r="D1369" s="23"/>
      <c r="E1369" s="64"/>
      <c r="F1369" s="176" t="s">
        <v>145</v>
      </c>
      <c r="G1369" s="190">
        <f>G509</f>
        <v>0</v>
      </c>
      <c r="H1369" s="66"/>
      <c r="I1369" s="66"/>
      <c r="J1369" s="66"/>
      <c r="K1369" s="67"/>
      <c r="L1369" s="51"/>
      <c r="M1369" s="34"/>
      <c r="N1369" s="34"/>
      <c r="O1369" s="34"/>
      <c r="P1369" s="34"/>
      <c r="Q1369" s="34"/>
      <c r="R1369" s="34"/>
      <c r="S1369" s="34"/>
      <c r="T1369" s="34"/>
      <c r="U1369" s="34"/>
      <c r="V1369" s="37"/>
      <c r="W1369" s="46">
        <f t="shared" si="632"/>
        <v>0</v>
      </c>
    </row>
    <row r="1370" spans="1:23" s="72" customFormat="1" outlineLevel="1" x14ac:dyDescent="0.2">
      <c r="A1370" s="318"/>
      <c r="B1370" s="25"/>
      <c r="C1370" s="24"/>
      <c r="D1370" s="23"/>
      <c r="E1370" s="64"/>
      <c r="F1370" s="24"/>
      <c r="G1370" s="435"/>
      <c r="H1370" s="70"/>
      <c r="I1370" s="66"/>
      <c r="J1370" s="66"/>
      <c r="K1370" s="67"/>
      <c r="L1370" s="34"/>
      <c r="M1370" s="34"/>
      <c r="N1370" s="34"/>
      <c r="O1370" s="34"/>
      <c r="P1370" s="34"/>
      <c r="Q1370" s="34"/>
      <c r="R1370" s="34"/>
      <c r="S1370" s="34"/>
      <c r="T1370" s="34"/>
      <c r="U1370" s="34"/>
      <c r="V1370" s="34"/>
      <c r="W1370" s="33"/>
    </row>
    <row r="1371" spans="1:23" s="72" customFormat="1" outlineLevel="1" x14ac:dyDescent="0.2">
      <c r="A1371" s="318"/>
      <c r="B1371" s="25"/>
      <c r="C1371" s="23" t="s">
        <v>478</v>
      </c>
      <c r="D1371" s="23"/>
      <c r="E1371" s="64"/>
      <c r="F1371" s="24"/>
      <c r="G1371" s="435">
        <f>SUBTOTAL(9,G1372:G1374)</f>
        <v>0</v>
      </c>
      <c r="H1371" s="70">
        <f t="shared" ref="H1371:W1371" si="634">SUBTOTAL(9,H1372:H1374)</f>
        <v>0</v>
      </c>
      <c r="I1371" s="66">
        <f t="shared" si="634"/>
        <v>0</v>
      </c>
      <c r="J1371" s="66">
        <f t="shared" si="634"/>
        <v>0</v>
      </c>
      <c r="K1371" s="67">
        <f t="shared" si="634"/>
        <v>0</v>
      </c>
      <c r="L1371" s="34">
        <f t="shared" si="634"/>
        <v>0</v>
      </c>
      <c r="M1371" s="34">
        <f t="shared" si="634"/>
        <v>0</v>
      </c>
      <c r="N1371" s="34">
        <f t="shared" si="634"/>
        <v>0</v>
      </c>
      <c r="O1371" s="34">
        <f t="shared" si="634"/>
        <v>0</v>
      </c>
      <c r="P1371" s="34">
        <f t="shared" si="634"/>
        <v>0</v>
      </c>
      <c r="Q1371" s="34">
        <f t="shared" si="634"/>
        <v>0</v>
      </c>
      <c r="R1371" s="34">
        <f t="shared" si="634"/>
        <v>0</v>
      </c>
      <c r="S1371" s="34">
        <f t="shared" si="634"/>
        <v>0</v>
      </c>
      <c r="T1371" s="34">
        <f t="shared" si="634"/>
        <v>0</v>
      </c>
      <c r="U1371" s="34">
        <f t="shared" si="634"/>
        <v>0</v>
      </c>
      <c r="V1371" s="34">
        <f t="shared" si="634"/>
        <v>0</v>
      </c>
      <c r="W1371" s="33">
        <f t="shared" si="634"/>
        <v>0</v>
      </c>
    </row>
    <row r="1372" spans="1:23" s="72" customFormat="1" outlineLevel="1" x14ac:dyDescent="0.2">
      <c r="A1372" s="318"/>
      <c r="B1372" s="25"/>
      <c r="C1372" s="24"/>
      <c r="D1372" s="23"/>
      <c r="E1372" s="64"/>
      <c r="F1372" s="433" t="s">
        <v>474</v>
      </c>
      <c r="G1372" s="436">
        <f>G512</f>
        <v>0</v>
      </c>
      <c r="H1372" s="437">
        <f t="shared" ref="H1372:K1372" si="635">IF(H512="",0,H512*VLOOKUP($F1372,DRT,3,FALSE))</f>
        <v>0</v>
      </c>
      <c r="I1372" s="438">
        <f t="shared" si="635"/>
        <v>0</v>
      </c>
      <c r="J1372" s="438">
        <f t="shared" si="635"/>
        <v>0</v>
      </c>
      <c r="K1372" s="439">
        <f t="shared" si="635"/>
        <v>0</v>
      </c>
      <c r="L1372" s="440">
        <f t="shared" ref="L1372:M1374" si="636">IF(L512="",0,L512*VLOOKUP($F1372,DRT,4,FALSE))</f>
        <v>0</v>
      </c>
      <c r="M1372" s="441">
        <f t="shared" si="636"/>
        <v>0</v>
      </c>
      <c r="N1372" s="438">
        <f t="shared" ref="N1372:V1372" si="637">IF(N512="",0,N512*VLOOKUP($F1372,DRT,4,FALSE))</f>
        <v>0</v>
      </c>
      <c r="O1372" s="438">
        <f t="shared" si="637"/>
        <v>0</v>
      </c>
      <c r="P1372" s="438">
        <f t="shared" si="637"/>
        <v>0</v>
      </c>
      <c r="Q1372" s="438">
        <f t="shared" si="637"/>
        <v>0</v>
      </c>
      <c r="R1372" s="438">
        <f t="shared" si="637"/>
        <v>0</v>
      </c>
      <c r="S1372" s="438">
        <f t="shared" si="637"/>
        <v>0</v>
      </c>
      <c r="T1372" s="438">
        <f t="shared" si="637"/>
        <v>0</v>
      </c>
      <c r="U1372" s="438">
        <f t="shared" si="637"/>
        <v>0</v>
      </c>
      <c r="V1372" s="442">
        <f t="shared" si="637"/>
        <v>0</v>
      </c>
      <c r="W1372" s="436">
        <f t="shared" ref="W1372:W1374" si="638">G1372-SUM(H1372:V1372)</f>
        <v>0</v>
      </c>
    </row>
    <row r="1373" spans="1:23" s="72" customFormat="1" outlineLevel="1" x14ac:dyDescent="0.2">
      <c r="A1373" s="318"/>
      <c r="B1373" s="25"/>
      <c r="C1373" s="24"/>
      <c r="D1373" s="23"/>
      <c r="E1373" s="64"/>
      <c r="F1373" s="433" t="s">
        <v>475</v>
      </c>
      <c r="G1373" s="436">
        <f>G513</f>
        <v>0</v>
      </c>
      <c r="H1373" s="437">
        <f t="shared" ref="H1373:K1373" si="639">IF(H513="",0,H513*VLOOKUP($F1373,DRT,3,FALSE))</f>
        <v>0</v>
      </c>
      <c r="I1373" s="438">
        <f t="shared" si="639"/>
        <v>0</v>
      </c>
      <c r="J1373" s="438">
        <f t="shared" si="639"/>
        <v>0</v>
      </c>
      <c r="K1373" s="439">
        <f t="shared" si="639"/>
        <v>0</v>
      </c>
      <c r="L1373" s="440">
        <f t="shared" si="636"/>
        <v>0</v>
      </c>
      <c r="M1373" s="441">
        <f t="shared" si="636"/>
        <v>0</v>
      </c>
      <c r="N1373" s="438">
        <f t="shared" ref="N1373:V1373" si="640">IF(N513="",0,N513*VLOOKUP($F1373,DRT,4,FALSE))</f>
        <v>0</v>
      </c>
      <c r="O1373" s="438">
        <f t="shared" si="640"/>
        <v>0</v>
      </c>
      <c r="P1373" s="438">
        <f t="shared" si="640"/>
        <v>0</v>
      </c>
      <c r="Q1373" s="438">
        <f t="shared" si="640"/>
        <v>0</v>
      </c>
      <c r="R1373" s="438">
        <f t="shared" si="640"/>
        <v>0</v>
      </c>
      <c r="S1373" s="438">
        <f t="shared" si="640"/>
        <v>0</v>
      </c>
      <c r="T1373" s="438">
        <f t="shared" si="640"/>
        <v>0</v>
      </c>
      <c r="U1373" s="438">
        <f t="shared" si="640"/>
        <v>0</v>
      </c>
      <c r="V1373" s="442">
        <f t="shared" si="640"/>
        <v>0</v>
      </c>
      <c r="W1373" s="436">
        <f t="shared" si="638"/>
        <v>0</v>
      </c>
    </row>
    <row r="1374" spans="1:23" s="72" customFormat="1" outlineLevel="1" x14ac:dyDescent="0.2">
      <c r="A1374" s="318"/>
      <c r="B1374" s="25"/>
      <c r="C1374" s="24"/>
      <c r="D1374" s="23"/>
      <c r="E1374" s="64"/>
      <c r="F1374" s="433" t="s">
        <v>476</v>
      </c>
      <c r="G1374" s="436">
        <f>G514</f>
        <v>0</v>
      </c>
      <c r="H1374" s="437">
        <f t="shared" ref="H1374:K1374" si="641">IF(H514="",0,H514*VLOOKUP($F1374,DRT,3,FALSE))</f>
        <v>0</v>
      </c>
      <c r="I1374" s="438">
        <f t="shared" si="641"/>
        <v>0</v>
      </c>
      <c r="J1374" s="438">
        <f t="shared" si="641"/>
        <v>0</v>
      </c>
      <c r="K1374" s="439">
        <f t="shared" si="641"/>
        <v>0</v>
      </c>
      <c r="L1374" s="440">
        <f t="shared" si="636"/>
        <v>0</v>
      </c>
      <c r="M1374" s="441">
        <f t="shared" si="636"/>
        <v>0</v>
      </c>
      <c r="N1374" s="438">
        <f t="shared" ref="N1374:V1374" si="642">IF(N514="",0,N514*VLOOKUP($F1374,DRT,4,FALSE))</f>
        <v>0</v>
      </c>
      <c r="O1374" s="438">
        <f t="shared" si="642"/>
        <v>0</v>
      </c>
      <c r="P1374" s="438">
        <f t="shared" si="642"/>
        <v>0</v>
      </c>
      <c r="Q1374" s="438">
        <f t="shared" si="642"/>
        <v>0</v>
      </c>
      <c r="R1374" s="438">
        <f t="shared" si="642"/>
        <v>0</v>
      </c>
      <c r="S1374" s="438">
        <f t="shared" si="642"/>
        <v>0</v>
      </c>
      <c r="T1374" s="438">
        <f t="shared" si="642"/>
        <v>0</v>
      </c>
      <c r="U1374" s="438">
        <f t="shared" si="642"/>
        <v>0</v>
      </c>
      <c r="V1374" s="442">
        <f t="shared" si="642"/>
        <v>0</v>
      </c>
      <c r="W1374" s="436">
        <f t="shared" si="638"/>
        <v>0</v>
      </c>
    </row>
    <row r="1375" spans="1:23" x14ac:dyDescent="0.2">
      <c r="A1375" s="318"/>
      <c r="B1375" s="30"/>
      <c r="C1375" s="24"/>
      <c r="D1375" s="24"/>
      <c r="E1375" s="24"/>
      <c r="F1375" s="24"/>
      <c r="G1375" s="75"/>
      <c r="H1375" s="77"/>
      <c r="I1375" s="77"/>
      <c r="J1375" s="77"/>
      <c r="K1375" s="141"/>
      <c r="L1375" s="43"/>
      <c r="M1375" s="42"/>
      <c r="N1375" s="42"/>
      <c r="O1375" s="42"/>
      <c r="P1375" s="42"/>
      <c r="Q1375" s="42"/>
      <c r="R1375" s="42"/>
      <c r="S1375" s="42"/>
      <c r="T1375" s="42"/>
      <c r="U1375" s="42"/>
      <c r="V1375" s="44"/>
      <c r="W1375" s="49"/>
    </row>
    <row r="1376" spans="1:23" x14ac:dyDescent="0.2">
      <c r="A1376" s="318"/>
      <c r="B1376" s="31" t="s">
        <v>308</v>
      </c>
      <c r="C1376" s="230"/>
      <c r="D1376" s="230"/>
      <c r="E1376" s="230"/>
      <c r="F1376" s="230"/>
      <c r="G1376" s="231">
        <f t="shared" ref="G1376:W1376" si="643">SUBTOTAL(9,G1096:G1375)</f>
        <v>0</v>
      </c>
      <c r="H1376" s="232">
        <f t="shared" si="643"/>
        <v>0</v>
      </c>
      <c r="I1376" s="233">
        <f t="shared" si="643"/>
        <v>0</v>
      </c>
      <c r="J1376" s="233">
        <f t="shared" si="643"/>
        <v>0</v>
      </c>
      <c r="K1376" s="469">
        <f t="shared" si="643"/>
        <v>0</v>
      </c>
      <c r="L1376" s="235">
        <f t="shared" si="643"/>
        <v>0</v>
      </c>
      <c r="M1376" s="236">
        <f t="shared" si="643"/>
        <v>0</v>
      </c>
      <c r="N1376" s="236">
        <f t="shared" si="643"/>
        <v>0</v>
      </c>
      <c r="O1376" s="236">
        <f t="shared" si="643"/>
        <v>0</v>
      </c>
      <c r="P1376" s="236">
        <f t="shared" si="643"/>
        <v>0</v>
      </c>
      <c r="Q1376" s="236">
        <f t="shared" si="643"/>
        <v>0</v>
      </c>
      <c r="R1376" s="236">
        <f t="shared" si="643"/>
        <v>0</v>
      </c>
      <c r="S1376" s="236">
        <f t="shared" si="643"/>
        <v>0</v>
      </c>
      <c r="T1376" s="236">
        <f t="shared" si="643"/>
        <v>0</v>
      </c>
      <c r="U1376" s="236">
        <f t="shared" si="643"/>
        <v>0</v>
      </c>
      <c r="V1376" s="237">
        <f t="shared" si="643"/>
        <v>0</v>
      </c>
      <c r="W1376" s="231">
        <f t="shared" si="643"/>
        <v>0</v>
      </c>
    </row>
    <row r="1377" spans="1:24" x14ac:dyDescent="0.2">
      <c r="A1377" s="318"/>
      <c r="B1377" s="30"/>
      <c r="C1377" s="24"/>
      <c r="D1377" s="24"/>
      <c r="E1377" s="24"/>
      <c r="F1377" s="24"/>
      <c r="G1377" s="49"/>
      <c r="H1377" s="42"/>
      <c r="I1377" s="42"/>
      <c r="J1377" s="42"/>
      <c r="K1377" s="44"/>
      <c r="L1377" s="43"/>
      <c r="M1377" s="42"/>
      <c r="N1377" s="42"/>
      <c r="O1377" s="42"/>
      <c r="P1377" s="42"/>
      <c r="Q1377" s="42"/>
      <c r="R1377" s="42"/>
      <c r="S1377" s="42"/>
      <c r="T1377" s="42"/>
      <c r="U1377" s="42"/>
      <c r="V1377" s="44"/>
      <c r="W1377" s="49"/>
    </row>
    <row r="1378" spans="1:24" x14ac:dyDescent="0.2">
      <c r="A1378" s="318"/>
      <c r="B1378" s="31" t="s">
        <v>312</v>
      </c>
      <c r="C1378" s="78"/>
      <c r="D1378" s="78"/>
      <c r="E1378" s="78"/>
      <c r="F1378" s="78"/>
      <c r="G1378" s="188">
        <f>G518</f>
        <v>0</v>
      </c>
      <c r="H1378" s="77"/>
      <c r="I1378" s="77"/>
      <c r="J1378" s="77"/>
      <c r="K1378" s="141"/>
      <c r="L1378" s="43"/>
      <c r="M1378" s="42"/>
      <c r="N1378" s="42"/>
      <c r="O1378" s="42"/>
      <c r="P1378" s="42"/>
      <c r="Q1378" s="42"/>
      <c r="R1378" s="42"/>
      <c r="S1378" s="42"/>
      <c r="T1378" s="42"/>
      <c r="U1378" s="42"/>
      <c r="V1378" s="44"/>
      <c r="W1378" s="46">
        <f t="shared" si="632"/>
        <v>0</v>
      </c>
    </row>
    <row r="1379" spans="1:24" x14ac:dyDescent="0.2">
      <c r="A1379" s="318"/>
      <c r="B1379" s="25"/>
      <c r="C1379" s="24"/>
      <c r="D1379" s="24"/>
      <c r="E1379" s="24"/>
      <c r="F1379" s="24"/>
      <c r="G1379" s="75"/>
      <c r="H1379" s="77"/>
      <c r="I1379" s="77"/>
      <c r="J1379" s="77"/>
      <c r="K1379" s="141"/>
      <c r="L1379" s="43"/>
      <c r="M1379" s="42"/>
      <c r="N1379" s="42"/>
      <c r="O1379" s="42"/>
      <c r="P1379" s="42"/>
      <c r="Q1379" s="42"/>
      <c r="R1379" s="42"/>
      <c r="S1379" s="42"/>
      <c r="T1379" s="42"/>
      <c r="U1379" s="42"/>
      <c r="V1379" s="44"/>
      <c r="W1379" s="49"/>
    </row>
    <row r="1380" spans="1:24" s="150" customFormat="1" ht="16.5" thickBot="1" x14ac:dyDescent="0.25">
      <c r="A1380" s="319"/>
      <c r="B1380" s="79" t="s">
        <v>311</v>
      </c>
      <c r="C1380" s="204"/>
      <c r="D1380" s="204"/>
      <c r="E1380" s="204"/>
      <c r="F1380" s="204"/>
      <c r="G1380" s="205">
        <f>SUM(G1376:G1379)</f>
        <v>0</v>
      </c>
      <c r="H1380" s="206">
        <f>SUM(H1376:H1379)</f>
        <v>0</v>
      </c>
      <c r="I1380" s="207">
        <f t="shared" ref="I1380:W1380" si="644">SUM(I1376:I1379)</f>
        <v>0</v>
      </c>
      <c r="J1380" s="207">
        <f t="shared" si="644"/>
        <v>0</v>
      </c>
      <c r="K1380" s="468">
        <f t="shared" si="644"/>
        <v>0</v>
      </c>
      <c r="L1380" s="209">
        <f t="shared" si="644"/>
        <v>0</v>
      </c>
      <c r="M1380" s="210">
        <f t="shared" si="644"/>
        <v>0</v>
      </c>
      <c r="N1380" s="210">
        <f t="shared" si="644"/>
        <v>0</v>
      </c>
      <c r="O1380" s="210">
        <f t="shared" si="644"/>
        <v>0</v>
      </c>
      <c r="P1380" s="210">
        <f t="shared" si="644"/>
        <v>0</v>
      </c>
      <c r="Q1380" s="210">
        <f t="shared" si="644"/>
        <v>0</v>
      </c>
      <c r="R1380" s="210">
        <f t="shared" si="644"/>
        <v>0</v>
      </c>
      <c r="S1380" s="210">
        <f t="shared" si="644"/>
        <v>0</v>
      </c>
      <c r="T1380" s="210">
        <f t="shared" si="644"/>
        <v>0</v>
      </c>
      <c r="U1380" s="210">
        <f t="shared" si="644"/>
        <v>0</v>
      </c>
      <c r="V1380" s="211">
        <f t="shared" si="644"/>
        <v>0</v>
      </c>
      <c r="W1380" s="205">
        <f t="shared" si="644"/>
        <v>0</v>
      </c>
    </row>
    <row r="1381" spans="1:24" ht="13.5" thickBot="1" x14ac:dyDescent="0.25">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row>
    <row r="1382" spans="1:24" s="129" customFormat="1" ht="15.75" x14ac:dyDescent="0.2">
      <c r="A1382" s="318"/>
      <c r="B1382" s="324" t="s">
        <v>416</v>
      </c>
      <c r="C1382" s="133"/>
      <c r="D1382" s="133"/>
      <c r="E1382" s="133"/>
      <c r="F1382" s="133"/>
      <c r="G1382" s="400"/>
      <c r="H1382" s="89"/>
      <c r="I1382" s="88"/>
      <c r="J1382" s="88"/>
      <c r="K1382" s="91"/>
      <c r="L1382" s="89"/>
      <c r="M1382" s="90"/>
      <c r="N1382" s="88"/>
      <c r="O1382" s="88"/>
      <c r="P1382" s="88"/>
      <c r="Q1382" s="88"/>
      <c r="R1382" s="88"/>
      <c r="S1382" s="88"/>
      <c r="T1382" s="88"/>
      <c r="U1382" s="88"/>
      <c r="V1382" s="88"/>
      <c r="W1382" s="428"/>
    </row>
    <row r="1383" spans="1:24" s="129" customFormat="1" ht="12.75" customHeight="1" x14ac:dyDescent="0.2">
      <c r="A1383" s="318"/>
      <c r="B1383" s="589" t="s">
        <v>435</v>
      </c>
      <c r="C1383" s="257"/>
      <c r="D1383" s="23"/>
      <c r="E1383" s="64"/>
      <c r="F1383" s="590"/>
      <c r="G1383" s="66"/>
      <c r="H1383" s="51"/>
      <c r="I1383" s="34"/>
      <c r="J1383" s="34"/>
      <c r="K1383" s="37"/>
      <c r="L1383" s="51"/>
      <c r="M1383" s="36"/>
      <c r="N1383" s="34"/>
      <c r="O1383" s="34"/>
      <c r="P1383" s="34"/>
      <c r="Q1383" s="34"/>
      <c r="R1383" s="34"/>
      <c r="S1383" s="34"/>
      <c r="T1383" s="34"/>
      <c r="U1383" s="34"/>
      <c r="V1383" s="34"/>
      <c r="W1383" s="33"/>
    </row>
    <row r="1384" spans="1:24" s="129" customFormat="1" ht="12.75" customHeight="1" x14ac:dyDescent="0.2">
      <c r="A1384" s="318"/>
      <c r="B1384" s="256"/>
      <c r="C1384" s="257"/>
      <c r="D1384" s="23" t="s">
        <v>436</v>
      </c>
      <c r="E1384" s="23"/>
      <c r="F1384" s="591"/>
      <c r="G1384" s="66">
        <f t="shared" ref="G1384:W1384" si="645">SUBTOTAL(9,G1385:G1392)</f>
        <v>0</v>
      </c>
      <c r="H1384" s="70">
        <f t="shared" si="645"/>
        <v>0</v>
      </c>
      <c r="I1384" s="66">
        <f t="shared" si="645"/>
        <v>0</v>
      </c>
      <c r="J1384" s="66">
        <f t="shared" si="645"/>
        <v>0</v>
      </c>
      <c r="K1384" s="67">
        <f t="shared" si="645"/>
        <v>0</v>
      </c>
      <c r="L1384" s="34">
        <f t="shared" si="645"/>
        <v>0</v>
      </c>
      <c r="M1384" s="34">
        <f t="shared" si="645"/>
        <v>0</v>
      </c>
      <c r="N1384" s="34">
        <f t="shared" si="645"/>
        <v>0</v>
      </c>
      <c r="O1384" s="34">
        <f t="shared" si="645"/>
        <v>0</v>
      </c>
      <c r="P1384" s="34">
        <f t="shared" si="645"/>
        <v>0</v>
      </c>
      <c r="Q1384" s="34">
        <f t="shared" si="645"/>
        <v>0</v>
      </c>
      <c r="R1384" s="34">
        <f t="shared" si="645"/>
        <v>0</v>
      </c>
      <c r="S1384" s="34">
        <f t="shared" si="645"/>
        <v>0</v>
      </c>
      <c r="T1384" s="34">
        <f t="shared" si="645"/>
        <v>0</v>
      </c>
      <c r="U1384" s="34">
        <f t="shared" si="645"/>
        <v>0</v>
      </c>
      <c r="V1384" s="34">
        <f t="shared" si="645"/>
        <v>0</v>
      </c>
      <c r="W1384" s="33">
        <f t="shared" si="645"/>
        <v>0</v>
      </c>
    </row>
    <row r="1385" spans="1:24" s="129" customFormat="1" ht="12.75" customHeight="1" x14ac:dyDescent="0.2">
      <c r="A1385" s="318"/>
      <c r="B1385" s="256"/>
      <c r="C1385" s="257"/>
      <c r="D1385" s="257"/>
      <c r="E1385" s="257"/>
      <c r="F1385" s="433" t="s">
        <v>437</v>
      </c>
      <c r="G1385" s="190">
        <f t="shared" ref="G1385:G1392" si="646">G525</f>
        <v>0</v>
      </c>
      <c r="H1385" s="191">
        <f t="shared" ref="H1385:V1385" si="647">H525*VLOOKUP($F1385,DCT,2,FALSE)</f>
        <v>0</v>
      </c>
      <c r="I1385" s="179">
        <f t="shared" si="647"/>
        <v>0</v>
      </c>
      <c r="J1385" s="179">
        <f t="shared" si="647"/>
        <v>0</v>
      </c>
      <c r="K1385" s="197">
        <f t="shared" si="647"/>
        <v>0</v>
      </c>
      <c r="L1385" s="181">
        <f t="shared" si="647"/>
        <v>0</v>
      </c>
      <c r="M1385" s="192">
        <f t="shared" si="647"/>
        <v>0</v>
      </c>
      <c r="N1385" s="182">
        <f t="shared" si="647"/>
        <v>0</v>
      </c>
      <c r="O1385" s="182">
        <f t="shared" si="647"/>
        <v>0</v>
      </c>
      <c r="P1385" s="182">
        <f t="shared" si="647"/>
        <v>0</v>
      </c>
      <c r="Q1385" s="182">
        <f t="shared" si="647"/>
        <v>0</v>
      </c>
      <c r="R1385" s="182">
        <f t="shared" si="647"/>
        <v>0</v>
      </c>
      <c r="S1385" s="182">
        <f t="shared" si="647"/>
        <v>0</v>
      </c>
      <c r="T1385" s="182">
        <f t="shared" si="647"/>
        <v>0</v>
      </c>
      <c r="U1385" s="182">
        <f t="shared" si="647"/>
        <v>0</v>
      </c>
      <c r="V1385" s="195">
        <f t="shared" si="647"/>
        <v>0</v>
      </c>
      <c r="W1385" s="46">
        <f>G1385-SUM(H1385:V1385)</f>
        <v>0</v>
      </c>
      <c r="X1385" s="72"/>
    </row>
    <row r="1386" spans="1:24" s="129" customFormat="1" ht="12.75" customHeight="1" x14ac:dyDescent="0.2">
      <c r="A1386" s="318"/>
      <c r="B1386" s="256"/>
      <c r="C1386" s="257"/>
      <c r="D1386" s="257"/>
      <c r="E1386" s="257"/>
      <c r="F1386" s="433" t="s">
        <v>438</v>
      </c>
      <c r="G1386" s="190">
        <f t="shared" si="646"/>
        <v>0</v>
      </c>
      <c r="H1386" s="34"/>
      <c r="I1386" s="411"/>
      <c r="J1386" s="411"/>
      <c r="K1386" s="470"/>
      <c r="L1386" s="418"/>
      <c r="M1386" s="411"/>
      <c r="N1386" s="411"/>
      <c r="O1386" s="411"/>
      <c r="P1386" s="411"/>
      <c r="Q1386" s="411"/>
      <c r="R1386" s="411"/>
      <c r="S1386" s="411"/>
      <c r="T1386" s="411"/>
      <c r="U1386" s="411"/>
      <c r="V1386" s="411"/>
      <c r="W1386" s="33"/>
      <c r="X1386" s="72"/>
    </row>
    <row r="1387" spans="1:24" s="129" customFormat="1" ht="12.75" customHeight="1" x14ac:dyDescent="0.2">
      <c r="A1387" s="318"/>
      <c r="B1387" s="256"/>
      <c r="C1387" s="257"/>
      <c r="D1387" s="257"/>
      <c r="E1387" s="257"/>
      <c r="F1387" s="433" t="s">
        <v>439</v>
      </c>
      <c r="G1387" s="190">
        <f t="shared" si="646"/>
        <v>0</v>
      </c>
      <c r="H1387" s="191">
        <f t="shared" ref="H1387:V1387" si="648">H527*VLOOKUP($F1387,DCT,2,FALSE)</f>
        <v>0</v>
      </c>
      <c r="I1387" s="179">
        <f t="shared" si="648"/>
        <v>0</v>
      </c>
      <c r="J1387" s="179">
        <f t="shared" si="648"/>
        <v>0</v>
      </c>
      <c r="K1387" s="197">
        <f t="shared" si="648"/>
        <v>0</v>
      </c>
      <c r="L1387" s="181">
        <f t="shared" si="648"/>
        <v>0</v>
      </c>
      <c r="M1387" s="192">
        <f t="shared" si="648"/>
        <v>0</v>
      </c>
      <c r="N1387" s="182">
        <f t="shared" si="648"/>
        <v>0</v>
      </c>
      <c r="O1387" s="182">
        <f t="shared" si="648"/>
        <v>0</v>
      </c>
      <c r="P1387" s="182">
        <f t="shared" si="648"/>
        <v>0</v>
      </c>
      <c r="Q1387" s="182">
        <f t="shared" si="648"/>
        <v>0</v>
      </c>
      <c r="R1387" s="182">
        <f t="shared" si="648"/>
        <v>0</v>
      </c>
      <c r="S1387" s="182">
        <f t="shared" si="648"/>
        <v>0</v>
      </c>
      <c r="T1387" s="182">
        <f t="shared" si="648"/>
        <v>0</v>
      </c>
      <c r="U1387" s="182">
        <f t="shared" si="648"/>
        <v>0</v>
      </c>
      <c r="V1387" s="195">
        <f t="shared" si="648"/>
        <v>0</v>
      </c>
      <c r="W1387" s="46">
        <f>G1387-SUM(H1387:V1387)</f>
        <v>0</v>
      </c>
      <c r="X1387" s="72"/>
    </row>
    <row r="1388" spans="1:24" s="129" customFormat="1" ht="12.75" customHeight="1" x14ac:dyDescent="0.2">
      <c r="A1388" s="318"/>
      <c r="B1388" s="256"/>
      <c r="C1388" s="257"/>
      <c r="D1388" s="257"/>
      <c r="E1388" s="257"/>
      <c r="F1388" s="433" t="s">
        <v>440</v>
      </c>
      <c r="G1388" s="190">
        <f t="shared" si="646"/>
        <v>0</v>
      </c>
      <c r="H1388" s="34"/>
      <c r="I1388" s="411"/>
      <c r="J1388" s="411"/>
      <c r="K1388" s="470"/>
      <c r="L1388" s="418"/>
      <c r="M1388" s="411"/>
      <c r="N1388" s="411"/>
      <c r="O1388" s="411"/>
      <c r="P1388" s="411"/>
      <c r="Q1388" s="411"/>
      <c r="R1388" s="411"/>
      <c r="S1388" s="411"/>
      <c r="T1388" s="411"/>
      <c r="U1388" s="411"/>
      <c r="V1388" s="411"/>
      <c r="W1388" s="33"/>
      <c r="X1388" s="72"/>
    </row>
    <row r="1389" spans="1:24" s="129" customFormat="1" ht="12.75" customHeight="1" x14ac:dyDescent="0.2">
      <c r="A1389" s="318"/>
      <c r="B1389" s="256"/>
      <c r="C1389" s="257"/>
      <c r="D1389" s="257"/>
      <c r="E1389" s="257"/>
      <c r="F1389" s="433" t="s">
        <v>441</v>
      </c>
      <c r="G1389" s="190">
        <f t="shared" si="646"/>
        <v>0</v>
      </c>
      <c r="H1389" s="191">
        <f t="shared" ref="H1389:V1389" si="649">H529*VLOOKUP($F1389,DCT,2,FALSE)</f>
        <v>0</v>
      </c>
      <c r="I1389" s="179">
        <f t="shared" si="649"/>
        <v>0</v>
      </c>
      <c r="J1389" s="179">
        <f t="shared" si="649"/>
        <v>0</v>
      </c>
      <c r="K1389" s="197">
        <f t="shared" si="649"/>
        <v>0</v>
      </c>
      <c r="L1389" s="181">
        <f t="shared" si="649"/>
        <v>0</v>
      </c>
      <c r="M1389" s="192">
        <f t="shared" si="649"/>
        <v>0</v>
      </c>
      <c r="N1389" s="182">
        <f t="shared" si="649"/>
        <v>0</v>
      </c>
      <c r="O1389" s="182">
        <f t="shared" si="649"/>
        <v>0</v>
      </c>
      <c r="P1389" s="182">
        <f t="shared" si="649"/>
        <v>0</v>
      </c>
      <c r="Q1389" s="182">
        <f t="shared" si="649"/>
        <v>0</v>
      </c>
      <c r="R1389" s="182">
        <f t="shared" si="649"/>
        <v>0</v>
      </c>
      <c r="S1389" s="182">
        <f t="shared" si="649"/>
        <v>0</v>
      </c>
      <c r="T1389" s="182">
        <f t="shared" si="649"/>
        <v>0</v>
      </c>
      <c r="U1389" s="182">
        <f t="shared" si="649"/>
        <v>0</v>
      </c>
      <c r="V1389" s="195">
        <f t="shared" si="649"/>
        <v>0</v>
      </c>
      <c r="W1389" s="46">
        <f>G1389-SUM(H1389:V1389)</f>
        <v>0</v>
      </c>
      <c r="X1389" s="72"/>
    </row>
    <row r="1390" spans="1:24" s="129" customFormat="1" ht="12.75" customHeight="1" x14ac:dyDescent="0.2">
      <c r="A1390" s="318"/>
      <c r="B1390" s="256"/>
      <c r="C1390" s="257"/>
      <c r="D1390" s="257"/>
      <c r="E1390" s="257"/>
      <c r="F1390" s="433" t="s">
        <v>442</v>
      </c>
      <c r="G1390" s="190">
        <f t="shared" si="646"/>
        <v>0</v>
      </c>
      <c r="H1390" s="191">
        <f t="shared" ref="H1390:V1390" si="650">H530*VLOOKUP($F1390,DCT,2,FALSE)</f>
        <v>0</v>
      </c>
      <c r="I1390" s="179">
        <f t="shared" si="650"/>
        <v>0</v>
      </c>
      <c r="J1390" s="179">
        <f t="shared" si="650"/>
        <v>0</v>
      </c>
      <c r="K1390" s="197">
        <f t="shared" si="650"/>
        <v>0</v>
      </c>
      <c r="L1390" s="181">
        <f t="shared" si="650"/>
        <v>0</v>
      </c>
      <c r="M1390" s="192">
        <f t="shared" si="650"/>
        <v>0</v>
      </c>
      <c r="N1390" s="182">
        <f t="shared" si="650"/>
        <v>0</v>
      </c>
      <c r="O1390" s="182">
        <f t="shared" si="650"/>
        <v>0</v>
      </c>
      <c r="P1390" s="182">
        <f t="shared" si="650"/>
        <v>0</v>
      </c>
      <c r="Q1390" s="182">
        <f t="shared" si="650"/>
        <v>0</v>
      </c>
      <c r="R1390" s="182">
        <f t="shared" si="650"/>
        <v>0</v>
      </c>
      <c r="S1390" s="182">
        <f t="shared" si="650"/>
        <v>0</v>
      </c>
      <c r="T1390" s="182">
        <f t="shared" si="650"/>
        <v>0</v>
      </c>
      <c r="U1390" s="182">
        <f t="shared" si="650"/>
        <v>0</v>
      </c>
      <c r="V1390" s="195">
        <f t="shared" si="650"/>
        <v>0</v>
      </c>
      <c r="W1390" s="46">
        <f>G1390-SUM(H1390:V1390)</f>
        <v>0</v>
      </c>
      <c r="X1390" s="72"/>
    </row>
    <row r="1391" spans="1:24" s="129" customFormat="1" ht="12.75" customHeight="1" x14ac:dyDescent="0.2">
      <c r="A1391" s="318"/>
      <c r="B1391" s="256"/>
      <c r="C1391" s="257"/>
      <c r="D1391" s="257"/>
      <c r="E1391" s="257"/>
      <c r="F1391" s="433" t="s">
        <v>443</v>
      </c>
      <c r="G1391" s="190">
        <f t="shared" si="646"/>
        <v>0</v>
      </c>
      <c r="H1391" s="191">
        <f t="shared" ref="H1391:V1391" si="651">H531*VLOOKUP($F1391,DCT,2,FALSE)</f>
        <v>0</v>
      </c>
      <c r="I1391" s="179">
        <f t="shared" si="651"/>
        <v>0</v>
      </c>
      <c r="J1391" s="179">
        <f t="shared" si="651"/>
        <v>0</v>
      </c>
      <c r="K1391" s="197">
        <f t="shared" si="651"/>
        <v>0</v>
      </c>
      <c r="L1391" s="181">
        <f t="shared" si="651"/>
        <v>0</v>
      </c>
      <c r="M1391" s="192">
        <f t="shared" si="651"/>
        <v>0</v>
      </c>
      <c r="N1391" s="182">
        <f t="shared" si="651"/>
        <v>0</v>
      </c>
      <c r="O1391" s="182">
        <f t="shared" si="651"/>
        <v>0</v>
      </c>
      <c r="P1391" s="182">
        <f t="shared" si="651"/>
        <v>0</v>
      </c>
      <c r="Q1391" s="182">
        <f t="shared" si="651"/>
        <v>0</v>
      </c>
      <c r="R1391" s="182">
        <f t="shared" si="651"/>
        <v>0</v>
      </c>
      <c r="S1391" s="182">
        <f t="shared" si="651"/>
        <v>0</v>
      </c>
      <c r="T1391" s="182">
        <f t="shared" si="651"/>
        <v>0</v>
      </c>
      <c r="U1391" s="182">
        <f t="shared" si="651"/>
        <v>0</v>
      </c>
      <c r="V1391" s="195">
        <f t="shared" si="651"/>
        <v>0</v>
      </c>
      <c r="W1391" s="46">
        <f>G1391-SUM(H1391:V1391)</f>
        <v>0</v>
      </c>
      <c r="X1391" s="72"/>
    </row>
    <row r="1392" spans="1:24" s="129" customFormat="1" ht="12.75" customHeight="1" x14ac:dyDescent="0.2">
      <c r="A1392" s="318"/>
      <c r="B1392" s="256"/>
      <c r="C1392" s="257"/>
      <c r="D1392" s="257"/>
      <c r="E1392" s="257"/>
      <c r="F1392" s="433" t="s">
        <v>444</v>
      </c>
      <c r="G1392" s="190">
        <f t="shared" si="646"/>
        <v>0</v>
      </c>
      <c r="H1392" s="191">
        <f t="shared" ref="H1392:V1392" si="652">H532*VLOOKUP($F1392,DCT,2,FALSE)</f>
        <v>0</v>
      </c>
      <c r="I1392" s="179">
        <f t="shared" si="652"/>
        <v>0</v>
      </c>
      <c r="J1392" s="179">
        <f t="shared" si="652"/>
        <v>0</v>
      </c>
      <c r="K1392" s="197">
        <f t="shared" si="652"/>
        <v>0</v>
      </c>
      <c r="L1392" s="181">
        <f t="shared" si="652"/>
        <v>0</v>
      </c>
      <c r="M1392" s="192">
        <f t="shared" si="652"/>
        <v>0</v>
      </c>
      <c r="N1392" s="182">
        <f t="shared" si="652"/>
        <v>0</v>
      </c>
      <c r="O1392" s="182">
        <f t="shared" si="652"/>
        <v>0</v>
      </c>
      <c r="P1392" s="182">
        <f t="shared" si="652"/>
        <v>0</v>
      </c>
      <c r="Q1392" s="182">
        <f t="shared" si="652"/>
        <v>0</v>
      </c>
      <c r="R1392" s="182">
        <f t="shared" si="652"/>
        <v>0</v>
      </c>
      <c r="S1392" s="182">
        <f t="shared" si="652"/>
        <v>0</v>
      </c>
      <c r="T1392" s="182">
        <f t="shared" si="652"/>
        <v>0</v>
      </c>
      <c r="U1392" s="182">
        <f t="shared" si="652"/>
        <v>0</v>
      </c>
      <c r="V1392" s="195">
        <f t="shared" si="652"/>
        <v>0</v>
      </c>
      <c r="W1392" s="46">
        <f>G1392-SUM(H1392:V1392)</f>
        <v>0</v>
      </c>
      <c r="X1392" s="72"/>
    </row>
    <row r="1393" spans="1:24" s="129" customFormat="1" ht="12.75" customHeight="1" x14ac:dyDescent="0.2">
      <c r="A1393" s="318"/>
      <c r="B1393" s="256"/>
      <c r="C1393" s="257"/>
      <c r="D1393" s="23" t="s">
        <v>445</v>
      </c>
      <c r="E1393" s="23"/>
      <c r="F1393" s="591"/>
      <c r="G1393" s="69">
        <f t="shared" ref="G1393:W1393" si="653">SUBTOTAL(9,G1394:G1401)</f>
        <v>0</v>
      </c>
      <c r="H1393" s="34">
        <f t="shared" si="653"/>
        <v>0</v>
      </c>
      <c r="I1393" s="66">
        <f t="shared" si="653"/>
        <v>0</v>
      </c>
      <c r="J1393" s="66">
        <f t="shared" si="653"/>
        <v>0</v>
      </c>
      <c r="K1393" s="67">
        <f t="shared" si="653"/>
        <v>0</v>
      </c>
      <c r="L1393" s="34">
        <f t="shared" si="653"/>
        <v>0</v>
      </c>
      <c r="M1393" s="34">
        <f t="shared" si="653"/>
        <v>0</v>
      </c>
      <c r="N1393" s="34">
        <f t="shared" si="653"/>
        <v>0</v>
      </c>
      <c r="O1393" s="34">
        <f t="shared" si="653"/>
        <v>0</v>
      </c>
      <c r="P1393" s="34">
        <f t="shared" si="653"/>
        <v>0</v>
      </c>
      <c r="Q1393" s="34">
        <f t="shared" si="653"/>
        <v>0</v>
      </c>
      <c r="R1393" s="34">
        <f t="shared" si="653"/>
        <v>0</v>
      </c>
      <c r="S1393" s="34">
        <f t="shared" si="653"/>
        <v>0</v>
      </c>
      <c r="T1393" s="34">
        <f t="shared" si="653"/>
        <v>0</v>
      </c>
      <c r="U1393" s="34">
        <f t="shared" si="653"/>
        <v>0</v>
      </c>
      <c r="V1393" s="34">
        <f t="shared" si="653"/>
        <v>0</v>
      </c>
      <c r="W1393" s="33">
        <f t="shared" si="653"/>
        <v>0</v>
      </c>
    </row>
    <row r="1394" spans="1:24" s="129" customFormat="1" ht="12.75" customHeight="1" x14ac:dyDescent="0.2">
      <c r="A1394" s="318"/>
      <c r="B1394" s="256"/>
      <c r="C1394" s="257"/>
      <c r="D1394" s="257"/>
      <c r="E1394" s="257"/>
      <c r="F1394" s="626" t="s">
        <v>582</v>
      </c>
      <c r="G1394" s="190">
        <f t="shared" ref="G1394:G1401" si="654">G534</f>
        <v>0</v>
      </c>
      <c r="H1394" s="191">
        <f t="shared" ref="H1394:V1394" si="655">H534*VLOOKUP($F1394,DCT,2,FALSE)</f>
        <v>0</v>
      </c>
      <c r="I1394" s="179">
        <f t="shared" si="655"/>
        <v>0</v>
      </c>
      <c r="J1394" s="179">
        <f t="shared" si="655"/>
        <v>0</v>
      </c>
      <c r="K1394" s="197">
        <f t="shared" si="655"/>
        <v>0</v>
      </c>
      <c r="L1394" s="181">
        <f t="shared" si="655"/>
        <v>0</v>
      </c>
      <c r="M1394" s="192">
        <f t="shared" si="655"/>
        <v>0</v>
      </c>
      <c r="N1394" s="182">
        <f t="shared" si="655"/>
        <v>0</v>
      </c>
      <c r="O1394" s="182">
        <f t="shared" si="655"/>
        <v>0</v>
      </c>
      <c r="P1394" s="182">
        <f t="shared" si="655"/>
        <v>0</v>
      </c>
      <c r="Q1394" s="182">
        <f t="shared" si="655"/>
        <v>0</v>
      </c>
      <c r="R1394" s="182">
        <f t="shared" si="655"/>
        <v>0</v>
      </c>
      <c r="S1394" s="182">
        <f t="shared" si="655"/>
        <v>0</v>
      </c>
      <c r="T1394" s="182">
        <f t="shared" si="655"/>
        <v>0</v>
      </c>
      <c r="U1394" s="182">
        <f t="shared" si="655"/>
        <v>0</v>
      </c>
      <c r="V1394" s="195">
        <f t="shared" si="655"/>
        <v>0</v>
      </c>
      <c r="W1394" s="46">
        <f t="shared" ref="W1394:W1401" si="656">G1394-SUM(H1394:V1394)</f>
        <v>0</v>
      </c>
      <c r="X1394" s="72"/>
    </row>
    <row r="1395" spans="1:24" s="129" customFormat="1" ht="12.75" customHeight="1" x14ac:dyDescent="0.2">
      <c r="A1395" s="318"/>
      <c r="B1395" s="256"/>
      <c r="C1395" s="257"/>
      <c r="D1395" s="257"/>
      <c r="E1395" s="257"/>
      <c r="F1395" s="627" t="s">
        <v>543</v>
      </c>
      <c r="G1395" s="190">
        <f t="shared" si="654"/>
        <v>0</v>
      </c>
      <c r="H1395" s="191">
        <f t="shared" ref="H1395:V1395" si="657">H535*VLOOKUP($F1395,DCT,2,FALSE)</f>
        <v>0</v>
      </c>
      <c r="I1395" s="179">
        <f t="shared" si="657"/>
        <v>0</v>
      </c>
      <c r="J1395" s="179">
        <f t="shared" si="657"/>
        <v>0</v>
      </c>
      <c r="K1395" s="197">
        <f t="shared" si="657"/>
        <v>0</v>
      </c>
      <c r="L1395" s="181">
        <f t="shared" si="657"/>
        <v>0</v>
      </c>
      <c r="M1395" s="192">
        <f t="shared" si="657"/>
        <v>0</v>
      </c>
      <c r="N1395" s="182">
        <f t="shared" si="657"/>
        <v>0</v>
      </c>
      <c r="O1395" s="182">
        <f t="shared" si="657"/>
        <v>0</v>
      </c>
      <c r="P1395" s="182">
        <f t="shared" si="657"/>
        <v>0</v>
      </c>
      <c r="Q1395" s="182">
        <f t="shared" si="657"/>
        <v>0</v>
      </c>
      <c r="R1395" s="182">
        <f t="shared" si="657"/>
        <v>0</v>
      </c>
      <c r="S1395" s="182">
        <f t="shared" si="657"/>
        <v>0</v>
      </c>
      <c r="T1395" s="182">
        <f t="shared" si="657"/>
        <v>0</v>
      </c>
      <c r="U1395" s="182">
        <f t="shared" si="657"/>
        <v>0</v>
      </c>
      <c r="V1395" s="195">
        <f t="shared" si="657"/>
        <v>0</v>
      </c>
      <c r="W1395" s="46">
        <f t="shared" si="656"/>
        <v>0</v>
      </c>
      <c r="X1395" s="72"/>
    </row>
    <row r="1396" spans="1:24" s="129" customFormat="1" ht="12.75" customHeight="1" x14ac:dyDescent="0.2">
      <c r="A1396" s="318"/>
      <c r="B1396" s="256"/>
      <c r="C1396" s="257"/>
      <c r="D1396" s="257"/>
      <c r="E1396" s="257"/>
      <c r="F1396" s="626" t="s">
        <v>583</v>
      </c>
      <c r="G1396" s="190">
        <f t="shared" si="654"/>
        <v>0</v>
      </c>
      <c r="H1396" s="191">
        <f t="shared" ref="H1396:V1396" si="658">H536*VLOOKUP($F1396,DCT,2,FALSE)</f>
        <v>0</v>
      </c>
      <c r="I1396" s="179">
        <f t="shared" si="658"/>
        <v>0</v>
      </c>
      <c r="J1396" s="179">
        <f t="shared" si="658"/>
        <v>0</v>
      </c>
      <c r="K1396" s="197">
        <f t="shared" si="658"/>
        <v>0</v>
      </c>
      <c r="L1396" s="181">
        <f t="shared" si="658"/>
        <v>0</v>
      </c>
      <c r="M1396" s="192">
        <f t="shared" si="658"/>
        <v>0</v>
      </c>
      <c r="N1396" s="182">
        <f t="shared" si="658"/>
        <v>0</v>
      </c>
      <c r="O1396" s="182">
        <f t="shared" si="658"/>
        <v>0</v>
      </c>
      <c r="P1396" s="182">
        <f t="shared" si="658"/>
        <v>0</v>
      </c>
      <c r="Q1396" s="182">
        <f t="shared" si="658"/>
        <v>0</v>
      </c>
      <c r="R1396" s="182">
        <f t="shared" si="658"/>
        <v>0</v>
      </c>
      <c r="S1396" s="182">
        <f t="shared" si="658"/>
        <v>0</v>
      </c>
      <c r="T1396" s="182">
        <f t="shared" si="658"/>
        <v>0</v>
      </c>
      <c r="U1396" s="182">
        <f t="shared" si="658"/>
        <v>0</v>
      </c>
      <c r="V1396" s="195">
        <f t="shared" si="658"/>
        <v>0</v>
      </c>
      <c r="W1396" s="46">
        <f t="shared" si="656"/>
        <v>0</v>
      </c>
      <c r="X1396" s="72"/>
    </row>
    <row r="1397" spans="1:24" s="129" customFormat="1" ht="12.75" customHeight="1" x14ac:dyDescent="0.2">
      <c r="A1397" s="318"/>
      <c r="B1397" s="256"/>
      <c r="C1397" s="257"/>
      <c r="D1397" s="257"/>
      <c r="E1397" s="257"/>
      <c r="F1397" s="628" t="s">
        <v>544</v>
      </c>
      <c r="G1397" s="190">
        <f t="shared" si="654"/>
        <v>0</v>
      </c>
      <c r="H1397" s="191">
        <f t="shared" ref="H1397:V1397" si="659">H537*VLOOKUP($F1397,DCT,2,FALSE)</f>
        <v>0</v>
      </c>
      <c r="I1397" s="179">
        <f t="shared" si="659"/>
        <v>0</v>
      </c>
      <c r="J1397" s="179">
        <f t="shared" si="659"/>
        <v>0</v>
      </c>
      <c r="K1397" s="197">
        <f t="shared" si="659"/>
        <v>0</v>
      </c>
      <c r="L1397" s="181">
        <f t="shared" si="659"/>
        <v>0</v>
      </c>
      <c r="M1397" s="192">
        <f t="shared" si="659"/>
        <v>0</v>
      </c>
      <c r="N1397" s="182">
        <f t="shared" si="659"/>
        <v>0</v>
      </c>
      <c r="O1397" s="182">
        <f t="shared" si="659"/>
        <v>0</v>
      </c>
      <c r="P1397" s="182">
        <f t="shared" si="659"/>
        <v>0</v>
      </c>
      <c r="Q1397" s="182">
        <f t="shared" si="659"/>
        <v>0</v>
      </c>
      <c r="R1397" s="182">
        <f t="shared" si="659"/>
        <v>0</v>
      </c>
      <c r="S1397" s="182">
        <f t="shared" si="659"/>
        <v>0</v>
      </c>
      <c r="T1397" s="182">
        <f t="shared" si="659"/>
        <v>0</v>
      </c>
      <c r="U1397" s="182">
        <f t="shared" si="659"/>
        <v>0</v>
      </c>
      <c r="V1397" s="195">
        <f t="shared" si="659"/>
        <v>0</v>
      </c>
      <c r="W1397" s="46">
        <f t="shared" si="656"/>
        <v>0</v>
      </c>
      <c r="X1397" s="72"/>
    </row>
    <row r="1398" spans="1:24" s="129" customFormat="1" ht="12.75" customHeight="1" x14ac:dyDescent="0.2">
      <c r="A1398" s="318"/>
      <c r="B1398" s="256"/>
      <c r="C1398" s="257"/>
      <c r="D1398" s="257"/>
      <c r="E1398" s="257"/>
      <c r="F1398" s="629" t="s">
        <v>545</v>
      </c>
      <c r="G1398" s="190">
        <f t="shared" si="654"/>
        <v>0</v>
      </c>
      <c r="H1398" s="191">
        <f t="shared" ref="H1398:V1398" si="660">H538*VLOOKUP($F1398,DCT,2,FALSE)</f>
        <v>0</v>
      </c>
      <c r="I1398" s="179">
        <f t="shared" si="660"/>
        <v>0</v>
      </c>
      <c r="J1398" s="179">
        <f t="shared" si="660"/>
        <v>0</v>
      </c>
      <c r="K1398" s="197">
        <f t="shared" si="660"/>
        <v>0</v>
      </c>
      <c r="L1398" s="181">
        <f t="shared" si="660"/>
        <v>0</v>
      </c>
      <c r="M1398" s="192">
        <f t="shared" si="660"/>
        <v>0</v>
      </c>
      <c r="N1398" s="182">
        <f t="shared" si="660"/>
        <v>0</v>
      </c>
      <c r="O1398" s="182">
        <f t="shared" si="660"/>
        <v>0</v>
      </c>
      <c r="P1398" s="182">
        <f t="shared" si="660"/>
        <v>0</v>
      </c>
      <c r="Q1398" s="182">
        <f t="shared" si="660"/>
        <v>0</v>
      </c>
      <c r="R1398" s="182">
        <f t="shared" si="660"/>
        <v>0</v>
      </c>
      <c r="S1398" s="182">
        <f t="shared" si="660"/>
        <v>0</v>
      </c>
      <c r="T1398" s="182">
        <f t="shared" si="660"/>
        <v>0</v>
      </c>
      <c r="U1398" s="182">
        <f t="shared" si="660"/>
        <v>0</v>
      </c>
      <c r="V1398" s="195">
        <f t="shared" si="660"/>
        <v>0</v>
      </c>
      <c r="W1398" s="46">
        <f t="shared" si="656"/>
        <v>0</v>
      </c>
      <c r="X1398" s="72"/>
    </row>
    <row r="1399" spans="1:24" s="129" customFormat="1" ht="12.75" customHeight="1" x14ac:dyDescent="0.2">
      <c r="A1399" s="318"/>
      <c r="B1399" s="256"/>
      <c r="C1399" s="257"/>
      <c r="D1399" s="257"/>
      <c r="E1399" s="257"/>
      <c r="F1399" s="629" t="s">
        <v>546</v>
      </c>
      <c r="G1399" s="190">
        <f t="shared" si="654"/>
        <v>0</v>
      </c>
      <c r="H1399" s="191">
        <f t="shared" ref="H1399:V1399" si="661">H539*VLOOKUP($F1399,DCT,2,FALSE)</f>
        <v>0</v>
      </c>
      <c r="I1399" s="179">
        <f t="shared" si="661"/>
        <v>0</v>
      </c>
      <c r="J1399" s="179">
        <f t="shared" si="661"/>
        <v>0</v>
      </c>
      <c r="K1399" s="197">
        <f t="shared" si="661"/>
        <v>0</v>
      </c>
      <c r="L1399" s="181">
        <f t="shared" si="661"/>
        <v>0</v>
      </c>
      <c r="M1399" s="192">
        <f t="shared" si="661"/>
        <v>0</v>
      </c>
      <c r="N1399" s="182">
        <f t="shared" si="661"/>
        <v>0</v>
      </c>
      <c r="O1399" s="182">
        <f t="shared" si="661"/>
        <v>0</v>
      </c>
      <c r="P1399" s="182">
        <f t="shared" si="661"/>
        <v>0</v>
      </c>
      <c r="Q1399" s="182">
        <f t="shared" si="661"/>
        <v>0</v>
      </c>
      <c r="R1399" s="182">
        <f t="shared" si="661"/>
        <v>0</v>
      </c>
      <c r="S1399" s="182">
        <f t="shared" si="661"/>
        <v>0</v>
      </c>
      <c r="T1399" s="182">
        <f t="shared" si="661"/>
        <v>0</v>
      </c>
      <c r="U1399" s="182">
        <f t="shared" si="661"/>
        <v>0</v>
      </c>
      <c r="V1399" s="195">
        <f t="shared" si="661"/>
        <v>0</v>
      </c>
      <c r="W1399" s="46">
        <f t="shared" si="656"/>
        <v>0</v>
      </c>
      <c r="X1399" s="72"/>
    </row>
    <row r="1400" spans="1:24" s="129" customFormat="1" ht="12.75" customHeight="1" x14ac:dyDescent="0.2">
      <c r="A1400" s="318"/>
      <c r="B1400" s="256"/>
      <c r="C1400" s="257"/>
      <c r="D1400" s="257"/>
      <c r="E1400" s="257"/>
      <c r="F1400" s="629" t="s">
        <v>547</v>
      </c>
      <c r="G1400" s="190">
        <f t="shared" si="654"/>
        <v>0</v>
      </c>
      <c r="H1400" s="191">
        <f t="shared" ref="H1400:V1400" si="662">H540*VLOOKUP($F1400,DCT,2,FALSE)</f>
        <v>0</v>
      </c>
      <c r="I1400" s="179">
        <f t="shared" si="662"/>
        <v>0</v>
      </c>
      <c r="J1400" s="179">
        <f t="shared" si="662"/>
        <v>0</v>
      </c>
      <c r="K1400" s="197">
        <f t="shared" si="662"/>
        <v>0</v>
      </c>
      <c r="L1400" s="181">
        <f t="shared" si="662"/>
        <v>0</v>
      </c>
      <c r="M1400" s="192">
        <f t="shared" si="662"/>
        <v>0</v>
      </c>
      <c r="N1400" s="182">
        <f t="shared" si="662"/>
        <v>0</v>
      </c>
      <c r="O1400" s="182">
        <f t="shared" si="662"/>
        <v>0</v>
      </c>
      <c r="P1400" s="182">
        <f t="shared" si="662"/>
        <v>0</v>
      </c>
      <c r="Q1400" s="182">
        <f t="shared" si="662"/>
        <v>0</v>
      </c>
      <c r="R1400" s="182">
        <f t="shared" si="662"/>
        <v>0</v>
      </c>
      <c r="S1400" s="182">
        <f t="shared" si="662"/>
        <v>0</v>
      </c>
      <c r="T1400" s="182">
        <f t="shared" si="662"/>
        <v>0</v>
      </c>
      <c r="U1400" s="182">
        <f t="shared" si="662"/>
        <v>0</v>
      </c>
      <c r="V1400" s="195">
        <f t="shared" si="662"/>
        <v>0</v>
      </c>
      <c r="W1400" s="46">
        <f t="shared" si="656"/>
        <v>0</v>
      </c>
      <c r="X1400" s="72"/>
    </row>
    <row r="1401" spans="1:24" s="129" customFormat="1" ht="12.75" customHeight="1" x14ac:dyDescent="0.2">
      <c r="A1401" s="318"/>
      <c r="B1401" s="256"/>
      <c r="C1401" s="257"/>
      <c r="D1401" s="257"/>
      <c r="E1401" s="257"/>
      <c r="F1401" s="629" t="s">
        <v>548</v>
      </c>
      <c r="G1401" s="190">
        <f t="shared" si="654"/>
        <v>0</v>
      </c>
      <c r="H1401" s="191">
        <f t="shared" ref="H1401:V1401" si="663">H541*VLOOKUP($F1401,DCT,2,FALSE)</f>
        <v>0</v>
      </c>
      <c r="I1401" s="179">
        <f t="shared" si="663"/>
        <v>0</v>
      </c>
      <c r="J1401" s="179">
        <f t="shared" si="663"/>
        <v>0</v>
      </c>
      <c r="K1401" s="197">
        <f t="shared" si="663"/>
        <v>0</v>
      </c>
      <c r="L1401" s="181">
        <f t="shared" si="663"/>
        <v>0</v>
      </c>
      <c r="M1401" s="192">
        <f t="shared" si="663"/>
        <v>0</v>
      </c>
      <c r="N1401" s="182">
        <f t="shared" si="663"/>
        <v>0</v>
      </c>
      <c r="O1401" s="182">
        <f t="shared" si="663"/>
        <v>0</v>
      </c>
      <c r="P1401" s="182">
        <f t="shared" si="663"/>
        <v>0</v>
      </c>
      <c r="Q1401" s="182">
        <f t="shared" si="663"/>
        <v>0</v>
      </c>
      <c r="R1401" s="182">
        <f t="shared" si="663"/>
        <v>0</v>
      </c>
      <c r="S1401" s="182">
        <f t="shared" si="663"/>
        <v>0</v>
      </c>
      <c r="T1401" s="182">
        <f t="shared" si="663"/>
        <v>0</v>
      </c>
      <c r="U1401" s="182">
        <f t="shared" si="663"/>
        <v>0</v>
      </c>
      <c r="V1401" s="195">
        <f t="shared" si="663"/>
        <v>0</v>
      </c>
      <c r="W1401" s="46">
        <f t="shared" si="656"/>
        <v>0</v>
      </c>
      <c r="X1401" s="72"/>
    </row>
    <row r="1402" spans="1:24" s="129" customFormat="1" ht="12.75" customHeight="1" x14ac:dyDescent="0.2">
      <c r="A1402" s="318"/>
      <c r="B1402" s="256"/>
      <c r="C1402" s="257"/>
      <c r="D1402" s="592" t="s">
        <v>473</v>
      </c>
      <c r="E1402" s="592"/>
      <c r="F1402" s="593"/>
      <c r="G1402" s="69">
        <f>SUBTOTAL(9,G1403:G1404)</f>
        <v>0</v>
      </c>
      <c r="H1402" s="34">
        <f>SUBTOTAL(9,H1403:H1404)</f>
        <v>0</v>
      </c>
      <c r="I1402" s="66">
        <f t="shared" ref="I1402:V1402" si="664">SUBTOTAL(9,I1403:I1404)</f>
        <v>0</v>
      </c>
      <c r="J1402" s="66">
        <f t="shared" si="664"/>
        <v>0</v>
      </c>
      <c r="K1402" s="67">
        <f t="shared" si="664"/>
        <v>0</v>
      </c>
      <c r="L1402" s="34">
        <f t="shared" si="664"/>
        <v>0</v>
      </c>
      <c r="M1402" s="34">
        <f t="shared" si="664"/>
        <v>0</v>
      </c>
      <c r="N1402" s="34">
        <f t="shared" si="664"/>
        <v>0</v>
      </c>
      <c r="O1402" s="34">
        <f t="shared" si="664"/>
        <v>0</v>
      </c>
      <c r="P1402" s="34">
        <f t="shared" si="664"/>
        <v>0</v>
      </c>
      <c r="Q1402" s="34">
        <f t="shared" si="664"/>
        <v>0</v>
      </c>
      <c r="R1402" s="34">
        <f t="shared" si="664"/>
        <v>0</v>
      </c>
      <c r="S1402" s="34">
        <f t="shared" si="664"/>
        <v>0</v>
      </c>
      <c r="T1402" s="34">
        <f t="shared" si="664"/>
        <v>0</v>
      </c>
      <c r="U1402" s="34">
        <f t="shared" si="664"/>
        <v>0</v>
      </c>
      <c r="V1402" s="34">
        <f t="shared" si="664"/>
        <v>0</v>
      </c>
      <c r="W1402" s="33">
        <f>SUBTOTAL(9,W1403:W1404)</f>
        <v>0</v>
      </c>
      <c r="X1402" s="72"/>
    </row>
    <row r="1403" spans="1:24" s="129" customFormat="1" ht="12.75" customHeight="1" x14ac:dyDescent="0.2">
      <c r="A1403" s="318"/>
      <c r="B1403" s="256"/>
      <c r="C1403" s="257"/>
      <c r="D1403" s="594"/>
      <c r="E1403" s="594"/>
      <c r="F1403" s="630" t="s">
        <v>549</v>
      </c>
      <c r="G1403" s="190">
        <f>G543</f>
        <v>0</v>
      </c>
      <c r="H1403" s="191">
        <f t="shared" ref="H1403:V1403" si="665">H543*VLOOKUP($F1403,DCT,2,FALSE)</f>
        <v>0</v>
      </c>
      <c r="I1403" s="179">
        <f t="shared" si="665"/>
        <v>0</v>
      </c>
      <c r="J1403" s="179">
        <f t="shared" si="665"/>
        <v>0</v>
      </c>
      <c r="K1403" s="197">
        <f t="shared" si="665"/>
        <v>0</v>
      </c>
      <c r="L1403" s="181">
        <f t="shared" si="665"/>
        <v>0</v>
      </c>
      <c r="M1403" s="192">
        <f t="shared" si="665"/>
        <v>0</v>
      </c>
      <c r="N1403" s="182">
        <f t="shared" si="665"/>
        <v>0</v>
      </c>
      <c r="O1403" s="182">
        <f t="shared" si="665"/>
        <v>0</v>
      </c>
      <c r="P1403" s="182">
        <f t="shared" si="665"/>
        <v>0</v>
      </c>
      <c r="Q1403" s="182">
        <f t="shared" si="665"/>
        <v>0</v>
      </c>
      <c r="R1403" s="182">
        <f t="shared" si="665"/>
        <v>0</v>
      </c>
      <c r="S1403" s="182">
        <f t="shared" si="665"/>
        <v>0</v>
      </c>
      <c r="T1403" s="182">
        <f t="shared" si="665"/>
        <v>0</v>
      </c>
      <c r="U1403" s="182">
        <f t="shared" si="665"/>
        <v>0</v>
      </c>
      <c r="V1403" s="195">
        <f t="shared" si="665"/>
        <v>0</v>
      </c>
      <c r="W1403" s="46">
        <f>G1403-SUM(H1403:V1403)</f>
        <v>0</v>
      </c>
      <c r="X1403" s="72"/>
    </row>
    <row r="1404" spans="1:24" s="129" customFormat="1" ht="12.75" customHeight="1" x14ac:dyDescent="0.2">
      <c r="A1404" s="318"/>
      <c r="B1404" s="256"/>
      <c r="C1404" s="257"/>
      <c r="D1404" s="594"/>
      <c r="E1404" s="594"/>
      <c r="F1404" s="630" t="s">
        <v>550</v>
      </c>
      <c r="G1404" s="190">
        <f>G544</f>
        <v>0</v>
      </c>
      <c r="H1404" s="191">
        <f t="shared" ref="H1404:V1404" si="666">H544*VLOOKUP($F1404,DCT,2,FALSE)</f>
        <v>0</v>
      </c>
      <c r="I1404" s="179">
        <f t="shared" si="666"/>
        <v>0</v>
      </c>
      <c r="J1404" s="179">
        <f t="shared" si="666"/>
        <v>0</v>
      </c>
      <c r="K1404" s="197">
        <f t="shared" si="666"/>
        <v>0</v>
      </c>
      <c r="L1404" s="181">
        <f t="shared" si="666"/>
        <v>0</v>
      </c>
      <c r="M1404" s="192">
        <f t="shared" si="666"/>
        <v>0</v>
      </c>
      <c r="N1404" s="182">
        <f t="shared" si="666"/>
        <v>0</v>
      </c>
      <c r="O1404" s="182">
        <f t="shared" si="666"/>
        <v>0</v>
      </c>
      <c r="P1404" s="182">
        <f t="shared" si="666"/>
        <v>0</v>
      </c>
      <c r="Q1404" s="182">
        <f t="shared" si="666"/>
        <v>0</v>
      </c>
      <c r="R1404" s="182">
        <f t="shared" si="666"/>
        <v>0</v>
      </c>
      <c r="S1404" s="182">
        <f t="shared" si="666"/>
        <v>0</v>
      </c>
      <c r="T1404" s="182">
        <f t="shared" si="666"/>
        <v>0</v>
      </c>
      <c r="U1404" s="182">
        <f t="shared" si="666"/>
        <v>0</v>
      </c>
      <c r="V1404" s="195">
        <f t="shared" si="666"/>
        <v>0</v>
      </c>
      <c r="W1404" s="46">
        <f>G1404-SUM(H1404:V1404)</f>
        <v>0</v>
      </c>
      <c r="X1404" s="72"/>
    </row>
    <row r="1405" spans="1:24" s="129" customFormat="1" ht="12.75" customHeight="1" x14ac:dyDescent="0.2">
      <c r="A1405" s="318"/>
      <c r="B1405" s="256"/>
      <c r="C1405" s="257"/>
      <c r="D1405" s="23" t="s">
        <v>446</v>
      </c>
      <c r="E1405" s="23"/>
      <c r="F1405" s="23"/>
      <c r="G1405" s="69">
        <f t="shared" ref="G1405:W1405" si="667">SUBTOTAL(9,G1406:G1410)</f>
        <v>0</v>
      </c>
      <c r="H1405" s="34">
        <f t="shared" si="667"/>
        <v>0</v>
      </c>
      <c r="I1405" s="66">
        <f t="shared" si="667"/>
        <v>0</v>
      </c>
      <c r="J1405" s="66">
        <f t="shared" si="667"/>
        <v>0</v>
      </c>
      <c r="K1405" s="67">
        <f t="shared" si="667"/>
        <v>0</v>
      </c>
      <c r="L1405" s="34">
        <f t="shared" si="667"/>
        <v>0</v>
      </c>
      <c r="M1405" s="34">
        <f t="shared" si="667"/>
        <v>0</v>
      </c>
      <c r="N1405" s="34">
        <f t="shared" si="667"/>
        <v>0</v>
      </c>
      <c r="O1405" s="34">
        <f t="shared" si="667"/>
        <v>0</v>
      </c>
      <c r="P1405" s="34">
        <f t="shared" si="667"/>
        <v>0</v>
      </c>
      <c r="Q1405" s="34">
        <f t="shared" si="667"/>
        <v>0</v>
      </c>
      <c r="R1405" s="34">
        <f t="shared" si="667"/>
        <v>0</v>
      </c>
      <c r="S1405" s="34">
        <f t="shared" si="667"/>
        <v>0</v>
      </c>
      <c r="T1405" s="34">
        <f t="shared" si="667"/>
        <v>0</v>
      </c>
      <c r="U1405" s="34">
        <f t="shared" si="667"/>
        <v>0</v>
      </c>
      <c r="V1405" s="34">
        <f t="shared" si="667"/>
        <v>0</v>
      </c>
      <c r="W1405" s="33">
        <f t="shared" si="667"/>
        <v>0</v>
      </c>
    </row>
    <row r="1406" spans="1:24" s="129" customFormat="1" ht="12.75" customHeight="1" x14ac:dyDescent="0.2">
      <c r="A1406" s="318"/>
      <c r="B1406" s="256"/>
      <c r="C1406" s="257"/>
      <c r="D1406" s="257"/>
      <c r="E1406" s="257"/>
      <c r="F1406" s="629" t="s">
        <v>551</v>
      </c>
      <c r="G1406" s="190">
        <f>G546</f>
        <v>0</v>
      </c>
      <c r="H1406" s="191">
        <f t="shared" ref="H1406:V1406" si="668">H546*VLOOKUP($F1406,DCT,2,FALSE)</f>
        <v>0</v>
      </c>
      <c r="I1406" s="179">
        <f t="shared" si="668"/>
        <v>0</v>
      </c>
      <c r="J1406" s="179">
        <f t="shared" si="668"/>
        <v>0</v>
      </c>
      <c r="K1406" s="197">
        <f t="shared" si="668"/>
        <v>0</v>
      </c>
      <c r="L1406" s="181">
        <f t="shared" si="668"/>
        <v>0</v>
      </c>
      <c r="M1406" s="192">
        <f t="shared" si="668"/>
        <v>0</v>
      </c>
      <c r="N1406" s="182">
        <f t="shared" si="668"/>
        <v>0</v>
      </c>
      <c r="O1406" s="182">
        <f t="shared" si="668"/>
        <v>0</v>
      </c>
      <c r="P1406" s="182">
        <f t="shared" si="668"/>
        <v>0</v>
      </c>
      <c r="Q1406" s="182">
        <f t="shared" si="668"/>
        <v>0</v>
      </c>
      <c r="R1406" s="182">
        <f t="shared" si="668"/>
        <v>0</v>
      </c>
      <c r="S1406" s="182">
        <f t="shared" si="668"/>
        <v>0</v>
      </c>
      <c r="T1406" s="182">
        <f t="shared" si="668"/>
        <v>0</v>
      </c>
      <c r="U1406" s="182">
        <f t="shared" si="668"/>
        <v>0</v>
      </c>
      <c r="V1406" s="195">
        <f t="shared" si="668"/>
        <v>0</v>
      </c>
      <c r="W1406" s="46">
        <f>G1406-SUM(H1406:V1406)</f>
        <v>0</v>
      </c>
      <c r="X1406" s="72"/>
    </row>
    <row r="1407" spans="1:24" s="129" customFormat="1" ht="12.75" customHeight="1" x14ac:dyDescent="0.2">
      <c r="A1407" s="318"/>
      <c r="B1407" s="256"/>
      <c r="C1407" s="257"/>
      <c r="D1407" s="257"/>
      <c r="E1407" s="257"/>
      <c r="F1407" s="629" t="s">
        <v>552</v>
      </c>
      <c r="G1407" s="190">
        <f>G547</f>
        <v>0</v>
      </c>
      <c r="H1407" s="191">
        <f t="shared" ref="H1407:V1407" si="669">H547*VLOOKUP($F1407,DCT,2,FALSE)</f>
        <v>0</v>
      </c>
      <c r="I1407" s="179">
        <f t="shared" si="669"/>
        <v>0</v>
      </c>
      <c r="J1407" s="179">
        <f t="shared" si="669"/>
        <v>0</v>
      </c>
      <c r="K1407" s="197">
        <f t="shared" si="669"/>
        <v>0</v>
      </c>
      <c r="L1407" s="181">
        <f t="shared" si="669"/>
        <v>0</v>
      </c>
      <c r="M1407" s="192">
        <f t="shared" si="669"/>
        <v>0</v>
      </c>
      <c r="N1407" s="182">
        <f t="shared" si="669"/>
        <v>0</v>
      </c>
      <c r="O1407" s="182">
        <f t="shared" si="669"/>
        <v>0</v>
      </c>
      <c r="P1407" s="182">
        <f t="shared" si="669"/>
        <v>0</v>
      </c>
      <c r="Q1407" s="182">
        <f t="shared" si="669"/>
        <v>0</v>
      </c>
      <c r="R1407" s="182">
        <f t="shared" si="669"/>
        <v>0</v>
      </c>
      <c r="S1407" s="182">
        <f t="shared" si="669"/>
        <v>0</v>
      </c>
      <c r="T1407" s="182">
        <f t="shared" si="669"/>
        <v>0</v>
      </c>
      <c r="U1407" s="182">
        <f t="shared" si="669"/>
        <v>0</v>
      </c>
      <c r="V1407" s="195">
        <f t="shared" si="669"/>
        <v>0</v>
      </c>
      <c r="W1407" s="46">
        <f>G1407-SUM(H1407:V1407)</f>
        <v>0</v>
      </c>
      <c r="X1407" s="72"/>
    </row>
    <row r="1408" spans="1:24" s="129" customFormat="1" ht="12.75" customHeight="1" x14ac:dyDescent="0.2">
      <c r="A1408" s="318"/>
      <c r="B1408" s="256"/>
      <c r="C1408" s="257"/>
      <c r="D1408" s="257"/>
      <c r="E1408" s="257"/>
      <c r="F1408" s="629" t="s">
        <v>553</v>
      </c>
      <c r="G1408" s="190">
        <f>G548</f>
        <v>0</v>
      </c>
      <c r="H1408" s="191">
        <f t="shared" ref="H1408:V1408" si="670">H548*VLOOKUP($F1408,DCT,2,FALSE)</f>
        <v>0</v>
      </c>
      <c r="I1408" s="179">
        <f t="shared" si="670"/>
        <v>0</v>
      </c>
      <c r="J1408" s="179">
        <f t="shared" si="670"/>
        <v>0</v>
      </c>
      <c r="K1408" s="197">
        <f t="shared" si="670"/>
        <v>0</v>
      </c>
      <c r="L1408" s="181">
        <f t="shared" si="670"/>
        <v>0</v>
      </c>
      <c r="M1408" s="192">
        <f t="shared" si="670"/>
        <v>0</v>
      </c>
      <c r="N1408" s="182">
        <f t="shared" si="670"/>
        <v>0</v>
      </c>
      <c r="O1408" s="182">
        <f t="shared" si="670"/>
        <v>0</v>
      </c>
      <c r="P1408" s="182">
        <f t="shared" si="670"/>
        <v>0</v>
      </c>
      <c r="Q1408" s="182">
        <f t="shared" si="670"/>
        <v>0</v>
      </c>
      <c r="R1408" s="182">
        <f t="shared" si="670"/>
        <v>0</v>
      </c>
      <c r="S1408" s="182">
        <f t="shared" si="670"/>
        <v>0</v>
      </c>
      <c r="T1408" s="182">
        <f t="shared" si="670"/>
        <v>0</v>
      </c>
      <c r="U1408" s="182">
        <f t="shared" si="670"/>
        <v>0</v>
      </c>
      <c r="V1408" s="195">
        <f t="shared" si="670"/>
        <v>0</v>
      </c>
      <c r="W1408" s="46">
        <f>G1408-SUM(H1408:V1408)</f>
        <v>0</v>
      </c>
      <c r="X1408" s="72"/>
    </row>
    <row r="1409" spans="1:24" s="129" customFormat="1" ht="12.75" customHeight="1" x14ac:dyDescent="0.2">
      <c r="A1409" s="318"/>
      <c r="B1409" s="256"/>
      <c r="C1409" s="257"/>
      <c r="D1409" s="257"/>
      <c r="E1409" s="257"/>
      <c r="F1409" s="629" t="s">
        <v>554</v>
      </c>
      <c r="G1409" s="190">
        <f>G549</f>
        <v>0</v>
      </c>
      <c r="H1409" s="191">
        <f t="shared" ref="H1409:V1409" si="671">H549*VLOOKUP($F1409,DCT,2,FALSE)</f>
        <v>0</v>
      </c>
      <c r="I1409" s="179">
        <f t="shared" si="671"/>
        <v>0</v>
      </c>
      <c r="J1409" s="179">
        <f t="shared" si="671"/>
        <v>0</v>
      </c>
      <c r="K1409" s="197">
        <f t="shared" si="671"/>
        <v>0</v>
      </c>
      <c r="L1409" s="181">
        <f t="shared" si="671"/>
        <v>0</v>
      </c>
      <c r="M1409" s="192">
        <f t="shared" si="671"/>
        <v>0</v>
      </c>
      <c r="N1409" s="182">
        <f t="shared" si="671"/>
        <v>0</v>
      </c>
      <c r="O1409" s="182">
        <f t="shared" si="671"/>
        <v>0</v>
      </c>
      <c r="P1409" s="182">
        <f t="shared" si="671"/>
        <v>0</v>
      </c>
      <c r="Q1409" s="182">
        <f t="shared" si="671"/>
        <v>0</v>
      </c>
      <c r="R1409" s="182">
        <f t="shared" si="671"/>
        <v>0</v>
      </c>
      <c r="S1409" s="182">
        <f t="shared" si="671"/>
        <v>0</v>
      </c>
      <c r="T1409" s="182">
        <f t="shared" si="671"/>
        <v>0</v>
      </c>
      <c r="U1409" s="182">
        <f t="shared" si="671"/>
        <v>0</v>
      </c>
      <c r="V1409" s="195">
        <f t="shared" si="671"/>
        <v>0</v>
      </c>
      <c r="W1409" s="46">
        <f>G1409-SUM(H1409:V1409)</f>
        <v>0</v>
      </c>
      <c r="X1409" s="72"/>
    </row>
    <row r="1410" spans="1:24" s="129" customFormat="1" ht="12.75" customHeight="1" x14ac:dyDescent="0.2">
      <c r="A1410" s="318"/>
      <c r="B1410" s="256"/>
      <c r="C1410" s="257"/>
      <c r="D1410" s="257"/>
      <c r="E1410" s="257"/>
      <c r="F1410" s="629" t="s">
        <v>555</v>
      </c>
      <c r="G1410" s="190">
        <f>G550</f>
        <v>0</v>
      </c>
      <c r="H1410" s="191">
        <f t="shared" ref="H1410:V1410" si="672">H550*VLOOKUP($F1410,DCT,2,FALSE)</f>
        <v>0</v>
      </c>
      <c r="I1410" s="179">
        <f t="shared" si="672"/>
        <v>0</v>
      </c>
      <c r="J1410" s="179">
        <f t="shared" si="672"/>
        <v>0</v>
      </c>
      <c r="K1410" s="197">
        <f t="shared" si="672"/>
        <v>0</v>
      </c>
      <c r="L1410" s="181">
        <f t="shared" si="672"/>
        <v>0</v>
      </c>
      <c r="M1410" s="192">
        <f t="shared" si="672"/>
        <v>0</v>
      </c>
      <c r="N1410" s="182">
        <f t="shared" si="672"/>
        <v>0</v>
      </c>
      <c r="O1410" s="182">
        <f t="shared" si="672"/>
        <v>0</v>
      </c>
      <c r="P1410" s="182">
        <f t="shared" si="672"/>
        <v>0</v>
      </c>
      <c r="Q1410" s="182">
        <f t="shared" si="672"/>
        <v>0</v>
      </c>
      <c r="R1410" s="182">
        <f t="shared" si="672"/>
        <v>0</v>
      </c>
      <c r="S1410" s="182">
        <f t="shared" si="672"/>
        <v>0</v>
      </c>
      <c r="T1410" s="182">
        <f t="shared" si="672"/>
        <v>0</v>
      </c>
      <c r="U1410" s="182">
        <f t="shared" si="672"/>
        <v>0</v>
      </c>
      <c r="V1410" s="195">
        <f t="shared" si="672"/>
        <v>0</v>
      </c>
      <c r="W1410" s="46">
        <f>G1410-SUM(H1410:V1410)</f>
        <v>0</v>
      </c>
      <c r="X1410" s="72"/>
    </row>
    <row r="1411" spans="1:24" s="129" customFormat="1" ht="12.75" customHeight="1" x14ac:dyDescent="0.2">
      <c r="A1411" s="318"/>
      <c r="B1411" s="256"/>
      <c r="C1411" s="257"/>
      <c r="D1411" s="23" t="s">
        <v>483</v>
      </c>
      <c r="E1411" s="23"/>
      <c r="F1411" s="23"/>
      <c r="G1411" s="69">
        <f>SUBTOTAL(9,G1412:G1413)</f>
        <v>0</v>
      </c>
      <c r="H1411" s="196">
        <f>SUBTOTAL(9,H1412:H1413)</f>
        <v>0</v>
      </c>
      <c r="I1411" s="195">
        <f t="shared" ref="I1411:K1411" si="673">SUBTOTAL(9,I1412:I1413)</f>
        <v>0</v>
      </c>
      <c r="J1411" s="195">
        <f t="shared" si="673"/>
        <v>0</v>
      </c>
      <c r="K1411" s="243">
        <f t="shared" si="673"/>
        <v>0</v>
      </c>
      <c r="L1411" s="445"/>
      <c r="M1411" s="446"/>
      <c r="N1411" s="447"/>
      <c r="O1411" s="447"/>
      <c r="P1411" s="447"/>
      <c r="Q1411" s="447"/>
      <c r="R1411" s="447"/>
      <c r="S1411" s="447"/>
      <c r="T1411" s="447"/>
      <c r="U1411" s="447"/>
      <c r="V1411" s="447"/>
      <c r="W1411" s="378"/>
    </row>
    <row r="1412" spans="1:24" s="129" customFormat="1" ht="12.75" customHeight="1" outlineLevel="1" x14ac:dyDescent="0.2">
      <c r="A1412" s="318"/>
      <c r="B1412" s="256"/>
      <c r="C1412" s="257"/>
      <c r="D1412" s="257"/>
      <c r="E1412" s="257"/>
      <c r="F1412" s="176" t="s">
        <v>485</v>
      </c>
      <c r="G1412" s="190">
        <f>G552</f>
        <v>0</v>
      </c>
      <c r="H1412" s="242">
        <f t="shared" ref="H1412:K1413" si="674">H552*VLOOKUP($F1412,DCT,2,FALSE)</f>
        <v>0</v>
      </c>
      <c r="I1412" s="179">
        <f t="shared" si="674"/>
        <v>0</v>
      </c>
      <c r="J1412" s="179">
        <f t="shared" si="674"/>
        <v>0</v>
      </c>
      <c r="K1412" s="197">
        <f t="shared" si="674"/>
        <v>0</v>
      </c>
      <c r="L1412" s="51"/>
      <c r="M1412" s="34"/>
      <c r="N1412" s="34"/>
      <c r="O1412" s="34"/>
      <c r="P1412" s="34"/>
      <c r="Q1412" s="34"/>
      <c r="R1412" s="34"/>
      <c r="S1412" s="34"/>
      <c r="T1412" s="34"/>
      <c r="U1412" s="34"/>
      <c r="V1412" s="37"/>
      <c r="W1412" s="221"/>
      <c r="X1412" s="72"/>
    </row>
    <row r="1413" spans="1:24" s="129" customFormat="1" ht="12.75" customHeight="1" outlineLevel="1" x14ac:dyDescent="0.2">
      <c r="A1413" s="318"/>
      <c r="B1413" s="256"/>
      <c r="C1413" s="257"/>
      <c r="D1413" s="257"/>
      <c r="E1413" s="257"/>
      <c r="F1413" s="176" t="s">
        <v>486</v>
      </c>
      <c r="G1413" s="190">
        <f>G553</f>
        <v>0</v>
      </c>
      <c r="H1413" s="242">
        <f t="shared" si="674"/>
        <v>0</v>
      </c>
      <c r="I1413" s="179">
        <f t="shared" si="674"/>
        <v>0</v>
      </c>
      <c r="J1413" s="179">
        <f t="shared" si="674"/>
        <v>0</v>
      </c>
      <c r="K1413" s="197">
        <f t="shared" si="674"/>
        <v>0</v>
      </c>
      <c r="L1413" s="417"/>
      <c r="M1413" s="425"/>
      <c r="N1413" s="425"/>
      <c r="O1413" s="425"/>
      <c r="P1413" s="425"/>
      <c r="Q1413" s="425"/>
      <c r="R1413" s="425"/>
      <c r="S1413" s="425"/>
      <c r="T1413" s="425"/>
      <c r="U1413" s="425"/>
      <c r="V1413" s="412"/>
      <c r="W1413" s="46"/>
      <c r="X1413" s="72"/>
    </row>
    <row r="1414" spans="1:24" s="129" customFormat="1" ht="12.75" customHeight="1" x14ac:dyDescent="0.2">
      <c r="A1414" s="318"/>
      <c r="B1414" s="256"/>
      <c r="C1414" s="257"/>
      <c r="D1414" s="23" t="s">
        <v>447</v>
      </c>
      <c r="E1414" s="23"/>
      <c r="F1414" s="591"/>
      <c r="G1414" s="69">
        <f>SUBTOTAL(9,G1415:G1421)</f>
        <v>0</v>
      </c>
      <c r="H1414" s="448">
        <f>SUBTOTAL(9,H1415:H1421)</f>
        <v>0</v>
      </c>
      <c r="I1414" s="450">
        <f t="shared" ref="I1414:V1414" si="675">SUBTOTAL(9,I1415:I1421)</f>
        <v>0</v>
      </c>
      <c r="J1414" s="450">
        <f t="shared" si="675"/>
        <v>0</v>
      </c>
      <c r="K1414" s="451">
        <f t="shared" si="675"/>
        <v>0</v>
      </c>
      <c r="L1414" s="34">
        <f t="shared" si="675"/>
        <v>0</v>
      </c>
      <c r="M1414" s="34">
        <f t="shared" si="675"/>
        <v>0</v>
      </c>
      <c r="N1414" s="34">
        <f t="shared" si="675"/>
        <v>0</v>
      </c>
      <c r="O1414" s="34">
        <f t="shared" si="675"/>
        <v>0</v>
      </c>
      <c r="P1414" s="34">
        <f t="shared" si="675"/>
        <v>0</v>
      </c>
      <c r="Q1414" s="34">
        <f t="shared" si="675"/>
        <v>0</v>
      </c>
      <c r="R1414" s="34">
        <f t="shared" si="675"/>
        <v>0</v>
      </c>
      <c r="S1414" s="34">
        <f t="shared" si="675"/>
        <v>0</v>
      </c>
      <c r="T1414" s="34">
        <f t="shared" si="675"/>
        <v>0</v>
      </c>
      <c r="U1414" s="34">
        <f t="shared" si="675"/>
        <v>0</v>
      </c>
      <c r="V1414" s="34">
        <f t="shared" si="675"/>
        <v>0</v>
      </c>
      <c r="W1414" s="33">
        <f>SUBTOTAL(9,W1415:W1421)</f>
        <v>0</v>
      </c>
    </row>
    <row r="1415" spans="1:24" s="129" customFormat="1" ht="12.75" customHeight="1" x14ac:dyDescent="0.2">
      <c r="A1415" s="318"/>
      <c r="B1415" s="256"/>
      <c r="C1415" s="257"/>
      <c r="D1415" s="257"/>
      <c r="E1415" s="257"/>
      <c r="F1415" s="433" t="s">
        <v>448</v>
      </c>
      <c r="G1415" s="190">
        <f t="shared" ref="G1415:G1421" si="676">G555</f>
        <v>0</v>
      </c>
      <c r="H1415" s="191">
        <f t="shared" ref="H1415:V1415" si="677">H555*VLOOKUP($F1415,DCT,2,FALSE)</f>
        <v>0</v>
      </c>
      <c r="I1415" s="179">
        <f t="shared" si="677"/>
        <v>0</v>
      </c>
      <c r="J1415" s="179">
        <f t="shared" si="677"/>
        <v>0</v>
      </c>
      <c r="K1415" s="197">
        <f t="shared" si="677"/>
        <v>0</v>
      </c>
      <c r="L1415" s="181">
        <f t="shared" si="677"/>
        <v>0</v>
      </c>
      <c r="M1415" s="192">
        <f t="shared" si="677"/>
        <v>0</v>
      </c>
      <c r="N1415" s="182">
        <f t="shared" si="677"/>
        <v>0</v>
      </c>
      <c r="O1415" s="182">
        <f t="shared" si="677"/>
        <v>0</v>
      </c>
      <c r="P1415" s="182">
        <f t="shared" si="677"/>
        <v>0</v>
      </c>
      <c r="Q1415" s="182">
        <f t="shared" si="677"/>
        <v>0</v>
      </c>
      <c r="R1415" s="182">
        <f t="shared" si="677"/>
        <v>0</v>
      </c>
      <c r="S1415" s="182">
        <f t="shared" si="677"/>
        <v>0</v>
      </c>
      <c r="T1415" s="182">
        <f t="shared" si="677"/>
        <v>0</v>
      </c>
      <c r="U1415" s="182">
        <f t="shared" si="677"/>
        <v>0</v>
      </c>
      <c r="V1415" s="195">
        <f t="shared" si="677"/>
        <v>0</v>
      </c>
      <c r="W1415" s="46">
        <f t="shared" ref="W1415:W1421" si="678">G1415-SUM(H1415:V1415)</f>
        <v>0</v>
      </c>
      <c r="X1415" s="72"/>
    </row>
    <row r="1416" spans="1:24" s="129" customFormat="1" ht="12.75" customHeight="1" x14ac:dyDescent="0.2">
      <c r="A1416" s="318"/>
      <c r="B1416" s="256"/>
      <c r="C1416" s="257"/>
      <c r="D1416" s="257"/>
      <c r="E1416" s="257"/>
      <c r="F1416" s="433" t="s">
        <v>449</v>
      </c>
      <c r="G1416" s="190">
        <f t="shared" si="676"/>
        <v>0</v>
      </c>
      <c r="H1416" s="191">
        <f t="shared" ref="H1416:V1416" si="679">H556*VLOOKUP($F1416,DCT,2,FALSE)</f>
        <v>0</v>
      </c>
      <c r="I1416" s="179">
        <f t="shared" si="679"/>
        <v>0</v>
      </c>
      <c r="J1416" s="179">
        <f t="shared" si="679"/>
        <v>0</v>
      </c>
      <c r="K1416" s="197">
        <f t="shared" si="679"/>
        <v>0</v>
      </c>
      <c r="L1416" s="181">
        <f t="shared" si="679"/>
        <v>0</v>
      </c>
      <c r="M1416" s="192">
        <f t="shared" si="679"/>
        <v>0</v>
      </c>
      <c r="N1416" s="182">
        <f t="shared" si="679"/>
        <v>0</v>
      </c>
      <c r="O1416" s="182">
        <f t="shared" si="679"/>
        <v>0</v>
      </c>
      <c r="P1416" s="182">
        <f t="shared" si="679"/>
        <v>0</v>
      </c>
      <c r="Q1416" s="182">
        <f t="shared" si="679"/>
        <v>0</v>
      </c>
      <c r="R1416" s="182">
        <f t="shared" si="679"/>
        <v>0</v>
      </c>
      <c r="S1416" s="182">
        <f t="shared" si="679"/>
        <v>0</v>
      </c>
      <c r="T1416" s="182">
        <f t="shared" si="679"/>
        <v>0</v>
      </c>
      <c r="U1416" s="182">
        <f t="shared" si="679"/>
        <v>0</v>
      </c>
      <c r="V1416" s="195">
        <f t="shared" si="679"/>
        <v>0</v>
      </c>
      <c r="W1416" s="46">
        <f t="shared" si="678"/>
        <v>0</v>
      </c>
      <c r="X1416" s="72"/>
    </row>
    <row r="1417" spans="1:24" s="129" customFormat="1" ht="12.75" customHeight="1" x14ac:dyDescent="0.2">
      <c r="A1417" s="318"/>
      <c r="B1417" s="256"/>
      <c r="C1417" s="257"/>
      <c r="D1417" s="257"/>
      <c r="E1417" s="257"/>
      <c r="F1417" s="433" t="s">
        <v>450</v>
      </c>
      <c r="G1417" s="190">
        <f t="shared" si="676"/>
        <v>0</v>
      </c>
      <c r="H1417" s="191">
        <f t="shared" ref="H1417:V1417" si="680">H557*VLOOKUP($F1417,DCT,2,FALSE)</f>
        <v>0</v>
      </c>
      <c r="I1417" s="179">
        <f t="shared" si="680"/>
        <v>0</v>
      </c>
      <c r="J1417" s="179">
        <f t="shared" si="680"/>
        <v>0</v>
      </c>
      <c r="K1417" s="197">
        <f t="shared" si="680"/>
        <v>0</v>
      </c>
      <c r="L1417" s="181">
        <f t="shared" si="680"/>
        <v>0</v>
      </c>
      <c r="M1417" s="192">
        <f t="shared" si="680"/>
        <v>0</v>
      </c>
      <c r="N1417" s="182">
        <f t="shared" si="680"/>
        <v>0</v>
      </c>
      <c r="O1417" s="182">
        <f t="shared" si="680"/>
        <v>0</v>
      </c>
      <c r="P1417" s="182">
        <f t="shared" si="680"/>
        <v>0</v>
      </c>
      <c r="Q1417" s="182">
        <f t="shared" si="680"/>
        <v>0</v>
      </c>
      <c r="R1417" s="182">
        <f t="shared" si="680"/>
        <v>0</v>
      </c>
      <c r="S1417" s="182">
        <f t="shared" si="680"/>
        <v>0</v>
      </c>
      <c r="T1417" s="182">
        <f t="shared" si="680"/>
        <v>0</v>
      </c>
      <c r="U1417" s="182">
        <f t="shared" si="680"/>
        <v>0</v>
      </c>
      <c r="V1417" s="195">
        <f t="shared" si="680"/>
        <v>0</v>
      </c>
      <c r="W1417" s="46">
        <f t="shared" si="678"/>
        <v>0</v>
      </c>
      <c r="X1417" s="72"/>
    </row>
    <row r="1418" spans="1:24" s="129" customFormat="1" ht="12.75" customHeight="1" x14ac:dyDescent="0.2">
      <c r="A1418" s="318"/>
      <c r="B1418" s="256"/>
      <c r="C1418" s="257"/>
      <c r="D1418" s="257"/>
      <c r="E1418" s="257"/>
      <c r="F1418" s="433" t="s">
        <v>451</v>
      </c>
      <c r="G1418" s="190">
        <f t="shared" si="676"/>
        <v>0</v>
      </c>
      <c r="H1418" s="191">
        <f t="shared" ref="H1418:V1418" si="681">H558*VLOOKUP($F1418,DCT,2,FALSE)</f>
        <v>0</v>
      </c>
      <c r="I1418" s="179">
        <f t="shared" si="681"/>
        <v>0</v>
      </c>
      <c r="J1418" s="179">
        <f t="shared" si="681"/>
        <v>0</v>
      </c>
      <c r="K1418" s="197">
        <f t="shared" si="681"/>
        <v>0</v>
      </c>
      <c r="L1418" s="181">
        <f t="shared" si="681"/>
        <v>0</v>
      </c>
      <c r="M1418" s="192">
        <f t="shared" si="681"/>
        <v>0</v>
      </c>
      <c r="N1418" s="182">
        <f t="shared" si="681"/>
        <v>0</v>
      </c>
      <c r="O1418" s="182">
        <f t="shared" si="681"/>
        <v>0</v>
      </c>
      <c r="P1418" s="182">
        <f t="shared" si="681"/>
        <v>0</v>
      </c>
      <c r="Q1418" s="182">
        <f t="shared" si="681"/>
        <v>0</v>
      </c>
      <c r="R1418" s="182">
        <f t="shared" si="681"/>
        <v>0</v>
      </c>
      <c r="S1418" s="182">
        <f t="shared" si="681"/>
        <v>0</v>
      </c>
      <c r="T1418" s="182">
        <f t="shared" si="681"/>
        <v>0</v>
      </c>
      <c r="U1418" s="182">
        <f t="shared" si="681"/>
        <v>0</v>
      </c>
      <c r="V1418" s="195">
        <f t="shared" si="681"/>
        <v>0</v>
      </c>
      <c r="W1418" s="46">
        <f t="shared" si="678"/>
        <v>0</v>
      </c>
      <c r="X1418" s="72"/>
    </row>
    <row r="1419" spans="1:24" s="129" customFormat="1" ht="12.75" customHeight="1" x14ac:dyDescent="0.2">
      <c r="A1419" s="318"/>
      <c r="B1419" s="256"/>
      <c r="C1419" s="257"/>
      <c r="D1419" s="257"/>
      <c r="E1419" s="257"/>
      <c r="F1419" s="433" t="s">
        <v>484</v>
      </c>
      <c r="G1419" s="190">
        <f t="shared" si="676"/>
        <v>0</v>
      </c>
      <c r="H1419" s="191">
        <f t="shared" ref="H1419:K1421" si="682">H559*VLOOKUP($F1419,DCT,2,FALSE)</f>
        <v>0</v>
      </c>
      <c r="I1419" s="179">
        <f t="shared" si="682"/>
        <v>0</v>
      </c>
      <c r="J1419" s="179">
        <f t="shared" si="682"/>
        <v>0</v>
      </c>
      <c r="K1419" s="197">
        <f t="shared" si="682"/>
        <v>0</v>
      </c>
      <c r="L1419" s="196"/>
      <c r="M1419" s="195"/>
      <c r="N1419" s="195"/>
      <c r="O1419" s="195"/>
      <c r="P1419" s="195"/>
      <c r="Q1419" s="195"/>
      <c r="R1419" s="195"/>
      <c r="S1419" s="195"/>
      <c r="T1419" s="195"/>
      <c r="U1419" s="195"/>
      <c r="V1419" s="243"/>
      <c r="W1419" s="46"/>
      <c r="X1419" s="72"/>
    </row>
    <row r="1420" spans="1:24" s="129" customFormat="1" ht="12.75" customHeight="1" x14ac:dyDescent="0.2">
      <c r="A1420" s="318"/>
      <c r="B1420" s="256"/>
      <c r="C1420" s="257"/>
      <c r="D1420" s="257"/>
      <c r="E1420" s="257"/>
      <c r="F1420" s="433" t="s">
        <v>452</v>
      </c>
      <c r="G1420" s="190">
        <f t="shared" si="676"/>
        <v>0</v>
      </c>
      <c r="H1420" s="191">
        <f t="shared" si="682"/>
        <v>0</v>
      </c>
      <c r="I1420" s="179">
        <f t="shared" si="682"/>
        <v>0</v>
      </c>
      <c r="J1420" s="179">
        <f t="shared" si="682"/>
        <v>0</v>
      </c>
      <c r="K1420" s="197">
        <f t="shared" si="682"/>
        <v>0</v>
      </c>
      <c r="L1420" s="181">
        <f t="shared" ref="L1420:V1420" si="683">L560*VLOOKUP($F1420,DCT,2,FALSE)</f>
        <v>0</v>
      </c>
      <c r="M1420" s="192">
        <f t="shared" si="683"/>
        <v>0</v>
      </c>
      <c r="N1420" s="182">
        <f t="shared" si="683"/>
        <v>0</v>
      </c>
      <c r="O1420" s="182">
        <f t="shared" si="683"/>
        <v>0</v>
      </c>
      <c r="P1420" s="182">
        <f t="shared" si="683"/>
        <v>0</v>
      </c>
      <c r="Q1420" s="182">
        <f t="shared" si="683"/>
        <v>0</v>
      </c>
      <c r="R1420" s="182">
        <f t="shared" si="683"/>
        <v>0</v>
      </c>
      <c r="S1420" s="182">
        <f t="shared" si="683"/>
        <v>0</v>
      </c>
      <c r="T1420" s="182">
        <f t="shared" si="683"/>
        <v>0</v>
      </c>
      <c r="U1420" s="182">
        <f t="shared" si="683"/>
        <v>0</v>
      </c>
      <c r="V1420" s="195">
        <f t="shared" si="683"/>
        <v>0</v>
      </c>
      <c r="W1420" s="46">
        <f t="shared" si="678"/>
        <v>0</v>
      </c>
      <c r="X1420" s="72"/>
    </row>
    <row r="1421" spans="1:24" s="129" customFormat="1" ht="12.75" customHeight="1" x14ac:dyDescent="0.2">
      <c r="A1421" s="318"/>
      <c r="B1421" s="256"/>
      <c r="C1421" s="257"/>
      <c r="D1421" s="257"/>
      <c r="E1421" s="257"/>
      <c r="F1421" s="433" t="s">
        <v>453</v>
      </c>
      <c r="G1421" s="190">
        <f t="shared" si="676"/>
        <v>0</v>
      </c>
      <c r="H1421" s="191">
        <f t="shared" si="682"/>
        <v>0</v>
      </c>
      <c r="I1421" s="179">
        <f t="shared" si="682"/>
        <v>0</v>
      </c>
      <c r="J1421" s="179">
        <f t="shared" si="682"/>
        <v>0</v>
      </c>
      <c r="K1421" s="197">
        <f t="shared" si="682"/>
        <v>0</v>
      </c>
      <c r="L1421" s="181">
        <f t="shared" ref="L1421:V1421" si="684">L561*VLOOKUP($F1421,DCT,2,FALSE)</f>
        <v>0</v>
      </c>
      <c r="M1421" s="192">
        <f t="shared" si="684"/>
        <v>0</v>
      </c>
      <c r="N1421" s="182">
        <f t="shared" si="684"/>
        <v>0</v>
      </c>
      <c r="O1421" s="182">
        <f t="shared" si="684"/>
        <v>0</v>
      </c>
      <c r="P1421" s="182">
        <f t="shared" si="684"/>
        <v>0</v>
      </c>
      <c r="Q1421" s="182">
        <f t="shared" si="684"/>
        <v>0</v>
      </c>
      <c r="R1421" s="182">
        <f t="shared" si="684"/>
        <v>0</v>
      </c>
      <c r="S1421" s="182">
        <f t="shared" si="684"/>
        <v>0</v>
      </c>
      <c r="T1421" s="182">
        <f t="shared" si="684"/>
        <v>0</v>
      </c>
      <c r="U1421" s="182">
        <f t="shared" si="684"/>
        <v>0</v>
      </c>
      <c r="V1421" s="195">
        <f t="shared" si="684"/>
        <v>0</v>
      </c>
      <c r="W1421" s="46">
        <f t="shared" si="678"/>
        <v>0</v>
      </c>
      <c r="X1421" s="72"/>
    </row>
    <row r="1422" spans="1:24" s="129" customFormat="1" ht="12.75" customHeight="1" x14ac:dyDescent="0.2">
      <c r="A1422" s="318"/>
      <c r="B1422" s="256"/>
      <c r="C1422" s="257"/>
      <c r="D1422" s="23" t="s">
        <v>454</v>
      </c>
      <c r="E1422" s="23"/>
      <c r="F1422" s="591"/>
      <c r="G1422" s="69">
        <f>SUBTOTAL(9,G1423:G1424)</f>
        <v>0</v>
      </c>
      <c r="H1422" s="34">
        <f>SUBTOTAL(9,H1423:H1424)</f>
        <v>0</v>
      </c>
      <c r="I1422" s="66">
        <f t="shared" ref="I1422:V1422" si="685">SUBTOTAL(9,I1423:I1424)</f>
        <v>0</v>
      </c>
      <c r="J1422" s="66">
        <f t="shared" si="685"/>
        <v>0</v>
      </c>
      <c r="K1422" s="67">
        <f t="shared" si="685"/>
        <v>0</v>
      </c>
      <c r="L1422" s="34">
        <f t="shared" si="685"/>
        <v>0</v>
      </c>
      <c r="M1422" s="34">
        <f t="shared" si="685"/>
        <v>0</v>
      </c>
      <c r="N1422" s="34">
        <f t="shared" si="685"/>
        <v>0</v>
      </c>
      <c r="O1422" s="34">
        <f t="shared" si="685"/>
        <v>0</v>
      </c>
      <c r="P1422" s="34">
        <f t="shared" si="685"/>
        <v>0</v>
      </c>
      <c r="Q1422" s="34">
        <f t="shared" si="685"/>
        <v>0</v>
      </c>
      <c r="R1422" s="34">
        <f t="shared" si="685"/>
        <v>0</v>
      </c>
      <c r="S1422" s="34">
        <f t="shared" si="685"/>
        <v>0</v>
      </c>
      <c r="T1422" s="34">
        <f t="shared" si="685"/>
        <v>0</v>
      </c>
      <c r="U1422" s="34">
        <f t="shared" si="685"/>
        <v>0</v>
      </c>
      <c r="V1422" s="34">
        <f t="shared" si="685"/>
        <v>0</v>
      </c>
      <c r="W1422" s="33">
        <f>SUBTOTAL(9,W1423:W1424)</f>
        <v>0</v>
      </c>
    </row>
    <row r="1423" spans="1:24" s="129" customFormat="1" ht="12.75" customHeight="1" x14ac:dyDescent="0.2">
      <c r="A1423" s="318"/>
      <c r="B1423" s="256"/>
      <c r="C1423" s="257"/>
      <c r="D1423" s="257"/>
      <c r="E1423" s="257"/>
      <c r="F1423" s="433" t="s">
        <v>455</v>
      </c>
      <c r="G1423" s="190">
        <f>G563</f>
        <v>0</v>
      </c>
      <c r="H1423" s="191">
        <f t="shared" ref="H1423:V1423" si="686">H563*VLOOKUP($F1423,DCT,2,FALSE)</f>
        <v>0</v>
      </c>
      <c r="I1423" s="179">
        <f t="shared" si="686"/>
        <v>0</v>
      </c>
      <c r="J1423" s="179">
        <f t="shared" si="686"/>
        <v>0</v>
      </c>
      <c r="K1423" s="197">
        <f t="shared" si="686"/>
        <v>0</v>
      </c>
      <c r="L1423" s="181">
        <f t="shared" si="686"/>
        <v>0</v>
      </c>
      <c r="M1423" s="192">
        <f t="shared" si="686"/>
        <v>0</v>
      </c>
      <c r="N1423" s="182">
        <f t="shared" si="686"/>
        <v>0</v>
      </c>
      <c r="O1423" s="182">
        <f t="shared" si="686"/>
        <v>0</v>
      </c>
      <c r="P1423" s="182">
        <f t="shared" si="686"/>
        <v>0</v>
      </c>
      <c r="Q1423" s="182">
        <f t="shared" si="686"/>
        <v>0</v>
      </c>
      <c r="R1423" s="182">
        <f t="shared" si="686"/>
        <v>0</v>
      </c>
      <c r="S1423" s="182">
        <f t="shared" si="686"/>
        <v>0</v>
      </c>
      <c r="T1423" s="182">
        <f t="shared" si="686"/>
        <v>0</v>
      </c>
      <c r="U1423" s="182">
        <f t="shared" si="686"/>
        <v>0</v>
      </c>
      <c r="V1423" s="195">
        <f t="shared" si="686"/>
        <v>0</v>
      </c>
      <c r="W1423" s="46">
        <f>G1423-SUM(H1423:V1423)</f>
        <v>0</v>
      </c>
      <c r="X1423" s="72"/>
    </row>
    <row r="1424" spans="1:24" s="129" customFormat="1" ht="12.75" customHeight="1" x14ac:dyDescent="0.2">
      <c r="A1424" s="318"/>
      <c r="B1424" s="256"/>
      <c r="C1424" s="257"/>
      <c r="D1424" s="257"/>
      <c r="E1424" s="257"/>
      <c r="F1424" s="433" t="s">
        <v>456</v>
      </c>
      <c r="G1424" s="190">
        <f>G564</f>
        <v>0</v>
      </c>
      <c r="H1424" s="191">
        <f t="shared" ref="H1424:V1424" si="687">H564*VLOOKUP($F1424,DCT,2,FALSE)</f>
        <v>0</v>
      </c>
      <c r="I1424" s="179">
        <f t="shared" si="687"/>
        <v>0</v>
      </c>
      <c r="J1424" s="179">
        <f t="shared" si="687"/>
        <v>0</v>
      </c>
      <c r="K1424" s="197">
        <f t="shared" si="687"/>
        <v>0</v>
      </c>
      <c r="L1424" s="181">
        <f t="shared" si="687"/>
        <v>0</v>
      </c>
      <c r="M1424" s="192">
        <f t="shared" si="687"/>
        <v>0</v>
      </c>
      <c r="N1424" s="182">
        <f t="shared" si="687"/>
        <v>0</v>
      </c>
      <c r="O1424" s="182">
        <f t="shared" si="687"/>
        <v>0</v>
      </c>
      <c r="P1424" s="182">
        <f t="shared" si="687"/>
        <v>0</v>
      </c>
      <c r="Q1424" s="182">
        <f t="shared" si="687"/>
        <v>0</v>
      </c>
      <c r="R1424" s="182">
        <f t="shared" si="687"/>
        <v>0</v>
      </c>
      <c r="S1424" s="182">
        <f t="shared" si="687"/>
        <v>0</v>
      </c>
      <c r="T1424" s="182">
        <f t="shared" si="687"/>
        <v>0</v>
      </c>
      <c r="U1424" s="182">
        <f t="shared" si="687"/>
        <v>0</v>
      </c>
      <c r="V1424" s="195">
        <f t="shared" si="687"/>
        <v>0</v>
      </c>
      <c r="W1424" s="46">
        <f>G1424-SUM(H1424:V1424)</f>
        <v>0</v>
      </c>
      <c r="X1424" s="72"/>
    </row>
    <row r="1425" spans="1:24" s="129" customFormat="1" ht="12.75" customHeight="1" x14ac:dyDescent="0.2">
      <c r="A1425" s="318"/>
      <c r="B1425" s="256"/>
      <c r="C1425" s="257"/>
      <c r="D1425" s="23" t="s">
        <v>457</v>
      </c>
      <c r="E1425" s="257"/>
      <c r="F1425" s="257"/>
      <c r="G1425" s="69">
        <f>SUBTOTAL(9,G1426)</f>
        <v>0</v>
      </c>
      <c r="H1425" s="34">
        <f>SUBTOTAL(9,H1426)</f>
        <v>0</v>
      </c>
      <c r="I1425" s="66">
        <f t="shared" ref="I1425:V1425" si="688">SUBTOTAL(9,I1426)</f>
        <v>0</v>
      </c>
      <c r="J1425" s="66">
        <f t="shared" si="688"/>
        <v>0</v>
      </c>
      <c r="K1425" s="67">
        <f t="shared" si="688"/>
        <v>0</v>
      </c>
      <c r="L1425" s="34">
        <f t="shared" si="688"/>
        <v>0</v>
      </c>
      <c r="M1425" s="34">
        <f t="shared" si="688"/>
        <v>0</v>
      </c>
      <c r="N1425" s="34">
        <f t="shared" si="688"/>
        <v>0</v>
      </c>
      <c r="O1425" s="34">
        <f t="shared" si="688"/>
        <v>0</v>
      </c>
      <c r="P1425" s="34">
        <f t="shared" si="688"/>
        <v>0</v>
      </c>
      <c r="Q1425" s="34">
        <f t="shared" si="688"/>
        <v>0</v>
      </c>
      <c r="R1425" s="34">
        <f t="shared" si="688"/>
        <v>0</v>
      </c>
      <c r="S1425" s="34">
        <f t="shared" si="688"/>
        <v>0</v>
      </c>
      <c r="T1425" s="34">
        <f t="shared" si="688"/>
        <v>0</v>
      </c>
      <c r="U1425" s="34">
        <f t="shared" si="688"/>
        <v>0</v>
      </c>
      <c r="V1425" s="34">
        <f t="shared" si="688"/>
        <v>0</v>
      </c>
      <c r="W1425" s="46">
        <f>SUBTOTAL(9,W1426)</f>
        <v>0</v>
      </c>
    </row>
    <row r="1426" spans="1:24" s="129" customFormat="1" ht="12.75" customHeight="1" x14ac:dyDescent="0.2">
      <c r="A1426" s="318"/>
      <c r="B1426" s="256"/>
      <c r="C1426" s="257"/>
      <c r="D1426" s="257"/>
      <c r="E1426" s="257"/>
      <c r="F1426" s="433" t="s">
        <v>458</v>
      </c>
      <c r="G1426" s="190">
        <f>G566</f>
        <v>0</v>
      </c>
      <c r="H1426" s="191">
        <f t="shared" ref="H1426:V1426" si="689">H566*VLOOKUP($F1426,DCT,2,FALSE)</f>
        <v>0</v>
      </c>
      <c r="I1426" s="179">
        <f t="shared" si="689"/>
        <v>0</v>
      </c>
      <c r="J1426" s="179">
        <f t="shared" si="689"/>
        <v>0</v>
      </c>
      <c r="K1426" s="197">
        <f t="shared" si="689"/>
        <v>0</v>
      </c>
      <c r="L1426" s="181">
        <f t="shared" si="689"/>
        <v>0</v>
      </c>
      <c r="M1426" s="192">
        <f t="shared" si="689"/>
        <v>0</v>
      </c>
      <c r="N1426" s="182">
        <f t="shared" si="689"/>
        <v>0</v>
      </c>
      <c r="O1426" s="182">
        <f t="shared" si="689"/>
        <v>0</v>
      </c>
      <c r="P1426" s="182">
        <f t="shared" si="689"/>
        <v>0</v>
      </c>
      <c r="Q1426" s="182">
        <f t="shared" si="689"/>
        <v>0</v>
      </c>
      <c r="R1426" s="182">
        <f t="shared" si="689"/>
        <v>0</v>
      </c>
      <c r="S1426" s="182">
        <f t="shared" si="689"/>
        <v>0</v>
      </c>
      <c r="T1426" s="182">
        <f t="shared" si="689"/>
        <v>0</v>
      </c>
      <c r="U1426" s="182">
        <f t="shared" si="689"/>
        <v>0</v>
      </c>
      <c r="V1426" s="195">
        <f t="shared" si="689"/>
        <v>0</v>
      </c>
      <c r="W1426" s="46">
        <f>G1426-SUM(H1426:V1426)</f>
        <v>0</v>
      </c>
      <c r="X1426" s="72"/>
    </row>
    <row r="1427" spans="1:24" s="72" customFormat="1" outlineLevel="1" x14ac:dyDescent="0.2">
      <c r="A1427" s="318"/>
      <c r="B1427" s="25"/>
      <c r="C1427" s="24"/>
      <c r="D1427" s="23"/>
      <c r="E1427" s="64"/>
      <c r="F1427" s="24"/>
      <c r="G1427" s="435"/>
      <c r="H1427" s="70"/>
      <c r="I1427" s="66"/>
      <c r="J1427" s="66"/>
      <c r="K1427" s="67"/>
      <c r="L1427" s="34"/>
      <c r="M1427" s="34"/>
      <c r="N1427" s="34"/>
      <c r="O1427" s="34"/>
      <c r="P1427" s="34"/>
      <c r="Q1427" s="34"/>
      <c r="R1427" s="34"/>
      <c r="S1427" s="34"/>
      <c r="T1427" s="34"/>
      <c r="U1427" s="34"/>
      <c r="V1427" s="34"/>
      <c r="W1427" s="33"/>
    </row>
    <row r="1428" spans="1:24" s="72" customFormat="1" outlineLevel="1" x14ac:dyDescent="0.2">
      <c r="A1428" s="318"/>
      <c r="B1428" s="25"/>
      <c r="C1428" s="23" t="s">
        <v>480</v>
      </c>
      <c r="D1428" s="23"/>
      <c r="E1428" s="64"/>
      <c r="F1428" s="24"/>
      <c r="G1428" s="435">
        <f>SUBTOTAL(9,G1429:G1431)</f>
        <v>0</v>
      </c>
      <c r="H1428" s="70">
        <f t="shared" ref="H1428:W1428" si="690">SUBTOTAL(9,H1429:H1431)</f>
        <v>0</v>
      </c>
      <c r="I1428" s="66">
        <f t="shared" si="690"/>
        <v>0</v>
      </c>
      <c r="J1428" s="66">
        <f t="shared" si="690"/>
        <v>0</v>
      </c>
      <c r="K1428" s="67">
        <f t="shared" si="690"/>
        <v>0</v>
      </c>
      <c r="L1428" s="34">
        <f t="shared" si="690"/>
        <v>0</v>
      </c>
      <c r="M1428" s="34">
        <f t="shared" si="690"/>
        <v>0</v>
      </c>
      <c r="N1428" s="34">
        <f t="shared" si="690"/>
        <v>0</v>
      </c>
      <c r="O1428" s="34">
        <f t="shared" si="690"/>
        <v>0</v>
      </c>
      <c r="P1428" s="34">
        <f t="shared" si="690"/>
        <v>0</v>
      </c>
      <c r="Q1428" s="34">
        <f t="shared" si="690"/>
        <v>0</v>
      </c>
      <c r="R1428" s="34">
        <f t="shared" si="690"/>
        <v>0</v>
      </c>
      <c r="S1428" s="34">
        <f t="shared" si="690"/>
        <v>0</v>
      </c>
      <c r="T1428" s="34">
        <f t="shared" si="690"/>
        <v>0</v>
      </c>
      <c r="U1428" s="34">
        <f t="shared" si="690"/>
        <v>0</v>
      </c>
      <c r="V1428" s="34">
        <f t="shared" si="690"/>
        <v>0</v>
      </c>
      <c r="W1428" s="33">
        <f t="shared" si="690"/>
        <v>0</v>
      </c>
    </row>
    <row r="1429" spans="1:24" s="72" customFormat="1" outlineLevel="1" x14ac:dyDescent="0.2">
      <c r="A1429" s="318"/>
      <c r="B1429" s="25"/>
      <c r="C1429" s="24"/>
      <c r="D1429" s="23"/>
      <c r="E1429" s="64"/>
      <c r="F1429" s="433" t="s">
        <v>474</v>
      </c>
      <c r="G1429" s="436">
        <f>G569</f>
        <v>0</v>
      </c>
      <c r="H1429" s="437">
        <f t="shared" ref="H1429:V1429" si="691">H569*VLOOKUP($F1429,DCT,2,FALSE)</f>
        <v>0</v>
      </c>
      <c r="I1429" s="438">
        <f t="shared" si="691"/>
        <v>0</v>
      </c>
      <c r="J1429" s="438">
        <f t="shared" si="691"/>
        <v>0</v>
      </c>
      <c r="K1429" s="439">
        <f t="shared" si="691"/>
        <v>0</v>
      </c>
      <c r="L1429" s="440">
        <f t="shared" si="691"/>
        <v>0</v>
      </c>
      <c r="M1429" s="441">
        <f t="shared" si="691"/>
        <v>0</v>
      </c>
      <c r="N1429" s="438">
        <f t="shared" si="691"/>
        <v>0</v>
      </c>
      <c r="O1429" s="438">
        <f t="shared" si="691"/>
        <v>0</v>
      </c>
      <c r="P1429" s="438">
        <f t="shared" si="691"/>
        <v>0</v>
      </c>
      <c r="Q1429" s="438">
        <f t="shared" si="691"/>
        <v>0</v>
      </c>
      <c r="R1429" s="438">
        <f t="shared" si="691"/>
        <v>0</v>
      </c>
      <c r="S1429" s="438">
        <f t="shared" si="691"/>
        <v>0</v>
      </c>
      <c r="T1429" s="438">
        <f t="shared" si="691"/>
        <v>0</v>
      </c>
      <c r="U1429" s="438">
        <f t="shared" si="691"/>
        <v>0</v>
      </c>
      <c r="V1429" s="442">
        <f t="shared" si="691"/>
        <v>0</v>
      </c>
      <c r="W1429" s="436">
        <f t="shared" ref="W1429:W1431" si="692">G1429-SUM(H1429:V1429)</f>
        <v>0</v>
      </c>
    </row>
    <row r="1430" spans="1:24" s="72" customFormat="1" outlineLevel="1" x14ac:dyDescent="0.2">
      <c r="A1430" s="318"/>
      <c r="B1430" s="25"/>
      <c r="C1430" s="24"/>
      <c r="D1430" s="23"/>
      <c r="E1430" s="64"/>
      <c r="F1430" s="433" t="s">
        <v>475</v>
      </c>
      <c r="G1430" s="436">
        <f>G570</f>
        <v>0</v>
      </c>
      <c r="H1430" s="437">
        <f t="shared" ref="H1430:V1430" si="693">H570*VLOOKUP($F1430,DCT,2,FALSE)</f>
        <v>0</v>
      </c>
      <c r="I1430" s="438">
        <f t="shared" si="693"/>
        <v>0</v>
      </c>
      <c r="J1430" s="438">
        <f t="shared" si="693"/>
        <v>0</v>
      </c>
      <c r="K1430" s="439">
        <f t="shared" si="693"/>
        <v>0</v>
      </c>
      <c r="L1430" s="440">
        <f t="shared" si="693"/>
        <v>0</v>
      </c>
      <c r="M1430" s="441">
        <f t="shared" si="693"/>
        <v>0</v>
      </c>
      <c r="N1430" s="438">
        <f t="shared" si="693"/>
        <v>0</v>
      </c>
      <c r="O1430" s="438">
        <f t="shared" si="693"/>
        <v>0</v>
      </c>
      <c r="P1430" s="438">
        <f t="shared" si="693"/>
        <v>0</v>
      </c>
      <c r="Q1430" s="438">
        <f t="shared" si="693"/>
        <v>0</v>
      </c>
      <c r="R1430" s="438">
        <f t="shared" si="693"/>
        <v>0</v>
      </c>
      <c r="S1430" s="438">
        <f t="shared" si="693"/>
        <v>0</v>
      </c>
      <c r="T1430" s="438">
        <f t="shared" si="693"/>
        <v>0</v>
      </c>
      <c r="U1430" s="438">
        <f t="shared" si="693"/>
        <v>0</v>
      </c>
      <c r="V1430" s="442">
        <f t="shared" si="693"/>
        <v>0</v>
      </c>
      <c r="W1430" s="436">
        <f t="shared" si="692"/>
        <v>0</v>
      </c>
    </row>
    <row r="1431" spans="1:24" s="72" customFormat="1" outlineLevel="1" x14ac:dyDescent="0.2">
      <c r="A1431" s="318"/>
      <c r="B1431" s="25"/>
      <c r="C1431" s="24"/>
      <c r="D1431" s="23"/>
      <c r="E1431" s="64"/>
      <c r="F1431" s="433" t="s">
        <v>476</v>
      </c>
      <c r="G1431" s="436">
        <f>G571</f>
        <v>0</v>
      </c>
      <c r="H1431" s="437">
        <f t="shared" ref="H1431:V1431" si="694">H571*VLOOKUP($F1431,DCT,2,FALSE)</f>
        <v>0</v>
      </c>
      <c r="I1431" s="438">
        <f t="shared" si="694"/>
        <v>0</v>
      </c>
      <c r="J1431" s="438">
        <f t="shared" si="694"/>
        <v>0</v>
      </c>
      <c r="K1431" s="439">
        <f t="shared" si="694"/>
        <v>0</v>
      </c>
      <c r="L1431" s="440">
        <f t="shared" si="694"/>
        <v>0</v>
      </c>
      <c r="M1431" s="441">
        <f t="shared" si="694"/>
        <v>0</v>
      </c>
      <c r="N1431" s="438">
        <f t="shared" si="694"/>
        <v>0</v>
      </c>
      <c r="O1431" s="438">
        <f t="shared" si="694"/>
        <v>0</v>
      </c>
      <c r="P1431" s="438">
        <f t="shared" si="694"/>
        <v>0</v>
      </c>
      <c r="Q1431" s="438">
        <f t="shared" si="694"/>
        <v>0</v>
      </c>
      <c r="R1431" s="438">
        <f t="shared" si="694"/>
        <v>0</v>
      </c>
      <c r="S1431" s="438">
        <f t="shared" si="694"/>
        <v>0</v>
      </c>
      <c r="T1431" s="438">
        <f t="shared" si="694"/>
        <v>0</v>
      </c>
      <c r="U1431" s="438">
        <f t="shared" si="694"/>
        <v>0</v>
      </c>
      <c r="V1431" s="442">
        <f t="shared" si="694"/>
        <v>0</v>
      </c>
      <c r="W1431" s="436">
        <f t="shared" si="692"/>
        <v>0</v>
      </c>
    </row>
    <row r="1432" spans="1:24" s="129" customFormat="1" ht="12.75" customHeight="1" x14ac:dyDescent="0.2">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row>
    <row r="1433" spans="1:24" s="129" customFormat="1" ht="16.5" thickBot="1" x14ac:dyDescent="0.25">
      <c r="A1433" s="318"/>
      <c r="B1433" s="79" t="s">
        <v>459</v>
      </c>
      <c r="C1433" s="80"/>
      <c r="D1433" s="80"/>
      <c r="E1433" s="80"/>
      <c r="F1433" s="80"/>
      <c r="G1433" s="92">
        <f t="shared" ref="G1433:W1433" si="695">SUBTOTAL(9,G1383:G1432)</f>
        <v>0</v>
      </c>
      <c r="H1433" s="419">
        <f t="shared" si="695"/>
        <v>0</v>
      </c>
      <c r="I1433" s="420">
        <f t="shared" si="695"/>
        <v>0</v>
      </c>
      <c r="J1433" s="420">
        <f t="shared" si="695"/>
        <v>0</v>
      </c>
      <c r="K1433" s="421">
        <f t="shared" si="695"/>
        <v>0</v>
      </c>
      <c r="L1433" s="422">
        <f t="shared" si="695"/>
        <v>0</v>
      </c>
      <c r="M1433" s="424">
        <f t="shared" si="695"/>
        <v>0</v>
      </c>
      <c r="N1433" s="423">
        <f t="shared" si="695"/>
        <v>0</v>
      </c>
      <c r="O1433" s="423">
        <f t="shared" si="695"/>
        <v>0</v>
      </c>
      <c r="P1433" s="423">
        <f t="shared" si="695"/>
        <v>0</v>
      </c>
      <c r="Q1433" s="423">
        <f t="shared" si="695"/>
        <v>0</v>
      </c>
      <c r="R1433" s="423">
        <f t="shared" si="695"/>
        <v>0</v>
      </c>
      <c r="S1433" s="423">
        <f t="shared" si="695"/>
        <v>0</v>
      </c>
      <c r="T1433" s="423">
        <f t="shared" si="695"/>
        <v>0</v>
      </c>
      <c r="U1433" s="423">
        <f t="shared" si="695"/>
        <v>0</v>
      </c>
      <c r="V1433" s="94">
        <f t="shared" si="695"/>
        <v>0</v>
      </c>
      <c r="W1433" s="97">
        <f t="shared" si="695"/>
        <v>0</v>
      </c>
      <c r="X1433" s="72"/>
    </row>
    <row r="1434" spans="1:24" ht="13.5" thickBot="1" x14ac:dyDescent="0.25">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row>
    <row r="1435" spans="1:24" s="150" customFormat="1" ht="15.75" x14ac:dyDescent="0.2">
      <c r="A1435" s="319"/>
      <c r="B1435" s="325" t="s">
        <v>149</v>
      </c>
      <c r="C1435" s="170"/>
      <c r="D1435" s="170"/>
      <c r="E1435" s="170"/>
      <c r="F1435" s="170"/>
      <c r="G1435" s="238"/>
      <c r="H1435" s="239"/>
      <c r="I1435" s="239"/>
      <c r="J1435" s="239"/>
      <c r="K1435" s="241"/>
      <c r="L1435" s="240"/>
      <c r="M1435" s="239"/>
      <c r="N1435" s="239"/>
      <c r="O1435" s="239"/>
      <c r="P1435" s="239"/>
      <c r="Q1435" s="239"/>
      <c r="R1435" s="239"/>
      <c r="S1435" s="239"/>
      <c r="T1435" s="239"/>
      <c r="U1435" s="239"/>
      <c r="V1435" s="241"/>
      <c r="W1435" s="241"/>
    </row>
    <row r="1436" spans="1:24" x14ac:dyDescent="0.2">
      <c r="A1436" s="318"/>
      <c r="B1436" s="30"/>
      <c r="C1436" s="23" t="s">
        <v>199</v>
      </c>
      <c r="D1436" s="24"/>
      <c r="E1436" s="24"/>
      <c r="F1436" s="24"/>
      <c r="G1436" s="49"/>
      <c r="H1436" s="42"/>
      <c r="I1436" s="42"/>
      <c r="J1436" s="42"/>
      <c r="K1436" s="44"/>
      <c r="L1436" s="43"/>
      <c r="M1436" s="42"/>
      <c r="N1436" s="42"/>
      <c r="O1436" s="42"/>
      <c r="P1436" s="42"/>
      <c r="Q1436" s="42"/>
      <c r="R1436" s="42"/>
      <c r="S1436" s="42"/>
      <c r="T1436" s="42"/>
      <c r="U1436" s="42"/>
      <c r="V1436" s="44"/>
      <c r="W1436" s="44"/>
    </row>
    <row r="1437" spans="1:24" s="72" customFormat="1" x14ac:dyDescent="0.2">
      <c r="A1437" s="322"/>
      <c r="B1437" s="25"/>
      <c r="C1437" s="23"/>
      <c r="D1437" s="65" t="s">
        <v>52</v>
      </c>
      <c r="E1437" s="24"/>
      <c r="F1437" s="24"/>
      <c r="G1437" s="69"/>
      <c r="H1437" s="70"/>
      <c r="I1437" s="66"/>
      <c r="J1437" s="66"/>
      <c r="K1437" s="67"/>
      <c r="L1437" s="51"/>
      <c r="M1437" s="34"/>
      <c r="N1437" s="34"/>
      <c r="O1437" s="34"/>
      <c r="P1437" s="34"/>
      <c r="Q1437" s="34"/>
      <c r="R1437" s="34"/>
      <c r="S1437" s="34"/>
      <c r="T1437" s="34"/>
      <c r="U1437" s="34"/>
      <c r="V1437" s="37"/>
      <c r="W1437" s="37"/>
    </row>
    <row r="1438" spans="1:24" s="72" customFormat="1" x14ac:dyDescent="0.2">
      <c r="A1438" s="322"/>
      <c r="B1438" s="25"/>
      <c r="C1438" s="23"/>
      <c r="D1438" s="23"/>
      <c r="E1438" s="24" t="s">
        <v>153</v>
      </c>
      <c r="F1438" s="24"/>
      <c r="G1438" s="69">
        <f>SUBTOTAL(9,G1439:G1442)</f>
        <v>0</v>
      </c>
      <c r="H1438" s="70">
        <f t="shared" ref="H1438:W1438" si="696">SUBTOTAL(9,H1439:H1442)</f>
        <v>0</v>
      </c>
      <c r="I1438" s="66">
        <f t="shared" si="696"/>
        <v>0</v>
      </c>
      <c r="J1438" s="66">
        <f t="shared" si="696"/>
        <v>0</v>
      </c>
      <c r="K1438" s="67">
        <f t="shared" si="696"/>
        <v>0</v>
      </c>
      <c r="L1438" s="34">
        <f t="shared" si="696"/>
        <v>0</v>
      </c>
      <c r="M1438" s="34">
        <f t="shared" si="696"/>
        <v>0</v>
      </c>
      <c r="N1438" s="34">
        <f t="shared" si="696"/>
        <v>0</v>
      </c>
      <c r="O1438" s="34">
        <f t="shared" si="696"/>
        <v>0</v>
      </c>
      <c r="P1438" s="34">
        <f t="shared" si="696"/>
        <v>0</v>
      </c>
      <c r="Q1438" s="34">
        <f t="shared" si="696"/>
        <v>0</v>
      </c>
      <c r="R1438" s="34">
        <f t="shared" si="696"/>
        <v>0</v>
      </c>
      <c r="S1438" s="34">
        <f t="shared" si="696"/>
        <v>0</v>
      </c>
      <c r="T1438" s="34">
        <f t="shared" si="696"/>
        <v>0</v>
      </c>
      <c r="U1438" s="34">
        <f t="shared" si="696"/>
        <v>0</v>
      </c>
      <c r="V1438" s="34">
        <f t="shared" si="696"/>
        <v>0</v>
      </c>
      <c r="W1438" s="33">
        <f t="shared" si="696"/>
        <v>0</v>
      </c>
    </row>
    <row r="1439" spans="1:24" s="72" customFormat="1" outlineLevel="1" x14ac:dyDescent="0.2">
      <c r="A1439" s="322"/>
      <c r="B1439" s="25"/>
      <c r="C1439" s="23"/>
      <c r="D1439" s="23"/>
      <c r="E1439" s="24"/>
      <c r="F1439" s="176" t="s">
        <v>154</v>
      </c>
      <c r="G1439" s="190">
        <f>G579</f>
        <v>0</v>
      </c>
      <c r="H1439" s="242">
        <f>G1439*(1-VLOOKUP($F1439,SHT,2,FALSE))+H579*(1-VLOOKUP($F1439,SHT,2,FALSE))</f>
        <v>0</v>
      </c>
      <c r="I1439" s="179">
        <f t="shared" ref="I1439:V1439" si="697">I579*(1-VLOOKUP($F1439,SHT,2,FALSE))</f>
        <v>0</v>
      </c>
      <c r="J1439" s="179">
        <f t="shared" si="697"/>
        <v>0</v>
      </c>
      <c r="K1439" s="197">
        <f t="shared" si="697"/>
        <v>0</v>
      </c>
      <c r="L1439" s="181">
        <f t="shared" si="697"/>
        <v>0</v>
      </c>
      <c r="M1439" s="192">
        <f t="shared" si="697"/>
        <v>0</v>
      </c>
      <c r="N1439" s="182">
        <f t="shared" si="697"/>
        <v>0</v>
      </c>
      <c r="O1439" s="182">
        <f t="shared" si="697"/>
        <v>0</v>
      </c>
      <c r="P1439" s="182">
        <f t="shared" si="697"/>
        <v>0</v>
      </c>
      <c r="Q1439" s="182">
        <f t="shared" si="697"/>
        <v>0</v>
      </c>
      <c r="R1439" s="182">
        <f t="shared" si="697"/>
        <v>0</v>
      </c>
      <c r="S1439" s="182">
        <f t="shared" si="697"/>
        <v>0</v>
      </c>
      <c r="T1439" s="178">
        <f t="shared" si="697"/>
        <v>0</v>
      </c>
      <c r="U1439" s="182">
        <f t="shared" si="697"/>
        <v>0</v>
      </c>
      <c r="V1439" s="183">
        <f t="shared" si="697"/>
        <v>0</v>
      </c>
      <c r="W1439" s="46">
        <f>W579</f>
        <v>0</v>
      </c>
    </row>
    <row r="1440" spans="1:24" s="72" customFormat="1" outlineLevel="1" x14ac:dyDescent="0.2">
      <c r="A1440" s="322"/>
      <c r="B1440" s="25"/>
      <c r="C1440" s="23"/>
      <c r="D1440" s="23"/>
      <c r="E1440" s="24"/>
      <c r="F1440" s="176" t="s">
        <v>155</v>
      </c>
      <c r="G1440" s="190">
        <f>G580</f>
        <v>0</v>
      </c>
      <c r="H1440" s="242">
        <f>G1440*(1-VLOOKUP($F1440,SHT,2,FALSE))+H580*(1-VLOOKUP($F1440,SHT,2,FALSE))</f>
        <v>0</v>
      </c>
      <c r="I1440" s="179">
        <f t="shared" ref="I1440:V1440" si="698">I580*(1-VLOOKUP($F1440,SHT,2,FALSE))</f>
        <v>0</v>
      </c>
      <c r="J1440" s="179">
        <f t="shared" si="698"/>
        <v>0</v>
      </c>
      <c r="K1440" s="197">
        <f t="shared" si="698"/>
        <v>0</v>
      </c>
      <c r="L1440" s="181">
        <f t="shared" si="698"/>
        <v>0</v>
      </c>
      <c r="M1440" s="192">
        <f t="shared" si="698"/>
        <v>0</v>
      </c>
      <c r="N1440" s="182">
        <f t="shared" si="698"/>
        <v>0</v>
      </c>
      <c r="O1440" s="182">
        <f t="shared" si="698"/>
        <v>0</v>
      </c>
      <c r="P1440" s="182">
        <f t="shared" si="698"/>
        <v>0</v>
      </c>
      <c r="Q1440" s="182">
        <f t="shared" si="698"/>
        <v>0</v>
      </c>
      <c r="R1440" s="182">
        <f t="shared" si="698"/>
        <v>0</v>
      </c>
      <c r="S1440" s="182">
        <f t="shared" si="698"/>
        <v>0</v>
      </c>
      <c r="T1440" s="178">
        <f t="shared" si="698"/>
        <v>0</v>
      </c>
      <c r="U1440" s="182">
        <f t="shared" si="698"/>
        <v>0</v>
      </c>
      <c r="V1440" s="183">
        <f t="shared" si="698"/>
        <v>0</v>
      </c>
      <c r="W1440" s="46">
        <f>W580</f>
        <v>0</v>
      </c>
    </row>
    <row r="1441" spans="1:23" s="72" customFormat="1" outlineLevel="1" x14ac:dyDescent="0.2">
      <c r="A1441" s="322"/>
      <c r="B1441" s="25"/>
      <c r="C1441" s="23"/>
      <c r="D1441" s="23"/>
      <c r="E1441" s="24"/>
      <c r="F1441" s="176" t="s">
        <v>156</v>
      </c>
      <c r="G1441" s="190">
        <f>G581</f>
        <v>0</v>
      </c>
      <c r="H1441" s="242">
        <f>G1441*(1-VLOOKUP($F1441,SHT,2,FALSE))+H581*(1-VLOOKUP($F1441,SHT,2,FALSE))</f>
        <v>0</v>
      </c>
      <c r="I1441" s="179">
        <f t="shared" ref="I1441:V1441" si="699">I581*(1-VLOOKUP($F1441,SHT,2,FALSE))</f>
        <v>0</v>
      </c>
      <c r="J1441" s="179">
        <f t="shared" si="699"/>
        <v>0</v>
      </c>
      <c r="K1441" s="197">
        <f t="shared" si="699"/>
        <v>0</v>
      </c>
      <c r="L1441" s="181">
        <f t="shared" si="699"/>
        <v>0</v>
      </c>
      <c r="M1441" s="192">
        <f t="shared" si="699"/>
        <v>0</v>
      </c>
      <c r="N1441" s="182">
        <f t="shared" si="699"/>
        <v>0</v>
      </c>
      <c r="O1441" s="182">
        <f t="shared" si="699"/>
        <v>0</v>
      </c>
      <c r="P1441" s="182">
        <f t="shared" si="699"/>
        <v>0</v>
      </c>
      <c r="Q1441" s="182">
        <f t="shared" si="699"/>
        <v>0</v>
      </c>
      <c r="R1441" s="182">
        <f t="shared" si="699"/>
        <v>0</v>
      </c>
      <c r="S1441" s="182">
        <f t="shared" si="699"/>
        <v>0</v>
      </c>
      <c r="T1441" s="178">
        <f t="shared" si="699"/>
        <v>0</v>
      </c>
      <c r="U1441" s="182">
        <f t="shared" si="699"/>
        <v>0</v>
      </c>
      <c r="V1441" s="183">
        <f t="shared" si="699"/>
        <v>0</v>
      </c>
      <c r="W1441" s="46">
        <f>W581</f>
        <v>0</v>
      </c>
    </row>
    <row r="1442" spans="1:23" s="72" customFormat="1" outlineLevel="1" x14ac:dyDescent="0.2">
      <c r="A1442" s="322"/>
      <c r="B1442" s="25"/>
      <c r="C1442" s="23"/>
      <c r="D1442" s="23"/>
      <c r="E1442" s="24"/>
      <c r="F1442" s="176" t="s">
        <v>197</v>
      </c>
      <c r="G1442" s="190">
        <f>G582</f>
        <v>0</v>
      </c>
      <c r="H1442" s="242">
        <f>G1442*(1-VLOOKUP($F1442,SHT,2,FALSE))+H582*(1-VLOOKUP($F1442,SHT,2,FALSE))</f>
        <v>0</v>
      </c>
      <c r="I1442" s="179">
        <f t="shared" ref="I1442:V1442" si="700">I582*(1-VLOOKUP($F1442,SHT,2,FALSE))</f>
        <v>0</v>
      </c>
      <c r="J1442" s="179">
        <f t="shared" si="700"/>
        <v>0</v>
      </c>
      <c r="K1442" s="197">
        <f t="shared" si="700"/>
        <v>0</v>
      </c>
      <c r="L1442" s="181">
        <f t="shared" si="700"/>
        <v>0</v>
      </c>
      <c r="M1442" s="192">
        <f t="shared" si="700"/>
        <v>0</v>
      </c>
      <c r="N1442" s="182">
        <f t="shared" si="700"/>
        <v>0</v>
      </c>
      <c r="O1442" s="182">
        <f t="shared" si="700"/>
        <v>0</v>
      </c>
      <c r="P1442" s="182">
        <f t="shared" si="700"/>
        <v>0</v>
      </c>
      <c r="Q1442" s="182">
        <f t="shared" si="700"/>
        <v>0</v>
      </c>
      <c r="R1442" s="182">
        <f t="shared" si="700"/>
        <v>0</v>
      </c>
      <c r="S1442" s="182">
        <f t="shared" si="700"/>
        <v>0</v>
      </c>
      <c r="T1442" s="178">
        <f t="shared" si="700"/>
        <v>0</v>
      </c>
      <c r="U1442" s="182">
        <f t="shared" si="700"/>
        <v>0</v>
      </c>
      <c r="V1442" s="183">
        <f t="shared" si="700"/>
        <v>0</v>
      </c>
      <c r="W1442" s="46">
        <f>W582</f>
        <v>0</v>
      </c>
    </row>
    <row r="1443" spans="1:23" s="72" customFormat="1" x14ac:dyDescent="0.2">
      <c r="A1443" s="322"/>
      <c r="B1443" s="25"/>
      <c r="C1443" s="23"/>
      <c r="D1443" s="23"/>
      <c r="E1443" s="24" t="s">
        <v>157</v>
      </c>
      <c r="F1443" s="24"/>
      <c r="G1443" s="69">
        <f t="shared" ref="G1443:W1443" si="701">SUBTOTAL(9,G1444:G1447)</f>
        <v>0</v>
      </c>
      <c r="H1443" s="70">
        <f t="shared" si="701"/>
        <v>0</v>
      </c>
      <c r="I1443" s="66">
        <f t="shared" si="701"/>
        <v>0</v>
      </c>
      <c r="J1443" s="66">
        <f t="shared" si="701"/>
        <v>0</v>
      </c>
      <c r="K1443" s="67">
        <f t="shared" si="701"/>
        <v>0</v>
      </c>
      <c r="L1443" s="34">
        <f t="shared" si="701"/>
        <v>0</v>
      </c>
      <c r="M1443" s="34">
        <f t="shared" si="701"/>
        <v>0</v>
      </c>
      <c r="N1443" s="34">
        <f t="shared" si="701"/>
        <v>0</v>
      </c>
      <c r="O1443" s="34">
        <f t="shared" si="701"/>
        <v>0</v>
      </c>
      <c r="P1443" s="34">
        <f t="shared" si="701"/>
        <v>0</v>
      </c>
      <c r="Q1443" s="34">
        <f t="shared" si="701"/>
        <v>0</v>
      </c>
      <c r="R1443" s="34">
        <f t="shared" si="701"/>
        <v>0</v>
      </c>
      <c r="S1443" s="34">
        <f t="shared" si="701"/>
        <v>0</v>
      </c>
      <c r="T1443" s="34">
        <f t="shared" si="701"/>
        <v>0</v>
      </c>
      <c r="U1443" s="34">
        <f t="shared" si="701"/>
        <v>0</v>
      </c>
      <c r="V1443" s="34">
        <f t="shared" si="701"/>
        <v>0</v>
      </c>
      <c r="W1443" s="33">
        <f t="shared" si="701"/>
        <v>0</v>
      </c>
    </row>
    <row r="1444" spans="1:23" s="72" customFormat="1" outlineLevel="1" x14ac:dyDescent="0.2">
      <c r="A1444" s="322"/>
      <c r="B1444" s="25"/>
      <c r="C1444" s="23"/>
      <c r="D1444" s="23"/>
      <c r="E1444" s="24"/>
      <c r="F1444" s="176" t="s">
        <v>158</v>
      </c>
      <c r="G1444" s="190">
        <f>G584</f>
        <v>0</v>
      </c>
      <c r="H1444" s="242">
        <f>G1444*(1-VLOOKUP($F1444,SHT,2,FALSE))+H584*(1-VLOOKUP($F1444,SHT,2,FALSE))</f>
        <v>0</v>
      </c>
      <c r="I1444" s="179">
        <f t="shared" ref="I1444:V1444" si="702">I584*(1-VLOOKUP($F1444,SHT,2,FALSE))</f>
        <v>0</v>
      </c>
      <c r="J1444" s="179">
        <f t="shared" si="702"/>
        <v>0</v>
      </c>
      <c r="K1444" s="197">
        <f t="shared" si="702"/>
        <v>0</v>
      </c>
      <c r="L1444" s="181">
        <f t="shared" si="702"/>
        <v>0</v>
      </c>
      <c r="M1444" s="192">
        <f t="shared" si="702"/>
        <v>0</v>
      </c>
      <c r="N1444" s="182">
        <f t="shared" si="702"/>
        <v>0</v>
      </c>
      <c r="O1444" s="182">
        <f t="shared" si="702"/>
        <v>0</v>
      </c>
      <c r="P1444" s="182">
        <f t="shared" si="702"/>
        <v>0</v>
      </c>
      <c r="Q1444" s="182">
        <f t="shared" si="702"/>
        <v>0</v>
      </c>
      <c r="R1444" s="182">
        <f t="shared" si="702"/>
        <v>0</v>
      </c>
      <c r="S1444" s="182">
        <f t="shared" si="702"/>
        <v>0</v>
      </c>
      <c r="T1444" s="178">
        <f t="shared" si="702"/>
        <v>0</v>
      </c>
      <c r="U1444" s="182">
        <f t="shared" si="702"/>
        <v>0</v>
      </c>
      <c r="V1444" s="183">
        <f t="shared" si="702"/>
        <v>0</v>
      </c>
      <c r="W1444" s="46">
        <f>W584</f>
        <v>0</v>
      </c>
    </row>
    <row r="1445" spans="1:23" s="72" customFormat="1" outlineLevel="1" x14ac:dyDescent="0.2">
      <c r="A1445" s="322"/>
      <c r="B1445" s="25"/>
      <c r="C1445" s="23"/>
      <c r="D1445" s="23"/>
      <c r="E1445" s="24"/>
      <c r="F1445" s="176" t="s">
        <v>159</v>
      </c>
      <c r="G1445" s="190">
        <f>G585</f>
        <v>0</v>
      </c>
      <c r="H1445" s="242">
        <f>G1445*(1-VLOOKUP($F1445,SHT,2,FALSE))+H585*(1-VLOOKUP($F1445,SHT,2,FALSE))</f>
        <v>0</v>
      </c>
      <c r="I1445" s="179">
        <f t="shared" ref="I1445:V1445" si="703">I585*(1-VLOOKUP($F1445,SHT,2,FALSE))</f>
        <v>0</v>
      </c>
      <c r="J1445" s="179">
        <f t="shared" si="703"/>
        <v>0</v>
      </c>
      <c r="K1445" s="197">
        <f t="shared" si="703"/>
        <v>0</v>
      </c>
      <c r="L1445" s="181">
        <f t="shared" si="703"/>
        <v>0</v>
      </c>
      <c r="M1445" s="192">
        <f t="shared" si="703"/>
        <v>0</v>
      </c>
      <c r="N1445" s="182">
        <f t="shared" si="703"/>
        <v>0</v>
      </c>
      <c r="O1445" s="182">
        <f t="shared" si="703"/>
        <v>0</v>
      </c>
      <c r="P1445" s="182">
        <f t="shared" si="703"/>
        <v>0</v>
      </c>
      <c r="Q1445" s="182">
        <f t="shared" si="703"/>
        <v>0</v>
      </c>
      <c r="R1445" s="182">
        <f t="shared" si="703"/>
        <v>0</v>
      </c>
      <c r="S1445" s="182">
        <f t="shared" si="703"/>
        <v>0</v>
      </c>
      <c r="T1445" s="178">
        <f t="shared" si="703"/>
        <v>0</v>
      </c>
      <c r="U1445" s="182">
        <f t="shared" si="703"/>
        <v>0</v>
      </c>
      <c r="V1445" s="183">
        <f t="shared" si="703"/>
        <v>0</v>
      </c>
      <c r="W1445" s="46">
        <f>W585</f>
        <v>0</v>
      </c>
    </row>
    <row r="1446" spans="1:23" s="72" customFormat="1" outlineLevel="1" x14ac:dyDescent="0.2">
      <c r="A1446" s="322"/>
      <c r="B1446" s="25"/>
      <c r="C1446" s="23"/>
      <c r="D1446" s="23"/>
      <c r="E1446" s="24"/>
      <c r="F1446" s="176" t="s">
        <v>160</v>
      </c>
      <c r="G1446" s="190">
        <f>G586</f>
        <v>0</v>
      </c>
      <c r="H1446" s="242">
        <f>G1446*(1-VLOOKUP($F1446,SHT,2,FALSE))+H586*(1-VLOOKUP($F1446,SHT,2,FALSE))</f>
        <v>0</v>
      </c>
      <c r="I1446" s="179">
        <f t="shared" ref="I1446:V1446" si="704">I586*(1-VLOOKUP($F1446,SHT,2,FALSE))</f>
        <v>0</v>
      </c>
      <c r="J1446" s="179">
        <f t="shared" si="704"/>
        <v>0</v>
      </c>
      <c r="K1446" s="197">
        <f t="shared" si="704"/>
        <v>0</v>
      </c>
      <c r="L1446" s="181">
        <f t="shared" si="704"/>
        <v>0</v>
      </c>
      <c r="M1446" s="192">
        <f t="shared" si="704"/>
        <v>0</v>
      </c>
      <c r="N1446" s="182">
        <f t="shared" si="704"/>
        <v>0</v>
      </c>
      <c r="O1446" s="182">
        <f t="shared" si="704"/>
        <v>0</v>
      </c>
      <c r="P1446" s="182">
        <f t="shared" si="704"/>
        <v>0</v>
      </c>
      <c r="Q1446" s="182">
        <f t="shared" si="704"/>
        <v>0</v>
      </c>
      <c r="R1446" s="182">
        <f t="shared" si="704"/>
        <v>0</v>
      </c>
      <c r="S1446" s="182">
        <f t="shared" si="704"/>
        <v>0</v>
      </c>
      <c r="T1446" s="178">
        <f t="shared" si="704"/>
        <v>0</v>
      </c>
      <c r="U1446" s="182">
        <f t="shared" si="704"/>
        <v>0</v>
      </c>
      <c r="V1446" s="183">
        <f t="shared" si="704"/>
        <v>0</v>
      </c>
      <c r="W1446" s="46">
        <f>W586</f>
        <v>0</v>
      </c>
    </row>
    <row r="1447" spans="1:23" s="72" customFormat="1" outlineLevel="1" x14ac:dyDescent="0.2">
      <c r="A1447" s="322"/>
      <c r="B1447" s="25"/>
      <c r="C1447" s="23"/>
      <c r="D1447" s="23"/>
      <c r="E1447" s="24"/>
      <c r="F1447" s="176" t="s">
        <v>198</v>
      </c>
      <c r="G1447" s="190">
        <f>G587</f>
        <v>0</v>
      </c>
      <c r="H1447" s="242">
        <f>G1447*(1-VLOOKUP($F1447,SHT,2,FALSE))+H587*(1-VLOOKUP($F1447,SHT,2,FALSE))</f>
        <v>0</v>
      </c>
      <c r="I1447" s="179">
        <f t="shared" ref="I1447:V1447" si="705">I587*(1-VLOOKUP($F1447,SHT,2,FALSE))</f>
        <v>0</v>
      </c>
      <c r="J1447" s="179">
        <f t="shared" si="705"/>
        <v>0</v>
      </c>
      <c r="K1447" s="197">
        <f t="shared" si="705"/>
        <v>0</v>
      </c>
      <c r="L1447" s="181">
        <f t="shared" si="705"/>
        <v>0</v>
      </c>
      <c r="M1447" s="192">
        <f t="shared" si="705"/>
        <v>0</v>
      </c>
      <c r="N1447" s="182">
        <f t="shared" si="705"/>
        <v>0</v>
      </c>
      <c r="O1447" s="182">
        <f t="shared" si="705"/>
        <v>0</v>
      </c>
      <c r="P1447" s="182">
        <f t="shared" si="705"/>
        <v>0</v>
      </c>
      <c r="Q1447" s="182">
        <f t="shared" si="705"/>
        <v>0</v>
      </c>
      <c r="R1447" s="182">
        <f t="shared" si="705"/>
        <v>0</v>
      </c>
      <c r="S1447" s="182">
        <f t="shared" si="705"/>
        <v>0</v>
      </c>
      <c r="T1447" s="178">
        <f t="shared" si="705"/>
        <v>0</v>
      </c>
      <c r="U1447" s="182">
        <f t="shared" si="705"/>
        <v>0</v>
      </c>
      <c r="V1447" s="183">
        <f t="shared" si="705"/>
        <v>0</v>
      </c>
      <c r="W1447" s="46">
        <f>W587</f>
        <v>0</v>
      </c>
    </row>
    <row r="1448" spans="1:23" s="72" customFormat="1" x14ac:dyDescent="0.2">
      <c r="A1448" s="322"/>
      <c r="B1448" s="25"/>
      <c r="C1448" s="23"/>
      <c r="D1448" s="23"/>
      <c r="E1448" s="24" t="s">
        <v>347</v>
      </c>
      <c r="F1448" s="24"/>
      <c r="G1448" s="69">
        <f t="shared" ref="G1448:W1448" si="706">SUBTOTAL(9,G1449:G1452)</f>
        <v>0</v>
      </c>
      <c r="H1448" s="70">
        <f t="shared" si="706"/>
        <v>0</v>
      </c>
      <c r="I1448" s="66">
        <f t="shared" si="706"/>
        <v>0</v>
      </c>
      <c r="J1448" s="66">
        <f t="shared" si="706"/>
        <v>0</v>
      </c>
      <c r="K1448" s="67">
        <f t="shared" si="706"/>
        <v>0</v>
      </c>
      <c r="L1448" s="34">
        <f t="shared" si="706"/>
        <v>0</v>
      </c>
      <c r="M1448" s="34">
        <f t="shared" si="706"/>
        <v>0</v>
      </c>
      <c r="N1448" s="34">
        <f t="shared" si="706"/>
        <v>0</v>
      </c>
      <c r="O1448" s="34">
        <f t="shared" si="706"/>
        <v>0</v>
      </c>
      <c r="P1448" s="34">
        <f t="shared" si="706"/>
        <v>0</v>
      </c>
      <c r="Q1448" s="34">
        <f t="shared" si="706"/>
        <v>0</v>
      </c>
      <c r="R1448" s="34">
        <f t="shared" si="706"/>
        <v>0</v>
      </c>
      <c r="S1448" s="34">
        <f t="shared" si="706"/>
        <v>0</v>
      </c>
      <c r="T1448" s="34">
        <f t="shared" si="706"/>
        <v>0</v>
      </c>
      <c r="U1448" s="34">
        <f t="shared" si="706"/>
        <v>0</v>
      </c>
      <c r="V1448" s="34">
        <f t="shared" si="706"/>
        <v>0</v>
      </c>
      <c r="W1448" s="33">
        <f t="shared" si="706"/>
        <v>0</v>
      </c>
    </row>
    <row r="1449" spans="1:23" s="72" customFormat="1" outlineLevel="1" x14ac:dyDescent="0.2">
      <c r="A1449" s="322"/>
      <c r="B1449" s="25"/>
      <c r="C1449" s="23"/>
      <c r="D1449" s="23"/>
      <c r="E1449" s="24"/>
      <c r="F1449" s="176" t="s">
        <v>327</v>
      </c>
      <c r="G1449" s="190">
        <f>G589</f>
        <v>0</v>
      </c>
      <c r="H1449" s="242">
        <f>G1449*(1-VLOOKUP($F1449,SHT,2,FALSE))+H589*(1-VLOOKUP($F1449,SHT,2,FALSE))</f>
        <v>0</v>
      </c>
      <c r="I1449" s="179">
        <f t="shared" ref="I1449:V1449" si="707">I589*(1-VLOOKUP($F1449,SHT,2,FALSE))</f>
        <v>0</v>
      </c>
      <c r="J1449" s="179">
        <f t="shared" si="707"/>
        <v>0</v>
      </c>
      <c r="K1449" s="197">
        <f t="shared" si="707"/>
        <v>0</v>
      </c>
      <c r="L1449" s="181">
        <f t="shared" si="707"/>
        <v>0</v>
      </c>
      <c r="M1449" s="192">
        <f t="shared" si="707"/>
        <v>0</v>
      </c>
      <c r="N1449" s="182">
        <f t="shared" si="707"/>
        <v>0</v>
      </c>
      <c r="O1449" s="182">
        <f t="shared" si="707"/>
        <v>0</v>
      </c>
      <c r="P1449" s="182">
        <f t="shared" si="707"/>
        <v>0</v>
      </c>
      <c r="Q1449" s="182">
        <f t="shared" si="707"/>
        <v>0</v>
      </c>
      <c r="R1449" s="182">
        <f t="shared" si="707"/>
        <v>0</v>
      </c>
      <c r="S1449" s="182">
        <f t="shared" si="707"/>
        <v>0</v>
      </c>
      <c r="T1449" s="178">
        <f t="shared" si="707"/>
        <v>0</v>
      </c>
      <c r="U1449" s="182">
        <f t="shared" si="707"/>
        <v>0</v>
      </c>
      <c r="V1449" s="183">
        <f t="shared" si="707"/>
        <v>0</v>
      </c>
      <c r="W1449" s="46">
        <f>W589</f>
        <v>0</v>
      </c>
    </row>
    <row r="1450" spans="1:23" s="72" customFormat="1" outlineLevel="1" x14ac:dyDescent="0.2">
      <c r="A1450" s="322"/>
      <c r="B1450" s="25"/>
      <c r="C1450" s="23"/>
      <c r="D1450" s="23"/>
      <c r="E1450" s="24"/>
      <c r="F1450" s="176" t="s">
        <v>328</v>
      </c>
      <c r="G1450" s="190">
        <f>G590</f>
        <v>0</v>
      </c>
      <c r="H1450" s="242">
        <f>G1450*(1-VLOOKUP($F1450,SHT,2,FALSE))+H590*(1-VLOOKUP($F1450,SHT,2,FALSE))</f>
        <v>0</v>
      </c>
      <c r="I1450" s="179">
        <f t="shared" ref="I1450:V1450" si="708">I590*(1-VLOOKUP($F1450,SHT,2,FALSE))</f>
        <v>0</v>
      </c>
      <c r="J1450" s="179">
        <f t="shared" si="708"/>
        <v>0</v>
      </c>
      <c r="K1450" s="197">
        <f t="shared" si="708"/>
        <v>0</v>
      </c>
      <c r="L1450" s="181">
        <f t="shared" si="708"/>
        <v>0</v>
      </c>
      <c r="M1450" s="192">
        <f t="shared" si="708"/>
        <v>0</v>
      </c>
      <c r="N1450" s="182">
        <f t="shared" si="708"/>
        <v>0</v>
      </c>
      <c r="O1450" s="182">
        <f t="shared" si="708"/>
        <v>0</v>
      </c>
      <c r="P1450" s="182">
        <f t="shared" si="708"/>
        <v>0</v>
      </c>
      <c r="Q1450" s="182">
        <f t="shared" si="708"/>
        <v>0</v>
      </c>
      <c r="R1450" s="182">
        <f t="shared" si="708"/>
        <v>0</v>
      </c>
      <c r="S1450" s="182">
        <f t="shared" si="708"/>
        <v>0</v>
      </c>
      <c r="T1450" s="178">
        <f t="shared" si="708"/>
        <v>0</v>
      </c>
      <c r="U1450" s="182">
        <f t="shared" si="708"/>
        <v>0</v>
      </c>
      <c r="V1450" s="183">
        <f t="shared" si="708"/>
        <v>0</v>
      </c>
      <c r="W1450" s="46">
        <f>W590</f>
        <v>0</v>
      </c>
    </row>
    <row r="1451" spans="1:23" s="72" customFormat="1" outlineLevel="1" x14ac:dyDescent="0.2">
      <c r="A1451" s="322"/>
      <c r="B1451" s="25"/>
      <c r="C1451" s="23"/>
      <c r="D1451" s="23"/>
      <c r="E1451" s="24"/>
      <c r="F1451" s="176" t="s">
        <v>329</v>
      </c>
      <c r="G1451" s="190">
        <f>G591</f>
        <v>0</v>
      </c>
      <c r="H1451" s="242">
        <f>G1451*(1-VLOOKUP($F1451,SHT,2,FALSE))+H591*(1-VLOOKUP($F1451,SHT,2,FALSE))</f>
        <v>0</v>
      </c>
      <c r="I1451" s="179">
        <f t="shared" ref="I1451:V1451" si="709">I591*(1-VLOOKUP($F1451,SHT,2,FALSE))</f>
        <v>0</v>
      </c>
      <c r="J1451" s="179">
        <f t="shared" si="709"/>
        <v>0</v>
      </c>
      <c r="K1451" s="197">
        <f t="shared" si="709"/>
        <v>0</v>
      </c>
      <c r="L1451" s="181">
        <f t="shared" si="709"/>
        <v>0</v>
      </c>
      <c r="M1451" s="192">
        <f t="shared" si="709"/>
        <v>0</v>
      </c>
      <c r="N1451" s="182">
        <f t="shared" si="709"/>
        <v>0</v>
      </c>
      <c r="O1451" s="182">
        <f t="shared" si="709"/>
        <v>0</v>
      </c>
      <c r="P1451" s="182">
        <f t="shared" si="709"/>
        <v>0</v>
      </c>
      <c r="Q1451" s="182">
        <f t="shared" si="709"/>
        <v>0</v>
      </c>
      <c r="R1451" s="182">
        <f t="shared" si="709"/>
        <v>0</v>
      </c>
      <c r="S1451" s="182">
        <f t="shared" si="709"/>
        <v>0</v>
      </c>
      <c r="T1451" s="178">
        <f t="shared" si="709"/>
        <v>0</v>
      </c>
      <c r="U1451" s="182">
        <f t="shared" si="709"/>
        <v>0</v>
      </c>
      <c r="V1451" s="183">
        <f t="shared" si="709"/>
        <v>0</v>
      </c>
      <c r="W1451" s="46">
        <f>W591</f>
        <v>0</v>
      </c>
    </row>
    <row r="1452" spans="1:23" s="72" customFormat="1" outlineLevel="1" x14ac:dyDescent="0.2">
      <c r="A1452" s="322"/>
      <c r="B1452" s="25"/>
      <c r="C1452" s="23"/>
      <c r="D1452" s="23"/>
      <c r="E1452" s="24"/>
      <c r="F1452" s="176" t="s">
        <v>330</v>
      </c>
      <c r="G1452" s="190">
        <f>G592</f>
        <v>0</v>
      </c>
      <c r="H1452" s="242">
        <f>G1452*(1-VLOOKUP($F1452,SHT,2,FALSE))+H592*(1-VLOOKUP($F1452,SHT,2,FALSE))</f>
        <v>0</v>
      </c>
      <c r="I1452" s="179">
        <f t="shared" ref="I1452:V1452" si="710">I592*(1-VLOOKUP($F1452,SHT,2,FALSE))</f>
        <v>0</v>
      </c>
      <c r="J1452" s="179">
        <f t="shared" si="710"/>
        <v>0</v>
      </c>
      <c r="K1452" s="197">
        <f t="shared" si="710"/>
        <v>0</v>
      </c>
      <c r="L1452" s="181">
        <f t="shared" si="710"/>
        <v>0</v>
      </c>
      <c r="M1452" s="192">
        <f t="shared" si="710"/>
        <v>0</v>
      </c>
      <c r="N1452" s="182">
        <f t="shared" si="710"/>
        <v>0</v>
      </c>
      <c r="O1452" s="182">
        <f t="shared" si="710"/>
        <v>0</v>
      </c>
      <c r="P1452" s="182">
        <f t="shared" si="710"/>
        <v>0</v>
      </c>
      <c r="Q1452" s="182">
        <f t="shared" si="710"/>
        <v>0</v>
      </c>
      <c r="R1452" s="182">
        <f t="shared" si="710"/>
        <v>0</v>
      </c>
      <c r="S1452" s="182">
        <f t="shared" si="710"/>
        <v>0</v>
      </c>
      <c r="T1452" s="178">
        <f t="shared" si="710"/>
        <v>0</v>
      </c>
      <c r="U1452" s="182">
        <f t="shared" si="710"/>
        <v>0</v>
      </c>
      <c r="V1452" s="183">
        <f t="shared" si="710"/>
        <v>0</v>
      </c>
      <c r="W1452" s="46">
        <f>W592</f>
        <v>0</v>
      </c>
    </row>
    <row r="1453" spans="1:23" s="72" customFormat="1" x14ac:dyDescent="0.2">
      <c r="A1453" s="322"/>
      <c r="B1453" s="25"/>
      <c r="C1453" s="23"/>
      <c r="D1453" s="23" t="s">
        <v>53</v>
      </c>
      <c r="E1453" s="24"/>
      <c r="F1453" s="24"/>
      <c r="G1453" s="69"/>
      <c r="H1453" s="70"/>
      <c r="I1453" s="66"/>
      <c r="J1453" s="66"/>
      <c r="K1453" s="67"/>
      <c r="L1453" s="51"/>
      <c r="M1453" s="34"/>
      <c r="N1453" s="34"/>
      <c r="O1453" s="34"/>
      <c r="P1453" s="34"/>
      <c r="Q1453" s="34"/>
      <c r="R1453" s="34"/>
      <c r="S1453" s="34"/>
      <c r="T1453" s="34"/>
      <c r="U1453" s="34"/>
      <c r="V1453" s="37"/>
      <c r="W1453" s="33"/>
    </row>
    <row r="1454" spans="1:23" s="72" customFormat="1" x14ac:dyDescent="0.2">
      <c r="A1454" s="322"/>
      <c r="B1454" s="25"/>
      <c r="C1454" s="23"/>
      <c r="D1454" s="23"/>
      <c r="E1454" s="64" t="s">
        <v>54</v>
      </c>
      <c r="F1454" s="24"/>
      <c r="G1454" s="69">
        <f t="shared" ref="G1454:W1454" si="711">SUBTOTAL(9,G1455:G1457)</f>
        <v>0</v>
      </c>
      <c r="H1454" s="70">
        <f t="shared" si="711"/>
        <v>0</v>
      </c>
      <c r="I1454" s="66">
        <f t="shared" si="711"/>
        <v>0</v>
      </c>
      <c r="J1454" s="66">
        <f t="shared" si="711"/>
        <v>0</v>
      </c>
      <c r="K1454" s="67">
        <f t="shared" si="711"/>
        <v>0</v>
      </c>
      <c r="L1454" s="34">
        <f t="shared" si="711"/>
        <v>0</v>
      </c>
      <c r="M1454" s="34">
        <f t="shared" si="711"/>
        <v>0</v>
      </c>
      <c r="N1454" s="34">
        <f t="shared" si="711"/>
        <v>0</v>
      </c>
      <c r="O1454" s="34">
        <f t="shared" si="711"/>
        <v>0</v>
      </c>
      <c r="P1454" s="34">
        <f t="shared" si="711"/>
        <v>0</v>
      </c>
      <c r="Q1454" s="34">
        <f t="shared" si="711"/>
        <v>0</v>
      </c>
      <c r="R1454" s="34">
        <f t="shared" si="711"/>
        <v>0</v>
      </c>
      <c r="S1454" s="34">
        <f t="shared" si="711"/>
        <v>0</v>
      </c>
      <c r="T1454" s="34">
        <f t="shared" si="711"/>
        <v>0</v>
      </c>
      <c r="U1454" s="34">
        <f t="shared" si="711"/>
        <v>0</v>
      </c>
      <c r="V1454" s="34">
        <f t="shared" si="711"/>
        <v>0</v>
      </c>
      <c r="W1454" s="33">
        <f t="shared" si="711"/>
        <v>0</v>
      </c>
    </row>
    <row r="1455" spans="1:23" s="72" customFormat="1" outlineLevel="1" x14ac:dyDescent="0.2">
      <c r="A1455" s="322"/>
      <c r="B1455" s="25"/>
      <c r="C1455" s="23"/>
      <c r="D1455" s="23"/>
      <c r="E1455" s="64"/>
      <c r="F1455" s="176" t="s">
        <v>55</v>
      </c>
      <c r="G1455" s="190">
        <f>G595</f>
        <v>0</v>
      </c>
      <c r="H1455" s="242">
        <f>G1455*(1-VLOOKUP($F1455,SHT,2,FALSE))+H595*(1-VLOOKUP($F1455,SHT,2,FALSE))</f>
        <v>0</v>
      </c>
      <c r="I1455" s="179">
        <f t="shared" ref="I1455:V1455" si="712">I595*(1-VLOOKUP($F1455,SHT,2,FALSE))</f>
        <v>0</v>
      </c>
      <c r="J1455" s="179">
        <f t="shared" si="712"/>
        <v>0</v>
      </c>
      <c r="K1455" s="197">
        <f t="shared" si="712"/>
        <v>0</v>
      </c>
      <c r="L1455" s="181">
        <f t="shared" si="712"/>
        <v>0</v>
      </c>
      <c r="M1455" s="192">
        <f t="shared" si="712"/>
        <v>0</v>
      </c>
      <c r="N1455" s="182">
        <f t="shared" si="712"/>
        <v>0</v>
      </c>
      <c r="O1455" s="182">
        <f t="shared" si="712"/>
        <v>0</v>
      </c>
      <c r="P1455" s="182">
        <f t="shared" si="712"/>
        <v>0</v>
      </c>
      <c r="Q1455" s="182">
        <f t="shared" si="712"/>
        <v>0</v>
      </c>
      <c r="R1455" s="182">
        <f t="shared" si="712"/>
        <v>0</v>
      </c>
      <c r="S1455" s="182">
        <f t="shared" si="712"/>
        <v>0</v>
      </c>
      <c r="T1455" s="178">
        <f t="shared" si="712"/>
        <v>0</v>
      </c>
      <c r="U1455" s="182">
        <f t="shared" si="712"/>
        <v>0</v>
      </c>
      <c r="V1455" s="183">
        <f t="shared" si="712"/>
        <v>0</v>
      </c>
      <c r="W1455" s="46">
        <f>W595</f>
        <v>0</v>
      </c>
    </row>
    <row r="1456" spans="1:23" s="72" customFormat="1" outlineLevel="1" x14ac:dyDescent="0.2">
      <c r="A1456" s="322"/>
      <c r="B1456" s="25"/>
      <c r="C1456" s="23"/>
      <c r="D1456" s="23"/>
      <c r="E1456" s="24"/>
      <c r="F1456" s="176" t="s">
        <v>161</v>
      </c>
      <c r="G1456" s="190">
        <f>G596</f>
        <v>0</v>
      </c>
      <c r="H1456" s="242">
        <f>G1456*(1-VLOOKUP($F1456,SHT,2,FALSE))+H596*(1-VLOOKUP($F1456,SHT,2,FALSE))</f>
        <v>0</v>
      </c>
      <c r="I1456" s="179">
        <f t="shared" ref="I1456:V1456" si="713">I596*(1-VLOOKUP($F1456,SHT,2,FALSE))</f>
        <v>0</v>
      </c>
      <c r="J1456" s="179">
        <f t="shared" si="713"/>
        <v>0</v>
      </c>
      <c r="K1456" s="197">
        <f t="shared" si="713"/>
        <v>0</v>
      </c>
      <c r="L1456" s="181">
        <f t="shared" si="713"/>
        <v>0</v>
      </c>
      <c r="M1456" s="192">
        <f t="shared" si="713"/>
        <v>0</v>
      </c>
      <c r="N1456" s="182">
        <f t="shared" si="713"/>
        <v>0</v>
      </c>
      <c r="O1456" s="182">
        <f t="shared" si="713"/>
        <v>0</v>
      </c>
      <c r="P1456" s="182">
        <f t="shared" si="713"/>
        <v>0</v>
      </c>
      <c r="Q1456" s="182">
        <f t="shared" si="713"/>
        <v>0</v>
      </c>
      <c r="R1456" s="182">
        <f t="shared" si="713"/>
        <v>0</v>
      </c>
      <c r="S1456" s="182">
        <f t="shared" si="713"/>
        <v>0</v>
      </c>
      <c r="T1456" s="178">
        <f t="shared" si="713"/>
        <v>0</v>
      </c>
      <c r="U1456" s="182">
        <f t="shared" si="713"/>
        <v>0</v>
      </c>
      <c r="V1456" s="183">
        <f t="shared" si="713"/>
        <v>0</v>
      </c>
      <c r="W1456" s="46">
        <f>W596</f>
        <v>0</v>
      </c>
    </row>
    <row r="1457" spans="1:23" s="72" customFormat="1" outlineLevel="1" x14ac:dyDescent="0.2">
      <c r="A1457" s="322"/>
      <c r="B1457" s="25"/>
      <c r="C1457" s="23"/>
      <c r="D1457" s="23"/>
      <c r="E1457" s="24"/>
      <c r="F1457" s="176" t="s">
        <v>331</v>
      </c>
      <c r="G1457" s="190">
        <f>G597</f>
        <v>0</v>
      </c>
      <c r="H1457" s="242">
        <f>G1457*(1-VLOOKUP($F1457,SHT,2,FALSE))+H597*(1-VLOOKUP($F1457,SHT,2,FALSE))</f>
        <v>0</v>
      </c>
      <c r="I1457" s="179">
        <f t="shared" ref="I1457:V1457" si="714">I597*(1-VLOOKUP($F1457,SHT,2,FALSE))</f>
        <v>0</v>
      </c>
      <c r="J1457" s="179">
        <f t="shared" si="714"/>
        <v>0</v>
      </c>
      <c r="K1457" s="197">
        <f t="shared" si="714"/>
        <v>0</v>
      </c>
      <c r="L1457" s="181">
        <f t="shared" si="714"/>
        <v>0</v>
      </c>
      <c r="M1457" s="192">
        <f t="shared" si="714"/>
        <v>0</v>
      </c>
      <c r="N1457" s="182">
        <f t="shared" si="714"/>
        <v>0</v>
      </c>
      <c r="O1457" s="182">
        <f t="shared" si="714"/>
        <v>0</v>
      </c>
      <c r="P1457" s="182">
        <f t="shared" si="714"/>
        <v>0</v>
      </c>
      <c r="Q1457" s="182">
        <f t="shared" si="714"/>
        <v>0</v>
      </c>
      <c r="R1457" s="182">
        <f t="shared" si="714"/>
        <v>0</v>
      </c>
      <c r="S1457" s="182">
        <f t="shared" si="714"/>
        <v>0</v>
      </c>
      <c r="T1457" s="178">
        <f t="shared" si="714"/>
        <v>0</v>
      </c>
      <c r="U1457" s="182">
        <f t="shared" si="714"/>
        <v>0</v>
      </c>
      <c r="V1457" s="183">
        <f t="shared" si="714"/>
        <v>0</v>
      </c>
      <c r="W1457" s="46">
        <f>W597</f>
        <v>0</v>
      </c>
    </row>
    <row r="1458" spans="1:23" s="72" customFormat="1" x14ac:dyDescent="0.2">
      <c r="A1458" s="322"/>
      <c r="B1458" s="25"/>
      <c r="C1458" s="23"/>
      <c r="D1458" s="23"/>
      <c r="E1458" s="24" t="s">
        <v>56</v>
      </c>
      <c r="F1458" s="24"/>
      <c r="G1458" s="69">
        <f t="shared" ref="G1458:W1458" si="715">SUBTOTAL(9,G1459:G1461)</f>
        <v>0</v>
      </c>
      <c r="H1458" s="70">
        <f t="shared" si="715"/>
        <v>0</v>
      </c>
      <c r="I1458" s="66">
        <f t="shared" si="715"/>
        <v>0</v>
      </c>
      <c r="J1458" s="66">
        <f t="shared" si="715"/>
        <v>0</v>
      </c>
      <c r="K1458" s="67">
        <f t="shared" si="715"/>
        <v>0</v>
      </c>
      <c r="L1458" s="34">
        <f t="shared" si="715"/>
        <v>0</v>
      </c>
      <c r="M1458" s="34">
        <f t="shared" si="715"/>
        <v>0</v>
      </c>
      <c r="N1458" s="34">
        <f t="shared" si="715"/>
        <v>0</v>
      </c>
      <c r="O1458" s="34">
        <f t="shared" si="715"/>
        <v>0</v>
      </c>
      <c r="P1458" s="34">
        <f t="shared" si="715"/>
        <v>0</v>
      </c>
      <c r="Q1458" s="34">
        <f t="shared" si="715"/>
        <v>0</v>
      </c>
      <c r="R1458" s="34">
        <f t="shared" si="715"/>
        <v>0</v>
      </c>
      <c r="S1458" s="34">
        <f t="shared" si="715"/>
        <v>0</v>
      </c>
      <c r="T1458" s="34">
        <f t="shared" si="715"/>
        <v>0</v>
      </c>
      <c r="U1458" s="34">
        <f t="shared" si="715"/>
        <v>0</v>
      </c>
      <c r="V1458" s="34">
        <f t="shared" si="715"/>
        <v>0</v>
      </c>
      <c r="W1458" s="33">
        <f t="shared" si="715"/>
        <v>0</v>
      </c>
    </row>
    <row r="1459" spans="1:23" s="72" customFormat="1" outlineLevel="1" x14ac:dyDescent="0.2">
      <c r="A1459" s="322"/>
      <c r="B1459" s="25"/>
      <c r="C1459" s="23"/>
      <c r="D1459" s="23"/>
      <c r="E1459" s="24"/>
      <c r="F1459" s="176" t="s">
        <v>162</v>
      </c>
      <c r="G1459" s="190">
        <f>G599</f>
        <v>0</v>
      </c>
      <c r="H1459" s="242">
        <f>G1459*(1-VLOOKUP($F1459,SHT,2,FALSE))+H599*(1-VLOOKUP($F1459,SHT,2,FALSE))</f>
        <v>0</v>
      </c>
      <c r="I1459" s="179">
        <f t="shared" ref="I1459:V1459" si="716">I599*(1-VLOOKUP($F1459,SHT,2,FALSE))</f>
        <v>0</v>
      </c>
      <c r="J1459" s="179">
        <f t="shared" si="716"/>
        <v>0</v>
      </c>
      <c r="K1459" s="197">
        <f t="shared" si="716"/>
        <v>0</v>
      </c>
      <c r="L1459" s="181">
        <f t="shared" si="716"/>
        <v>0</v>
      </c>
      <c r="M1459" s="192">
        <f t="shared" si="716"/>
        <v>0</v>
      </c>
      <c r="N1459" s="182">
        <f t="shared" si="716"/>
        <v>0</v>
      </c>
      <c r="O1459" s="182">
        <f t="shared" si="716"/>
        <v>0</v>
      </c>
      <c r="P1459" s="182">
        <f t="shared" si="716"/>
        <v>0</v>
      </c>
      <c r="Q1459" s="182">
        <f t="shared" si="716"/>
        <v>0</v>
      </c>
      <c r="R1459" s="182">
        <f t="shared" si="716"/>
        <v>0</v>
      </c>
      <c r="S1459" s="182">
        <f t="shared" si="716"/>
        <v>0</v>
      </c>
      <c r="T1459" s="178">
        <f t="shared" si="716"/>
        <v>0</v>
      </c>
      <c r="U1459" s="182">
        <f t="shared" si="716"/>
        <v>0</v>
      </c>
      <c r="V1459" s="183">
        <f t="shared" si="716"/>
        <v>0</v>
      </c>
      <c r="W1459" s="46">
        <f>W599</f>
        <v>0</v>
      </c>
    </row>
    <row r="1460" spans="1:23" s="72" customFormat="1" outlineLevel="1" x14ac:dyDescent="0.2">
      <c r="A1460" s="322"/>
      <c r="B1460" s="25"/>
      <c r="C1460" s="23"/>
      <c r="D1460" s="23"/>
      <c r="E1460" s="24"/>
      <c r="F1460" s="176" t="s">
        <v>163</v>
      </c>
      <c r="G1460" s="190">
        <f>G600</f>
        <v>0</v>
      </c>
      <c r="H1460" s="242">
        <f>G1460*(1-VLOOKUP($F1460,SHT,2,FALSE))+H600*(1-VLOOKUP($F1460,SHT,2,FALSE))</f>
        <v>0</v>
      </c>
      <c r="I1460" s="179">
        <f t="shared" ref="I1460:V1460" si="717">I600*(1-VLOOKUP($F1460,SHT,2,FALSE))</f>
        <v>0</v>
      </c>
      <c r="J1460" s="179">
        <f t="shared" si="717"/>
        <v>0</v>
      </c>
      <c r="K1460" s="197">
        <f t="shared" si="717"/>
        <v>0</v>
      </c>
      <c r="L1460" s="181">
        <f t="shared" si="717"/>
        <v>0</v>
      </c>
      <c r="M1460" s="192">
        <f t="shared" si="717"/>
        <v>0</v>
      </c>
      <c r="N1460" s="182">
        <f t="shared" si="717"/>
        <v>0</v>
      </c>
      <c r="O1460" s="182">
        <f t="shared" si="717"/>
        <v>0</v>
      </c>
      <c r="P1460" s="182">
        <f t="shared" si="717"/>
        <v>0</v>
      </c>
      <c r="Q1460" s="182">
        <f t="shared" si="717"/>
        <v>0</v>
      </c>
      <c r="R1460" s="182">
        <f t="shared" si="717"/>
        <v>0</v>
      </c>
      <c r="S1460" s="182">
        <f t="shared" si="717"/>
        <v>0</v>
      </c>
      <c r="T1460" s="178">
        <f t="shared" si="717"/>
        <v>0</v>
      </c>
      <c r="U1460" s="182">
        <f t="shared" si="717"/>
        <v>0</v>
      </c>
      <c r="V1460" s="183">
        <f t="shared" si="717"/>
        <v>0</v>
      </c>
      <c r="W1460" s="46">
        <f>W600</f>
        <v>0</v>
      </c>
    </row>
    <row r="1461" spans="1:23" s="72" customFormat="1" outlineLevel="1" x14ac:dyDescent="0.2">
      <c r="A1461" s="322"/>
      <c r="B1461" s="25"/>
      <c r="C1461" s="23"/>
      <c r="D1461" s="23"/>
      <c r="E1461" s="24"/>
      <c r="F1461" s="176" t="s">
        <v>332</v>
      </c>
      <c r="G1461" s="190">
        <f>G601</f>
        <v>0</v>
      </c>
      <c r="H1461" s="242">
        <f>G1461*(1-VLOOKUP($F1461,SHT,2,FALSE))+H601*(1-VLOOKUP($F1461,SHT,2,FALSE))</f>
        <v>0</v>
      </c>
      <c r="I1461" s="179">
        <f t="shared" ref="I1461:V1461" si="718">I601*(1-VLOOKUP($F1461,SHT,2,FALSE))</f>
        <v>0</v>
      </c>
      <c r="J1461" s="179">
        <f t="shared" si="718"/>
        <v>0</v>
      </c>
      <c r="K1461" s="197">
        <f t="shared" si="718"/>
        <v>0</v>
      </c>
      <c r="L1461" s="181">
        <f t="shared" si="718"/>
        <v>0</v>
      </c>
      <c r="M1461" s="192">
        <f t="shared" si="718"/>
        <v>0</v>
      </c>
      <c r="N1461" s="182">
        <f t="shared" si="718"/>
        <v>0</v>
      </c>
      <c r="O1461" s="182">
        <f t="shared" si="718"/>
        <v>0</v>
      </c>
      <c r="P1461" s="182">
        <f t="shared" si="718"/>
        <v>0</v>
      </c>
      <c r="Q1461" s="182">
        <f t="shared" si="718"/>
        <v>0</v>
      </c>
      <c r="R1461" s="182">
        <f t="shared" si="718"/>
        <v>0</v>
      </c>
      <c r="S1461" s="182">
        <f t="shared" si="718"/>
        <v>0</v>
      </c>
      <c r="T1461" s="178">
        <f t="shared" si="718"/>
        <v>0</v>
      </c>
      <c r="U1461" s="182">
        <f t="shared" si="718"/>
        <v>0</v>
      </c>
      <c r="V1461" s="183">
        <f t="shared" si="718"/>
        <v>0</v>
      </c>
      <c r="W1461" s="46">
        <f>W601</f>
        <v>0</v>
      </c>
    </row>
    <row r="1462" spans="1:23" s="72" customFormat="1" x14ac:dyDescent="0.2">
      <c r="A1462" s="322"/>
      <c r="B1462" s="25"/>
      <c r="C1462" s="23"/>
      <c r="D1462" s="23"/>
      <c r="E1462" s="24" t="s">
        <v>57</v>
      </c>
      <c r="F1462" s="24"/>
      <c r="G1462" s="69">
        <f t="shared" ref="G1462:W1462" si="719">SUBTOTAL(9,G1463:G1465)</f>
        <v>0</v>
      </c>
      <c r="H1462" s="70">
        <f t="shared" si="719"/>
        <v>0</v>
      </c>
      <c r="I1462" s="66">
        <f t="shared" si="719"/>
        <v>0</v>
      </c>
      <c r="J1462" s="66">
        <f t="shared" si="719"/>
        <v>0</v>
      </c>
      <c r="K1462" s="67">
        <f t="shared" si="719"/>
        <v>0</v>
      </c>
      <c r="L1462" s="34">
        <f t="shared" si="719"/>
        <v>0</v>
      </c>
      <c r="M1462" s="34">
        <f t="shared" si="719"/>
        <v>0</v>
      </c>
      <c r="N1462" s="34">
        <f t="shared" si="719"/>
        <v>0</v>
      </c>
      <c r="O1462" s="34">
        <f t="shared" si="719"/>
        <v>0</v>
      </c>
      <c r="P1462" s="34">
        <f t="shared" si="719"/>
        <v>0</v>
      </c>
      <c r="Q1462" s="34">
        <f t="shared" si="719"/>
        <v>0</v>
      </c>
      <c r="R1462" s="34">
        <f t="shared" si="719"/>
        <v>0</v>
      </c>
      <c r="S1462" s="34">
        <f t="shared" si="719"/>
        <v>0</v>
      </c>
      <c r="T1462" s="34">
        <f t="shared" si="719"/>
        <v>0</v>
      </c>
      <c r="U1462" s="34">
        <f t="shared" si="719"/>
        <v>0</v>
      </c>
      <c r="V1462" s="34">
        <f t="shared" si="719"/>
        <v>0</v>
      </c>
      <c r="W1462" s="33">
        <f t="shared" si="719"/>
        <v>0</v>
      </c>
    </row>
    <row r="1463" spans="1:23" s="72" customFormat="1" outlineLevel="1" x14ac:dyDescent="0.2">
      <c r="A1463" s="322"/>
      <c r="B1463" s="25"/>
      <c r="C1463" s="23"/>
      <c r="D1463" s="23"/>
      <c r="E1463" s="24"/>
      <c r="F1463" s="176" t="s">
        <v>164</v>
      </c>
      <c r="G1463" s="190">
        <f>G603</f>
        <v>0</v>
      </c>
      <c r="H1463" s="242">
        <f>G1463*(1-VLOOKUP($F1463,SHT,2,FALSE))+H603*(1-VLOOKUP($F1463,SHT,2,FALSE))</f>
        <v>0</v>
      </c>
      <c r="I1463" s="179">
        <f t="shared" ref="I1463:V1463" si="720">I603*(1-VLOOKUP($F1463,SHT,2,FALSE))</f>
        <v>0</v>
      </c>
      <c r="J1463" s="179">
        <f t="shared" si="720"/>
        <v>0</v>
      </c>
      <c r="K1463" s="197">
        <f t="shared" si="720"/>
        <v>0</v>
      </c>
      <c r="L1463" s="181">
        <f t="shared" si="720"/>
        <v>0</v>
      </c>
      <c r="M1463" s="192">
        <f t="shared" si="720"/>
        <v>0</v>
      </c>
      <c r="N1463" s="182">
        <f t="shared" si="720"/>
        <v>0</v>
      </c>
      <c r="O1463" s="182">
        <f t="shared" si="720"/>
        <v>0</v>
      </c>
      <c r="P1463" s="182">
        <f t="shared" si="720"/>
        <v>0</v>
      </c>
      <c r="Q1463" s="182">
        <f t="shared" si="720"/>
        <v>0</v>
      </c>
      <c r="R1463" s="182">
        <f t="shared" si="720"/>
        <v>0</v>
      </c>
      <c r="S1463" s="182">
        <f t="shared" si="720"/>
        <v>0</v>
      </c>
      <c r="T1463" s="178">
        <f t="shared" si="720"/>
        <v>0</v>
      </c>
      <c r="U1463" s="182">
        <f t="shared" si="720"/>
        <v>0</v>
      </c>
      <c r="V1463" s="183">
        <f t="shared" si="720"/>
        <v>0</v>
      </c>
      <c r="W1463" s="46">
        <f>W603</f>
        <v>0</v>
      </c>
    </row>
    <row r="1464" spans="1:23" s="72" customFormat="1" outlineLevel="1" x14ac:dyDescent="0.2">
      <c r="A1464" s="322"/>
      <c r="B1464" s="25"/>
      <c r="C1464" s="23"/>
      <c r="D1464" s="23"/>
      <c r="E1464" s="24"/>
      <c r="F1464" s="176" t="s">
        <v>255</v>
      </c>
      <c r="G1464" s="190">
        <f>G604</f>
        <v>0</v>
      </c>
      <c r="H1464" s="242">
        <f>G1464*(1-VLOOKUP($F1464,SHT,2,FALSE))+H604*(1-VLOOKUP($F1464,SHT,2,FALSE))</f>
        <v>0</v>
      </c>
      <c r="I1464" s="179">
        <f t="shared" ref="I1464:V1464" si="721">I604*(1-VLOOKUP($F1464,SHT,2,FALSE))</f>
        <v>0</v>
      </c>
      <c r="J1464" s="179">
        <f t="shared" si="721"/>
        <v>0</v>
      </c>
      <c r="K1464" s="197">
        <f t="shared" si="721"/>
        <v>0</v>
      </c>
      <c r="L1464" s="181">
        <f t="shared" si="721"/>
        <v>0</v>
      </c>
      <c r="M1464" s="192">
        <f t="shared" si="721"/>
        <v>0</v>
      </c>
      <c r="N1464" s="182">
        <f t="shared" si="721"/>
        <v>0</v>
      </c>
      <c r="O1464" s="182">
        <f t="shared" si="721"/>
        <v>0</v>
      </c>
      <c r="P1464" s="182">
        <f t="shared" si="721"/>
        <v>0</v>
      </c>
      <c r="Q1464" s="182">
        <f t="shared" si="721"/>
        <v>0</v>
      </c>
      <c r="R1464" s="182">
        <f t="shared" si="721"/>
        <v>0</v>
      </c>
      <c r="S1464" s="182">
        <f t="shared" si="721"/>
        <v>0</v>
      </c>
      <c r="T1464" s="178">
        <f t="shared" si="721"/>
        <v>0</v>
      </c>
      <c r="U1464" s="182">
        <f t="shared" si="721"/>
        <v>0</v>
      </c>
      <c r="V1464" s="183">
        <f t="shared" si="721"/>
        <v>0</v>
      </c>
      <c r="W1464" s="46">
        <f>W604</f>
        <v>0</v>
      </c>
    </row>
    <row r="1465" spans="1:23" s="72" customFormat="1" outlineLevel="1" x14ac:dyDescent="0.2">
      <c r="A1465" s="322"/>
      <c r="B1465" s="25"/>
      <c r="C1465" s="23"/>
      <c r="D1465" s="23"/>
      <c r="E1465" s="24"/>
      <c r="F1465" s="176" t="s">
        <v>333</v>
      </c>
      <c r="G1465" s="190">
        <f>G605</f>
        <v>0</v>
      </c>
      <c r="H1465" s="242">
        <f>G1465*(1-VLOOKUP($F1465,SHT,2,FALSE))+H605*(1-VLOOKUP($F1465,SHT,2,FALSE))</f>
        <v>0</v>
      </c>
      <c r="I1465" s="179">
        <f t="shared" ref="I1465:V1465" si="722">I605*(1-VLOOKUP($F1465,SHT,2,FALSE))</f>
        <v>0</v>
      </c>
      <c r="J1465" s="179">
        <f t="shared" si="722"/>
        <v>0</v>
      </c>
      <c r="K1465" s="197">
        <f t="shared" si="722"/>
        <v>0</v>
      </c>
      <c r="L1465" s="181">
        <f t="shared" si="722"/>
        <v>0</v>
      </c>
      <c r="M1465" s="192">
        <f t="shared" si="722"/>
        <v>0</v>
      </c>
      <c r="N1465" s="182">
        <f t="shared" si="722"/>
        <v>0</v>
      </c>
      <c r="O1465" s="182">
        <f t="shared" si="722"/>
        <v>0</v>
      </c>
      <c r="P1465" s="182">
        <f t="shared" si="722"/>
        <v>0</v>
      </c>
      <c r="Q1465" s="182">
        <f t="shared" si="722"/>
        <v>0</v>
      </c>
      <c r="R1465" s="182">
        <f t="shared" si="722"/>
        <v>0</v>
      </c>
      <c r="S1465" s="182">
        <f t="shared" si="722"/>
        <v>0</v>
      </c>
      <c r="T1465" s="178">
        <f t="shared" si="722"/>
        <v>0</v>
      </c>
      <c r="U1465" s="182">
        <f t="shared" si="722"/>
        <v>0</v>
      </c>
      <c r="V1465" s="183">
        <f t="shared" si="722"/>
        <v>0</v>
      </c>
      <c r="W1465" s="46">
        <f>W605</f>
        <v>0</v>
      </c>
    </row>
    <row r="1466" spans="1:23" s="72" customFormat="1" x14ac:dyDescent="0.2">
      <c r="A1466" s="322"/>
      <c r="B1466" s="25"/>
      <c r="C1466" s="23"/>
      <c r="D1466" s="23" t="s">
        <v>58</v>
      </c>
      <c r="E1466" s="24"/>
      <c r="F1466" s="24"/>
      <c r="G1466" s="69"/>
      <c r="H1466" s="70"/>
      <c r="I1466" s="66"/>
      <c r="J1466" s="66"/>
      <c r="K1466" s="67"/>
      <c r="L1466" s="51"/>
      <c r="M1466" s="34"/>
      <c r="N1466" s="34"/>
      <c r="O1466" s="34"/>
      <c r="P1466" s="34"/>
      <c r="Q1466" s="34"/>
      <c r="R1466" s="34"/>
      <c r="S1466" s="34"/>
      <c r="T1466" s="34"/>
      <c r="U1466" s="34"/>
      <c r="V1466" s="37"/>
      <c r="W1466" s="33"/>
    </row>
    <row r="1467" spans="1:23" s="72" customFormat="1" x14ac:dyDescent="0.2">
      <c r="A1467" s="322"/>
      <c r="B1467" s="25"/>
      <c r="C1467" s="23"/>
      <c r="D1467" s="23"/>
      <c r="E1467" s="24" t="s">
        <v>172</v>
      </c>
      <c r="F1467" s="24"/>
      <c r="G1467" s="69">
        <f t="shared" ref="G1467:M1467" si="723">SUBTOTAL(9,G1468:G1469)</f>
        <v>0</v>
      </c>
      <c r="H1467" s="70">
        <f t="shared" si="723"/>
        <v>0</v>
      </c>
      <c r="I1467" s="66">
        <f t="shared" si="723"/>
        <v>0</v>
      </c>
      <c r="J1467" s="66">
        <f t="shared" si="723"/>
        <v>0</v>
      </c>
      <c r="K1467" s="67">
        <f t="shared" si="723"/>
        <v>0</v>
      </c>
      <c r="L1467" s="34">
        <f t="shared" si="723"/>
        <v>0</v>
      </c>
      <c r="M1467" s="34">
        <f t="shared" si="723"/>
        <v>0</v>
      </c>
      <c r="N1467" s="34">
        <f t="shared" ref="N1467:W1467" si="724">SUBTOTAL(9,N1468:N1469)</f>
        <v>0</v>
      </c>
      <c r="O1467" s="34">
        <f t="shared" si="724"/>
        <v>0</v>
      </c>
      <c r="P1467" s="34">
        <f t="shared" si="724"/>
        <v>0</v>
      </c>
      <c r="Q1467" s="34">
        <f t="shared" si="724"/>
        <v>0</v>
      </c>
      <c r="R1467" s="34">
        <f t="shared" si="724"/>
        <v>0</v>
      </c>
      <c r="S1467" s="34">
        <f t="shared" si="724"/>
        <v>0</v>
      </c>
      <c r="T1467" s="34">
        <f t="shared" si="724"/>
        <v>0</v>
      </c>
      <c r="U1467" s="34">
        <f t="shared" si="724"/>
        <v>0</v>
      </c>
      <c r="V1467" s="37">
        <f t="shared" si="724"/>
        <v>0</v>
      </c>
      <c r="W1467" s="33">
        <f t="shared" si="724"/>
        <v>0</v>
      </c>
    </row>
    <row r="1468" spans="1:23" s="72" customFormat="1" outlineLevel="1" x14ac:dyDescent="0.2">
      <c r="A1468" s="322"/>
      <c r="B1468" s="25"/>
      <c r="C1468" s="23"/>
      <c r="D1468" s="23"/>
      <c r="E1468" s="24"/>
      <c r="F1468" s="176" t="s">
        <v>61</v>
      </c>
      <c r="G1468" s="190">
        <f>G608</f>
        <v>0</v>
      </c>
      <c r="H1468" s="242">
        <f>G1468*(1-VLOOKUP($F1468,SHT,2,FALSE))+H608*(1-VLOOKUP($F1468,SHT,2,FALSE))</f>
        <v>0</v>
      </c>
      <c r="I1468" s="179">
        <f t="shared" ref="I1468:V1468" si="725">I608*(1-VLOOKUP($F1468,SHT,2,FALSE))</f>
        <v>0</v>
      </c>
      <c r="J1468" s="179">
        <f t="shared" si="725"/>
        <v>0</v>
      </c>
      <c r="K1468" s="197">
        <f t="shared" si="725"/>
        <v>0</v>
      </c>
      <c r="L1468" s="181">
        <f t="shared" si="725"/>
        <v>0</v>
      </c>
      <c r="M1468" s="192">
        <f t="shared" si="725"/>
        <v>0</v>
      </c>
      <c r="N1468" s="182">
        <f t="shared" si="725"/>
        <v>0</v>
      </c>
      <c r="O1468" s="182">
        <f t="shared" si="725"/>
        <v>0</v>
      </c>
      <c r="P1468" s="182">
        <f t="shared" si="725"/>
        <v>0</v>
      </c>
      <c r="Q1468" s="182">
        <f t="shared" si="725"/>
        <v>0</v>
      </c>
      <c r="R1468" s="182">
        <f t="shared" si="725"/>
        <v>0</v>
      </c>
      <c r="S1468" s="182">
        <f t="shared" si="725"/>
        <v>0</v>
      </c>
      <c r="T1468" s="178">
        <f t="shared" si="725"/>
        <v>0</v>
      </c>
      <c r="U1468" s="182">
        <f t="shared" si="725"/>
        <v>0</v>
      </c>
      <c r="V1468" s="183">
        <f t="shared" si="725"/>
        <v>0</v>
      </c>
      <c r="W1468" s="46">
        <f>W608</f>
        <v>0</v>
      </c>
    </row>
    <row r="1469" spans="1:23" s="72" customFormat="1" outlineLevel="1" x14ac:dyDescent="0.2">
      <c r="A1469" s="322"/>
      <c r="B1469" s="25"/>
      <c r="C1469" s="23"/>
      <c r="D1469" s="23"/>
      <c r="E1469" s="24"/>
      <c r="F1469" s="176" t="s">
        <v>173</v>
      </c>
      <c r="G1469" s="190">
        <f>G609</f>
        <v>0</v>
      </c>
      <c r="H1469" s="242">
        <f>G1469*(1-VLOOKUP($F1469,SHT,2,FALSE))+H609*(1-VLOOKUP($F1469,SHT,2,FALSE))</f>
        <v>0</v>
      </c>
      <c r="I1469" s="179">
        <f t="shared" ref="I1469:V1469" si="726">I609*(1-VLOOKUP($F1469,SHT,2,FALSE))</f>
        <v>0</v>
      </c>
      <c r="J1469" s="179">
        <f t="shared" si="726"/>
        <v>0</v>
      </c>
      <c r="K1469" s="197">
        <f t="shared" si="726"/>
        <v>0</v>
      </c>
      <c r="L1469" s="181">
        <f t="shared" si="726"/>
        <v>0</v>
      </c>
      <c r="M1469" s="192">
        <f t="shared" si="726"/>
        <v>0</v>
      </c>
      <c r="N1469" s="182">
        <f t="shared" si="726"/>
        <v>0</v>
      </c>
      <c r="O1469" s="182">
        <f t="shared" si="726"/>
        <v>0</v>
      </c>
      <c r="P1469" s="182">
        <f t="shared" si="726"/>
        <v>0</v>
      </c>
      <c r="Q1469" s="182">
        <f t="shared" si="726"/>
        <v>0</v>
      </c>
      <c r="R1469" s="182">
        <f t="shared" si="726"/>
        <v>0</v>
      </c>
      <c r="S1469" s="182">
        <f t="shared" si="726"/>
        <v>0</v>
      </c>
      <c r="T1469" s="178">
        <f t="shared" si="726"/>
        <v>0</v>
      </c>
      <c r="U1469" s="182">
        <f t="shared" si="726"/>
        <v>0</v>
      </c>
      <c r="V1469" s="183">
        <f t="shared" si="726"/>
        <v>0</v>
      </c>
      <c r="W1469" s="46">
        <f>W609</f>
        <v>0</v>
      </c>
    </row>
    <row r="1470" spans="1:23" s="72" customFormat="1" x14ac:dyDescent="0.2">
      <c r="A1470" s="322"/>
      <c r="B1470" s="25"/>
      <c r="C1470" s="23"/>
      <c r="D1470" s="23"/>
      <c r="E1470" s="24" t="s">
        <v>166</v>
      </c>
      <c r="F1470" s="24"/>
      <c r="G1470" s="69">
        <f t="shared" ref="G1470:W1470" si="727">SUBTOTAL(9,G1471:G1473)</f>
        <v>0</v>
      </c>
      <c r="H1470" s="70">
        <f t="shared" si="727"/>
        <v>0</v>
      </c>
      <c r="I1470" s="66">
        <f t="shared" si="727"/>
        <v>0</v>
      </c>
      <c r="J1470" s="66">
        <f t="shared" si="727"/>
        <v>0</v>
      </c>
      <c r="K1470" s="67">
        <f t="shared" si="727"/>
        <v>0</v>
      </c>
      <c r="L1470" s="34">
        <f t="shared" si="727"/>
        <v>0</v>
      </c>
      <c r="M1470" s="34">
        <f t="shared" si="727"/>
        <v>0</v>
      </c>
      <c r="N1470" s="34">
        <f t="shared" si="727"/>
        <v>0</v>
      </c>
      <c r="O1470" s="34">
        <f t="shared" si="727"/>
        <v>0</v>
      </c>
      <c r="P1470" s="34">
        <f t="shared" si="727"/>
        <v>0</v>
      </c>
      <c r="Q1470" s="34">
        <f t="shared" si="727"/>
        <v>0</v>
      </c>
      <c r="R1470" s="34">
        <f t="shared" si="727"/>
        <v>0</v>
      </c>
      <c r="S1470" s="34">
        <f t="shared" si="727"/>
        <v>0</v>
      </c>
      <c r="T1470" s="34">
        <f t="shared" si="727"/>
        <v>0</v>
      </c>
      <c r="U1470" s="34">
        <f t="shared" si="727"/>
        <v>0</v>
      </c>
      <c r="V1470" s="34">
        <f t="shared" si="727"/>
        <v>0</v>
      </c>
      <c r="W1470" s="33">
        <f t="shared" si="727"/>
        <v>0</v>
      </c>
    </row>
    <row r="1471" spans="1:23" s="72" customFormat="1" outlineLevel="1" x14ac:dyDescent="0.2">
      <c r="A1471" s="322"/>
      <c r="B1471" s="25"/>
      <c r="C1471" s="23"/>
      <c r="D1471" s="23"/>
      <c r="E1471" s="24"/>
      <c r="F1471" s="176" t="s">
        <v>59</v>
      </c>
      <c r="G1471" s="190">
        <f>G611</f>
        <v>0</v>
      </c>
      <c r="H1471" s="242">
        <f>G1471*(1-VLOOKUP($F1471,SHT,2,FALSE))+H611*(1-VLOOKUP($F1471,SHT,2,FALSE))</f>
        <v>0</v>
      </c>
      <c r="I1471" s="179">
        <f t="shared" ref="I1471:V1471" si="728">I611*(1-VLOOKUP($F1471,SHT,2,FALSE))</f>
        <v>0</v>
      </c>
      <c r="J1471" s="179">
        <f t="shared" si="728"/>
        <v>0</v>
      </c>
      <c r="K1471" s="197">
        <f t="shared" si="728"/>
        <v>0</v>
      </c>
      <c r="L1471" s="181">
        <f t="shared" si="728"/>
        <v>0</v>
      </c>
      <c r="M1471" s="192">
        <f t="shared" si="728"/>
        <v>0</v>
      </c>
      <c r="N1471" s="182">
        <f t="shared" si="728"/>
        <v>0</v>
      </c>
      <c r="O1471" s="182">
        <f t="shared" si="728"/>
        <v>0</v>
      </c>
      <c r="P1471" s="182">
        <f t="shared" si="728"/>
        <v>0</v>
      </c>
      <c r="Q1471" s="182">
        <f t="shared" si="728"/>
        <v>0</v>
      </c>
      <c r="R1471" s="182">
        <f t="shared" si="728"/>
        <v>0</v>
      </c>
      <c r="S1471" s="182">
        <f t="shared" si="728"/>
        <v>0</v>
      </c>
      <c r="T1471" s="178">
        <f t="shared" si="728"/>
        <v>0</v>
      </c>
      <c r="U1471" s="182">
        <f t="shared" si="728"/>
        <v>0</v>
      </c>
      <c r="V1471" s="183">
        <f t="shared" si="728"/>
        <v>0</v>
      </c>
      <c r="W1471" s="46">
        <f>W611</f>
        <v>0</v>
      </c>
    </row>
    <row r="1472" spans="1:23" s="72" customFormat="1" outlineLevel="1" x14ac:dyDescent="0.2">
      <c r="A1472" s="322"/>
      <c r="B1472" s="25"/>
      <c r="C1472" s="23"/>
      <c r="D1472" s="23"/>
      <c r="E1472" s="24"/>
      <c r="F1472" s="176" t="s">
        <v>167</v>
      </c>
      <c r="G1472" s="190">
        <f>G612</f>
        <v>0</v>
      </c>
      <c r="H1472" s="242">
        <f>G1472*(1-VLOOKUP($F1472,SHT,2,FALSE))+H612*(1-VLOOKUP($F1472,SHT,2,FALSE))</f>
        <v>0</v>
      </c>
      <c r="I1472" s="179">
        <f t="shared" ref="I1472:V1472" si="729">I612*(1-VLOOKUP($F1472,SHT,2,FALSE))</f>
        <v>0</v>
      </c>
      <c r="J1472" s="179">
        <f t="shared" si="729"/>
        <v>0</v>
      </c>
      <c r="K1472" s="197">
        <f t="shared" si="729"/>
        <v>0</v>
      </c>
      <c r="L1472" s="181">
        <f t="shared" si="729"/>
        <v>0</v>
      </c>
      <c r="M1472" s="192">
        <f t="shared" si="729"/>
        <v>0</v>
      </c>
      <c r="N1472" s="182">
        <f t="shared" si="729"/>
        <v>0</v>
      </c>
      <c r="O1472" s="182">
        <f t="shared" si="729"/>
        <v>0</v>
      </c>
      <c r="P1472" s="182">
        <f t="shared" si="729"/>
        <v>0</v>
      </c>
      <c r="Q1472" s="182">
        <f t="shared" si="729"/>
        <v>0</v>
      </c>
      <c r="R1472" s="182">
        <f t="shared" si="729"/>
        <v>0</v>
      </c>
      <c r="S1472" s="182">
        <f t="shared" si="729"/>
        <v>0</v>
      </c>
      <c r="T1472" s="178">
        <f t="shared" si="729"/>
        <v>0</v>
      </c>
      <c r="U1472" s="182">
        <f t="shared" si="729"/>
        <v>0</v>
      </c>
      <c r="V1472" s="183">
        <f t="shared" si="729"/>
        <v>0</v>
      </c>
      <c r="W1472" s="46">
        <f>W612</f>
        <v>0</v>
      </c>
    </row>
    <row r="1473" spans="1:23" s="72" customFormat="1" outlineLevel="1" x14ac:dyDescent="0.2">
      <c r="A1473" s="322"/>
      <c r="B1473" s="25"/>
      <c r="C1473" s="23"/>
      <c r="D1473" s="23"/>
      <c r="E1473" s="24"/>
      <c r="F1473" s="176" t="s">
        <v>168</v>
      </c>
      <c r="G1473" s="190">
        <f>G613</f>
        <v>0</v>
      </c>
      <c r="H1473" s="242">
        <f>G1473*(1-VLOOKUP($F1473,SHT,2,FALSE))+H613*(1-VLOOKUP($F1473,SHT,2,FALSE))</f>
        <v>0</v>
      </c>
      <c r="I1473" s="179">
        <f t="shared" ref="I1473:V1473" si="730">I613*(1-VLOOKUP($F1473,SHT,2,FALSE))</f>
        <v>0</v>
      </c>
      <c r="J1473" s="179">
        <f t="shared" si="730"/>
        <v>0</v>
      </c>
      <c r="K1473" s="197">
        <f t="shared" si="730"/>
        <v>0</v>
      </c>
      <c r="L1473" s="181">
        <f t="shared" si="730"/>
        <v>0</v>
      </c>
      <c r="M1473" s="192">
        <f t="shared" si="730"/>
        <v>0</v>
      </c>
      <c r="N1473" s="182">
        <f t="shared" si="730"/>
        <v>0</v>
      </c>
      <c r="O1473" s="182">
        <f t="shared" si="730"/>
        <v>0</v>
      </c>
      <c r="P1473" s="182">
        <f t="shared" si="730"/>
        <v>0</v>
      </c>
      <c r="Q1473" s="182">
        <f t="shared" si="730"/>
        <v>0</v>
      </c>
      <c r="R1473" s="182">
        <f t="shared" si="730"/>
        <v>0</v>
      </c>
      <c r="S1473" s="182">
        <f t="shared" si="730"/>
        <v>0</v>
      </c>
      <c r="T1473" s="178">
        <f t="shared" si="730"/>
        <v>0</v>
      </c>
      <c r="U1473" s="182">
        <f t="shared" si="730"/>
        <v>0</v>
      </c>
      <c r="V1473" s="183">
        <f t="shared" si="730"/>
        <v>0</v>
      </c>
      <c r="W1473" s="46">
        <f>W613</f>
        <v>0</v>
      </c>
    </row>
    <row r="1474" spans="1:23" s="72" customFormat="1" x14ac:dyDescent="0.2">
      <c r="A1474" s="322"/>
      <c r="B1474" s="25"/>
      <c r="C1474" s="23"/>
      <c r="D1474" s="23"/>
      <c r="E1474" s="24" t="s">
        <v>174</v>
      </c>
      <c r="F1474" s="24"/>
      <c r="G1474" s="69">
        <f t="shared" ref="G1474:M1474" si="731">SUBTOTAL(9,G1475:G1476)</f>
        <v>0</v>
      </c>
      <c r="H1474" s="70">
        <f t="shared" si="731"/>
        <v>0</v>
      </c>
      <c r="I1474" s="66">
        <f t="shared" si="731"/>
        <v>0</v>
      </c>
      <c r="J1474" s="66">
        <f t="shared" si="731"/>
        <v>0</v>
      </c>
      <c r="K1474" s="67">
        <f t="shared" si="731"/>
        <v>0</v>
      </c>
      <c r="L1474" s="34">
        <f t="shared" si="731"/>
        <v>0</v>
      </c>
      <c r="M1474" s="34">
        <f t="shared" si="731"/>
        <v>0</v>
      </c>
      <c r="N1474" s="34">
        <f t="shared" ref="N1474:W1474" si="732">SUBTOTAL(9,N1475:N1476)</f>
        <v>0</v>
      </c>
      <c r="O1474" s="34">
        <f t="shared" si="732"/>
        <v>0</v>
      </c>
      <c r="P1474" s="34">
        <f t="shared" si="732"/>
        <v>0</v>
      </c>
      <c r="Q1474" s="34">
        <f t="shared" si="732"/>
        <v>0</v>
      </c>
      <c r="R1474" s="34">
        <f t="shared" si="732"/>
        <v>0</v>
      </c>
      <c r="S1474" s="34">
        <f t="shared" si="732"/>
        <v>0</v>
      </c>
      <c r="T1474" s="34">
        <f t="shared" si="732"/>
        <v>0</v>
      </c>
      <c r="U1474" s="34">
        <f t="shared" si="732"/>
        <v>0</v>
      </c>
      <c r="V1474" s="37">
        <f t="shared" si="732"/>
        <v>0</v>
      </c>
      <c r="W1474" s="33">
        <f t="shared" si="732"/>
        <v>0</v>
      </c>
    </row>
    <row r="1475" spans="1:23" s="72" customFormat="1" outlineLevel="1" x14ac:dyDescent="0.2">
      <c r="A1475" s="322"/>
      <c r="B1475" s="25"/>
      <c r="C1475" s="23"/>
      <c r="D1475" s="23"/>
      <c r="E1475" s="24"/>
      <c r="F1475" s="176" t="s">
        <v>62</v>
      </c>
      <c r="G1475" s="190">
        <f>G615</f>
        <v>0</v>
      </c>
      <c r="H1475" s="242">
        <f>G1475*(1-VLOOKUP($F1475,SHT,2,FALSE))+H615*(1-VLOOKUP($F1475,SHT,2,FALSE))</f>
        <v>0</v>
      </c>
      <c r="I1475" s="179">
        <f t="shared" ref="I1475:V1475" si="733">I615*(1-VLOOKUP($F1475,SHT,2,FALSE))</f>
        <v>0</v>
      </c>
      <c r="J1475" s="179">
        <f t="shared" si="733"/>
        <v>0</v>
      </c>
      <c r="K1475" s="197">
        <f t="shared" si="733"/>
        <v>0</v>
      </c>
      <c r="L1475" s="181">
        <f t="shared" si="733"/>
        <v>0</v>
      </c>
      <c r="M1475" s="192">
        <f t="shared" si="733"/>
        <v>0</v>
      </c>
      <c r="N1475" s="182">
        <f t="shared" si="733"/>
        <v>0</v>
      </c>
      <c r="O1475" s="182">
        <f t="shared" si="733"/>
        <v>0</v>
      </c>
      <c r="P1475" s="182">
        <f t="shared" si="733"/>
        <v>0</v>
      </c>
      <c r="Q1475" s="182">
        <f t="shared" si="733"/>
        <v>0</v>
      </c>
      <c r="R1475" s="182">
        <f t="shared" si="733"/>
        <v>0</v>
      </c>
      <c r="S1475" s="182">
        <f t="shared" si="733"/>
        <v>0</v>
      </c>
      <c r="T1475" s="178">
        <f t="shared" si="733"/>
        <v>0</v>
      </c>
      <c r="U1475" s="182">
        <f t="shared" si="733"/>
        <v>0</v>
      </c>
      <c r="V1475" s="183">
        <f t="shared" si="733"/>
        <v>0</v>
      </c>
      <c r="W1475" s="46">
        <f>W615</f>
        <v>0</v>
      </c>
    </row>
    <row r="1476" spans="1:23" s="72" customFormat="1" outlineLevel="1" x14ac:dyDescent="0.2">
      <c r="A1476" s="322"/>
      <c r="B1476" s="25"/>
      <c r="C1476" s="23"/>
      <c r="D1476" s="23"/>
      <c r="E1476" s="24"/>
      <c r="F1476" s="176" t="s">
        <v>175</v>
      </c>
      <c r="G1476" s="190">
        <f>G616</f>
        <v>0</v>
      </c>
      <c r="H1476" s="242">
        <f>G1476*(1-VLOOKUP($F1476,SHT,2,FALSE))+H616*(1-VLOOKUP($F1476,SHT,2,FALSE))</f>
        <v>0</v>
      </c>
      <c r="I1476" s="179">
        <f t="shared" ref="I1476:V1476" si="734">I616*(1-VLOOKUP($F1476,SHT,2,FALSE))</f>
        <v>0</v>
      </c>
      <c r="J1476" s="179">
        <f t="shared" si="734"/>
        <v>0</v>
      </c>
      <c r="K1476" s="197">
        <f t="shared" si="734"/>
        <v>0</v>
      </c>
      <c r="L1476" s="181">
        <f t="shared" si="734"/>
        <v>0</v>
      </c>
      <c r="M1476" s="192">
        <f t="shared" si="734"/>
        <v>0</v>
      </c>
      <c r="N1476" s="182">
        <f t="shared" si="734"/>
        <v>0</v>
      </c>
      <c r="O1476" s="182">
        <f t="shared" si="734"/>
        <v>0</v>
      </c>
      <c r="P1476" s="182">
        <f t="shared" si="734"/>
        <v>0</v>
      </c>
      <c r="Q1476" s="182">
        <f t="shared" si="734"/>
        <v>0</v>
      </c>
      <c r="R1476" s="182">
        <f t="shared" si="734"/>
        <v>0</v>
      </c>
      <c r="S1476" s="182">
        <f t="shared" si="734"/>
        <v>0</v>
      </c>
      <c r="T1476" s="178">
        <f t="shared" si="734"/>
        <v>0</v>
      </c>
      <c r="U1476" s="182">
        <f t="shared" si="734"/>
        <v>0</v>
      </c>
      <c r="V1476" s="183">
        <f t="shared" si="734"/>
        <v>0</v>
      </c>
      <c r="W1476" s="46">
        <f>W616</f>
        <v>0</v>
      </c>
    </row>
    <row r="1477" spans="1:23" s="72" customFormat="1" x14ac:dyDescent="0.2">
      <c r="A1477" s="322"/>
      <c r="B1477" s="25"/>
      <c r="C1477" s="23"/>
      <c r="D1477" s="23"/>
      <c r="E1477" s="24" t="s">
        <v>169</v>
      </c>
      <c r="F1477" s="24"/>
      <c r="G1477" s="69">
        <f t="shared" ref="G1477:W1477" si="735">SUBTOTAL(9,G1478:G1480)</f>
        <v>0</v>
      </c>
      <c r="H1477" s="70">
        <f t="shared" si="735"/>
        <v>0</v>
      </c>
      <c r="I1477" s="66">
        <f t="shared" si="735"/>
        <v>0</v>
      </c>
      <c r="J1477" s="66">
        <f t="shared" si="735"/>
        <v>0</v>
      </c>
      <c r="K1477" s="67">
        <f t="shared" si="735"/>
        <v>0</v>
      </c>
      <c r="L1477" s="34">
        <f t="shared" si="735"/>
        <v>0</v>
      </c>
      <c r="M1477" s="34">
        <f t="shared" si="735"/>
        <v>0</v>
      </c>
      <c r="N1477" s="34">
        <f t="shared" si="735"/>
        <v>0</v>
      </c>
      <c r="O1477" s="34">
        <f t="shared" si="735"/>
        <v>0</v>
      </c>
      <c r="P1477" s="34">
        <f t="shared" si="735"/>
        <v>0</v>
      </c>
      <c r="Q1477" s="34">
        <f t="shared" si="735"/>
        <v>0</v>
      </c>
      <c r="R1477" s="34">
        <f t="shared" si="735"/>
        <v>0</v>
      </c>
      <c r="S1477" s="34">
        <f t="shared" si="735"/>
        <v>0</v>
      </c>
      <c r="T1477" s="34">
        <f t="shared" si="735"/>
        <v>0</v>
      </c>
      <c r="U1477" s="34">
        <f t="shared" si="735"/>
        <v>0</v>
      </c>
      <c r="V1477" s="34">
        <f t="shared" si="735"/>
        <v>0</v>
      </c>
      <c r="W1477" s="33">
        <f t="shared" si="735"/>
        <v>0</v>
      </c>
    </row>
    <row r="1478" spans="1:23" s="72" customFormat="1" outlineLevel="1" x14ac:dyDescent="0.2">
      <c r="A1478" s="322"/>
      <c r="B1478" s="25"/>
      <c r="C1478" s="23"/>
      <c r="D1478" s="23"/>
      <c r="E1478" s="24"/>
      <c r="F1478" s="176" t="s">
        <v>60</v>
      </c>
      <c r="G1478" s="190">
        <f>G618</f>
        <v>0</v>
      </c>
      <c r="H1478" s="242">
        <f>G1478*(1-VLOOKUP($F1478,SHT,2,FALSE))+H618*(1-VLOOKUP($F1478,SHT,2,FALSE))</f>
        <v>0</v>
      </c>
      <c r="I1478" s="179">
        <f t="shared" ref="I1478:V1478" si="736">I618*(1-VLOOKUP($F1478,SHT,2,FALSE))</f>
        <v>0</v>
      </c>
      <c r="J1478" s="179">
        <f t="shared" si="736"/>
        <v>0</v>
      </c>
      <c r="K1478" s="197">
        <f t="shared" si="736"/>
        <v>0</v>
      </c>
      <c r="L1478" s="181">
        <f t="shared" si="736"/>
        <v>0</v>
      </c>
      <c r="M1478" s="192">
        <f t="shared" si="736"/>
        <v>0</v>
      </c>
      <c r="N1478" s="182">
        <f t="shared" si="736"/>
        <v>0</v>
      </c>
      <c r="O1478" s="182">
        <f t="shared" si="736"/>
        <v>0</v>
      </c>
      <c r="P1478" s="182">
        <f t="shared" si="736"/>
        <v>0</v>
      </c>
      <c r="Q1478" s="182">
        <f t="shared" si="736"/>
        <v>0</v>
      </c>
      <c r="R1478" s="182">
        <f t="shared" si="736"/>
        <v>0</v>
      </c>
      <c r="S1478" s="182">
        <f t="shared" si="736"/>
        <v>0</v>
      </c>
      <c r="T1478" s="178">
        <f t="shared" si="736"/>
        <v>0</v>
      </c>
      <c r="U1478" s="182">
        <f t="shared" si="736"/>
        <v>0</v>
      </c>
      <c r="V1478" s="183">
        <f t="shared" si="736"/>
        <v>0</v>
      </c>
      <c r="W1478" s="46">
        <f>W618</f>
        <v>0</v>
      </c>
    </row>
    <row r="1479" spans="1:23" s="72" customFormat="1" outlineLevel="1" x14ac:dyDescent="0.2">
      <c r="A1479" s="322"/>
      <c r="B1479" s="25"/>
      <c r="C1479" s="23"/>
      <c r="D1479" s="23"/>
      <c r="E1479" s="24"/>
      <c r="F1479" s="176" t="s">
        <v>170</v>
      </c>
      <c r="G1479" s="190">
        <f>G619</f>
        <v>0</v>
      </c>
      <c r="H1479" s="242">
        <f>G1479*(1-VLOOKUP($F1479,SHT,2,FALSE))+H619*(1-VLOOKUP($F1479,SHT,2,FALSE))</f>
        <v>0</v>
      </c>
      <c r="I1479" s="179">
        <f t="shared" ref="I1479:V1479" si="737">I619*(1-VLOOKUP($F1479,SHT,2,FALSE))</f>
        <v>0</v>
      </c>
      <c r="J1479" s="179">
        <f t="shared" si="737"/>
        <v>0</v>
      </c>
      <c r="K1479" s="197">
        <f t="shared" si="737"/>
        <v>0</v>
      </c>
      <c r="L1479" s="181">
        <f t="shared" si="737"/>
        <v>0</v>
      </c>
      <c r="M1479" s="192">
        <f t="shared" si="737"/>
        <v>0</v>
      </c>
      <c r="N1479" s="182">
        <f t="shared" si="737"/>
        <v>0</v>
      </c>
      <c r="O1479" s="182">
        <f t="shared" si="737"/>
        <v>0</v>
      </c>
      <c r="P1479" s="182">
        <f t="shared" si="737"/>
        <v>0</v>
      </c>
      <c r="Q1479" s="182">
        <f t="shared" si="737"/>
        <v>0</v>
      </c>
      <c r="R1479" s="182">
        <f t="shared" si="737"/>
        <v>0</v>
      </c>
      <c r="S1479" s="182">
        <f t="shared" si="737"/>
        <v>0</v>
      </c>
      <c r="T1479" s="178">
        <f t="shared" si="737"/>
        <v>0</v>
      </c>
      <c r="U1479" s="182">
        <f t="shared" si="737"/>
        <v>0</v>
      </c>
      <c r="V1479" s="183">
        <f t="shared" si="737"/>
        <v>0</v>
      </c>
      <c r="W1479" s="46">
        <f>W619</f>
        <v>0</v>
      </c>
    </row>
    <row r="1480" spans="1:23" s="72" customFormat="1" outlineLevel="1" x14ac:dyDescent="0.2">
      <c r="A1480" s="322"/>
      <c r="B1480" s="25"/>
      <c r="C1480" s="23"/>
      <c r="D1480" s="23"/>
      <c r="E1480" s="24"/>
      <c r="F1480" s="176" t="s">
        <v>171</v>
      </c>
      <c r="G1480" s="190">
        <f>G620</f>
        <v>0</v>
      </c>
      <c r="H1480" s="242">
        <f>G1480*(1-VLOOKUP($F1480,SHT,2,FALSE))+H620*(1-VLOOKUP($F1480,SHT,2,FALSE))</f>
        <v>0</v>
      </c>
      <c r="I1480" s="179">
        <f t="shared" ref="I1480:V1480" si="738">I620*(1-VLOOKUP($F1480,SHT,2,FALSE))</f>
        <v>0</v>
      </c>
      <c r="J1480" s="179">
        <f t="shared" si="738"/>
        <v>0</v>
      </c>
      <c r="K1480" s="197">
        <f t="shared" si="738"/>
        <v>0</v>
      </c>
      <c r="L1480" s="181">
        <f t="shared" si="738"/>
        <v>0</v>
      </c>
      <c r="M1480" s="192">
        <f t="shared" si="738"/>
        <v>0</v>
      </c>
      <c r="N1480" s="182">
        <f t="shared" si="738"/>
        <v>0</v>
      </c>
      <c r="O1480" s="182">
        <f t="shared" si="738"/>
        <v>0</v>
      </c>
      <c r="P1480" s="182">
        <f t="shared" si="738"/>
        <v>0</v>
      </c>
      <c r="Q1480" s="182">
        <f t="shared" si="738"/>
        <v>0</v>
      </c>
      <c r="R1480" s="182">
        <f t="shared" si="738"/>
        <v>0</v>
      </c>
      <c r="S1480" s="182">
        <f t="shared" si="738"/>
        <v>0</v>
      </c>
      <c r="T1480" s="178">
        <f t="shared" si="738"/>
        <v>0</v>
      </c>
      <c r="U1480" s="182">
        <f t="shared" si="738"/>
        <v>0</v>
      </c>
      <c r="V1480" s="183">
        <f t="shared" si="738"/>
        <v>0</v>
      </c>
      <c r="W1480" s="46">
        <f>W620</f>
        <v>0</v>
      </c>
    </row>
    <row r="1481" spans="1:23" s="72" customFormat="1" x14ac:dyDescent="0.2">
      <c r="A1481" s="322"/>
      <c r="B1481" s="25"/>
      <c r="C1481" s="23"/>
      <c r="D1481" s="23"/>
      <c r="E1481" s="24" t="s">
        <v>334</v>
      </c>
      <c r="F1481" s="24"/>
      <c r="G1481" s="69">
        <f t="shared" ref="G1481:M1481" si="739">SUBTOTAL(9,G1482:G1483)</f>
        <v>0</v>
      </c>
      <c r="H1481" s="70">
        <f t="shared" si="739"/>
        <v>0</v>
      </c>
      <c r="I1481" s="66">
        <f t="shared" si="739"/>
        <v>0</v>
      </c>
      <c r="J1481" s="66">
        <f t="shared" si="739"/>
        <v>0</v>
      </c>
      <c r="K1481" s="67">
        <f t="shared" si="739"/>
        <v>0</v>
      </c>
      <c r="L1481" s="34">
        <f t="shared" si="739"/>
        <v>0</v>
      </c>
      <c r="M1481" s="34">
        <f t="shared" si="739"/>
        <v>0</v>
      </c>
      <c r="N1481" s="34">
        <f t="shared" ref="N1481:W1481" si="740">SUBTOTAL(9,N1482:N1483)</f>
        <v>0</v>
      </c>
      <c r="O1481" s="34">
        <f t="shared" si="740"/>
        <v>0</v>
      </c>
      <c r="P1481" s="34">
        <f t="shared" si="740"/>
        <v>0</v>
      </c>
      <c r="Q1481" s="34">
        <f t="shared" si="740"/>
        <v>0</v>
      </c>
      <c r="R1481" s="34">
        <f t="shared" si="740"/>
        <v>0</v>
      </c>
      <c r="S1481" s="34">
        <f t="shared" si="740"/>
        <v>0</v>
      </c>
      <c r="T1481" s="34">
        <f t="shared" si="740"/>
        <v>0</v>
      </c>
      <c r="U1481" s="34">
        <f t="shared" si="740"/>
        <v>0</v>
      </c>
      <c r="V1481" s="37">
        <f t="shared" si="740"/>
        <v>0</v>
      </c>
      <c r="W1481" s="33">
        <f t="shared" si="740"/>
        <v>0</v>
      </c>
    </row>
    <row r="1482" spans="1:23" s="72" customFormat="1" outlineLevel="1" x14ac:dyDescent="0.2">
      <c r="A1482" s="322"/>
      <c r="B1482" s="25"/>
      <c r="C1482" s="23"/>
      <c r="D1482" s="23"/>
      <c r="E1482" s="24"/>
      <c r="F1482" s="176" t="s">
        <v>335</v>
      </c>
      <c r="G1482" s="190">
        <f>G622</f>
        <v>0</v>
      </c>
      <c r="H1482" s="242">
        <f>G1482*(1-VLOOKUP($F1482,SHT,2,FALSE))+H622*(1-VLOOKUP($F1482,SHT,2,FALSE))</f>
        <v>0</v>
      </c>
      <c r="I1482" s="179">
        <f t="shared" ref="I1482:V1482" si="741">I622*(1-VLOOKUP($F1482,SHT,2,FALSE))</f>
        <v>0</v>
      </c>
      <c r="J1482" s="179">
        <f t="shared" si="741"/>
        <v>0</v>
      </c>
      <c r="K1482" s="197">
        <f t="shared" si="741"/>
        <v>0</v>
      </c>
      <c r="L1482" s="181">
        <f t="shared" si="741"/>
        <v>0</v>
      </c>
      <c r="M1482" s="192">
        <f t="shared" si="741"/>
        <v>0</v>
      </c>
      <c r="N1482" s="182">
        <f t="shared" si="741"/>
        <v>0</v>
      </c>
      <c r="O1482" s="182">
        <f t="shared" si="741"/>
        <v>0</v>
      </c>
      <c r="P1482" s="182">
        <f t="shared" si="741"/>
        <v>0</v>
      </c>
      <c r="Q1482" s="182">
        <f t="shared" si="741"/>
        <v>0</v>
      </c>
      <c r="R1482" s="182">
        <f t="shared" si="741"/>
        <v>0</v>
      </c>
      <c r="S1482" s="182">
        <f t="shared" si="741"/>
        <v>0</v>
      </c>
      <c r="T1482" s="178">
        <f t="shared" si="741"/>
        <v>0</v>
      </c>
      <c r="U1482" s="182">
        <f t="shared" si="741"/>
        <v>0</v>
      </c>
      <c r="V1482" s="183">
        <f t="shared" si="741"/>
        <v>0</v>
      </c>
      <c r="W1482" s="46">
        <f>W622</f>
        <v>0</v>
      </c>
    </row>
    <row r="1483" spans="1:23" s="72" customFormat="1" outlineLevel="1" x14ac:dyDescent="0.2">
      <c r="A1483" s="322"/>
      <c r="B1483" s="25"/>
      <c r="C1483" s="23"/>
      <c r="D1483" s="23"/>
      <c r="E1483" s="24"/>
      <c r="F1483" s="176" t="s">
        <v>336</v>
      </c>
      <c r="G1483" s="190">
        <f>G623</f>
        <v>0</v>
      </c>
      <c r="H1483" s="242">
        <f>G1483*(1-VLOOKUP($F1483,SHT,2,FALSE))+H623*(1-VLOOKUP($F1483,SHT,2,FALSE))</f>
        <v>0</v>
      </c>
      <c r="I1483" s="179">
        <f t="shared" ref="I1483:V1483" si="742">I623*(1-VLOOKUP($F1483,SHT,2,FALSE))</f>
        <v>0</v>
      </c>
      <c r="J1483" s="179">
        <f t="shared" si="742"/>
        <v>0</v>
      </c>
      <c r="K1483" s="197">
        <f t="shared" si="742"/>
        <v>0</v>
      </c>
      <c r="L1483" s="181">
        <f t="shared" si="742"/>
        <v>0</v>
      </c>
      <c r="M1483" s="192">
        <f t="shared" si="742"/>
        <v>0</v>
      </c>
      <c r="N1483" s="182">
        <f t="shared" si="742"/>
        <v>0</v>
      </c>
      <c r="O1483" s="182">
        <f t="shared" si="742"/>
        <v>0</v>
      </c>
      <c r="P1483" s="182">
        <f t="shared" si="742"/>
        <v>0</v>
      </c>
      <c r="Q1483" s="182">
        <f t="shared" si="742"/>
        <v>0</v>
      </c>
      <c r="R1483" s="182">
        <f t="shared" si="742"/>
        <v>0</v>
      </c>
      <c r="S1483" s="182">
        <f t="shared" si="742"/>
        <v>0</v>
      </c>
      <c r="T1483" s="178">
        <f t="shared" si="742"/>
        <v>0</v>
      </c>
      <c r="U1483" s="182">
        <f t="shared" si="742"/>
        <v>0</v>
      </c>
      <c r="V1483" s="183">
        <f t="shared" si="742"/>
        <v>0</v>
      </c>
      <c r="W1483" s="46">
        <f>W623</f>
        <v>0</v>
      </c>
    </row>
    <row r="1484" spans="1:23" s="72" customFormat="1" x14ac:dyDescent="0.2">
      <c r="A1484" s="322"/>
      <c r="B1484" s="25"/>
      <c r="C1484" s="23"/>
      <c r="D1484" s="23"/>
      <c r="E1484" s="24" t="s">
        <v>337</v>
      </c>
      <c r="F1484" s="24"/>
      <c r="G1484" s="69">
        <f t="shared" ref="G1484:W1484" si="743">SUBTOTAL(9,G1485:G1487)</f>
        <v>0</v>
      </c>
      <c r="H1484" s="70">
        <f t="shared" si="743"/>
        <v>0</v>
      </c>
      <c r="I1484" s="66">
        <f t="shared" si="743"/>
        <v>0</v>
      </c>
      <c r="J1484" s="66">
        <f t="shared" si="743"/>
        <v>0</v>
      </c>
      <c r="K1484" s="67">
        <f t="shared" si="743"/>
        <v>0</v>
      </c>
      <c r="L1484" s="34">
        <f t="shared" si="743"/>
        <v>0</v>
      </c>
      <c r="M1484" s="34">
        <f t="shared" si="743"/>
        <v>0</v>
      </c>
      <c r="N1484" s="34">
        <f t="shared" si="743"/>
        <v>0</v>
      </c>
      <c r="O1484" s="34">
        <f t="shared" si="743"/>
        <v>0</v>
      </c>
      <c r="P1484" s="34">
        <f t="shared" si="743"/>
        <v>0</v>
      </c>
      <c r="Q1484" s="34">
        <f t="shared" si="743"/>
        <v>0</v>
      </c>
      <c r="R1484" s="34">
        <f t="shared" si="743"/>
        <v>0</v>
      </c>
      <c r="S1484" s="34">
        <f t="shared" si="743"/>
        <v>0</v>
      </c>
      <c r="T1484" s="34">
        <f t="shared" si="743"/>
        <v>0</v>
      </c>
      <c r="U1484" s="34">
        <f t="shared" si="743"/>
        <v>0</v>
      </c>
      <c r="V1484" s="34">
        <f t="shared" si="743"/>
        <v>0</v>
      </c>
      <c r="W1484" s="33">
        <f t="shared" si="743"/>
        <v>0</v>
      </c>
    </row>
    <row r="1485" spans="1:23" s="72" customFormat="1" outlineLevel="1" x14ac:dyDescent="0.2">
      <c r="A1485" s="322"/>
      <c r="B1485" s="25"/>
      <c r="C1485" s="23"/>
      <c r="D1485" s="23"/>
      <c r="E1485" s="24"/>
      <c r="F1485" s="176" t="s">
        <v>338</v>
      </c>
      <c r="G1485" s="190">
        <f>G625</f>
        <v>0</v>
      </c>
      <c r="H1485" s="242">
        <f>G1485*(1-VLOOKUP($F1485,SHT,2,FALSE))+H625*(1-VLOOKUP($F1485,SHT,2,FALSE))</f>
        <v>0</v>
      </c>
      <c r="I1485" s="179">
        <f t="shared" ref="I1485:V1485" si="744">I625*(1-VLOOKUP($F1485,SHT,2,FALSE))</f>
        <v>0</v>
      </c>
      <c r="J1485" s="179">
        <f t="shared" si="744"/>
        <v>0</v>
      </c>
      <c r="K1485" s="197">
        <f t="shared" si="744"/>
        <v>0</v>
      </c>
      <c r="L1485" s="181">
        <f t="shared" si="744"/>
        <v>0</v>
      </c>
      <c r="M1485" s="192">
        <f t="shared" si="744"/>
        <v>0</v>
      </c>
      <c r="N1485" s="182">
        <f t="shared" si="744"/>
        <v>0</v>
      </c>
      <c r="O1485" s="182">
        <f t="shared" si="744"/>
        <v>0</v>
      </c>
      <c r="P1485" s="182">
        <f t="shared" si="744"/>
        <v>0</v>
      </c>
      <c r="Q1485" s="182">
        <f t="shared" si="744"/>
        <v>0</v>
      </c>
      <c r="R1485" s="182">
        <f t="shared" si="744"/>
        <v>0</v>
      </c>
      <c r="S1485" s="182">
        <f t="shared" si="744"/>
        <v>0</v>
      </c>
      <c r="T1485" s="178">
        <f t="shared" si="744"/>
        <v>0</v>
      </c>
      <c r="U1485" s="182">
        <f t="shared" si="744"/>
        <v>0</v>
      </c>
      <c r="V1485" s="183">
        <f t="shared" si="744"/>
        <v>0</v>
      </c>
      <c r="W1485" s="46">
        <f>W625</f>
        <v>0</v>
      </c>
    </row>
    <row r="1486" spans="1:23" s="72" customFormat="1" outlineLevel="1" x14ac:dyDescent="0.2">
      <c r="A1486" s="322"/>
      <c r="B1486" s="25"/>
      <c r="C1486" s="23"/>
      <c r="D1486" s="23"/>
      <c r="E1486" s="24"/>
      <c r="F1486" s="176" t="s">
        <v>339</v>
      </c>
      <c r="G1486" s="190">
        <f>G626</f>
        <v>0</v>
      </c>
      <c r="H1486" s="242">
        <f>G1486*(1-VLOOKUP($F1486,SHT,2,FALSE))+H626*(1-VLOOKUP($F1486,SHT,2,FALSE))</f>
        <v>0</v>
      </c>
      <c r="I1486" s="179">
        <f t="shared" ref="I1486:V1486" si="745">I626*(1-VLOOKUP($F1486,SHT,2,FALSE))</f>
        <v>0</v>
      </c>
      <c r="J1486" s="179">
        <f t="shared" si="745"/>
        <v>0</v>
      </c>
      <c r="K1486" s="197">
        <f t="shared" si="745"/>
        <v>0</v>
      </c>
      <c r="L1486" s="181">
        <f t="shared" si="745"/>
        <v>0</v>
      </c>
      <c r="M1486" s="192">
        <f t="shared" si="745"/>
        <v>0</v>
      </c>
      <c r="N1486" s="182">
        <f t="shared" si="745"/>
        <v>0</v>
      </c>
      <c r="O1486" s="182">
        <f t="shared" si="745"/>
        <v>0</v>
      </c>
      <c r="P1486" s="182">
        <f t="shared" si="745"/>
        <v>0</v>
      </c>
      <c r="Q1486" s="182">
        <f t="shared" si="745"/>
        <v>0</v>
      </c>
      <c r="R1486" s="182">
        <f t="shared" si="745"/>
        <v>0</v>
      </c>
      <c r="S1486" s="182">
        <f t="shared" si="745"/>
        <v>0</v>
      </c>
      <c r="T1486" s="178">
        <f t="shared" si="745"/>
        <v>0</v>
      </c>
      <c r="U1486" s="182">
        <f t="shared" si="745"/>
        <v>0</v>
      </c>
      <c r="V1486" s="183">
        <f t="shared" si="745"/>
        <v>0</v>
      </c>
      <c r="W1486" s="46">
        <f>W626</f>
        <v>0</v>
      </c>
    </row>
    <row r="1487" spans="1:23" s="72" customFormat="1" outlineLevel="1" x14ac:dyDescent="0.2">
      <c r="A1487" s="322"/>
      <c r="B1487" s="25"/>
      <c r="C1487" s="23"/>
      <c r="D1487" s="23"/>
      <c r="E1487" s="24"/>
      <c r="F1487" s="176" t="s">
        <v>340</v>
      </c>
      <c r="G1487" s="190">
        <f>G627</f>
        <v>0</v>
      </c>
      <c r="H1487" s="242">
        <f>G1487*(1-VLOOKUP($F1487,SHT,2,FALSE))+H627*(1-VLOOKUP($F1487,SHT,2,FALSE))</f>
        <v>0</v>
      </c>
      <c r="I1487" s="179">
        <f t="shared" ref="I1487:V1487" si="746">I627*(1-VLOOKUP($F1487,SHT,2,FALSE))</f>
        <v>0</v>
      </c>
      <c r="J1487" s="179">
        <f t="shared" si="746"/>
        <v>0</v>
      </c>
      <c r="K1487" s="197">
        <f t="shared" si="746"/>
        <v>0</v>
      </c>
      <c r="L1487" s="181">
        <f t="shared" si="746"/>
        <v>0</v>
      </c>
      <c r="M1487" s="192">
        <f t="shared" si="746"/>
        <v>0</v>
      </c>
      <c r="N1487" s="182">
        <f t="shared" si="746"/>
        <v>0</v>
      </c>
      <c r="O1487" s="182">
        <f t="shared" si="746"/>
        <v>0</v>
      </c>
      <c r="P1487" s="182">
        <f t="shared" si="746"/>
        <v>0</v>
      </c>
      <c r="Q1487" s="182">
        <f t="shared" si="746"/>
        <v>0</v>
      </c>
      <c r="R1487" s="182">
        <f t="shared" si="746"/>
        <v>0</v>
      </c>
      <c r="S1487" s="182">
        <f t="shared" si="746"/>
        <v>0</v>
      </c>
      <c r="T1487" s="178">
        <f t="shared" si="746"/>
        <v>0</v>
      </c>
      <c r="U1487" s="182">
        <f t="shared" si="746"/>
        <v>0</v>
      </c>
      <c r="V1487" s="183">
        <f t="shared" si="746"/>
        <v>0</v>
      </c>
      <c r="W1487" s="46">
        <f>W627</f>
        <v>0</v>
      </c>
    </row>
    <row r="1488" spans="1:23" s="72" customFormat="1" x14ac:dyDescent="0.2">
      <c r="A1488" s="322"/>
      <c r="B1488" s="25"/>
      <c r="C1488" s="23"/>
      <c r="D1488" s="23" t="s">
        <v>183</v>
      </c>
      <c r="E1488" s="24"/>
      <c r="F1488" s="24"/>
      <c r="G1488" s="69"/>
      <c r="H1488" s="70"/>
      <c r="I1488" s="66"/>
      <c r="J1488" s="66"/>
      <c r="K1488" s="67"/>
      <c r="L1488" s="51"/>
      <c r="M1488" s="34"/>
      <c r="N1488" s="34"/>
      <c r="O1488" s="34"/>
      <c r="P1488" s="34"/>
      <c r="Q1488" s="34"/>
      <c r="R1488" s="34"/>
      <c r="S1488" s="34"/>
      <c r="T1488" s="34"/>
      <c r="U1488" s="34"/>
      <c r="V1488" s="37"/>
      <c r="W1488" s="33"/>
    </row>
    <row r="1489" spans="1:23" s="72" customFormat="1" x14ac:dyDescent="0.2">
      <c r="A1489" s="322"/>
      <c r="B1489" s="25"/>
      <c r="C1489" s="23"/>
      <c r="D1489" s="23"/>
      <c r="E1489" s="24" t="s">
        <v>184</v>
      </c>
      <c r="F1489" s="24"/>
      <c r="G1489" s="69">
        <f t="shared" ref="G1489:M1489" si="747">SUBTOTAL(9,G1490:G1491)</f>
        <v>0</v>
      </c>
      <c r="H1489" s="70">
        <f t="shared" si="747"/>
        <v>0</v>
      </c>
      <c r="I1489" s="66">
        <f t="shared" si="747"/>
        <v>0</v>
      </c>
      <c r="J1489" s="66">
        <f t="shared" si="747"/>
        <v>0</v>
      </c>
      <c r="K1489" s="67">
        <f t="shared" si="747"/>
        <v>0</v>
      </c>
      <c r="L1489" s="34">
        <f t="shared" si="747"/>
        <v>0</v>
      </c>
      <c r="M1489" s="34">
        <f t="shared" si="747"/>
        <v>0</v>
      </c>
      <c r="N1489" s="34">
        <f t="shared" ref="N1489:W1489" si="748">SUBTOTAL(9,N1490:N1491)</f>
        <v>0</v>
      </c>
      <c r="O1489" s="34">
        <f t="shared" si="748"/>
        <v>0</v>
      </c>
      <c r="P1489" s="34">
        <f t="shared" si="748"/>
        <v>0</v>
      </c>
      <c r="Q1489" s="34">
        <f t="shared" si="748"/>
        <v>0</v>
      </c>
      <c r="R1489" s="34">
        <f t="shared" si="748"/>
        <v>0</v>
      </c>
      <c r="S1489" s="34">
        <f t="shared" si="748"/>
        <v>0</v>
      </c>
      <c r="T1489" s="34">
        <f t="shared" si="748"/>
        <v>0</v>
      </c>
      <c r="U1489" s="34">
        <f t="shared" si="748"/>
        <v>0</v>
      </c>
      <c r="V1489" s="37">
        <f t="shared" si="748"/>
        <v>0</v>
      </c>
      <c r="W1489" s="33">
        <f t="shared" si="748"/>
        <v>0</v>
      </c>
    </row>
    <row r="1490" spans="1:23" s="72" customFormat="1" outlineLevel="1" x14ac:dyDescent="0.2">
      <c r="A1490" s="322"/>
      <c r="B1490" s="25"/>
      <c r="C1490" s="23"/>
      <c r="D1490" s="23"/>
      <c r="E1490" s="24"/>
      <c r="F1490" s="176" t="s">
        <v>176</v>
      </c>
      <c r="G1490" s="190">
        <f>G630</f>
        <v>0</v>
      </c>
      <c r="H1490" s="242">
        <f>G1490*(1-VLOOKUP($F1490,SHT,2,FALSE))+H630*(1-VLOOKUP($F1490,SHT,2,FALSE))</f>
        <v>0</v>
      </c>
      <c r="I1490" s="179">
        <f t="shared" ref="I1490:V1490" si="749">I630*(1-VLOOKUP($F1490,SHT,2,FALSE))</f>
        <v>0</v>
      </c>
      <c r="J1490" s="179">
        <f t="shared" si="749"/>
        <v>0</v>
      </c>
      <c r="K1490" s="197">
        <f t="shared" si="749"/>
        <v>0</v>
      </c>
      <c r="L1490" s="181">
        <f t="shared" si="749"/>
        <v>0</v>
      </c>
      <c r="M1490" s="192">
        <f t="shared" si="749"/>
        <v>0</v>
      </c>
      <c r="N1490" s="182">
        <f t="shared" si="749"/>
        <v>0</v>
      </c>
      <c r="O1490" s="182">
        <f t="shared" si="749"/>
        <v>0</v>
      </c>
      <c r="P1490" s="182">
        <f t="shared" si="749"/>
        <v>0</v>
      </c>
      <c r="Q1490" s="182">
        <f t="shared" si="749"/>
        <v>0</v>
      </c>
      <c r="R1490" s="182">
        <f t="shared" si="749"/>
        <v>0</v>
      </c>
      <c r="S1490" s="182">
        <f t="shared" si="749"/>
        <v>0</v>
      </c>
      <c r="T1490" s="178">
        <f t="shared" si="749"/>
        <v>0</v>
      </c>
      <c r="U1490" s="182">
        <f t="shared" si="749"/>
        <v>0</v>
      </c>
      <c r="V1490" s="183">
        <f t="shared" si="749"/>
        <v>0</v>
      </c>
      <c r="W1490" s="46">
        <f>W630</f>
        <v>0</v>
      </c>
    </row>
    <row r="1491" spans="1:23" s="72" customFormat="1" outlineLevel="1" x14ac:dyDescent="0.2">
      <c r="A1491" s="322"/>
      <c r="B1491" s="25"/>
      <c r="C1491" s="23"/>
      <c r="D1491" s="23"/>
      <c r="E1491" s="24"/>
      <c r="F1491" s="176" t="s">
        <v>180</v>
      </c>
      <c r="G1491" s="190">
        <f>G631</f>
        <v>0</v>
      </c>
      <c r="H1491" s="242">
        <f>G1491*(1-VLOOKUP($F1491,SHT,2,FALSE))+H631*(1-VLOOKUP($F1491,SHT,2,FALSE))</f>
        <v>0</v>
      </c>
      <c r="I1491" s="179">
        <f t="shared" ref="I1491:V1491" si="750">I631*(1-VLOOKUP($F1491,SHT,2,FALSE))</f>
        <v>0</v>
      </c>
      <c r="J1491" s="179">
        <f t="shared" si="750"/>
        <v>0</v>
      </c>
      <c r="K1491" s="197">
        <f t="shared" si="750"/>
        <v>0</v>
      </c>
      <c r="L1491" s="181">
        <f t="shared" si="750"/>
        <v>0</v>
      </c>
      <c r="M1491" s="192">
        <f t="shared" si="750"/>
        <v>0</v>
      </c>
      <c r="N1491" s="182">
        <f t="shared" si="750"/>
        <v>0</v>
      </c>
      <c r="O1491" s="182">
        <f t="shared" si="750"/>
        <v>0</v>
      </c>
      <c r="P1491" s="182">
        <f t="shared" si="750"/>
        <v>0</v>
      </c>
      <c r="Q1491" s="182">
        <f t="shared" si="750"/>
        <v>0</v>
      </c>
      <c r="R1491" s="182">
        <f t="shared" si="750"/>
        <v>0</v>
      </c>
      <c r="S1491" s="182">
        <f t="shared" si="750"/>
        <v>0</v>
      </c>
      <c r="T1491" s="178">
        <f t="shared" si="750"/>
        <v>0</v>
      </c>
      <c r="U1491" s="182">
        <f t="shared" si="750"/>
        <v>0</v>
      </c>
      <c r="V1491" s="183">
        <f t="shared" si="750"/>
        <v>0</v>
      </c>
      <c r="W1491" s="46">
        <f>W631</f>
        <v>0</v>
      </c>
    </row>
    <row r="1492" spans="1:23" s="72" customFormat="1" x14ac:dyDescent="0.2">
      <c r="A1492" s="322"/>
      <c r="B1492" s="25"/>
      <c r="C1492" s="23"/>
      <c r="D1492" s="23"/>
      <c r="E1492" s="24" t="s">
        <v>185</v>
      </c>
      <c r="F1492" s="24"/>
      <c r="G1492" s="69">
        <f t="shared" ref="G1492:M1492" si="751">SUBTOTAL(9,G1493:G1494)</f>
        <v>0</v>
      </c>
      <c r="H1492" s="70">
        <f t="shared" si="751"/>
        <v>0</v>
      </c>
      <c r="I1492" s="66">
        <f t="shared" si="751"/>
        <v>0</v>
      </c>
      <c r="J1492" s="66">
        <f t="shared" si="751"/>
        <v>0</v>
      </c>
      <c r="K1492" s="67">
        <f t="shared" si="751"/>
        <v>0</v>
      </c>
      <c r="L1492" s="34">
        <f t="shared" si="751"/>
        <v>0</v>
      </c>
      <c r="M1492" s="34">
        <f t="shared" si="751"/>
        <v>0</v>
      </c>
      <c r="N1492" s="34">
        <f t="shared" ref="N1492:W1492" si="752">SUBTOTAL(9,N1493:N1494)</f>
        <v>0</v>
      </c>
      <c r="O1492" s="34">
        <f t="shared" si="752"/>
        <v>0</v>
      </c>
      <c r="P1492" s="34">
        <f t="shared" si="752"/>
        <v>0</v>
      </c>
      <c r="Q1492" s="34">
        <f t="shared" si="752"/>
        <v>0</v>
      </c>
      <c r="R1492" s="34">
        <f t="shared" si="752"/>
        <v>0</v>
      </c>
      <c r="S1492" s="34">
        <f t="shared" si="752"/>
        <v>0</v>
      </c>
      <c r="T1492" s="34">
        <f t="shared" si="752"/>
        <v>0</v>
      </c>
      <c r="U1492" s="34">
        <f t="shared" si="752"/>
        <v>0</v>
      </c>
      <c r="V1492" s="37">
        <f t="shared" si="752"/>
        <v>0</v>
      </c>
      <c r="W1492" s="33">
        <f t="shared" si="752"/>
        <v>0</v>
      </c>
    </row>
    <row r="1493" spans="1:23" s="72" customFormat="1" outlineLevel="1" x14ac:dyDescent="0.2">
      <c r="A1493" s="322"/>
      <c r="B1493" s="25"/>
      <c r="C1493" s="23"/>
      <c r="D1493" s="23"/>
      <c r="E1493" s="24"/>
      <c r="F1493" s="176" t="s">
        <v>177</v>
      </c>
      <c r="G1493" s="190">
        <f>G633</f>
        <v>0</v>
      </c>
      <c r="H1493" s="242">
        <f>G1493*(1-VLOOKUP($F1493,SHT,2,FALSE))+H633*(1-VLOOKUP($F1493,SHT,2,FALSE))</f>
        <v>0</v>
      </c>
      <c r="I1493" s="179">
        <f t="shared" ref="I1493:V1493" si="753">I633*(1-VLOOKUP($F1493,SHT,2,FALSE))</f>
        <v>0</v>
      </c>
      <c r="J1493" s="179">
        <f t="shared" si="753"/>
        <v>0</v>
      </c>
      <c r="K1493" s="197">
        <f t="shared" si="753"/>
        <v>0</v>
      </c>
      <c r="L1493" s="181">
        <f t="shared" si="753"/>
        <v>0</v>
      </c>
      <c r="M1493" s="192">
        <f t="shared" si="753"/>
        <v>0</v>
      </c>
      <c r="N1493" s="182">
        <f t="shared" si="753"/>
        <v>0</v>
      </c>
      <c r="O1493" s="182">
        <f t="shared" si="753"/>
        <v>0</v>
      </c>
      <c r="P1493" s="182">
        <f t="shared" si="753"/>
        <v>0</v>
      </c>
      <c r="Q1493" s="182">
        <f t="shared" si="753"/>
        <v>0</v>
      </c>
      <c r="R1493" s="182">
        <f t="shared" si="753"/>
        <v>0</v>
      </c>
      <c r="S1493" s="182">
        <f t="shared" si="753"/>
        <v>0</v>
      </c>
      <c r="T1493" s="178">
        <f t="shared" si="753"/>
        <v>0</v>
      </c>
      <c r="U1493" s="182">
        <f t="shared" si="753"/>
        <v>0</v>
      </c>
      <c r="V1493" s="183">
        <f t="shared" si="753"/>
        <v>0</v>
      </c>
      <c r="W1493" s="46">
        <f>W633</f>
        <v>0</v>
      </c>
    </row>
    <row r="1494" spans="1:23" s="72" customFormat="1" outlineLevel="1" x14ac:dyDescent="0.2">
      <c r="A1494" s="322"/>
      <c r="B1494" s="25"/>
      <c r="C1494" s="23"/>
      <c r="D1494" s="23"/>
      <c r="E1494" s="24"/>
      <c r="F1494" s="176" t="s">
        <v>182</v>
      </c>
      <c r="G1494" s="190">
        <f>G634</f>
        <v>0</v>
      </c>
      <c r="H1494" s="242">
        <f>G1494*(1-VLOOKUP($F1494,SHT,2,FALSE))+H634*(1-VLOOKUP($F1494,SHT,2,FALSE))</f>
        <v>0</v>
      </c>
      <c r="I1494" s="179">
        <f t="shared" ref="I1494:V1494" si="754">I634*(1-VLOOKUP($F1494,SHT,2,FALSE))</f>
        <v>0</v>
      </c>
      <c r="J1494" s="179">
        <f t="shared" si="754"/>
        <v>0</v>
      </c>
      <c r="K1494" s="197">
        <f t="shared" si="754"/>
        <v>0</v>
      </c>
      <c r="L1494" s="181">
        <f t="shared" si="754"/>
        <v>0</v>
      </c>
      <c r="M1494" s="192">
        <f t="shared" si="754"/>
        <v>0</v>
      </c>
      <c r="N1494" s="182">
        <f t="shared" si="754"/>
        <v>0</v>
      </c>
      <c r="O1494" s="182">
        <f t="shared" si="754"/>
        <v>0</v>
      </c>
      <c r="P1494" s="182">
        <f t="shared" si="754"/>
        <v>0</v>
      </c>
      <c r="Q1494" s="182">
        <f t="shared" si="754"/>
        <v>0</v>
      </c>
      <c r="R1494" s="182">
        <f t="shared" si="754"/>
        <v>0</v>
      </c>
      <c r="S1494" s="182">
        <f t="shared" si="754"/>
        <v>0</v>
      </c>
      <c r="T1494" s="178">
        <f t="shared" si="754"/>
        <v>0</v>
      </c>
      <c r="U1494" s="182">
        <f t="shared" si="754"/>
        <v>0</v>
      </c>
      <c r="V1494" s="183">
        <f t="shared" si="754"/>
        <v>0</v>
      </c>
      <c r="W1494" s="46">
        <f>W634</f>
        <v>0</v>
      </c>
    </row>
    <row r="1495" spans="1:23" s="72" customFormat="1" x14ac:dyDescent="0.2">
      <c r="A1495" s="322"/>
      <c r="B1495" s="25"/>
      <c r="C1495" s="23"/>
      <c r="D1495" s="23"/>
      <c r="E1495" s="24" t="s">
        <v>186</v>
      </c>
      <c r="F1495" s="24"/>
      <c r="G1495" s="69">
        <f t="shared" ref="G1495:M1495" si="755">SUBTOTAL(9,G1496:G1497)</f>
        <v>0</v>
      </c>
      <c r="H1495" s="70">
        <f t="shared" si="755"/>
        <v>0</v>
      </c>
      <c r="I1495" s="66">
        <f t="shared" si="755"/>
        <v>0</v>
      </c>
      <c r="J1495" s="66">
        <f t="shared" si="755"/>
        <v>0</v>
      </c>
      <c r="K1495" s="67">
        <f t="shared" si="755"/>
        <v>0</v>
      </c>
      <c r="L1495" s="34">
        <f t="shared" si="755"/>
        <v>0</v>
      </c>
      <c r="M1495" s="34">
        <f t="shared" si="755"/>
        <v>0</v>
      </c>
      <c r="N1495" s="34">
        <f t="shared" ref="N1495:W1495" si="756">SUBTOTAL(9,N1496:N1497)</f>
        <v>0</v>
      </c>
      <c r="O1495" s="34">
        <f t="shared" si="756"/>
        <v>0</v>
      </c>
      <c r="P1495" s="34">
        <f t="shared" si="756"/>
        <v>0</v>
      </c>
      <c r="Q1495" s="34">
        <f t="shared" si="756"/>
        <v>0</v>
      </c>
      <c r="R1495" s="34">
        <f t="shared" si="756"/>
        <v>0</v>
      </c>
      <c r="S1495" s="34">
        <f t="shared" si="756"/>
        <v>0</v>
      </c>
      <c r="T1495" s="34">
        <f t="shared" si="756"/>
        <v>0</v>
      </c>
      <c r="U1495" s="34">
        <f t="shared" si="756"/>
        <v>0</v>
      </c>
      <c r="V1495" s="37">
        <f t="shared" si="756"/>
        <v>0</v>
      </c>
      <c r="W1495" s="33">
        <f t="shared" si="756"/>
        <v>0</v>
      </c>
    </row>
    <row r="1496" spans="1:23" s="72" customFormat="1" outlineLevel="1" x14ac:dyDescent="0.2">
      <c r="A1496" s="322"/>
      <c r="B1496" s="25"/>
      <c r="C1496" s="23"/>
      <c r="D1496" s="23"/>
      <c r="E1496" s="24"/>
      <c r="F1496" s="176" t="s">
        <v>178</v>
      </c>
      <c r="G1496" s="190">
        <f>G636</f>
        <v>0</v>
      </c>
      <c r="H1496" s="242">
        <f>G1496*(1-VLOOKUP($F1496,SHT,2,FALSE))+H636*(1-VLOOKUP($F1496,SHT,2,FALSE))</f>
        <v>0</v>
      </c>
      <c r="I1496" s="179">
        <f t="shared" ref="I1496:V1496" si="757">I636*(1-VLOOKUP($F1496,SHT,2,FALSE))</f>
        <v>0</v>
      </c>
      <c r="J1496" s="179">
        <f t="shared" si="757"/>
        <v>0</v>
      </c>
      <c r="K1496" s="197">
        <f t="shared" si="757"/>
        <v>0</v>
      </c>
      <c r="L1496" s="181">
        <f t="shared" si="757"/>
        <v>0</v>
      </c>
      <c r="M1496" s="192">
        <f t="shared" si="757"/>
        <v>0</v>
      </c>
      <c r="N1496" s="182">
        <f t="shared" si="757"/>
        <v>0</v>
      </c>
      <c r="O1496" s="182">
        <f t="shared" si="757"/>
        <v>0</v>
      </c>
      <c r="P1496" s="182">
        <f t="shared" si="757"/>
        <v>0</v>
      </c>
      <c r="Q1496" s="182">
        <f t="shared" si="757"/>
        <v>0</v>
      </c>
      <c r="R1496" s="182">
        <f t="shared" si="757"/>
        <v>0</v>
      </c>
      <c r="S1496" s="182">
        <f t="shared" si="757"/>
        <v>0</v>
      </c>
      <c r="T1496" s="178">
        <f t="shared" si="757"/>
        <v>0</v>
      </c>
      <c r="U1496" s="182">
        <f t="shared" si="757"/>
        <v>0</v>
      </c>
      <c r="V1496" s="183">
        <f t="shared" si="757"/>
        <v>0</v>
      </c>
      <c r="W1496" s="46">
        <f>W636</f>
        <v>0</v>
      </c>
    </row>
    <row r="1497" spans="1:23" s="72" customFormat="1" outlineLevel="1" x14ac:dyDescent="0.2">
      <c r="A1497" s="322"/>
      <c r="B1497" s="25"/>
      <c r="C1497" s="23"/>
      <c r="D1497" s="23"/>
      <c r="E1497" s="24"/>
      <c r="F1497" s="176" t="s">
        <v>181</v>
      </c>
      <c r="G1497" s="190">
        <f>G637</f>
        <v>0</v>
      </c>
      <c r="H1497" s="242">
        <f>G1497*(1-VLOOKUP($F1497,SHT,2,FALSE))+H637*(1-VLOOKUP($F1497,SHT,2,FALSE))</f>
        <v>0</v>
      </c>
      <c r="I1497" s="179">
        <f t="shared" ref="I1497:V1497" si="758">I637*(1-VLOOKUP($F1497,SHT,2,FALSE))</f>
        <v>0</v>
      </c>
      <c r="J1497" s="179">
        <f t="shared" si="758"/>
        <v>0</v>
      </c>
      <c r="K1497" s="197">
        <f t="shared" si="758"/>
        <v>0</v>
      </c>
      <c r="L1497" s="181">
        <f t="shared" si="758"/>
        <v>0</v>
      </c>
      <c r="M1497" s="192">
        <f t="shared" si="758"/>
        <v>0</v>
      </c>
      <c r="N1497" s="182">
        <f t="shared" si="758"/>
        <v>0</v>
      </c>
      <c r="O1497" s="182">
        <f t="shared" si="758"/>
        <v>0</v>
      </c>
      <c r="P1497" s="182">
        <f t="shared" si="758"/>
        <v>0</v>
      </c>
      <c r="Q1497" s="182">
        <f t="shared" si="758"/>
        <v>0</v>
      </c>
      <c r="R1497" s="182">
        <f t="shared" si="758"/>
        <v>0</v>
      </c>
      <c r="S1497" s="182">
        <f t="shared" si="758"/>
        <v>0</v>
      </c>
      <c r="T1497" s="178">
        <f t="shared" si="758"/>
        <v>0</v>
      </c>
      <c r="U1497" s="182">
        <f t="shared" si="758"/>
        <v>0</v>
      </c>
      <c r="V1497" s="183">
        <f t="shared" si="758"/>
        <v>0</v>
      </c>
      <c r="W1497" s="46">
        <f>W637</f>
        <v>0</v>
      </c>
    </row>
    <row r="1498" spans="1:23" s="72" customFormat="1" x14ac:dyDescent="0.2">
      <c r="A1498" s="322"/>
      <c r="B1498" s="25"/>
      <c r="C1498" s="23"/>
      <c r="D1498" s="23"/>
      <c r="E1498" s="24" t="s">
        <v>187</v>
      </c>
      <c r="F1498" s="24"/>
      <c r="G1498" s="69">
        <f t="shared" ref="G1498:M1498" si="759">SUBTOTAL(9,G1499:G1500)</f>
        <v>0</v>
      </c>
      <c r="H1498" s="70">
        <f t="shared" si="759"/>
        <v>0</v>
      </c>
      <c r="I1498" s="66">
        <f t="shared" si="759"/>
        <v>0</v>
      </c>
      <c r="J1498" s="66">
        <f t="shared" si="759"/>
        <v>0</v>
      </c>
      <c r="K1498" s="67">
        <f t="shared" si="759"/>
        <v>0</v>
      </c>
      <c r="L1498" s="34">
        <f t="shared" si="759"/>
        <v>0</v>
      </c>
      <c r="M1498" s="34">
        <f t="shared" si="759"/>
        <v>0</v>
      </c>
      <c r="N1498" s="34">
        <f t="shared" ref="N1498:W1498" si="760">SUBTOTAL(9,N1499:N1500)</f>
        <v>0</v>
      </c>
      <c r="O1498" s="34">
        <f t="shared" si="760"/>
        <v>0</v>
      </c>
      <c r="P1498" s="34">
        <f t="shared" si="760"/>
        <v>0</v>
      </c>
      <c r="Q1498" s="34">
        <f t="shared" si="760"/>
        <v>0</v>
      </c>
      <c r="R1498" s="34">
        <f t="shared" si="760"/>
        <v>0</v>
      </c>
      <c r="S1498" s="34">
        <f t="shared" si="760"/>
        <v>0</v>
      </c>
      <c r="T1498" s="34">
        <f t="shared" si="760"/>
        <v>0</v>
      </c>
      <c r="U1498" s="34">
        <f t="shared" si="760"/>
        <v>0</v>
      </c>
      <c r="V1498" s="37">
        <f t="shared" si="760"/>
        <v>0</v>
      </c>
      <c r="W1498" s="33">
        <f t="shared" si="760"/>
        <v>0</v>
      </c>
    </row>
    <row r="1499" spans="1:23" s="72" customFormat="1" outlineLevel="1" x14ac:dyDescent="0.2">
      <c r="A1499" s="322"/>
      <c r="B1499" s="25"/>
      <c r="C1499" s="23"/>
      <c r="D1499" s="23"/>
      <c r="E1499" s="24"/>
      <c r="F1499" s="176" t="s">
        <v>179</v>
      </c>
      <c r="G1499" s="190">
        <f>G639</f>
        <v>0</v>
      </c>
      <c r="H1499" s="242">
        <f>G1499*(1-VLOOKUP($F1499,SHT,2,FALSE))+H639*(1-VLOOKUP($F1499,SHT,2,FALSE))</f>
        <v>0</v>
      </c>
      <c r="I1499" s="179">
        <f t="shared" ref="I1499:V1499" si="761">I639*(1-VLOOKUP($F1499,SHT,2,FALSE))</f>
        <v>0</v>
      </c>
      <c r="J1499" s="179">
        <f t="shared" si="761"/>
        <v>0</v>
      </c>
      <c r="K1499" s="197">
        <f t="shared" si="761"/>
        <v>0</v>
      </c>
      <c r="L1499" s="181">
        <f t="shared" si="761"/>
        <v>0</v>
      </c>
      <c r="M1499" s="192">
        <f t="shared" si="761"/>
        <v>0</v>
      </c>
      <c r="N1499" s="182">
        <f t="shared" si="761"/>
        <v>0</v>
      </c>
      <c r="O1499" s="182">
        <f t="shared" si="761"/>
        <v>0</v>
      </c>
      <c r="P1499" s="182">
        <f t="shared" si="761"/>
        <v>0</v>
      </c>
      <c r="Q1499" s="182">
        <f t="shared" si="761"/>
        <v>0</v>
      </c>
      <c r="R1499" s="182">
        <f t="shared" si="761"/>
        <v>0</v>
      </c>
      <c r="S1499" s="182">
        <f t="shared" si="761"/>
        <v>0</v>
      </c>
      <c r="T1499" s="178">
        <f t="shared" si="761"/>
        <v>0</v>
      </c>
      <c r="U1499" s="182">
        <f t="shared" si="761"/>
        <v>0</v>
      </c>
      <c r="V1499" s="183">
        <f t="shared" si="761"/>
        <v>0</v>
      </c>
      <c r="W1499" s="46">
        <f>W639</f>
        <v>0</v>
      </c>
    </row>
    <row r="1500" spans="1:23" s="72" customFormat="1" outlineLevel="1" x14ac:dyDescent="0.2">
      <c r="A1500" s="322"/>
      <c r="B1500" s="25"/>
      <c r="C1500" s="23"/>
      <c r="D1500" s="23"/>
      <c r="E1500" s="24"/>
      <c r="F1500" s="176" t="s">
        <v>188</v>
      </c>
      <c r="G1500" s="190">
        <f>G640</f>
        <v>0</v>
      </c>
      <c r="H1500" s="242">
        <f>G1500*(1-VLOOKUP($F1500,SHT,2,FALSE))+H640*(1-VLOOKUP($F1500,SHT,2,FALSE))</f>
        <v>0</v>
      </c>
      <c r="I1500" s="179">
        <f t="shared" ref="I1500:V1500" si="762">I640*(1-VLOOKUP($F1500,SHT,2,FALSE))</f>
        <v>0</v>
      </c>
      <c r="J1500" s="179">
        <f t="shared" si="762"/>
        <v>0</v>
      </c>
      <c r="K1500" s="197">
        <f t="shared" si="762"/>
        <v>0</v>
      </c>
      <c r="L1500" s="181">
        <f t="shared" si="762"/>
        <v>0</v>
      </c>
      <c r="M1500" s="192">
        <f t="shared" si="762"/>
        <v>0</v>
      </c>
      <c r="N1500" s="182">
        <f t="shared" si="762"/>
        <v>0</v>
      </c>
      <c r="O1500" s="182">
        <f t="shared" si="762"/>
        <v>0</v>
      </c>
      <c r="P1500" s="182">
        <f t="shared" si="762"/>
        <v>0</v>
      </c>
      <c r="Q1500" s="182">
        <f t="shared" si="762"/>
        <v>0</v>
      </c>
      <c r="R1500" s="182">
        <f t="shared" si="762"/>
        <v>0</v>
      </c>
      <c r="S1500" s="182">
        <f t="shared" si="762"/>
        <v>0</v>
      </c>
      <c r="T1500" s="178">
        <f t="shared" si="762"/>
        <v>0</v>
      </c>
      <c r="U1500" s="182">
        <f t="shared" si="762"/>
        <v>0</v>
      </c>
      <c r="V1500" s="183">
        <f t="shared" si="762"/>
        <v>0</v>
      </c>
      <c r="W1500" s="46">
        <f>W640</f>
        <v>0</v>
      </c>
    </row>
    <row r="1501" spans="1:23" s="72" customFormat="1" x14ac:dyDescent="0.2">
      <c r="A1501" s="322"/>
      <c r="B1501" s="25"/>
      <c r="C1501" s="23"/>
      <c r="D1501" s="23"/>
      <c r="E1501" s="24" t="s">
        <v>341</v>
      </c>
      <c r="F1501" s="24"/>
      <c r="G1501" s="69">
        <f t="shared" ref="G1501:M1501" si="763">SUBTOTAL(9,G1502:G1503)</f>
        <v>0</v>
      </c>
      <c r="H1501" s="70">
        <f t="shared" si="763"/>
        <v>0</v>
      </c>
      <c r="I1501" s="66">
        <f t="shared" si="763"/>
        <v>0</v>
      </c>
      <c r="J1501" s="66">
        <f t="shared" si="763"/>
        <v>0</v>
      </c>
      <c r="K1501" s="67">
        <f t="shared" si="763"/>
        <v>0</v>
      </c>
      <c r="L1501" s="34">
        <f t="shared" si="763"/>
        <v>0</v>
      </c>
      <c r="M1501" s="34">
        <f t="shared" si="763"/>
        <v>0</v>
      </c>
      <c r="N1501" s="34">
        <f t="shared" ref="N1501:W1501" si="764">SUBTOTAL(9,N1502:N1503)</f>
        <v>0</v>
      </c>
      <c r="O1501" s="34">
        <f t="shared" si="764"/>
        <v>0</v>
      </c>
      <c r="P1501" s="34">
        <f t="shared" si="764"/>
        <v>0</v>
      </c>
      <c r="Q1501" s="34">
        <f t="shared" si="764"/>
        <v>0</v>
      </c>
      <c r="R1501" s="34">
        <f t="shared" si="764"/>
        <v>0</v>
      </c>
      <c r="S1501" s="34">
        <f t="shared" si="764"/>
        <v>0</v>
      </c>
      <c r="T1501" s="34">
        <f t="shared" si="764"/>
        <v>0</v>
      </c>
      <c r="U1501" s="34">
        <f t="shared" si="764"/>
        <v>0</v>
      </c>
      <c r="V1501" s="37">
        <f t="shared" si="764"/>
        <v>0</v>
      </c>
      <c r="W1501" s="33">
        <f t="shared" si="764"/>
        <v>0</v>
      </c>
    </row>
    <row r="1502" spans="1:23" s="72" customFormat="1" outlineLevel="1" x14ac:dyDescent="0.2">
      <c r="A1502" s="322"/>
      <c r="B1502" s="25"/>
      <c r="C1502" s="23"/>
      <c r="D1502" s="23"/>
      <c r="E1502" s="24"/>
      <c r="F1502" s="176" t="s">
        <v>342</v>
      </c>
      <c r="G1502" s="190">
        <f>G642</f>
        <v>0</v>
      </c>
      <c r="H1502" s="242">
        <f>G1502*(1-VLOOKUP($F1502,SHT,2,FALSE))+H642*(1-VLOOKUP($F1502,SHT,2,FALSE))</f>
        <v>0</v>
      </c>
      <c r="I1502" s="179">
        <f t="shared" ref="I1502:V1502" si="765">I642*(1-VLOOKUP($F1502,SHT,2,FALSE))</f>
        <v>0</v>
      </c>
      <c r="J1502" s="179">
        <f t="shared" si="765"/>
        <v>0</v>
      </c>
      <c r="K1502" s="197">
        <f t="shared" si="765"/>
        <v>0</v>
      </c>
      <c r="L1502" s="181">
        <f t="shared" si="765"/>
        <v>0</v>
      </c>
      <c r="M1502" s="192">
        <f t="shared" si="765"/>
        <v>0</v>
      </c>
      <c r="N1502" s="182">
        <f t="shared" si="765"/>
        <v>0</v>
      </c>
      <c r="O1502" s="182">
        <f t="shared" si="765"/>
        <v>0</v>
      </c>
      <c r="P1502" s="182">
        <f t="shared" si="765"/>
        <v>0</v>
      </c>
      <c r="Q1502" s="182">
        <f t="shared" si="765"/>
        <v>0</v>
      </c>
      <c r="R1502" s="182">
        <f t="shared" si="765"/>
        <v>0</v>
      </c>
      <c r="S1502" s="182">
        <f t="shared" si="765"/>
        <v>0</v>
      </c>
      <c r="T1502" s="178">
        <f t="shared" si="765"/>
        <v>0</v>
      </c>
      <c r="U1502" s="182">
        <f t="shared" si="765"/>
        <v>0</v>
      </c>
      <c r="V1502" s="183">
        <f t="shared" si="765"/>
        <v>0</v>
      </c>
      <c r="W1502" s="46">
        <f>W642</f>
        <v>0</v>
      </c>
    </row>
    <row r="1503" spans="1:23" s="72" customFormat="1" outlineLevel="1" x14ac:dyDescent="0.2">
      <c r="A1503" s="322"/>
      <c r="B1503" s="25"/>
      <c r="C1503" s="23"/>
      <c r="D1503" s="23"/>
      <c r="E1503" s="24"/>
      <c r="F1503" s="176" t="s">
        <v>343</v>
      </c>
      <c r="G1503" s="190">
        <f>G643</f>
        <v>0</v>
      </c>
      <c r="H1503" s="242">
        <f>G1503*(1-VLOOKUP($F1503,SHT,2,FALSE))+H643*(1-VLOOKUP($F1503,SHT,2,FALSE))</f>
        <v>0</v>
      </c>
      <c r="I1503" s="179">
        <f t="shared" ref="I1503:V1503" si="766">I643*(1-VLOOKUP($F1503,SHT,2,FALSE))</f>
        <v>0</v>
      </c>
      <c r="J1503" s="179">
        <f t="shared" si="766"/>
        <v>0</v>
      </c>
      <c r="K1503" s="197">
        <f t="shared" si="766"/>
        <v>0</v>
      </c>
      <c r="L1503" s="181">
        <f t="shared" si="766"/>
        <v>0</v>
      </c>
      <c r="M1503" s="192">
        <f t="shared" si="766"/>
        <v>0</v>
      </c>
      <c r="N1503" s="182">
        <f t="shared" si="766"/>
        <v>0</v>
      </c>
      <c r="O1503" s="182">
        <f t="shared" si="766"/>
        <v>0</v>
      </c>
      <c r="P1503" s="182">
        <f t="shared" si="766"/>
        <v>0</v>
      </c>
      <c r="Q1503" s="182">
        <f t="shared" si="766"/>
        <v>0</v>
      </c>
      <c r="R1503" s="182">
        <f t="shared" si="766"/>
        <v>0</v>
      </c>
      <c r="S1503" s="182">
        <f t="shared" si="766"/>
        <v>0</v>
      </c>
      <c r="T1503" s="178">
        <f t="shared" si="766"/>
        <v>0</v>
      </c>
      <c r="U1503" s="182">
        <f t="shared" si="766"/>
        <v>0</v>
      </c>
      <c r="V1503" s="183">
        <f t="shared" si="766"/>
        <v>0</v>
      </c>
      <c r="W1503" s="46">
        <f>W643</f>
        <v>0</v>
      </c>
    </row>
    <row r="1504" spans="1:23" s="72" customFormat="1" x14ac:dyDescent="0.2">
      <c r="A1504" s="322"/>
      <c r="B1504" s="25"/>
      <c r="C1504" s="23"/>
      <c r="D1504" s="23"/>
      <c r="E1504" s="24" t="s">
        <v>344</v>
      </c>
      <c r="F1504" s="24"/>
      <c r="G1504" s="69">
        <f t="shared" ref="G1504:M1504" si="767">SUBTOTAL(9,G1505:G1506)</f>
        <v>0</v>
      </c>
      <c r="H1504" s="70">
        <f t="shared" si="767"/>
        <v>0</v>
      </c>
      <c r="I1504" s="66">
        <f t="shared" si="767"/>
        <v>0</v>
      </c>
      <c r="J1504" s="66">
        <f t="shared" si="767"/>
        <v>0</v>
      </c>
      <c r="K1504" s="67">
        <f t="shared" si="767"/>
        <v>0</v>
      </c>
      <c r="L1504" s="34">
        <f t="shared" si="767"/>
        <v>0</v>
      </c>
      <c r="M1504" s="34">
        <f t="shared" si="767"/>
        <v>0</v>
      </c>
      <c r="N1504" s="34">
        <f t="shared" ref="N1504:W1504" si="768">SUBTOTAL(9,N1505:N1506)</f>
        <v>0</v>
      </c>
      <c r="O1504" s="34">
        <f t="shared" si="768"/>
        <v>0</v>
      </c>
      <c r="P1504" s="34">
        <f t="shared" si="768"/>
        <v>0</v>
      </c>
      <c r="Q1504" s="34">
        <f t="shared" si="768"/>
        <v>0</v>
      </c>
      <c r="R1504" s="34">
        <f t="shared" si="768"/>
        <v>0</v>
      </c>
      <c r="S1504" s="34">
        <f t="shared" si="768"/>
        <v>0</v>
      </c>
      <c r="T1504" s="34">
        <f t="shared" si="768"/>
        <v>0</v>
      </c>
      <c r="U1504" s="34">
        <f t="shared" si="768"/>
        <v>0</v>
      </c>
      <c r="V1504" s="37">
        <f t="shared" si="768"/>
        <v>0</v>
      </c>
      <c r="W1504" s="33">
        <f t="shared" si="768"/>
        <v>0</v>
      </c>
    </row>
    <row r="1505" spans="1:23" s="72" customFormat="1" outlineLevel="1" x14ac:dyDescent="0.2">
      <c r="A1505" s="322"/>
      <c r="B1505" s="25"/>
      <c r="C1505" s="23"/>
      <c r="D1505" s="23"/>
      <c r="E1505" s="24"/>
      <c r="F1505" s="176" t="s">
        <v>345</v>
      </c>
      <c r="G1505" s="190">
        <f>G645</f>
        <v>0</v>
      </c>
      <c r="H1505" s="242">
        <f>G1505*(1-VLOOKUP($F1505,SHT,2,FALSE))+H645*(1-VLOOKUP($F1505,SHT,2,FALSE))</f>
        <v>0</v>
      </c>
      <c r="I1505" s="179">
        <f t="shared" ref="I1505:V1505" si="769">I645*(1-VLOOKUP($F1505,SHT,2,FALSE))</f>
        <v>0</v>
      </c>
      <c r="J1505" s="179">
        <f t="shared" si="769"/>
        <v>0</v>
      </c>
      <c r="K1505" s="197">
        <f t="shared" si="769"/>
        <v>0</v>
      </c>
      <c r="L1505" s="181">
        <f t="shared" si="769"/>
        <v>0</v>
      </c>
      <c r="M1505" s="192">
        <f t="shared" si="769"/>
        <v>0</v>
      </c>
      <c r="N1505" s="182">
        <f t="shared" si="769"/>
        <v>0</v>
      </c>
      <c r="O1505" s="182">
        <f t="shared" si="769"/>
        <v>0</v>
      </c>
      <c r="P1505" s="182">
        <f t="shared" si="769"/>
        <v>0</v>
      </c>
      <c r="Q1505" s="182">
        <f t="shared" si="769"/>
        <v>0</v>
      </c>
      <c r="R1505" s="182">
        <f t="shared" si="769"/>
        <v>0</v>
      </c>
      <c r="S1505" s="182">
        <f t="shared" si="769"/>
        <v>0</v>
      </c>
      <c r="T1505" s="178">
        <f t="shared" si="769"/>
        <v>0</v>
      </c>
      <c r="U1505" s="182">
        <f t="shared" si="769"/>
        <v>0</v>
      </c>
      <c r="V1505" s="183">
        <f t="shared" si="769"/>
        <v>0</v>
      </c>
      <c r="W1505" s="46">
        <f>W645</f>
        <v>0</v>
      </c>
    </row>
    <row r="1506" spans="1:23" s="72" customFormat="1" outlineLevel="1" x14ac:dyDescent="0.2">
      <c r="A1506" s="322"/>
      <c r="B1506" s="25"/>
      <c r="C1506" s="23"/>
      <c r="D1506" s="23"/>
      <c r="E1506" s="24"/>
      <c r="F1506" s="176" t="s">
        <v>346</v>
      </c>
      <c r="G1506" s="190">
        <f>G646</f>
        <v>0</v>
      </c>
      <c r="H1506" s="242">
        <f>G1506*(1-VLOOKUP($F1506,SHT,2,FALSE))+H646*(1-VLOOKUP($F1506,SHT,2,FALSE))</f>
        <v>0</v>
      </c>
      <c r="I1506" s="179">
        <f t="shared" ref="I1506:V1506" si="770">I646*(1-VLOOKUP($F1506,SHT,2,FALSE))</f>
        <v>0</v>
      </c>
      <c r="J1506" s="179">
        <f t="shared" si="770"/>
        <v>0</v>
      </c>
      <c r="K1506" s="197">
        <f t="shared" si="770"/>
        <v>0</v>
      </c>
      <c r="L1506" s="181">
        <f t="shared" si="770"/>
        <v>0</v>
      </c>
      <c r="M1506" s="192">
        <f t="shared" si="770"/>
        <v>0</v>
      </c>
      <c r="N1506" s="182">
        <f t="shared" si="770"/>
        <v>0</v>
      </c>
      <c r="O1506" s="182">
        <f t="shared" si="770"/>
        <v>0</v>
      </c>
      <c r="P1506" s="182">
        <f t="shared" si="770"/>
        <v>0</v>
      </c>
      <c r="Q1506" s="182">
        <f t="shared" si="770"/>
        <v>0</v>
      </c>
      <c r="R1506" s="182">
        <f t="shared" si="770"/>
        <v>0</v>
      </c>
      <c r="S1506" s="182">
        <f t="shared" si="770"/>
        <v>0</v>
      </c>
      <c r="T1506" s="178">
        <f t="shared" si="770"/>
        <v>0</v>
      </c>
      <c r="U1506" s="182">
        <f t="shared" si="770"/>
        <v>0</v>
      </c>
      <c r="V1506" s="183">
        <f t="shared" si="770"/>
        <v>0</v>
      </c>
      <c r="W1506" s="46">
        <f>W646</f>
        <v>0</v>
      </c>
    </row>
    <row r="1507" spans="1:23" s="72" customFormat="1" x14ac:dyDescent="0.2">
      <c r="A1507" s="322"/>
      <c r="B1507" s="25"/>
      <c r="C1507" s="23"/>
      <c r="D1507" s="23" t="s">
        <v>63</v>
      </c>
      <c r="E1507" s="24"/>
      <c r="F1507" s="24"/>
      <c r="G1507" s="69">
        <f>SUBTOTAL(9,G1508:G1510)</f>
        <v>0</v>
      </c>
      <c r="H1507" s="70"/>
      <c r="I1507" s="66"/>
      <c r="J1507" s="66"/>
      <c r="K1507" s="67">
        <f t="shared" ref="K1507:W1507" si="771">SUBTOTAL(9,K1508:K1510)</f>
        <v>0</v>
      </c>
      <c r="L1507" s="34">
        <f t="shared" si="771"/>
        <v>0</v>
      </c>
      <c r="M1507" s="34">
        <f t="shared" si="771"/>
        <v>0</v>
      </c>
      <c r="N1507" s="34">
        <f t="shared" si="771"/>
        <v>0</v>
      </c>
      <c r="O1507" s="34">
        <f t="shared" si="771"/>
        <v>0</v>
      </c>
      <c r="P1507" s="34">
        <f t="shared" si="771"/>
        <v>0</v>
      </c>
      <c r="Q1507" s="34">
        <f t="shared" si="771"/>
        <v>0</v>
      </c>
      <c r="R1507" s="34">
        <f t="shared" si="771"/>
        <v>0</v>
      </c>
      <c r="S1507" s="34">
        <f t="shared" si="771"/>
        <v>0</v>
      </c>
      <c r="T1507" s="34">
        <f t="shared" si="771"/>
        <v>0</v>
      </c>
      <c r="U1507" s="34">
        <f t="shared" si="771"/>
        <v>0</v>
      </c>
      <c r="V1507" s="34">
        <f t="shared" si="771"/>
        <v>0</v>
      </c>
      <c r="W1507" s="33">
        <f t="shared" si="771"/>
        <v>0</v>
      </c>
    </row>
    <row r="1508" spans="1:23" s="72" customFormat="1" outlineLevel="1" x14ac:dyDescent="0.2">
      <c r="A1508" s="322"/>
      <c r="B1508" s="25"/>
      <c r="C1508" s="23"/>
      <c r="D1508" s="23"/>
      <c r="E1508" s="24"/>
      <c r="F1508" s="176" t="s">
        <v>190</v>
      </c>
      <c r="G1508" s="190">
        <f>G648</f>
        <v>0</v>
      </c>
      <c r="H1508" s="70"/>
      <c r="I1508" s="66"/>
      <c r="J1508" s="66"/>
      <c r="K1508" s="197">
        <f>($G1508+SUM($H648:K648))*VLOOKUP($F1508,EIT,2,FALSE)</f>
        <v>0</v>
      </c>
      <c r="L1508" s="181">
        <f t="shared" ref="L1508:V1508" si="772">L648*VLOOKUP($F1508,EIT,2,FALSE)</f>
        <v>0</v>
      </c>
      <c r="M1508" s="192">
        <f t="shared" si="772"/>
        <v>0</v>
      </c>
      <c r="N1508" s="182">
        <f t="shared" si="772"/>
        <v>0</v>
      </c>
      <c r="O1508" s="178">
        <f t="shared" si="772"/>
        <v>0</v>
      </c>
      <c r="P1508" s="192">
        <f t="shared" si="772"/>
        <v>0</v>
      </c>
      <c r="Q1508" s="182">
        <f t="shared" si="772"/>
        <v>0</v>
      </c>
      <c r="R1508" s="182">
        <f t="shared" si="772"/>
        <v>0</v>
      </c>
      <c r="S1508" s="182">
        <f t="shared" si="772"/>
        <v>0</v>
      </c>
      <c r="T1508" s="178">
        <f t="shared" si="772"/>
        <v>0</v>
      </c>
      <c r="U1508" s="182">
        <f t="shared" si="772"/>
        <v>0</v>
      </c>
      <c r="V1508" s="183">
        <f t="shared" si="772"/>
        <v>0</v>
      </c>
      <c r="W1508" s="46">
        <f>W648</f>
        <v>0</v>
      </c>
    </row>
    <row r="1509" spans="1:23" s="72" customFormat="1" outlineLevel="1" x14ac:dyDescent="0.2">
      <c r="A1509" s="322"/>
      <c r="B1509" s="25"/>
      <c r="C1509" s="23"/>
      <c r="D1509" s="23"/>
      <c r="E1509" s="24"/>
      <c r="F1509" s="176" t="s">
        <v>191</v>
      </c>
      <c r="G1509" s="190">
        <f>G649</f>
        <v>0</v>
      </c>
      <c r="H1509" s="70"/>
      <c r="I1509" s="66"/>
      <c r="J1509" s="66"/>
      <c r="K1509" s="67"/>
      <c r="L1509" s="181">
        <f>($G1509+SUM($H649:L649))*VLOOKUP($F1509,EIT,3,FALSE)</f>
        <v>0</v>
      </c>
      <c r="M1509" s="192">
        <f>($G1509+SUM($H649:$L649))*VLOOKUP($F1509,EIT,4,FALSE)+$M649*(VLOOKUP($F1509,EIT,3,FALSE)+VLOOKUP($F1509,EIT,4,FALSE))</f>
        <v>0</v>
      </c>
      <c r="N1509" s="182">
        <f>($G1509+SUM($H649:$M649))*VLOOKUP($F1509,EIT,5,FALSE)+$N649*(VLOOKUP($F1509,EIT,3,FALSE)+VLOOKUP($F1509,EIT,4,FALSE)+VLOOKUP($F1509,EIT,5,FALSE))</f>
        <v>0</v>
      </c>
      <c r="O1509" s="178">
        <f t="shared" ref="O1509:V1509" si="773">O649*(VLOOKUP($F1509,EIT,3,FALSE)+VLOOKUP($F1509,EIT,4,FALSE)+VLOOKUP($F1509,EIT,5,FALSE))</f>
        <v>0</v>
      </c>
      <c r="P1509" s="192">
        <f t="shared" si="773"/>
        <v>0</v>
      </c>
      <c r="Q1509" s="182">
        <f t="shared" si="773"/>
        <v>0</v>
      </c>
      <c r="R1509" s="182">
        <f t="shared" si="773"/>
        <v>0</v>
      </c>
      <c r="S1509" s="182">
        <f t="shared" si="773"/>
        <v>0</v>
      </c>
      <c r="T1509" s="178">
        <f t="shared" si="773"/>
        <v>0</v>
      </c>
      <c r="U1509" s="182">
        <f t="shared" si="773"/>
        <v>0</v>
      </c>
      <c r="V1509" s="183">
        <f t="shared" si="773"/>
        <v>0</v>
      </c>
      <c r="W1509" s="46">
        <f>W649</f>
        <v>0</v>
      </c>
    </row>
    <row r="1510" spans="1:23" s="72" customFormat="1" outlineLevel="1" x14ac:dyDescent="0.2">
      <c r="A1510" s="322"/>
      <c r="B1510" s="25"/>
      <c r="C1510" s="23"/>
      <c r="D1510" s="23"/>
      <c r="E1510" s="24"/>
      <c r="F1510" s="176" t="s">
        <v>189</v>
      </c>
      <c r="G1510" s="190">
        <f>G650</f>
        <v>0</v>
      </c>
      <c r="H1510" s="70"/>
      <c r="I1510" s="66"/>
      <c r="J1510" s="66"/>
      <c r="K1510" s="67"/>
      <c r="L1510" s="51"/>
      <c r="M1510" s="34"/>
      <c r="N1510" s="34"/>
      <c r="O1510" s="34"/>
      <c r="P1510" s="34"/>
      <c r="Q1510" s="34"/>
      <c r="R1510" s="34"/>
      <c r="S1510" s="34"/>
      <c r="T1510" s="34"/>
      <c r="U1510" s="34"/>
      <c r="V1510" s="37"/>
      <c r="W1510" s="46">
        <f>W650</f>
        <v>0</v>
      </c>
    </row>
    <row r="1511" spans="1:23" s="72" customFormat="1" x14ac:dyDescent="0.2">
      <c r="A1511" s="322"/>
      <c r="B1511" s="25"/>
      <c r="C1511" s="64"/>
      <c r="D1511" s="23" t="s">
        <v>192</v>
      </c>
      <c r="E1511" s="24"/>
      <c r="F1511" s="24"/>
      <c r="G1511" s="69">
        <f>SUBTOTAL(9,G1512:G1513)</f>
        <v>0</v>
      </c>
      <c r="H1511" s="70"/>
      <c r="I1511" s="66"/>
      <c r="J1511" s="66"/>
      <c r="K1511" s="67"/>
      <c r="L1511" s="51"/>
      <c r="M1511" s="34"/>
      <c r="N1511" s="34"/>
      <c r="O1511" s="34"/>
      <c r="P1511" s="34"/>
      <c r="Q1511" s="34"/>
      <c r="R1511" s="34"/>
      <c r="S1511" s="34"/>
      <c r="T1511" s="34"/>
      <c r="U1511" s="34"/>
      <c r="V1511" s="37"/>
      <c r="W1511" s="378"/>
    </row>
    <row r="1512" spans="1:23" s="72" customFormat="1" outlineLevel="1" x14ac:dyDescent="0.2">
      <c r="A1512" s="322"/>
      <c r="B1512" s="25"/>
      <c r="C1512" s="23"/>
      <c r="D1512" s="23"/>
      <c r="E1512" s="24"/>
      <c r="F1512" s="176" t="s">
        <v>193</v>
      </c>
      <c r="G1512" s="190">
        <f>G652</f>
        <v>0</v>
      </c>
      <c r="H1512" s="70"/>
      <c r="I1512" s="66"/>
      <c r="J1512" s="66"/>
      <c r="K1512" s="67"/>
      <c r="L1512" s="51"/>
      <c r="M1512" s="34"/>
      <c r="N1512" s="34"/>
      <c r="O1512" s="34"/>
      <c r="P1512" s="34"/>
      <c r="Q1512" s="34"/>
      <c r="R1512" s="34"/>
      <c r="S1512" s="34"/>
      <c r="T1512" s="34"/>
      <c r="U1512" s="34"/>
      <c r="V1512" s="37"/>
      <c r="W1512" s="49"/>
    </row>
    <row r="1513" spans="1:23" s="72" customFormat="1" outlineLevel="1" x14ac:dyDescent="0.2">
      <c r="A1513" s="322"/>
      <c r="B1513" s="25"/>
      <c r="C1513" s="23"/>
      <c r="D1513" s="23"/>
      <c r="E1513" s="24"/>
      <c r="F1513" s="176" t="s">
        <v>194</v>
      </c>
      <c r="G1513" s="190">
        <f>G653</f>
        <v>0</v>
      </c>
      <c r="H1513" s="70"/>
      <c r="I1513" s="66"/>
      <c r="J1513" s="66"/>
      <c r="K1513" s="67"/>
      <c r="L1513" s="51"/>
      <c r="M1513" s="34"/>
      <c r="N1513" s="34"/>
      <c r="O1513" s="34"/>
      <c r="P1513" s="34"/>
      <c r="Q1513" s="34"/>
      <c r="R1513" s="34"/>
      <c r="S1513" s="34"/>
      <c r="T1513" s="34"/>
      <c r="U1513" s="34"/>
      <c r="V1513" s="37"/>
      <c r="W1513" s="49"/>
    </row>
    <row r="1514" spans="1:23" x14ac:dyDescent="0.2">
      <c r="A1514" s="318"/>
      <c r="B1514" s="30"/>
      <c r="C1514" s="23" t="s">
        <v>150</v>
      </c>
      <c r="D1514" s="24"/>
      <c r="E1514" s="24"/>
      <c r="F1514" s="24"/>
      <c r="G1514" s="49"/>
      <c r="H1514" s="42"/>
      <c r="I1514" s="42"/>
      <c r="J1514" s="42"/>
      <c r="K1514" s="44"/>
      <c r="L1514" s="43"/>
      <c r="M1514" s="42"/>
      <c r="N1514" s="42"/>
      <c r="O1514" s="42"/>
      <c r="P1514" s="42"/>
      <c r="Q1514" s="42"/>
      <c r="R1514" s="42"/>
      <c r="S1514" s="42"/>
      <c r="T1514" s="42"/>
      <c r="U1514" s="42"/>
      <c r="V1514" s="44"/>
      <c r="W1514" s="44"/>
    </row>
    <row r="1515" spans="1:23" s="72" customFormat="1" x14ac:dyDescent="0.2">
      <c r="A1515" s="322"/>
      <c r="B1515" s="25"/>
      <c r="C1515" s="23"/>
      <c r="D1515" s="65" t="s">
        <v>52</v>
      </c>
      <c r="E1515" s="24"/>
      <c r="F1515" s="24"/>
      <c r="G1515" s="69"/>
      <c r="H1515" s="70"/>
      <c r="I1515" s="66"/>
      <c r="J1515" s="66"/>
      <c r="K1515" s="67"/>
      <c r="L1515" s="51"/>
      <c r="M1515" s="34"/>
      <c r="N1515" s="34"/>
      <c r="O1515" s="34"/>
      <c r="P1515" s="34"/>
      <c r="Q1515" s="34"/>
      <c r="R1515" s="34"/>
      <c r="S1515" s="34"/>
      <c r="T1515" s="34"/>
      <c r="U1515" s="34"/>
      <c r="V1515" s="37"/>
      <c r="W1515" s="37"/>
    </row>
    <row r="1516" spans="1:23" s="72" customFormat="1" x14ac:dyDescent="0.2">
      <c r="A1516" s="322"/>
      <c r="B1516" s="25"/>
      <c r="C1516" s="23"/>
      <c r="D1516" s="23"/>
      <c r="E1516" s="24" t="s">
        <v>153</v>
      </c>
      <c r="F1516" s="24"/>
      <c r="G1516" s="69">
        <f t="shared" ref="G1516:W1516" si="774">SUBTOTAL(9,G1517:G1520)</f>
        <v>0</v>
      </c>
      <c r="H1516" s="70">
        <f t="shared" si="774"/>
        <v>0</v>
      </c>
      <c r="I1516" s="66">
        <f t="shared" si="774"/>
        <v>0</v>
      </c>
      <c r="J1516" s="66">
        <f t="shared" si="774"/>
        <v>0</v>
      </c>
      <c r="K1516" s="67">
        <f t="shared" si="774"/>
        <v>0</v>
      </c>
      <c r="L1516" s="34">
        <f t="shared" si="774"/>
        <v>0</v>
      </c>
      <c r="M1516" s="34">
        <f t="shared" si="774"/>
        <v>0</v>
      </c>
      <c r="N1516" s="34">
        <f t="shared" si="774"/>
        <v>0</v>
      </c>
      <c r="O1516" s="34">
        <f t="shared" si="774"/>
        <v>0</v>
      </c>
      <c r="P1516" s="34">
        <f t="shared" si="774"/>
        <v>0</v>
      </c>
      <c r="Q1516" s="34">
        <f t="shared" si="774"/>
        <v>0</v>
      </c>
      <c r="R1516" s="34">
        <f t="shared" si="774"/>
        <v>0</v>
      </c>
      <c r="S1516" s="34">
        <f t="shared" si="774"/>
        <v>0</v>
      </c>
      <c r="T1516" s="34">
        <f t="shared" si="774"/>
        <v>0</v>
      </c>
      <c r="U1516" s="34">
        <f t="shared" si="774"/>
        <v>0</v>
      </c>
      <c r="V1516" s="34">
        <f t="shared" si="774"/>
        <v>0</v>
      </c>
      <c r="W1516" s="33">
        <f t="shared" si="774"/>
        <v>0</v>
      </c>
    </row>
    <row r="1517" spans="1:23" s="72" customFormat="1" outlineLevel="1" x14ac:dyDescent="0.2">
      <c r="A1517" s="322"/>
      <c r="B1517" s="25"/>
      <c r="C1517" s="23"/>
      <c r="D1517" s="23"/>
      <c r="E1517" s="24"/>
      <c r="F1517" s="176" t="s">
        <v>154</v>
      </c>
      <c r="G1517" s="190">
        <f>G657</f>
        <v>0</v>
      </c>
      <c r="H1517" s="242">
        <f>G1517*(1-VLOOKUP($F1517,SHT,2,FALSE))+H657*(1-VLOOKUP($F1517,SHT,2,FALSE))</f>
        <v>0</v>
      </c>
      <c r="I1517" s="179">
        <f t="shared" ref="I1517:V1517" si="775">I657*(1-VLOOKUP($F1517,SHT,2,FALSE))</f>
        <v>0</v>
      </c>
      <c r="J1517" s="179">
        <f t="shared" si="775"/>
        <v>0</v>
      </c>
      <c r="K1517" s="197">
        <f t="shared" si="775"/>
        <v>0</v>
      </c>
      <c r="L1517" s="181">
        <f t="shared" si="775"/>
        <v>0</v>
      </c>
      <c r="M1517" s="192">
        <f t="shared" si="775"/>
        <v>0</v>
      </c>
      <c r="N1517" s="182">
        <f t="shared" si="775"/>
        <v>0</v>
      </c>
      <c r="O1517" s="182">
        <f t="shared" si="775"/>
        <v>0</v>
      </c>
      <c r="P1517" s="182">
        <f t="shared" si="775"/>
        <v>0</v>
      </c>
      <c r="Q1517" s="182">
        <f t="shared" si="775"/>
        <v>0</v>
      </c>
      <c r="R1517" s="182">
        <f t="shared" si="775"/>
        <v>0</v>
      </c>
      <c r="S1517" s="182">
        <f t="shared" si="775"/>
        <v>0</v>
      </c>
      <c r="T1517" s="178">
        <f t="shared" si="775"/>
        <v>0</v>
      </c>
      <c r="U1517" s="182">
        <f t="shared" si="775"/>
        <v>0</v>
      </c>
      <c r="V1517" s="183">
        <f t="shared" si="775"/>
        <v>0</v>
      </c>
      <c r="W1517" s="46">
        <f>W657</f>
        <v>0</v>
      </c>
    </row>
    <row r="1518" spans="1:23" s="72" customFormat="1" outlineLevel="1" x14ac:dyDescent="0.2">
      <c r="A1518" s="322"/>
      <c r="B1518" s="25"/>
      <c r="C1518" s="23"/>
      <c r="D1518" s="23"/>
      <c r="E1518" s="24"/>
      <c r="F1518" s="176" t="s">
        <v>155</v>
      </c>
      <c r="G1518" s="190">
        <f>G658</f>
        <v>0</v>
      </c>
      <c r="H1518" s="242">
        <f>G1518*(1-VLOOKUP($F1518,SHT,2,FALSE))+H658*(1-VLOOKUP($F1518,SHT,2,FALSE))</f>
        <v>0</v>
      </c>
      <c r="I1518" s="179">
        <f t="shared" ref="I1518:V1518" si="776">I658*(1-VLOOKUP($F1518,SHT,2,FALSE))</f>
        <v>0</v>
      </c>
      <c r="J1518" s="179">
        <f t="shared" si="776"/>
        <v>0</v>
      </c>
      <c r="K1518" s="197">
        <f t="shared" si="776"/>
        <v>0</v>
      </c>
      <c r="L1518" s="181">
        <f t="shared" si="776"/>
        <v>0</v>
      </c>
      <c r="M1518" s="192">
        <f t="shared" si="776"/>
        <v>0</v>
      </c>
      <c r="N1518" s="182">
        <f t="shared" si="776"/>
        <v>0</v>
      </c>
      <c r="O1518" s="182">
        <f t="shared" si="776"/>
        <v>0</v>
      </c>
      <c r="P1518" s="182">
        <f t="shared" si="776"/>
        <v>0</v>
      </c>
      <c r="Q1518" s="182">
        <f t="shared" si="776"/>
        <v>0</v>
      </c>
      <c r="R1518" s="182">
        <f t="shared" si="776"/>
        <v>0</v>
      </c>
      <c r="S1518" s="182">
        <f t="shared" si="776"/>
        <v>0</v>
      </c>
      <c r="T1518" s="178">
        <f t="shared" si="776"/>
        <v>0</v>
      </c>
      <c r="U1518" s="182">
        <f t="shared" si="776"/>
        <v>0</v>
      </c>
      <c r="V1518" s="183">
        <f t="shared" si="776"/>
        <v>0</v>
      </c>
      <c r="W1518" s="46">
        <f>W658</f>
        <v>0</v>
      </c>
    </row>
    <row r="1519" spans="1:23" s="72" customFormat="1" outlineLevel="1" x14ac:dyDescent="0.2">
      <c r="A1519" s="322"/>
      <c r="B1519" s="25"/>
      <c r="C1519" s="23"/>
      <c r="D1519" s="23"/>
      <c r="E1519" s="24"/>
      <c r="F1519" s="176" t="s">
        <v>156</v>
      </c>
      <c r="G1519" s="190">
        <f>G659</f>
        <v>0</v>
      </c>
      <c r="H1519" s="242">
        <f>G1519*(1-VLOOKUP($F1519,SHT,2,FALSE))+H659*(1-VLOOKUP($F1519,SHT,2,FALSE))</f>
        <v>0</v>
      </c>
      <c r="I1519" s="179">
        <f t="shared" ref="I1519:V1519" si="777">I659*(1-VLOOKUP($F1519,SHT,2,FALSE))</f>
        <v>0</v>
      </c>
      <c r="J1519" s="179">
        <f t="shared" si="777"/>
        <v>0</v>
      </c>
      <c r="K1519" s="197">
        <f t="shared" si="777"/>
        <v>0</v>
      </c>
      <c r="L1519" s="181">
        <f t="shared" si="777"/>
        <v>0</v>
      </c>
      <c r="M1519" s="192">
        <f t="shared" si="777"/>
        <v>0</v>
      </c>
      <c r="N1519" s="182">
        <f t="shared" si="777"/>
        <v>0</v>
      </c>
      <c r="O1519" s="182">
        <f t="shared" si="777"/>
        <v>0</v>
      </c>
      <c r="P1519" s="182">
        <f t="shared" si="777"/>
        <v>0</v>
      </c>
      <c r="Q1519" s="182">
        <f t="shared" si="777"/>
        <v>0</v>
      </c>
      <c r="R1519" s="182">
        <f t="shared" si="777"/>
        <v>0</v>
      </c>
      <c r="S1519" s="182">
        <f t="shared" si="777"/>
        <v>0</v>
      </c>
      <c r="T1519" s="178">
        <f t="shared" si="777"/>
        <v>0</v>
      </c>
      <c r="U1519" s="182">
        <f t="shared" si="777"/>
        <v>0</v>
      </c>
      <c r="V1519" s="183">
        <f t="shared" si="777"/>
        <v>0</v>
      </c>
      <c r="W1519" s="46">
        <f>W659</f>
        <v>0</v>
      </c>
    </row>
    <row r="1520" spans="1:23" s="72" customFormat="1" outlineLevel="1" x14ac:dyDescent="0.2">
      <c r="A1520" s="322"/>
      <c r="B1520" s="25"/>
      <c r="C1520" s="23"/>
      <c r="D1520" s="23"/>
      <c r="E1520" s="24"/>
      <c r="F1520" s="176" t="s">
        <v>197</v>
      </c>
      <c r="G1520" s="190">
        <f>G660</f>
        <v>0</v>
      </c>
      <c r="H1520" s="242">
        <f>G1520*(1-VLOOKUP($F1520,SHT,2,FALSE))+H660*(1-VLOOKUP($F1520,SHT,2,FALSE))</f>
        <v>0</v>
      </c>
      <c r="I1520" s="179">
        <f t="shared" ref="I1520:V1520" si="778">I660*(1-VLOOKUP($F1520,SHT,2,FALSE))</f>
        <v>0</v>
      </c>
      <c r="J1520" s="179">
        <f t="shared" si="778"/>
        <v>0</v>
      </c>
      <c r="K1520" s="197">
        <f t="shared" si="778"/>
        <v>0</v>
      </c>
      <c r="L1520" s="181">
        <f t="shared" si="778"/>
        <v>0</v>
      </c>
      <c r="M1520" s="192">
        <f t="shared" si="778"/>
        <v>0</v>
      </c>
      <c r="N1520" s="182">
        <f t="shared" si="778"/>
        <v>0</v>
      </c>
      <c r="O1520" s="182">
        <f t="shared" si="778"/>
        <v>0</v>
      </c>
      <c r="P1520" s="182">
        <f t="shared" si="778"/>
        <v>0</v>
      </c>
      <c r="Q1520" s="182">
        <f t="shared" si="778"/>
        <v>0</v>
      </c>
      <c r="R1520" s="182">
        <f t="shared" si="778"/>
        <v>0</v>
      </c>
      <c r="S1520" s="182">
        <f t="shared" si="778"/>
        <v>0</v>
      </c>
      <c r="T1520" s="178">
        <f t="shared" si="778"/>
        <v>0</v>
      </c>
      <c r="U1520" s="182">
        <f t="shared" si="778"/>
        <v>0</v>
      </c>
      <c r="V1520" s="183">
        <f t="shared" si="778"/>
        <v>0</v>
      </c>
      <c r="W1520" s="46">
        <f>W660</f>
        <v>0</v>
      </c>
    </row>
    <row r="1521" spans="1:23" s="72" customFormat="1" x14ac:dyDescent="0.2">
      <c r="A1521" s="322"/>
      <c r="B1521" s="25"/>
      <c r="C1521" s="23"/>
      <c r="D1521" s="23"/>
      <c r="E1521" s="24" t="s">
        <v>157</v>
      </c>
      <c r="F1521" s="24"/>
      <c r="G1521" s="69">
        <f t="shared" ref="G1521:W1521" si="779">SUBTOTAL(9,G1522:G1525)</f>
        <v>0</v>
      </c>
      <c r="H1521" s="70">
        <f t="shared" si="779"/>
        <v>0</v>
      </c>
      <c r="I1521" s="66">
        <f t="shared" si="779"/>
        <v>0</v>
      </c>
      <c r="J1521" s="66">
        <f t="shared" si="779"/>
        <v>0</v>
      </c>
      <c r="K1521" s="67">
        <f t="shared" si="779"/>
        <v>0</v>
      </c>
      <c r="L1521" s="34">
        <f t="shared" si="779"/>
        <v>0</v>
      </c>
      <c r="M1521" s="34">
        <f t="shared" si="779"/>
        <v>0</v>
      </c>
      <c r="N1521" s="34">
        <f t="shared" si="779"/>
        <v>0</v>
      </c>
      <c r="O1521" s="34">
        <f t="shared" si="779"/>
        <v>0</v>
      </c>
      <c r="P1521" s="34">
        <f t="shared" si="779"/>
        <v>0</v>
      </c>
      <c r="Q1521" s="34">
        <f t="shared" si="779"/>
        <v>0</v>
      </c>
      <c r="R1521" s="34">
        <f t="shared" si="779"/>
        <v>0</v>
      </c>
      <c r="S1521" s="34">
        <f t="shared" si="779"/>
        <v>0</v>
      </c>
      <c r="T1521" s="34">
        <f t="shared" si="779"/>
        <v>0</v>
      </c>
      <c r="U1521" s="34">
        <f t="shared" si="779"/>
        <v>0</v>
      </c>
      <c r="V1521" s="34">
        <f t="shared" si="779"/>
        <v>0</v>
      </c>
      <c r="W1521" s="33">
        <f t="shared" si="779"/>
        <v>0</v>
      </c>
    </row>
    <row r="1522" spans="1:23" s="72" customFormat="1" outlineLevel="1" x14ac:dyDescent="0.2">
      <c r="A1522" s="322"/>
      <c r="B1522" s="25"/>
      <c r="C1522" s="23"/>
      <c r="D1522" s="23"/>
      <c r="E1522" s="24"/>
      <c r="F1522" s="176" t="s">
        <v>158</v>
      </c>
      <c r="G1522" s="190">
        <f>G662</f>
        <v>0</v>
      </c>
      <c r="H1522" s="242">
        <f>G1522*(1-VLOOKUP($F1522,SHT,2,FALSE))+H662*(1-VLOOKUP($F1522,SHT,2,FALSE))</f>
        <v>0</v>
      </c>
      <c r="I1522" s="179">
        <f t="shared" ref="I1522:V1522" si="780">I662*(1-VLOOKUP($F1522,SHT,2,FALSE))</f>
        <v>0</v>
      </c>
      <c r="J1522" s="179">
        <f t="shared" si="780"/>
        <v>0</v>
      </c>
      <c r="K1522" s="197">
        <f t="shared" si="780"/>
        <v>0</v>
      </c>
      <c r="L1522" s="181">
        <f t="shared" si="780"/>
        <v>0</v>
      </c>
      <c r="M1522" s="192">
        <f t="shared" si="780"/>
        <v>0</v>
      </c>
      <c r="N1522" s="182">
        <f t="shared" si="780"/>
        <v>0</v>
      </c>
      <c r="O1522" s="182">
        <f t="shared" si="780"/>
        <v>0</v>
      </c>
      <c r="P1522" s="182">
        <f t="shared" si="780"/>
        <v>0</v>
      </c>
      <c r="Q1522" s="182">
        <f t="shared" si="780"/>
        <v>0</v>
      </c>
      <c r="R1522" s="182">
        <f t="shared" si="780"/>
        <v>0</v>
      </c>
      <c r="S1522" s="182">
        <f t="shared" si="780"/>
        <v>0</v>
      </c>
      <c r="T1522" s="178">
        <f t="shared" si="780"/>
        <v>0</v>
      </c>
      <c r="U1522" s="182">
        <f t="shared" si="780"/>
        <v>0</v>
      </c>
      <c r="V1522" s="183">
        <f t="shared" si="780"/>
        <v>0</v>
      </c>
      <c r="W1522" s="46">
        <f>W662</f>
        <v>0</v>
      </c>
    </row>
    <row r="1523" spans="1:23" s="72" customFormat="1" outlineLevel="1" x14ac:dyDescent="0.2">
      <c r="A1523" s="322"/>
      <c r="B1523" s="25"/>
      <c r="C1523" s="23"/>
      <c r="D1523" s="23"/>
      <c r="E1523" s="24"/>
      <c r="F1523" s="176" t="s">
        <v>159</v>
      </c>
      <c r="G1523" s="190">
        <f>G663</f>
        <v>0</v>
      </c>
      <c r="H1523" s="242">
        <f>G1523*(1-VLOOKUP($F1523,SHT,2,FALSE))+H663*(1-VLOOKUP($F1523,SHT,2,FALSE))</f>
        <v>0</v>
      </c>
      <c r="I1523" s="179">
        <f t="shared" ref="I1523:V1523" si="781">I663*(1-VLOOKUP($F1523,SHT,2,FALSE))</f>
        <v>0</v>
      </c>
      <c r="J1523" s="179">
        <f t="shared" si="781"/>
        <v>0</v>
      </c>
      <c r="K1523" s="197">
        <f t="shared" si="781"/>
        <v>0</v>
      </c>
      <c r="L1523" s="181">
        <f t="shared" si="781"/>
        <v>0</v>
      </c>
      <c r="M1523" s="192">
        <f t="shared" si="781"/>
        <v>0</v>
      </c>
      <c r="N1523" s="182">
        <f t="shared" si="781"/>
        <v>0</v>
      </c>
      <c r="O1523" s="182">
        <f t="shared" si="781"/>
        <v>0</v>
      </c>
      <c r="P1523" s="182">
        <f t="shared" si="781"/>
        <v>0</v>
      </c>
      <c r="Q1523" s="182">
        <f t="shared" si="781"/>
        <v>0</v>
      </c>
      <c r="R1523" s="182">
        <f t="shared" si="781"/>
        <v>0</v>
      </c>
      <c r="S1523" s="182">
        <f t="shared" si="781"/>
        <v>0</v>
      </c>
      <c r="T1523" s="178">
        <f t="shared" si="781"/>
        <v>0</v>
      </c>
      <c r="U1523" s="182">
        <f t="shared" si="781"/>
        <v>0</v>
      </c>
      <c r="V1523" s="183">
        <f t="shared" si="781"/>
        <v>0</v>
      </c>
      <c r="W1523" s="46">
        <f>W663</f>
        <v>0</v>
      </c>
    </row>
    <row r="1524" spans="1:23" s="72" customFormat="1" outlineLevel="1" x14ac:dyDescent="0.2">
      <c r="A1524" s="322"/>
      <c r="B1524" s="25"/>
      <c r="C1524" s="23"/>
      <c r="D1524" s="23"/>
      <c r="E1524" s="24"/>
      <c r="F1524" s="176" t="s">
        <v>160</v>
      </c>
      <c r="G1524" s="190">
        <f>G664</f>
        <v>0</v>
      </c>
      <c r="H1524" s="242">
        <f>G1524*(1-VLOOKUP($F1524,SHT,2,FALSE))+H664*(1-VLOOKUP($F1524,SHT,2,FALSE))</f>
        <v>0</v>
      </c>
      <c r="I1524" s="179">
        <f t="shared" ref="I1524:V1524" si="782">I664*(1-VLOOKUP($F1524,SHT,2,FALSE))</f>
        <v>0</v>
      </c>
      <c r="J1524" s="179">
        <f t="shared" si="782"/>
        <v>0</v>
      </c>
      <c r="K1524" s="197">
        <f t="shared" si="782"/>
        <v>0</v>
      </c>
      <c r="L1524" s="181">
        <f t="shared" si="782"/>
        <v>0</v>
      </c>
      <c r="M1524" s="192">
        <f t="shared" si="782"/>
        <v>0</v>
      </c>
      <c r="N1524" s="182">
        <f t="shared" si="782"/>
        <v>0</v>
      </c>
      <c r="O1524" s="182">
        <f t="shared" si="782"/>
        <v>0</v>
      </c>
      <c r="P1524" s="182">
        <f t="shared" si="782"/>
        <v>0</v>
      </c>
      <c r="Q1524" s="182">
        <f t="shared" si="782"/>
        <v>0</v>
      </c>
      <c r="R1524" s="182">
        <f t="shared" si="782"/>
        <v>0</v>
      </c>
      <c r="S1524" s="182">
        <f t="shared" si="782"/>
        <v>0</v>
      </c>
      <c r="T1524" s="178">
        <f t="shared" si="782"/>
        <v>0</v>
      </c>
      <c r="U1524" s="182">
        <f t="shared" si="782"/>
        <v>0</v>
      </c>
      <c r="V1524" s="183">
        <f t="shared" si="782"/>
        <v>0</v>
      </c>
      <c r="W1524" s="46">
        <f>W664</f>
        <v>0</v>
      </c>
    </row>
    <row r="1525" spans="1:23" s="72" customFormat="1" outlineLevel="1" x14ac:dyDescent="0.2">
      <c r="A1525" s="322"/>
      <c r="B1525" s="25"/>
      <c r="C1525" s="23"/>
      <c r="D1525" s="23"/>
      <c r="E1525" s="24"/>
      <c r="F1525" s="176" t="s">
        <v>198</v>
      </c>
      <c r="G1525" s="190">
        <f>G665</f>
        <v>0</v>
      </c>
      <c r="H1525" s="242">
        <f>G1525*(1-VLOOKUP($F1525,SHT,2,FALSE))+H665*(1-VLOOKUP($F1525,SHT,2,FALSE))</f>
        <v>0</v>
      </c>
      <c r="I1525" s="179">
        <f t="shared" ref="I1525:V1525" si="783">I665*(1-VLOOKUP($F1525,SHT,2,FALSE))</f>
        <v>0</v>
      </c>
      <c r="J1525" s="179">
        <f t="shared" si="783"/>
        <v>0</v>
      </c>
      <c r="K1525" s="197">
        <f t="shared" si="783"/>
        <v>0</v>
      </c>
      <c r="L1525" s="181">
        <f t="shared" si="783"/>
        <v>0</v>
      </c>
      <c r="M1525" s="192">
        <f t="shared" si="783"/>
        <v>0</v>
      </c>
      <c r="N1525" s="182">
        <f t="shared" si="783"/>
        <v>0</v>
      </c>
      <c r="O1525" s="182">
        <f t="shared" si="783"/>
        <v>0</v>
      </c>
      <c r="P1525" s="182">
        <f t="shared" si="783"/>
        <v>0</v>
      </c>
      <c r="Q1525" s="182">
        <f t="shared" si="783"/>
        <v>0</v>
      </c>
      <c r="R1525" s="182">
        <f t="shared" si="783"/>
        <v>0</v>
      </c>
      <c r="S1525" s="182">
        <f t="shared" si="783"/>
        <v>0</v>
      </c>
      <c r="T1525" s="178">
        <f t="shared" si="783"/>
        <v>0</v>
      </c>
      <c r="U1525" s="182">
        <f t="shared" si="783"/>
        <v>0</v>
      </c>
      <c r="V1525" s="183">
        <f t="shared" si="783"/>
        <v>0</v>
      </c>
      <c r="W1525" s="46">
        <f>W665</f>
        <v>0</v>
      </c>
    </row>
    <row r="1526" spans="1:23" s="72" customFormat="1" x14ac:dyDescent="0.2">
      <c r="A1526" s="322"/>
      <c r="B1526" s="25"/>
      <c r="C1526" s="23"/>
      <c r="D1526" s="23"/>
      <c r="E1526" s="24" t="s">
        <v>347</v>
      </c>
      <c r="F1526" s="24"/>
      <c r="G1526" s="69">
        <f t="shared" ref="G1526:W1526" si="784">SUBTOTAL(9,G1527:G1530)</f>
        <v>0</v>
      </c>
      <c r="H1526" s="70">
        <f t="shared" si="784"/>
        <v>0</v>
      </c>
      <c r="I1526" s="66">
        <f t="shared" si="784"/>
        <v>0</v>
      </c>
      <c r="J1526" s="66">
        <f t="shared" si="784"/>
        <v>0</v>
      </c>
      <c r="K1526" s="67">
        <f t="shared" si="784"/>
        <v>0</v>
      </c>
      <c r="L1526" s="34">
        <f t="shared" si="784"/>
        <v>0</v>
      </c>
      <c r="M1526" s="34">
        <f t="shared" si="784"/>
        <v>0</v>
      </c>
      <c r="N1526" s="34">
        <f t="shared" si="784"/>
        <v>0</v>
      </c>
      <c r="O1526" s="34">
        <f t="shared" si="784"/>
        <v>0</v>
      </c>
      <c r="P1526" s="34">
        <f t="shared" si="784"/>
        <v>0</v>
      </c>
      <c r="Q1526" s="34">
        <f t="shared" si="784"/>
        <v>0</v>
      </c>
      <c r="R1526" s="34">
        <f t="shared" si="784"/>
        <v>0</v>
      </c>
      <c r="S1526" s="34">
        <f t="shared" si="784"/>
        <v>0</v>
      </c>
      <c r="T1526" s="34">
        <f t="shared" si="784"/>
        <v>0</v>
      </c>
      <c r="U1526" s="34">
        <f t="shared" si="784"/>
        <v>0</v>
      </c>
      <c r="V1526" s="34">
        <f t="shared" si="784"/>
        <v>0</v>
      </c>
      <c r="W1526" s="33">
        <f t="shared" si="784"/>
        <v>0</v>
      </c>
    </row>
    <row r="1527" spans="1:23" s="72" customFormat="1" outlineLevel="1" x14ac:dyDescent="0.2">
      <c r="A1527" s="322"/>
      <c r="B1527" s="25"/>
      <c r="C1527" s="23"/>
      <c r="D1527" s="23"/>
      <c r="E1527" s="24"/>
      <c r="F1527" s="176" t="s">
        <v>327</v>
      </c>
      <c r="G1527" s="190">
        <f>G667</f>
        <v>0</v>
      </c>
      <c r="H1527" s="242">
        <f>G1527*(1-VLOOKUP($F1527,SHT,2,FALSE))+H667*(1-VLOOKUP($F1527,SHT,2,FALSE))</f>
        <v>0</v>
      </c>
      <c r="I1527" s="179">
        <f t="shared" ref="I1527:V1527" si="785">I667*(1-VLOOKUP($F1527,SHT,2,FALSE))</f>
        <v>0</v>
      </c>
      <c r="J1527" s="179">
        <f t="shared" si="785"/>
        <v>0</v>
      </c>
      <c r="K1527" s="197">
        <f t="shared" si="785"/>
        <v>0</v>
      </c>
      <c r="L1527" s="181">
        <f t="shared" si="785"/>
        <v>0</v>
      </c>
      <c r="M1527" s="192">
        <f t="shared" si="785"/>
        <v>0</v>
      </c>
      <c r="N1527" s="182">
        <f t="shared" si="785"/>
        <v>0</v>
      </c>
      <c r="O1527" s="182">
        <f t="shared" si="785"/>
        <v>0</v>
      </c>
      <c r="P1527" s="182">
        <f t="shared" si="785"/>
        <v>0</v>
      </c>
      <c r="Q1527" s="182">
        <f t="shared" si="785"/>
        <v>0</v>
      </c>
      <c r="R1527" s="182">
        <f t="shared" si="785"/>
        <v>0</v>
      </c>
      <c r="S1527" s="182">
        <f t="shared" si="785"/>
        <v>0</v>
      </c>
      <c r="T1527" s="178">
        <f t="shared" si="785"/>
        <v>0</v>
      </c>
      <c r="U1527" s="182">
        <f t="shared" si="785"/>
        <v>0</v>
      </c>
      <c r="V1527" s="183">
        <f t="shared" si="785"/>
        <v>0</v>
      </c>
      <c r="W1527" s="46">
        <f>W667</f>
        <v>0</v>
      </c>
    </row>
    <row r="1528" spans="1:23" s="72" customFormat="1" outlineLevel="1" x14ac:dyDescent="0.2">
      <c r="A1528" s="322"/>
      <c r="B1528" s="25"/>
      <c r="C1528" s="23"/>
      <c r="D1528" s="23"/>
      <c r="E1528" s="24"/>
      <c r="F1528" s="176" t="s">
        <v>328</v>
      </c>
      <c r="G1528" s="190">
        <f>G668</f>
        <v>0</v>
      </c>
      <c r="H1528" s="242">
        <f>G1528*(1-VLOOKUP($F1528,SHT,2,FALSE))+H668*(1-VLOOKUP($F1528,SHT,2,FALSE))</f>
        <v>0</v>
      </c>
      <c r="I1528" s="179">
        <f t="shared" ref="I1528:V1528" si="786">I668*(1-VLOOKUP($F1528,SHT,2,FALSE))</f>
        <v>0</v>
      </c>
      <c r="J1528" s="179">
        <f t="shared" si="786"/>
        <v>0</v>
      </c>
      <c r="K1528" s="197">
        <f t="shared" si="786"/>
        <v>0</v>
      </c>
      <c r="L1528" s="181">
        <f t="shared" si="786"/>
        <v>0</v>
      </c>
      <c r="M1528" s="192">
        <f t="shared" si="786"/>
        <v>0</v>
      </c>
      <c r="N1528" s="182">
        <f t="shared" si="786"/>
        <v>0</v>
      </c>
      <c r="O1528" s="182">
        <f t="shared" si="786"/>
        <v>0</v>
      </c>
      <c r="P1528" s="182">
        <f t="shared" si="786"/>
        <v>0</v>
      </c>
      <c r="Q1528" s="182">
        <f t="shared" si="786"/>
        <v>0</v>
      </c>
      <c r="R1528" s="182">
        <f t="shared" si="786"/>
        <v>0</v>
      </c>
      <c r="S1528" s="182">
        <f t="shared" si="786"/>
        <v>0</v>
      </c>
      <c r="T1528" s="178">
        <f t="shared" si="786"/>
        <v>0</v>
      </c>
      <c r="U1528" s="182">
        <f t="shared" si="786"/>
        <v>0</v>
      </c>
      <c r="V1528" s="183">
        <f t="shared" si="786"/>
        <v>0</v>
      </c>
      <c r="W1528" s="46">
        <f>W668</f>
        <v>0</v>
      </c>
    </row>
    <row r="1529" spans="1:23" s="72" customFormat="1" outlineLevel="1" x14ac:dyDescent="0.2">
      <c r="A1529" s="322"/>
      <c r="B1529" s="25"/>
      <c r="C1529" s="23"/>
      <c r="D1529" s="23"/>
      <c r="E1529" s="24"/>
      <c r="F1529" s="176" t="s">
        <v>329</v>
      </c>
      <c r="G1529" s="190">
        <f>G669</f>
        <v>0</v>
      </c>
      <c r="H1529" s="242">
        <f>G1529*(1-VLOOKUP($F1529,SHT,2,FALSE))+H669*(1-VLOOKUP($F1529,SHT,2,FALSE))</f>
        <v>0</v>
      </c>
      <c r="I1529" s="179">
        <f t="shared" ref="I1529:V1529" si="787">I669*(1-VLOOKUP($F1529,SHT,2,FALSE))</f>
        <v>0</v>
      </c>
      <c r="J1529" s="179">
        <f t="shared" si="787"/>
        <v>0</v>
      </c>
      <c r="K1529" s="197">
        <f t="shared" si="787"/>
        <v>0</v>
      </c>
      <c r="L1529" s="181">
        <f t="shared" si="787"/>
        <v>0</v>
      </c>
      <c r="M1529" s="192">
        <f t="shared" si="787"/>
        <v>0</v>
      </c>
      <c r="N1529" s="182">
        <f t="shared" si="787"/>
        <v>0</v>
      </c>
      <c r="O1529" s="182">
        <f t="shared" si="787"/>
        <v>0</v>
      </c>
      <c r="P1529" s="182">
        <f t="shared" si="787"/>
        <v>0</v>
      </c>
      <c r="Q1529" s="182">
        <f t="shared" si="787"/>
        <v>0</v>
      </c>
      <c r="R1529" s="182">
        <f t="shared" si="787"/>
        <v>0</v>
      </c>
      <c r="S1529" s="182">
        <f t="shared" si="787"/>
        <v>0</v>
      </c>
      <c r="T1529" s="178">
        <f t="shared" si="787"/>
        <v>0</v>
      </c>
      <c r="U1529" s="182">
        <f t="shared" si="787"/>
        <v>0</v>
      </c>
      <c r="V1529" s="183">
        <f t="shared" si="787"/>
        <v>0</v>
      </c>
      <c r="W1529" s="46">
        <f>W669</f>
        <v>0</v>
      </c>
    </row>
    <row r="1530" spans="1:23" s="72" customFormat="1" outlineLevel="1" x14ac:dyDescent="0.2">
      <c r="A1530" s="322"/>
      <c r="B1530" s="25"/>
      <c r="C1530" s="23"/>
      <c r="D1530" s="23"/>
      <c r="E1530" s="24"/>
      <c r="F1530" s="176" t="s">
        <v>330</v>
      </c>
      <c r="G1530" s="190">
        <f>G670</f>
        <v>0</v>
      </c>
      <c r="H1530" s="242">
        <f>G1530*(1-VLOOKUP($F1530,SHT,2,FALSE))+H670*(1-VLOOKUP($F1530,SHT,2,FALSE))</f>
        <v>0</v>
      </c>
      <c r="I1530" s="179">
        <f t="shared" ref="I1530:V1530" si="788">I670*(1-VLOOKUP($F1530,SHT,2,FALSE))</f>
        <v>0</v>
      </c>
      <c r="J1530" s="179">
        <f t="shared" si="788"/>
        <v>0</v>
      </c>
      <c r="K1530" s="197">
        <f t="shared" si="788"/>
        <v>0</v>
      </c>
      <c r="L1530" s="181">
        <f t="shared" si="788"/>
        <v>0</v>
      </c>
      <c r="M1530" s="192">
        <f t="shared" si="788"/>
        <v>0</v>
      </c>
      <c r="N1530" s="182">
        <f t="shared" si="788"/>
        <v>0</v>
      </c>
      <c r="O1530" s="182">
        <f t="shared" si="788"/>
        <v>0</v>
      </c>
      <c r="P1530" s="182">
        <f t="shared" si="788"/>
        <v>0</v>
      </c>
      <c r="Q1530" s="182">
        <f t="shared" si="788"/>
        <v>0</v>
      </c>
      <c r="R1530" s="182">
        <f t="shared" si="788"/>
        <v>0</v>
      </c>
      <c r="S1530" s="182">
        <f t="shared" si="788"/>
        <v>0</v>
      </c>
      <c r="T1530" s="178">
        <f t="shared" si="788"/>
        <v>0</v>
      </c>
      <c r="U1530" s="182">
        <f t="shared" si="788"/>
        <v>0</v>
      </c>
      <c r="V1530" s="183">
        <f t="shared" si="788"/>
        <v>0</v>
      </c>
      <c r="W1530" s="46">
        <f>W670</f>
        <v>0</v>
      </c>
    </row>
    <row r="1531" spans="1:23" s="72" customFormat="1" x14ac:dyDescent="0.2">
      <c r="A1531" s="322"/>
      <c r="B1531" s="25"/>
      <c r="C1531" s="23"/>
      <c r="D1531" s="23" t="s">
        <v>53</v>
      </c>
      <c r="E1531" s="24"/>
      <c r="F1531" s="24"/>
      <c r="G1531" s="69"/>
      <c r="H1531" s="70"/>
      <c r="I1531" s="66"/>
      <c r="J1531" s="66"/>
      <c r="K1531" s="67"/>
      <c r="L1531" s="51"/>
      <c r="M1531" s="34"/>
      <c r="N1531" s="34"/>
      <c r="O1531" s="34"/>
      <c r="P1531" s="34"/>
      <c r="Q1531" s="34"/>
      <c r="R1531" s="34"/>
      <c r="S1531" s="34"/>
      <c r="T1531" s="34"/>
      <c r="U1531" s="34"/>
      <c r="V1531" s="37"/>
      <c r="W1531" s="33"/>
    </row>
    <row r="1532" spans="1:23" s="72" customFormat="1" x14ac:dyDescent="0.2">
      <c r="A1532" s="322"/>
      <c r="B1532" s="25"/>
      <c r="C1532" s="23"/>
      <c r="D1532" s="23"/>
      <c r="E1532" s="64" t="s">
        <v>54</v>
      </c>
      <c r="F1532" s="24"/>
      <c r="G1532" s="69">
        <f t="shared" ref="G1532:W1532" si="789">SUBTOTAL(9,G1533:G1535)</f>
        <v>0</v>
      </c>
      <c r="H1532" s="70">
        <f t="shared" si="789"/>
        <v>0</v>
      </c>
      <c r="I1532" s="66">
        <f t="shared" si="789"/>
        <v>0</v>
      </c>
      <c r="J1532" s="66">
        <f t="shared" si="789"/>
        <v>0</v>
      </c>
      <c r="K1532" s="67">
        <f t="shared" si="789"/>
        <v>0</v>
      </c>
      <c r="L1532" s="34">
        <f t="shared" si="789"/>
        <v>0</v>
      </c>
      <c r="M1532" s="34">
        <f t="shared" si="789"/>
        <v>0</v>
      </c>
      <c r="N1532" s="34">
        <f t="shared" si="789"/>
        <v>0</v>
      </c>
      <c r="O1532" s="34">
        <f t="shared" si="789"/>
        <v>0</v>
      </c>
      <c r="P1532" s="34">
        <f t="shared" si="789"/>
        <v>0</v>
      </c>
      <c r="Q1532" s="34">
        <f t="shared" si="789"/>
        <v>0</v>
      </c>
      <c r="R1532" s="34">
        <f t="shared" si="789"/>
        <v>0</v>
      </c>
      <c r="S1532" s="34">
        <f t="shared" si="789"/>
        <v>0</v>
      </c>
      <c r="T1532" s="34">
        <f t="shared" si="789"/>
        <v>0</v>
      </c>
      <c r="U1532" s="34">
        <f t="shared" si="789"/>
        <v>0</v>
      </c>
      <c r="V1532" s="34">
        <f t="shared" si="789"/>
        <v>0</v>
      </c>
      <c r="W1532" s="33">
        <f t="shared" si="789"/>
        <v>0</v>
      </c>
    </row>
    <row r="1533" spans="1:23" s="72" customFormat="1" outlineLevel="1" x14ac:dyDescent="0.2">
      <c r="A1533" s="322"/>
      <c r="B1533" s="25"/>
      <c r="C1533" s="23"/>
      <c r="D1533" s="23"/>
      <c r="E1533" s="64"/>
      <c r="F1533" s="176" t="s">
        <v>55</v>
      </c>
      <c r="G1533" s="190">
        <f>G673</f>
        <v>0</v>
      </c>
      <c r="H1533" s="242">
        <f>G1533*(1-VLOOKUP($F1533,SHT,2,FALSE))+H673*(1-VLOOKUP($F1533,SHT,2,FALSE))</f>
        <v>0</v>
      </c>
      <c r="I1533" s="179">
        <f t="shared" ref="I1533:V1533" si="790">I673*(1-VLOOKUP($F1533,SHT,2,FALSE))</f>
        <v>0</v>
      </c>
      <c r="J1533" s="179">
        <f t="shared" si="790"/>
        <v>0</v>
      </c>
      <c r="K1533" s="197">
        <f t="shared" si="790"/>
        <v>0</v>
      </c>
      <c r="L1533" s="181">
        <f t="shared" si="790"/>
        <v>0</v>
      </c>
      <c r="M1533" s="192">
        <f t="shared" si="790"/>
        <v>0</v>
      </c>
      <c r="N1533" s="182">
        <f t="shared" si="790"/>
        <v>0</v>
      </c>
      <c r="O1533" s="182">
        <f t="shared" si="790"/>
        <v>0</v>
      </c>
      <c r="P1533" s="182">
        <f t="shared" si="790"/>
        <v>0</v>
      </c>
      <c r="Q1533" s="182">
        <f t="shared" si="790"/>
        <v>0</v>
      </c>
      <c r="R1533" s="182">
        <f t="shared" si="790"/>
        <v>0</v>
      </c>
      <c r="S1533" s="182">
        <f t="shared" si="790"/>
        <v>0</v>
      </c>
      <c r="T1533" s="178">
        <f t="shared" si="790"/>
        <v>0</v>
      </c>
      <c r="U1533" s="182">
        <f t="shared" si="790"/>
        <v>0</v>
      </c>
      <c r="V1533" s="183">
        <f t="shared" si="790"/>
        <v>0</v>
      </c>
      <c r="W1533" s="46">
        <f>W673</f>
        <v>0</v>
      </c>
    </row>
    <row r="1534" spans="1:23" s="72" customFormat="1" outlineLevel="1" x14ac:dyDescent="0.2">
      <c r="A1534" s="322"/>
      <c r="B1534" s="25"/>
      <c r="C1534" s="23"/>
      <c r="D1534" s="23"/>
      <c r="E1534" s="24"/>
      <c r="F1534" s="176" t="s">
        <v>161</v>
      </c>
      <c r="G1534" s="190">
        <f>G674</f>
        <v>0</v>
      </c>
      <c r="H1534" s="242">
        <f>G1534*(1-VLOOKUP($F1534,SHT,2,FALSE))+H674*(1-VLOOKUP($F1534,SHT,2,FALSE))</f>
        <v>0</v>
      </c>
      <c r="I1534" s="179">
        <f t="shared" ref="I1534:V1534" si="791">I674*(1-VLOOKUP($F1534,SHT,2,FALSE))</f>
        <v>0</v>
      </c>
      <c r="J1534" s="179">
        <f t="shared" si="791"/>
        <v>0</v>
      </c>
      <c r="K1534" s="197">
        <f t="shared" si="791"/>
        <v>0</v>
      </c>
      <c r="L1534" s="181">
        <f t="shared" si="791"/>
        <v>0</v>
      </c>
      <c r="M1534" s="192">
        <f t="shared" si="791"/>
        <v>0</v>
      </c>
      <c r="N1534" s="182">
        <f t="shared" si="791"/>
        <v>0</v>
      </c>
      <c r="O1534" s="182">
        <f t="shared" si="791"/>
        <v>0</v>
      </c>
      <c r="P1534" s="182">
        <f t="shared" si="791"/>
        <v>0</v>
      </c>
      <c r="Q1534" s="182">
        <f t="shared" si="791"/>
        <v>0</v>
      </c>
      <c r="R1534" s="182">
        <f t="shared" si="791"/>
        <v>0</v>
      </c>
      <c r="S1534" s="182">
        <f t="shared" si="791"/>
        <v>0</v>
      </c>
      <c r="T1534" s="178">
        <f t="shared" si="791"/>
        <v>0</v>
      </c>
      <c r="U1534" s="182">
        <f t="shared" si="791"/>
        <v>0</v>
      </c>
      <c r="V1534" s="183">
        <f t="shared" si="791"/>
        <v>0</v>
      </c>
      <c r="W1534" s="46">
        <f>W674</f>
        <v>0</v>
      </c>
    </row>
    <row r="1535" spans="1:23" s="72" customFormat="1" outlineLevel="1" x14ac:dyDescent="0.2">
      <c r="A1535" s="322"/>
      <c r="B1535" s="25"/>
      <c r="C1535" s="23"/>
      <c r="D1535" s="23"/>
      <c r="E1535" s="24"/>
      <c r="F1535" s="176" t="s">
        <v>331</v>
      </c>
      <c r="G1535" s="190">
        <f>G675</f>
        <v>0</v>
      </c>
      <c r="H1535" s="242">
        <f>G1535*(1-VLOOKUP($F1535,SHT,2,FALSE))+H675*(1-VLOOKUP($F1535,SHT,2,FALSE))</f>
        <v>0</v>
      </c>
      <c r="I1535" s="179">
        <f t="shared" ref="I1535:V1535" si="792">I675*(1-VLOOKUP($F1535,SHT,2,FALSE))</f>
        <v>0</v>
      </c>
      <c r="J1535" s="179">
        <f t="shared" si="792"/>
        <v>0</v>
      </c>
      <c r="K1535" s="197">
        <f t="shared" si="792"/>
        <v>0</v>
      </c>
      <c r="L1535" s="181">
        <f t="shared" si="792"/>
        <v>0</v>
      </c>
      <c r="M1535" s="192">
        <f t="shared" si="792"/>
        <v>0</v>
      </c>
      <c r="N1535" s="182">
        <f t="shared" si="792"/>
        <v>0</v>
      </c>
      <c r="O1535" s="182">
        <f t="shared" si="792"/>
        <v>0</v>
      </c>
      <c r="P1535" s="182">
        <f t="shared" si="792"/>
        <v>0</v>
      </c>
      <c r="Q1535" s="182">
        <f t="shared" si="792"/>
        <v>0</v>
      </c>
      <c r="R1535" s="182">
        <f t="shared" si="792"/>
        <v>0</v>
      </c>
      <c r="S1535" s="182">
        <f t="shared" si="792"/>
        <v>0</v>
      </c>
      <c r="T1535" s="178">
        <f t="shared" si="792"/>
        <v>0</v>
      </c>
      <c r="U1535" s="182">
        <f t="shared" si="792"/>
        <v>0</v>
      </c>
      <c r="V1535" s="183">
        <f t="shared" si="792"/>
        <v>0</v>
      </c>
      <c r="W1535" s="46">
        <f>W675</f>
        <v>0</v>
      </c>
    </row>
    <row r="1536" spans="1:23" s="72" customFormat="1" x14ac:dyDescent="0.2">
      <c r="A1536" s="322"/>
      <c r="B1536" s="25"/>
      <c r="C1536" s="23"/>
      <c r="D1536" s="23"/>
      <c r="E1536" s="24" t="s">
        <v>56</v>
      </c>
      <c r="F1536" s="24"/>
      <c r="G1536" s="69">
        <f t="shared" ref="G1536:W1536" si="793">SUBTOTAL(9,G1537:G1539)</f>
        <v>0</v>
      </c>
      <c r="H1536" s="70">
        <f t="shared" si="793"/>
        <v>0</v>
      </c>
      <c r="I1536" s="66">
        <f t="shared" si="793"/>
        <v>0</v>
      </c>
      <c r="J1536" s="66">
        <f t="shared" si="793"/>
        <v>0</v>
      </c>
      <c r="K1536" s="67">
        <f t="shared" si="793"/>
        <v>0</v>
      </c>
      <c r="L1536" s="34">
        <f t="shared" si="793"/>
        <v>0</v>
      </c>
      <c r="M1536" s="34">
        <f t="shared" si="793"/>
        <v>0</v>
      </c>
      <c r="N1536" s="34">
        <f t="shared" si="793"/>
        <v>0</v>
      </c>
      <c r="O1536" s="34">
        <f t="shared" si="793"/>
        <v>0</v>
      </c>
      <c r="P1536" s="34">
        <f t="shared" si="793"/>
        <v>0</v>
      </c>
      <c r="Q1536" s="34">
        <f t="shared" si="793"/>
        <v>0</v>
      </c>
      <c r="R1536" s="34">
        <f t="shared" si="793"/>
        <v>0</v>
      </c>
      <c r="S1536" s="34">
        <f t="shared" si="793"/>
        <v>0</v>
      </c>
      <c r="T1536" s="34">
        <f t="shared" si="793"/>
        <v>0</v>
      </c>
      <c r="U1536" s="34">
        <f t="shared" si="793"/>
        <v>0</v>
      </c>
      <c r="V1536" s="34">
        <f t="shared" si="793"/>
        <v>0</v>
      </c>
      <c r="W1536" s="33">
        <f t="shared" si="793"/>
        <v>0</v>
      </c>
    </row>
    <row r="1537" spans="1:23" s="72" customFormat="1" outlineLevel="1" x14ac:dyDescent="0.2">
      <c r="A1537" s="322"/>
      <c r="B1537" s="25"/>
      <c r="C1537" s="23"/>
      <c r="D1537" s="23"/>
      <c r="E1537" s="24"/>
      <c r="F1537" s="176" t="s">
        <v>162</v>
      </c>
      <c r="G1537" s="190">
        <f>G677</f>
        <v>0</v>
      </c>
      <c r="H1537" s="242">
        <f>G1537*(1-VLOOKUP($F1537,SHT,2,FALSE))+H677*(1-VLOOKUP($F1537,SHT,2,FALSE))</f>
        <v>0</v>
      </c>
      <c r="I1537" s="179">
        <f t="shared" ref="I1537:V1537" si="794">I677*(1-VLOOKUP($F1537,SHT,2,FALSE))</f>
        <v>0</v>
      </c>
      <c r="J1537" s="179">
        <f t="shared" si="794"/>
        <v>0</v>
      </c>
      <c r="K1537" s="197">
        <f t="shared" si="794"/>
        <v>0</v>
      </c>
      <c r="L1537" s="181">
        <f t="shared" si="794"/>
        <v>0</v>
      </c>
      <c r="M1537" s="192">
        <f t="shared" si="794"/>
        <v>0</v>
      </c>
      <c r="N1537" s="182">
        <f t="shared" si="794"/>
        <v>0</v>
      </c>
      <c r="O1537" s="182">
        <f t="shared" si="794"/>
        <v>0</v>
      </c>
      <c r="P1537" s="182">
        <f t="shared" si="794"/>
        <v>0</v>
      </c>
      <c r="Q1537" s="182">
        <f t="shared" si="794"/>
        <v>0</v>
      </c>
      <c r="R1537" s="182">
        <f t="shared" si="794"/>
        <v>0</v>
      </c>
      <c r="S1537" s="182">
        <f t="shared" si="794"/>
        <v>0</v>
      </c>
      <c r="T1537" s="178">
        <f t="shared" si="794"/>
        <v>0</v>
      </c>
      <c r="U1537" s="182">
        <f t="shared" si="794"/>
        <v>0</v>
      </c>
      <c r="V1537" s="183">
        <f t="shared" si="794"/>
        <v>0</v>
      </c>
      <c r="W1537" s="46">
        <f>W677</f>
        <v>0</v>
      </c>
    </row>
    <row r="1538" spans="1:23" s="72" customFormat="1" outlineLevel="1" x14ac:dyDescent="0.2">
      <c r="A1538" s="322"/>
      <c r="B1538" s="25"/>
      <c r="C1538" s="23"/>
      <c r="D1538" s="23"/>
      <c r="E1538" s="24"/>
      <c r="F1538" s="176" t="s">
        <v>163</v>
      </c>
      <c r="G1538" s="190">
        <f>G678</f>
        <v>0</v>
      </c>
      <c r="H1538" s="242">
        <f>G1538*(1-VLOOKUP($F1538,SHT,2,FALSE))+H678*(1-VLOOKUP($F1538,SHT,2,FALSE))</f>
        <v>0</v>
      </c>
      <c r="I1538" s="179">
        <f t="shared" ref="I1538:V1538" si="795">I678*(1-VLOOKUP($F1538,SHT,2,FALSE))</f>
        <v>0</v>
      </c>
      <c r="J1538" s="179">
        <f t="shared" si="795"/>
        <v>0</v>
      </c>
      <c r="K1538" s="197">
        <f t="shared" si="795"/>
        <v>0</v>
      </c>
      <c r="L1538" s="181">
        <f t="shared" si="795"/>
        <v>0</v>
      </c>
      <c r="M1538" s="192">
        <f t="shared" si="795"/>
        <v>0</v>
      </c>
      <c r="N1538" s="182">
        <f t="shared" si="795"/>
        <v>0</v>
      </c>
      <c r="O1538" s="182">
        <f t="shared" si="795"/>
        <v>0</v>
      </c>
      <c r="P1538" s="182">
        <f t="shared" si="795"/>
        <v>0</v>
      </c>
      <c r="Q1538" s="182">
        <f t="shared" si="795"/>
        <v>0</v>
      </c>
      <c r="R1538" s="182">
        <f t="shared" si="795"/>
        <v>0</v>
      </c>
      <c r="S1538" s="182">
        <f t="shared" si="795"/>
        <v>0</v>
      </c>
      <c r="T1538" s="178">
        <f t="shared" si="795"/>
        <v>0</v>
      </c>
      <c r="U1538" s="182">
        <f t="shared" si="795"/>
        <v>0</v>
      </c>
      <c r="V1538" s="183">
        <f t="shared" si="795"/>
        <v>0</v>
      </c>
      <c r="W1538" s="46">
        <f>W678</f>
        <v>0</v>
      </c>
    </row>
    <row r="1539" spans="1:23" s="72" customFormat="1" outlineLevel="1" x14ac:dyDescent="0.2">
      <c r="A1539" s="322"/>
      <c r="B1539" s="25"/>
      <c r="C1539" s="23"/>
      <c r="D1539" s="23"/>
      <c r="E1539" s="24"/>
      <c r="F1539" s="176" t="s">
        <v>332</v>
      </c>
      <c r="G1539" s="190">
        <f>G679</f>
        <v>0</v>
      </c>
      <c r="H1539" s="242">
        <f>G1539*(1-VLOOKUP($F1539,SHT,2,FALSE))+H679*(1-VLOOKUP($F1539,SHT,2,FALSE))</f>
        <v>0</v>
      </c>
      <c r="I1539" s="179">
        <f t="shared" ref="I1539:V1539" si="796">I679*(1-VLOOKUP($F1539,SHT,2,FALSE))</f>
        <v>0</v>
      </c>
      <c r="J1539" s="179">
        <f t="shared" si="796"/>
        <v>0</v>
      </c>
      <c r="K1539" s="197">
        <f t="shared" si="796"/>
        <v>0</v>
      </c>
      <c r="L1539" s="181">
        <f t="shared" si="796"/>
        <v>0</v>
      </c>
      <c r="M1539" s="192">
        <f t="shared" si="796"/>
        <v>0</v>
      </c>
      <c r="N1539" s="182">
        <f t="shared" si="796"/>
        <v>0</v>
      </c>
      <c r="O1539" s="182">
        <f t="shared" si="796"/>
        <v>0</v>
      </c>
      <c r="P1539" s="182">
        <f t="shared" si="796"/>
        <v>0</v>
      </c>
      <c r="Q1539" s="182">
        <f t="shared" si="796"/>
        <v>0</v>
      </c>
      <c r="R1539" s="182">
        <f t="shared" si="796"/>
        <v>0</v>
      </c>
      <c r="S1539" s="182">
        <f t="shared" si="796"/>
        <v>0</v>
      </c>
      <c r="T1539" s="178">
        <f t="shared" si="796"/>
        <v>0</v>
      </c>
      <c r="U1539" s="182">
        <f t="shared" si="796"/>
        <v>0</v>
      </c>
      <c r="V1539" s="183">
        <f t="shared" si="796"/>
        <v>0</v>
      </c>
      <c r="W1539" s="46">
        <f>W679</f>
        <v>0</v>
      </c>
    </row>
    <row r="1540" spans="1:23" s="72" customFormat="1" x14ac:dyDescent="0.2">
      <c r="A1540" s="322"/>
      <c r="B1540" s="25"/>
      <c r="C1540" s="23"/>
      <c r="D1540" s="23"/>
      <c r="E1540" s="24" t="s">
        <v>57</v>
      </c>
      <c r="F1540" s="24"/>
      <c r="G1540" s="69">
        <f t="shared" ref="G1540:W1540" si="797">SUBTOTAL(9,G1541:G1543)</f>
        <v>0</v>
      </c>
      <c r="H1540" s="70">
        <f t="shared" si="797"/>
        <v>0</v>
      </c>
      <c r="I1540" s="66">
        <f t="shared" si="797"/>
        <v>0</v>
      </c>
      <c r="J1540" s="66">
        <f t="shared" si="797"/>
        <v>0</v>
      </c>
      <c r="K1540" s="67">
        <f t="shared" si="797"/>
        <v>0</v>
      </c>
      <c r="L1540" s="34">
        <f t="shared" si="797"/>
        <v>0</v>
      </c>
      <c r="M1540" s="34">
        <f t="shared" si="797"/>
        <v>0</v>
      </c>
      <c r="N1540" s="34">
        <f t="shared" si="797"/>
        <v>0</v>
      </c>
      <c r="O1540" s="34">
        <f t="shared" si="797"/>
        <v>0</v>
      </c>
      <c r="P1540" s="34">
        <f t="shared" si="797"/>
        <v>0</v>
      </c>
      <c r="Q1540" s="34">
        <f t="shared" si="797"/>
        <v>0</v>
      </c>
      <c r="R1540" s="34">
        <f t="shared" si="797"/>
        <v>0</v>
      </c>
      <c r="S1540" s="34">
        <f t="shared" si="797"/>
        <v>0</v>
      </c>
      <c r="T1540" s="34">
        <f t="shared" si="797"/>
        <v>0</v>
      </c>
      <c r="U1540" s="34">
        <f t="shared" si="797"/>
        <v>0</v>
      </c>
      <c r="V1540" s="34">
        <f t="shared" si="797"/>
        <v>0</v>
      </c>
      <c r="W1540" s="33">
        <f t="shared" si="797"/>
        <v>0</v>
      </c>
    </row>
    <row r="1541" spans="1:23" s="72" customFormat="1" outlineLevel="1" x14ac:dyDescent="0.2">
      <c r="A1541" s="322"/>
      <c r="B1541" s="25"/>
      <c r="C1541" s="23"/>
      <c r="D1541" s="23"/>
      <c r="E1541" s="24"/>
      <c r="F1541" s="176" t="s">
        <v>164</v>
      </c>
      <c r="G1541" s="190">
        <f>G681</f>
        <v>0</v>
      </c>
      <c r="H1541" s="242">
        <f>G1541*(1-VLOOKUP($F1541,SHT,2,FALSE))+H681*(1-VLOOKUP($F1541,SHT,2,FALSE))</f>
        <v>0</v>
      </c>
      <c r="I1541" s="179">
        <f t="shared" ref="I1541:V1541" si="798">I681*(1-VLOOKUP($F1541,SHT,2,FALSE))</f>
        <v>0</v>
      </c>
      <c r="J1541" s="179">
        <f t="shared" si="798"/>
        <v>0</v>
      </c>
      <c r="K1541" s="197">
        <f t="shared" si="798"/>
        <v>0</v>
      </c>
      <c r="L1541" s="181">
        <f t="shared" si="798"/>
        <v>0</v>
      </c>
      <c r="M1541" s="192">
        <f t="shared" si="798"/>
        <v>0</v>
      </c>
      <c r="N1541" s="182">
        <f t="shared" si="798"/>
        <v>0</v>
      </c>
      <c r="O1541" s="182">
        <f t="shared" si="798"/>
        <v>0</v>
      </c>
      <c r="P1541" s="182">
        <f t="shared" si="798"/>
        <v>0</v>
      </c>
      <c r="Q1541" s="182">
        <f t="shared" si="798"/>
        <v>0</v>
      </c>
      <c r="R1541" s="182">
        <f t="shared" si="798"/>
        <v>0</v>
      </c>
      <c r="S1541" s="182">
        <f t="shared" si="798"/>
        <v>0</v>
      </c>
      <c r="T1541" s="178">
        <f t="shared" si="798"/>
        <v>0</v>
      </c>
      <c r="U1541" s="182">
        <f t="shared" si="798"/>
        <v>0</v>
      </c>
      <c r="V1541" s="183">
        <f t="shared" si="798"/>
        <v>0</v>
      </c>
      <c r="W1541" s="46">
        <f>W681</f>
        <v>0</v>
      </c>
    </row>
    <row r="1542" spans="1:23" s="72" customFormat="1" outlineLevel="1" x14ac:dyDescent="0.2">
      <c r="A1542" s="322"/>
      <c r="B1542" s="25"/>
      <c r="C1542" s="23"/>
      <c r="D1542" s="23"/>
      <c r="E1542" s="24"/>
      <c r="F1542" s="176" t="s">
        <v>255</v>
      </c>
      <c r="G1542" s="190">
        <f>G682</f>
        <v>0</v>
      </c>
      <c r="H1542" s="242">
        <f>G1542*(1-VLOOKUP($F1542,SHT,2,FALSE))+H682*(1-VLOOKUP($F1542,SHT,2,FALSE))</f>
        <v>0</v>
      </c>
      <c r="I1542" s="179">
        <f t="shared" ref="I1542:V1542" si="799">I682*(1-VLOOKUP($F1542,SHT,2,FALSE))</f>
        <v>0</v>
      </c>
      <c r="J1542" s="179">
        <f t="shared" si="799"/>
        <v>0</v>
      </c>
      <c r="K1542" s="197">
        <f t="shared" si="799"/>
        <v>0</v>
      </c>
      <c r="L1542" s="181">
        <f t="shared" si="799"/>
        <v>0</v>
      </c>
      <c r="M1542" s="192">
        <f t="shared" si="799"/>
        <v>0</v>
      </c>
      <c r="N1542" s="182">
        <f t="shared" si="799"/>
        <v>0</v>
      </c>
      <c r="O1542" s="182">
        <f t="shared" si="799"/>
        <v>0</v>
      </c>
      <c r="P1542" s="182">
        <f t="shared" si="799"/>
        <v>0</v>
      </c>
      <c r="Q1542" s="182">
        <f t="shared" si="799"/>
        <v>0</v>
      </c>
      <c r="R1542" s="182">
        <f t="shared" si="799"/>
        <v>0</v>
      </c>
      <c r="S1542" s="182">
        <f t="shared" si="799"/>
        <v>0</v>
      </c>
      <c r="T1542" s="178">
        <f t="shared" si="799"/>
        <v>0</v>
      </c>
      <c r="U1542" s="182">
        <f t="shared" si="799"/>
        <v>0</v>
      </c>
      <c r="V1542" s="183">
        <f t="shared" si="799"/>
        <v>0</v>
      </c>
      <c r="W1542" s="46">
        <f>W682</f>
        <v>0</v>
      </c>
    </row>
    <row r="1543" spans="1:23" s="72" customFormat="1" outlineLevel="1" x14ac:dyDescent="0.2">
      <c r="A1543" s="322"/>
      <c r="B1543" s="25"/>
      <c r="C1543" s="23"/>
      <c r="D1543" s="23"/>
      <c r="E1543" s="24"/>
      <c r="F1543" s="176" t="s">
        <v>333</v>
      </c>
      <c r="G1543" s="190">
        <f>G683</f>
        <v>0</v>
      </c>
      <c r="H1543" s="242">
        <f>G1543*(1-VLOOKUP($F1543,SHT,2,FALSE))+H683*(1-VLOOKUP($F1543,SHT,2,FALSE))</f>
        <v>0</v>
      </c>
      <c r="I1543" s="179">
        <f t="shared" ref="I1543:V1543" si="800">I683*(1-VLOOKUP($F1543,SHT,2,FALSE))</f>
        <v>0</v>
      </c>
      <c r="J1543" s="179">
        <f t="shared" si="800"/>
        <v>0</v>
      </c>
      <c r="K1543" s="197">
        <f t="shared" si="800"/>
        <v>0</v>
      </c>
      <c r="L1543" s="181">
        <f t="shared" si="800"/>
        <v>0</v>
      </c>
      <c r="M1543" s="192">
        <f t="shared" si="800"/>
        <v>0</v>
      </c>
      <c r="N1543" s="182">
        <f t="shared" si="800"/>
        <v>0</v>
      </c>
      <c r="O1543" s="182">
        <f t="shared" si="800"/>
        <v>0</v>
      </c>
      <c r="P1543" s="182">
        <f t="shared" si="800"/>
        <v>0</v>
      </c>
      <c r="Q1543" s="182">
        <f t="shared" si="800"/>
        <v>0</v>
      </c>
      <c r="R1543" s="182">
        <f t="shared" si="800"/>
        <v>0</v>
      </c>
      <c r="S1543" s="182">
        <f t="shared" si="800"/>
        <v>0</v>
      </c>
      <c r="T1543" s="178">
        <f t="shared" si="800"/>
        <v>0</v>
      </c>
      <c r="U1543" s="182">
        <f t="shared" si="800"/>
        <v>0</v>
      </c>
      <c r="V1543" s="183">
        <f t="shared" si="800"/>
        <v>0</v>
      </c>
      <c r="W1543" s="46">
        <f>W683</f>
        <v>0</v>
      </c>
    </row>
    <row r="1544" spans="1:23" s="72" customFormat="1" x14ac:dyDescent="0.2">
      <c r="A1544" s="322"/>
      <c r="B1544" s="25"/>
      <c r="C1544" s="23"/>
      <c r="D1544" s="23" t="s">
        <v>58</v>
      </c>
      <c r="E1544" s="24"/>
      <c r="F1544" s="24"/>
      <c r="G1544" s="69"/>
      <c r="H1544" s="70"/>
      <c r="I1544" s="66"/>
      <c r="J1544" s="66"/>
      <c r="K1544" s="67"/>
      <c r="L1544" s="51"/>
      <c r="M1544" s="34"/>
      <c r="N1544" s="34"/>
      <c r="O1544" s="34"/>
      <c r="P1544" s="34"/>
      <c r="Q1544" s="34"/>
      <c r="R1544" s="34"/>
      <c r="S1544" s="34"/>
      <c r="T1544" s="34"/>
      <c r="U1544" s="34"/>
      <c r="V1544" s="37"/>
      <c r="W1544" s="33"/>
    </row>
    <row r="1545" spans="1:23" s="72" customFormat="1" x14ac:dyDescent="0.2">
      <c r="A1545" s="322"/>
      <c r="B1545" s="25"/>
      <c r="C1545" s="23"/>
      <c r="D1545" s="23"/>
      <c r="E1545" s="24" t="s">
        <v>172</v>
      </c>
      <c r="F1545" s="24"/>
      <c r="G1545" s="69">
        <f t="shared" ref="G1545:M1545" si="801">SUBTOTAL(9,G1546:G1547)</f>
        <v>0</v>
      </c>
      <c r="H1545" s="70">
        <f t="shared" si="801"/>
        <v>0</v>
      </c>
      <c r="I1545" s="66">
        <f t="shared" si="801"/>
        <v>0</v>
      </c>
      <c r="J1545" s="66">
        <f t="shared" si="801"/>
        <v>0</v>
      </c>
      <c r="K1545" s="67">
        <f t="shared" si="801"/>
        <v>0</v>
      </c>
      <c r="L1545" s="34">
        <f t="shared" si="801"/>
        <v>0</v>
      </c>
      <c r="M1545" s="34">
        <f t="shared" si="801"/>
        <v>0</v>
      </c>
      <c r="N1545" s="34">
        <f t="shared" ref="N1545:W1545" si="802">SUBTOTAL(9,N1546:N1547)</f>
        <v>0</v>
      </c>
      <c r="O1545" s="34">
        <f t="shared" si="802"/>
        <v>0</v>
      </c>
      <c r="P1545" s="34">
        <f t="shared" si="802"/>
        <v>0</v>
      </c>
      <c r="Q1545" s="34">
        <f t="shared" si="802"/>
        <v>0</v>
      </c>
      <c r="R1545" s="34">
        <f t="shared" si="802"/>
        <v>0</v>
      </c>
      <c r="S1545" s="34">
        <f t="shared" si="802"/>
        <v>0</v>
      </c>
      <c r="T1545" s="34">
        <f t="shared" si="802"/>
        <v>0</v>
      </c>
      <c r="U1545" s="34">
        <f t="shared" si="802"/>
        <v>0</v>
      </c>
      <c r="V1545" s="37">
        <f t="shared" si="802"/>
        <v>0</v>
      </c>
      <c r="W1545" s="33">
        <f t="shared" si="802"/>
        <v>0</v>
      </c>
    </row>
    <row r="1546" spans="1:23" s="72" customFormat="1" outlineLevel="1" x14ac:dyDescent="0.2">
      <c r="A1546" s="322"/>
      <c r="B1546" s="25"/>
      <c r="C1546" s="23"/>
      <c r="D1546" s="23"/>
      <c r="E1546" s="24"/>
      <c r="F1546" s="176" t="s">
        <v>61</v>
      </c>
      <c r="G1546" s="190">
        <f>G686</f>
        <v>0</v>
      </c>
      <c r="H1546" s="242">
        <f>G1546*(1-VLOOKUP($F1546,SHT,2,FALSE))+H686*(1-VLOOKUP($F1546,SHT,2,FALSE))</f>
        <v>0</v>
      </c>
      <c r="I1546" s="179">
        <f t="shared" ref="I1546:V1546" si="803">I686*(1-VLOOKUP($F1546,SHT,2,FALSE))</f>
        <v>0</v>
      </c>
      <c r="J1546" s="179">
        <f t="shared" si="803"/>
        <v>0</v>
      </c>
      <c r="K1546" s="197">
        <f t="shared" si="803"/>
        <v>0</v>
      </c>
      <c r="L1546" s="181">
        <f t="shared" si="803"/>
        <v>0</v>
      </c>
      <c r="M1546" s="192">
        <f t="shared" si="803"/>
        <v>0</v>
      </c>
      <c r="N1546" s="182">
        <f t="shared" si="803"/>
        <v>0</v>
      </c>
      <c r="O1546" s="182">
        <f t="shared" si="803"/>
        <v>0</v>
      </c>
      <c r="P1546" s="182">
        <f t="shared" si="803"/>
        <v>0</v>
      </c>
      <c r="Q1546" s="182">
        <f t="shared" si="803"/>
        <v>0</v>
      </c>
      <c r="R1546" s="182">
        <f t="shared" si="803"/>
        <v>0</v>
      </c>
      <c r="S1546" s="182">
        <f t="shared" si="803"/>
        <v>0</v>
      </c>
      <c r="T1546" s="178">
        <f t="shared" si="803"/>
        <v>0</v>
      </c>
      <c r="U1546" s="182">
        <f t="shared" si="803"/>
        <v>0</v>
      </c>
      <c r="V1546" s="183">
        <f t="shared" si="803"/>
        <v>0</v>
      </c>
      <c r="W1546" s="46">
        <f>W686</f>
        <v>0</v>
      </c>
    </row>
    <row r="1547" spans="1:23" s="72" customFormat="1" outlineLevel="1" x14ac:dyDescent="0.2">
      <c r="A1547" s="322"/>
      <c r="B1547" s="25"/>
      <c r="C1547" s="23"/>
      <c r="D1547" s="23"/>
      <c r="E1547" s="24"/>
      <c r="F1547" s="176" t="s">
        <v>173</v>
      </c>
      <c r="G1547" s="190">
        <f>G687</f>
        <v>0</v>
      </c>
      <c r="H1547" s="242">
        <f>G1547*(1-VLOOKUP($F1547,SHT,2,FALSE))+H687*(1-VLOOKUP($F1547,SHT,2,FALSE))</f>
        <v>0</v>
      </c>
      <c r="I1547" s="179">
        <f t="shared" ref="I1547:V1547" si="804">I687*(1-VLOOKUP($F1547,SHT,2,FALSE))</f>
        <v>0</v>
      </c>
      <c r="J1547" s="179">
        <f t="shared" si="804"/>
        <v>0</v>
      </c>
      <c r="K1547" s="197">
        <f t="shared" si="804"/>
        <v>0</v>
      </c>
      <c r="L1547" s="181">
        <f t="shared" si="804"/>
        <v>0</v>
      </c>
      <c r="M1547" s="192">
        <f t="shared" si="804"/>
        <v>0</v>
      </c>
      <c r="N1547" s="182">
        <f t="shared" si="804"/>
        <v>0</v>
      </c>
      <c r="O1547" s="182">
        <f t="shared" si="804"/>
        <v>0</v>
      </c>
      <c r="P1547" s="182">
        <f t="shared" si="804"/>
        <v>0</v>
      </c>
      <c r="Q1547" s="182">
        <f t="shared" si="804"/>
        <v>0</v>
      </c>
      <c r="R1547" s="182">
        <f t="shared" si="804"/>
        <v>0</v>
      </c>
      <c r="S1547" s="182">
        <f t="shared" si="804"/>
        <v>0</v>
      </c>
      <c r="T1547" s="178">
        <f t="shared" si="804"/>
        <v>0</v>
      </c>
      <c r="U1547" s="182">
        <f t="shared" si="804"/>
        <v>0</v>
      </c>
      <c r="V1547" s="183">
        <f t="shared" si="804"/>
        <v>0</v>
      </c>
      <c r="W1547" s="46">
        <f>W687</f>
        <v>0</v>
      </c>
    </row>
    <row r="1548" spans="1:23" s="72" customFormat="1" x14ac:dyDescent="0.2">
      <c r="A1548" s="322"/>
      <c r="B1548" s="25"/>
      <c r="C1548" s="23"/>
      <c r="D1548" s="23"/>
      <c r="E1548" s="24" t="s">
        <v>166</v>
      </c>
      <c r="F1548" s="24"/>
      <c r="G1548" s="69">
        <f t="shared" ref="G1548:W1548" si="805">SUBTOTAL(9,G1549:G1551)</f>
        <v>0</v>
      </c>
      <c r="H1548" s="70">
        <f t="shared" si="805"/>
        <v>0</v>
      </c>
      <c r="I1548" s="66">
        <f t="shared" si="805"/>
        <v>0</v>
      </c>
      <c r="J1548" s="66">
        <f t="shared" si="805"/>
        <v>0</v>
      </c>
      <c r="K1548" s="67">
        <f t="shared" si="805"/>
        <v>0</v>
      </c>
      <c r="L1548" s="34">
        <f t="shared" si="805"/>
        <v>0</v>
      </c>
      <c r="M1548" s="34">
        <f t="shared" si="805"/>
        <v>0</v>
      </c>
      <c r="N1548" s="34">
        <f t="shared" si="805"/>
        <v>0</v>
      </c>
      <c r="O1548" s="34">
        <f t="shared" si="805"/>
        <v>0</v>
      </c>
      <c r="P1548" s="34">
        <f t="shared" si="805"/>
        <v>0</v>
      </c>
      <c r="Q1548" s="34">
        <f t="shared" si="805"/>
        <v>0</v>
      </c>
      <c r="R1548" s="34">
        <f t="shared" si="805"/>
        <v>0</v>
      </c>
      <c r="S1548" s="34">
        <f t="shared" si="805"/>
        <v>0</v>
      </c>
      <c r="T1548" s="34">
        <f t="shared" si="805"/>
        <v>0</v>
      </c>
      <c r="U1548" s="34">
        <f t="shared" si="805"/>
        <v>0</v>
      </c>
      <c r="V1548" s="34">
        <f t="shared" si="805"/>
        <v>0</v>
      </c>
      <c r="W1548" s="33">
        <f t="shared" si="805"/>
        <v>0</v>
      </c>
    </row>
    <row r="1549" spans="1:23" s="72" customFormat="1" outlineLevel="1" x14ac:dyDescent="0.2">
      <c r="A1549" s="322"/>
      <c r="B1549" s="25"/>
      <c r="C1549" s="23"/>
      <c r="D1549" s="23"/>
      <c r="E1549" s="24"/>
      <c r="F1549" s="176" t="s">
        <v>59</v>
      </c>
      <c r="G1549" s="190">
        <f>G689</f>
        <v>0</v>
      </c>
      <c r="H1549" s="242">
        <f>G1549*(1-VLOOKUP($F1549,SHT,2,FALSE))+H689*(1-VLOOKUP($F1549,SHT,2,FALSE))</f>
        <v>0</v>
      </c>
      <c r="I1549" s="179">
        <f t="shared" ref="I1549:V1549" si="806">I689*(1-VLOOKUP($F1549,SHT,2,FALSE))</f>
        <v>0</v>
      </c>
      <c r="J1549" s="179">
        <f t="shared" si="806"/>
        <v>0</v>
      </c>
      <c r="K1549" s="197">
        <f t="shared" si="806"/>
        <v>0</v>
      </c>
      <c r="L1549" s="181">
        <f t="shared" si="806"/>
        <v>0</v>
      </c>
      <c r="M1549" s="192">
        <f t="shared" si="806"/>
        <v>0</v>
      </c>
      <c r="N1549" s="182">
        <f t="shared" si="806"/>
        <v>0</v>
      </c>
      <c r="O1549" s="182">
        <f t="shared" si="806"/>
        <v>0</v>
      </c>
      <c r="P1549" s="182">
        <f t="shared" si="806"/>
        <v>0</v>
      </c>
      <c r="Q1549" s="182">
        <f t="shared" si="806"/>
        <v>0</v>
      </c>
      <c r="R1549" s="182">
        <f t="shared" si="806"/>
        <v>0</v>
      </c>
      <c r="S1549" s="182">
        <f t="shared" si="806"/>
        <v>0</v>
      </c>
      <c r="T1549" s="178">
        <f t="shared" si="806"/>
        <v>0</v>
      </c>
      <c r="U1549" s="182">
        <f t="shared" si="806"/>
        <v>0</v>
      </c>
      <c r="V1549" s="183">
        <f t="shared" si="806"/>
        <v>0</v>
      </c>
      <c r="W1549" s="46">
        <f>W689</f>
        <v>0</v>
      </c>
    </row>
    <row r="1550" spans="1:23" s="72" customFormat="1" outlineLevel="1" x14ac:dyDescent="0.2">
      <c r="A1550" s="322"/>
      <c r="B1550" s="25"/>
      <c r="C1550" s="23"/>
      <c r="D1550" s="23"/>
      <c r="E1550" s="24"/>
      <c r="F1550" s="176" t="s">
        <v>167</v>
      </c>
      <c r="G1550" s="190">
        <f>G690</f>
        <v>0</v>
      </c>
      <c r="H1550" s="242">
        <f>G1550*(1-VLOOKUP($F1550,SHT,2,FALSE))+H690*(1-VLOOKUP($F1550,SHT,2,FALSE))</f>
        <v>0</v>
      </c>
      <c r="I1550" s="179">
        <f t="shared" ref="I1550:V1550" si="807">I690*(1-VLOOKUP($F1550,SHT,2,FALSE))</f>
        <v>0</v>
      </c>
      <c r="J1550" s="179">
        <f t="shared" si="807"/>
        <v>0</v>
      </c>
      <c r="K1550" s="197">
        <f t="shared" si="807"/>
        <v>0</v>
      </c>
      <c r="L1550" s="181">
        <f t="shared" si="807"/>
        <v>0</v>
      </c>
      <c r="M1550" s="192">
        <f t="shared" si="807"/>
        <v>0</v>
      </c>
      <c r="N1550" s="182">
        <f t="shared" si="807"/>
        <v>0</v>
      </c>
      <c r="O1550" s="182">
        <f t="shared" si="807"/>
        <v>0</v>
      </c>
      <c r="P1550" s="182">
        <f t="shared" si="807"/>
        <v>0</v>
      </c>
      <c r="Q1550" s="182">
        <f t="shared" si="807"/>
        <v>0</v>
      </c>
      <c r="R1550" s="182">
        <f t="shared" si="807"/>
        <v>0</v>
      </c>
      <c r="S1550" s="182">
        <f t="shared" si="807"/>
        <v>0</v>
      </c>
      <c r="T1550" s="178">
        <f t="shared" si="807"/>
        <v>0</v>
      </c>
      <c r="U1550" s="182">
        <f t="shared" si="807"/>
        <v>0</v>
      </c>
      <c r="V1550" s="183">
        <f t="shared" si="807"/>
        <v>0</v>
      </c>
      <c r="W1550" s="46">
        <f>W690</f>
        <v>0</v>
      </c>
    </row>
    <row r="1551" spans="1:23" s="72" customFormat="1" outlineLevel="1" x14ac:dyDescent="0.2">
      <c r="A1551" s="322"/>
      <c r="B1551" s="25"/>
      <c r="C1551" s="23"/>
      <c r="D1551" s="23"/>
      <c r="E1551" s="24"/>
      <c r="F1551" s="176" t="s">
        <v>168</v>
      </c>
      <c r="G1551" s="190">
        <f>G691</f>
        <v>0</v>
      </c>
      <c r="H1551" s="242">
        <f>G1551*(1-VLOOKUP($F1551,SHT,2,FALSE))+H691*(1-VLOOKUP($F1551,SHT,2,FALSE))</f>
        <v>0</v>
      </c>
      <c r="I1551" s="179">
        <f t="shared" ref="I1551:V1551" si="808">I691*(1-VLOOKUP($F1551,SHT,2,FALSE))</f>
        <v>0</v>
      </c>
      <c r="J1551" s="179">
        <f t="shared" si="808"/>
        <v>0</v>
      </c>
      <c r="K1551" s="197">
        <f t="shared" si="808"/>
        <v>0</v>
      </c>
      <c r="L1551" s="181">
        <f t="shared" si="808"/>
        <v>0</v>
      </c>
      <c r="M1551" s="192">
        <f t="shared" si="808"/>
        <v>0</v>
      </c>
      <c r="N1551" s="182">
        <f t="shared" si="808"/>
        <v>0</v>
      </c>
      <c r="O1551" s="182">
        <f t="shared" si="808"/>
        <v>0</v>
      </c>
      <c r="P1551" s="182">
        <f t="shared" si="808"/>
        <v>0</v>
      </c>
      <c r="Q1551" s="182">
        <f t="shared" si="808"/>
        <v>0</v>
      </c>
      <c r="R1551" s="182">
        <f t="shared" si="808"/>
        <v>0</v>
      </c>
      <c r="S1551" s="182">
        <f t="shared" si="808"/>
        <v>0</v>
      </c>
      <c r="T1551" s="178">
        <f t="shared" si="808"/>
        <v>0</v>
      </c>
      <c r="U1551" s="182">
        <f t="shared" si="808"/>
        <v>0</v>
      </c>
      <c r="V1551" s="183">
        <f t="shared" si="808"/>
        <v>0</v>
      </c>
      <c r="W1551" s="46">
        <f>W691</f>
        <v>0</v>
      </c>
    </row>
    <row r="1552" spans="1:23" s="72" customFormat="1" x14ac:dyDescent="0.2">
      <c r="A1552" s="322"/>
      <c r="B1552" s="25"/>
      <c r="C1552" s="23"/>
      <c r="D1552" s="23"/>
      <c r="E1552" s="24" t="s">
        <v>174</v>
      </c>
      <c r="F1552" s="24"/>
      <c r="G1552" s="69">
        <f t="shared" ref="G1552:M1552" si="809">SUBTOTAL(9,G1553:G1554)</f>
        <v>0</v>
      </c>
      <c r="H1552" s="70">
        <f t="shared" si="809"/>
        <v>0</v>
      </c>
      <c r="I1552" s="66">
        <f t="shared" si="809"/>
        <v>0</v>
      </c>
      <c r="J1552" s="66">
        <f t="shared" si="809"/>
        <v>0</v>
      </c>
      <c r="K1552" s="67">
        <f t="shared" si="809"/>
        <v>0</v>
      </c>
      <c r="L1552" s="34">
        <f t="shared" si="809"/>
        <v>0</v>
      </c>
      <c r="M1552" s="34">
        <f t="shared" si="809"/>
        <v>0</v>
      </c>
      <c r="N1552" s="34">
        <f t="shared" ref="N1552:W1552" si="810">SUBTOTAL(9,N1553:N1554)</f>
        <v>0</v>
      </c>
      <c r="O1552" s="34">
        <f t="shared" si="810"/>
        <v>0</v>
      </c>
      <c r="P1552" s="34">
        <f t="shared" si="810"/>
        <v>0</v>
      </c>
      <c r="Q1552" s="34">
        <f t="shared" si="810"/>
        <v>0</v>
      </c>
      <c r="R1552" s="34">
        <f t="shared" si="810"/>
        <v>0</v>
      </c>
      <c r="S1552" s="34">
        <f t="shared" si="810"/>
        <v>0</v>
      </c>
      <c r="T1552" s="34">
        <f t="shared" si="810"/>
        <v>0</v>
      </c>
      <c r="U1552" s="34">
        <f t="shared" si="810"/>
        <v>0</v>
      </c>
      <c r="V1552" s="37">
        <f t="shared" si="810"/>
        <v>0</v>
      </c>
      <c r="W1552" s="33">
        <f t="shared" si="810"/>
        <v>0</v>
      </c>
    </row>
    <row r="1553" spans="1:23" s="72" customFormat="1" outlineLevel="1" x14ac:dyDescent="0.2">
      <c r="A1553" s="322"/>
      <c r="B1553" s="25"/>
      <c r="C1553" s="23"/>
      <c r="D1553" s="23"/>
      <c r="E1553" s="24"/>
      <c r="F1553" s="176" t="s">
        <v>62</v>
      </c>
      <c r="G1553" s="190">
        <f>G693</f>
        <v>0</v>
      </c>
      <c r="H1553" s="242">
        <f>G1553*(1-VLOOKUP($F1553,SHT,2,FALSE))+H693*(1-VLOOKUP($F1553,SHT,2,FALSE))</f>
        <v>0</v>
      </c>
      <c r="I1553" s="179">
        <f t="shared" ref="I1553:V1553" si="811">I693*(1-VLOOKUP($F1553,SHT,2,FALSE))</f>
        <v>0</v>
      </c>
      <c r="J1553" s="179">
        <f t="shared" si="811"/>
        <v>0</v>
      </c>
      <c r="K1553" s="197">
        <f t="shared" si="811"/>
        <v>0</v>
      </c>
      <c r="L1553" s="181">
        <f t="shared" si="811"/>
        <v>0</v>
      </c>
      <c r="M1553" s="192">
        <f t="shared" si="811"/>
        <v>0</v>
      </c>
      <c r="N1553" s="182">
        <f t="shared" si="811"/>
        <v>0</v>
      </c>
      <c r="O1553" s="182">
        <f t="shared" si="811"/>
        <v>0</v>
      </c>
      <c r="P1553" s="182">
        <f t="shared" si="811"/>
        <v>0</v>
      </c>
      <c r="Q1553" s="182">
        <f t="shared" si="811"/>
        <v>0</v>
      </c>
      <c r="R1553" s="182">
        <f t="shared" si="811"/>
        <v>0</v>
      </c>
      <c r="S1553" s="182">
        <f t="shared" si="811"/>
        <v>0</v>
      </c>
      <c r="T1553" s="178">
        <f t="shared" si="811"/>
        <v>0</v>
      </c>
      <c r="U1553" s="182">
        <f t="shared" si="811"/>
        <v>0</v>
      </c>
      <c r="V1553" s="183">
        <f t="shared" si="811"/>
        <v>0</v>
      </c>
      <c r="W1553" s="46">
        <f>W693</f>
        <v>0</v>
      </c>
    </row>
    <row r="1554" spans="1:23" s="72" customFormat="1" outlineLevel="1" x14ac:dyDescent="0.2">
      <c r="A1554" s="322"/>
      <c r="B1554" s="25"/>
      <c r="C1554" s="23"/>
      <c r="D1554" s="23"/>
      <c r="E1554" s="24"/>
      <c r="F1554" s="176" t="s">
        <v>175</v>
      </c>
      <c r="G1554" s="190">
        <f>G694</f>
        <v>0</v>
      </c>
      <c r="H1554" s="242">
        <f>G1554*(1-VLOOKUP($F1554,SHT,2,FALSE))+H694*(1-VLOOKUP($F1554,SHT,2,FALSE))</f>
        <v>0</v>
      </c>
      <c r="I1554" s="179">
        <f t="shared" ref="I1554:V1554" si="812">I694*(1-VLOOKUP($F1554,SHT,2,FALSE))</f>
        <v>0</v>
      </c>
      <c r="J1554" s="179">
        <f t="shared" si="812"/>
        <v>0</v>
      </c>
      <c r="K1554" s="197">
        <f t="shared" si="812"/>
        <v>0</v>
      </c>
      <c r="L1554" s="181">
        <f t="shared" si="812"/>
        <v>0</v>
      </c>
      <c r="M1554" s="192">
        <f t="shared" si="812"/>
        <v>0</v>
      </c>
      <c r="N1554" s="182">
        <f t="shared" si="812"/>
        <v>0</v>
      </c>
      <c r="O1554" s="182">
        <f t="shared" si="812"/>
        <v>0</v>
      </c>
      <c r="P1554" s="182">
        <f t="shared" si="812"/>
        <v>0</v>
      </c>
      <c r="Q1554" s="182">
        <f t="shared" si="812"/>
        <v>0</v>
      </c>
      <c r="R1554" s="182">
        <f t="shared" si="812"/>
        <v>0</v>
      </c>
      <c r="S1554" s="182">
        <f t="shared" si="812"/>
        <v>0</v>
      </c>
      <c r="T1554" s="178">
        <f t="shared" si="812"/>
        <v>0</v>
      </c>
      <c r="U1554" s="182">
        <f t="shared" si="812"/>
        <v>0</v>
      </c>
      <c r="V1554" s="183">
        <f t="shared" si="812"/>
        <v>0</v>
      </c>
      <c r="W1554" s="46">
        <f>W694</f>
        <v>0</v>
      </c>
    </row>
    <row r="1555" spans="1:23" s="72" customFormat="1" x14ac:dyDescent="0.2">
      <c r="A1555" s="322"/>
      <c r="B1555" s="25"/>
      <c r="C1555" s="23"/>
      <c r="D1555" s="23"/>
      <c r="E1555" s="24" t="s">
        <v>169</v>
      </c>
      <c r="F1555" s="24"/>
      <c r="G1555" s="69">
        <f t="shared" ref="G1555:W1555" si="813">SUBTOTAL(9,G1556:G1558)</f>
        <v>0</v>
      </c>
      <c r="H1555" s="70">
        <f t="shared" si="813"/>
        <v>0</v>
      </c>
      <c r="I1555" s="66">
        <f t="shared" si="813"/>
        <v>0</v>
      </c>
      <c r="J1555" s="66">
        <f t="shared" si="813"/>
        <v>0</v>
      </c>
      <c r="K1555" s="67">
        <f t="shared" si="813"/>
        <v>0</v>
      </c>
      <c r="L1555" s="34">
        <f t="shared" si="813"/>
        <v>0</v>
      </c>
      <c r="M1555" s="34">
        <f t="shared" si="813"/>
        <v>0</v>
      </c>
      <c r="N1555" s="34">
        <f t="shared" si="813"/>
        <v>0</v>
      </c>
      <c r="O1555" s="34">
        <f t="shared" si="813"/>
        <v>0</v>
      </c>
      <c r="P1555" s="34">
        <f t="shared" si="813"/>
        <v>0</v>
      </c>
      <c r="Q1555" s="34">
        <f t="shared" si="813"/>
        <v>0</v>
      </c>
      <c r="R1555" s="34">
        <f t="shared" si="813"/>
        <v>0</v>
      </c>
      <c r="S1555" s="34">
        <f t="shared" si="813"/>
        <v>0</v>
      </c>
      <c r="T1555" s="34">
        <f t="shared" si="813"/>
        <v>0</v>
      </c>
      <c r="U1555" s="34">
        <f t="shared" si="813"/>
        <v>0</v>
      </c>
      <c r="V1555" s="34">
        <f t="shared" si="813"/>
        <v>0</v>
      </c>
      <c r="W1555" s="33">
        <f t="shared" si="813"/>
        <v>0</v>
      </c>
    </row>
    <row r="1556" spans="1:23" s="72" customFormat="1" outlineLevel="1" x14ac:dyDescent="0.2">
      <c r="A1556" s="322"/>
      <c r="B1556" s="25"/>
      <c r="C1556" s="23"/>
      <c r="D1556" s="23"/>
      <c r="E1556" s="24"/>
      <c r="F1556" s="176" t="s">
        <v>60</v>
      </c>
      <c r="G1556" s="190">
        <f>G696</f>
        <v>0</v>
      </c>
      <c r="H1556" s="242">
        <f>G1556*(1-VLOOKUP($F1556,SHT,2,FALSE))+H696*(1-VLOOKUP($F1556,SHT,2,FALSE))</f>
        <v>0</v>
      </c>
      <c r="I1556" s="179">
        <f t="shared" ref="I1556:V1556" si="814">I696*(1-VLOOKUP($F1556,SHT,2,FALSE))</f>
        <v>0</v>
      </c>
      <c r="J1556" s="179">
        <f t="shared" si="814"/>
        <v>0</v>
      </c>
      <c r="K1556" s="197">
        <f t="shared" si="814"/>
        <v>0</v>
      </c>
      <c r="L1556" s="181">
        <f t="shared" si="814"/>
        <v>0</v>
      </c>
      <c r="M1556" s="192">
        <f t="shared" si="814"/>
        <v>0</v>
      </c>
      <c r="N1556" s="182">
        <f t="shared" si="814"/>
        <v>0</v>
      </c>
      <c r="O1556" s="182">
        <f t="shared" si="814"/>
        <v>0</v>
      </c>
      <c r="P1556" s="182">
        <f t="shared" si="814"/>
        <v>0</v>
      </c>
      <c r="Q1556" s="182">
        <f t="shared" si="814"/>
        <v>0</v>
      </c>
      <c r="R1556" s="182">
        <f t="shared" si="814"/>
        <v>0</v>
      </c>
      <c r="S1556" s="182">
        <f t="shared" si="814"/>
        <v>0</v>
      </c>
      <c r="T1556" s="178">
        <f t="shared" si="814"/>
        <v>0</v>
      </c>
      <c r="U1556" s="182">
        <f t="shared" si="814"/>
        <v>0</v>
      </c>
      <c r="V1556" s="183">
        <f t="shared" si="814"/>
        <v>0</v>
      </c>
      <c r="W1556" s="46">
        <f>W696</f>
        <v>0</v>
      </c>
    </row>
    <row r="1557" spans="1:23" s="72" customFormat="1" outlineLevel="1" x14ac:dyDescent="0.2">
      <c r="A1557" s="322"/>
      <c r="B1557" s="25"/>
      <c r="C1557" s="23"/>
      <c r="D1557" s="23"/>
      <c r="E1557" s="24"/>
      <c r="F1557" s="176" t="s">
        <v>170</v>
      </c>
      <c r="G1557" s="190">
        <f>G697</f>
        <v>0</v>
      </c>
      <c r="H1557" s="242">
        <f>G1557*(1-VLOOKUP($F1557,SHT,2,FALSE))+H697*(1-VLOOKUP($F1557,SHT,2,FALSE))</f>
        <v>0</v>
      </c>
      <c r="I1557" s="179">
        <f t="shared" ref="I1557:V1557" si="815">I697*(1-VLOOKUP($F1557,SHT,2,FALSE))</f>
        <v>0</v>
      </c>
      <c r="J1557" s="179">
        <f t="shared" si="815"/>
        <v>0</v>
      </c>
      <c r="K1557" s="197">
        <f t="shared" si="815"/>
        <v>0</v>
      </c>
      <c r="L1557" s="181">
        <f t="shared" si="815"/>
        <v>0</v>
      </c>
      <c r="M1557" s="192">
        <f t="shared" si="815"/>
        <v>0</v>
      </c>
      <c r="N1557" s="182">
        <f t="shared" si="815"/>
        <v>0</v>
      </c>
      <c r="O1557" s="182">
        <f t="shared" si="815"/>
        <v>0</v>
      </c>
      <c r="P1557" s="182">
        <f t="shared" si="815"/>
        <v>0</v>
      </c>
      <c r="Q1557" s="182">
        <f t="shared" si="815"/>
        <v>0</v>
      </c>
      <c r="R1557" s="182">
        <f t="shared" si="815"/>
        <v>0</v>
      </c>
      <c r="S1557" s="182">
        <f t="shared" si="815"/>
        <v>0</v>
      </c>
      <c r="T1557" s="178">
        <f t="shared" si="815"/>
        <v>0</v>
      </c>
      <c r="U1557" s="182">
        <f t="shared" si="815"/>
        <v>0</v>
      </c>
      <c r="V1557" s="183">
        <f t="shared" si="815"/>
        <v>0</v>
      </c>
      <c r="W1557" s="46">
        <f>W697</f>
        <v>0</v>
      </c>
    </row>
    <row r="1558" spans="1:23" s="72" customFormat="1" outlineLevel="1" x14ac:dyDescent="0.2">
      <c r="A1558" s="322"/>
      <c r="B1558" s="25"/>
      <c r="C1558" s="23"/>
      <c r="D1558" s="23"/>
      <c r="E1558" s="24"/>
      <c r="F1558" s="176" t="s">
        <v>171</v>
      </c>
      <c r="G1558" s="190">
        <f>G698</f>
        <v>0</v>
      </c>
      <c r="H1558" s="242">
        <f>G1558*(1-VLOOKUP($F1558,SHT,2,FALSE))+H698*(1-VLOOKUP($F1558,SHT,2,FALSE))</f>
        <v>0</v>
      </c>
      <c r="I1558" s="179">
        <f t="shared" ref="I1558:V1558" si="816">I698*(1-VLOOKUP($F1558,SHT,2,FALSE))</f>
        <v>0</v>
      </c>
      <c r="J1558" s="179">
        <f t="shared" si="816"/>
        <v>0</v>
      </c>
      <c r="K1558" s="197">
        <f t="shared" si="816"/>
        <v>0</v>
      </c>
      <c r="L1558" s="181">
        <f t="shared" si="816"/>
        <v>0</v>
      </c>
      <c r="M1558" s="192">
        <f t="shared" si="816"/>
        <v>0</v>
      </c>
      <c r="N1558" s="182">
        <f t="shared" si="816"/>
        <v>0</v>
      </c>
      <c r="O1558" s="182">
        <f t="shared" si="816"/>
        <v>0</v>
      </c>
      <c r="P1558" s="182">
        <f t="shared" si="816"/>
        <v>0</v>
      </c>
      <c r="Q1558" s="182">
        <f t="shared" si="816"/>
        <v>0</v>
      </c>
      <c r="R1558" s="182">
        <f t="shared" si="816"/>
        <v>0</v>
      </c>
      <c r="S1558" s="182">
        <f t="shared" si="816"/>
        <v>0</v>
      </c>
      <c r="T1558" s="178">
        <f t="shared" si="816"/>
        <v>0</v>
      </c>
      <c r="U1558" s="182">
        <f t="shared" si="816"/>
        <v>0</v>
      </c>
      <c r="V1558" s="183">
        <f t="shared" si="816"/>
        <v>0</v>
      </c>
      <c r="W1558" s="46">
        <f>W698</f>
        <v>0</v>
      </c>
    </row>
    <row r="1559" spans="1:23" s="72" customFormat="1" x14ac:dyDescent="0.2">
      <c r="A1559" s="322"/>
      <c r="B1559" s="25"/>
      <c r="C1559" s="23"/>
      <c r="D1559" s="23"/>
      <c r="E1559" s="24" t="s">
        <v>334</v>
      </c>
      <c r="F1559" s="24"/>
      <c r="G1559" s="69">
        <f t="shared" ref="G1559:M1559" si="817">SUBTOTAL(9,G1560:G1561)</f>
        <v>0</v>
      </c>
      <c r="H1559" s="70">
        <f t="shared" si="817"/>
        <v>0</v>
      </c>
      <c r="I1559" s="66">
        <f t="shared" si="817"/>
        <v>0</v>
      </c>
      <c r="J1559" s="66">
        <f t="shared" si="817"/>
        <v>0</v>
      </c>
      <c r="K1559" s="67">
        <f t="shared" si="817"/>
        <v>0</v>
      </c>
      <c r="L1559" s="34">
        <f t="shared" si="817"/>
        <v>0</v>
      </c>
      <c r="M1559" s="34">
        <f t="shared" si="817"/>
        <v>0</v>
      </c>
      <c r="N1559" s="34">
        <f t="shared" ref="N1559:W1559" si="818">SUBTOTAL(9,N1560:N1561)</f>
        <v>0</v>
      </c>
      <c r="O1559" s="34">
        <f t="shared" si="818"/>
        <v>0</v>
      </c>
      <c r="P1559" s="34">
        <f t="shared" si="818"/>
        <v>0</v>
      </c>
      <c r="Q1559" s="34">
        <f t="shared" si="818"/>
        <v>0</v>
      </c>
      <c r="R1559" s="34">
        <f t="shared" si="818"/>
        <v>0</v>
      </c>
      <c r="S1559" s="34">
        <f t="shared" si="818"/>
        <v>0</v>
      </c>
      <c r="T1559" s="34">
        <f t="shared" si="818"/>
        <v>0</v>
      </c>
      <c r="U1559" s="34">
        <f t="shared" si="818"/>
        <v>0</v>
      </c>
      <c r="V1559" s="37">
        <f t="shared" si="818"/>
        <v>0</v>
      </c>
      <c r="W1559" s="33">
        <f t="shared" si="818"/>
        <v>0</v>
      </c>
    </row>
    <row r="1560" spans="1:23" s="72" customFormat="1" outlineLevel="1" x14ac:dyDescent="0.2">
      <c r="A1560" s="322"/>
      <c r="B1560" s="25"/>
      <c r="C1560" s="23"/>
      <c r="D1560" s="23"/>
      <c r="E1560" s="24"/>
      <c r="F1560" s="176" t="s">
        <v>335</v>
      </c>
      <c r="G1560" s="190">
        <f>G700</f>
        <v>0</v>
      </c>
      <c r="H1560" s="242">
        <f>G1560*(1-VLOOKUP($F1560,SHT,2,FALSE))+H700*(1-VLOOKUP($F1560,SHT,2,FALSE))</f>
        <v>0</v>
      </c>
      <c r="I1560" s="179">
        <f t="shared" ref="I1560:V1560" si="819">I700*(1-VLOOKUP($F1560,SHT,2,FALSE))</f>
        <v>0</v>
      </c>
      <c r="J1560" s="179">
        <f t="shared" si="819"/>
        <v>0</v>
      </c>
      <c r="K1560" s="197">
        <f t="shared" si="819"/>
        <v>0</v>
      </c>
      <c r="L1560" s="181">
        <f t="shared" si="819"/>
        <v>0</v>
      </c>
      <c r="M1560" s="192">
        <f t="shared" si="819"/>
        <v>0</v>
      </c>
      <c r="N1560" s="182">
        <f t="shared" si="819"/>
        <v>0</v>
      </c>
      <c r="O1560" s="182">
        <f t="shared" si="819"/>
        <v>0</v>
      </c>
      <c r="P1560" s="182">
        <f t="shared" si="819"/>
        <v>0</v>
      </c>
      <c r="Q1560" s="182">
        <f t="shared" si="819"/>
        <v>0</v>
      </c>
      <c r="R1560" s="182">
        <f t="shared" si="819"/>
        <v>0</v>
      </c>
      <c r="S1560" s="182">
        <f t="shared" si="819"/>
        <v>0</v>
      </c>
      <c r="T1560" s="178">
        <f t="shared" si="819"/>
        <v>0</v>
      </c>
      <c r="U1560" s="182">
        <f t="shared" si="819"/>
        <v>0</v>
      </c>
      <c r="V1560" s="183">
        <f t="shared" si="819"/>
        <v>0</v>
      </c>
      <c r="W1560" s="46">
        <f>W700</f>
        <v>0</v>
      </c>
    </row>
    <row r="1561" spans="1:23" s="72" customFormat="1" outlineLevel="1" x14ac:dyDescent="0.2">
      <c r="A1561" s="322"/>
      <c r="B1561" s="25"/>
      <c r="C1561" s="23"/>
      <c r="D1561" s="23"/>
      <c r="E1561" s="24"/>
      <c r="F1561" s="176" t="s">
        <v>336</v>
      </c>
      <c r="G1561" s="190">
        <f>G701</f>
        <v>0</v>
      </c>
      <c r="H1561" s="242">
        <f>G1561*(1-VLOOKUP($F1561,SHT,2,FALSE))+H701*(1-VLOOKUP($F1561,SHT,2,FALSE))</f>
        <v>0</v>
      </c>
      <c r="I1561" s="179">
        <f t="shared" ref="I1561:V1561" si="820">I701*(1-VLOOKUP($F1561,SHT,2,FALSE))</f>
        <v>0</v>
      </c>
      <c r="J1561" s="179">
        <f t="shared" si="820"/>
        <v>0</v>
      </c>
      <c r="K1561" s="197">
        <f t="shared" si="820"/>
        <v>0</v>
      </c>
      <c r="L1561" s="181">
        <f t="shared" si="820"/>
        <v>0</v>
      </c>
      <c r="M1561" s="192">
        <f t="shared" si="820"/>
        <v>0</v>
      </c>
      <c r="N1561" s="182">
        <f t="shared" si="820"/>
        <v>0</v>
      </c>
      <c r="O1561" s="182">
        <f t="shared" si="820"/>
        <v>0</v>
      </c>
      <c r="P1561" s="182">
        <f t="shared" si="820"/>
        <v>0</v>
      </c>
      <c r="Q1561" s="182">
        <f t="shared" si="820"/>
        <v>0</v>
      </c>
      <c r="R1561" s="182">
        <f t="shared" si="820"/>
        <v>0</v>
      </c>
      <c r="S1561" s="182">
        <f t="shared" si="820"/>
        <v>0</v>
      </c>
      <c r="T1561" s="178">
        <f t="shared" si="820"/>
        <v>0</v>
      </c>
      <c r="U1561" s="182">
        <f t="shared" si="820"/>
        <v>0</v>
      </c>
      <c r="V1561" s="183">
        <f t="shared" si="820"/>
        <v>0</v>
      </c>
      <c r="W1561" s="46">
        <f>W701</f>
        <v>0</v>
      </c>
    </row>
    <row r="1562" spans="1:23" s="72" customFormat="1" x14ac:dyDescent="0.2">
      <c r="A1562" s="322"/>
      <c r="B1562" s="25"/>
      <c r="C1562" s="23"/>
      <c r="D1562" s="23"/>
      <c r="E1562" s="24" t="s">
        <v>337</v>
      </c>
      <c r="F1562" s="24"/>
      <c r="G1562" s="69">
        <f t="shared" ref="G1562:W1562" si="821">SUBTOTAL(9,G1563:G1565)</f>
        <v>0</v>
      </c>
      <c r="H1562" s="70">
        <f t="shared" si="821"/>
        <v>0</v>
      </c>
      <c r="I1562" s="66">
        <f t="shared" si="821"/>
        <v>0</v>
      </c>
      <c r="J1562" s="66">
        <f t="shared" si="821"/>
        <v>0</v>
      </c>
      <c r="K1562" s="67">
        <f t="shared" si="821"/>
        <v>0</v>
      </c>
      <c r="L1562" s="34">
        <f t="shared" si="821"/>
        <v>0</v>
      </c>
      <c r="M1562" s="34">
        <f t="shared" si="821"/>
        <v>0</v>
      </c>
      <c r="N1562" s="34">
        <f t="shared" si="821"/>
        <v>0</v>
      </c>
      <c r="O1562" s="34">
        <f t="shared" si="821"/>
        <v>0</v>
      </c>
      <c r="P1562" s="34">
        <f t="shared" si="821"/>
        <v>0</v>
      </c>
      <c r="Q1562" s="34">
        <f t="shared" si="821"/>
        <v>0</v>
      </c>
      <c r="R1562" s="34">
        <f t="shared" si="821"/>
        <v>0</v>
      </c>
      <c r="S1562" s="34">
        <f t="shared" si="821"/>
        <v>0</v>
      </c>
      <c r="T1562" s="34">
        <f t="shared" si="821"/>
        <v>0</v>
      </c>
      <c r="U1562" s="34">
        <f t="shared" si="821"/>
        <v>0</v>
      </c>
      <c r="V1562" s="34">
        <f t="shared" si="821"/>
        <v>0</v>
      </c>
      <c r="W1562" s="33">
        <f t="shared" si="821"/>
        <v>0</v>
      </c>
    </row>
    <row r="1563" spans="1:23" s="72" customFormat="1" outlineLevel="1" x14ac:dyDescent="0.2">
      <c r="A1563" s="322"/>
      <c r="B1563" s="25"/>
      <c r="C1563" s="23"/>
      <c r="D1563" s="23"/>
      <c r="E1563" s="24"/>
      <c r="F1563" s="176" t="s">
        <v>338</v>
      </c>
      <c r="G1563" s="190">
        <f>G703</f>
        <v>0</v>
      </c>
      <c r="H1563" s="242">
        <f>G1563*(1-VLOOKUP($F1563,SHT,2,FALSE))+H703*(1-VLOOKUP($F1563,SHT,2,FALSE))</f>
        <v>0</v>
      </c>
      <c r="I1563" s="179">
        <f t="shared" ref="I1563:V1563" si="822">I703*(1-VLOOKUP($F1563,SHT,2,FALSE))</f>
        <v>0</v>
      </c>
      <c r="J1563" s="179">
        <f t="shared" si="822"/>
        <v>0</v>
      </c>
      <c r="K1563" s="197">
        <f t="shared" si="822"/>
        <v>0</v>
      </c>
      <c r="L1563" s="181">
        <f t="shared" si="822"/>
        <v>0</v>
      </c>
      <c r="M1563" s="192">
        <f t="shared" si="822"/>
        <v>0</v>
      </c>
      <c r="N1563" s="182">
        <f t="shared" si="822"/>
        <v>0</v>
      </c>
      <c r="O1563" s="182">
        <f t="shared" si="822"/>
        <v>0</v>
      </c>
      <c r="P1563" s="182">
        <f t="shared" si="822"/>
        <v>0</v>
      </c>
      <c r="Q1563" s="182">
        <f t="shared" si="822"/>
        <v>0</v>
      </c>
      <c r="R1563" s="182">
        <f t="shared" si="822"/>
        <v>0</v>
      </c>
      <c r="S1563" s="182">
        <f t="shared" si="822"/>
        <v>0</v>
      </c>
      <c r="T1563" s="178">
        <f t="shared" si="822"/>
        <v>0</v>
      </c>
      <c r="U1563" s="182">
        <f t="shared" si="822"/>
        <v>0</v>
      </c>
      <c r="V1563" s="183">
        <f t="shared" si="822"/>
        <v>0</v>
      </c>
      <c r="W1563" s="46">
        <f>W703</f>
        <v>0</v>
      </c>
    </row>
    <row r="1564" spans="1:23" s="72" customFormat="1" outlineLevel="1" x14ac:dyDescent="0.2">
      <c r="A1564" s="322"/>
      <c r="B1564" s="25"/>
      <c r="C1564" s="23"/>
      <c r="D1564" s="23"/>
      <c r="E1564" s="24"/>
      <c r="F1564" s="176" t="s">
        <v>339</v>
      </c>
      <c r="G1564" s="190">
        <f>G704</f>
        <v>0</v>
      </c>
      <c r="H1564" s="242">
        <f>G1564*(1-VLOOKUP($F1564,SHT,2,FALSE))+H704*(1-VLOOKUP($F1564,SHT,2,FALSE))</f>
        <v>0</v>
      </c>
      <c r="I1564" s="179">
        <f t="shared" ref="I1564:V1564" si="823">I704*(1-VLOOKUP($F1564,SHT,2,FALSE))</f>
        <v>0</v>
      </c>
      <c r="J1564" s="179">
        <f t="shared" si="823"/>
        <v>0</v>
      </c>
      <c r="K1564" s="197">
        <f t="shared" si="823"/>
        <v>0</v>
      </c>
      <c r="L1564" s="181">
        <f t="shared" si="823"/>
        <v>0</v>
      </c>
      <c r="M1564" s="192">
        <f t="shared" si="823"/>
        <v>0</v>
      </c>
      <c r="N1564" s="182">
        <f t="shared" si="823"/>
        <v>0</v>
      </c>
      <c r="O1564" s="182">
        <f t="shared" si="823"/>
        <v>0</v>
      </c>
      <c r="P1564" s="182">
        <f t="shared" si="823"/>
        <v>0</v>
      </c>
      <c r="Q1564" s="182">
        <f t="shared" si="823"/>
        <v>0</v>
      </c>
      <c r="R1564" s="182">
        <f t="shared" si="823"/>
        <v>0</v>
      </c>
      <c r="S1564" s="182">
        <f t="shared" si="823"/>
        <v>0</v>
      </c>
      <c r="T1564" s="178">
        <f t="shared" si="823"/>
        <v>0</v>
      </c>
      <c r="U1564" s="182">
        <f t="shared" si="823"/>
        <v>0</v>
      </c>
      <c r="V1564" s="183">
        <f t="shared" si="823"/>
        <v>0</v>
      </c>
      <c r="W1564" s="46">
        <f>W704</f>
        <v>0</v>
      </c>
    </row>
    <row r="1565" spans="1:23" s="72" customFormat="1" outlineLevel="1" x14ac:dyDescent="0.2">
      <c r="A1565" s="322"/>
      <c r="B1565" s="25"/>
      <c r="C1565" s="23"/>
      <c r="D1565" s="23"/>
      <c r="E1565" s="24"/>
      <c r="F1565" s="176" t="s">
        <v>340</v>
      </c>
      <c r="G1565" s="190">
        <f>G705</f>
        <v>0</v>
      </c>
      <c r="H1565" s="242">
        <f>G1565*(1-VLOOKUP($F1565,SHT,2,FALSE))+H705*(1-VLOOKUP($F1565,SHT,2,FALSE))</f>
        <v>0</v>
      </c>
      <c r="I1565" s="179">
        <f t="shared" ref="I1565:V1565" si="824">I705*(1-VLOOKUP($F1565,SHT,2,FALSE))</f>
        <v>0</v>
      </c>
      <c r="J1565" s="179">
        <f t="shared" si="824"/>
        <v>0</v>
      </c>
      <c r="K1565" s="197">
        <f t="shared" si="824"/>
        <v>0</v>
      </c>
      <c r="L1565" s="181">
        <f t="shared" si="824"/>
        <v>0</v>
      </c>
      <c r="M1565" s="192">
        <f t="shared" si="824"/>
        <v>0</v>
      </c>
      <c r="N1565" s="182">
        <f t="shared" si="824"/>
        <v>0</v>
      </c>
      <c r="O1565" s="182">
        <f t="shared" si="824"/>
        <v>0</v>
      </c>
      <c r="P1565" s="182">
        <f t="shared" si="824"/>
        <v>0</v>
      </c>
      <c r="Q1565" s="182">
        <f t="shared" si="824"/>
        <v>0</v>
      </c>
      <c r="R1565" s="182">
        <f t="shared" si="824"/>
        <v>0</v>
      </c>
      <c r="S1565" s="182">
        <f t="shared" si="824"/>
        <v>0</v>
      </c>
      <c r="T1565" s="178">
        <f t="shared" si="824"/>
        <v>0</v>
      </c>
      <c r="U1565" s="182">
        <f t="shared" si="824"/>
        <v>0</v>
      </c>
      <c r="V1565" s="183">
        <f t="shared" si="824"/>
        <v>0</v>
      </c>
      <c r="W1565" s="46">
        <f>W705</f>
        <v>0</v>
      </c>
    </row>
    <row r="1566" spans="1:23" s="72" customFormat="1" x14ac:dyDescent="0.2">
      <c r="A1566" s="322"/>
      <c r="B1566" s="25"/>
      <c r="C1566" s="23"/>
      <c r="D1566" s="23" t="s">
        <v>183</v>
      </c>
      <c r="E1566" s="24"/>
      <c r="F1566" s="24"/>
      <c r="G1566" s="69"/>
      <c r="H1566" s="70"/>
      <c r="I1566" s="66"/>
      <c r="J1566" s="66"/>
      <c r="K1566" s="67"/>
      <c r="L1566" s="51"/>
      <c r="M1566" s="34"/>
      <c r="N1566" s="34"/>
      <c r="O1566" s="34"/>
      <c r="P1566" s="34"/>
      <c r="Q1566" s="34"/>
      <c r="R1566" s="34"/>
      <c r="S1566" s="34"/>
      <c r="T1566" s="34"/>
      <c r="U1566" s="34"/>
      <c r="V1566" s="37"/>
      <c r="W1566" s="33"/>
    </row>
    <row r="1567" spans="1:23" s="72" customFormat="1" x14ac:dyDescent="0.2">
      <c r="A1567" s="322"/>
      <c r="B1567" s="25"/>
      <c r="C1567" s="23"/>
      <c r="D1567" s="23"/>
      <c r="E1567" s="24" t="s">
        <v>184</v>
      </c>
      <c r="F1567" s="24"/>
      <c r="G1567" s="69">
        <f t="shared" ref="G1567:M1567" si="825">SUBTOTAL(9,G1568:G1569)</f>
        <v>0</v>
      </c>
      <c r="H1567" s="70">
        <f t="shared" si="825"/>
        <v>0</v>
      </c>
      <c r="I1567" s="66">
        <f t="shared" si="825"/>
        <v>0</v>
      </c>
      <c r="J1567" s="66">
        <f t="shared" si="825"/>
        <v>0</v>
      </c>
      <c r="K1567" s="67">
        <f t="shared" si="825"/>
        <v>0</v>
      </c>
      <c r="L1567" s="34">
        <f t="shared" si="825"/>
        <v>0</v>
      </c>
      <c r="M1567" s="34">
        <f t="shared" si="825"/>
        <v>0</v>
      </c>
      <c r="N1567" s="34">
        <f t="shared" ref="N1567:W1567" si="826">SUBTOTAL(9,N1568:N1569)</f>
        <v>0</v>
      </c>
      <c r="O1567" s="34">
        <f t="shared" si="826"/>
        <v>0</v>
      </c>
      <c r="P1567" s="34">
        <f t="shared" si="826"/>
        <v>0</v>
      </c>
      <c r="Q1567" s="34">
        <f t="shared" si="826"/>
        <v>0</v>
      </c>
      <c r="R1567" s="34">
        <f t="shared" si="826"/>
        <v>0</v>
      </c>
      <c r="S1567" s="34">
        <f t="shared" si="826"/>
        <v>0</v>
      </c>
      <c r="T1567" s="34">
        <f t="shared" si="826"/>
        <v>0</v>
      </c>
      <c r="U1567" s="34">
        <f t="shared" si="826"/>
        <v>0</v>
      </c>
      <c r="V1567" s="37">
        <f t="shared" si="826"/>
        <v>0</v>
      </c>
      <c r="W1567" s="33">
        <f t="shared" si="826"/>
        <v>0</v>
      </c>
    </row>
    <row r="1568" spans="1:23" s="72" customFormat="1" outlineLevel="1" x14ac:dyDescent="0.2">
      <c r="A1568" s="322"/>
      <c r="B1568" s="25"/>
      <c r="C1568" s="23"/>
      <c r="D1568" s="23"/>
      <c r="E1568" s="24"/>
      <c r="F1568" s="176" t="s">
        <v>176</v>
      </c>
      <c r="G1568" s="190">
        <f>G708</f>
        <v>0</v>
      </c>
      <c r="H1568" s="242">
        <f>G1568*(1-VLOOKUP($F1568,SHT,2,FALSE))+H708*(1-VLOOKUP($F1568,SHT,2,FALSE))</f>
        <v>0</v>
      </c>
      <c r="I1568" s="179">
        <f t="shared" ref="I1568:V1568" si="827">I708*(1-VLOOKUP($F1568,SHT,2,FALSE))</f>
        <v>0</v>
      </c>
      <c r="J1568" s="179">
        <f t="shared" si="827"/>
        <v>0</v>
      </c>
      <c r="K1568" s="197">
        <f t="shared" si="827"/>
        <v>0</v>
      </c>
      <c r="L1568" s="181">
        <f t="shared" si="827"/>
        <v>0</v>
      </c>
      <c r="M1568" s="192">
        <f t="shared" si="827"/>
        <v>0</v>
      </c>
      <c r="N1568" s="182">
        <f t="shared" si="827"/>
        <v>0</v>
      </c>
      <c r="O1568" s="182">
        <f t="shared" si="827"/>
        <v>0</v>
      </c>
      <c r="P1568" s="182">
        <f t="shared" si="827"/>
        <v>0</v>
      </c>
      <c r="Q1568" s="182">
        <f t="shared" si="827"/>
        <v>0</v>
      </c>
      <c r="R1568" s="182">
        <f t="shared" si="827"/>
        <v>0</v>
      </c>
      <c r="S1568" s="182">
        <f t="shared" si="827"/>
        <v>0</v>
      </c>
      <c r="T1568" s="178">
        <f t="shared" si="827"/>
        <v>0</v>
      </c>
      <c r="U1568" s="182">
        <f t="shared" si="827"/>
        <v>0</v>
      </c>
      <c r="V1568" s="183">
        <f t="shared" si="827"/>
        <v>0</v>
      </c>
      <c r="W1568" s="46">
        <f>W708</f>
        <v>0</v>
      </c>
    </row>
    <row r="1569" spans="1:23" s="72" customFormat="1" outlineLevel="1" x14ac:dyDescent="0.2">
      <c r="A1569" s="322"/>
      <c r="B1569" s="25"/>
      <c r="C1569" s="23"/>
      <c r="D1569" s="23"/>
      <c r="E1569" s="24"/>
      <c r="F1569" s="176" t="s">
        <v>180</v>
      </c>
      <c r="G1569" s="190">
        <f>G709</f>
        <v>0</v>
      </c>
      <c r="H1569" s="242">
        <f>G1569*(1-VLOOKUP($F1569,SHT,2,FALSE))+H709*(1-VLOOKUP($F1569,SHT,2,FALSE))</f>
        <v>0</v>
      </c>
      <c r="I1569" s="179">
        <f t="shared" ref="I1569:V1569" si="828">I709*(1-VLOOKUP($F1569,SHT,2,FALSE))</f>
        <v>0</v>
      </c>
      <c r="J1569" s="179">
        <f t="shared" si="828"/>
        <v>0</v>
      </c>
      <c r="K1569" s="197">
        <f t="shared" si="828"/>
        <v>0</v>
      </c>
      <c r="L1569" s="181">
        <f t="shared" si="828"/>
        <v>0</v>
      </c>
      <c r="M1569" s="192">
        <f t="shared" si="828"/>
        <v>0</v>
      </c>
      <c r="N1569" s="182">
        <f t="shared" si="828"/>
        <v>0</v>
      </c>
      <c r="O1569" s="182">
        <f t="shared" si="828"/>
        <v>0</v>
      </c>
      <c r="P1569" s="182">
        <f t="shared" si="828"/>
        <v>0</v>
      </c>
      <c r="Q1569" s="182">
        <f t="shared" si="828"/>
        <v>0</v>
      </c>
      <c r="R1569" s="182">
        <f t="shared" si="828"/>
        <v>0</v>
      </c>
      <c r="S1569" s="182">
        <f t="shared" si="828"/>
        <v>0</v>
      </c>
      <c r="T1569" s="178">
        <f t="shared" si="828"/>
        <v>0</v>
      </c>
      <c r="U1569" s="182">
        <f t="shared" si="828"/>
        <v>0</v>
      </c>
      <c r="V1569" s="183">
        <f t="shared" si="828"/>
        <v>0</v>
      </c>
      <c r="W1569" s="46">
        <f>W709</f>
        <v>0</v>
      </c>
    </row>
    <row r="1570" spans="1:23" s="72" customFormat="1" x14ac:dyDescent="0.2">
      <c r="A1570" s="322"/>
      <c r="B1570" s="25"/>
      <c r="C1570" s="23"/>
      <c r="D1570" s="23"/>
      <c r="E1570" s="24" t="s">
        <v>185</v>
      </c>
      <c r="F1570" s="24"/>
      <c r="G1570" s="69">
        <f t="shared" ref="G1570:M1570" si="829">SUBTOTAL(9,G1571:G1572)</f>
        <v>0</v>
      </c>
      <c r="H1570" s="70">
        <f t="shared" si="829"/>
        <v>0</v>
      </c>
      <c r="I1570" s="66">
        <f t="shared" si="829"/>
        <v>0</v>
      </c>
      <c r="J1570" s="66">
        <f t="shared" si="829"/>
        <v>0</v>
      </c>
      <c r="K1570" s="67">
        <f t="shared" si="829"/>
        <v>0</v>
      </c>
      <c r="L1570" s="34">
        <f t="shared" si="829"/>
        <v>0</v>
      </c>
      <c r="M1570" s="34">
        <f t="shared" si="829"/>
        <v>0</v>
      </c>
      <c r="N1570" s="34">
        <f t="shared" ref="N1570:W1570" si="830">SUBTOTAL(9,N1571:N1572)</f>
        <v>0</v>
      </c>
      <c r="O1570" s="34">
        <f t="shared" si="830"/>
        <v>0</v>
      </c>
      <c r="P1570" s="34">
        <f t="shared" si="830"/>
        <v>0</v>
      </c>
      <c r="Q1570" s="34">
        <f t="shared" si="830"/>
        <v>0</v>
      </c>
      <c r="R1570" s="34">
        <f t="shared" si="830"/>
        <v>0</v>
      </c>
      <c r="S1570" s="34">
        <f t="shared" si="830"/>
        <v>0</v>
      </c>
      <c r="T1570" s="34">
        <f t="shared" si="830"/>
        <v>0</v>
      </c>
      <c r="U1570" s="34">
        <f t="shared" si="830"/>
        <v>0</v>
      </c>
      <c r="V1570" s="37">
        <f t="shared" si="830"/>
        <v>0</v>
      </c>
      <c r="W1570" s="33">
        <f t="shared" si="830"/>
        <v>0</v>
      </c>
    </row>
    <row r="1571" spans="1:23" s="72" customFormat="1" outlineLevel="1" x14ac:dyDescent="0.2">
      <c r="A1571" s="322"/>
      <c r="B1571" s="25"/>
      <c r="C1571" s="23"/>
      <c r="D1571" s="23"/>
      <c r="E1571" s="24"/>
      <c r="F1571" s="176" t="s">
        <v>177</v>
      </c>
      <c r="G1571" s="190">
        <f>G711</f>
        <v>0</v>
      </c>
      <c r="H1571" s="242">
        <f>G1571*(1-VLOOKUP($F1571,SHT,2,FALSE))+H711*(1-VLOOKUP($F1571,SHT,2,FALSE))</f>
        <v>0</v>
      </c>
      <c r="I1571" s="179">
        <f t="shared" ref="I1571:V1571" si="831">I711*(1-VLOOKUP($F1571,SHT,2,FALSE))</f>
        <v>0</v>
      </c>
      <c r="J1571" s="179">
        <f t="shared" si="831"/>
        <v>0</v>
      </c>
      <c r="K1571" s="197">
        <f t="shared" si="831"/>
        <v>0</v>
      </c>
      <c r="L1571" s="181">
        <f t="shared" si="831"/>
        <v>0</v>
      </c>
      <c r="M1571" s="192">
        <f t="shared" si="831"/>
        <v>0</v>
      </c>
      <c r="N1571" s="182">
        <f t="shared" si="831"/>
        <v>0</v>
      </c>
      <c r="O1571" s="182">
        <f t="shared" si="831"/>
        <v>0</v>
      </c>
      <c r="P1571" s="182">
        <f t="shared" si="831"/>
        <v>0</v>
      </c>
      <c r="Q1571" s="182">
        <f t="shared" si="831"/>
        <v>0</v>
      </c>
      <c r="R1571" s="182">
        <f t="shared" si="831"/>
        <v>0</v>
      </c>
      <c r="S1571" s="182">
        <f t="shared" si="831"/>
        <v>0</v>
      </c>
      <c r="T1571" s="178">
        <f t="shared" si="831"/>
        <v>0</v>
      </c>
      <c r="U1571" s="182">
        <f t="shared" si="831"/>
        <v>0</v>
      </c>
      <c r="V1571" s="183">
        <f t="shared" si="831"/>
        <v>0</v>
      </c>
      <c r="W1571" s="46">
        <f>W711</f>
        <v>0</v>
      </c>
    </row>
    <row r="1572" spans="1:23" s="72" customFormat="1" outlineLevel="1" x14ac:dyDescent="0.2">
      <c r="A1572" s="322"/>
      <c r="B1572" s="25"/>
      <c r="C1572" s="23"/>
      <c r="D1572" s="23"/>
      <c r="E1572" s="24"/>
      <c r="F1572" s="176" t="s">
        <v>182</v>
      </c>
      <c r="G1572" s="190">
        <f>G712</f>
        <v>0</v>
      </c>
      <c r="H1572" s="242">
        <f>G1572*(1-VLOOKUP($F1572,SHT,2,FALSE))+H712*(1-VLOOKUP($F1572,SHT,2,FALSE))</f>
        <v>0</v>
      </c>
      <c r="I1572" s="179">
        <f t="shared" ref="I1572:V1572" si="832">I712*(1-VLOOKUP($F1572,SHT,2,FALSE))</f>
        <v>0</v>
      </c>
      <c r="J1572" s="179">
        <f t="shared" si="832"/>
        <v>0</v>
      </c>
      <c r="K1572" s="197">
        <f t="shared" si="832"/>
        <v>0</v>
      </c>
      <c r="L1572" s="181">
        <f t="shared" si="832"/>
        <v>0</v>
      </c>
      <c r="M1572" s="192">
        <f t="shared" si="832"/>
        <v>0</v>
      </c>
      <c r="N1572" s="182">
        <f t="shared" si="832"/>
        <v>0</v>
      </c>
      <c r="O1572" s="182">
        <f t="shared" si="832"/>
        <v>0</v>
      </c>
      <c r="P1572" s="182">
        <f t="shared" si="832"/>
        <v>0</v>
      </c>
      <c r="Q1572" s="182">
        <f t="shared" si="832"/>
        <v>0</v>
      </c>
      <c r="R1572" s="182">
        <f t="shared" si="832"/>
        <v>0</v>
      </c>
      <c r="S1572" s="182">
        <f t="shared" si="832"/>
        <v>0</v>
      </c>
      <c r="T1572" s="178">
        <f t="shared" si="832"/>
        <v>0</v>
      </c>
      <c r="U1572" s="182">
        <f t="shared" si="832"/>
        <v>0</v>
      </c>
      <c r="V1572" s="183">
        <f t="shared" si="832"/>
        <v>0</v>
      </c>
      <c r="W1572" s="46">
        <f>W712</f>
        <v>0</v>
      </c>
    </row>
    <row r="1573" spans="1:23" s="72" customFormat="1" x14ac:dyDescent="0.2">
      <c r="A1573" s="322"/>
      <c r="B1573" s="25"/>
      <c r="C1573" s="23"/>
      <c r="D1573" s="23"/>
      <c r="E1573" s="24" t="s">
        <v>186</v>
      </c>
      <c r="F1573" s="24"/>
      <c r="G1573" s="69">
        <f t="shared" ref="G1573:M1573" si="833">SUBTOTAL(9,G1574:G1575)</f>
        <v>0</v>
      </c>
      <c r="H1573" s="70">
        <f t="shared" si="833"/>
        <v>0</v>
      </c>
      <c r="I1573" s="66">
        <f t="shared" si="833"/>
        <v>0</v>
      </c>
      <c r="J1573" s="66">
        <f t="shared" si="833"/>
        <v>0</v>
      </c>
      <c r="K1573" s="67">
        <f t="shared" si="833"/>
        <v>0</v>
      </c>
      <c r="L1573" s="34">
        <f t="shared" si="833"/>
        <v>0</v>
      </c>
      <c r="M1573" s="34">
        <f t="shared" si="833"/>
        <v>0</v>
      </c>
      <c r="N1573" s="34">
        <f t="shared" ref="N1573:W1573" si="834">SUBTOTAL(9,N1574:N1575)</f>
        <v>0</v>
      </c>
      <c r="O1573" s="34">
        <f t="shared" si="834"/>
        <v>0</v>
      </c>
      <c r="P1573" s="34">
        <f t="shared" si="834"/>
        <v>0</v>
      </c>
      <c r="Q1573" s="34">
        <f t="shared" si="834"/>
        <v>0</v>
      </c>
      <c r="R1573" s="34">
        <f t="shared" si="834"/>
        <v>0</v>
      </c>
      <c r="S1573" s="34">
        <f t="shared" si="834"/>
        <v>0</v>
      </c>
      <c r="T1573" s="34">
        <f t="shared" si="834"/>
        <v>0</v>
      </c>
      <c r="U1573" s="34">
        <f t="shared" si="834"/>
        <v>0</v>
      </c>
      <c r="V1573" s="37">
        <f t="shared" si="834"/>
        <v>0</v>
      </c>
      <c r="W1573" s="33">
        <f t="shared" si="834"/>
        <v>0</v>
      </c>
    </row>
    <row r="1574" spans="1:23" s="72" customFormat="1" outlineLevel="1" x14ac:dyDescent="0.2">
      <c r="A1574" s="322"/>
      <c r="B1574" s="25"/>
      <c r="C1574" s="23"/>
      <c r="D1574" s="23"/>
      <c r="E1574" s="24"/>
      <c r="F1574" s="176" t="s">
        <v>178</v>
      </c>
      <c r="G1574" s="190">
        <f>G714</f>
        <v>0</v>
      </c>
      <c r="H1574" s="242">
        <f>G1574*(1-VLOOKUP($F1574,SHT,2,FALSE))+H714*(1-VLOOKUP($F1574,SHT,2,FALSE))</f>
        <v>0</v>
      </c>
      <c r="I1574" s="179">
        <f t="shared" ref="I1574:V1574" si="835">I714*(1-VLOOKUP($F1574,SHT,2,FALSE))</f>
        <v>0</v>
      </c>
      <c r="J1574" s="179">
        <f t="shared" si="835"/>
        <v>0</v>
      </c>
      <c r="K1574" s="197">
        <f t="shared" si="835"/>
        <v>0</v>
      </c>
      <c r="L1574" s="181">
        <f t="shared" si="835"/>
        <v>0</v>
      </c>
      <c r="M1574" s="192">
        <f t="shared" si="835"/>
        <v>0</v>
      </c>
      <c r="N1574" s="182">
        <f t="shared" si="835"/>
        <v>0</v>
      </c>
      <c r="O1574" s="182">
        <f t="shared" si="835"/>
        <v>0</v>
      </c>
      <c r="P1574" s="182">
        <f t="shared" si="835"/>
        <v>0</v>
      </c>
      <c r="Q1574" s="182">
        <f t="shared" si="835"/>
        <v>0</v>
      </c>
      <c r="R1574" s="182">
        <f t="shared" si="835"/>
        <v>0</v>
      </c>
      <c r="S1574" s="182">
        <f t="shared" si="835"/>
        <v>0</v>
      </c>
      <c r="T1574" s="178">
        <f t="shared" si="835"/>
        <v>0</v>
      </c>
      <c r="U1574" s="182">
        <f t="shared" si="835"/>
        <v>0</v>
      </c>
      <c r="V1574" s="183">
        <f t="shared" si="835"/>
        <v>0</v>
      </c>
      <c r="W1574" s="46">
        <f>W714</f>
        <v>0</v>
      </c>
    </row>
    <row r="1575" spans="1:23" s="72" customFormat="1" outlineLevel="1" x14ac:dyDescent="0.2">
      <c r="A1575" s="322"/>
      <c r="B1575" s="25"/>
      <c r="C1575" s="23"/>
      <c r="D1575" s="23"/>
      <c r="E1575" s="24"/>
      <c r="F1575" s="176" t="s">
        <v>181</v>
      </c>
      <c r="G1575" s="190">
        <f>G715</f>
        <v>0</v>
      </c>
      <c r="H1575" s="242">
        <f>G1575*(1-VLOOKUP($F1575,SHT,2,FALSE))+H715*(1-VLOOKUP($F1575,SHT,2,FALSE))</f>
        <v>0</v>
      </c>
      <c r="I1575" s="179">
        <f t="shared" ref="I1575:V1575" si="836">I715*(1-VLOOKUP($F1575,SHT,2,FALSE))</f>
        <v>0</v>
      </c>
      <c r="J1575" s="179">
        <f t="shared" si="836"/>
        <v>0</v>
      </c>
      <c r="K1575" s="197">
        <f t="shared" si="836"/>
        <v>0</v>
      </c>
      <c r="L1575" s="181">
        <f t="shared" si="836"/>
        <v>0</v>
      </c>
      <c r="M1575" s="192">
        <f t="shared" si="836"/>
        <v>0</v>
      </c>
      <c r="N1575" s="182">
        <f t="shared" si="836"/>
        <v>0</v>
      </c>
      <c r="O1575" s="182">
        <f t="shared" si="836"/>
        <v>0</v>
      </c>
      <c r="P1575" s="182">
        <f t="shared" si="836"/>
        <v>0</v>
      </c>
      <c r="Q1575" s="182">
        <f t="shared" si="836"/>
        <v>0</v>
      </c>
      <c r="R1575" s="182">
        <f t="shared" si="836"/>
        <v>0</v>
      </c>
      <c r="S1575" s="182">
        <f t="shared" si="836"/>
        <v>0</v>
      </c>
      <c r="T1575" s="178">
        <f t="shared" si="836"/>
        <v>0</v>
      </c>
      <c r="U1575" s="182">
        <f t="shared" si="836"/>
        <v>0</v>
      </c>
      <c r="V1575" s="183">
        <f t="shared" si="836"/>
        <v>0</v>
      </c>
      <c r="W1575" s="46">
        <f>W715</f>
        <v>0</v>
      </c>
    </row>
    <row r="1576" spans="1:23" s="72" customFormat="1" x14ac:dyDescent="0.2">
      <c r="A1576" s="322"/>
      <c r="B1576" s="25"/>
      <c r="C1576" s="23"/>
      <c r="D1576" s="23"/>
      <c r="E1576" s="24" t="s">
        <v>187</v>
      </c>
      <c r="F1576" s="24"/>
      <c r="G1576" s="69">
        <f t="shared" ref="G1576:M1576" si="837">SUBTOTAL(9,G1577:G1578)</f>
        <v>0</v>
      </c>
      <c r="H1576" s="70">
        <f t="shared" si="837"/>
        <v>0</v>
      </c>
      <c r="I1576" s="66">
        <f t="shared" si="837"/>
        <v>0</v>
      </c>
      <c r="J1576" s="66">
        <f t="shared" si="837"/>
        <v>0</v>
      </c>
      <c r="K1576" s="67">
        <f t="shared" si="837"/>
        <v>0</v>
      </c>
      <c r="L1576" s="34">
        <f t="shared" si="837"/>
        <v>0</v>
      </c>
      <c r="M1576" s="34">
        <f t="shared" si="837"/>
        <v>0</v>
      </c>
      <c r="N1576" s="34">
        <f t="shared" ref="N1576:W1576" si="838">SUBTOTAL(9,N1577:N1578)</f>
        <v>0</v>
      </c>
      <c r="O1576" s="34">
        <f t="shared" si="838"/>
        <v>0</v>
      </c>
      <c r="P1576" s="34">
        <f t="shared" si="838"/>
        <v>0</v>
      </c>
      <c r="Q1576" s="34">
        <f t="shared" si="838"/>
        <v>0</v>
      </c>
      <c r="R1576" s="34">
        <f t="shared" si="838"/>
        <v>0</v>
      </c>
      <c r="S1576" s="34">
        <f t="shared" si="838"/>
        <v>0</v>
      </c>
      <c r="T1576" s="34">
        <f t="shared" si="838"/>
        <v>0</v>
      </c>
      <c r="U1576" s="34">
        <f t="shared" si="838"/>
        <v>0</v>
      </c>
      <c r="V1576" s="37">
        <f t="shared" si="838"/>
        <v>0</v>
      </c>
      <c r="W1576" s="33">
        <f t="shared" si="838"/>
        <v>0</v>
      </c>
    </row>
    <row r="1577" spans="1:23" s="72" customFormat="1" outlineLevel="1" x14ac:dyDescent="0.2">
      <c r="A1577" s="322"/>
      <c r="B1577" s="25"/>
      <c r="C1577" s="23"/>
      <c r="D1577" s="23"/>
      <c r="E1577" s="24"/>
      <c r="F1577" s="176" t="s">
        <v>179</v>
      </c>
      <c r="G1577" s="190">
        <f>G717</f>
        <v>0</v>
      </c>
      <c r="H1577" s="242">
        <f>G1577*(1-VLOOKUP($F1577,SHT,2,FALSE))+H717*(1-VLOOKUP($F1577,SHT,2,FALSE))</f>
        <v>0</v>
      </c>
      <c r="I1577" s="179">
        <f t="shared" ref="I1577:V1577" si="839">I717*(1-VLOOKUP($F1577,SHT,2,FALSE))</f>
        <v>0</v>
      </c>
      <c r="J1577" s="179">
        <f t="shared" si="839"/>
        <v>0</v>
      </c>
      <c r="K1577" s="197">
        <f t="shared" si="839"/>
        <v>0</v>
      </c>
      <c r="L1577" s="181">
        <f t="shared" si="839"/>
        <v>0</v>
      </c>
      <c r="M1577" s="192">
        <f t="shared" si="839"/>
        <v>0</v>
      </c>
      <c r="N1577" s="182">
        <f t="shared" si="839"/>
        <v>0</v>
      </c>
      <c r="O1577" s="182">
        <f t="shared" si="839"/>
        <v>0</v>
      </c>
      <c r="P1577" s="182">
        <f t="shared" si="839"/>
        <v>0</v>
      </c>
      <c r="Q1577" s="182">
        <f t="shared" si="839"/>
        <v>0</v>
      </c>
      <c r="R1577" s="182">
        <f t="shared" si="839"/>
        <v>0</v>
      </c>
      <c r="S1577" s="182">
        <f t="shared" si="839"/>
        <v>0</v>
      </c>
      <c r="T1577" s="178">
        <f t="shared" si="839"/>
        <v>0</v>
      </c>
      <c r="U1577" s="182">
        <f t="shared" si="839"/>
        <v>0</v>
      </c>
      <c r="V1577" s="183">
        <f t="shared" si="839"/>
        <v>0</v>
      </c>
      <c r="W1577" s="46">
        <f>W717</f>
        <v>0</v>
      </c>
    </row>
    <row r="1578" spans="1:23" s="72" customFormat="1" outlineLevel="1" x14ac:dyDescent="0.2">
      <c r="A1578" s="322"/>
      <c r="B1578" s="25"/>
      <c r="C1578" s="23"/>
      <c r="D1578" s="23"/>
      <c r="E1578" s="24"/>
      <c r="F1578" s="176" t="s">
        <v>188</v>
      </c>
      <c r="G1578" s="190">
        <f>G718</f>
        <v>0</v>
      </c>
      <c r="H1578" s="242">
        <f>G1578*(1-VLOOKUP($F1578,SHT,2,FALSE))+H718*(1-VLOOKUP($F1578,SHT,2,FALSE))</f>
        <v>0</v>
      </c>
      <c r="I1578" s="179">
        <f t="shared" ref="I1578:V1578" si="840">I718*(1-VLOOKUP($F1578,SHT,2,FALSE))</f>
        <v>0</v>
      </c>
      <c r="J1578" s="179">
        <f t="shared" si="840"/>
        <v>0</v>
      </c>
      <c r="K1578" s="197">
        <f t="shared" si="840"/>
        <v>0</v>
      </c>
      <c r="L1578" s="181">
        <f t="shared" si="840"/>
        <v>0</v>
      </c>
      <c r="M1578" s="192">
        <f t="shared" si="840"/>
        <v>0</v>
      </c>
      <c r="N1578" s="182">
        <f t="shared" si="840"/>
        <v>0</v>
      </c>
      <c r="O1578" s="182">
        <f t="shared" si="840"/>
        <v>0</v>
      </c>
      <c r="P1578" s="182">
        <f t="shared" si="840"/>
        <v>0</v>
      </c>
      <c r="Q1578" s="182">
        <f t="shared" si="840"/>
        <v>0</v>
      </c>
      <c r="R1578" s="182">
        <f t="shared" si="840"/>
        <v>0</v>
      </c>
      <c r="S1578" s="182">
        <f t="shared" si="840"/>
        <v>0</v>
      </c>
      <c r="T1578" s="178">
        <f t="shared" si="840"/>
        <v>0</v>
      </c>
      <c r="U1578" s="182">
        <f t="shared" si="840"/>
        <v>0</v>
      </c>
      <c r="V1578" s="183">
        <f t="shared" si="840"/>
        <v>0</v>
      </c>
      <c r="W1578" s="46">
        <f>W718</f>
        <v>0</v>
      </c>
    </row>
    <row r="1579" spans="1:23" s="72" customFormat="1" x14ac:dyDescent="0.2">
      <c r="A1579" s="322"/>
      <c r="B1579" s="25"/>
      <c r="C1579" s="23"/>
      <c r="D1579" s="23"/>
      <c r="E1579" s="24" t="s">
        <v>341</v>
      </c>
      <c r="F1579" s="24"/>
      <c r="G1579" s="69">
        <f t="shared" ref="G1579:M1579" si="841">SUBTOTAL(9,G1580:G1581)</f>
        <v>0</v>
      </c>
      <c r="H1579" s="70">
        <f t="shared" si="841"/>
        <v>0</v>
      </c>
      <c r="I1579" s="66">
        <f t="shared" si="841"/>
        <v>0</v>
      </c>
      <c r="J1579" s="66">
        <f t="shared" si="841"/>
        <v>0</v>
      </c>
      <c r="K1579" s="67">
        <f t="shared" si="841"/>
        <v>0</v>
      </c>
      <c r="L1579" s="34">
        <f t="shared" si="841"/>
        <v>0</v>
      </c>
      <c r="M1579" s="34">
        <f t="shared" si="841"/>
        <v>0</v>
      </c>
      <c r="N1579" s="34">
        <f t="shared" ref="N1579:W1579" si="842">SUBTOTAL(9,N1580:N1581)</f>
        <v>0</v>
      </c>
      <c r="O1579" s="34">
        <f t="shared" si="842"/>
        <v>0</v>
      </c>
      <c r="P1579" s="34">
        <f t="shared" si="842"/>
        <v>0</v>
      </c>
      <c r="Q1579" s="34">
        <f t="shared" si="842"/>
        <v>0</v>
      </c>
      <c r="R1579" s="34">
        <f t="shared" si="842"/>
        <v>0</v>
      </c>
      <c r="S1579" s="34">
        <f t="shared" si="842"/>
        <v>0</v>
      </c>
      <c r="T1579" s="34">
        <f t="shared" si="842"/>
        <v>0</v>
      </c>
      <c r="U1579" s="34">
        <f t="shared" si="842"/>
        <v>0</v>
      </c>
      <c r="V1579" s="37">
        <f t="shared" si="842"/>
        <v>0</v>
      </c>
      <c r="W1579" s="33">
        <f t="shared" si="842"/>
        <v>0</v>
      </c>
    </row>
    <row r="1580" spans="1:23" s="72" customFormat="1" outlineLevel="1" x14ac:dyDescent="0.2">
      <c r="A1580" s="322"/>
      <c r="B1580" s="25"/>
      <c r="C1580" s="23"/>
      <c r="D1580" s="23"/>
      <c r="E1580" s="24"/>
      <c r="F1580" s="176" t="s">
        <v>342</v>
      </c>
      <c r="G1580" s="190">
        <f>G720</f>
        <v>0</v>
      </c>
      <c r="H1580" s="242">
        <f>G1580*(1-VLOOKUP($F1580,SHT,2,FALSE))+H720*(1-VLOOKUP($F1580,SHT,2,FALSE))</f>
        <v>0</v>
      </c>
      <c r="I1580" s="179">
        <f t="shared" ref="I1580:V1580" si="843">I720*(1-VLOOKUP($F1580,SHT,2,FALSE))</f>
        <v>0</v>
      </c>
      <c r="J1580" s="179">
        <f t="shared" si="843"/>
        <v>0</v>
      </c>
      <c r="K1580" s="197">
        <f t="shared" si="843"/>
        <v>0</v>
      </c>
      <c r="L1580" s="181">
        <f t="shared" si="843"/>
        <v>0</v>
      </c>
      <c r="M1580" s="192">
        <f t="shared" si="843"/>
        <v>0</v>
      </c>
      <c r="N1580" s="182">
        <f t="shared" si="843"/>
        <v>0</v>
      </c>
      <c r="O1580" s="182">
        <f t="shared" si="843"/>
        <v>0</v>
      </c>
      <c r="P1580" s="182">
        <f t="shared" si="843"/>
        <v>0</v>
      </c>
      <c r="Q1580" s="182">
        <f t="shared" si="843"/>
        <v>0</v>
      </c>
      <c r="R1580" s="182">
        <f t="shared" si="843"/>
        <v>0</v>
      </c>
      <c r="S1580" s="182">
        <f t="shared" si="843"/>
        <v>0</v>
      </c>
      <c r="T1580" s="178">
        <f t="shared" si="843"/>
        <v>0</v>
      </c>
      <c r="U1580" s="182">
        <f t="shared" si="843"/>
        <v>0</v>
      </c>
      <c r="V1580" s="183">
        <f t="shared" si="843"/>
        <v>0</v>
      </c>
      <c r="W1580" s="46">
        <f>W720</f>
        <v>0</v>
      </c>
    </row>
    <row r="1581" spans="1:23" s="72" customFormat="1" outlineLevel="1" x14ac:dyDescent="0.2">
      <c r="A1581" s="322"/>
      <c r="B1581" s="25"/>
      <c r="C1581" s="23"/>
      <c r="D1581" s="23"/>
      <c r="E1581" s="24"/>
      <c r="F1581" s="176" t="s">
        <v>343</v>
      </c>
      <c r="G1581" s="190">
        <f>G721</f>
        <v>0</v>
      </c>
      <c r="H1581" s="242">
        <f>G1581*(1-VLOOKUP($F1581,SHT,2,FALSE))+H721*(1-VLOOKUP($F1581,SHT,2,FALSE))</f>
        <v>0</v>
      </c>
      <c r="I1581" s="179">
        <f t="shared" ref="I1581:V1581" si="844">I721*(1-VLOOKUP($F1581,SHT,2,FALSE))</f>
        <v>0</v>
      </c>
      <c r="J1581" s="179">
        <f t="shared" si="844"/>
        <v>0</v>
      </c>
      <c r="K1581" s="197">
        <f t="shared" si="844"/>
        <v>0</v>
      </c>
      <c r="L1581" s="181">
        <f t="shared" si="844"/>
        <v>0</v>
      </c>
      <c r="M1581" s="192">
        <f t="shared" si="844"/>
        <v>0</v>
      </c>
      <c r="N1581" s="182">
        <f t="shared" si="844"/>
        <v>0</v>
      </c>
      <c r="O1581" s="182">
        <f t="shared" si="844"/>
        <v>0</v>
      </c>
      <c r="P1581" s="182">
        <f t="shared" si="844"/>
        <v>0</v>
      </c>
      <c r="Q1581" s="182">
        <f t="shared" si="844"/>
        <v>0</v>
      </c>
      <c r="R1581" s="182">
        <f t="shared" si="844"/>
        <v>0</v>
      </c>
      <c r="S1581" s="182">
        <f t="shared" si="844"/>
        <v>0</v>
      </c>
      <c r="T1581" s="178">
        <f t="shared" si="844"/>
        <v>0</v>
      </c>
      <c r="U1581" s="182">
        <f t="shared" si="844"/>
        <v>0</v>
      </c>
      <c r="V1581" s="183">
        <f t="shared" si="844"/>
        <v>0</v>
      </c>
      <c r="W1581" s="46">
        <f>W721</f>
        <v>0</v>
      </c>
    </row>
    <row r="1582" spans="1:23" s="72" customFormat="1" x14ac:dyDescent="0.2">
      <c r="A1582" s="322"/>
      <c r="B1582" s="25"/>
      <c r="C1582" s="23"/>
      <c r="D1582" s="23"/>
      <c r="E1582" s="24" t="s">
        <v>344</v>
      </c>
      <c r="F1582" s="24"/>
      <c r="G1582" s="69">
        <f t="shared" ref="G1582:M1582" si="845">SUBTOTAL(9,G1583:G1584)</f>
        <v>0</v>
      </c>
      <c r="H1582" s="70">
        <f t="shared" si="845"/>
        <v>0</v>
      </c>
      <c r="I1582" s="66">
        <f t="shared" si="845"/>
        <v>0</v>
      </c>
      <c r="J1582" s="66">
        <f t="shared" si="845"/>
        <v>0</v>
      </c>
      <c r="K1582" s="67">
        <f t="shared" si="845"/>
        <v>0</v>
      </c>
      <c r="L1582" s="34">
        <f t="shared" si="845"/>
        <v>0</v>
      </c>
      <c r="M1582" s="34">
        <f t="shared" si="845"/>
        <v>0</v>
      </c>
      <c r="N1582" s="34">
        <f t="shared" ref="N1582:W1582" si="846">SUBTOTAL(9,N1583:N1584)</f>
        <v>0</v>
      </c>
      <c r="O1582" s="34">
        <f t="shared" si="846"/>
        <v>0</v>
      </c>
      <c r="P1582" s="34">
        <f t="shared" si="846"/>
        <v>0</v>
      </c>
      <c r="Q1582" s="34">
        <f t="shared" si="846"/>
        <v>0</v>
      </c>
      <c r="R1582" s="34">
        <f t="shared" si="846"/>
        <v>0</v>
      </c>
      <c r="S1582" s="34">
        <f t="shared" si="846"/>
        <v>0</v>
      </c>
      <c r="T1582" s="34">
        <f t="shared" si="846"/>
        <v>0</v>
      </c>
      <c r="U1582" s="34">
        <f t="shared" si="846"/>
        <v>0</v>
      </c>
      <c r="V1582" s="37">
        <f t="shared" si="846"/>
        <v>0</v>
      </c>
      <c r="W1582" s="33">
        <f t="shared" si="846"/>
        <v>0</v>
      </c>
    </row>
    <row r="1583" spans="1:23" s="72" customFormat="1" outlineLevel="1" x14ac:dyDescent="0.2">
      <c r="A1583" s="322"/>
      <c r="B1583" s="25"/>
      <c r="C1583" s="23"/>
      <c r="D1583" s="23"/>
      <c r="E1583" s="24"/>
      <c r="F1583" s="176" t="s">
        <v>345</v>
      </c>
      <c r="G1583" s="190">
        <f>G723</f>
        <v>0</v>
      </c>
      <c r="H1583" s="242">
        <f>G1583*(1-VLOOKUP($F1583,SHT,2,FALSE))+H723*(1-VLOOKUP($F1583,SHT,2,FALSE))</f>
        <v>0</v>
      </c>
      <c r="I1583" s="179">
        <f t="shared" ref="I1583:V1583" si="847">I723*(1-VLOOKUP($F1583,SHT,2,FALSE))</f>
        <v>0</v>
      </c>
      <c r="J1583" s="179">
        <f t="shared" si="847"/>
        <v>0</v>
      </c>
      <c r="K1583" s="197">
        <f t="shared" si="847"/>
        <v>0</v>
      </c>
      <c r="L1583" s="181">
        <f t="shared" si="847"/>
        <v>0</v>
      </c>
      <c r="M1583" s="192">
        <f t="shared" si="847"/>
        <v>0</v>
      </c>
      <c r="N1583" s="182">
        <f t="shared" si="847"/>
        <v>0</v>
      </c>
      <c r="O1583" s="182">
        <f t="shared" si="847"/>
        <v>0</v>
      </c>
      <c r="P1583" s="182">
        <f t="shared" si="847"/>
        <v>0</v>
      </c>
      <c r="Q1583" s="182">
        <f t="shared" si="847"/>
        <v>0</v>
      </c>
      <c r="R1583" s="182">
        <f t="shared" si="847"/>
        <v>0</v>
      </c>
      <c r="S1583" s="182">
        <f t="shared" si="847"/>
        <v>0</v>
      </c>
      <c r="T1583" s="178">
        <f t="shared" si="847"/>
        <v>0</v>
      </c>
      <c r="U1583" s="182">
        <f t="shared" si="847"/>
        <v>0</v>
      </c>
      <c r="V1583" s="183">
        <f t="shared" si="847"/>
        <v>0</v>
      </c>
      <c r="W1583" s="46">
        <f>W723</f>
        <v>0</v>
      </c>
    </row>
    <row r="1584" spans="1:23" s="72" customFormat="1" outlineLevel="1" x14ac:dyDescent="0.2">
      <c r="A1584" s="322"/>
      <c r="B1584" s="25"/>
      <c r="C1584" s="23"/>
      <c r="D1584" s="23"/>
      <c r="E1584" s="24"/>
      <c r="F1584" s="176" t="s">
        <v>346</v>
      </c>
      <c r="G1584" s="190">
        <f>G724</f>
        <v>0</v>
      </c>
      <c r="H1584" s="242">
        <f>G1584*(1-VLOOKUP($F1584,SHT,2,FALSE))+H724*(1-VLOOKUP($F1584,SHT,2,FALSE))</f>
        <v>0</v>
      </c>
      <c r="I1584" s="179">
        <f t="shared" ref="I1584:V1584" si="848">I724*(1-VLOOKUP($F1584,SHT,2,FALSE))</f>
        <v>0</v>
      </c>
      <c r="J1584" s="179">
        <f t="shared" si="848"/>
        <v>0</v>
      </c>
      <c r="K1584" s="197">
        <f t="shared" si="848"/>
        <v>0</v>
      </c>
      <c r="L1584" s="181">
        <f t="shared" si="848"/>
        <v>0</v>
      </c>
      <c r="M1584" s="192">
        <f t="shared" si="848"/>
        <v>0</v>
      </c>
      <c r="N1584" s="182">
        <f t="shared" si="848"/>
        <v>0</v>
      </c>
      <c r="O1584" s="182">
        <f t="shared" si="848"/>
        <v>0</v>
      </c>
      <c r="P1584" s="182">
        <f t="shared" si="848"/>
        <v>0</v>
      </c>
      <c r="Q1584" s="182">
        <f t="shared" si="848"/>
        <v>0</v>
      </c>
      <c r="R1584" s="182">
        <f t="shared" si="848"/>
        <v>0</v>
      </c>
      <c r="S1584" s="182">
        <f t="shared" si="848"/>
        <v>0</v>
      </c>
      <c r="T1584" s="178">
        <f t="shared" si="848"/>
        <v>0</v>
      </c>
      <c r="U1584" s="182">
        <f t="shared" si="848"/>
        <v>0</v>
      </c>
      <c r="V1584" s="183">
        <f t="shared" si="848"/>
        <v>0</v>
      </c>
      <c r="W1584" s="46">
        <f>W724</f>
        <v>0</v>
      </c>
    </row>
    <row r="1585" spans="1:23" s="72" customFormat="1" x14ac:dyDescent="0.2">
      <c r="A1585" s="322"/>
      <c r="B1585" s="25"/>
      <c r="C1585" s="23"/>
      <c r="D1585" s="23" t="s">
        <v>63</v>
      </c>
      <c r="E1585" s="24"/>
      <c r="F1585" s="24"/>
      <c r="G1585" s="69">
        <f t="shared" ref="G1585:W1585" si="849">SUBTOTAL(9,G1586:G1588)</f>
        <v>0</v>
      </c>
      <c r="H1585" s="70"/>
      <c r="I1585" s="66"/>
      <c r="J1585" s="66"/>
      <c r="K1585" s="67">
        <f t="shared" si="849"/>
        <v>0</v>
      </c>
      <c r="L1585" s="51">
        <f t="shared" si="849"/>
        <v>0</v>
      </c>
      <c r="M1585" s="34">
        <f t="shared" si="849"/>
        <v>0</v>
      </c>
      <c r="N1585" s="34">
        <f t="shared" si="849"/>
        <v>0</v>
      </c>
      <c r="O1585" s="34">
        <f t="shared" si="849"/>
        <v>0</v>
      </c>
      <c r="P1585" s="34">
        <f t="shared" si="849"/>
        <v>0</v>
      </c>
      <c r="Q1585" s="34">
        <f t="shared" si="849"/>
        <v>0</v>
      </c>
      <c r="R1585" s="34">
        <f t="shared" si="849"/>
        <v>0</v>
      </c>
      <c r="S1585" s="34">
        <f t="shared" si="849"/>
        <v>0</v>
      </c>
      <c r="T1585" s="34">
        <f t="shared" si="849"/>
        <v>0</v>
      </c>
      <c r="U1585" s="34">
        <f t="shared" si="849"/>
        <v>0</v>
      </c>
      <c r="V1585" s="37">
        <f t="shared" si="849"/>
        <v>0</v>
      </c>
      <c r="W1585" s="33">
        <f t="shared" si="849"/>
        <v>0</v>
      </c>
    </row>
    <row r="1586" spans="1:23" s="72" customFormat="1" outlineLevel="1" x14ac:dyDescent="0.2">
      <c r="A1586" s="322"/>
      <c r="B1586" s="25"/>
      <c r="C1586" s="23"/>
      <c r="D1586" s="23"/>
      <c r="E1586" s="24"/>
      <c r="F1586" s="176" t="s">
        <v>190</v>
      </c>
      <c r="G1586" s="190">
        <f>G726</f>
        <v>0</v>
      </c>
      <c r="H1586" s="66"/>
      <c r="I1586" s="66"/>
      <c r="J1586" s="66"/>
      <c r="K1586" s="197">
        <f>($G1586+SUM($H726:K726))*VLOOKUP($F1586,EIT,2,FALSE)</f>
        <v>0</v>
      </c>
      <c r="L1586" s="181">
        <f t="shared" ref="L1586:V1586" si="850">L726*VLOOKUP($F1586,EIT,2,FALSE)</f>
        <v>0</v>
      </c>
      <c r="M1586" s="192">
        <f t="shared" si="850"/>
        <v>0</v>
      </c>
      <c r="N1586" s="182">
        <f t="shared" si="850"/>
        <v>0</v>
      </c>
      <c r="O1586" s="178">
        <f t="shared" si="850"/>
        <v>0</v>
      </c>
      <c r="P1586" s="182">
        <f t="shared" si="850"/>
        <v>0</v>
      </c>
      <c r="Q1586" s="192">
        <f t="shared" si="850"/>
        <v>0</v>
      </c>
      <c r="R1586" s="182">
        <f t="shared" si="850"/>
        <v>0</v>
      </c>
      <c r="S1586" s="182">
        <f t="shared" si="850"/>
        <v>0</v>
      </c>
      <c r="T1586" s="178">
        <f t="shared" si="850"/>
        <v>0</v>
      </c>
      <c r="U1586" s="182">
        <f t="shared" si="850"/>
        <v>0</v>
      </c>
      <c r="V1586" s="183">
        <f t="shared" si="850"/>
        <v>0</v>
      </c>
      <c r="W1586" s="46">
        <f>W726</f>
        <v>0</v>
      </c>
    </row>
    <row r="1587" spans="1:23" s="72" customFormat="1" outlineLevel="1" x14ac:dyDescent="0.2">
      <c r="A1587" s="322"/>
      <c r="B1587" s="25"/>
      <c r="C1587" s="23"/>
      <c r="D1587" s="23"/>
      <c r="E1587" s="24"/>
      <c r="F1587" s="176" t="s">
        <v>191</v>
      </c>
      <c r="G1587" s="190">
        <f>G727</f>
        <v>0</v>
      </c>
      <c r="H1587" s="66"/>
      <c r="I1587" s="66"/>
      <c r="J1587" s="66"/>
      <c r="K1587" s="67"/>
      <c r="L1587" s="181">
        <f>($G1587+SUM($H727:L727))*VLOOKUP($F1587,EIT,3,FALSE)</f>
        <v>0</v>
      </c>
      <c r="M1587" s="182">
        <f>($G1587+SUM($H727:$L727))*VLOOKUP($F1587,EIT,4,FALSE)+$M727*(VLOOKUP($F1587,EIT,3,FALSE)+VLOOKUP($F1587,EIT,4,FALSE))</f>
        <v>0</v>
      </c>
      <c r="N1587" s="182">
        <f>($G1587+SUM($H727:$M727))*VLOOKUP($F1587,EIT,5,FALSE)+$N727*(VLOOKUP($F1587,EIT,3,FALSE)+VLOOKUP($F1587,EIT,4,FALSE)+VLOOKUP($F1587,EIT,5,FALSE))</f>
        <v>0</v>
      </c>
      <c r="O1587" s="182">
        <f t="shared" ref="O1587:V1587" si="851">O727*(VLOOKUP($F1587,EIT,3,FALSE)+VLOOKUP($F1587,EIT,4,FALSE)+VLOOKUP($F1587,EIT,5,FALSE))</f>
        <v>0</v>
      </c>
      <c r="P1587" s="182">
        <f t="shared" si="851"/>
        <v>0</v>
      </c>
      <c r="Q1587" s="182">
        <f t="shared" si="851"/>
        <v>0</v>
      </c>
      <c r="R1587" s="182">
        <f t="shared" si="851"/>
        <v>0</v>
      </c>
      <c r="S1587" s="182">
        <f t="shared" si="851"/>
        <v>0</v>
      </c>
      <c r="T1587" s="182">
        <f t="shared" si="851"/>
        <v>0</v>
      </c>
      <c r="U1587" s="182">
        <f t="shared" si="851"/>
        <v>0</v>
      </c>
      <c r="V1587" s="183">
        <f t="shared" si="851"/>
        <v>0</v>
      </c>
      <c r="W1587" s="46">
        <f>W727</f>
        <v>0</v>
      </c>
    </row>
    <row r="1588" spans="1:23" s="72" customFormat="1" outlineLevel="1" x14ac:dyDescent="0.2">
      <c r="A1588" s="322"/>
      <c r="B1588" s="25"/>
      <c r="C1588" s="23"/>
      <c r="D1588" s="23"/>
      <c r="E1588" s="24"/>
      <c r="F1588" s="176" t="s">
        <v>189</v>
      </c>
      <c r="G1588" s="190">
        <f>G728</f>
        <v>0</v>
      </c>
      <c r="H1588" s="66"/>
      <c r="I1588" s="66"/>
      <c r="J1588" s="66"/>
      <c r="K1588" s="67"/>
      <c r="L1588" s="34"/>
      <c r="M1588" s="34"/>
      <c r="N1588" s="34"/>
      <c r="O1588" s="34"/>
      <c r="P1588" s="34"/>
      <c r="Q1588" s="34"/>
      <c r="R1588" s="34"/>
      <c r="S1588" s="34"/>
      <c r="T1588" s="34"/>
      <c r="U1588" s="34"/>
      <c r="V1588" s="244"/>
      <c r="W1588" s="46">
        <f>W728</f>
        <v>0</v>
      </c>
    </row>
    <row r="1589" spans="1:23" s="72" customFormat="1" x14ac:dyDescent="0.2">
      <c r="A1589" s="322"/>
      <c r="B1589" s="25"/>
      <c r="C1589" s="64"/>
      <c r="D1589" s="23" t="s">
        <v>192</v>
      </c>
      <c r="E1589" s="24"/>
      <c r="F1589" s="24"/>
      <c r="G1589" s="69">
        <f>SUBTOTAL(9,G1590:G1591)</f>
        <v>0</v>
      </c>
      <c r="H1589" s="70"/>
      <c r="I1589" s="66"/>
      <c r="J1589" s="66"/>
      <c r="K1589" s="67"/>
      <c r="L1589" s="51"/>
      <c r="M1589" s="34"/>
      <c r="N1589" s="34"/>
      <c r="O1589" s="34"/>
      <c r="P1589" s="34"/>
      <c r="Q1589" s="34"/>
      <c r="R1589" s="34"/>
      <c r="S1589" s="34"/>
      <c r="T1589" s="34"/>
      <c r="U1589" s="34"/>
      <c r="V1589" s="37"/>
      <c r="W1589" s="378"/>
    </row>
    <row r="1590" spans="1:23" s="72" customFormat="1" outlineLevel="1" x14ac:dyDescent="0.2">
      <c r="A1590" s="322"/>
      <c r="B1590" s="25"/>
      <c r="C1590" s="23"/>
      <c r="D1590" s="23"/>
      <c r="E1590" s="24"/>
      <c r="F1590" s="176" t="s">
        <v>193</v>
      </c>
      <c r="G1590" s="190">
        <f>G730</f>
        <v>0</v>
      </c>
      <c r="H1590" s="70"/>
      <c r="I1590" s="66"/>
      <c r="J1590" s="66"/>
      <c r="K1590" s="67"/>
      <c r="L1590" s="51"/>
      <c r="M1590" s="34"/>
      <c r="N1590" s="34"/>
      <c r="O1590" s="34"/>
      <c r="P1590" s="34"/>
      <c r="Q1590" s="34"/>
      <c r="R1590" s="34"/>
      <c r="S1590" s="34"/>
      <c r="T1590" s="34"/>
      <c r="U1590" s="34"/>
      <c r="V1590" s="37"/>
      <c r="W1590" s="49"/>
    </row>
    <row r="1591" spans="1:23" s="72" customFormat="1" outlineLevel="1" x14ac:dyDescent="0.2">
      <c r="A1591" s="322"/>
      <c r="B1591" s="25"/>
      <c r="C1591" s="23"/>
      <c r="D1591" s="23"/>
      <c r="E1591" s="24"/>
      <c r="F1591" s="176" t="s">
        <v>194</v>
      </c>
      <c r="G1591" s="190">
        <f>G731</f>
        <v>0</v>
      </c>
      <c r="H1591" s="70"/>
      <c r="I1591" s="66"/>
      <c r="J1591" s="66"/>
      <c r="K1591" s="67"/>
      <c r="L1591" s="51"/>
      <c r="M1591" s="34"/>
      <c r="N1591" s="34"/>
      <c r="O1591" s="34"/>
      <c r="P1591" s="34"/>
      <c r="Q1591" s="34"/>
      <c r="R1591" s="34"/>
      <c r="S1591" s="34"/>
      <c r="T1591" s="34"/>
      <c r="U1591" s="34"/>
      <c r="V1591" s="37"/>
      <c r="W1591" s="49"/>
    </row>
    <row r="1592" spans="1:23" x14ac:dyDescent="0.2">
      <c r="A1592" s="318"/>
      <c r="B1592" s="30"/>
      <c r="C1592" s="23" t="s">
        <v>151</v>
      </c>
      <c r="D1592" s="24"/>
      <c r="E1592" s="24"/>
      <c r="F1592" s="24"/>
      <c r="G1592" s="75"/>
      <c r="H1592" s="43"/>
      <c r="I1592" s="42"/>
      <c r="J1592" s="42"/>
      <c r="K1592" s="44"/>
      <c r="L1592" s="43"/>
      <c r="M1592" s="42"/>
      <c r="N1592" s="42"/>
      <c r="O1592" s="42"/>
      <c r="P1592" s="42"/>
      <c r="Q1592" s="42"/>
      <c r="R1592" s="42"/>
      <c r="S1592" s="42"/>
      <c r="T1592" s="42"/>
      <c r="U1592" s="42"/>
      <c r="V1592" s="44"/>
      <c r="W1592" s="44"/>
    </row>
    <row r="1593" spans="1:23" s="72" customFormat="1" x14ac:dyDescent="0.2">
      <c r="A1593" s="322"/>
      <c r="B1593" s="25"/>
      <c r="C1593" s="23"/>
      <c r="D1593" s="65" t="s">
        <v>52</v>
      </c>
      <c r="E1593" s="24"/>
      <c r="F1593" s="24"/>
      <c r="G1593" s="69"/>
      <c r="H1593" s="70"/>
      <c r="I1593" s="66"/>
      <c r="J1593" s="66"/>
      <c r="K1593" s="67"/>
      <c r="L1593" s="51"/>
      <c r="M1593" s="34"/>
      <c r="N1593" s="34"/>
      <c r="O1593" s="34"/>
      <c r="P1593" s="34"/>
      <c r="Q1593" s="34"/>
      <c r="R1593" s="34"/>
      <c r="S1593" s="34"/>
      <c r="T1593" s="34"/>
      <c r="U1593" s="34"/>
      <c r="V1593" s="37"/>
      <c r="W1593" s="37"/>
    </row>
    <row r="1594" spans="1:23" s="72" customFormat="1" x14ac:dyDescent="0.2">
      <c r="A1594" s="322"/>
      <c r="B1594" s="25"/>
      <c r="C1594" s="23"/>
      <c r="D1594" s="23"/>
      <c r="E1594" s="24" t="s">
        <v>153</v>
      </c>
      <c r="F1594" s="24"/>
      <c r="G1594" s="69">
        <f t="shared" ref="G1594:W1594" si="852">SUBTOTAL(9,G1595:G1598)</f>
        <v>0</v>
      </c>
      <c r="H1594" s="70">
        <f t="shared" si="852"/>
        <v>0</v>
      </c>
      <c r="I1594" s="66">
        <f t="shared" si="852"/>
        <v>0</v>
      </c>
      <c r="J1594" s="66">
        <f t="shared" si="852"/>
        <v>0</v>
      </c>
      <c r="K1594" s="67">
        <f t="shared" si="852"/>
        <v>0</v>
      </c>
      <c r="L1594" s="34">
        <f t="shared" si="852"/>
        <v>0</v>
      </c>
      <c r="M1594" s="34">
        <f t="shared" si="852"/>
        <v>0</v>
      </c>
      <c r="N1594" s="34">
        <f t="shared" si="852"/>
        <v>0</v>
      </c>
      <c r="O1594" s="34">
        <f t="shared" si="852"/>
        <v>0</v>
      </c>
      <c r="P1594" s="34">
        <f t="shared" si="852"/>
        <v>0</v>
      </c>
      <c r="Q1594" s="34">
        <f t="shared" si="852"/>
        <v>0</v>
      </c>
      <c r="R1594" s="34">
        <f t="shared" si="852"/>
        <v>0</v>
      </c>
      <c r="S1594" s="34">
        <f t="shared" si="852"/>
        <v>0</v>
      </c>
      <c r="T1594" s="34">
        <f t="shared" si="852"/>
        <v>0</v>
      </c>
      <c r="U1594" s="34">
        <f t="shared" si="852"/>
        <v>0</v>
      </c>
      <c r="V1594" s="34">
        <f t="shared" si="852"/>
        <v>0</v>
      </c>
      <c r="W1594" s="33">
        <f t="shared" si="852"/>
        <v>0</v>
      </c>
    </row>
    <row r="1595" spans="1:23" s="72" customFormat="1" outlineLevel="1" x14ac:dyDescent="0.2">
      <c r="A1595" s="322"/>
      <c r="B1595" s="25"/>
      <c r="C1595" s="23"/>
      <c r="D1595" s="23"/>
      <c r="E1595" s="24"/>
      <c r="F1595" s="176" t="s">
        <v>154</v>
      </c>
      <c r="G1595" s="190">
        <f>G735</f>
        <v>0</v>
      </c>
      <c r="H1595" s="242">
        <f>G1595*(1-VLOOKUP($F1595,SHT,2,FALSE))+H735*(1-VLOOKUP($F1595,SHT,2,FALSE))</f>
        <v>0</v>
      </c>
      <c r="I1595" s="179">
        <f t="shared" ref="I1595:V1595" si="853">I735*(1-VLOOKUP($F1595,SHT,2,FALSE))</f>
        <v>0</v>
      </c>
      <c r="J1595" s="179">
        <f t="shared" si="853"/>
        <v>0</v>
      </c>
      <c r="K1595" s="197">
        <f t="shared" si="853"/>
        <v>0</v>
      </c>
      <c r="L1595" s="181">
        <f t="shared" si="853"/>
        <v>0</v>
      </c>
      <c r="M1595" s="192">
        <f t="shared" si="853"/>
        <v>0</v>
      </c>
      <c r="N1595" s="182">
        <f t="shared" si="853"/>
        <v>0</v>
      </c>
      <c r="O1595" s="182">
        <f t="shared" si="853"/>
        <v>0</v>
      </c>
      <c r="P1595" s="182">
        <f t="shared" si="853"/>
        <v>0</v>
      </c>
      <c r="Q1595" s="182">
        <f t="shared" si="853"/>
        <v>0</v>
      </c>
      <c r="R1595" s="182">
        <f t="shared" si="853"/>
        <v>0</v>
      </c>
      <c r="S1595" s="182">
        <f t="shared" si="853"/>
        <v>0</v>
      </c>
      <c r="T1595" s="178">
        <f t="shared" si="853"/>
        <v>0</v>
      </c>
      <c r="U1595" s="182">
        <f t="shared" si="853"/>
        <v>0</v>
      </c>
      <c r="V1595" s="183">
        <f t="shared" si="853"/>
        <v>0</v>
      </c>
      <c r="W1595" s="46">
        <f>W735</f>
        <v>0</v>
      </c>
    </row>
    <row r="1596" spans="1:23" s="72" customFormat="1" outlineLevel="1" x14ac:dyDescent="0.2">
      <c r="A1596" s="322"/>
      <c r="B1596" s="25"/>
      <c r="C1596" s="23"/>
      <c r="D1596" s="23"/>
      <c r="E1596" s="24"/>
      <c r="F1596" s="176" t="s">
        <v>155</v>
      </c>
      <c r="G1596" s="190">
        <f>G736</f>
        <v>0</v>
      </c>
      <c r="H1596" s="242">
        <f>G1596*(1-VLOOKUP($F1596,SHT,2,FALSE))+H736*(1-VLOOKUP($F1596,SHT,2,FALSE))</f>
        <v>0</v>
      </c>
      <c r="I1596" s="179">
        <f t="shared" ref="I1596:V1596" si="854">I736*(1-VLOOKUP($F1596,SHT,2,FALSE))</f>
        <v>0</v>
      </c>
      <c r="J1596" s="179">
        <f t="shared" si="854"/>
        <v>0</v>
      </c>
      <c r="K1596" s="197">
        <f t="shared" si="854"/>
        <v>0</v>
      </c>
      <c r="L1596" s="181">
        <f t="shared" si="854"/>
        <v>0</v>
      </c>
      <c r="M1596" s="192">
        <f t="shared" si="854"/>
        <v>0</v>
      </c>
      <c r="N1596" s="182">
        <f t="shared" si="854"/>
        <v>0</v>
      </c>
      <c r="O1596" s="182">
        <f t="shared" si="854"/>
        <v>0</v>
      </c>
      <c r="P1596" s="182">
        <f t="shared" si="854"/>
        <v>0</v>
      </c>
      <c r="Q1596" s="182">
        <f t="shared" si="854"/>
        <v>0</v>
      </c>
      <c r="R1596" s="182">
        <f t="shared" si="854"/>
        <v>0</v>
      </c>
      <c r="S1596" s="182">
        <f t="shared" si="854"/>
        <v>0</v>
      </c>
      <c r="T1596" s="178">
        <f t="shared" si="854"/>
        <v>0</v>
      </c>
      <c r="U1596" s="182">
        <f t="shared" si="854"/>
        <v>0</v>
      </c>
      <c r="V1596" s="183">
        <f t="shared" si="854"/>
        <v>0</v>
      </c>
      <c r="W1596" s="46">
        <f>W736</f>
        <v>0</v>
      </c>
    </row>
    <row r="1597" spans="1:23" s="72" customFormat="1" outlineLevel="1" x14ac:dyDescent="0.2">
      <c r="A1597" s="322"/>
      <c r="B1597" s="25"/>
      <c r="C1597" s="23"/>
      <c r="D1597" s="23"/>
      <c r="E1597" s="24"/>
      <c r="F1597" s="176" t="s">
        <v>156</v>
      </c>
      <c r="G1597" s="190">
        <f>G737</f>
        <v>0</v>
      </c>
      <c r="H1597" s="242">
        <f>G1597*(1-VLOOKUP($F1597,SHT,2,FALSE))+H737*(1-VLOOKUP($F1597,SHT,2,FALSE))</f>
        <v>0</v>
      </c>
      <c r="I1597" s="179">
        <f t="shared" ref="I1597:V1597" si="855">I737*(1-VLOOKUP($F1597,SHT,2,FALSE))</f>
        <v>0</v>
      </c>
      <c r="J1597" s="179">
        <f t="shared" si="855"/>
        <v>0</v>
      </c>
      <c r="K1597" s="197">
        <f t="shared" si="855"/>
        <v>0</v>
      </c>
      <c r="L1597" s="181">
        <f t="shared" si="855"/>
        <v>0</v>
      </c>
      <c r="M1597" s="192">
        <f t="shared" si="855"/>
        <v>0</v>
      </c>
      <c r="N1597" s="182">
        <f t="shared" si="855"/>
        <v>0</v>
      </c>
      <c r="O1597" s="182">
        <f t="shared" si="855"/>
        <v>0</v>
      </c>
      <c r="P1597" s="182">
        <f t="shared" si="855"/>
        <v>0</v>
      </c>
      <c r="Q1597" s="182">
        <f t="shared" si="855"/>
        <v>0</v>
      </c>
      <c r="R1597" s="182">
        <f t="shared" si="855"/>
        <v>0</v>
      </c>
      <c r="S1597" s="182">
        <f t="shared" si="855"/>
        <v>0</v>
      </c>
      <c r="T1597" s="178">
        <f t="shared" si="855"/>
        <v>0</v>
      </c>
      <c r="U1597" s="182">
        <f t="shared" si="855"/>
        <v>0</v>
      </c>
      <c r="V1597" s="183">
        <f t="shared" si="855"/>
        <v>0</v>
      </c>
      <c r="W1597" s="46">
        <f>W737</f>
        <v>0</v>
      </c>
    </row>
    <row r="1598" spans="1:23" s="72" customFormat="1" outlineLevel="1" x14ac:dyDescent="0.2">
      <c r="A1598" s="322"/>
      <c r="B1598" s="25"/>
      <c r="C1598" s="23"/>
      <c r="D1598" s="23"/>
      <c r="E1598" s="24"/>
      <c r="F1598" s="176" t="s">
        <v>197</v>
      </c>
      <c r="G1598" s="190">
        <f>G738</f>
        <v>0</v>
      </c>
      <c r="H1598" s="242">
        <f>G1598*(1-VLOOKUP($F1598,SHT,2,FALSE))+H738*(1-VLOOKUP($F1598,SHT,2,FALSE))</f>
        <v>0</v>
      </c>
      <c r="I1598" s="179">
        <f t="shared" ref="I1598:V1598" si="856">I738*(1-VLOOKUP($F1598,SHT,2,FALSE))</f>
        <v>0</v>
      </c>
      <c r="J1598" s="179">
        <f t="shared" si="856"/>
        <v>0</v>
      </c>
      <c r="K1598" s="197">
        <f t="shared" si="856"/>
        <v>0</v>
      </c>
      <c r="L1598" s="181">
        <f t="shared" si="856"/>
        <v>0</v>
      </c>
      <c r="M1598" s="192">
        <f t="shared" si="856"/>
        <v>0</v>
      </c>
      <c r="N1598" s="182">
        <f t="shared" si="856"/>
        <v>0</v>
      </c>
      <c r="O1598" s="182">
        <f t="shared" si="856"/>
        <v>0</v>
      </c>
      <c r="P1598" s="182">
        <f t="shared" si="856"/>
        <v>0</v>
      </c>
      <c r="Q1598" s="182">
        <f t="shared" si="856"/>
        <v>0</v>
      </c>
      <c r="R1598" s="182">
        <f t="shared" si="856"/>
        <v>0</v>
      </c>
      <c r="S1598" s="182">
        <f t="shared" si="856"/>
        <v>0</v>
      </c>
      <c r="T1598" s="178">
        <f t="shared" si="856"/>
        <v>0</v>
      </c>
      <c r="U1598" s="182">
        <f t="shared" si="856"/>
        <v>0</v>
      </c>
      <c r="V1598" s="183">
        <f t="shared" si="856"/>
        <v>0</v>
      </c>
      <c r="W1598" s="46">
        <f>W738</f>
        <v>0</v>
      </c>
    </row>
    <row r="1599" spans="1:23" s="72" customFormat="1" x14ac:dyDescent="0.2">
      <c r="A1599" s="322"/>
      <c r="B1599" s="25"/>
      <c r="C1599" s="23"/>
      <c r="D1599" s="23"/>
      <c r="E1599" s="24" t="s">
        <v>157</v>
      </c>
      <c r="F1599" s="24"/>
      <c r="G1599" s="69">
        <f t="shared" ref="G1599:W1599" si="857">SUBTOTAL(9,G1600:G1603)</f>
        <v>0</v>
      </c>
      <c r="H1599" s="70">
        <f t="shared" si="857"/>
        <v>0</v>
      </c>
      <c r="I1599" s="66">
        <f t="shared" si="857"/>
        <v>0</v>
      </c>
      <c r="J1599" s="66">
        <f t="shared" si="857"/>
        <v>0</v>
      </c>
      <c r="K1599" s="67">
        <f t="shared" si="857"/>
        <v>0</v>
      </c>
      <c r="L1599" s="34">
        <f t="shared" si="857"/>
        <v>0</v>
      </c>
      <c r="M1599" s="34">
        <f t="shared" si="857"/>
        <v>0</v>
      </c>
      <c r="N1599" s="34">
        <f t="shared" si="857"/>
        <v>0</v>
      </c>
      <c r="O1599" s="34">
        <f t="shared" si="857"/>
        <v>0</v>
      </c>
      <c r="P1599" s="34">
        <f t="shared" si="857"/>
        <v>0</v>
      </c>
      <c r="Q1599" s="34">
        <f t="shared" si="857"/>
        <v>0</v>
      </c>
      <c r="R1599" s="34">
        <f t="shared" si="857"/>
        <v>0</v>
      </c>
      <c r="S1599" s="34">
        <f t="shared" si="857"/>
        <v>0</v>
      </c>
      <c r="T1599" s="34">
        <f t="shared" si="857"/>
        <v>0</v>
      </c>
      <c r="U1599" s="34">
        <f t="shared" si="857"/>
        <v>0</v>
      </c>
      <c r="V1599" s="34">
        <f t="shared" si="857"/>
        <v>0</v>
      </c>
      <c r="W1599" s="33">
        <f t="shared" si="857"/>
        <v>0</v>
      </c>
    </row>
    <row r="1600" spans="1:23" s="72" customFormat="1" outlineLevel="1" x14ac:dyDescent="0.2">
      <c r="A1600" s="322"/>
      <c r="B1600" s="25"/>
      <c r="C1600" s="23"/>
      <c r="D1600" s="23"/>
      <c r="E1600" s="24"/>
      <c r="F1600" s="176" t="s">
        <v>158</v>
      </c>
      <c r="G1600" s="190">
        <f>G740</f>
        <v>0</v>
      </c>
      <c r="H1600" s="242">
        <f>G1600*(1-VLOOKUP($F1600,SHT,2,FALSE))+H740*(1-VLOOKUP($F1600,SHT,2,FALSE))</f>
        <v>0</v>
      </c>
      <c r="I1600" s="179">
        <f t="shared" ref="I1600:V1600" si="858">I740*(1-VLOOKUP($F1600,SHT,2,FALSE))</f>
        <v>0</v>
      </c>
      <c r="J1600" s="179">
        <f t="shared" si="858"/>
        <v>0</v>
      </c>
      <c r="K1600" s="197">
        <f t="shared" si="858"/>
        <v>0</v>
      </c>
      <c r="L1600" s="181">
        <f t="shared" si="858"/>
        <v>0</v>
      </c>
      <c r="M1600" s="192">
        <f t="shared" si="858"/>
        <v>0</v>
      </c>
      <c r="N1600" s="182">
        <f t="shared" si="858"/>
        <v>0</v>
      </c>
      <c r="O1600" s="182">
        <f t="shared" si="858"/>
        <v>0</v>
      </c>
      <c r="P1600" s="182">
        <f t="shared" si="858"/>
        <v>0</v>
      </c>
      <c r="Q1600" s="182">
        <f t="shared" si="858"/>
        <v>0</v>
      </c>
      <c r="R1600" s="182">
        <f t="shared" si="858"/>
        <v>0</v>
      </c>
      <c r="S1600" s="182">
        <f t="shared" si="858"/>
        <v>0</v>
      </c>
      <c r="T1600" s="178">
        <f t="shared" si="858"/>
        <v>0</v>
      </c>
      <c r="U1600" s="182">
        <f t="shared" si="858"/>
        <v>0</v>
      </c>
      <c r="V1600" s="183">
        <f t="shared" si="858"/>
        <v>0</v>
      </c>
      <c r="W1600" s="46">
        <f>W740</f>
        <v>0</v>
      </c>
    </row>
    <row r="1601" spans="1:23" s="72" customFormat="1" outlineLevel="1" x14ac:dyDescent="0.2">
      <c r="A1601" s="322"/>
      <c r="B1601" s="25"/>
      <c r="C1601" s="23"/>
      <c r="D1601" s="23"/>
      <c r="E1601" s="24"/>
      <c r="F1601" s="176" t="s">
        <v>159</v>
      </c>
      <c r="G1601" s="190">
        <f>G741</f>
        <v>0</v>
      </c>
      <c r="H1601" s="242">
        <f>G1601*(1-VLOOKUP($F1601,SHT,2,FALSE))+H741*(1-VLOOKUP($F1601,SHT,2,FALSE))</f>
        <v>0</v>
      </c>
      <c r="I1601" s="179">
        <f t="shared" ref="I1601:V1601" si="859">I741*(1-VLOOKUP($F1601,SHT,2,FALSE))</f>
        <v>0</v>
      </c>
      <c r="J1601" s="179">
        <f t="shared" si="859"/>
        <v>0</v>
      </c>
      <c r="K1601" s="197">
        <f t="shared" si="859"/>
        <v>0</v>
      </c>
      <c r="L1601" s="181">
        <f t="shared" si="859"/>
        <v>0</v>
      </c>
      <c r="M1601" s="192">
        <f t="shared" si="859"/>
        <v>0</v>
      </c>
      <c r="N1601" s="182">
        <f t="shared" si="859"/>
        <v>0</v>
      </c>
      <c r="O1601" s="182">
        <f t="shared" si="859"/>
        <v>0</v>
      </c>
      <c r="P1601" s="182">
        <f t="shared" si="859"/>
        <v>0</v>
      </c>
      <c r="Q1601" s="182">
        <f t="shared" si="859"/>
        <v>0</v>
      </c>
      <c r="R1601" s="182">
        <f t="shared" si="859"/>
        <v>0</v>
      </c>
      <c r="S1601" s="182">
        <f t="shared" si="859"/>
        <v>0</v>
      </c>
      <c r="T1601" s="178">
        <f t="shared" si="859"/>
        <v>0</v>
      </c>
      <c r="U1601" s="182">
        <f t="shared" si="859"/>
        <v>0</v>
      </c>
      <c r="V1601" s="183">
        <f t="shared" si="859"/>
        <v>0</v>
      </c>
      <c r="W1601" s="46">
        <f>W741</f>
        <v>0</v>
      </c>
    </row>
    <row r="1602" spans="1:23" s="72" customFormat="1" outlineLevel="1" x14ac:dyDescent="0.2">
      <c r="A1602" s="322"/>
      <c r="B1602" s="25"/>
      <c r="C1602" s="23"/>
      <c r="D1602" s="23"/>
      <c r="E1602" s="24"/>
      <c r="F1602" s="176" t="s">
        <v>160</v>
      </c>
      <c r="G1602" s="190">
        <f>G742</f>
        <v>0</v>
      </c>
      <c r="H1602" s="242">
        <f>G1602*(1-VLOOKUP($F1602,SHT,2,FALSE))+H742*(1-VLOOKUP($F1602,SHT,2,FALSE))</f>
        <v>0</v>
      </c>
      <c r="I1602" s="179">
        <f t="shared" ref="I1602:V1602" si="860">I742*(1-VLOOKUP($F1602,SHT,2,FALSE))</f>
        <v>0</v>
      </c>
      <c r="J1602" s="179">
        <f t="shared" si="860"/>
        <v>0</v>
      </c>
      <c r="K1602" s="197">
        <f t="shared" si="860"/>
        <v>0</v>
      </c>
      <c r="L1602" s="181">
        <f t="shared" si="860"/>
        <v>0</v>
      </c>
      <c r="M1602" s="192">
        <f t="shared" si="860"/>
        <v>0</v>
      </c>
      <c r="N1602" s="182">
        <f t="shared" si="860"/>
        <v>0</v>
      </c>
      <c r="O1602" s="182">
        <f t="shared" si="860"/>
        <v>0</v>
      </c>
      <c r="P1602" s="182">
        <f t="shared" si="860"/>
        <v>0</v>
      </c>
      <c r="Q1602" s="182">
        <f t="shared" si="860"/>
        <v>0</v>
      </c>
      <c r="R1602" s="182">
        <f t="shared" si="860"/>
        <v>0</v>
      </c>
      <c r="S1602" s="182">
        <f t="shared" si="860"/>
        <v>0</v>
      </c>
      <c r="T1602" s="178">
        <f t="shared" si="860"/>
        <v>0</v>
      </c>
      <c r="U1602" s="182">
        <f t="shared" si="860"/>
        <v>0</v>
      </c>
      <c r="V1602" s="183">
        <f t="shared" si="860"/>
        <v>0</v>
      </c>
      <c r="W1602" s="46">
        <f>W742</f>
        <v>0</v>
      </c>
    </row>
    <row r="1603" spans="1:23" s="72" customFormat="1" outlineLevel="1" x14ac:dyDescent="0.2">
      <c r="A1603" s="322"/>
      <c r="B1603" s="25"/>
      <c r="C1603" s="23"/>
      <c r="D1603" s="23"/>
      <c r="E1603" s="24"/>
      <c r="F1603" s="176" t="s">
        <v>198</v>
      </c>
      <c r="G1603" s="190">
        <f>G743</f>
        <v>0</v>
      </c>
      <c r="H1603" s="242">
        <f>G1603*(1-VLOOKUP($F1603,SHT,2,FALSE))+H743*(1-VLOOKUP($F1603,SHT,2,FALSE))</f>
        <v>0</v>
      </c>
      <c r="I1603" s="179">
        <f t="shared" ref="I1603:V1603" si="861">I743*(1-VLOOKUP($F1603,SHT,2,FALSE))</f>
        <v>0</v>
      </c>
      <c r="J1603" s="179">
        <f t="shared" si="861"/>
        <v>0</v>
      </c>
      <c r="K1603" s="197">
        <f t="shared" si="861"/>
        <v>0</v>
      </c>
      <c r="L1603" s="181">
        <f t="shared" si="861"/>
        <v>0</v>
      </c>
      <c r="M1603" s="192">
        <f t="shared" si="861"/>
        <v>0</v>
      </c>
      <c r="N1603" s="182">
        <f t="shared" si="861"/>
        <v>0</v>
      </c>
      <c r="O1603" s="182">
        <f t="shared" si="861"/>
        <v>0</v>
      </c>
      <c r="P1603" s="182">
        <f t="shared" si="861"/>
        <v>0</v>
      </c>
      <c r="Q1603" s="182">
        <f t="shared" si="861"/>
        <v>0</v>
      </c>
      <c r="R1603" s="182">
        <f t="shared" si="861"/>
        <v>0</v>
      </c>
      <c r="S1603" s="182">
        <f t="shared" si="861"/>
        <v>0</v>
      </c>
      <c r="T1603" s="178">
        <f t="shared" si="861"/>
        <v>0</v>
      </c>
      <c r="U1603" s="182">
        <f t="shared" si="861"/>
        <v>0</v>
      </c>
      <c r="V1603" s="183">
        <f t="shared" si="861"/>
        <v>0</v>
      </c>
      <c r="W1603" s="46">
        <f>W743</f>
        <v>0</v>
      </c>
    </row>
    <row r="1604" spans="1:23" s="72" customFormat="1" x14ac:dyDescent="0.2">
      <c r="A1604" s="322"/>
      <c r="B1604" s="25"/>
      <c r="C1604" s="23"/>
      <c r="D1604" s="23"/>
      <c r="E1604" s="24" t="s">
        <v>347</v>
      </c>
      <c r="F1604" s="24"/>
      <c r="G1604" s="69">
        <f t="shared" ref="G1604:W1604" si="862">SUBTOTAL(9,G1605:G1608)</f>
        <v>0</v>
      </c>
      <c r="H1604" s="70">
        <f t="shared" si="862"/>
        <v>0</v>
      </c>
      <c r="I1604" s="66">
        <f t="shared" si="862"/>
        <v>0</v>
      </c>
      <c r="J1604" s="66">
        <f t="shared" si="862"/>
        <v>0</v>
      </c>
      <c r="K1604" s="67">
        <f t="shared" si="862"/>
        <v>0</v>
      </c>
      <c r="L1604" s="34">
        <f t="shared" si="862"/>
        <v>0</v>
      </c>
      <c r="M1604" s="34">
        <f t="shared" si="862"/>
        <v>0</v>
      </c>
      <c r="N1604" s="34">
        <f t="shared" si="862"/>
        <v>0</v>
      </c>
      <c r="O1604" s="34">
        <f t="shared" si="862"/>
        <v>0</v>
      </c>
      <c r="P1604" s="34">
        <f t="shared" si="862"/>
        <v>0</v>
      </c>
      <c r="Q1604" s="34">
        <f t="shared" si="862"/>
        <v>0</v>
      </c>
      <c r="R1604" s="34">
        <f t="shared" si="862"/>
        <v>0</v>
      </c>
      <c r="S1604" s="34">
        <f t="shared" si="862"/>
        <v>0</v>
      </c>
      <c r="T1604" s="34">
        <f t="shared" si="862"/>
        <v>0</v>
      </c>
      <c r="U1604" s="34">
        <f t="shared" si="862"/>
        <v>0</v>
      </c>
      <c r="V1604" s="34">
        <f t="shared" si="862"/>
        <v>0</v>
      </c>
      <c r="W1604" s="33">
        <f t="shared" si="862"/>
        <v>0</v>
      </c>
    </row>
    <row r="1605" spans="1:23" s="72" customFormat="1" outlineLevel="1" x14ac:dyDescent="0.2">
      <c r="A1605" s="322"/>
      <c r="B1605" s="25"/>
      <c r="C1605" s="23"/>
      <c r="D1605" s="23"/>
      <c r="E1605" s="24"/>
      <c r="F1605" s="176" t="s">
        <v>327</v>
      </c>
      <c r="G1605" s="190">
        <f>G745</f>
        <v>0</v>
      </c>
      <c r="H1605" s="242">
        <f>G1605*(1-VLOOKUP($F1605,SHT,2,FALSE))+H745*(1-VLOOKUP($F1605,SHT,2,FALSE))</f>
        <v>0</v>
      </c>
      <c r="I1605" s="179">
        <f t="shared" ref="I1605:V1605" si="863">I745*(1-VLOOKUP($F1605,SHT,2,FALSE))</f>
        <v>0</v>
      </c>
      <c r="J1605" s="179">
        <f t="shared" si="863"/>
        <v>0</v>
      </c>
      <c r="K1605" s="197">
        <f t="shared" si="863"/>
        <v>0</v>
      </c>
      <c r="L1605" s="181">
        <f t="shared" si="863"/>
        <v>0</v>
      </c>
      <c r="M1605" s="192">
        <f t="shared" si="863"/>
        <v>0</v>
      </c>
      <c r="N1605" s="182">
        <f t="shared" si="863"/>
        <v>0</v>
      </c>
      <c r="O1605" s="182">
        <f t="shared" si="863"/>
        <v>0</v>
      </c>
      <c r="P1605" s="182">
        <f t="shared" si="863"/>
        <v>0</v>
      </c>
      <c r="Q1605" s="182">
        <f t="shared" si="863"/>
        <v>0</v>
      </c>
      <c r="R1605" s="182">
        <f t="shared" si="863"/>
        <v>0</v>
      </c>
      <c r="S1605" s="182">
        <f t="shared" si="863"/>
        <v>0</v>
      </c>
      <c r="T1605" s="178">
        <f t="shared" si="863"/>
        <v>0</v>
      </c>
      <c r="U1605" s="182">
        <f t="shared" si="863"/>
        <v>0</v>
      </c>
      <c r="V1605" s="183">
        <f t="shared" si="863"/>
        <v>0</v>
      </c>
      <c r="W1605" s="46">
        <f>W745</f>
        <v>0</v>
      </c>
    </row>
    <row r="1606" spans="1:23" s="72" customFormat="1" outlineLevel="1" x14ac:dyDescent="0.2">
      <c r="A1606" s="322"/>
      <c r="B1606" s="25"/>
      <c r="C1606" s="23"/>
      <c r="D1606" s="23"/>
      <c r="E1606" s="24"/>
      <c r="F1606" s="176" t="s">
        <v>328</v>
      </c>
      <c r="G1606" s="190">
        <f>G746</f>
        <v>0</v>
      </c>
      <c r="H1606" s="242">
        <f>G1606*(1-VLOOKUP($F1606,SHT,2,FALSE))+H746*(1-VLOOKUP($F1606,SHT,2,FALSE))</f>
        <v>0</v>
      </c>
      <c r="I1606" s="179">
        <f t="shared" ref="I1606:V1606" si="864">I746*(1-VLOOKUP($F1606,SHT,2,FALSE))</f>
        <v>0</v>
      </c>
      <c r="J1606" s="179">
        <f t="shared" si="864"/>
        <v>0</v>
      </c>
      <c r="K1606" s="197">
        <f t="shared" si="864"/>
        <v>0</v>
      </c>
      <c r="L1606" s="181">
        <f t="shared" si="864"/>
        <v>0</v>
      </c>
      <c r="M1606" s="192">
        <f t="shared" si="864"/>
        <v>0</v>
      </c>
      <c r="N1606" s="182">
        <f t="shared" si="864"/>
        <v>0</v>
      </c>
      <c r="O1606" s="182">
        <f t="shared" si="864"/>
        <v>0</v>
      </c>
      <c r="P1606" s="182">
        <f t="shared" si="864"/>
        <v>0</v>
      </c>
      <c r="Q1606" s="182">
        <f t="shared" si="864"/>
        <v>0</v>
      </c>
      <c r="R1606" s="182">
        <f t="shared" si="864"/>
        <v>0</v>
      </c>
      <c r="S1606" s="182">
        <f t="shared" si="864"/>
        <v>0</v>
      </c>
      <c r="T1606" s="178">
        <f t="shared" si="864"/>
        <v>0</v>
      </c>
      <c r="U1606" s="182">
        <f t="shared" si="864"/>
        <v>0</v>
      </c>
      <c r="V1606" s="183">
        <f t="shared" si="864"/>
        <v>0</v>
      </c>
      <c r="W1606" s="46">
        <f>W746</f>
        <v>0</v>
      </c>
    </row>
    <row r="1607" spans="1:23" s="72" customFormat="1" outlineLevel="1" x14ac:dyDescent="0.2">
      <c r="A1607" s="322"/>
      <c r="B1607" s="25"/>
      <c r="C1607" s="23"/>
      <c r="D1607" s="23"/>
      <c r="E1607" s="24"/>
      <c r="F1607" s="176" t="s">
        <v>329</v>
      </c>
      <c r="G1607" s="190">
        <f>G747</f>
        <v>0</v>
      </c>
      <c r="H1607" s="242">
        <f>G1607*(1-VLOOKUP($F1607,SHT,2,FALSE))+H747*(1-VLOOKUP($F1607,SHT,2,FALSE))</f>
        <v>0</v>
      </c>
      <c r="I1607" s="179">
        <f t="shared" ref="I1607:V1607" si="865">I747*(1-VLOOKUP($F1607,SHT,2,FALSE))</f>
        <v>0</v>
      </c>
      <c r="J1607" s="179">
        <f t="shared" si="865"/>
        <v>0</v>
      </c>
      <c r="K1607" s="197">
        <f t="shared" si="865"/>
        <v>0</v>
      </c>
      <c r="L1607" s="181">
        <f t="shared" si="865"/>
        <v>0</v>
      </c>
      <c r="M1607" s="192">
        <f t="shared" si="865"/>
        <v>0</v>
      </c>
      <c r="N1607" s="182">
        <f t="shared" si="865"/>
        <v>0</v>
      </c>
      <c r="O1607" s="182">
        <f t="shared" si="865"/>
        <v>0</v>
      </c>
      <c r="P1607" s="182">
        <f t="shared" si="865"/>
        <v>0</v>
      </c>
      <c r="Q1607" s="182">
        <f t="shared" si="865"/>
        <v>0</v>
      </c>
      <c r="R1607" s="182">
        <f t="shared" si="865"/>
        <v>0</v>
      </c>
      <c r="S1607" s="182">
        <f t="shared" si="865"/>
        <v>0</v>
      </c>
      <c r="T1607" s="178">
        <f t="shared" si="865"/>
        <v>0</v>
      </c>
      <c r="U1607" s="182">
        <f t="shared" si="865"/>
        <v>0</v>
      </c>
      <c r="V1607" s="183">
        <f t="shared" si="865"/>
        <v>0</v>
      </c>
      <c r="W1607" s="46">
        <f>W747</f>
        <v>0</v>
      </c>
    </row>
    <row r="1608" spans="1:23" s="72" customFormat="1" outlineLevel="1" x14ac:dyDescent="0.2">
      <c r="A1608" s="322"/>
      <c r="B1608" s="25"/>
      <c r="C1608" s="23"/>
      <c r="D1608" s="23"/>
      <c r="E1608" s="24"/>
      <c r="F1608" s="176" t="s">
        <v>330</v>
      </c>
      <c r="G1608" s="190">
        <f>G748</f>
        <v>0</v>
      </c>
      <c r="H1608" s="242">
        <f>G1608*(1-VLOOKUP($F1608,SHT,2,FALSE))+H748*(1-VLOOKUP($F1608,SHT,2,FALSE))</f>
        <v>0</v>
      </c>
      <c r="I1608" s="179">
        <f t="shared" ref="I1608:V1608" si="866">I748*(1-VLOOKUP($F1608,SHT,2,FALSE))</f>
        <v>0</v>
      </c>
      <c r="J1608" s="179">
        <f t="shared" si="866"/>
        <v>0</v>
      </c>
      <c r="K1608" s="197">
        <f t="shared" si="866"/>
        <v>0</v>
      </c>
      <c r="L1608" s="181">
        <f t="shared" si="866"/>
        <v>0</v>
      </c>
      <c r="M1608" s="192">
        <f t="shared" si="866"/>
        <v>0</v>
      </c>
      <c r="N1608" s="182">
        <f t="shared" si="866"/>
        <v>0</v>
      </c>
      <c r="O1608" s="182">
        <f t="shared" si="866"/>
        <v>0</v>
      </c>
      <c r="P1608" s="182">
        <f t="shared" si="866"/>
        <v>0</v>
      </c>
      <c r="Q1608" s="182">
        <f t="shared" si="866"/>
        <v>0</v>
      </c>
      <c r="R1608" s="182">
        <f t="shared" si="866"/>
        <v>0</v>
      </c>
      <c r="S1608" s="182">
        <f t="shared" si="866"/>
        <v>0</v>
      </c>
      <c r="T1608" s="178">
        <f t="shared" si="866"/>
        <v>0</v>
      </c>
      <c r="U1608" s="182">
        <f t="shared" si="866"/>
        <v>0</v>
      </c>
      <c r="V1608" s="183">
        <f t="shared" si="866"/>
        <v>0</v>
      </c>
      <c r="W1608" s="46">
        <f>W748</f>
        <v>0</v>
      </c>
    </row>
    <row r="1609" spans="1:23" s="72" customFormat="1" x14ac:dyDescent="0.2">
      <c r="A1609" s="322"/>
      <c r="B1609" s="25"/>
      <c r="C1609" s="23"/>
      <c r="D1609" s="23" t="s">
        <v>53</v>
      </c>
      <c r="E1609" s="24"/>
      <c r="F1609" s="24"/>
      <c r="G1609" s="69"/>
      <c r="H1609" s="70"/>
      <c r="I1609" s="66"/>
      <c r="J1609" s="66"/>
      <c r="K1609" s="67"/>
      <c r="L1609" s="51"/>
      <c r="M1609" s="34"/>
      <c r="N1609" s="34"/>
      <c r="O1609" s="34"/>
      <c r="P1609" s="34"/>
      <c r="Q1609" s="34"/>
      <c r="R1609" s="34"/>
      <c r="S1609" s="34"/>
      <c r="T1609" s="34"/>
      <c r="U1609" s="34"/>
      <c r="V1609" s="37"/>
      <c r="W1609" s="33"/>
    </row>
    <row r="1610" spans="1:23" s="72" customFormat="1" x14ac:dyDescent="0.2">
      <c r="A1610" s="322"/>
      <c r="B1610" s="25"/>
      <c r="C1610" s="23"/>
      <c r="D1610" s="23"/>
      <c r="E1610" s="64" t="s">
        <v>54</v>
      </c>
      <c r="F1610" s="24"/>
      <c r="G1610" s="69">
        <f t="shared" ref="G1610:W1610" si="867">SUBTOTAL(9,G1611:G1613)</f>
        <v>0</v>
      </c>
      <c r="H1610" s="70">
        <f t="shared" si="867"/>
        <v>0</v>
      </c>
      <c r="I1610" s="66">
        <f t="shared" si="867"/>
        <v>0</v>
      </c>
      <c r="J1610" s="66">
        <f t="shared" si="867"/>
        <v>0</v>
      </c>
      <c r="K1610" s="67">
        <f t="shared" si="867"/>
        <v>0</v>
      </c>
      <c r="L1610" s="34">
        <f t="shared" si="867"/>
        <v>0</v>
      </c>
      <c r="M1610" s="34">
        <f t="shared" si="867"/>
        <v>0</v>
      </c>
      <c r="N1610" s="34">
        <f t="shared" si="867"/>
        <v>0</v>
      </c>
      <c r="O1610" s="34">
        <f t="shared" si="867"/>
        <v>0</v>
      </c>
      <c r="P1610" s="34">
        <f t="shared" si="867"/>
        <v>0</v>
      </c>
      <c r="Q1610" s="34">
        <f t="shared" si="867"/>
        <v>0</v>
      </c>
      <c r="R1610" s="34">
        <f t="shared" si="867"/>
        <v>0</v>
      </c>
      <c r="S1610" s="34">
        <f t="shared" si="867"/>
        <v>0</v>
      </c>
      <c r="T1610" s="34">
        <f t="shared" si="867"/>
        <v>0</v>
      </c>
      <c r="U1610" s="34">
        <f t="shared" si="867"/>
        <v>0</v>
      </c>
      <c r="V1610" s="34">
        <f t="shared" si="867"/>
        <v>0</v>
      </c>
      <c r="W1610" s="33">
        <f t="shared" si="867"/>
        <v>0</v>
      </c>
    </row>
    <row r="1611" spans="1:23" s="72" customFormat="1" outlineLevel="1" x14ac:dyDescent="0.2">
      <c r="A1611" s="322"/>
      <c r="B1611" s="25"/>
      <c r="C1611" s="23"/>
      <c r="D1611" s="23"/>
      <c r="E1611" s="64"/>
      <c r="F1611" s="176" t="s">
        <v>55</v>
      </c>
      <c r="G1611" s="190">
        <f>G751</f>
        <v>0</v>
      </c>
      <c r="H1611" s="242">
        <f>G1611*(1-VLOOKUP($F1611,SHT,2,FALSE))+H751*(1-VLOOKUP($F1611,SHT,2,FALSE))</f>
        <v>0</v>
      </c>
      <c r="I1611" s="179">
        <f t="shared" ref="I1611:V1611" si="868">I751*(1-VLOOKUP($F1611,SHT,2,FALSE))</f>
        <v>0</v>
      </c>
      <c r="J1611" s="179">
        <f t="shared" si="868"/>
        <v>0</v>
      </c>
      <c r="K1611" s="197">
        <f t="shared" si="868"/>
        <v>0</v>
      </c>
      <c r="L1611" s="181">
        <f t="shared" si="868"/>
        <v>0</v>
      </c>
      <c r="M1611" s="192">
        <f t="shared" si="868"/>
        <v>0</v>
      </c>
      <c r="N1611" s="182">
        <f t="shared" si="868"/>
        <v>0</v>
      </c>
      <c r="O1611" s="182">
        <f t="shared" si="868"/>
        <v>0</v>
      </c>
      <c r="P1611" s="182">
        <f t="shared" si="868"/>
        <v>0</v>
      </c>
      <c r="Q1611" s="182">
        <f t="shared" si="868"/>
        <v>0</v>
      </c>
      <c r="R1611" s="182">
        <f t="shared" si="868"/>
        <v>0</v>
      </c>
      <c r="S1611" s="182">
        <f t="shared" si="868"/>
        <v>0</v>
      </c>
      <c r="T1611" s="178">
        <f t="shared" si="868"/>
        <v>0</v>
      </c>
      <c r="U1611" s="182">
        <f t="shared" si="868"/>
        <v>0</v>
      </c>
      <c r="V1611" s="183">
        <f t="shared" si="868"/>
        <v>0</v>
      </c>
      <c r="W1611" s="46">
        <f>W751</f>
        <v>0</v>
      </c>
    </row>
    <row r="1612" spans="1:23" s="72" customFormat="1" outlineLevel="1" x14ac:dyDescent="0.2">
      <c r="A1612" s="322"/>
      <c r="B1612" s="25"/>
      <c r="C1612" s="23"/>
      <c r="D1612" s="23"/>
      <c r="E1612" s="24"/>
      <c r="F1612" s="176" t="s">
        <v>161</v>
      </c>
      <c r="G1612" s="190">
        <f>G752</f>
        <v>0</v>
      </c>
      <c r="H1612" s="242">
        <f>G1612*(1-VLOOKUP($F1612,SHT,2,FALSE))+H752*(1-VLOOKUP($F1612,SHT,2,FALSE))</f>
        <v>0</v>
      </c>
      <c r="I1612" s="179">
        <f t="shared" ref="I1612:V1612" si="869">I752*(1-VLOOKUP($F1612,SHT,2,FALSE))</f>
        <v>0</v>
      </c>
      <c r="J1612" s="179">
        <f t="shared" si="869"/>
        <v>0</v>
      </c>
      <c r="K1612" s="197">
        <f t="shared" si="869"/>
        <v>0</v>
      </c>
      <c r="L1612" s="181">
        <f t="shared" si="869"/>
        <v>0</v>
      </c>
      <c r="M1612" s="192">
        <f t="shared" si="869"/>
        <v>0</v>
      </c>
      <c r="N1612" s="182">
        <f t="shared" si="869"/>
        <v>0</v>
      </c>
      <c r="O1612" s="182">
        <f t="shared" si="869"/>
        <v>0</v>
      </c>
      <c r="P1612" s="182">
        <f t="shared" si="869"/>
        <v>0</v>
      </c>
      <c r="Q1612" s="182">
        <f t="shared" si="869"/>
        <v>0</v>
      </c>
      <c r="R1612" s="182">
        <f t="shared" si="869"/>
        <v>0</v>
      </c>
      <c r="S1612" s="182">
        <f t="shared" si="869"/>
        <v>0</v>
      </c>
      <c r="T1612" s="178">
        <f t="shared" si="869"/>
        <v>0</v>
      </c>
      <c r="U1612" s="182">
        <f t="shared" si="869"/>
        <v>0</v>
      </c>
      <c r="V1612" s="183">
        <f t="shared" si="869"/>
        <v>0</v>
      </c>
      <c r="W1612" s="46">
        <f>W752</f>
        <v>0</v>
      </c>
    </row>
    <row r="1613" spans="1:23" s="72" customFormat="1" outlineLevel="1" x14ac:dyDescent="0.2">
      <c r="A1613" s="322"/>
      <c r="B1613" s="25"/>
      <c r="C1613" s="23"/>
      <c r="D1613" s="23"/>
      <c r="E1613" s="24"/>
      <c r="F1613" s="176" t="s">
        <v>331</v>
      </c>
      <c r="G1613" s="190">
        <f>G753</f>
        <v>0</v>
      </c>
      <c r="H1613" s="242">
        <f>G1613*(1-VLOOKUP($F1613,SHT,2,FALSE))+H753*(1-VLOOKUP($F1613,SHT,2,FALSE))</f>
        <v>0</v>
      </c>
      <c r="I1613" s="179">
        <f t="shared" ref="I1613:V1613" si="870">I753*(1-VLOOKUP($F1613,SHT,2,FALSE))</f>
        <v>0</v>
      </c>
      <c r="J1613" s="179">
        <f t="shared" si="870"/>
        <v>0</v>
      </c>
      <c r="K1613" s="197">
        <f t="shared" si="870"/>
        <v>0</v>
      </c>
      <c r="L1613" s="181">
        <f t="shared" si="870"/>
        <v>0</v>
      </c>
      <c r="M1613" s="192">
        <f t="shared" si="870"/>
        <v>0</v>
      </c>
      <c r="N1613" s="182">
        <f t="shared" si="870"/>
        <v>0</v>
      </c>
      <c r="O1613" s="182">
        <f t="shared" si="870"/>
        <v>0</v>
      </c>
      <c r="P1613" s="182">
        <f t="shared" si="870"/>
        <v>0</v>
      </c>
      <c r="Q1613" s="182">
        <f t="shared" si="870"/>
        <v>0</v>
      </c>
      <c r="R1613" s="182">
        <f t="shared" si="870"/>
        <v>0</v>
      </c>
      <c r="S1613" s="182">
        <f t="shared" si="870"/>
        <v>0</v>
      </c>
      <c r="T1613" s="178">
        <f t="shared" si="870"/>
        <v>0</v>
      </c>
      <c r="U1613" s="182">
        <f t="shared" si="870"/>
        <v>0</v>
      </c>
      <c r="V1613" s="183">
        <f t="shared" si="870"/>
        <v>0</v>
      </c>
      <c r="W1613" s="46">
        <f>W753</f>
        <v>0</v>
      </c>
    </row>
    <row r="1614" spans="1:23" s="72" customFormat="1" x14ac:dyDescent="0.2">
      <c r="A1614" s="322"/>
      <c r="B1614" s="25"/>
      <c r="C1614" s="23"/>
      <c r="D1614" s="23"/>
      <c r="E1614" s="24" t="s">
        <v>56</v>
      </c>
      <c r="F1614" s="24"/>
      <c r="G1614" s="69">
        <f t="shared" ref="G1614:W1614" si="871">SUBTOTAL(9,G1615:G1617)</f>
        <v>0</v>
      </c>
      <c r="H1614" s="70">
        <f t="shared" si="871"/>
        <v>0</v>
      </c>
      <c r="I1614" s="66">
        <f t="shared" si="871"/>
        <v>0</v>
      </c>
      <c r="J1614" s="66">
        <f t="shared" si="871"/>
        <v>0</v>
      </c>
      <c r="K1614" s="67">
        <f t="shared" si="871"/>
        <v>0</v>
      </c>
      <c r="L1614" s="34">
        <f t="shared" si="871"/>
        <v>0</v>
      </c>
      <c r="M1614" s="34">
        <f t="shared" si="871"/>
        <v>0</v>
      </c>
      <c r="N1614" s="34">
        <f t="shared" si="871"/>
        <v>0</v>
      </c>
      <c r="O1614" s="34">
        <f t="shared" si="871"/>
        <v>0</v>
      </c>
      <c r="P1614" s="34">
        <f t="shared" si="871"/>
        <v>0</v>
      </c>
      <c r="Q1614" s="34">
        <f t="shared" si="871"/>
        <v>0</v>
      </c>
      <c r="R1614" s="34">
        <f t="shared" si="871"/>
        <v>0</v>
      </c>
      <c r="S1614" s="34">
        <f t="shared" si="871"/>
        <v>0</v>
      </c>
      <c r="T1614" s="34">
        <f t="shared" si="871"/>
        <v>0</v>
      </c>
      <c r="U1614" s="34">
        <f t="shared" si="871"/>
        <v>0</v>
      </c>
      <c r="V1614" s="34">
        <f t="shared" si="871"/>
        <v>0</v>
      </c>
      <c r="W1614" s="33">
        <f t="shared" si="871"/>
        <v>0</v>
      </c>
    </row>
    <row r="1615" spans="1:23" s="72" customFormat="1" outlineLevel="1" x14ac:dyDescent="0.2">
      <c r="A1615" s="322"/>
      <c r="B1615" s="25"/>
      <c r="C1615" s="23"/>
      <c r="D1615" s="23"/>
      <c r="E1615" s="24"/>
      <c r="F1615" s="176" t="s">
        <v>162</v>
      </c>
      <c r="G1615" s="190">
        <f>G755</f>
        <v>0</v>
      </c>
      <c r="H1615" s="242">
        <f>G1615*(1-VLOOKUP($F1615,SHT,2,FALSE))+H755*(1-VLOOKUP($F1615,SHT,2,FALSE))</f>
        <v>0</v>
      </c>
      <c r="I1615" s="179">
        <f t="shared" ref="I1615:V1615" si="872">I755*(1-VLOOKUP($F1615,SHT,2,FALSE))</f>
        <v>0</v>
      </c>
      <c r="J1615" s="179">
        <f t="shared" si="872"/>
        <v>0</v>
      </c>
      <c r="K1615" s="197">
        <f t="shared" si="872"/>
        <v>0</v>
      </c>
      <c r="L1615" s="181">
        <f t="shared" si="872"/>
        <v>0</v>
      </c>
      <c r="M1615" s="192">
        <f t="shared" si="872"/>
        <v>0</v>
      </c>
      <c r="N1615" s="182">
        <f t="shared" si="872"/>
        <v>0</v>
      </c>
      <c r="O1615" s="182">
        <f t="shared" si="872"/>
        <v>0</v>
      </c>
      <c r="P1615" s="182">
        <f t="shared" si="872"/>
        <v>0</v>
      </c>
      <c r="Q1615" s="182">
        <f t="shared" si="872"/>
        <v>0</v>
      </c>
      <c r="R1615" s="182">
        <f t="shared" si="872"/>
        <v>0</v>
      </c>
      <c r="S1615" s="182">
        <f t="shared" si="872"/>
        <v>0</v>
      </c>
      <c r="T1615" s="178">
        <f t="shared" si="872"/>
        <v>0</v>
      </c>
      <c r="U1615" s="182">
        <f t="shared" si="872"/>
        <v>0</v>
      </c>
      <c r="V1615" s="183">
        <f t="shared" si="872"/>
        <v>0</v>
      </c>
      <c r="W1615" s="46">
        <f>W755</f>
        <v>0</v>
      </c>
    </row>
    <row r="1616" spans="1:23" s="72" customFormat="1" outlineLevel="1" x14ac:dyDescent="0.2">
      <c r="A1616" s="322"/>
      <c r="B1616" s="25"/>
      <c r="C1616" s="23"/>
      <c r="D1616" s="23"/>
      <c r="E1616" s="24"/>
      <c r="F1616" s="176" t="s">
        <v>163</v>
      </c>
      <c r="G1616" s="190">
        <f>G756</f>
        <v>0</v>
      </c>
      <c r="H1616" s="242">
        <f>G1616*(1-VLOOKUP($F1616,SHT,2,FALSE))+H756*(1-VLOOKUP($F1616,SHT,2,FALSE))</f>
        <v>0</v>
      </c>
      <c r="I1616" s="179">
        <f t="shared" ref="I1616:V1616" si="873">I756*(1-VLOOKUP($F1616,SHT,2,FALSE))</f>
        <v>0</v>
      </c>
      <c r="J1616" s="179">
        <f t="shared" si="873"/>
        <v>0</v>
      </c>
      <c r="K1616" s="197">
        <f t="shared" si="873"/>
        <v>0</v>
      </c>
      <c r="L1616" s="181">
        <f t="shared" si="873"/>
        <v>0</v>
      </c>
      <c r="M1616" s="192">
        <f t="shared" si="873"/>
        <v>0</v>
      </c>
      <c r="N1616" s="182">
        <f t="shared" si="873"/>
        <v>0</v>
      </c>
      <c r="O1616" s="182">
        <f t="shared" si="873"/>
        <v>0</v>
      </c>
      <c r="P1616" s="182">
        <f t="shared" si="873"/>
        <v>0</v>
      </c>
      <c r="Q1616" s="182">
        <f t="shared" si="873"/>
        <v>0</v>
      </c>
      <c r="R1616" s="182">
        <f t="shared" si="873"/>
        <v>0</v>
      </c>
      <c r="S1616" s="182">
        <f t="shared" si="873"/>
        <v>0</v>
      </c>
      <c r="T1616" s="178">
        <f t="shared" si="873"/>
        <v>0</v>
      </c>
      <c r="U1616" s="182">
        <f t="shared" si="873"/>
        <v>0</v>
      </c>
      <c r="V1616" s="183">
        <f t="shared" si="873"/>
        <v>0</v>
      </c>
      <c r="W1616" s="46">
        <f>W756</f>
        <v>0</v>
      </c>
    </row>
    <row r="1617" spans="1:23" s="72" customFormat="1" outlineLevel="1" x14ac:dyDescent="0.2">
      <c r="A1617" s="322"/>
      <c r="B1617" s="25"/>
      <c r="C1617" s="23"/>
      <c r="D1617" s="23"/>
      <c r="E1617" s="24"/>
      <c r="F1617" s="176" t="s">
        <v>332</v>
      </c>
      <c r="G1617" s="190">
        <f>G757</f>
        <v>0</v>
      </c>
      <c r="H1617" s="242">
        <f>G1617*(1-VLOOKUP($F1617,SHT,2,FALSE))+H757*(1-VLOOKUP($F1617,SHT,2,FALSE))</f>
        <v>0</v>
      </c>
      <c r="I1617" s="179">
        <f t="shared" ref="I1617:V1617" si="874">I757*(1-VLOOKUP($F1617,SHT,2,FALSE))</f>
        <v>0</v>
      </c>
      <c r="J1617" s="179">
        <f t="shared" si="874"/>
        <v>0</v>
      </c>
      <c r="K1617" s="197">
        <f t="shared" si="874"/>
        <v>0</v>
      </c>
      <c r="L1617" s="181">
        <f t="shared" si="874"/>
        <v>0</v>
      </c>
      <c r="M1617" s="192">
        <f t="shared" si="874"/>
        <v>0</v>
      </c>
      <c r="N1617" s="182">
        <f t="shared" si="874"/>
        <v>0</v>
      </c>
      <c r="O1617" s="182">
        <f t="shared" si="874"/>
        <v>0</v>
      </c>
      <c r="P1617" s="182">
        <f t="shared" si="874"/>
        <v>0</v>
      </c>
      <c r="Q1617" s="182">
        <f t="shared" si="874"/>
        <v>0</v>
      </c>
      <c r="R1617" s="182">
        <f t="shared" si="874"/>
        <v>0</v>
      </c>
      <c r="S1617" s="182">
        <f t="shared" si="874"/>
        <v>0</v>
      </c>
      <c r="T1617" s="178">
        <f t="shared" si="874"/>
        <v>0</v>
      </c>
      <c r="U1617" s="182">
        <f t="shared" si="874"/>
        <v>0</v>
      </c>
      <c r="V1617" s="183">
        <f t="shared" si="874"/>
        <v>0</v>
      </c>
      <c r="W1617" s="46">
        <f>W757</f>
        <v>0</v>
      </c>
    </row>
    <row r="1618" spans="1:23" s="72" customFormat="1" x14ac:dyDescent="0.2">
      <c r="A1618" s="322"/>
      <c r="B1618" s="25"/>
      <c r="C1618" s="23"/>
      <c r="D1618" s="23"/>
      <c r="E1618" s="24" t="s">
        <v>57</v>
      </c>
      <c r="F1618" s="24"/>
      <c r="G1618" s="69">
        <f t="shared" ref="G1618:W1618" si="875">SUBTOTAL(9,G1619:G1621)</f>
        <v>0</v>
      </c>
      <c r="H1618" s="70">
        <f t="shared" si="875"/>
        <v>0</v>
      </c>
      <c r="I1618" s="66">
        <f t="shared" si="875"/>
        <v>0</v>
      </c>
      <c r="J1618" s="66">
        <f t="shared" si="875"/>
        <v>0</v>
      </c>
      <c r="K1618" s="67">
        <f t="shared" si="875"/>
        <v>0</v>
      </c>
      <c r="L1618" s="34">
        <f t="shared" si="875"/>
        <v>0</v>
      </c>
      <c r="M1618" s="34">
        <f t="shared" si="875"/>
        <v>0</v>
      </c>
      <c r="N1618" s="34">
        <f t="shared" si="875"/>
        <v>0</v>
      </c>
      <c r="O1618" s="34">
        <f t="shared" si="875"/>
        <v>0</v>
      </c>
      <c r="P1618" s="34">
        <f t="shared" si="875"/>
        <v>0</v>
      </c>
      <c r="Q1618" s="34">
        <f t="shared" si="875"/>
        <v>0</v>
      </c>
      <c r="R1618" s="34">
        <f t="shared" si="875"/>
        <v>0</v>
      </c>
      <c r="S1618" s="34">
        <f t="shared" si="875"/>
        <v>0</v>
      </c>
      <c r="T1618" s="34">
        <f t="shared" si="875"/>
        <v>0</v>
      </c>
      <c r="U1618" s="34">
        <f t="shared" si="875"/>
        <v>0</v>
      </c>
      <c r="V1618" s="34">
        <f t="shared" si="875"/>
        <v>0</v>
      </c>
      <c r="W1618" s="33">
        <f t="shared" si="875"/>
        <v>0</v>
      </c>
    </row>
    <row r="1619" spans="1:23" s="72" customFormat="1" outlineLevel="1" x14ac:dyDescent="0.2">
      <c r="A1619" s="322"/>
      <c r="B1619" s="25"/>
      <c r="C1619" s="23"/>
      <c r="D1619" s="23"/>
      <c r="E1619" s="24"/>
      <c r="F1619" s="176" t="s">
        <v>164</v>
      </c>
      <c r="G1619" s="190">
        <f>G759</f>
        <v>0</v>
      </c>
      <c r="H1619" s="242">
        <f>G1619*(1-VLOOKUP($F1619,SHT,2,FALSE))+H759*(1-VLOOKUP($F1619,SHT,2,FALSE))</f>
        <v>0</v>
      </c>
      <c r="I1619" s="179">
        <f t="shared" ref="I1619:V1619" si="876">I759*(1-VLOOKUP($F1619,SHT,2,FALSE))</f>
        <v>0</v>
      </c>
      <c r="J1619" s="179">
        <f t="shared" si="876"/>
        <v>0</v>
      </c>
      <c r="K1619" s="197">
        <f t="shared" si="876"/>
        <v>0</v>
      </c>
      <c r="L1619" s="181">
        <f t="shared" si="876"/>
        <v>0</v>
      </c>
      <c r="M1619" s="192">
        <f t="shared" si="876"/>
        <v>0</v>
      </c>
      <c r="N1619" s="182">
        <f t="shared" si="876"/>
        <v>0</v>
      </c>
      <c r="O1619" s="182">
        <f t="shared" si="876"/>
        <v>0</v>
      </c>
      <c r="P1619" s="182">
        <f t="shared" si="876"/>
        <v>0</v>
      </c>
      <c r="Q1619" s="182">
        <f t="shared" si="876"/>
        <v>0</v>
      </c>
      <c r="R1619" s="182">
        <f t="shared" si="876"/>
        <v>0</v>
      </c>
      <c r="S1619" s="182">
        <f t="shared" si="876"/>
        <v>0</v>
      </c>
      <c r="T1619" s="178">
        <f t="shared" si="876"/>
        <v>0</v>
      </c>
      <c r="U1619" s="182">
        <f t="shared" si="876"/>
        <v>0</v>
      </c>
      <c r="V1619" s="183">
        <f t="shared" si="876"/>
        <v>0</v>
      </c>
      <c r="W1619" s="46">
        <f>W759</f>
        <v>0</v>
      </c>
    </row>
    <row r="1620" spans="1:23" s="72" customFormat="1" outlineLevel="1" x14ac:dyDescent="0.2">
      <c r="A1620" s="322"/>
      <c r="B1620" s="25"/>
      <c r="C1620" s="23"/>
      <c r="D1620" s="23"/>
      <c r="E1620" s="24"/>
      <c r="F1620" s="176" t="s">
        <v>255</v>
      </c>
      <c r="G1620" s="190">
        <f>G760</f>
        <v>0</v>
      </c>
      <c r="H1620" s="242">
        <f>G1620*(1-VLOOKUP($F1620,SHT,2,FALSE))+H760*(1-VLOOKUP($F1620,SHT,2,FALSE))</f>
        <v>0</v>
      </c>
      <c r="I1620" s="179">
        <f t="shared" ref="I1620:V1620" si="877">I760*(1-VLOOKUP($F1620,SHT,2,FALSE))</f>
        <v>0</v>
      </c>
      <c r="J1620" s="179">
        <f t="shared" si="877"/>
        <v>0</v>
      </c>
      <c r="K1620" s="197">
        <f t="shared" si="877"/>
        <v>0</v>
      </c>
      <c r="L1620" s="181">
        <f t="shared" si="877"/>
        <v>0</v>
      </c>
      <c r="M1620" s="192">
        <f t="shared" si="877"/>
        <v>0</v>
      </c>
      <c r="N1620" s="182">
        <f t="shared" si="877"/>
        <v>0</v>
      </c>
      <c r="O1620" s="182">
        <f t="shared" si="877"/>
        <v>0</v>
      </c>
      <c r="P1620" s="182">
        <f t="shared" si="877"/>
        <v>0</v>
      </c>
      <c r="Q1620" s="182">
        <f t="shared" si="877"/>
        <v>0</v>
      </c>
      <c r="R1620" s="182">
        <f t="shared" si="877"/>
        <v>0</v>
      </c>
      <c r="S1620" s="182">
        <f t="shared" si="877"/>
        <v>0</v>
      </c>
      <c r="T1620" s="178">
        <f t="shared" si="877"/>
        <v>0</v>
      </c>
      <c r="U1620" s="182">
        <f t="shared" si="877"/>
        <v>0</v>
      </c>
      <c r="V1620" s="183">
        <f t="shared" si="877"/>
        <v>0</v>
      </c>
      <c r="W1620" s="46">
        <f>W760</f>
        <v>0</v>
      </c>
    </row>
    <row r="1621" spans="1:23" s="72" customFormat="1" outlineLevel="1" x14ac:dyDescent="0.2">
      <c r="A1621" s="322"/>
      <c r="B1621" s="25"/>
      <c r="C1621" s="23"/>
      <c r="D1621" s="23"/>
      <c r="E1621" s="24"/>
      <c r="F1621" s="176" t="s">
        <v>333</v>
      </c>
      <c r="G1621" s="190">
        <f>G761</f>
        <v>0</v>
      </c>
      <c r="H1621" s="242">
        <f>G1621*(1-VLOOKUP($F1621,SHT,2,FALSE))+H761*(1-VLOOKUP($F1621,SHT,2,FALSE))</f>
        <v>0</v>
      </c>
      <c r="I1621" s="179">
        <f t="shared" ref="I1621:V1621" si="878">I761*(1-VLOOKUP($F1621,SHT,2,FALSE))</f>
        <v>0</v>
      </c>
      <c r="J1621" s="179">
        <f t="shared" si="878"/>
        <v>0</v>
      </c>
      <c r="K1621" s="197">
        <f t="shared" si="878"/>
        <v>0</v>
      </c>
      <c r="L1621" s="181">
        <f t="shared" si="878"/>
        <v>0</v>
      </c>
      <c r="M1621" s="192">
        <f t="shared" si="878"/>
        <v>0</v>
      </c>
      <c r="N1621" s="182">
        <f t="shared" si="878"/>
        <v>0</v>
      </c>
      <c r="O1621" s="182">
        <f t="shared" si="878"/>
        <v>0</v>
      </c>
      <c r="P1621" s="182">
        <f t="shared" si="878"/>
        <v>0</v>
      </c>
      <c r="Q1621" s="182">
        <f t="shared" si="878"/>
        <v>0</v>
      </c>
      <c r="R1621" s="182">
        <f t="shared" si="878"/>
        <v>0</v>
      </c>
      <c r="S1621" s="182">
        <f t="shared" si="878"/>
        <v>0</v>
      </c>
      <c r="T1621" s="178">
        <f t="shared" si="878"/>
        <v>0</v>
      </c>
      <c r="U1621" s="182">
        <f t="shared" si="878"/>
        <v>0</v>
      </c>
      <c r="V1621" s="183">
        <f t="shared" si="878"/>
        <v>0</v>
      </c>
      <c r="W1621" s="46">
        <f>W761</f>
        <v>0</v>
      </c>
    </row>
    <row r="1622" spans="1:23" s="72" customFormat="1" x14ac:dyDescent="0.2">
      <c r="A1622" s="322"/>
      <c r="B1622" s="25"/>
      <c r="C1622" s="23"/>
      <c r="D1622" s="23" t="s">
        <v>58</v>
      </c>
      <c r="E1622" s="24"/>
      <c r="F1622" s="24"/>
      <c r="G1622" s="69"/>
      <c r="H1622" s="70"/>
      <c r="I1622" s="66"/>
      <c r="J1622" s="66"/>
      <c r="K1622" s="67"/>
      <c r="L1622" s="51"/>
      <c r="M1622" s="34"/>
      <c r="N1622" s="34"/>
      <c r="O1622" s="34"/>
      <c r="P1622" s="34"/>
      <c r="Q1622" s="34"/>
      <c r="R1622" s="34"/>
      <c r="S1622" s="34"/>
      <c r="T1622" s="34"/>
      <c r="U1622" s="34"/>
      <c r="V1622" s="37"/>
      <c r="W1622" s="33"/>
    </row>
    <row r="1623" spans="1:23" s="72" customFormat="1" x14ac:dyDescent="0.2">
      <c r="A1623" s="322"/>
      <c r="B1623" s="25"/>
      <c r="C1623" s="23"/>
      <c r="D1623" s="23"/>
      <c r="E1623" s="24" t="s">
        <v>172</v>
      </c>
      <c r="F1623" s="24"/>
      <c r="G1623" s="69">
        <f t="shared" ref="G1623:M1623" si="879">SUBTOTAL(9,G1624:G1625)</f>
        <v>0</v>
      </c>
      <c r="H1623" s="70">
        <f t="shared" si="879"/>
        <v>0</v>
      </c>
      <c r="I1623" s="66">
        <f t="shared" si="879"/>
        <v>0</v>
      </c>
      <c r="J1623" s="66">
        <f t="shared" si="879"/>
        <v>0</v>
      </c>
      <c r="K1623" s="67">
        <f t="shared" si="879"/>
        <v>0</v>
      </c>
      <c r="L1623" s="34">
        <f t="shared" si="879"/>
        <v>0</v>
      </c>
      <c r="M1623" s="34">
        <f t="shared" si="879"/>
        <v>0</v>
      </c>
      <c r="N1623" s="34">
        <f t="shared" ref="N1623:W1623" si="880">SUBTOTAL(9,N1624:N1625)</f>
        <v>0</v>
      </c>
      <c r="O1623" s="34">
        <f t="shared" si="880"/>
        <v>0</v>
      </c>
      <c r="P1623" s="34">
        <f t="shared" si="880"/>
        <v>0</v>
      </c>
      <c r="Q1623" s="34">
        <f t="shared" si="880"/>
        <v>0</v>
      </c>
      <c r="R1623" s="34">
        <f t="shared" si="880"/>
        <v>0</v>
      </c>
      <c r="S1623" s="34">
        <f t="shared" si="880"/>
        <v>0</v>
      </c>
      <c r="T1623" s="34">
        <f t="shared" si="880"/>
        <v>0</v>
      </c>
      <c r="U1623" s="34">
        <f t="shared" si="880"/>
        <v>0</v>
      </c>
      <c r="V1623" s="37">
        <f t="shared" si="880"/>
        <v>0</v>
      </c>
      <c r="W1623" s="33">
        <f t="shared" si="880"/>
        <v>0</v>
      </c>
    </row>
    <row r="1624" spans="1:23" s="72" customFormat="1" outlineLevel="1" x14ac:dyDescent="0.2">
      <c r="A1624" s="322"/>
      <c r="B1624" s="25"/>
      <c r="C1624" s="23"/>
      <c r="D1624" s="23"/>
      <c r="E1624" s="24"/>
      <c r="F1624" s="176" t="s">
        <v>61</v>
      </c>
      <c r="G1624" s="190">
        <f>G764</f>
        <v>0</v>
      </c>
      <c r="H1624" s="242">
        <f>G1624*(1-VLOOKUP($F1624,SHT,2,FALSE))+H764*(1-VLOOKUP($F1624,SHT,2,FALSE))</f>
        <v>0</v>
      </c>
      <c r="I1624" s="179">
        <f t="shared" ref="I1624:V1624" si="881">I764*(1-VLOOKUP($F1624,SHT,2,FALSE))</f>
        <v>0</v>
      </c>
      <c r="J1624" s="179">
        <f t="shared" si="881"/>
        <v>0</v>
      </c>
      <c r="K1624" s="197">
        <f t="shared" si="881"/>
        <v>0</v>
      </c>
      <c r="L1624" s="181">
        <f t="shared" si="881"/>
        <v>0</v>
      </c>
      <c r="M1624" s="192">
        <f t="shared" si="881"/>
        <v>0</v>
      </c>
      <c r="N1624" s="182">
        <f t="shared" si="881"/>
        <v>0</v>
      </c>
      <c r="O1624" s="182">
        <f t="shared" si="881"/>
        <v>0</v>
      </c>
      <c r="P1624" s="182">
        <f t="shared" si="881"/>
        <v>0</v>
      </c>
      <c r="Q1624" s="182">
        <f t="shared" si="881"/>
        <v>0</v>
      </c>
      <c r="R1624" s="182">
        <f t="shared" si="881"/>
        <v>0</v>
      </c>
      <c r="S1624" s="182">
        <f t="shared" si="881"/>
        <v>0</v>
      </c>
      <c r="T1624" s="178">
        <f t="shared" si="881"/>
        <v>0</v>
      </c>
      <c r="U1624" s="182">
        <f t="shared" si="881"/>
        <v>0</v>
      </c>
      <c r="V1624" s="183">
        <f t="shared" si="881"/>
        <v>0</v>
      </c>
      <c r="W1624" s="46">
        <f>W764</f>
        <v>0</v>
      </c>
    </row>
    <row r="1625" spans="1:23" s="72" customFormat="1" outlineLevel="1" x14ac:dyDescent="0.2">
      <c r="A1625" s="322"/>
      <c r="B1625" s="25"/>
      <c r="C1625" s="23"/>
      <c r="D1625" s="23"/>
      <c r="E1625" s="24"/>
      <c r="F1625" s="176" t="s">
        <v>173</v>
      </c>
      <c r="G1625" s="190">
        <f>G765</f>
        <v>0</v>
      </c>
      <c r="H1625" s="242">
        <f>G1625*(1-VLOOKUP($F1625,SHT,2,FALSE))+H765*(1-VLOOKUP($F1625,SHT,2,FALSE))</f>
        <v>0</v>
      </c>
      <c r="I1625" s="179">
        <f t="shared" ref="I1625:V1625" si="882">I765*(1-VLOOKUP($F1625,SHT,2,FALSE))</f>
        <v>0</v>
      </c>
      <c r="J1625" s="179">
        <f t="shared" si="882"/>
        <v>0</v>
      </c>
      <c r="K1625" s="197">
        <f t="shared" si="882"/>
        <v>0</v>
      </c>
      <c r="L1625" s="181">
        <f t="shared" si="882"/>
        <v>0</v>
      </c>
      <c r="M1625" s="192">
        <f t="shared" si="882"/>
        <v>0</v>
      </c>
      <c r="N1625" s="182">
        <f t="shared" si="882"/>
        <v>0</v>
      </c>
      <c r="O1625" s="182">
        <f t="shared" si="882"/>
        <v>0</v>
      </c>
      <c r="P1625" s="182">
        <f t="shared" si="882"/>
        <v>0</v>
      </c>
      <c r="Q1625" s="182">
        <f t="shared" si="882"/>
        <v>0</v>
      </c>
      <c r="R1625" s="182">
        <f t="shared" si="882"/>
        <v>0</v>
      </c>
      <c r="S1625" s="182">
        <f t="shared" si="882"/>
        <v>0</v>
      </c>
      <c r="T1625" s="178">
        <f t="shared" si="882"/>
        <v>0</v>
      </c>
      <c r="U1625" s="182">
        <f t="shared" si="882"/>
        <v>0</v>
      </c>
      <c r="V1625" s="183">
        <f t="shared" si="882"/>
        <v>0</v>
      </c>
      <c r="W1625" s="46">
        <f>W765</f>
        <v>0</v>
      </c>
    </row>
    <row r="1626" spans="1:23" s="72" customFormat="1" x14ac:dyDescent="0.2">
      <c r="A1626" s="322"/>
      <c r="B1626" s="25"/>
      <c r="C1626" s="23"/>
      <c r="D1626" s="23"/>
      <c r="E1626" s="24" t="s">
        <v>166</v>
      </c>
      <c r="F1626" s="24"/>
      <c r="G1626" s="69">
        <f t="shared" ref="G1626:W1626" si="883">SUBTOTAL(9,G1627:G1629)</f>
        <v>0</v>
      </c>
      <c r="H1626" s="70">
        <f t="shared" si="883"/>
        <v>0</v>
      </c>
      <c r="I1626" s="66">
        <f t="shared" si="883"/>
        <v>0</v>
      </c>
      <c r="J1626" s="66">
        <f t="shared" si="883"/>
        <v>0</v>
      </c>
      <c r="K1626" s="67">
        <f t="shared" si="883"/>
        <v>0</v>
      </c>
      <c r="L1626" s="34">
        <f t="shared" si="883"/>
        <v>0</v>
      </c>
      <c r="M1626" s="34">
        <f t="shared" si="883"/>
        <v>0</v>
      </c>
      <c r="N1626" s="34">
        <f t="shared" si="883"/>
        <v>0</v>
      </c>
      <c r="O1626" s="34">
        <f t="shared" si="883"/>
        <v>0</v>
      </c>
      <c r="P1626" s="34">
        <f t="shared" si="883"/>
        <v>0</v>
      </c>
      <c r="Q1626" s="34">
        <f t="shared" si="883"/>
        <v>0</v>
      </c>
      <c r="R1626" s="34">
        <f t="shared" si="883"/>
        <v>0</v>
      </c>
      <c r="S1626" s="34">
        <f t="shared" si="883"/>
        <v>0</v>
      </c>
      <c r="T1626" s="34">
        <f t="shared" si="883"/>
        <v>0</v>
      </c>
      <c r="U1626" s="34">
        <f t="shared" si="883"/>
        <v>0</v>
      </c>
      <c r="V1626" s="34">
        <f t="shared" si="883"/>
        <v>0</v>
      </c>
      <c r="W1626" s="33">
        <f t="shared" si="883"/>
        <v>0</v>
      </c>
    </row>
    <row r="1627" spans="1:23" s="72" customFormat="1" outlineLevel="1" x14ac:dyDescent="0.2">
      <c r="A1627" s="322"/>
      <c r="B1627" s="25"/>
      <c r="C1627" s="23"/>
      <c r="D1627" s="23"/>
      <c r="E1627" s="24"/>
      <c r="F1627" s="176" t="s">
        <v>59</v>
      </c>
      <c r="G1627" s="190">
        <f>G767</f>
        <v>0</v>
      </c>
      <c r="H1627" s="242">
        <f>G1627*(1-VLOOKUP($F1627,SHT,2,FALSE))+H767*(1-VLOOKUP($F1627,SHT,2,FALSE))</f>
        <v>0</v>
      </c>
      <c r="I1627" s="179">
        <f t="shared" ref="I1627:V1627" si="884">I767*(1-VLOOKUP($F1627,SHT,2,FALSE))</f>
        <v>0</v>
      </c>
      <c r="J1627" s="179">
        <f t="shared" si="884"/>
        <v>0</v>
      </c>
      <c r="K1627" s="197">
        <f t="shared" si="884"/>
        <v>0</v>
      </c>
      <c r="L1627" s="181">
        <f t="shared" si="884"/>
        <v>0</v>
      </c>
      <c r="M1627" s="192">
        <f t="shared" si="884"/>
        <v>0</v>
      </c>
      <c r="N1627" s="182">
        <f t="shared" si="884"/>
        <v>0</v>
      </c>
      <c r="O1627" s="182">
        <f t="shared" si="884"/>
        <v>0</v>
      </c>
      <c r="P1627" s="182">
        <f t="shared" si="884"/>
        <v>0</v>
      </c>
      <c r="Q1627" s="182">
        <f t="shared" si="884"/>
        <v>0</v>
      </c>
      <c r="R1627" s="182">
        <f t="shared" si="884"/>
        <v>0</v>
      </c>
      <c r="S1627" s="182">
        <f t="shared" si="884"/>
        <v>0</v>
      </c>
      <c r="T1627" s="178">
        <f t="shared" si="884"/>
        <v>0</v>
      </c>
      <c r="U1627" s="182">
        <f t="shared" si="884"/>
        <v>0</v>
      </c>
      <c r="V1627" s="183">
        <f t="shared" si="884"/>
        <v>0</v>
      </c>
      <c r="W1627" s="46">
        <f>W767</f>
        <v>0</v>
      </c>
    </row>
    <row r="1628" spans="1:23" s="72" customFormat="1" outlineLevel="1" x14ac:dyDescent="0.2">
      <c r="A1628" s="322"/>
      <c r="B1628" s="25"/>
      <c r="C1628" s="23"/>
      <c r="D1628" s="23"/>
      <c r="E1628" s="24"/>
      <c r="F1628" s="176" t="s">
        <v>167</v>
      </c>
      <c r="G1628" s="190">
        <f>G768</f>
        <v>0</v>
      </c>
      <c r="H1628" s="242">
        <f>G1628*(1-VLOOKUP($F1628,SHT,2,FALSE))+H768*(1-VLOOKUP($F1628,SHT,2,FALSE))</f>
        <v>0</v>
      </c>
      <c r="I1628" s="179">
        <f t="shared" ref="I1628:V1628" si="885">I768*(1-VLOOKUP($F1628,SHT,2,FALSE))</f>
        <v>0</v>
      </c>
      <c r="J1628" s="179">
        <f t="shared" si="885"/>
        <v>0</v>
      </c>
      <c r="K1628" s="197">
        <f t="shared" si="885"/>
        <v>0</v>
      </c>
      <c r="L1628" s="181">
        <f t="shared" si="885"/>
        <v>0</v>
      </c>
      <c r="M1628" s="192">
        <f t="shared" si="885"/>
        <v>0</v>
      </c>
      <c r="N1628" s="182">
        <f t="shared" si="885"/>
        <v>0</v>
      </c>
      <c r="O1628" s="182">
        <f t="shared" si="885"/>
        <v>0</v>
      </c>
      <c r="P1628" s="182">
        <f t="shared" si="885"/>
        <v>0</v>
      </c>
      <c r="Q1628" s="182">
        <f t="shared" si="885"/>
        <v>0</v>
      </c>
      <c r="R1628" s="182">
        <f t="shared" si="885"/>
        <v>0</v>
      </c>
      <c r="S1628" s="182">
        <f t="shared" si="885"/>
        <v>0</v>
      </c>
      <c r="T1628" s="178">
        <f t="shared" si="885"/>
        <v>0</v>
      </c>
      <c r="U1628" s="182">
        <f t="shared" si="885"/>
        <v>0</v>
      </c>
      <c r="V1628" s="183">
        <f t="shared" si="885"/>
        <v>0</v>
      </c>
      <c r="W1628" s="46">
        <f>W768</f>
        <v>0</v>
      </c>
    </row>
    <row r="1629" spans="1:23" s="72" customFormat="1" outlineLevel="1" x14ac:dyDescent="0.2">
      <c r="A1629" s="322"/>
      <c r="B1629" s="25"/>
      <c r="C1629" s="23"/>
      <c r="D1629" s="23"/>
      <c r="E1629" s="24"/>
      <c r="F1629" s="176" t="s">
        <v>168</v>
      </c>
      <c r="G1629" s="190">
        <f>G769</f>
        <v>0</v>
      </c>
      <c r="H1629" s="242">
        <f>G1629*(1-VLOOKUP($F1629,SHT,2,FALSE))+H769*(1-VLOOKUP($F1629,SHT,2,FALSE))</f>
        <v>0</v>
      </c>
      <c r="I1629" s="179">
        <f t="shared" ref="I1629:V1629" si="886">I769*(1-VLOOKUP($F1629,SHT,2,FALSE))</f>
        <v>0</v>
      </c>
      <c r="J1629" s="179">
        <f t="shared" si="886"/>
        <v>0</v>
      </c>
      <c r="K1629" s="197">
        <f t="shared" si="886"/>
        <v>0</v>
      </c>
      <c r="L1629" s="181">
        <f t="shared" si="886"/>
        <v>0</v>
      </c>
      <c r="M1629" s="192">
        <f t="shared" si="886"/>
        <v>0</v>
      </c>
      <c r="N1629" s="182">
        <f t="shared" si="886"/>
        <v>0</v>
      </c>
      <c r="O1629" s="182">
        <f t="shared" si="886"/>
        <v>0</v>
      </c>
      <c r="P1629" s="182">
        <f t="shared" si="886"/>
        <v>0</v>
      </c>
      <c r="Q1629" s="182">
        <f t="shared" si="886"/>
        <v>0</v>
      </c>
      <c r="R1629" s="182">
        <f t="shared" si="886"/>
        <v>0</v>
      </c>
      <c r="S1629" s="182">
        <f t="shared" si="886"/>
        <v>0</v>
      </c>
      <c r="T1629" s="178">
        <f t="shared" si="886"/>
        <v>0</v>
      </c>
      <c r="U1629" s="182">
        <f t="shared" si="886"/>
        <v>0</v>
      </c>
      <c r="V1629" s="183">
        <f t="shared" si="886"/>
        <v>0</v>
      </c>
      <c r="W1629" s="46">
        <f>W769</f>
        <v>0</v>
      </c>
    </row>
    <row r="1630" spans="1:23" s="72" customFormat="1" x14ac:dyDescent="0.2">
      <c r="A1630" s="322"/>
      <c r="B1630" s="25"/>
      <c r="C1630" s="23"/>
      <c r="D1630" s="23"/>
      <c r="E1630" s="24" t="s">
        <v>174</v>
      </c>
      <c r="F1630" s="24"/>
      <c r="G1630" s="69">
        <f t="shared" ref="G1630:M1630" si="887">SUBTOTAL(9,G1631:G1632)</f>
        <v>0</v>
      </c>
      <c r="H1630" s="70">
        <f t="shared" si="887"/>
        <v>0</v>
      </c>
      <c r="I1630" s="66">
        <f t="shared" si="887"/>
        <v>0</v>
      </c>
      <c r="J1630" s="66">
        <f t="shared" si="887"/>
        <v>0</v>
      </c>
      <c r="K1630" s="67">
        <f t="shared" si="887"/>
        <v>0</v>
      </c>
      <c r="L1630" s="34">
        <f t="shared" si="887"/>
        <v>0</v>
      </c>
      <c r="M1630" s="34">
        <f t="shared" si="887"/>
        <v>0</v>
      </c>
      <c r="N1630" s="34">
        <f t="shared" ref="N1630:W1630" si="888">SUBTOTAL(9,N1631:N1632)</f>
        <v>0</v>
      </c>
      <c r="O1630" s="34">
        <f t="shared" si="888"/>
        <v>0</v>
      </c>
      <c r="P1630" s="34">
        <f t="shared" si="888"/>
        <v>0</v>
      </c>
      <c r="Q1630" s="34">
        <f t="shared" si="888"/>
        <v>0</v>
      </c>
      <c r="R1630" s="34">
        <f t="shared" si="888"/>
        <v>0</v>
      </c>
      <c r="S1630" s="34">
        <f t="shared" si="888"/>
        <v>0</v>
      </c>
      <c r="T1630" s="34">
        <f t="shared" si="888"/>
        <v>0</v>
      </c>
      <c r="U1630" s="34">
        <f t="shared" si="888"/>
        <v>0</v>
      </c>
      <c r="V1630" s="37">
        <f t="shared" si="888"/>
        <v>0</v>
      </c>
      <c r="W1630" s="33">
        <f t="shared" si="888"/>
        <v>0</v>
      </c>
    </row>
    <row r="1631" spans="1:23" s="72" customFormat="1" outlineLevel="1" x14ac:dyDescent="0.2">
      <c r="A1631" s="322"/>
      <c r="B1631" s="25"/>
      <c r="C1631" s="23"/>
      <c r="D1631" s="23"/>
      <c r="E1631" s="24"/>
      <c r="F1631" s="176" t="s">
        <v>62</v>
      </c>
      <c r="G1631" s="190">
        <f>G771</f>
        <v>0</v>
      </c>
      <c r="H1631" s="242">
        <f>G1631*(1-VLOOKUP($F1631,SHT,2,FALSE))+H771*(1-VLOOKUP($F1631,SHT,2,FALSE))</f>
        <v>0</v>
      </c>
      <c r="I1631" s="179">
        <f t="shared" ref="I1631:V1631" si="889">I771*(1-VLOOKUP($F1631,SHT,2,FALSE))</f>
        <v>0</v>
      </c>
      <c r="J1631" s="179">
        <f t="shared" si="889"/>
        <v>0</v>
      </c>
      <c r="K1631" s="197">
        <f t="shared" si="889"/>
        <v>0</v>
      </c>
      <c r="L1631" s="181">
        <f t="shared" si="889"/>
        <v>0</v>
      </c>
      <c r="M1631" s="192">
        <f t="shared" si="889"/>
        <v>0</v>
      </c>
      <c r="N1631" s="182">
        <f t="shared" si="889"/>
        <v>0</v>
      </c>
      <c r="O1631" s="182">
        <f t="shared" si="889"/>
        <v>0</v>
      </c>
      <c r="P1631" s="182">
        <f t="shared" si="889"/>
        <v>0</v>
      </c>
      <c r="Q1631" s="182">
        <f t="shared" si="889"/>
        <v>0</v>
      </c>
      <c r="R1631" s="182">
        <f t="shared" si="889"/>
        <v>0</v>
      </c>
      <c r="S1631" s="182">
        <f t="shared" si="889"/>
        <v>0</v>
      </c>
      <c r="T1631" s="178">
        <f t="shared" si="889"/>
        <v>0</v>
      </c>
      <c r="U1631" s="182">
        <f t="shared" si="889"/>
        <v>0</v>
      </c>
      <c r="V1631" s="183">
        <f t="shared" si="889"/>
        <v>0</v>
      </c>
      <c r="W1631" s="46">
        <f>W771</f>
        <v>0</v>
      </c>
    </row>
    <row r="1632" spans="1:23" s="72" customFormat="1" outlineLevel="1" x14ac:dyDescent="0.2">
      <c r="A1632" s="322"/>
      <c r="B1632" s="25"/>
      <c r="C1632" s="23"/>
      <c r="D1632" s="23"/>
      <c r="E1632" s="24"/>
      <c r="F1632" s="176" t="s">
        <v>175</v>
      </c>
      <c r="G1632" s="190">
        <f>G772</f>
        <v>0</v>
      </c>
      <c r="H1632" s="242">
        <f>G1632*(1-VLOOKUP($F1632,SHT,2,FALSE))+H772*(1-VLOOKUP($F1632,SHT,2,FALSE))</f>
        <v>0</v>
      </c>
      <c r="I1632" s="179">
        <f t="shared" ref="I1632:V1632" si="890">I772*(1-VLOOKUP($F1632,SHT,2,FALSE))</f>
        <v>0</v>
      </c>
      <c r="J1632" s="179">
        <f t="shared" si="890"/>
        <v>0</v>
      </c>
      <c r="K1632" s="197">
        <f t="shared" si="890"/>
        <v>0</v>
      </c>
      <c r="L1632" s="181">
        <f t="shared" si="890"/>
        <v>0</v>
      </c>
      <c r="M1632" s="192">
        <f t="shared" si="890"/>
        <v>0</v>
      </c>
      <c r="N1632" s="182">
        <f t="shared" si="890"/>
        <v>0</v>
      </c>
      <c r="O1632" s="182">
        <f t="shared" si="890"/>
        <v>0</v>
      </c>
      <c r="P1632" s="182">
        <f t="shared" si="890"/>
        <v>0</v>
      </c>
      <c r="Q1632" s="182">
        <f t="shared" si="890"/>
        <v>0</v>
      </c>
      <c r="R1632" s="182">
        <f t="shared" si="890"/>
        <v>0</v>
      </c>
      <c r="S1632" s="182">
        <f t="shared" si="890"/>
        <v>0</v>
      </c>
      <c r="T1632" s="178">
        <f t="shared" si="890"/>
        <v>0</v>
      </c>
      <c r="U1632" s="182">
        <f t="shared" si="890"/>
        <v>0</v>
      </c>
      <c r="V1632" s="183">
        <f t="shared" si="890"/>
        <v>0</v>
      </c>
      <c r="W1632" s="46">
        <f>W772</f>
        <v>0</v>
      </c>
    </row>
    <row r="1633" spans="1:23" s="72" customFormat="1" x14ac:dyDescent="0.2">
      <c r="A1633" s="322"/>
      <c r="B1633" s="25"/>
      <c r="C1633" s="23"/>
      <c r="D1633" s="23"/>
      <c r="E1633" s="24" t="s">
        <v>169</v>
      </c>
      <c r="F1633" s="24"/>
      <c r="G1633" s="69">
        <f t="shared" ref="G1633:W1633" si="891">SUBTOTAL(9,G1634:G1636)</f>
        <v>0</v>
      </c>
      <c r="H1633" s="70">
        <f t="shared" si="891"/>
        <v>0</v>
      </c>
      <c r="I1633" s="66">
        <f t="shared" si="891"/>
        <v>0</v>
      </c>
      <c r="J1633" s="66">
        <f t="shared" si="891"/>
        <v>0</v>
      </c>
      <c r="K1633" s="67">
        <f t="shared" si="891"/>
        <v>0</v>
      </c>
      <c r="L1633" s="34">
        <f t="shared" si="891"/>
        <v>0</v>
      </c>
      <c r="M1633" s="34">
        <f t="shared" si="891"/>
        <v>0</v>
      </c>
      <c r="N1633" s="34">
        <f t="shared" si="891"/>
        <v>0</v>
      </c>
      <c r="O1633" s="34">
        <f t="shared" si="891"/>
        <v>0</v>
      </c>
      <c r="P1633" s="34">
        <f t="shared" si="891"/>
        <v>0</v>
      </c>
      <c r="Q1633" s="34">
        <f t="shared" si="891"/>
        <v>0</v>
      </c>
      <c r="R1633" s="34">
        <f t="shared" si="891"/>
        <v>0</v>
      </c>
      <c r="S1633" s="34">
        <f t="shared" si="891"/>
        <v>0</v>
      </c>
      <c r="T1633" s="34">
        <f t="shared" si="891"/>
        <v>0</v>
      </c>
      <c r="U1633" s="34">
        <f t="shared" si="891"/>
        <v>0</v>
      </c>
      <c r="V1633" s="34">
        <f t="shared" si="891"/>
        <v>0</v>
      </c>
      <c r="W1633" s="33">
        <f t="shared" si="891"/>
        <v>0</v>
      </c>
    </row>
    <row r="1634" spans="1:23" s="72" customFormat="1" outlineLevel="1" x14ac:dyDescent="0.2">
      <c r="A1634" s="322"/>
      <c r="B1634" s="25"/>
      <c r="C1634" s="23"/>
      <c r="D1634" s="23"/>
      <c r="E1634" s="24"/>
      <c r="F1634" s="176" t="s">
        <v>60</v>
      </c>
      <c r="G1634" s="190">
        <f>G774</f>
        <v>0</v>
      </c>
      <c r="H1634" s="242">
        <f>G1634*(1-VLOOKUP($F1634,SHT,2,FALSE))+H774*(1-VLOOKUP($F1634,SHT,2,FALSE))</f>
        <v>0</v>
      </c>
      <c r="I1634" s="179">
        <f t="shared" ref="I1634:V1634" si="892">I774*(1-VLOOKUP($F1634,SHT,2,FALSE))</f>
        <v>0</v>
      </c>
      <c r="J1634" s="179">
        <f t="shared" si="892"/>
        <v>0</v>
      </c>
      <c r="K1634" s="197">
        <f t="shared" si="892"/>
        <v>0</v>
      </c>
      <c r="L1634" s="181">
        <f t="shared" si="892"/>
        <v>0</v>
      </c>
      <c r="M1634" s="192">
        <f t="shared" si="892"/>
        <v>0</v>
      </c>
      <c r="N1634" s="182">
        <f t="shared" si="892"/>
        <v>0</v>
      </c>
      <c r="O1634" s="182">
        <f t="shared" si="892"/>
        <v>0</v>
      </c>
      <c r="P1634" s="182">
        <f t="shared" si="892"/>
        <v>0</v>
      </c>
      <c r="Q1634" s="182">
        <f t="shared" si="892"/>
        <v>0</v>
      </c>
      <c r="R1634" s="182">
        <f t="shared" si="892"/>
        <v>0</v>
      </c>
      <c r="S1634" s="182">
        <f t="shared" si="892"/>
        <v>0</v>
      </c>
      <c r="T1634" s="178">
        <f t="shared" si="892"/>
        <v>0</v>
      </c>
      <c r="U1634" s="182">
        <f t="shared" si="892"/>
        <v>0</v>
      </c>
      <c r="V1634" s="183">
        <f t="shared" si="892"/>
        <v>0</v>
      </c>
      <c r="W1634" s="46">
        <f>W774</f>
        <v>0</v>
      </c>
    </row>
    <row r="1635" spans="1:23" s="72" customFormat="1" outlineLevel="1" x14ac:dyDescent="0.2">
      <c r="A1635" s="322"/>
      <c r="B1635" s="25"/>
      <c r="C1635" s="23"/>
      <c r="D1635" s="23"/>
      <c r="E1635" s="24"/>
      <c r="F1635" s="176" t="s">
        <v>170</v>
      </c>
      <c r="G1635" s="190">
        <f>G775</f>
        <v>0</v>
      </c>
      <c r="H1635" s="242">
        <f>G1635*(1-VLOOKUP($F1635,SHT,2,FALSE))+H775*(1-VLOOKUP($F1635,SHT,2,FALSE))</f>
        <v>0</v>
      </c>
      <c r="I1635" s="179">
        <f t="shared" ref="I1635:V1635" si="893">I775*(1-VLOOKUP($F1635,SHT,2,FALSE))</f>
        <v>0</v>
      </c>
      <c r="J1635" s="179">
        <f t="shared" si="893"/>
        <v>0</v>
      </c>
      <c r="K1635" s="197">
        <f t="shared" si="893"/>
        <v>0</v>
      </c>
      <c r="L1635" s="181">
        <f t="shared" si="893"/>
        <v>0</v>
      </c>
      <c r="M1635" s="192">
        <f t="shared" si="893"/>
        <v>0</v>
      </c>
      <c r="N1635" s="182">
        <f t="shared" si="893"/>
        <v>0</v>
      </c>
      <c r="O1635" s="182">
        <f t="shared" si="893"/>
        <v>0</v>
      </c>
      <c r="P1635" s="182">
        <f t="shared" si="893"/>
        <v>0</v>
      </c>
      <c r="Q1635" s="182">
        <f t="shared" si="893"/>
        <v>0</v>
      </c>
      <c r="R1635" s="182">
        <f t="shared" si="893"/>
        <v>0</v>
      </c>
      <c r="S1635" s="182">
        <f t="shared" si="893"/>
        <v>0</v>
      </c>
      <c r="T1635" s="178">
        <f t="shared" si="893"/>
        <v>0</v>
      </c>
      <c r="U1635" s="182">
        <f t="shared" si="893"/>
        <v>0</v>
      </c>
      <c r="V1635" s="183">
        <f t="shared" si="893"/>
        <v>0</v>
      </c>
      <c r="W1635" s="46">
        <f>W775</f>
        <v>0</v>
      </c>
    </row>
    <row r="1636" spans="1:23" s="72" customFormat="1" outlineLevel="1" x14ac:dyDescent="0.2">
      <c r="A1636" s="322"/>
      <c r="B1636" s="25"/>
      <c r="C1636" s="23"/>
      <c r="D1636" s="23"/>
      <c r="E1636" s="24"/>
      <c r="F1636" s="176" t="s">
        <v>171</v>
      </c>
      <c r="G1636" s="190">
        <f>G776</f>
        <v>0</v>
      </c>
      <c r="H1636" s="242">
        <f>G1636*(1-VLOOKUP($F1636,SHT,2,FALSE))+H776*(1-VLOOKUP($F1636,SHT,2,FALSE))</f>
        <v>0</v>
      </c>
      <c r="I1636" s="179">
        <f t="shared" ref="I1636:V1636" si="894">I776*(1-VLOOKUP($F1636,SHT,2,FALSE))</f>
        <v>0</v>
      </c>
      <c r="J1636" s="179">
        <f t="shared" si="894"/>
        <v>0</v>
      </c>
      <c r="K1636" s="197">
        <f t="shared" si="894"/>
        <v>0</v>
      </c>
      <c r="L1636" s="181">
        <f t="shared" si="894"/>
        <v>0</v>
      </c>
      <c r="M1636" s="192">
        <f t="shared" si="894"/>
        <v>0</v>
      </c>
      <c r="N1636" s="182">
        <f t="shared" si="894"/>
        <v>0</v>
      </c>
      <c r="O1636" s="182">
        <f t="shared" si="894"/>
        <v>0</v>
      </c>
      <c r="P1636" s="182">
        <f t="shared" si="894"/>
        <v>0</v>
      </c>
      <c r="Q1636" s="182">
        <f t="shared" si="894"/>
        <v>0</v>
      </c>
      <c r="R1636" s="182">
        <f t="shared" si="894"/>
        <v>0</v>
      </c>
      <c r="S1636" s="182">
        <f t="shared" si="894"/>
        <v>0</v>
      </c>
      <c r="T1636" s="178">
        <f t="shared" si="894"/>
        <v>0</v>
      </c>
      <c r="U1636" s="182">
        <f t="shared" si="894"/>
        <v>0</v>
      </c>
      <c r="V1636" s="183">
        <f t="shared" si="894"/>
        <v>0</v>
      </c>
      <c r="W1636" s="46">
        <f>W776</f>
        <v>0</v>
      </c>
    </row>
    <row r="1637" spans="1:23" s="72" customFormat="1" x14ac:dyDescent="0.2">
      <c r="A1637" s="322"/>
      <c r="B1637" s="25"/>
      <c r="C1637" s="23"/>
      <c r="D1637" s="23"/>
      <c r="E1637" s="24" t="s">
        <v>334</v>
      </c>
      <c r="F1637" s="24"/>
      <c r="G1637" s="69">
        <f t="shared" ref="G1637:M1637" si="895">SUBTOTAL(9,G1638:G1639)</f>
        <v>0</v>
      </c>
      <c r="H1637" s="70">
        <f t="shared" si="895"/>
        <v>0</v>
      </c>
      <c r="I1637" s="66">
        <f t="shared" si="895"/>
        <v>0</v>
      </c>
      <c r="J1637" s="66">
        <f t="shared" si="895"/>
        <v>0</v>
      </c>
      <c r="K1637" s="67">
        <f t="shared" si="895"/>
        <v>0</v>
      </c>
      <c r="L1637" s="34">
        <f t="shared" si="895"/>
        <v>0</v>
      </c>
      <c r="M1637" s="34">
        <f t="shared" si="895"/>
        <v>0</v>
      </c>
      <c r="N1637" s="34">
        <f t="shared" ref="N1637:W1637" si="896">SUBTOTAL(9,N1638:N1639)</f>
        <v>0</v>
      </c>
      <c r="O1637" s="34">
        <f t="shared" si="896"/>
        <v>0</v>
      </c>
      <c r="P1637" s="34">
        <f t="shared" si="896"/>
        <v>0</v>
      </c>
      <c r="Q1637" s="34">
        <f t="shared" si="896"/>
        <v>0</v>
      </c>
      <c r="R1637" s="34">
        <f t="shared" si="896"/>
        <v>0</v>
      </c>
      <c r="S1637" s="34">
        <f t="shared" si="896"/>
        <v>0</v>
      </c>
      <c r="T1637" s="34">
        <f t="shared" si="896"/>
        <v>0</v>
      </c>
      <c r="U1637" s="34">
        <f t="shared" si="896"/>
        <v>0</v>
      </c>
      <c r="V1637" s="37">
        <f t="shared" si="896"/>
        <v>0</v>
      </c>
      <c r="W1637" s="33">
        <f t="shared" si="896"/>
        <v>0</v>
      </c>
    </row>
    <row r="1638" spans="1:23" s="72" customFormat="1" outlineLevel="1" x14ac:dyDescent="0.2">
      <c r="A1638" s="322"/>
      <c r="B1638" s="25"/>
      <c r="C1638" s="23"/>
      <c r="D1638" s="23"/>
      <c r="E1638" s="24"/>
      <c r="F1638" s="176" t="s">
        <v>335</v>
      </c>
      <c r="G1638" s="190">
        <f>G778</f>
        <v>0</v>
      </c>
      <c r="H1638" s="242">
        <f>G1638*(1-VLOOKUP($F1638,SHT,2,FALSE))+H778*(1-VLOOKUP($F1638,SHT,2,FALSE))</f>
        <v>0</v>
      </c>
      <c r="I1638" s="179">
        <f t="shared" ref="I1638:V1638" si="897">I778*(1-VLOOKUP($F1638,SHT,2,FALSE))</f>
        <v>0</v>
      </c>
      <c r="J1638" s="179">
        <f t="shared" si="897"/>
        <v>0</v>
      </c>
      <c r="K1638" s="197">
        <f t="shared" si="897"/>
        <v>0</v>
      </c>
      <c r="L1638" s="181">
        <f t="shared" si="897"/>
        <v>0</v>
      </c>
      <c r="M1638" s="192">
        <f t="shared" si="897"/>
        <v>0</v>
      </c>
      <c r="N1638" s="182">
        <f t="shared" si="897"/>
        <v>0</v>
      </c>
      <c r="O1638" s="182">
        <f t="shared" si="897"/>
        <v>0</v>
      </c>
      <c r="P1638" s="182">
        <f t="shared" si="897"/>
        <v>0</v>
      </c>
      <c r="Q1638" s="182">
        <f t="shared" si="897"/>
        <v>0</v>
      </c>
      <c r="R1638" s="182">
        <f t="shared" si="897"/>
        <v>0</v>
      </c>
      <c r="S1638" s="182">
        <f t="shared" si="897"/>
        <v>0</v>
      </c>
      <c r="T1638" s="178">
        <f t="shared" si="897"/>
        <v>0</v>
      </c>
      <c r="U1638" s="182">
        <f t="shared" si="897"/>
        <v>0</v>
      </c>
      <c r="V1638" s="183">
        <f t="shared" si="897"/>
        <v>0</v>
      </c>
      <c r="W1638" s="46">
        <f>W778</f>
        <v>0</v>
      </c>
    </row>
    <row r="1639" spans="1:23" s="72" customFormat="1" outlineLevel="1" x14ac:dyDescent="0.2">
      <c r="A1639" s="322"/>
      <c r="B1639" s="25"/>
      <c r="C1639" s="23"/>
      <c r="D1639" s="23"/>
      <c r="E1639" s="24"/>
      <c r="F1639" s="176" t="s">
        <v>336</v>
      </c>
      <c r="G1639" s="190">
        <f>G779</f>
        <v>0</v>
      </c>
      <c r="H1639" s="242">
        <f>G1639*(1-VLOOKUP($F1639,SHT,2,FALSE))+H779*(1-VLOOKUP($F1639,SHT,2,FALSE))</f>
        <v>0</v>
      </c>
      <c r="I1639" s="179">
        <f t="shared" ref="I1639:V1639" si="898">I779*(1-VLOOKUP($F1639,SHT,2,FALSE))</f>
        <v>0</v>
      </c>
      <c r="J1639" s="179">
        <f t="shared" si="898"/>
        <v>0</v>
      </c>
      <c r="K1639" s="197">
        <f t="shared" si="898"/>
        <v>0</v>
      </c>
      <c r="L1639" s="181">
        <f t="shared" si="898"/>
        <v>0</v>
      </c>
      <c r="M1639" s="192">
        <f t="shared" si="898"/>
        <v>0</v>
      </c>
      <c r="N1639" s="182">
        <f t="shared" si="898"/>
        <v>0</v>
      </c>
      <c r="O1639" s="182">
        <f t="shared" si="898"/>
        <v>0</v>
      </c>
      <c r="P1639" s="182">
        <f t="shared" si="898"/>
        <v>0</v>
      </c>
      <c r="Q1639" s="182">
        <f t="shared" si="898"/>
        <v>0</v>
      </c>
      <c r="R1639" s="182">
        <f t="shared" si="898"/>
        <v>0</v>
      </c>
      <c r="S1639" s="182">
        <f t="shared" si="898"/>
        <v>0</v>
      </c>
      <c r="T1639" s="178">
        <f t="shared" si="898"/>
        <v>0</v>
      </c>
      <c r="U1639" s="182">
        <f t="shared" si="898"/>
        <v>0</v>
      </c>
      <c r="V1639" s="183">
        <f t="shared" si="898"/>
        <v>0</v>
      </c>
      <c r="W1639" s="46">
        <f>W779</f>
        <v>0</v>
      </c>
    </row>
    <row r="1640" spans="1:23" s="72" customFormat="1" x14ac:dyDescent="0.2">
      <c r="A1640" s="322"/>
      <c r="B1640" s="25"/>
      <c r="C1640" s="23"/>
      <c r="D1640" s="23"/>
      <c r="E1640" s="24" t="s">
        <v>337</v>
      </c>
      <c r="F1640" s="24"/>
      <c r="G1640" s="69">
        <f t="shared" ref="G1640:W1640" si="899">SUBTOTAL(9,G1641:G1643)</f>
        <v>0</v>
      </c>
      <c r="H1640" s="70">
        <f t="shared" si="899"/>
        <v>0</v>
      </c>
      <c r="I1640" s="66">
        <f t="shared" si="899"/>
        <v>0</v>
      </c>
      <c r="J1640" s="66">
        <f t="shared" si="899"/>
        <v>0</v>
      </c>
      <c r="K1640" s="67">
        <f t="shared" si="899"/>
        <v>0</v>
      </c>
      <c r="L1640" s="51">
        <f t="shared" si="899"/>
        <v>0</v>
      </c>
      <c r="M1640" s="34">
        <f t="shared" si="899"/>
        <v>0</v>
      </c>
      <c r="N1640" s="34">
        <f t="shared" si="899"/>
        <v>0</v>
      </c>
      <c r="O1640" s="34">
        <f t="shared" si="899"/>
        <v>0</v>
      </c>
      <c r="P1640" s="34">
        <f t="shared" si="899"/>
        <v>0</v>
      </c>
      <c r="Q1640" s="34">
        <f t="shared" si="899"/>
        <v>0</v>
      </c>
      <c r="R1640" s="34">
        <f t="shared" si="899"/>
        <v>0</v>
      </c>
      <c r="S1640" s="34">
        <f t="shared" si="899"/>
        <v>0</v>
      </c>
      <c r="T1640" s="34">
        <f t="shared" si="899"/>
        <v>0</v>
      </c>
      <c r="U1640" s="34">
        <f t="shared" si="899"/>
        <v>0</v>
      </c>
      <c r="V1640" s="37">
        <f t="shared" si="899"/>
        <v>0</v>
      </c>
      <c r="W1640" s="33">
        <f t="shared" si="899"/>
        <v>0</v>
      </c>
    </row>
    <row r="1641" spans="1:23" s="72" customFormat="1" outlineLevel="1" x14ac:dyDescent="0.2">
      <c r="A1641" s="322"/>
      <c r="B1641" s="25"/>
      <c r="C1641" s="23"/>
      <c r="D1641" s="23"/>
      <c r="E1641" s="24"/>
      <c r="F1641" s="176" t="s">
        <v>338</v>
      </c>
      <c r="G1641" s="190">
        <f>G781</f>
        <v>0</v>
      </c>
      <c r="H1641" s="242">
        <f>G1641*(1-VLOOKUP($F1641,SHT,2,FALSE))+H781*(1-VLOOKUP($F1641,SHT,2,FALSE))</f>
        <v>0</v>
      </c>
      <c r="I1641" s="179">
        <f t="shared" ref="I1641:V1641" si="900">I781*(1-VLOOKUP($F1641,SHT,2,FALSE))</f>
        <v>0</v>
      </c>
      <c r="J1641" s="179">
        <f t="shared" si="900"/>
        <v>0</v>
      </c>
      <c r="K1641" s="197">
        <f t="shared" si="900"/>
        <v>0</v>
      </c>
      <c r="L1641" s="196">
        <f t="shared" si="900"/>
        <v>0</v>
      </c>
      <c r="M1641" s="182">
        <f t="shared" si="900"/>
        <v>0</v>
      </c>
      <c r="N1641" s="182">
        <f t="shared" si="900"/>
        <v>0</v>
      </c>
      <c r="O1641" s="182">
        <f t="shared" si="900"/>
        <v>0</v>
      </c>
      <c r="P1641" s="182">
        <f t="shared" si="900"/>
        <v>0</v>
      </c>
      <c r="Q1641" s="182">
        <f t="shared" si="900"/>
        <v>0</v>
      </c>
      <c r="R1641" s="182">
        <f t="shared" si="900"/>
        <v>0</v>
      </c>
      <c r="S1641" s="182">
        <f t="shared" si="900"/>
        <v>0</v>
      </c>
      <c r="T1641" s="182">
        <f t="shared" si="900"/>
        <v>0</v>
      </c>
      <c r="U1641" s="182">
        <f t="shared" si="900"/>
        <v>0</v>
      </c>
      <c r="V1641" s="183">
        <f t="shared" si="900"/>
        <v>0</v>
      </c>
      <c r="W1641" s="46">
        <f>W781</f>
        <v>0</v>
      </c>
    </row>
    <row r="1642" spans="1:23" s="72" customFormat="1" outlineLevel="1" x14ac:dyDescent="0.2">
      <c r="A1642" s="322"/>
      <c r="B1642" s="25"/>
      <c r="C1642" s="23"/>
      <c r="D1642" s="23"/>
      <c r="E1642" s="24"/>
      <c r="F1642" s="176" t="s">
        <v>339</v>
      </c>
      <c r="G1642" s="190">
        <f>G782</f>
        <v>0</v>
      </c>
      <c r="H1642" s="242">
        <f>G1642*(1-VLOOKUP($F1642,SHT,2,FALSE))+H782*(1-VLOOKUP($F1642,SHT,2,FALSE))</f>
        <v>0</v>
      </c>
      <c r="I1642" s="179">
        <f t="shared" ref="I1642:V1642" si="901">I782*(1-VLOOKUP($F1642,SHT,2,FALSE))</f>
        <v>0</v>
      </c>
      <c r="J1642" s="179">
        <f t="shared" si="901"/>
        <v>0</v>
      </c>
      <c r="K1642" s="197">
        <f t="shared" si="901"/>
        <v>0</v>
      </c>
      <c r="L1642" s="196">
        <f t="shared" si="901"/>
        <v>0</v>
      </c>
      <c r="M1642" s="182">
        <f t="shared" si="901"/>
        <v>0</v>
      </c>
      <c r="N1642" s="182">
        <f t="shared" si="901"/>
        <v>0</v>
      </c>
      <c r="O1642" s="182">
        <f t="shared" si="901"/>
        <v>0</v>
      </c>
      <c r="P1642" s="182">
        <f t="shared" si="901"/>
        <v>0</v>
      </c>
      <c r="Q1642" s="182">
        <f t="shared" si="901"/>
        <v>0</v>
      </c>
      <c r="R1642" s="182">
        <f t="shared" si="901"/>
        <v>0</v>
      </c>
      <c r="S1642" s="182">
        <f t="shared" si="901"/>
        <v>0</v>
      </c>
      <c r="T1642" s="182">
        <f t="shared" si="901"/>
        <v>0</v>
      </c>
      <c r="U1642" s="182">
        <f t="shared" si="901"/>
        <v>0</v>
      </c>
      <c r="V1642" s="183">
        <f t="shared" si="901"/>
        <v>0</v>
      </c>
      <c r="W1642" s="46">
        <f>W782</f>
        <v>0</v>
      </c>
    </row>
    <row r="1643" spans="1:23" s="72" customFormat="1" outlineLevel="1" x14ac:dyDescent="0.2">
      <c r="A1643" s="322"/>
      <c r="B1643" s="25"/>
      <c r="C1643" s="23"/>
      <c r="D1643" s="23"/>
      <c r="E1643" s="24"/>
      <c r="F1643" s="176" t="s">
        <v>340</v>
      </c>
      <c r="G1643" s="190">
        <f>G783</f>
        <v>0</v>
      </c>
      <c r="H1643" s="242">
        <f>G1643*(1-VLOOKUP($F1643,SHT,2,FALSE))+H783*(1-VLOOKUP($F1643,SHT,2,FALSE))</f>
        <v>0</v>
      </c>
      <c r="I1643" s="179">
        <f t="shared" ref="I1643:V1643" si="902">I783*(1-VLOOKUP($F1643,SHT,2,FALSE))</f>
        <v>0</v>
      </c>
      <c r="J1643" s="179">
        <f t="shared" si="902"/>
        <v>0</v>
      </c>
      <c r="K1643" s="197">
        <f t="shared" si="902"/>
        <v>0</v>
      </c>
      <c r="L1643" s="196">
        <f t="shared" si="902"/>
        <v>0</v>
      </c>
      <c r="M1643" s="182">
        <f t="shared" si="902"/>
        <v>0</v>
      </c>
      <c r="N1643" s="182">
        <f t="shared" si="902"/>
        <v>0</v>
      </c>
      <c r="O1643" s="182">
        <f t="shared" si="902"/>
        <v>0</v>
      </c>
      <c r="P1643" s="182">
        <f t="shared" si="902"/>
        <v>0</v>
      </c>
      <c r="Q1643" s="182">
        <f t="shared" si="902"/>
        <v>0</v>
      </c>
      <c r="R1643" s="182">
        <f t="shared" si="902"/>
        <v>0</v>
      </c>
      <c r="S1643" s="182">
        <f t="shared" si="902"/>
        <v>0</v>
      </c>
      <c r="T1643" s="182">
        <f t="shared" si="902"/>
        <v>0</v>
      </c>
      <c r="U1643" s="182">
        <f t="shared" si="902"/>
        <v>0</v>
      </c>
      <c r="V1643" s="183">
        <f t="shared" si="902"/>
        <v>0</v>
      </c>
      <c r="W1643" s="46">
        <f>W783</f>
        <v>0</v>
      </c>
    </row>
    <row r="1644" spans="1:23" s="72" customFormat="1" x14ac:dyDescent="0.2">
      <c r="A1644" s="322"/>
      <c r="B1644" s="25"/>
      <c r="C1644" s="23"/>
      <c r="D1644" s="23" t="s">
        <v>183</v>
      </c>
      <c r="E1644" s="24"/>
      <c r="F1644" s="24"/>
      <c r="G1644" s="69"/>
      <c r="H1644" s="70"/>
      <c r="I1644" s="66"/>
      <c r="J1644" s="66"/>
      <c r="K1644" s="67"/>
      <c r="L1644" s="51"/>
      <c r="M1644" s="34"/>
      <c r="N1644" s="34"/>
      <c r="O1644" s="34"/>
      <c r="P1644" s="34"/>
      <c r="Q1644" s="34"/>
      <c r="R1644" s="34"/>
      <c r="S1644" s="34"/>
      <c r="T1644" s="34"/>
      <c r="U1644" s="34"/>
      <c r="V1644" s="37"/>
      <c r="W1644" s="33"/>
    </row>
    <row r="1645" spans="1:23" s="72" customFormat="1" x14ac:dyDescent="0.2">
      <c r="A1645" s="322"/>
      <c r="B1645" s="25"/>
      <c r="C1645" s="23"/>
      <c r="D1645" s="23"/>
      <c r="E1645" s="24" t="s">
        <v>184</v>
      </c>
      <c r="F1645" s="24"/>
      <c r="G1645" s="69">
        <f t="shared" ref="G1645:M1645" si="903">SUBTOTAL(9,G1646:G1647)</f>
        <v>0</v>
      </c>
      <c r="H1645" s="70">
        <f t="shared" si="903"/>
        <v>0</v>
      </c>
      <c r="I1645" s="66">
        <f t="shared" si="903"/>
        <v>0</v>
      </c>
      <c r="J1645" s="66">
        <f t="shared" si="903"/>
        <v>0</v>
      </c>
      <c r="K1645" s="67">
        <f t="shared" si="903"/>
        <v>0</v>
      </c>
      <c r="L1645" s="34">
        <f t="shared" si="903"/>
        <v>0</v>
      </c>
      <c r="M1645" s="34">
        <f t="shared" si="903"/>
        <v>0</v>
      </c>
      <c r="N1645" s="34">
        <f t="shared" ref="N1645:W1645" si="904">SUBTOTAL(9,N1646:N1647)</f>
        <v>0</v>
      </c>
      <c r="O1645" s="34">
        <f t="shared" si="904"/>
        <v>0</v>
      </c>
      <c r="P1645" s="34">
        <f t="shared" si="904"/>
        <v>0</v>
      </c>
      <c r="Q1645" s="34">
        <f t="shared" si="904"/>
        <v>0</v>
      </c>
      <c r="R1645" s="34">
        <f t="shared" si="904"/>
        <v>0</v>
      </c>
      <c r="S1645" s="34">
        <f t="shared" si="904"/>
        <v>0</v>
      </c>
      <c r="T1645" s="34">
        <f t="shared" si="904"/>
        <v>0</v>
      </c>
      <c r="U1645" s="34">
        <f t="shared" si="904"/>
        <v>0</v>
      </c>
      <c r="V1645" s="37">
        <f t="shared" si="904"/>
        <v>0</v>
      </c>
      <c r="W1645" s="33">
        <f t="shared" si="904"/>
        <v>0</v>
      </c>
    </row>
    <row r="1646" spans="1:23" s="72" customFormat="1" outlineLevel="1" x14ac:dyDescent="0.2">
      <c r="A1646" s="322"/>
      <c r="B1646" s="25"/>
      <c r="C1646" s="23"/>
      <c r="D1646" s="23"/>
      <c r="E1646" s="24"/>
      <c r="F1646" s="176" t="s">
        <v>176</v>
      </c>
      <c r="G1646" s="190">
        <f>G786</f>
        <v>0</v>
      </c>
      <c r="H1646" s="242">
        <f>G1646*(1-VLOOKUP($F1646,SHT,2,FALSE))+H786*(1-VLOOKUP($F1646,SHT,2,FALSE))</f>
        <v>0</v>
      </c>
      <c r="I1646" s="179">
        <f t="shared" ref="I1646:V1646" si="905">I786*(1-VLOOKUP($F1646,SHT,2,FALSE))</f>
        <v>0</v>
      </c>
      <c r="J1646" s="179">
        <f t="shared" si="905"/>
        <v>0</v>
      </c>
      <c r="K1646" s="197">
        <f t="shared" si="905"/>
        <v>0</v>
      </c>
      <c r="L1646" s="181">
        <f t="shared" si="905"/>
        <v>0</v>
      </c>
      <c r="M1646" s="192">
        <f t="shared" si="905"/>
        <v>0</v>
      </c>
      <c r="N1646" s="182">
        <f t="shared" si="905"/>
        <v>0</v>
      </c>
      <c r="O1646" s="182">
        <f t="shared" si="905"/>
        <v>0</v>
      </c>
      <c r="P1646" s="182">
        <f t="shared" si="905"/>
        <v>0</v>
      </c>
      <c r="Q1646" s="182">
        <f t="shared" si="905"/>
        <v>0</v>
      </c>
      <c r="R1646" s="182">
        <f t="shared" si="905"/>
        <v>0</v>
      </c>
      <c r="S1646" s="182">
        <f t="shared" si="905"/>
        <v>0</v>
      </c>
      <c r="T1646" s="178">
        <f t="shared" si="905"/>
        <v>0</v>
      </c>
      <c r="U1646" s="182">
        <f t="shared" si="905"/>
        <v>0</v>
      </c>
      <c r="V1646" s="183">
        <f t="shared" si="905"/>
        <v>0</v>
      </c>
      <c r="W1646" s="46">
        <f>W786</f>
        <v>0</v>
      </c>
    </row>
    <row r="1647" spans="1:23" s="72" customFormat="1" outlineLevel="1" x14ac:dyDescent="0.2">
      <c r="A1647" s="322"/>
      <c r="B1647" s="25"/>
      <c r="C1647" s="23"/>
      <c r="D1647" s="23"/>
      <c r="E1647" s="24"/>
      <c r="F1647" s="176" t="s">
        <v>180</v>
      </c>
      <c r="G1647" s="190">
        <f>G787</f>
        <v>0</v>
      </c>
      <c r="H1647" s="242">
        <f>G1647*(1-VLOOKUP($F1647,SHT,2,FALSE))+H787*(1-VLOOKUP($F1647,SHT,2,FALSE))</f>
        <v>0</v>
      </c>
      <c r="I1647" s="179">
        <f t="shared" ref="I1647:V1647" si="906">I787*(1-VLOOKUP($F1647,SHT,2,FALSE))</f>
        <v>0</v>
      </c>
      <c r="J1647" s="179">
        <f t="shared" si="906"/>
        <v>0</v>
      </c>
      <c r="K1647" s="197">
        <f t="shared" si="906"/>
        <v>0</v>
      </c>
      <c r="L1647" s="181">
        <f t="shared" si="906"/>
        <v>0</v>
      </c>
      <c r="M1647" s="192">
        <f t="shared" si="906"/>
        <v>0</v>
      </c>
      <c r="N1647" s="182">
        <f t="shared" si="906"/>
        <v>0</v>
      </c>
      <c r="O1647" s="182">
        <f t="shared" si="906"/>
        <v>0</v>
      </c>
      <c r="P1647" s="182">
        <f t="shared" si="906"/>
        <v>0</v>
      </c>
      <c r="Q1647" s="182">
        <f t="shared" si="906"/>
        <v>0</v>
      </c>
      <c r="R1647" s="182">
        <f t="shared" si="906"/>
        <v>0</v>
      </c>
      <c r="S1647" s="182">
        <f t="shared" si="906"/>
        <v>0</v>
      </c>
      <c r="T1647" s="178">
        <f t="shared" si="906"/>
        <v>0</v>
      </c>
      <c r="U1647" s="182">
        <f t="shared" si="906"/>
        <v>0</v>
      </c>
      <c r="V1647" s="183">
        <f t="shared" si="906"/>
        <v>0</v>
      </c>
      <c r="W1647" s="46">
        <f>W787</f>
        <v>0</v>
      </c>
    </row>
    <row r="1648" spans="1:23" s="72" customFormat="1" x14ac:dyDescent="0.2">
      <c r="A1648" s="322"/>
      <c r="B1648" s="25"/>
      <c r="C1648" s="23"/>
      <c r="D1648" s="23"/>
      <c r="E1648" s="24" t="s">
        <v>185</v>
      </c>
      <c r="F1648" s="24"/>
      <c r="G1648" s="69">
        <f t="shared" ref="G1648:M1648" si="907">SUBTOTAL(9,G1649:G1650)</f>
        <v>0</v>
      </c>
      <c r="H1648" s="70">
        <f t="shared" si="907"/>
        <v>0</v>
      </c>
      <c r="I1648" s="66">
        <f t="shared" si="907"/>
        <v>0</v>
      </c>
      <c r="J1648" s="66">
        <f t="shared" si="907"/>
        <v>0</v>
      </c>
      <c r="K1648" s="67">
        <f t="shared" si="907"/>
        <v>0</v>
      </c>
      <c r="L1648" s="34">
        <f t="shared" si="907"/>
        <v>0</v>
      </c>
      <c r="M1648" s="34">
        <f t="shared" si="907"/>
        <v>0</v>
      </c>
      <c r="N1648" s="34">
        <f t="shared" ref="N1648:W1648" si="908">SUBTOTAL(9,N1649:N1650)</f>
        <v>0</v>
      </c>
      <c r="O1648" s="34">
        <f t="shared" si="908"/>
        <v>0</v>
      </c>
      <c r="P1648" s="34">
        <f t="shared" si="908"/>
        <v>0</v>
      </c>
      <c r="Q1648" s="34">
        <f t="shared" si="908"/>
        <v>0</v>
      </c>
      <c r="R1648" s="34">
        <f t="shared" si="908"/>
        <v>0</v>
      </c>
      <c r="S1648" s="34">
        <f t="shared" si="908"/>
        <v>0</v>
      </c>
      <c r="T1648" s="34">
        <f t="shared" si="908"/>
        <v>0</v>
      </c>
      <c r="U1648" s="34">
        <f t="shared" si="908"/>
        <v>0</v>
      </c>
      <c r="V1648" s="37">
        <f t="shared" si="908"/>
        <v>0</v>
      </c>
      <c r="W1648" s="33">
        <f t="shared" si="908"/>
        <v>0</v>
      </c>
    </row>
    <row r="1649" spans="1:23" s="72" customFormat="1" outlineLevel="1" x14ac:dyDescent="0.2">
      <c r="A1649" s="322"/>
      <c r="B1649" s="25"/>
      <c r="C1649" s="23"/>
      <c r="D1649" s="23"/>
      <c r="E1649" s="24"/>
      <c r="F1649" s="176" t="s">
        <v>177</v>
      </c>
      <c r="G1649" s="190">
        <f>G789</f>
        <v>0</v>
      </c>
      <c r="H1649" s="242">
        <f>G1649*(1-VLOOKUP($F1649,SHT,2,FALSE))+H789*(1-VLOOKUP($F1649,SHT,2,FALSE))</f>
        <v>0</v>
      </c>
      <c r="I1649" s="179">
        <f t="shared" ref="I1649:V1649" si="909">I789*(1-VLOOKUP($F1649,SHT,2,FALSE))</f>
        <v>0</v>
      </c>
      <c r="J1649" s="179">
        <f t="shared" si="909"/>
        <v>0</v>
      </c>
      <c r="K1649" s="197">
        <f t="shared" si="909"/>
        <v>0</v>
      </c>
      <c r="L1649" s="181">
        <f t="shared" si="909"/>
        <v>0</v>
      </c>
      <c r="M1649" s="192">
        <f t="shared" si="909"/>
        <v>0</v>
      </c>
      <c r="N1649" s="182">
        <f t="shared" si="909"/>
        <v>0</v>
      </c>
      <c r="O1649" s="182">
        <f t="shared" si="909"/>
        <v>0</v>
      </c>
      <c r="P1649" s="182">
        <f t="shared" si="909"/>
        <v>0</v>
      </c>
      <c r="Q1649" s="182">
        <f t="shared" si="909"/>
        <v>0</v>
      </c>
      <c r="R1649" s="182">
        <f t="shared" si="909"/>
        <v>0</v>
      </c>
      <c r="S1649" s="182">
        <f t="shared" si="909"/>
        <v>0</v>
      </c>
      <c r="T1649" s="178">
        <f t="shared" si="909"/>
        <v>0</v>
      </c>
      <c r="U1649" s="182">
        <f t="shared" si="909"/>
        <v>0</v>
      </c>
      <c r="V1649" s="183">
        <f t="shared" si="909"/>
        <v>0</v>
      </c>
      <c r="W1649" s="46">
        <f>W789</f>
        <v>0</v>
      </c>
    </row>
    <row r="1650" spans="1:23" s="72" customFormat="1" outlineLevel="1" x14ac:dyDescent="0.2">
      <c r="A1650" s="322"/>
      <c r="B1650" s="25"/>
      <c r="C1650" s="23"/>
      <c r="D1650" s="23"/>
      <c r="E1650" s="24"/>
      <c r="F1650" s="176" t="s">
        <v>182</v>
      </c>
      <c r="G1650" s="190">
        <f>G790</f>
        <v>0</v>
      </c>
      <c r="H1650" s="242">
        <f>G1650*(1-VLOOKUP($F1650,SHT,2,FALSE))+H790*(1-VLOOKUP($F1650,SHT,2,FALSE))</f>
        <v>0</v>
      </c>
      <c r="I1650" s="179">
        <f t="shared" ref="I1650:V1650" si="910">I790*(1-VLOOKUP($F1650,SHT,2,FALSE))</f>
        <v>0</v>
      </c>
      <c r="J1650" s="179">
        <f t="shared" si="910"/>
        <v>0</v>
      </c>
      <c r="K1650" s="197">
        <f t="shared" si="910"/>
        <v>0</v>
      </c>
      <c r="L1650" s="181">
        <f t="shared" si="910"/>
        <v>0</v>
      </c>
      <c r="M1650" s="192">
        <f t="shared" si="910"/>
        <v>0</v>
      </c>
      <c r="N1650" s="182">
        <f t="shared" si="910"/>
        <v>0</v>
      </c>
      <c r="O1650" s="182">
        <f t="shared" si="910"/>
        <v>0</v>
      </c>
      <c r="P1650" s="182">
        <f t="shared" si="910"/>
        <v>0</v>
      </c>
      <c r="Q1650" s="182">
        <f t="shared" si="910"/>
        <v>0</v>
      </c>
      <c r="R1650" s="182">
        <f t="shared" si="910"/>
        <v>0</v>
      </c>
      <c r="S1650" s="182">
        <f t="shared" si="910"/>
        <v>0</v>
      </c>
      <c r="T1650" s="178">
        <f t="shared" si="910"/>
        <v>0</v>
      </c>
      <c r="U1650" s="182">
        <f t="shared" si="910"/>
        <v>0</v>
      </c>
      <c r="V1650" s="183">
        <f t="shared" si="910"/>
        <v>0</v>
      </c>
      <c r="W1650" s="46">
        <f>W790</f>
        <v>0</v>
      </c>
    </row>
    <row r="1651" spans="1:23" s="72" customFormat="1" x14ac:dyDescent="0.2">
      <c r="A1651" s="322"/>
      <c r="B1651" s="25"/>
      <c r="C1651" s="23"/>
      <c r="D1651" s="23"/>
      <c r="E1651" s="24" t="s">
        <v>186</v>
      </c>
      <c r="F1651" s="24"/>
      <c r="G1651" s="69">
        <f t="shared" ref="G1651:M1651" si="911">SUBTOTAL(9,G1652:G1653)</f>
        <v>0</v>
      </c>
      <c r="H1651" s="70">
        <f t="shared" si="911"/>
        <v>0</v>
      </c>
      <c r="I1651" s="66">
        <f t="shared" si="911"/>
        <v>0</v>
      </c>
      <c r="J1651" s="66">
        <f t="shared" si="911"/>
        <v>0</v>
      </c>
      <c r="K1651" s="67">
        <f t="shared" si="911"/>
        <v>0</v>
      </c>
      <c r="L1651" s="34">
        <f t="shared" si="911"/>
        <v>0</v>
      </c>
      <c r="M1651" s="34">
        <f t="shared" si="911"/>
        <v>0</v>
      </c>
      <c r="N1651" s="34">
        <f t="shared" ref="N1651:W1651" si="912">SUBTOTAL(9,N1652:N1653)</f>
        <v>0</v>
      </c>
      <c r="O1651" s="34">
        <f t="shared" si="912"/>
        <v>0</v>
      </c>
      <c r="P1651" s="34">
        <f t="shared" si="912"/>
        <v>0</v>
      </c>
      <c r="Q1651" s="34">
        <f t="shared" si="912"/>
        <v>0</v>
      </c>
      <c r="R1651" s="34">
        <f t="shared" si="912"/>
        <v>0</v>
      </c>
      <c r="S1651" s="34">
        <f t="shared" si="912"/>
        <v>0</v>
      </c>
      <c r="T1651" s="34">
        <f t="shared" si="912"/>
        <v>0</v>
      </c>
      <c r="U1651" s="34">
        <f t="shared" si="912"/>
        <v>0</v>
      </c>
      <c r="V1651" s="37">
        <f t="shared" si="912"/>
        <v>0</v>
      </c>
      <c r="W1651" s="33">
        <f t="shared" si="912"/>
        <v>0</v>
      </c>
    </row>
    <row r="1652" spans="1:23" s="72" customFormat="1" outlineLevel="1" x14ac:dyDescent="0.2">
      <c r="A1652" s="322"/>
      <c r="B1652" s="25"/>
      <c r="C1652" s="23"/>
      <c r="D1652" s="23"/>
      <c r="E1652" s="24"/>
      <c r="F1652" s="176" t="s">
        <v>178</v>
      </c>
      <c r="G1652" s="190">
        <f>G792</f>
        <v>0</v>
      </c>
      <c r="H1652" s="242">
        <f>G1652*(1-VLOOKUP($F1652,SHT,2,FALSE))+H792*(1-VLOOKUP($F1652,SHT,2,FALSE))</f>
        <v>0</v>
      </c>
      <c r="I1652" s="179">
        <f t="shared" ref="I1652:V1652" si="913">I792*(1-VLOOKUP($F1652,SHT,2,FALSE))</f>
        <v>0</v>
      </c>
      <c r="J1652" s="179">
        <f t="shared" si="913"/>
        <v>0</v>
      </c>
      <c r="K1652" s="197">
        <f t="shared" si="913"/>
        <v>0</v>
      </c>
      <c r="L1652" s="181">
        <f t="shared" si="913"/>
        <v>0</v>
      </c>
      <c r="M1652" s="192">
        <f t="shared" si="913"/>
        <v>0</v>
      </c>
      <c r="N1652" s="182">
        <f t="shared" si="913"/>
        <v>0</v>
      </c>
      <c r="O1652" s="182">
        <f t="shared" si="913"/>
        <v>0</v>
      </c>
      <c r="P1652" s="182">
        <f t="shared" si="913"/>
        <v>0</v>
      </c>
      <c r="Q1652" s="182">
        <f t="shared" si="913"/>
        <v>0</v>
      </c>
      <c r="R1652" s="182">
        <f t="shared" si="913"/>
        <v>0</v>
      </c>
      <c r="S1652" s="182">
        <f t="shared" si="913"/>
        <v>0</v>
      </c>
      <c r="T1652" s="178">
        <f t="shared" si="913"/>
        <v>0</v>
      </c>
      <c r="U1652" s="182">
        <f t="shared" si="913"/>
        <v>0</v>
      </c>
      <c r="V1652" s="183">
        <f t="shared" si="913"/>
        <v>0</v>
      </c>
      <c r="W1652" s="46">
        <f>W792</f>
        <v>0</v>
      </c>
    </row>
    <row r="1653" spans="1:23" s="72" customFormat="1" outlineLevel="1" x14ac:dyDescent="0.2">
      <c r="A1653" s="322"/>
      <c r="B1653" s="25"/>
      <c r="C1653" s="23"/>
      <c r="D1653" s="23"/>
      <c r="E1653" s="24"/>
      <c r="F1653" s="176" t="s">
        <v>181</v>
      </c>
      <c r="G1653" s="190">
        <f>G793</f>
        <v>0</v>
      </c>
      <c r="H1653" s="242">
        <f>G1653*(1-VLOOKUP($F1653,SHT,2,FALSE))+H793*(1-VLOOKUP($F1653,SHT,2,FALSE))</f>
        <v>0</v>
      </c>
      <c r="I1653" s="179">
        <f t="shared" ref="I1653:V1653" si="914">I793*(1-VLOOKUP($F1653,SHT,2,FALSE))</f>
        <v>0</v>
      </c>
      <c r="J1653" s="179">
        <f t="shared" si="914"/>
        <v>0</v>
      </c>
      <c r="K1653" s="197">
        <f t="shared" si="914"/>
        <v>0</v>
      </c>
      <c r="L1653" s="181">
        <f t="shared" si="914"/>
        <v>0</v>
      </c>
      <c r="M1653" s="192">
        <f t="shared" si="914"/>
        <v>0</v>
      </c>
      <c r="N1653" s="182">
        <f t="shared" si="914"/>
        <v>0</v>
      </c>
      <c r="O1653" s="182">
        <f t="shared" si="914"/>
        <v>0</v>
      </c>
      <c r="P1653" s="182">
        <f t="shared" si="914"/>
        <v>0</v>
      </c>
      <c r="Q1653" s="182">
        <f t="shared" si="914"/>
        <v>0</v>
      </c>
      <c r="R1653" s="182">
        <f t="shared" si="914"/>
        <v>0</v>
      </c>
      <c r="S1653" s="182">
        <f t="shared" si="914"/>
        <v>0</v>
      </c>
      <c r="T1653" s="178">
        <f t="shared" si="914"/>
        <v>0</v>
      </c>
      <c r="U1653" s="182">
        <f t="shared" si="914"/>
        <v>0</v>
      </c>
      <c r="V1653" s="183">
        <f t="shared" si="914"/>
        <v>0</v>
      </c>
      <c r="W1653" s="46">
        <f>W793</f>
        <v>0</v>
      </c>
    </row>
    <row r="1654" spans="1:23" s="72" customFormat="1" x14ac:dyDescent="0.2">
      <c r="A1654" s="322"/>
      <c r="B1654" s="25"/>
      <c r="C1654" s="23"/>
      <c r="D1654" s="23"/>
      <c r="E1654" s="24" t="s">
        <v>187</v>
      </c>
      <c r="F1654" s="24"/>
      <c r="G1654" s="69">
        <f t="shared" ref="G1654:M1654" si="915">SUBTOTAL(9,G1655:G1656)</f>
        <v>0</v>
      </c>
      <c r="H1654" s="70">
        <f t="shared" si="915"/>
        <v>0</v>
      </c>
      <c r="I1654" s="66">
        <f t="shared" si="915"/>
        <v>0</v>
      </c>
      <c r="J1654" s="66">
        <f t="shared" si="915"/>
        <v>0</v>
      </c>
      <c r="K1654" s="67">
        <f t="shared" si="915"/>
        <v>0</v>
      </c>
      <c r="L1654" s="34">
        <f t="shared" si="915"/>
        <v>0</v>
      </c>
      <c r="M1654" s="34">
        <f t="shared" si="915"/>
        <v>0</v>
      </c>
      <c r="N1654" s="34">
        <f t="shared" ref="N1654:W1654" si="916">SUBTOTAL(9,N1655:N1656)</f>
        <v>0</v>
      </c>
      <c r="O1654" s="34">
        <f t="shared" si="916"/>
        <v>0</v>
      </c>
      <c r="P1654" s="34">
        <f t="shared" si="916"/>
        <v>0</v>
      </c>
      <c r="Q1654" s="34">
        <f t="shared" si="916"/>
        <v>0</v>
      </c>
      <c r="R1654" s="34">
        <f t="shared" si="916"/>
        <v>0</v>
      </c>
      <c r="S1654" s="34">
        <f t="shared" si="916"/>
        <v>0</v>
      </c>
      <c r="T1654" s="34">
        <f t="shared" si="916"/>
        <v>0</v>
      </c>
      <c r="U1654" s="34">
        <f t="shared" si="916"/>
        <v>0</v>
      </c>
      <c r="V1654" s="37">
        <f t="shared" si="916"/>
        <v>0</v>
      </c>
      <c r="W1654" s="33">
        <f t="shared" si="916"/>
        <v>0</v>
      </c>
    </row>
    <row r="1655" spans="1:23" s="72" customFormat="1" outlineLevel="1" x14ac:dyDescent="0.2">
      <c r="A1655" s="322"/>
      <c r="B1655" s="25"/>
      <c r="C1655" s="23"/>
      <c r="D1655" s="23"/>
      <c r="E1655" s="24"/>
      <c r="F1655" s="176" t="s">
        <v>179</v>
      </c>
      <c r="G1655" s="190">
        <f>G795</f>
        <v>0</v>
      </c>
      <c r="H1655" s="242">
        <f>G1655*(1-VLOOKUP($F1655,SHT,2,FALSE))+H795*(1-VLOOKUP($F1655,SHT,2,FALSE))</f>
        <v>0</v>
      </c>
      <c r="I1655" s="179">
        <f t="shared" ref="I1655:V1655" si="917">I795*(1-VLOOKUP($F1655,SHT,2,FALSE))</f>
        <v>0</v>
      </c>
      <c r="J1655" s="179">
        <f t="shared" si="917"/>
        <v>0</v>
      </c>
      <c r="K1655" s="197">
        <f t="shared" si="917"/>
        <v>0</v>
      </c>
      <c r="L1655" s="181">
        <f t="shared" si="917"/>
        <v>0</v>
      </c>
      <c r="M1655" s="192">
        <f t="shared" si="917"/>
        <v>0</v>
      </c>
      <c r="N1655" s="182">
        <f t="shared" si="917"/>
        <v>0</v>
      </c>
      <c r="O1655" s="182">
        <f t="shared" si="917"/>
        <v>0</v>
      </c>
      <c r="P1655" s="182">
        <f t="shared" si="917"/>
        <v>0</v>
      </c>
      <c r="Q1655" s="182">
        <f t="shared" si="917"/>
        <v>0</v>
      </c>
      <c r="R1655" s="182">
        <f t="shared" si="917"/>
        <v>0</v>
      </c>
      <c r="S1655" s="182">
        <f t="shared" si="917"/>
        <v>0</v>
      </c>
      <c r="T1655" s="178">
        <f t="shared" si="917"/>
        <v>0</v>
      </c>
      <c r="U1655" s="182">
        <f t="shared" si="917"/>
        <v>0</v>
      </c>
      <c r="V1655" s="183">
        <f t="shared" si="917"/>
        <v>0</v>
      </c>
      <c r="W1655" s="46">
        <f>W795</f>
        <v>0</v>
      </c>
    </row>
    <row r="1656" spans="1:23" s="72" customFormat="1" outlineLevel="1" x14ac:dyDescent="0.2">
      <c r="A1656" s="322"/>
      <c r="B1656" s="25"/>
      <c r="C1656" s="23"/>
      <c r="D1656" s="23"/>
      <c r="E1656" s="24"/>
      <c r="F1656" s="176" t="s">
        <v>188</v>
      </c>
      <c r="G1656" s="190">
        <f>G796</f>
        <v>0</v>
      </c>
      <c r="H1656" s="242">
        <f>G1656*(1-VLOOKUP($F1656,SHT,2,FALSE))+H796*(1-VLOOKUP($F1656,SHT,2,FALSE))</f>
        <v>0</v>
      </c>
      <c r="I1656" s="179">
        <f t="shared" ref="I1656:V1656" si="918">I796*(1-VLOOKUP($F1656,SHT,2,FALSE))</f>
        <v>0</v>
      </c>
      <c r="J1656" s="179">
        <f t="shared" si="918"/>
        <v>0</v>
      </c>
      <c r="K1656" s="197">
        <f t="shared" si="918"/>
        <v>0</v>
      </c>
      <c r="L1656" s="181">
        <f t="shared" si="918"/>
        <v>0</v>
      </c>
      <c r="M1656" s="192">
        <f t="shared" si="918"/>
        <v>0</v>
      </c>
      <c r="N1656" s="182">
        <f t="shared" si="918"/>
        <v>0</v>
      </c>
      <c r="O1656" s="182">
        <f t="shared" si="918"/>
        <v>0</v>
      </c>
      <c r="P1656" s="182">
        <f t="shared" si="918"/>
        <v>0</v>
      </c>
      <c r="Q1656" s="182">
        <f t="shared" si="918"/>
        <v>0</v>
      </c>
      <c r="R1656" s="182">
        <f t="shared" si="918"/>
        <v>0</v>
      </c>
      <c r="S1656" s="182">
        <f t="shared" si="918"/>
        <v>0</v>
      </c>
      <c r="T1656" s="178">
        <f t="shared" si="918"/>
        <v>0</v>
      </c>
      <c r="U1656" s="182">
        <f t="shared" si="918"/>
        <v>0</v>
      </c>
      <c r="V1656" s="183">
        <f t="shared" si="918"/>
        <v>0</v>
      </c>
      <c r="W1656" s="46">
        <f>W796</f>
        <v>0</v>
      </c>
    </row>
    <row r="1657" spans="1:23" s="72" customFormat="1" x14ac:dyDescent="0.2">
      <c r="A1657" s="322"/>
      <c r="B1657" s="25"/>
      <c r="C1657" s="23"/>
      <c r="D1657" s="23"/>
      <c r="E1657" s="24" t="s">
        <v>341</v>
      </c>
      <c r="F1657" s="24"/>
      <c r="G1657" s="69">
        <f t="shared" ref="G1657:M1657" si="919">SUBTOTAL(9,G1658:G1659)</f>
        <v>0</v>
      </c>
      <c r="H1657" s="70">
        <f t="shared" si="919"/>
        <v>0</v>
      </c>
      <c r="I1657" s="66">
        <f t="shared" si="919"/>
        <v>0</v>
      </c>
      <c r="J1657" s="66">
        <f t="shared" si="919"/>
        <v>0</v>
      </c>
      <c r="K1657" s="67">
        <f t="shared" si="919"/>
        <v>0</v>
      </c>
      <c r="L1657" s="34">
        <f t="shared" si="919"/>
        <v>0</v>
      </c>
      <c r="M1657" s="34">
        <f t="shared" si="919"/>
        <v>0</v>
      </c>
      <c r="N1657" s="34">
        <f t="shared" ref="N1657:W1657" si="920">SUBTOTAL(9,N1658:N1659)</f>
        <v>0</v>
      </c>
      <c r="O1657" s="34">
        <f t="shared" si="920"/>
        <v>0</v>
      </c>
      <c r="P1657" s="34">
        <f t="shared" si="920"/>
        <v>0</v>
      </c>
      <c r="Q1657" s="34">
        <f t="shared" si="920"/>
        <v>0</v>
      </c>
      <c r="R1657" s="34">
        <f t="shared" si="920"/>
        <v>0</v>
      </c>
      <c r="S1657" s="34">
        <f t="shared" si="920"/>
        <v>0</v>
      </c>
      <c r="T1657" s="34">
        <f t="shared" si="920"/>
        <v>0</v>
      </c>
      <c r="U1657" s="34">
        <f t="shared" si="920"/>
        <v>0</v>
      </c>
      <c r="V1657" s="37">
        <f t="shared" si="920"/>
        <v>0</v>
      </c>
      <c r="W1657" s="33">
        <f t="shared" si="920"/>
        <v>0</v>
      </c>
    </row>
    <row r="1658" spans="1:23" s="72" customFormat="1" outlineLevel="1" x14ac:dyDescent="0.2">
      <c r="A1658" s="322"/>
      <c r="B1658" s="25"/>
      <c r="C1658" s="23"/>
      <c r="D1658" s="23"/>
      <c r="E1658" s="24"/>
      <c r="F1658" s="176" t="s">
        <v>342</v>
      </c>
      <c r="G1658" s="190">
        <f>G798</f>
        <v>0</v>
      </c>
      <c r="H1658" s="242">
        <f>G1658*(1-VLOOKUP($F1658,SHT,2,FALSE))+H798*(1-VLOOKUP($F1658,SHT,2,FALSE))</f>
        <v>0</v>
      </c>
      <c r="I1658" s="179">
        <f t="shared" ref="I1658:V1658" si="921">I798*(1-VLOOKUP($F1658,SHT,2,FALSE))</f>
        <v>0</v>
      </c>
      <c r="J1658" s="179">
        <f t="shared" si="921"/>
        <v>0</v>
      </c>
      <c r="K1658" s="197">
        <f t="shared" si="921"/>
        <v>0</v>
      </c>
      <c r="L1658" s="181">
        <f t="shared" si="921"/>
        <v>0</v>
      </c>
      <c r="M1658" s="192">
        <f t="shared" si="921"/>
        <v>0</v>
      </c>
      <c r="N1658" s="182">
        <f t="shared" si="921"/>
        <v>0</v>
      </c>
      <c r="O1658" s="182">
        <f t="shared" si="921"/>
        <v>0</v>
      </c>
      <c r="P1658" s="182">
        <f t="shared" si="921"/>
        <v>0</v>
      </c>
      <c r="Q1658" s="182">
        <f t="shared" si="921"/>
        <v>0</v>
      </c>
      <c r="R1658" s="182">
        <f t="shared" si="921"/>
        <v>0</v>
      </c>
      <c r="S1658" s="182">
        <f t="shared" si="921"/>
        <v>0</v>
      </c>
      <c r="T1658" s="178">
        <f t="shared" si="921"/>
        <v>0</v>
      </c>
      <c r="U1658" s="182">
        <f t="shared" si="921"/>
        <v>0</v>
      </c>
      <c r="V1658" s="183">
        <f t="shared" si="921"/>
        <v>0</v>
      </c>
      <c r="W1658" s="46">
        <f>W798</f>
        <v>0</v>
      </c>
    </row>
    <row r="1659" spans="1:23" s="72" customFormat="1" outlineLevel="1" x14ac:dyDescent="0.2">
      <c r="A1659" s="322"/>
      <c r="B1659" s="25"/>
      <c r="C1659" s="23"/>
      <c r="D1659" s="23"/>
      <c r="E1659" s="24"/>
      <c r="F1659" s="176" t="s">
        <v>343</v>
      </c>
      <c r="G1659" s="190">
        <f>G799</f>
        <v>0</v>
      </c>
      <c r="H1659" s="242">
        <f>G1659*(1-VLOOKUP($F1659,SHT,2,FALSE))+H799*(1-VLOOKUP($F1659,SHT,2,FALSE))</f>
        <v>0</v>
      </c>
      <c r="I1659" s="179">
        <f t="shared" ref="I1659:V1659" si="922">I799*(1-VLOOKUP($F1659,SHT,2,FALSE))</f>
        <v>0</v>
      </c>
      <c r="J1659" s="179">
        <f t="shared" si="922"/>
        <v>0</v>
      </c>
      <c r="K1659" s="197">
        <f t="shared" si="922"/>
        <v>0</v>
      </c>
      <c r="L1659" s="181">
        <f t="shared" si="922"/>
        <v>0</v>
      </c>
      <c r="M1659" s="192">
        <f t="shared" si="922"/>
        <v>0</v>
      </c>
      <c r="N1659" s="182">
        <f t="shared" si="922"/>
        <v>0</v>
      </c>
      <c r="O1659" s="182">
        <f t="shared" si="922"/>
        <v>0</v>
      </c>
      <c r="P1659" s="182">
        <f t="shared" si="922"/>
        <v>0</v>
      </c>
      <c r="Q1659" s="182">
        <f t="shared" si="922"/>
        <v>0</v>
      </c>
      <c r="R1659" s="182">
        <f t="shared" si="922"/>
        <v>0</v>
      </c>
      <c r="S1659" s="182">
        <f t="shared" si="922"/>
        <v>0</v>
      </c>
      <c r="T1659" s="178">
        <f t="shared" si="922"/>
        <v>0</v>
      </c>
      <c r="U1659" s="182">
        <f t="shared" si="922"/>
        <v>0</v>
      </c>
      <c r="V1659" s="183">
        <f t="shared" si="922"/>
        <v>0</v>
      </c>
      <c r="W1659" s="46">
        <f>W799</f>
        <v>0</v>
      </c>
    </row>
    <row r="1660" spans="1:23" s="72" customFormat="1" x14ac:dyDescent="0.2">
      <c r="A1660" s="322"/>
      <c r="B1660" s="25"/>
      <c r="C1660" s="23"/>
      <c r="D1660" s="23"/>
      <c r="E1660" s="24" t="s">
        <v>344</v>
      </c>
      <c r="F1660" s="24"/>
      <c r="G1660" s="69">
        <f t="shared" ref="G1660:M1660" si="923">SUBTOTAL(9,G1661:G1662)</f>
        <v>0</v>
      </c>
      <c r="H1660" s="70">
        <f t="shared" si="923"/>
        <v>0</v>
      </c>
      <c r="I1660" s="66">
        <f t="shared" si="923"/>
        <v>0</v>
      </c>
      <c r="J1660" s="66">
        <f t="shared" si="923"/>
        <v>0</v>
      </c>
      <c r="K1660" s="67">
        <f t="shared" si="923"/>
        <v>0</v>
      </c>
      <c r="L1660" s="34">
        <f t="shared" si="923"/>
        <v>0</v>
      </c>
      <c r="M1660" s="34">
        <f t="shared" si="923"/>
        <v>0</v>
      </c>
      <c r="N1660" s="34">
        <f t="shared" ref="N1660:W1660" si="924">SUBTOTAL(9,N1661:N1662)</f>
        <v>0</v>
      </c>
      <c r="O1660" s="34">
        <f t="shared" si="924"/>
        <v>0</v>
      </c>
      <c r="P1660" s="34">
        <f t="shared" si="924"/>
        <v>0</v>
      </c>
      <c r="Q1660" s="34">
        <f t="shared" si="924"/>
        <v>0</v>
      </c>
      <c r="R1660" s="34">
        <f t="shared" si="924"/>
        <v>0</v>
      </c>
      <c r="S1660" s="34">
        <f t="shared" si="924"/>
        <v>0</v>
      </c>
      <c r="T1660" s="34">
        <f t="shared" si="924"/>
        <v>0</v>
      </c>
      <c r="U1660" s="34">
        <f t="shared" si="924"/>
        <v>0</v>
      </c>
      <c r="V1660" s="37">
        <f t="shared" si="924"/>
        <v>0</v>
      </c>
      <c r="W1660" s="33">
        <f t="shared" si="924"/>
        <v>0</v>
      </c>
    </row>
    <row r="1661" spans="1:23" s="72" customFormat="1" outlineLevel="1" x14ac:dyDescent="0.2">
      <c r="A1661" s="322"/>
      <c r="B1661" s="25"/>
      <c r="C1661" s="23"/>
      <c r="D1661" s="23"/>
      <c r="E1661" s="24"/>
      <c r="F1661" s="176" t="s">
        <v>345</v>
      </c>
      <c r="G1661" s="190">
        <f>G801</f>
        <v>0</v>
      </c>
      <c r="H1661" s="242">
        <f>G1661*(1-VLOOKUP($F1661,SHT,2,FALSE))+H801*(1-VLOOKUP($F1661,SHT,2,FALSE))</f>
        <v>0</v>
      </c>
      <c r="I1661" s="179">
        <f t="shared" ref="I1661:V1661" si="925">I801*(1-VLOOKUP($F1661,SHT,2,FALSE))</f>
        <v>0</v>
      </c>
      <c r="J1661" s="179">
        <f t="shared" si="925"/>
        <v>0</v>
      </c>
      <c r="K1661" s="197">
        <f t="shared" si="925"/>
        <v>0</v>
      </c>
      <c r="L1661" s="181">
        <f t="shared" si="925"/>
        <v>0</v>
      </c>
      <c r="M1661" s="192">
        <f t="shared" si="925"/>
        <v>0</v>
      </c>
      <c r="N1661" s="182">
        <f t="shared" si="925"/>
        <v>0</v>
      </c>
      <c r="O1661" s="182">
        <f t="shared" si="925"/>
        <v>0</v>
      </c>
      <c r="P1661" s="182">
        <f t="shared" si="925"/>
        <v>0</v>
      </c>
      <c r="Q1661" s="182">
        <f t="shared" si="925"/>
        <v>0</v>
      </c>
      <c r="R1661" s="182">
        <f t="shared" si="925"/>
        <v>0</v>
      </c>
      <c r="S1661" s="182">
        <f t="shared" si="925"/>
        <v>0</v>
      </c>
      <c r="T1661" s="178">
        <f t="shared" si="925"/>
        <v>0</v>
      </c>
      <c r="U1661" s="182">
        <f t="shared" si="925"/>
        <v>0</v>
      </c>
      <c r="V1661" s="183">
        <f t="shared" si="925"/>
        <v>0</v>
      </c>
      <c r="W1661" s="46">
        <f>W801</f>
        <v>0</v>
      </c>
    </row>
    <row r="1662" spans="1:23" s="72" customFormat="1" outlineLevel="1" x14ac:dyDescent="0.2">
      <c r="A1662" s="322"/>
      <c r="B1662" s="25"/>
      <c r="C1662" s="23"/>
      <c r="D1662" s="23"/>
      <c r="E1662" s="24"/>
      <c r="F1662" s="176" t="s">
        <v>346</v>
      </c>
      <c r="G1662" s="190">
        <f>G802</f>
        <v>0</v>
      </c>
      <c r="H1662" s="242">
        <f>G1662*(1-VLOOKUP($F1662,SHT,2,FALSE))+H802*(1-VLOOKUP($F1662,SHT,2,FALSE))</f>
        <v>0</v>
      </c>
      <c r="I1662" s="179">
        <f t="shared" ref="I1662:V1662" si="926">I802*(1-VLOOKUP($F1662,SHT,2,FALSE))</f>
        <v>0</v>
      </c>
      <c r="J1662" s="179">
        <f t="shared" si="926"/>
        <v>0</v>
      </c>
      <c r="K1662" s="197">
        <f t="shared" si="926"/>
        <v>0</v>
      </c>
      <c r="L1662" s="181">
        <f t="shared" si="926"/>
        <v>0</v>
      </c>
      <c r="M1662" s="192">
        <f t="shared" si="926"/>
        <v>0</v>
      </c>
      <c r="N1662" s="182">
        <f t="shared" si="926"/>
        <v>0</v>
      </c>
      <c r="O1662" s="182">
        <f t="shared" si="926"/>
        <v>0</v>
      </c>
      <c r="P1662" s="182">
        <f t="shared" si="926"/>
        <v>0</v>
      </c>
      <c r="Q1662" s="182">
        <f t="shared" si="926"/>
        <v>0</v>
      </c>
      <c r="R1662" s="182">
        <f t="shared" si="926"/>
        <v>0</v>
      </c>
      <c r="S1662" s="182">
        <f t="shared" si="926"/>
        <v>0</v>
      </c>
      <c r="T1662" s="178">
        <f t="shared" si="926"/>
        <v>0</v>
      </c>
      <c r="U1662" s="182">
        <f t="shared" si="926"/>
        <v>0</v>
      </c>
      <c r="V1662" s="183">
        <f t="shared" si="926"/>
        <v>0</v>
      </c>
      <c r="W1662" s="46">
        <f>W802</f>
        <v>0</v>
      </c>
    </row>
    <row r="1663" spans="1:23" s="72" customFormat="1" x14ac:dyDescent="0.2">
      <c r="A1663" s="322"/>
      <c r="B1663" s="25"/>
      <c r="C1663" s="23"/>
      <c r="D1663" s="23" t="s">
        <v>63</v>
      </c>
      <c r="E1663" s="24"/>
      <c r="F1663" s="24"/>
      <c r="G1663" s="69">
        <f>SUBTOTAL(9,G1664:G1666)</f>
        <v>0</v>
      </c>
      <c r="H1663" s="70"/>
      <c r="I1663" s="66"/>
      <c r="J1663" s="66"/>
      <c r="K1663" s="67">
        <f t="shared" ref="K1663:W1663" si="927">SUBTOTAL(9,K1664:K1666)</f>
        <v>0</v>
      </c>
      <c r="L1663" s="34">
        <f t="shared" si="927"/>
        <v>0</v>
      </c>
      <c r="M1663" s="34">
        <f t="shared" si="927"/>
        <v>0</v>
      </c>
      <c r="N1663" s="34">
        <f t="shared" si="927"/>
        <v>0</v>
      </c>
      <c r="O1663" s="34">
        <f t="shared" si="927"/>
        <v>0</v>
      </c>
      <c r="P1663" s="34">
        <f t="shared" si="927"/>
        <v>0</v>
      </c>
      <c r="Q1663" s="34">
        <f t="shared" si="927"/>
        <v>0</v>
      </c>
      <c r="R1663" s="34">
        <f t="shared" si="927"/>
        <v>0</v>
      </c>
      <c r="S1663" s="34">
        <f t="shared" si="927"/>
        <v>0</v>
      </c>
      <c r="T1663" s="34">
        <f t="shared" si="927"/>
        <v>0</v>
      </c>
      <c r="U1663" s="34">
        <f t="shared" si="927"/>
        <v>0</v>
      </c>
      <c r="V1663" s="34">
        <f t="shared" si="927"/>
        <v>0</v>
      </c>
      <c r="W1663" s="33">
        <f t="shared" si="927"/>
        <v>0</v>
      </c>
    </row>
    <row r="1664" spans="1:23" s="72" customFormat="1" outlineLevel="1" x14ac:dyDescent="0.2">
      <c r="A1664" s="322"/>
      <c r="B1664" s="25"/>
      <c r="C1664" s="23"/>
      <c r="D1664" s="23"/>
      <c r="E1664" s="24"/>
      <c r="F1664" s="176" t="s">
        <v>190</v>
      </c>
      <c r="G1664" s="190">
        <f>G804</f>
        <v>0</v>
      </c>
      <c r="H1664" s="70"/>
      <c r="I1664" s="66"/>
      <c r="J1664" s="66"/>
      <c r="K1664" s="197">
        <f>($G1664+SUM($H804:K804))*VLOOKUP($F1664,EIT,2,FALSE)</f>
        <v>0</v>
      </c>
      <c r="L1664" s="181">
        <f t="shared" ref="L1664:V1664" si="928">L804*VLOOKUP($F1664,EIT,2,FALSE)</f>
        <v>0</v>
      </c>
      <c r="M1664" s="192">
        <f t="shared" si="928"/>
        <v>0</v>
      </c>
      <c r="N1664" s="182">
        <f t="shared" si="928"/>
        <v>0</v>
      </c>
      <c r="O1664" s="182">
        <f t="shared" si="928"/>
        <v>0</v>
      </c>
      <c r="P1664" s="182">
        <f t="shared" si="928"/>
        <v>0</v>
      </c>
      <c r="Q1664" s="182">
        <f t="shared" si="928"/>
        <v>0</v>
      </c>
      <c r="R1664" s="182">
        <f t="shared" si="928"/>
        <v>0</v>
      </c>
      <c r="S1664" s="182">
        <f t="shared" si="928"/>
        <v>0</v>
      </c>
      <c r="T1664" s="182">
        <f t="shared" si="928"/>
        <v>0</v>
      </c>
      <c r="U1664" s="182">
        <f t="shared" si="928"/>
        <v>0</v>
      </c>
      <c r="V1664" s="183">
        <f t="shared" si="928"/>
        <v>0</v>
      </c>
      <c r="W1664" s="46">
        <f>W804</f>
        <v>0</v>
      </c>
    </row>
    <row r="1665" spans="1:24" s="72" customFormat="1" outlineLevel="1" x14ac:dyDescent="0.2">
      <c r="A1665" s="322"/>
      <c r="B1665" s="25"/>
      <c r="C1665" s="23"/>
      <c r="D1665" s="23"/>
      <c r="E1665" s="24"/>
      <c r="F1665" s="176" t="s">
        <v>191</v>
      </c>
      <c r="G1665" s="190">
        <f>G805</f>
        <v>0</v>
      </c>
      <c r="H1665" s="70"/>
      <c r="I1665" s="66"/>
      <c r="J1665" s="66"/>
      <c r="K1665" s="67"/>
      <c r="L1665" s="181">
        <f>($G1665+SUM($H805:L805))*VLOOKUP($F1665,EIT,3,FALSE)</f>
        <v>0</v>
      </c>
      <c r="M1665" s="192">
        <f>($G1665+SUM($H805:$L805))*VLOOKUP($F1665,EIT,4,FALSE)+$M805*(VLOOKUP($F1665,EIT,3,FALSE)+VLOOKUP($F1665,EIT,4,FALSE))</f>
        <v>0</v>
      </c>
      <c r="N1665" s="182">
        <f>($G1665+SUM($H805:$M805))*VLOOKUP($F1665,EIT,5,FALSE)+$N805*(VLOOKUP($F1665,EIT,3,FALSE)+VLOOKUP($F1665,EIT,4,FALSE)+VLOOKUP($F1665,EIT,5,FALSE))</f>
        <v>0</v>
      </c>
      <c r="O1665" s="182">
        <f t="shared" ref="O1665:V1665" si="929">O805*(VLOOKUP($F1665,EIT,3,FALSE)+VLOOKUP($F1665,EIT,4,FALSE)+VLOOKUP($F1665,EIT,5,FALSE))</f>
        <v>0</v>
      </c>
      <c r="P1665" s="182">
        <f t="shared" si="929"/>
        <v>0</v>
      </c>
      <c r="Q1665" s="182">
        <f t="shared" si="929"/>
        <v>0</v>
      </c>
      <c r="R1665" s="182">
        <f t="shared" si="929"/>
        <v>0</v>
      </c>
      <c r="S1665" s="182">
        <f t="shared" si="929"/>
        <v>0</v>
      </c>
      <c r="T1665" s="182">
        <f t="shared" si="929"/>
        <v>0</v>
      </c>
      <c r="U1665" s="182">
        <f t="shared" si="929"/>
        <v>0</v>
      </c>
      <c r="V1665" s="183">
        <f t="shared" si="929"/>
        <v>0</v>
      </c>
      <c r="W1665" s="46">
        <f>W805</f>
        <v>0</v>
      </c>
    </row>
    <row r="1666" spans="1:24" s="72" customFormat="1" outlineLevel="1" x14ac:dyDescent="0.2">
      <c r="A1666" s="322"/>
      <c r="B1666" s="25"/>
      <c r="C1666" s="23"/>
      <c r="D1666" s="23"/>
      <c r="E1666" s="24"/>
      <c r="F1666" s="176" t="s">
        <v>189</v>
      </c>
      <c r="G1666" s="190">
        <f>G806</f>
        <v>0</v>
      </c>
      <c r="H1666" s="70"/>
      <c r="I1666" s="66"/>
      <c r="J1666" s="66"/>
      <c r="K1666" s="67"/>
      <c r="L1666" s="51"/>
      <c r="M1666" s="34"/>
      <c r="N1666" s="34"/>
      <c r="O1666" s="34"/>
      <c r="P1666" s="34"/>
      <c r="Q1666" s="34"/>
      <c r="R1666" s="34"/>
      <c r="S1666" s="34"/>
      <c r="T1666" s="34"/>
      <c r="U1666" s="34"/>
      <c r="V1666" s="37"/>
      <c r="W1666" s="46">
        <f>W806</f>
        <v>0</v>
      </c>
    </row>
    <row r="1667" spans="1:24" s="72" customFormat="1" x14ac:dyDescent="0.2">
      <c r="A1667" s="322"/>
      <c r="B1667" s="25"/>
      <c r="C1667" s="64"/>
      <c r="D1667" s="23" t="s">
        <v>192</v>
      </c>
      <c r="E1667" s="24"/>
      <c r="F1667" s="24"/>
      <c r="G1667" s="69">
        <f>SUBTOTAL(9,G1668:G1669)</f>
        <v>0</v>
      </c>
      <c r="H1667" s="70"/>
      <c r="I1667" s="66"/>
      <c r="J1667" s="66"/>
      <c r="K1667" s="67"/>
      <c r="L1667" s="51"/>
      <c r="M1667" s="34"/>
      <c r="N1667" s="34"/>
      <c r="O1667" s="34"/>
      <c r="P1667" s="34"/>
      <c r="Q1667" s="34"/>
      <c r="R1667" s="34"/>
      <c r="S1667" s="34"/>
      <c r="T1667" s="34"/>
      <c r="U1667" s="34"/>
      <c r="V1667" s="37"/>
      <c r="W1667" s="378"/>
    </row>
    <row r="1668" spans="1:24" s="72" customFormat="1" outlineLevel="1" x14ac:dyDescent="0.2">
      <c r="A1668" s="322"/>
      <c r="B1668" s="25"/>
      <c r="C1668" s="23"/>
      <c r="D1668" s="23"/>
      <c r="E1668" s="24"/>
      <c r="F1668" s="176" t="s">
        <v>193</v>
      </c>
      <c r="G1668" s="190">
        <f>G808</f>
        <v>0</v>
      </c>
      <c r="H1668" s="70"/>
      <c r="I1668" s="66"/>
      <c r="J1668" s="66"/>
      <c r="K1668" s="67"/>
      <c r="L1668" s="51"/>
      <c r="M1668" s="34"/>
      <c r="N1668" s="34"/>
      <c r="O1668" s="34"/>
      <c r="P1668" s="34"/>
      <c r="Q1668" s="34"/>
      <c r="R1668" s="34"/>
      <c r="S1668" s="34"/>
      <c r="T1668" s="34"/>
      <c r="U1668" s="34"/>
      <c r="V1668" s="37"/>
      <c r="W1668" s="49"/>
    </row>
    <row r="1669" spans="1:24" s="72" customFormat="1" outlineLevel="1" x14ac:dyDescent="0.2">
      <c r="A1669" s="322"/>
      <c r="B1669" s="25"/>
      <c r="C1669" s="23"/>
      <c r="D1669" s="23"/>
      <c r="E1669" s="24"/>
      <c r="F1669" s="176" t="s">
        <v>194</v>
      </c>
      <c r="G1669" s="190">
        <f>G809</f>
        <v>0</v>
      </c>
      <c r="H1669" s="70"/>
      <c r="I1669" s="66"/>
      <c r="J1669" s="66"/>
      <c r="K1669" s="67"/>
      <c r="L1669" s="51"/>
      <c r="M1669" s="34"/>
      <c r="N1669" s="34"/>
      <c r="O1669" s="34"/>
      <c r="P1669" s="34"/>
      <c r="Q1669" s="34"/>
      <c r="R1669" s="34"/>
      <c r="S1669" s="34"/>
      <c r="T1669" s="34"/>
      <c r="U1669" s="34"/>
      <c r="V1669" s="37"/>
      <c r="W1669" s="49"/>
    </row>
    <row r="1670" spans="1:24" s="72" customFormat="1" outlineLevel="1" x14ac:dyDescent="0.2">
      <c r="A1670" s="322"/>
      <c r="B1670" s="25"/>
      <c r="C1670" s="24"/>
      <c r="D1670" s="23"/>
      <c r="E1670" s="64"/>
      <c r="F1670" s="24"/>
      <c r="G1670" s="435"/>
      <c r="H1670" s="70"/>
      <c r="I1670" s="66"/>
      <c r="J1670" s="66"/>
      <c r="K1670" s="67"/>
      <c r="L1670" s="34"/>
      <c r="M1670" s="34"/>
      <c r="N1670" s="34"/>
      <c r="O1670" s="34"/>
      <c r="P1670" s="34"/>
      <c r="Q1670" s="34"/>
      <c r="R1670" s="34"/>
      <c r="S1670" s="34"/>
      <c r="T1670" s="34"/>
      <c r="U1670" s="34"/>
      <c r="V1670" s="34"/>
      <c r="W1670" s="33"/>
    </row>
    <row r="1671" spans="1:24" s="72" customFormat="1" outlineLevel="1" x14ac:dyDescent="0.2">
      <c r="A1671" s="322"/>
      <c r="B1671" s="25"/>
      <c r="C1671" s="23" t="s">
        <v>479</v>
      </c>
      <c r="D1671" s="23"/>
      <c r="E1671" s="64"/>
      <c r="F1671" s="24"/>
      <c r="G1671" s="435">
        <f>SUBTOTAL(9,G1672:G1674)</f>
        <v>0</v>
      </c>
      <c r="H1671" s="70">
        <f t="shared" ref="H1671:W1671" si="930">SUBTOTAL(9,H1672:H1674)</f>
        <v>0</v>
      </c>
      <c r="I1671" s="66">
        <f t="shared" si="930"/>
        <v>0</v>
      </c>
      <c r="J1671" s="66">
        <f t="shared" si="930"/>
        <v>0</v>
      </c>
      <c r="K1671" s="67">
        <f t="shared" si="930"/>
        <v>0</v>
      </c>
      <c r="L1671" s="34">
        <f t="shared" si="930"/>
        <v>0</v>
      </c>
      <c r="M1671" s="34">
        <f t="shared" si="930"/>
        <v>0</v>
      </c>
      <c r="N1671" s="34">
        <f t="shared" si="930"/>
        <v>0</v>
      </c>
      <c r="O1671" s="34">
        <f t="shared" si="930"/>
        <v>0</v>
      </c>
      <c r="P1671" s="34">
        <f t="shared" si="930"/>
        <v>0</v>
      </c>
      <c r="Q1671" s="34">
        <f t="shared" si="930"/>
        <v>0</v>
      </c>
      <c r="R1671" s="34">
        <f t="shared" si="930"/>
        <v>0</v>
      </c>
      <c r="S1671" s="34">
        <f t="shared" si="930"/>
        <v>0</v>
      </c>
      <c r="T1671" s="34">
        <f t="shared" si="930"/>
        <v>0</v>
      </c>
      <c r="U1671" s="34">
        <f t="shared" si="930"/>
        <v>0</v>
      </c>
      <c r="V1671" s="34">
        <f t="shared" si="930"/>
        <v>0</v>
      </c>
      <c r="W1671" s="33">
        <f t="shared" si="930"/>
        <v>0</v>
      </c>
    </row>
    <row r="1672" spans="1:24" s="72" customFormat="1" outlineLevel="1" x14ac:dyDescent="0.2">
      <c r="A1672" s="322"/>
      <c r="B1672" s="25"/>
      <c r="C1672" s="24"/>
      <c r="D1672" s="23"/>
      <c r="E1672" s="64"/>
      <c r="F1672" s="433" t="s">
        <v>474</v>
      </c>
      <c r="G1672" s="436">
        <f>G812</f>
        <v>0</v>
      </c>
      <c r="H1672" s="437">
        <f>G1672*(1-VLOOKUP($F1672,SHT,2,FALSE))+H812*(1-VLOOKUP($F1672,SHT,2,FALSE))</f>
        <v>0</v>
      </c>
      <c r="I1672" s="438">
        <f t="shared" ref="I1672:V1672" si="931">I812*(1-VLOOKUP($F1672,SHT,2,FALSE))</f>
        <v>0</v>
      </c>
      <c r="J1672" s="438">
        <f t="shared" si="931"/>
        <v>0</v>
      </c>
      <c r="K1672" s="439">
        <f t="shared" si="931"/>
        <v>0</v>
      </c>
      <c r="L1672" s="440">
        <f t="shared" si="931"/>
        <v>0</v>
      </c>
      <c r="M1672" s="441">
        <f t="shared" si="931"/>
        <v>0</v>
      </c>
      <c r="N1672" s="438">
        <f t="shared" si="931"/>
        <v>0</v>
      </c>
      <c r="O1672" s="438">
        <f t="shared" si="931"/>
        <v>0</v>
      </c>
      <c r="P1672" s="438">
        <f t="shared" si="931"/>
        <v>0</v>
      </c>
      <c r="Q1672" s="438">
        <f t="shared" si="931"/>
        <v>0</v>
      </c>
      <c r="R1672" s="438">
        <f t="shared" si="931"/>
        <v>0</v>
      </c>
      <c r="S1672" s="438">
        <f t="shared" si="931"/>
        <v>0</v>
      </c>
      <c r="T1672" s="438">
        <f t="shared" si="931"/>
        <v>0</v>
      </c>
      <c r="U1672" s="438">
        <f t="shared" si="931"/>
        <v>0</v>
      </c>
      <c r="V1672" s="442">
        <f t="shared" si="931"/>
        <v>0</v>
      </c>
      <c r="W1672" s="436">
        <f>W812</f>
        <v>0</v>
      </c>
    </row>
    <row r="1673" spans="1:24" s="72" customFormat="1" outlineLevel="1" x14ac:dyDescent="0.2">
      <c r="A1673" s="322"/>
      <c r="B1673" s="25"/>
      <c r="C1673" s="24"/>
      <c r="D1673" s="23"/>
      <c r="E1673" s="64"/>
      <c r="F1673" s="433" t="s">
        <v>475</v>
      </c>
      <c r="G1673" s="436">
        <f>G813</f>
        <v>0</v>
      </c>
      <c r="H1673" s="437">
        <f>G1673*(1-VLOOKUP($F1673,SHT,2,FALSE))+H813*(1-VLOOKUP($F1673,SHT,2,FALSE))</f>
        <v>0</v>
      </c>
      <c r="I1673" s="438">
        <f t="shared" ref="I1673:V1673" si="932">I813*(1-VLOOKUP($F1673,SHT,2,FALSE))</f>
        <v>0</v>
      </c>
      <c r="J1673" s="438">
        <f t="shared" si="932"/>
        <v>0</v>
      </c>
      <c r="K1673" s="439">
        <f t="shared" si="932"/>
        <v>0</v>
      </c>
      <c r="L1673" s="440">
        <f t="shared" si="932"/>
        <v>0</v>
      </c>
      <c r="M1673" s="441">
        <f t="shared" si="932"/>
        <v>0</v>
      </c>
      <c r="N1673" s="438">
        <f t="shared" si="932"/>
        <v>0</v>
      </c>
      <c r="O1673" s="438">
        <f t="shared" si="932"/>
        <v>0</v>
      </c>
      <c r="P1673" s="438">
        <f t="shared" si="932"/>
        <v>0</v>
      </c>
      <c r="Q1673" s="438">
        <f t="shared" si="932"/>
        <v>0</v>
      </c>
      <c r="R1673" s="438">
        <f t="shared" si="932"/>
        <v>0</v>
      </c>
      <c r="S1673" s="438">
        <f t="shared" si="932"/>
        <v>0</v>
      </c>
      <c r="T1673" s="438">
        <f t="shared" si="932"/>
        <v>0</v>
      </c>
      <c r="U1673" s="438">
        <f t="shared" si="932"/>
        <v>0</v>
      </c>
      <c r="V1673" s="442">
        <f t="shared" si="932"/>
        <v>0</v>
      </c>
      <c r="W1673" s="436">
        <f>W813</f>
        <v>0</v>
      </c>
    </row>
    <row r="1674" spans="1:24" s="72" customFormat="1" outlineLevel="1" x14ac:dyDescent="0.2">
      <c r="A1674" s="322"/>
      <c r="B1674" s="25"/>
      <c r="C1674" s="24"/>
      <c r="D1674" s="23"/>
      <c r="E1674" s="64"/>
      <c r="F1674" s="433" t="s">
        <v>476</v>
      </c>
      <c r="G1674" s="436">
        <f>G814</f>
        <v>0</v>
      </c>
      <c r="H1674" s="437">
        <f>G1674*(1-VLOOKUP($F1674,SHT,2,FALSE))+H814*(1-VLOOKUP($F1674,SHT,2,FALSE))</f>
        <v>0</v>
      </c>
      <c r="I1674" s="438">
        <f t="shared" ref="I1674:V1674" si="933">I814*(1-VLOOKUP($F1674,SHT,2,FALSE))</f>
        <v>0</v>
      </c>
      <c r="J1674" s="438">
        <f t="shared" si="933"/>
        <v>0</v>
      </c>
      <c r="K1674" s="439">
        <f t="shared" si="933"/>
        <v>0</v>
      </c>
      <c r="L1674" s="440">
        <f t="shared" si="933"/>
        <v>0</v>
      </c>
      <c r="M1674" s="441">
        <f t="shared" si="933"/>
        <v>0</v>
      </c>
      <c r="N1674" s="438">
        <f t="shared" si="933"/>
        <v>0</v>
      </c>
      <c r="O1674" s="438">
        <f t="shared" si="933"/>
        <v>0</v>
      </c>
      <c r="P1674" s="438">
        <f t="shared" si="933"/>
        <v>0</v>
      </c>
      <c r="Q1674" s="438">
        <f t="shared" si="933"/>
        <v>0</v>
      </c>
      <c r="R1674" s="438">
        <f t="shared" si="933"/>
        <v>0</v>
      </c>
      <c r="S1674" s="438">
        <f t="shared" si="933"/>
        <v>0</v>
      </c>
      <c r="T1674" s="438">
        <f t="shared" si="933"/>
        <v>0</v>
      </c>
      <c r="U1674" s="438">
        <f t="shared" si="933"/>
        <v>0</v>
      </c>
      <c r="V1674" s="442">
        <f t="shared" si="933"/>
        <v>0</v>
      </c>
      <c r="W1674" s="436">
        <f>W814</f>
        <v>0</v>
      </c>
    </row>
    <row r="1675" spans="1:24" s="72" customFormat="1" x14ac:dyDescent="0.2">
      <c r="A1675" s="322"/>
      <c r="B1675" s="25"/>
      <c r="C1675" s="23"/>
      <c r="D1675" s="23"/>
      <c r="E1675" s="24"/>
      <c r="F1675" s="24"/>
      <c r="G1675" s="69"/>
      <c r="H1675" s="66"/>
      <c r="I1675" s="66"/>
      <c r="J1675" s="66"/>
      <c r="K1675" s="67"/>
      <c r="L1675" s="51"/>
      <c r="M1675" s="34"/>
      <c r="N1675" s="34"/>
      <c r="O1675" s="34"/>
      <c r="P1675" s="34"/>
      <c r="Q1675" s="34"/>
      <c r="R1675" s="34"/>
      <c r="S1675" s="34"/>
      <c r="T1675" s="34"/>
      <c r="U1675" s="34"/>
      <c r="V1675" s="37"/>
      <c r="W1675" s="37"/>
    </row>
    <row r="1676" spans="1:24" s="150" customFormat="1" ht="16.5" thickBot="1" x14ac:dyDescent="0.25">
      <c r="A1676" s="319"/>
      <c r="B1676" s="79" t="s">
        <v>310</v>
      </c>
      <c r="C1676" s="204"/>
      <c r="D1676" s="204"/>
      <c r="E1676" s="204"/>
      <c r="F1676" s="204"/>
      <c r="G1676" s="205">
        <f>SUBTOTAL(9,G1436:G1675)</f>
        <v>0</v>
      </c>
      <c r="H1676" s="206">
        <f t="shared" ref="H1676:W1676" si="934">SUBTOTAL(9,H1436:H1675)</f>
        <v>0</v>
      </c>
      <c r="I1676" s="207">
        <f t="shared" si="934"/>
        <v>0</v>
      </c>
      <c r="J1676" s="207">
        <f t="shared" si="934"/>
        <v>0</v>
      </c>
      <c r="K1676" s="468">
        <f t="shared" si="934"/>
        <v>0</v>
      </c>
      <c r="L1676" s="209">
        <f t="shared" si="934"/>
        <v>0</v>
      </c>
      <c r="M1676" s="210">
        <f t="shared" si="934"/>
        <v>0</v>
      </c>
      <c r="N1676" s="210">
        <f t="shared" si="934"/>
        <v>0</v>
      </c>
      <c r="O1676" s="210">
        <f t="shared" si="934"/>
        <v>0</v>
      </c>
      <c r="P1676" s="210">
        <f t="shared" si="934"/>
        <v>0</v>
      </c>
      <c r="Q1676" s="210">
        <f t="shared" si="934"/>
        <v>0</v>
      </c>
      <c r="R1676" s="210">
        <f t="shared" si="934"/>
        <v>0</v>
      </c>
      <c r="S1676" s="210">
        <f t="shared" si="934"/>
        <v>0</v>
      </c>
      <c r="T1676" s="210">
        <f t="shared" si="934"/>
        <v>0</v>
      </c>
      <c r="U1676" s="210">
        <f t="shared" si="934"/>
        <v>0</v>
      </c>
      <c r="V1676" s="211">
        <f t="shared" si="934"/>
        <v>0</v>
      </c>
      <c r="W1676" s="205">
        <f t="shared" si="934"/>
        <v>0</v>
      </c>
    </row>
    <row r="1677" spans="1:24" ht="13.5" thickBot="1" x14ac:dyDescent="0.25">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row>
    <row r="1678" spans="1:24" s="129" customFormat="1" ht="16.5" thickBot="1" x14ac:dyDescent="0.25">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row>
    <row r="1679" spans="1:24" s="129" customFormat="1" ht="15.75" x14ac:dyDescent="0.2">
      <c r="A1679" s="318"/>
      <c r="B1679" s="605"/>
      <c r="C1679" s="596" t="s">
        <v>413</v>
      </c>
      <c r="D1679" s="257"/>
      <c r="E1679" s="257"/>
      <c r="F1679" s="597"/>
      <c r="G1679" s="657"/>
      <c r="H1679" s="34">
        <f>SUBTOTAL(9,H1680:H1681)</f>
        <v>0</v>
      </c>
      <c r="I1679" s="34">
        <f t="shared" ref="I1679:V1679" si="935">SUBTOTAL(9,I1680:I1681)</f>
        <v>0</v>
      </c>
      <c r="J1679" s="34">
        <f t="shared" si="935"/>
        <v>0</v>
      </c>
      <c r="K1679" s="37">
        <f t="shared" si="935"/>
        <v>0</v>
      </c>
      <c r="L1679" s="34">
        <f t="shared" si="935"/>
        <v>0</v>
      </c>
      <c r="M1679" s="36">
        <f t="shared" si="935"/>
        <v>0</v>
      </c>
      <c r="N1679" s="34">
        <f t="shared" si="935"/>
        <v>0</v>
      </c>
      <c r="O1679" s="34">
        <f t="shared" si="935"/>
        <v>0</v>
      </c>
      <c r="P1679" s="34">
        <f t="shared" si="935"/>
        <v>0</v>
      </c>
      <c r="Q1679" s="34">
        <f t="shared" si="935"/>
        <v>0</v>
      </c>
      <c r="R1679" s="34">
        <f t="shared" si="935"/>
        <v>0</v>
      </c>
      <c r="S1679" s="34">
        <f t="shared" si="935"/>
        <v>0</v>
      </c>
      <c r="T1679" s="34">
        <f t="shared" si="935"/>
        <v>0</v>
      </c>
      <c r="U1679" s="34">
        <f t="shared" si="935"/>
        <v>0</v>
      </c>
      <c r="V1679" s="34">
        <f t="shared" si="935"/>
        <v>0</v>
      </c>
      <c r="W1679" s="657"/>
    </row>
    <row r="1680" spans="1:24" s="129" customFormat="1" ht="12.75" customHeight="1" x14ac:dyDescent="0.2">
      <c r="A1680" s="318"/>
      <c r="B1680" s="256"/>
      <c r="C1680" s="257"/>
      <c r="D1680" s="257"/>
      <c r="E1680" s="257"/>
      <c r="F1680" s="433" t="s">
        <v>414</v>
      </c>
      <c r="G1680" s="658"/>
      <c r="H1680" s="191">
        <f t="shared" ref="H1680:V1680" si="936">H820</f>
        <v>0</v>
      </c>
      <c r="I1680" s="179">
        <f t="shared" si="936"/>
        <v>0</v>
      </c>
      <c r="J1680" s="179">
        <f t="shared" si="936"/>
        <v>0</v>
      </c>
      <c r="K1680" s="197">
        <f t="shared" si="936"/>
        <v>0</v>
      </c>
      <c r="L1680" s="178">
        <f t="shared" si="936"/>
        <v>0</v>
      </c>
      <c r="M1680" s="192">
        <f t="shared" si="936"/>
        <v>0</v>
      </c>
      <c r="N1680" s="182">
        <f t="shared" si="936"/>
        <v>0</v>
      </c>
      <c r="O1680" s="182">
        <f t="shared" si="936"/>
        <v>0</v>
      </c>
      <c r="P1680" s="182">
        <f t="shared" si="936"/>
        <v>0</v>
      </c>
      <c r="Q1680" s="182">
        <f t="shared" si="936"/>
        <v>0</v>
      </c>
      <c r="R1680" s="182">
        <f t="shared" si="936"/>
        <v>0</v>
      </c>
      <c r="S1680" s="182">
        <f t="shared" si="936"/>
        <v>0</v>
      </c>
      <c r="T1680" s="182">
        <f t="shared" si="936"/>
        <v>0</v>
      </c>
      <c r="U1680" s="182">
        <f t="shared" si="936"/>
        <v>0</v>
      </c>
      <c r="V1680" s="195">
        <f t="shared" si="936"/>
        <v>0</v>
      </c>
      <c r="W1680" s="658"/>
      <c r="X1680" s="72"/>
    </row>
    <row r="1681" spans="1:24" s="129" customFormat="1" ht="12.75" customHeight="1" x14ac:dyDescent="0.2">
      <c r="A1681" s="318"/>
      <c r="B1681" s="256"/>
      <c r="C1681" s="257"/>
      <c r="D1681" s="257"/>
      <c r="E1681" s="257"/>
      <c r="F1681" s="433" t="s">
        <v>415</v>
      </c>
      <c r="G1681" s="658"/>
      <c r="H1681" s="191">
        <f t="shared" ref="H1681:V1681" si="937">H821</f>
        <v>0</v>
      </c>
      <c r="I1681" s="179">
        <f t="shared" si="937"/>
        <v>0</v>
      </c>
      <c r="J1681" s="179">
        <f t="shared" si="937"/>
        <v>0</v>
      </c>
      <c r="K1681" s="197">
        <f t="shared" si="937"/>
        <v>0</v>
      </c>
      <c r="L1681" s="178">
        <f t="shared" si="937"/>
        <v>0</v>
      </c>
      <c r="M1681" s="192">
        <f t="shared" si="937"/>
        <v>0</v>
      </c>
      <c r="N1681" s="182">
        <f t="shared" si="937"/>
        <v>0</v>
      </c>
      <c r="O1681" s="182">
        <f t="shared" si="937"/>
        <v>0</v>
      </c>
      <c r="P1681" s="182">
        <f t="shared" si="937"/>
        <v>0</v>
      </c>
      <c r="Q1681" s="182">
        <f t="shared" si="937"/>
        <v>0</v>
      </c>
      <c r="R1681" s="182">
        <f t="shared" si="937"/>
        <v>0</v>
      </c>
      <c r="S1681" s="182">
        <f t="shared" si="937"/>
        <v>0</v>
      </c>
      <c r="T1681" s="182">
        <f t="shared" si="937"/>
        <v>0</v>
      </c>
      <c r="U1681" s="182">
        <f t="shared" si="937"/>
        <v>0</v>
      </c>
      <c r="V1681" s="195">
        <f t="shared" si="937"/>
        <v>0</v>
      </c>
      <c r="W1681" s="658"/>
      <c r="X1681" s="72"/>
    </row>
    <row r="1682" spans="1:24" s="129" customFormat="1" ht="12.75" customHeight="1" x14ac:dyDescent="0.2">
      <c r="A1682" s="318"/>
      <c r="B1682" s="256"/>
      <c r="C1682" s="257"/>
      <c r="D1682" s="257"/>
      <c r="E1682" s="257"/>
      <c r="F1682" s="590"/>
      <c r="G1682" s="658"/>
      <c r="H1682" s="66"/>
      <c r="I1682" s="66"/>
      <c r="J1682" s="66"/>
      <c r="K1682" s="67"/>
      <c r="L1682" s="34"/>
      <c r="M1682" s="34"/>
      <c r="N1682" s="34"/>
      <c r="O1682" s="34"/>
      <c r="P1682" s="34"/>
      <c r="Q1682" s="34"/>
      <c r="R1682" s="34"/>
      <c r="S1682" s="34"/>
      <c r="T1682" s="34"/>
      <c r="U1682" s="34"/>
      <c r="V1682" s="34"/>
      <c r="W1682" s="658"/>
      <c r="X1682" s="72"/>
    </row>
    <row r="1683" spans="1:24" s="129" customFormat="1" ht="15" x14ac:dyDescent="0.2">
      <c r="A1683" s="318"/>
      <c r="B1683" s="589"/>
      <c r="C1683" s="598" t="s">
        <v>417</v>
      </c>
      <c r="D1683" s="23"/>
      <c r="E1683" s="64"/>
      <c r="F1683" s="590"/>
      <c r="G1683" s="658"/>
      <c r="H1683" s="415"/>
      <c r="I1683" s="394"/>
      <c r="J1683" s="394"/>
      <c r="K1683" s="398"/>
      <c r="L1683" s="415"/>
      <c r="M1683" s="395"/>
      <c r="N1683" s="394"/>
      <c r="O1683" s="394"/>
      <c r="P1683" s="394"/>
      <c r="Q1683" s="394"/>
      <c r="R1683" s="394"/>
      <c r="S1683" s="394"/>
      <c r="T1683" s="394"/>
      <c r="U1683" s="394"/>
      <c r="V1683" s="394"/>
      <c r="W1683" s="658"/>
    </row>
    <row r="1684" spans="1:24" s="129" customFormat="1" ht="12.75" customHeight="1" x14ac:dyDescent="0.2">
      <c r="A1684" s="318"/>
      <c r="B1684" s="256"/>
      <c r="C1684" s="257"/>
      <c r="D1684" s="23" t="s">
        <v>13</v>
      </c>
      <c r="E1684" s="64"/>
      <c r="F1684" s="590"/>
      <c r="G1684" s="658"/>
      <c r="H1684" s="51">
        <f t="shared" ref="H1684:V1684" si="938">SUBTOTAL(9,H1685:H1688)</f>
        <v>0</v>
      </c>
      <c r="I1684" s="34">
        <f t="shared" si="938"/>
        <v>0</v>
      </c>
      <c r="J1684" s="34">
        <f t="shared" si="938"/>
        <v>0</v>
      </c>
      <c r="K1684" s="37">
        <f t="shared" si="938"/>
        <v>0</v>
      </c>
      <c r="L1684" s="51">
        <f t="shared" si="938"/>
        <v>0</v>
      </c>
      <c r="M1684" s="36">
        <f t="shared" si="938"/>
        <v>0</v>
      </c>
      <c r="N1684" s="34">
        <f t="shared" si="938"/>
        <v>0</v>
      </c>
      <c r="O1684" s="34">
        <f t="shared" si="938"/>
        <v>0</v>
      </c>
      <c r="P1684" s="34">
        <f t="shared" si="938"/>
        <v>0</v>
      </c>
      <c r="Q1684" s="34">
        <f t="shared" si="938"/>
        <v>0</v>
      </c>
      <c r="R1684" s="34">
        <f t="shared" si="938"/>
        <v>0</v>
      </c>
      <c r="S1684" s="34">
        <f t="shared" si="938"/>
        <v>0</v>
      </c>
      <c r="T1684" s="34">
        <f t="shared" si="938"/>
        <v>0</v>
      </c>
      <c r="U1684" s="34">
        <f t="shared" si="938"/>
        <v>0</v>
      </c>
      <c r="V1684" s="34">
        <f t="shared" si="938"/>
        <v>0</v>
      </c>
      <c r="W1684" s="658"/>
    </row>
    <row r="1685" spans="1:24" s="129" customFormat="1" ht="12.75" customHeight="1" x14ac:dyDescent="0.2">
      <c r="A1685" s="318"/>
      <c r="B1685" s="256"/>
      <c r="C1685" s="257"/>
      <c r="D1685" s="23"/>
      <c r="E1685" s="24"/>
      <c r="F1685" s="433" t="s">
        <v>418</v>
      </c>
      <c r="G1685" s="658"/>
      <c r="H1685" s="191">
        <f t="shared" ref="H1685:V1685" si="939">H825</f>
        <v>0</v>
      </c>
      <c r="I1685" s="179">
        <f t="shared" si="939"/>
        <v>0</v>
      </c>
      <c r="J1685" s="179">
        <f t="shared" si="939"/>
        <v>0</v>
      </c>
      <c r="K1685" s="197">
        <f t="shared" si="939"/>
        <v>0</v>
      </c>
      <c r="L1685" s="178">
        <f t="shared" si="939"/>
        <v>0</v>
      </c>
      <c r="M1685" s="192">
        <f t="shared" si="939"/>
        <v>0</v>
      </c>
      <c r="N1685" s="182">
        <f t="shared" si="939"/>
        <v>0</v>
      </c>
      <c r="O1685" s="182">
        <f t="shared" si="939"/>
        <v>0</v>
      </c>
      <c r="P1685" s="182">
        <f t="shared" si="939"/>
        <v>0</v>
      </c>
      <c r="Q1685" s="182">
        <f t="shared" si="939"/>
        <v>0</v>
      </c>
      <c r="R1685" s="182">
        <f t="shared" si="939"/>
        <v>0</v>
      </c>
      <c r="S1685" s="182">
        <f t="shared" si="939"/>
        <v>0</v>
      </c>
      <c r="T1685" s="182">
        <f t="shared" si="939"/>
        <v>0</v>
      </c>
      <c r="U1685" s="182">
        <f t="shared" si="939"/>
        <v>0</v>
      </c>
      <c r="V1685" s="195">
        <f t="shared" si="939"/>
        <v>0</v>
      </c>
      <c r="W1685" s="658"/>
      <c r="X1685" s="72"/>
    </row>
    <row r="1686" spans="1:24" s="129" customFormat="1" ht="12.75" customHeight="1" x14ac:dyDescent="0.2">
      <c r="A1686" s="318"/>
      <c r="B1686" s="256"/>
      <c r="C1686" s="257"/>
      <c r="D1686" s="23"/>
      <c r="E1686" s="24"/>
      <c r="F1686" s="433" t="s">
        <v>419</v>
      </c>
      <c r="G1686" s="658"/>
      <c r="H1686" s="191">
        <f t="shared" ref="H1686:V1686" si="940">H826</f>
        <v>0</v>
      </c>
      <c r="I1686" s="179">
        <f t="shared" si="940"/>
        <v>0</v>
      </c>
      <c r="J1686" s="179">
        <f t="shared" si="940"/>
        <v>0</v>
      </c>
      <c r="K1686" s="197">
        <f t="shared" si="940"/>
        <v>0</v>
      </c>
      <c r="L1686" s="178">
        <f t="shared" si="940"/>
        <v>0</v>
      </c>
      <c r="M1686" s="192">
        <f t="shared" si="940"/>
        <v>0</v>
      </c>
      <c r="N1686" s="182">
        <f t="shared" si="940"/>
        <v>0</v>
      </c>
      <c r="O1686" s="182">
        <f t="shared" si="940"/>
        <v>0</v>
      </c>
      <c r="P1686" s="182">
        <f t="shared" si="940"/>
        <v>0</v>
      </c>
      <c r="Q1686" s="182">
        <f t="shared" si="940"/>
        <v>0</v>
      </c>
      <c r="R1686" s="182">
        <f t="shared" si="940"/>
        <v>0</v>
      </c>
      <c r="S1686" s="182">
        <f t="shared" si="940"/>
        <v>0</v>
      </c>
      <c r="T1686" s="182">
        <f t="shared" si="940"/>
        <v>0</v>
      </c>
      <c r="U1686" s="182">
        <f t="shared" si="940"/>
        <v>0</v>
      </c>
      <c r="V1686" s="195">
        <f t="shared" si="940"/>
        <v>0</v>
      </c>
      <c r="W1686" s="658"/>
      <c r="X1686" s="72"/>
    </row>
    <row r="1687" spans="1:24" s="129" customFormat="1" ht="12.75" customHeight="1" x14ac:dyDescent="0.2">
      <c r="A1687" s="318"/>
      <c r="B1687" s="256"/>
      <c r="C1687" s="257"/>
      <c r="D1687" s="23"/>
      <c r="E1687" s="24"/>
      <c r="F1687" s="433" t="s">
        <v>420</v>
      </c>
      <c r="G1687" s="658"/>
      <c r="H1687" s="191">
        <f t="shared" ref="H1687:V1687" si="941">H827</f>
        <v>0</v>
      </c>
      <c r="I1687" s="179">
        <f t="shared" si="941"/>
        <v>0</v>
      </c>
      <c r="J1687" s="179">
        <f t="shared" si="941"/>
        <v>0</v>
      </c>
      <c r="K1687" s="197">
        <f t="shared" si="941"/>
        <v>0</v>
      </c>
      <c r="L1687" s="178">
        <f t="shared" si="941"/>
        <v>0</v>
      </c>
      <c r="M1687" s="192">
        <f t="shared" si="941"/>
        <v>0</v>
      </c>
      <c r="N1687" s="182">
        <f t="shared" si="941"/>
        <v>0</v>
      </c>
      <c r="O1687" s="182">
        <f t="shared" si="941"/>
        <v>0</v>
      </c>
      <c r="P1687" s="182">
        <f t="shared" si="941"/>
        <v>0</v>
      </c>
      <c r="Q1687" s="182">
        <f t="shared" si="941"/>
        <v>0</v>
      </c>
      <c r="R1687" s="182">
        <f t="shared" si="941"/>
        <v>0</v>
      </c>
      <c r="S1687" s="182">
        <f t="shared" si="941"/>
        <v>0</v>
      </c>
      <c r="T1687" s="182">
        <f t="shared" si="941"/>
        <v>0</v>
      </c>
      <c r="U1687" s="182">
        <f t="shared" si="941"/>
        <v>0</v>
      </c>
      <c r="V1687" s="195">
        <f t="shared" si="941"/>
        <v>0</v>
      </c>
      <c r="W1687" s="658"/>
      <c r="X1687" s="72"/>
    </row>
    <row r="1688" spans="1:24" s="129" customFormat="1" ht="12.75" customHeight="1" x14ac:dyDescent="0.2">
      <c r="A1688" s="318"/>
      <c r="B1688" s="256"/>
      <c r="C1688" s="257"/>
      <c r="D1688" s="23"/>
      <c r="E1688" s="24"/>
      <c r="F1688" s="433" t="s">
        <v>421</v>
      </c>
      <c r="G1688" s="658"/>
      <c r="H1688" s="191">
        <f t="shared" ref="H1688:V1688" si="942">H828</f>
        <v>0</v>
      </c>
      <c r="I1688" s="179">
        <f t="shared" si="942"/>
        <v>0</v>
      </c>
      <c r="J1688" s="179">
        <f t="shared" si="942"/>
        <v>0</v>
      </c>
      <c r="K1688" s="197">
        <f t="shared" si="942"/>
        <v>0</v>
      </c>
      <c r="L1688" s="178">
        <f t="shared" si="942"/>
        <v>0</v>
      </c>
      <c r="M1688" s="192">
        <f t="shared" si="942"/>
        <v>0</v>
      </c>
      <c r="N1688" s="182">
        <f t="shared" si="942"/>
        <v>0</v>
      </c>
      <c r="O1688" s="182">
        <f t="shared" si="942"/>
        <v>0</v>
      </c>
      <c r="P1688" s="182">
        <f t="shared" si="942"/>
        <v>0</v>
      </c>
      <c r="Q1688" s="182">
        <f t="shared" si="942"/>
        <v>0</v>
      </c>
      <c r="R1688" s="182">
        <f t="shared" si="942"/>
        <v>0</v>
      </c>
      <c r="S1688" s="182">
        <f t="shared" si="942"/>
        <v>0</v>
      </c>
      <c r="T1688" s="182">
        <f t="shared" si="942"/>
        <v>0</v>
      </c>
      <c r="U1688" s="182">
        <f t="shared" si="942"/>
        <v>0</v>
      </c>
      <c r="V1688" s="195">
        <f t="shared" si="942"/>
        <v>0</v>
      </c>
      <c r="W1688" s="658"/>
      <c r="X1688" s="72"/>
    </row>
    <row r="1689" spans="1:24" s="129" customFormat="1" ht="12.75" customHeight="1" x14ac:dyDescent="0.2">
      <c r="A1689" s="318"/>
      <c r="B1689" s="256"/>
      <c r="C1689" s="257"/>
      <c r="D1689" s="23" t="s">
        <v>25</v>
      </c>
      <c r="E1689" s="64"/>
      <c r="F1689" s="590"/>
      <c r="G1689" s="658"/>
      <c r="H1689" s="51">
        <f t="shared" ref="H1689:V1689" si="943">SUBTOTAL(9,H1690:H1693)</f>
        <v>0</v>
      </c>
      <c r="I1689" s="34">
        <f t="shared" si="943"/>
        <v>0</v>
      </c>
      <c r="J1689" s="34">
        <f t="shared" si="943"/>
        <v>0</v>
      </c>
      <c r="K1689" s="37">
        <f t="shared" si="943"/>
        <v>0</v>
      </c>
      <c r="L1689" s="51">
        <f t="shared" si="943"/>
        <v>0</v>
      </c>
      <c r="M1689" s="36">
        <f t="shared" si="943"/>
        <v>0</v>
      </c>
      <c r="N1689" s="34">
        <f t="shared" si="943"/>
        <v>0</v>
      </c>
      <c r="O1689" s="34">
        <f t="shared" si="943"/>
        <v>0</v>
      </c>
      <c r="P1689" s="34">
        <f t="shared" si="943"/>
        <v>0</v>
      </c>
      <c r="Q1689" s="34">
        <f t="shared" si="943"/>
        <v>0</v>
      </c>
      <c r="R1689" s="34">
        <f t="shared" si="943"/>
        <v>0</v>
      </c>
      <c r="S1689" s="34">
        <f t="shared" si="943"/>
        <v>0</v>
      </c>
      <c r="T1689" s="34">
        <f t="shared" si="943"/>
        <v>0</v>
      </c>
      <c r="U1689" s="34">
        <f t="shared" si="943"/>
        <v>0</v>
      </c>
      <c r="V1689" s="34">
        <f t="shared" si="943"/>
        <v>0</v>
      </c>
      <c r="W1689" s="658"/>
    </row>
    <row r="1690" spans="1:24" s="129" customFormat="1" ht="12.75" customHeight="1" x14ac:dyDescent="0.2">
      <c r="A1690" s="318"/>
      <c r="B1690" s="256"/>
      <c r="C1690" s="257"/>
      <c r="D1690" s="23"/>
      <c r="E1690" s="64"/>
      <c r="F1690" s="433" t="s">
        <v>418</v>
      </c>
      <c r="G1690" s="658"/>
      <c r="H1690" s="191">
        <f t="shared" ref="H1690:V1690" si="944">H830</f>
        <v>0</v>
      </c>
      <c r="I1690" s="179">
        <f t="shared" si="944"/>
        <v>0</v>
      </c>
      <c r="J1690" s="179">
        <f t="shared" si="944"/>
        <v>0</v>
      </c>
      <c r="K1690" s="197">
        <f t="shared" si="944"/>
        <v>0</v>
      </c>
      <c r="L1690" s="178">
        <f t="shared" si="944"/>
        <v>0</v>
      </c>
      <c r="M1690" s="192">
        <f t="shared" si="944"/>
        <v>0</v>
      </c>
      <c r="N1690" s="182">
        <f t="shared" si="944"/>
        <v>0</v>
      </c>
      <c r="O1690" s="182">
        <f t="shared" si="944"/>
        <v>0</v>
      </c>
      <c r="P1690" s="182">
        <f t="shared" si="944"/>
        <v>0</v>
      </c>
      <c r="Q1690" s="182">
        <f t="shared" si="944"/>
        <v>0</v>
      </c>
      <c r="R1690" s="182">
        <f t="shared" si="944"/>
        <v>0</v>
      </c>
      <c r="S1690" s="182">
        <f t="shared" si="944"/>
        <v>0</v>
      </c>
      <c r="T1690" s="182">
        <f t="shared" si="944"/>
        <v>0</v>
      </c>
      <c r="U1690" s="182">
        <f t="shared" si="944"/>
        <v>0</v>
      </c>
      <c r="V1690" s="195">
        <f t="shared" si="944"/>
        <v>0</v>
      </c>
      <c r="W1690" s="658"/>
      <c r="X1690" s="72"/>
    </row>
    <row r="1691" spans="1:24" s="129" customFormat="1" ht="12.75" customHeight="1" x14ac:dyDescent="0.2">
      <c r="A1691" s="318"/>
      <c r="B1691" s="256"/>
      <c r="C1691" s="257"/>
      <c r="D1691" s="23"/>
      <c r="E1691" s="64"/>
      <c r="F1691" s="433" t="s">
        <v>419</v>
      </c>
      <c r="G1691" s="658"/>
      <c r="H1691" s="191">
        <f t="shared" ref="H1691:V1691" si="945">H831</f>
        <v>0</v>
      </c>
      <c r="I1691" s="179">
        <f t="shared" si="945"/>
        <v>0</v>
      </c>
      <c r="J1691" s="179">
        <f t="shared" si="945"/>
        <v>0</v>
      </c>
      <c r="K1691" s="197">
        <f t="shared" si="945"/>
        <v>0</v>
      </c>
      <c r="L1691" s="178">
        <f t="shared" si="945"/>
        <v>0</v>
      </c>
      <c r="M1691" s="192">
        <f t="shared" si="945"/>
        <v>0</v>
      </c>
      <c r="N1691" s="182">
        <f t="shared" si="945"/>
        <v>0</v>
      </c>
      <c r="O1691" s="182">
        <f t="shared" si="945"/>
        <v>0</v>
      </c>
      <c r="P1691" s="182">
        <f t="shared" si="945"/>
        <v>0</v>
      </c>
      <c r="Q1691" s="182">
        <f t="shared" si="945"/>
        <v>0</v>
      </c>
      <c r="R1691" s="182">
        <f t="shared" si="945"/>
        <v>0</v>
      </c>
      <c r="S1691" s="182">
        <f t="shared" si="945"/>
        <v>0</v>
      </c>
      <c r="T1691" s="182">
        <f t="shared" si="945"/>
        <v>0</v>
      </c>
      <c r="U1691" s="182">
        <f t="shared" si="945"/>
        <v>0</v>
      </c>
      <c r="V1691" s="195">
        <f t="shared" si="945"/>
        <v>0</v>
      </c>
      <c r="W1691" s="658"/>
      <c r="X1691" s="72"/>
    </row>
    <row r="1692" spans="1:24" s="129" customFormat="1" ht="12.75" customHeight="1" x14ac:dyDescent="0.2">
      <c r="A1692" s="318"/>
      <c r="B1692" s="256"/>
      <c r="C1692" s="257"/>
      <c r="D1692" s="23"/>
      <c r="E1692" s="64"/>
      <c r="F1692" s="433" t="s">
        <v>420</v>
      </c>
      <c r="G1692" s="658"/>
      <c r="H1692" s="191">
        <f t="shared" ref="H1692:V1692" si="946">H832</f>
        <v>0</v>
      </c>
      <c r="I1692" s="179">
        <f t="shared" si="946"/>
        <v>0</v>
      </c>
      <c r="J1692" s="179">
        <f t="shared" si="946"/>
        <v>0</v>
      </c>
      <c r="K1692" s="197">
        <f t="shared" si="946"/>
        <v>0</v>
      </c>
      <c r="L1692" s="178">
        <f t="shared" si="946"/>
        <v>0</v>
      </c>
      <c r="M1692" s="192">
        <f t="shared" si="946"/>
        <v>0</v>
      </c>
      <c r="N1692" s="182">
        <f t="shared" si="946"/>
        <v>0</v>
      </c>
      <c r="O1692" s="182">
        <f t="shared" si="946"/>
        <v>0</v>
      </c>
      <c r="P1692" s="182">
        <f t="shared" si="946"/>
        <v>0</v>
      </c>
      <c r="Q1692" s="182">
        <f t="shared" si="946"/>
        <v>0</v>
      </c>
      <c r="R1692" s="182">
        <f t="shared" si="946"/>
        <v>0</v>
      </c>
      <c r="S1692" s="182">
        <f t="shared" si="946"/>
        <v>0</v>
      </c>
      <c r="T1692" s="182">
        <f t="shared" si="946"/>
        <v>0</v>
      </c>
      <c r="U1692" s="182">
        <f t="shared" si="946"/>
        <v>0</v>
      </c>
      <c r="V1692" s="195">
        <f t="shared" si="946"/>
        <v>0</v>
      </c>
      <c r="W1692" s="658"/>
      <c r="X1692" s="72"/>
    </row>
    <row r="1693" spans="1:24" s="129" customFormat="1" ht="12.75" customHeight="1" x14ac:dyDescent="0.2">
      <c r="A1693" s="318"/>
      <c r="B1693" s="256"/>
      <c r="C1693" s="257"/>
      <c r="D1693" s="23"/>
      <c r="E1693" s="64"/>
      <c r="F1693" s="433" t="s">
        <v>421</v>
      </c>
      <c r="G1693" s="658"/>
      <c r="H1693" s="191">
        <f t="shared" ref="H1693:V1693" si="947">H833</f>
        <v>0</v>
      </c>
      <c r="I1693" s="179">
        <f t="shared" si="947"/>
        <v>0</v>
      </c>
      <c r="J1693" s="179">
        <f t="shared" si="947"/>
        <v>0</v>
      </c>
      <c r="K1693" s="197">
        <f t="shared" si="947"/>
        <v>0</v>
      </c>
      <c r="L1693" s="178">
        <f t="shared" si="947"/>
        <v>0</v>
      </c>
      <c r="M1693" s="192">
        <f t="shared" si="947"/>
        <v>0</v>
      </c>
      <c r="N1693" s="182">
        <f t="shared" si="947"/>
        <v>0</v>
      </c>
      <c r="O1693" s="182">
        <f t="shared" si="947"/>
        <v>0</v>
      </c>
      <c r="P1693" s="182">
        <f t="shared" si="947"/>
        <v>0</v>
      </c>
      <c r="Q1693" s="182">
        <f t="shared" si="947"/>
        <v>0</v>
      </c>
      <c r="R1693" s="182">
        <f t="shared" si="947"/>
        <v>0</v>
      </c>
      <c r="S1693" s="182">
        <f t="shared" si="947"/>
        <v>0</v>
      </c>
      <c r="T1693" s="182">
        <f t="shared" si="947"/>
        <v>0</v>
      </c>
      <c r="U1693" s="182">
        <f t="shared" si="947"/>
        <v>0</v>
      </c>
      <c r="V1693" s="195">
        <f t="shared" si="947"/>
        <v>0</v>
      </c>
      <c r="W1693" s="658"/>
      <c r="X1693" s="72"/>
    </row>
    <row r="1694" spans="1:24" s="129" customFormat="1" ht="12.75" customHeight="1" x14ac:dyDescent="0.2">
      <c r="A1694" s="318"/>
      <c r="B1694" s="256"/>
      <c r="C1694" s="257"/>
      <c r="D1694" s="23" t="s">
        <v>422</v>
      </c>
      <c r="E1694" s="64"/>
      <c r="F1694" s="590"/>
      <c r="G1694" s="658"/>
      <c r="H1694" s="51">
        <f t="shared" ref="H1694:V1694" si="948">SUBTOTAL(9,H1695:H1696)</f>
        <v>0</v>
      </c>
      <c r="I1694" s="34">
        <f t="shared" si="948"/>
        <v>0</v>
      </c>
      <c r="J1694" s="34">
        <f t="shared" si="948"/>
        <v>0</v>
      </c>
      <c r="K1694" s="37">
        <f t="shared" si="948"/>
        <v>0</v>
      </c>
      <c r="L1694" s="51">
        <f t="shared" si="948"/>
        <v>0</v>
      </c>
      <c r="M1694" s="36">
        <f t="shared" si="948"/>
        <v>0</v>
      </c>
      <c r="N1694" s="34">
        <f t="shared" si="948"/>
        <v>0</v>
      </c>
      <c r="O1694" s="34">
        <f t="shared" si="948"/>
        <v>0</v>
      </c>
      <c r="P1694" s="34">
        <f t="shared" si="948"/>
        <v>0</v>
      </c>
      <c r="Q1694" s="34">
        <f t="shared" si="948"/>
        <v>0</v>
      </c>
      <c r="R1694" s="34">
        <f t="shared" si="948"/>
        <v>0</v>
      </c>
      <c r="S1694" s="34">
        <f t="shared" si="948"/>
        <v>0</v>
      </c>
      <c r="T1694" s="34">
        <f t="shared" si="948"/>
        <v>0</v>
      </c>
      <c r="U1694" s="34">
        <f t="shared" si="948"/>
        <v>0</v>
      </c>
      <c r="V1694" s="34">
        <f t="shared" si="948"/>
        <v>0</v>
      </c>
      <c r="W1694" s="658"/>
    </row>
    <row r="1695" spans="1:24" s="129" customFormat="1" ht="12.75" customHeight="1" x14ac:dyDescent="0.2">
      <c r="A1695" s="318"/>
      <c r="B1695" s="256"/>
      <c r="C1695" s="257"/>
      <c r="D1695" s="23"/>
      <c r="E1695" s="64"/>
      <c r="F1695" s="433" t="s">
        <v>460</v>
      </c>
      <c r="G1695" s="658"/>
      <c r="H1695" s="191">
        <f t="shared" ref="H1695:V1695" si="949">H835</f>
        <v>0</v>
      </c>
      <c r="I1695" s="179">
        <f t="shared" si="949"/>
        <v>0</v>
      </c>
      <c r="J1695" s="179">
        <f t="shared" si="949"/>
        <v>0</v>
      </c>
      <c r="K1695" s="197">
        <f t="shared" si="949"/>
        <v>0</v>
      </c>
      <c r="L1695" s="178">
        <f t="shared" si="949"/>
        <v>0</v>
      </c>
      <c r="M1695" s="192">
        <f t="shared" si="949"/>
        <v>0</v>
      </c>
      <c r="N1695" s="182">
        <f t="shared" si="949"/>
        <v>0</v>
      </c>
      <c r="O1695" s="182">
        <f t="shared" si="949"/>
        <v>0</v>
      </c>
      <c r="P1695" s="182">
        <f t="shared" si="949"/>
        <v>0</v>
      </c>
      <c r="Q1695" s="182">
        <f t="shared" si="949"/>
        <v>0</v>
      </c>
      <c r="R1695" s="182">
        <f t="shared" si="949"/>
        <v>0</v>
      </c>
      <c r="S1695" s="182">
        <f t="shared" si="949"/>
        <v>0</v>
      </c>
      <c r="T1695" s="182">
        <f t="shared" si="949"/>
        <v>0</v>
      </c>
      <c r="U1695" s="182">
        <f t="shared" si="949"/>
        <v>0</v>
      </c>
      <c r="V1695" s="195">
        <f t="shared" si="949"/>
        <v>0</v>
      </c>
      <c r="W1695" s="658"/>
      <c r="X1695" s="72"/>
    </row>
    <row r="1696" spans="1:24" s="129" customFormat="1" ht="12.75" customHeight="1" x14ac:dyDescent="0.2">
      <c r="A1696" s="318"/>
      <c r="B1696" s="256"/>
      <c r="C1696" s="257"/>
      <c r="D1696" s="23"/>
      <c r="E1696" s="64"/>
      <c r="F1696" s="433" t="s">
        <v>461</v>
      </c>
      <c r="G1696" s="658"/>
      <c r="H1696" s="191">
        <f t="shared" ref="H1696:V1696" si="950">H836</f>
        <v>0</v>
      </c>
      <c r="I1696" s="179">
        <f t="shared" si="950"/>
        <v>0</v>
      </c>
      <c r="J1696" s="179">
        <f t="shared" si="950"/>
        <v>0</v>
      </c>
      <c r="K1696" s="197">
        <f t="shared" si="950"/>
        <v>0</v>
      </c>
      <c r="L1696" s="178">
        <f t="shared" si="950"/>
        <v>0</v>
      </c>
      <c r="M1696" s="192">
        <f t="shared" si="950"/>
        <v>0</v>
      </c>
      <c r="N1696" s="182">
        <f t="shared" si="950"/>
        <v>0</v>
      </c>
      <c r="O1696" s="182">
        <f t="shared" si="950"/>
        <v>0</v>
      </c>
      <c r="P1696" s="182">
        <f t="shared" si="950"/>
        <v>0</v>
      </c>
      <c r="Q1696" s="182">
        <f t="shared" si="950"/>
        <v>0</v>
      </c>
      <c r="R1696" s="182">
        <f t="shared" si="950"/>
        <v>0</v>
      </c>
      <c r="S1696" s="182">
        <f t="shared" si="950"/>
        <v>0</v>
      </c>
      <c r="T1696" s="182">
        <f t="shared" si="950"/>
        <v>0</v>
      </c>
      <c r="U1696" s="182">
        <f t="shared" si="950"/>
        <v>0</v>
      </c>
      <c r="V1696" s="195">
        <f t="shared" si="950"/>
        <v>0</v>
      </c>
      <c r="W1696" s="658"/>
      <c r="X1696" s="72"/>
    </row>
    <row r="1697" spans="1:24" s="129" customFormat="1" ht="12.75" customHeight="1" x14ac:dyDescent="0.2">
      <c r="A1697" s="318"/>
      <c r="B1697" s="256"/>
      <c r="C1697" s="257"/>
      <c r="D1697" s="23" t="s">
        <v>425</v>
      </c>
      <c r="E1697" s="24"/>
      <c r="F1697" s="599"/>
      <c r="G1697" s="658"/>
      <c r="H1697" s="51">
        <f t="shared" ref="H1697:V1697" si="951">SUBTOTAL(9,H1698:H1702)</f>
        <v>0</v>
      </c>
      <c r="I1697" s="34">
        <f t="shared" si="951"/>
        <v>0</v>
      </c>
      <c r="J1697" s="34">
        <f t="shared" si="951"/>
        <v>0</v>
      </c>
      <c r="K1697" s="37">
        <f t="shared" si="951"/>
        <v>0</v>
      </c>
      <c r="L1697" s="51">
        <f t="shared" si="951"/>
        <v>0</v>
      </c>
      <c r="M1697" s="36">
        <f t="shared" si="951"/>
        <v>0</v>
      </c>
      <c r="N1697" s="34">
        <f t="shared" si="951"/>
        <v>0</v>
      </c>
      <c r="O1697" s="34">
        <f t="shared" si="951"/>
        <v>0</v>
      </c>
      <c r="P1697" s="34">
        <f t="shared" si="951"/>
        <v>0</v>
      </c>
      <c r="Q1697" s="34">
        <f t="shared" si="951"/>
        <v>0</v>
      </c>
      <c r="R1697" s="34">
        <f t="shared" si="951"/>
        <v>0</v>
      </c>
      <c r="S1697" s="34">
        <f t="shared" si="951"/>
        <v>0</v>
      </c>
      <c r="T1697" s="34">
        <f t="shared" si="951"/>
        <v>0</v>
      </c>
      <c r="U1697" s="34">
        <f t="shared" si="951"/>
        <v>0</v>
      </c>
      <c r="V1697" s="34">
        <f t="shared" si="951"/>
        <v>0</v>
      </c>
      <c r="W1697" s="658"/>
    </row>
    <row r="1698" spans="1:24" s="129" customFormat="1" ht="12.75" customHeight="1" x14ac:dyDescent="0.2">
      <c r="A1698" s="318"/>
      <c r="B1698" s="256"/>
      <c r="C1698" s="257"/>
      <c r="D1698" s="23"/>
      <c r="E1698" s="64"/>
      <c r="F1698" s="433" t="s">
        <v>426</v>
      </c>
      <c r="G1698" s="658"/>
      <c r="H1698" s="191">
        <f t="shared" ref="H1698:V1698" si="952">H838</f>
        <v>0</v>
      </c>
      <c r="I1698" s="179">
        <f t="shared" si="952"/>
        <v>0</v>
      </c>
      <c r="J1698" s="179">
        <f t="shared" si="952"/>
        <v>0</v>
      </c>
      <c r="K1698" s="197">
        <f t="shared" si="952"/>
        <v>0</v>
      </c>
      <c r="L1698" s="178">
        <f t="shared" si="952"/>
        <v>0</v>
      </c>
      <c r="M1698" s="192">
        <f t="shared" si="952"/>
        <v>0</v>
      </c>
      <c r="N1698" s="182">
        <f t="shared" si="952"/>
        <v>0</v>
      </c>
      <c r="O1698" s="182">
        <f t="shared" si="952"/>
        <v>0</v>
      </c>
      <c r="P1698" s="182">
        <f t="shared" si="952"/>
        <v>0</v>
      </c>
      <c r="Q1698" s="182">
        <f t="shared" si="952"/>
        <v>0</v>
      </c>
      <c r="R1698" s="182">
        <f t="shared" si="952"/>
        <v>0</v>
      </c>
      <c r="S1698" s="182">
        <f t="shared" si="952"/>
        <v>0</v>
      </c>
      <c r="T1698" s="182">
        <f t="shared" si="952"/>
        <v>0</v>
      </c>
      <c r="U1698" s="182">
        <f t="shared" si="952"/>
        <v>0</v>
      </c>
      <c r="V1698" s="195">
        <f t="shared" si="952"/>
        <v>0</v>
      </c>
      <c r="W1698" s="658"/>
      <c r="X1698" s="72"/>
    </row>
    <row r="1699" spans="1:24" s="129" customFormat="1" ht="12.75" customHeight="1" x14ac:dyDescent="0.2">
      <c r="A1699" s="318"/>
      <c r="B1699" s="256"/>
      <c r="C1699" s="257"/>
      <c r="D1699" s="23"/>
      <c r="E1699" s="64"/>
      <c r="F1699" s="433" t="s">
        <v>427</v>
      </c>
      <c r="G1699" s="658"/>
      <c r="H1699" s="191">
        <f t="shared" ref="H1699:V1699" si="953">H839</f>
        <v>0</v>
      </c>
      <c r="I1699" s="179">
        <f t="shared" si="953"/>
        <v>0</v>
      </c>
      <c r="J1699" s="179">
        <f t="shared" si="953"/>
        <v>0</v>
      </c>
      <c r="K1699" s="197">
        <f t="shared" si="953"/>
        <v>0</v>
      </c>
      <c r="L1699" s="178">
        <f t="shared" si="953"/>
        <v>0</v>
      </c>
      <c r="M1699" s="192">
        <f t="shared" si="953"/>
        <v>0</v>
      </c>
      <c r="N1699" s="182">
        <f t="shared" si="953"/>
        <v>0</v>
      </c>
      <c r="O1699" s="182">
        <f t="shared" si="953"/>
        <v>0</v>
      </c>
      <c r="P1699" s="182">
        <f t="shared" si="953"/>
        <v>0</v>
      </c>
      <c r="Q1699" s="182">
        <f t="shared" si="953"/>
        <v>0</v>
      </c>
      <c r="R1699" s="182">
        <f t="shared" si="953"/>
        <v>0</v>
      </c>
      <c r="S1699" s="182">
        <f t="shared" si="953"/>
        <v>0</v>
      </c>
      <c r="T1699" s="182">
        <f t="shared" si="953"/>
        <v>0</v>
      </c>
      <c r="U1699" s="182">
        <f t="shared" si="953"/>
        <v>0</v>
      </c>
      <c r="V1699" s="195">
        <f t="shared" si="953"/>
        <v>0</v>
      </c>
      <c r="W1699" s="658"/>
      <c r="X1699" s="72"/>
    </row>
    <row r="1700" spans="1:24" s="129" customFormat="1" ht="12.75" customHeight="1" x14ac:dyDescent="0.2">
      <c r="A1700" s="318"/>
      <c r="B1700" s="256"/>
      <c r="C1700" s="257"/>
      <c r="D1700" s="23"/>
      <c r="E1700" s="64"/>
      <c r="F1700" s="433" t="s">
        <v>428</v>
      </c>
      <c r="G1700" s="658"/>
      <c r="H1700" s="191">
        <f t="shared" ref="H1700:V1700" si="954">H840</f>
        <v>0</v>
      </c>
      <c r="I1700" s="179">
        <f t="shared" si="954"/>
        <v>0</v>
      </c>
      <c r="J1700" s="179">
        <f t="shared" si="954"/>
        <v>0</v>
      </c>
      <c r="K1700" s="197">
        <f t="shared" si="954"/>
        <v>0</v>
      </c>
      <c r="L1700" s="178">
        <f t="shared" si="954"/>
        <v>0</v>
      </c>
      <c r="M1700" s="192">
        <f t="shared" si="954"/>
        <v>0</v>
      </c>
      <c r="N1700" s="182">
        <f t="shared" si="954"/>
        <v>0</v>
      </c>
      <c r="O1700" s="182">
        <f t="shared" si="954"/>
        <v>0</v>
      </c>
      <c r="P1700" s="182">
        <f t="shared" si="954"/>
        <v>0</v>
      </c>
      <c r="Q1700" s="182">
        <f t="shared" si="954"/>
        <v>0</v>
      </c>
      <c r="R1700" s="182">
        <f t="shared" si="954"/>
        <v>0</v>
      </c>
      <c r="S1700" s="182">
        <f t="shared" si="954"/>
        <v>0</v>
      </c>
      <c r="T1700" s="182">
        <f t="shared" si="954"/>
        <v>0</v>
      </c>
      <c r="U1700" s="182">
        <f t="shared" si="954"/>
        <v>0</v>
      </c>
      <c r="V1700" s="195">
        <f t="shared" si="954"/>
        <v>0</v>
      </c>
      <c r="W1700" s="658"/>
      <c r="X1700" s="72"/>
    </row>
    <row r="1701" spans="1:24" s="129" customFormat="1" ht="12.75" customHeight="1" x14ac:dyDescent="0.2">
      <c r="A1701" s="318"/>
      <c r="B1701" s="256"/>
      <c r="C1701" s="257"/>
      <c r="D1701" s="23"/>
      <c r="E1701" s="64"/>
      <c r="F1701" s="433" t="s">
        <v>429</v>
      </c>
      <c r="G1701" s="658"/>
      <c r="H1701" s="191">
        <f t="shared" ref="H1701:V1701" si="955">H841</f>
        <v>0</v>
      </c>
      <c r="I1701" s="179">
        <f t="shared" si="955"/>
        <v>0</v>
      </c>
      <c r="J1701" s="179">
        <f t="shared" si="955"/>
        <v>0</v>
      </c>
      <c r="K1701" s="197">
        <f t="shared" si="955"/>
        <v>0</v>
      </c>
      <c r="L1701" s="178">
        <f t="shared" si="955"/>
        <v>0</v>
      </c>
      <c r="M1701" s="192">
        <f t="shared" si="955"/>
        <v>0</v>
      </c>
      <c r="N1701" s="182">
        <f t="shared" si="955"/>
        <v>0</v>
      </c>
      <c r="O1701" s="182">
        <f t="shared" si="955"/>
        <v>0</v>
      </c>
      <c r="P1701" s="182">
        <f t="shared" si="955"/>
        <v>0</v>
      </c>
      <c r="Q1701" s="182">
        <f t="shared" si="955"/>
        <v>0</v>
      </c>
      <c r="R1701" s="182">
        <f t="shared" si="955"/>
        <v>0</v>
      </c>
      <c r="S1701" s="182">
        <f t="shared" si="955"/>
        <v>0</v>
      </c>
      <c r="T1701" s="182">
        <f t="shared" si="955"/>
        <v>0</v>
      </c>
      <c r="U1701" s="182">
        <f t="shared" si="955"/>
        <v>0</v>
      </c>
      <c r="V1701" s="195">
        <f t="shared" si="955"/>
        <v>0</v>
      </c>
      <c r="W1701" s="658"/>
      <c r="X1701" s="72"/>
    </row>
    <row r="1702" spans="1:24" s="129" customFormat="1" ht="12.75" customHeight="1" x14ac:dyDescent="0.2">
      <c r="A1702" s="318"/>
      <c r="B1702" s="256"/>
      <c r="C1702" s="257"/>
      <c r="D1702" s="23"/>
      <c r="E1702" s="64"/>
      <c r="F1702" s="433" t="s">
        <v>430</v>
      </c>
      <c r="G1702" s="658"/>
      <c r="H1702" s="191">
        <f t="shared" ref="H1702:V1702" si="956">H842</f>
        <v>0</v>
      </c>
      <c r="I1702" s="179">
        <f t="shared" si="956"/>
        <v>0</v>
      </c>
      <c r="J1702" s="179">
        <f t="shared" si="956"/>
        <v>0</v>
      </c>
      <c r="K1702" s="197">
        <f t="shared" si="956"/>
        <v>0</v>
      </c>
      <c r="L1702" s="178">
        <f t="shared" si="956"/>
        <v>0</v>
      </c>
      <c r="M1702" s="192">
        <f t="shared" si="956"/>
        <v>0</v>
      </c>
      <c r="N1702" s="182">
        <f t="shared" si="956"/>
        <v>0</v>
      </c>
      <c r="O1702" s="182">
        <f t="shared" si="956"/>
        <v>0</v>
      </c>
      <c r="P1702" s="182">
        <f t="shared" si="956"/>
        <v>0</v>
      </c>
      <c r="Q1702" s="182">
        <f t="shared" si="956"/>
        <v>0</v>
      </c>
      <c r="R1702" s="182">
        <f t="shared" si="956"/>
        <v>0</v>
      </c>
      <c r="S1702" s="182">
        <f t="shared" si="956"/>
        <v>0</v>
      </c>
      <c r="T1702" s="182">
        <f t="shared" si="956"/>
        <v>0</v>
      </c>
      <c r="U1702" s="182">
        <f t="shared" si="956"/>
        <v>0</v>
      </c>
      <c r="V1702" s="195">
        <f t="shared" si="956"/>
        <v>0</v>
      </c>
      <c r="W1702" s="658"/>
      <c r="X1702" s="72"/>
    </row>
    <row r="1703" spans="1:24" s="129" customFormat="1" ht="12.75" customHeight="1" x14ac:dyDescent="0.2">
      <c r="A1703" s="318"/>
      <c r="B1703" s="256"/>
      <c r="C1703" s="257"/>
      <c r="D1703" s="23" t="s">
        <v>431</v>
      </c>
      <c r="E1703" s="23"/>
      <c r="F1703" s="591"/>
      <c r="G1703" s="658"/>
      <c r="H1703" s="51">
        <f t="shared" ref="H1703:V1703" si="957">SUBTOTAL(9,H1704:H1708)</f>
        <v>0</v>
      </c>
      <c r="I1703" s="34">
        <f t="shared" si="957"/>
        <v>0</v>
      </c>
      <c r="J1703" s="34">
        <f t="shared" si="957"/>
        <v>0</v>
      </c>
      <c r="K1703" s="37">
        <f t="shared" si="957"/>
        <v>0</v>
      </c>
      <c r="L1703" s="51">
        <f t="shared" si="957"/>
        <v>0</v>
      </c>
      <c r="M1703" s="36">
        <f t="shared" si="957"/>
        <v>0</v>
      </c>
      <c r="N1703" s="34">
        <f t="shared" si="957"/>
        <v>0</v>
      </c>
      <c r="O1703" s="34">
        <f t="shared" si="957"/>
        <v>0</v>
      </c>
      <c r="P1703" s="34">
        <f t="shared" si="957"/>
        <v>0</v>
      </c>
      <c r="Q1703" s="34">
        <f t="shared" si="957"/>
        <v>0</v>
      </c>
      <c r="R1703" s="34">
        <f t="shared" si="957"/>
        <v>0</v>
      </c>
      <c r="S1703" s="34">
        <f t="shared" si="957"/>
        <v>0</v>
      </c>
      <c r="T1703" s="34">
        <f t="shared" si="957"/>
        <v>0</v>
      </c>
      <c r="U1703" s="34">
        <f t="shared" si="957"/>
        <v>0</v>
      </c>
      <c r="V1703" s="34">
        <f t="shared" si="957"/>
        <v>0</v>
      </c>
      <c r="W1703" s="658"/>
    </row>
    <row r="1704" spans="1:24" s="129" customFormat="1" ht="12.75" customHeight="1" x14ac:dyDescent="0.2">
      <c r="A1704" s="318"/>
      <c r="B1704" s="256"/>
      <c r="C1704" s="257"/>
      <c r="D1704" s="23"/>
      <c r="E1704" s="64"/>
      <c r="F1704" s="433" t="s">
        <v>432</v>
      </c>
      <c r="G1704" s="658"/>
      <c r="H1704" s="191">
        <f t="shared" ref="H1704:V1704" si="958">H844</f>
        <v>0</v>
      </c>
      <c r="I1704" s="179">
        <f t="shared" si="958"/>
        <v>0</v>
      </c>
      <c r="J1704" s="179">
        <f t="shared" si="958"/>
        <v>0</v>
      </c>
      <c r="K1704" s="197">
        <f t="shared" si="958"/>
        <v>0</v>
      </c>
      <c r="L1704" s="178">
        <f t="shared" si="958"/>
        <v>0</v>
      </c>
      <c r="M1704" s="192">
        <f t="shared" si="958"/>
        <v>0</v>
      </c>
      <c r="N1704" s="182">
        <f t="shared" si="958"/>
        <v>0</v>
      </c>
      <c r="O1704" s="182">
        <f t="shared" si="958"/>
        <v>0</v>
      </c>
      <c r="P1704" s="182">
        <f t="shared" si="958"/>
        <v>0</v>
      </c>
      <c r="Q1704" s="182">
        <f t="shared" si="958"/>
        <v>0</v>
      </c>
      <c r="R1704" s="182">
        <f t="shared" si="958"/>
        <v>0</v>
      </c>
      <c r="S1704" s="182">
        <f t="shared" si="958"/>
        <v>0</v>
      </c>
      <c r="T1704" s="182">
        <f t="shared" si="958"/>
        <v>0</v>
      </c>
      <c r="U1704" s="182">
        <f t="shared" si="958"/>
        <v>0</v>
      </c>
      <c r="V1704" s="195">
        <f t="shared" si="958"/>
        <v>0</v>
      </c>
      <c r="W1704" s="658"/>
      <c r="X1704" s="72"/>
    </row>
    <row r="1705" spans="1:24" s="129" customFormat="1" ht="12.75" customHeight="1" x14ac:dyDescent="0.2">
      <c r="A1705" s="318"/>
      <c r="B1705" s="256"/>
      <c r="C1705" s="257"/>
      <c r="D1705" s="23"/>
      <c r="E1705" s="64"/>
      <c r="F1705" s="667" t="s">
        <v>587</v>
      </c>
      <c r="G1705" s="658"/>
      <c r="H1705" s="191">
        <f t="shared" ref="H1705:V1705" si="959">H845</f>
        <v>0</v>
      </c>
      <c r="I1705" s="179">
        <f t="shared" si="959"/>
        <v>0</v>
      </c>
      <c r="J1705" s="179">
        <f t="shared" si="959"/>
        <v>0</v>
      </c>
      <c r="K1705" s="197">
        <f t="shared" si="959"/>
        <v>0</v>
      </c>
      <c r="L1705" s="178">
        <f t="shared" si="959"/>
        <v>0</v>
      </c>
      <c r="M1705" s="192">
        <f t="shared" si="959"/>
        <v>0</v>
      </c>
      <c r="N1705" s="182">
        <f t="shared" si="959"/>
        <v>0</v>
      </c>
      <c r="O1705" s="182">
        <f t="shared" si="959"/>
        <v>0</v>
      </c>
      <c r="P1705" s="182">
        <f t="shared" si="959"/>
        <v>0</v>
      </c>
      <c r="Q1705" s="182">
        <f t="shared" si="959"/>
        <v>0</v>
      </c>
      <c r="R1705" s="182">
        <f t="shared" si="959"/>
        <v>0</v>
      </c>
      <c r="S1705" s="182">
        <f t="shared" si="959"/>
        <v>0</v>
      </c>
      <c r="T1705" s="182">
        <f t="shared" si="959"/>
        <v>0</v>
      </c>
      <c r="U1705" s="182">
        <f t="shared" si="959"/>
        <v>0</v>
      </c>
      <c r="V1705" s="195">
        <f t="shared" si="959"/>
        <v>0</v>
      </c>
      <c r="W1705" s="658"/>
      <c r="X1705" s="72"/>
    </row>
    <row r="1706" spans="1:24" s="129" customFormat="1" ht="12.75" customHeight="1" x14ac:dyDescent="0.2">
      <c r="A1706" s="318"/>
      <c r="B1706" s="256"/>
      <c r="C1706" s="257"/>
      <c r="D1706" s="23"/>
      <c r="E1706" s="64"/>
      <c r="F1706" s="433" t="s">
        <v>433</v>
      </c>
      <c r="G1706" s="658"/>
      <c r="H1706" s="660"/>
      <c r="I1706" s="661"/>
      <c r="J1706" s="661"/>
      <c r="K1706" s="661"/>
      <c r="L1706" s="661"/>
      <c r="M1706" s="661"/>
      <c r="N1706" s="661"/>
      <c r="O1706" s="661"/>
      <c r="P1706" s="661"/>
      <c r="Q1706" s="661"/>
      <c r="R1706" s="661"/>
      <c r="S1706" s="661"/>
      <c r="T1706" s="661"/>
      <c r="U1706" s="661"/>
      <c r="V1706" s="662"/>
      <c r="W1706" s="658"/>
      <c r="X1706" s="72"/>
    </row>
    <row r="1707" spans="1:24" s="129" customFormat="1" ht="12.75" customHeight="1" x14ac:dyDescent="0.2">
      <c r="A1707" s="318"/>
      <c r="B1707" s="256"/>
      <c r="C1707" s="257"/>
      <c r="D1707" s="23"/>
      <c r="E1707" s="64"/>
      <c r="F1707" s="433" t="s">
        <v>434</v>
      </c>
      <c r="G1707" s="658"/>
      <c r="H1707" s="663"/>
      <c r="I1707" s="664"/>
      <c r="J1707" s="664"/>
      <c r="K1707" s="664"/>
      <c r="L1707" s="664"/>
      <c r="M1707" s="664"/>
      <c r="N1707" s="664"/>
      <c r="O1707" s="664"/>
      <c r="P1707" s="664"/>
      <c r="Q1707" s="664"/>
      <c r="R1707" s="664"/>
      <c r="S1707" s="664"/>
      <c r="T1707" s="664"/>
      <c r="U1707" s="664"/>
      <c r="V1707" s="665"/>
      <c r="W1707" s="658"/>
      <c r="X1707" s="72"/>
    </row>
    <row r="1708" spans="1:24" s="129" customFormat="1" ht="12.75" customHeight="1" x14ac:dyDescent="0.2">
      <c r="A1708" s="318"/>
      <c r="B1708" s="256"/>
      <c r="C1708" s="257"/>
      <c r="D1708" s="23"/>
      <c r="E1708" s="64"/>
      <c r="F1708" s="667" t="s">
        <v>588</v>
      </c>
      <c r="G1708" s="658"/>
      <c r="H1708" s="191">
        <f t="shared" ref="H1708:V1708" si="960">H848</f>
        <v>0</v>
      </c>
      <c r="I1708" s="179">
        <f t="shared" si="960"/>
        <v>0</v>
      </c>
      <c r="J1708" s="179">
        <f t="shared" si="960"/>
        <v>0</v>
      </c>
      <c r="K1708" s="197">
        <f t="shared" si="960"/>
        <v>0</v>
      </c>
      <c r="L1708" s="178">
        <f t="shared" si="960"/>
        <v>0</v>
      </c>
      <c r="M1708" s="192">
        <f t="shared" si="960"/>
        <v>0</v>
      </c>
      <c r="N1708" s="182">
        <f t="shared" si="960"/>
        <v>0</v>
      </c>
      <c r="O1708" s="182">
        <f t="shared" si="960"/>
        <v>0</v>
      </c>
      <c r="P1708" s="182">
        <f t="shared" si="960"/>
        <v>0</v>
      </c>
      <c r="Q1708" s="182">
        <f t="shared" si="960"/>
        <v>0</v>
      </c>
      <c r="R1708" s="182">
        <f t="shared" si="960"/>
        <v>0</v>
      </c>
      <c r="S1708" s="182">
        <f t="shared" si="960"/>
        <v>0</v>
      </c>
      <c r="T1708" s="182">
        <f t="shared" si="960"/>
        <v>0</v>
      </c>
      <c r="U1708" s="182">
        <f t="shared" si="960"/>
        <v>0</v>
      </c>
      <c r="V1708" s="195">
        <f t="shared" si="960"/>
        <v>0</v>
      </c>
      <c r="W1708" s="658"/>
      <c r="X1708" s="72"/>
    </row>
    <row r="1709" spans="1:24" s="72" customFormat="1" outlineLevel="1" x14ac:dyDescent="0.2">
      <c r="A1709" s="318"/>
      <c r="B1709" s="25"/>
      <c r="C1709" s="24"/>
      <c r="D1709" s="23"/>
      <c r="E1709" s="64"/>
      <c r="F1709" s="24"/>
      <c r="G1709" s="658"/>
      <c r="H1709" s="70"/>
      <c r="I1709" s="66"/>
      <c r="J1709" s="66"/>
      <c r="K1709" s="67"/>
      <c r="L1709" s="34"/>
      <c r="M1709" s="34"/>
      <c r="N1709" s="34"/>
      <c r="O1709" s="34"/>
      <c r="P1709" s="34"/>
      <c r="Q1709" s="34"/>
      <c r="R1709" s="34"/>
      <c r="S1709" s="34"/>
      <c r="T1709" s="34"/>
      <c r="U1709" s="34"/>
      <c r="V1709" s="34"/>
      <c r="W1709" s="658"/>
    </row>
    <row r="1710" spans="1:24" s="72" customFormat="1" outlineLevel="1" x14ac:dyDescent="0.2">
      <c r="A1710" s="318"/>
      <c r="B1710" s="25"/>
      <c r="C1710" s="23" t="s">
        <v>482</v>
      </c>
      <c r="D1710" s="23"/>
      <c r="E1710" s="64"/>
      <c r="F1710" s="24"/>
      <c r="G1710" s="705">
        <f>SUBTOTAL(9,G1711:G1713)</f>
        <v>0</v>
      </c>
      <c r="H1710" s="70">
        <f t="shared" ref="H1710:W1710" si="961">SUBTOTAL(9,H1711:H1713)</f>
        <v>0</v>
      </c>
      <c r="I1710" s="66">
        <f t="shared" si="961"/>
        <v>0</v>
      </c>
      <c r="J1710" s="66">
        <f t="shared" si="961"/>
        <v>0</v>
      </c>
      <c r="K1710" s="67">
        <f t="shared" si="961"/>
        <v>0</v>
      </c>
      <c r="L1710" s="34">
        <f t="shared" si="961"/>
        <v>0</v>
      </c>
      <c r="M1710" s="34">
        <f t="shared" si="961"/>
        <v>0</v>
      </c>
      <c r="N1710" s="34">
        <f t="shared" si="961"/>
        <v>0</v>
      </c>
      <c r="O1710" s="34">
        <f t="shared" si="961"/>
        <v>0</v>
      </c>
      <c r="P1710" s="34">
        <f t="shared" si="961"/>
        <v>0</v>
      </c>
      <c r="Q1710" s="34">
        <f t="shared" si="961"/>
        <v>0</v>
      </c>
      <c r="R1710" s="34">
        <f t="shared" si="961"/>
        <v>0</v>
      </c>
      <c r="S1710" s="34">
        <f t="shared" si="961"/>
        <v>0</v>
      </c>
      <c r="T1710" s="34">
        <f t="shared" si="961"/>
        <v>0</v>
      </c>
      <c r="U1710" s="34">
        <f t="shared" si="961"/>
        <v>0</v>
      </c>
      <c r="V1710" s="34">
        <f t="shared" si="961"/>
        <v>0</v>
      </c>
      <c r="W1710" s="705">
        <f t="shared" si="961"/>
        <v>0</v>
      </c>
    </row>
    <row r="1711" spans="1:24" s="72" customFormat="1" outlineLevel="1" x14ac:dyDescent="0.2">
      <c r="A1711" s="318"/>
      <c r="B1711" s="25"/>
      <c r="C1711" s="24"/>
      <c r="D1711" s="23"/>
      <c r="E1711" s="64"/>
      <c r="F1711" s="433" t="s">
        <v>474</v>
      </c>
      <c r="G1711" s="436">
        <f t="shared" ref="G1711:W1711" si="962">G851</f>
        <v>0</v>
      </c>
      <c r="H1711" s="437">
        <f t="shared" si="962"/>
        <v>0</v>
      </c>
      <c r="I1711" s="438">
        <f t="shared" si="962"/>
        <v>0</v>
      </c>
      <c r="J1711" s="438">
        <f t="shared" si="962"/>
        <v>0</v>
      </c>
      <c r="K1711" s="439">
        <f t="shared" si="962"/>
        <v>0</v>
      </c>
      <c r="L1711" s="440">
        <f t="shared" si="962"/>
        <v>0</v>
      </c>
      <c r="M1711" s="441">
        <f t="shared" si="962"/>
        <v>0</v>
      </c>
      <c r="N1711" s="438">
        <f t="shared" si="962"/>
        <v>0</v>
      </c>
      <c r="O1711" s="438">
        <f t="shared" si="962"/>
        <v>0</v>
      </c>
      <c r="P1711" s="438">
        <f t="shared" si="962"/>
        <v>0</v>
      </c>
      <c r="Q1711" s="438">
        <f t="shared" si="962"/>
        <v>0</v>
      </c>
      <c r="R1711" s="438">
        <f t="shared" si="962"/>
        <v>0</v>
      </c>
      <c r="S1711" s="438">
        <f t="shared" si="962"/>
        <v>0</v>
      </c>
      <c r="T1711" s="438">
        <f t="shared" si="962"/>
        <v>0</v>
      </c>
      <c r="U1711" s="438">
        <f t="shared" si="962"/>
        <v>0</v>
      </c>
      <c r="V1711" s="442">
        <f t="shared" si="962"/>
        <v>0</v>
      </c>
      <c r="W1711" s="436">
        <f t="shared" si="962"/>
        <v>0</v>
      </c>
    </row>
    <row r="1712" spans="1:24" s="72" customFormat="1" outlineLevel="1" x14ac:dyDescent="0.2">
      <c r="A1712" s="318"/>
      <c r="B1712" s="25"/>
      <c r="C1712" s="24"/>
      <c r="D1712" s="23"/>
      <c r="E1712" s="64"/>
      <c r="F1712" s="433" t="s">
        <v>475</v>
      </c>
      <c r="G1712" s="436">
        <f t="shared" ref="G1712:W1712" si="963">G852</f>
        <v>0</v>
      </c>
      <c r="H1712" s="437">
        <f t="shared" si="963"/>
        <v>0</v>
      </c>
      <c r="I1712" s="438">
        <f t="shared" si="963"/>
        <v>0</v>
      </c>
      <c r="J1712" s="438">
        <f t="shared" si="963"/>
        <v>0</v>
      </c>
      <c r="K1712" s="439">
        <f t="shared" si="963"/>
        <v>0</v>
      </c>
      <c r="L1712" s="440">
        <f t="shared" si="963"/>
        <v>0</v>
      </c>
      <c r="M1712" s="441">
        <f t="shared" si="963"/>
        <v>0</v>
      </c>
      <c r="N1712" s="438">
        <f t="shared" si="963"/>
        <v>0</v>
      </c>
      <c r="O1712" s="438">
        <f t="shared" si="963"/>
        <v>0</v>
      </c>
      <c r="P1712" s="438">
        <f t="shared" si="963"/>
        <v>0</v>
      </c>
      <c r="Q1712" s="438">
        <f t="shared" si="963"/>
        <v>0</v>
      </c>
      <c r="R1712" s="438">
        <f t="shared" si="963"/>
        <v>0</v>
      </c>
      <c r="S1712" s="438">
        <f t="shared" si="963"/>
        <v>0</v>
      </c>
      <c r="T1712" s="438">
        <f t="shared" si="963"/>
        <v>0</v>
      </c>
      <c r="U1712" s="438">
        <f t="shared" si="963"/>
        <v>0</v>
      </c>
      <c r="V1712" s="442">
        <f t="shared" si="963"/>
        <v>0</v>
      </c>
      <c r="W1712" s="436">
        <f t="shared" si="963"/>
        <v>0</v>
      </c>
    </row>
    <row r="1713" spans="1:25" s="72" customFormat="1" outlineLevel="1" x14ac:dyDescent="0.2">
      <c r="A1713" s="318"/>
      <c r="B1713" s="25"/>
      <c r="C1713" s="24"/>
      <c r="D1713" s="23"/>
      <c r="E1713" s="64"/>
      <c r="F1713" s="433" t="s">
        <v>476</v>
      </c>
      <c r="G1713" s="436">
        <f t="shared" ref="G1713:W1713" si="964">G853</f>
        <v>0</v>
      </c>
      <c r="H1713" s="437">
        <f t="shared" si="964"/>
        <v>0</v>
      </c>
      <c r="I1713" s="438">
        <f t="shared" si="964"/>
        <v>0</v>
      </c>
      <c r="J1713" s="438">
        <f t="shared" si="964"/>
        <v>0</v>
      </c>
      <c r="K1713" s="439">
        <f t="shared" si="964"/>
        <v>0</v>
      </c>
      <c r="L1713" s="440">
        <f t="shared" si="964"/>
        <v>0</v>
      </c>
      <c r="M1713" s="441">
        <f t="shared" si="964"/>
        <v>0</v>
      </c>
      <c r="N1713" s="438">
        <f t="shared" si="964"/>
        <v>0</v>
      </c>
      <c r="O1713" s="438">
        <f t="shared" si="964"/>
        <v>0</v>
      </c>
      <c r="P1713" s="438">
        <f t="shared" si="964"/>
        <v>0</v>
      </c>
      <c r="Q1713" s="438">
        <f t="shared" si="964"/>
        <v>0</v>
      </c>
      <c r="R1713" s="438">
        <f t="shared" si="964"/>
        <v>0</v>
      </c>
      <c r="S1713" s="438">
        <f t="shared" si="964"/>
        <v>0</v>
      </c>
      <c r="T1713" s="438">
        <f t="shared" si="964"/>
        <v>0</v>
      </c>
      <c r="U1713" s="438">
        <f t="shared" si="964"/>
        <v>0</v>
      </c>
      <c r="V1713" s="442">
        <f t="shared" si="964"/>
        <v>0</v>
      </c>
      <c r="W1713" s="436">
        <f t="shared" si="964"/>
        <v>0</v>
      </c>
    </row>
    <row r="1714" spans="1:25" s="72" customFormat="1" outlineLevel="1" x14ac:dyDescent="0.2">
      <c r="A1714" s="318"/>
      <c r="B1714" s="25"/>
      <c r="C1714" s="24"/>
      <c r="D1714" s="23"/>
      <c r="E1714" s="64"/>
      <c r="F1714" s="590"/>
      <c r="G1714" s="673"/>
      <c r="H1714" s="70"/>
      <c r="I1714" s="66"/>
      <c r="J1714" s="66"/>
      <c r="K1714" s="66"/>
      <c r="L1714" s="447"/>
      <c r="M1714" s="34"/>
      <c r="N1714" s="34"/>
      <c r="O1714" s="34"/>
      <c r="P1714" s="34"/>
      <c r="Q1714" s="34"/>
      <c r="R1714" s="34"/>
      <c r="S1714" s="34"/>
      <c r="T1714" s="34"/>
      <c r="U1714" s="34"/>
      <c r="V1714" s="34"/>
      <c r="W1714" s="666"/>
    </row>
    <row r="1715" spans="1:25" s="72" customFormat="1" ht="15" outlineLevel="1" x14ac:dyDescent="0.2">
      <c r="A1715" s="318"/>
      <c r="B1715" s="25"/>
      <c r="C1715" s="645" t="s">
        <v>584</v>
      </c>
      <c r="D1715" s="592"/>
      <c r="E1715" s="632"/>
      <c r="F1715" s="633"/>
      <c r="G1715" s="658"/>
      <c r="H1715" s="679">
        <f>SUBTOTAL(9,H1716:H1717)</f>
        <v>0</v>
      </c>
      <c r="I1715" s="679">
        <f t="shared" ref="I1715:V1715" si="965">SUBTOTAL(9,I1716:I1717)</f>
        <v>0</v>
      </c>
      <c r="J1715" s="679">
        <f t="shared" si="965"/>
        <v>0</v>
      </c>
      <c r="K1715" s="680">
        <f t="shared" si="965"/>
        <v>0</v>
      </c>
      <c r="L1715" s="681">
        <f t="shared" si="965"/>
        <v>0</v>
      </c>
      <c r="M1715" s="36">
        <f t="shared" si="965"/>
        <v>0</v>
      </c>
      <c r="N1715" s="679">
        <f t="shared" si="965"/>
        <v>0</v>
      </c>
      <c r="O1715" s="679">
        <f t="shared" si="965"/>
        <v>0</v>
      </c>
      <c r="P1715" s="679">
        <f t="shared" si="965"/>
        <v>0</v>
      </c>
      <c r="Q1715" s="679">
        <f t="shared" si="965"/>
        <v>0</v>
      </c>
      <c r="R1715" s="679">
        <f t="shared" si="965"/>
        <v>0</v>
      </c>
      <c r="S1715" s="679">
        <f t="shared" si="965"/>
        <v>0</v>
      </c>
      <c r="T1715" s="679">
        <f t="shared" si="965"/>
        <v>0</v>
      </c>
      <c r="U1715" s="679">
        <f t="shared" si="965"/>
        <v>0</v>
      </c>
      <c r="V1715" s="679">
        <f t="shared" si="965"/>
        <v>0</v>
      </c>
      <c r="W1715" s="658"/>
    </row>
    <row r="1716" spans="1:25" s="72" customFormat="1" ht="15.75" outlineLevel="1" x14ac:dyDescent="0.2">
      <c r="A1716" s="318"/>
      <c r="B1716" s="25"/>
      <c r="C1716" s="637"/>
      <c r="D1716" s="592"/>
      <c r="E1716" s="633"/>
      <c r="F1716" s="656" t="s">
        <v>585</v>
      </c>
      <c r="G1716" s="658"/>
      <c r="H1716" s="437">
        <f t="shared" ref="H1716:V1716" si="966">H856</f>
        <v>0</v>
      </c>
      <c r="I1716" s="438">
        <f t="shared" si="966"/>
        <v>0</v>
      </c>
      <c r="J1716" s="438">
        <f t="shared" si="966"/>
        <v>0</v>
      </c>
      <c r="K1716" s="439">
        <f t="shared" si="966"/>
        <v>0</v>
      </c>
      <c r="L1716" s="440">
        <f t="shared" si="966"/>
        <v>0</v>
      </c>
      <c r="M1716" s="441">
        <f t="shared" si="966"/>
        <v>0</v>
      </c>
      <c r="N1716" s="438">
        <f t="shared" si="966"/>
        <v>0</v>
      </c>
      <c r="O1716" s="438">
        <f t="shared" si="966"/>
        <v>0</v>
      </c>
      <c r="P1716" s="438">
        <f t="shared" si="966"/>
        <v>0</v>
      </c>
      <c r="Q1716" s="438">
        <f t="shared" si="966"/>
        <v>0</v>
      </c>
      <c r="R1716" s="438">
        <f t="shared" si="966"/>
        <v>0</v>
      </c>
      <c r="S1716" s="438">
        <f t="shared" si="966"/>
        <v>0</v>
      </c>
      <c r="T1716" s="438">
        <f t="shared" si="966"/>
        <v>0</v>
      </c>
      <c r="U1716" s="438">
        <f t="shared" si="966"/>
        <v>0</v>
      </c>
      <c r="V1716" s="442">
        <f t="shared" si="966"/>
        <v>0</v>
      </c>
      <c r="W1716" s="658"/>
    </row>
    <row r="1717" spans="1:25" s="72" customFormat="1" ht="15.75" outlineLevel="1" x14ac:dyDescent="0.2">
      <c r="A1717" s="318"/>
      <c r="B1717" s="25"/>
      <c r="C1717" s="637"/>
      <c r="D1717" s="592"/>
      <c r="E1717" s="633"/>
      <c r="F1717" s="656" t="s">
        <v>586</v>
      </c>
      <c r="G1717" s="658"/>
      <c r="H1717" s="437">
        <f t="shared" ref="H1717:V1717" si="967">H857</f>
        <v>0</v>
      </c>
      <c r="I1717" s="438">
        <f t="shared" si="967"/>
        <v>0</v>
      </c>
      <c r="J1717" s="438">
        <f t="shared" si="967"/>
        <v>0</v>
      </c>
      <c r="K1717" s="439">
        <f t="shared" si="967"/>
        <v>0</v>
      </c>
      <c r="L1717" s="440">
        <f t="shared" si="967"/>
        <v>0</v>
      </c>
      <c r="M1717" s="441">
        <f t="shared" si="967"/>
        <v>0</v>
      </c>
      <c r="N1717" s="438">
        <f t="shared" si="967"/>
        <v>0</v>
      </c>
      <c r="O1717" s="438">
        <f t="shared" si="967"/>
        <v>0</v>
      </c>
      <c r="P1717" s="438">
        <f t="shared" si="967"/>
        <v>0</v>
      </c>
      <c r="Q1717" s="438">
        <f t="shared" si="967"/>
        <v>0</v>
      </c>
      <c r="R1717" s="438">
        <f t="shared" si="967"/>
        <v>0</v>
      </c>
      <c r="S1717" s="438">
        <f t="shared" si="967"/>
        <v>0</v>
      </c>
      <c r="T1717" s="438">
        <f t="shared" si="967"/>
        <v>0</v>
      </c>
      <c r="U1717" s="438">
        <f t="shared" si="967"/>
        <v>0</v>
      </c>
      <c r="V1717" s="442">
        <f t="shared" si="967"/>
        <v>0</v>
      </c>
      <c r="W1717" s="658"/>
    </row>
    <row r="1718" spans="1:25" s="129" customFormat="1" ht="12.75" customHeight="1" thickBot="1" x14ac:dyDescent="0.25">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row>
    <row r="1719" spans="1:25" s="72" customFormat="1" ht="13.5" thickBot="1" x14ac:dyDescent="0.25">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row>
    <row r="1720" spans="1:25" s="72" customFormat="1" ht="15.75" x14ac:dyDescent="0.2">
      <c r="A1720" s="322"/>
      <c r="B1720" s="246" t="s">
        <v>319</v>
      </c>
      <c r="C1720" s="247"/>
      <c r="D1720" s="247"/>
      <c r="E1720" s="248"/>
      <c r="F1720" s="248"/>
      <c r="G1720" s="331"/>
      <c r="H1720" s="249">
        <f t="shared" ref="H1720:W1720" si="968">SUM(SUBTOTAL(9,H869:H875),SUBTOTAL(9,H879:H886,H895,H908:H912,H915:H919,H931,H934),H957:H958,H969:H970,SUBTOTAL(9,H1439:H1446,H1455,H1468:H1472,H1475:H1479,H1491,H1494),SUBTOTAL(9,H1517:H1524,H1533,H1546:H1550,H1553:H1557,H1569,H1572),SUBTOTAL(9,H1595:H1602,H1611,H1624:H1628,H1631:H1635,H1647,H1650))</f>
        <v>0</v>
      </c>
      <c r="I1720" s="250">
        <f t="shared" si="968"/>
        <v>0</v>
      </c>
      <c r="J1720" s="250">
        <f t="shared" si="968"/>
        <v>0</v>
      </c>
      <c r="K1720" s="251">
        <f t="shared" si="968"/>
        <v>0</v>
      </c>
      <c r="L1720" s="252">
        <f t="shared" si="968"/>
        <v>0</v>
      </c>
      <c r="M1720" s="253">
        <f t="shared" si="968"/>
        <v>0</v>
      </c>
      <c r="N1720" s="253">
        <f t="shared" si="968"/>
        <v>0</v>
      </c>
      <c r="O1720" s="253">
        <f t="shared" si="968"/>
        <v>0</v>
      </c>
      <c r="P1720" s="253">
        <f t="shared" si="968"/>
        <v>0</v>
      </c>
      <c r="Q1720" s="253">
        <f t="shared" si="968"/>
        <v>0</v>
      </c>
      <c r="R1720" s="253">
        <f t="shared" si="968"/>
        <v>0</v>
      </c>
      <c r="S1720" s="253">
        <f t="shared" si="968"/>
        <v>0</v>
      </c>
      <c r="T1720" s="253">
        <f t="shared" si="968"/>
        <v>0</v>
      </c>
      <c r="U1720" s="253">
        <f t="shared" si="968"/>
        <v>0</v>
      </c>
      <c r="V1720" s="254">
        <f t="shared" si="968"/>
        <v>0</v>
      </c>
      <c r="W1720" s="255">
        <f t="shared" si="968"/>
        <v>0</v>
      </c>
    </row>
    <row r="1721" spans="1:25" ht="15.75" x14ac:dyDescent="0.2">
      <c r="A1721" s="318"/>
      <c r="B1721" s="265" t="s">
        <v>320</v>
      </c>
      <c r="C1721" s="266"/>
      <c r="D1721" s="266"/>
      <c r="E1721" s="266"/>
      <c r="F1721" s="266"/>
      <c r="G1721" s="329"/>
      <c r="H1721" s="259">
        <f t="shared" ref="H1721:W1721" si="969">SUM(H1093,H1433,H1380,H1676)-H1720</f>
        <v>0</v>
      </c>
      <c r="I1721" s="259">
        <f t="shared" si="969"/>
        <v>0</v>
      </c>
      <c r="J1721" s="259">
        <f t="shared" si="969"/>
        <v>0</v>
      </c>
      <c r="K1721" s="260">
        <f t="shared" si="969"/>
        <v>0</v>
      </c>
      <c r="L1721" s="261">
        <f t="shared" si="969"/>
        <v>0</v>
      </c>
      <c r="M1721" s="262">
        <f t="shared" si="969"/>
        <v>0</v>
      </c>
      <c r="N1721" s="262">
        <f t="shared" si="969"/>
        <v>0</v>
      </c>
      <c r="O1721" s="262">
        <f t="shared" si="969"/>
        <v>0</v>
      </c>
      <c r="P1721" s="262">
        <f t="shared" si="969"/>
        <v>0</v>
      </c>
      <c r="Q1721" s="262">
        <f t="shared" si="969"/>
        <v>0</v>
      </c>
      <c r="R1721" s="262">
        <f t="shared" si="969"/>
        <v>0</v>
      </c>
      <c r="S1721" s="262">
        <f t="shared" si="969"/>
        <v>0</v>
      </c>
      <c r="T1721" s="262">
        <f t="shared" si="969"/>
        <v>0</v>
      </c>
      <c r="U1721" s="262">
        <f t="shared" si="969"/>
        <v>0</v>
      </c>
      <c r="V1721" s="263">
        <f t="shared" si="969"/>
        <v>0</v>
      </c>
      <c r="W1721" s="264">
        <f t="shared" si="969"/>
        <v>0</v>
      </c>
    </row>
    <row r="1722" spans="1:25" ht="15.75" x14ac:dyDescent="0.2">
      <c r="A1722" s="318"/>
      <c r="B1722" s="265" t="s">
        <v>307</v>
      </c>
      <c r="C1722" s="266"/>
      <c r="D1722" s="266"/>
      <c r="E1722" s="266"/>
      <c r="F1722" s="266"/>
      <c r="G1722" s="329"/>
      <c r="H1722" s="258">
        <f>SUM(H1720:H1721)</f>
        <v>0</v>
      </c>
      <c r="I1722" s="259">
        <f t="shared" ref="I1722:W1722" si="970">SUM(I1720:I1721)</f>
        <v>0</v>
      </c>
      <c r="J1722" s="259">
        <f t="shared" si="970"/>
        <v>0</v>
      </c>
      <c r="K1722" s="260">
        <f t="shared" si="970"/>
        <v>0</v>
      </c>
      <c r="L1722" s="261">
        <f t="shared" si="970"/>
        <v>0</v>
      </c>
      <c r="M1722" s="262">
        <f t="shared" si="970"/>
        <v>0</v>
      </c>
      <c r="N1722" s="262">
        <f t="shared" si="970"/>
        <v>0</v>
      </c>
      <c r="O1722" s="262">
        <f t="shared" si="970"/>
        <v>0</v>
      </c>
      <c r="P1722" s="262">
        <f t="shared" si="970"/>
        <v>0</v>
      </c>
      <c r="Q1722" s="262">
        <f t="shared" si="970"/>
        <v>0</v>
      </c>
      <c r="R1722" s="262">
        <f t="shared" si="970"/>
        <v>0</v>
      </c>
      <c r="S1722" s="262">
        <f t="shared" si="970"/>
        <v>0</v>
      </c>
      <c r="T1722" s="262">
        <f t="shared" si="970"/>
        <v>0</v>
      </c>
      <c r="U1722" s="262">
        <f t="shared" si="970"/>
        <v>0</v>
      </c>
      <c r="V1722" s="263">
        <f t="shared" si="970"/>
        <v>0</v>
      </c>
      <c r="W1722" s="264">
        <f t="shared" si="970"/>
        <v>0</v>
      </c>
    </row>
    <row r="1723" spans="1:25" s="127" customFormat="1" ht="15.75" x14ac:dyDescent="0.2">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row>
    <row r="1724" spans="1:25" ht="16.5" thickBot="1" x14ac:dyDescent="0.3">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row>
    <row r="1725" spans="1:25" x14ac:dyDescent="0.2">
      <c r="Y1725" s="127"/>
    </row>
    <row r="1726" spans="1:25" x14ac:dyDescent="0.2">
      <c r="Y1726" s="127"/>
    </row>
  </sheetData>
  <dataConsolidate/>
  <conditionalFormatting sqref="H298:W298">
    <cfRule type="cellIs" dxfId="19" priority="15" stopIfTrue="1" operator="lessThan">
      <formula>0</formula>
    </cfRule>
    <cfRule type="cellIs" dxfId="18" priority="16" stopIfTrue="1" operator="notEqual">
      <formula>IF(ISNUMBER(H298),H298,"")</formula>
    </cfRule>
  </conditionalFormatting>
  <conditionalFormatting sqref="H1158:V1158">
    <cfRule type="cellIs" dxfId="17" priority="3" stopIfTrue="1" operator="lessThan">
      <formula>0</formula>
    </cfRule>
    <cfRule type="cellIs" dxfId="16" priority="4" stopIfTrue="1" operator="notEqual">
      <formula>IF(ISNUMBER(H1158),H1158,"")</formula>
    </cfRule>
  </conditionalFormatting>
  <dataValidations disablePrompts="1" count="1">
    <dataValidation type="custom" allowBlank="1" showInputMessage="1" showErrorMessage="1" sqref="H856:V857 H1716:V1716" xr:uid="{A6B66D06-E03C-4327-9F1D-9C3034CF351F}">
      <formula1>OR(H856&gt;0,H856=0)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3" min="1" max="6" man="1"/>
    <brk id="978" min="1" max="6" man="1"/>
    <brk id="1039" min="1" max="6" man="1"/>
    <brk id="1094" min="1" max="6" man="1"/>
    <brk id="1147" min="1" max="6" man="1"/>
    <brk id="1206" min="1" max="6" man="1"/>
    <brk id="1261" min="1" max="6" man="1"/>
    <brk id="1318" min="1" max="6" man="1"/>
    <brk id="1434" min="1" max="6" man="1"/>
    <brk id="1487" min="1" max="6" man="1"/>
    <brk id="1543" min="1" max="6" man="1"/>
    <brk id="1598" min="1" max="6" man="1"/>
    <brk id="1656"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AC1746"/>
  <sheetViews>
    <sheetView showGridLines="0" zoomScale="85" zoomScaleNormal="85" workbookViewId="0">
      <selection activeCell="H855" sqref="H855"/>
    </sheetView>
  </sheetViews>
  <sheetFormatPr defaultColWidth="9.28515625" defaultRowHeight="12.75" outlineLevelRow="2" x14ac:dyDescent="0.2"/>
  <cols>
    <col min="1" max="1" width="3.28515625" style="148" customWidth="1"/>
    <col min="2" max="2" width="2.5703125" style="1" customWidth="1"/>
    <col min="3" max="4" width="9" style="63" customWidth="1"/>
    <col min="5" max="5" width="9.42578125" style="63" customWidth="1"/>
    <col min="6" max="6" width="107.42578125" style="63" bestFit="1"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bestFit="1" customWidth="1"/>
    <col min="21" max="21" width="21.42578125" style="148" customWidth="1"/>
    <col min="22" max="22" width="21" style="148" customWidth="1"/>
    <col min="23" max="23" width="19.28515625" style="148" customWidth="1"/>
    <col min="24" max="24" width="3.42578125" style="148" customWidth="1"/>
    <col min="25" max="25" width="78.28515625" style="148" customWidth="1"/>
    <col min="26" max="26" width="21.140625" style="148" bestFit="1" customWidth="1"/>
    <col min="27" max="16384" width="9.28515625" style="148"/>
  </cols>
  <sheetData>
    <row r="3" spans="2:25" s="129" customFormat="1" ht="16.5" thickBot="1" x14ac:dyDescent="0.25">
      <c r="B3" s="98" t="s">
        <v>0</v>
      </c>
      <c r="C3" s="99"/>
      <c r="D3" s="99"/>
      <c r="E3" s="99"/>
      <c r="F3" s="100" t="s">
        <v>366</v>
      </c>
      <c r="G3" s="101"/>
      <c r="H3" s="102"/>
      <c r="I3" s="102"/>
      <c r="J3" s="103"/>
      <c r="K3" s="102"/>
      <c r="L3" s="102"/>
      <c r="M3" s="104"/>
      <c r="N3" s="102"/>
      <c r="O3" s="102"/>
      <c r="P3" s="102"/>
      <c r="Q3" s="102"/>
      <c r="R3" s="102"/>
      <c r="S3" s="102"/>
      <c r="T3" s="102"/>
      <c r="U3" s="102"/>
      <c r="V3" s="102"/>
      <c r="W3" s="102"/>
      <c r="Y3" s="102"/>
    </row>
    <row r="4" spans="2:25" s="129" customFormat="1" ht="15.75" customHeight="1" x14ac:dyDescent="0.2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5" thickBot="1" x14ac:dyDescent="0.25">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83"/>
    </row>
    <row r="35" spans="2:25" s="72" customFormat="1" outlineLevel="1" x14ac:dyDescent="0.2">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83"/>
    </row>
    <row r="48" spans="2:25" s="72" customFormat="1" outlineLevel="1" x14ac:dyDescent="0.2">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83"/>
    </row>
    <row r="70" spans="2:25" s="72" customFormat="1" outlineLevel="1" x14ac:dyDescent="0.2">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83"/>
    </row>
    <row r="97" spans="2:25" s="72" customFormat="1" outlineLevel="1" x14ac:dyDescent="0.2">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83"/>
    </row>
    <row r="109" spans="2:25" s="72" customFormat="1" outlineLevel="1" x14ac:dyDescent="0.2">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83"/>
    </row>
    <row r="138" spans="2:25" s="72" customFormat="1" outlineLevel="1" x14ac:dyDescent="0.2">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83"/>
    </row>
    <row r="154" spans="2:25" s="72" customFormat="1" outlineLevel="1" x14ac:dyDescent="0.2">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83"/>
    </row>
    <row r="167" spans="2:25" s="72" customFormat="1" outlineLevel="1" x14ac:dyDescent="0.2">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83"/>
    </row>
    <row r="189" spans="2:25" s="72" customFormat="1" outlineLevel="1" x14ac:dyDescent="0.2">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
      <c r="B203" s="25"/>
      <c r="C203" s="23"/>
      <c r="D203" s="23"/>
      <c r="E203" s="24" t="s">
        <v>344</v>
      </c>
      <c r="F203" s="24"/>
      <c r="G203" s="69">
        <f t="shared" ref="G203:W203" si="48">SUBTOTAL(9,G204:G205)</f>
        <v>0</v>
      </c>
      <c r="H203" s="66">
        <f t="shared" si="48"/>
        <v>0</v>
      </c>
      <c r="I203" s="66">
        <f t="shared" si="48"/>
        <v>0</v>
      </c>
      <c r="J203" s="66">
        <f t="shared" si="48"/>
        <v>0</v>
      </c>
      <c r="K203" s="462">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
      <c r="B214" s="25"/>
      <c r="C214" s="23"/>
      <c r="D214" s="23" t="s">
        <v>66</v>
      </c>
      <c r="E214" s="24"/>
      <c r="F214" s="64"/>
      <c r="G214" s="69">
        <f>SUBTOTAL(9,G215:G216)</f>
        <v>0</v>
      </c>
      <c r="H214" s="70">
        <f t="shared" ref="H214:W214" si="51">SUBTOTAL(9,H215:H216)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83"/>
    </row>
    <row r="215" spans="2:25" s="72" customFormat="1" outlineLevel="1" x14ac:dyDescent="0.2">
      <c r="B215" s="25"/>
      <c r="C215" s="24"/>
      <c r="D215" s="24"/>
      <c r="E215" s="24"/>
      <c r="F215" s="28" t="s">
        <v>67</v>
      </c>
      <c r="G215" s="338"/>
      <c r="H215" s="342"/>
      <c r="I215" s="343"/>
      <c r="J215" s="343"/>
      <c r="K215" s="344"/>
      <c r="L215" s="345"/>
      <c r="M215" s="346"/>
      <c r="N215" s="343"/>
      <c r="O215" s="343"/>
      <c r="P215" s="343"/>
      <c r="Q215" s="343"/>
      <c r="R215" s="343"/>
      <c r="S215" s="343"/>
      <c r="T215" s="343"/>
      <c r="U215" s="343"/>
      <c r="V215" s="347"/>
      <c r="W215" s="337"/>
      <c r="Y215" s="367"/>
    </row>
    <row r="216" spans="2:25" s="72" customFormat="1" outlineLevel="1" x14ac:dyDescent="0.2">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435"/>
      <c r="H227" s="70"/>
      <c r="I227" s="66"/>
      <c r="J227" s="66"/>
      <c r="K227" s="67"/>
      <c r="L227" s="34"/>
      <c r="M227" s="34"/>
      <c r="N227" s="34"/>
      <c r="O227" s="34"/>
      <c r="P227" s="34"/>
      <c r="Q227" s="34"/>
      <c r="R227" s="34"/>
      <c r="S227" s="34"/>
      <c r="T227" s="34"/>
      <c r="U227" s="34"/>
      <c r="V227" s="34"/>
      <c r="W227" s="33"/>
      <c r="Y227" s="584"/>
    </row>
    <row r="228" spans="2:25" s="72" customFormat="1" outlineLevel="1" x14ac:dyDescent="0.2">
      <c r="B228" s="25"/>
      <c r="C228" s="23" t="s">
        <v>477</v>
      </c>
      <c r="D228" s="23"/>
      <c r="E228" s="64"/>
      <c r="F228" s="24"/>
      <c r="G228" s="435">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83"/>
    </row>
    <row r="229" spans="2:25" s="72" customFormat="1" outlineLevel="1" x14ac:dyDescent="0.2">
      <c r="B229" s="25"/>
      <c r="C229" s="24"/>
      <c r="D229" s="23"/>
      <c r="E229" s="64"/>
      <c r="F229" s="434" t="s">
        <v>474</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
      <c r="B230" s="25"/>
      <c r="C230" s="24"/>
      <c r="D230" s="23"/>
      <c r="E230" s="64"/>
      <c r="F230" s="434" t="s">
        <v>475</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
      <c r="B231" s="25"/>
      <c r="C231" s="24"/>
      <c r="D231" s="23"/>
      <c r="E231" s="64"/>
      <c r="F231" s="434" t="s">
        <v>476</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5" thickBot="1" x14ac:dyDescent="0.25">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Y233" s="585"/>
    </row>
    <row r="234" spans="2:25" s="129" customFormat="1" ht="16.5" thickBot="1" x14ac:dyDescent="0.25">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75" x14ac:dyDescent="0.2">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83"/>
    </row>
    <row r="238" spans="2:25" s="146" customFormat="1" outlineLevel="1" x14ac:dyDescent="0.2">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84"/>
    </row>
    <row r="246" spans="2:25" s="144"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83"/>
    </row>
    <row r="247" spans="2:25" s="144" customFormat="1" outlineLevel="1" x14ac:dyDescent="0.2">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70"/>
    </row>
    <row r="254" spans="2:25" s="144" customFormat="1" outlineLevel="1" x14ac:dyDescent="0.2">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
      <c r="B255" s="25"/>
      <c r="C255" s="24"/>
      <c r="D255" s="24"/>
      <c r="E255" s="24"/>
      <c r="F255" s="27" t="s">
        <v>91</v>
      </c>
      <c r="G255" s="340"/>
      <c r="H255" s="358"/>
      <c r="I255" s="359"/>
      <c r="J255" s="359"/>
      <c r="K255" s="362"/>
      <c r="L255" s="463"/>
      <c r="M255" s="359"/>
      <c r="N255" s="42"/>
      <c r="O255" s="42"/>
      <c r="P255" s="42"/>
      <c r="Q255" s="42"/>
      <c r="R255" s="42"/>
      <c r="S255" s="42"/>
      <c r="T255" s="42"/>
      <c r="U255" s="42"/>
      <c r="V255" s="44"/>
      <c r="W255" s="44"/>
      <c r="Y255" s="367"/>
    </row>
    <row r="256" spans="2:25" s="144" customFormat="1" outlineLevel="1" x14ac:dyDescent="0.2">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70"/>
    </row>
    <row r="261" spans="2:25" s="144" customFormat="1" outlineLevel="1" x14ac:dyDescent="0.2">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
      <c r="B262" s="25"/>
      <c r="C262" s="24"/>
      <c r="D262" s="24"/>
      <c r="E262" s="24"/>
      <c r="F262" s="27" t="s">
        <v>98</v>
      </c>
      <c r="G262" s="340"/>
      <c r="H262" s="358"/>
      <c r="I262" s="359"/>
      <c r="J262" s="359"/>
      <c r="K262" s="362"/>
      <c r="L262" s="463"/>
      <c r="M262" s="359"/>
      <c r="N262" s="42"/>
      <c r="O262" s="42"/>
      <c r="P262" s="42"/>
      <c r="Q262" s="42"/>
      <c r="R262" s="42"/>
      <c r="S262" s="42"/>
      <c r="T262" s="42"/>
      <c r="U262" s="42"/>
      <c r="V262" s="44"/>
      <c r="W262" s="44"/>
      <c r="Y262" s="367"/>
    </row>
    <row r="263" spans="2:25" s="144" customFormat="1" outlineLevel="1" x14ac:dyDescent="0.2">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70"/>
    </row>
    <row r="268" spans="2:25" s="144" customFormat="1" outlineLevel="1" x14ac:dyDescent="0.2">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
      <c r="B269" s="25"/>
      <c r="C269" s="24"/>
      <c r="D269" s="24"/>
      <c r="E269" s="24"/>
      <c r="F269" s="27" t="s">
        <v>105</v>
      </c>
      <c r="G269" s="340"/>
      <c r="H269" s="358"/>
      <c r="I269" s="359"/>
      <c r="J269" s="359"/>
      <c r="K269" s="362"/>
      <c r="L269" s="463"/>
      <c r="M269" s="359"/>
      <c r="N269" s="42"/>
      <c r="O269" s="42"/>
      <c r="P269" s="42"/>
      <c r="Q269" s="42"/>
      <c r="R269" s="42"/>
      <c r="S269" s="42"/>
      <c r="T269" s="42"/>
      <c r="U269" s="42"/>
      <c r="V269" s="44"/>
      <c r="W269" s="44"/>
      <c r="Y269" s="367"/>
    </row>
    <row r="270" spans="2:25" s="144" customFormat="1" outlineLevel="1" x14ac:dyDescent="0.2">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70"/>
    </row>
    <row r="275" spans="2:25" s="144" customFormat="1" outlineLevel="1" x14ac:dyDescent="0.2">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
      <c r="B276" s="25"/>
      <c r="C276" s="24"/>
      <c r="D276" s="24"/>
      <c r="E276" s="24"/>
      <c r="F276" s="27" t="s">
        <v>112</v>
      </c>
      <c r="G276" s="340"/>
      <c r="H276" s="358"/>
      <c r="I276" s="359"/>
      <c r="J276" s="359"/>
      <c r="K276" s="362"/>
      <c r="L276" s="463"/>
      <c r="M276" s="359"/>
      <c r="N276" s="42"/>
      <c r="O276" s="42"/>
      <c r="P276" s="42"/>
      <c r="Q276" s="42"/>
      <c r="R276" s="42"/>
      <c r="S276" s="42"/>
      <c r="T276" s="42"/>
      <c r="U276" s="42"/>
      <c r="V276" s="44"/>
      <c r="W276" s="44"/>
      <c r="Y276" s="367"/>
    </row>
    <row r="277" spans="2:25" s="144" customFormat="1" outlineLevel="1" x14ac:dyDescent="0.2">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70"/>
    </row>
    <row r="282" spans="2:25" s="144" customFormat="1" outlineLevel="1" x14ac:dyDescent="0.2">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
      <c r="B283" s="25"/>
      <c r="C283" s="24"/>
      <c r="D283" s="24"/>
      <c r="E283" s="24"/>
      <c r="F283" s="27" t="s">
        <v>119</v>
      </c>
      <c r="G283" s="340"/>
      <c r="H283" s="358"/>
      <c r="I283" s="359"/>
      <c r="J283" s="359"/>
      <c r="K283" s="362"/>
      <c r="L283" s="463"/>
      <c r="M283" s="359"/>
      <c r="N283" s="42"/>
      <c r="O283" s="42"/>
      <c r="P283" s="42"/>
      <c r="Q283" s="42"/>
      <c r="R283" s="42"/>
      <c r="S283" s="42"/>
      <c r="T283" s="42"/>
      <c r="U283" s="42"/>
      <c r="V283" s="44"/>
      <c r="W283" s="44"/>
      <c r="Y283" s="367"/>
    </row>
    <row r="284" spans="2:25" s="144" customFormat="1" outlineLevel="1" x14ac:dyDescent="0.2">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70"/>
    </row>
    <row r="289" spans="2:29" s="144" customFormat="1" outlineLevel="1" x14ac:dyDescent="0.2">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
      <c r="B290" s="25"/>
      <c r="C290" s="24"/>
      <c r="D290" s="24"/>
      <c r="E290" s="23"/>
      <c r="F290" s="27" t="s">
        <v>397</v>
      </c>
      <c r="G290" s="340"/>
      <c r="H290" s="358"/>
      <c r="I290" s="359"/>
      <c r="J290" s="359"/>
      <c r="K290" s="362"/>
      <c r="L290" s="463"/>
      <c r="M290" s="359"/>
      <c r="N290" s="42"/>
      <c r="O290" s="42"/>
      <c r="P290" s="42"/>
      <c r="Q290" s="42"/>
      <c r="R290" s="42"/>
      <c r="S290" s="42"/>
      <c r="T290" s="42"/>
      <c r="U290" s="42"/>
      <c r="V290" s="44"/>
      <c r="W290" s="44"/>
      <c r="Y290" s="367"/>
    </row>
    <row r="291" spans="2:29" s="144" customFormat="1" outlineLevel="1" x14ac:dyDescent="0.2">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70"/>
    </row>
    <row r="296" spans="2:29" s="144" customFormat="1" outlineLevel="1" x14ac:dyDescent="0.2">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84"/>
      <c r="Z298" s="144"/>
    </row>
    <row r="299" spans="2:29" x14ac:dyDescent="0.2">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29" outlineLevel="1" x14ac:dyDescent="0.2">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
      <c r="B308" s="25"/>
      <c r="C308" s="24"/>
      <c r="D308" s="24"/>
      <c r="E308" s="587" t="s">
        <v>496</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70"/>
      <c r="Z308" s="72"/>
      <c r="AA308" s="144"/>
      <c r="AB308" s="144"/>
      <c r="AC308" s="144"/>
    </row>
    <row r="309" spans="2:29" outlineLevel="1" x14ac:dyDescent="0.2">
      <c r="B309" s="25"/>
      <c r="C309" s="24"/>
      <c r="D309" s="24"/>
      <c r="E309" s="24"/>
      <c r="F309" s="588" t="s">
        <v>494</v>
      </c>
      <c r="G309" s="340"/>
      <c r="H309" s="457"/>
      <c r="I309" s="458"/>
      <c r="J309" s="458"/>
      <c r="K309" s="459"/>
      <c r="L309" s="464"/>
      <c r="M309" s="458"/>
      <c r="N309" s="458"/>
      <c r="O309" s="458"/>
      <c r="P309" s="458"/>
      <c r="Q309" s="458"/>
      <c r="R309" s="458"/>
      <c r="S309" s="458"/>
      <c r="T309" s="458"/>
      <c r="U309" s="458"/>
      <c r="V309" s="460"/>
      <c r="W309" s="461"/>
      <c r="X309" s="72"/>
      <c r="Y309" s="367"/>
      <c r="Z309" s="72"/>
      <c r="AA309" s="144"/>
      <c r="AB309" s="144"/>
      <c r="AC309" s="144"/>
    </row>
    <row r="310" spans="2:29" outlineLevel="1" x14ac:dyDescent="0.2">
      <c r="B310" s="25"/>
      <c r="C310" s="24"/>
      <c r="D310" s="24"/>
      <c r="E310" s="64" t="s">
        <v>490</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70"/>
      <c r="Z310" s="72"/>
      <c r="AA310" s="144"/>
      <c r="AB310" s="144"/>
      <c r="AC310" s="144"/>
    </row>
    <row r="311" spans="2:29" outlineLevel="1" x14ac:dyDescent="0.2">
      <c r="B311" s="25"/>
      <c r="C311" s="24"/>
      <c r="D311" s="24"/>
      <c r="E311" s="64"/>
      <c r="F311" s="433" t="s">
        <v>491</v>
      </c>
      <c r="G311" s="340"/>
      <c r="H311" s="457"/>
      <c r="I311" s="458"/>
      <c r="J311" s="458"/>
      <c r="K311" s="459"/>
      <c r="L311" s="464"/>
      <c r="M311" s="458"/>
      <c r="N311" s="458"/>
      <c r="O311" s="458"/>
      <c r="P311" s="458"/>
      <c r="Q311" s="458"/>
      <c r="R311" s="458"/>
      <c r="S311" s="458"/>
      <c r="T311" s="458"/>
      <c r="U311" s="458"/>
      <c r="V311" s="460"/>
      <c r="W311" s="461"/>
      <c r="X311" s="72"/>
      <c r="Y311" s="367"/>
      <c r="Z311" s="72"/>
      <c r="AA311" s="144"/>
      <c r="AB311" s="144"/>
      <c r="AC311" s="144"/>
    </row>
    <row r="312" spans="2:29" outlineLevel="1" x14ac:dyDescent="0.2">
      <c r="B312" s="25"/>
      <c r="C312" s="24"/>
      <c r="D312" s="24"/>
      <c r="E312" s="64"/>
      <c r="F312" s="433" t="s">
        <v>492</v>
      </c>
      <c r="G312" s="340"/>
      <c r="H312" s="457"/>
      <c r="I312" s="458"/>
      <c r="J312" s="458"/>
      <c r="K312" s="459"/>
      <c r="L312" s="464"/>
      <c r="M312" s="458"/>
      <c r="N312" s="458"/>
      <c r="O312" s="458"/>
      <c r="P312" s="458"/>
      <c r="Q312" s="458"/>
      <c r="R312" s="458"/>
      <c r="S312" s="458"/>
      <c r="T312" s="458"/>
      <c r="U312" s="458"/>
      <c r="V312" s="460"/>
      <c r="W312" s="461"/>
      <c r="X312" s="72"/>
      <c r="Y312" s="367"/>
      <c r="Z312" s="72"/>
      <c r="AA312" s="144"/>
      <c r="AB312" s="144"/>
      <c r="AC312" s="144"/>
    </row>
    <row r="313" spans="2:29" outlineLevel="1" x14ac:dyDescent="0.2">
      <c r="B313" s="25"/>
      <c r="C313" s="24"/>
      <c r="D313" s="24"/>
      <c r="E313" s="64"/>
      <c r="F313" s="433" t="s">
        <v>493</v>
      </c>
      <c r="G313" s="340"/>
      <c r="H313" s="457"/>
      <c r="I313" s="458"/>
      <c r="J313" s="458"/>
      <c r="K313" s="459"/>
      <c r="L313" s="464"/>
      <c r="M313" s="458"/>
      <c r="N313" s="458"/>
      <c r="O313" s="458"/>
      <c r="P313" s="458"/>
      <c r="Q313" s="458"/>
      <c r="R313" s="458"/>
      <c r="S313" s="458"/>
      <c r="T313" s="458"/>
      <c r="U313" s="458"/>
      <c r="V313" s="460"/>
      <c r="W313" s="461"/>
      <c r="X313" s="72"/>
      <c r="Y313" s="367"/>
      <c r="Z313" s="72"/>
      <c r="AA313" s="144"/>
      <c r="AB313" s="144"/>
      <c r="AC313" s="144"/>
    </row>
    <row r="314" spans="2:29" x14ac:dyDescent="0.2">
      <c r="B314" s="25"/>
      <c r="C314" s="24"/>
      <c r="D314" s="24"/>
      <c r="E314" s="64" t="s">
        <v>495</v>
      </c>
      <c r="F314" s="24"/>
      <c r="G314" s="69">
        <f t="shared" ref="G314:W314" si="65">SUBTOTAL(9,G315:G317)</f>
        <v>0</v>
      </c>
      <c r="H314" s="455">
        <f t="shared" si="65"/>
        <v>0</v>
      </c>
      <c r="I314" s="456">
        <f t="shared" si="65"/>
        <v>0</v>
      </c>
      <c r="J314" s="456">
        <f t="shared" si="65"/>
        <v>0</v>
      </c>
      <c r="K314" s="198">
        <f t="shared" si="65"/>
        <v>0</v>
      </c>
      <c r="L314" s="425">
        <f t="shared" si="65"/>
        <v>0</v>
      </c>
      <c r="M314" s="425">
        <f t="shared" si="65"/>
        <v>0</v>
      </c>
      <c r="N314" s="425">
        <f t="shared" si="65"/>
        <v>0</v>
      </c>
      <c r="O314" s="425">
        <f t="shared" si="65"/>
        <v>0</v>
      </c>
      <c r="P314" s="425">
        <f t="shared" si="65"/>
        <v>0</v>
      </c>
      <c r="Q314" s="425">
        <f t="shared" si="65"/>
        <v>0</v>
      </c>
      <c r="R314" s="425">
        <f t="shared" si="65"/>
        <v>0</v>
      </c>
      <c r="S314" s="425">
        <f t="shared" si="65"/>
        <v>0</v>
      </c>
      <c r="T314" s="425">
        <f t="shared" si="65"/>
        <v>0</v>
      </c>
      <c r="U314" s="425">
        <f t="shared" si="65"/>
        <v>0</v>
      </c>
      <c r="V314" s="412">
        <f t="shared" si="65"/>
        <v>0</v>
      </c>
      <c r="W314" s="412">
        <f t="shared" si="65"/>
        <v>0</v>
      </c>
      <c r="X314" s="72"/>
      <c r="Y314" s="370"/>
      <c r="Z314" s="72"/>
      <c r="AA314" s="144"/>
      <c r="AB314" s="144"/>
      <c r="AC314" s="144"/>
    </row>
    <row r="315" spans="2:29" outlineLevel="1" x14ac:dyDescent="0.2">
      <c r="B315" s="25"/>
      <c r="C315" s="24"/>
      <c r="D315" s="24"/>
      <c r="E315" s="64"/>
      <c r="F315" s="187" t="s">
        <v>488</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
      <c r="B316" s="256"/>
      <c r="C316" s="257"/>
      <c r="D316" s="257"/>
      <c r="E316" s="257"/>
      <c r="F316" s="176" t="s">
        <v>489</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
      <c r="B317" s="256"/>
      <c r="C317" s="257"/>
      <c r="D317" s="257"/>
      <c r="E317" s="257"/>
      <c r="F317" s="176" t="s">
        <v>464</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84"/>
      <c r="Z318" s="72"/>
      <c r="AA318" s="144"/>
      <c r="AB318" s="144"/>
      <c r="AC318" s="144"/>
    </row>
    <row r="319" spans="2:29" x14ac:dyDescent="0.2">
      <c r="B319" s="71"/>
      <c r="C319" s="23"/>
      <c r="D319" s="23"/>
      <c r="E319" s="24" t="s">
        <v>142</v>
      </c>
      <c r="F319" s="24"/>
      <c r="G319" s="69">
        <f>SUBTOTAL(9,G320:G322)</f>
        <v>0</v>
      </c>
      <c r="H319" s="70">
        <f>SUBTOTAL(9,H320:H322)</f>
        <v>0</v>
      </c>
      <c r="I319" s="66">
        <f>SUBTOTAL(9,I320:I322)</f>
        <v>0</v>
      </c>
      <c r="J319" s="66">
        <f>SUBTOTAL(9,J320:J322)</f>
        <v>0</v>
      </c>
      <c r="K319" s="67">
        <f>SUBTOTAL(9,K320:K322)</f>
        <v>0</v>
      </c>
      <c r="L319" s="34">
        <f>SUBTOTAL(9,L321:L322)</f>
        <v>0</v>
      </c>
      <c r="M319" s="34">
        <f>SUBTOTAL(9,M322)</f>
        <v>0</v>
      </c>
      <c r="N319" s="34"/>
      <c r="O319" s="34"/>
      <c r="P319" s="34"/>
      <c r="Q319" s="34"/>
      <c r="R319" s="34"/>
      <c r="S319" s="34"/>
      <c r="T319" s="34"/>
      <c r="U319" s="34"/>
      <c r="V319" s="34"/>
      <c r="W319" s="33"/>
      <c r="Y319" s="583"/>
    </row>
    <row r="320" spans="2:29" outlineLevel="1" x14ac:dyDescent="0.2">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
      <c r="B322" s="71"/>
      <c r="C322" s="23"/>
      <c r="D322" s="23"/>
      <c r="E322" s="24"/>
      <c r="F322" s="27" t="s">
        <v>131</v>
      </c>
      <c r="G322" s="340"/>
      <c r="H322" s="358"/>
      <c r="I322" s="359"/>
      <c r="J322" s="359"/>
      <c r="K322" s="362"/>
      <c r="L322" s="463"/>
      <c r="M322" s="359"/>
      <c r="N322" s="42"/>
      <c r="O322" s="42"/>
      <c r="P322" s="42"/>
      <c r="Q322" s="42"/>
      <c r="R322" s="42"/>
      <c r="S322" s="42"/>
      <c r="T322" s="42"/>
      <c r="U322" s="42"/>
      <c r="V322" s="44"/>
      <c r="W322" s="44"/>
      <c r="Y322" s="367"/>
    </row>
    <row r="323" spans="2:29" x14ac:dyDescent="0.2">
      <c r="B323" s="71"/>
      <c r="C323" s="23"/>
      <c r="D323" s="23"/>
      <c r="E323" s="24" t="s">
        <v>393</v>
      </c>
      <c r="F323" s="24"/>
      <c r="G323" s="69">
        <f>SUBTOTAL(9,G324:G325)</f>
        <v>0</v>
      </c>
      <c r="H323" s="70">
        <f t="shared" ref="H323:W323" si="66">SUBTOTAL(9,H324:H325)</f>
        <v>0</v>
      </c>
      <c r="I323" s="66">
        <f t="shared" si="66"/>
        <v>0</v>
      </c>
      <c r="J323" s="66">
        <f t="shared" si="66"/>
        <v>0</v>
      </c>
      <c r="K323" s="67">
        <f t="shared" si="66"/>
        <v>0</v>
      </c>
      <c r="L323" s="34">
        <f t="shared" si="66"/>
        <v>0</v>
      </c>
      <c r="M323" s="34">
        <f t="shared" si="66"/>
        <v>0</v>
      </c>
      <c r="N323" s="34">
        <f t="shared" si="66"/>
        <v>0</v>
      </c>
      <c r="O323" s="34">
        <f t="shared" si="66"/>
        <v>0</v>
      </c>
      <c r="P323" s="34">
        <f t="shared" si="66"/>
        <v>0</v>
      </c>
      <c r="Q323" s="34">
        <f t="shared" si="66"/>
        <v>0</v>
      </c>
      <c r="R323" s="34">
        <f t="shared" si="66"/>
        <v>0</v>
      </c>
      <c r="S323" s="34">
        <f t="shared" si="66"/>
        <v>0</v>
      </c>
      <c r="T323" s="34">
        <f t="shared" si="66"/>
        <v>0</v>
      </c>
      <c r="U323" s="34">
        <f t="shared" si="66"/>
        <v>0</v>
      </c>
      <c r="V323" s="34">
        <f t="shared" si="66"/>
        <v>0</v>
      </c>
      <c r="W323" s="33">
        <f t="shared" si="66"/>
        <v>0</v>
      </c>
      <c r="Y323" s="370"/>
    </row>
    <row r="324" spans="2:29" outlineLevel="1" x14ac:dyDescent="0.2">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84"/>
    </row>
    <row r="327" spans="2:29" x14ac:dyDescent="0.2">
      <c r="B327" s="71"/>
      <c r="C327" s="23"/>
      <c r="D327" s="23" t="s">
        <v>127</v>
      </c>
      <c r="E327" s="24"/>
      <c r="F327" s="24"/>
      <c r="G327" s="75">
        <f>SUBTOTAL(9,G328:G333)</f>
        <v>0</v>
      </c>
      <c r="H327" s="42">
        <f t="shared" ref="H327:W327" si="67">SUBTOTAL(9,H328:H333)</f>
        <v>0</v>
      </c>
      <c r="I327" s="42">
        <f t="shared" si="67"/>
        <v>0</v>
      </c>
      <c r="J327" s="42">
        <f t="shared" si="67"/>
        <v>0</v>
      </c>
      <c r="K327" s="44">
        <f t="shared" si="67"/>
        <v>0</v>
      </c>
      <c r="L327" s="42">
        <f t="shared" si="67"/>
        <v>0</v>
      </c>
      <c r="M327" s="42">
        <f t="shared" si="67"/>
        <v>0</v>
      </c>
      <c r="N327" s="42">
        <f t="shared" si="67"/>
        <v>0</v>
      </c>
      <c r="O327" s="42">
        <f t="shared" si="67"/>
        <v>0</v>
      </c>
      <c r="P327" s="42">
        <f t="shared" si="67"/>
        <v>0</v>
      </c>
      <c r="Q327" s="42">
        <f t="shared" si="67"/>
        <v>0</v>
      </c>
      <c r="R327" s="42">
        <f t="shared" si="67"/>
        <v>0</v>
      </c>
      <c r="S327" s="42">
        <f t="shared" si="67"/>
        <v>0</v>
      </c>
      <c r="T327" s="42">
        <f t="shared" si="67"/>
        <v>0</v>
      </c>
      <c r="U327" s="42">
        <f t="shared" si="67"/>
        <v>0</v>
      </c>
      <c r="V327" s="44">
        <f t="shared" si="67"/>
        <v>0</v>
      </c>
      <c r="W327" s="44">
        <f t="shared" si="67"/>
        <v>0</v>
      </c>
      <c r="Y327" s="583"/>
    </row>
    <row r="328" spans="2:29" outlineLevel="1" x14ac:dyDescent="0.2">
      <c r="B328" s="25"/>
      <c r="C328" s="24"/>
      <c r="D328" s="23"/>
      <c r="E328" s="64"/>
      <c r="F328" s="76" t="s">
        <v>128</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
      <c r="B334" s="71"/>
      <c r="C334" s="24"/>
      <c r="D334" s="23" t="s">
        <v>137</v>
      </c>
      <c r="E334" s="64"/>
      <c r="F334" s="24"/>
      <c r="G334" s="75">
        <f t="shared" ref="G334:W334" si="68">SUBTOTAL(9,G335:G339)</f>
        <v>0</v>
      </c>
      <c r="H334" s="42">
        <f t="shared" si="68"/>
        <v>0</v>
      </c>
      <c r="I334" s="42">
        <f t="shared" si="68"/>
        <v>0</v>
      </c>
      <c r="J334" s="42">
        <f t="shared" si="68"/>
        <v>0</v>
      </c>
      <c r="K334" s="44">
        <f t="shared" si="68"/>
        <v>0</v>
      </c>
      <c r="L334" s="42">
        <f t="shared" si="68"/>
        <v>0</v>
      </c>
      <c r="M334" s="42">
        <f t="shared" si="68"/>
        <v>0</v>
      </c>
      <c r="N334" s="42">
        <f t="shared" si="68"/>
        <v>0</v>
      </c>
      <c r="O334" s="42">
        <f t="shared" si="68"/>
        <v>0</v>
      </c>
      <c r="P334" s="42">
        <f t="shared" si="68"/>
        <v>0</v>
      </c>
      <c r="Q334" s="42">
        <f t="shared" si="68"/>
        <v>0</v>
      </c>
      <c r="R334" s="42">
        <f t="shared" si="68"/>
        <v>0</v>
      </c>
      <c r="S334" s="42">
        <f t="shared" si="68"/>
        <v>0</v>
      </c>
      <c r="T334" s="42">
        <f t="shared" si="68"/>
        <v>0</v>
      </c>
      <c r="U334" s="42">
        <f t="shared" si="68"/>
        <v>0</v>
      </c>
      <c r="V334" s="44">
        <f t="shared" si="68"/>
        <v>0</v>
      </c>
      <c r="W334" s="44">
        <f t="shared" si="68"/>
        <v>0</v>
      </c>
      <c r="Y334" s="370"/>
    </row>
    <row r="335" spans="2:29" outlineLevel="1" x14ac:dyDescent="0.2">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84"/>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W342" si="69">SUBTOTAL(9,G343:G346)</f>
        <v>0</v>
      </c>
      <c r="H342" s="70">
        <f t="shared" si="69"/>
        <v>0</v>
      </c>
      <c r="I342" s="66">
        <f t="shared" si="69"/>
        <v>0</v>
      </c>
      <c r="J342" s="66">
        <f t="shared" si="69"/>
        <v>0</v>
      </c>
      <c r="K342" s="67">
        <f t="shared" si="69"/>
        <v>0</v>
      </c>
      <c r="L342" s="34">
        <f t="shared" si="69"/>
        <v>0</v>
      </c>
      <c r="M342" s="34">
        <f t="shared" si="69"/>
        <v>0</v>
      </c>
      <c r="N342" s="34">
        <f t="shared" si="69"/>
        <v>0</v>
      </c>
      <c r="O342" s="34">
        <f t="shared" si="69"/>
        <v>0</v>
      </c>
      <c r="P342" s="34">
        <f t="shared" si="69"/>
        <v>0</v>
      </c>
      <c r="Q342" s="34">
        <f t="shared" si="69"/>
        <v>0</v>
      </c>
      <c r="R342" s="34">
        <f t="shared" si="69"/>
        <v>0</v>
      </c>
      <c r="S342" s="34">
        <f t="shared" si="69"/>
        <v>0</v>
      </c>
      <c r="T342" s="34">
        <f t="shared" si="69"/>
        <v>0</v>
      </c>
      <c r="U342" s="34">
        <f t="shared" si="69"/>
        <v>0</v>
      </c>
      <c r="V342" s="34">
        <f t="shared" si="69"/>
        <v>0</v>
      </c>
      <c r="W342" s="33">
        <f t="shared" si="69"/>
        <v>0</v>
      </c>
      <c r="Y342" s="583"/>
    </row>
    <row r="343" spans="2:25" s="72" customFormat="1" outlineLevel="1" x14ac:dyDescent="0.2">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
      <c r="B347" s="25"/>
      <c r="C347" s="23"/>
      <c r="D347" s="23"/>
      <c r="E347" s="24" t="s">
        <v>157</v>
      </c>
      <c r="F347" s="24"/>
      <c r="G347" s="69">
        <f t="shared" ref="G347:W347" si="70">SUBTOTAL(9,G348:G351)</f>
        <v>0</v>
      </c>
      <c r="H347" s="70">
        <f t="shared" si="70"/>
        <v>0</v>
      </c>
      <c r="I347" s="66">
        <f t="shared" si="70"/>
        <v>0</v>
      </c>
      <c r="J347" s="66">
        <f t="shared" si="70"/>
        <v>0</v>
      </c>
      <c r="K347" s="67">
        <f t="shared" si="70"/>
        <v>0</v>
      </c>
      <c r="L347" s="34">
        <f t="shared" si="70"/>
        <v>0</v>
      </c>
      <c r="M347" s="34">
        <f t="shared" si="70"/>
        <v>0</v>
      </c>
      <c r="N347" s="34">
        <f t="shared" si="70"/>
        <v>0</v>
      </c>
      <c r="O347" s="34">
        <f t="shared" si="70"/>
        <v>0</v>
      </c>
      <c r="P347" s="34">
        <f t="shared" si="70"/>
        <v>0</v>
      </c>
      <c r="Q347" s="34">
        <f t="shared" si="70"/>
        <v>0</v>
      </c>
      <c r="R347" s="34">
        <f t="shared" si="70"/>
        <v>0</v>
      </c>
      <c r="S347" s="34">
        <f t="shared" si="70"/>
        <v>0</v>
      </c>
      <c r="T347" s="34">
        <f t="shared" si="70"/>
        <v>0</v>
      </c>
      <c r="U347" s="34">
        <f t="shared" si="70"/>
        <v>0</v>
      </c>
      <c r="V347" s="34">
        <f t="shared" si="70"/>
        <v>0</v>
      </c>
      <c r="W347" s="33">
        <f t="shared" si="70"/>
        <v>0</v>
      </c>
      <c r="Y347" s="370"/>
    </row>
    <row r="348" spans="2:25" s="72" customFormat="1" outlineLevel="1" x14ac:dyDescent="0.2">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
      <c r="B352" s="25"/>
      <c r="C352" s="23"/>
      <c r="D352" s="23"/>
      <c r="E352" s="24" t="s">
        <v>347</v>
      </c>
      <c r="F352" s="24"/>
      <c r="G352" s="69">
        <f t="shared" ref="G352:W352" si="71">SUBTOTAL(9,G353:G356)</f>
        <v>0</v>
      </c>
      <c r="H352" s="70">
        <f t="shared" si="71"/>
        <v>0</v>
      </c>
      <c r="I352" s="66">
        <f t="shared" si="71"/>
        <v>0</v>
      </c>
      <c r="J352" s="66">
        <f t="shared" si="71"/>
        <v>0</v>
      </c>
      <c r="K352" s="67">
        <f t="shared" si="71"/>
        <v>0</v>
      </c>
      <c r="L352" s="34">
        <f t="shared" si="71"/>
        <v>0</v>
      </c>
      <c r="M352" s="34">
        <f t="shared" si="71"/>
        <v>0</v>
      </c>
      <c r="N352" s="34">
        <f t="shared" si="71"/>
        <v>0</v>
      </c>
      <c r="O352" s="34">
        <f t="shared" si="71"/>
        <v>0</v>
      </c>
      <c r="P352" s="34">
        <f t="shared" si="71"/>
        <v>0</v>
      </c>
      <c r="Q352" s="34">
        <f t="shared" si="71"/>
        <v>0</v>
      </c>
      <c r="R352" s="34">
        <f t="shared" si="71"/>
        <v>0</v>
      </c>
      <c r="S352" s="34">
        <f t="shared" si="71"/>
        <v>0</v>
      </c>
      <c r="T352" s="34">
        <f t="shared" si="71"/>
        <v>0</v>
      </c>
      <c r="U352" s="34">
        <f t="shared" si="71"/>
        <v>0</v>
      </c>
      <c r="V352" s="34">
        <f t="shared" si="71"/>
        <v>0</v>
      </c>
      <c r="W352" s="33">
        <f t="shared" si="71"/>
        <v>0</v>
      </c>
      <c r="Y352" s="370"/>
    </row>
    <row r="353" spans="2:25" s="72" customFormat="1" outlineLevel="1" x14ac:dyDescent="0.2">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84"/>
    </row>
    <row r="358" spans="2:25" s="72" customFormat="1" x14ac:dyDescent="0.2">
      <c r="B358" s="25"/>
      <c r="C358" s="23"/>
      <c r="D358" s="23"/>
      <c r="E358" s="64" t="s">
        <v>54</v>
      </c>
      <c r="F358" s="24"/>
      <c r="G358" s="69">
        <f t="shared" ref="G358:W358" si="72">SUBTOTAL(9,G359:G361)</f>
        <v>0</v>
      </c>
      <c r="H358" s="70">
        <f t="shared" si="72"/>
        <v>0</v>
      </c>
      <c r="I358" s="66">
        <f t="shared" si="72"/>
        <v>0</v>
      </c>
      <c r="J358" s="66">
        <f t="shared" si="72"/>
        <v>0</v>
      </c>
      <c r="K358" s="67">
        <f t="shared" si="72"/>
        <v>0</v>
      </c>
      <c r="L358" s="34">
        <f t="shared" si="72"/>
        <v>0</v>
      </c>
      <c r="M358" s="34">
        <f t="shared" si="72"/>
        <v>0</v>
      </c>
      <c r="N358" s="34">
        <f t="shared" si="72"/>
        <v>0</v>
      </c>
      <c r="O358" s="34">
        <f t="shared" si="72"/>
        <v>0</v>
      </c>
      <c r="P358" s="34">
        <f t="shared" si="72"/>
        <v>0</v>
      </c>
      <c r="Q358" s="34">
        <f t="shared" si="72"/>
        <v>0</v>
      </c>
      <c r="R358" s="34">
        <f t="shared" si="72"/>
        <v>0</v>
      </c>
      <c r="S358" s="34">
        <f t="shared" si="72"/>
        <v>0</v>
      </c>
      <c r="T358" s="34">
        <f t="shared" si="72"/>
        <v>0</v>
      </c>
      <c r="U358" s="34">
        <f t="shared" si="72"/>
        <v>0</v>
      </c>
      <c r="V358" s="34">
        <f t="shared" si="72"/>
        <v>0</v>
      </c>
      <c r="W358" s="33">
        <f t="shared" si="72"/>
        <v>0</v>
      </c>
      <c r="Y358" s="583"/>
    </row>
    <row r="359" spans="2:25" s="72" customFormat="1" outlineLevel="1" x14ac:dyDescent="0.2">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
      <c r="B362" s="25"/>
      <c r="C362" s="23"/>
      <c r="D362" s="23"/>
      <c r="E362" s="24" t="s">
        <v>56</v>
      </c>
      <c r="F362" s="24"/>
      <c r="G362" s="69">
        <f t="shared" ref="G362:W362" si="73">SUBTOTAL(9,G363:G365)</f>
        <v>0</v>
      </c>
      <c r="H362" s="70">
        <f t="shared" si="73"/>
        <v>0</v>
      </c>
      <c r="I362" s="66">
        <f t="shared" si="73"/>
        <v>0</v>
      </c>
      <c r="J362" s="66">
        <f t="shared" si="73"/>
        <v>0</v>
      </c>
      <c r="K362" s="67">
        <f t="shared" si="73"/>
        <v>0</v>
      </c>
      <c r="L362" s="34">
        <f t="shared" si="73"/>
        <v>0</v>
      </c>
      <c r="M362" s="34">
        <f t="shared" si="73"/>
        <v>0</v>
      </c>
      <c r="N362" s="34">
        <f t="shared" si="73"/>
        <v>0</v>
      </c>
      <c r="O362" s="34">
        <f t="shared" si="73"/>
        <v>0</v>
      </c>
      <c r="P362" s="34">
        <f t="shared" si="73"/>
        <v>0</v>
      </c>
      <c r="Q362" s="34">
        <f t="shared" si="73"/>
        <v>0</v>
      </c>
      <c r="R362" s="34">
        <f t="shared" si="73"/>
        <v>0</v>
      </c>
      <c r="S362" s="34">
        <f t="shared" si="73"/>
        <v>0</v>
      </c>
      <c r="T362" s="34">
        <f t="shared" si="73"/>
        <v>0</v>
      </c>
      <c r="U362" s="34">
        <f t="shared" si="73"/>
        <v>0</v>
      </c>
      <c r="V362" s="34">
        <f t="shared" si="73"/>
        <v>0</v>
      </c>
      <c r="W362" s="33">
        <f t="shared" si="73"/>
        <v>0</v>
      </c>
      <c r="Y362" s="370"/>
    </row>
    <row r="363" spans="2:25" s="72" customFormat="1" outlineLevel="1" x14ac:dyDescent="0.2">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
      <c r="B366" s="25"/>
      <c r="C366" s="23"/>
      <c r="D366" s="23"/>
      <c r="E366" s="24" t="s">
        <v>57</v>
      </c>
      <c r="F366" s="24"/>
      <c r="G366" s="69">
        <f t="shared" ref="G366:W366" si="74">SUBTOTAL(9,G367:G369)</f>
        <v>0</v>
      </c>
      <c r="H366" s="70">
        <f t="shared" si="74"/>
        <v>0</v>
      </c>
      <c r="I366" s="66">
        <f t="shared" si="74"/>
        <v>0</v>
      </c>
      <c r="J366" s="66">
        <f t="shared" si="74"/>
        <v>0</v>
      </c>
      <c r="K366" s="67">
        <f t="shared" si="74"/>
        <v>0</v>
      </c>
      <c r="L366" s="34">
        <f t="shared" si="74"/>
        <v>0</v>
      </c>
      <c r="M366" s="34">
        <f t="shared" si="74"/>
        <v>0</v>
      </c>
      <c r="N366" s="34">
        <f t="shared" si="74"/>
        <v>0</v>
      </c>
      <c r="O366" s="34">
        <f t="shared" si="74"/>
        <v>0</v>
      </c>
      <c r="P366" s="34">
        <f t="shared" si="74"/>
        <v>0</v>
      </c>
      <c r="Q366" s="34">
        <f t="shared" si="74"/>
        <v>0</v>
      </c>
      <c r="R366" s="34">
        <f t="shared" si="74"/>
        <v>0</v>
      </c>
      <c r="S366" s="34">
        <f t="shared" si="74"/>
        <v>0</v>
      </c>
      <c r="T366" s="34">
        <f t="shared" si="74"/>
        <v>0</v>
      </c>
      <c r="U366" s="34">
        <f t="shared" si="74"/>
        <v>0</v>
      </c>
      <c r="V366" s="34">
        <f t="shared" si="74"/>
        <v>0</v>
      </c>
      <c r="W366" s="33">
        <f t="shared" si="74"/>
        <v>0</v>
      </c>
      <c r="Y366" s="370"/>
    </row>
    <row r="367" spans="2:25" s="72" customFormat="1" outlineLevel="1" x14ac:dyDescent="0.2">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84"/>
    </row>
    <row r="371" spans="2:25" s="72" customFormat="1" x14ac:dyDescent="0.2">
      <c r="B371" s="25"/>
      <c r="C371" s="23"/>
      <c r="D371" s="23"/>
      <c r="E371" s="24" t="s">
        <v>172</v>
      </c>
      <c r="F371" s="24"/>
      <c r="G371" s="69">
        <f t="shared" ref="G371:W371" si="75">SUBTOTAL(9,G372:G373)</f>
        <v>0</v>
      </c>
      <c r="H371" s="70">
        <f t="shared" si="75"/>
        <v>0</v>
      </c>
      <c r="I371" s="66">
        <f t="shared" si="75"/>
        <v>0</v>
      </c>
      <c r="J371" s="66">
        <f t="shared" si="75"/>
        <v>0</v>
      </c>
      <c r="K371" s="67">
        <f t="shared" si="75"/>
        <v>0</v>
      </c>
      <c r="L371" s="34">
        <f t="shared" si="75"/>
        <v>0</v>
      </c>
      <c r="M371" s="34">
        <f t="shared" si="75"/>
        <v>0</v>
      </c>
      <c r="N371" s="34">
        <f t="shared" si="75"/>
        <v>0</v>
      </c>
      <c r="O371" s="34">
        <f t="shared" si="75"/>
        <v>0</v>
      </c>
      <c r="P371" s="34">
        <f t="shared" si="75"/>
        <v>0</v>
      </c>
      <c r="Q371" s="34">
        <f t="shared" si="75"/>
        <v>0</v>
      </c>
      <c r="R371" s="34">
        <f t="shared" si="75"/>
        <v>0</v>
      </c>
      <c r="S371" s="34">
        <f t="shared" si="75"/>
        <v>0</v>
      </c>
      <c r="T371" s="34">
        <f t="shared" si="75"/>
        <v>0</v>
      </c>
      <c r="U371" s="34">
        <f t="shared" si="75"/>
        <v>0</v>
      </c>
      <c r="V371" s="34">
        <f t="shared" si="75"/>
        <v>0</v>
      </c>
      <c r="W371" s="33">
        <f t="shared" si="75"/>
        <v>0</v>
      </c>
      <c r="Y371" s="583"/>
    </row>
    <row r="372" spans="2:25" s="72" customFormat="1" outlineLevel="1" x14ac:dyDescent="0.2">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
      <c r="B374" s="25"/>
      <c r="C374" s="23"/>
      <c r="D374" s="23"/>
      <c r="E374" s="24" t="s">
        <v>166</v>
      </c>
      <c r="F374" s="24"/>
      <c r="G374" s="69">
        <f t="shared" ref="G374:W374" si="76">SUBTOTAL(9,G375:G377)</f>
        <v>0</v>
      </c>
      <c r="H374" s="70">
        <f t="shared" si="76"/>
        <v>0</v>
      </c>
      <c r="I374" s="66">
        <f t="shared" si="76"/>
        <v>0</v>
      </c>
      <c r="J374" s="66">
        <f t="shared" si="76"/>
        <v>0</v>
      </c>
      <c r="K374" s="67">
        <f t="shared" si="76"/>
        <v>0</v>
      </c>
      <c r="L374" s="34">
        <f t="shared" si="76"/>
        <v>0</v>
      </c>
      <c r="M374" s="34">
        <f t="shared" si="76"/>
        <v>0</v>
      </c>
      <c r="N374" s="34">
        <f t="shared" si="76"/>
        <v>0</v>
      </c>
      <c r="O374" s="34">
        <f t="shared" si="76"/>
        <v>0</v>
      </c>
      <c r="P374" s="34">
        <f t="shared" si="76"/>
        <v>0</v>
      </c>
      <c r="Q374" s="34">
        <f t="shared" si="76"/>
        <v>0</v>
      </c>
      <c r="R374" s="34">
        <f t="shared" si="76"/>
        <v>0</v>
      </c>
      <c r="S374" s="34">
        <f t="shared" si="76"/>
        <v>0</v>
      </c>
      <c r="T374" s="34">
        <f t="shared" si="76"/>
        <v>0</v>
      </c>
      <c r="U374" s="34">
        <f t="shared" si="76"/>
        <v>0</v>
      </c>
      <c r="V374" s="34">
        <f t="shared" si="76"/>
        <v>0</v>
      </c>
      <c r="W374" s="33">
        <f t="shared" si="76"/>
        <v>0</v>
      </c>
      <c r="Y374" s="370"/>
    </row>
    <row r="375" spans="2:25" s="72" customFormat="1" outlineLevel="1" x14ac:dyDescent="0.2">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
      <c r="B378" s="25"/>
      <c r="C378" s="23"/>
      <c r="D378" s="23"/>
      <c r="E378" s="24" t="s">
        <v>174</v>
      </c>
      <c r="F378" s="24"/>
      <c r="G378" s="69">
        <f t="shared" ref="G378:W378" si="77">SUBTOTAL(9,G379:G380)</f>
        <v>0</v>
      </c>
      <c r="H378" s="70">
        <f t="shared" si="77"/>
        <v>0</v>
      </c>
      <c r="I378" s="66">
        <f t="shared" si="77"/>
        <v>0</v>
      </c>
      <c r="J378" s="66">
        <f t="shared" si="77"/>
        <v>0</v>
      </c>
      <c r="K378" s="67">
        <f t="shared" si="77"/>
        <v>0</v>
      </c>
      <c r="L378" s="34">
        <f t="shared" si="77"/>
        <v>0</v>
      </c>
      <c r="M378" s="34">
        <f t="shared" si="77"/>
        <v>0</v>
      </c>
      <c r="N378" s="34">
        <f t="shared" si="77"/>
        <v>0</v>
      </c>
      <c r="O378" s="34">
        <f t="shared" si="77"/>
        <v>0</v>
      </c>
      <c r="P378" s="34">
        <f t="shared" si="77"/>
        <v>0</v>
      </c>
      <c r="Q378" s="34">
        <f t="shared" si="77"/>
        <v>0</v>
      </c>
      <c r="R378" s="34">
        <f t="shared" si="77"/>
        <v>0</v>
      </c>
      <c r="S378" s="34">
        <f t="shared" si="77"/>
        <v>0</v>
      </c>
      <c r="T378" s="34">
        <f t="shared" si="77"/>
        <v>0</v>
      </c>
      <c r="U378" s="34">
        <f t="shared" si="77"/>
        <v>0</v>
      </c>
      <c r="V378" s="34">
        <f t="shared" si="77"/>
        <v>0</v>
      </c>
      <c r="W378" s="33">
        <f t="shared" si="77"/>
        <v>0</v>
      </c>
      <c r="Y378" s="370"/>
    </row>
    <row r="379" spans="2:25" s="72" customFormat="1" outlineLevel="1" x14ac:dyDescent="0.2">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
      <c r="B381" s="25"/>
      <c r="C381" s="23"/>
      <c r="D381" s="23"/>
      <c r="E381" s="24" t="s">
        <v>169</v>
      </c>
      <c r="F381" s="24"/>
      <c r="G381" s="69">
        <f t="shared" ref="G381:W381" si="78">SUBTOTAL(9,G382:G384)</f>
        <v>0</v>
      </c>
      <c r="H381" s="70">
        <f t="shared" si="78"/>
        <v>0</v>
      </c>
      <c r="I381" s="66">
        <f t="shared" si="78"/>
        <v>0</v>
      </c>
      <c r="J381" s="66">
        <f t="shared" si="78"/>
        <v>0</v>
      </c>
      <c r="K381" s="67">
        <f t="shared" si="78"/>
        <v>0</v>
      </c>
      <c r="L381" s="34">
        <f t="shared" si="78"/>
        <v>0</v>
      </c>
      <c r="M381" s="34">
        <f t="shared" si="78"/>
        <v>0</v>
      </c>
      <c r="N381" s="34">
        <f t="shared" si="78"/>
        <v>0</v>
      </c>
      <c r="O381" s="34">
        <f t="shared" si="78"/>
        <v>0</v>
      </c>
      <c r="P381" s="34">
        <f t="shared" si="78"/>
        <v>0</v>
      </c>
      <c r="Q381" s="34">
        <f t="shared" si="78"/>
        <v>0</v>
      </c>
      <c r="R381" s="34">
        <f t="shared" si="78"/>
        <v>0</v>
      </c>
      <c r="S381" s="34">
        <f t="shared" si="78"/>
        <v>0</v>
      </c>
      <c r="T381" s="34">
        <f t="shared" si="78"/>
        <v>0</v>
      </c>
      <c r="U381" s="34">
        <f t="shared" si="78"/>
        <v>0</v>
      </c>
      <c r="V381" s="34">
        <f t="shared" si="78"/>
        <v>0</v>
      </c>
      <c r="W381" s="33">
        <f t="shared" si="78"/>
        <v>0</v>
      </c>
      <c r="Y381" s="370"/>
    </row>
    <row r="382" spans="2:25" s="72" customFormat="1" outlineLevel="1" x14ac:dyDescent="0.2">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
      <c r="B385" s="25"/>
      <c r="C385" s="23"/>
      <c r="D385" s="23"/>
      <c r="E385" s="24" t="s">
        <v>334</v>
      </c>
      <c r="F385" s="24"/>
      <c r="G385" s="69">
        <f t="shared" ref="G385:W385" si="79">SUBTOTAL(9,G386:G387)</f>
        <v>0</v>
      </c>
      <c r="H385" s="70">
        <f t="shared" si="79"/>
        <v>0</v>
      </c>
      <c r="I385" s="66">
        <f t="shared" si="79"/>
        <v>0</v>
      </c>
      <c r="J385" s="66">
        <f t="shared" si="79"/>
        <v>0</v>
      </c>
      <c r="K385" s="67">
        <f t="shared" si="79"/>
        <v>0</v>
      </c>
      <c r="L385" s="34">
        <f t="shared" si="79"/>
        <v>0</v>
      </c>
      <c r="M385" s="34">
        <f t="shared" si="79"/>
        <v>0</v>
      </c>
      <c r="N385" s="34">
        <f t="shared" si="79"/>
        <v>0</v>
      </c>
      <c r="O385" s="34">
        <f t="shared" si="79"/>
        <v>0</v>
      </c>
      <c r="P385" s="34">
        <f t="shared" si="79"/>
        <v>0</v>
      </c>
      <c r="Q385" s="34">
        <f t="shared" si="79"/>
        <v>0</v>
      </c>
      <c r="R385" s="34">
        <f t="shared" si="79"/>
        <v>0</v>
      </c>
      <c r="S385" s="34">
        <f t="shared" si="79"/>
        <v>0</v>
      </c>
      <c r="T385" s="34">
        <f t="shared" si="79"/>
        <v>0</v>
      </c>
      <c r="U385" s="34">
        <f t="shared" si="79"/>
        <v>0</v>
      </c>
      <c r="V385" s="34">
        <f t="shared" si="79"/>
        <v>0</v>
      </c>
      <c r="W385" s="33">
        <f t="shared" si="79"/>
        <v>0</v>
      </c>
      <c r="Y385" s="370"/>
    </row>
    <row r="386" spans="2:25" s="72" customFormat="1" outlineLevel="1" x14ac:dyDescent="0.2">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
      <c r="B388" s="25"/>
      <c r="C388" s="23"/>
      <c r="D388" s="23"/>
      <c r="E388" s="24" t="s">
        <v>337</v>
      </c>
      <c r="F388" s="24"/>
      <c r="G388" s="69">
        <f t="shared" ref="G388:W388" si="80">SUBTOTAL(9,G389:G391)</f>
        <v>0</v>
      </c>
      <c r="H388" s="70">
        <f t="shared" si="80"/>
        <v>0</v>
      </c>
      <c r="I388" s="66">
        <f t="shared" si="80"/>
        <v>0</v>
      </c>
      <c r="J388" s="66">
        <f t="shared" si="80"/>
        <v>0</v>
      </c>
      <c r="K388" s="67">
        <f t="shared" si="80"/>
        <v>0</v>
      </c>
      <c r="L388" s="34">
        <f t="shared" si="80"/>
        <v>0</v>
      </c>
      <c r="M388" s="34">
        <f t="shared" si="80"/>
        <v>0</v>
      </c>
      <c r="N388" s="34">
        <f t="shared" si="80"/>
        <v>0</v>
      </c>
      <c r="O388" s="34">
        <f t="shared" si="80"/>
        <v>0</v>
      </c>
      <c r="P388" s="34">
        <f t="shared" si="80"/>
        <v>0</v>
      </c>
      <c r="Q388" s="34">
        <f t="shared" si="80"/>
        <v>0</v>
      </c>
      <c r="R388" s="34">
        <f t="shared" si="80"/>
        <v>0</v>
      </c>
      <c r="S388" s="34">
        <f t="shared" si="80"/>
        <v>0</v>
      </c>
      <c r="T388" s="34">
        <f t="shared" si="80"/>
        <v>0</v>
      </c>
      <c r="U388" s="34">
        <f t="shared" si="80"/>
        <v>0</v>
      </c>
      <c r="V388" s="34">
        <f t="shared" si="80"/>
        <v>0</v>
      </c>
      <c r="W388" s="33">
        <f t="shared" si="80"/>
        <v>0</v>
      </c>
      <c r="Y388" s="370"/>
    </row>
    <row r="389" spans="2:25" s="72" customFormat="1" outlineLevel="1" x14ac:dyDescent="0.2">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84"/>
    </row>
    <row r="393" spans="2:25" s="72" customFormat="1" x14ac:dyDescent="0.2">
      <c r="B393" s="25"/>
      <c r="C393" s="23"/>
      <c r="D393" s="23"/>
      <c r="E393" s="24" t="s">
        <v>184</v>
      </c>
      <c r="F393" s="24"/>
      <c r="G393" s="69">
        <f t="shared" ref="G393:W393" si="81">SUBTOTAL(9,G394:G395)</f>
        <v>0</v>
      </c>
      <c r="H393" s="70">
        <f t="shared" si="81"/>
        <v>0</v>
      </c>
      <c r="I393" s="66">
        <f t="shared" si="81"/>
        <v>0</v>
      </c>
      <c r="J393" s="66">
        <f t="shared" si="81"/>
        <v>0</v>
      </c>
      <c r="K393" s="67">
        <f t="shared" si="81"/>
        <v>0</v>
      </c>
      <c r="L393" s="34">
        <f t="shared" si="81"/>
        <v>0</v>
      </c>
      <c r="M393" s="34">
        <f t="shared" si="81"/>
        <v>0</v>
      </c>
      <c r="N393" s="34">
        <f t="shared" si="81"/>
        <v>0</v>
      </c>
      <c r="O393" s="34">
        <f t="shared" si="81"/>
        <v>0</v>
      </c>
      <c r="P393" s="34">
        <f t="shared" si="81"/>
        <v>0</v>
      </c>
      <c r="Q393" s="34">
        <f t="shared" si="81"/>
        <v>0</v>
      </c>
      <c r="R393" s="34">
        <f t="shared" si="81"/>
        <v>0</v>
      </c>
      <c r="S393" s="34">
        <f t="shared" si="81"/>
        <v>0</v>
      </c>
      <c r="T393" s="34">
        <f t="shared" si="81"/>
        <v>0</v>
      </c>
      <c r="U393" s="34">
        <f t="shared" si="81"/>
        <v>0</v>
      </c>
      <c r="V393" s="34">
        <f t="shared" si="81"/>
        <v>0</v>
      </c>
      <c r="W393" s="33">
        <f t="shared" si="81"/>
        <v>0</v>
      </c>
      <c r="Y393" s="583"/>
    </row>
    <row r="394" spans="2:25" s="72" customFormat="1" outlineLevel="1" x14ac:dyDescent="0.2">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
      <c r="B396" s="25"/>
      <c r="C396" s="23"/>
      <c r="D396" s="23"/>
      <c r="E396" s="24" t="s">
        <v>185</v>
      </c>
      <c r="F396" s="24"/>
      <c r="G396" s="69">
        <f t="shared" ref="G396:W396" si="82">SUBTOTAL(9,G397:G398)</f>
        <v>0</v>
      </c>
      <c r="H396" s="70">
        <f t="shared" si="82"/>
        <v>0</v>
      </c>
      <c r="I396" s="66">
        <f t="shared" si="82"/>
        <v>0</v>
      </c>
      <c r="J396" s="66">
        <f t="shared" si="82"/>
        <v>0</v>
      </c>
      <c r="K396" s="67">
        <f t="shared" si="82"/>
        <v>0</v>
      </c>
      <c r="L396" s="34">
        <f t="shared" si="82"/>
        <v>0</v>
      </c>
      <c r="M396" s="34">
        <f t="shared" si="82"/>
        <v>0</v>
      </c>
      <c r="N396" s="34">
        <f t="shared" si="82"/>
        <v>0</v>
      </c>
      <c r="O396" s="34">
        <f t="shared" si="82"/>
        <v>0</v>
      </c>
      <c r="P396" s="34">
        <f t="shared" si="82"/>
        <v>0</v>
      </c>
      <c r="Q396" s="34">
        <f t="shared" si="82"/>
        <v>0</v>
      </c>
      <c r="R396" s="34">
        <f t="shared" si="82"/>
        <v>0</v>
      </c>
      <c r="S396" s="34">
        <f t="shared" si="82"/>
        <v>0</v>
      </c>
      <c r="T396" s="34">
        <f t="shared" si="82"/>
        <v>0</v>
      </c>
      <c r="U396" s="34">
        <f t="shared" si="82"/>
        <v>0</v>
      </c>
      <c r="V396" s="34">
        <f t="shared" si="82"/>
        <v>0</v>
      </c>
      <c r="W396" s="33">
        <f t="shared" si="82"/>
        <v>0</v>
      </c>
      <c r="Y396" s="370"/>
    </row>
    <row r="397" spans="2:25" s="72" customFormat="1" outlineLevel="1" x14ac:dyDescent="0.2">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
      <c r="B399" s="25"/>
      <c r="C399" s="23"/>
      <c r="D399" s="23"/>
      <c r="E399" s="24" t="s">
        <v>186</v>
      </c>
      <c r="F399" s="24"/>
      <c r="G399" s="69">
        <f t="shared" ref="G399:W399" si="83">SUBTOTAL(9,G400:G401)</f>
        <v>0</v>
      </c>
      <c r="H399" s="70">
        <f t="shared" si="83"/>
        <v>0</v>
      </c>
      <c r="I399" s="66">
        <f t="shared" si="83"/>
        <v>0</v>
      </c>
      <c r="J399" s="66">
        <f t="shared" si="83"/>
        <v>0</v>
      </c>
      <c r="K399" s="67">
        <f t="shared" si="83"/>
        <v>0</v>
      </c>
      <c r="L399" s="34">
        <f t="shared" si="83"/>
        <v>0</v>
      </c>
      <c r="M399" s="34">
        <f t="shared" si="83"/>
        <v>0</v>
      </c>
      <c r="N399" s="34">
        <f t="shared" si="83"/>
        <v>0</v>
      </c>
      <c r="O399" s="34">
        <f t="shared" si="83"/>
        <v>0</v>
      </c>
      <c r="P399" s="34">
        <f t="shared" si="83"/>
        <v>0</v>
      </c>
      <c r="Q399" s="34">
        <f t="shared" si="83"/>
        <v>0</v>
      </c>
      <c r="R399" s="34">
        <f t="shared" si="83"/>
        <v>0</v>
      </c>
      <c r="S399" s="34">
        <f t="shared" si="83"/>
        <v>0</v>
      </c>
      <c r="T399" s="34">
        <f t="shared" si="83"/>
        <v>0</v>
      </c>
      <c r="U399" s="34">
        <f t="shared" si="83"/>
        <v>0</v>
      </c>
      <c r="V399" s="34">
        <f t="shared" si="83"/>
        <v>0</v>
      </c>
      <c r="W399" s="33">
        <f t="shared" si="83"/>
        <v>0</v>
      </c>
      <c r="Y399" s="370"/>
    </row>
    <row r="400" spans="2:25" s="72" customFormat="1" outlineLevel="1" x14ac:dyDescent="0.2">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
      <c r="B402" s="25"/>
      <c r="C402" s="23"/>
      <c r="D402" s="23"/>
      <c r="E402" s="24" t="s">
        <v>187</v>
      </c>
      <c r="F402" s="24"/>
      <c r="G402" s="69">
        <f t="shared" ref="G402:W402" si="84">SUBTOTAL(9,G403:G404)</f>
        <v>0</v>
      </c>
      <c r="H402" s="70">
        <f t="shared" si="84"/>
        <v>0</v>
      </c>
      <c r="I402" s="66">
        <f t="shared" si="84"/>
        <v>0</v>
      </c>
      <c r="J402" s="66">
        <f t="shared" si="84"/>
        <v>0</v>
      </c>
      <c r="K402" s="67">
        <f t="shared" si="84"/>
        <v>0</v>
      </c>
      <c r="L402" s="34">
        <f t="shared" si="84"/>
        <v>0</v>
      </c>
      <c r="M402" s="34">
        <f t="shared" si="84"/>
        <v>0</v>
      </c>
      <c r="N402" s="34">
        <f t="shared" si="84"/>
        <v>0</v>
      </c>
      <c r="O402" s="34">
        <f t="shared" si="84"/>
        <v>0</v>
      </c>
      <c r="P402" s="34">
        <f t="shared" si="84"/>
        <v>0</v>
      </c>
      <c r="Q402" s="34">
        <f t="shared" si="84"/>
        <v>0</v>
      </c>
      <c r="R402" s="34">
        <f t="shared" si="84"/>
        <v>0</v>
      </c>
      <c r="S402" s="34">
        <f t="shared" si="84"/>
        <v>0</v>
      </c>
      <c r="T402" s="34">
        <f t="shared" si="84"/>
        <v>0</v>
      </c>
      <c r="U402" s="34">
        <f t="shared" si="84"/>
        <v>0</v>
      </c>
      <c r="V402" s="34">
        <f t="shared" si="84"/>
        <v>0</v>
      </c>
      <c r="W402" s="33">
        <f t="shared" si="84"/>
        <v>0</v>
      </c>
      <c r="Y402" s="370"/>
    </row>
    <row r="403" spans="2:25" s="72" customFormat="1" outlineLevel="1" x14ac:dyDescent="0.2">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
      <c r="B405" s="25"/>
      <c r="C405" s="23"/>
      <c r="D405" s="23"/>
      <c r="E405" s="24" t="s">
        <v>341</v>
      </c>
      <c r="F405" s="24"/>
      <c r="G405" s="69">
        <f t="shared" ref="G405:W405" si="85">SUBTOTAL(9,G406:G407)</f>
        <v>0</v>
      </c>
      <c r="H405" s="70">
        <f t="shared" si="85"/>
        <v>0</v>
      </c>
      <c r="I405" s="66">
        <f t="shared" si="85"/>
        <v>0</v>
      </c>
      <c r="J405" s="66">
        <f t="shared" si="85"/>
        <v>0</v>
      </c>
      <c r="K405" s="67">
        <f t="shared" si="85"/>
        <v>0</v>
      </c>
      <c r="L405" s="34">
        <f t="shared" si="85"/>
        <v>0</v>
      </c>
      <c r="M405" s="34">
        <f t="shared" si="85"/>
        <v>0</v>
      </c>
      <c r="N405" s="34">
        <f t="shared" si="85"/>
        <v>0</v>
      </c>
      <c r="O405" s="34">
        <f t="shared" si="85"/>
        <v>0</v>
      </c>
      <c r="P405" s="34">
        <f t="shared" si="85"/>
        <v>0</v>
      </c>
      <c r="Q405" s="34">
        <f t="shared" si="85"/>
        <v>0</v>
      </c>
      <c r="R405" s="34">
        <f t="shared" si="85"/>
        <v>0</v>
      </c>
      <c r="S405" s="34">
        <f t="shared" si="85"/>
        <v>0</v>
      </c>
      <c r="T405" s="34">
        <f t="shared" si="85"/>
        <v>0</v>
      </c>
      <c r="U405" s="34">
        <f t="shared" si="85"/>
        <v>0</v>
      </c>
      <c r="V405" s="34">
        <f t="shared" si="85"/>
        <v>0</v>
      </c>
      <c r="W405" s="33">
        <f t="shared" si="85"/>
        <v>0</v>
      </c>
      <c r="Y405" s="370"/>
    </row>
    <row r="406" spans="2:25" s="72" customFormat="1" outlineLevel="1" x14ac:dyDescent="0.2">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
      <c r="B408" s="25"/>
      <c r="C408" s="23"/>
      <c r="D408" s="23"/>
      <c r="E408" s="24" t="s">
        <v>344</v>
      </c>
      <c r="F408" s="24"/>
      <c r="G408" s="69">
        <f t="shared" ref="G408:W408" si="86">SUBTOTAL(9,G409:G410)</f>
        <v>0</v>
      </c>
      <c r="H408" s="70">
        <f t="shared" si="86"/>
        <v>0</v>
      </c>
      <c r="I408" s="66">
        <f t="shared" si="86"/>
        <v>0</v>
      </c>
      <c r="J408" s="66">
        <f t="shared" si="86"/>
        <v>0</v>
      </c>
      <c r="K408" s="67">
        <f t="shared" si="86"/>
        <v>0</v>
      </c>
      <c r="L408" s="34">
        <f t="shared" si="86"/>
        <v>0</v>
      </c>
      <c r="M408" s="34">
        <f t="shared" si="86"/>
        <v>0</v>
      </c>
      <c r="N408" s="34">
        <f t="shared" si="86"/>
        <v>0</v>
      </c>
      <c r="O408" s="34">
        <f t="shared" si="86"/>
        <v>0</v>
      </c>
      <c r="P408" s="34">
        <f t="shared" si="86"/>
        <v>0</v>
      </c>
      <c r="Q408" s="34">
        <f t="shared" si="86"/>
        <v>0</v>
      </c>
      <c r="R408" s="34">
        <f t="shared" si="86"/>
        <v>0</v>
      </c>
      <c r="S408" s="34">
        <f t="shared" si="86"/>
        <v>0</v>
      </c>
      <c r="T408" s="34">
        <f t="shared" si="86"/>
        <v>0</v>
      </c>
      <c r="U408" s="34">
        <f t="shared" si="86"/>
        <v>0</v>
      </c>
      <c r="V408" s="34">
        <f t="shared" si="86"/>
        <v>0</v>
      </c>
      <c r="W408" s="33">
        <f t="shared" si="86"/>
        <v>0</v>
      </c>
      <c r="Y408" s="370"/>
    </row>
    <row r="409" spans="2:25" s="72" customFormat="1" outlineLevel="1" x14ac:dyDescent="0.2">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
      <c r="B411" s="25"/>
      <c r="C411" s="23"/>
      <c r="D411" s="23" t="s">
        <v>63</v>
      </c>
      <c r="E411" s="24"/>
      <c r="F411" s="24"/>
      <c r="G411" s="69">
        <f>SUBTOTAL(9,G412:G414)</f>
        <v>0</v>
      </c>
      <c r="H411" s="66">
        <f t="shared" ref="H411:W411" si="87">SUBTOTAL(9,H412:H414)</f>
        <v>0</v>
      </c>
      <c r="I411" s="66">
        <f t="shared" si="87"/>
        <v>0</v>
      </c>
      <c r="J411" s="66">
        <f t="shared" si="87"/>
        <v>0</v>
      </c>
      <c r="K411" s="67">
        <f t="shared" si="87"/>
        <v>0</v>
      </c>
      <c r="L411" s="34">
        <f t="shared" si="87"/>
        <v>0</v>
      </c>
      <c r="M411" s="34">
        <f t="shared" si="87"/>
        <v>0</v>
      </c>
      <c r="N411" s="34">
        <f t="shared" si="87"/>
        <v>0</v>
      </c>
      <c r="O411" s="34">
        <f t="shared" si="87"/>
        <v>0</v>
      </c>
      <c r="P411" s="34">
        <f t="shared" si="87"/>
        <v>0</v>
      </c>
      <c r="Q411" s="34">
        <f t="shared" si="87"/>
        <v>0</v>
      </c>
      <c r="R411" s="34">
        <f t="shared" si="87"/>
        <v>0</v>
      </c>
      <c r="S411" s="34">
        <f t="shared" si="87"/>
        <v>0</v>
      </c>
      <c r="T411" s="34">
        <f t="shared" si="87"/>
        <v>0</v>
      </c>
      <c r="U411" s="34">
        <f t="shared" si="87"/>
        <v>0</v>
      </c>
      <c r="V411" s="37">
        <f t="shared" si="87"/>
        <v>0</v>
      </c>
      <c r="W411" s="37">
        <f t="shared" si="87"/>
        <v>0</v>
      </c>
      <c r="Y411" s="370"/>
    </row>
    <row r="412" spans="2:25" s="72" customFormat="1" outlineLevel="1" x14ac:dyDescent="0.2">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
      <c r="B415" s="25"/>
      <c r="C415" s="64"/>
      <c r="D415" s="23" t="s">
        <v>192</v>
      </c>
      <c r="E415" s="24"/>
      <c r="F415" s="24"/>
      <c r="G415" s="69">
        <f>SUBTOTAL(9,G416:G417)</f>
        <v>0</v>
      </c>
      <c r="H415" s="66">
        <f t="shared" ref="H415:W415" si="88">SUBTOTAL(9,H416:H417)</f>
        <v>0</v>
      </c>
      <c r="I415" s="66">
        <f t="shared" si="88"/>
        <v>0</v>
      </c>
      <c r="J415" s="66">
        <f t="shared" si="88"/>
        <v>0</v>
      </c>
      <c r="K415" s="67">
        <f t="shared" si="88"/>
        <v>0</v>
      </c>
      <c r="L415" s="34">
        <f t="shared" si="88"/>
        <v>0</v>
      </c>
      <c r="M415" s="34">
        <f t="shared" si="88"/>
        <v>0</v>
      </c>
      <c r="N415" s="34">
        <f t="shared" si="88"/>
        <v>0</v>
      </c>
      <c r="O415" s="34">
        <f t="shared" si="88"/>
        <v>0</v>
      </c>
      <c r="P415" s="34">
        <f t="shared" si="88"/>
        <v>0</v>
      </c>
      <c r="Q415" s="34">
        <f t="shared" si="88"/>
        <v>0</v>
      </c>
      <c r="R415" s="34">
        <f t="shared" si="88"/>
        <v>0</v>
      </c>
      <c r="S415" s="34">
        <f t="shared" si="88"/>
        <v>0</v>
      </c>
      <c r="T415" s="34">
        <f t="shared" si="88"/>
        <v>0</v>
      </c>
      <c r="U415" s="34">
        <f t="shared" si="88"/>
        <v>0</v>
      </c>
      <c r="V415" s="37">
        <f t="shared" si="88"/>
        <v>0</v>
      </c>
      <c r="W415" s="37">
        <f t="shared" si="88"/>
        <v>0</v>
      </c>
      <c r="Y415" s="370"/>
    </row>
    <row r="416" spans="2:25" s="72" customFormat="1" outlineLevel="1" x14ac:dyDescent="0.2">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84"/>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89">SUBTOTAL(9,G421:G424)</f>
        <v>0</v>
      </c>
      <c r="H420" s="70">
        <f t="shared" si="89"/>
        <v>0</v>
      </c>
      <c r="I420" s="66">
        <f t="shared" si="89"/>
        <v>0</v>
      </c>
      <c r="J420" s="66">
        <f t="shared" si="89"/>
        <v>0</v>
      </c>
      <c r="K420" s="67">
        <f t="shared" si="89"/>
        <v>0</v>
      </c>
      <c r="L420" s="34">
        <f t="shared" si="89"/>
        <v>0</v>
      </c>
      <c r="M420" s="34">
        <f t="shared" si="89"/>
        <v>0</v>
      </c>
      <c r="N420" s="34">
        <f t="shared" si="89"/>
        <v>0</v>
      </c>
      <c r="O420" s="34">
        <f t="shared" si="89"/>
        <v>0</v>
      </c>
      <c r="P420" s="34">
        <f t="shared" si="89"/>
        <v>0</v>
      </c>
      <c r="Q420" s="34">
        <f t="shared" si="89"/>
        <v>0</v>
      </c>
      <c r="R420" s="34">
        <f t="shared" si="89"/>
        <v>0</v>
      </c>
      <c r="S420" s="34">
        <f t="shared" si="89"/>
        <v>0</v>
      </c>
      <c r="T420" s="34">
        <f t="shared" si="89"/>
        <v>0</v>
      </c>
      <c r="U420" s="34">
        <f t="shared" si="89"/>
        <v>0</v>
      </c>
      <c r="V420" s="34">
        <f t="shared" si="89"/>
        <v>0</v>
      </c>
      <c r="W420" s="33">
        <f t="shared" si="89"/>
        <v>0</v>
      </c>
      <c r="Y420" s="583"/>
    </row>
    <row r="421" spans="2:25" s="72" customFormat="1" outlineLevel="1" x14ac:dyDescent="0.2">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
      <c r="B425" s="25"/>
      <c r="C425" s="23"/>
      <c r="D425" s="23"/>
      <c r="E425" s="24" t="s">
        <v>157</v>
      </c>
      <c r="F425" s="24"/>
      <c r="G425" s="69">
        <f t="shared" ref="G425:W425" si="90">SUBTOTAL(9,G426:G429)</f>
        <v>0</v>
      </c>
      <c r="H425" s="70">
        <f t="shared" si="90"/>
        <v>0</v>
      </c>
      <c r="I425" s="66">
        <f t="shared" si="90"/>
        <v>0</v>
      </c>
      <c r="J425" s="66">
        <f t="shared" si="90"/>
        <v>0</v>
      </c>
      <c r="K425" s="67">
        <f t="shared" si="90"/>
        <v>0</v>
      </c>
      <c r="L425" s="34">
        <f t="shared" si="90"/>
        <v>0</v>
      </c>
      <c r="M425" s="34">
        <f t="shared" si="90"/>
        <v>0</v>
      </c>
      <c r="N425" s="34">
        <f t="shared" si="90"/>
        <v>0</v>
      </c>
      <c r="O425" s="34">
        <f t="shared" si="90"/>
        <v>0</v>
      </c>
      <c r="P425" s="34">
        <f t="shared" si="90"/>
        <v>0</v>
      </c>
      <c r="Q425" s="34">
        <f t="shared" si="90"/>
        <v>0</v>
      </c>
      <c r="R425" s="34">
        <f t="shared" si="90"/>
        <v>0</v>
      </c>
      <c r="S425" s="34">
        <f t="shared" si="90"/>
        <v>0</v>
      </c>
      <c r="T425" s="34">
        <f t="shared" si="90"/>
        <v>0</v>
      </c>
      <c r="U425" s="34">
        <f t="shared" si="90"/>
        <v>0</v>
      </c>
      <c r="V425" s="34">
        <f t="shared" si="90"/>
        <v>0</v>
      </c>
      <c r="W425" s="33">
        <f t="shared" si="90"/>
        <v>0</v>
      </c>
      <c r="Y425" s="370"/>
    </row>
    <row r="426" spans="2:25" s="72" customFormat="1" outlineLevel="1" x14ac:dyDescent="0.2">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
      <c r="B430" s="25"/>
      <c r="C430" s="23"/>
      <c r="D430" s="23"/>
      <c r="E430" s="24" t="s">
        <v>347</v>
      </c>
      <c r="F430" s="24"/>
      <c r="G430" s="69">
        <f t="shared" ref="G430:W430" si="91">SUBTOTAL(9,G431:G434)</f>
        <v>0</v>
      </c>
      <c r="H430" s="70">
        <f t="shared" si="91"/>
        <v>0</v>
      </c>
      <c r="I430" s="66">
        <f t="shared" si="91"/>
        <v>0</v>
      </c>
      <c r="J430" s="66">
        <f t="shared" si="91"/>
        <v>0</v>
      </c>
      <c r="K430" s="67">
        <f t="shared" si="91"/>
        <v>0</v>
      </c>
      <c r="L430" s="34">
        <f t="shared" si="91"/>
        <v>0</v>
      </c>
      <c r="M430" s="34">
        <f t="shared" si="91"/>
        <v>0</v>
      </c>
      <c r="N430" s="34">
        <f t="shared" si="91"/>
        <v>0</v>
      </c>
      <c r="O430" s="34">
        <f t="shared" si="91"/>
        <v>0</v>
      </c>
      <c r="P430" s="34">
        <f t="shared" si="91"/>
        <v>0</v>
      </c>
      <c r="Q430" s="34">
        <f t="shared" si="91"/>
        <v>0</v>
      </c>
      <c r="R430" s="34">
        <f t="shared" si="91"/>
        <v>0</v>
      </c>
      <c r="S430" s="34">
        <f t="shared" si="91"/>
        <v>0</v>
      </c>
      <c r="T430" s="34">
        <f t="shared" si="91"/>
        <v>0</v>
      </c>
      <c r="U430" s="34">
        <f t="shared" si="91"/>
        <v>0</v>
      </c>
      <c r="V430" s="34">
        <f t="shared" si="91"/>
        <v>0</v>
      </c>
      <c r="W430" s="33">
        <f t="shared" si="91"/>
        <v>0</v>
      </c>
      <c r="Y430" s="370"/>
    </row>
    <row r="431" spans="2:25" s="72" customFormat="1" outlineLevel="1" x14ac:dyDescent="0.2">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84"/>
    </row>
    <row r="436" spans="2:25" s="72" customFormat="1" x14ac:dyDescent="0.2">
      <c r="B436" s="25"/>
      <c r="C436" s="23"/>
      <c r="D436" s="23"/>
      <c r="E436" s="64" t="s">
        <v>54</v>
      </c>
      <c r="F436" s="24"/>
      <c r="G436" s="69">
        <f t="shared" ref="G436:W436" si="92">SUBTOTAL(9,G437:G439)</f>
        <v>0</v>
      </c>
      <c r="H436" s="70">
        <f t="shared" si="92"/>
        <v>0</v>
      </c>
      <c r="I436" s="66">
        <f t="shared" si="92"/>
        <v>0</v>
      </c>
      <c r="J436" s="66">
        <f t="shared" si="92"/>
        <v>0</v>
      </c>
      <c r="K436" s="67">
        <f t="shared" si="92"/>
        <v>0</v>
      </c>
      <c r="L436" s="34">
        <f t="shared" si="92"/>
        <v>0</v>
      </c>
      <c r="M436" s="34">
        <f t="shared" si="92"/>
        <v>0</v>
      </c>
      <c r="N436" s="34">
        <f t="shared" si="92"/>
        <v>0</v>
      </c>
      <c r="O436" s="34">
        <f t="shared" si="92"/>
        <v>0</v>
      </c>
      <c r="P436" s="34">
        <f t="shared" si="92"/>
        <v>0</v>
      </c>
      <c r="Q436" s="34">
        <f t="shared" si="92"/>
        <v>0</v>
      </c>
      <c r="R436" s="34">
        <f t="shared" si="92"/>
        <v>0</v>
      </c>
      <c r="S436" s="34">
        <f t="shared" si="92"/>
        <v>0</v>
      </c>
      <c r="T436" s="34">
        <f t="shared" si="92"/>
        <v>0</v>
      </c>
      <c r="U436" s="34">
        <f t="shared" si="92"/>
        <v>0</v>
      </c>
      <c r="V436" s="34">
        <f t="shared" si="92"/>
        <v>0</v>
      </c>
      <c r="W436" s="33">
        <f t="shared" si="92"/>
        <v>0</v>
      </c>
      <c r="Y436" s="583"/>
    </row>
    <row r="437" spans="2:25" s="72" customFormat="1" outlineLevel="1" x14ac:dyDescent="0.2">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
      <c r="B440" s="25"/>
      <c r="C440" s="23"/>
      <c r="D440" s="23"/>
      <c r="E440" s="24" t="s">
        <v>56</v>
      </c>
      <c r="F440" s="24"/>
      <c r="G440" s="69">
        <f t="shared" ref="G440:W440" si="93">SUBTOTAL(9,G441:G443)</f>
        <v>0</v>
      </c>
      <c r="H440" s="70">
        <f t="shared" si="93"/>
        <v>0</v>
      </c>
      <c r="I440" s="66">
        <f t="shared" si="93"/>
        <v>0</v>
      </c>
      <c r="J440" s="66">
        <f t="shared" si="93"/>
        <v>0</v>
      </c>
      <c r="K440" s="67">
        <f t="shared" si="93"/>
        <v>0</v>
      </c>
      <c r="L440" s="34">
        <f t="shared" si="93"/>
        <v>0</v>
      </c>
      <c r="M440" s="34">
        <f t="shared" si="93"/>
        <v>0</v>
      </c>
      <c r="N440" s="34">
        <f t="shared" si="93"/>
        <v>0</v>
      </c>
      <c r="O440" s="34">
        <f t="shared" si="93"/>
        <v>0</v>
      </c>
      <c r="P440" s="34">
        <f t="shared" si="93"/>
        <v>0</v>
      </c>
      <c r="Q440" s="34">
        <f t="shared" si="93"/>
        <v>0</v>
      </c>
      <c r="R440" s="34">
        <f t="shared" si="93"/>
        <v>0</v>
      </c>
      <c r="S440" s="34">
        <f t="shared" si="93"/>
        <v>0</v>
      </c>
      <c r="T440" s="34">
        <f t="shared" si="93"/>
        <v>0</v>
      </c>
      <c r="U440" s="34">
        <f t="shared" si="93"/>
        <v>0</v>
      </c>
      <c r="V440" s="34">
        <f t="shared" si="93"/>
        <v>0</v>
      </c>
      <c r="W440" s="33">
        <f t="shared" si="93"/>
        <v>0</v>
      </c>
      <c r="Y440" s="370"/>
    </row>
    <row r="441" spans="2:25" s="72" customFormat="1" outlineLevel="1" x14ac:dyDescent="0.2">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
      <c r="B444" s="25"/>
      <c r="C444" s="23"/>
      <c r="D444" s="23"/>
      <c r="E444" s="24" t="s">
        <v>57</v>
      </c>
      <c r="F444" s="24"/>
      <c r="G444" s="69">
        <f t="shared" ref="G444:W444" si="94">SUBTOTAL(9,G445:G447)</f>
        <v>0</v>
      </c>
      <c r="H444" s="70">
        <f t="shared" si="94"/>
        <v>0</v>
      </c>
      <c r="I444" s="66">
        <f t="shared" si="94"/>
        <v>0</v>
      </c>
      <c r="J444" s="66">
        <f t="shared" si="94"/>
        <v>0</v>
      </c>
      <c r="K444" s="67">
        <f t="shared" si="94"/>
        <v>0</v>
      </c>
      <c r="L444" s="34">
        <f t="shared" si="94"/>
        <v>0</v>
      </c>
      <c r="M444" s="34">
        <f t="shared" si="94"/>
        <v>0</v>
      </c>
      <c r="N444" s="34">
        <f t="shared" si="94"/>
        <v>0</v>
      </c>
      <c r="O444" s="34">
        <f t="shared" si="94"/>
        <v>0</v>
      </c>
      <c r="P444" s="34">
        <f t="shared" si="94"/>
        <v>0</v>
      </c>
      <c r="Q444" s="34">
        <f t="shared" si="94"/>
        <v>0</v>
      </c>
      <c r="R444" s="34">
        <f t="shared" si="94"/>
        <v>0</v>
      </c>
      <c r="S444" s="34">
        <f t="shared" si="94"/>
        <v>0</v>
      </c>
      <c r="T444" s="34">
        <f t="shared" si="94"/>
        <v>0</v>
      </c>
      <c r="U444" s="34">
        <f t="shared" si="94"/>
        <v>0</v>
      </c>
      <c r="V444" s="34">
        <f t="shared" si="94"/>
        <v>0</v>
      </c>
      <c r="W444" s="33">
        <f t="shared" si="94"/>
        <v>0</v>
      </c>
      <c r="Y444" s="370"/>
    </row>
    <row r="445" spans="2:25" s="72" customFormat="1" outlineLevel="1" x14ac:dyDescent="0.2">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84"/>
    </row>
    <row r="449" spans="2:25" s="72" customFormat="1" x14ac:dyDescent="0.2">
      <c r="B449" s="25"/>
      <c r="C449" s="23"/>
      <c r="D449" s="23"/>
      <c r="E449" s="24" t="s">
        <v>172</v>
      </c>
      <c r="F449" s="24"/>
      <c r="G449" s="69">
        <f t="shared" ref="G449:W449" si="95">SUBTOTAL(9,G450:G451)</f>
        <v>0</v>
      </c>
      <c r="H449" s="70">
        <f t="shared" si="95"/>
        <v>0</v>
      </c>
      <c r="I449" s="66">
        <f t="shared" si="95"/>
        <v>0</v>
      </c>
      <c r="J449" s="66">
        <f t="shared" si="95"/>
        <v>0</v>
      </c>
      <c r="K449" s="67">
        <f t="shared" si="95"/>
        <v>0</v>
      </c>
      <c r="L449" s="34">
        <f t="shared" si="95"/>
        <v>0</v>
      </c>
      <c r="M449" s="34">
        <f t="shared" si="95"/>
        <v>0</v>
      </c>
      <c r="N449" s="34">
        <f t="shared" si="95"/>
        <v>0</v>
      </c>
      <c r="O449" s="34">
        <f t="shared" si="95"/>
        <v>0</v>
      </c>
      <c r="P449" s="34">
        <f t="shared" si="95"/>
        <v>0</v>
      </c>
      <c r="Q449" s="34">
        <f t="shared" si="95"/>
        <v>0</v>
      </c>
      <c r="R449" s="34">
        <f t="shared" si="95"/>
        <v>0</v>
      </c>
      <c r="S449" s="34">
        <f t="shared" si="95"/>
        <v>0</v>
      </c>
      <c r="T449" s="34">
        <f t="shared" si="95"/>
        <v>0</v>
      </c>
      <c r="U449" s="34">
        <f t="shared" si="95"/>
        <v>0</v>
      </c>
      <c r="V449" s="34">
        <f t="shared" si="95"/>
        <v>0</v>
      </c>
      <c r="W449" s="33">
        <f t="shared" si="95"/>
        <v>0</v>
      </c>
      <c r="Y449" s="583"/>
    </row>
    <row r="450" spans="2:25" s="72" customFormat="1" outlineLevel="1" x14ac:dyDescent="0.2">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
      <c r="B452" s="25"/>
      <c r="C452" s="23"/>
      <c r="D452" s="23"/>
      <c r="E452" s="24" t="s">
        <v>166</v>
      </c>
      <c r="F452" s="24"/>
      <c r="G452" s="69">
        <f t="shared" ref="G452:W452" si="96">SUBTOTAL(9,G453:G455)</f>
        <v>0</v>
      </c>
      <c r="H452" s="70">
        <f t="shared" si="96"/>
        <v>0</v>
      </c>
      <c r="I452" s="66">
        <f t="shared" si="96"/>
        <v>0</v>
      </c>
      <c r="J452" s="66">
        <f t="shared" si="96"/>
        <v>0</v>
      </c>
      <c r="K452" s="67">
        <f t="shared" si="96"/>
        <v>0</v>
      </c>
      <c r="L452" s="34">
        <f t="shared" si="96"/>
        <v>0</v>
      </c>
      <c r="M452" s="34">
        <f t="shared" si="96"/>
        <v>0</v>
      </c>
      <c r="N452" s="34">
        <f t="shared" si="96"/>
        <v>0</v>
      </c>
      <c r="O452" s="34">
        <f t="shared" si="96"/>
        <v>0</v>
      </c>
      <c r="P452" s="34">
        <f t="shared" si="96"/>
        <v>0</v>
      </c>
      <c r="Q452" s="34">
        <f t="shared" si="96"/>
        <v>0</v>
      </c>
      <c r="R452" s="34">
        <f t="shared" si="96"/>
        <v>0</v>
      </c>
      <c r="S452" s="34">
        <f t="shared" si="96"/>
        <v>0</v>
      </c>
      <c r="T452" s="34">
        <f t="shared" si="96"/>
        <v>0</v>
      </c>
      <c r="U452" s="34">
        <f t="shared" si="96"/>
        <v>0</v>
      </c>
      <c r="V452" s="34">
        <f t="shared" si="96"/>
        <v>0</v>
      </c>
      <c r="W452" s="33">
        <f t="shared" si="96"/>
        <v>0</v>
      </c>
      <c r="Y452" s="370"/>
    </row>
    <row r="453" spans="2:25" s="72" customFormat="1" outlineLevel="1" x14ac:dyDescent="0.2">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
      <c r="B456" s="25"/>
      <c r="C456" s="23"/>
      <c r="D456" s="23"/>
      <c r="E456" s="24" t="s">
        <v>174</v>
      </c>
      <c r="F456" s="24"/>
      <c r="G456" s="69">
        <f t="shared" ref="G456:W456" si="97">SUBTOTAL(9,G457:G458)</f>
        <v>0</v>
      </c>
      <c r="H456" s="70">
        <f t="shared" si="97"/>
        <v>0</v>
      </c>
      <c r="I456" s="66">
        <f t="shared" si="97"/>
        <v>0</v>
      </c>
      <c r="J456" s="66">
        <f t="shared" si="97"/>
        <v>0</v>
      </c>
      <c r="K456" s="67">
        <f t="shared" si="97"/>
        <v>0</v>
      </c>
      <c r="L456" s="34">
        <f t="shared" si="97"/>
        <v>0</v>
      </c>
      <c r="M456" s="34">
        <f t="shared" si="97"/>
        <v>0</v>
      </c>
      <c r="N456" s="34">
        <f t="shared" si="97"/>
        <v>0</v>
      </c>
      <c r="O456" s="34">
        <f t="shared" si="97"/>
        <v>0</v>
      </c>
      <c r="P456" s="34">
        <f t="shared" si="97"/>
        <v>0</v>
      </c>
      <c r="Q456" s="34">
        <f t="shared" si="97"/>
        <v>0</v>
      </c>
      <c r="R456" s="34">
        <f t="shared" si="97"/>
        <v>0</v>
      </c>
      <c r="S456" s="34">
        <f t="shared" si="97"/>
        <v>0</v>
      </c>
      <c r="T456" s="34">
        <f t="shared" si="97"/>
        <v>0</v>
      </c>
      <c r="U456" s="34">
        <f t="shared" si="97"/>
        <v>0</v>
      </c>
      <c r="V456" s="34">
        <f t="shared" si="97"/>
        <v>0</v>
      </c>
      <c r="W456" s="33">
        <f t="shared" si="97"/>
        <v>0</v>
      </c>
      <c r="Y456" s="370"/>
    </row>
    <row r="457" spans="2:25" s="72" customFormat="1" outlineLevel="1" x14ac:dyDescent="0.2">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
      <c r="B459" s="25"/>
      <c r="C459" s="23"/>
      <c r="D459" s="23"/>
      <c r="E459" s="24" t="s">
        <v>169</v>
      </c>
      <c r="F459" s="24"/>
      <c r="G459" s="69">
        <f t="shared" ref="G459:W459" si="98">SUBTOTAL(9,G460:G462)</f>
        <v>0</v>
      </c>
      <c r="H459" s="70">
        <f t="shared" si="98"/>
        <v>0</v>
      </c>
      <c r="I459" s="66">
        <f t="shared" si="98"/>
        <v>0</v>
      </c>
      <c r="J459" s="66">
        <f t="shared" si="98"/>
        <v>0</v>
      </c>
      <c r="K459" s="67">
        <f t="shared" si="98"/>
        <v>0</v>
      </c>
      <c r="L459" s="34">
        <f t="shared" si="98"/>
        <v>0</v>
      </c>
      <c r="M459" s="34">
        <f t="shared" si="98"/>
        <v>0</v>
      </c>
      <c r="N459" s="34">
        <f t="shared" si="98"/>
        <v>0</v>
      </c>
      <c r="O459" s="34">
        <f t="shared" si="98"/>
        <v>0</v>
      </c>
      <c r="P459" s="34">
        <f t="shared" si="98"/>
        <v>0</v>
      </c>
      <c r="Q459" s="34">
        <f t="shared" si="98"/>
        <v>0</v>
      </c>
      <c r="R459" s="34">
        <f t="shared" si="98"/>
        <v>0</v>
      </c>
      <c r="S459" s="34">
        <f t="shared" si="98"/>
        <v>0</v>
      </c>
      <c r="T459" s="34">
        <f t="shared" si="98"/>
        <v>0</v>
      </c>
      <c r="U459" s="34">
        <f t="shared" si="98"/>
        <v>0</v>
      </c>
      <c r="V459" s="34">
        <f t="shared" si="98"/>
        <v>0</v>
      </c>
      <c r="W459" s="33">
        <f t="shared" si="98"/>
        <v>0</v>
      </c>
      <c r="Y459" s="370"/>
    </row>
    <row r="460" spans="2:25" s="72" customFormat="1" outlineLevel="1" x14ac:dyDescent="0.2">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
      <c r="B463" s="25"/>
      <c r="C463" s="23"/>
      <c r="D463" s="23"/>
      <c r="E463" s="24" t="s">
        <v>334</v>
      </c>
      <c r="F463" s="24"/>
      <c r="G463" s="69">
        <f t="shared" ref="G463:W463" si="99">SUBTOTAL(9,G464:G465)</f>
        <v>0</v>
      </c>
      <c r="H463" s="70">
        <f t="shared" si="99"/>
        <v>0</v>
      </c>
      <c r="I463" s="66">
        <f t="shared" si="99"/>
        <v>0</v>
      </c>
      <c r="J463" s="66">
        <f t="shared" si="99"/>
        <v>0</v>
      </c>
      <c r="K463" s="67">
        <f t="shared" si="99"/>
        <v>0</v>
      </c>
      <c r="L463" s="34">
        <f t="shared" si="99"/>
        <v>0</v>
      </c>
      <c r="M463" s="34">
        <f t="shared" si="99"/>
        <v>0</v>
      </c>
      <c r="N463" s="34">
        <f t="shared" si="99"/>
        <v>0</v>
      </c>
      <c r="O463" s="34">
        <f t="shared" si="99"/>
        <v>0</v>
      </c>
      <c r="P463" s="34">
        <f t="shared" si="99"/>
        <v>0</v>
      </c>
      <c r="Q463" s="34">
        <f t="shared" si="99"/>
        <v>0</v>
      </c>
      <c r="R463" s="34">
        <f t="shared" si="99"/>
        <v>0</v>
      </c>
      <c r="S463" s="34">
        <f t="shared" si="99"/>
        <v>0</v>
      </c>
      <c r="T463" s="34">
        <f t="shared" si="99"/>
        <v>0</v>
      </c>
      <c r="U463" s="34">
        <f t="shared" si="99"/>
        <v>0</v>
      </c>
      <c r="V463" s="34">
        <f t="shared" si="99"/>
        <v>0</v>
      </c>
      <c r="W463" s="33">
        <f t="shared" si="99"/>
        <v>0</v>
      </c>
      <c r="Y463" s="370"/>
    </row>
    <row r="464" spans="2:25" s="72" customFormat="1" outlineLevel="1" x14ac:dyDescent="0.2">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
      <c r="B466" s="25"/>
      <c r="C466" s="23"/>
      <c r="D466" s="23"/>
      <c r="E466" s="24" t="s">
        <v>337</v>
      </c>
      <c r="F466" s="24"/>
      <c r="G466" s="69">
        <f t="shared" ref="G466:W466" si="100">SUBTOTAL(9,G467:G469)</f>
        <v>0</v>
      </c>
      <c r="H466" s="70">
        <f t="shared" si="100"/>
        <v>0</v>
      </c>
      <c r="I466" s="66">
        <f t="shared" si="100"/>
        <v>0</v>
      </c>
      <c r="J466" s="66">
        <f t="shared" si="100"/>
        <v>0</v>
      </c>
      <c r="K466" s="67">
        <f t="shared" si="100"/>
        <v>0</v>
      </c>
      <c r="L466" s="34">
        <f t="shared" si="100"/>
        <v>0</v>
      </c>
      <c r="M466" s="34">
        <f t="shared" si="100"/>
        <v>0</v>
      </c>
      <c r="N466" s="34">
        <f t="shared" si="100"/>
        <v>0</v>
      </c>
      <c r="O466" s="34">
        <f t="shared" si="100"/>
        <v>0</v>
      </c>
      <c r="P466" s="34">
        <f t="shared" si="100"/>
        <v>0</v>
      </c>
      <c r="Q466" s="34">
        <f t="shared" si="100"/>
        <v>0</v>
      </c>
      <c r="R466" s="34">
        <f t="shared" si="100"/>
        <v>0</v>
      </c>
      <c r="S466" s="34">
        <f t="shared" si="100"/>
        <v>0</v>
      </c>
      <c r="T466" s="34">
        <f t="shared" si="100"/>
        <v>0</v>
      </c>
      <c r="U466" s="34">
        <f t="shared" si="100"/>
        <v>0</v>
      </c>
      <c r="V466" s="34">
        <f t="shared" si="100"/>
        <v>0</v>
      </c>
      <c r="W466" s="33">
        <f t="shared" si="100"/>
        <v>0</v>
      </c>
      <c r="Y466" s="370"/>
    </row>
    <row r="467" spans="2:25" s="72" customFormat="1" outlineLevel="1" x14ac:dyDescent="0.2">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84"/>
    </row>
    <row r="471" spans="2:25" s="72" customFormat="1" x14ac:dyDescent="0.2">
      <c r="B471" s="25"/>
      <c r="C471" s="23"/>
      <c r="D471" s="23"/>
      <c r="E471" s="24" t="s">
        <v>184</v>
      </c>
      <c r="F471" s="24"/>
      <c r="G471" s="69">
        <f t="shared" ref="G471:W471" si="101">SUBTOTAL(9,G472:G473)</f>
        <v>0</v>
      </c>
      <c r="H471" s="70">
        <f t="shared" si="101"/>
        <v>0</v>
      </c>
      <c r="I471" s="66">
        <f t="shared" si="101"/>
        <v>0</v>
      </c>
      <c r="J471" s="66">
        <f t="shared" si="101"/>
        <v>0</v>
      </c>
      <c r="K471" s="67">
        <f t="shared" si="101"/>
        <v>0</v>
      </c>
      <c r="L471" s="34">
        <f t="shared" si="101"/>
        <v>0</v>
      </c>
      <c r="M471" s="34">
        <f t="shared" si="101"/>
        <v>0</v>
      </c>
      <c r="N471" s="34">
        <f t="shared" si="101"/>
        <v>0</v>
      </c>
      <c r="O471" s="34">
        <f t="shared" si="101"/>
        <v>0</v>
      </c>
      <c r="P471" s="34">
        <f t="shared" si="101"/>
        <v>0</v>
      </c>
      <c r="Q471" s="34">
        <f t="shared" si="101"/>
        <v>0</v>
      </c>
      <c r="R471" s="34">
        <f t="shared" si="101"/>
        <v>0</v>
      </c>
      <c r="S471" s="34">
        <f t="shared" si="101"/>
        <v>0</v>
      </c>
      <c r="T471" s="34">
        <f t="shared" si="101"/>
        <v>0</v>
      </c>
      <c r="U471" s="34">
        <f t="shared" si="101"/>
        <v>0</v>
      </c>
      <c r="V471" s="34">
        <f t="shared" si="101"/>
        <v>0</v>
      </c>
      <c r="W471" s="33">
        <f t="shared" si="101"/>
        <v>0</v>
      </c>
      <c r="Y471" s="583"/>
    </row>
    <row r="472" spans="2:25" s="72" customFormat="1" outlineLevel="1" x14ac:dyDescent="0.2">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
      <c r="B474" s="25"/>
      <c r="C474" s="23"/>
      <c r="D474" s="23"/>
      <c r="E474" s="24" t="s">
        <v>185</v>
      </c>
      <c r="F474" s="24"/>
      <c r="G474" s="69">
        <f t="shared" ref="G474:W474" si="102">SUBTOTAL(9,G475:G476)</f>
        <v>0</v>
      </c>
      <c r="H474" s="70">
        <f t="shared" si="102"/>
        <v>0</v>
      </c>
      <c r="I474" s="66">
        <f t="shared" si="102"/>
        <v>0</v>
      </c>
      <c r="J474" s="66">
        <f t="shared" si="102"/>
        <v>0</v>
      </c>
      <c r="K474" s="67">
        <f t="shared" si="102"/>
        <v>0</v>
      </c>
      <c r="L474" s="34">
        <f t="shared" si="102"/>
        <v>0</v>
      </c>
      <c r="M474" s="34">
        <f t="shared" si="102"/>
        <v>0</v>
      </c>
      <c r="N474" s="34">
        <f t="shared" si="102"/>
        <v>0</v>
      </c>
      <c r="O474" s="34">
        <f t="shared" si="102"/>
        <v>0</v>
      </c>
      <c r="P474" s="34">
        <f t="shared" si="102"/>
        <v>0</v>
      </c>
      <c r="Q474" s="34">
        <f t="shared" si="102"/>
        <v>0</v>
      </c>
      <c r="R474" s="34">
        <f t="shared" si="102"/>
        <v>0</v>
      </c>
      <c r="S474" s="34">
        <f t="shared" si="102"/>
        <v>0</v>
      </c>
      <c r="T474" s="34">
        <f t="shared" si="102"/>
        <v>0</v>
      </c>
      <c r="U474" s="34">
        <f t="shared" si="102"/>
        <v>0</v>
      </c>
      <c r="V474" s="34">
        <f t="shared" si="102"/>
        <v>0</v>
      </c>
      <c r="W474" s="33">
        <f t="shared" si="102"/>
        <v>0</v>
      </c>
      <c r="Y474" s="370"/>
    </row>
    <row r="475" spans="2:25" s="72" customFormat="1" outlineLevel="1" x14ac:dyDescent="0.2">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
      <c r="B477" s="25"/>
      <c r="C477" s="23"/>
      <c r="D477" s="23"/>
      <c r="E477" s="24" t="s">
        <v>186</v>
      </c>
      <c r="F477" s="24"/>
      <c r="G477" s="69">
        <f t="shared" ref="G477:W477" si="103">SUBTOTAL(9,G478:G479)</f>
        <v>0</v>
      </c>
      <c r="H477" s="70">
        <f t="shared" si="103"/>
        <v>0</v>
      </c>
      <c r="I477" s="66">
        <f t="shared" si="103"/>
        <v>0</v>
      </c>
      <c r="J477" s="66">
        <f t="shared" si="103"/>
        <v>0</v>
      </c>
      <c r="K477" s="67">
        <f t="shared" si="103"/>
        <v>0</v>
      </c>
      <c r="L477" s="34">
        <f t="shared" si="103"/>
        <v>0</v>
      </c>
      <c r="M477" s="34">
        <f t="shared" si="103"/>
        <v>0</v>
      </c>
      <c r="N477" s="34">
        <f t="shared" si="103"/>
        <v>0</v>
      </c>
      <c r="O477" s="34">
        <f t="shared" si="103"/>
        <v>0</v>
      </c>
      <c r="P477" s="34">
        <f t="shared" si="103"/>
        <v>0</v>
      </c>
      <c r="Q477" s="34">
        <f t="shared" si="103"/>
        <v>0</v>
      </c>
      <c r="R477" s="34">
        <f t="shared" si="103"/>
        <v>0</v>
      </c>
      <c r="S477" s="34">
        <f t="shared" si="103"/>
        <v>0</v>
      </c>
      <c r="T477" s="34">
        <f t="shared" si="103"/>
        <v>0</v>
      </c>
      <c r="U477" s="34">
        <f t="shared" si="103"/>
        <v>0</v>
      </c>
      <c r="V477" s="34">
        <f t="shared" si="103"/>
        <v>0</v>
      </c>
      <c r="W477" s="33">
        <f t="shared" si="103"/>
        <v>0</v>
      </c>
      <c r="Y477" s="370"/>
    </row>
    <row r="478" spans="2:25" s="72" customFormat="1" outlineLevel="1" x14ac:dyDescent="0.2">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
      <c r="B480" s="25"/>
      <c r="C480" s="23"/>
      <c r="D480" s="23"/>
      <c r="E480" s="24" t="s">
        <v>187</v>
      </c>
      <c r="F480" s="24"/>
      <c r="G480" s="69">
        <f t="shared" ref="G480:W480" si="104">SUBTOTAL(9,G481:G482)</f>
        <v>0</v>
      </c>
      <c r="H480" s="70">
        <f t="shared" si="104"/>
        <v>0</v>
      </c>
      <c r="I480" s="66">
        <f t="shared" si="104"/>
        <v>0</v>
      </c>
      <c r="J480" s="66">
        <f t="shared" si="104"/>
        <v>0</v>
      </c>
      <c r="K480" s="67">
        <f t="shared" si="104"/>
        <v>0</v>
      </c>
      <c r="L480" s="34">
        <f t="shared" si="104"/>
        <v>0</v>
      </c>
      <c r="M480" s="34">
        <f t="shared" si="104"/>
        <v>0</v>
      </c>
      <c r="N480" s="34">
        <f t="shared" si="104"/>
        <v>0</v>
      </c>
      <c r="O480" s="34">
        <f t="shared" si="104"/>
        <v>0</v>
      </c>
      <c r="P480" s="34">
        <f t="shared" si="104"/>
        <v>0</v>
      </c>
      <c r="Q480" s="34">
        <f t="shared" si="104"/>
        <v>0</v>
      </c>
      <c r="R480" s="34">
        <f t="shared" si="104"/>
        <v>0</v>
      </c>
      <c r="S480" s="34">
        <f t="shared" si="104"/>
        <v>0</v>
      </c>
      <c r="T480" s="34">
        <f t="shared" si="104"/>
        <v>0</v>
      </c>
      <c r="U480" s="34">
        <f t="shared" si="104"/>
        <v>0</v>
      </c>
      <c r="V480" s="34">
        <f t="shared" si="104"/>
        <v>0</v>
      </c>
      <c r="W480" s="33">
        <f t="shared" si="104"/>
        <v>0</v>
      </c>
      <c r="Y480" s="370"/>
    </row>
    <row r="481" spans="2:25" s="72" customFormat="1" outlineLevel="1" x14ac:dyDescent="0.2">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
      <c r="B483" s="25"/>
      <c r="C483" s="23"/>
      <c r="D483" s="23"/>
      <c r="E483" s="24" t="s">
        <v>341</v>
      </c>
      <c r="F483" s="24"/>
      <c r="G483" s="69">
        <f t="shared" ref="G483:W483" si="105">SUBTOTAL(9,G484:G485)</f>
        <v>0</v>
      </c>
      <c r="H483" s="70">
        <f t="shared" si="105"/>
        <v>0</v>
      </c>
      <c r="I483" s="66">
        <f t="shared" si="105"/>
        <v>0</v>
      </c>
      <c r="J483" s="66">
        <f t="shared" si="105"/>
        <v>0</v>
      </c>
      <c r="K483" s="67">
        <f t="shared" si="105"/>
        <v>0</v>
      </c>
      <c r="L483" s="34">
        <f t="shared" si="105"/>
        <v>0</v>
      </c>
      <c r="M483" s="34">
        <f t="shared" si="105"/>
        <v>0</v>
      </c>
      <c r="N483" s="34">
        <f t="shared" si="105"/>
        <v>0</v>
      </c>
      <c r="O483" s="34">
        <f t="shared" si="105"/>
        <v>0</v>
      </c>
      <c r="P483" s="34">
        <f t="shared" si="105"/>
        <v>0</v>
      </c>
      <c r="Q483" s="34">
        <f t="shared" si="105"/>
        <v>0</v>
      </c>
      <c r="R483" s="34">
        <f t="shared" si="105"/>
        <v>0</v>
      </c>
      <c r="S483" s="34">
        <f t="shared" si="105"/>
        <v>0</v>
      </c>
      <c r="T483" s="34">
        <f t="shared" si="105"/>
        <v>0</v>
      </c>
      <c r="U483" s="34">
        <f t="shared" si="105"/>
        <v>0</v>
      </c>
      <c r="V483" s="34">
        <f t="shared" si="105"/>
        <v>0</v>
      </c>
      <c r="W483" s="33">
        <f t="shared" si="105"/>
        <v>0</v>
      </c>
      <c r="Y483" s="370"/>
    </row>
    <row r="484" spans="2:25" s="72" customFormat="1" outlineLevel="1" x14ac:dyDescent="0.2">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
      <c r="B486" s="25"/>
      <c r="C486" s="23"/>
      <c r="D486" s="23"/>
      <c r="E486" s="24" t="s">
        <v>344</v>
      </c>
      <c r="F486" s="24"/>
      <c r="G486" s="69">
        <f t="shared" ref="G486:W486" si="106">SUBTOTAL(9,G487:G488)</f>
        <v>0</v>
      </c>
      <c r="H486" s="70">
        <f t="shared" si="106"/>
        <v>0</v>
      </c>
      <c r="I486" s="66">
        <f t="shared" si="106"/>
        <v>0</v>
      </c>
      <c r="J486" s="66">
        <f t="shared" si="106"/>
        <v>0</v>
      </c>
      <c r="K486" s="67">
        <f t="shared" si="106"/>
        <v>0</v>
      </c>
      <c r="L486" s="34">
        <f t="shared" si="106"/>
        <v>0</v>
      </c>
      <c r="M486" s="34">
        <f t="shared" si="106"/>
        <v>0</v>
      </c>
      <c r="N486" s="34">
        <f t="shared" si="106"/>
        <v>0</v>
      </c>
      <c r="O486" s="34">
        <f t="shared" si="106"/>
        <v>0</v>
      </c>
      <c r="P486" s="34">
        <f t="shared" si="106"/>
        <v>0</v>
      </c>
      <c r="Q486" s="34">
        <f t="shared" si="106"/>
        <v>0</v>
      </c>
      <c r="R486" s="34">
        <f t="shared" si="106"/>
        <v>0</v>
      </c>
      <c r="S486" s="34">
        <f t="shared" si="106"/>
        <v>0</v>
      </c>
      <c r="T486" s="34">
        <f t="shared" si="106"/>
        <v>0</v>
      </c>
      <c r="U486" s="34">
        <f t="shared" si="106"/>
        <v>0</v>
      </c>
      <c r="V486" s="34">
        <f t="shared" si="106"/>
        <v>0</v>
      </c>
      <c r="W486" s="33">
        <f t="shared" si="106"/>
        <v>0</v>
      </c>
      <c r="Y486" s="370"/>
    </row>
    <row r="487" spans="2:25" s="72" customFormat="1" outlineLevel="1" x14ac:dyDescent="0.2">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
      <c r="B489" s="25"/>
      <c r="C489" s="23"/>
      <c r="D489" s="23" t="s">
        <v>63</v>
      </c>
      <c r="E489" s="24"/>
      <c r="F489" s="24"/>
      <c r="G489" s="69">
        <f>SUBTOTAL(9,G490:G492)</f>
        <v>0</v>
      </c>
      <c r="H489" s="66">
        <f t="shared" ref="H489:W489" si="107">SUBTOTAL(9,H490:H492)</f>
        <v>0</v>
      </c>
      <c r="I489" s="66">
        <f t="shared" si="107"/>
        <v>0</v>
      </c>
      <c r="J489" s="66">
        <f t="shared" si="107"/>
        <v>0</v>
      </c>
      <c r="K489" s="67">
        <f t="shared" si="107"/>
        <v>0</v>
      </c>
      <c r="L489" s="34">
        <f t="shared" si="107"/>
        <v>0</v>
      </c>
      <c r="M489" s="34">
        <f t="shared" si="107"/>
        <v>0</v>
      </c>
      <c r="N489" s="34">
        <f t="shared" si="107"/>
        <v>0</v>
      </c>
      <c r="O489" s="34">
        <f t="shared" si="107"/>
        <v>0</v>
      </c>
      <c r="P489" s="34">
        <f t="shared" si="107"/>
        <v>0</v>
      </c>
      <c r="Q489" s="34">
        <f t="shared" si="107"/>
        <v>0</v>
      </c>
      <c r="R489" s="34">
        <f t="shared" si="107"/>
        <v>0</v>
      </c>
      <c r="S489" s="34">
        <f t="shared" si="107"/>
        <v>0</v>
      </c>
      <c r="T489" s="34">
        <f t="shared" si="107"/>
        <v>0</v>
      </c>
      <c r="U489" s="34">
        <f t="shared" si="107"/>
        <v>0</v>
      </c>
      <c r="V489" s="37">
        <f t="shared" si="107"/>
        <v>0</v>
      </c>
      <c r="W489" s="37">
        <f t="shared" si="107"/>
        <v>0</v>
      </c>
      <c r="Y489" s="370"/>
    </row>
    <row r="490" spans="2:25" s="72" customFormat="1" outlineLevel="1" x14ac:dyDescent="0.2">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
      <c r="B493" s="25"/>
      <c r="C493" s="64"/>
      <c r="D493" s="23" t="s">
        <v>192</v>
      </c>
      <c r="E493" s="24"/>
      <c r="F493" s="24"/>
      <c r="G493" s="69">
        <f>SUBTOTAL(9,G494:G495)</f>
        <v>0</v>
      </c>
      <c r="H493" s="66">
        <f t="shared" ref="H493:W493" si="108">SUBTOTAL(9,H494:H495)</f>
        <v>0</v>
      </c>
      <c r="I493" s="66">
        <f t="shared" si="108"/>
        <v>0</v>
      </c>
      <c r="J493" s="66">
        <f t="shared" si="108"/>
        <v>0</v>
      </c>
      <c r="K493" s="67">
        <f t="shared" si="108"/>
        <v>0</v>
      </c>
      <c r="L493" s="34">
        <f t="shared" si="108"/>
        <v>0</v>
      </c>
      <c r="M493" s="34">
        <f t="shared" si="108"/>
        <v>0</v>
      </c>
      <c r="N493" s="34">
        <f t="shared" si="108"/>
        <v>0</v>
      </c>
      <c r="O493" s="34">
        <f t="shared" si="108"/>
        <v>0</v>
      </c>
      <c r="P493" s="34">
        <f t="shared" si="108"/>
        <v>0</v>
      </c>
      <c r="Q493" s="34">
        <f t="shared" si="108"/>
        <v>0</v>
      </c>
      <c r="R493" s="34">
        <f t="shared" si="108"/>
        <v>0</v>
      </c>
      <c r="S493" s="34">
        <f t="shared" si="108"/>
        <v>0</v>
      </c>
      <c r="T493" s="34">
        <f t="shared" si="108"/>
        <v>0</v>
      </c>
      <c r="U493" s="34">
        <f t="shared" si="108"/>
        <v>0</v>
      </c>
      <c r="V493" s="37">
        <f t="shared" si="108"/>
        <v>0</v>
      </c>
      <c r="W493" s="37">
        <f t="shared" si="108"/>
        <v>0</v>
      </c>
      <c r="Y493" s="370"/>
    </row>
    <row r="494" spans="2:25" s="72" customFormat="1" outlineLevel="1" x14ac:dyDescent="0.2">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84"/>
    </row>
    <row r="497" spans="2:25" s="72" customFormat="1" x14ac:dyDescent="0.2">
      <c r="B497" s="25"/>
      <c r="C497" s="23"/>
      <c r="D497" s="23" t="s">
        <v>146</v>
      </c>
      <c r="E497" s="24"/>
      <c r="F497" s="64"/>
      <c r="G497" s="69">
        <f>SUBTOTAL(9,G498:G499)</f>
        <v>0</v>
      </c>
      <c r="H497" s="70">
        <f t="shared" ref="H497:W497" si="109">SUBTOTAL(9,H498:H499)</f>
        <v>0</v>
      </c>
      <c r="I497" s="66">
        <f t="shared" si="109"/>
        <v>0</v>
      </c>
      <c r="J497" s="66">
        <f t="shared" si="109"/>
        <v>0</v>
      </c>
      <c r="K497" s="67">
        <f t="shared" si="109"/>
        <v>0</v>
      </c>
      <c r="L497" s="34">
        <f t="shared" si="109"/>
        <v>0</v>
      </c>
      <c r="M497" s="34">
        <f t="shared" si="109"/>
        <v>0</v>
      </c>
      <c r="N497" s="34">
        <f t="shared" si="109"/>
        <v>0</v>
      </c>
      <c r="O497" s="34">
        <f t="shared" si="109"/>
        <v>0</v>
      </c>
      <c r="P497" s="34">
        <f t="shared" si="109"/>
        <v>0</v>
      </c>
      <c r="Q497" s="34">
        <f t="shared" si="109"/>
        <v>0</v>
      </c>
      <c r="R497" s="34">
        <f t="shared" si="109"/>
        <v>0</v>
      </c>
      <c r="S497" s="34">
        <f t="shared" si="109"/>
        <v>0</v>
      </c>
      <c r="T497" s="34">
        <f t="shared" si="109"/>
        <v>0</v>
      </c>
      <c r="U497" s="34">
        <f t="shared" si="109"/>
        <v>0</v>
      </c>
      <c r="V497" s="34">
        <f t="shared" si="109"/>
        <v>0</v>
      </c>
      <c r="W497" s="33">
        <f t="shared" si="109"/>
        <v>0</v>
      </c>
      <c r="Y497" s="583"/>
    </row>
    <row r="498" spans="2:25" s="72" customFormat="1" outlineLevel="1" x14ac:dyDescent="0.2">
      <c r="B498" s="25"/>
      <c r="C498" s="24"/>
      <c r="D498" s="24"/>
      <c r="E498" s="24"/>
      <c r="F498" s="28" t="s">
        <v>196</v>
      </c>
      <c r="G498" s="341"/>
      <c r="H498" s="358"/>
      <c r="I498" s="359"/>
      <c r="J498" s="359"/>
      <c r="K498" s="362"/>
      <c r="L498" s="358"/>
      <c r="M498" s="360"/>
      <c r="N498" s="359"/>
      <c r="O498" s="359"/>
      <c r="P498" s="359"/>
      <c r="Q498" s="359"/>
      <c r="R498" s="359"/>
      <c r="S498" s="359"/>
      <c r="T498" s="358"/>
      <c r="U498" s="359"/>
      <c r="V498" s="362"/>
      <c r="W498" s="363"/>
      <c r="Y498" s="367"/>
    </row>
    <row r="499" spans="2:25" s="72" customFormat="1" outlineLevel="1" x14ac:dyDescent="0.2">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
      <c r="B500" s="25"/>
      <c r="C500" s="24"/>
      <c r="D500" s="23" t="s">
        <v>69</v>
      </c>
      <c r="E500" s="24"/>
      <c r="F500" s="24"/>
      <c r="G500" s="69">
        <f>SUBTOTAL(9,G501:G503)</f>
        <v>0</v>
      </c>
      <c r="H500" s="70">
        <f t="shared" ref="H500:W500" si="110">SUBTOTAL(9,H501:H503)</f>
        <v>0</v>
      </c>
      <c r="I500" s="66">
        <f t="shared" si="110"/>
        <v>0</v>
      </c>
      <c r="J500" s="66">
        <f t="shared" si="110"/>
        <v>0</v>
      </c>
      <c r="K500" s="67">
        <f t="shared" si="110"/>
        <v>0</v>
      </c>
      <c r="L500" s="34">
        <f t="shared" si="110"/>
        <v>0</v>
      </c>
      <c r="M500" s="34">
        <f t="shared" si="110"/>
        <v>0</v>
      </c>
      <c r="N500" s="34">
        <f t="shared" si="110"/>
        <v>0</v>
      </c>
      <c r="O500" s="34">
        <f t="shared" si="110"/>
        <v>0</v>
      </c>
      <c r="P500" s="34">
        <f t="shared" si="110"/>
        <v>0</v>
      </c>
      <c r="Q500" s="34">
        <f t="shared" si="110"/>
        <v>0</v>
      </c>
      <c r="R500" s="34">
        <f t="shared" si="110"/>
        <v>0</v>
      </c>
      <c r="S500" s="34">
        <f t="shared" si="110"/>
        <v>0</v>
      </c>
      <c r="T500" s="34">
        <f t="shared" si="110"/>
        <v>0</v>
      </c>
      <c r="U500" s="34">
        <f t="shared" si="110"/>
        <v>0</v>
      </c>
      <c r="V500" s="34">
        <f t="shared" si="110"/>
        <v>0</v>
      </c>
      <c r="W500" s="33">
        <f t="shared" si="110"/>
        <v>0</v>
      </c>
      <c r="Y500" s="370"/>
    </row>
    <row r="501" spans="2:25" s="72" customFormat="1" outlineLevel="1" x14ac:dyDescent="0.2">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435"/>
      <c r="H510" s="70"/>
      <c r="I510" s="66"/>
      <c r="J510" s="66"/>
      <c r="K510" s="67"/>
      <c r="L510" s="34"/>
      <c r="M510" s="34"/>
      <c r="N510" s="34"/>
      <c r="O510" s="34"/>
      <c r="P510" s="34"/>
      <c r="Q510" s="34"/>
      <c r="R510" s="34"/>
      <c r="S510" s="34"/>
      <c r="T510" s="34"/>
      <c r="U510" s="34"/>
      <c r="V510" s="34"/>
      <c r="W510" s="33"/>
      <c r="Y510" s="584"/>
    </row>
    <row r="511" spans="2:25" s="72" customFormat="1" outlineLevel="1" x14ac:dyDescent="0.2">
      <c r="B511" s="25"/>
      <c r="C511" s="23" t="s">
        <v>478</v>
      </c>
      <c r="D511" s="23"/>
      <c r="E511" s="64"/>
      <c r="F511" s="24"/>
      <c r="G511" s="435">
        <f>SUBTOTAL(9,G512:G514)</f>
        <v>0</v>
      </c>
      <c r="H511" s="70">
        <f t="shared" ref="H511:W511" si="111">SUBTOTAL(9,H512:H514)</f>
        <v>0</v>
      </c>
      <c r="I511" s="66">
        <f t="shared" si="111"/>
        <v>0</v>
      </c>
      <c r="J511" s="66">
        <f t="shared" si="111"/>
        <v>0</v>
      </c>
      <c r="K511" s="67">
        <f t="shared" si="111"/>
        <v>0</v>
      </c>
      <c r="L511" s="34">
        <f t="shared" si="111"/>
        <v>0</v>
      </c>
      <c r="M511" s="34">
        <f t="shared" si="111"/>
        <v>0</v>
      </c>
      <c r="N511" s="34">
        <f t="shared" si="111"/>
        <v>0</v>
      </c>
      <c r="O511" s="34">
        <f t="shared" si="111"/>
        <v>0</v>
      </c>
      <c r="P511" s="34">
        <f t="shared" si="111"/>
        <v>0</v>
      </c>
      <c r="Q511" s="34">
        <f t="shared" si="111"/>
        <v>0</v>
      </c>
      <c r="R511" s="34">
        <f t="shared" si="111"/>
        <v>0</v>
      </c>
      <c r="S511" s="34">
        <f t="shared" si="111"/>
        <v>0</v>
      </c>
      <c r="T511" s="34">
        <f t="shared" si="111"/>
        <v>0</v>
      </c>
      <c r="U511" s="34">
        <f t="shared" si="111"/>
        <v>0</v>
      </c>
      <c r="V511" s="34">
        <f t="shared" si="111"/>
        <v>0</v>
      </c>
      <c r="W511" s="33">
        <f t="shared" si="111"/>
        <v>0</v>
      </c>
      <c r="Y511" s="583"/>
    </row>
    <row r="512" spans="2:25" s="72" customFormat="1" outlineLevel="1" x14ac:dyDescent="0.2">
      <c r="B512" s="25"/>
      <c r="C512" s="24"/>
      <c r="D512" s="23"/>
      <c r="E512" s="64"/>
      <c r="F512" s="434" t="s">
        <v>474</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
      <c r="B513" s="25"/>
      <c r="C513" s="24"/>
      <c r="D513" s="23"/>
      <c r="E513" s="64"/>
      <c r="F513" s="434" t="s">
        <v>475</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
      <c r="B514" s="25"/>
      <c r="C514" s="24"/>
      <c r="D514" s="23"/>
      <c r="E514" s="64"/>
      <c r="F514" s="434" t="s">
        <v>476</v>
      </c>
      <c r="G514" s="337"/>
      <c r="H514" s="342"/>
      <c r="I514" s="343"/>
      <c r="J514" s="343"/>
      <c r="K514" s="344"/>
      <c r="L514" s="345"/>
      <c r="M514" s="346"/>
      <c r="N514" s="343"/>
      <c r="O514" s="343"/>
      <c r="P514" s="343"/>
      <c r="Q514" s="343"/>
      <c r="R514" s="343"/>
      <c r="S514" s="343"/>
      <c r="T514" s="343"/>
      <c r="U514" s="343"/>
      <c r="V514" s="347"/>
      <c r="W514" s="337"/>
      <c r="Y514" s="367"/>
    </row>
    <row r="515" spans="2:29" x14ac:dyDescent="0.2">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
      <c r="B516" s="31" t="s">
        <v>308</v>
      </c>
      <c r="C516" s="78"/>
      <c r="D516" s="78"/>
      <c r="E516" s="78"/>
      <c r="F516" s="78"/>
      <c r="G516" s="46">
        <f t="shared" ref="G516:W516" si="112">SUBTOTAL(9,G236:G515)</f>
        <v>0</v>
      </c>
      <c r="H516" s="45">
        <f t="shared" si="112"/>
        <v>0</v>
      </c>
      <c r="I516" s="45">
        <f t="shared" si="112"/>
        <v>0</v>
      </c>
      <c r="J516" s="45">
        <f t="shared" si="112"/>
        <v>0</v>
      </c>
      <c r="K516" s="48">
        <f t="shared" si="112"/>
        <v>0</v>
      </c>
      <c r="L516" s="45">
        <f t="shared" si="112"/>
        <v>0</v>
      </c>
      <c r="M516" s="45">
        <f t="shared" si="112"/>
        <v>0</v>
      </c>
      <c r="N516" s="45">
        <f t="shared" si="112"/>
        <v>0</v>
      </c>
      <c r="O516" s="45">
        <f t="shared" si="112"/>
        <v>0</v>
      </c>
      <c r="P516" s="45">
        <f t="shared" si="112"/>
        <v>0</v>
      </c>
      <c r="Q516" s="45">
        <f t="shared" si="112"/>
        <v>0</v>
      </c>
      <c r="R516" s="45">
        <f t="shared" si="112"/>
        <v>0</v>
      </c>
      <c r="S516" s="45">
        <f t="shared" si="112"/>
        <v>0</v>
      </c>
      <c r="T516" s="45">
        <f t="shared" si="112"/>
        <v>0</v>
      </c>
      <c r="U516" s="45">
        <f t="shared" si="112"/>
        <v>0</v>
      </c>
      <c r="V516" s="48">
        <f t="shared" si="112"/>
        <v>0</v>
      </c>
      <c r="W516" s="48">
        <f t="shared" si="112"/>
        <v>0</v>
      </c>
      <c r="Y516" s="370"/>
    </row>
    <row r="517" spans="2:29"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5" thickBot="1" x14ac:dyDescent="0.25">
      <c r="B520" s="79" t="s">
        <v>311</v>
      </c>
      <c r="C520" s="80"/>
      <c r="D520" s="80"/>
      <c r="E520" s="80"/>
      <c r="F520" s="80"/>
      <c r="G520" s="81">
        <f>SUM(G516:G519)</f>
        <v>0</v>
      </c>
      <c r="H520" s="82">
        <f t="shared" ref="H520:W520" si="113">SUM(H516:H519)</f>
        <v>0</v>
      </c>
      <c r="I520" s="82">
        <f t="shared" si="113"/>
        <v>0</v>
      </c>
      <c r="J520" s="82">
        <f t="shared" si="113"/>
        <v>0</v>
      </c>
      <c r="K520" s="465">
        <f t="shared" si="113"/>
        <v>0</v>
      </c>
      <c r="L520" s="84">
        <f t="shared" si="113"/>
        <v>0</v>
      </c>
      <c r="M520" s="84">
        <f t="shared" si="113"/>
        <v>0</v>
      </c>
      <c r="N520" s="84">
        <f t="shared" si="113"/>
        <v>0</v>
      </c>
      <c r="O520" s="84">
        <f t="shared" si="113"/>
        <v>0</v>
      </c>
      <c r="P520" s="84">
        <f t="shared" si="113"/>
        <v>0</v>
      </c>
      <c r="Q520" s="84">
        <f t="shared" si="113"/>
        <v>0</v>
      </c>
      <c r="R520" s="84">
        <f t="shared" si="113"/>
        <v>0</v>
      </c>
      <c r="S520" s="84">
        <f t="shared" si="113"/>
        <v>0</v>
      </c>
      <c r="T520" s="84">
        <f t="shared" si="113"/>
        <v>0</v>
      </c>
      <c r="U520" s="84">
        <f t="shared" si="113"/>
        <v>0</v>
      </c>
      <c r="V520" s="85">
        <f t="shared" si="113"/>
        <v>0</v>
      </c>
      <c r="W520" s="85">
        <f t="shared" si="113"/>
        <v>0</v>
      </c>
      <c r="X520" s="131"/>
      <c r="Y520" s="586"/>
      <c r="Z520" s="131"/>
      <c r="AA520" s="131"/>
      <c r="AB520" s="131"/>
      <c r="AC520" s="131"/>
    </row>
    <row r="521" spans="2:29" s="72" customFormat="1" ht="13.5" thickBot="1" x14ac:dyDescent="0.25">
      <c r="B521" s="1"/>
      <c r="C521" s="1"/>
      <c r="D521" s="1"/>
      <c r="E521" s="1"/>
      <c r="F521" s="1"/>
      <c r="G521" s="128"/>
      <c r="H521" s="128"/>
      <c r="I521" s="128"/>
      <c r="J521" s="128"/>
      <c r="K521" s="466"/>
      <c r="L521" s="128"/>
      <c r="M521" s="128"/>
      <c r="N521" s="128"/>
      <c r="O521" s="128"/>
      <c r="P521" s="128"/>
      <c r="Q521" s="128"/>
      <c r="R521" s="128"/>
      <c r="S521" s="128"/>
      <c r="T521" s="128"/>
      <c r="U521" s="128"/>
      <c r="V521" s="128"/>
      <c r="W521" s="128"/>
      <c r="Y521"/>
    </row>
    <row r="522" spans="2:29" s="129" customFormat="1" ht="15.75" x14ac:dyDescent="0.2">
      <c r="B522" s="324" t="s">
        <v>416</v>
      </c>
      <c r="C522" s="133"/>
      <c r="D522" s="133"/>
      <c r="E522" s="133"/>
      <c r="F522" s="133"/>
      <c r="G522" s="400"/>
      <c r="H522" s="89"/>
      <c r="I522" s="88"/>
      <c r="J522" s="88"/>
      <c r="K522" s="91"/>
      <c r="L522" s="88"/>
      <c r="M522" s="90"/>
      <c r="N522" s="88"/>
      <c r="O522" s="88"/>
      <c r="P522" s="88"/>
      <c r="Q522" s="88"/>
      <c r="R522" s="88"/>
      <c r="S522" s="88"/>
      <c r="T522" s="88"/>
      <c r="U522" s="88"/>
      <c r="V522" s="88"/>
      <c r="W522" s="87"/>
      <c r="Y522" s="400"/>
    </row>
    <row r="523" spans="2:29" s="129" customFormat="1" ht="12.75" customHeight="1" x14ac:dyDescent="0.2">
      <c r="B523" s="589" t="s">
        <v>435</v>
      </c>
      <c r="C523" s="257"/>
      <c r="D523" s="23"/>
      <c r="E523" s="64"/>
      <c r="F523" s="590"/>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
      <c r="B524" s="256"/>
      <c r="C524" s="257"/>
      <c r="D524" s="23" t="s">
        <v>436</v>
      </c>
      <c r="E524" s="23"/>
      <c r="F524" s="591"/>
      <c r="G524" s="66">
        <f t="shared" ref="G524:W524" si="114">SUBTOTAL(9,G525:G532)</f>
        <v>0</v>
      </c>
      <c r="H524" s="51">
        <f t="shared" si="114"/>
        <v>0</v>
      </c>
      <c r="I524" s="34">
        <f t="shared" si="114"/>
        <v>0</v>
      </c>
      <c r="J524" s="34">
        <f t="shared" si="114"/>
        <v>0</v>
      </c>
      <c r="K524" s="37">
        <f t="shared" si="114"/>
        <v>0</v>
      </c>
      <c r="L524" s="34">
        <f t="shared" si="114"/>
        <v>0</v>
      </c>
      <c r="M524" s="36">
        <f t="shared" si="114"/>
        <v>0</v>
      </c>
      <c r="N524" s="34">
        <f t="shared" si="114"/>
        <v>0</v>
      </c>
      <c r="O524" s="34">
        <f t="shared" si="114"/>
        <v>0</v>
      </c>
      <c r="P524" s="34">
        <f t="shared" si="114"/>
        <v>0</v>
      </c>
      <c r="Q524" s="34">
        <f t="shared" si="114"/>
        <v>0</v>
      </c>
      <c r="R524" s="34">
        <f t="shared" si="114"/>
        <v>0</v>
      </c>
      <c r="S524" s="34">
        <f t="shared" si="114"/>
        <v>0</v>
      </c>
      <c r="T524" s="34">
        <f t="shared" si="114"/>
        <v>0</v>
      </c>
      <c r="U524" s="34">
        <f t="shared" si="114"/>
        <v>0</v>
      </c>
      <c r="V524" s="34">
        <f t="shared" si="114"/>
        <v>0</v>
      </c>
      <c r="W524" s="33">
        <f t="shared" si="114"/>
        <v>0</v>
      </c>
      <c r="Y524" s="583"/>
    </row>
    <row r="525" spans="2:29" s="129" customFormat="1" ht="12.75" customHeight="1" outlineLevel="1" x14ac:dyDescent="0.2">
      <c r="B525" s="256"/>
      <c r="C525" s="257"/>
      <c r="D525" s="257"/>
      <c r="E525" s="257"/>
      <c r="F525" s="176" t="s">
        <v>437</v>
      </c>
      <c r="G525" s="413"/>
      <c r="H525" s="414"/>
      <c r="I525" s="403"/>
      <c r="J525" s="403"/>
      <c r="K525" s="404"/>
      <c r="L525" s="405"/>
      <c r="M525" s="406"/>
      <c r="N525" s="407"/>
      <c r="O525" s="407"/>
      <c r="P525" s="407"/>
      <c r="Q525" s="407"/>
      <c r="R525" s="407"/>
      <c r="S525" s="407"/>
      <c r="T525" s="407"/>
      <c r="U525" s="407"/>
      <c r="V525" s="408"/>
      <c r="W525" s="409"/>
      <c r="X525" s="72"/>
      <c r="Y525" s="367"/>
    </row>
    <row r="526" spans="2:29" s="129" customFormat="1" ht="12.75" customHeight="1" outlineLevel="1" x14ac:dyDescent="0.2">
      <c r="B526" s="256"/>
      <c r="C526" s="257"/>
      <c r="D526" s="257"/>
      <c r="E526" s="257"/>
      <c r="F526" s="176" t="s">
        <v>438</v>
      </c>
      <c r="G526" s="413"/>
      <c r="H526" s="414"/>
      <c r="I526" s="403"/>
      <c r="J526" s="403"/>
      <c r="K526" s="404"/>
      <c r="L526" s="405"/>
      <c r="M526" s="406"/>
      <c r="N526" s="407"/>
      <c r="O526" s="407"/>
      <c r="P526" s="407"/>
      <c r="Q526" s="407"/>
      <c r="R526" s="407"/>
      <c r="S526" s="407"/>
      <c r="T526" s="407"/>
      <c r="U526" s="407"/>
      <c r="V526" s="408"/>
      <c r="W526" s="409"/>
      <c r="X526" s="72"/>
      <c r="Y526" s="367"/>
    </row>
    <row r="527" spans="2:29" s="129" customFormat="1" ht="12.75" customHeight="1" outlineLevel="1" x14ac:dyDescent="0.2">
      <c r="B527" s="256"/>
      <c r="C527" s="257"/>
      <c r="D527" s="257"/>
      <c r="E527" s="257"/>
      <c r="F527" s="176" t="s">
        <v>439</v>
      </c>
      <c r="G527" s="413"/>
      <c r="H527" s="414"/>
      <c r="I527" s="403"/>
      <c r="J527" s="403"/>
      <c r="K527" s="404"/>
      <c r="L527" s="405"/>
      <c r="M527" s="406"/>
      <c r="N527" s="407"/>
      <c r="O527" s="407"/>
      <c r="P527" s="407"/>
      <c r="Q527" s="407"/>
      <c r="R527" s="407"/>
      <c r="S527" s="407"/>
      <c r="T527" s="407"/>
      <c r="U527" s="407"/>
      <c r="V527" s="408"/>
      <c r="W527" s="409"/>
      <c r="X527" s="72"/>
      <c r="Y527" s="367"/>
    </row>
    <row r="528" spans="2:29" s="129" customFormat="1" ht="12.75" customHeight="1" outlineLevel="1" x14ac:dyDescent="0.2">
      <c r="B528" s="256"/>
      <c r="C528" s="257"/>
      <c r="D528" s="257"/>
      <c r="E528" s="257"/>
      <c r="F528" s="176" t="s">
        <v>440</v>
      </c>
      <c r="G528" s="413"/>
      <c r="H528" s="414"/>
      <c r="I528" s="403"/>
      <c r="J528" s="403"/>
      <c r="K528" s="404"/>
      <c r="L528" s="405"/>
      <c r="M528" s="406"/>
      <c r="N528" s="407"/>
      <c r="O528" s="407"/>
      <c r="P528" s="407"/>
      <c r="Q528" s="407"/>
      <c r="R528" s="407"/>
      <c r="S528" s="407"/>
      <c r="T528" s="407"/>
      <c r="U528" s="407"/>
      <c r="V528" s="408"/>
      <c r="W528" s="409"/>
      <c r="X528" s="72"/>
      <c r="Y528" s="367"/>
    </row>
    <row r="529" spans="2:25" s="129" customFormat="1" ht="12.75" customHeight="1" outlineLevel="1" x14ac:dyDescent="0.2">
      <c r="B529" s="256"/>
      <c r="C529" s="257"/>
      <c r="D529" s="257"/>
      <c r="E529" s="257"/>
      <c r="F529" s="176" t="s">
        <v>441</v>
      </c>
      <c r="G529" s="413"/>
      <c r="H529" s="414"/>
      <c r="I529" s="403"/>
      <c r="J529" s="403"/>
      <c r="K529" s="404"/>
      <c r="L529" s="405"/>
      <c r="M529" s="406"/>
      <c r="N529" s="407"/>
      <c r="O529" s="407"/>
      <c r="P529" s="407"/>
      <c r="Q529" s="407"/>
      <c r="R529" s="407"/>
      <c r="S529" s="407"/>
      <c r="T529" s="407"/>
      <c r="U529" s="407"/>
      <c r="V529" s="408"/>
      <c r="W529" s="409"/>
      <c r="X529" s="72"/>
      <c r="Y529" s="367"/>
    </row>
    <row r="530" spans="2:25" s="129" customFormat="1" ht="12.75" customHeight="1" outlineLevel="1" x14ac:dyDescent="0.2">
      <c r="B530" s="256"/>
      <c r="C530" s="257"/>
      <c r="D530" s="257"/>
      <c r="E530" s="257"/>
      <c r="F530" s="176" t="s">
        <v>442</v>
      </c>
      <c r="G530" s="413"/>
      <c r="H530" s="414"/>
      <c r="I530" s="403"/>
      <c r="J530" s="403"/>
      <c r="K530" s="404"/>
      <c r="L530" s="405"/>
      <c r="M530" s="406"/>
      <c r="N530" s="407"/>
      <c r="O530" s="407"/>
      <c r="P530" s="407"/>
      <c r="Q530" s="407"/>
      <c r="R530" s="407"/>
      <c r="S530" s="407"/>
      <c r="T530" s="407"/>
      <c r="U530" s="407"/>
      <c r="V530" s="408"/>
      <c r="W530" s="409"/>
      <c r="X530" s="72"/>
      <c r="Y530" s="367"/>
    </row>
    <row r="531" spans="2:25" s="129" customFormat="1" ht="12.75" customHeight="1" outlineLevel="1" x14ac:dyDescent="0.2">
      <c r="B531" s="256"/>
      <c r="C531" s="257"/>
      <c r="D531" s="257"/>
      <c r="E531" s="257"/>
      <c r="F531" s="176" t="s">
        <v>443</v>
      </c>
      <c r="G531" s="410"/>
      <c r="H531" s="402"/>
      <c r="I531" s="403"/>
      <c r="J531" s="403"/>
      <c r="K531" s="404"/>
      <c r="L531" s="405"/>
      <c r="M531" s="406"/>
      <c r="N531" s="407"/>
      <c r="O531" s="407"/>
      <c r="P531" s="407"/>
      <c r="Q531" s="407"/>
      <c r="R531" s="407"/>
      <c r="S531" s="407"/>
      <c r="T531" s="407"/>
      <c r="U531" s="407"/>
      <c r="V531" s="408"/>
      <c r="W531" s="409"/>
      <c r="X531" s="72"/>
      <c r="Y531" s="367"/>
    </row>
    <row r="532" spans="2:25" s="129" customFormat="1" ht="12.75" customHeight="1" outlineLevel="1" x14ac:dyDescent="0.2">
      <c r="B532" s="256"/>
      <c r="C532" s="257"/>
      <c r="D532" s="257"/>
      <c r="E532" s="257"/>
      <c r="F532" s="176" t="s">
        <v>444</v>
      </c>
      <c r="G532" s="401"/>
      <c r="H532" s="402"/>
      <c r="I532" s="403"/>
      <c r="J532" s="403"/>
      <c r="K532" s="404"/>
      <c r="L532" s="405"/>
      <c r="M532" s="406"/>
      <c r="N532" s="407"/>
      <c r="O532" s="407"/>
      <c r="P532" s="407"/>
      <c r="Q532" s="407"/>
      <c r="R532" s="407"/>
      <c r="S532" s="407"/>
      <c r="T532" s="407"/>
      <c r="U532" s="407"/>
      <c r="V532" s="408"/>
      <c r="W532" s="409"/>
      <c r="X532" s="72"/>
      <c r="Y532" s="367"/>
    </row>
    <row r="533" spans="2:25" s="129" customFormat="1" ht="12.75" customHeight="1" x14ac:dyDescent="0.2">
      <c r="B533" s="256"/>
      <c r="C533" s="257"/>
      <c r="D533" s="23" t="s">
        <v>470</v>
      </c>
      <c r="E533" s="23"/>
      <c r="F533" s="23"/>
      <c r="G533" s="69">
        <f t="shared" ref="G533:W533" si="115">SUBTOTAL(9,G534:G541)</f>
        <v>0</v>
      </c>
      <c r="H533" s="34">
        <f t="shared" si="115"/>
        <v>0</v>
      </c>
      <c r="I533" s="34">
        <f t="shared" si="115"/>
        <v>0</v>
      </c>
      <c r="J533" s="34">
        <f t="shared" si="115"/>
        <v>0</v>
      </c>
      <c r="K533" s="37">
        <f t="shared" si="115"/>
        <v>0</v>
      </c>
      <c r="L533" s="34">
        <f t="shared" si="115"/>
        <v>0</v>
      </c>
      <c r="M533" s="36">
        <f t="shared" si="115"/>
        <v>0</v>
      </c>
      <c r="N533" s="34">
        <f t="shared" si="115"/>
        <v>0</v>
      </c>
      <c r="O533" s="34">
        <f t="shared" si="115"/>
        <v>0</v>
      </c>
      <c r="P533" s="34">
        <f t="shared" si="115"/>
        <v>0</v>
      </c>
      <c r="Q533" s="34">
        <f t="shared" si="115"/>
        <v>0</v>
      </c>
      <c r="R533" s="34">
        <f t="shared" si="115"/>
        <v>0</v>
      </c>
      <c r="S533" s="34">
        <f t="shared" si="115"/>
        <v>0</v>
      </c>
      <c r="T533" s="34">
        <f t="shared" si="115"/>
        <v>0</v>
      </c>
      <c r="U533" s="34">
        <f t="shared" si="115"/>
        <v>0</v>
      </c>
      <c r="V533" s="34">
        <f t="shared" si="115"/>
        <v>0</v>
      </c>
      <c r="W533" s="33">
        <f t="shared" si="115"/>
        <v>0</v>
      </c>
      <c r="Y533" s="370"/>
    </row>
    <row r="534" spans="2:25" s="129" customFormat="1" ht="12.75" customHeight="1" outlineLevel="2" x14ac:dyDescent="0.2">
      <c r="B534" s="672" t="s">
        <v>591</v>
      </c>
      <c r="C534" s="257"/>
      <c r="D534" s="257"/>
      <c r="E534" s="257"/>
      <c r="F534" s="626" t="s">
        <v>582</v>
      </c>
      <c r="G534" s="410"/>
      <c r="H534" s="402"/>
      <c r="I534" s="403"/>
      <c r="J534" s="403"/>
      <c r="K534" s="404"/>
      <c r="L534" s="405"/>
      <c r="M534" s="406"/>
      <c r="N534" s="407"/>
      <c r="O534" s="407"/>
      <c r="P534" s="407"/>
      <c r="Q534" s="407"/>
      <c r="R534" s="407"/>
      <c r="S534" s="407"/>
      <c r="T534" s="407"/>
      <c r="U534" s="407"/>
      <c r="V534" s="408"/>
      <c r="W534" s="409"/>
      <c r="X534" s="72"/>
      <c r="Y534" s="367"/>
    </row>
    <row r="535" spans="2:25" s="129" customFormat="1" ht="12.75" customHeight="1" outlineLevel="2" x14ac:dyDescent="0.2">
      <c r="B535" s="672" t="s">
        <v>590</v>
      </c>
      <c r="C535" s="257"/>
      <c r="D535" s="257"/>
      <c r="E535" s="257"/>
      <c r="F535" s="627" t="s">
        <v>543</v>
      </c>
      <c r="G535" s="410"/>
      <c r="H535" s="402"/>
      <c r="I535" s="403"/>
      <c r="J535" s="403"/>
      <c r="K535" s="404"/>
      <c r="L535" s="405"/>
      <c r="M535" s="406"/>
      <c r="N535" s="407"/>
      <c r="O535" s="407"/>
      <c r="P535" s="407"/>
      <c r="Q535" s="407"/>
      <c r="R535" s="407"/>
      <c r="S535" s="407"/>
      <c r="T535" s="407"/>
      <c r="U535" s="407"/>
      <c r="V535" s="408"/>
      <c r="W535" s="409"/>
      <c r="X535" s="72"/>
      <c r="Y535" s="367"/>
    </row>
    <row r="536" spans="2:25" s="129" customFormat="1" ht="12.75" customHeight="1" outlineLevel="2" x14ac:dyDescent="0.2">
      <c r="B536" s="672" t="s">
        <v>591</v>
      </c>
      <c r="C536" s="257"/>
      <c r="D536" s="257"/>
      <c r="E536" s="257"/>
      <c r="F536" s="626" t="s">
        <v>583</v>
      </c>
      <c r="G536" s="410"/>
      <c r="H536" s="402"/>
      <c r="I536" s="403"/>
      <c r="J536" s="403"/>
      <c r="K536" s="404"/>
      <c r="L536" s="405"/>
      <c r="M536" s="406"/>
      <c r="N536" s="407"/>
      <c r="O536" s="407"/>
      <c r="P536" s="407"/>
      <c r="Q536" s="407"/>
      <c r="R536" s="407"/>
      <c r="S536" s="407"/>
      <c r="T536" s="407"/>
      <c r="U536" s="407"/>
      <c r="V536" s="408"/>
      <c r="W536" s="409"/>
      <c r="X536" s="72"/>
      <c r="Y536" s="367"/>
    </row>
    <row r="537" spans="2:25" s="129" customFormat="1" ht="12.75" customHeight="1" outlineLevel="2" x14ac:dyDescent="0.2">
      <c r="B537" s="672" t="s">
        <v>590</v>
      </c>
      <c r="C537" s="257"/>
      <c r="D537" s="257"/>
      <c r="E537" s="257"/>
      <c r="F537" s="628" t="s">
        <v>544</v>
      </c>
      <c r="G537" s="410"/>
      <c r="H537" s="402"/>
      <c r="I537" s="403"/>
      <c r="J537" s="403"/>
      <c r="K537" s="404"/>
      <c r="L537" s="405"/>
      <c r="M537" s="406"/>
      <c r="N537" s="407"/>
      <c r="O537" s="407"/>
      <c r="P537" s="407"/>
      <c r="Q537" s="407"/>
      <c r="R537" s="407"/>
      <c r="S537" s="407"/>
      <c r="T537" s="407"/>
      <c r="U537" s="407"/>
      <c r="V537" s="408"/>
      <c r="W537" s="409"/>
      <c r="X537" s="72"/>
      <c r="Y537" s="367"/>
    </row>
    <row r="538" spans="2:25" s="129" customFormat="1" ht="12.75" customHeight="1" outlineLevel="2" x14ac:dyDescent="0.2">
      <c r="B538" s="672" t="s">
        <v>591</v>
      </c>
      <c r="C538" s="257"/>
      <c r="D538" s="257"/>
      <c r="E538" s="257"/>
      <c r="F538" s="629" t="s">
        <v>545</v>
      </c>
      <c r="G538" s="410"/>
      <c r="H538" s="402"/>
      <c r="I538" s="403"/>
      <c r="J538" s="403"/>
      <c r="K538" s="404"/>
      <c r="L538" s="405"/>
      <c r="M538" s="406"/>
      <c r="N538" s="407"/>
      <c r="O538" s="407"/>
      <c r="P538" s="407"/>
      <c r="Q538" s="407"/>
      <c r="R538" s="407"/>
      <c r="S538" s="407"/>
      <c r="T538" s="407"/>
      <c r="U538" s="407"/>
      <c r="V538" s="408"/>
      <c r="W538" s="409"/>
      <c r="X538" s="72"/>
      <c r="Y538" s="367"/>
    </row>
    <row r="539" spans="2:25" s="129" customFormat="1" ht="12.75" customHeight="1" outlineLevel="2" x14ac:dyDescent="0.2">
      <c r="B539" s="672" t="s">
        <v>591</v>
      </c>
      <c r="C539" s="257"/>
      <c r="D539" s="257"/>
      <c r="E539" s="257"/>
      <c r="F539" s="629" t="s">
        <v>546</v>
      </c>
      <c r="G539" s="410"/>
      <c r="H539" s="402"/>
      <c r="I539" s="403"/>
      <c r="J539" s="403"/>
      <c r="K539" s="404"/>
      <c r="L539" s="405"/>
      <c r="M539" s="406"/>
      <c r="N539" s="407"/>
      <c r="O539" s="407"/>
      <c r="P539" s="407"/>
      <c r="Q539" s="407"/>
      <c r="R539" s="407"/>
      <c r="S539" s="407"/>
      <c r="T539" s="407"/>
      <c r="U539" s="407"/>
      <c r="V539" s="408"/>
      <c r="W539" s="409"/>
      <c r="X539" s="72"/>
      <c r="Y539" s="367"/>
    </row>
    <row r="540" spans="2:25" s="129" customFormat="1" ht="12.75" customHeight="1" outlineLevel="2" x14ac:dyDescent="0.2">
      <c r="B540" s="672" t="s">
        <v>591</v>
      </c>
      <c r="C540" s="257"/>
      <c r="D540" s="257"/>
      <c r="E540" s="257"/>
      <c r="F540" s="629" t="s">
        <v>547</v>
      </c>
      <c r="G540" s="410"/>
      <c r="H540" s="402"/>
      <c r="I540" s="403"/>
      <c r="J540" s="403"/>
      <c r="K540" s="404"/>
      <c r="L540" s="405"/>
      <c r="M540" s="406"/>
      <c r="N540" s="407"/>
      <c r="O540" s="407"/>
      <c r="P540" s="407"/>
      <c r="Q540" s="407"/>
      <c r="R540" s="407"/>
      <c r="S540" s="407"/>
      <c r="T540" s="407"/>
      <c r="U540" s="407"/>
      <c r="V540" s="408"/>
      <c r="W540" s="409"/>
      <c r="X540" s="72"/>
      <c r="Y540" s="367"/>
    </row>
    <row r="541" spans="2:25" s="129" customFormat="1" ht="12.75" customHeight="1" outlineLevel="2" x14ac:dyDescent="0.2">
      <c r="B541" s="672" t="s">
        <v>591</v>
      </c>
      <c r="C541" s="257"/>
      <c r="D541" s="257"/>
      <c r="E541" s="257"/>
      <c r="F541" s="629" t="s">
        <v>548</v>
      </c>
      <c r="G541" s="401"/>
      <c r="H541" s="402"/>
      <c r="I541" s="403"/>
      <c r="J541" s="403"/>
      <c r="K541" s="404"/>
      <c r="L541" s="405"/>
      <c r="M541" s="406"/>
      <c r="N541" s="407"/>
      <c r="O541" s="407"/>
      <c r="P541" s="407"/>
      <c r="Q541" s="407"/>
      <c r="R541" s="407"/>
      <c r="S541" s="407"/>
      <c r="T541" s="407"/>
      <c r="U541" s="407"/>
      <c r="V541" s="408"/>
      <c r="W541" s="409"/>
      <c r="X541" s="72"/>
      <c r="Y541" s="367"/>
    </row>
    <row r="542" spans="2:25" s="129" customFormat="1" ht="12.75" customHeight="1" outlineLevel="2" x14ac:dyDescent="0.2">
      <c r="B542" s="256"/>
      <c r="C542" s="257"/>
      <c r="D542" s="592" t="s">
        <v>473</v>
      </c>
      <c r="E542" s="592"/>
      <c r="F542" s="593"/>
      <c r="G542" s="69">
        <f>SUBTOTAL(9,G543:G544)</f>
        <v>0</v>
      </c>
      <c r="H542" s="34">
        <f t="shared" ref="H542:W542" si="116">SUBTOTAL(9,H543:H544)</f>
        <v>0</v>
      </c>
      <c r="I542" s="34">
        <f t="shared" si="116"/>
        <v>0</v>
      </c>
      <c r="J542" s="34">
        <f t="shared" si="116"/>
        <v>0</v>
      </c>
      <c r="K542" s="37">
        <f t="shared" si="116"/>
        <v>0</v>
      </c>
      <c r="L542" s="34">
        <f t="shared" si="116"/>
        <v>0</v>
      </c>
      <c r="M542" s="36">
        <f t="shared" si="116"/>
        <v>0</v>
      </c>
      <c r="N542" s="34">
        <f t="shared" si="116"/>
        <v>0</v>
      </c>
      <c r="O542" s="34">
        <f t="shared" si="116"/>
        <v>0</v>
      </c>
      <c r="P542" s="34">
        <f t="shared" si="116"/>
        <v>0</v>
      </c>
      <c r="Q542" s="34">
        <f t="shared" si="116"/>
        <v>0</v>
      </c>
      <c r="R542" s="34">
        <f t="shared" si="116"/>
        <v>0</v>
      </c>
      <c r="S542" s="34">
        <f t="shared" si="116"/>
        <v>0</v>
      </c>
      <c r="T542" s="34">
        <f t="shared" si="116"/>
        <v>0</v>
      </c>
      <c r="U542" s="34">
        <f t="shared" si="116"/>
        <v>0</v>
      </c>
      <c r="V542" s="34">
        <f t="shared" si="116"/>
        <v>0</v>
      </c>
      <c r="W542" s="33">
        <f t="shared" si="116"/>
        <v>0</v>
      </c>
      <c r="X542" s="72"/>
      <c r="Y542" s="370"/>
    </row>
    <row r="543" spans="2:25" s="129" customFormat="1" ht="12.75" customHeight="1" outlineLevel="2" x14ac:dyDescent="0.2">
      <c r="B543" s="672" t="s">
        <v>591</v>
      </c>
      <c r="C543" s="257"/>
      <c r="D543" s="594"/>
      <c r="E543" s="594"/>
      <c r="F543" s="630" t="s">
        <v>549</v>
      </c>
      <c r="G543" s="410"/>
      <c r="H543" s="402"/>
      <c r="I543" s="403"/>
      <c r="J543" s="403"/>
      <c r="K543" s="404"/>
      <c r="L543" s="405"/>
      <c r="M543" s="406"/>
      <c r="N543" s="407"/>
      <c r="O543" s="407"/>
      <c r="P543" s="407"/>
      <c r="Q543" s="407"/>
      <c r="R543" s="407"/>
      <c r="S543" s="407"/>
      <c r="T543" s="407"/>
      <c r="U543" s="407"/>
      <c r="V543" s="408"/>
      <c r="W543" s="409"/>
      <c r="X543" s="72"/>
      <c r="Y543" s="367"/>
    </row>
    <row r="544" spans="2:25" s="129" customFormat="1" ht="12.75" customHeight="1" outlineLevel="2" x14ac:dyDescent="0.2">
      <c r="B544" s="672" t="s">
        <v>591</v>
      </c>
      <c r="C544" s="257"/>
      <c r="D544" s="594"/>
      <c r="E544" s="594"/>
      <c r="F544" s="630" t="s">
        <v>550</v>
      </c>
      <c r="G544" s="401"/>
      <c r="H544" s="402"/>
      <c r="I544" s="403"/>
      <c r="J544" s="403"/>
      <c r="K544" s="404"/>
      <c r="L544" s="405"/>
      <c r="M544" s="406"/>
      <c r="N544" s="407"/>
      <c r="O544" s="407"/>
      <c r="P544" s="407"/>
      <c r="Q544" s="407"/>
      <c r="R544" s="407"/>
      <c r="S544" s="407"/>
      <c r="T544" s="407"/>
      <c r="U544" s="407"/>
      <c r="V544" s="408"/>
      <c r="W544" s="409"/>
      <c r="X544" s="72"/>
      <c r="Y544" s="367"/>
    </row>
    <row r="545" spans="2:25" s="129" customFormat="1" ht="12.75" customHeight="1" x14ac:dyDescent="0.2">
      <c r="B545" s="256"/>
      <c r="C545" s="257"/>
      <c r="D545" s="23" t="s">
        <v>446</v>
      </c>
      <c r="E545" s="23"/>
      <c r="F545" s="23"/>
      <c r="G545" s="69">
        <f t="shared" ref="G545:W545" si="117">SUBTOTAL(9,G546:G550)</f>
        <v>0</v>
      </c>
      <c r="H545" s="34">
        <f t="shared" si="117"/>
        <v>0</v>
      </c>
      <c r="I545" s="34">
        <f t="shared" si="117"/>
        <v>0</v>
      </c>
      <c r="J545" s="34">
        <f t="shared" si="117"/>
        <v>0</v>
      </c>
      <c r="K545" s="37">
        <f t="shared" si="117"/>
        <v>0</v>
      </c>
      <c r="L545" s="34">
        <f t="shared" si="117"/>
        <v>0</v>
      </c>
      <c r="M545" s="36">
        <f t="shared" si="117"/>
        <v>0</v>
      </c>
      <c r="N545" s="34">
        <f t="shared" si="117"/>
        <v>0</v>
      </c>
      <c r="O545" s="34">
        <f t="shared" si="117"/>
        <v>0</v>
      </c>
      <c r="P545" s="34">
        <f t="shared" si="117"/>
        <v>0</v>
      </c>
      <c r="Q545" s="34">
        <f t="shared" si="117"/>
        <v>0</v>
      </c>
      <c r="R545" s="34">
        <f t="shared" si="117"/>
        <v>0</v>
      </c>
      <c r="S545" s="34">
        <f t="shared" si="117"/>
        <v>0</v>
      </c>
      <c r="T545" s="34">
        <f t="shared" si="117"/>
        <v>0</v>
      </c>
      <c r="U545" s="34">
        <f t="shared" si="117"/>
        <v>0</v>
      </c>
      <c r="V545" s="34">
        <f t="shared" si="117"/>
        <v>0</v>
      </c>
      <c r="W545" s="33">
        <f t="shared" si="117"/>
        <v>0</v>
      </c>
      <c r="Y545" s="370"/>
    </row>
    <row r="546" spans="2:25" s="129" customFormat="1" ht="12.75" customHeight="1" outlineLevel="1" x14ac:dyDescent="0.2">
      <c r="B546" s="672" t="s">
        <v>591</v>
      </c>
      <c r="C546" s="257"/>
      <c r="D546" s="257"/>
      <c r="E546" s="257"/>
      <c r="F546" s="629" t="s">
        <v>551</v>
      </c>
      <c r="G546" s="410"/>
      <c r="H546" s="402"/>
      <c r="I546" s="403"/>
      <c r="J546" s="403"/>
      <c r="K546" s="404"/>
      <c r="L546" s="405"/>
      <c r="M546" s="406"/>
      <c r="N546" s="407"/>
      <c r="O546" s="407"/>
      <c r="P546" s="407"/>
      <c r="Q546" s="407"/>
      <c r="R546" s="407"/>
      <c r="S546" s="407"/>
      <c r="T546" s="407"/>
      <c r="U546" s="407"/>
      <c r="V546" s="408"/>
      <c r="W546" s="409"/>
      <c r="X546" s="72"/>
      <c r="Y546" s="367"/>
    </row>
    <row r="547" spans="2:25" s="129" customFormat="1" ht="12.75" customHeight="1" outlineLevel="1" x14ac:dyDescent="0.2">
      <c r="B547" s="672" t="s">
        <v>591</v>
      </c>
      <c r="C547" s="257"/>
      <c r="D547" s="257"/>
      <c r="E547" s="257"/>
      <c r="F547" s="629" t="s">
        <v>552</v>
      </c>
      <c r="G547" s="410"/>
      <c r="H547" s="402"/>
      <c r="I547" s="403"/>
      <c r="J547" s="403"/>
      <c r="K547" s="404"/>
      <c r="L547" s="405"/>
      <c r="M547" s="406"/>
      <c r="N547" s="407"/>
      <c r="O547" s="407"/>
      <c r="P547" s="407"/>
      <c r="Q547" s="407"/>
      <c r="R547" s="407"/>
      <c r="S547" s="407"/>
      <c r="T547" s="407"/>
      <c r="U547" s="407"/>
      <c r="V547" s="408"/>
      <c r="W547" s="409"/>
      <c r="X547" s="72"/>
      <c r="Y547" s="367"/>
    </row>
    <row r="548" spans="2:25" s="129" customFormat="1" ht="12.75" customHeight="1" outlineLevel="1" x14ac:dyDescent="0.2">
      <c r="B548" s="672" t="s">
        <v>591</v>
      </c>
      <c r="C548" s="257"/>
      <c r="D548" s="257"/>
      <c r="E548" s="257"/>
      <c r="F548" s="629" t="s">
        <v>553</v>
      </c>
      <c r="G548" s="410"/>
      <c r="H548" s="402"/>
      <c r="I548" s="403"/>
      <c r="J548" s="403"/>
      <c r="K548" s="404"/>
      <c r="L548" s="405"/>
      <c r="M548" s="406"/>
      <c r="N548" s="407"/>
      <c r="O548" s="407"/>
      <c r="P548" s="407"/>
      <c r="Q548" s="407"/>
      <c r="R548" s="407"/>
      <c r="S548" s="407"/>
      <c r="T548" s="407"/>
      <c r="U548" s="407"/>
      <c r="V548" s="408"/>
      <c r="W548" s="409"/>
      <c r="X548" s="72"/>
      <c r="Y548" s="367"/>
    </row>
    <row r="549" spans="2:25" s="129" customFormat="1" ht="12.75" customHeight="1" outlineLevel="1" x14ac:dyDescent="0.2">
      <c r="B549" s="672" t="s">
        <v>591</v>
      </c>
      <c r="C549" s="257"/>
      <c r="D549" s="257"/>
      <c r="E549" s="257"/>
      <c r="F549" s="629" t="s">
        <v>554</v>
      </c>
      <c r="G549" s="410"/>
      <c r="H549" s="402"/>
      <c r="I549" s="403"/>
      <c r="J549" s="403"/>
      <c r="K549" s="404"/>
      <c r="L549" s="405"/>
      <c r="M549" s="406"/>
      <c r="N549" s="407"/>
      <c r="O549" s="407"/>
      <c r="P549" s="407"/>
      <c r="Q549" s="407"/>
      <c r="R549" s="407"/>
      <c r="S549" s="407"/>
      <c r="T549" s="407"/>
      <c r="U549" s="407"/>
      <c r="V549" s="408"/>
      <c r="W549" s="409"/>
      <c r="X549" s="72"/>
      <c r="Y549" s="367"/>
    </row>
    <row r="550" spans="2:25" s="129" customFormat="1" ht="12.75" customHeight="1" outlineLevel="1" x14ac:dyDescent="0.2">
      <c r="B550" s="672" t="s">
        <v>591</v>
      </c>
      <c r="C550" s="257"/>
      <c r="D550" s="257"/>
      <c r="E550" s="257"/>
      <c r="F550" s="629" t="s">
        <v>555</v>
      </c>
      <c r="G550" s="401"/>
      <c r="H550" s="402"/>
      <c r="I550" s="403"/>
      <c r="J550" s="403"/>
      <c r="K550" s="404"/>
      <c r="L550" s="405"/>
      <c r="M550" s="406"/>
      <c r="N550" s="407"/>
      <c r="O550" s="407"/>
      <c r="P550" s="407"/>
      <c r="Q550" s="407"/>
      <c r="R550" s="407"/>
      <c r="S550" s="407"/>
      <c r="T550" s="407"/>
      <c r="U550" s="407"/>
      <c r="V550" s="408"/>
      <c r="W550" s="409"/>
      <c r="X550" s="72"/>
      <c r="Y550" s="367"/>
    </row>
    <row r="551" spans="2:25" s="129" customFormat="1" ht="12.75" customHeight="1" x14ac:dyDescent="0.2">
      <c r="B551" s="256"/>
      <c r="C551" s="257"/>
      <c r="D551" s="23" t="s">
        <v>483</v>
      </c>
      <c r="E551" s="23"/>
      <c r="F551" s="23"/>
      <c r="G551" s="69">
        <f>SUBTOTAL(9,G552:G553)</f>
        <v>0</v>
      </c>
      <c r="H551" s="34">
        <f t="shared" ref="H551:W551" si="118">SUBTOTAL(9,H552:H553)</f>
        <v>0</v>
      </c>
      <c r="I551" s="34">
        <f t="shared" si="118"/>
        <v>0</v>
      </c>
      <c r="J551" s="34">
        <f t="shared" si="118"/>
        <v>0</v>
      </c>
      <c r="K551" s="37">
        <f t="shared" si="118"/>
        <v>0</v>
      </c>
      <c r="L551" s="34">
        <f t="shared" si="118"/>
        <v>0</v>
      </c>
      <c r="M551" s="36">
        <f t="shared" si="118"/>
        <v>0</v>
      </c>
      <c r="N551" s="34">
        <f t="shared" si="118"/>
        <v>0</v>
      </c>
      <c r="O551" s="34">
        <f t="shared" si="118"/>
        <v>0</v>
      </c>
      <c r="P551" s="34">
        <f t="shared" si="118"/>
        <v>0</v>
      </c>
      <c r="Q551" s="34">
        <f t="shared" si="118"/>
        <v>0</v>
      </c>
      <c r="R551" s="34">
        <f t="shared" si="118"/>
        <v>0</v>
      </c>
      <c r="S551" s="34">
        <f t="shared" si="118"/>
        <v>0</v>
      </c>
      <c r="T551" s="34">
        <f t="shared" si="118"/>
        <v>0</v>
      </c>
      <c r="U551" s="34">
        <f t="shared" si="118"/>
        <v>0</v>
      </c>
      <c r="V551" s="34">
        <f t="shared" si="118"/>
        <v>0</v>
      </c>
      <c r="W551" s="33">
        <f t="shared" si="118"/>
        <v>0</v>
      </c>
      <c r="Y551" s="370"/>
    </row>
    <row r="552" spans="2:25" s="129" customFormat="1" ht="12.75" customHeight="1" outlineLevel="1" x14ac:dyDescent="0.2">
      <c r="B552" s="256"/>
      <c r="C552" s="257"/>
      <c r="D552" s="257"/>
      <c r="E552" s="257"/>
      <c r="F552" s="176" t="s">
        <v>485</v>
      </c>
      <c r="G552" s="410"/>
      <c r="H552" s="402"/>
      <c r="I552" s="403"/>
      <c r="J552" s="403"/>
      <c r="K552" s="404"/>
      <c r="L552" s="405"/>
      <c r="M552" s="406"/>
      <c r="N552" s="407"/>
      <c r="O552" s="407"/>
      <c r="P552" s="407"/>
      <c r="Q552" s="407"/>
      <c r="R552" s="407"/>
      <c r="S552" s="407"/>
      <c r="T552" s="407"/>
      <c r="U552" s="407"/>
      <c r="V552" s="408"/>
      <c r="W552" s="409"/>
      <c r="X552" s="72"/>
      <c r="Y552" s="367"/>
    </row>
    <row r="553" spans="2:25" s="129" customFormat="1" ht="12.75" customHeight="1" outlineLevel="1" x14ac:dyDescent="0.2">
      <c r="B553" s="256"/>
      <c r="C553" s="257"/>
      <c r="D553" s="257"/>
      <c r="E553" s="257"/>
      <c r="F553" s="176" t="s">
        <v>486</v>
      </c>
      <c r="G553" s="401"/>
      <c r="H553" s="402"/>
      <c r="I553" s="403"/>
      <c r="J553" s="403"/>
      <c r="K553" s="404"/>
      <c r="L553" s="405"/>
      <c r="M553" s="406"/>
      <c r="N553" s="407"/>
      <c r="O553" s="407"/>
      <c r="P553" s="407"/>
      <c r="Q553" s="407"/>
      <c r="R553" s="407"/>
      <c r="S553" s="407"/>
      <c r="T553" s="407"/>
      <c r="U553" s="407"/>
      <c r="V553" s="408"/>
      <c r="W553" s="409"/>
      <c r="X553" s="72"/>
      <c r="Y553" s="367"/>
    </row>
    <row r="554" spans="2:25" s="129" customFormat="1" ht="12.75" customHeight="1" x14ac:dyDescent="0.2">
      <c r="B554" s="256"/>
      <c r="C554" s="257"/>
      <c r="D554" s="23" t="s">
        <v>447</v>
      </c>
      <c r="E554" s="23"/>
      <c r="F554" s="23"/>
      <c r="G554" s="69">
        <f>SUBTOTAL(9,G555:G561)</f>
        <v>0</v>
      </c>
      <c r="H554" s="34">
        <f t="shared" ref="H554:W554" si="119">SUBTOTAL(9,H555:H561)</f>
        <v>0</v>
      </c>
      <c r="I554" s="34">
        <f t="shared" si="119"/>
        <v>0</v>
      </c>
      <c r="J554" s="34">
        <f t="shared" si="119"/>
        <v>0</v>
      </c>
      <c r="K554" s="37">
        <f t="shared" si="119"/>
        <v>0</v>
      </c>
      <c r="L554" s="34">
        <f t="shared" si="119"/>
        <v>0</v>
      </c>
      <c r="M554" s="36">
        <f t="shared" si="119"/>
        <v>0</v>
      </c>
      <c r="N554" s="34">
        <f t="shared" si="119"/>
        <v>0</v>
      </c>
      <c r="O554" s="34">
        <f t="shared" si="119"/>
        <v>0</v>
      </c>
      <c r="P554" s="34">
        <f t="shared" si="119"/>
        <v>0</v>
      </c>
      <c r="Q554" s="34">
        <f t="shared" si="119"/>
        <v>0</v>
      </c>
      <c r="R554" s="34">
        <f t="shared" si="119"/>
        <v>0</v>
      </c>
      <c r="S554" s="34">
        <f t="shared" si="119"/>
        <v>0</v>
      </c>
      <c r="T554" s="34">
        <f t="shared" si="119"/>
        <v>0</v>
      </c>
      <c r="U554" s="34">
        <f t="shared" si="119"/>
        <v>0</v>
      </c>
      <c r="V554" s="34">
        <f t="shared" si="119"/>
        <v>0</v>
      </c>
      <c r="W554" s="33">
        <f t="shared" si="119"/>
        <v>0</v>
      </c>
      <c r="Y554" s="370"/>
    </row>
    <row r="555" spans="2:25" s="129" customFormat="1" ht="12.75" customHeight="1" outlineLevel="1" x14ac:dyDescent="0.2">
      <c r="B555" s="256"/>
      <c r="C555" s="257"/>
      <c r="D555" s="257"/>
      <c r="E555" s="257"/>
      <c r="F555" s="176" t="s">
        <v>448</v>
      </c>
      <c r="G555" s="410"/>
      <c r="H555" s="402"/>
      <c r="I555" s="403"/>
      <c r="J555" s="403"/>
      <c r="K555" s="404"/>
      <c r="L555" s="405"/>
      <c r="M555" s="406"/>
      <c r="N555" s="407"/>
      <c r="O555" s="407"/>
      <c r="P555" s="407"/>
      <c r="Q555" s="407"/>
      <c r="R555" s="407"/>
      <c r="S555" s="407"/>
      <c r="T555" s="407"/>
      <c r="U555" s="407"/>
      <c r="V555" s="408"/>
      <c r="W555" s="409"/>
      <c r="X555" s="72"/>
      <c r="Y555" s="367"/>
    </row>
    <row r="556" spans="2:25" s="129" customFormat="1" ht="12.75" customHeight="1" outlineLevel="1" x14ac:dyDescent="0.2">
      <c r="B556" s="256"/>
      <c r="C556" s="257"/>
      <c r="D556" s="257"/>
      <c r="E556" s="257"/>
      <c r="F556" s="176" t="s">
        <v>449</v>
      </c>
      <c r="G556" s="410"/>
      <c r="H556" s="402"/>
      <c r="I556" s="403"/>
      <c r="J556" s="403"/>
      <c r="K556" s="404"/>
      <c r="L556" s="405"/>
      <c r="M556" s="406"/>
      <c r="N556" s="407"/>
      <c r="O556" s="407"/>
      <c r="P556" s="407"/>
      <c r="Q556" s="407"/>
      <c r="R556" s="407"/>
      <c r="S556" s="407"/>
      <c r="T556" s="407"/>
      <c r="U556" s="407"/>
      <c r="V556" s="408"/>
      <c r="W556" s="409"/>
      <c r="X556" s="72"/>
      <c r="Y556" s="367"/>
    </row>
    <row r="557" spans="2:25" s="129" customFormat="1" ht="12.75" customHeight="1" outlineLevel="1" x14ac:dyDescent="0.2">
      <c r="B557" s="256"/>
      <c r="C557" s="257"/>
      <c r="D557" s="257"/>
      <c r="E557" s="257"/>
      <c r="F557" s="176" t="s">
        <v>450</v>
      </c>
      <c r="G557" s="410"/>
      <c r="H557" s="402"/>
      <c r="I557" s="403"/>
      <c r="J557" s="403"/>
      <c r="K557" s="404"/>
      <c r="L557" s="405"/>
      <c r="M557" s="406"/>
      <c r="N557" s="407"/>
      <c r="O557" s="407"/>
      <c r="P557" s="407"/>
      <c r="Q557" s="407"/>
      <c r="R557" s="407"/>
      <c r="S557" s="407"/>
      <c r="T557" s="407"/>
      <c r="U557" s="407"/>
      <c r="V557" s="408"/>
      <c r="W557" s="409"/>
      <c r="X557" s="72"/>
      <c r="Y557" s="367"/>
    </row>
    <row r="558" spans="2:25" s="129" customFormat="1" ht="12.75" customHeight="1" outlineLevel="1" x14ac:dyDescent="0.2">
      <c r="B558" s="256"/>
      <c r="C558" s="257"/>
      <c r="D558" s="257"/>
      <c r="E558" s="257"/>
      <c r="F558" s="176" t="s">
        <v>451</v>
      </c>
      <c r="G558" s="410"/>
      <c r="H558" s="402"/>
      <c r="I558" s="403"/>
      <c r="J558" s="403"/>
      <c r="K558" s="404"/>
      <c r="L558" s="405"/>
      <c r="M558" s="406"/>
      <c r="N558" s="407"/>
      <c r="O558" s="407"/>
      <c r="P558" s="407"/>
      <c r="Q558" s="407"/>
      <c r="R558" s="407"/>
      <c r="S558" s="407"/>
      <c r="T558" s="407"/>
      <c r="U558" s="407"/>
      <c r="V558" s="408"/>
      <c r="W558" s="409"/>
      <c r="X558" s="72"/>
      <c r="Y558" s="367"/>
    </row>
    <row r="559" spans="2:25" s="129" customFormat="1" ht="12.75" customHeight="1" outlineLevel="1" x14ac:dyDescent="0.2">
      <c r="B559" s="256"/>
      <c r="C559" s="257"/>
      <c r="D559" s="257"/>
      <c r="E559" s="257"/>
      <c r="F559" s="176" t="s">
        <v>484</v>
      </c>
      <c r="G559" s="410"/>
      <c r="H559" s="402"/>
      <c r="I559" s="403"/>
      <c r="J559" s="403"/>
      <c r="K559" s="404"/>
      <c r="L559" s="405"/>
      <c r="M559" s="406"/>
      <c r="N559" s="407"/>
      <c r="O559" s="407"/>
      <c r="P559" s="407"/>
      <c r="Q559" s="407"/>
      <c r="R559" s="407"/>
      <c r="S559" s="407"/>
      <c r="T559" s="407"/>
      <c r="U559" s="407"/>
      <c r="V559" s="408"/>
      <c r="W559" s="409"/>
      <c r="X559" s="72"/>
      <c r="Y559" s="367"/>
    </row>
    <row r="560" spans="2:25" s="129" customFormat="1" ht="12.75" customHeight="1" outlineLevel="1" x14ac:dyDescent="0.2">
      <c r="B560" s="256"/>
      <c r="C560" s="257"/>
      <c r="D560" s="257"/>
      <c r="E560" s="257"/>
      <c r="F560" s="176" t="s">
        <v>452</v>
      </c>
      <c r="G560" s="410"/>
      <c r="H560" s="402"/>
      <c r="I560" s="403"/>
      <c r="J560" s="403"/>
      <c r="K560" s="404"/>
      <c r="L560" s="405"/>
      <c r="M560" s="406"/>
      <c r="N560" s="407"/>
      <c r="O560" s="407"/>
      <c r="P560" s="407"/>
      <c r="Q560" s="407"/>
      <c r="R560" s="407"/>
      <c r="S560" s="407"/>
      <c r="T560" s="407"/>
      <c r="U560" s="407"/>
      <c r="V560" s="408"/>
      <c r="W560" s="409"/>
      <c r="X560" s="72"/>
      <c r="Y560" s="367"/>
    </row>
    <row r="561" spans="2:29" s="129" customFormat="1" ht="12.75" customHeight="1" outlineLevel="1" x14ac:dyDescent="0.2">
      <c r="B561" s="256"/>
      <c r="C561" s="257"/>
      <c r="D561" s="257"/>
      <c r="E561" s="257"/>
      <c r="F561" s="176" t="s">
        <v>453</v>
      </c>
      <c r="G561" s="401"/>
      <c r="H561" s="402"/>
      <c r="I561" s="403"/>
      <c r="J561" s="403"/>
      <c r="K561" s="404"/>
      <c r="L561" s="405"/>
      <c r="M561" s="406"/>
      <c r="N561" s="407"/>
      <c r="O561" s="407"/>
      <c r="P561" s="407"/>
      <c r="Q561" s="407"/>
      <c r="R561" s="407"/>
      <c r="S561" s="407"/>
      <c r="T561" s="407"/>
      <c r="U561" s="407"/>
      <c r="V561" s="408"/>
      <c r="W561" s="409"/>
      <c r="X561" s="72"/>
      <c r="Y561" s="367"/>
    </row>
    <row r="562" spans="2:29" s="129" customFormat="1" ht="12.75" customHeight="1" x14ac:dyDescent="0.2">
      <c r="B562" s="256"/>
      <c r="C562" s="257"/>
      <c r="D562" s="23" t="s">
        <v>454</v>
      </c>
      <c r="E562" s="23"/>
      <c r="F562" s="23"/>
      <c r="G562" s="69">
        <f>SUBTOTAL(9,G563:G564)</f>
        <v>0</v>
      </c>
      <c r="H562" s="34">
        <f t="shared" ref="H562:W562" si="120">SUBTOTAL(9,H563:H564)</f>
        <v>0</v>
      </c>
      <c r="I562" s="34">
        <f t="shared" si="120"/>
        <v>0</v>
      </c>
      <c r="J562" s="34">
        <f t="shared" si="120"/>
        <v>0</v>
      </c>
      <c r="K562" s="37">
        <f t="shared" si="120"/>
        <v>0</v>
      </c>
      <c r="L562" s="34">
        <f t="shared" si="120"/>
        <v>0</v>
      </c>
      <c r="M562" s="36">
        <f t="shared" si="120"/>
        <v>0</v>
      </c>
      <c r="N562" s="34">
        <f t="shared" si="120"/>
        <v>0</v>
      </c>
      <c r="O562" s="34">
        <f t="shared" si="120"/>
        <v>0</v>
      </c>
      <c r="P562" s="34">
        <f t="shared" si="120"/>
        <v>0</v>
      </c>
      <c r="Q562" s="34">
        <f t="shared" si="120"/>
        <v>0</v>
      </c>
      <c r="R562" s="34">
        <f t="shared" si="120"/>
        <v>0</v>
      </c>
      <c r="S562" s="34">
        <f t="shared" si="120"/>
        <v>0</v>
      </c>
      <c r="T562" s="34">
        <f t="shared" si="120"/>
        <v>0</v>
      </c>
      <c r="U562" s="34">
        <f t="shared" si="120"/>
        <v>0</v>
      </c>
      <c r="V562" s="34">
        <f t="shared" si="120"/>
        <v>0</v>
      </c>
      <c r="W562" s="33">
        <f t="shared" si="120"/>
        <v>0</v>
      </c>
      <c r="Y562" s="370"/>
    </row>
    <row r="563" spans="2:29" s="129" customFormat="1" ht="12.75" customHeight="1" outlineLevel="1" x14ac:dyDescent="0.2">
      <c r="B563" s="256"/>
      <c r="C563" s="257"/>
      <c r="D563" s="257"/>
      <c r="E563" s="257"/>
      <c r="F563" s="176" t="s">
        <v>455</v>
      </c>
      <c r="G563" s="410"/>
      <c r="H563" s="402"/>
      <c r="I563" s="403"/>
      <c r="J563" s="403"/>
      <c r="K563" s="404"/>
      <c r="L563" s="405"/>
      <c r="M563" s="406"/>
      <c r="N563" s="407"/>
      <c r="O563" s="407"/>
      <c r="P563" s="407"/>
      <c r="Q563" s="407"/>
      <c r="R563" s="407"/>
      <c r="S563" s="407"/>
      <c r="T563" s="407"/>
      <c r="U563" s="407"/>
      <c r="V563" s="408"/>
      <c r="W563" s="409"/>
      <c r="X563" s="72"/>
      <c r="Y563" s="367"/>
    </row>
    <row r="564" spans="2:29" s="129" customFormat="1" ht="12.75" customHeight="1" outlineLevel="1" x14ac:dyDescent="0.2">
      <c r="B564" s="256"/>
      <c r="C564" s="257"/>
      <c r="D564" s="257"/>
      <c r="E564" s="257"/>
      <c r="F564" s="176" t="s">
        <v>456</v>
      </c>
      <c r="G564" s="401"/>
      <c r="H564" s="402"/>
      <c r="I564" s="403"/>
      <c r="J564" s="403"/>
      <c r="K564" s="404"/>
      <c r="L564" s="405"/>
      <c r="M564" s="406"/>
      <c r="N564" s="407"/>
      <c r="O564" s="407"/>
      <c r="P564" s="407"/>
      <c r="Q564" s="407"/>
      <c r="R564" s="407"/>
      <c r="S564" s="407"/>
      <c r="T564" s="407"/>
      <c r="U564" s="407"/>
      <c r="V564" s="408"/>
      <c r="W564" s="409"/>
      <c r="X564" s="72"/>
      <c r="Y564" s="367"/>
    </row>
    <row r="565" spans="2:29" s="129" customFormat="1" ht="12.75" customHeight="1" x14ac:dyDescent="0.2">
      <c r="B565" s="256"/>
      <c r="C565" s="257"/>
      <c r="D565" s="23" t="s">
        <v>457</v>
      </c>
      <c r="E565" s="257"/>
      <c r="F565" s="257"/>
      <c r="G565" s="69">
        <f>SUBTOTAL(9,G566)</f>
        <v>0</v>
      </c>
      <c r="H565" s="34">
        <f t="shared" ref="H565:W565" si="121">SUBTOTAL(9,H566)</f>
        <v>0</v>
      </c>
      <c r="I565" s="34">
        <f t="shared" si="121"/>
        <v>0</v>
      </c>
      <c r="J565" s="34">
        <f t="shared" si="121"/>
        <v>0</v>
      </c>
      <c r="K565" s="37">
        <f t="shared" si="121"/>
        <v>0</v>
      </c>
      <c r="L565" s="34">
        <f t="shared" si="121"/>
        <v>0</v>
      </c>
      <c r="M565" s="36">
        <f t="shared" si="121"/>
        <v>0</v>
      </c>
      <c r="N565" s="34">
        <f t="shared" si="121"/>
        <v>0</v>
      </c>
      <c r="O565" s="34">
        <f t="shared" si="121"/>
        <v>0</v>
      </c>
      <c r="P565" s="34">
        <f t="shared" si="121"/>
        <v>0</v>
      </c>
      <c r="Q565" s="34">
        <f t="shared" si="121"/>
        <v>0</v>
      </c>
      <c r="R565" s="34">
        <f t="shared" si="121"/>
        <v>0</v>
      </c>
      <c r="S565" s="34">
        <f t="shared" si="121"/>
        <v>0</v>
      </c>
      <c r="T565" s="34">
        <f t="shared" si="121"/>
        <v>0</v>
      </c>
      <c r="U565" s="34">
        <f t="shared" si="121"/>
        <v>0</v>
      </c>
      <c r="V565" s="34">
        <f t="shared" si="121"/>
        <v>0</v>
      </c>
      <c r="W565" s="33">
        <f t="shared" si="121"/>
        <v>0</v>
      </c>
      <c r="Y565" s="370"/>
    </row>
    <row r="566" spans="2:29" s="129" customFormat="1" ht="12.75" customHeight="1" outlineLevel="1" x14ac:dyDescent="0.2">
      <c r="B566" s="256"/>
      <c r="C566" s="257"/>
      <c r="D566" s="257"/>
      <c r="E566" s="257"/>
      <c r="F566" s="176" t="s">
        <v>458</v>
      </c>
      <c r="G566" s="401"/>
      <c r="H566" s="402"/>
      <c r="I566" s="403"/>
      <c r="J566" s="403"/>
      <c r="K566" s="404"/>
      <c r="L566" s="405"/>
      <c r="M566" s="406"/>
      <c r="N566" s="407"/>
      <c r="O566" s="407"/>
      <c r="P566" s="407"/>
      <c r="Q566" s="407"/>
      <c r="R566" s="407"/>
      <c r="S566" s="407"/>
      <c r="T566" s="407"/>
      <c r="U566" s="407"/>
      <c r="V566" s="408"/>
      <c r="W566" s="409"/>
      <c r="X566" s="72"/>
      <c r="Y566" s="367"/>
    </row>
    <row r="567" spans="2:29" s="72" customFormat="1" outlineLevel="1" x14ac:dyDescent="0.2">
      <c r="B567" s="25"/>
      <c r="C567" s="24"/>
      <c r="D567" s="23"/>
      <c r="E567" s="64"/>
      <c r="F567" s="24"/>
      <c r="G567" s="435"/>
      <c r="H567" s="70"/>
      <c r="I567" s="66"/>
      <c r="J567" s="66"/>
      <c r="K567" s="67"/>
      <c r="L567" s="34"/>
      <c r="M567" s="34"/>
      <c r="N567" s="34"/>
      <c r="O567" s="34"/>
      <c r="P567" s="34"/>
      <c r="Q567" s="34"/>
      <c r="R567" s="34"/>
      <c r="S567" s="34"/>
      <c r="T567" s="34"/>
      <c r="U567" s="34"/>
      <c r="V567" s="34"/>
      <c r="W567" s="33"/>
      <c r="Y567" s="584"/>
    </row>
    <row r="568" spans="2:29" s="72" customFormat="1" outlineLevel="1" x14ac:dyDescent="0.2">
      <c r="B568" s="25"/>
      <c r="C568" s="23" t="s">
        <v>480</v>
      </c>
      <c r="D568" s="23"/>
      <c r="E568" s="64"/>
      <c r="F568" s="24"/>
      <c r="G568" s="435">
        <f>SUBTOTAL(9,G569:G571)</f>
        <v>0</v>
      </c>
      <c r="H568" s="70">
        <f t="shared" ref="H568:W568" si="122">SUBTOTAL(9,H569:H571)</f>
        <v>0</v>
      </c>
      <c r="I568" s="66">
        <f t="shared" si="122"/>
        <v>0</v>
      </c>
      <c r="J568" s="66">
        <f t="shared" si="122"/>
        <v>0</v>
      </c>
      <c r="K568" s="67">
        <f t="shared" si="122"/>
        <v>0</v>
      </c>
      <c r="L568" s="34">
        <f t="shared" si="122"/>
        <v>0</v>
      </c>
      <c r="M568" s="34">
        <f t="shared" si="122"/>
        <v>0</v>
      </c>
      <c r="N568" s="34">
        <f t="shared" si="122"/>
        <v>0</v>
      </c>
      <c r="O568" s="34">
        <f t="shared" si="122"/>
        <v>0</v>
      </c>
      <c r="P568" s="34">
        <f t="shared" si="122"/>
        <v>0</v>
      </c>
      <c r="Q568" s="34">
        <f t="shared" si="122"/>
        <v>0</v>
      </c>
      <c r="R568" s="34">
        <f t="shared" si="122"/>
        <v>0</v>
      </c>
      <c r="S568" s="34">
        <f t="shared" si="122"/>
        <v>0</v>
      </c>
      <c r="T568" s="34">
        <f t="shared" si="122"/>
        <v>0</v>
      </c>
      <c r="U568" s="34">
        <f t="shared" si="122"/>
        <v>0</v>
      </c>
      <c r="V568" s="34">
        <f t="shared" si="122"/>
        <v>0</v>
      </c>
      <c r="W568" s="33">
        <f t="shared" si="122"/>
        <v>0</v>
      </c>
      <c r="Y568" s="583"/>
    </row>
    <row r="569" spans="2:29" s="72" customFormat="1" outlineLevel="1" x14ac:dyDescent="0.2">
      <c r="B569" s="25"/>
      <c r="C569" s="24"/>
      <c r="D569" s="23"/>
      <c r="E569" s="64"/>
      <c r="F569" s="433" t="s">
        <v>474</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
      <c r="B570" s="25"/>
      <c r="C570" s="24"/>
      <c r="D570" s="23"/>
      <c r="E570" s="64"/>
      <c r="F570" s="433" t="s">
        <v>475</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
      <c r="B571" s="25"/>
      <c r="C571" s="24"/>
      <c r="D571" s="23"/>
      <c r="E571" s="64"/>
      <c r="F571" s="433" t="s">
        <v>476</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29" s="129" customFormat="1" ht="16.5" thickBot="1" x14ac:dyDescent="0.25">
      <c r="B573" s="79" t="s">
        <v>459</v>
      </c>
      <c r="C573" s="80"/>
      <c r="D573" s="80"/>
      <c r="E573" s="80"/>
      <c r="F573" s="80"/>
      <c r="G573" s="92">
        <f t="shared" ref="G573:W573" si="123">SUBTOTAL(9,G523:G572)</f>
        <v>0</v>
      </c>
      <c r="H573" s="419">
        <f t="shared" si="123"/>
        <v>0</v>
      </c>
      <c r="I573" s="420">
        <f t="shared" si="123"/>
        <v>0</v>
      </c>
      <c r="J573" s="420">
        <f t="shared" si="123"/>
        <v>0</v>
      </c>
      <c r="K573" s="421">
        <f t="shared" si="123"/>
        <v>0</v>
      </c>
      <c r="L573" s="422">
        <f t="shared" si="123"/>
        <v>0</v>
      </c>
      <c r="M573" s="424">
        <f t="shared" si="123"/>
        <v>0</v>
      </c>
      <c r="N573" s="423">
        <f t="shared" si="123"/>
        <v>0</v>
      </c>
      <c r="O573" s="423">
        <f t="shared" si="123"/>
        <v>0</v>
      </c>
      <c r="P573" s="423">
        <f t="shared" si="123"/>
        <v>0</v>
      </c>
      <c r="Q573" s="423">
        <f t="shared" si="123"/>
        <v>0</v>
      </c>
      <c r="R573" s="423">
        <f t="shared" si="123"/>
        <v>0</v>
      </c>
      <c r="S573" s="423">
        <f t="shared" si="123"/>
        <v>0</v>
      </c>
      <c r="T573" s="423">
        <f t="shared" si="123"/>
        <v>0</v>
      </c>
      <c r="U573" s="423">
        <f t="shared" si="123"/>
        <v>0</v>
      </c>
      <c r="V573" s="94">
        <f t="shared" si="123"/>
        <v>0</v>
      </c>
      <c r="W573" s="97">
        <f t="shared" si="123"/>
        <v>0</v>
      </c>
      <c r="X573" s="72"/>
      <c r="Y573" s="585"/>
    </row>
    <row r="574" spans="2:29"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75" x14ac:dyDescent="0.2">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W578" si="124">SUBTOTAL(9,G579:G582)</f>
        <v>0</v>
      </c>
      <c r="H578" s="70">
        <f t="shared" si="124"/>
        <v>0</v>
      </c>
      <c r="I578" s="66">
        <f t="shared" si="124"/>
        <v>0</v>
      </c>
      <c r="J578" s="66">
        <f t="shared" si="124"/>
        <v>0</v>
      </c>
      <c r="K578" s="67">
        <f t="shared" si="124"/>
        <v>0</v>
      </c>
      <c r="L578" s="34">
        <f t="shared" si="124"/>
        <v>0</v>
      </c>
      <c r="M578" s="34">
        <f t="shared" si="124"/>
        <v>0</v>
      </c>
      <c r="N578" s="34">
        <f t="shared" si="124"/>
        <v>0</v>
      </c>
      <c r="O578" s="34">
        <f t="shared" si="124"/>
        <v>0</v>
      </c>
      <c r="P578" s="34">
        <f t="shared" si="124"/>
        <v>0</v>
      </c>
      <c r="Q578" s="34">
        <f t="shared" si="124"/>
        <v>0</v>
      </c>
      <c r="R578" s="34">
        <f t="shared" si="124"/>
        <v>0</v>
      </c>
      <c r="S578" s="34">
        <f t="shared" si="124"/>
        <v>0</v>
      </c>
      <c r="T578" s="34">
        <f t="shared" si="124"/>
        <v>0</v>
      </c>
      <c r="U578" s="34">
        <f t="shared" si="124"/>
        <v>0</v>
      </c>
      <c r="V578" s="34">
        <f t="shared" si="124"/>
        <v>0</v>
      </c>
      <c r="W578" s="33">
        <f t="shared" si="124"/>
        <v>0</v>
      </c>
      <c r="Y578" s="583"/>
    </row>
    <row r="579" spans="2:25" s="72" customFormat="1" outlineLevel="1" x14ac:dyDescent="0.2">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
      <c r="B583" s="25"/>
      <c r="C583" s="23"/>
      <c r="D583" s="23"/>
      <c r="E583" s="24" t="s">
        <v>157</v>
      </c>
      <c r="F583" s="24"/>
      <c r="G583" s="69">
        <f t="shared" ref="G583:W583" si="125">SUBTOTAL(9,G584:G587)</f>
        <v>0</v>
      </c>
      <c r="H583" s="70">
        <f t="shared" si="125"/>
        <v>0</v>
      </c>
      <c r="I583" s="66">
        <f t="shared" si="125"/>
        <v>0</v>
      </c>
      <c r="J583" s="66">
        <f t="shared" si="125"/>
        <v>0</v>
      </c>
      <c r="K583" s="67">
        <f t="shared" si="125"/>
        <v>0</v>
      </c>
      <c r="L583" s="34">
        <f t="shared" si="125"/>
        <v>0</v>
      </c>
      <c r="M583" s="34">
        <f t="shared" si="125"/>
        <v>0</v>
      </c>
      <c r="N583" s="34">
        <f t="shared" si="125"/>
        <v>0</v>
      </c>
      <c r="O583" s="34">
        <f t="shared" si="125"/>
        <v>0</v>
      </c>
      <c r="P583" s="34">
        <f t="shared" si="125"/>
        <v>0</v>
      </c>
      <c r="Q583" s="34">
        <f t="shared" si="125"/>
        <v>0</v>
      </c>
      <c r="R583" s="34">
        <f t="shared" si="125"/>
        <v>0</v>
      </c>
      <c r="S583" s="34">
        <f t="shared" si="125"/>
        <v>0</v>
      </c>
      <c r="T583" s="34">
        <f t="shared" si="125"/>
        <v>0</v>
      </c>
      <c r="U583" s="34">
        <f t="shared" si="125"/>
        <v>0</v>
      </c>
      <c r="V583" s="34">
        <f t="shared" si="125"/>
        <v>0</v>
      </c>
      <c r="W583" s="33">
        <f t="shared" si="125"/>
        <v>0</v>
      </c>
      <c r="Y583" s="370"/>
    </row>
    <row r="584" spans="2:25" s="72" customFormat="1" outlineLevel="1" x14ac:dyDescent="0.2">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
      <c r="B588" s="25"/>
      <c r="C588" s="23"/>
      <c r="D588" s="23"/>
      <c r="E588" s="24" t="s">
        <v>347</v>
      </c>
      <c r="F588" s="24"/>
      <c r="G588" s="69">
        <f t="shared" ref="G588:W588" si="126">SUBTOTAL(9,G589:G592)</f>
        <v>0</v>
      </c>
      <c r="H588" s="70">
        <f t="shared" si="126"/>
        <v>0</v>
      </c>
      <c r="I588" s="66">
        <f t="shared" si="126"/>
        <v>0</v>
      </c>
      <c r="J588" s="66">
        <f t="shared" si="126"/>
        <v>0</v>
      </c>
      <c r="K588" s="67">
        <f t="shared" si="126"/>
        <v>0</v>
      </c>
      <c r="L588" s="34">
        <f t="shared" si="126"/>
        <v>0</v>
      </c>
      <c r="M588" s="34">
        <f t="shared" si="126"/>
        <v>0</v>
      </c>
      <c r="N588" s="34">
        <f t="shared" si="126"/>
        <v>0</v>
      </c>
      <c r="O588" s="34">
        <f t="shared" si="126"/>
        <v>0</v>
      </c>
      <c r="P588" s="34">
        <f t="shared" si="126"/>
        <v>0</v>
      </c>
      <c r="Q588" s="34">
        <f t="shared" si="126"/>
        <v>0</v>
      </c>
      <c r="R588" s="34">
        <f t="shared" si="126"/>
        <v>0</v>
      </c>
      <c r="S588" s="34">
        <f t="shared" si="126"/>
        <v>0</v>
      </c>
      <c r="T588" s="34">
        <f t="shared" si="126"/>
        <v>0</v>
      </c>
      <c r="U588" s="34">
        <f t="shared" si="126"/>
        <v>0</v>
      </c>
      <c r="V588" s="34">
        <f t="shared" si="126"/>
        <v>0</v>
      </c>
      <c r="W588" s="33">
        <f t="shared" si="126"/>
        <v>0</v>
      </c>
      <c r="Y588" s="370"/>
    </row>
    <row r="589" spans="2:25" s="72" customFormat="1" outlineLevel="1" x14ac:dyDescent="0.2">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84"/>
    </row>
    <row r="594" spans="2:25" s="72" customFormat="1" x14ac:dyDescent="0.2">
      <c r="B594" s="25"/>
      <c r="C594" s="23"/>
      <c r="D594" s="23"/>
      <c r="E594" s="64" t="s">
        <v>54</v>
      </c>
      <c r="F594" s="24"/>
      <c r="G594" s="69">
        <f t="shared" ref="G594:W594" si="127">SUBTOTAL(9,G595:G597)</f>
        <v>0</v>
      </c>
      <c r="H594" s="70">
        <f t="shared" si="127"/>
        <v>0</v>
      </c>
      <c r="I594" s="66">
        <f t="shared" si="127"/>
        <v>0</v>
      </c>
      <c r="J594" s="66">
        <f t="shared" si="127"/>
        <v>0</v>
      </c>
      <c r="K594" s="67">
        <f t="shared" si="127"/>
        <v>0</v>
      </c>
      <c r="L594" s="34">
        <f t="shared" si="127"/>
        <v>0</v>
      </c>
      <c r="M594" s="34">
        <f t="shared" si="127"/>
        <v>0</v>
      </c>
      <c r="N594" s="34">
        <f t="shared" si="127"/>
        <v>0</v>
      </c>
      <c r="O594" s="34">
        <f t="shared" si="127"/>
        <v>0</v>
      </c>
      <c r="P594" s="34">
        <f t="shared" si="127"/>
        <v>0</v>
      </c>
      <c r="Q594" s="34">
        <f t="shared" si="127"/>
        <v>0</v>
      </c>
      <c r="R594" s="34">
        <f t="shared" si="127"/>
        <v>0</v>
      </c>
      <c r="S594" s="34">
        <f t="shared" si="127"/>
        <v>0</v>
      </c>
      <c r="T594" s="34">
        <f t="shared" si="127"/>
        <v>0</v>
      </c>
      <c r="U594" s="34">
        <f t="shared" si="127"/>
        <v>0</v>
      </c>
      <c r="V594" s="34">
        <f t="shared" si="127"/>
        <v>0</v>
      </c>
      <c r="W594" s="33">
        <f t="shared" si="127"/>
        <v>0</v>
      </c>
      <c r="Y594" s="583"/>
    </row>
    <row r="595" spans="2:25" s="72" customFormat="1" outlineLevel="1" x14ac:dyDescent="0.2">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
      <c r="B598" s="25"/>
      <c r="C598" s="23"/>
      <c r="D598" s="23"/>
      <c r="E598" s="24" t="s">
        <v>56</v>
      </c>
      <c r="F598" s="24"/>
      <c r="G598" s="69">
        <f>SUBTOTAL(9,G599:G601)</f>
        <v>0</v>
      </c>
      <c r="H598" s="70">
        <f>SUBTOTAL(9,H599:H601)</f>
        <v>0</v>
      </c>
      <c r="I598" s="66">
        <f>SUBTOTAL(9,I599:I601)</f>
        <v>0</v>
      </c>
      <c r="J598" s="66">
        <f t="shared" ref="J598:T598" si="128">SUBTOTAL(9,J599:J601)</f>
        <v>0</v>
      </c>
      <c r="K598" s="67">
        <f t="shared" si="128"/>
        <v>0</v>
      </c>
      <c r="L598" s="34">
        <f t="shared" si="128"/>
        <v>0</v>
      </c>
      <c r="M598" s="34">
        <f t="shared" si="128"/>
        <v>0</v>
      </c>
      <c r="N598" s="34">
        <f t="shared" si="128"/>
        <v>0</v>
      </c>
      <c r="O598" s="34">
        <f t="shared" si="128"/>
        <v>0</v>
      </c>
      <c r="P598" s="34">
        <f t="shared" si="128"/>
        <v>0</v>
      </c>
      <c r="Q598" s="34">
        <f t="shared" si="128"/>
        <v>0</v>
      </c>
      <c r="R598" s="34">
        <f t="shared" si="128"/>
        <v>0</v>
      </c>
      <c r="S598" s="34">
        <f t="shared" si="128"/>
        <v>0</v>
      </c>
      <c r="T598" s="34">
        <f t="shared" si="128"/>
        <v>0</v>
      </c>
      <c r="U598" s="34">
        <f>SUBTOTAL(9,U599:U601)</f>
        <v>0</v>
      </c>
      <c r="V598" s="34">
        <f>SUBTOTAL(9,V599:V601)</f>
        <v>0</v>
      </c>
      <c r="W598" s="33">
        <f>SUBTOTAL(9,W599:W601)</f>
        <v>0</v>
      </c>
      <c r="Y598" s="370"/>
    </row>
    <row r="599" spans="2:25" s="72" customFormat="1" outlineLevel="1" x14ac:dyDescent="0.2">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
      <c r="B602" s="25"/>
      <c r="C602" s="23"/>
      <c r="D602" s="23"/>
      <c r="E602" s="24" t="s">
        <v>57</v>
      </c>
      <c r="F602" s="24"/>
      <c r="G602" s="69">
        <f t="shared" ref="G602:W602" si="129">SUBTOTAL(9,G603:G605)</f>
        <v>0</v>
      </c>
      <c r="H602" s="70">
        <f t="shared" si="129"/>
        <v>0</v>
      </c>
      <c r="I602" s="66">
        <f t="shared" si="129"/>
        <v>0</v>
      </c>
      <c r="J602" s="66">
        <f t="shared" si="129"/>
        <v>0</v>
      </c>
      <c r="K602" s="67">
        <f t="shared" si="129"/>
        <v>0</v>
      </c>
      <c r="L602" s="34">
        <f t="shared" si="129"/>
        <v>0</v>
      </c>
      <c r="M602" s="34">
        <f t="shared" si="129"/>
        <v>0</v>
      </c>
      <c r="N602" s="34">
        <f t="shared" si="129"/>
        <v>0</v>
      </c>
      <c r="O602" s="34">
        <f t="shared" si="129"/>
        <v>0</v>
      </c>
      <c r="P602" s="34">
        <f t="shared" si="129"/>
        <v>0</v>
      </c>
      <c r="Q602" s="34">
        <f t="shared" si="129"/>
        <v>0</v>
      </c>
      <c r="R602" s="34">
        <f t="shared" si="129"/>
        <v>0</v>
      </c>
      <c r="S602" s="34">
        <f t="shared" si="129"/>
        <v>0</v>
      </c>
      <c r="T602" s="34">
        <f t="shared" si="129"/>
        <v>0</v>
      </c>
      <c r="U602" s="34">
        <f t="shared" si="129"/>
        <v>0</v>
      </c>
      <c r="V602" s="34">
        <f t="shared" si="129"/>
        <v>0</v>
      </c>
      <c r="W602" s="33">
        <f t="shared" si="129"/>
        <v>0</v>
      </c>
      <c r="Y602" s="370"/>
    </row>
    <row r="603" spans="2:25" s="72" customFormat="1" outlineLevel="1" x14ac:dyDescent="0.2">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84"/>
    </row>
    <row r="607" spans="2:25" s="72" customFormat="1" x14ac:dyDescent="0.2">
      <c r="B607" s="25"/>
      <c r="C607" s="23"/>
      <c r="D607" s="23"/>
      <c r="E607" s="24" t="s">
        <v>172</v>
      </c>
      <c r="F607" s="24"/>
      <c r="G607" s="69">
        <f t="shared" ref="G607:W607" si="130">SUBTOTAL(9,G608:G609)</f>
        <v>0</v>
      </c>
      <c r="H607" s="70">
        <f t="shared" si="130"/>
        <v>0</v>
      </c>
      <c r="I607" s="66">
        <f t="shared" si="130"/>
        <v>0</v>
      </c>
      <c r="J607" s="66">
        <f t="shared" si="130"/>
        <v>0</v>
      </c>
      <c r="K607" s="67">
        <f t="shared" si="130"/>
        <v>0</v>
      </c>
      <c r="L607" s="34">
        <f t="shared" si="130"/>
        <v>0</v>
      </c>
      <c r="M607" s="34">
        <f t="shared" si="130"/>
        <v>0</v>
      </c>
      <c r="N607" s="34">
        <f t="shared" si="130"/>
        <v>0</v>
      </c>
      <c r="O607" s="34">
        <f t="shared" si="130"/>
        <v>0</v>
      </c>
      <c r="P607" s="34">
        <f t="shared" si="130"/>
        <v>0</v>
      </c>
      <c r="Q607" s="34">
        <f t="shared" si="130"/>
        <v>0</v>
      </c>
      <c r="R607" s="34">
        <f t="shared" si="130"/>
        <v>0</v>
      </c>
      <c r="S607" s="34">
        <f t="shared" si="130"/>
        <v>0</v>
      </c>
      <c r="T607" s="34">
        <f t="shared" si="130"/>
        <v>0</v>
      </c>
      <c r="U607" s="34">
        <f t="shared" si="130"/>
        <v>0</v>
      </c>
      <c r="V607" s="34">
        <f t="shared" si="130"/>
        <v>0</v>
      </c>
      <c r="W607" s="33">
        <f t="shared" si="130"/>
        <v>0</v>
      </c>
      <c r="Y607" s="583"/>
    </row>
    <row r="608" spans="2:25" s="72" customFormat="1" outlineLevel="1" x14ac:dyDescent="0.2">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
      <c r="B610" s="25"/>
      <c r="C610" s="23"/>
      <c r="D610" s="23"/>
      <c r="E610" s="24" t="s">
        <v>166</v>
      </c>
      <c r="F610" s="24"/>
      <c r="G610" s="69">
        <f t="shared" ref="G610:W610" si="131">SUBTOTAL(9,G611:G613)</f>
        <v>0</v>
      </c>
      <c r="H610" s="70">
        <f t="shared" si="131"/>
        <v>0</v>
      </c>
      <c r="I610" s="66">
        <f t="shared" si="131"/>
        <v>0</v>
      </c>
      <c r="J610" s="66">
        <f t="shared" si="131"/>
        <v>0</v>
      </c>
      <c r="K610" s="67">
        <f t="shared" si="131"/>
        <v>0</v>
      </c>
      <c r="L610" s="34">
        <f t="shared" si="131"/>
        <v>0</v>
      </c>
      <c r="M610" s="34">
        <f t="shared" si="131"/>
        <v>0</v>
      </c>
      <c r="N610" s="34">
        <f t="shared" si="131"/>
        <v>0</v>
      </c>
      <c r="O610" s="34">
        <f t="shared" si="131"/>
        <v>0</v>
      </c>
      <c r="P610" s="34">
        <f t="shared" si="131"/>
        <v>0</v>
      </c>
      <c r="Q610" s="34">
        <f t="shared" si="131"/>
        <v>0</v>
      </c>
      <c r="R610" s="34">
        <f t="shared" si="131"/>
        <v>0</v>
      </c>
      <c r="S610" s="34">
        <f t="shared" si="131"/>
        <v>0</v>
      </c>
      <c r="T610" s="34">
        <f t="shared" si="131"/>
        <v>0</v>
      </c>
      <c r="U610" s="34">
        <f t="shared" si="131"/>
        <v>0</v>
      </c>
      <c r="V610" s="34">
        <f t="shared" si="131"/>
        <v>0</v>
      </c>
      <c r="W610" s="33">
        <f t="shared" si="131"/>
        <v>0</v>
      </c>
      <c r="Y610" s="370"/>
    </row>
    <row r="611" spans="2:25" s="72" customFormat="1" outlineLevel="1" x14ac:dyDescent="0.2">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
      <c r="B614" s="25"/>
      <c r="C614" s="23"/>
      <c r="D614" s="23"/>
      <c r="E614" s="24" t="s">
        <v>174</v>
      </c>
      <c r="F614" s="24"/>
      <c r="G614" s="69">
        <f t="shared" ref="G614:W614" si="132">SUBTOTAL(9,G615:G616)</f>
        <v>0</v>
      </c>
      <c r="H614" s="70">
        <f t="shared" si="132"/>
        <v>0</v>
      </c>
      <c r="I614" s="66">
        <f t="shared" si="132"/>
        <v>0</v>
      </c>
      <c r="J614" s="66">
        <f t="shared" si="132"/>
        <v>0</v>
      </c>
      <c r="K614" s="67">
        <f t="shared" si="132"/>
        <v>0</v>
      </c>
      <c r="L614" s="34">
        <f t="shared" si="132"/>
        <v>0</v>
      </c>
      <c r="M614" s="34">
        <f t="shared" si="132"/>
        <v>0</v>
      </c>
      <c r="N614" s="34">
        <f t="shared" si="132"/>
        <v>0</v>
      </c>
      <c r="O614" s="34">
        <f t="shared" si="132"/>
        <v>0</v>
      </c>
      <c r="P614" s="34">
        <f t="shared" si="132"/>
        <v>0</v>
      </c>
      <c r="Q614" s="34">
        <f t="shared" si="132"/>
        <v>0</v>
      </c>
      <c r="R614" s="34">
        <f t="shared" si="132"/>
        <v>0</v>
      </c>
      <c r="S614" s="34">
        <f t="shared" si="132"/>
        <v>0</v>
      </c>
      <c r="T614" s="34">
        <f t="shared" si="132"/>
        <v>0</v>
      </c>
      <c r="U614" s="34">
        <f t="shared" si="132"/>
        <v>0</v>
      </c>
      <c r="V614" s="34">
        <f t="shared" si="132"/>
        <v>0</v>
      </c>
      <c r="W614" s="33">
        <f t="shared" si="132"/>
        <v>0</v>
      </c>
      <c r="Y614" s="370"/>
    </row>
    <row r="615" spans="2:25" s="72" customFormat="1" outlineLevel="1" x14ac:dyDescent="0.2">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
      <c r="B617" s="25"/>
      <c r="C617" s="23"/>
      <c r="D617" s="23"/>
      <c r="E617" s="24" t="s">
        <v>169</v>
      </c>
      <c r="F617" s="24"/>
      <c r="G617" s="69">
        <f t="shared" ref="G617:W617" si="133">SUBTOTAL(9,G618:G620)</f>
        <v>0</v>
      </c>
      <c r="H617" s="70">
        <f t="shared" si="133"/>
        <v>0</v>
      </c>
      <c r="I617" s="66">
        <f t="shared" si="133"/>
        <v>0</v>
      </c>
      <c r="J617" s="66">
        <f t="shared" si="133"/>
        <v>0</v>
      </c>
      <c r="K617" s="67">
        <f t="shared" si="133"/>
        <v>0</v>
      </c>
      <c r="L617" s="34">
        <f t="shared" si="133"/>
        <v>0</v>
      </c>
      <c r="M617" s="34">
        <f t="shared" si="133"/>
        <v>0</v>
      </c>
      <c r="N617" s="34">
        <f t="shared" si="133"/>
        <v>0</v>
      </c>
      <c r="O617" s="34">
        <f t="shared" si="133"/>
        <v>0</v>
      </c>
      <c r="P617" s="34">
        <f t="shared" si="133"/>
        <v>0</v>
      </c>
      <c r="Q617" s="34">
        <f t="shared" si="133"/>
        <v>0</v>
      </c>
      <c r="R617" s="34">
        <f t="shared" si="133"/>
        <v>0</v>
      </c>
      <c r="S617" s="34">
        <f t="shared" si="133"/>
        <v>0</v>
      </c>
      <c r="T617" s="34">
        <f t="shared" si="133"/>
        <v>0</v>
      </c>
      <c r="U617" s="34">
        <f t="shared" si="133"/>
        <v>0</v>
      </c>
      <c r="V617" s="34">
        <f t="shared" si="133"/>
        <v>0</v>
      </c>
      <c r="W617" s="33">
        <f t="shared" si="133"/>
        <v>0</v>
      </c>
      <c r="Y617" s="370"/>
    </row>
    <row r="618" spans="2:25" s="72" customFormat="1" outlineLevel="1" x14ac:dyDescent="0.2">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
      <c r="B621" s="25"/>
      <c r="C621" s="23"/>
      <c r="D621" s="23"/>
      <c r="E621" s="24" t="s">
        <v>334</v>
      </c>
      <c r="F621" s="24"/>
      <c r="G621" s="69">
        <f t="shared" ref="G621:W621" si="134">SUBTOTAL(9,G622:G623)</f>
        <v>0</v>
      </c>
      <c r="H621" s="70">
        <f t="shared" si="134"/>
        <v>0</v>
      </c>
      <c r="I621" s="66">
        <f t="shared" si="134"/>
        <v>0</v>
      </c>
      <c r="J621" s="66">
        <f t="shared" si="134"/>
        <v>0</v>
      </c>
      <c r="K621" s="67">
        <f t="shared" si="134"/>
        <v>0</v>
      </c>
      <c r="L621" s="34">
        <f t="shared" si="134"/>
        <v>0</v>
      </c>
      <c r="M621" s="34">
        <f t="shared" si="134"/>
        <v>0</v>
      </c>
      <c r="N621" s="34">
        <f t="shared" si="134"/>
        <v>0</v>
      </c>
      <c r="O621" s="34">
        <f t="shared" si="134"/>
        <v>0</v>
      </c>
      <c r="P621" s="34">
        <f t="shared" si="134"/>
        <v>0</v>
      </c>
      <c r="Q621" s="34">
        <f t="shared" si="134"/>
        <v>0</v>
      </c>
      <c r="R621" s="34">
        <f t="shared" si="134"/>
        <v>0</v>
      </c>
      <c r="S621" s="34">
        <f t="shared" si="134"/>
        <v>0</v>
      </c>
      <c r="T621" s="34">
        <f t="shared" si="134"/>
        <v>0</v>
      </c>
      <c r="U621" s="34">
        <f t="shared" si="134"/>
        <v>0</v>
      </c>
      <c r="V621" s="34">
        <f t="shared" si="134"/>
        <v>0</v>
      </c>
      <c r="W621" s="33">
        <f t="shared" si="134"/>
        <v>0</v>
      </c>
      <c r="Y621" s="370"/>
    </row>
    <row r="622" spans="2:25" s="72" customFormat="1" outlineLevel="1" x14ac:dyDescent="0.2">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
      <c r="B624" s="25"/>
      <c r="C624" s="23"/>
      <c r="D624" s="23"/>
      <c r="E624" s="24" t="s">
        <v>337</v>
      </c>
      <c r="F624" s="24"/>
      <c r="G624" s="69">
        <f t="shared" ref="G624:W624" si="135">SUBTOTAL(9,G625:G627)</f>
        <v>0</v>
      </c>
      <c r="H624" s="70">
        <f t="shared" si="135"/>
        <v>0</v>
      </c>
      <c r="I624" s="66">
        <f t="shared" si="135"/>
        <v>0</v>
      </c>
      <c r="J624" s="66">
        <f t="shared" si="135"/>
        <v>0</v>
      </c>
      <c r="K624" s="67">
        <f t="shared" si="135"/>
        <v>0</v>
      </c>
      <c r="L624" s="34">
        <f t="shared" si="135"/>
        <v>0</v>
      </c>
      <c r="M624" s="34">
        <f t="shared" si="135"/>
        <v>0</v>
      </c>
      <c r="N624" s="34">
        <f t="shared" si="135"/>
        <v>0</v>
      </c>
      <c r="O624" s="34">
        <f t="shared" si="135"/>
        <v>0</v>
      </c>
      <c r="P624" s="34">
        <f t="shared" si="135"/>
        <v>0</v>
      </c>
      <c r="Q624" s="34">
        <f t="shared" si="135"/>
        <v>0</v>
      </c>
      <c r="R624" s="34">
        <f t="shared" si="135"/>
        <v>0</v>
      </c>
      <c r="S624" s="34">
        <f t="shared" si="135"/>
        <v>0</v>
      </c>
      <c r="T624" s="34">
        <f t="shared" si="135"/>
        <v>0</v>
      </c>
      <c r="U624" s="34">
        <f t="shared" si="135"/>
        <v>0</v>
      </c>
      <c r="V624" s="34">
        <f t="shared" si="135"/>
        <v>0</v>
      </c>
      <c r="W624" s="33">
        <f t="shared" si="135"/>
        <v>0</v>
      </c>
      <c r="Y624" s="370"/>
    </row>
    <row r="625" spans="2:25" s="72" customFormat="1" outlineLevel="1" x14ac:dyDescent="0.2">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84"/>
    </row>
    <row r="629" spans="2:25" s="72" customFormat="1" x14ac:dyDescent="0.2">
      <c r="B629" s="25"/>
      <c r="C629" s="23"/>
      <c r="D629" s="23"/>
      <c r="E629" s="24" t="s">
        <v>184</v>
      </c>
      <c r="F629" s="24"/>
      <c r="G629" s="69">
        <f t="shared" ref="G629:W629" si="136">SUBTOTAL(9,G630:G631)</f>
        <v>0</v>
      </c>
      <c r="H629" s="70">
        <f t="shared" si="136"/>
        <v>0</v>
      </c>
      <c r="I629" s="66">
        <f t="shared" si="136"/>
        <v>0</v>
      </c>
      <c r="J629" s="66">
        <f t="shared" si="136"/>
        <v>0</v>
      </c>
      <c r="K629" s="67">
        <f t="shared" si="136"/>
        <v>0</v>
      </c>
      <c r="L629" s="34">
        <f t="shared" si="136"/>
        <v>0</v>
      </c>
      <c r="M629" s="34">
        <f t="shared" si="136"/>
        <v>0</v>
      </c>
      <c r="N629" s="34">
        <f t="shared" si="136"/>
        <v>0</v>
      </c>
      <c r="O629" s="34">
        <f t="shared" si="136"/>
        <v>0</v>
      </c>
      <c r="P629" s="34">
        <f t="shared" si="136"/>
        <v>0</v>
      </c>
      <c r="Q629" s="34">
        <f t="shared" si="136"/>
        <v>0</v>
      </c>
      <c r="R629" s="34">
        <f t="shared" si="136"/>
        <v>0</v>
      </c>
      <c r="S629" s="34">
        <f t="shared" si="136"/>
        <v>0</v>
      </c>
      <c r="T629" s="34">
        <f t="shared" si="136"/>
        <v>0</v>
      </c>
      <c r="U629" s="34">
        <f t="shared" si="136"/>
        <v>0</v>
      </c>
      <c r="V629" s="34">
        <f t="shared" si="136"/>
        <v>0</v>
      </c>
      <c r="W629" s="33">
        <f t="shared" si="136"/>
        <v>0</v>
      </c>
      <c r="Y629" s="583"/>
    </row>
    <row r="630" spans="2:25" s="72" customFormat="1" outlineLevel="1" x14ac:dyDescent="0.2">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
      <c r="B632" s="25"/>
      <c r="C632" s="23"/>
      <c r="D632" s="23"/>
      <c r="E632" s="24" t="s">
        <v>185</v>
      </c>
      <c r="F632" s="24"/>
      <c r="G632" s="69">
        <f t="shared" ref="G632:W632" si="137">SUBTOTAL(9,G633:G634)</f>
        <v>0</v>
      </c>
      <c r="H632" s="70">
        <f t="shared" si="137"/>
        <v>0</v>
      </c>
      <c r="I632" s="66">
        <f t="shared" si="137"/>
        <v>0</v>
      </c>
      <c r="J632" s="66">
        <f t="shared" si="137"/>
        <v>0</v>
      </c>
      <c r="K632" s="67">
        <f t="shared" si="137"/>
        <v>0</v>
      </c>
      <c r="L632" s="34">
        <f t="shared" si="137"/>
        <v>0</v>
      </c>
      <c r="M632" s="34">
        <f t="shared" si="137"/>
        <v>0</v>
      </c>
      <c r="N632" s="34">
        <f t="shared" si="137"/>
        <v>0</v>
      </c>
      <c r="O632" s="34">
        <f t="shared" si="137"/>
        <v>0</v>
      </c>
      <c r="P632" s="34">
        <f t="shared" si="137"/>
        <v>0</v>
      </c>
      <c r="Q632" s="34">
        <f t="shared" si="137"/>
        <v>0</v>
      </c>
      <c r="R632" s="34">
        <f t="shared" si="137"/>
        <v>0</v>
      </c>
      <c r="S632" s="34">
        <f t="shared" si="137"/>
        <v>0</v>
      </c>
      <c r="T632" s="34">
        <f t="shared" si="137"/>
        <v>0</v>
      </c>
      <c r="U632" s="34">
        <f t="shared" si="137"/>
        <v>0</v>
      </c>
      <c r="V632" s="34">
        <f t="shared" si="137"/>
        <v>0</v>
      </c>
      <c r="W632" s="33">
        <f t="shared" si="137"/>
        <v>0</v>
      </c>
      <c r="Y632" s="370"/>
    </row>
    <row r="633" spans="2:25" s="72" customFormat="1" outlineLevel="1" x14ac:dyDescent="0.2">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
      <c r="B635" s="25"/>
      <c r="C635" s="23"/>
      <c r="D635" s="23"/>
      <c r="E635" s="24" t="s">
        <v>186</v>
      </c>
      <c r="F635" s="24"/>
      <c r="G635" s="69">
        <f t="shared" ref="G635:W635" si="138">SUBTOTAL(9,G636:G637)</f>
        <v>0</v>
      </c>
      <c r="H635" s="70">
        <f t="shared" si="138"/>
        <v>0</v>
      </c>
      <c r="I635" s="66">
        <f t="shared" si="138"/>
        <v>0</v>
      </c>
      <c r="J635" s="66">
        <f t="shared" si="138"/>
        <v>0</v>
      </c>
      <c r="K635" s="67">
        <f t="shared" si="138"/>
        <v>0</v>
      </c>
      <c r="L635" s="34">
        <f t="shared" si="138"/>
        <v>0</v>
      </c>
      <c r="M635" s="34">
        <f t="shared" si="138"/>
        <v>0</v>
      </c>
      <c r="N635" s="34">
        <f t="shared" si="138"/>
        <v>0</v>
      </c>
      <c r="O635" s="34">
        <f t="shared" si="138"/>
        <v>0</v>
      </c>
      <c r="P635" s="34">
        <f t="shared" si="138"/>
        <v>0</v>
      </c>
      <c r="Q635" s="34">
        <f t="shared" si="138"/>
        <v>0</v>
      </c>
      <c r="R635" s="34">
        <f t="shared" si="138"/>
        <v>0</v>
      </c>
      <c r="S635" s="34">
        <f t="shared" si="138"/>
        <v>0</v>
      </c>
      <c r="T635" s="34">
        <f t="shared" si="138"/>
        <v>0</v>
      </c>
      <c r="U635" s="34">
        <f t="shared" si="138"/>
        <v>0</v>
      </c>
      <c r="V635" s="34">
        <f t="shared" si="138"/>
        <v>0</v>
      </c>
      <c r="W635" s="33">
        <f t="shared" si="138"/>
        <v>0</v>
      </c>
      <c r="Y635" s="370"/>
    </row>
    <row r="636" spans="2:25" s="72" customFormat="1" outlineLevel="1" x14ac:dyDescent="0.2">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
      <c r="B638" s="25"/>
      <c r="C638" s="23"/>
      <c r="D638" s="23"/>
      <c r="E638" s="24" t="s">
        <v>187</v>
      </c>
      <c r="F638" s="24"/>
      <c r="G638" s="69">
        <f t="shared" ref="G638:W638" si="139">SUBTOTAL(9,G639:G640)</f>
        <v>0</v>
      </c>
      <c r="H638" s="70">
        <f t="shared" si="139"/>
        <v>0</v>
      </c>
      <c r="I638" s="66">
        <f t="shared" si="139"/>
        <v>0</v>
      </c>
      <c r="J638" s="66">
        <f t="shared" si="139"/>
        <v>0</v>
      </c>
      <c r="K638" s="67">
        <f t="shared" si="139"/>
        <v>0</v>
      </c>
      <c r="L638" s="34">
        <f t="shared" si="139"/>
        <v>0</v>
      </c>
      <c r="M638" s="34">
        <f t="shared" si="139"/>
        <v>0</v>
      </c>
      <c r="N638" s="34">
        <f t="shared" si="139"/>
        <v>0</v>
      </c>
      <c r="O638" s="34">
        <f t="shared" si="139"/>
        <v>0</v>
      </c>
      <c r="P638" s="34">
        <f t="shared" si="139"/>
        <v>0</v>
      </c>
      <c r="Q638" s="34">
        <f t="shared" si="139"/>
        <v>0</v>
      </c>
      <c r="R638" s="34">
        <f t="shared" si="139"/>
        <v>0</v>
      </c>
      <c r="S638" s="34">
        <f t="shared" si="139"/>
        <v>0</v>
      </c>
      <c r="T638" s="34">
        <f t="shared" si="139"/>
        <v>0</v>
      </c>
      <c r="U638" s="34">
        <f t="shared" si="139"/>
        <v>0</v>
      </c>
      <c r="V638" s="34">
        <f t="shared" si="139"/>
        <v>0</v>
      </c>
      <c r="W638" s="33">
        <f t="shared" si="139"/>
        <v>0</v>
      </c>
      <c r="Y638" s="370"/>
    </row>
    <row r="639" spans="2:25" s="72" customFormat="1" outlineLevel="1" x14ac:dyDescent="0.2">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
      <c r="B641" s="25"/>
      <c r="C641" s="23"/>
      <c r="D641" s="23"/>
      <c r="E641" s="24" t="s">
        <v>341</v>
      </c>
      <c r="F641" s="24"/>
      <c r="G641" s="69">
        <f t="shared" ref="G641:W641" si="140">SUBTOTAL(9,G642:G643)</f>
        <v>0</v>
      </c>
      <c r="H641" s="70">
        <f t="shared" si="140"/>
        <v>0</v>
      </c>
      <c r="I641" s="66">
        <f t="shared" si="140"/>
        <v>0</v>
      </c>
      <c r="J641" s="66">
        <f t="shared" si="140"/>
        <v>0</v>
      </c>
      <c r="K641" s="67">
        <f t="shared" si="140"/>
        <v>0</v>
      </c>
      <c r="L641" s="34">
        <f t="shared" si="140"/>
        <v>0</v>
      </c>
      <c r="M641" s="34">
        <f t="shared" si="140"/>
        <v>0</v>
      </c>
      <c r="N641" s="34">
        <f t="shared" si="140"/>
        <v>0</v>
      </c>
      <c r="O641" s="34">
        <f t="shared" si="140"/>
        <v>0</v>
      </c>
      <c r="P641" s="34">
        <f t="shared" si="140"/>
        <v>0</v>
      </c>
      <c r="Q641" s="34">
        <f t="shared" si="140"/>
        <v>0</v>
      </c>
      <c r="R641" s="34">
        <f t="shared" si="140"/>
        <v>0</v>
      </c>
      <c r="S641" s="34">
        <f t="shared" si="140"/>
        <v>0</v>
      </c>
      <c r="T641" s="34">
        <f t="shared" si="140"/>
        <v>0</v>
      </c>
      <c r="U641" s="34">
        <f t="shared" si="140"/>
        <v>0</v>
      </c>
      <c r="V641" s="34">
        <f t="shared" si="140"/>
        <v>0</v>
      </c>
      <c r="W641" s="33">
        <f t="shared" si="140"/>
        <v>0</v>
      </c>
      <c r="Y641" s="370"/>
    </row>
    <row r="642" spans="2:29" s="72" customFormat="1" outlineLevel="1" x14ac:dyDescent="0.2">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
      <c r="B644" s="25"/>
      <c r="C644" s="23"/>
      <c r="D644" s="23"/>
      <c r="E644" s="24" t="s">
        <v>344</v>
      </c>
      <c r="F644" s="24"/>
      <c r="G644" s="69">
        <f t="shared" ref="G644:W644" si="141">SUBTOTAL(9,G645:G646)</f>
        <v>0</v>
      </c>
      <c r="H644" s="70">
        <f t="shared" si="141"/>
        <v>0</v>
      </c>
      <c r="I644" s="66">
        <f t="shared" si="141"/>
        <v>0</v>
      </c>
      <c r="J644" s="66">
        <f t="shared" si="141"/>
        <v>0</v>
      </c>
      <c r="K644" s="67">
        <f t="shared" si="141"/>
        <v>0</v>
      </c>
      <c r="L644" s="34">
        <f t="shared" si="141"/>
        <v>0</v>
      </c>
      <c r="M644" s="34">
        <f t="shared" si="141"/>
        <v>0</v>
      </c>
      <c r="N644" s="34">
        <f t="shared" si="141"/>
        <v>0</v>
      </c>
      <c r="O644" s="34">
        <f t="shared" si="141"/>
        <v>0</v>
      </c>
      <c r="P644" s="34">
        <f t="shared" si="141"/>
        <v>0</v>
      </c>
      <c r="Q644" s="34">
        <f t="shared" si="141"/>
        <v>0</v>
      </c>
      <c r="R644" s="34">
        <f t="shared" si="141"/>
        <v>0</v>
      </c>
      <c r="S644" s="34">
        <f t="shared" si="141"/>
        <v>0</v>
      </c>
      <c r="T644" s="34">
        <f t="shared" si="141"/>
        <v>0</v>
      </c>
      <c r="U644" s="34">
        <f t="shared" si="141"/>
        <v>0</v>
      </c>
      <c r="V644" s="34">
        <f t="shared" si="141"/>
        <v>0</v>
      </c>
      <c r="W644" s="33">
        <f t="shared" si="141"/>
        <v>0</v>
      </c>
      <c r="Y644" s="370"/>
    </row>
    <row r="645" spans="2:29" s="72" customFormat="1" outlineLevel="1" x14ac:dyDescent="0.2">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
      <c r="B647" s="25"/>
      <c r="C647" s="23"/>
      <c r="D647" s="23" t="s">
        <v>63</v>
      </c>
      <c r="E647" s="24"/>
      <c r="F647" s="24"/>
      <c r="G647" s="69">
        <f t="shared" ref="G647:W647" si="142">SUBTOTAL(9,G648:G650)</f>
        <v>0</v>
      </c>
      <c r="H647" s="70">
        <f t="shared" si="142"/>
        <v>0</v>
      </c>
      <c r="I647" s="66">
        <f t="shared" si="142"/>
        <v>0</v>
      </c>
      <c r="J647" s="66">
        <f t="shared" si="142"/>
        <v>0</v>
      </c>
      <c r="K647" s="67">
        <f t="shared" si="142"/>
        <v>0</v>
      </c>
      <c r="L647" s="34">
        <f t="shared" si="142"/>
        <v>0</v>
      </c>
      <c r="M647" s="34">
        <f t="shared" si="142"/>
        <v>0</v>
      </c>
      <c r="N647" s="34">
        <f t="shared" si="142"/>
        <v>0</v>
      </c>
      <c r="O647" s="34">
        <f t="shared" si="142"/>
        <v>0</v>
      </c>
      <c r="P647" s="34">
        <f t="shared" si="142"/>
        <v>0</v>
      </c>
      <c r="Q647" s="34">
        <f t="shared" si="142"/>
        <v>0</v>
      </c>
      <c r="R647" s="34">
        <f t="shared" si="142"/>
        <v>0</v>
      </c>
      <c r="S647" s="34">
        <f t="shared" si="142"/>
        <v>0</v>
      </c>
      <c r="T647" s="34">
        <f t="shared" si="142"/>
        <v>0</v>
      </c>
      <c r="U647" s="34">
        <f t="shared" si="142"/>
        <v>0</v>
      </c>
      <c r="V647" s="34">
        <f t="shared" si="142"/>
        <v>0</v>
      </c>
      <c r="W647" s="33">
        <f t="shared" si="142"/>
        <v>0</v>
      </c>
      <c r="Y647" s="370"/>
    </row>
    <row r="648" spans="2:29" s="72" customFormat="1" outlineLevel="1" x14ac:dyDescent="0.2">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84"/>
      <c r="Z654" s="72"/>
      <c r="AA654" s="72"/>
      <c r="AB654" s="72"/>
      <c r="AC654" s="72"/>
    </row>
    <row r="655" spans="2:29" s="72" customFormat="1" x14ac:dyDescent="0.2">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
      <c r="B656" s="25"/>
      <c r="C656" s="23"/>
      <c r="D656" s="23"/>
      <c r="E656" s="24" t="s">
        <v>153</v>
      </c>
      <c r="F656" s="24"/>
      <c r="G656" s="69">
        <f t="shared" ref="G656:W656" si="143">SUBTOTAL(9,G657:G660)</f>
        <v>0</v>
      </c>
      <c r="H656" s="70">
        <f t="shared" si="143"/>
        <v>0</v>
      </c>
      <c r="I656" s="66">
        <f t="shared" si="143"/>
        <v>0</v>
      </c>
      <c r="J656" s="66">
        <f t="shared" si="143"/>
        <v>0</v>
      </c>
      <c r="K656" s="67">
        <f t="shared" si="143"/>
        <v>0</v>
      </c>
      <c r="L656" s="34">
        <f t="shared" si="143"/>
        <v>0</v>
      </c>
      <c r="M656" s="34">
        <f t="shared" si="143"/>
        <v>0</v>
      </c>
      <c r="N656" s="34">
        <f t="shared" si="143"/>
        <v>0</v>
      </c>
      <c r="O656" s="34">
        <f t="shared" si="143"/>
        <v>0</v>
      </c>
      <c r="P656" s="34">
        <f t="shared" si="143"/>
        <v>0</v>
      </c>
      <c r="Q656" s="34">
        <f t="shared" si="143"/>
        <v>0</v>
      </c>
      <c r="R656" s="34">
        <f t="shared" si="143"/>
        <v>0</v>
      </c>
      <c r="S656" s="34">
        <f t="shared" si="143"/>
        <v>0</v>
      </c>
      <c r="T656" s="34">
        <f t="shared" si="143"/>
        <v>0</v>
      </c>
      <c r="U656" s="34">
        <f t="shared" si="143"/>
        <v>0</v>
      </c>
      <c r="V656" s="34">
        <f t="shared" si="143"/>
        <v>0</v>
      </c>
      <c r="W656" s="33">
        <f t="shared" si="143"/>
        <v>0</v>
      </c>
      <c r="Y656" s="583"/>
    </row>
    <row r="657" spans="2:25" s="72" customFormat="1" outlineLevel="1" x14ac:dyDescent="0.2">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
      <c r="B661" s="25"/>
      <c r="C661" s="23"/>
      <c r="D661" s="23"/>
      <c r="E661" s="24" t="s">
        <v>157</v>
      </c>
      <c r="F661" s="24"/>
      <c r="G661" s="69">
        <f t="shared" ref="G661:W661" si="144">SUBTOTAL(9,G662:G665)</f>
        <v>0</v>
      </c>
      <c r="H661" s="70">
        <f t="shared" si="144"/>
        <v>0</v>
      </c>
      <c r="I661" s="66">
        <f t="shared" si="144"/>
        <v>0</v>
      </c>
      <c r="J661" s="66">
        <f t="shared" si="144"/>
        <v>0</v>
      </c>
      <c r="K661" s="67">
        <f t="shared" si="144"/>
        <v>0</v>
      </c>
      <c r="L661" s="34">
        <f t="shared" si="144"/>
        <v>0</v>
      </c>
      <c r="M661" s="34">
        <f t="shared" si="144"/>
        <v>0</v>
      </c>
      <c r="N661" s="34">
        <f t="shared" si="144"/>
        <v>0</v>
      </c>
      <c r="O661" s="34">
        <f t="shared" si="144"/>
        <v>0</v>
      </c>
      <c r="P661" s="34">
        <f t="shared" si="144"/>
        <v>0</v>
      </c>
      <c r="Q661" s="34">
        <f t="shared" si="144"/>
        <v>0</v>
      </c>
      <c r="R661" s="34">
        <f t="shared" si="144"/>
        <v>0</v>
      </c>
      <c r="S661" s="34">
        <f t="shared" si="144"/>
        <v>0</v>
      </c>
      <c r="T661" s="34">
        <f t="shared" si="144"/>
        <v>0</v>
      </c>
      <c r="U661" s="34">
        <f t="shared" si="144"/>
        <v>0</v>
      </c>
      <c r="V661" s="34">
        <f t="shared" si="144"/>
        <v>0</v>
      </c>
      <c r="W661" s="33">
        <f t="shared" si="144"/>
        <v>0</v>
      </c>
      <c r="Y661" s="370"/>
    </row>
    <row r="662" spans="2:25" s="72" customFormat="1" outlineLevel="1" x14ac:dyDescent="0.2">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
      <c r="B666" s="25"/>
      <c r="C666" s="23"/>
      <c r="D666" s="23"/>
      <c r="E666" s="24" t="s">
        <v>347</v>
      </c>
      <c r="F666" s="24"/>
      <c r="G666" s="69">
        <f t="shared" ref="G666:W666" si="145">SUBTOTAL(9,G667:G670)</f>
        <v>0</v>
      </c>
      <c r="H666" s="70">
        <f t="shared" si="145"/>
        <v>0</v>
      </c>
      <c r="I666" s="66">
        <f t="shared" si="145"/>
        <v>0</v>
      </c>
      <c r="J666" s="66">
        <f t="shared" si="145"/>
        <v>0</v>
      </c>
      <c r="K666" s="67">
        <f t="shared" si="145"/>
        <v>0</v>
      </c>
      <c r="L666" s="34">
        <f t="shared" si="145"/>
        <v>0</v>
      </c>
      <c r="M666" s="34">
        <f t="shared" si="145"/>
        <v>0</v>
      </c>
      <c r="N666" s="34">
        <f t="shared" si="145"/>
        <v>0</v>
      </c>
      <c r="O666" s="34">
        <f t="shared" si="145"/>
        <v>0</v>
      </c>
      <c r="P666" s="34">
        <f t="shared" si="145"/>
        <v>0</v>
      </c>
      <c r="Q666" s="34">
        <f t="shared" si="145"/>
        <v>0</v>
      </c>
      <c r="R666" s="34">
        <f t="shared" si="145"/>
        <v>0</v>
      </c>
      <c r="S666" s="34">
        <f t="shared" si="145"/>
        <v>0</v>
      </c>
      <c r="T666" s="34">
        <f t="shared" si="145"/>
        <v>0</v>
      </c>
      <c r="U666" s="34">
        <f t="shared" si="145"/>
        <v>0</v>
      </c>
      <c r="V666" s="34">
        <f t="shared" si="145"/>
        <v>0</v>
      </c>
      <c r="W666" s="33">
        <f t="shared" si="145"/>
        <v>0</v>
      </c>
      <c r="Y666" s="370"/>
    </row>
    <row r="667" spans="2:25" s="72" customFormat="1" outlineLevel="1" x14ac:dyDescent="0.2">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84"/>
    </row>
    <row r="672" spans="2:25" s="72" customFormat="1" x14ac:dyDescent="0.2">
      <c r="B672" s="25"/>
      <c r="C672" s="23"/>
      <c r="D672" s="23"/>
      <c r="E672" s="64" t="s">
        <v>54</v>
      </c>
      <c r="F672" s="24"/>
      <c r="G672" s="69">
        <f t="shared" ref="G672:W672" si="146">SUBTOTAL(9,G673:G675)</f>
        <v>0</v>
      </c>
      <c r="H672" s="70">
        <f t="shared" si="146"/>
        <v>0</v>
      </c>
      <c r="I672" s="66">
        <f t="shared" si="146"/>
        <v>0</v>
      </c>
      <c r="J672" s="66">
        <f t="shared" si="146"/>
        <v>0</v>
      </c>
      <c r="K672" s="67">
        <f t="shared" si="146"/>
        <v>0</v>
      </c>
      <c r="L672" s="34">
        <f t="shared" si="146"/>
        <v>0</v>
      </c>
      <c r="M672" s="34">
        <f t="shared" si="146"/>
        <v>0</v>
      </c>
      <c r="N672" s="34">
        <f t="shared" si="146"/>
        <v>0</v>
      </c>
      <c r="O672" s="34">
        <f t="shared" si="146"/>
        <v>0</v>
      </c>
      <c r="P672" s="34">
        <f t="shared" si="146"/>
        <v>0</v>
      </c>
      <c r="Q672" s="34">
        <f t="shared" si="146"/>
        <v>0</v>
      </c>
      <c r="R672" s="34">
        <f t="shared" si="146"/>
        <v>0</v>
      </c>
      <c r="S672" s="34">
        <f t="shared" si="146"/>
        <v>0</v>
      </c>
      <c r="T672" s="34">
        <f t="shared" si="146"/>
        <v>0</v>
      </c>
      <c r="U672" s="34">
        <f t="shared" si="146"/>
        <v>0</v>
      </c>
      <c r="V672" s="34">
        <f t="shared" si="146"/>
        <v>0</v>
      </c>
      <c r="W672" s="33">
        <f t="shared" si="146"/>
        <v>0</v>
      </c>
      <c r="Y672" s="583"/>
    </row>
    <row r="673" spans="2:25" s="72" customFormat="1" outlineLevel="1" x14ac:dyDescent="0.2">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
      <c r="B676" s="25"/>
      <c r="C676" s="23"/>
      <c r="D676" s="23"/>
      <c r="E676" s="24" t="s">
        <v>56</v>
      </c>
      <c r="F676" s="24"/>
      <c r="G676" s="69">
        <f t="shared" ref="G676:W676" si="147">SUBTOTAL(9,G677:G679)</f>
        <v>0</v>
      </c>
      <c r="H676" s="70">
        <f t="shared" si="147"/>
        <v>0</v>
      </c>
      <c r="I676" s="66">
        <f t="shared" si="147"/>
        <v>0</v>
      </c>
      <c r="J676" s="66">
        <f t="shared" si="147"/>
        <v>0</v>
      </c>
      <c r="K676" s="67">
        <f t="shared" si="147"/>
        <v>0</v>
      </c>
      <c r="L676" s="34">
        <f t="shared" si="147"/>
        <v>0</v>
      </c>
      <c r="M676" s="34">
        <f t="shared" si="147"/>
        <v>0</v>
      </c>
      <c r="N676" s="34">
        <f t="shared" si="147"/>
        <v>0</v>
      </c>
      <c r="O676" s="34">
        <f t="shared" si="147"/>
        <v>0</v>
      </c>
      <c r="P676" s="34">
        <f t="shared" si="147"/>
        <v>0</v>
      </c>
      <c r="Q676" s="34">
        <f t="shared" si="147"/>
        <v>0</v>
      </c>
      <c r="R676" s="34">
        <f t="shared" si="147"/>
        <v>0</v>
      </c>
      <c r="S676" s="34">
        <f t="shared" si="147"/>
        <v>0</v>
      </c>
      <c r="T676" s="34">
        <f t="shared" si="147"/>
        <v>0</v>
      </c>
      <c r="U676" s="34">
        <f t="shared" si="147"/>
        <v>0</v>
      </c>
      <c r="V676" s="34">
        <f t="shared" si="147"/>
        <v>0</v>
      </c>
      <c r="W676" s="33">
        <f t="shared" si="147"/>
        <v>0</v>
      </c>
      <c r="Y676" s="370"/>
    </row>
    <row r="677" spans="2:25" s="72" customFormat="1" outlineLevel="1" x14ac:dyDescent="0.2">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
      <c r="B680" s="25"/>
      <c r="C680" s="23"/>
      <c r="D680" s="23"/>
      <c r="E680" s="24" t="s">
        <v>57</v>
      </c>
      <c r="F680" s="24"/>
      <c r="G680" s="69">
        <f t="shared" ref="G680:W680" si="148">SUBTOTAL(9,G681:G683)</f>
        <v>0</v>
      </c>
      <c r="H680" s="70">
        <f t="shared" si="148"/>
        <v>0</v>
      </c>
      <c r="I680" s="66">
        <f t="shared" si="148"/>
        <v>0</v>
      </c>
      <c r="J680" s="66">
        <f t="shared" si="148"/>
        <v>0</v>
      </c>
      <c r="K680" s="67">
        <f t="shared" si="148"/>
        <v>0</v>
      </c>
      <c r="L680" s="34">
        <f t="shared" si="148"/>
        <v>0</v>
      </c>
      <c r="M680" s="34">
        <f t="shared" si="148"/>
        <v>0</v>
      </c>
      <c r="N680" s="34">
        <f t="shared" si="148"/>
        <v>0</v>
      </c>
      <c r="O680" s="34">
        <f t="shared" si="148"/>
        <v>0</v>
      </c>
      <c r="P680" s="34">
        <f t="shared" si="148"/>
        <v>0</v>
      </c>
      <c r="Q680" s="34">
        <f t="shared" si="148"/>
        <v>0</v>
      </c>
      <c r="R680" s="34">
        <f t="shared" si="148"/>
        <v>0</v>
      </c>
      <c r="S680" s="34">
        <f t="shared" si="148"/>
        <v>0</v>
      </c>
      <c r="T680" s="34">
        <f t="shared" si="148"/>
        <v>0</v>
      </c>
      <c r="U680" s="34">
        <f t="shared" si="148"/>
        <v>0</v>
      </c>
      <c r="V680" s="34">
        <f t="shared" si="148"/>
        <v>0</v>
      </c>
      <c r="W680" s="33">
        <f t="shared" si="148"/>
        <v>0</v>
      </c>
      <c r="Y680" s="370"/>
    </row>
    <row r="681" spans="2:25" s="72" customFormat="1" outlineLevel="1" x14ac:dyDescent="0.2">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84"/>
    </row>
    <row r="685" spans="2:25" s="72" customFormat="1" x14ac:dyDescent="0.2">
      <c r="B685" s="25"/>
      <c r="C685" s="23"/>
      <c r="D685" s="23"/>
      <c r="E685" s="24" t="s">
        <v>172</v>
      </c>
      <c r="F685" s="24"/>
      <c r="G685" s="69">
        <f t="shared" ref="G685:W685" si="149">SUBTOTAL(9,G686:G687)</f>
        <v>0</v>
      </c>
      <c r="H685" s="70">
        <f t="shared" si="149"/>
        <v>0</v>
      </c>
      <c r="I685" s="66">
        <f t="shared" si="149"/>
        <v>0</v>
      </c>
      <c r="J685" s="66">
        <f t="shared" si="149"/>
        <v>0</v>
      </c>
      <c r="K685" s="67">
        <f t="shared" si="149"/>
        <v>0</v>
      </c>
      <c r="L685" s="34">
        <f t="shared" si="149"/>
        <v>0</v>
      </c>
      <c r="M685" s="34">
        <f t="shared" si="149"/>
        <v>0</v>
      </c>
      <c r="N685" s="34">
        <f t="shared" si="149"/>
        <v>0</v>
      </c>
      <c r="O685" s="34">
        <f t="shared" si="149"/>
        <v>0</v>
      </c>
      <c r="P685" s="34">
        <f t="shared" si="149"/>
        <v>0</v>
      </c>
      <c r="Q685" s="34">
        <f t="shared" si="149"/>
        <v>0</v>
      </c>
      <c r="R685" s="34">
        <f t="shared" si="149"/>
        <v>0</v>
      </c>
      <c r="S685" s="34">
        <f t="shared" si="149"/>
        <v>0</v>
      </c>
      <c r="T685" s="34">
        <f t="shared" si="149"/>
        <v>0</v>
      </c>
      <c r="U685" s="34">
        <f t="shared" si="149"/>
        <v>0</v>
      </c>
      <c r="V685" s="34">
        <f t="shared" si="149"/>
        <v>0</v>
      </c>
      <c r="W685" s="33">
        <f t="shared" si="149"/>
        <v>0</v>
      </c>
      <c r="Y685" s="583"/>
    </row>
    <row r="686" spans="2:25" s="72" customFormat="1" outlineLevel="1" x14ac:dyDescent="0.2">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
      <c r="B688" s="25"/>
      <c r="C688" s="23"/>
      <c r="D688" s="23"/>
      <c r="E688" s="24" t="s">
        <v>166</v>
      </c>
      <c r="F688" s="24"/>
      <c r="G688" s="69">
        <f t="shared" ref="G688:W688" si="150">SUBTOTAL(9,G689:G691)</f>
        <v>0</v>
      </c>
      <c r="H688" s="70">
        <f t="shared" si="150"/>
        <v>0</v>
      </c>
      <c r="I688" s="66">
        <f t="shared" si="150"/>
        <v>0</v>
      </c>
      <c r="J688" s="66">
        <f t="shared" si="150"/>
        <v>0</v>
      </c>
      <c r="K688" s="67">
        <f t="shared" si="150"/>
        <v>0</v>
      </c>
      <c r="L688" s="34">
        <f t="shared" si="150"/>
        <v>0</v>
      </c>
      <c r="M688" s="34">
        <f t="shared" si="150"/>
        <v>0</v>
      </c>
      <c r="N688" s="34">
        <f t="shared" si="150"/>
        <v>0</v>
      </c>
      <c r="O688" s="34">
        <f t="shared" si="150"/>
        <v>0</v>
      </c>
      <c r="P688" s="34">
        <f t="shared" si="150"/>
        <v>0</v>
      </c>
      <c r="Q688" s="34">
        <f t="shared" si="150"/>
        <v>0</v>
      </c>
      <c r="R688" s="34">
        <f t="shared" si="150"/>
        <v>0</v>
      </c>
      <c r="S688" s="34">
        <f t="shared" si="150"/>
        <v>0</v>
      </c>
      <c r="T688" s="34">
        <f t="shared" si="150"/>
        <v>0</v>
      </c>
      <c r="U688" s="34">
        <f t="shared" si="150"/>
        <v>0</v>
      </c>
      <c r="V688" s="34">
        <f t="shared" si="150"/>
        <v>0</v>
      </c>
      <c r="W688" s="33">
        <f t="shared" si="150"/>
        <v>0</v>
      </c>
      <c r="Y688" s="370"/>
    </row>
    <row r="689" spans="2:25" s="72" customFormat="1" outlineLevel="1" x14ac:dyDescent="0.2">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
      <c r="B692" s="25"/>
      <c r="C692" s="23"/>
      <c r="D692" s="23"/>
      <c r="E692" s="24" t="s">
        <v>174</v>
      </c>
      <c r="F692" s="24"/>
      <c r="G692" s="69">
        <f t="shared" ref="G692:W692" si="151">SUBTOTAL(9,G693:G694)</f>
        <v>0</v>
      </c>
      <c r="H692" s="70">
        <f t="shared" si="151"/>
        <v>0</v>
      </c>
      <c r="I692" s="66">
        <f t="shared" si="151"/>
        <v>0</v>
      </c>
      <c r="J692" s="66">
        <f t="shared" si="151"/>
        <v>0</v>
      </c>
      <c r="K692" s="67">
        <f t="shared" si="151"/>
        <v>0</v>
      </c>
      <c r="L692" s="34">
        <f t="shared" si="151"/>
        <v>0</v>
      </c>
      <c r="M692" s="34">
        <f t="shared" si="151"/>
        <v>0</v>
      </c>
      <c r="N692" s="34">
        <f t="shared" si="151"/>
        <v>0</v>
      </c>
      <c r="O692" s="34">
        <f t="shared" si="151"/>
        <v>0</v>
      </c>
      <c r="P692" s="34">
        <f t="shared" si="151"/>
        <v>0</v>
      </c>
      <c r="Q692" s="34">
        <f t="shared" si="151"/>
        <v>0</v>
      </c>
      <c r="R692" s="34">
        <f t="shared" si="151"/>
        <v>0</v>
      </c>
      <c r="S692" s="34">
        <f t="shared" si="151"/>
        <v>0</v>
      </c>
      <c r="T692" s="34">
        <f t="shared" si="151"/>
        <v>0</v>
      </c>
      <c r="U692" s="34">
        <f t="shared" si="151"/>
        <v>0</v>
      </c>
      <c r="V692" s="34">
        <f t="shared" si="151"/>
        <v>0</v>
      </c>
      <c r="W692" s="33">
        <f t="shared" si="151"/>
        <v>0</v>
      </c>
      <c r="Y692" s="370"/>
    </row>
    <row r="693" spans="2:25" s="72" customFormat="1" outlineLevel="1" x14ac:dyDescent="0.2">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
      <c r="B695" s="25"/>
      <c r="C695" s="23"/>
      <c r="D695" s="23"/>
      <c r="E695" s="24" t="s">
        <v>169</v>
      </c>
      <c r="F695" s="24"/>
      <c r="G695" s="69">
        <f t="shared" ref="G695:W695" si="152">SUBTOTAL(9,G696:G698)</f>
        <v>0</v>
      </c>
      <c r="H695" s="70">
        <f t="shared" si="152"/>
        <v>0</v>
      </c>
      <c r="I695" s="66">
        <f t="shared" si="152"/>
        <v>0</v>
      </c>
      <c r="J695" s="66">
        <f t="shared" si="152"/>
        <v>0</v>
      </c>
      <c r="K695" s="67">
        <f t="shared" si="152"/>
        <v>0</v>
      </c>
      <c r="L695" s="34">
        <f t="shared" si="152"/>
        <v>0</v>
      </c>
      <c r="M695" s="34">
        <f t="shared" si="152"/>
        <v>0</v>
      </c>
      <c r="N695" s="34">
        <f t="shared" si="152"/>
        <v>0</v>
      </c>
      <c r="O695" s="34">
        <f t="shared" si="152"/>
        <v>0</v>
      </c>
      <c r="P695" s="34">
        <f t="shared" si="152"/>
        <v>0</v>
      </c>
      <c r="Q695" s="34">
        <f t="shared" si="152"/>
        <v>0</v>
      </c>
      <c r="R695" s="34">
        <f t="shared" si="152"/>
        <v>0</v>
      </c>
      <c r="S695" s="34">
        <f t="shared" si="152"/>
        <v>0</v>
      </c>
      <c r="T695" s="34">
        <f t="shared" si="152"/>
        <v>0</v>
      </c>
      <c r="U695" s="34">
        <f t="shared" si="152"/>
        <v>0</v>
      </c>
      <c r="V695" s="34">
        <f t="shared" si="152"/>
        <v>0</v>
      </c>
      <c r="W695" s="33">
        <f t="shared" si="152"/>
        <v>0</v>
      </c>
      <c r="Y695" s="370"/>
    </row>
    <row r="696" spans="2:25" s="72" customFormat="1" outlineLevel="1" x14ac:dyDescent="0.2">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
      <c r="B699" s="25"/>
      <c r="C699" s="23"/>
      <c r="D699" s="23"/>
      <c r="E699" s="24" t="s">
        <v>334</v>
      </c>
      <c r="F699" s="24"/>
      <c r="G699" s="69">
        <f t="shared" ref="G699:W699" si="153">SUBTOTAL(9,G700:G701)</f>
        <v>0</v>
      </c>
      <c r="H699" s="70">
        <f t="shared" si="153"/>
        <v>0</v>
      </c>
      <c r="I699" s="66">
        <f t="shared" si="153"/>
        <v>0</v>
      </c>
      <c r="J699" s="66">
        <f t="shared" si="153"/>
        <v>0</v>
      </c>
      <c r="K699" s="67">
        <f t="shared" si="153"/>
        <v>0</v>
      </c>
      <c r="L699" s="34">
        <f t="shared" si="153"/>
        <v>0</v>
      </c>
      <c r="M699" s="34">
        <f t="shared" si="153"/>
        <v>0</v>
      </c>
      <c r="N699" s="34">
        <f t="shared" si="153"/>
        <v>0</v>
      </c>
      <c r="O699" s="34">
        <f t="shared" si="153"/>
        <v>0</v>
      </c>
      <c r="P699" s="34">
        <f t="shared" si="153"/>
        <v>0</v>
      </c>
      <c r="Q699" s="34">
        <f t="shared" si="153"/>
        <v>0</v>
      </c>
      <c r="R699" s="34">
        <f t="shared" si="153"/>
        <v>0</v>
      </c>
      <c r="S699" s="34">
        <f t="shared" si="153"/>
        <v>0</v>
      </c>
      <c r="T699" s="34">
        <f t="shared" si="153"/>
        <v>0</v>
      </c>
      <c r="U699" s="34">
        <f t="shared" si="153"/>
        <v>0</v>
      </c>
      <c r="V699" s="34">
        <f t="shared" si="153"/>
        <v>0</v>
      </c>
      <c r="W699" s="33">
        <f t="shared" si="153"/>
        <v>0</v>
      </c>
      <c r="Y699" s="370"/>
    </row>
    <row r="700" spans="2:25" s="72" customFormat="1" outlineLevel="1" x14ac:dyDescent="0.2">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
      <c r="B702" s="25"/>
      <c r="C702" s="23"/>
      <c r="D702" s="23"/>
      <c r="E702" s="24" t="s">
        <v>337</v>
      </c>
      <c r="F702" s="24"/>
      <c r="G702" s="69">
        <f t="shared" ref="G702:W702" si="154">SUBTOTAL(9,G703:G705)</f>
        <v>0</v>
      </c>
      <c r="H702" s="70">
        <f t="shared" si="154"/>
        <v>0</v>
      </c>
      <c r="I702" s="66">
        <f t="shared" si="154"/>
        <v>0</v>
      </c>
      <c r="J702" s="66">
        <f t="shared" si="154"/>
        <v>0</v>
      </c>
      <c r="K702" s="67">
        <f t="shared" si="154"/>
        <v>0</v>
      </c>
      <c r="L702" s="34">
        <f t="shared" si="154"/>
        <v>0</v>
      </c>
      <c r="M702" s="34">
        <f t="shared" si="154"/>
        <v>0</v>
      </c>
      <c r="N702" s="34">
        <f t="shared" si="154"/>
        <v>0</v>
      </c>
      <c r="O702" s="34">
        <f t="shared" si="154"/>
        <v>0</v>
      </c>
      <c r="P702" s="34">
        <f t="shared" si="154"/>
        <v>0</v>
      </c>
      <c r="Q702" s="34">
        <f t="shared" si="154"/>
        <v>0</v>
      </c>
      <c r="R702" s="34">
        <f t="shared" si="154"/>
        <v>0</v>
      </c>
      <c r="S702" s="34">
        <f t="shared" si="154"/>
        <v>0</v>
      </c>
      <c r="T702" s="34">
        <f t="shared" si="154"/>
        <v>0</v>
      </c>
      <c r="U702" s="34">
        <f t="shared" si="154"/>
        <v>0</v>
      </c>
      <c r="V702" s="34">
        <f t="shared" si="154"/>
        <v>0</v>
      </c>
      <c r="W702" s="33">
        <f t="shared" si="154"/>
        <v>0</v>
      </c>
      <c r="Y702" s="370"/>
    </row>
    <row r="703" spans="2:25" s="72" customFormat="1" outlineLevel="1" x14ac:dyDescent="0.2">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84"/>
    </row>
    <row r="707" spans="2:25" s="72" customFormat="1" x14ac:dyDescent="0.2">
      <c r="B707" s="25"/>
      <c r="C707" s="23"/>
      <c r="D707" s="23"/>
      <c r="E707" s="24" t="s">
        <v>184</v>
      </c>
      <c r="F707" s="24"/>
      <c r="G707" s="69">
        <f t="shared" ref="G707:W707" si="155">SUBTOTAL(9,G708:G709)</f>
        <v>0</v>
      </c>
      <c r="H707" s="70">
        <f t="shared" si="155"/>
        <v>0</v>
      </c>
      <c r="I707" s="66">
        <f t="shared" si="155"/>
        <v>0</v>
      </c>
      <c r="J707" s="66">
        <f t="shared" si="155"/>
        <v>0</v>
      </c>
      <c r="K707" s="67">
        <f t="shared" si="155"/>
        <v>0</v>
      </c>
      <c r="L707" s="34">
        <f t="shared" si="155"/>
        <v>0</v>
      </c>
      <c r="M707" s="34">
        <f t="shared" si="155"/>
        <v>0</v>
      </c>
      <c r="N707" s="34">
        <f t="shared" si="155"/>
        <v>0</v>
      </c>
      <c r="O707" s="34">
        <f t="shared" si="155"/>
        <v>0</v>
      </c>
      <c r="P707" s="34">
        <f t="shared" si="155"/>
        <v>0</v>
      </c>
      <c r="Q707" s="34">
        <f t="shared" si="155"/>
        <v>0</v>
      </c>
      <c r="R707" s="34">
        <f t="shared" si="155"/>
        <v>0</v>
      </c>
      <c r="S707" s="34">
        <f t="shared" si="155"/>
        <v>0</v>
      </c>
      <c r="T707" s="34">
        <f t="shared" si="155"/>
        <v>0</v>
      </c>
      <c r="U707" s="34">
        <f t="shared" si="155"/>
        <v>0</v>
      </c>
      <c r="V707" s="34">
        <f t="shared" si="155"/>
        <v>0</v>
      </c>
      <c r="W707" s="33">
        <f t="shared" si="155"/>
        <v>0</v>
      </c>
      <c r="Y707" s="583"/>
    </row>
    <row r="708" spans="2:25" s="72" customFormat="1" outlineLevel="1" x14ac:dyDescent="0.2">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
      <c r="B710" s="25"/>
      <c r="C710" s="23"/>
      <c r="D710" s="23"/>
      <c r="E710" s="24" t="s">
        <v>185</v>
      </c>
      <c r="F710" s="24"/>
      <c r="G710" s="69">
        <f t="shared" ref="G710:W710" si="156">SUBTOTAL(9,G711:G712)</f>
        <v>0</v>
      </c>
      <c r="H710" s="70">
        <f t="shared" si="156"/>
        <v>0</v>
      </c>
      <c r="I710" s="66">
        <f t="shared" si="156"/>
        <v>0</v>
      </c>
      <c r="J710" s="66">
        <f t="shared" si="156"/>
        <v>0</v>
      </c>
      <c r="K710" s="67">
        <f t="shared" si="156"/>
        <v>0</v>
      </c>
      <c r="L710" s="34">
        <f t="shared" si="156"/>
        <v>0</v>
      </c>
      <c r="M710" s="34">
        <f t="shared" si="156"/>
        <v>0</v>
      </c>
      <c r="N710" s="34">
        <f t="shared" si="156"/>
        <v>0</v>
      </c>
      <c r="O710" s="34">
        <f t="shared" si="156"/>
        <v>0</v>
      </c>
      <c r="P710" s="34">
        <f t="shared" si="156"/>
        <v>0</v>
      </c>
      <c r="Q710" s="34">
        <f t="shared" si="156"/>
        <v>0</v>
      </c>
      <c r="R710" s="34">
        <f t="shared" si="156"/>
        <v>0</v>
      </c>
      <c r="S710" s="34">
        <f t="shared" si="156"/>
        <v>0</v>
      </c>
      <c r="T710" s="34">
        <f t="shared" si="156"/>
        <v>0</v>
      </c>
      <c r="U710" s="34">
        <f t="shared" si="156"/>
        <v>0</v>
      </c>
      <c r="V710" s="34">
        <f t="shared" si="156"/>
        <v>0</v>
      </c>
      <c r="W710" s="33">
        <f t="shared" si="156"/>
        <v>0</v>
      </c>
      <c r="Y710" s="370"/>
    </row>
    <row r="711" spans="2:25" s="72" customFormat="1" outlineLevel="1" x14ac:dyDescent="0.2">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
      <c r="B713" s="25"/>
      <c r="C713" s="23"/>
      <c r="D713" s="23"/>
      <c r="E713" s="24" t="s">
        <v>186</v>
      </c>
      <c r="F713" s="24"/>
      <c r="G713" s="69">
        <f t="shared" ref="G713:W713" si="157">SUBTOTAL(9,G714:G715)</f>
        <v>0</v>
      </c>
      <c r="H713" s="70">
        <f t="shared" si="157"/>
        <v>0</v>
      </c>
      <c r="I713" s="66">
        <f t="shared" si="157"/>
        <v>0</v>
      </c>
      <c r="J713" s="66">
        <f t="shared" si="157"/>
        <v>0</v>
      </c>
      <c r="K713" s="67">
        <f t="shared" si="157"/>
        <v>0</v>
      </c>
      <c r="L713" s="34">
        <f t="shared" si="157"/>
        <v>0</v>
      </c>
      <c r="M713" s="34">
        <f t="shared" si="157"/>
        <v>0</v>
      </c>
      <c r="N713" s="34">
        <f t="shared" si="157"/>
        <v>0</v>
      </c>
      <c r="O713" s="34">
        <f t="shared" si="157"/>
        <v>0</v>
      </c>
      <c r="P713" s="34">
        <f t="shared" si="157"/>
        <v>0</v>
      </c>
      <c r="Q713" s="34">
        <f t="shared" si="157"/>
        <v>0</v>
      </c>
      <c r="R713" s="34">
        <f t="shared" si="157"/>
        <v>0</v>
      </c>
      <c r="S713" s="34">
        <f t="shared" si="157"/>
        <v>0</v>
      </c>
      <c r="T713" s="34">
        <f t="shared" si="157"/>
        <v>0</v>
      </c>
      <c r="U713" s="34">
        <f t="shared" si="157"/>
        <v>0</v>
      </c>
      <c r="V713" s="34">
        <f t="shared" si="157"/>
        <v>0</v>
      </c>
      <c r="W713" s="33">
        <f t="shared" si="157"/>
        <v>0</v>
      </c>
      <c r="Y713" s="370"/>
    </row>
    <row r="714" spans="2:25" s="72" customFormat="1" outlineLevel="1" x14ac:dyDescent="0.2">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
      <c r="B716" s="25"/>
      <c r="C716" s="23"/>
      <c r="D716" s="23"/>
      <c r="E716" s="24" t="s">
        <v>187</v>
      </c>
      <c r="F716" s="24"/>
      <c r="G716" s="69">
        <f t="shared" ref="G716:W716" si="158">SUBTOTAL(9,G717:G718)</f>
        <v>0</v>
      </c>
      <c r="H716" s="70">
        <f t="shared" si="158"/>
        <v>0</v>
      </c>
      <c r="I716" s="66">
        <f t="shared" si="158"/>
        <v>0</v>
      </c>
      <c r="J716" s="66">
        <f t="shared" si="158"/>
        <v>0</v>
      </c>
      <c r="K716" s="67">
        <f t="shared" si="158"/>
        <v>0</v>
      </c>
      <c r="L716" s="34">
        <f t="shared" si="158"/>
        <v>0</v>
      </c>
      <c r="M716" s="34">
        <f t="shared" si="158"/>
        <v>0</v>
      </c>
      <c r="N716" s="34">
        <f t="shared" si="158"/>
        <v>0</v>
      </c>
      <c r="O716" s="34">
        <f t="shared" si="158"/>
        <v>0</v>
      </c>
      <c r="P716" s="34">
        <f t="shared" si="158"/>
        <v>0</v>
      </c>
      <c r="Q716" s="34">
        <f t="shared" si="158"/>
        <v>0</v>
      </c>
      <c r="R716" s="34">
        <f t="shared" si="158"/>
        <v>0</v>
      </c>
      <c r="S716" s="34">
        <f t="shared" si="158"/>
        <v>0</v>
      </c>
      <c r="T716" s="34">
        <f t="shared" si="158"/>
        <v>0</v>
      </c>
      <c r="U716" s="34">
        <f t="shared" si="158"/>
        <v>0</v>
      </c>
      <c r="V716" s="34">
        <f t="shared" si="158"/>
        <v>0</v>
      </c>
      <c r="W716" s="33">
        <f t="shared" si="158"/>
        <v>0</v>
      </c>
      <c r="Y716" s="370"/>
    </row>
    <row r="717" spans="2:25" s="72" customFormat="1" outlineLevel="1" x14ac:dyDescent="0.2">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
      <c r="B719" s="25"/>
      <c r="C719" s="23"/>
      <c r="D719" s="23"/>
      <c r="E719" s="24" t="s">
        <v>341</v>
      </c>
      <c r="F719" s="24"/>
      <c r="G719" s="69">
        <f t="shared" ref="G719:W719" si="159">SUBTOTAL(9,G720:G721)</f>
        <v>0</v>
      </c>
      <c r="H719" s="70">
        <f t="shared" si="159"/>
        <v>0</v>
      </c>
      <c r="I719" s="66">
        <f t="shared" si="159"/>
        <v>0</v>
      </c>
      <c r="J719" s="66">
        <f t="shared" si="159"/>
        <v>0</v>
      </c>
      <c r="K719" s="67">
        <f t="shared" si="159"/>
        <v>0</v>
      </c>
      <c r="L719" s="34">
        <f t="shared" si="159"/>
        <v>0</v>
      </c>
      <c r="M719" s="34">
        <f t="shared" si="159"/>
        <v>0</v>
      </c>
      <c r="N719" s="34">
        <f t="shared" si="159"/>
        <v>0</v>
      </c>
      <c r="O719" s="34">
        <f t="shared" si="159"/>
        <v>0</v>
      </c>
      <c r="P719" s="34">
        <f t="shared" si="159"/>
        <v>0</v>
      </c>
      <c r="Q719" s="34">
        <f t="shared" si="159"/>
        <v>0</v>
      </c>
      <c r="R719" s="34">
        <f t="shared" si="159"/>
        <v>0</v>
      </c>
      <c r="S719" s="34">
        <f t="shared" si="159"/>
        <v>0</v>
      </c>
      <c r="T719" s="34">
        <f t="shared" si="159"/>
        <v>0</v>
      </c>
      <c r="U719" s="34">
        <f t="shared" si="159"/>
        <v>0</v>
      </c>
      <c r="V719" s="34">
        <f t="shared" si="159"/>
        <v>0</v>
      </c>
      <c r="W719" s="33">
        <f t="shared" si="159"/>
        <v>0</v>
      </c>
      <c r="Y719" s="370"/>
    </row>
    <row r="720" spans="2:25" s="72" customFormat="1" outlineLevel="1" x14ac:dyDescent="0.2">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
      <c r="B722" s="25"/>
      <c r="C722" s="23"/>
      <c r="D722" s="23"/>
      <c r="E722" s="24" t="s">
        <v>344</v>
      </c>
      <c r="F722" s="24"/>
      <c r="G722" s="69">
        <f t="shared" ref="G722:W722" si="160">SUBTOTAL(9,G723:G724)</f>
        <v>0</v>
      </c>
      <c r="H722" s="70">
        <f t="shared" si="160"/>
        <v>0</v>
      </c>
      <c r="I722" s="66">
        <f t="shared" si="160"/>
        <v>0</v>
      </c>
      <c r="J722" s="66">
        <f t="shared" si="160"/>
        <v>0</v>
      </c>
      <c r="K722" s="67">
        <f t="shared" si="160"/>
        <v>0</v>
      </c>
      <c r="L722" s="34">
        <f t="shared" si="160"/>
        <v>0</v>
      </c>
      <c r="M722" s="34">
        <f t="shared" si="160"/>
        <v>0</v>
      </c>
      <c r="N722" s="34">
        <f t="shared" si="160"/>
        <v>0</v>
      </c>
      <c r="O722" s="34">
        <f t="shared" si="160"/>
        <v>0</v>
      </c>
      <c r="P722" s="34">
        <f t="shared" si="160"/>
        <v>0</v>
      </c>
      <c r="Q722" s="34">
        <f t="shared" si="160"/>
        <v>0</v>
      </c>
      <c r="R722" s="34">
        <f t="shared" si="160"/>
        <v>0</v>
      </c>
      <c r="S722" s="34">
        <f t="shared" si="160"/>
        <v>0</v>
      </c>
      <c r="T722" s="34">
        <f t="shared" si="160"/>
        <v>0</v>
      </c>
      <c r="U722" s="34">
        <f t="shared" si="160"/>
        <v>0</v>
      </c>
      <c r="V722" s="34">
        <f t="shared" si="160"/>
        <v>0</v>
      </c>
      <c r="W722" s="33">
        <f t="shared" si="160"/>
        <v>0</v>
      </c>
      <c r="Y722" s="370"/>
    </row>
    <row r="723" spans="2:29" s="72" customFormat="1" outlineLevel="1" x14ac:dyDescent="0.2">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
      <c r="B725" s="25"/>
      <c r="C725" s="23"/>
      <c r="D725" s="23" t="s">
        <v>63</v>
      </c>
      <c r="E725" s="24"/>
      <c r="F725" s="24"/>
      <c r="G725" s="69">
        <f>SUBTOTAL(9,G726:G728)</f>
        <v>0</v>
      </c>
      <c r="H725" s="66">
        <f t="shared" ref="H725:W725" si="161">SUBTOTAL(9,H726:H728)</f>
        <v>0</v>
      </c>
      <c r="I725" s="66">
        <f t="shared" si="161"/>
        <v>0</v>
      </c>
      <c r="J725" s="66">
        <f t="shared" si="161"/>
        <v>0</v>
      </c>
      <c r="K725" s="67">
        <f t="shared" si="161"/>
        <v>0</v>
      </c>
      <c r="L725" s="51">
        <f t="shared" si="161"/>
        <v>0</v>
      </c>
      <c r="M725" s="34">
        <f t="shared" si="161"/>
        <v>0</v>
      </c>
      <c r="N725" s="34">
        <f t="shared" si="161"/>
        <v>0</v>
      </c>
      <c r="O725" s="34">
        <f t="shared" si="161"/>
        <v>0</v>
      </c>
      <c r="P725" s="34">
        <f t="shared" si="161"/>
        <v>0</v>
      </c>
      <c r="Q725" s="34">
        <f t="shared" si="161"/>
        <v>0</v>
      </c>
      <c r="R725" s="34">
        <f t="shared" si="161"/>
        <v>0</v>
      </c>
      <c r="S725" s="34">
        <f t="shared" si="161"/>
        <v>0</v>
      </c>
      <c r="T725" s="34">
        <f t="shared" si="161"/>
        <v>0</v>
      </c>
      <c r="U725" s="34">
        <f t="shared" si="161"/>
        <v>0</v>
      </c>
      <c r="V725" s="37">
        <f t="shared" si="161"/>
        <v>0</v>
      </c>
      <c r="W725" s="37">
        <f t="shared" si="161"/>
        <v>0</v>
      </c>
      <c r="Y725" s="370"/>
    </row>
    <row r="726" spans="2:29" s="72" customFormat="1" outlineLevel="1" x14ac:dyDescent="0.2">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84"/>
      <c r="Z732" s="72"/>
      <c r="AA732" s="72"/>
      <c r="AB732" s="72"/>
      <c r="AC732" s="72"/>
    </row>
    <row r="733" spans="2:29" s="72" customFormat="1" x14ac:dyDescent="0.2">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
      <c r="B734" s="25"/>
      <c r="C734" s="23"/>
      <c r="D734" s="23"/>
      <c r="E734" s="24" t="s">
        <v>153</v>
      </c>
      <c r="F734" s="24"/>
      <c r="G734" s="69">
        <f t="shared" ref="G734:W734" si="162">SUBTOTAL(9,G735:G738)</f>
        <v>0</v>
      </c>
      <c r="H734" s="70">
        <f t="shared" si="162"/>
        <v>0</v>
      </c>
      <c r="I734" s="66">
        <f t="shared" si="162"/>
        <v>0</v>
      </c>
      <c r="J734" s="66">
        <f t="shared" si="162"/>
        <v>0</v>
      </c>
      <c r="K734" s="67">
        <f t="shared" si="162"/>
        <v>0</v>
      </c>
      <c r="L734" s="34">
        <f t="shared" si="162"/>
        <v>0</v>
      </c>
      <c r="M734" s="34">
        <f t="shared" si="162"/>
        <v>0</v>
      </c>
      <c r="N734" s="34">
        <f t="shared" si="162"/>
        <v>0</v>
      </c>
      <c r="O734" s="34">
        <f t="shared" si="162"/>
        <v>0</v>
      </c>
      <c r="P734" s="34">
        <f t="shared" si="162"/>
        <v>0</v>
      </c>
      <c r="Q734" s="34">
        <f t="shared" si="162"/>
        <v>0</v>
      </c>
      <c r="R734" s="34">
        <f t="shared" si="162"/>
        <v>0</v>
      </c>
      <c r="S734" s="34">
        <f t="shared" si="162"/>
        <v>0</v>
      </c>
      <c r="T734" s="34">
        <f t="shared" si="162"/>
        <v>0</v>
      </c>
      <c r="U734" s="34">
        <f t="shared" si="162"/>
        <v>0</v>
      </c>
      <c r="V734" s="34">
        <f t="shared" si="162"/>
        <v>0</v>
      </c>
      <c r="W734" s="33">
        <f t="shared" si="162"/>
        <v>0</v>
      </c>
      <c r="Y734" s="583"/>
    </row>
    <row r="735" spans="2:29" s="72" customFormat="1" outlineLevel="1" x14ac:dyDescent="0.2">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
      <c r="B739" s="25"/>
      <c r="C739" s="23"/>
      <c r="D739" s="23"/>
      <c r="E739" s="24" t="s">
        <v>157</v>
      </c>
      <c r="F739" s="24"/>
      <c r="G739" s="69">
        <f t="shared" ref="G739:W739" si="163">SUBTOTAL(9,G740:G743)</f>
        <v>0</v>
      </c>
      <c r="H739" s="70">
        <f t="shared" si="163"/>
        <v>0</v>
      </c>
      <c r="I739" s="66">
        <f t="shared" si="163"/>
        <v>0</v>
      </c>
      <c r="J739" s="66">
        <f t="shared" si="163"/>
        <v>0</v>
      </c>
      <c r="K739" s="67">
        <f t="shared" si="163"/>
        <v>0</v>
      </c>
      <c r="L739" s="34">
        <f t="shared" si="163"/>
        <v>0</v>
      </c>
      <c r="M739" s="34">
        <f t="shared" si="163"/>
        <v>0</v>
      </c>
      <c r="N739" s="34">
        <f t="shared" si="163"/>
        <v>0</v>
      </c>
      <c r="O739" s="34">
        <f t="shared" si="163"/>
        <v>0</v>
      </c>
      <c r="P739" s="34">
        <f t="shared" si="163"/>
        <v>0</v>
      </c>
      <c r="Q739" s="34">
        <f t="shared" si="163"/>
        <v>0</v>
      </c>
      <c r="R739" s="34">
        <f t="shared" si="163"/>
        <v>0</v>
      </c>
      <c r="S739" s="34">
        <f t="shared" si="163"/>
        <v>0</v>
      </c>
      <c r="T739" s="34">
        <f t="shared" si="163"/>
        <v>0</v>
      </c>
      <c r="U739" s="34">
        <f t="shared" si="163"/>
        <v>0</v>
      </c>
      <c r="V739" s="34">
        <f t="shared" si="163"/>
        <v>0</v>
      </c>
      <c r="W739" s="33">
        <f t="shared" si="163"/>
        <v>0</v>
      </c>
      <c r="Y739" s="370"/>
    </row>
    <row r="740" spans="2:25" s="72" customFormat="1" outlineLevel="1" x14ac:dyDescent="0.2">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
      <c r="B744" s="25"/>
      <c r="C744" s="23"/>
      <c r="D744" s="23"/>
      <c r="E744" s="24" t="s">
        <v>347</v>
      </c>
      <c r="F744" s="24"/>
      <c r="G744" s="69">
        <f t="shared" ref="G744:W744" si="164">SUBTOTAL(9,G745:G748)</f>
        <v>0</v>
      </c>
      <c r="H744" s="70">
        <f t="shared" si="164"/>
        <v>0</v>
      </c>
      <c r="I744" s="66">
        <f t="shared" si="164"/>
        <v>0</v>
      </c>
      <c r="J744" s="66">
        <f t="shared" si="164"/>
        <v>0</v>
      </c>
      <c r="K744" s="67">
        <f t="shared" si="164"/>
        <v>0</v>
      </c>
      <c r="L744" s="34">
        <f t="shared" si="164"/>
        <v>0</v>
      </c>
      <c r="M744" s="34">
        <f t="shared" si="164"/>
        <v>0</v>
      </c>
      <c r="N744" s="34">
        <f t="shared" si="164"/>
        <v>0</v>
      </c>
      <c r="O744" s="34">
        <f t="shared" si="164"/>
        <v>0</v>
      </c>
      <c r="P744" s="34">
        <f t="shared" si="164"/>
        <v>0</v>
      </c>
      <c r="Q744" s="34">
        <f t="shared" si="164"/>
        <v>0</v>
      </c>
      <c r="R744" s="34">
        <f t="shared" si="164"/>
        <v>0</v>
      </c>
      <c r="S744" s="34">
        <f t="shared" si="164"/>
        <v>0</v>
      </c>
      <c r="T744" s="34">
        <f t="shared" si="164"/>
        <v>0</v>
      </c>
      <c r="U744" s="34">
        <f t="shared" si="164"/>
        <v>0</v>
      </c>
      <c r="V744" s="34">
        <f t="shared" si="164"/>
        <v>0</v>
      </c>
      <c r="W744" s="33">
        <f t="shared" si="164"/>
        <v>0</v>
      </c>
      <c r="Y744" s="370"/>
    </row>
    <row r="745" spans="2:25" s="72" customFormat="1" outlineLevel="1" x14ac:dyDescent="0.2">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84"/>
    </row>
    <row r="750" spans="2:25" s="72" customFormat="1" x14ac:dyDescent="0.2">
      <c r="B750" s="25"/>
      <c r="C750" s="23"/>
      <c r="D750" s="23"/>
      <c r="E750" s="64" t="s">
        <v>54</v>
      </c>
      <c r="F750" s="24"/>
      <c r="G750" s="69">
        <f t="shared" ref="G750:W750" si="165">SUBTOTAL(9,G751:G753)</f>
        <v>0</v>
      </c>
      <c r="H750" s="70">
        <f t="shared" si="165"/>
        <v>0</v>
      </c>
      <c r="I750" s="66">
        <f t="shared" si="165"/>
        <v>0</v>
      </c>
      <c r="J750" s="66">
        <f t="shared" si="165"/>
        <v>0</v>
      </c>
      <c r="K750" s="67">
        <f t="shared" si="165"/>
        <v>0</v>
      </c>
      <c r="L750" s="34">
        <f t="shared" si="165"/>
        <v>0</v>
      </c>
      <c r="M750" s="34">
        <f t="shared" si="165"/>
        <v>0</v>
      </c>
      <c r="N750" s="34">
        <f t="shared" si="165"/>
        <v>0</v>
      </c>
      <c r="O750" s="34">
        <f t="shared" si="165"/>
        <v>0</v>
      </c>
      <c r="P750" s="34">
        <f t="shared" si="165"/>
        <v>0</v>
      </c>
      <c r="Q750" s="34">
        <f t="shared" si="165"/>
        <v>0</v>
      </c>
      <c r="R750" s="34">
        <f t="shared" si="165"/>
        <v>0</v>
      </c>
      <c r="S750" s="34">
        <f t="shared" si="165"/>
        <v>0</v>
      </c>
      <c r="T750" s="34">
        <f t="shared" si="165"/>
        <v>0</v>
      </c>
      <c r="U750" s="34">
        <f t="shared" si="165"/>
        <v>0</v>
      </c>
      <c r="V750" s="34">
        <f t="shared" si="165"/>
        <v>0</v>
      </c>
      <c r="W750" s="33">
        <f t="shared" si="165"/>
        <v>0</v>
      </c>
      <c r="Y750" s="583"/>
    </row>
    <row r="751" spans="2:25" s="72" customFormat="1" outlineLevel="1" x14ac:dyDescent="0.2">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
      <c r="B754" s="25"/>
      <c r="C754" s="23"/>
      <c r="D754" s="23"/>
      <c r="E754" s="24" t="s">
        <v>56</v>
      </c>
      <c r="F754" s="24"/>
      <c r="G754" s="69">
        <f t="shared" ref="G754:W754" si="166">SUBTOTAL(9,G755:G757)</f>
        <v>0</v>
      </c>
      <c r="H754" s="70">
        <f t="shared" si="166"/>
        <v>0</v>
      </c>
      <c r="I754" s="66">
        <f t="shared" si="166"/>
        <v>0</v>
      </c>
      <c r="J754" s="66">
        <f t="shared" si="166"/>
        <v>0</v>
      </c>
      <c r="K754" s="67">
        <f t="shared" si="166"/>
        <v>0</v>
      </c>
      <c r="L754" s="34">
        <f t="shared" si="166"/>
        <v>0</v>
      </c>
      <c r="M754" s="34">
        <f t="shared" si="166"/>
        <v>0</v>
      </c>
      <c r="N754" s="34">
        <f t="shared" si="166"/>
        <v>0</v>
      </c>
      <c r="O754" s="34">
        <f t="shared" si="166"/>
        <v>0</v>
      </c>
      <c r="P754" s="34">
        <f t="shared" si="166"/>
        <v>0</v>
      </c>
      <c r="Q754" s="34">
        <f t="shared" si="166"/>
        <v>0</v>
      </c>
      <c r="R754" s="34">
        <f t="shared" si="166"/>
        <v>0</v>
      </c>
      <c r="S754" s="34">
        <f t="shared" si="166"/>
        <v>0</v>
      </c>
      <c r="T754" s="34">
        <f t="shared" si="166"/>
        <v>0</v>
      </c>
      <c r="U754" s="34">
        <f t="shared" si="166"/>
        <v>0</v>
      </c>
      <c r="V754" s="34">
        <f t="shared" si="166"/>
        <v>0</v>
      </c>
      <c r="W754" s="33">
        <f t="shared" si="166"/>
        <v>0</v>
      </c>
      <c r="Y754" s="370"/>
    </row>
    <row r="755" spans="2:25" s="72" customFormat="1" outlineLevel="1" x14ac:dyDescent="0.2">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
      <c r="B758" s="25"/>
      <c r="C758" s="23"/>
      <c r="D758" s="23"/>
      <c r="E758" s="24" t="s">
        <v>57</v>
      </c>
      <c r="F758" s="24"/>
      <c r="G758" s="69">
        <f t="shared" ref="G758:W758" si="167">SUBTOTAL(9,G759:G761)</f>
        <v>0</v>
      </c>
      <c r="H758" s="70">
        <f t="shared" si="167"/>
        <v>0</v>
      </c>
      <c r="I758" s="66">
        <f t="shared" si="167"/>
        <v>0</v>
      </c>
      <c r="J758" s="66">
        <f t="shared" si="167"/>
        <v>0</v>
      </c>
      <c r="K758" s="67">
        <f t="shared" si="167"/>
        <v>0</v>
      </c>
      <c r="L758" s="34">
        <f t="shared" si="167"/>
        <v>0</v>
      </c>
      <c r="M758" s="34">
        <f t="shared" si="167"/>
        <v>0</v>
      </c>
      <c r="N758" s="34">
        <f t="shared" si="167"/>
        <v>0</v>
      </c>
      <c r="O758" s="34">
        <f t="shared" si="167"/>
        <v>0</v>
      </c>
      <c r="P758" s="34">
        <f t="shared" si="167"/>
        <v>0</v>
      </c>
      <c r="Q758" s="34">
        <f t="shared" si="167"/>
        <v>0</v>
      </c>
      <c r="R758" s="34">
        <f t="shared" si="167"/>
        <v>0</v>
      </c>
      <c r="S758" s="34">
        <f t="shared" si="167"/>
        <v>0</v>
      </c>
      <c r="T758" s="34">
        <f t="shared" si="167"/>
        <v>0</v>
      </c>
      <c r="U758" s="34">
        <f t="shared" si="167"/>
        <v>0</v>
      </c>
      <c r="V758" s="34">
        <f t="shared" si="167"/>
        <v>0</v>
      </c>
      <c r="W758" s="33">
        <f t="shared" si="167"/>
        <v>0</v>
      </c>
      <c r="Y758" s="370"/>
    </row>
    <row r="759" spans="2:25" s="72" customFormat="1" outlineLevel="1" x14ac:dyDescent="0.2">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84"/>
    </row>
    <row r="763" spans="2:25" s="72" customFormat="1" x14ac:dyDescent="0.2">
      <c r="B763" s="25"/>
      <c r="C763" s="23"/>
      <c r="D763" s="23"/>
      <c r="E763" s="24" t="s">
        <v>172</v>
      </c>
      <c r="F763" s="24"/>
      <c r="G763" s="69">
        <f t="shared" ref="G763:W763" si="168">SUBTOTAL(9,G764:G765)</f>
        <v>0</v>
      </c>
      <c r="H763" s="70">
        <f t="shared" si="168"/>
        <v>0</v>
      </c>
      <c r="I763" s="66">
        <f t="shared" si="168"/>
        <v>0</v>
      </c>
      <c r="J763" s="66">
        <f t="shared" si="168"/>
        <v>0</v>
      </c>
      <c r="K763" s="67">
        <f t="shared" si="168"/>
        <v>0</v>
      </c>
      <c r="L763" s="34">
        <f t="shared" si="168"/>
        <v>0</v>
      </c>
      <c r="M763" s="34">
        <f t="shared" si="168"/>
        <v>0</v>
      </c>
      <c r="N763" s="34">
        <f t="shared" si="168"/>
        <v>0</v>
      </c>
      <c r="O763" s="34">
        <f t="shared" si="168"/>
        <v>0</v>
      </c>
      <c r="P763" s="34">
        <f t="shared" si="168"/>
        <v>0</v>
      </c>
      <c r="Q763" s="34">
        <f t="shared" si="168"/>
        <v>0</v>
      </c>
      <c r="R763" s="34">
        <f t="shared" si="168"/>
        <v>0</v>
      </c>
      <c r="S763" s="34">
        <f t="shared" si="168"/>
        <v>0</v>
      </c>
      <c r="T763" s="34">
        <f t="shared" si="168"/>
        <v>0</v>
      </c>
      <c r="U763" s="34">
        <f t="shared" si="168"/>
        <v>0</v>
      </c>
      <c r="V763" s="34">
        <f t="shared" si="168"/>
        <v>0</v>
      </c>
      <c r="W763" s="33">
        <f t="shared" si="168"/>
        <v>0</v>
      </c>
      <c r="Y763" s="583"/>
    </row>
    <row r="764" spans="2:25" s="72" customFormat="1" outlineLevel="1" x14ac:dyDescent="0.2">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
      <c r="B766" s="25"/>
      <c r="C766" s="23"/>
      <c r="D766" s="23"/>
      <c r="E766" s="24" t="s">
        <v>166</v>
      </c>
      <c r="F766" s="24"/>
      <c r="G766" s="69">
        <f t="shared" ref="G766:W766" si="169">SUBTOTAL(9,G767:G769)</f>
        <v>0</v>
      </c>
      <c r="H766" s="70">
        <f t="shared" si="169"/>
        <v>0</v>
      </c>
      <c r="I766" s="66">
        <f t="shared" si="169"/>
        <v>0</v>
      </c>
      <c r="J766" s="66">
        <f t="shared" si="169"/>
        <v>0</v>
      </c>
      <c r="K766" s="67">
        <f t="shared" si="169"/>
        <v>0</v>
      </c>
      <c r="L766" s="34">
        <f t="shared" si="169"/>
        <v>0</v>
      </c>
      <c r="M766" s="34">
        <f t="shared" si="169"/>
        <v>0</v>
      </c>
      <c r="N766" s="34">
        <f t="shared" si="169"/>
        <v>0</v>
      </c>
      <c r="O766" s="34">
        <f t="shared" si="169"/>
        <v>0</v>
      </c>
      <c r="P766" s="34">
        <f t="shared" si="169"/>
        <v>0</v>
      </c>
      <c r="Q766" s="34">
        <f t="shared" si="169"/>
        <v>0</v>
      </c>
      <c r="R766" s="34">
        <f t="shared" si="169"/>
        <v>0</v>
      </c>
      <c r="S766" s="34">
        <f t="shared" si="169"/>
        <v>0</v>
      </c>
      <c r="T766" s="34">
        <f t="shared" si="169"/>
        <v>0</v>
      </c>
      <c r="U766" s="34">
        <f t="shared" si="169"/>
        <v>0</v>
      </c>
      <c r="V766" s="34">
        <f t="shared" si="169"/>
        <v>0</v>
      </c>
      <c r="W766" s="33">
        <f t="shared" si="169"/>
        <v>0</v>
      </c>
      <c r="Y766" s="370"/>
    </row>
    <row r="767" spans="2:25" s="72" customFormat="1" outlineLevel="1" x14ac:dyDescent="0.2">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
      <c r="B770" s="25"/>
      <c r="C770" s="23"/>
      <c r="D770" s="23"/>
      <c r="E770" s="24" t="s">
        <v>174</v>
      </c>
      <c r="F770" s="24"/>
      <c r="G770" s="69">
        <f t="shared" ref="G770:W770" si="170">SUBTOTAL(9,G771:G772)</f>
        <v>0</v>
      </c>
      <c r="H770" s="70">
        <f t="shared" si="170"/>
        <v>0</v>
      </c>
      <c r="I770" s="66">
        <f t="shared" si="170"/>
        <v>0</v>
      </c>
      <c r="J770" s="66">
        <f t="shared" si="170"/>
        <v>0</v>
      </c>
      <c r="K770" s="67">
        <f t="shared" si="170"/>
        <v>0</v>
      </c>
      <c r="L770" s="34">
        <f t="shared" si="170"/>
        <v>0</v>
      </c>
      <c r="M770" s="34">
        <f t="shared" si="170"/>
        <v>0</v>
      </c>
      <c r="N770" s="34">
        <f t="shared" si="170"/>
        <v>0</v>
      </c>
      <c r="O770" s="34">
        <f t="shared" si="170"/>
        <v>0</v>
      </c>
      <c r="P770" s="34">
        <f t="shared" si="170"/>
        <v>0</v>
      </c>
      <c r="Q770" s="34">
        <f t="shared" si="170"/>
        <v>0</v>
      </c>
      <c r="R770" s="34">
        <f t="shared" si="170"/>
        <v>0</v>
      </c>
      <c r="S770" s="34">
        <f t="shared" si="170"/>
        <v>0</v>
      </c>
      <c r="T770" s="34">
        <f t="shared" si="170"/>
        <v>0</v>
      </c>
      <c r="U770" s="34">
        <f t="shared" si="170"/>
        <v>0</v>
      </c>
      <c r="V770" s="34">
        <f t="shared" si="170"/>
        <v>0</v>
      </c>
      <c r="W770" s="33">
        <f t="shared" si="170"/>
        <v>0</v>
      </c>
      <c r="Y770" s="370"/>
    </row>
    <row r="771" spans="2:25" s="72" customFormat="1" outlineLevel="1" x14ac:dyDescent="0.2">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
      <c r="B773" s="25"/>
      <c r="C773" s="23"/>
      <c r="D773" s="23"/>
      <c r="E773" s="24" t="s">
        <v>169</v>
      </c>
      <c r="F773" s="24"/>
      <c r="G773" s="69">
        <f t="shared" ref="G773:W773" si="171">SUBTOTAL(9,G774:G776)</f>
        <v>0</v>
      </c>
      <c r="H773" s="70">
        <f t="shared" si="171"/>
        <v>0</v>
      </c>
      <c r="I773" s="66">
        <f t="shared" si="171"/>
        <v>0</v>
      </c>
      <c r="J773" s="66">
        <f t="shared" si="171"/>
        <v>0</v>
      </c>
      <c r="K773" s="67">
        <f t="shared" si="171"/>
        <v>0</v>
      </c>
      <c r="L773" s="34">
        <f t="shared" si="171"/>
        <v>0</v>
      </c>
      <c r="M773" s="34">
        <f t="shared" si="171"/>
        <v>0</v>
      </c>
      <c r="N773" s="34">
        <f t="shared" si="171"/>
        <v>0</v>
      </c>
      <c r="O773" s="34">
        <f t="shared" si="171"/>
        <v>0</v>
      </c>
      <c r="P773" s="34">
        <f t="shared" si="171"/>
        <v>0</v>
      </c>
      <c r="Q773" s="34">
        <f t="shared" si="171"/>
        <v>0</v>
      </c>
      <c r="R773" s="34">
        <f t="shared" si="171"/>
        <v>0</v>
      </c>
      <c r="S773" s="34">
        <f t="shared" si="171"/>
        <v>0</v>
      </c>
      <c r="T773" s="34">
        <f t="shared" si="171"/>
        <v>0</v>
      </c>
      <c r="U773" s="34">
        <f t="shared" si="171"/>
        <v>0</v>
      </c>
      <c r="V773" s="34">
        <f t="shared" si="171"/>
        <v>0</v>
      </c>
      <c r="W773" s="33">
        <f t="shared" si="171"/>
        <v>0</v>
      </c>
      <c r="Y773" s="370"/>
    </row>
    <row r="774" spans="2:25" s="72" customFormat="1" outlineLevel="1" x14ac:dyDescent="0.2">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
      <c r="B777" s="25"/>
      <c r="C777" s="23"/>
      <c r="D777" s="23"/>
      <c r="E777" s="24" t="s">
        <v>334</v>
      </c>
      <c r="F777" s="24"/>
      <c r="G777" s="69">
        <f t="shared" ref="G777:W777" si="172">SUBTOTAL(9,G778:G779)</f>
        <v>0</v>
      </c>
      <c r="H777" s="70">
        <f t="shared" si="172"/>
        <v>0</v>
      </c>
      <c r="I777" s="66">
        <f t="shared" si="172"/>
        <v>0</v>
      </c>
      <c r="J777" s="66">
        <f t="shared" si="172"/>
        <v>0</v>
      </c>
      <c r="K777" s="67">
        <f t="shared" si="172"/>
        <v>0</v>
      </c>
      <c r="L777" s="34">
        <f t="shared" si="172"/>
        <v>0</v>
      </c>
      <c r="M777" s="34">
        <f t="shared" si="172"/>
        <v>0</v>
      </c>
      <c r="N777" s="34">
        <f t="shared" si="172"/>
        <v>0</v>
      </c>
      <c r="O777" s="34">
        <f t="shared" si="172"/>
        <v>0</v>
      </c>
      <c r="P777" s="34">
        <f t="shared" si="172"/>
        <v>0</v>
      </c>
      <c r="Q777" s="34">
        <f t="shared" si="172"/>
        <v>0</v>
      </c>
      <c r="R777" s="34">
        <f t="shared" si="172"/>
        <v>0</v>
      </c>
      <c r="S777" s="34">
        <f t="shared" si="172"/>
        <v>0</v>
      </c>
      <c r="T777" s="34">
        <f t="shared" si="172"/>
        <v>0</v>
      </c>
      <c r="U777" s="34">
        <f t="shared" si="172"/>
        <v>0</v>
      </c>
      <c r="V777" s="34">
        <f t="shared" si="172"/>
        <v>0</v>
      </c>
      <c r="W777" s="33">
        <f t="shared" si="172"/>
        <v>0</v>
      </c>
      <c r="Y777" s="370"/>
    </row>
    <row r="778" spans="2:25" s="72" customFormat="1" outlineLevel="1" x14ac:dyDescent="0.2">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
      <c r="B780" s="25"/>
      <c r="C780" s="23"/>
      <c r="D780" s="23"/>
      <c r="E780" s="24" t="s">
        <v>337</v>
      </c>
      <c r="F780" s="24"/>
      <c r="G780" s="69">
        <f t="shared" ref="G780:W780" si="173">SUBTOTAL(9,G781:G783)</f>
        <v>0</v>
      </c>
      <c r="H780" s="70">
        <f t="shared" si="173"/>
        <v>0</v>
      </c>
      <c r="I780" s="66">
        <f t="shared" si="173"/>
        <v>0</v>
      </c>
      <c r="J780" s="66">
        <f t="shared" si="173"/>
        <v>0</v>
      </c>
      <c r="K780" s="67">
        <f t="shared" si="173"/>
        <v>0</v>
      </c>
      <c r="L780" s="34">
        <f t="shared" si="173"/>
        <v>0</v>
      </c>
      <c r="M780" s="34">
        <f t="shared" si="173"/>
        <v>0</v>
      </c>
      <c r="N780" s="34">
        <f t="shared" si="173"/>
        <v>0</v>
      </c>
      <c r="O780" s="34">
        <f t="shared" si="173"/>
        <v>0</v>
      </c>
      <c r="P780" s="34">
        <f t="shared" si="173"/>
        <v>0</v>
      </c>
      <c r="Q780" s="34">
        <f t="shared" si="173"/>
        <v>0</v>
      </c>
      <c r="R780" s="34">
        <f t="shared" si="173"/>
        <v>0</v>
      </c>
      <c r="S780" s="34">
        <f t="shared" si="173"/>
        <v>0</v>
      </c>
      <c r="T780" s="34">
        <f t="shared" si="173"/>
        <v>0</v>
      </c>
      <c r="U780" s="34">
        <f t="shared" si="173"/>
        <v>0</v>
      </c>
      <c r="V780" s="34">
        <f t="shared" si="173"/>
        <v>0</v>
      </c>
      <c r="W780" s="33">
        <f t="shared" si="173"/>
        <v>0</v>
      </c>
      <c r="Y780" s="370"/>
    </row>
    <row r="781" spans="2:25" s="72" customFormat="1" outlineLevel="1" x14ac:dyDescent="0.2">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84"/>
    </row>
    <row r="785" spans="2:25" s="72" customFormat="1" x14ac:dyDescent="0.2">
      <c r="B785" s="25"/>
      <c r="C785" s="23"/>
      <c r="D785" s="23"/>
      <c r="E785" s="24" t="s">
        <v>184</v>
      </c>
      <c r="F785" s="24"/>
      <c r="G785" s="69">
        <f t="shared" ref="G785:W785" si="174">SUBTOTAL(9,G786:G787)</f>
        <v>0</v>
      </c>
      <c r="H785" s="70">
        <f t="shared" si="174"/>
        <v>0</v>
      </c>
      <c r="I785" s="66">
        <f t="shared" si="174"/>
        <v>0</v>
      </c>
      <c r="J785" s="66">
        <f t="shared" si="174"/>
        <v>0</v>
      </c>
      <c r="K785" s="67">
        <f t="shared" si="174"/>
        <v>0</v>
      </c>
      <c r="L785" s="34">
        <f t="shared" si="174"/>
        <v>0</v>
      </c>
      <c r="M785" s="34">
        <f t="shared" si="174"/>
        <v>0</v>
      </c>
      <c r="N785" s="34">
        <f t="shared" si="174"/>
        <v>0</v>
      </c>
      <c r="O785" s="34">
        <f t="shared" si="174"/>
        <v>0</v>
      </c>
      <c r="P785" s="34">
        <f t="shared" si="174"/>
        <v>0</v>
      </c>
      <c r="Q785" s="34">
        <f t="shared" si="174"/>
        <v>0</v>
      </c>
      <c r="R785" s="34">
        <f t="shared" si="174"/>
        <v>0</v>
      </c>
      <c r="S785" s="34">
        <f t="shared" si="174"/>
        <v>0</v>
      </c>
      <c r="T785" s="34">
        <f t="shared" si="174"/>
        <v>0</v>
      </c>
      <c r="U785" s="34">
        <f t="shared" si="174"/>
        <v>0</v>
      </c>
      <c r="V785" s="34">
        <f t="shared" si="174"/>
        <v>0</v>
      </c>
      <c r="W785" s="33">
        <f t="shared" si="174"/>
        <v>0</v>
      </c>
      <c r="Y785" s="583"/>
    </row>
    <row r="786" spans="2:25" s="72" customFormat="1" outlineLevel="1" x14ac:dyDescent="0.2">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
      <c r="B788" s="25"/>
      <c r="C788" s="23"/>
      <c r="D788" s="23"/>
      <c r="E788" s="24" t="s">
        <v>185</v>
      </c>
      <c r="F788" s="24"/>
      <c r="G788" s="69">
        <f t="shared" ref="G788:W788" si="175">SUBTOTAL(9,G789:G790)</f>
        <v>0</v>
      </c>
      <c r="H788" s="70">
        <f t="shared" si="175"/>
        <v>0</v>
      </c>
      <c r="I788" s="66">
        <f t="shared" si="175"/>
        <v>0</v>
      </c>
      <c r="J788" s="66">
        <f t="shared" si="175"/>
        <v>0</v>
      </c>
      <c r="K788" s="67">
        <f t="shared" si="175"/>
        <v>0</v>
      </c>
      <c r="L788" s="34">
        <f t="shared" si="175"/>
        <v>0</v>
      </c>
      <c r="M788" s="34">
        <f t="shared" si="175"/>
        <v>0</v>
      </c>
      <c r="N788" s="34">
        <f t="shared" si="175"/>
        <v>0</v>
      </c>
      <c r="O788" s="34">
        <f t="shared" si="175"/>
        <v>0</v>
      </c>
      <c r="P788" s="34">
        <f t="shared" si="175"/>
        <v>0</v>
      </c>
      <c r="Q788" s="34">
        <f t="shared" si="175"/>
        <v>0</v>
      </c>
      <c r="R788" s="34">
        <f t="shared" si="175"/>
        <v>0</v>
      </c>
      <c r="S788" s="34">
        <f t="shared" si="175"/>
        <v>0</v>
      </c>
      <c r="T788" s="34">
        <f t="shared" si="175"/>
        <v>0</v>
      </c>
      <c r="U788" s="34">
        <f t="shared" si="175"/>
        <v>0</v>
      </c>
      <c r="V788" s="34">
        <f t="shared" si="175"/>
        <v>0</v>
      </c>
      <c r="W788" s="33">
        <f t="shared" si="175"/>
        <v>0</v>
      </c>
      <c r="Y788" s="370"/>
    </row>
    <row r="789" spans="2:25" s="72" customFormat="1" outlineLevel="1" x14ac:dyDescent="0.2">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
      <c r="B791" s="25"/>
      <c r="C791" s="23"/>
      <c r="D791" s="23"/>
      <c r="E791" s="24" t="s">
        <v>186</v>
      </c>
      <c r="F791" s="24"/>
      <c r="G791" s="69">
        <f t="shared" ref="G791:W791" si="176">SUBTOTAL(9,G792:G793)</f>
        <v>0</v>
      </c>
      <c r="H791" s="70">
        <f t="shared" si="176"/>
        <v>0</v>
      </c>
      <c r="I791" s="66">
        <f t="shared" si="176"/>
        <v>0</v>
      </c>
      <c r="J791" s="66">
        <f t="shared" si="176"/>
        <v>0</v>
      </c>
      <c r="K791" s="67">
        <f t="shared" si="176"/>
        <v>0</v>
      </c>
      <c r="L791" s="34">
        <f t="shared" si="176"/>
        <v>0</v>
      </c>
      <c r="M791" s="34">
        <f t="shared" si="176"/>
        <v>0</v>
      </c>
      <c r="N791" s="34">
        <f t="shared" si="176"/>
        <v>0</v>
      </c>
      <c r="O791" s="34">
        <f t="shared" si="176"/>
        <v>0</v>
      </c>
      <c r="P791" s="34">
        <f t="shared" si="176"/>
        <v>0</v>
      </c>
      <c r="Q791" s="34">
        <f t="shared" si="176"/>
        <v>0</v>
      </c>
      <c r="R791" s="34">
        <f t="shared" si="176"/>
        <v>0</v>
      </c>
      <c r="S791" s="34">
        <f t="shared" si="176"/>
        <v>0</v>
      </c>
      <c r="T791" s="34">
        <f t="shared" si="176"/>
        <v>0</v>
      </c>
      <c r="U791" s="34">
        <f t="shared" si="176"/>
        <v>0</v>
      </c>
      <c r="V791" s="34">
        <f t="shared" si="176"/>
        <v>0</v>
      </c>
      <c r="W791" s="33">
        <f t="shared" si="176"/>
        <v>0</v>
      </c>
      <c r="Y791" s="370"/>
    </row>
    <row r="792" spans="2:25" s="72" customFormat="1" outlineLevel="1" x14ac:dyDescent="0.2">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
      <c r="B794" s="25"/>
      <c r="C794" s="23"/>
      <c r="D794" s="23"/>
      <c r="E794" s="24" t="s">
        <v>187</v>
      </c>
      <c r="F794" s="24"/>
      <c r="G794" s="69">
        <f t="shared" ref="G794:W794" si="177">SUBTOTAL(9,G795:G796)</f>
        <v>0</v>
      </c>
      <c r="H794" s="70">
        <f t="shared" si="177"/>
        <v>0</v>
      </c>
      <c r="I794" s="66">
        <f t="shared" si="177"/>
        <v>0</v>
      </c>
      <c r="J794" s="66">
        <f t="shared" si="177"/>
        <v>0</v>
      </c>
      <c r="K794" s="67">
        <f t="shared" si="177"/>
        <v>0</v>
      </c>
      <c r="L794" s="34">
        <f t="shared" si="177"/>
        <v>0</v>
      </c>
      <c r="M794" s="34">
        <f t="shared" si="177"/>
        <v>0</v>
      </c>
      <c r="N794" s="34">
        <f t="shared" si="177"/>
        <v>0</v>
      </c>
      <c r="O794" s="34">
        <f t="shared" si="177"/>
        <v>0</v>
      </c>
      <c r="P794" s="34">
        <f t="shared" si="177"/>
        <v>0</v>
      </c>
      <c r="Q794" s="34">
        <f t="shared" si="177"/>
        <v>0</v>
      </c>
      <c r="R794" s="34">
        <f t="shared" si="177"/>
        <v>0</v>
      </c>
      <c r="S794" s="34">
        <f t="shared" si="177"/>
        <v>0</v>
      </c>
      <c r="T794" s="34">
        <f t="shared" si="177"/>
        <v>0</v>
      </c>
      <c r="U794" s="34">
        <f t="shared" si="177"/>
        <v>0</v>
      </c>
      <c r="V794" s="34">
        <f t="shared" si="177"/>
        <v>0</v>
      </c>
      <c r="W794" s="33">
        <f t="shared" si="177"/>
        <v>0</v>
      </c>
      <c r="Y794" s="370"/>
    </row>
    <row r="795" spans="2:25" s="72" customFormat="1" outlineLevel="1" x14ac:dyDescent="0.2">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
      <c r="B797" s="25"/>
      <c r="C797" s="23"/>
      <c r="D797" s="23"/>
      <c r="E797" s="24" t="s">
        <v>341</v>
      </c>
      <c r="F797" s="24"/>
      <c r="G797" s="69">
        <f t="shared" ref="G797:W797" si="178">SUBTOTAL(9,G798:G799)</f>
        <v>0</v>
      </c>
      <c r="H797" s="70">
        <f t="shared" si="178"/>
        <v>0</v>
      </c>
      <c r="I797" s="66">
        <f t="shared" si="178"/>
        <v>0</v>
      </c>
      <c r="J797" s="66">
        <f t="shared" si="178"/>
        <v>0</v>
      </c>
      <c r="K797" s="67">
        <f t="shared" si="178"/>
        <v>0</v>
      </c>
      <c r="L797" s="34">
        <f t="shared" si="178"/>
        <v>0</v>
      </c>
      <c r="M797" s="34">
        <f t="shared" si="178"/>
        <v>0</v>
      </c>
      <c r="N797" s="34">
        <f t="shared" si="178"/>
        <v>0</v>
      </c>
      <c r="O797" s="34">
        <f t="shared" si="178"/>
        <v>0</v>
      </c>
      <c r="P797" s="34">
        <f t="shared" si="178"/>
        <v>0</v>
      </c>
      <c r="Q797" s="34">
        <f t="shared" si="178"/>
        <v>0</v>
      </c>
      <c r="R797" s="34">
        <f t="shared" si="178"/>
        <v>0</v>
      </c>
      <c r="S797" s="34">
        <f t="shared" si="178"/>
        <v>0</v>
      </c>
      <c r="T797" s="34">
        <f t="shared" si="178"/>
        <v>0</v>
      </c>
      <c r="U797" s="34">
        <f t="shared" si="178"/>
        <v>0</v>
      </c>
      <c r="V797" s="34">
        <f t="shared" si="178"/>
        <v>0</v>
      </c>
      <c r="W797" s="33">
        <f t="shared" si="178"/>
        <v>0</v>
      </c>
      <c r="Y797" s="370"/>
    </row>
    <row r="798" spans="2:25" s="72" customFormat="1" outlineLevel="1" x14ac:dyDescent="0.2">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
      <c r="B800" s="25"/>
      <c r="C800" s="23"/>
      <c r="D800" s="23"/>
      <c r="E800" s="24" t="s">
        <v>344</v>
      </c>
      <c r="F800" s="24"/>
      <c r="G800" s="69">
        <f t="shared" ref="G800:W800" si="179">SUBTOTAL(9,G801:G802)</f>
        <v>0</v>
      </c>
      <c r="H800" s="66">
        <f t="shared" si="179"/>
        <v>0</v>
      </c>
      <c r="I800" s="66">
        <f t="shared" si="179"/>
        <v>0</v>
      </c>
      <c r="J800" s="66">
        <f t="shared" si="179"/>
        <v>0</v>
      </c>
      <c r="K800" s="67">
        <f t="shared" si="179"/>
        <v>0</v>
      </c>
      <c r="L800" s="51">
        <f t="shared" si="179"/>
        <v>0</v>
      </c>
      <c r="M800" s="34">
        <f t="shared" si="179"/>
        <v>0</v>
      </c>
      <c r="N800" s="34">
        <f t="shared" si="179"/>
        <v>0</v>
      </c>
      <c r="O800" s="34">
        <f t="shared" si="179"/>
        <v>0</v>
      </c>
      <c r="P800" s="34">
        <f t="shared" si="179"/>
        <v>0</v>
      </c>
      <c r="Q800" s="34">
        <f t="shared" si="179"/>
        <v>0</v>
      </c>
      <c r="R800" s="34">
        <f t="shared" si="179"/>
        <v>0</v>
      </c>
      <c r="S800" s="34">
        <f t="shared" si="179"/>
        <v>0</v>
      </c>
      <c r="T800" s="34">
        <f t="shared" si="179"/>
        <v>0</v>
      </c>
      <c r="U800" s="34">
        <f t="shared" si="179"/>
        <v>0</v>
      </c>
      <c r="V800" s="37">
        <f t="shared" si="179"/>
        <v>0</v>
      </c>
      <c r="W800" s="37">
        <f t="shared" si="179"/>
        <v>0</v>
      </c>
      <c r="Y800" s="370"/>
    </row>
    <row r="801" spans="2:25" s="72" customFormat="1" outlineLevel="1" x14ac:dyDescent="0.2">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
      <c r="B803" s="25"/>
      <c r="C803" s="23"/>
      <c r="D803" s="23" t="s">
        <v>63</v>
      </c>
      <c r="E803" s="24"/>
      <c r="F803" s="24"/>
      <c r="G803" s="69">
        <f>SUBTOTAL(9,G804:G806)</f>
        <v>0</v>
      </c>
      <c r="H803" s="70">
        <f t="shared" ref="H803:W803" si="180">SUBTOTAL(9,H804:H806)</f>
        <v>0</v>
      </c>
      <c r="I803" s="66">
        <f t="shared" si="180"/>
        <v>0</v>
      </c>
      <c r="J803" s="66">
        <f t="shared" si="180"/>
        <v>0</v>
      </c>
      <c r="K803" s="67">
        <f t="shared" si="180"/>
        <v>0</v>
      </c>
      <c r="L803" s="34">
        <f t="shared" si="180"/>
        <v>0</v>
      </c>
      <c r="M803" s="34">
        <f t="shared" si="180"/>
        <v>0</v>
      </c>
      <c r="N803" s="34">
        <f t="shared" si="180"/>
        <v>0</v>
      </c>
      <c r="O803" s="34">
        <f t="shared" si="180"/>
        <v>0</v>
      </c>
      <c r="P803" s="34">
        <f t="shared" si="180"/>
        <v>0</v>
      </c>
      <c r="Q803" s="34">
        <f t="shared" si="180"/>
        <v>0</v>
      </c>
      <c r="R803" s="34">
        <f t="shared" si="180"/>
        <v>0</v>
      </c>
      <c r="S803" s="34">
        <f t="shared" si="180"/>
        <v>0</v>
      </c>
      <c r="T803" s="34">
        <f t="shared" si="180"/>
        <v>0</v>
      </c>
      <c r="U803" s="34">
        <f t="shared" si="180"/>
        <v>0</v>
      </c>
      <c r="V803" s="34">
        <f t="shared" si="180"/>
        <v>0</v>
      </c>
      <c r="W803" s="33">
        <f t="shared" si="180"/>
        <v>0</v>
      </c>
      <c r="Y803" s="370"/>
    </row>
    <row r="804" spans="2:25" s="72" customFormat="1" outlineLevel="1" x14ac:dyDescent="0.2">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435"/>
      <c r="H810" s="70"/>
      <c r="I810" s="66"/>
      <c r="J810" s="66"/>
      <c r="K810" s="67"/>
      <c r="L810" s="34"/>
      <c r="M810" s="34"/>
      <c r="N810" s="34"/>
      <c r="O810" s="34"/>
      <c r="P810" s="34"/>
      <c r="Q810" s="34"/>
      <c r="R810" s="34"/>
      <c r="S810" s="34"/>
      <c r="T810" s="34"/>
      <c r="U810" s="34"/>
      <c r="V810" s="34"/>
      <c r="W810" s="33"/>
      <c r="Y810" s="584"/>
    </row>
    <row r="811" spans="2:25" s="72" customFormat="1" outlineLevel="1" x14ac:dyDescent="0.2">
      <c r="B811" s="25"/>
      <c r="C811" s="23" t="s">
        <v>479</v>
      </c>
      <c r="D811" s="23"/>
      <c r="E811" s="64"/>
      <c r="F811" s="24"/>
      <c r="G811" s="435">
        <f>SUBTOTAL(9,G812:G814)</f>
        <v>0</v>
      </c>
      <c r="H811" s="70">
        <f t="shared" ref="H811:W811" si="181">SUBTOTAL(9,H812:H814)</f>
        <v>0</v>
      </c>
      <c r="I811" s="66">
        <f t="shared" si="181"/>
        <v>0</v>
      </c>
      <c r="J811" s="66">
        <f t="shared" si="181"/>
        <v>0</v>
      </c>
      <c r="K811" s="67">
        <f t="shared" si="181"/>
        <v>0</v>
      </c>
      <c r="L811" s="34">
        <f t="shared" si="181"/>
        <v>0</v>
      </c>
      <c r="M811" s="34">
        <f t="shared" si="181"/>
        <v>0</v>
      </c>
      <c r="N811" s="34">
        <f t="shared" si="181"/>
        <v>0</v>
      </c>
      <c r="O811" s="34">
        <f t="shared" si="181"/>
        <v>0</v>
      </c>
      <c r="P811" s="34">
        <f t="shared" si="181"/>
        <v>0</v>
      </c>
      <c r="Q811" s="34">
        <f t="shared" si="181"/>
        <v>0</v>
      </c>
      <c r="R811" s="34">
        <f t="shared" si="181"/>
        <v>0</v>
      </c>
      <c r="S811" s="34">
        <f t="shared" si="181"/>
        <v>0</v>
      </c>
      <c r="T811" s="34">
        <f t="shared" si="181"/>
        <v>0</v>
      </c>
      <c r="U811" s="34">
        <f t="shared" si="181"/>
        <v>0</v>
      </c>
      <c r="V811" s="34">
        <f t="shared" si="181"/>
        <v>0</v>
      </c>
      <c r="W811" s="33">
        <f t="shared" si="181"/>
        <v>0</v>
      </c>
      <c r="Y811" s="583"/>
    </row>
    <row r="812" spans="2:25" s="72" customFormat="1" outlineLevel="1" x14ac:dyDescent="0.2">
      <c r="B812" s="25"/>
      <c r="C812" s="24"/>
      <c r="D812" s="23"/>
      <c r="E812" s="64"/>
      <c r="F812" s="434" t="s">
        <v>474</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
      <c r="B813" s="25"/>
      <c r="C813" s="24"/>
      <c r="D813" s="23"/>
      <c r="E813" s="64"/>
      <c r="F813" s="434" t="s">
        <v>475</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
      <c r="B814" s="25"/>
      <c r="C814" s="24"/>
      <c r="D814" s="23"/>
      <c r="E814" s="64"/>
      <c r="F814" s="434" t="s">
        <v>476</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SUBTOTAL(9,G576:G815)</f>
        <v>0</v>
      </c>
      <c r="H816" s="82">
        <f t="shared" ref="H816:W816" si="182">SUBTOTAL(9,H576:H815)</f>
        <v>0</v>
      </c>
      <c r="I816" s="82">
        <f t="shared" si="182"/>
        <v>0</v>
      </c>
      <c r="J816" s="82">
        <f t="shared" si="182"/>
        <v>0</v>
      </c>
      <c r="K816" s="465">
        <f t="shared" si="182"/>
        <v>0</v>
      </c>
      <c r="L816" s="83">
        <f t="shared" si="182"/>
        <v>0</v>
      </c>
      <c r="M816" s="84">
        <f t="shared" si="182"/>
        <v>0</v>
      </c>
      <c r="N816" s="84">
        <f t="shared" si="182"/>
        <v>0</v>
      </c>
      <c r="O816" s="84">
        <f t="shared" si="182"/>
        <v>0</v>
      </c>
      <c r="P816" s="84">
        <f t="shared" si="182"/>
        <v>0</v>
      </c>
      <c r="Q816" s="84">
        <f t="shared" si="182"/>
        <v>0</v>
      </c>
      <c r="R816" s="84">
        <f t="shared" si="182"/>
        <v>0</v>
      </c>
      <c r="S816" s="84">
        <f t="shared" si="182"/>
        <v>0</v>
      </c>
      <c r="T816" s="84">
        <f t="shared" si="182"/>
        <v>0</v>
      </c>
      <c r="U816" s="84">
        <f t="shared" si="182"/>
        <v>0</v>
      </c>
      <c r="V816" s="85">
        <f t="shared" si="182"/>
        <v>0</v>
      </c>
      <c r="W816" s="85">
        <f t="shared" si="182"/>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5" thickBot="1" x14ac:dyDescent="0.25">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595"/>
      <c r="C819" s="596" t="s">
        <v>413</v>
      </c>
      <c r="D819" s="257"/>
      <c r="E819" s="257"/>
      <c r="F819" s="597"/>
      <c r="G819" s="657"/>
      <c r="H819" s="51">
        <f t="shared" ref="H819:V819" si="183">SUBTOTAL(9,H820:H821)</f>
        <v>0</v>
      </c>
      <c r="I819" s="34">
        <f t="shared" si="183"/>
        <v>0</v>
      </c>
      <c r="J819" s="34">
        <f t="shared" si="183"/>
        <v>0</v>
      </c>
      <c r="K819" s="37">
        <f t="shared" si="183"/>
        <v>0</v>
      </c>
      <c r="L819" s="51">
        <f t="shared" si="183"/>
        <v>0</v>
      </c>
      <c r="M819" s="36">
        <f t="shared" si="183"/>
        <v>0</v>
      </c>
      <c r="N819" s="34">
        <f t="shared" si="183"/>
        <v>0</v>
      </c>
      <c r="O819" s="34">
        <f t="shared" si="183"/>
        <v>0</v>
      </c>
      <c r="P819" s="34">
        <f t="shared" si="183"/>
        <v>0</v>
      </c>
      <c r="Q819" s="34">
        <f t="shared" si="183"/>
        <v>0</v>
      </c>
      <c r="R819" s="34">
        <f t="shared" si="183"/>
        <v>0</v>
      </c>
      <c r="S819" s="34">
        <f t="shared" si="183"/>
        <v>0</v>
      </c>
      <c r="T819" s="34">
        <f t="shared" si="183"/>
        <v>0</v>
      </c>
      <c r="U819" s="34">
        <f t="shared" si="183"/>
        <v>0</v>
      </c>
      <c r="V819" s="34">
        <f t="shared" si="183"/>
        <v>0</v>
      </c>
      <c r="W819" s="657"/>
      <c r="Y819" s="426"/>
    </row>
    <row r="820" spans="2:25" s="129" customFormat="1" ht="12.75" customHeight="1" x14ac:dyDescent="0.2">
      <c r="B820" s="256"/>
      <c r="C820" s="257"/>
      <c r="D820" s="257"/>
      <c r="E820" s="257"/>
      <c r="F820" s="433" t="s">
        <v>414</v>
      </c>
      <c r="G820" s="658"/>
      <c r="H820" s="402"/>
      <c r="I820" s="403"/>
      <c r="J820" s="403"/>
      <c r="K820" s="404"/>
      <c r="L820" s="405"/>
      <c r="M820" s="406"/>
      <c r="N820" s="407"/>
      <c r="O820" s="407"/>
      <c r="P820" s="407"/>
      <c r="Q820" s="407"/>
      <c r="R820" s="407"/>
      <c r="S820" s="407"/>
      <c r="T820" s="407"/>
      <c r="U820" s="407"/>
      <c r="V820" s="408"/>
      <c r="W820" s="658"/>
      <c r="X820" s="72"/>
      <c r="Y820" s="367"/>
    </row>
    <row r="821" spans="2:25" s="129" customFormat="1" ht="12.75" customHeight="1" x14ac:dyDescent="0.2">
      <c r="B821" s="256"/>
      <c r="C821" s="257"/>
      <c r="D821" s="257"/>
      <c r="E821" s="257"/>
      <c r="F821" s="433" t="s">
        <v>415</v>
      </c>
      <c r="G821" s="658"/>
      <c r="H821" s="402"/>
      <c r="I821" s="403"/>
      <c r="J821" s="403"/>
      <c r="K821" s="404"/>
      <c r="L821" s="405"/>
      <c r="M821" s="406"/>
      <c r="N821" s="407"/>
      <c r="O821" s="407"/>
      <c r="P821" s="407"/>
      <c r="Q821" s="407"/>
      <c r="R821" s="407"/>
      <c r="S821" s="407"/>
      <c r="T821" s="407"/>
      <c r="U821" s="407"/>
      <c r="V821" s="408"/>
      <c r="W821" s="658"/>
      <c r="X821" s="72"/>
      <c r="Y821" s="367"/>
    </row>
    <row r="822" spans="2:25" s="129" customFormat="1" ht="12.75" customHeight="1" x14ac:dyDescent="0.2">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
      <c r="B823" s="589"/>
      <c r="C823" s="598" t="s">
        <v>417</v>
      </c>
      <c r="D823" s="23"/>
      <c r="E823" s="64"/>
      <c r="F823" s="590"/>
      <c r="G823" s="658"/>
      <c r="H823" s="415"/>
      <c r="I823" s="394"/>
      <c r="J823" s="394"/>
      <c r="K823" s="398"/>
      <c r="L823" s="415"/>
      <c r="M823" s="395"/>
      <c r="N823" s="394"/>
      <c r="O823" s="394"/>
      <c r="P823" s="394"/>
      <c r="Q823" s="394"/>
      <c r="R823" s="394"/>
      <c r="S823" s="394"/>
      <c r="T823" s="394"/>
      <c r="U823" s="394"/>
      <c r="V823" s="394"/>
      <c r="W823" s="658"/>
      <c r="Y823" s="426"/>
    </row>
    <row r="824" spans="2:25" s="129" customFormat="1" ht="12.75" customHeight="1" x14ac:dyDescent="0.2">
      <c r="B824" s="256"/>
      <c r="C824" s="257"/>
      <c r="D824" s="23" t="s">
        <v>13</v>
      </c>
      <c r="E824" s="64"/>
      <c r="F824" s="590"/>
      <c r="G824" s="658"/>
      <c r="H824" s="51">
        <f t="shared" ref="H824:V824" si="184">SUBTOTAL(9,H825:H828)</f>
        <v>0</v>
      </c>
      <c r="I824" s="34">
        <f t="shared" si="184"/>
        <v>0</v>
      </c>
      <c r="J824" s="34">
        <f t="shared" si="184"/>
        <v>0</v>
      </c>
      <c r="K824" s="37">
        <f t="shared" si="184"/>
        <v>0</v>
      </c>
      <c r="L824" s="51">
        <f t="shared" si="184"/>
        <v>0</v>
      </c>
      <c r="M824" s="36">
        <f t="shared" si="184"/>
        <v>0</v>
      </c>
      <c r="N824" s="34">
        <f t="shared" si="184"/>
        <v>0</v>
      </c>
      <c r="O824" s="34">
        <f t="shared" si="184"/>
        <v>0</v>
      </c>
      <c r="P824" s="34">
        <f t="shared" si="184"/>
        <v>0</v>
      </c>
      <c r="Q824" s="34">
        <f t="shared" si="184"/>
        <v>0</v>
      </c>
      <c r="R824" s="34">
        <f t="shared" si="184"/>
        <v>0</v>
      </c>
      <c r="S824" s="34">
        <f t="shared" si="184"/>
        <v>0</v>
      </c>
      <c r="T824" s="34">
        <f t="shared" si="184"/>
        <v>0</v>
      </c>
      <c r="U824" s="34">
        <f t="shared" si="184"/>
        <v>0</v>
      </c>
      <c r="V824" s="34">
        <f t="shared" si="184"/>
        <v>0</v>
      </c>
      <c r="W824" s="658"/>
      <c r="Y824" s="426"/>
    </row>
    <row r="825" spans="2:25" s="129" customFormat="1" ht="12.75" customHeight="1" outlineLevel="1" x14ac:dyDescent="0.2">
      <c r="B825" s="256"/>
      <c r="C825" s="257"/>
      <c r="D825" s="23"/>
      <c r="E825" s="24"/>
      <c r="F825" s="433" t="s">
        <v>418</v>
      </c>
      <c r="G825" s="658"/>
      <c r="H825" s="414"/>
      <c r="I825" s="403"/>
      <c r="J825" s="403"/>
      <c r="K825" s="404"/>
      <c r="L825" s="416"/>
      <c r="M825" s="406"/>
      <c r="N825" s="407"/>
      <c r="O825" s="407"/>
      <c r="P825" s="407"/>
      <c r="Q825" s="407"/>
      <c r="R825" s="407"/>
      <c r="S825" s="407"/>
      <c r="T825" s="407"/>
      <c r="U825" s="407"/>
      <c r="V825" s="408"/>
      <c r="W825" s="658"/>
      <c r="X825" s="72"/>
      <c r="Y825" s="367"/>
    </row>
    <row r="826" spans="2:25" s="129" customFormat="1" ht="12.75" customHeight="1" outlineLevel="1" x14ac:dyDescent="0.2">
      <c r="B826" s="256"/>
      <c r="C826" s="257"/>
      <c r="D826" s="23"/>
      <c r="E826" s="24"/>
      <c r="F826" s="433" t="s">
        <v>419</v>
      </c>
      <c r="G826" s="658"/>
      <c r="H826" s="414"/>
      <c r="I826" s="403"/>
      <c r="J826" s="403"/>
      <c r="K826" s="404"/>
      <c r="L826" s="416"/>
      <c r="M826" s="406"/>
      <c r="N826" s="407"/>
      <c r="O826" s="407"/>
      <c r="P826" s="407"/>
      <c r="Q826" s="407"/>
      <c r="R826" s="407"/>
      <c r="S826" s="407"/>
      <c r="T826" s="407"/>
      <c r="U826" s="407"/>
      <c r="V826" s="408"/>
      <c r="W826" s="658"/>
      <c r="X826" s="72"/>
      <c r="Y826" s="367"/>
    </row>
    <row r="827" spans="2:25" s="129" customFormat="1" ht="12.75" customHeight="1" outlineLevel="1" x14ac:dyDescent="0.2">
      <c r="B827" s="256"/>
      <c r="C827" s="257"/>
      <c r="D827" s="23"/>
      <c r="E827" s="24"/>
      <c r="F827" s="433" t="s">
        <v>420</v>
      </c>
      <c r="G827" s="658"/>
      <c r="H827" s="414"/>
      <c r="I827" s="403"/>
      <c r="J827" s="403"/>
      <c r="K827" s="404"/>
      <c r="L827" s="416"/>
      <c r="M827" s="406"/>
      <c r="N827" s="407"/>
      <c r="O827" s="407"/>
      <c r="P827" s="407"/>
      <c r="Q827" s="407"/>
      <c r="R827" s="407"/>
      <c r="S827" s="407"/>
      <c r="T827" s="407"/>
      <c r="U827" s="407"/>
      <c r="V827" s="408"/>
      <c r="W827" s="658"/>
      <c r="X827" s="72"/>
      <c r="Y827" s="367"/>
    </row>
    <row r="828" spans="2:25" s="129" customFormat="1" ht="12.75" customHeight="1" outlineLevel="1" x14ac:dyDescent="0.2">
      <c r="B828" s="256"/>
      <c r="C828" s="257"/>
      <c r="D828" s="23"/>
      <c r="E828" s="24"/>
      <c r="F828" s="433" t="s">
        <v>421</v>
      </c>
      <c r="G828" s="658"/>
      <c r="H828" s="414"/>
      <c r="I828" s="403"/>
      <c r="J828" s="403"/>
      <c r="K828" s="404"/>
      <c r="L828" s="416"/>
      <c r="M828" s="406"/>
      <c r="N828" s="407"/>
      <c r="O828" s="407"/>
      <c r="P828" s="407"/>
      <c r="Q828" s="407"/>
      <c r="R828" s="407"/>
      <c r="S828" s="407"/>
      <c r="T828" s="407"/>
      <c r="U828" s="407"/>
      <c r="V828" s="408"/>
      <c r="W828" s="658"/>
      <c r="X828" s="72"/>
      <c r="Y828" s="367"/>
    </row>
    <row r="829" spans="2:25" s="129" customFormat="1" ht="12.75" customHeight="1" x14ac:dyDescent="0.2">
      <c r="B829" s="256"/>
      <c r="C829" s="257"/>
      <c r="D829" s="23" t="s">
        <v>25</v>
      </c>
      <c r="E829" s="64"/>
      <c r="F829" s="590"/>
      <c r="G829" s="658"/>
      <c r="H829" s="51">
        <f t="shared" ref="H829:V829" si="185">SUBTOTAL(9,H830:H833)</f>
        <v>0</v>
      </c>
      <c r="I829" s="34">
        <f t="shared" si="185"/>
        <v>0</v>
      </c>
      <c r="J829" s="34">
        <f t="shared" si="185"/>
        <v>0</v>
      </c>
      <c r="K829" s="37">
        <f t="shared" si="185"/>
        <v>0</v>
      </c>
      <c r="L829" s="51">
        <f t="shared" si="185"/>
        <v>0</v>
      </c>
      <c r="M829" s="36">
        <f t="shared" si="185"/>
        <v>0</v>
      </c>
      <c r="N829" s="34">
        <f t="shared" si="185"/>
        <v>0</v>
      </c>
      <c r="O829" s="34">
        <f t="shared" si="185"/>
        <v>0</v>
      </c>
      <c r="P829" s="34">
        <f t="shared" si="185"/>
        <v>0</v>
      </c>
      <c r="Q829" s="34">
        <f t="shared" si="185"/>
        <v>0</v>
      </c>
      <c r="R829" s="34">
        <f t="shared" si="185"/>
        <v>0</v>
      </c>
      <c r="S829" s="34">
        <f t="shared" si="185"/>
        <v>0</v>
      </c>
      <c r="T829" s="34">
        <f t="shared" si="185"/>
        <v>0</v>
      </c>
      <c r="U829" s="34">
        <f t="shared" si="185"/>
        <v>0</v>
      </c>
      <c r="V829" s="34">
        <f t="shared" si="185"/>
        <v>0</v>
      </c>
      <c r="W829" s="658"/>
      <c r="Y829" s="426"/>
    </row>
    <row r="830" spans="2:25" s="129" customFormat="1" ht="12.75" customHeight="1" outlineLevel="1" x14ac:dyDescent="0.2">
      <c r="B830" s="256"/>
      <c r="C830" s="257"/>
      <c r="D830" s="23"/>
      <c r="E830" s="64"/>
      <c r="F830" s="433" t="s">
        <v>418</v>
      </c>
      <c r="G830" s="658"/>
      <c r="H830" s="414"/>
      <c r="I830" s="403"/>
      <c r="J830" s="403"/>
      <c r="K830" s="404"/>
      <c r="L830" s="416"/>
      <c r="M830" s="406"/>
      <c r="N830" s="407"/>
      <c r="O830" s="407"/>
      <c r="P830" s="407"/>
      <c r="Q830" s="407"/>
      <c r="R830" s="407"/>
      <c r="S830" s="407"/>
      <c r="T830" s="407"/>
      <c r="U830" s="407"/>
      <c r="V830" s="408"/>
      <c r="W830" s="658"/>
      <c r="X830" s="72"/>
      <c r="Y830" s="367"/>
    </row>
    <row r="831" spans="2:25" s="129" customFormat="1" ht="12.75" customHeight="1" outlineLevel="1" x14ac:dyDescent="0.2">
      <c r="B831" s="256"/>
      <c r="C831" s="257"/>
      <c r="D831" s="23"/>
      <c r="E831" s="64"/>
      <c r="F831" s="433" t="s">
        <v>419</v>
      </c>
      <c r="G831" s="658"/>
      <c r="H831" s="414"/>
      <c r="I831" s="403"/>
      <c r="J831" s="403"/>
      <c r="K831" s="404"/>
      <c r="L831" s="416"/>
      <c r="M831" s="406"/>
      <c r="N831" s="407"/>
      <c r="O831" s="407"/>
      <c r="P831" s="407"/>
      <c r="Q831" s="407"/>
      <c r="R831" s="407"/>
      <c r="S831" s="407"/>
      <c r="T831" s="407"/>
      <c r="U831" s="407"/>
      <c r="V831" s="408"/>
      <c r="W831" s="658"/>
      <c r="X831" s="72"/>
      <c r="Y831" s="367"/>
    </row>
    <row r="832" spans="2:25" s="129" customFormat="1" ht="12.75" customHeight="1" outlineLevel="1" x14ac:dyDescent="0.2">
      <c r="B832" s="256"/>
      <c r="C832" s="257"/>
      <c r="D832" s="23"/>
      <c r="E832" s="64"/>
      <c r="F832" s="433" t="s">
        <v>420</v>
      </c>
      <c r="G832" s="658"/>
      <c r="H832" s="414"/>
      <c r="I832" s="403"/>
      <c r="J832" s="403"/>
      <c r="K832" s="404"/>
      <c r="L832" s="416"/>
      <c r="M832" s="406"/>
      <c r="N832" s="407"/>
      <c r="O832" s="407"/>
      <c r="P832" s="407"/>
      <c r="Q832" s="407"/>
      <c r="R832" s="407"/>
      <c r="S832" s="407"/>
      <c r="T832" s="407"/>
      <c r="U832" s="407"/>
      <c r="V832" s="408"/>
      <c r="W832" s="658"/>
      <c r="X832" s="72"/>
      <c r="Y832" s="367"/>
    </row>
    <row r="833" spans="2:25" s="129" customFormat="1" ht="12.75" customHeight="1" outlineLevel="1" x14ac:dyDescent="0.2">
      <c r="B833" s="256"/>
      <c r="C833" s="257"/>
      <c r="D833" s="23"/>
      <c r="E833" s="64"/>
      <c r="F833" s="433" t="s">
        <v>421</v>
      </c>
      <c r="G833" s="658"/>
      <c r="H833" s="414"/>
      <c r="I833" s="403"/>
      <c r="J833" s="403"/>
      <c r="K833" s="404"/>
      <c r="L833" s="416"/>
      <c r="M833" s="406"/>
      <c r="N833" s="407"/>
      <c r="O833" s="407"/>
      <c r="P833" s="407"/>
      <c r="Q833" s="407"/>
      <c r="R833" s="407"/>
      <c r="S833" s="407"/>
      <c r="T833" s="407"/>
      <c r="U833" s="407"/>
      <c r="V833" s="408"/>
      <c r="W833" s="658"/>
      <c r="X833" s="72"/>
      <c r="Y833" s="367"/>
    </row>
    <row r="834" spans="2:25" s="129" customFormat="1" ht="12.75" customHeight="1" x14ac:dyDescent="0.2">
      <c r="B834" s="256"/>
      <c r="C834" s="257"/>
      <c r="D834" s="23" t="s">
        <v>422</v>
      </c>
      <c r="E834" s="64"/>
      <c r="F834" s="590"/>
      <c r="G834" s="658"/>
      <c r="H834" s="51">
        <f t="shared" ref="H834:V834" si="186">SUBTOTAL(9,H835:H836)</f>
        <v>0</v>
      </c>
      <c r="I834" s="34">
        <f t="shared" si="186"/>
        <v>0</v>
      </c>
      <c r="J834" s="34">
        <f t="shared" si="186"/>
        <v>0</v>
      </c>
      <c r="K834" s="37">
        <f t="shared" si="186"/>
        <v>0</v>
      </c>
      <c r="L834" s="51">
        <f t="shared" si="186"/>
        <v>0</v>
      </c>
      <c r="M834" s="36">
        <f t="shared" si="186"/>
        <v>0</v>
      </c>
      <c r="N834" s="34">
        <f t="shared" si="186"/>
        <v>0</v>
      </c>
      <c r="O834" s="34">
        <f t="shared" si="186"/>
        <v>0</v>
      </c>
      <c r="P834" s="34">
        <f t="shared" si="186"/>
        <v>0</v>
      </c>
      <c r="Q834" s="34">
        <f t="shared" si="186"/>
        <v>0</v>
      </c>
      <c r="R834" s="34">
        <f t="shared" si="186"/>
        <v>0</v>
      </c>
      <c r="S834" s="34">
        <f t="shared" si="186"/>
        <v>0</v>
      </c>
      <c r="T834" s="34">
        <f t="shared" si="186"/>
        <v>0</v>
      </c>
      <c r="U834" s="34">
        <f t="shared" si="186"/>
        <v>0</v>
      </c>
      <c r="V834" s="34">
        <f t="shared" si="186"/>
        <v>0</v>
      </c>
      <c r="W834" s="658"/>
      <c r="Y834" s="426"/>
    </row>
    <row r="835" spans="2:25" s="129" customFormat="1" ht="12.75" customHeight="1" outlineLevel="1" x14ac:dyDescent="0.2">
      <c r="B835" s="256"/>
      <c r="C835" s="257"/>
      <c r="D835" s="23"/>
      <c r="E835" s="64"/>
      <c r="F835" s="433" t="s">
        <v>423</v>
      </c>
      <c r="G835" s="658"/>
      <c r="H835" s="414"/>
      <c r="I835" s="403"/>
      <c r="J835" s="403"/>
      <c r="K835" s="404"/>
      <c r="L835" s="416"/>
      <c r="M835" s="406"/>
      <c r="N835" s="407"/>
      <c r="O835" s="407"/>
      <c r="P835" s="407"/>
      <c r="Q835" s="407"/>
      <c r="R835" s="407"/>
      <c r="S835" s="407"/>
      <c r="T835" s="407"/>
      <c r="U835" s="407"/>
      <c r="V835" s="408"/>
      <c r="W835" s="658"/>
      <c r="X835" s="72"/>
      <c r="Y835" s="367"/>
    </row>
    <row r="836" spans="2:25" s="129" customFormat="1" ht="12.75" customHeight="1" outlineLevel="1" x14ac:dyDescent="0.2">
      <c r="B836" s="256"/>
      <c r="C836" s="257"/>
      <c r="D836" s="23"/>
      <c r="E836" s="64"/>
      <c r="F836" s="433" t="s">
        <v>424</v>
      </c>
      <c r="G836" s="658"/>
      <c r="H836" s="414"/>
      <c r="I836" s="403"/>
      <c r="J836" s="403"/>
      <c r="K836" s="404"/>
      <c r="L836" s="416"/>
      <c r="M836" s="406"/>
      <c r="N836" s="407"/>
      <c r="O836" s="407"/>
      <c r="P836" s="407"/>
      <c r="Q836" s="407"/>
      <c r="R836" s="407"/>
      <c r="S836" s="407"/>
      <c r="T836" s="407"/>
      <c r="U836" s="407"/>
      <c r="V836" s="408"/>
      <c r="W836" s="658"/>
      <c r="X836" s="72"/>
      <c r="Y836" s="367"/>
    </row>
    <row r="837" spans="2:25" s="129" customFormat="1" ht="12.75" customHeight="1" x14ac:dyDescent="0.2">
      <c r="B837" s="256"/>
      <c r="C837" s="257"/>
      <c r="D837" s="23" t="s">
        <v>425</v>
      </c>
      <c r="E837" s="24"/>
      <c r="F837" s="599"/>
      <c r="G837" s="658"/>
      <c r="H837" s="51">
        <f t="shared" ref="H837:V837" si="187">SUBTOTAL(9,H838:H842)</f>
        <v>0</v>
      </c>
      <c r="I837" s="34">
        <f t="shared" si="187"/>
        <v>0</v>
      </c>
      <c r="J837" s="34">
        <f t="shared" si="187"/>
        <v>0</v>
      </c>
      <c r="K837" s="37">
        <f t="shared" si="187"/>
        <v>0</v>
      </c>
      <c r="L837" s="51">
        <f t="shared" si="187"/>
        <v>0</v>
      </c>
      <c r="M837" s="36">
        <f t="shared" si="187"/>
        <v>0</v>
      </c>
      <c r="N837" s="34">
        <f t="shared" si="187"/>
        <v>0</v>
      </c>
      <c r="O837" s="34">
        <f t="shared" si="187"/>
        <v>0</v>
      </c>
      <c r="P837" s="34">
        <f t="shared" si="187"/>
        <v>0</v>
      </c>
      <c r="Q837" s="34">
        <f t="shared" si="187"/>
        <v>0</v>
      </c>
      <c r="R837" s="34">
        <f t="shared" si="187"/>
        <v>0</v>
      </c>
      <c r="S837" s="34">
        <f t="shared" si="187"/>
        <v>0</v>
      </c>
      <c r="T837" s="34">
        <f t="shared" si="187"/>
        <v>0</v>
      </c>
      <c r="U837" s="34">
        <f t="shared" si="187"/>
        <v>0</v>
      </c>
      <c r="V837" s="34">
        <f t="shared" si="187"/>
        <v>0</v>
      </c>
      <c r="W837" s="658"/>
      <c r="Y837" s="426"/>
    </row>
    <row r="838" spans="2:25" s="129" customFormat="1" ht="12.75" customHeight="1" outlineLevel="1" x14ac:dyDescent="0.2">
      <c r="B838" s="256"/>
      <c r="C838" s="257"/>
      <c r="D838" s="23"/>
      <c r="E838" s="64"/>
      <c r="F838" s="433" t="s">
        <v>426</v>
      </c>
      <c r="G838" s="658"/>
      <c r="H838" s="414"/>
      <c r="I838" s="403"/>
      <c r="J838" s="403"/>
      <c r="K838" s="404"/>
      <c r="L838" s="416"/>
      <c r="M838" s="406"/>
      <c r="N838" s="407"/>
      <c r="O838" s="407"/>
      <c r="P838" s="407"/>
      <c r="Q838" s="407"/>
      <c r="R838" s="407"/>
      <c r="S838" s="407"/>
      <c r="T838" s="407"/>
      <c r="U838" s="407"/>
      <c r="V838" s="408"/>
      <c r="W838" s="658"/>
      <c r="X838" s="72"/>
      <c r="Y838" s="367"/>
    </row>
    <row r="839" spans="2:25" s="129" customFormat="1" ht="12.75" customHeight="1" outlineLevel="1" x14ac:dyDescent="0.2">
      <c r="B839" s="256"/>
      <c r="C839" s="257"/>
      <c r="D839" s="23"/>
      <c r="E839" s="64"/>
      <c r="F839" s="433" t="s">
        <v>427</v>
      </c>
      <c r="G839" s="658"/>
      <c r="H839" s="414"/>
      <c r="I839" s="403"/>
      <c r="J839" s="403"/>
      <c r="K839" s="404"/>
      <c r="L839" s="416"/>
      <c r="M839" s="406"/>
      <c r="N839" s="407"/>
      <c r="O839" s="407"/>
      <c r="P839" s="407"/>
      <c r="Q839" s="407"/>
      <c r="R839" s="407"/>
      <c r="S839" s="407"/>
      <c r="T839" s="407"/>
      <c r="U839" s="407"/>
      <c r="V839" s="408"/>
      <c r="W839" s="658"/>
      <c r="X839" s="72"/>
      <c r="Y839" s="367"/>
    </row>
    <row r="840" spans="2:25" s="129" customFormat="1" ht="12.75" customHeight="1" outlineLevel="1" x14ac:dyDescent="0.2">
      <c r="B840" s="256"/>
      <c r="C840" s="257"/>
      <c r="D840" s="23"/>
      <c r="E840" s="64"/>
      <c r="F840" s="433" t="s">
        <v>428</v>
      </c>
      <c r="G840" s="658"/>
      <c r="H840" s="414"/>
      <c r="I840" s="403"/>
      <c r="J840" s="403"/>
      <c r="K840" s="404"/>
      <c r="L840" s="416"/>
      <c r="M840" s="406"/>
      <c r="N840" s="407"/>
      <c r="O840" s="407"/>
      <c r="P840" s="407"/>
      <c r="Q840" s="407"/>
      <c r="R840" s="407"/>
      <c r="S840" s="407"/>
      <c r="T840" s="407"/>
      <c r="U840" s="407"/>
      <c r="V840" s="408"/>
      <c r="W840" s="658"/>
      <c r="X840" s="72"/>
      <c r="Y840" s="367"/>
    </row>
    <row r="841" spans="2:25" s="129" customFormat="1" ht="12.75" customHeight="1" outlineLevel="1" x14ac:dyDescent="0.2">
      <c r="B841" s="256"/>
      <c r="C841" s="257"/>
      <c r="D841" s="23"/>
      <c r="E841" s="64"/>
      <c r="F841" s="433" t="s">
        <v>429</v>
      </c>
      <c r="G841" s="658"/>
      <c r="H841" s="414"/>
      <c r="I841" s="403"/>
      <c r="J841" s="403"/>
      <c r="K841" s="404"/>
      <c r="L841" s="416"/>
      <c r="M841" s="406"/>
      <c r="N841" s="407"/>
      <c r="O841" s="407"/>
      <c r="P841" s="407"/>
      <c r="Q841" s="407"/>
      <c r="R841" s="407"/>
      <c r="S841" s="407"/>
      <c r="T841" s="407"/>
      <c r="U841" s="407"/>
      <c r="V841" s="408"/>
      <c r="W841" s="658"/>
      <c r="X841" s="72"/>
      <c r="Y841" s="367"/>
    </row>
    <row r="842" spans="2:25" s="129" customFormat="1" ht="12.75" customHeight="1" outlineLevel="1" x14ac:dyDescent="0.2">
      <c r="B842" s="256"/>
      <c r="C842" s="257"/>
      <c r="D842" s="23"/>
      <c r="E842" s="64"/>
      <c r="F842" s="433" t="s">
        <v>430</v>
      </c>
      <c r="G842" s="658"/>
      <c r="H842" s="414"/>
      <c r="I842" s="403"/>
      <c r="J842" s="403"/>
      <c r="K842" s="404"/>
      <c r="L842" s="416"/>
      <c r="M842" s="406"/>
      <c r="N842" s="407"/>
      <c r="O842" s="407"/>
      <c r="P842" s="407"/>
      <c r="Q842" s="407"/>
      <c r="R842" s="407"/>
      <c r="S842" s="407"/>
      <c r="T842" s="407"/>
      <c r="U842" s="407"/>
      <c r="V842" s="408"/>
      <c r="W842" s="658"/>
      <c r="X842" s="72"/>
      <c r="Y842" s="367"/>
    </row>
    <row r="843" spans="2:25" s="129" customFormat="1" ht="12.75" customHeight="1" x14ac:dyDescent="0.2">
      <c r="B843" s="256"/>
      <c r="C843" s="257"/>
      <c r="D843" s="23" t="s">
        <v>431</v>
      </c>
      <c r="E843" s="23"/>
      <c r="F843" s="591"/>
      <c r="G843" s="658"/>
      <c r="H843" s="51">
        <f t="shared" ref="H843:V843" si="188">SUBTOTAL(9,H844:H848)</f>
        <v>0</v>
      </c>
      <c r="I843" s="34">
        <f t="shared" si="188"/>
        <v>0</v>
      </c>
      <c r="J843" s="34">
        <f t="shared" si="188"/>
        <v>0</v>
      </c>
      <c r="K843" s="37">
        <f t="shared" si="188"/>
        <v>0</v>
      </c>
      <c r="L843" s="51">
        <f t="shared" si="188"/>
        <v>0</v>
      </c>
      <c r="M843" s="36">
        <f t="shared" si="188"/>
        <v>0</v>
      </c>
      <c r="N843" s="34">
        <f t="shared" si="188"/>
        <v>0</v>
      </c>
      <c r="O843" s="34">
        <f t="shared" si="188"/>
        <v>0</v>
      </c>
      <c r="P843" s="34">
        <f t="shared" si="188"/>
        <v>0</v>
      </c>
      <c r="Q843" s="34">
        <f t="shared" si="188"/>
        <v>0</v>
      </c>
      <c r="R843" s="34">
        <f t="shared" si="188"/>
        <v>0</v>
      </c>
      <c r="S843" s="34">
        <f t="shared" si="188"/>
        <v>0</v>
      </c>
      <c r="T843" s="34">
        <f t="shared" si="188"/>
        <v>0</v>
      </c>
      <c r="U843" s="34">
        <f t="shared" si="188"/>
        <v>0</v>
      </c>
      <c r="V843" s="34">
        <f t="shared" si="188"/>
        <v>0</v>
      </c>
      <c r="W843" s="658"/>
      <c r="Y843" s="426"/>
    </row>
    <row r="844" spans="2:25" s="129" customFormat="1" ht="12.75" customHeight="1" outlineLevel="1" x14ac:dyDescent="0.2">
      <c r="B844" s="256"/>
      <c r="C844" s="257"/>
      <c r="D844" s="23"/>
      <c r="E844" s="64"/>
      <c r="F844" s="433" t="s">
        <v>432</v>
      </c>
      <c r="G844" s="658"/>
      <c r="H844" s="414"/>
      <c r="I844" s="403"/>
      <c r="J844" s="403"/>
      <c r="K844" s="404"/>
      <c r="L844" s="416"/>
      <c r="M844" s="406"/>
      <c r="N844" s="407"/>
      <c r="O844" s="407"/>
      <c r="P844" s="407"/>
      <c r="Q844" s="407"/>
      <c r="R844" s="407"/>
      <c r="S844" s="407"/>
      <c r="T844" s="407"/>
      <c r="U844" s="407"/>
      <c r="V844" s="408"/>
      <c r="W844" s="658"/>
      <c r="X844" s="72"/>
      <c r="Y844" s="367"/>
    </row>
    <row r="845" spans="2:25" s="129" customFormat="1" ht="12.75" customHeight="1" outlineLevel="1" x14ac:dyDescent="0.2">
      <c r="B845" s="672" t="s">
        <v>591</v>
      </c>
      <c r="C845" s="257"/>
      <c r="D845" s="23"/>
      <c r="E845" s="64"/>
      <c r="F845" s="667" t="s">
        <v>587</v>
      </c>
      <c r="G845" s="658"/>
      <c r="H845" s="414"/>
      <c r="I845" s="403"/>
      <c r="J845" s="403"/>
      <c r="K845" s="404"/>
      <c r="L845" s="416"/>
      <c r="M845" s="406"/>
      <c r="N845" s="407"/>
      <c r="O845" s="407"/>
      <c r="P845" s="407"/>
      <c r="Q845" s="407"/>
      <c r="R845" s="407"/>
      <c r="S845" s="407"/>
      <c r="T845" s="407"/>
      <c r="U845" s="407"/>
      <c r="V845" s="408"/>
      <c r="W845" s="658"/>
      <c r="X845" s="72"/>
      <c r="Y845" s="367"/>
    </row>
    <row r="846" spans="2:25" s="129" customFormat="1" ht="12.75" customHeight="1" outlineLevel="1" x14ac:dyDescent="0.2">
      <c r="B846" s="672" t="s">
        <v>592</v>
      </c>
      <c r="C846" s="257"/>
      <c r="D846" s="23"/>
      <c r="E846" s="64"/>
      <c r="F846" s="433" t="s">
        <v>433</v>
      </c>
      <c r="G846" s="658"/>
      <c r="H846" s="660"/>
      <c r="I846" s="661"/>
      <c r="J846" s="661"/>
      <c r="K846" s="661"/>
      <c r="L846" s="661"/>
      <c r="M846" s="661"/>
      <c r="N846" s="661"/>
      <c r="O846" s="661"/>
      <c r="P846" s="661"/>
      <c r="Q846" s="661"/>
      <c r="R846" s="661"/>
      <c r="S846" s="661"/>
      <c r="T846" s="661"/>
      <c r="U846" s="661"/>
      <c r="V846" s="662"/>
      <c r="W846" s="658"/>
      <c r="X846" s="72"/>
      <c r="Y846" s="367"/>
    </row>
    <row r="847" spans="2:25" s="129" customFormat="1" ht="12.75" customHeight="1" outlineLevel="1" x14ac:dyDescent="0.2">
      <c r="B847" s="672" t="s">
        <v>592</v>
      </c>
      <c r="C847" s="257"/>
      <c r="D847" s="23"/>
      <c r="E847" s="64"/>
      <c r="F847" s="433" t="s">
        <v>434</v>
      </c>
      <c r="G847" s="658"/>
      <c r="H847" s="663"/>
      <c r="I847" s="664"/>
      <c r="J847" s="664"/>
      <c r="K847" s="664"/>
      <c r="L847" s="664"/>
      <c r="M847" s="664"/>
      <c r="N847" s="664"/>
      <c r="O847" s="664"/>
      <c r="P847" s="664"/>
      <c r="Q847" s="664"/>
      <c r="R847" s="664"/>
      <c r="S847" s="664"/>
      <c r="T847" s="664"/>
      <c r="U847" s="664"/>
      <c r="V847" s="665"/>
      <c r="W847" s="658"/>
      <c r="X847" s="72"/>
      <c r="Y847" s="367"/>
    </row>
    <row r="848" spans="2:25" s="129" customFormat="1" ht="12.75" customHeight="1" outlineLevel="1" x14ac:dyDescent="0.2">
      <c r="B848" s="672" t="s">
        <v>591</v>
      </c>
      <c r="C848" s="257"/>
      <c r="D848" s="23"/>
      <c r="E848" s="64"/>
      <c r="F848" s="667" t="s">
        <v>588</v>
      </c>
      <c r="G848" s="658"/>
      <c r="H848" s="414"/>
      <c r="I848" s="403"/>
      <c r="J848" s="403"/>
      <c r="K848" s="404"/>
      <c r="L848" s="416"/>
      <c r="M848" s="406"/>
      <c r="N848" s="407"/>
      <c r="O848" s="407"/>
      <c r="P848" s="407"/>
      <c r="Q848" s="407"/>
      <c r="R848" s="407"/>
      <c r="S848" s="407"/>
      <c r="T848" s="407"/>
      <c r="U848" s="407"/>
      <c r="V848" s="408"/>
      <c r="W848" s="658"/>
      <c r="X848" s="72"/>
      <c r="Y848" s="367"/>
    </row>
    <row r="849" spans="1:29" s="72" customFormat="1" ht="15" outlineLevel="1" x14ac:dyDescent="0.2">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29" s="72" customFormat="1" ht="15" outlineLevel="1" x14ac:dyDescent="0.2">
      <c r="B850" s="25"/>
      <c r="C850" s="23" t="s">
        <v>482</v>
      </c>
      <c r="D850" s="23"/>
      <c r="E850" s="64"/>
      <c r="F850" s="24"/>
      <c r="G850" s="705">
        <f>SUBTOTAL(9,G851:G853)</f>
        <v>0</v>
      </c>
      <c r="H850" s="70">
        <f t="shared" ref="H850:W850" si="189">SUBTOTAL(9,H851:H853)</f>
        <v>0</v>
      </c>
      <c r="I850" s="66">
        <f t="shared" si="189"/>
        <v>0</v>
      </c>
      <c r="J850" s="66">
        <f t="shared" si="189"/>
        <v>0</v>
      </c>
      <c r="K850" s="67">
        <f t="shared" si="189"/>
        <v>0</v>
      </c>
      <c r="L850" s="34">
        <f t="shared" si="189"/>
        <v>0</v>
      </c>
      <c r="M850" s="34">
        <f t="shared" si="189"/>
        <v>0</v>
      </c>
      <c r="N850" s="34">
        <f t="shared" si="189"/>
        <v>0</v>
      </c>
      <c r="O850" s="34">
        <f t="shared" si="189"/>
        <v>0</v>
      </c>
      <c r="P850" s="34">
        <f t="shared" si="189"/>
        <v>0</v>
      </c>
      <c r="Q850" s="34">
        <f t="shared" si="189"/>
        <v>0</v>
      </c>
      <c r="R850" s="34">
        <f t="shared" si="189"/>
        <v>0</v>
      </c>
      <c r="S850" s="34">
        <f t="shared" si="189"/>
        <v>0</v>
      </c>
      <c r="T850" s="34">
        <f t="shared" si="189"/>
        <v>0</v>
      </c>
      <c r="U850" s="34">
        <f t="shared" si="189"/>
        <v>0</v>
      </c>
      <c r="V850" s="34">
        <f t="shared" si="189"/>
        <v>0</v>
      </c>
      <c r="W850" s="705">
        <f t="shared" si="189"/>
        <v>0</v>
      </c>
      <c r="Y850" s="426"/>
    </row>
    <row r="851" spans="1:29" s="72" customFormat="1" outlineLevel="1" x14ac:dyDescent="0.2">
      <c r="B851" s="25"/>
      <c r="C851" s="24"/>
      <c r="D851" s="23"/>
      <c r="E851" s="64"/>
      <c r="F851" s="433" t="s">
        <v>474</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
      <c r="B852" s="25"/>
      <c r="C852" s="24"/>
      <c r="D852" s="23"/>
      <c r="E852" s="64"/>
      <c r="F852" s="433" t="s">
        <v>475</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
      <c r="B853" s="25"/>
      <c r="C853" s="24"/>
      <c r="D853" s="23"/>
      <c r="E853" s="64"/>
      <c r="F853" s="433" t="s">
        <v>476</v>
      </c>
      <c r="G853" s="337"/>
      <c r="H853" s="342"/>
      <c r="I853" s="343"/>
      <c r="J853" s="343"/>
      <c r="K853" s="344"/>
      <c r="L853" s="345"/>
      <c r="M853" s="346"/>
      <c r="N853" s="343"/>
      <c r="O853" s="343"/>
      <c r="P853" s="343"/>
      <c r="Q853" s="343"/>
      <c r="R853" s="343"/>
      <c r="S853" s="343"/>
      <c r="T853" s="343"/>
      <c r="U853" s="343"/>
      <c r="V853" s="347"/>
      <c r="W853" s="337"/>
      <c r="Y853" s="367"/>
    </row>
    <row r="854" spans="1:29" s="72" customFormat="1" outlineLevel="1" x14ac:dyDescent="0.2">
      <c r="B854" s="25"/>
      <c r="C854" s="24"/>
      <c r="D854" s="23"/>
      <c r="E854" s="64"/>
      <c r="F854" s="590"/>
      <c r="G854" s="658"/>
      <c r="H854" s="677"/>
      <c r="I854" s="676"/>
      <c r="J854" s="676"/>
      <c r="K854" s="678"/>
      <c r="L854" s="676"/>
      <c r="M854" s="676"/>
      <c r="N854" s="676"/>
      <c r="O854" s="676"/>
      <c r="P854" s="676"/>
      <c r="Q854" s="676"/>
      <c r="R854" s="676"/>
      <c r="S854" s="676"/>
      <c r="T854" s="676"/>
      <c r="U854" s="676"/>
      <c r="V854" s="676"/>
      <c r="W854" s="658"/>
      <c r="Y854" s="631"/>
    </row>
    <row r="855" spans="1:29" s="72" customFormat="1" ht="15" outlineLevel="1" x14ac:dyDescent="0.2">
      <c r="B855" s="672" t="s">
        <v>589</v>
      </c>
      <c r="C855" s="668" t="s">
        <v>584</v>
      </c>
      <c r="D855" s="669"/>
      <c r="E855" s="670"/>
      <c r="F855" s="671"/>
      <c r="G855" s="658"/>
      <c r="H855" s="70">
        <f>SUBTOTAL(9,H856:H857)</f>
        <v>0</v>
      </c>
      <c r="I855" s="70">
        <f t="shared" ref="I855:V855" si="190">SUBTOTAL(9,I856:I857)</f>
        <v>0</v>
      </c>
      <c r="J855" s="70">
        <f t="shared" si="190"/>
        <v>0</v>
      </c>
      <c r="K855" s="70">
        <f t="shared" si="190"/>
        <v>0</v>
      </c>
      <c r="L855" s="70">
        <f t="shared" si="190"/>
        <v>0</v>
      </c>
      <c r="M855" s="70">
        <f t="shared" si="190"/>
        <v>0</v>
      </c>
      <c r="N855" s="70">
        <f t="shared" si="190"/>
        <v>0</v>
      </c>
      <c r="O855" s="70">
        <f t="shared" si="190"/>
        <v>0</v>
      </c>
      <c r="P855" s="70">
        <f t="shared" si="190"/>
        <v>0</v>
      </c>
      <c r="Q855" s="70">
        <f t="shared" si="190"/>
        <v>0</v>
      </c>
      <c r="R855" s="70">
        <f t="shared" si="190"/>
        <v>0</v>
      </c>
      <c r="S855" s="70">
        <f t="shared" si="190"/>
        <v>0</v>
      </c>
      <c r="T855" s="70">
        <f t="shared" si="190"/>
        <v>0</v>
      </c>
      <c r="U855" s="70">
        <f t="shared" si="190"/>
        <v>0</v>
      </c>
      <c r="V855" s="70">
        <f t="shared" si="190"/>
        <v>0</v>
      </c>
      <c r="W855" s="658"/>
      <c r="Y855" s="631"/>
    </row>
    <row r="856" spans="1:29" s="72" customFormat="1" ht="15.75" outlineLevel="1" x14ac:dyDescent="0.2">
      <c r="B856" s="672" t="s">
        <v>589</v>
      </c>
      <c r="C856" s="637"/>
      <c r="D856" s="592"/>
      <c r="E856" s="633"/>
      <c r="F856" s="656" t="s">
        <v>585</v>
      </c>
      <c r="G856" s="658"/>
      <c r="H856" s="638"/>
      <c r="I856" s="639"/>
      <c r="J856" s="639"/>
      <c r="K856" s="640"/>
      <c r="L856" s="641"/>
      <c r="M856" s="642"/>
      <c r="N856" s="643"/>
      <c r="O856" s="643"/>
      <c r="P856" s="643"/>
      <c r="Q856" s="643"/>
      <c r="R856" s="643"/>
      <c r="S856" s="643"/>
      <c r="T856" s="643"/>
      <c r="U856" s="643"/>
      <c r="V856" s="644"/>
      <c r="W856" s="658"/>
      <c r="Y856" s="367"/>
    </row>
    <row r="857" spans="1:29" s="72" customFormat="1" ht="15.75" outlineLevel="1" x14ac:dyDescent="0.2">
      <c r="B857" s="672" t="s">
        <v>589</v>
      </c>
      <c r="C857" s="637"/>
      <c r="D857" s="592"/>
      <c r="E857" s="633"/>
      <c r="F857" s="656" t="s">
        <v>586</v>
      </c>
      <c r="G857" s="658"/>
      <c r="H857" s="638"/>
      <c r="I857" s="639"/>
      <c r="J857" s="639"/>
      <c r="K857" s="640"/>
      <c r="L857" s="641"/>
      <c r="M857" s="642"/>
      <c r="N857" s="643"/>
      <c r="O857" s="643"/>
      <c r="P857" s="643"/>
      <c r="Q857" s="643"/>
      <c r="R857" s="643"/>
      <c r="S857" s="643"/>
      <c r="T857" s="643"/>
      <c r="U857" s="643"/>
      <c r="V857" s="644"/>
      <c r="W857" s="658"/>
      <c r="Y857" s="367"/>
    </row>
    <row r="858" spans="1:29" s="129" customFormat="1" ht="12.75" customHeight="1" thickBot="1" x14ac:dyDescent="0.25">
      <c r="B858" s="600"/>
      <c r="C858" s="601"/>
      <c r="D858" s="602"/>
      <c r="E858" s="603"/>
      <c r="F858" s="604"/>
      <c r="G858" s="659"/>
      <c r="H858" s="429"/>
      <c r="I858" s="430"/>
      <c r="J858" s="430"/>
      <c r="K858" s="467"/>
      <c r="L858" s="429"/>
      <c r="M858" s="431"/>
      <c r="N858" s="430"/>
      <c r="O858" s="430"/>
      <c r="P858" s="430"/>
      <c r="Q858" s="430"/>
      <c r="R858" s="430"/>
      <c r="S858" s="430"/>
      <c r="T858" s="430"/>
      <c r="U858" s="430"/>
      <c r="V858" s="430"/>
      <c r="W858" s="659"/>
      <c r="Y858" s="443"/>
    </row>
    <row r="859" spans="1:29" x14ac:dyDescent="0.2">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row>
    <row r="860" spans="1:29" ht="13.5" thickBot="1" x14ac:dyDescent="0.25">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row>
    <row r="861" spans="1:29" s="284" customFormat="1" ht="51" thickBot="1" x14ac:dyDescent="0.75">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s="283"/>
      <c r="Z861"/>
      <c r="AA861" s="283"/>
      <c r="AB861" s="283"/>
      <c r="AC861" s="283"/>
    </row>
    <row r="862" spans="1:29" x14ac:dyDescent="0.2">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s="72"/>
      <c r="Z862"/>
      <c r="AA862" s="72"/>
      <c r="AB862" s="72"/>
      <c r="AC862" s="72"/>
    </row>
    <row r="863" spans="1:29" ht="16.5" thickBot="1" x14ac:dyDescent="0.25">
      <c r="A863" s="318"/>
      <c r="B863" s="98" t="s">
        <v>0</v>
      </c>
      <c r="C863" s="99"/>
      <c r="D863" s="99"/>
      <c r="E863" s="99"/>
      <c r="F863" s="100" t="str">
        <f>F3</f>
        <v>U.S. Dollar (USD)</v>
      </c>
      <c r="G863" s="163"/>
      <c r="H863" s="15"/>
      <c r="I863" s="15"/>
      <c r="J863" s="164"/>
      <c r="K863" s="15"/>
      <c r="L863" s="15"/>
      <c r="M863" s="165"/>
      <c r="N863" s="15"/>
      <c r="O863" s="15"/>
      <c r="P863" s="15"/>
      <c r="Q863" s="15"/>
      <c r="R863" s="15"/>
      <c r="S863" s="15"/>
      <c r="T863" s="15"/>
      <c r="U863" s="15"/>
      <c r="V863" s="15"/>
      <c r="W863" s="15"/>
      <c r="X863" s="72"/>
      <c r="Y863" s="15"/>
      <c r="Z863"/>
      <c r="AA863" s="72"/>
      <c r="AB863" s="72"/>
      <c r="AC863" s="72"/>
    </row>
    <row r="864" spans="1:29" s="150" customFormat="1" ht="15.75" x14ac:dyDescent="0.25">
      <c r="A864" s="319"/>
      <c r="B864" s="98" t="s">
        <v>2</v>
      </c>
      <c r="C864" s="99"/>
      <c r="D864" s="99"/>
      <c r="E864" s="105"/>
      <c r="F864" s="98" t="str">
        <f>F4</f>
        <v>Bank Name</v>
      </c>
      <c r="G864" s="106"/>
      <c r="H864" s="166" t="s">
        <v>3</v>
      </c>
      <c r="I864" s="108"/>
      <c r="J864" s="108"/>
      <c r="K864" s="109"/>
      <c r="L864" s="167"/>
      <c r="M864" s="108"/>
      <c r="N864" s="108"/>
      <c r="O864" s="108"/>
      <c r="P864" s="108"/>
      <c r="Q864" s="108"/>
      <c r="R864" s="108"/>
      <c r="S864" s="108"/>
      <c r="T864" s="108"/>
      <c r="U864" s="108"/>
      <c r="V864" s="109"/>
      <c r="W864" s="110"/>
      <c r="X864" s="131"/>
      <c r="Y864"/>
      <c r="Z864"/>
      <c r="AA864" s="131"/>
      <c r="AB864" s="131"/>
      <c r="AC864" s="131"/>
    </row>
    <row r="865" spans="1:26" s="131" customFormat="1" ht="16.5" thickBot="1" x14ac:dyDescent="0.25">
      <c r="A865" s="320"/>
      <c r="B865" s="98" t="s">
        <v>4</v>
      </c>
      <c r="C865" s="105"/>
      <c r="D865" s="105"/>
      <c r="E865" s="105"/>
      <c r="F865" s="111">
        <f>F5</f>
        <v>45046</v>
      </c>
      <c r="G865" s="112"/>
      <c r="H865" s="113">
        <f t="shared" ref="H865:V865" si="191">H5</f>
        <v>45053</v>
      </c>
      <c r="I865" s="114">
        <f t="shared" si="191"/>
        <v>45060</v>
      </c>
      <c r="J865" s="114">
        <f t="shared" si="191"/>
        <v>45067</v>
      </c>
      <c r="K865" s="115">
        <f t="shared" si="191"/>
        <v>45077</v>
      </c>
      <c r="L865" s="114">
        <f t="shared" si="191"/>
        <v>45107</v>
      </c>
      <c r="M865" s="114">
        <f t="shared" si="191"/>
        <v>45138</v>
      </c>
      <c r="N865" s="114">
        <f t="shared" si="191"/>
        <v>45169</v>
      </c>
      <c r="O865" s="114">
        <f t="shared" si="191"/>
        <v>45199</v>
      </c>
      <c r="P865" s="114">
        <f t="shared" si="191"/>
        <v>45230</v>
      </c>
      <c r="Q865" s="114">
        <f t="shared" si="191"/>
        <v>45260</v>
      </c>
      <c r="R865" s="114">
        <f t="shared" si="191"/>
        <v>45291</v>
      </c>
      <c r="S865" s="114">
        <f t="shared" si="191"/>
        <v>45322</v>
      </c>
      <c r="T865" s="114">
        <f t="shared" si="191"/>
        <v>45351</v>
      </c>
      <c r="U865" s="114">
        <f t="shared" si="191"/>
        <v>45382</v>
      </c>
      <c r="V865" s="114">
        <f t="shared" si="191"/>
        <v>45412</v>
      </c>
      <c r="W865" s="116"/>
      <c r="Y865"/>
      <c r="Z865"/>
    </row>
    <row r="866" spans="1:26" s="132" customFormat="1" ht="16.5" thickBot="1" x14ac:dyDescent="0.25">
      <c r="A866" s="321"/>
      <c r="B866" s="117" t="s">
        <v>5</v>
      </c>
      <c r="C866" s="118"/>
      <c r="D866" s="118"/>
      <c r="E866" s="118"/>
      <c r="F866" s="118"/>
      <c r="G866" s="169" t="s">
        <v>6</v>
      </c>
      <c r="H866" s="120" t="str">
        <f t="shared" ref="H866:V866" si="192">H6</f>
        <v>7 (Week 1)</v>
      </c>
      <c r="I866" s="120" t="str">
        <f t="shared" si="192"/>
        <v>14 (Week 2)</v>
      </c>
      <c r="J866" s="120" t="str">
        <f t="shared" si="192"/>
        <v>21 (Week 3)</v>
      </c>
      <c r="K866" s="121" t="str">
        <f t="shared" si="192"/>
        <v>31 (Week 4)</v>
      </c>
      <c r="L866" s="119" t="str">
        <f t="shared" si="192"/>
        <v>61 (Month 2)</v>
      </c>
      <c r="M866" s="120" t="str">
        <f t="shared" si="192"/>
        <v>92 (Month 3)</v>
      </c>
      <c r="N866" s="120" t="str">
        <f t="shared" si="192"/>
        <v>123 (Month 4)</v>
      </c>
      <c r="O866" s="120" t="str">
        <f t="shared" si="192"/>
        <v>153 (Month 5)</v>
      </c>
      <c r="P866" s="120" t="str">
        <f t="shared" si="192"/>
        <v>184 (Month 6)</v>
      </c>
      <c r="Q866" s="120" t="str">
        <f t="shared" si="192"/>
        <v>214 (Month 7)</v>
      </c>
      <c r="R866" s="120" t="str">
        <f t="shared" si="192"/>
        <v>245 (Month 8)</v>
      </c>
      <c r="S866" s="120" t="str">
        <f t="shared" si="192"/>
        <v>276 (Month 9)</v>
      </c>
      <c r="T866" s="120" t="str">
        <f t="shared" si="192"/>
        <v>305 (Month 10)</v>
      </c>
      <c r="U866" s="120" t="str">
        <f t="shared" si="192"/>
        <v>336 (Month 11)</v>
      </c>
      <c r="V866" s="121" t="str">
        <f t="shared" si="192"/>
        <v>366 (Month 12)</v>
      </c>
      <c r="W866" s="122" t="str">
        <f>W6</f>
        <v>&gt;365</v>
      </c>
      <c r="Y866"/>
      <c r="Z866"/>
    </row>
    <row r="867" spans="1:26" s="150" customFormat="1" ht="15.75" x14ac:dyDescent="0.2">
      <c r="A867" s="319"/>
      <c r="B867" s="325" t="s">
        <v>8</v>
      </c>
      <c r="C867" s="170"/>
      <c r="D867" s="170"/>
      <c r="E867" s="170"/>
      <c r="F867" s="170"/>
      <c r="G867" s="171"/>
      <c r="H867" s="172"/>
      <c r="I867" s="172"/>
      <c r="J867" s="172"/>
      <c r="K867" s="175"/>
      <c r="L867" s="173"/>
      <c r="M867" s="174"/>
      <c r="N867" s="172"/>
      <c r="O867" s="172"/>
      <c r="P867" s="172"/>
      <c r="Q867" s="172"/>
      <c r="R867" s="172"/>
      <c r="S867" s="172"/>
      <c r="T867" s="172"/>
      <c r="U867" s="172"/>
      <c r="V867" s="175"/>
      <c r="W867" s="171"/>
      <c r="X867" s="131"/>
      <c r="Y867"/>
      <c r="Z867"/>
    </row>
    <row r="868" spans="1:26" x14ac:dyDescent="0.2">
      <c r="A868" s="318"/>
      <c r="B868" s="25"/>
      <c r="C868" s="23" t="s">
        <v>152</v>
      </c>
      <c r="D868" s="23"/>
      <c r="E868" s="24"/>
      <c r="F868" s="24"/>
      <c r="G868" s="50"/>
      <c r="H868" s="34"/>
      <c r="I868" s="34"/>
      <c r="J868" s="34"/>
      <c r="K868" s="37"/>
      <c r="L868" s="51"/>
      <c r="M868" s="36"/>
      <c r="N868" s="34"/>
      <c r="O868" s="34"/>
      <c r="P868" s="34"/>
      <c r="Q868" s="34"/>
      <c r="R868" s="34"/>
      <c r="S868" s="34"/>
      <c r="T868" s="34"/>
      <c r="U868" s="34"/>
      <c r="V868" s="37"/>
      <c r="W868" s="33"/>
      <c r="X868" s="72"/>
      <c r="Y868"/>
      <c r="Z868"/>
    </row>
    <row r="869" spans="1:26" x14ac:dyDescent="0.2">
      <c r="A869" s="318"/>
      <c r="B869" s="25"/>
      <c r="C869" s="23"/>
      <c r="D869" s="23"/>
      <c r="E869" s="24"/>
      <c r="F869" s="187" t="s">
        <v>359</v>
      </c>
      <c r="G869" s="188">
        <f>G9</f>
        <v>0</v>
      </c>
      <c r="H869" s="189">
        <f>G869</f>
        <v>0</v>
      </c>
      <c r="I869" s="34"/>
      <c r="J869" s="34"/>
      <c r="K869" s="37"/>
      <c r="L869" s="34"/>
      <c r="M869" s="36"/>
      <c r="N869" s="34"/>
      <c r="O869" s="34"/>
      <c r="P869" s="34"/>
      <c r="Q869" s="34"/>
      <c r="R869" s="34"/>
      <c r="S869" s="34"/>
      <c r="T869" s="34"/>
      <c r="U869" s="34"/>
      <c r="V869" s="34"/>
      <c r="W869" s="33"/>
      <c r="X869" s="72"/>
      <c r="Y869"/>
      <c r="Z869"/>
    </row>
    <row r="870" spans="1:26" x14ac:dyDescent="0.2">
      <c r="A870" s="318"/>
      <c r="B870" s="25"/>
      <c r="C870" s="23"/>
      <c r="D870" s="23" t="s">
        <v>9</v>
      </c>
      <c r="E870" s="24"/>
      <c r="F870" s="24"/>
      <c r="G870" s="50">
        <f>SUBTOTAL(9,G871:G872)</f>
        <v>0</v>
      </c>
      <c r="H870" s="51">
        <f t="shared" ref="H870:W870" si="193">SUBTOTAL(9,H871:H872)</f>
        <v>0</v>
      </c>
      <c r="I870" s="34">
        <f t="shared" si="193"/>
        <v>0</v>
      </c>
      <c r="J870" s="34">
        <f t="shared" si="193"/>
        <v>0</v>
      </c>
      <c r="K870" s="37">
        <f t="shared" si="193"/>
        <v>0</v>
      </c>
      <c r="L870" s="34">
        <f t="shared" si="193"/>
        <v>0</v>
      </c>
      <c r="M870" s="36">
        <f t="shared" si="193"/>
        <v>0</v>
      </c>
      <c r="N870" s="36">
        <f t="shared" si="193"/>
        <v>0</v>
      </c>
      <c r="O870" s="36">
        <f t="shared" si="193"/>
        <v>0</v>
      </c>
      <c r="P870" s="36">
        <f t="shared" si="193"/>
        <v>0</v>
      </c>
      <c r="Q870" s="36">
        <f t="shared" si="193"/>
        <v>0</v>
      </c>
      <c r="R870" s="36">
        <f t="shared" si="193"/>
        <v>0</v>
      </c>
      <c r="S870" s="36">
        <f t="shared" si="193"/>
        <v>0</v>
      </c>
      <c r="T870" s="36">
        <f t="shared" si="193"/>
        <v>0</v>
      </c>
      <c r="U870" s="36">
        <f t="shared" si="193"/>
        <v>0</v>
      </c>
      <c r="V870" s="34">
        <f t="shared" si="193"/>
        <v>0</v>
      </c>
      <c r="W870" s="33">
        <f t="shared" si="193"/>
        <v>0</v>
      </c>
      <c r="X870" s="72"/>
      <c r="Y870"/>
      <c r="Z870"/>
    </row>
    <row r="871" spans="1:26" outlineLevel="1" x14ac:dyDescent="0.2">
      <c r="A871" s="318"/>
      <c r="B871" s="25"/>
      <c r="C871" s="24"/>
      <c r="D871" s="64"/>
      <c r="E871" s="65"/>
      <c r="F871" s="176" t="s">
        <v>10</v>
      </c>
      <c r="G871" s="177">
        <f t="shared" ref="G871:V871" si="194">G11</f>
        <v>0</v>
      </c>
      <c r="H871" s="178">
        <f t="shared" si="194"/>
        <v>0</v>
      </c>
      <c r="I871" s="179">
        <f t="shared" si="194"/>
        <v>0</v>
      </c>
      <c r="J871" s="179">
        <f t="shared" si="194"/>
        <v>0</v>
      </c>
      <c r="K871" s="197">
        <f t="shared" si="194"/>
        <v>0</v>
      </c>
      <c r="L871" s="181">
        <f t="shared" si="194"/>
        <v>0</v>
      </c>
      <c r="M871" s="182">
        <f t="shared" si="194"/>
        <v>0</v>
      </c>
      <c r="N871" s="182">
        <f t="shared" si="194"/>
        <v>0</v>
      </c>
      <c r="O871" s="182">
        <f t="shared" si="194"/>
        <v>0</v>
      </c>
      <c r="P871" s="182">
        <f t="shared" si="194"/>
        <v>0</v>
      </c>
      <c r="Q871" s="182">
        <f t="shared" si="194"/>
        <v>0</v>
      </c>
      <c r="R871" s="182">
        <f t="shared" si="194"/>
        <v>0</v>
      </c>
      <c r="S871" s="182">
        <f t="shared" si="194"/>
        <v>0</v>
      </c>
      <c r="T871" s="182">
        <f t="shared" si="194"/>
        <v>0</v>
      </c>
      <c r="U871" s="182">
        <f t="shared" si="194"/>
        <v>0</v>
      </c>
      <c r="V871" s="183">
        <f t="shared" si="194"/>
        <v>0</v>
      </c>
      <c r="W871" s="46">
        <f>G871-SUM(H871:V871)</f>
        <v>0</v>
      </c>
      <c r="X871" s="72"/>
      <c r="Y871"/>
      <c r="Z871"/>
    </row>
    <row r="872" spans="1:26" outlineLevel="1" x14ac:dyDescent="0.2">
      <c r="A872" s="318"/>
      <c r="B872" s="25"/>
      <c r="C872" s="64"/>
      <c r="D872" s="64"/>
      <c r="E872" s="64"/>
      <c r="F872" s="176" t="s">
        <v>11</v>
      </c>
      <c r="G872" s="188">
        <f>G12</f>
        <v>0</v>
      </c>
      <c r="H872" s="189">
        <f>G872</f>
        <v>0</v>
      </c>
      <c r="I872" s="42"/>
      <c r="J872" s="42"/>
      <c r="K872" s="185"/>
      <c r="L872" s="42"/>
      <c r="M872" s="42"/>
      <c r="N872" s="42"/>
      <c r="O872" s="42"/>
      <c r="P872" s="42"/>
      <c r="Q872" s="42"/>
      <c r="R872" s="42"/>
      <c r="S872" s="42"/>
      <c r="T872" s="42"/>
      <c r="U872" s="42"/>
      <c r="V872" s="185"/>
      <c r="W872" s="186"/>
      <c r="X872" s="72"/>
      <c r="Y872"/>
      <c r="Z872"/>
    </row>
    <row r="873" spans="1:26" x14ac:dyDescent="0.2">
      <c r="A873" s="318"/>
      <c r="B873" s="25"/>
      <c r="C873" s="64"/>
      <c r="D873" s="65" t="s">
        <v>374</v>
      </c>
      <c r="E873" s="64"/>
      <c r="F873" s="24"/>
      <c r="G873" s="50">
        <f>SUBTOTAL(9,G874:G875)</f>
        <v>0</v>
      </c>
      <c r="H873" s="124">
        <f>SUBTOTAL(9,H874:H875)</f>
        <v>0</v>
      </c>
      <c r="I873" s="42">
        <f t="shared" ref="I873:W873" si="195">SUBTOTAL(9,I874:I875)</f>
        <v>0</v>
      </c>
      <c r="J873" s="42">
        <f t="shared" si="195"/>
        <v>0</v>
      </c>
      <c r="K873" s="44">
        <f t="shared" si="195"/>
        <v>0</v>
      </c>
      <c r="L873" s="43">
        <f t="shared" si="195"/>
        <v>0</v>
      </c>
      <c r="M873" s="42">
        <f t="shared" si="195"/>
        <v>0</v>
      </c>
      <c r="N873" s="42">
        <f t="shared" si="195"/>
        <v>0</v>
      </c>
      <c r="O873" s="42">
        <f t="shared" si="195"/>
        <v>0</v>
      </c>
      <c r="P873" s="42">
        <f t="shared" si="195"/>
        <v>0</v>
      </c>
      <c r="Q873" s="42">
        <f t="shared" si="195"/>
        <v>0</v>
      </c>
      <c r="R873" s="42">
        <f t="shared" si="195"/>
        <v>0</v>
      </c>
      <c r="S873" s="42">
        <f t="shared" si="195"/>
        <v>0</v>
      </c>
      <c r="T873" s="42">
        <f t="shared" si="195"/>
        <v>0</v>
      </c>
      <c r="U873" s="42">
        <f t="shared" si="195"/>
        <v>0</v>
      </c>
      <c r="V873" s="44">
        <f t="shared" si="195"/>
        <v>0</v>
      </c>
      <c r="W873" s="49">
        <f t="shared" si="195"/>
        <v>0</v>
      </c>
      <c r="X873" s="72"/>
      <c r="Y873"/>
      <c r="Z873"/>
    </row>
    <row r="874" spans="1:26" outlineLevel="1" x14ac:dyDescent="0.2">
      <c r="A874" s="318"/>
      <c r="B874" s="25"/>
      <c r="C874" s="64"/>
      <c r="D874" s="64"/>
      <c r="E874" s="64"/>
      <c r="F874" s="176" t="s">
        <v>357</v>
      </c>
      <c r="G874" s="188">
        <f>G14</f>
        <v>0</v>
      </c>
      <c r="H874" s="189">
        <f>G874</f>
        <v>0</v>
      </c>
      <c r="I874" s="42"/>
      <c r="J874" s="42"/>
      <c r="K874" s="44"/>
      <c r="L874" s="43"/>
      <c r="M874" s="42"/>
      <c r="N874" s="42"/>
      <c r="O874" s="42"/>
      <c r="P874" s="42"/>
      <c r="Q874" s="42"/>
      <c r="R874" s="42"/>
      <c r="S874" s="42"/>
      <c r="T874" s="42"/>
      <c r="U874" s="42"/>
      <c r="V874" s="44"/>
      <c r="W874" s="46">
        <f>G874-SUM(H874:V874)</f>
        <v>0</v>
      </c>
      <c r="X874" s="72"/>
      <c r="Y874"/>
      <c r="Z874"/>
    </row>
    <row r="875" spans="1:26" outlineLevel="1" x14ac:dyDescent="0.2">
      <c r="A875" s="318"/>
      <c r="B875" s="25"/>
      <c r="C875" s="64"/>
      <c r="D875" s="64"/>
      <c r="E875" s="64"/>
      <c r="F875" s="187" t="s">
        <v>358</v>
      </c>
      <c r="G875" s="188">
        <f>G15</f>
        <v>0</v>
      </c>
      <c r="H875" s="178">
        <f t="shared" ref="H875:V875" si="196">H15</f>
        <v>0</v>
      </c>
      <c r="I875" s="179">
        <f t="shared" si="196"/>
        <v>0</v>
      </c>
      <c r="J875" s="179">
        <f t="shared" si="196"/>
        <v>0</v>
      </c>
      <c r="K875" s="197">
        <f t="shared" si="196"/>
        <v>0</v>
      </c>
      <c r="L875" s="181">
        <f t="shared" si="196"/>
        <v>0</v>
      </c>
      <c r="M875" s="182">
        <f t="shared" si="196"/>
        <v>0</v>
      </c>
      <c r="N875" s="182">
        <f t="shared" si="196"/>
        <v>0</v>
      </c>
      <c r="O875" s="182">
        <f t="shared" si="196"/>
        <v>0</v>
      </c>
      <c r="P875" s="182">
        <f t="shared" si="196"/>
        <v>0</v>
      </c>
      <c r="Q875" s="182">
        <f t="shared" si="196"/>
        <v>0</v>
      </c>
      <c r="R875" s="182">
        <f t="shared" si="196"/>
        <v>0</v>
      </c>
      <c r="S875" s="182">
        <f t="shared" si="196"/>
        <v>0</v>
      </c>
      <c r="T875" s="182">
        <f t="shared" si="196"/>
        <v>0</v>
      </c>
      <c r="U875" s="182">
        <f t="shared" si="196"/>
        <v>0</v>
      </c>
      <c r="V875" s="183">
        <f t="shared" si="196"/>
        <v>0</v>
      </c>
      <c r="W875" s="46">
        <f>G875-SUM(H875:V875)</f>
        <v>0</v>
      </c>
      <c r="X875" s="72"/>
      <c r="Y875"/>
      <c r="Z875"/>
    </row>
    <row r="876" spans="1:26" x14ac:dyDescent="0.2">
      <c r="A876" s="318"/>
      <c r="B876" s="25"/>
      <c r="C876" s="23" t="s">
        <v>51</v>
      </c>
      <c r="D876" s="23"/>
      <c r="E876" s="24"/>
      <c r="F876" s="24"/>
      <c r="G876" s="69"/>
      <c r="H876" s="66"/>
      <c r="I876" s="66"/>
      <c r="J876" s="66"/>
      <c r="K876" s="67"/>
      <c r="L876" s="51"/>
      <c r="M876" s="34"/>
      <c r="N876" s="34"/>
      <c r="O876" s="34"/>
      <c r="P876" s="34"/>
      <c r="Q876" s="34"/>
      <c r="R876" s="34"/>
      <c r="S876" s="34"/>
      <c r="T876" s="34"/>
      <c r="U876" s="34"/>
      <c r="V876" s="37"/>
      <c r="W876" s="33"/>
      <c r="X876" s="72"/>
      <c r="Y876"/>
      <c r="Z876"/>
    </row>
    <row r="877" spans="1:26" x14ac:dyDescent="0.2">
      <c r="A877" s="318"/>
      <c r="B877" s="25"/>
      <c r="C877" s="23"/>
      <c r="D877" s="65" t="s">
        <v>52</v>
      </c>
      <c r="E877" s="24"/>
      <c r="F877" s="24"/>
      <c r="G877" s="69"/>
      <c r="H877" s="66"/>
      <c r="I877" s="66"/>
      <c r="J877" s="66"/>
      <c r="K877" s="67"/>
      <c r="L877" s="51"/>
      <c r="M877" s="34"/>
      <c r="N877" s="34"/>
      <c r="O877" s="34"/>
      <c r="P877" s="34"/>
      <c r="Q877" s="34"/>
      <c r="R877" s="34"/>
      <c r="S877" s="34"/>
      <c r="T877" s="34"/>
      <c r="U877" s="34"/>
      <c r="V877" s="37"/>
      <c r="W877" s="33"/>
      <c r="X877" s="72"/>
      <c r="Y877"/>
      <c r="Z877"/>
    </row>
    <row r="878" spans="1:26" x14ac:dyDescent="0.2">
      <c r="A878" s="318"/>
      <c r="B878" s="25"/>
      <c r="C878" s="23"/>
      <c r="D878" s="23"/>
      <c r="E878" s="24" t="s">
        <v>153</v>
      </c>
      <c r="F878" s="24"/>
      <c r="G878" s="69">
        <f t="shared" ref="G878:W878" si="197">SUBTOTAL(9,G879:G882)</f>
        <v>0</v>
      </c>
      <c r="H878" s="70">
        <f t="shared" si="197"/>
        <v>0</v>
      </c>
      <c r="I878" s="66">
        <f t="shared" si="197"/>
        <v>0</v>
      </c>
      <c r="J878" s="66">
        <f t="shared" si="197"/>
        <v>0</v>
      </c>
      <c r="K878" s="67">
        <f t="shared" si="197"/>
        <v>0</v>
      </c>
      <c r="L878" s="34">
        <f t="shared" si="197"/>
        <v>0</v>
      </c>
      <c r="M878" s="34">
        <f t="shared" si="197"/>
        <v>0</v>
      </c>
      <c r="N878" s="34">
        <f t="shared" si="197"/>
        <v>0</v>
      </c>
      <c r="O878" s="34">
        <f t="shared" si="197"/>
        <v>0</v>
      </c>
      <c r="P878" s="34">
        <f t="shared" si="197"/>
        <v>0</v>
      </c>
      <c r="Q878" s="34">
        <f t="shared" si="197"/>
        <v>0</v>
      </c>
      <c r="R878" s="34">
        <f t="shared" si="197"/>
        <v>0</v>
      </c>
      <c r="S878" s="34">
        <f t="shared" si="197"/>
        <v>0</v>
      </c>
      <c r="T878" s="34">
        <f t="shared" si="197"/>
        <v>0</v>
      </c>
      <c r="U878" s="34">
        <f t="shared" si="197"/>
        <v>0</v>
      </c>
      <c r="V878" s="34">
        <f t="shared" si="197"/>
        <v>0</v>
      </c>
      <c r="W878" s="33">
        <f t="shared" si="197"/>
        <v>0</v>
      </c>
      <c r="X878" s="72"/>
      <c r="Y878"/>
      <c r="Z878"/>
    </row>
    <row r="879" spans="1:26" outlineLevel="1" x14ac:dyDescent="0.2">
      <c r="A879" s="318"/>
      <c r="B879" s="25"/>
      <c r="C879" s="23"/>
      <c r="D879" s="23"/>
      <c r="E879" s="24"/>
      <c r="F879" s="176" t="s">
        <v>154</v>
      </c>
      <c r="G879" s="190">
        <f>G19</f>
        <v>0</v>
      </c>
      <c r="H879" s="191">
        <f>G879*(1-VLOOKUP($F879,SHT,3,FALSE))+$H19*VLOOKUP($F879,SHT,3,FALSE)</f>
        <v>0</v>
      </c>
      <c r="I879" s="179">
        <f t="shared" ref="I879:V879" si="198">I19*VLOOKUP($F879,SHT,3,FALSE)</f>
        <v>0</v>
      </c>
      <c r="J879" s="179">
        <f t="shared" si="198"/>
        <v>0</v>
      </c>
      <c r="K879" s="197">
        <f t="shared" si="198"/>
        <v>0</v>
      </c>
      <c r="L879" s="181">
        <f t="shared" si="198"/>
        <v>0</v>
      </c>
      <c r="M879" s="192">
        <f t="shared" si="198"/>
        <v>0</v>
      </c>
      <c r="N879" s="182">
        <f t="shared" si="198"/>
        <v>0</v>
      </c>
      <c r="O879" s="182">
        <f t="shared" si="198"/>
        <v>0</v>
      </c>
      <c r="P879" s="182">
        <f t="shared" si="198"/>
        <v>0</v>
      </c>
      <c r="Q879" s="182">
        <f t="shared" si="198"/>
        <v>0</v>
      </c>
      <c r="R879" s="182">
        <f t="shared" si="198"/>
        <v>0</v>
      </c>
      <c r="S879" s="182">
        <f t="shared" si="198"/>
        <v>0</v>
      </c>
      <c r="T879" s="178">
        <f t="shared" si="198"/>
        <v>0</v>
      </c>
      <c r="U879" s="182">
        <f t="shared" si="198"/>
        <v>0</v>
      </c>
      <c r="V879" s="183">
        <f t="shared" si="198"/>
        <v>0</v>
      </c>
      <c r="W879" s="46">
        <f>G879-SUM(H879:V879)</f>
        <v>0</v>
      </c>
      <c r="X879" s="72"/>
      <c r="Y879"/>
      <c r="Z879"/>
    </row>
    <row r="880" spans="1:26" outlineLevel="1" x14ac:dyDescent="0.2">
      <c r="A880" s="318"/>
      <c r="B880" s="25"/>
      <c r="C880" s="23"/>
      <c r="D880" s="23"/>
      <c r="E880" s="24"/>
      <c r="F880" s="176" t="s">
        <v>155</v>
      </c>
      <c r="G880" s="190">
        <f>G20</f>
        <v>0</v>
      </c>
      <c r="H880" s="191">
        <f>G880*(1-VLOOKUP($F880,SHT,3,FALSE))+$H20*VLOOKUP($F880,SHT,3,FALSE)</f>
        <v>0</v>
      </c>
      <c r="I880" s="179">
        <f t="shared" ref="I880:V880" si="199">I20*VLOOKUP($F880,SHT,3,FALSE)</f>
        <v>0</v>
      </c>
      <c r="J880" s="179">
        <f t="shared" si="199"/>
        <v>0</v>
      </c>
      <c r="K880" s="197">
        <f t="shared" si="199"/>
        <v>0</v>
      </c>
      <c r="L880" s="181">
        <f t="shared" si="199"/>
        <v>0</v>
      </c>
      <c r="M880" s="192">
        <f t="shared" si="199"/>
        <v>0</v>
      </c>
      <c r="N880" s="182">
        <f t="shared" si="199"/>
        <v>0</v>
      </c>
      <c r="O880" s="182">
        <f t="shared" si="199"/>
        <v>0</v>
      </c>
      <c r="P880" s="182">
        <f t="shared" si="199"/>
        <v>0</v>
      </c>
      <c r="Q880" s="182">
        <f t="shared" si="199"/>
        <v>0</v>
      </c>
      <c r="R880" s="182">
        <f t="shared" si="199"/>
        <v>0</v>
      </c>
      <c r="S880" s="182">
        <f t="shared" si="199"/>
        <v>0</v>
      </c>
      <c r="T880" s="178">
        <f t="shared" si="199"/>
        <v>0</v>
      </c>
      <c r="U880" s="182">
        <f t="shared" si="199"/>
        <v>0</v>
      </c>
      <c r="V880" s="183">
        <f t="shared" si="199"/>
        <v>0</v>
      </c>
      <c r="W880" s="46">
        <f>G880-SUM(H880:V880)</f>
        <v>0</v>
      </c>
      <c r="X880" s="72"/>
      <c r="Y880"/>
      <c r="Z880"/>
    </row>
    <row r="881" spans="1:26" outlineLevel="1" x14ac:dyDescent="0.2">
      <c r="A881" s="318"/>
      <c r="B881" s="25"/>
      <c r="C881" s="23"/>
      <c r="D881" s="23"/>
      <c r="E881" s="24"/>
      <c r="F881" s="176" t="s">
        <v>156</v>
      </c>
      <c r="G881" s="190">
        <f>G21</f>
        <v>0</v>
      </c>
      <c r="H881" s="191">
        <f>G881*(1-VLOOKUP($F881,SHT,3,FALSE))+$H21*VLOOKUP($F881,SHT,3,FALSE)</f>
        <v>0</v>
      </c>
      <c r="I881" s="179">
        <f t="shared" ref="I881:V881" si="200">I21*VLOOKUP($F881,SHT,3,FALSE)</f>
        <v>0</v>
      </c>
      <c r="J881" s="179">
        <f t="shared" si="200"/>
        <v>0</v>
      </c>
      <c r="K881" s="197">
        <f t="shared" si="200"/>
        <v>0</v>
      </c>
      <c r="L881" s="181">
        <f t="shared" si="200"/>
        <v>0</v>
      </c>
      <c r="M881" s="192">
        <f t="shared" si="200"/>
        <v>0</v>
      </c>
      <c r="N881" s="182">
        <f t="shared" si="200"/>
        <v>0</v>
      </c>
      <c r="O881" s="182">
        <f t="shared" si="200"/>
        <v>0</v>
      </c>
      <c r="P881" s="182">
        <f t="shared" si="200"/>
        <v>0</v>
      </c>
      <c r="Q881" s="182">
        <f t="shared" si="200"/>
        <v>0</v>
      </c>
      <c r="R881" s="182">
        <f t="shared" si="200"/>
        <v>0</v>
      </c>
      <c r="S881" s="182">
        <f t="shared" si="200"/>
        <v>0</v>
      </c>
      <c r="T881" s="178">
        <f t="shared" si="200"/>
        <v>0</v>
      </c>
      <c r="U881" s="182">
        <f t="shared" si="200"/>
        <v>0</v>
      </c>
      <c r="V881" s="183">
        <f t="shared" si="200"/>
        <v>0</v>
      </c>
      <c r="W881" s="46">
        <f>G881-SUM(H881:V881)</f>
        <v>0</v>
      </c>
      <c r="X881" s="72"/>
      <c r="Y881"/>
      <c r="Z881"/>
    </row>
    <row r="882" spans="1:26" outlineLevel="1" x14ac:dyDescent="0.2">
      <c r="A882" s="318"/>
      <c r="B882" s="25"/>
      <c r="C882" s="23"/>
      <c r="D882" s="23"/>
      <c r="E882" s="24"/>
      <c r="F882" s="176" t="s">
        <v>197</v>
      </c>
      <c r="G882" s="190">
        <f>G22</f>
        <v>0</v>
      </c>
      <c r="H882" s="191">
        <f>G882*(1-VLOOKUP($F882,SHT,3,FALSE))+$H22*VLOOKUP($F882,SHT,3,FALSE)</f>
        <v>0</v>
      </c>
      <c r="I882" s="179">
        <f t="shared" ref="I882:V882" si="201">I22*VLOOKUP($F882,SHT,3,FALSE)</f>
        <v>0</v>
      </c>
      <c r="J882" s="179">
        <f t="shared" si="201"/>
        <v>0</v>
      </c>
      <c r="K882" s="197">
        <f t="shared" si="201"/>
        <v>0</v>
      </c>
      <c r="L882" s="181">
        <f t="shared" si="201"/>
        <v>0</v>
      </c>
      <c r="M882" s="192">
        <f t="shared" si="201"/>
        <v>0</v>
      </c>
      <c r="N882" s="182">
        <f t="shared" si="201"/>
        <v>0</v>
      </c>
      <c r="O882" s="182">
        <f t="shared" si="201"/>
        <v>0</v>
      </c>
      <c r="P882" s="182">
        <f t="shared" si="201"/>
        <v>0</v>
      </c>
      <c r="Q882" s="182">
        <f t="shared" si="201"/>
        <v>0</v>
      </c>
      <c r="R882" s="182">
        <f t="shared" si="201"/>
        <v>0</v>
      </c>
      <c r="S882" s="182">
        <f t="shared" si="201"/>
        <v>0</v>
      </c>
      <c r="T882" s="178">
        <f t="shared" si="201"/>
        <v>0</v>
      </c>
      <c r="U882" s="182">
        <f t="shared" si="201"/>
        <v>0</v>
      </c>
      <c r="V882" s="183">
        <f t="shared" si="201"/>
        <v>0</v>
      </c>
      <c r="W882" s="46">
        <f>G882-SUM(H882:V882)</f>
        <v>0</v>
      </c>
      <c r="X882" s="72"/>
      <c r="Y882"/>
      <c r="Z882"/>
    </row>
    <row r="883" spans="1:26" x14ac:dyDescent="0.2">
      <c r="A883" s="318"/>
      <c r="B883" s="25"/>
      <c r="C883" s="23"/>
      <c r="D883" s="23"/>
      <c r="E883" s="24" t="s">
        <v>157</v>
      </c>
      <c r="F883" s="24"/>
      <c r="G883" s="69">
        <f t="shared" ref="G883:W883" si="202">SUBTOTAL(9,G884:G887)</f>
        <v>0</v>
      </c>
      <c r="H883" s="70">
        <f t="shared" si="202"/>
        <v>0</v>
      </c>
      <c r="I883" s="66">
        <f t="shared" si="202"/>
        <v>0</v>
      </c>
      <c r="J883" s="66">
        <f t="shared" si="202"/>
        <v>0</v>
      </c>
      <c r="K883" s="67">
        <f t="shared" si="202"/>
        <v>0</v>
      </c>
      <c r="L883" s="34">
        <f t="shared" si="202"/>
        <v>0</v>
      </c>
      <c r="M883" s="34">
        <f t="shared" si="202"/>
        <v>0</v>
      </c>
      <c r="N883" s="34">
        <f t="shared" si="202"/>
        <v>0</v>
      </c>
      <c r="O883" s="34">
        <f t="shared" si="202"/>
        <v>0</v>
      </c>
      <c r="P883" s="34">
        <f t="shared" si="202"/>
        <v>0</v>
      </c>
      <c r="Q883" s="34">
        <f t="shared" si="202"/>
        <v>0</v>
      </c>
      <c r="R883" s="34">
        <f t="shared" si="202"/>
        <v>0</v>
      </c>
      <c r="S883" s="34">
        <f t="shared" si="202"/>
        <v>0</v>
      </c>
      <c r="T883" s="34">
        <f t="shared" si="202"/>
        <v>0</v>
      </c>
      <c r="U883" s="34">
        <f t="shared" si="202"/>
        <v>0</v>
      </c>
      <c r="V883" s="34">
        <f t="shared" si="202"/>
        <v>0</v>
      </c>
      <c r="W883" s="33">
        <f t="shared" si="202"/>
        <v>0</v>
      </c>
      <c r="X883" s="72"/>
      <c r="Y883"/>
      <c r="Z883"/>
    </row>
    <row r="884" spans="1:26" outlineLevel="1" x14ac:dyDescent="0.2">
      <c r="A884" s="318"/>
      <c r="B884" s="25"/>
      <c r="C884" s="23"/>
      <c r="D884" s="23"/>
      <c r="E884" s="24"/>
      <c r="F884" s="176" t="s">
        <v>158</v>
      </c>
      <c r="G884" s="190">
        <f>G24</f>
        <v>0</v>
      </c>
      <c r="H884" s="191">
        <f>G884*(1-VLOOKUP($F884,SHT,3,FALSE))+$H24*VLOOKUP($F884,SHT,3,FALSE)</f>
        <v>0</v>
      </c>
      <c r="I884" s="179">
        <f t="shared" ref="I884:V884" si="203">I24*VLOOKUP($F884,SHT,3,FALSE)</f>
        <v>0</v>
      </c>
      <c r="J884" s="179">
        <f t="shared" si="203"/>
        <v>0</v>
      </c>
      <c r="K884" s="197">
        <f t="shared" si="203"/>
        <v>0</v>
      </c>
      <c r="L884" s="181">
        <f t="shared" si="203"/>
        <v>0</v>
      </c>
      <c r="M884" s="192">
        <f t="shared" si="203"/>
        <v>0</v>
      </c>
      <c r="N884" s="182">
        <f t="shared" si="203"/>
        <v>0</v>
      </c>
      <c r="O884" s="182">
        <f t="shared" si="203"/>
        <v>0</v>
      </c>
      <c r="P884" s="182">
        <f t="shared" si="203"/>
        <v>0</v>
      </c>
      <c r="Q884" s="182">
        <f t="shared" si="203"/>
        <v>0</v>
      </c>
      <c r="R884" s="182">
        <f t="shared" si="203"/>
        <v>0</v>
      </c>
      <c r="S884" s="182">
        <f t="shared" si="203"/>
        <v>0</v>
      </c>
      <c r="T884" s="178">
        <f t="shared" si="203"/>
        <v>0</v>
      </c>
      <c r="U884" s="182">
        <f t="shared" si="203"/>
        <v>0</v>
      </c>
      <c r="V884" s="183">
        <f t="shared" si="203"/>
        <v>0</v>
      </c>
      <c r="W884" s="46">
        <f>G884-SUM(H884:V884)</f>
        <v>0</v>
      </c>
      <c r="X884" s="72"/>
      <c r="Y884"/>
      <c r="Z884"/>
    </row>
    <row r="885" spans="1:26" outlineLevel="1" x14ac:dyDescent="0.2">
      <c r="A885" s="318"/>
      <c r="B885" s="25"/>
      <c r="C885" s="23"/>
      <c r="D885" s="23"/>
      <c r="E885" s="24"/>
      <c r="F885" s="176" t="s">
        <v>159</v>
      </c>
      <c r="G885" s="190">
        <f>G25</f>
        <v>0</v>
      </c>
      <c r="H885" s="191">
        <f>G885*(1-VLOOKUP($F885,SHT,3,FALSE))+$H25*VLOOKUP($F885,SHT,3,FALSE)</f>
        <v>0</v>
      </c>
      <c r="I885" s="179">
        <f t="shared" ref="I885:V885" si="204">I25*VLOOKUP($F885,SHT,3,FALSE)</f>
        <v>0</v>
      </c>
      <c r="J885" s="179">
        <f t="shared" si="204"/>
        <v>0</v>
      </c>
      <c r="K885" s="197">
        <f t="shared" si="204"/>
        <v>0</v>
      </c>
      <c r="L885" s="181">
        <f t="shared" si="204"/>
        <v>0</v>
      </c>
      <c r="M885" s="192">
        <f t="shared" si="204"/>
        <v>0</v>
      </c>
      <c r="N885" s="182">
        <f t="shared" si="204"/>
        <v>0</v>
      </c>
      <c r="O885" s="182">
        <f t="shared" si="204"/>
        <v>0</v>
      </c>
      <c r="P885" s="182">
        <f t="shared" si="204"/>
        <v>0</v>
      </c>
      <c r="Q885" s="182">
        <f t="shared" si="204"/>
        <v>0</v>
      </c>
      <c r="R885" s="182">
        <f t="shared" si="204"/>
        <v>0</v>
      </c>
      <c r="S885" s="182">
        <f t="shared" si="204"/>
        <v>0</v>
      </c>
      <c r="T885" s="178">
        <f t="shared" si="204"/>
        <v>0</v>
      </c>
      <c r="U885" s="182">
        <f t="shared" si="204"/>
        <v>0</v>
      </c>
      <c r="V885" s="183">
        <f t="shared" si="204"/>
        <v>0</v>
      </c>
      <c r="W885" s="46">
        <f>G885-SUM(H885:V885)</f>
        <v>0</v>
      </c>
      <c r="X885" s="72"/>
      <c r="Y885"/>
      <c r="Z885"/>
    </row>
    <row r="886" spans="1:26" outlineLevel="1" x14ac:dyDescent="0.2">
      <c r="A886" s="318"/>
      <c r="B886" s="25"/>
      <c r="C886" s="23"/>
      <c r="D886" s="23"/>
      <c r="E886" s="24"/>
      <c r="F886" s="176" t="s">
        <v>160</v>
      </c>
      <c r="G886" s="190">
        <f>G26</f>
        <v>0</v>
      </c>
      <c r="H886" s="191">
        <f>G886*(1-VLOOKUP($F886,SHT,3,FALSE))+$H26*VLOOKUP($F886,SHT,3,FALSE)</f>
        <v>0</v>
      </c>
      <c r="I886" s="179">
        <f t="shared" ref="I886:V886" si="205">I26*VLOOKUP($F886,SHT,3,FALSE)</f>
        <v>0</v>
      </c>
      <c r="J886" s="179">
        <f t="shared" si="205"/>
        <v>0</v>
      </c>
      <c r="K886" s="197">
        <f t="shared" si="205"/>
        <v>0</v>
      </c>
      <c r="L886" s="181">
        <f t="shared" si="205"/>
        <v>0</v>
      </c>
      <c r="M886" s="192">
        <f t="shared" si="205"/>
        <v>0</v>
      </c>
      <c r="N886" s="182">
        <f t="shared" si="205"/>
        <v>0</v>
      </c>
      <c r="O886" s="182">
        <f t="shared" si="205"/>
        <v>0</v>
      </c>
      <c r="P886" s="182">
        <f t="shared" si="205"/>
        <v>0</v>
      </c>
      <c r="Q886" s="182">
        <f t="shared" si="205"/>
        <v>0</v>
      </c>
      <c r="R886" s="182">
        <f t="shared" si="205"/>
        <v>0</v>
      </c>
      <c r="S886" s="182">
        <f t="shared" si="205"/>
        <v>0</v>
      </c>
      <c r="T886" s="178">
        <f t="shared" si="205"/>
        <v>0</v>
      </c>
      <c r="U886" s="182">
        <f t="shared" si="205"/>
        <v>0</v>
      </c>
      <c r="V886" s="183">
        <f t="shared" si="205"/>
        <v>0</v>
      </c>
      <c r="W886" s="46">
        <f>G886-SUM(H886:V886)</f>
        <v>0</v>
      </c>
      <c r="X886" s="72"/>
      <c r="Y886"/>
      <c r="Z886"/>
    </row>
    <row r="887" spans="1:26" outlineLevel="1" x14ac:dyDescent="0.2">
      <c r="A887" s="318"/>
      <c r="B887" s="25"/>
      <c r="C887" s="23"/>
      <c r="D887" s="23"/>
      <c r="E887" s="24"/>
      <c r="F887" s="176" t="s">
        <v>198</v>
      </c>
      <c r="G887" s="190">
        <f>G27</f>
        <v>0</v>
      </c>
      <c r="H887" s="193">
        <f>G887*(1-VLOOKUP($F887,SHT,3,FALSE))+$H27*VLOOKUP($F887,SHT,3,FALSE)</f>
        <v>0</v>
      </c>
      <c r="I887" s="191">
        <f t="shared" ref="I887:V887" si="206">I27*VLOOKUP($F887,SHT,3,FALSE)</f>
        <v>0</v>
      </c>
      <c r="J887" s="179">
        <f t="shared" si="206"/>
        <v>0</v>
      </c>
      <c r="K887" s="197">
        <f t="shared" si="206"/>
        <v>0</v>
      </c>
      <c r="L887" s="181">
        <f t="shared" si="206"/>
        <v>0</v>
      </c>
      <c r="M887" s="192">
        <f t="shared" si="206"/>
        <v>0</v>
      </c>
      <c r="N887" s="182">
        <f t="shared" si="206"/>
        <v>0</v>
      </c>
      <c r="O887" s="182">
        <f t="shared" si="206"/>
        <v>0</v>
      </c>
      <c r="P887" s="182">
        <f t="shared" si="206"/>
        <v>0</v>
      </c>
      <c r="Q887" s="182">
        <f t="shared" si="206"/>
        <v>0</v>
      </c>
      <c r="R887" s="182">
        <f t="shared" si="206"/>
        <v>0</v>
      </c>
      <c r="S887" s="182">
        <f t="shared" si="206"/>
        <v>0</v>
      </c>
      <c r="T887" s="178">
        <f t="shared" si="206"/>
        <v>0</v>
      </c>
      <c r="U887" s="182">
        <f t="shared" si="206"/>
        <v>0</v>
      </c>
      <c r="V887" s="183">
        <f t="shared" si="206"/>
        <v>0</v>
      </c>
      <c r="W887" s="46">
        <f>G887-SUM(H887:V887)</f>
        <v>0</v>
      </c>
      <c r="X887" s="72"/>
      <c r="Y887"/>
      <c r="Z887"/>
    </row>
    <row r="888" spans="1:26" x14ac:dyDescent="0.2">
      <c r="A888" s="318"/>
      <c r="B888" s="25"/>
      <c r="C888" s="23"/>
      <c r="D888" s="23"/>
      <c r="E888" s="24" t="s">
        <v>347</v>
      </c>
      <c r="F888" s="24"/>
      <c r="G888" s="69">
        <f t="shared" ref="G888:W888" si="207">SUBTOTAL(9,G889:G892)</f>
        <v>0</v>
      </c>
      <c r="H888" s="70">
        <f t="shared" si="207"/>
        <v>0</v>
      </c>
      <c r="I888" s="66">
        <f t="shared" si="207"/>
        <v>0</v>
      </c>
      <c r="J888" s="66">
        <f t="shared" si="207"/>
        <v>0</v>
      </c>
      <c r="K888" s="67">
        <f t="shared" si="207"/>
        <v>0</v>
      </c>
      <c r="L888" s="34">
        <f t="shared" si="207"/>
        <v>0</v>
      </c>
      <c r="M888" s="34">
        <f t="shared" si="207"/>
        <v>0</v>
      </c>
      <c r="N888" s="34">
        <f t="shared" si="207"/>
        <v>0</v>
      </c>
      <c r="O888" s="34">
        <f t="shared" si="207"/>
        <v>0</v>
      </c>
      <c r="P888" s="34">
        <f t="shared" si="207"/>
        <v>0</v>
      </c>
      <c r="Q888" s="34">
        <f t="shared" si="207"/>
        <v>0</v>
      </c>
      <c r="R888" s="34">
        <f t="shared" si="207"/>
        <v>0</v>
      </c>
      <c r="S888" s="34">
        <f t="shared" si="207"/>
        <v>0</v>
      </c>
      <c r="T888" s="34">
        <f t="shared" si="207"/>
        <v>0</v>
      </c>
      <c r="U888" s="34">
        <f t="shared" si="207"/>
        <v>0</v>
      </c>
      <c r="V888" s="34">
        <f t="shared" si="207"/>
        <v>0</v>
      </c>
      <c r="W888" s="33">
        <f t="shared" si="207"/>
        <v>0</v>
      </c>
      <c r="X888" s="72"/>
      <c r="Y888"/>
      <c r="Z888"/>
    </row>
    <row r="889" spans="1:26" outlineLevel="1" x14ac:dyDescent="0.2">
      <c r="A889" s="318"/>
      <c r="B889" s="25"/>
      <c r="C889" s="23"/>
      <c r="D889" s="23"/>
      <c r="E889" s="24"/>
      <c r="F889" s="176" t="s">
        <v>327</v>
      </c>
      <c r="G889" s="190">
        <f>G29</f>
        <v>0</v>
      </c>
      <c r="H889" s="191">
        <f>G889*(1-VLOOKUP($F889,SHT,3,FALSE))+$H29*VLOOKUP($F889,SHT,3,FALSE)</f>
        <v>0</v>
      </c>
      <c r="I889" s="179">
        <f t="shared" ref="I889:V889" si="208">I29*VLOOKUP($F889,SHT,3,FALSE)</f>
        <v>0</v>
      </c>
      <c r="J889" s="179">
        <f t="shared" si="208"/>
        <v>0</v>
      </c>
      <c r="K889" s="197">
        <f t="shared" si="208"/>
        <v>0</v>
      </c>
      <c r="L889" s="181">
        <f t="shared" si="208"/>
        <v>0</v>
      </c>
      <c r="M889" s="192">
        <f t="shared" si="208"/>
        <v>0</v>
      </c>
      <c r="N889" s="182">
        <f t="shared" si="208"/>
        <v>0</v>
      </c>
      <c r="O889" s="182">
        <f t="shared" si="208"/>
        <v>0</v>
      </c>
      <c r="P889" s="182">
        <f t="shared" si="208"/>
        <v>0</v>
      </c>
      <c r="Q889" s="182">
        <f t="shared" si="208"/>
        <v>0</v>
      </c>
      <c r="R889" s="182">
        <f t="shared" si="208"/>
        <v>0</v>
      </c>
      <c r="S889" s="182">
        <f t="shared" si="208"/>
        <v>0</v>
      </c>
      <c r="T889" s="178">
        <f t="shared" si="208"/>
        <v>0</v>
      </c>
      <c r="U889" s="182">
        <f t="shared" si="208"/>
        <v>0</v>
      </c>
      <c r="V889" s="183">
        <f t="shared" si="208"/>
        <v>0</v>
      </c>
      <c r="W889" s="46">
        <f>G889-SUM(H889:V889)</f>
        <v>0</v>
      </c>
      <c r="X889" s="72"/>
      <c r="Y889"/>
      <c r="Z889"/>
    </row>
    <row r="890" spans="1:26" outlineLevel="1" x14ac:dyDescent="0.2">
      <c r="A890" s="318"/>
      <c r="B890" s="25"/>
      <c r="C890" s="23"/>
      <c r="D890" s="23"/>
      <c r="E890" s="24"/>
      <c r="F890" s="176" t="s">
        <v>328</v>
      </c>
      <c r="G890" s="190">
        <f>G30</f>
        <v>0</v>
      </c>
      <c r="H890" s="191">
        <f>G890*(1-VLOOKUP($F890,SHT,3,FALSE))+$H30*VLOOKUP($F890,SHT,3,FALSE)</f>
        <v>0</v>
      </c>
      <c r="I890" s="179">
        <f t="shared" ref="I890:V890" si="209">I30*VLOOKUP($F890,SHT,3,FALSE)</f>
        <v>0</v>
      </c>
      <c r="J890" s="179">
        <f t="shared" si="209"/>
        <v>0</v>
      </c>
      <c r="K890" s="197">
        <f t="shared" si="209"/>
        <v>0</v>
      </c>
      <c r="L890" s="181">
        <f t="shared" si="209"/>
        <v>0</v>
      </c>
      <c r="M890" s="192">
        <f t="shared" si="209"/>
        <v>0</v>
      </c>
      <c r="N890" s="182">
        <f t="shared" si="209"/>
        <v>0</v>
      </c>
      <c r="O890" s="182">
        <f t="shared" si="209"/>
        <v>0</v>
      </c>
      <c r="P890" s="182">
        <f t="shared" si="209"/>
        <v>0</v>
      </c>
      <c r="Q890" s="182">
        <f t="shared" si="209"/>
        <v>0</v>
      </c>
      <c r="R890" s="182">
        <f t="shared" si="209"/>
        <v>0</v>
      </c>
      <c r="S890" s="182">
        <f t="shared" si="209"/>
        <v>0</v>
      </c>
      <c r="T890" s="178">
        <f t="shared" si="209"/>
        <v>0</v>
      </c>
      <c r="U890" s="182">
        <f t="shared" si="209"/>
        <v>0</v>
      </c>
      <c r="V890" s="183">
        <f t="shared" si="209"/>
        <v>0</v>
      </c>
      <c r="W890" s="46">
        <f>G890-SUM(H890:V890)</f>
        <v>0</v>
      </c>
      <c r="X890" s="72"/>
      <c r="Y890"/>
      <c r="Z890"/>
    </row>
    <row r="891" spans="1:26" outlineLevel="1" x14ac:dyDescent="0.2">
      <c r="A891" s="318"/>
      <c r="B891" s="25"/>
      <c r="C891" s="23"/>
      <c r="D891" s="23"/>
      <c r="E891" s="24"/>
      <c r="F891" s="176" t="s">
        <v>329</v>
      </c>
      <c r="G891" s="190">
        <f>G31</f>
        <v>0</v>
      </c>
      <c r="H891" s="191">
        <f>G891*(1-VLOOKUP($F891,SHT,3,FALSE))+$H31*VLOOKUP($F891,SHT,3,FALSE)</f>
        <v>0</v>
      </c>
      <c r="I891" s="179">
        <f t="shared" ref="I891:V891" si="210">I31*VLOOKUP($F891,SHT,3,FALSE)</f>
        <v>0</v>
      </c>
      <c r="J891" s="179">
        <f t="shared" si="210"/>
        <v>0</v>
      </c>
      <c r="K891" s="197">
        <f t="shared" si="210"/>
        <v>0</v>
      </c>
      <c r="L891" s="181">
        <f t="shared" si="210"/>
        <v>0</v>
      </c>
      <c r="M891" s="192">
        <f t="shared" si="210"/>
        <v>0</v>
      </c>
      <c r="N891" s="182">
        <f t="shared" si="210"/>
        <v>0</v>
      </c>
      <c r="O891" s="182">
        <f t="shared" si="210"/>
        <v>0</v>
      </c>
      <c r="P891" s="182">
        <f t="shared" si="210"/>
        <v>0</v>
      </c>
      <c r="Q891" s="182">
        <f t="shared" si="210"/>
        <v>0</v>
      </c>
      <c r="R891" s="182">
        <f t="shared" si="210"/>
        <v>0</v>
      </c>
      <c r="S891" s="182">
        <f t="shared" si="210"/>
        <v>0</v>
      </c>
      <c r="T891" s="178">
        <f t="shared" si="210"/>
        <v>0</v>
      </c>
      <c r="U891" s="182">
        <f t="shared" si="210"/>
        <v>0</v>
      </c>
      <c r="V891" s="183">
        <f t="shared" si="210"/>
        <v>0</v>
      </c>
      <c r="W891" s="46">
        <f>G891-SUM(H891:V891)</f>
        <v>0</v>
      </c>
      <c r="X891" s="72"/>
      <c r="Y891"/>
      <c r="Z891"/>
    </row>
    <row r="892" spans="1:26" outlineLevel="1" x14ac:dyDescent="0.2">
      <c r="A892" s="318"/>
      <c r="B892" s="25"/>
      <c r="C892" s="23"/>
      <c r="D892" s="23"/>
      <c r="E892" s="24"/>
      <c r="F892" s="176" t="s">
        <v>330</v>
      </c>
      <c r="G892" s="190">
        <f>G32</f>
        <v>0</v>
      </c>
      <c r="H892" s="191">
        <f>G892*(1-VLOOKUP($F892,SHT,3,FALSE))+$H32*VLOOKUP($F892,SHT,3,FALSE)</f>
        <v>0</v>
      </c>
      <c r="I892" s="179">
        <f t="shared" ref="I892:V892" si="211">I32*VLOOKUP($F892,SHT,3,FALSE)</f>
        <v>0</v>
      </c>
      <c r="J892" s="179">
        <f t="shared" si="211"/>
        <v>0</v>
      </c>
      <c r="K892" s="197">
        <f t="shared" si="211"/>
        <v>0</v>
      </c>
      <c r="L892" s="181">
        <f t="shared" si="211"/>
        <v>0</v>
      </c>
      <c r="M892" s="192">
        <f t="shared" si="211"/>
        <v>0</v>
      </c>
      <c r="N892" s="182">
        <f t="shared" si="211"/>
        <v>0</v>
      </c>
      <c r="O892" s="182">
        <f t="shared" si="211"/>
        <v>0</v>
      </c>
      <c r="P892" s="182">
        <f t="shared" si="211"/>
        <v>0</v>
      </c>
      <c r="Q892" s="182">
        <f t="shared" si="211"/>
        <v>0</v>
      </c>
      <c r="R892" s="182">
        <f t="shared" si="211"/>
        <v>0</v>
      </c>
      <c r="S892" s="182">
        <f t="shared" si="211"/>
        <v>0</v>
      </c>
      <c r="T892" s="178">
        <f t="shared" si="211"/>
        <v>0</v>
      </c>
      <c r="U892" s="182">
        <f t="shared" si="211"/>
        <v>0</v>
      </c>
      <c r="V892" s="183">
        <f t="shared" si="211"/>
        <v>0</v>
      </c>
      <c r="W892" s="46">
        <f>G892-SUM(H892:V892)</f>
        <v>0</v>
      </c>
      <c r="X892" s="72"/>
      <c r="Y892"/>
      <c r="Z892"/>
    </row>
    <row r="893" spans="1:26" x14ac:dyDescent="0.2">
      <c r="A893" s="318"/>
      <c r="B893" s="25"/>
      <c r="C893" s="23"/>
      <c r="D893" s="23" t="s">
        <v>53</v>
      </c>
      <c r="E893" s="24"/>
      <c r="F893" s="24"/>
      <c r="G893" s="69"/>
      <c r="H893" s="66"/>
      <c r="I893" s="66"/>
      <c r="J893" s="66"/>
      <c r="K893" s="67"/>
      <c r="L893" s="51"/>
      <c r="M893" s="34"/>
      <c r="N893" s="34"/>
      <c r="O893" s="34"/>
      <c r="P893" s="34"/>
      <c r="Q893" s="34"/>
      <c r="R893" s="34"/>
      <c r="S893" s="34"/>
      <c r="T893" s="34"/>
      <c r="U893" s="34"/>
      <c r="V893" s="37"/>
      <c r="W893" s="33"/>
      <c r="X893" s="72"/>
      <c r="Y893"/>
      <c r="Z893"/>
    </row>
    <row r="894" spans="1:26" x14ac:dyDescent="0.2">
      <c r="A894" s="318"/>
      <c r="B894" s="25"/>
      <c r="C894" s="23"/>
      <c r="D894" s="23"/>
      <c r="E894" s="64" t="s">
        <v>54</v>
      </c>
      <c r="F894" s="24"/>
      <c r="G894" s="69">
        <f t="shared" ref="G894:W894" si="212">SUBTOTAL(9,G895:G897)</f>
        <v>0</v>
      </c>
      <c r="H894" s="70">
        <f t="shared" si="212"/>
        <v>0</v>
      </c>
      <c r="I894" s="66">
        <f t="shared" si="212"/>
        <v>0</v>
      </c>
      <c r="J894" s="66">
        <f t="shared" si="212"/>
        <v>0</v>
      </c>
      <c r="K894" s="67">
        <f t="shared" si="212"/>
        <v>0</v>
      </c>
      <c r="L894" s="34">
        <f t="shared" si="212"/>
        <v>0</v>
      </c>
      <c r="M894" s="34">
        <f t="shared" si="212"/>
        <v>0</v>
      </c>
      <c r="N894" s="34">
        <f t="shared" si="212"/>
        <v>0</v>
      </c>
      <c r="O894" s="34">
        <f t="shared" si="212"/>
        <v>0</v>
      </c>
      <c r="P894" s="34">
        <f t="shared" si="212"/>
        <v>0</v>
      </c>
      <c r="Q894" s="34">
        <f t="shared" si="212"/>
        <v>0</v>
      </c>
      <c r="R894" s="34">
        <f t="shared" si="212"/>
        <v>0</v>
      </c>
      <c r="S894" s="34">
        <f t="shared" si="212"/>
        <v>0</v>
      </c>
      <c r="T894" s="34">
        <f t="shared" si="212"/>
        <v>0</v>
      </c>
      <c r="U894" s="34">
        <f t="shared" si="212"/>
        <v>0</v>
      </c>
      <c r="V894" s="34">
        <f t="shared" si="212"/>
        <v>0</v>
      </c>
      <c r="W894" s="33">
        <f t="shared" si="212"/>
        <v>0</v>
      </c>
      <c r="X894" s="72"/>
      <c r="Y894"/>
      <c r="Z894"/>
    </row>
    <row r="895" spans="1:26" outlineLevel="1" x14ac:dyDescent="0.2">
      <c r="A895" s="318"/>
      <c r="B895" s="25"/>
      <c r="C895" s="23"/>
      <c r="D895" s="23"/>
      <c r="E895" s="64"/>
      <c r="F895" s="176" t="s">
        <v>55</v>
      </c>
      <c r="G895" s="190">
        <f>G35</f>
        <v>0</v>
      </c>
      <c r="H895" s="191">
        <f>G895*(1-VLOOKUP($F895,SHT,3,FALSE))+$H35*VLOOKUP($F895,SHT,3,FALSE)</f>
        <v>0</v>
      </c>
      <c r="I895" s="179">
        <f t="shared" ref="I895:V895" si="213">I35*VLOOKUP($F895,SHT,3,FALSE)</f>
        <v>0</v>
      </c>
      <c r="J895" s="179">
        <f t="shared" si="213"/>
        <v>0</v>
      </c>
      <c r="K895" s="197">
        <f t="shared" si="213"/>
        <v>0</v>
      </c>
      <c r="L895" s="181">
        <f t="shared" si="213"/>
        <v>0</v>
      </c>
      <c r="M895" s="192">
        <f t="shared" si="213"/>
        <v>0</v>
      </c>
      <c r="N895" s="182">
        <f t="shared" si="213"/>
        <v>0</v>
      </c>
      <c r="O895" s="182">
        <f t="shared" si="213"/>
        <v>0</v>
      </c>
      <c r="P895" s="182">
        <f t="shared" si="213"/>
        <v>0</v>
      </c>
      <c r="Q895" s="182">
        <f t="shared" si="213"/>
        <v>0</v>
      </c>
      <c r="R895" s="182">
        <f t="shared" si="213"/>
        <v>0</v>
      </c>
      <c r="S895" s="182">
        <f t="shared" si="213"/>
        <v>0</v>
      </c>
      <c r="T895" s="178">
        <f t="shared" si="213"/>
        <v>0</v>
      </c>
      <c r="U895" s="182">
        <f t="shared" si="213"/>
        <v>0</v>
      </c>
      <c r="V895" s="183">
        <f t="shared" si="213"/>
        <v>0</v>
      </c>
      <c r="W895" s="46">
        <f>G895-SUM(H895:V895)</f>
        <v>0</v>
      </c>
      <c r="Y895"/>
      <c r="Z895"/>
    </row>
    <row r="896" spans="1:26" outlineLevel="1" x14ac:dyDescent="0.2">
      <c r="A896" s="318"/>
      <c r="B896" s="25"/>
      <c r="C896" s="23"/>
      <c r="D896" s="23"/>
      <c r="E896" s="24"/>
      <c r="F896" s="176" t="s">
        <v>161</v>
      </c>
      <c r="G896" s="190">
        <f>G36</f>
        <v>0</v>
      </c>
      <c r="H896" s="191">
        <f>G896*(1-VLOOKUP($F896,SHT,3,FALSE))+$H36*VLOOKUP($F896,SHT,3,FALSE)</f>
        <v>0</v>
      </c>
      <c r="I896" s="179">
        <f t="shared" ref="I896:V896" si="214">I36*VLOOKUP($F896,SHT,3,FALSE)</f>
        <v>0</v>
      </c>
      <c r="J896" s="179">
        <f t="shared" si="214"/>
        <v>0</v>
      </c>
      <c r="K896" s="197">
        <f t="shared" si="214"/>
        <v>0</v>
      </c>
      <c r="L896" s="181">
        <f t="shared" si="214"/>
        <v>0</v>
      </c>
      <c r="M896" s="192">
        <f t="shared" si="214"/>
        <v>0</v>
      </c>
      <c r="N896" s="182">
        <f t="shared" si="214"/>
        <v>0</v>
      </c>
      <c r="O896" s="182">
        <f t="shared" si="214"/>
        <v>0</v>
      </c>
      <c r="P896" s="182">
        <f t="shared" si="214"/>
        <v>0</v>
      </c>
      <c r="Q896" s="182">
        <f t="shared" si="214"/>
        <v>0</v>
      </c>
      <c r="R896" s="182">
        <f t="shared" si="214"/>
        <v>0</v>
      </c>
      <c r="S896" s="182">
        <f t="shared" si="214"/>
        <v>0</v>
      </c>
      <c r="T896" s="178">
        <f t="shared" si="214"/>
        <v>0</v>
      </c>
      <c r="U896" s="182">
        <f t="shared" si="214"/>
        <v>0</v>
      </c>
      <c r="V896" s="183">
        <f t="shared" si="214"/>
        <v>0</v>
      </c>
      <c r="W896" s="46">
        <f>G896-SUM(H896:V896)</f>
        <v>0</v>
      </c>
      <c r="Y896"/>
      <c r="Z896"/>
    </row>
    <row r="897" spans="1:26" outlineLevel="1" x14ac:dyDescent="0.2">
      <c r="A897" s="318"/>
      <c r="B897" s="25"/>
      <c r="C897" s="23"/>
      <c r="D897" s="23"/>
      <c r="E897" s="24"/>
      <c r="F897" s="176" t="s">
        <v>331</v>
      </c>
      <c r="G897" s="190">
        <f>G37</f>
        <v>0</v>
      </c>
      <c r="H897" s="191">
        <f>G897*(1-VLOOKUP($F897,SHT,3,FALSE))+$H37*VLOOKUP($F897,SHT,3,FALSE)</f>
        <v>0</v>
      </c>
      <c r="I897" s="179">
        <f t="shared" ref="I897:V897" si="215">I37*VLOOKUP($F897,SHT,3,FALSE)</f>
        <v>0</v>
      </c>
      <c r="J897" s="179">
        <f t="shared" si="215"/>
        <v>0</v>
      </c>
      <c r="K897" s="197">
        <f t="shared" si="215"/>
        <v>0</v>
      </c>
      <c r="L897" s="181">
        <f t="shared" si="215"/>
        <v>0</v>
      </c>
      <c r="M897" s="192">
        <f t="shared" si="215"/>
        <v>0</v>
      </c>
      <c r="N897" s="182">
        <f t="shared" si="215"/>
        <v>0</v>
      </c>
      <c r="O897" s="182">
        <f t="shared" si="215"/>
        <v>0</v>
      </c>
      <c r="P897" s="182">
        <f t="shared" si="215"/>
        <v>0</v>
      </c>
      <c r="Q897" s="182">
        <f t="shared" si="215"/>
        <v>0</v>
      </c>
      <c r="R897" s="182">
        <f t="shared" si="215"/>
        <v>0</v>
      </c>
      <c r="S897" s="182">
        <f t="shared" si="215"/>
        <v>0</v>
      </c>
      <c r="T897" s="178">
        <f t="shared" si="215"/>
        <v>0</v>
      </c>
      <c r="U897" s="182">
        <f t="shared" si="215"/>
        <v>0</v>
      </c>
      <c r="V897" s="183">
        <f t="shared" si="215"/>
        <v>0</v>
      </c>
      <c r="W897" s="46">
        <f>G897-SUM(H897:V897)</f>
        <v>0</v>
      </c>
      <c r="Y897"/>
      <c r="Z897"/>
    </row>
    <row r="898" spans="1:26" x14ac:dyDescent="0.2">
      <c r="A898" s="318"/>
      <c r="B898" s="25"/>
      <c r="C898" s="23"/>
      <c r="D898" s="23"/>
      <c r="E898" s="24" t="s">
        <v>56</v>
      </c>
      <c r="F898" s="24"/>
      <c r="G898" s="69">
        <f t="shared" ref="G898:W898" si="216">SUBTOTAL(9,G899:G901)</f>
        <v>0</v>
      </c>
      <c r="H898" s="70">
        <f t="shared" si="216"/>
        <v>0</v>
      </c>
      <c r="I898" s="66">
        <f t="shared" si="216"/>
        <v>0</v>
      </c>
      <c r="J898" s="66">
        <f t="shared" si="216"/>
        <v>0</v>
      </c>
      <c r="K898" s="67">
        <f t="shared" si="216"/>
        <v>0</v>
      </c>
      <c r="L898" s="34">
        <f t="shared" si="216"/>
        <v>0</v>
      </c>
      <c r="M898" s="34">
        <f t="shared" si="216"/>
        <v>0</v>
      </c>
      <c r="N898" s="34">
        <f t="shared" si="216"/>
        <v>0</v>
      </c>
      <c r="O898" s="34">
        <f t="shared" si="216"/>
        <v>0</v>
      </c>
      <c r="P898" s="34">
        <f t="shared" si="216"/>
        <v>0</v>
      </c>
      <c r="Q898" s="34">
        <f t="shared" si="216"/>
        <v>0</v>
      </c>
      <c r="R898" s="34">
        <f t="shared" si="216"/>
        <v>0</v>
      </c>
      <c r="S898" s="34">
        <f t="shared" si="216"/>
        <v>0</v>
      </c>
      <c r="T898" s="34">
        <f t="shared" si="216"/>
        <v>0</v>
      </c>
      <c r="U898" s="34">
        <f t="shared" si="216"/>
        <v>0</v>
      </c>
      <c r="V898" s="34">
        <f t="shared" si="216"/>
        <v>0</v>
      </c>
      <c r="W898" s="33">
        <f t="shared" si="216"/>
        <v>0</v>
      </c>
      <c r="Y898"/>
      <c r="Z898"/>
    </row>
    <row r="899" spans="1:26" outlineLevel="1" x14ac:dyDescent="0.2">
      <c r="A899" s="318"/>
      <c r="B899" s="25"/>
      <c r="C899" s="23"/>
      <c r="D899" s="23"/>
      <c r="E899" s="24"/>
      <c r="F899" s="176" t="s">
        <v>162</v>
      </c>
      <c r="G899" s="190">
        <f>G39</f>
        <v>0</v>
      </c>
      <c r="H899" s="191">
        <f>G899*(1-VLOOKUP($F899,SHT,3,FALSE))+$H39*VLOOKUP($F899,SHT,3,FALSE)</f>
        <v>0</v>
      </c>
      <c r="I899" s="179">
        <f t="shared" ref="I899:V899" si="217">I39*VLOOKUP($F899,SHT,3,FALSE)</f>
        <v>0</v>
      </c>
      <c r="J899" s="179">
        <f t="shared" si="217"/>
        <v>0</v>
      </c>
      <c r="K899" s="197">
        <f t="shared" si="217"/>
        <v>0</v>
      </c>
      <c r="L899" s="181">
        <f t="shared" si="217"/>
        <v>0</v>
      </c>
      <c r="M899" s="192">
        <f t="shared" si="217"/>
        <v>0</v>
      </c>
      <c r="N899" s="182">
        <f t="shared" si="217"/>
        <v>0</v>
      </c>
      <c r="O899" s="182">
        <f t="shared" si="217"/>
        <v>0</v>
      </c>
      <c r="P899" s="182">
        <f t="shared" si="217"/>
        <v>0</v>
      </c>
      <c r="Q899" s="182">
        <f t="shared" si="217"/>
        <v>0</v>
      </c>
      <c r="R899" s="182">
        <f t="shared" si="217"/>
        <v>0</v>
      </c>
      <c r="S899" s="182">
        <f t="shared" si="217"/>
        <v>0</v>
      </c>
      <c r="T899" s="178">
        <f t="shared" si="217"/>
        <v>0</v>
      </c>
      <c r="U899" s="182">
        <f t="shared" si="217"/>
        <v>0</v>
      </c>
      <c r="V899" s="183">
        <f t="shared" si="217"/>
        <v>0</v>
      </c>
      <c r="W899" s="46">
        <f>G899-SUM(H899:V899)</f>
        <v>0</v>
      </c>
      <c r="Y899"/>
      <c r="Z899"/>
    </row>
    <row r="900" spans="1:26" outlineLevel="1" x14ac:dyDescent="0.2">
      <c r="A900" s="318"/>
      <c r="B900" s="25"/>
      <c r="C900" s="23"/>
      <c r="D900" s="23"/>
      <c r="E900" s="24"/>
      <c r="F900" s="176" t="s">
        <v>163</v>
      </c>
      <c r="G900" s="190">
        <f>G40</f>
        <v>0</v>
      </c>
      <c r="H900" s="191">
        <f>G900*(1-VLOOKUP($F900,SHT,3,FALSE))+$H40*VLOOKUP($F900,SHT,3,FALSE)</f>
        <v>0</v>
      </c>
      <c r="I900" s="179">
        <f t="shared" ref="I900:V900" si="218">I40*VLOOKUP($F900,SHT,3,FALSE)</f>
        <v>0</v>
      </c>
      <c r="J900" s="179">
        <f t="shared" si="218"/>
        <v>0</v>
      </c>
      <c r="K900" s="197">
        <f t="shared" si="218"/>
        <v>0</v>
      </c>
      <c r="L900" s="181">
        <f t="shared" si="218"/>
        <v>0</v>
      </c>
      <c r="M900" s="192">
        <f t="shared" si="218"/>
        <v>0</v>
      </c>
      <c r="N900" s="182">
        <f t="shared" si="218"/>
        <v>0</v>
      </c>
      <c r="O900" s="182">
        <f t="shared" si="218"/>
        <v>0</v>
      </c>
      <c r="P900" s="182">
        <f t="shared" si="218"/>
        <v>0</v>
      </c>
      <c r="Q900" s="182">
        <f t="shared" si="218"/>
        <v>0</v>
      </c>
      <c r="R900" s="182">
        <f t="shared" si="218"/>
        <v>0</v>
      </c>
      <c r="S900" s="182">
        <f t="shared" si="218"/>
        <v>0</v>
      </c>
      <c r="T900" s="178">
        <f t="shared" si="218"/>
        <v>0</v>
      </c>
      <c r="U900" s="182">
        <f t="shared" si="218"/>
        <v>0</v>
      </c>
      <c r="V900" s="183">
        <f t="shared" si="218"/>
        <v>0</v>
      </c>
      <c r="W900" s="46">
        <f>G900-SUM(H900:V900)</f>
        <v>0</v>
      </c>
      <c r="Y900"/>
      <c r="Z900"/>
    </row>
    <row r="901" spans="1:26" outlineLevel="1" x14ac:dyDescent="0.2">
      <c r="A901" s="318"/>
      <c r="B901" s="25"/>
      <c r="C901" s="23"/>
      <c r="D901" s="23"/>
      <c r="E901" s="24"/>
      <c r="F901" s="176" t="s">
        <v>332</v>
      </c>
      <c r="G901" s="190">
        <f>G41</f>
        <v>0</v>
      </c>
      <c r="H901" s="191">
        <f>G901*(1-VLOOKUP($F901,SHT,3,FALSE))+$H41*VLOOKUP($F901,SHT,3,FALSE)</f>
        <v>0</v>
      </c>
      <c r="I901" s="179">
        <f t="shared" ref="I901:V901" si="219">I41*VLOOKUP($F901,SHT,3,FALSE)</f>
        <v>0</v>
      </c>
      <c r="J901" s="179">
        <f t="shared" si="219"/>
        <v>0</v>
      </c>
      <c r="K901" s="197">
        <f t="shared" si="219"/>
        <v>0</v>
      </c>
      <c r="L901" s="181">
        <f t="shared" si="219"/>
        <v>0</v>
      </c>
      <c r="M901" s="192">
        <f t="shared" si="219"/>
        <v>0</v>
      </c>
      <c r="N901" s="182">
        <f t="shared" si="219"/>
        <v>0</v>
      </c>
      <c r="O901" s="182">
        <f t="shared" si="219"/>
        <v>0</v>
      </c>
      <c r="P901" s="182">
        <f t="shared" si="219"/>
        <v>0</v>
      </c>
      <c r="Q901" s="182">
        <f t="shared" si="219"/>
        <v>0</v>
      </c>
      <c r="R901" s="182">
        <f t="shared" si="219"/>
        <v>0</v>
      </c>
      <c r="S901" s="182">
        <f t="shared" si="219"/>
        <v>0</v>
      </c>
      <c r="T901" s="178">
        <f t="shared" si="219"/>
        <v>0</v>
      </c>
      <c r="U901" s="182">
        <f t="shared" si="219"/>
        <v>0</v>
      </c>
      <c r="V901" s="183">
        <f t="shared" si="219"/>
        <v>0</v>
      </c>
      <c r="W901" s="46">
        <f>G901-SUM(H901:V901)</f>
        <v>0</v>
      </c>
      <c r="Y901"/>
      <c r="Z901"/>
    </row>
    <row r="902" spans="1:26" x14ac:dyDescent="0.2">
      <c r="A902" s="318"/>
      <c r="B902" s="25"/>
      <c r="C902" s="23"/>
      <c r="D902" s="23"/>
      <c r="E902" s="24" t="s">
        <v>57</v>
      </c>
      <c r="F902" s="24"/>
      <c r="G902" s="69">
        <f t="shared" ref="G902:W902" si="220">SUBTOTAL(9,G903:G905)</f>
        <v>0</v>
      </c>
      <c r="H902" s="70">
        <f t="shared" si="220"/>
        <v>0</v>
      </c>
      <c r="I902" s="66">
        <f t="shared" si="220"/>
        <v>0</v>
      </c>
      <c r="J902" s="66">
        <f t="shared" si="220"/>
        <v>0</v>
      </c>
      <c r="K902" s="67">
        <f t="shared" si="220"/>
        <v>0</v>
      </c>
      <c r="L902" s="34">
        <f t="shared" si="220"/>
        <v>0</v>
      </c>
      <c r="M902" s="34">
        <f t="shared" si="220"/>
        <v>0</v>
      </c>
      <c r="N902" s="34">
        <f t="shared" si="220"/>
        <v>0</v>
      </c>
      <c r="O902" s="34">
        <f t="shared" si="220"/>
        <v>0</v>
      </c>
      <c r="P902" s="34">
        <f t="shared" si="220"/>
        <v>0</v>
      </c>
      <c r="Q902" s="34">
        <f t="shared" si="220"/>
        <v>0</v>
      </c>
      <c r="R902" s="34">
        <f t="shared" si="220"/>
        <v>0</v>
      </c>
      <c r="S902" s="34">
        <f t="shared" si="220"/>
        <v>0</v>
      </c>
      <c r="T902" s="34">
        <f t="shared" si="220"/>
        <v>0</v>
      </c>
      <c r="U902" s="34">
        <f t="shared" si="220"/>
        <v>0</v>
      </c>
      <c r="V902" s="34">
        <f t="shared" si="220"/>
        <v>0</v>
      </c>
      <c r="W902" s="33">
        <f t="shared" si="220"/>
        <v>0</v>
      </c>
      <c r="Y902"/>
      <c r="Z902"/>
    </row>
    <row r="903" spans="1:26" outlineLevel="1" x14ac:dyDescent="0.2">
      <c r="A903" s="318"/>
      <c r="B903" s="25"/>
      <c r="C903" s="23"/>
      <c r="D903" s="23"/>
      <c r="E903" s="24"/>
      <c r="F903" s="176" t="s">
        <v>164</v>
      </c>
      <c r="G903" s="190">
        <f>G43</f>
        <v>0</v>
      </c>
      <c r="H903" s="191">
        <f>G903*(1-VLOOKUP($F903,SHT,3,FALSE))+$H43*VLOOKUP($F903,SHT,3,FALSE)</f>
        <v>0</v>
      </c>
      <c r="I903" s="179">
        <f t="shared" ref="I903:V903" si="221">I43*VLOOKUP($F903,SHT,3,FALSE)</f>
        <v>0</v>
      </c>
      <c r="J903" s="179">
        <f t="shared" si="221"/>
        <v>0</v>
      </c>
      <c r="K903" s="197">
        <f t="shared" si="221"/>
        <v>0</v>
      </c>
      <c r="L903" s="181">
        <f t="shared" si="221"/>
        <v>0</v>
      </c>
      <c r="M903" s="192">
        <f t="shared" si="221"/>
        <v>0</v>
      </c>
      <c r="N903" s="182">
        <f t="shared" si="221"/>
        <v>0</v>
      </c>
      <c r="O903" s="182">
        <f t="shared" si="221"/>
        <v>0</v>
      </c>
      <c r="P903" s="182">
        <f t="shared" si="221"/>
        <v>0</v>
      </c>
      <c r="Q903" s="182">
        <f t="shared" si="221"/>
        <v>0</v>
      </c>
      <c r="R903" s="182">
        <f t="shared" si="221"/>
        <v>0</v>
      </c>
      <c r="S903" s="182">
        <f t="shared" si="221"/>
        <v>0</v>
      </c>
      <c r="T903" s="178">
        <f t="shared" si="221"/>
        <v>0</v>
      </c>
      <c r="U903" s="182">
        <f t="shared" si="221"/>
        <v>0</v>
      </c>
      <c r="V903" s="183">
        <f t="shared" si="221"/>
        <v>0</v>
      </c>
      <c r="W903" s="46">
        <f>G903-SUM(H903:V903)</f>
        <v>0</v>
      </c>
      <c r="Y903"/>
      <c r="Z903"/>
    </row>
    <row r="904" spans="1:26" outlineLevel="1" x14ac:dyDescent="0.2">
      <c r="A904" s="318"/>
      <c r="B904" s="25"/>
      <c r="C904" s="23"/>
      <c r="D904" s="23"/>
      <c r="E904" s="24"/>
      <c r="F904" s="176" t="s">
        <v>255</v>
      </c>
      <c r="G904" s="190">
        <f>G44</f>
        <v>0</v>
      </c>
      <c r="H904" s="191">
        <f>G904*(1-VLOOKUP($F904,SHT,3,FALSE))+$H44*VLOOKUP($F904,SHT,3,FALSE)</f>
        <v>0</v>
      </c>
      <c r="I904" s="179">
        <f t="shared" ref="I904:V904" si="222">I44*VLOOKUP($F904,SHT,3,FALSE)</f>
        <v>0</v>
      </c>
      <c r="J904" s="179">
        <f t="shared" si="222"/>
        <v>0</v>
      </c>
      <c r="K904" s="197">
        <f t="shared" si="222"/>
        <v>0</v>
      </c>
      <c r="L904" s="181">
        <f t="shared" si="222"/>
        <v>0</v>
      </c>
      <c r="M904" s="192">
        <f t="shared" si="222"/>
        <v>0</v>
      </c>
      <c r="N904" s="182">
        <f t="shared" si="222"/>
        <v>0</v>
      </c>
      <c r="O904" s="182">
        <f t="shared" si="222"/>
        <v>0</v>
      </c>
      <c r="P904" s="182">
        <f t="shared" si="222"/>
        <v>0</v>
      </c>
      <c r="Q904" s="182">
        <f t="shared" si="222"/>
        <v>0</v>
      </c>
      <c r="R904" s="182">
        <f t="shared" si="222"/>
        <v>0</v>
      </c>
      <c r="S904" s="182">
        <f t="shared" si="222"/>
        <v>0</v>
      </c>
      <c r="T904" s="178">
        <f t="shared" si="222"/>
        <v>0</v>
      </c>
      <c r="U904" s="182">
        <f t="shared" si="222"/>
        <v>0</v>
      </c>
      <c r="V904" s="183">
        <f t="shared" si="222"/>
        <v>0</v>
      </c>
      <c r="W904" s="46">
        <f>G904-SUM(H904:V904)</f>
        <v>0</v>
      </c>
      <c r="Y904"/>
      <c r="Z904"/>
    </row>
    <row r="905" spans="1:26" outlineLevel="1" x14ac:dyDescent="0.2">
      <c r="A905" s="318"/>
      <c r="B905" s="25"/>
      <c r="C905" s="23"/>
      <c r="D905" s="23"/>
      <c r="E905" s="24"/>
      <c r="F905" s="176" t="s">
        <v>333</v>
      </c>
      <c r="G905" s="190">
        <f>G45</f>
        <v>0</v>
      </c>
      <c r="H905" s="191">
        <f>G905*(1-VLOOKUP($F905,SHT,3,FALSE))+$H45*VLOOKUP($F905,SHT,3,FALSE)</f>
        <v>0</v>
      </c>
      <c r="I905" s="179">
        <f t="shared" ref="I905:V905" si="223">I45*VLOOKUP($F905,SHT,3,FALSE)</f>
        <v>0</v>
      </c>
      <c r="J905" s="179">
        <f t="shared" si="223"/>
        <v>0</v>
      </c>
      <c r="K905" s="197">
        <f t="shared" si="223"/>
        <v>0</v>
      </c>
      <c r="L905" s="181">
        <f t="shared" si="223"/>
        <v>0</v>
      </c>
      <c r="M905" s="192">
        <f t="shared" si="223"/>
        <v>0</v>
      </c>
      <c r="N905" s="182">
        <f t="shared" si="223"/>
        <v>0</v>
      </c>
      <c r="O905" s="182">
        <f t="shared" si="223"/>
        <v>0</v>
      </c>
      <c r="P905" s="182">
        <f t="shared" si="223"/>
        <v>0</v>
      </c>
      <c r="Q905" s="182">
        <f t="shared" si="223"/>
        <v>0</v>
      </c>
      <c r="R905" s="182">
        <f t="shared" si="223"/>
        <v>0</v>
      </c>
      <c r="S905" s="182">
        <f t="shared" si="223"/>
        <v>0</v>
      </c>
      <c r="T905" s="178">
        <f t="shared" si="223"/>
        <v>0</v>
      </c>
      <c r="U905" s="182">
        <f t="shared" si="223"/>
        <v>0</v>
      </c>
      <c r="V905" s="183">
        <f t="shared" si="223"/>
        <v>0</v>
      </c>
      <c r="W905" s="46">
        <f>G905-SUM(H905:V905)</f>
        <v>0</v>
      </c>
      <c r="Y905"/>
      <c r="Z905"/>
    </row>
    <row r="906" spans="1:26" x14ac:dyDescent="0.2">
      <c r="A906" s="318"/>
      <c r="B906" s="25"/>
      <c r="C906" s="23"/>
      <c r="D906" s="23" t="s">
        <v>58</v>
      </c>
      <c r="E906" s="24"/>
      <c r="F906" s="24"/>
      <c r="G906" s="69"/>
      <c r="H906" s="66"/>
      <c r="I906" s="66"/>
      <c r="J906" s="66"/>
      <c r="K906" s="67"/>
      <c r="L906" s="51"/>
      <c r="M906" s="34"/>
      <c r="N906" s="34"/>
      <c r="O906" s="34"/>
      <c r="P906" s="34"/>
      <c r="Q906" s="34"/>
      <c r="R906" s="34"/>
      <c r="S906" s="34"/>
      <c r="T906" s="34"/>
      <c r="U906" s="34"/>
      <c r="V906" s="37"/>
      <c r="W906" s="33"/>
      <c r="Y906"/>
      <c r="Z906"/>
    </row>
    <row r="907" spans="1:26" x14ac:dyDescent="0.2">
      <c r="A907" s="318"/>
      <c r="B907" s="25"/>
      <c r="C907" s="23"/>
      <c r="D907" s="23"/>
      <c r="E907" s="24" t="s">
        <v>172</v>
      </c>
      <c r="F907" s="24"/>
      <c r="G907" s="69">
        <f t="shared" ref="G907:W907" si="224">SUBTOTAL(9,G908:G909)</f>
        <v>0</v>
      </c>
      <c r="H907" s="70">
        <f t="shared" si="224"/>
        <v>0</v>
      </c>
      <c r="I907" s="66">
        <f t="shared" si="224"/>
        <v>0</v>
      </c>
      <c r="J907" s="66">
        <f t="shared" si="224"/>
        <v>0</v>
      </c>
      <c r="K907" s="67">
        <f t="shared" si="224"/>
        <v>0</v>
      </c>
      <c r="L907" s="34">
        <f t="shared" si="224"/>
        <v>0</v>
      </c>
      <c r="M907" s="34">
        <f t="shared" si="224"/>
        <v>0</v>
      </c>
      <c r="N907" s="34">
        <f t="shared" si="224"/>
        <v>0</v>
      </c>
      <c r="O907" s="34">
        <f t="shared" si="224"/>
        <v>0</v>
      </c>
      <c r="P907" s="34">
        <f t="shared" si="224"/>
        <v>0</v>
      </c>
      <c r="Q907" s="34">
        <f t="shared" si="224"/>
        <v>0</v>
      </c>
      <c r="R907" s="34">
        <f t="shared" si="224"/>
        <v>0</v>
      </c>
      <c r="S907" s="34">
        <f t="shared" si="224"/>
        <v>0</v>
      </c>
      <c r="T907" s="34">
        <f t="shared" si="224"/>
        <v>0</v>
      </c>
      <c r="U907" s="34">
        <f t="shared" si="224"/>
        <v>0</v>
      </c>
      <c r="V907" s="34">
        <f t="shared" si="224"/>
        <v>0</v>
      </c>
      <c r="W907" s="33">
        <f t="shared" si="224"/>
        <v>0</v>
      </c>
      <c r="Y907"/>
      <c r="Z907"/>
    </row>
    <row r="908" spans="1:26" outlineLevel="1" x14ac:dyDescent="0.2">
      <c r="A908" s="318"/>
      <c r="B908" s="25"/>
      <c r="C908" s="23"/>
      <c r="D908" s="23"/>
      <c r="E908" s="24"/>
      <c r="F908" s="176" t="s">
        <v>61</v>
      </c>
      <c r="G908" s="190">
        <f>G48</f>
        <v>0</v>
      </c>
      <c r="H908" s="191">
        <f>G908*(1-VLOOKUP($F908,SHT,3,FALSE))+$H48*VLOOKUP($F908,SHT,3,FALSE)</f>
        <v>0</v>
      </c>
      <c r="I908" s="179">
        <f t="shared" ref="I908:V908" si="225">I48*VLOOKUP($F908,SHT,3,FALSE)</f>
        <v>0</v>
      </c>
      <c r="J908" s="179">
        <f t="shared" si="225"/>
        <v>0</v>
      </c>
      <c r="K908" s="197">
        <f t="shared" si="225"/>
        <v>0</v>
      </c>
      <c r="L908" s="181">
        <f t="shared" si="225"/>
        <v>0</v>
      </c>
      <c r="M908" s="192">
        <f t="shared" si="225"/>
        <v>0</v>
      </c>
      <c r="N908" s="182">
        <f t="shared" si="225"/>
        <v>0</v>
      </c>
      <c r="O908" s="182">
        <f t="shared" si="225"/>
        <v>0</v>
      </c>
      <c r="P908" s="182">
        <f t="shared" si="225"/>
        <v>0</v>
      </c>
      <c r="Q908" s="182">
        <f t="shared" si="225"/>
        <v>0</v>
      </c>
      <c r="R908" s="182">
        <f t="shared" si="225"/>
        <v>0</v>
      </c>
      <c r="S908" s="182">
        <f t="shared" si="225"/>
        <v>0</v>
      </c>
      <c r="T908" s="178">
        <f t="shared" si="225"/>
        <v>0</v>
      </c>
      <c r="U908" s="182">
        <f t="shared" si="225"/>
        <v>0</v>
      </c>
      <c r="V908" s="183">
        <f t="shared" si="225"/>
        <v>0</v>
      </c>
      <c r="W908" s="46">
        <f>G908-SUM(H908:V908)</f>
        <v>0</v>
      </c>
      <c r="Y908"/>
      <c r="Z908"/>
    </row>
    <row r="909" spans="1:26" outlineLevel="1" x14ac:dyDescent="0.2">
      <c r="A909" s="318"/>
      <c r="B909" s="25"/>
      <c r="C909" s="23"/>
      <c r="D909" s="23"/>
      <c r="E909" s="24"/>
      <c r="F909" s="176" t="s">
        <v>173</v>
      </c>
      <c r="G909" s="190">
        <f>G49</f>
        <v>0</v>
      </c>
      <c r="H909" s="191">
        <f>G909*(1-VLOOKUP($F909,SHT,3,FALSE))+$H49*VLOOKUP($F909,SHT,3,FALSE)</f>
        <v>0</v>
      </c>
      <c r="I909" s="179">
        <f t="shared" ref="I909:V909" si="226">I49*VLOOKUP($F909,SHT,3,FALSE)</f>
        <v>0</v>
      </c>
      <c r="J909" s="179">
        <f t="shared" si="226"/>
        <v>0</v>
      </c>
      <c r="K909" s="197">
        <f t="shared" si="226"/>
        <v>0</v>
      </c>
      <c r="L909" s="181">
        <f t="shared" si="226"/>
        <v>0</v>
      </c>
      <c r="M909" s="192">
        <f t="shared" si="226"/>
        <v>0</v>
      </c>
      <c r="N909" s="182">
        <f t="shared" si="226"/>
        <v>0</v>
      </c>
      <c r="O909" s="182">
        <f t="shared" si="226"/>
        <v>0</v>
      </c>
      <c r="P909" s="182">
        <f t="shared" si="226"/>
        <v>0</v>
      </c>
      <c r="Q909" s="182">
        <f t="shared" si="226"/>
        <v>0</v>
      </c>
      <c r="R909" s="182">
        <f t="shared" si="226"/>
        <v>0</v>
      </c>
      <c r="S909" s="182">
        <f t="shared" si="226"/>
        <v>0</v>
      </c>
      <c r="T909" s="178">
        <f t="shared" si="226"/>
        <v>0</v>
      </c>
      <c r="U909" s="182">
        <f t="shared" si="226"/>
        <v>0</v>
      </c>
      <c r="V909" s="183">
        <f t="shared" si="226"/>
        <v>0</v>
      </c>
      <c r="W909" s="46">
        <f>G909-SUM(H909:V909)</f>
        <v>0</v>
      </c>
      <c r="Y909"/>
      <c r="Z909"/>
    </row>
    <row r="910" spans="1:26" x14ac:dyDescent="0.2">
      <c r="A910" s="318"/>
      <c r="B910" s="25"/>
      <c r="C910" s="23"/>
      <c r="D910" s="23"/>
      <c r="E910" s="24" t="s">
        <v>166</v>
      </c>
      <c r="F910" s="24"/>
      <c r="G910" s="69">
        <f t="shared" ref="G910:W910" si="227">SUBTOTAL(9,G911:G913)</f>
        <v>0</v>
      </c>
      <c r="H910" s="70">
        <f t="shared" si="227"/>
        <v>0</v>
      </c>
      <c r="I910" s="66">
        <f t="shared" si="227"/>
        <v>0</v>
      </c>
      <c r="J910" s="66">
        <f t="shared" si="227"/>
        <v>0</v>
      </c>
      <c r="K910" s="67">
        <f t="shared" si="227"/>
        <v>0</v>
      </c>
      <c r="L910" s="34">
        <f t="shared" si="227"/>
        <v>0</v>
      </c>
      <c r="M910" s="34">
        <f t="shared" si="227"/>
        <v>0</v>
      </c>
      <c r="N910" s="34">
        <f t="shared" si="227"/>
        <v>0</v>
      </c>
      <c r="O910" s="34">
        <f t="shared" si="227"/>
        <v>0</v>
      </c>
      <c r="P910" s="34">
        <f t="shared" si="227"/>
        <v>0</v>
      </c>
      <c r="Q910" s="34">
        <f t="shared" si="227"/>
        <v>0</v>
      </c>
      <c r="R910" s="34">
        <f t="shared" si="227"/>
        <v>0</v>
      </c>
      <c r="S910" s="34">
        <f t="shared" si="227"/>
        <v>0</v>
      </c>
      <c r="T910" s="34">
        <f t="shared" si="227"/>
        <v>0</v>
      </c>
      <c r="U910" s="34">
        <f t="shared" si="227"/>
        <v>0</v>
      </c>
      <c r="V910" s="34">
        <f t="shared" si="227"/>
        <v>0</v>
      </c>
      <c r="W910" s="33">
        <f t="shared" si="227"/>
        <v>0</v>
      </c>
      <c r="Y910"/>
      <c r="Z910"/>
    </row>
    <row r="911" spans="1:26" outlineLevel="1" x14ac:dyDescent="0.2">
      <c r="A911" s="318"/>
      <c r="B911" s="25"/>
      <c r="C911" s="23"/>
      <c r="D911" s="23"/>
      <c r="E911" s="24"/>
      <c r="F911" s="176" t="s">
        <v>59</v>
      </c>
      <c r="G911" s="190">
        <f>G51</f>
        <v>0</v>
      </c>
      <c r="H911" s="191">
        <f>G911*(1-VLOOKUP($F911,SHT,3,FALSE))+$H51*VLOOKUP($F911,SHT,3,FALSE)</f>
        <v>0</v>
      </c>
      <c r="I911" s="179">
        <f t="shared" ref="I911:V911" si="228">I51*VLOOKUP($F911,SHT,3,FALSE)</f>
        <v>0</v>
      </c>
      <c r="J911" s="179">
        <f t="shared" si="228"/>
        <v>0</v>
      </c>
      <c r="K911" s="197">
        <f t="shared" si="228"/>
        <v>0</v>
      </c>
      <c r="L911" s="194">
        <f t="shared" si="228"/>
        <v>0</v>
      </c>
      <c r="M911" s="192">
        <f t="shared" si="228"/>
        <v>0</v>
      </c>
      <c r="N911" s="182">
        <f t="shared" si="228"/>
        <v>0</v>
      </c>
      <c r="O911" s="182">
        <f t="shared" si="228"/>
        <v>0</v>
      </c>
      <c r="P911" s="182">
        <f t="shared" si="228"/>
        <v>0</v>
      </c>
      <c r="Q911" s="182">
        <f t="shared" si="228"/>
        <v>0</v>
      </c>
      <c r="R911" s="182">
        <f t="shared" si="228"/>
        <v>0</v>
      </c>
      <c r="S911" s="182">
        <f t="shared" si="228"/>
        <v>0</v>
      </c>
      <c r="T911" s="178">
        <f t="shared" si="228"/>
        <v>0</v>
      </c>
      <c r="U911" s="182">
        <f t="shared" si="228"/>
        <v>0</v>
      </c>
      <c r="V911" s="183">
        <f t="shared" si="228"/>
        <v>0</v>
      </c>
      <c r="W911" s="46">
        <f>G911-SUM(H911:V911)</f>
        <v>0</v>
      </c>
      <c r="Y911"/>
      <c r="Z911"/>
    </row>
    <row r="912" spans="1:26" outlineLevel="1" x14ac:dyDescent="0.2">
      <c r="A912" s="318"/>
      <c r="B912" s="25"/>
      <c r="C912" s="23"/>
      <c r="D912" s="23"/>
      <c r="E912" s="24"/>
      <c r="F912" s="176" t="s">
        <v>167</v>
      </c>
      <c r="G912" s="190">
        <f>G52</f>
        <v>0</v>
      </c>
      <c r="H912" s="191">
        <f>G912*(1-VLOOKUP($F912,SHT,3,FALSE))+$H52*VLOOKUP($F912,SHT,3,FALSE)</f>
        <v>0</v>
      </c>
      <c r="I912" s="179">
        <f t="shared" ref="I912:V912" si="229">I52*VLOOKUP($F912,SHT,3,FALSE)</f>
        <v>0</v>
      </c>
      <c r="J912" s="179">
        <f t="shared" si="229"/>
        <v>0</v>
      </c>
      <c r="K912" s="197">
        <f t="shared" si="229"/>
        <v>0</v>
      </c>
      <c r="L912" s="181">
        <f t="shared" si="229"/>
        <v>0</v>
      </c>
      <c r="M912" s="195">
        <f t="shared" si="229"/>
        <v>0</v>
      </c>
      <c r="N912" s="182">
        <f t="shared" si="229"/>
        <v>0</v>
      </c>
      <c r="O912" s="182">
        <f t="shared" si="229"/>
        <v>0</v>
      </c>
      <c r="P912" s="182">
        <f t="shared" si="229"/>
        <v>0</v>
      </c>
      <c r="Q912" s="182">
        <f t="shared" si="229"/>
        <v>0</v>
      </c>
      <c r="R912" s="182">
        <f t="shared" si="229"/>
        <v>0</v>
      </c>
      <c r="S912" s="182">
        <f t="shared" si="229"/>
        <v>0</v>
      </c>
      <c r="T912" s="178">
        <f t="shared" si="229"/>
        <v>0</v>
      </c>
      <c r="U912" s="182">
        <f t="shared" si="229"/>
        <v>0</v>
      </c>
      <c r="V912" s="183">
        <f t="shared" si="229"/>
        <v>0</v>
      </c>
      <c r="W912" s="46">
        <f>G912-SUM(H912:V912)</f>
        <v>0</v>
      </c>
      <c r="Y912"/>
      <c r="Z912"/>
    </row>
    <row r="913" spans="1:26" outlineLevel="1" x14ac:dyDescent="0.2">
      <c r="A913" s="318"/>
      <c r="B913" s="25"/>
      <c r="C913" s="23"/>
      <c r="D913" s="23"/>
      <c r="E913" s="24"/>
      <c r="F913" s="176" t="s">
        <v>168</v>
      </c>
      <c r="G913" s="190">
        <f>G53</f>
        <v>0</v>
      </c>
      <c r="H913" s="191">
        <f>G913*(1-VLOOKUP($F913,SHT,3,FALSE))+$H53*VLOOKUP($F913,SHT,3,FALSE)</f>
        <v>0</v>
      </c>
      <c r="I913" s="179">
        <f t="shared" ref="I913:V913" si="230">I53*VLOOKUP($F913,SHT,3,FALSE)</f>
        <v>0</v>
      </c>
      <c r="J913" s="179">
        <f t="shared" si="230"/>
        <v>0</v>
      </c>
      <c r="K913" s="197">
        <f t="shared" si="230"/>
        <v>0</v>
      </c>
      <c r="L913" s="196">
        <f t="shared" si="230"/>
        <v>0</v>
      </c>
      <c r="M913" s="178">
        <f t="shared" si="230"/>
        <v>0</v>
      </c>
      <c r="N913" s="182">
        <f t="shared" si="230"/>
        <v>0</v>
      </c>
      <c r="O913" s="182">
        <f t="shared" si="230"/>
        <v>0</v>
      </c>
      <c r="P913" s="182">
        <f t="shared" si="230"/>
        <v>0</v>
      </c>
      <c r="Q913" s="182">
        <f t="shared" si="230"/>
        <v>0</v>
      </c>
      <c r="R913" s="182">
        <f t="shared" si="230"/>
        <v>0</v>
      </c>
      <c r="S913" s="182">
        <f t="shared" si="230"/>
        <v>0</v>
      </c>
      <c r="T913" s="182">
        <f t="shared" si="230"/>
        <v>0</v>
      </c>
      <c r="U913" s="182">
        <f t="shared" si="230"/>
        <v>0</v>
      </c>
      <c r="V913" s="183">
        <f t="shared" si="230"/>
        <v>0</v>
      </c>
      <c r="W913" s="46">
        <f>G913-SUM(H913:V913)</f>
        <v>0</v>
      </c>
      <c r="Y913"/>
      <c r="Z913"/>
    </row>
    <row r="914" spans="1:26" x14ac:dyDescent="0.2">
      <c r="A914" s="318"/>
      <c r="B914" s="25"/>
      <c r="C914" s="23"/>
      <c r="D914" s="23"/>
      <c r="E914" s="24" t="s">
        <v>174</v>
      </c>
      <c r="F914" s="24"/>
      <c r="G914" s="69">
        <f t="shared" ref="G914:W914" si="231">SUBTOTAL(9,G915:G916)</f>
        <v>0</v>
      </c>
      <c r="H914" s="70">
        <f t="shared" si="231"/>
        <v>0</v>
      </c>
      <c r="I914" s="66">
        <f t="shared" si="231"/>
        <v>0</v>
      </c>
      <c r="J914" s="66">
        <f t="shared" si="231"/>
        <v>0</v>
      </c>
      <c r="K914" s="67">
        <f t="shared" si="231"/>
        <v>0</v>
      </c>
      <c r="L914" s="34">
        <f t="shared" si="231"/>
        <v>0</v>
      </c>
      <c r="M914" s="34">
        <f t="shared" si="231"/>
        <v>0</v>
      </c>
      <c r="N914" s="34">
        <f t="shared" si="231"/>
        <v>0</v>
      </c>
      <c r="O914" s="34">
        <f t="shared" si="231"/>
        <v>0</v>
      </c>
      <c r="P914" s="34">
        <f t="shared" si="231"/>
        <v>0</v>
      </c>
      <c r="Q914" s="34">
        <f t="shared" si="231"/>
        <v>0</v>
      </c>
      <c r="R914" s="34">
        <f t="shared" si="231"/>
        <v>0</v>
      </c>
      <c r="S914" s="34">
        <f t="shared" si="231"/>
        <v>0</v>
      </c>
      <c r="T914" s="34">
        <f t="shared" si="231"/>
        <v>0</v>
      </c>
      <c r="U914" s="34">
        <f t="shared" si="231"/>
        <v>0</v>
      </c>
      <c r="V914" s="34">
        <f t="shared" si="231"/>
        <v>0</v>
      </c>
      <c r="W914" s="33">
        <f t="shared" si="231"/>
        <v>0</v>
      </c>
      <c r="Y914"/>
      <c r="Z914"/>
    </row>
    <row r="915" spans="1:26" outlineLevel="1" x14ac:dyDescent="0.2">
      <c r="A915" s="318"/>
      <c r="B915" s="25"/>
      <c r="C915" s="23"/>
      <c r="D915" s="23"/>
      <c r="E915" s="24"/>
      <c r="F915" s="176" t="s">
        <v>62</v>
      </c>
      <c r="G915" s="190">
        <f>G55</f>
        <v>0</v>
      </c>
      <c r="H915" s="191">
        <f>G915*(1-VLOOKUP($F915,SHT,3,FALSE))+$H55*VLOOKUP($F915,SHT,3,FALSE)</f>
        <v>0</v>
      </c>
      <c r="I915" s="179">
        <f t="shared" ref="I915:V915" si="232">I55*VLOOKUP($F915,SHT,3,FALSE)</f>
        <v>0</v>
      </c>
      <c r="J915" s="179">
        <f t="shared" si="232"/>
        <v>0</v>
      </c>
      <c r="K915" s="197">
        <f t="shared" si="232"/>
        <v>0</v>
      </c>
      <c r="L915" s="181">
        <f t="shared" si="232"/>
        <v>0</v>
      </c>
      <c r="M915" s="178">
        <f t="shared" si="232"/>
        <v>0</v>
      </c>
      <c r="N915" s="182">
        <f t="shared" si="232"/>
        <v>0</v>
      </c>
      <c r="O915" s="182">
        <f t="shared" si="232"/>
        <v>0</v>
      </c>
      <c r="P915" s="182">
        <f t="shared" si="232"/>
        <v>0</v>
      </c>
      <c r="Q915" s="182">
        <f t="shared" si="232"/>
        <v>0</v>
      </c>
      <c r="R915" s="182">
        <f t="shared" si="232"/>
        <v>0</v>
      </c>
      <c r="S915" s="182">
        <f t="shared" si="232"/>
        <v>0</v>
      </c>
      <c r="T915" s="182">
        <f t="shared" si="232"/>
        <v>0</v>
      </c>
      <c r="U915" s="178">
        <f t="shared" si="232"/>
        <v>0</v>
      </c>
      <c r="V915" s="183">
        <f t="shared" si="232"/>
        <v>0</v>
      </c>
      <c r="W915" s="46">
        <f>G915-SUM(H915:V915)</f>
        <v>0</v>
      </c>
      <c r="Y915"/>
      <c r="Z915"/>
    </row>
    <row r="916" spans="1:26" outlineLevel="1" x14ac:dyDescent="0.2">
      <c r="A916" s="318"/>
      <c r="B916" s="25"/>
      <c r="C916" s="23"/>
      <c r="D916" s="23"/>
      <c r="E916" s="24"/>
      <c r="F916" s="176" t="s">
        <v>175</v>
      </c>
      <c r="G916" s="190">
        <f>G56</f>
        <v>0</v>
      </c>
      <c r="H916" s="191">
        <f>G916*(1-VLOOKUP($F916,SHT,3,FALSE))+$H56*VLOOKUP($F916,SHT,3,FALSE)</f>
        <v>0</v>
      </c>
      <c r="I916" s="179">
        <f t="shared" ref="I916:V916" si="233">I56*VLOOKUP($F916,SHT,3,FALSE)</f>
        <v>0</v>
      </c>
      <c r="J916" s="179">
        <f t="shared" si="233"/>
        <v>0</v>
      </c>
      <c r="K916" s="197">
        <f t="shared" si="233"/>
        <v>0</v>
      </c>
      <c r="L916" s="181">
        <f t="shared" si="233"/>
        <v>0</v>
      </c>
      <c r="M916" s="178">
        <f t="shared" si="233"/>
        <v>0</v>
      </c>
      <c r="N916" s="182">
        <f t="shared" si="233"/>
        <v>0</v>
      </c>
      <c r="O916" s="182">
        <f t="shared" si="233"/>
        <v>0</v>
      </c>
      <c r="P916" s="182">
        <f t="shared" si="233"/>
        <v>0</v>
      </c>
      <c r="Q916" s="182">
        <f t="shared" si="233"/>
        <v>0</v>
      </c>
      <c r="R916" s="182">
        <f t="shared" si="233"/>
        <v>0</v>
      </c>
      <c r="S916" s="182">
        <f t="shared" si="233"/>
        <v>0</v>
      </c>
      <c r="T916" s="182">
        <f t="shared" si="233"/>
        <v>0</v>
      </c>
      <c r="U916" s="182">
        <f t="shared" si="233"/>
        <v>0</v>
      </c>
      <c r="V916" s="192">
        <f t="shared" si="233"/>
        <v>0</v>
      </c>
      <c r="W916" s="46">
        <f>G916-SUM(H916:V916)</f>
        <v>0</v>
      </c>
      <c r="Y916"/>
      <c r="Z916"/>
    </row>
    <row r="917" spans="1:26" x14ac:dyDescent="0.2">
      <c r="A917" s="318"/>
      <c r="B917" s="25"/>
      <c r="C917" s="23"/>
      <c r="D917" s="23"/>
      <c r="E917" s="24" t="s">
        <v>169</v>
      </c>
      <c r="F917" s="24"/>
      <c r="G917" s="69">
        <f t="shared" ref="G917:W917" si="234">SUBTOTAL(9,G918:G920)</f>
        <v>0</v>
      </c>
      <c r="H917" s="66">
        <f t="shared" si="234"/>
        <v>0</v>
      </c>
      <c r="I917" s="66">
        <f t="shared" si="234"/>
        <v>0</v>
      </c>
      <c r="J917" s="66">
        <f t="shared" si="234"/>
        <v>0</v>
      </c>
      <c r="K917" s="67">
        <f t="shared" si="234"/>
        <v>0</v>
      </c>
      <c r="L917" s="34">
        <f t="shared" si="234"/>
        <v>0</v>
      </c>
      <c r="M917" s="34">
        <f t="shared" si="234"/>
        <v>0</v>
      </c>
      <c r="N917" s="34">
        <f t="shared" si="234"/>
        <v>0</v>
      </c>
      <c r="O917" s="34">
        <f t="shared" si="234"/>
        <v>0</v>
      </c>
      <c r="P917" s="34">
        <f t="shared" si="234"/>
        <v>0</v>
      </c>
      <c r="Q917" s="34">
        <f t="shared" si="234"/>
        <v>0</v>
      </c>
      <c r="R917" s="34">
        <f t="shared" si="234"/>
        <v>0</v>
      </c>
      <c r="S917" s="34">
        <f t="shared" si="234"/>
        <v>0</v>
      </c>
      <c r="T917" s="34">
        <f t="shared" si="234"/>
        <v>0</v>
      </c>
      <c r="U917" s="34">
        <f t="shared" si="234"/>
        <v>0</v>
      </c>
      <c r="V917" s="34">
        <f t="shared" si="234"/>
        <v>0</v>
      </c>
      <c r="W917" s="33">
        <f t="shared" si="234"/>
        <v>0</v>
      </c>
      <c r="Y917"/>
      <c r="Z917"/>
    </row>
    <row r="918" spans="1:26" outlineLevel="1" x14ac:dyDescent="0.2">
      <c r="A918" s="318"/>
      <c r="B918" s="25"/>
      <c r="C918" s="23"/>
      <c r="D918" s="23"/>
      <c r="E918" s="24"/>
      <c r="F918" s="176" t="s">
        <v>60</v>
      </c>
      <c r="G918" s="190">
        <f>G58</f>
        <v>0</v>
      </c>
      <c r="H918" s="191">
        <f>G918*(1-VLOOKUP($F918,SHT,3,FALSE))+$H58*VLOOKUP($F918,SHT,3,FALSE)</f>
        <v>0</v>
      </c>
      <c r="I918" s="179">
        <f t="shared" ref="I918:V918" si="235">I58*VLOOKUP($F918,SHT,3,FALSE)</f>
        <v>0</v>
      </c>
      <c r="J918" s="179">
        <f t="shared" si="235"/>
        <v>0</v>
      </c>
      <c r="K918" s="197">
        <f t="shared" si="235"/>
        <v>0</v>
      </c>
      <c r="L918" s="178">
        <f t="shared" si="235"/>
        <v>0</v>
      </c>
      <c r="M918" s="182">
        <f t="shared" si="235"/>
        <v>0</v>
      </c>
      <c r="N918" s="182">
        <f t="shared" si="235"/>
        <v>0</v>
      </c>
      <c r="O918" s="182">
        <f t="shared" si="235"/>
        <v>0</v>
      </c>
      <c r="P918" s="182">
        <f t="shared" si="235"/>
        <v>0</v>
      </c>
      <c r="Q918" s="182">
        <f t="shared" si="235"/>
        <v>0</v>
      </c>
      <c r="R918" s="182">
        <f t="shared" si="235"/>
        <v>0</v>
      </c>
      <c r="S918" s="182">
        <f t="shared" si="235"/>
        <v>0</v>
      </c>
      <c r="T918" s="182">
        <f t="shared" si="235"/>
        <v>0</v>
      </c>
      <c r="U918" s="182">
        <f t="shared" si="235"/>
        <v>0</v>
      </c>
      <c r="V918" s="192">
        <f t="shared" si="235"/>
        <v>0</v>
      </c>
      <c r="W918" s="46">
        <f>G918-SUM(H918:V918)</f>
        <v>0</v>
      </c>
      <c r="Y918"/>
      <c r="Z918"/>
    </row>
    <row r="919" spans="1:26" outlineLevel="1" x14ac:dyDescent="0.2">
      <c r="A919" s="318"/>
      <c r="B919" s="25"/>
      <c r="C919" s="23"/>
      <c r="D919" s="23"/>
      <c r="E919" s="24"/>
      <c r="F919" s="176" t="s">
        <v>170</v>
      </c>
      <c r="G919" s="190">
        <f>G59</f>
        <v>0</v>
      </c>
      <c r="H919" s="191">
        <f>G919*(1-VLOOKUP($F919,SHT,3,FALSE))+$H59*VLOOKUP($F919,SHT,3,FALSE)</f>
        <v>0</v>
      </c>
      <c r="I919" s="179">
        <f t="shared" ref="I919:V919" si="236">I59*VLOOKUP($F919,SHT,3,FALSE)</f>
        <v>0</v>
      </c>
      <c r="J919" s="179">
        <f t="shared" si="236"/>
        <v>0</v>
      </c>
      <c r="K919" s="197">
        <f t="shared" si="236"/>
        <v>0</v>
      </c>
      <c r="L919" s="178">
        <f t="shared" si="236"/>
        <v>0</v>
      </c>
      <c r="M919" s="182">
        <f t="shared" si="236"/>
        <v>0</v>
      </c>
      <c r="N919" s="182">
        <f t="shared" si="236"/>
        <v>0</v>
      </c>
      <c r="O919" s="182">
        <f t="shared" si="236"/>
        <v>0</v>
      </c>
      <c r="P919" s="182">
        <f t="shared" si="236"/>
        <v>0</v>
      </c>
      <c r="Q919" s="182">
        <f t="shared" si="236"/>
        <v>0</v>
      </c>
      <c r="R919" s="182">
        <f t="shared" si="236"/>
        <v>0</v>
      </c>
      <c r="S919" s="182">
        <f t="shared" si="236"/>
        <v>0</v>
      </c>
      <c r="T919" s="182">
        <f t="shared" si="236"/>
        <v>0</v>
      </c>
      <c r="U919" s="178">
        <f t="shared" si="236"/>
        <v>0</v>
      </c>
      <c r="V919" s="183">
        <f t="shared" si="236"/>
        <v>0</v>
      </c>
      <c r="W919" s="46">
        <f>G919-SUM(H919:V919)</f>
        <v>0</v>
      </c>
      <c r="Y919"/>
      <c r="Z919"/>
    </row>
    <row r="920" spans="1:26" outlineLevel="1" x14ac:dyDescent="0.2">
      <c r="A920" s="318"/>
      <c r="B920" s="25"/>
      <c r="C920" s="23"/>
      <c r="D920" s="23"/>
      <c r="E920" s="24"/>
      <c r="F920" s="176" t="s">
        <v>171</v>
      </c>
      <c r="G920" s="190">
        <f>G60</f>
        <v>0</v>
      </c>
      <c r="H920" s="191">
        <f>G920*(1-VLOOKUP($F920,SHT,3,FALSE))+$H60*VLOOKUP($F920,SHT,3,FALSE)</f>
        <v>0</v>
      </c>
      <c r="I920" s="179">
        <f t="shared" ref="I920:V920" si="237">I60*VLOOKUP($F920,SHT,3,FALSE)</f>
        <v>0</v>
      </c>
      <c r="J920" s="179">
        <f t="shared" si="237"/>
        <v>0</v>
      </c>
      <c r="K920" s="197">
        <f t="shared" si="237"/>
        <v>0</v>
      </c>
      <c r="L920" s="178">
        <f t="shared" si="237"/>
        <v>0</v>
      </c>
      <c r="M920" s="182">
        <f t="shared" si="237"/>
        <v>0</v>
      </c>
      <c r="N920" s="182">
        <f t="shared" si="237"/>
        <v>0</v>
      </c>
      <c r="O920" s="182">
        <f t="shared" si="237"/>
        <v>0</v>
      </c>
      <c r="P920" s="182">
        <f t="shared" si="237"/>
        <v>0</v>
      </c>
      <c r="Q920" s="182">
        <f t="shared" si="237"/>
        <v>0</v>
      </c>
      <c r="R920" s="182">
        <f t="shared" si="237"/>
        <v>0</v>
      </c>
      <c r="S920" s="182">
        <f t="shared" si="237"/>
        <v>0</v>
      </c>
      <c r="T920" s="182">
        <f t="shared" si="237"/>
        <v>0</v>
      </c>
      <c r="U920" s="178">
        <f t="shared" si="237"/>
        <v>0</v>
      </c>
      <c r="V920" s="183">
        <f t="shared" si="237"/>
        <v>0</v>
      </c>
      <c r="W920" s="46">
        <f>G920-SUM(H920:V920)</f>
        <v>0</v>
      </c>
      <c r="Y920"/>
      <c r="Z920"/>
    </row>
    <row r="921" spans="1:26" x14ac:dyDescent="0.2">
      <c r="A921" s="318"/>
      <c r="B921" s="25"/>
      <c r="C921" s="23"/>
      <c r="D921" s="23"/>
      <c r="E921" s="24" t="s">
        <v>334</v>
      </c>
      <c r="F921" s="24"/>
      <c r="G921" s="69">
        <f t="shared" ref="G921:W921" si="238">SUBTOTAL(9,G922:G923)</f>
        <v>0</v>
      </c>
      <c r="H921" s="70">
        <f t="shared" si="238"/>
        <v>0</v>
      </c>
      <c r="I921" s="66">
        <f t="shared" si="238"/>
        <v>0</v>
      </c>
      <c r="J921" s="66">
        <f t="shared" si="238"/>
        <v>0</v>
      </c>
      <c r="K921" s="67">
        <f t="shared" si="238"/>
        <v>0</v>
      </c>
      <c r="L921" s="34">
        <f t="shared" si="238"/>
        <v>0</v>
      </c>
      <c r="M921" s="34">
        <f t="shared" si="238"/>
        <v>0</v>
      </c>
      <c r="N921" s="34">
        <f t="shared" si="238"/>
        <v>0</v>
      </c>
      <c r="O921" s="34">
        <f t="shared" si="238"/>
        <v>0</v>
      </c>
      <c r="P921" s="34">
        <f t="shared" si="238"/>
        <v>0</v>
      </c>
      <c r="Q921" s="34">
        <f t="shared" si="238"/>
        <v>0</v>
      </c>
      <c r="R921" s="34">
        <f t="shared" si="238"/>
        <v>0</v>
      </c>
      <c r="S921" s="34">
        <f t="shared" si="238"/>
        <v>0</v>
      </c>
      <c r="T921" s="34">
        <f t="shared" si="238"/>
        <v>0</v>
      </c>
      <c r="U921" s="34">
        <f t="shared" si="238"/>
        <v>0</v>
      </c>
      <c r="V921" s="34">
        <f t="shared" si="238"/>
        <v>0</v>
      </c>
      <c r="W921" s="33">
        <f t="shared" si="238"/>
        <v>0</v>
      </c>
      <c r="Y921"/>
      <c r="Z921"/>
    </row>
    <row r="922" spans="1:26" outlineLevel="1" x14ac:dyDescent="0.2">
      <c r="A922" s="318"/>
      <c r="B922" s="25"/>
      <c r="C922" s="23"/>
      <c r="D922" s="23"/>
      <c r="E922" s="24"/>
      <c r="F922" s="176" t="s">
        <v>335</v>
      </c>
      <c r="G922" s="190">
        <f>G62</f>
        <v>0</v>
      </c>
      <c r="H922" s="191">
        <f>G922*(1-VLOOKUP($F922,SHT,3,FALSE))+$H62*VLOOKUP($F922,SHT,3,FALSE)</f>
        <v>0</v>
      </c>
      <c r="I922" s="179">
        <f t="shared" ref="I922:V922" si="239">I62*VLOOKUP($F922,SHT,3,FALSE)</f>
        <v>0</v>
      </c>
      <c r="J922" s="179">
        <f t="shared" si="239"/>
        <v>0</v>
      </c>
      <c r="K922" s="197">
        <f t="shared" si="239"/>
        <v>0</v>
      </c>
      <c r="L922" s="195">
        <f t="shared" si="239"/>
        <v>0</v>
      </c>
      <c r="M922" s="182">
        <f t="shared" si="239"/>
        <v>0</v>
      </c>
      <c r="N922" s="182">
        <f t="shared" si="239"/>
        <v>0</v>
      </c>
      <c r="O922" s="182">
        <f t="shared" si="239"/>
        <v>0</v>
      </c>
      <c r="P922" s="182">
        <f t="shared" si="239"/>
        <v>0</v>
      </c>
      <c r="Q922" s="182">
        <f t="shared" si="239"/>
        <v>0</v>
      </c>
      <c r="R922" s="182">
        <f t="shared" si="239"/>
        <v>0</v>
      </c>
      <c r="S922" s="182">
        <f t="shared" si="239"/>
        <v>0</v>
      </c>
      <c r="T922" s="182">
        <f t="shared" si="239"/>
        <v>0</v>
      </c>
      <c r="U922" s="178">
        <f t="shared" si="239"/>
        <v>0</v>
      </c>
      <c r="V922" s="183">
        <f t="shared" si="239"/>
        <v>0</v>
      </c>
      <c r="W922" s="46">
        <f>G922-SUM(H922:V922)</f>
        <v>0</v>
      </c>
      <c r="Y922"/>
      <c r="Z922"/>
    </row>
    <row r="923" spans="1:26" outlineLevel="1" x14ac:dyDescent="0.2">
      <c r="A923" s="318"/>
      <c r="B923" s="25"/>
      <c r="C923" s="23"/>
      <c r="D923" s="23"/>
      <c r="E923" s="24"/>
      <c r="F923" s="176" t="s">
        <v>336</v>
      </c>
      <c r="G923" s="190">
        <f>G63</f>
        <v>0</v>
      </c>
      <c r="H923" s="191">
        <f>G923*(1-VLOOKUP($F923,SHT,3,FALSE))+$H63*VLOOKUP($F923,SHT,3,FALSE)</f>
        <v>0</v>
      </c>
      <c r="I923" s="179">
        <f t="shared" ref="I923:V923" si="240">I63*VLOOKUP($F923,SHT,3,FALSE)</f>
        <v>0</v>
      </c>
      <c r="J923" s="179">
        <f t="shared" si="240"/>
        <v>0</v>
      </c>
      <c r="K923" s="197">
        <f t="shared" si="240"/>
        <v>0</v>
      </c>
      <c r="L923" s="195">
        <f t="shared" si="240"/>
        <v>0</v>
      </c>
      <c r="M923" s="182">
        <f t="shared" si="240"/>
        <v>0</v>
      </c>
      <c r="N923" s="182">
        <f t="shared" si="240"/>
        <v>0</v>
      </c>
      <c r="O923" s="182">
        <f t="shared" si="240"/>
        <v>0</v>
      </c>
      <c r="P923" s="182">
        <f t="shared" si="240"/>
        <v>0</v>
      </c>
      <c r="Q923" s="182">
        <f t="shared" si="240"/>
        <v>0</v>
      </c>
      <c r="R923" s="182">
        <f t="shared" si="240"/>
        <v>0</v>
      </c>
      <c r="S923" s="182">
        <f t="shared" si="240"/>
        <v>0</v>
      </c>
      <c r="T923" s="182">
        <f t="shared" si="240"/>
        <v>0</v>
      </c>
      <c r="U923" s="178">
        <f t="shared" si="240"/>
        <v>0</v>
      </c>
      <c r="V923" s="183">
        <f t="shared" si="240"/>
        <v>0</v>
      </c>
      <c r="W923" s="46">
        <f>G923-SUM(H923:V923)</f>
        <v>0</v>
      </c>
      <c r="Y923"/>
      <c r="Z923"/>
    </row>
    <row r="924" spans="1:26" x14ac:dyDescent="0.2">
      <c r="A924" s="318"/>
      <c r="B924" s="25"/>
      <c r="C924" s="23"/>
      <c r="D924" s="23"/>
      <c r="E924" s="24" t="s">
        <v>337</v>
      </c>
      <c r="F924" s="24"/>
      <c r="G924" s="69">
        <f t="shared" ref="G924:W924" si="241">SUBTOTAL(9,G925:G927)</f>
        <v>0</v>
      </c>
      <c r="H924" s="70">
        <f t="shared" si="241"/>
        <v>0</v>
      </c>
      <c r="I924" s="66">
        <f t="shared" si="241"/>
        <v>0</v>
      </c>
      <c r="J924" s="66">
        <f t="shared" si="241"/>
        <v>0</v>
      </c>
      <c r="K924" s="67">
        <f t="shared" si="241"/>
        <v>0</v>
      </c>
      <c r="L924" s="34">
        <f t="shared" si="241"/>
        <v>0</v>
      </c>
      <c r="M924" s="34">
        <f t="shared" si="241"/>
        <v>0</v>
      </c>
      <c r="N924" s="34">
        <f t="shared" si="241"/>
        <v>0</v>
      </c>
      <c r="O924" s="34">
        <f t="shared" si="241"/>
        <v>0</v>
      </c>
      <c r="P924" s="34">
        <f t="shared" si="241"/>
        <v>0</v>
      </c>
      <c r="Q924" s="34">
        <f t="shared" si="241"/>
        <v>0</v>
      </c>
      <c r="R924" s="34">
        <f t="shared" si="241"/>
        <v>0</v>
      </c>
      <c r="S924" s="34">
        <f t="shared" si="241"/>
        <v>0</v>
      </c>
      <c r="T924" s="34">
        <f t="shared" si="241"/>
        <v>0</v>
      </c>
      <c r="U924" s="34">
        <f t="shared" si="241"/>
        <v>0</v>
      </c>
      <c r="V924" s="34">
        <f t="shared" si="241"/>
        <v>0</v>
      </c>
      <c r="W924" s="33">
        <f t="shared" si="241"/>
        <v>0</v>
      </c>
      <c r="Y924"/>
      <c r="Z924"/>
    </row>
    <row r="925" spans="1:26" outlineLevel="1" x14ac:dyDescent="0.2">
      <c r="A925" s="318"/>
      <c r="B925" s="25"/>
      <c r="C925" s="23"/>
      <c r="D925" s="23"/>
      <c r="E925" s="24"/>
      <c r="F925" s="176" t="s">
        <v>338</v>
      </c>
      <c r="G925" s="190">
        <f>G65</f>
        <v>0</v>
      </c>
      <c r="H925" s="191">
        <f>G925*(1-VLOOKUP($F925,SHT,3,FALSE))+$H65*VLOOKUP($F925,SHT,3,FALSE)</f>
        <v>0</v>
      </c>
      <c r="I925" s="179">
        <f t="shared" ref="I925:V925" si="242">I65*VLOOKUP($F925,SHT,3,FALSE)</f>
        <v>0</v>
      </c>
      <c r="J925" s="179">
        <f t="shared" si="242"/>
        <v>0</v>
      </c>
      <c r="K925" s="197">
        <f t="shared" si="242"/>
        <v>0</v>
      </c>
      <c r="L925" s="196">
        <f t="shared" si="242"/>
        <v>0</v>
      </c>
      <c r="M925" s="182">
        <f t="shared" si="242"/>
        <v>0</v>
      </c>
      <c r="N925" s="182">
        <f t="shared" si="242"/>
        <v>0</v>
      </c>
      <c r="O925" s="182">
        <f t="shared" si="242"/>
        <v>0</v>
      </c>
      <c r="P925" s="182">
        <f t="shared" si="242"/>
        <v>0</v>
      </c>
      <c r="Q925" s="182">
        <f t="shared" si="242"/>
        <v>0</v>
      </c>
      <c r="R925" s="182">
        <f t="shared" si="242"/>
        <v>0</v>
      </c>
      <c r="S925" s="182">
        <f t="shared" si="242"/>
        <v>0</v>
      </c>
      <c r="T925" s="182">
        <f t="shared" si="242"/>
        <v>0</v>
      </c>
      <c r="U925" s="178">
        <f t="shared" si="242"/>
        <v>0</v>
      </c>
      <c r="V925" s="183">
        <f t="shared" si="242"/>
        <v>0</v>
      </c>
      <c r="W925" s="46">
        <f>G925-SUM(H925:V925)</f>
        <v>0</v>
      </c>
      <c r="Y925"/>
      <c r="Z925"/>
    </row>
    <row r="926" spans="1:26" outlineLevel="1" x14ac:dyDescent="0.2">
      <c r="A926" s="318"/>
      <c r="B926" s="25"/>
      <c r="C926" s="23"/>
      <c r="D926" s="23"/>
      <c r="E926" s="24"/>
      <c r="F926" s="176" t="s">
        <v>339</v>
      </c>
      <c r="G926" s="190">
        <f>G66</f>
        <v>0</v>
      </c>
      <c r="H926" s="191">
        <f>G926*(1-VLOOKUP($F926,SHT,3,FALSE))+$H66*VLOOKUP($F926,SHT,3,FALSE)</f>
        <v>0</v>
      </c>
      <c r="I926" s="179">
        <f t="shared" ref="I926:V926" si="243">I66*VLOOKUP($F926,SHT,3,FALSE)</f>
        <v>0</v>
      </c>
      <c r="J926" s="179">
        <f t="shared" si="243"/>
        <v>0</v>
      </c>
      <c r="K926" s="197">
        <f t="shared" si="243"/>
        <v>0</v>
      </c>
      <c r="L926" s="196">
        <f t="shared" si="243"/>
        <v>0</v>
      </c>
      <c r="M926" s="182">
        <f t="shared" si="243"/>
        <v>0</v>
      </c>
      <c r="N926" s="182">
        <f t="shared" si="243"/>
        <v>0</v>
      </c>
      <c r="O926" s="182">
        <f t="shared" si="243"/>
        <v>0</v>
      </c>
      <c r="P926" s="182">
        <f t="shared" si="243"/>
        <v>0</v>
      </c>
      <c r="Q926" s="182">
        <f t="shared" si="243"/>
        <v>0</v>
      </c>
      <c r="R926" s="182">
        <f t="shared" si="243"/>
        <v>0</v>
      </c>
      <c r="S926" s="182">
        <f t="shared" si="243"/>
        <v>0</v>
      </c>
      <c r="T926" s="182">
        <f t="shared" si="243"/>
        <v>0</v>
      </c>
      <c r="U926" s="178">
        <f t="shared" si="243"/>
        <v>0</v>
      </c>
      <c r="V926" s="183">
        <f t="shared" si="243"/>
        <v>0</v>
      </c>
      <c r="W926" s="46">
        <f>G926-SUM(H926:V926)</f>
        <v>0</v>
      </c>
      <c r="Y926"/>
      <c r="Z926"/>
    </row>
    <row r="927" spans="1:26" outlineLevel="1" x14ac:dyDescent="0.2">
      <c r="A927" s="318"/>
      <c r="B927" s="25"/>
      <c r="C927" s="23"/>
      <c r="D927" s="23"/>
      <c r="E927" s="24"/>
      <c r="F927" s="176" t="s">
        <v>340</v>
      </c>
      <c r="G927" s="190">
        <f>G67</f>
        <v>0</v>
      </c>
      <c r="H927" s="191">
        <f>G927*(1-VLOOKUP($F927,SHT,3,FALSE))+$H67*VLOOKUP($F927,SHT,3,FALSE)</f>
        <v>0</v>
      </c>
      <c r="I927" s="179">
        <f t="shared" ref="I927:V927" si="244">I67*VLOOKUP($F927,SHT,3,FALSE)</f>
        <v>0</v>
      </c>
      <c r="J927" s="179">
        <f t="shared" si="244"/>
        <v>0</v>
      </c>
      <c r="K927" s="197">
        <f t="shared" si="244"/>
        <v>0</v>
      </c>
      <c r="L927" s="196">
        <f t="shared" si="244"/>
        <v>0</v>
      </c>
      <c r="M927" s="182">
        <f t="shared" si="244"/>
        <v>0</v>
      </c>
      <c r="N927" s="182">
        <f t="shared" si="244"/>
        <v>0</v>
      </c>
      <c r="O927" s="182">
        <f t="shared" si="244"/>
        <v>0</v>
      </c>
      <c r="P927" s="182">
        <f t="shared" si="244"/>
        <v>0</v>
      </c>
      <c r="Q927" s="182">
        <f t="shared" si="244"/>
        <v>0</v>
      </c>
      <c r="R927" s="182">
        <f t="shared" si="244"/>
        <v>0</v>
      </c>
      <c r="S927" s="182">
        <f t="shared" si="244"/>
        <v>0</v>
      </c>
      <c r="T927" s="182">
        <f t="shared" si="244"/>
        <v>0</v>
      </c>
      <c r="U927" s="178">
        <f t="shared" si="244"/>
        <v>0</v>
      </c>
      <c r="V927" s="183">
        <f t="shared" si="244"/>
        <v>0</v>
      </c>
      <c r="W927" s="46">
        <f>G927-SUM(H927:V927)</f>
        <v>0</v>
      </c>
      <c r="Y927"/>
      <c r="Z927"/>
    </row>
    <row r="928" spans="1:26" x14ac:dyDescent="0.2">
      <c r="A928" s="318"/>
      <c r="B928" s="25"/>
      <c r="C928" s="23"/>
      <c r="D928" s="23" t="s">
        <v>183</v>
      </c>
      <c r="E928" s="24"/>
      <c r="F928" s="24"/>
      <c r="G928" s="69"/>
      <c r="H928" s="66"/>
      <c r="I928" s="66"/>
      <c r="J928" s="66"/>
      <c r="K928" s="67"/>
      <c r="L928" s="51"/>
      <c r="M928" s="34"/>
      <c r="N928" s="34"/>
      <c r="O928" s="34"/>
      <c r="P928" s="34"/>
      <c r="Q928" s="34"/>
      <c r="R928" s="34"/>
      <c r="S928" s="34"/>
      <c r="T928" s="34"/>
      <c r="U928" s="34"/>
      <c r="V928" s="37"/>
      <c r="W928" s="33"/>
      <c r="Y928"/>
      <c r="Z928"/>
    </row>
    <row r="929" spans="1:26" x14ac:dyDescent="0.2">
      <c r="A929" s="318"/>
      <c r="B929" s="25"/>
      <c r="C929" s="23"/>
      <c r="D929" s="23"/>
      <c r="E929" s="24" t="s">
        <v>184</v>
      </c>
      <c r="F929" s="24"/>
      <c r="G929" s="69">
        <f t="shared" ref="G929:W929" si="245">SUBTOTAL(9,G930:G931)</f>
        <v>0</v>
      </c>
      <c r="H929" s="70">
        <f t="shared" si="245"/>
        <v>0</v>
      </c>
      <c r="I929" s="66">
        <f t="shared" si="245"/>
        <v>0</v>
      </c>
      <c r="J929" s="66">
        <f t="shared" si="245"/>
        <v>0</v>
      </c>
      <c r="K929" s="67">
        <f t="shared" si="245"/>
        <v>0</v>
      </c>
      <c r="L929" s="34">
        <f t="shared" si="245"/>
        <v>0</v>
      </c>
      <c r="M929" s="34">
        <f t="shared" si="245"/>
        <v>0</v>
      </c>
      <c r="N929" s="34">
        <f t="shared" si="245"/>
        <v>0</v>
      </c>
      <c r="O929" s="34">
        <f t="shared" si="245"/>
        <v>0</v>
      </c>
      <c r="P929" s="34">
        <f t="shared" si="245"/>
        <v>0</v>
      </c>
      <c r="Q929" s="34">
        <f t="shared" si="245"/>
        <v>0</v>
      </c>
      <c r="R929" s="34">
        <f t="shared" si="245"/>
        <v>0</v>
      </c>
      <c r="S929" s="34">
        <f t="shared" si="245"/>
        <v>0</v>
      </c>
      <c r="T929" s="34">
        <f t="shared" si="245"/>
        <v>0</v>
      </c>
      <c r="U929" s="34">
        <f t="shared" si="245"/>
        <v>0</v>
      </c>
      <c r="V929" s="34">
        <f t="shared" si="245"/>
        <v>0</v>
      </c>
      <c r="W929" s="33">
        <f t="shared" si="245"/>
        <v>0</v>
      </c>
      <c r="Y929"/>
      <c r="Z929"/>
    </row>
    <row r="930" spans="1:26" outlineLevel="1" x14ac:dyDescent="0.2">
      <c r="A930" s="318"/>
      <c r="B930" s="25"/>
      <c r="C930" s="23"/>
      <c r="D930" s="23"/>
      <c r="E930" s="24"/>
      <c r="F930" s="176" t="s">
        <v>176</v>
      </c>
      <c r="G930" s="190">
        <f>G70</f>
        <v>0</v>
      </c>
      <c r="H930" s="191">
        <f>G930*(1-VLOOKUP($F930,SHT,3,FALSE))+$H70*VLOOKUP($F930,SHT,3,FALSE)</f>
        <v>0</v>
      </c>
      <c r="I930" s="179">
        <f t="shared" ref="I930:V930" si="246">I70*VLOOKUP($F930,SHT,3,FALSE)</f>
        <v>0</v>
      </c>
      <c r="J930" s="179">
        <f t="shared" si="246"/>
        <v>0</v>
      </c>
      <c r="K930" s="197">
        <f t="shared" si="246"/>
        <v>0</v>
      </c>
      <c r="L930" s="196">
        <f t="shared" si="246"/>
        <v>0</v>
      </c>
      <c r="M930" s="182">
        <f t="shared" si="246"/>
        <v>0</v>
      </c>
      <c r="N930" s="182">
        <f t="shared" si="246"/>
        <v>0</v>
      </c>
      <c r="O930" s="182">
        <f t="shared" si="246"/>
        <v>0</v>
      </c>
      <c r="P930" s="182">
        <f t="shared" si="246"/>
        <v>0</v>
      </c>
      <c r="Q930" s="182">
        <f t="shared" si="246"/>
        <v>0</v>
      </c>
      <c r="R930" s="182">
        <f t="shared" si="246"/>
        <v>0</v>
      </c>
      <c r="S930" s="182">
        <f t="shared" si="246"/>
        <v>0</v>
      </c>
      <c r="T930" s="178">
        <f t="shared" si="246"/>
        <v>0</v>
      </c>
      <c r="U930" s="182">
        <f t="shared" si="246"/>
        <v>0</v>
      </c>
      <c r="V930" s="183">
        <f t="shared" si="246"/>
        <v>0</v>
      </c>
      <c r="W930" s="46">
        <f>G930-SUM(H930:V930)</f>
        <v>0</v>
      </c>
      <c r="Y930"/>
      <c r="Z930"/>
    </row>
    <row r="931" spans="1:26" outlineLevel="1" x14ac:dyDescent="0.2">
      <c r="A931" s="318"/>
      <c r="B931" s="25"/>
      <c r="C931" s="23"/>
      <c r="D931" s="23"/>
      <c r="E931" s="24"/>
      <c r="F931" s="176" t="s">
        <v>180</v>
      </c>
      <c r="G931" s="190">
        <f>G71</f>
        <v>0</v>
      </c>
      <c r="H931" s="191">
        <f>G931*(1-VLOOKUP($F931,SHT,3,FALSE))+$H71*VLOOKUP($F931,SHT,3,FALSE)</f>
        <v>0</v>
      </c>
      <c r="I931" s="179">
        <f t="shared" ref="I931:V931" si="247">I71*VLOOKUP($F931,SHT,3,FALSE)</f>
        <v>0</v>
      </c>
      <c r="J931" s="179">
        <f t="shared" si="247"/>
        <v>0</v>
      </c>
      <c r="K931" s="197">
        <f t="shared" si="247"/>
        <v>0</v>
      </c>
      <c r="L931" s="196">
        <f t="shared" si="247"/>
        <v>0</v>
      </c>
      <c r="M931" s="182">
        <f t="shared" si="247"/>
        <v>0</v>
      </c>
      <c r="N931" s="182">
        <f t="shared" si="247"/>
        <v>0</v>
      </c>
      <c r="O931" s="182">
        <f t="shared" si="247"/>
        <v>0</v>
      </c>
      <c r="P931" s="182">
        <f t="shared" si="247"/>
        <v>0</v>
      </c>
      <c r="Q931" s="182">
        <f t="shared" si="247"/>
        <v>0</v>
      </c>
      <c r="R931" s="182">
        <f t="shared" si="247"/>
        <v>0</v>
      </c>
      <c r="S931" s="182">
        <f t="shared" si="247"/>
        <v>0</v>
      </c>
      <c r="T931" s="178">
        <f t="shared" si="247"/>
        <v>0</v>
      </c>
      <c r="U931" s="182">
        <f t="shared" si="247"/>
        <v>0</v>
      </c>
      <c r="V931" s="183">
        <f t="shared" si="247"/>
        <v>0</v>
      </c>
      <c r="W931" s="46">
        <f>G931-SUM(H931:V931)</f>
        <v>0</v>
      </c>
      <c r="Y931"/>
      <c r="Z931"/>
    </row>
    <row r="932" spans="1:26" x14ac:dyDescent="0.2">
      <c r="A932" s="318"/>
      <c r="B932" s="25"/>
      <c r="C932" s="23"/>
      <c r="D932" s="23"/>
      <c r="E932" s="24" t="s">
        <v>185</v>
      </c>
      <c r="F932" s="24"/>
      <c r="G932" s="69">
        <f t="shared" ref="G932:W932" si="248">SUBTOTAL(9,G933:G934)</f>
        <v>0</v>
      </c>
      <c r="H932" s="70">
        <f t="shared" si="248"/>
        <v>0</v>
      </c>
      <c r="I932" s="66">
        <f t="shared" si="248"/>
        <v>0</v>
      </c>
      <c r="J932" s="66">
        <f t="shared" si="248"/>
        <v>0</v>
      </c>
      <c r="K932" s="67">
        <f t="shared" si="248"/>
        <v>0</v>
      </c>
      <c r="L932" s="34">
        <f t="shared" si="248"/>
        <v>0</v>
      </c>
      <c r="M932" s="34">
        <f t="shared" si="248"/>
        <v>0</v>
      </c>
      <c r="N932" s="34">
        <f t="shared" si="248"/>
        <v>0</v>
      </c>
      <c r="O932" s="34">
        <f t="shared" si="248"/>
        <v>0</v>
      </c>
      <c r="P932" s="34">
        <f t="shared" si="248"/>
        <v>0</v>
      </c>
      <c r="Q932" s="34">
        <f t="shared" si="248"/>
        <v>0</v>
      </c>
      <c r="R932" s="34">
        <f t="shared" si="248"/>
        <v>0</v>
      </c>
      <c r="S932" s="34">
        <f t="shared" si="248"/>
        <v>0</v>
      </c>
      <c r="T932" s="34">
        <f t="shared" si="248"/>
        <v>0</v>
      </c>
      <c r="U932" s="34">
        <f t="shared" si="248"/>
        <v>0</v>
      </c>
      <c r="V932" s="34">
        <f t="shared" si="248"/>
        <v>0</v>
      </c>
      <c r="W932" s="33">
        <f t="shared" si="248"/>
        <v>0</v>
      </c>
      <c r="Y932"/>
      <c r="Z932"/>
    </row>
    <row r="933" spans="1:26" outlineLevel="1" x14ac:dyDescent="0.2">
      <c r="A933" s="318"/>
      <c r="B933" s="25"/>
      <c r="C933" s="23"/>
      <c r="D933" s="23"/>
      <c r="E933" s="24"/>
      <c r="F933" s="176" t="s">
        <v>177</v>
      </c>
      <c r="G933" s="190">
        <f>G73</f>
        <v>0</v>
      </c>
      <c r="H933" s="191">
        <f>G933*(1-VLOOKUP($F933,SHT,3,FALSE))+$H73*VLOOKUP($F933,SHT,3,FALSE)</f>
        <v>0</v>
      </c>
      <c r="I933" s="179">
        <f t="shared" ref="I933:V933" si="249">I73*VLOOKUP($F933,SHT,3,FALSE)</f>
        <v>0</v>
      </c>
      <c r="J933" s="179">
        <f t="shared" si="249"/>
        <v>0</v>
      </c>
      <c r="K933" s="197">
        <f t="shared" si="249"/>
        <v>0</v>
      </c>
      <c r="L933" s="196">
        <f t="shared" si="249"/>
        <v>0</v>
      </c>
      <c r="M933" s="182">
        <f t="shared" si="249"/>
        <v>0</v>
      </c>
      <c r="N933" s="182">
        <f t="shared" si="249"/>
        <v>0</v>
      </c>
      <c r="O933" s="182">
        <f t="shared" si="249"/>
        <v>0</v>
      </c>
      <c r="P933" s="182">
        <f t="shared" si="249"/>
        <v>0</v>
      </c>
      <c r="Q933" s="182">
        <f t="shared" si="249"/>
        <v>0</v>
      </c>
      <c r="R933" s="182">
        <f t="shared" si="249"/>
        <v>0</v>
      </c>
      <c r="S933" s="182">
        <f t="shared" si="249"/>
        <v>0</v>
      </c>
      <c r="T933" s="182">
        <f t="shared" si="249"/>
        <v>0</v>
      </c>
      <c r="U933" s="178">
        <f t="shared" si="249"/>
        <v>0</v>
      </c>
      <c r="V933" s="183">
        <f t="shared" si="249"/>
        <v>0</v>
      </c>
      <c r="W933" s="46">
        <f>G933-SUM(H933:V933)</f>
        <v>0</v>
      </c>
      <c r="Y933"/>
      <c r="Z933"/>
    </row>
    <row r="934" spans="1:26" outlineLevel="1" x14ac:dyDescent="0.2">
      <c r="A934" s="318"/>
      <c r="B934" s="25"/>
      <c r="C934" s="23"/>
      <c r="D934" s="23"/>
      <c r="E934" s="24"/>
      <c r="F934" s="176" t="s">
        <v>182</v>
      </c>
      <c r="G934" s="190">
        <f>G74</f>
        <v>0</v>
      </c>
      <c r="H934" s="191">
        <f>G934*(1-VLOOKUP($F934,SHT,3,FALSE))+$H74*VLOOKUP($F934,SHT,3,FALSE)</f>
        <v>0</v>
      </c>
      <c r="I934" s="179">
        <f t="shared" ref="I934:V934" si="250">I74*VLOOKUP($F934,SHT,3,FALSE)</f>
        <v>0</v>
      </c>
      <c r="J934" s="179">
        <f t="shared" si="250"/>
        <v>0</v>
      </c>
      <c r="K934" s="197">
        <f t="shared" si="250"/>
        <v>0</v>
      </c>
      <c r="L934" s="196">
        <f t="shared" si="250"/>
        <v>0</v>
      </c>
      <c r="M934" s="182">
        <f t="shared" si="250"/>
        <v>0</v>
      </c>
      <c r="N934" s="182">
        <f t="shared" si="250"/>
        <v>0</v>
      </c>
      <c r="O934" s="182">
        <f t="shared" si="250"/>
        <v>0</v>
      </c>
      <c r="P934" s="182">
        <f t="shared" si="250"/>
        <v>0</v>
      </c>
      <c r="Q934" s="182">
        <f t="shared" si="250"/>
        <v>0</v>
      </c>
      <c r="R934" s="182">
        <f t="shared" si="250"/>
        <v>0</v>
      </c>
      <c r="S934" s="182">
        <f t="shared" si="250"/>
        <v>0</v>
      </c>
      <c r="T934" s="182">
        <f t="shared" si="250"/>
        <v>0</v>
      </c>
      <c r="U934" s="178">
        <f t="shared" si="250"/>
        <v>0</v>
      </c>
      <c r="V934" s="183">
        <f t="shared" si="250"/>
        <v>0</v>
      </c>
      <c r="W934" s="46">
        <f>G934-SUM(H934:V934)</f>
        <v>0</v>
      </c>
      <c r="Y934"/>
      <c r="Z934"/>
    </row>
    <row r="935" spans="1:26" x14ac:dyDescent="0.2">
      <c r="A935" s="318"/>
      <c r="B935" s="25"/>
      <c r="C935" s="23"/>
      <c r="D935" s="23"/>
      <c r="E935" s="24" t="s">
        <v>186</v>
      </c>
      <c r="F935" s="24"/>
      <c r="G935" s="69">
        <f t="shared" ref="G935:W935" si="251">SUBTOTAL(9,G936:G937)</f>
        <v>0</v>
      </c>
      <c r="H935" s="70">
        <f t="shared" si="251"/>
        <v>0</v>
      </c>
      <c r="I935" s="66">
        <f t="shared" si="251"/>
        <v>0</v>
      </c>
      <c r="J935" s="66">
        <f t="shared" si="251"/>
        <v>0</v>
      </c>
      <c r="K935" s="67">
        <f t="shared" si="251"/>
        <v>0</v>
      </c>
      <c r="L935" s="34">
        <f t="shared" si="251"/>
        <v>0</v>
      </c>
      <c r="M935" s="34">
        <f t="shared" si="251"/>
        <v>0</v>
      </c>
      <c r="N935" s="34">
        <f t="shared" si="251"/>
        <v>0</v>
      </c>
      <c r="O935" s="34">
        <f t="shared" si="251"/>
        <v>0</v>
      </c>
      <c r="P935" s="34">
        <f t="shared" si="251"/>
        <v>0</v>
      </c>
      <c r="Q935" s="34">
        <f t="shared" si="251"/>
        <v>0</v>
      </c>
      <c r="R935" s="34">
        <f t="shared" si="251"/>
        <v>0</v>
      </c>
      <c r="S935" s="34">
        <f t="shared" si="251"/>
        <v>0</v>
      </c>
      <c r="T935" s="34">
        <f t="shared" si="251"/>
        <v>0</v>
      </c>
      <c r="U935" s="34">
        <f t="shared" si="251"/>
        <v>0</v>
      </c>
      <c r="V935" s="34">
        <f t="shared" si="251"/>
        <v>0</v>
      </c>
      <c r="W935" s="33">
        <f t="shared" si="251"/>
        <v>0</v>
      </c>
      <c r="Y935"/>
      <c r="Z935"/>
    </row>
    <row r="936" spans="1:26" outlineLevel="1" x14ac:dyDescent="0.2">
      <c r="A936" s="318"/>
      <c r="B936" s="25"/>
      <c r="C936" s="23"/>
      <c r="D936" s="23"/>
      <c r="E936" s="24"/>
      <c r="F936" s="176" t="s">
        <v>178</v>
      </c>
      <c r="G936" s="190">
        <f>G76</f>
        <v>0</v>
      </c>
      <c r="H936" s="191">
        <f>G936*(1-VLOOKUP($F936,SHT,3,FALSE))+$H76*VLOOKUP($F936,SHT,3,FALSE)</f>
        <v>0</v>
      </c>
      <c r="I936" s="179">
        <f t="shared" ref="I936:V936" si="252">I76*VLOOKUP($F936,SHT,3,FALSE)</f>
        <v>0</v>
      </c>
      <c r="J936" s="179">
        <f t="shared" si="252"/>
        <v>0</v>
      </c>
      <c r="K936" s="197">
        <f t="shared" si="252"/>
        <v>0</v>
      </c>
      <c r="L936" s="196">
        <f t="shared" si="252"/>
        <v>0</v>
      </c>
      <c r="M936" s="182">
        <f t="shared" si="252"/>
        <v>0</v>
      </c>
      <c r="N936" s="182">
        <f t="shared" si="252"/>
        <v>0</v>
      </c>
      <c r="O936" s="182">
        <f t="shared" si="252"/>
        <v>0</v>
      </c>
      <c r="P936" s="182">
        <f t="shared" si="252"/>
        <v>0</v>
      </c>
      <c r="Q936" s="182">
        <f t="shared" si="252"/>
        <v>0</v>
      </c>
      <c r="R936" s="182">
        <f t="shared" si="252"/>
        <v>0</v>
      </c>
      <c r="S936" s="182">
        <f t="shared" si="252"/>
        <v>0</v>
      </c>
      <c r="T936" s="178">
        <f t="shared" si="252"/>
        <v>0</v>
      </c>
      <c r="U936" s="182">
        <f t="shared" si="252"/>
        <v>0</v>
      </c>
      <c r="V936" s="183">
        <f t="shared" si="252"/>
        <v>0</v>
      </c>
      <c r="W936" s="46">
        <f>G936-SUM(H936:V936)</f>
        <v>0</v>
      </c>
      <c r="Y936"/>
      <c r="Z936"/>
    </row>
    <row r="937" spans="1:26" outlineLevel="1" x14ac:dyDescent="0.2">
      <c r="A937" s="318"/>
      <c r="B937" s="25"/>
      <c r="C937" s="23"/>
      <c r="D937" s="23"/>
      <c r="E937" s="24"/>
      <c r="F937" s="176" t="s">
        <v>181</v>
      </c>
      <c r="G937" s="190">
        <f>G77</f>
        <v>0</v>
      </c>
      <c r="H937" s="191">
        <f>G937*(1-VLOOKUP($F937,SHT,3,FALSE))+$H77*VLOOKUP($F937,SHT,3,FALSE)</f>
        <v>0</v>
      </c>
      <c r="I937" s="179">
        <f t="shared" ref="I937:V937" si="253">I77*VLOOKUP($F937,SHT,3,FALSE)</f>
        <v>0</v>
      </c>
      <c r="J937" s="179">
        <f t="shared" si="253"/>
        <v>0</v>
      </c>
      <c r="K937" s="197">
        <f t="shared" si="253"/>
        <v>0</v>
      </c>
      <c r="L937" s="196">
        <f t="shared" si="253"/>
        <v>0</v>
      </c>
      <c r="M937" s="182">
        <f t="shared" si="253"/>
        <v>0</v>
      </c>
      <c r="N937" s="182">
        <f t="shared" si="253"/>
        <v>0</v>
      </c>
      <c r="O937" s="182">
        <f t="shared" si="253"/>
        <v>0</v>
      </c>
      <c r="P937" s="182">
        <f t="shared" si="253"/>
        <v>0</v>
      </c>
      <c r="Q937" s="182">
        <f t="shared" si="253"/>
        <v>0</v>
      </c>
      <c r="R937" s="182">
        <f t="shared" si="253"/>
        <v>0</v>
      </c>
      <c r="S937" s="182">
        <f t="shared" si="253"/>
        <v>0</v>
      </c>
      <c r="T937" s="178">
        <f t="shared" si="253"/>
        <v>0</v>
      </c>
      <c r="U937" s="182">
        <f t="shared" si="253"/>
        <v>0</v>
      </c>
      <c r="V937" s="183">
        <f t="shared" si="253"/>
        <v>0</v>
      </c>
      <c r="W937" s="46">
        <f>G937-SUM(H937:V937)</f>
        <v>0</v>
      </c>
      <c r="Y937"/>
      <c r="Z937"/>
    </row>
    <row r="938" spans="1:26" x14ac:dyDescent="0.2">
      <c r="A938" s="318"/>
      <c r="B938" s="25"/>
      <c r="C938" s="23"/>
      <c r="D938" s="23"/>
      <c r="E938" s="24" t="s">
        <v>187</v>
      </c>
      <c r="F938" s="24"/>
      <c r="G938" s="69">
        <f t="shared" ref="G938:W938" si="254">SUBTOTAL(9,G939:G940)</f>
        <v>0</v>
      </c>
      <c r="H938" s="70">
        <f t="shared" si="254"/>
        <v>0</v>
      </c>
      <c r="I938" s="66">
        <f t="shared" si="254"/>
        <v>0</v>
      </c>
      <c r="J938" s="66">
        <f t="shared" si="254"/>
        <v>0</v>
      </c>
      <c r="K938" s="67">
        <f t="shared" si="254"/>
        <v>0</v>
      </c>
      <c r="L938" s="34">
        <f t="shared" si="254"/>
        <v>0</v>
      </c>
      <c r="M938" s="34">
        <f t="shared" si="254"/>
        <v>0</v>
      </c>
      <c r="N938" s="34">
        <f t="shared" si="254"/>
        <v>0</v>
      </c>
      <c r="O938" s="34">
        <f t="shared" si="254"/>
        <v>0</v>
      </c>
      <c r="P938" s="34">
        <f t="shared" si="254"/>
        <v>0</v>
      </c>
      <c r="Q938" s="34">
        <f t="shared" si="254"/>
        <v>0</v>
      </c>
      <c r="R938" s="34">
        <f t="shared" si="254"/>
        <v>0</v>
      </c>
      <c r="S938" s="34">
        <f t="shared" si="254"/>
        <v>0</v>
      </c>
      <c r="T938" s="34">
        <f t="shared" si="254"/>
        <v>0</v>
      </c>
      <c r="U938" s="34">
        <f t="shared" si="254"/>
        <v>0</v>
      </c>
      <c r="V938" s="34">
        <f t="shared" si="254"/>
        <v>0</v>
      </c>
      <c r="W938" s="33">
        <f t="shared" si="254"/>
        <v>0</v>
      </c>
      <c r="Y938"/>
      <c r="Z938"/>
    </row>
    <row r="939" spans="1:26" outlineLevel="1" x14ac:dyDescent="0.2">
      <c r="A939" s="318"/>
      <c r="B939" s="25"/>
      <c r="C939" s="23"/>
      <c r="D939" s="23"/>
      <c r="E939" s="24"/>
      <c r="F939" s="176" t="s">
        <v>179</v>
      </c>
      <c r="G939" s="190">
        <f>G79</f>
        <v>0</v>
      </c>
      <c r="H939" s="191">
        <f>G939*(1-VLOOKUP($F939,SHT,3,FALSE))+$H79*VLOOKUP($F939,SHT,3,FALSE)</f>
        <v>0</v>
      </c>
      <c r="I939" s="179">
        <f t="shared" ref="I939:V939" si="255">I79*VLOOKUP($F939,SHT,3,FALSE)</f>
        <v>0</v>
      </c>
      <c r="J939" s="179">
        <f t="shared" si="255"/>
        <v>0</v>
      </c>
      <c r="K939" s="197">
        <f t="shared" si="255"/>
        <v>0</v>
      </c>
      <c r="L939" s="196">
        <f t="shared" si="255"/>
        <v>0</v>
      </c>
      <c r="M939" s="182">
        <f t="shared" si="255"/>
        <v>0</v>
      </c>
      <c r="N939" s="182">
        <f t="shared" si="255"/>
        <v>0</v>
      </c>
      <c r="O939" s="182">
        <f t="shared" si="255"/>
        <v>0</v>
      </c>
      <c r="P939" s="182">
        <f t="shared" si="255"/>
        <v>0</v>
      </c>
      <c r="Q939" s="182">
        <f t="shared" si="255"/>
        <v>0</v>
      </c>
      <c r="R939" s="182">
        <f t="shared" si="255"/>
        <v>0</v>
      </c>
      <c r="S939" s="182">
        <f t="shared" si="255"/>
        <v>0</v>
      </c>
      <c r="T939" s="178">
        <f t="shared" si="255"/>
        <v>0</v>
      </c>
      <c r="U939" s="182">
        <f t="shared" si="255"/>
        <v>0</v>
      </c>
      <c r="V939" s="183">
        <f t="shared" si="255"/>
        <v>0</v>
      </c>
      <c r="W939" s="46">
        <f>G939-SUM(H939:V939)</f>
        <v>0</v>
      </c>
      <c r="Y939"/>
      <c r="Z939"/>
    </row>
    <row r="940" spans="1:26" outlineLevel="1" x14ac:dyDescent="0.2">
      <c r="A940" s="318"/>
      <c r="B940" s="25"/>
      <c r="C940" s="23"/>
      <c r="D940" s="23"/>
      <c r="E940" s="24"/>
      <c r="F940" s="176" t="s">
        <v>188</v>
      </c>
      <c r="G940" s="190">
        <f>G80</f>
        <v>0</v>
      </c>
      <c r="H940" s="191">
        <f>G940*(1-VLOOKUP($F940,SHT,3,FALSE))+$H80*VLOOKUP($F940,SHT,3,FALSE)</f>
        <v>0</v>
      </c>
      <c r="I940" s="179">
        <f t="shared" ref="I940:V940" si="256">I80*VLOOKUP($F940,SHT,3,FALSE)</f>
        <v>0</v>
      </c>
      <c r="J940" s="179">
        <f t="shared" si="256"/>
        <v>0</v>
      </c>
      <c r="K940" s="197">
        <f t="shared" si="256"/>
        <v>0</v>
      </c>
      <c r="L940" s="196">
        <f t="shared" si="256"/>
        <v>0</v>
      </c>
      <c r="M940" s="182">
        <f t="shared" si="256"/>
        <v>0</v>
      </c>
      <c r="N940" s="182">
        <f t="shared" si="256"/>
        <v>0</v>
      </c>
      <c r="O940" s="182">
        <f t="shared" si="256"/>
        <v>0</v>
      </c>
      <c r="P940" s="182">
        <f t="shared" si="256"/>
        <v>0</v>
      </c>
      <c r="Q940" s="182">
        <f t="shared" si="256"/>
        <v>0</v>
      </c>
      <c r="R940" s="182">
        <f t="shared" si="256"/>
        <v>0</v>
      </c>
      <c r="S940" s="182">
        <f t="shared" si="256"/>
        <v>0</v>
      </c>
      <c r="T940" s="178">
        <f t="shared" si="256"/>
        <v>0</v>
      </c>
      <c r="U940" s="182">
        <f t="shared" si="256"/>
        <v>0</v>
      </c>
      <c r="V940" s="183">
        <f t="shared" si="256"/>
        <v>0</v>
      </c>
      <c r="W940" s="46">
        <f>G940-SUM(H940:V940)</f>
        <v>0</v>
      </c>
      <c r="Y940"/>
      <c r="Z940"/>
    </row>
    <row r="941" spans="1:26" x14ac:dyDescent="0.2">
      <c r="A941" s="318"/>
      <c r="B941" s="25"/>
      <c r="C941" s="23"/>
      <c r="D941" s="23"/>
      <c r="E941" s="24" t="s">
        <v>341</v>
      </c>
      <c r="F941" s="24"/>
      <c r="G941" s="69">
        <f t="shared" ref="G941:W941" si="257">SUBTOTAL(9,G942:G943)</f>
        <v>0</v>
      </c>
      <c r="H941" s="70">
        <f t="shared" si="257"/>
        <v>0</v>
      </c>
      <c r="I941" s="66">
        <f t="shared" si="257"/>
        <v>0</v>
      </c>
      <c r="J941" s="66">
        <f t="shared" si="257"/>
        <v>0</v>
      </c>
      <c r="K941" s="67">
        <f t="shared" si="257"/>
        <v>0</v>
      </c>
      <c r="L941" s="34">
        <f t="shared" si="257"/>
        <v>0</v>
      </c>
      <c r="M941" s="34">
        <f t="shared" si="257"/>
        <v>0</v>
      </c>
      <c r="N941" s="34">
        <f t="shared" si="257"/>
        <v>0</v>
      </c>
      <c r="O941" s="34">
        <f t="shared" si="257"/>
        <v>0</v>
      </c>
      <c r="P941" s="34">
        <f t="shared" si="257"/>
        <v>0</v>
      </c>
      <c r="Q941" s="34">
        <f t="shared" si="257"/>
        <v>0</v>
      </c>
      <c r="R941" s="34">
        <f t="shared" si="257"/>
        <v>0</v>
      </c>
      <c r="S941" s="34">
        <f t="shared" si="257"/>
        <v>0</v>
      </c>
      <c r="T941" s="34">
        <f t="shared" si="257"/>
        <v>0</v>
      </c>
      <c r="U941" s="34">
        <f t="shared" si="257"/>
        <v>0</v>
      </c>
      <c r="V941" s="34">
        <f t="shared" si="257"/>
        <v>0</v>
      </c>
      <c r="W941" s="33">
        <f t="shared" si="257"/>
        <v>0</v>
      </c>
      <c r="Y941"/>
      <c r="Z941"/>
    </row>
    <row r="942" spans="1:26" outlineLevel="1" x14ac:dyDescent="0.2">
      <c r="A942" s="318"/>
      <c r="B942" s="25"/>
      <c r="C942" s="23"/>
      <c r="D942" s="23"/>
      <c r="E942" s="24"/>
      <c r="F942" s="176" t="s">
        <v>342</v>
      </c>
      <c r="G942" s="190">
        <f>G82</f>
        <v>0</v>
      </c>
      <c r="H942" s="191">
        <f>G942*(1-VLOOKUP($F942,SHT,3,FALSE))+$H82*VLOOKUP($F942,SHT,3,FALSE)</f>
        <v>0</v>
      </c>
      <c r="I942" s="179">
        <f t="shared" ref="I942:V942" si="258">I82*VLOOKUP($F942,SHT,3,FALSE)</f>
        <v>0</v>
      </c>
      <c r="J942" s="179">
        <f t="shared" si="258"/>
        <v>0</v>
      </c>
      <c r="K942" s="197">
        <f t="shared" si="258"/>
        <v>0</v>
      </c>
      <c r="L942" s="196">
        <f t="shared" si="258"/>
        <v>0</v>
      </c>
      <c r="M942" s="182">
        <f t="shared" si="258"/>
        <v>0</v>
      </c>
      <c r="N942" s="182">
        <f t="shared" si="258"/>
        <v>0</v>
      </c>
      <c r="O942" s="182">
        <f t="shared" si="258"/>
        <v>0</v>
      </c>
      <c r="P942" s="182">
        <f t="shared" si="258"/>
        <v>0</v>
      </c>
      <c r="Q942" s="182">
        <f t="shared" si="258"/>
        <v>0</v>
      </c>
      <c r="R942" s="182">
        <f t="shared" si="258"/>
        <v>0</v>
      </c>
      <c r="S942" s="182">
        <f t="shared" si="258"/>
        <v>0</v>
      </c>
      <c r="T942" s="178">
        <f t="shared" si="258"/>
        <v>0</v>
      </c>
      <c r="U942" s="182">
        <f t="shared" si="258"/>
        <v>0</v>
      </c>
      <c r="V942" s="183">
        <f t="shared" si="258"/>
        <v>0</v>
      </c>
      <c r="W942" s="46">
        <f>G942-SUM(H942:V942)</f>
        <v>0</v>
      </c>
      <c r="Y942"/>
      <c r="Z942"/>
    </row>
    <row r="943" spans="1:26" outlineLevel="1" x14ac:dyDescent="0.2">
      <c r="A943" s="318"/>
      <c r="B943" s="25"/>
      <c r="C943" s="23"/>
      <c r="D943" s="23"/>
      <c r="E943" s="24"/>
      <c r="F943" s="176" t="s">
        <v>343</v>
      </c>
      <c r="G943" s="190">
        <f>G83</f>
        <v>0</v>
      </c>
      <c r="H943" s="191">
        <f>G943*(1-VLOOKUP($F943,SHT,3,FALSE))+$H83*VLOOKUP($F943,SHT,3,FALSE)</f>
        <v>0</v>
      </c>
      <c r="I943" s="179">
        <f t="shared" ref="I943:V943" si="259">I83*VLOOKUP($F943,SHT,3,FALSE)</f>
        <v>0</v>
      </c>
      <c r="J943" s="179">
        <f t="shared" si="259"/>
        <v>0</v>
      </c>
      <c r="K943" s="197">
        <f t="shared" si="259"/>
        <v>0</v>
      </c>
      <c r="L943" s="196">
        <f t="shared" si="259"/>
        <v>0</v>
      </c>
      <c r="M943" s="182">
        <f t="shared" si="259"/>
        <v>0</v>
      </c>
      <c r="N943" s="182">
        <f t="shared" si="259"/>
        <v>0</v>
      </c>
      <c r="O943" s="182">
        <f t="shared" si="259"/>
        <v>0</v>
      </c>
      <c r="P943" s="182">
        <f t="shared" si="259"/>
        <v>0</v>
      </c>
      <c r="Q943" s="182">
        <f t="shared" si="259"/>
        <v>0</v>
      </c>
      <c r="R943" s="182">
        <f t="shared" si="259"/>
        <v>0</v>
      </c>
      <c r="S943" s="182">
        <f t="shared" si="259"/>
        <v>0</v>
      </c>
      <c r="T943" s="178">
        <f t="shared" si="259"/>
        <v>0</v>
      </c>
      <c r="U943" s="182">
        <f t="shared" si="259"/>
        <v>0</v>
      </c>
      <c r="V943" s="183">
        <f t="shared" si="259"/>
        <v>0</v>
      </c>
      <c r="W943" s="46">
        <f>G943-SUM(H943:V943)</f>
        <v>0</v>
      </c>
      <c r="Y943"/>
      <c r="Z943"/>
    </row>
    <row r="944" spans="1:26" x14ac:dyDescent="0.2">
      <c r="A944" s="318"/>
      <c r="B944" s="25"/>
      <c r="C944" s="23"/>
      <c r="D944" s="23"/>
      <c r="E944" s="24" t="s">
        <v>344</v>
      </c>
      <c r="F944" s="24"/>
      <c r="G944" s="69">
        <f t="shared" ref="G944:W944" si="260">SUBTOTAL(9,G945:G946)</f>
        <v>0</v>
      </c>
      <c r="H944" s="70">
        <f t="shared" si="260"/>
        <v>0</v>
      </c>
      <c r="I944" s="66">
        <f t="shared" si="260"/>
        <v>0</v>
      </c>
      <c r="J944" s="66">
        <f t="shared" si="260"/>
        <v>0</v>
      </c>
      <c r="K944" s="67">
        <f t="shared" si="260"/>
        <v>0</v>
      </c>
      <c r="L944" s="34">
        <f t="shared" si="260"/>
        <v>0</v>
      </c>
      <c r="M944" s="34">
        <f t="shared" si="260"/>
        <v>0</v>
      </c>
      <c r="N944" s="34">
        <f t="shared" si="260"/>
        <v>0</v>
      </c>
      <c r="O944" s="34">
        <f t="shared" si="260"/>
        <v>0</v>
      </c>
      <c r="P944" s="34">
        <f t="shared" si="260"/>
        <v>0</v>
      </c>
      <c r="Q944" s="34">
        <f t="shared" si="260"/>
        <v>0</v>
      </c>
      <c r="R944" s="34">
        <f t="shared" si="260"/>
        <v>0</v>
      </c>
      <c r="S944" s="34">
        <f t="shared" si="260"/>
        <v>0</v>
      </c>
      <c r="T944" s="34">
        <f t="shared" si="260"/>
        <v>0</v>
      </c>
      <c r="U944" s="34">
        <f t="shared" si="260"/>
        <v>0</v>
      </c>
      <c r="V944" s="34">
        <f t="shared" si="260"/>
        <v>0</v>
      </c>
      <c r="W944" s="33">
        <f t="shared" si="260"/>
        <v>0</v>
      </c>
      <c r="Y944"/>
      <c r="Z944"/>
    </row>
    <row r="945" spans="1:26" outlineLevel="1" x14ac:dyDescent="0.2">
      <c r="A945" s="318"/>
      <c r="B945" s="25"/>
      <c r="C945" s="23"/>
      <c r="D945" s="23"/>
      <c r="E945" s="24"/>
      <c r="F945" s="176" t="s">
        <v>345</v>
      </c>
      <c r="G945" s="190">
        <f>G85</f>
        <v>0</v>
      </c>
      <c r="H945" s="191">
        <f>G945*(1-VLOOKUP($F945,SHT,3,FALSE))+$H85*VLOOKUP($F945,SHT,3,FALSE)</f>
        <v>0</v>
      </c>
      <c r="I945" s="179">
        <f t="shared" ref="I945:V945" si="261">I85*VLOOKUP($F945,SHT,3,FALSE)</f>
        <v>0</v>
      </c>
      <c r="J945" s="179">
        <f t="shared" si="261"/>
        <v>0</v>
      </c>
      <c r="K945" s="197">
        <f t="shared" si="261"/>
        <v>0</v>
      </c>
      <c r="L945" s="196">
        <f t="shared" si="261"/>
        <v>0</v>
      </c>
      <c r="M945" s="182">
        <f t="shared" si="261"/>
        <v>0</v>
      </c>
      <c r="N945" s="182">
        <f t="shared" si="261"/>
        <v>0</v>
      </c>
      <c r="O945" s="182">
        <f t="shared" si="261"/>
        <v>0</v>
      </c>
      <c r="P945" s="182">
        <f t="shared" si="261"/>
        <v>0</v>
      </c>
      <c r="Q945" s="182">
        <f t="shared" si="261"/>
        <v>0</v>
      </c>
      <c r="R945" s="182">
        <f t="shared" si="261"/>
        <v>0</v>
      </c>
      <c r="S945" s="182">
        <f t="shared" si="261"/>
        <v>0</v>
      </c>
      <c r="T945" s="178">
        <f t="shared" si="261"/>
        <v>0</v>
      </c>
      <c r="U945" s="182">
        <f t="shared" si="261"/>
        <v>0</v>
      </c>
      <c r="V945" s="183">
        <f t="shared" si="261"/>
        <v>0</v>
      </c>
      <c r="W945" s="46">
        <f>G945-SUM(H945:V945)</f>
        <v>0</v>
      </c>
      <c r="Y945"/>
      <c r="Z945"/>
    </row>
    <row r="946" spans="1:26" outlineLevel="1" x14ac:dyDescent="0.2">
      <c r="A946" s="318"/>
      <c r="B946" s="25"/>
      <c r="C946" s="23"/>
      <c r="D946" s="23"/>
      <c r="E946" s="24"/>
      <c r="F946" s="176" t="s">
        <v>346</v>
      </c>
      <c r="G946" s="190">
        <f>G86</f>
        <v>0</v>
      </c>
      <c r="H946" s="191">
        <f>G946*(1-VLOOKUP($F946,SHT,3,FALSE))+$H86*VLOOKUP($F946,SHT,3,FALSE)</f>
        <v>0</v>
      </c>
      <c r="I946" s="179">
        <f t="shared" ref="I946:V946" si="262">I86*VLOOKUP($F946,SHT,3,FALSE)</f>
        <v>0</v>
      </c>
      <c r="J946" s="179">
        <f t="shared" si="262"/>
        <v>0</v>
      </c>
      <c r="K946" s="197">
        <f t="shared" si="262"/>
        <v>0</v>
      </c>
      <c r="L946" s="196">
        <f t="shared" si="262"/>
        <v>0</v>
      </c>
      <c r="M946" s="182">
        <f t="shared" si="262"/>
        <v>0</v>
      </c>
      <c r="N946" s="182">
        <f t="shared" si="262"/>
        <v>0</v>
      </c>
      <c r="O946" s="182">
        <f t="shared" si="262"/>
        <v>0</v>
      </c>
      <c r="P946" s="182">
        <f t="shared" si="262"/>
        <v>0</v>
      </c>
      <c r="Q946" s="182">
        <f t="shared" si="262"/>
        <v>0</v>
      </c>
      <c r="R946" s="182">
        <f t="shared" si="262"/>
        <v>0</v>
      </c>
      <c r="S946" s="182">
        <f t="shared" si="262"/>
        <v>0</v>
      </c>
      <c r="T946" s="178">
        <f t="shared" si="262"/>
        <v>0</v>
      </c>
      <c r="U946" s="182">
        <f t="shared" si="262"/>
        <v>0</v>
      </c>
      <c r="V946" s="183">
        <f t="shared" si="262"/>
        <v>0</v>
      </c>
      <c r="W946" s="46">
        <f>G946-SUM(H946:V946)</f>
        <v>0</v>
      </c>
      <c r="Y946"/>
      <c r="Z946"/>
    </row>
    <row r="947" spans="1:26" x14ac:dyDescent="0.2">
      <c r="A947" s="318"/>
      <c r="B947" s="25"/>
      <c r="C947" s="23"/>
      <c r="D947" s="23" t="s">
        <v>63</v>
      </c>
      <c r="E947" s="24"/>
      <c r="F947" s="24"/>
      <c r="G947" s="69">
        <f>SUBTOTAL(9,G948:G950)</f>
        <v>0</v>
      </c>
      <c r="H947" s="66"/>
      <c r="I947" s="66"/>
      <c r="J947" s="66"/>
      <c r="K947" s="67">
        <f>SUBTOTAL(9,K948:K950)</f>
        <v>0</v>
      </c>
      <c r="L947" s="51">
        <f>SUBTOTAL(9,L948:L950)</f>
        <v>0</v>
      </c>
      <c r="M947" s="34">
        <f>SUBTOTAL(9,M948:M950)</f>
        <v>0</v>
      </c>
      <c r="N947" s="34">
        <f>SUBTOTAL(9,N948:N950)</f>
        <v>0</v>
      </c>
      <c r="O947" s="34"/>
      <c r="P947" s="34"/>
      <c r="Q947" s="34"/>
      <c r="R947" s="34"/>
      <c r="S947" s="34"/>
      <c r="T947" s="34"/>
      <c r="U947" s="34"/>
      <c r="V947" s="37"/>
      <c r="W947" s="33">
        <f>SUBTOTAL(9,W948:W950)</f>
        <v>0</v>
      </c>
      <c r="Y947"/>
      <c r="Z947"/>
    </row>
    <row r="948" spans="1:26" outlineLevel="1" x14ac:dyDescent="0.2">
      <c r="A948" s="318"/>
      <c r="B948" s="25"/>
      <c r="C948" s="23"/>
      <c r="D948" s="23"/>
      <c r="E948" s="24"/>
      <c r="F948" s="176" t="s">
        <v>190</v>
      </c>
      <c r="G948" s="190">
        <f>G88</f>
        <v>0</v>
      </c>
      <c r="H948" s="66"/>
      <c r="I948" s="66"/>
      <c r="J948" s="66"/>
      <c r="K948" s="197">
        <f>G948*(VLOOKUP(F948,EIT,2,FALSE))</f>
        <v>0</v>
      </c>
      <c r="L948" s="51"/>
      <c r="M948" s="34"/>
      <c r="N948" s="34"/>
      <c r="O948" s="34"/>
      <c r="P948" s="34"/>
      <c r="Q948" s="34"/>
      <c r="R948" s="34"/>
      <c r="S948" s="34"/>
      <c r="T948" s="34"/>
      <c r="U948" s="34"/>
      <c r="V948" s="37"/>
      <c r="W948" s="46">
        <f>G948-SUM(H948:V948)</f>
        <v>0</v>
      </c>
      <c r="Y948"/>
      <c r="Z948"/>
    </row>
    <row r="949" spans="1:26" outlineLevel="1" x14ac:dyDescent="0.2">
      <c r="A949" s="318"/>
      <c r="B949" s="25"/>
      <c r="C949" s="23"/>
      <c r="D949" s="23"/>
      <c r="E949" s="24"/>
      <c r="F949" s="176" t="s">
        <v>191</v>
      </c>
      <c r="G949" s="190">
        <f>G89</f>
        <v>0</v>
      </c>
      <c r="H949" s="66"/>
      <c r="I949" s="66"/>
      <c r="J949" s="66"/>
      <c r="K949" s="67"/>
      <c r="L949" s="181">
        <f>G949*VLOOKUP(F949,EIT,3,FALSE)</f>
        <v>0</v>
      </c>
      <c r="M949" s="182">
        <f>G949*VLOOKUP(F949,EIT, 4,FALSE)</f>
        <v>0</v>
      </c>
      <c r="N949" s="182">
        <f>G949*VLOOKUP(F949,EIT, 5,FALSE)</f>
        <v>0</v>
      </c>
      <c r="O949" s="34"/>
      <c r="P949" s="34"/>
      <c r="Q949" s="34"/>
      <c r="R949" s="34"/>
      <c r="S949" s="34"/>
      <c r="T949" s="34"/>
      <c r="U949" s="34"/>
      <c r="V949" s="37"/>
      <c r="W949" s="46">
        <f>G949-SUM(H949:V949)</f>
        <v>0</v>
      </c>
      <c r="Y949"/>
      <c r="Z949"/>
    </row>
    <row r="950" spans="1:26" outlineLevel="1" x14ac:dyDescent="0.2">
      <c r="A950" s="318"/>
      <c r="B950" s="25"/>
      <c r="C950" s="23"/>
      <c r="D950" s="23"/>
      <c r="E950" s="24"/>
      <c r="F950" s="176" t="s">
        <v>189</v>
      </c>
      <c r="G950" s="190">
        <f>G90</f>
        <v>0</v>
      </c>
      <c r="H950" s="66"/>
      <c r="I950" s="66"/>
      <c r="J950" s="66"/>
      <c r="K950" s="67"/>
      <c r="L950" s="51"/>
      <c r="M950" s="34"/>
      <c r="N950" s="34"/>
      <c r="O950" s="34"/>
      <c r="P950" s="34"/>
      <c r="Q950" s="34"/>
      <c r="R950" s="34"/>
      <c r="S950" s="34"/>
      <c r="T950" s="34"/>
      <c r="U950" s="34"/>
      <c r="V950" s="37"/>
      <c r="W950" s="46">
        <f>G950-SUM(H950:V950)</f>
        <v>0</v>
      </c>
      <c r="Y950"/>
      <c r="Z950"/>
    </row>
    <row r="951" spans="1:26" x14ac:dyDescent="0.2">
      <c r="A951" s="318"/>
      <c r="B951" s="25"/>
      <c r="C951" s="64"/>
      <c r="D951" s="23" t="s">
        <v>192</v>
      </c>
      <c r="E951" s="24"/>
      <c r="F951" s="24"/>
      <c r="G951" s="69">
        <f>SUBTOTAL(9,G952:G953)</f>
        <v>0</v>
      </c>
      <c r="H951" s="70">
        <f t="shared" ref="H951:W951" si="263">SUBTOTAL(9,H952:H953)</f>
        <v>0</v>
      </c>
      <c r="I951" s="66">
        <f t="shared" si="263"/>
        <v>0</v>
      </c>
      <c r="J951" s="66">
        <f t="shared" si="263"/>
        <v>0</v>
      </c>
      <c r="K951" s="67">
        <f t="shared" si="263"/>
        <v>0</v>
      </c>
      <c r="L951" s="34">
        <f t="shared" si="263"/>
        <v>0</v>
      </c>
      <c r="M951" s="34">
        <f t="shared" si="263"/>
        <v>0</v>
      </c>
      <c r="N951" s="34">
        <f t="shared" si="263"/>
        <v>0</v>
      </c>
      <c r="O951" s="34">
        <f t="shared" si="263"/>
        <v>0</v>
      </c>
      <c r="P951" s="34">
        <f t="shared" si="263"/>
        <v>0</v>
      </c>
      <c r="Q951" s="34">
        <f t="shared" si="263"/>
        <v>0</v>
      </c>
      <c r="R951" s="34">
        <f t="shared" si="263"/>
        <v>0</v>
      </c>
      <c r="S951" s="34">
        <f t="shared" si="263"/>
        <v>0</v>
      </c>
      <c r="T951" s="34">
        <f t="shared" si="263"/>
        <v>0</v>
      </c>
      <c r="U951" s="34">
        <f t="shared" si="263"/>
        <v>0</v>
      </c>
      <c r="V951" s="34">
        <f t="shared" si="263"/>
        <v>0</v>
      </c>
      <c r="W951" s="33">
        <f t="shared" si="263"/>
        <v>0</v>
      </c>
      <c r="Y951"/>
      <c r="Z951"/>
    </row>
    <row r="952" spans="1:26" outlineLevel="1" x14ac:dyDescent="0.2">
      <c r="A952" s="318"/>
      <c r="B952" s="25"/>
      <c r="C952" s="23"/>
      <c r="D952" s="23"/>
      <c r="E952" s="24"/>
      <c r="F952" s="176" t="s">
        <v>193</v>
      </c>
      <c r="G952" s="190">
        <f t="shared" ref="G952:V952" si="264">G92</f>
        <v>0</v>
      </c>
      <c r="H952" s="191">
        <f t="shared" si="264"/>
        <v>0</v>
      </c>
      <c r="I952" s="179">
        <f t="shared" si="264"/>
        <v>0</v>
      </c>
      <c r="J952" s="179">
        <f t="shared" si="264"/>
        <v>0</v>
      </c>
      <c r="K952" s="197">
        <f t="shared" si="264"/>
        <v>0</v>
      </c>
      <c r="L952" s="181">
        <f t="shared" si="264"/>
        <v>0</v>
      </c>
      <c r="M952" s="192">
        <f t="shared" si="264"/>
        <v>0</v>
      </c>
      <c r="N952" s="182">
        <f t="shared" si="264"/>
        <v>0</v>
      </c>
      <c r="O952" s="182">
        <f t="shared" si="264"/>
        <v>0</v>
      </c>
      <c r="P952" s="182">
        <f t="shared" si="264"/>
        <v>0</v>
      </c>
      <c r="Q952" s="182">
        <f t="shared" si="264"/>
        <v>0</v>
      </c>
      <c r="R952" s="182">
        <f t="shared" si="264"/>
        <v>0</v>
      </c>
      <c r="S952" s="182">
        <f t="shared" si="264"/>
        <v>0</v>
      </c>
      <c r="T952" s="178">
        <f t="shared" si="264"/>
        <v>0</v>
      </c>
      <c r="U952" s="182">
        <f t="shared" si="264"/>
        <v>0</v>
      </c>
      <c r="V952" s="183">
        <f t="shared" si="264"/>
        <v>0</v>
      </c>
      <c r="W952" s="46">
        <f>G952-SUM(H952:V952)</f>
        <v>0</v>
      </c>
      <c r="Y952"/>
      <c r="Z952"/>
    </row>
    <row r="953" spans="1:26" outlineLevel="1" x14ac:dyDescent="0.2">
      <c r="A953" s="318"/>
      <c r="B953" s="25"/>
      <c r="C953" s="23"/>
      <c r="D953" s="23"/>
      <c r="E953" s="24"/>
      <c r="F953" s="176" t="s">
        <v>194</v>
      </c>
      <c r="G953" s="190">
        <f t="shared" ref="G953:V953" si="265">G93</f>
        <v>0</v>
      </c>
      <c r="H953" s="191">
        <f t="shared" si="265"/>
        <v>0</v>
      </c>
      <c r="I953" s="179">
        <f t="shared" si="265"/>
        <v>0</v>
      </c>
      <c r="J953" s="179">
        <f t="shared" si="265"/>
        <v>0</v>
      </c>
      <c r="K953" s="197">
        <f t="shared" si="265"/>
        <v>0</v>
      </c>
      <c r="L953" s="181">
        <f t="shared" si="265"/>
        <v>0</v>
      </c>
      <c r="M953" s="192">
        <f t="shared" si="265"/>
        <v>0</v>
      </c>
      <c r="N953" s="182">
        <f t="shared" si="265"/>
        <v>0</v>
      </c>
      <c r="O953" s="182">
        <f t="shared" si="265"/>
        <v>0</v>
      </c>
      <c r="P953" s="182">
        <f t="shared" si="265"/>
        <v>0</v>
      </c>
      <c r="Q953" s="182">
        <f t="shared" si="265"/>
        <v>0</v>
      </c>
      <c r="R953" s="182">
        <f t="shared" si="265"/>
        <v>0</v>
      </c>
      <c r="S953" s="182">
        <f t="shared" si="265"/>
        <v>0</v>
      </c>
      <c r="T953" s="178">
        <f t="shared" si="265"/>
        <v>0</v>
      </c>
      <c r="U953" s="182">
        <f t="shared" si="265"/>
        <v>0</v>
      </c>
      <c r="V953" s="183">
        <f t="shared" si="265"/>
        <v>0</v>
      </c>
      <c r="W953" s="46">
        <f>G953-SUM(H953:V953)</f>
        <v>0</v>
      </c>
      <c r="Y953"/>
      <c r="Z953"/>
    </row>
    <row r="954" spans="1:26" x14ac:dyDescent="0.2">
      <c r="A954" s="318"/>
      <c r="B954" s="25"/>
      <c r="C954" s="23" t="s">
        <v>12</v>
      </c>
      <c r="D954" s="23"/>
      <c r="E954" s="24"/>
      <c r="F954" s="24"/>
      <c r="G954" s="69"/>
      <c r="H954" s="66"/>
      <c r="I954" s="66"/>
      <c r="J954" s="66"/>
      <c r="K954" s="67"/>
      <c r="L954" s="51"/>
      <c r="M954" s="34"/>
      <c r="N954" s="34"/>
      <c r="O954" s="34"/>
      <c r="P954" s="34"/>
      <c r="Q954" s="34"/>
      <c r="R954" s="34"/>
      <c r="S954" s="34"/>
      <c r="T954" s="34"/>
      <c r="U954" s="34"/>
      <c r="V954" s="37"/>
      <c r="W954" s="33"/>
      <c r="Y954"/>
      <c r="Z954"/>
    </row>
    <row r="955" spans="1:26" x14ac:dyDescent="0.2">
      <c r="A955" s="318"/>
      <c r="B955" s="25"/>
      <c r="C955" s="23"/>
      <c r="D955" s="23" t="s">
        <v>13</v>
      </c>
      <c r="E955" s="64"/>
      <c r="F955" s="24"/>
      <c r="G955" s="69"/>
      <c r="H955" s="66"/>
      <c r="I955" s="66"/>
      <c r="J955" s="66"/>
      <c r="K955" s="67"/>
      <c r="L955" s="51"/>
      <c r="M955" s="34"/>
      <c r="N955" s="34"/>
      <c r="O955" s="34"/>
      <c r="P955" s="34"/>
      <c r="Q955" s="34"/>
      <c r="R955" s="34"/>
      <c r="S955" s="34"/>
      <c r="T955" s="34"/>
      <c r="U955" s="34"/>
      <c r="V955" s="37"/>
      <c r="W955" s="33"/>
      <c r="Y955"/>
      <c r="Z955"/>
    </row>
    <row r="956" spans="1:26" x14ac:dyDescent="0.2">
      <c r="A956" s="318"/>
      <c r="B956" s="25"/>
      <c r="C956" s="23"/>
      <c r="D956" s="23"/>
      <c r="E956" s="24" t="s">
        <v>14</v>
      </c>
      <c r="F956" s="24"/>
      <c r="G956" s="69">
        <f>SUBTOTAL(9,G957:G960)</f>
        <v>0</v>
      </c>
      <c r="H956" s="70">
        <f>SUBTOTAL(9,H957:H960)</f>
        <v>0</v>
      </c>
      <c r="I956" s="66">
        <f t="shared" ref="I956:V956" si="266">SUBTOTAL(9,I957:I960)</f>
        <v>0</v>
      </c>
      <c r="J956" s="66">
        <f t="shared" si="266"/>
        <v>0</v>
      </c>
      <c r="K956" s="67">
        <f t="shared" si="266"/>
        <v>0</v>
      </c>
      <c r="L956" s="34">
        <f t="shared" si="266"/>
        <v>0</v>
      </c>
      <c r="M956" s="34">
        <f t="shared" si="266"/>
        <v>0</v>
      </c>
      <c r="N956" s="34">
        <f t="shared" si="266"/>
        <v>0</v>
      </c>
      <c r="O956" s="34">
        <f t="shared" si="266"/>
        <v>0</v>
      </c>
      <c r="P956" s="34">
        <f t="shared" si="266"/>
        <v>0</v>
      </c>
      <c r="Q956" s="34">
        <f t="shared" si="266"/>
        <v>0</v>
      </c>
      <c r="R956" s="34">
        <f t="shared" si="266"/>
        <v>0</v>
      </c>
      <c r="S956" s="34">
        <f t="shared" si="266"/>
        <v>0</v>
      </c>
      <c r="T956" s="34">
        <f t="shared" si="266"/>
        <v>0</v>
      </c>
      <c r="U956" s="34">
        <f t="shared" si="266"/>
        <v>0</v>
      </c>
      <c r="V956" s="34">
        <f t="shared" si="266"/>
        <v>0</v>
      </c>
      <c r="W956" s="33">
        <f>SUBTOTAL(9,W957:W960)</f>
        <v>0</v>
      </c>
      <c r="Y956"/>
      <c r="Z956"/>
    </row>
    <row r="957" spans="1:26" outlineLevel="1" x14ac:dyDescent="0.2">
      <c r="A957" s="318"/>
      <c r="B957" s="25"/>
      <c r="C957" s="24"/>
      <c r="D957" s="64"/>
      <c r="E957" s="64"/>
      <c r="F957" s="176" t="s">
        <v>15</v>
      </c>
      <c r="G957" s="190">
        <f>G97</f>
        <v>0</v>
      </c>
      <c r="H957" s="191">
        <f>G957*(1-VLOOKUP($F957,SHT,3,FALSE))</f>
        <v>0</v>
      </c>
      <c r="I957" s="42"/>
      <c r="J957" s="42"/>
      <c r="K957" s="44"/>
      <c r="L957" s="43"/>
      <c r="M957" s="42"/>
      <c r="N957" s="42"/>
      <c r="O957" s="42"/>
      <c r="P957" s="42"/>
      <c r="Q957" s="42"/>
      <c r="R957" s="42"/>
      <c r="S957" s="42"/>
      <c r="T957" s="42"/>
      <c r="U957" s="42"/>
      <c r="V957" s="44"/>
      <c r="W957" s="46">
        <f>G957-SUM(H957:V957)</f>
        <v>0</v>
      </c>
      <c r="Y957"/>
      <c r="Z957"/>
    </row>
    <row r="958" spans="1:26" outlineLevel="1" x14ac:dyDescent="0.2">
      <c r="A958" s="318"/>
      <c r="B958" s="25"/>
      <c r="C958" s="24"/>
      <c r="D958" s="64"/>
      <c r="E958" s="64"/>
      <c r="F958" s="176" t="s">
        <v>16</v>
      </c>
      <c r="G958" s="190">
        <f>G98</f>
        <v>0</v>
      </c>
      <c r="H958" s="191">
        <f>G958*(1-VLOOKUP($F958,SHT,3,FALSE))</f>
        <v>0</v>
      </c>
      <c r="I958" s="42"/>
      <c r="J958" s="42"/>
      <c r="K958" s="44"/>
      <c r="L958" s="43"/>
      <c r="M958" s="42"/>
      <c r="N958" s="42"/>
      <c r="O958" s="42"/>
      <c r="P958" s="42"/>
      <c r="Q958" s="42"/>
      <c r="R958" s="42"/>
      <c r="S958" s="42"/>
      <c r="T958" s="42"/>
      <c r="U958" s="42"/>
      <c r="V958" s="44"/>
      <c r="W958" s="46">
        <f>G958-SUM(H958:V958)</f>
        <v>0</v>
      </c>
      <c r="Y958"/>
      <c r="Z958"/>
    </row>
    <row r="959" spans="1:26" outlineLevel="1" x14ac:dyDescent="0.2">
      <c r="A959" s="318"/>
      <c r="B959" s="25"/>
      <c r="C959" s="24"/>
      <c r="D959" s="64"/>
      <c r="E959" s="64"/>
      <c r="F959" s="176" t="s">
        <v>17</v>
      </c>
      <c r="G959" s="190">
        <f>G99</f>
        <v>0</v>
      </c>
      <c r="H959" s="191">
        <f t="shared" ref="H959:V959" si="267">H99</f>
        <v>0</v>
      </c>
      <c r="I959" s="179">
        <f t="shared" si="267"/>
        <v>0</v>
      </c>
      <c r="J959" s="179">
        <f t="shared" si="267"/>
        <v>0</v>
      </c>
      <c r="K959" s="197">
        <f t="shared" si="267"/>
        <v>0</v>
      </c>
      <c r="L959" s="181">
        <f t="shared" si="267"/>
        <v>0</v>
      </c>
      <c r="M959" s="192">
        <f t="shared" si="267"/>
        <v>0</v>
      </c>
      <c r="N959" s="182">
        <f t="shared" si="267"/>
        <v>0</v>
      </c>
      <c r="O959" s="182">
        <f t="shared" si="267"/>
        <v>0</v>
      </c>
      <c r="P959" s="182">
        <f t="shared" si="267"/>
        <v>0</v>
      </c>
      <c r="Q959" s="182">
        <f t="shared" si="267"/>
        <v>0</v>
      </c>
      <c r="R959" s="182">
        <f t="shared" si="267"/>
        <v>0</v>
      </c>
      <c r="S959" s="182">
        <f t="shared" si="267"/>
        <v>0</v>
      </c>
      <c r="T959" s="178">
        <f t="shared" si="267"/>
        <v>0</v>
      </c>
      <c r="U959" s="182">
        <f t="shared" si="267"/>
        <v>0</v>
      </c>
      <c r="V959" s="183">
        <f t="shared" si="267"/>
        <v>0</v>
      </c>
      <c r="W959" s="46">
        <f>G959-SUM(H959:V959)</f>
        <v>0</v>
      </c>
      <c r="Y959"/>
      <c r="Z959"/>
    </row>
    <row r="960" spans="1:26" outlineLevel="1" x14ac:dyDescent="0.2">
      <c r="A960" s="318"/>
      <c r="B960" s="25"/>
      <c r="C960" s="24"/>
      <c r="D960" s="64"/>
      <c r="E960" s="64"/>
      <c r="F960" s="176" t="s">
        <v>18</v>
      </c>
      <c r="G960" s="190">
        <f>G100</f>
        <v>0</v>
      </c>
      <c r="H960" s="191">
        <f t="shared" ref="H960:V960" si="268">H100</f>
        <v>0</v>
      </c>
      <c r="I960" s="179">
        <f t="shared" si="268"/>
        <v>0</v>
      </c>
      <c r="J960" s="179">
        <f t="shared" si="268"/>
        <v>0</v>
      </c>
      <c r="K960" s="197">
        <f t="shared" si="268"/>
        <v>0</v>
      </c>
      <c r="L960" s="181">
        <f t="shared" si="268"/>
        <v>0</v>
      </c>
      <c r="M960" s="192">
        <f t="shared" si="268"/>
        <v>0</v>
      </c>
      <c r="N960" s="182">
        <f t="shared" si="268"/>
        <v>0</v>
      </c>
      <c r="O960" s="182">
        <f t="shared" si="268"/>
        <v>0</v>
      </c>
      <c r="P960" s="182">
        <f t="shared" si="268"/>
        <v>0</v>
      </c>
      <c r="Q960" s="182">
        <f t="shared" si="268"/>
        <v>0</v>
      </c>
      <c r="R960" s="182">
        <f t="shared" si="268"/>
        <v>0</v>
      </c>
      <c r="S960" s="182">
        <f t="shared" si="268"/>
        <v>0</v>
      </c>
      <c r="T960" s="178">
        <f t="shared" si="268"/>
        <v>0</v>
      </c>
      <c r="U960" s="182">
        <f t="shared" si="268"/>
        <v>0</v>
      </c>
      <c r="V960" s="183">
        <f t="shared" si="268"/>
        <v>0</v>
      </c>
      <c r="W960" s="46">
        <f>G960-SUM(H960:V960)</f>
        <v>0</v>
      </c>
      <c r="Y960"/>
      <c r="Z960"/>
    </row>
    <row r="961" spans="1:26" x14ac:dyDescent="0.2">
      <c r="A961" s="318"/>
      <c r="B961" s="25"/>
      <c r="C961" s="24"/>
      <c r="D961" s="64"/>
      <c r="E961" s="24" t="s">
        <v>19</v>
      </c>
      <c r="F961" s="24"/>
      <c r="G961" s="69">
        <f t="shared" ref="G961:W961" si="269">SUBTOTAL(9,G962:G963)</f>
        <v>0</v>
      </c>
      <c r="H961" s="70">
        <f t="shared" si="269"/>
        <v>0</v>
      </c>
      <c r="I961" s="66">
        <f t="shared" si="269"/>
        <v>0</v>
      </c>
      <c r="J961" s="66">
        <f t="shared" si="269"/>
        <v>0</v>
      </c>
      <c r="K961" s="67">
        <f t="shared" si="269"/>
        <v>0</v>
      </c>
      <c r="L961" s="34">
        <f t="shared" si="269"/>
        <v>0</v>
      </c>
      <c r="M961" s="34">
        <f t="shared" si="269"/>
        <v>0</v>
      </c>
      <c r="N961" s="34">
        <f t="shared" si="269"/>
        <v>0</v>
      </c>
      <c r="O961" s="34">
        <f t="shared" si="269"/>
        <v>0</v>
      </c>
      <c r="P961" s="34">
        <f t="shared" si="269"/>
        <v>0</v>
      </c>
      <c r="Q961" s="34">
        <f t="shared" si="269"/>
        <v>0</v>
      </c>
      <c r="R961" s="34">
        <f t="shared" si="269"/>
        <v>0</v>
      </c>
      <c r="S961" s="34">
        <f t="shared" si="269"/>
        <v>0</v>
      </c>
      <c r="T961" s="34">
        <f t="shared" si="269"/>
        <v>0</v>
      </c>
      <c r="U961" s="34">
        <f t="shared" si="269"/>
        <v>0</v>
      </c>
      <c r="V961" s="34">
        <f t="shared" si="269"/>
        <v>0</v>
      </c>
      <c r="W961" s="33">
        <f t="shared" si="269"/>
        <v>0</v>
      </c>
      <c r="Y961"/>
      <c r="Z961"/>
    </row>
    <row r="962" spans="1:26" outlineLevel="1" x14ac:dyDescent="0.2">
      <c r="A962" s="318"/>
      <c r="B962" s="25"/>
      <c r="C962" s="24"/>
      <c r="D962" s="64"/>
      <c r="E962" s="64"/>
      <c r="F962" s="176" t="s">
        <v>20</v>
      </c>
      <c r="G962" s="190">
        <f>G102</f>
        <v>0</v>
      </c>
      <c r="H962" s="66"/>
      <c r="I962" s="66"/>
      <c r="J962" s="66"/>
      <c r="K962" s="198"/>
      <c r="L962" s="34"/>
      <c r="M962" s="34"/>
      <c r="N962" s="34"/>
      <c r="O962" s="34"/>
      <c r="P962" s="34"/>
      <c r="Q962" s="34"/>
      <c r="R962" s="34"/>
      <c r="S962" s="34"/>
      <c r="T962" s="34"/>
      <c r="U962" s="34"/>
      <c r="V962" s="34"/>
      <c r="W962" s="46">
        <f>G962-SUM(H962:V962)</f>
        <v>0</v>
      </c>
      <c r="Y962"/>
      <c r="Z962"/>
    </row>
    <row r="963" spans="1:26" outlineLevel="1" x14ac:dyDescent="0.2">
      <c r="A963" s="318"/>
      <c r="B963" s="25"/>
      <c r="C963" s="24"/>
      <c r="D963" s="64"/>
      <c r="E963" s="64"/>
      <c r="F963" s="176" t="s">
        <v>21</v>
      </c>
      <c r="G963" s="190">
        <f>G103</f>
        <v>0</v>
      </c>
      <c r="H963" s="191">
        <f>H103</f>
        <v>0</v>
      </c>
      <c r="I963" s="179">
        <f>I103</f>
        <v>0</v>
      </c>
      <c r="J963" s="179">
        <f>J103</f>
        <v>0</v>
      </c>
      <c r="K963" s="197">
        <f>K103</f>
        <v>0</v>
      </c>
      <c r="L963" s="181">
        <f t="shared" ref="L963:V963" si="270">IF($Y103="CONTRACTUAL",L103,SUM($H963:$K963))</f>
        <v>0</v>
      </c>
      <c r="M963" s="192">
        <f t="shared" si="270"/>
        <v>0</v>
      </c>
      <c r="N963" s="182">
        <f t="shared" si="270"/>
        <v>0</v>
      </c>
      <c r="O963" s="182">
        <f t="shared" si="270"/>
        <v>0</v>
      </c>
      <c r="P963" s="182">
        <f t="shared" si="270"/>
        <v>0</v>
      </c>
      <c r="Q963" s="182">
        <f t="shared" si="270"/>
        <v>0</v>
      </c>
      <c r="R963" s="182">
        <f t="shared" si="270"/>
        <v>0</v>
      </c>
      <c r="S963" s="182">
        <f t="shared" si="270"/>
        <v>0</v>
      </c>
      <c r="T963" s="178">
        <f t="shared" si="270"/>
        <v>0</v>
      </c>
      <c r="U963" s="182">
        <f t="shared" si="270"/>
        <v>0</v>
      </c>
      <c r="V963" s="183">
        <f t="shared" si="270"/>
        <v>0</v>
      </c>
      <c r="W963" s="46">
        <f>G963-SUM(H963:V963)</f>
        <v>0</v>
      </c>
      <c r="Y963"/>
      <c r="Z963"/>
    </row>
    <row r="964" spans="1:26" x14ac:dyDescent="0.2">
      <c r="A964" s="318"/>
      <c r="B964" s="25"/>
      <c r="C964" s="24"/>
      <c r="D964" s="64"/>
      <c r="E964" s="24" t="s">
        <v>22</v>
      </c>
      <c r="F964" s="24"/>
      <c r="G964" s="69">
        <f>SUBTOTAL(9,G965:G966)</f>
        <v>0</v>
      </c>
      <c r="H964" s="70">
        <f t="shared" ref="H964:W964" si="271">SUBTOTAL(9,H965:H966)</f>
        <v>0</v>
      </c>
      <c r="I964" s="66">
        <f t="shared" si="271"/>
        <v>0</v>
      </c>
      <c r="J964" s="66">
        <f t="shared" si="271"/>
        <v>0</v>
      </c>
      <c r="K964" s="67">
        <f t="shared" si="271"/>
        <v>0</v>
      </c>
      <c r="L964" s="34">
        <f t="shared" si="271"/>
        <v>0</v>
      </c>
      <c r="M964" s="34">
        <f t="shared" si="271"/>
        <v>0</v>
      </c>
      <c r="N964" s="34">
        <f t="shared" si="271"/>
        <v>0</v>
      </c>
      <c r="O964" s="34">
        <f t="shared" si="271"/>
        <v>0</v>
      </c>
      <c r="P964" s="34">
        <f t="shared" si="271"/>
        <v>0</v>
      </c>
      <c r="Q964" s="34">
        <f t="shared" si="271"/>
        <v>0</v>
      </c>
      <c r="R964" s="34">
        <f t="shared" si="271"/>
        <v>0</v>
      </c>
      <c r="S964" s="34">
        <f t="shared" si="271"/>
        <v>0</v>
      </c>
      <c r="T964" s="34">
        <f t="shared" si="271"/>
        <v>0</v>
      </c>
      <c r="U964" s="34">
        <f t="shared" si="271"/>
        <v>0</v>
      </c>
      <c r="V964" s="34">
        <f t="shared" si="271"/>
        <v>0</v>
      </c>
      <c r="W964" s="33">
        <f t="shared" si="271"/>
        <v>0</v>
      </c>
      <c r="Y964"/>
      <c r="Z964"/>
    </row>
    <row r="965" spans="1:26" outlineLevel="1" x14ac:dyDescent="0.2">
      <c r="A965" s="318"/>
      <c r="B965" s="25"/>
      <c r="C965" s="24"/>
      <c r="D965" s="64"/>
      <c r="E965" s="64"/>
      <c r="F965" s="176" t="s">
        <v>23</v>
      </c>
      <c r="G965" s="190">
        <f>G105</f>
        <v>0</v>
      </c>
      <c r="H965" s="66"/>
      <c r="I965" s="66"/>
      <c r="J965" s="66"/>
      <c r="K965" s="198"/>
      <c r="L965" s="34"/>
      <c r="M965" s="34"/>
      <c r="N965" s="34"/>
      <c r="O965" s="34"/>
      <c r="P965" s="34"/>
      <c r="Q965" s="34"/>
      <c r="R965" s="34"/>
      <c r="S965" s="34"/>
      <c r="T965" s="34"/>
      <c r="U965" s="34"/>
      <c r="V965" s="34"/>
      <c r="W965" s="46">
        <f>G965-SUM(H965:V965)</f>
        <v>0</v>
      </c>
      <c r="Y965"/>
      <c r="Z965"/>
    </row>
    <row r="966" spans="1:26" outlineLevel="1" x14ac:dyDescent="0.2">
      <c r="A966" s="318"/>
      <c r="B966" s="25"/>
      <c r="C966" s="24"/>
      <c r="D966" s="64"/>
      <c r="E966" s="64"/>
      <c r="F966" s="176" t="s">
        <v>24</v>
      </c>
      <c r="G966" s="190">
        <f>G106</f>
        <v>0</v>
      </c>
      <c r="H966" s="191">
        <f>H106</f>
        <v>0</v>
      </c>
      <c r="I966" s="179">
        <f>I106</f>
        <v>0</v>
      </c>
      <c r="J966" s="179">
        <f>J106</f>
        <v>0</v>
      </c>
      <c r="K966" s="197">
        <f>K106</f>
        <v>0</v>
      </c>
      <c r="L966" s="196">
        <f t="shared" ref="L966:V966" si="272">IF($Y106="CONTRACTUAL",L106,SUM($H966:$K966))</f>
        <v>0</v>
      </c>
      <c r="M966" s="182">
        <f t="shared" si="272"/>
        <v>0</v>
      </c>
      <c r="N966" s="182">
        <f t="shared" si="272"/>
        <v>0</v>
      </c>
      <c r="O966" s="182">
        <f t="shared" si="272"/>
        <v>0</v>
      </c>
      <c r="P966" s="182">
        <f t="shared" si="272"/>
        <v>0</v>
      </c>
      <c r="Q966" s="182">
        <f t="shared" si="272"/>
        <v>0</v>
      </c>
      <c r="R966" s="182">
        <f t="shared" si="272"/>
        <v>0</v>
      </c>
      <c r="S966" s="182">
        <f t="shared" si="272"/>
        <v>0</v>
      </c>
      <c r="T966" s="178">
        <f t="shared" si="272"/>
        <v>0</v>
      </c>
      <c r="U966" s="182">
        <f t="shared" si="272"/>
        <v>0</v>
      </c>
      <c r="V966" s="183">
        <f t="shared" si="272"/>
        <v>0</v>
      </c>
      <c r="W966" s="46">
        <f>G966-SUM(H966:V966)</f>
        <v>0</v>
      </c>
      <c r="Y966"/>
      <c r="Z966"/>
    </row>
    <row r="967" spans="1:26" x14ac:dyDescent="0.2">
      <c r="A967" s="318"/>
      <c r="B967" s="25"/>
      <c r="C967" s="23"/>
      <c r="D967" s="23" t="s">
        <v>25</v>
      </c>
      <c r="E967" s="64"/>
      <c r="F967" s="24"/>
      <c r="G967" s="69"/>
      <c r="H967" s="66"/>
      <c r="I967" s="66"/>
      <c r="J967" s="66"/>
      <c r="K967" s="67"/>
      <c r="L967" s="51"/>
      <c r="M967" s="34"/>
      <c r="N967" s="34"/>
      <c r="O967" s="34"/>
      <c r="P967" s="34"/>
      <c r="Q967" s="34"/>
      <c r="R967" s="34"/>
      <c r="S967" s="34"/>
      <c r="T967" s="34"/>
      <c r="U967" s="34"/>
      <c r="V967" s="37"/>
      <c r="W967" s="33"/>
      <c r="Y967"/>
      <c r="Z967"/>
    </row>
    <row r="968" spans="1:26" x14ac:dyDescent="0.2">
      <c r="A968" s="318"/>
      <c r="B968" s="25"/>
      <c r="C968" s="23"/>
      <c r="D968" s="23"/>
      <c r="E968" s="24" t="s">
        <v>26</v>
      </c>
      <c r="F968" s="24"/>
      <c r="G968" s="69">
        <f>SUBTOTAL(9,G969:G972)</f>
        <v>0</v>
      </c>
      <c r="H968" s="70">
        <f t="shared" ref="H968:W968" si="273">SUBTOTAL(9,H969:H972)</f>
        <v>0</v>
      </c>
      <c r="I968" s="66">
        <f t="shared" si="273"/>
        <v>0</v>
      </c>
      <c r="J968" s="66">
        <f t="shared" si="273"/>
        <v>0</v>
      </c>
      <c r="K968" s="67">
        <f t="shared" si="273"/>
        <v>0</v>
      </c>
      <c r="L968" s="34">
        <f t="shared" si="273"/>
        <v>0</v>
      </c>
      <c r="M968" s="34">
        <f t="shared" si="273"/>
        <v>0</v>
      </c>
      <c r="N968" s="34">
        <f t="shared" si="273"/>
        <v>0</v>
      </c>
      <c r="O968" s="34">
        <f t="shared" si="273"/>
        <v>0</v>
      </c>
      <c r="P968" s="34">
        <f t="shared" si="273"/>
        <v>0</v>
      </c>
      <c r="Q968" s="34">
        <f t="shared" si="273"/>
        <v>0</v>
      </c>
      <c r="R968" s="34">
        <f t="shared" si="273"/>
        <v>0</v>
      </c>
      <c r="S968" s="34">
        <f t="shared" si="273"/>
        <v>0</v>
      </c>
      <c r="T968" s="34">
        <f t="shared" si="273"/>
        <v>0</v>
      </c>
      <c r="U968" s="34">
        <f t="shared" si="273"/>
        <v>0</v>
      </c>
      <c r="V968" s="34">
        <f t="shared" si="273"/>
        <v>0</v>
      </c>
      <c r="W968" s="33">
        <f t="shared" si="273"/>
        <v>0</v>
      </c>
      <c r="Y968"/>
      <c r="Z968"/>
    </row>
    <row r="969" spans="1:26" outlineLevel="1" x14ac:dyDescent="0.2">
      <c r="A969" s="318"/>
      <c r="B969" s="25"/>
      <c r="C969" s="24"/>
      <c r="D969" s="64"/>
      <c r="E969" s="64"/>
      <c r="F969" s="176" t="s">
        <v>27</v>
      </c>
      <c r="G969" s="190">
        <f>G109</f>
        <v>0</v>
      </c>
      <c r="H969" s="191">
        <f>G969*VLOOKUP($F969,SHT,3,FALSE)</f>
        <v>0</v>
      </c>
      <c r="I969" s="42"/>
      <c r="J969" s="42"/>
      <c r="K969" s="44"/>
      <c r="L969" s="43"/>
      <c r="M969" s="42"/>
      <c r="N969" s="42"/>
      <c r="O969" s="42"/>
      <c r="P969" s="42"/>
      <c r="Q969" s="42"/>
      <c r="R969" s="42"/>
      <c r="S969" s="42"/>
      <c r="T969" s="42"/>
      <c r="U969" s="42"/>
      <c r="V969" s="44"/>
      <c r="W969" s="46">
        <f>G969-SUM(H969:V969)</f>
        <v>0</v>
      </c>
      <c r="Y969"/>
      <c r="Z969"/>
    </row>
    <row r="970" spans="1:26" outlineLevel="1" x14ac:dyDescent="0.2">
      <c r="A970" s="318"/>
      <c r="B970" s="25"/>
      <c r="C970" s="24"/>
      <c r="D970" s="64"/>
      <c r="E970" s="64"/>
      <c r="F970" s="176" t="s">
        <v>28</v>
      </c>
      <c r="G970" s="190">
        <f>G110</f>
        <v>0</v>
      </c>
      <c r="H970" s="191">
        <f>G970*VLOOKUP($F970,SHT,3,FALSE)</f>
        <v>0</v>
      </c>
      <c r="I970" s="42"/>
      <c r="J970" s="42"/>
      <c r="K970" s="44"/>
      <c r="L970" s="43"/>
      <c r="M970" s="42"/>
      <c r="N970" s="42"/>
      <c r="O970" s="42"/>
      <c r="P970" s="42"/>
      <c r="Q970" s="42"/>
      <c r="R970" s="42"/>
      <c r="S970" s="42"/>
      <c r="T970" s="42"/>
      <c r="U970" s="42"/>
      <c r="V970" s="44"/>
      <c r="W970" s="46">
        <f>G970-SUM(H970:V970)</f>
        <v>0</v>
      </c>
      <c r="Y970"/>
      <c r="Z970"/>
    </row>
    <row r="971" spans="1:26" outlineLevel="1" x14ac:dyDescent="0.2">
      <c r="A971" s="318"/>
      <c r="B971" s="25"/>
      <c r="C971" s="24"/>
      <c r="D971" s="64"/>
      <c r="E971" s="64"/>
      <c r="F971" s="176" t="s">
        <v>29</v>
      </c>
      <c r="G971" s="190">
        <f>G111</f>
        <v>0</v>
      </c>
      <c r="H971" s="191">
        <f t="shared" ref="H971:V971" si="274">H111</f>
        <v>0</v>
      </c>
      <c r="I971" s="179">
        <f t="shared" si="274"/>
        <v>0</v>
      </c>
      <c r="J971" s="179">
        <f t="shared" si="274"/>
        <v>0</v>
      </c>
      <c r="K971" s="197">
        <f t="shared" si="274"/>
        <v>0</v>
      </c>
      <c r="L971" s="181">
        <f t="shared" si="274"/>
        <v>0</v>
      </c>
      <c r="M971" s="192">
        <f t="shared" si="274"/>
        <v>0</v>
      </c>
      <c r="N971" s="182">
        <f t="shared" si="274"/>
        <v>0</v>
      </c>
      <c r="O971" s="182">
        <f t="shared" si="274"/>
        <v>0</v>
      </c>
      <c r="P971" s="182">
        <f t="shared" si="274"/>
        <v>0</v>
      </c>
      <c r="Q971" s="182">
        <f t="shared" si="274"/>
        <v>0</v>
      </c>
      <c r="R971" s="182">
        <f t="shared" si="274"/>
        <v>0</v>
      </c>
      <c r="S971" s="182">
        <f t="shared" si="274"/>
        <v>0</v>
      </c>
      <c r="T971" s="178">
        <f t="shared" si="274"/>
        <v>0</v>
      </c>
      <c r="U971" s="182">
        <f t="shared" si="274"/>
        <v>0</v>
      </c>
      <c r="V971" s="183">
        <f t="shared" si="274"/>
        <v>0</v>
      </c>
      <c r="W971" s="46">
        <f>G971-SUM(H971:V971)</f>
        <v>0</v>
      </c>
      <c r="Y971"/>
      <c r="Z971"/>
    </row>
    <row r="972" spans="1:26" outlineLevel="1" x14ac:dyDescent="0.2">
      <c r="A972" s="318"/>
      <c r="B972" s="25"/>
      <c r="C972" s="24"/>
      <c r="D972" s="64"/>
      <c r="E972" s="64"/>
      <c r="F972" s="176" t="s">
        <v>30</v>
      </c>
      <c r="G972" s="190">
        <f>G112</f>
        <v>0</v>
      </c>
      <c r="H972" s="191">
        <f t="shared" ref="H972:V972" si="275">H112</f>
        <v>0</v>
      </c>
      <c r="I972" s="179">
        <f t="shared" si="275"/>
        <v>0</v>
      </c>
      <c r="J972" s="179">
        <f t="shared" si="275"/>
        <v>0</v>
      </c>
      <c r="K972" s="197">
        <f t="shared" si="275"/>
        <v>0</v>
      </c>
      <c r="L972" s="181">
        <f t="shared" si="275"/>
        <v>0</v>
      </c>
      <c r="M972" s="192">
        <f t="shared" si="275"/>
        <v>0</v>
      </c>
      <c r="N972" s="182">
        <f t="shared" si="275"/>
        <v>0</v>
      </c>
      <c r="O972" s="182">
        <f t="shared" si="275"/>
        <v>0</v>
      </c>
      <c r="P972" s="182">
        <f t="shared" si="275"/>
        <v>0</v>
      </c>
      <c r="Q972" s="182">
        <f t="shared" si="275"/>
        <v>0</v>
      </c>
      <c r="R972" s="182">
        <f t="shared" si="275"/>
        <v>0</v>
      </c>
      <c r="S972" s="182">
        <f t="shared" si="275"/>
        <v>0</v>
      </c>
      <c r="T972" s="178">
        <f t="shared" si="275"/>
        <v>0</v>
      </c>
      <c r="U972" s="182">
        <f t="shared" si="275"/>
        <v>0</v>
      </c>
      <c r="V972" s="183">
        <f t="shared" si="275"/>
        <v>0</v>
      </c>
      <c r="W972" s="46">
        <f>G972-SUM(H972:V972)</f>
        <v>0</v>
      </c>
      <c r="Y972"/>
      <c r="Z972"/>
    </row>
    <row r="973" spans="1:26" x14ac:dyDescent="0.2">
      <c r="A973" s="318"/>
      <c r="B973" s="25"/>
      <c r="C973" s="24"/>
      <c r="D973" s="64"/>
      <c r="E973" s="24" t="s">
        <v>31</v>
      </c>
      <c r="F973" s="24"/>
      <c r="G973" s="69">
        <f t="shared" ref="G973:W973" si="276">SUBTOTAL(9,G974:G975)</f>
        <v>0</v>
      </c>
      <c r="H973" s="70">
        <f t="shared" si="276"/>
        <v>0</v>
      </c>
      <c r="I973" s="66">
        <f t="shared" si="276"/>
        <v>0</v>
      </c>
      <c r="J973" s="66">
        <f t="shared" si="276"/>
        <v>0</v>
      </c>
      <c r="K973" s="67">
        <f t="shared" si="276"/>
        <v>0</v>
      </c>
      <c r="L973" s="34">
        <f t="shared" si="276"/>
        <v>0</v>
      </c>
      <c r="M973" s="34">
        <f t="shared" si="276"/>
        <v>0</v>
      </c>
      <c r="N973" s="34">
        <f t="shared" si="276"/>
        <v>0</v>
      </c>
      <c r="O973" s="34">
        <f t="shared" si="276"/>
        <v>0</v>
      </c>
      <c r="P973" s="34">
        <f t="shared" si="276"/>
        <v>0</v>
      </c>
      <c r="Q973" s="34">
        <f t="shared" si="276"/>
        <v>0</v>
      </c>
      <c r="R973" s="34">
        <f t="shared" si="276"/>
        <v>0</v>
      </c>
      <c r="S973" s="34">
        <f t="shared" si="276"/>
        <v>0</v>
      </c>
      <c r="T973" s="34">
        <f t="shared" si="276"/>
        <v>0</v>
      </c>
      <c r="U973" s="34">
        <f t="shared" si="276"/>
        <v>0</v>
      </c>
      <c r="V973" s="34">
        <f t="shared" si="276"/>
        <v>0</v>
      </c>
      <c r="W973" s="33">
        <f t="shared" si="276"/>
        <v>0</v>
      </c>
      <c r="Y973"/>
      <c r="Z973"/>
    </row>
    <row r="974" spans="1:26" outlineLevel="1" x14ac:dyDescent="0.2">
      <c r="A974" s="318"/>
      <c r="B974" s="25"/>
      <c r="C974" s="24"/>
      <c r="D974" s="64"/>
      <c r="E974" s="64"/>
      <c r="F974" s="176" t="s">
        <v>32</v>
      </c>
      <c r="G974" s="190">
        <f>G114</f>
        <v>0</v>
      </c>
      <c r="H974" s="66"/>
      <c r="I974" s="66"/>
      <c r="J974" s="66"/>
      <c r="K974" s="198"/>
      <c r="L974" s="34"/>
      <c r="M974" s="34"/>
      <c r="N974" s="34"/>
      <c r="O974" s="34"/>
      <c r="P974" s="34"/>
      <c r="Q974" s="34"/>
      <c r="R974" s="34"/>
      <c r="S974" s="34"/>
      <c r="T974" s="34"/>
      <c r="U974" s="34"/>
      <c r="V974" s="34"/>
      <c r="W974" s="46">
        <f>G974-SUM(H974:V974)</f>
        <v>0</v>
      </c>
      <c r="Y974"/>
      <c r="Z974"/>
    </row>
    <row r="975" spans="1:26" outlineLevel="1" x14ac:dyDescent="0.2">
      <c r="A975" s="318"/>
      <c r="B975" s="25"/>
      <c r="C975" s="24"/>
      <c r="D975" s="64"/>
      <c r="E975" s="64"/>
      <c r="F975" s="176" t="s">
        <v>33</v>
      </c>
      <c r="G975" s="190">
        <f>G115</f>
        <v>0</v>
      </c>
      <c r="H975" s="191">
        <f>H115</f>
        <v>0</v>
      </c>
      <c r="I975" s="179">
        <f>I115</f>
        <v>0</v>
      </c>
      <c r="J975" s="179">
        <f>J115</f>
        <v>0</v>
      </c>
      <c r="K975" s="197">
        <f>K115</f>
        <v>0</v>
      </c>
      <c r="L975" s="181">
        <f t="shared" ref="L975:V975" si="277">IF($Y115="CONTRACTUAL",L115,SUM($H975:$K975))</f>
        <v>0</v>
      </c>
      <c r="M975" s="192">
        <f t="shared" si="277"/>
        <v>0</v>
      </c>
      <c r="N975" s="182">
        <f t="shared" si="277"/>
        <v>0</v>
      </c>
      <c r="O975" s="182">
        <f t="shared" si="277"/>
        <v>0</v>
      </c>
      <c r="P975" s="182">
        <f t="shared" si="277"/>
        <v>0</v>
      </c>
      <c r="Q975" s="182">
        <f t="shared" si="277"/>
        <v>0</v>
      </c>
      <c r="R975" s="182">
        <f t="shared" si="277"/>
        <v>0</v>
      </c>
      <c r="S975" s="182">
        <f t="shared" si="277"/>
        <v>0</v>
      </c>
      <c r="T975" s="178">
        <f t="shared" si="277"/>
        <v>0</v>
      </c>
      <c r="U975" s="182">
        <f t="shared" si="277"/>
        <v>0</v>
      </c>
      <c r="V975" s="183">
        <f t="shared" si="277"/>
        <v>0</v>
      </c>
      <c r="W975" s="46">
        <f>G975-SUM(H975:V975)</f>
        <v>0</v>
      </c>
      <c r="Y975"/>
      <c r="Z975"/>
    </row>
    <row r="976" spans="1:26" x14ac:dyDescent="0.2">
      <c r="A976" s="318"/>
      <c r="B976" s="25"/>
      <c r="C976" s="24"/>
      <c r="D976" s="64"/>
      <c r="E976" s="24" t="s">
        <v>34</v>
      </c>
      <c r="F976" s="24"/>
      <c r="G976" s="69">
        <f t="shared" ref="G976:W976" si="278">SUBTOTAL(9,G977:G978)</f>
        <v>0</v>
      </c>
      <c r="H976" s="70">
        <f t="shared" si="278"/>
        <v>0</v>
      </c>
      <c r="I976" s="66">
        <f t="shared" si="278"/>
        <v>0</v>
      </c>
      <c r="J976" s="66">
        <f t="shared" si="278"/>
        <v>0</v>
      </c>
      <c r="K976" s="67">
        <f t="shared" si="278"/>
        <v>0</v>
      </c>
      <c r="L976" s="34">
        <f t="shared" si="278"/>
        <v>0</v>
      </c>
      <c r="M976" s="34">
        <f t="shared" si="278"/>
        <v>0</v>
      </c>
      <c r="N976" s="34">
        <f t="shared" si="278"/>
        <v>0</v>
      </c>
      <c r="O976" s="34">
        <f t="shared" si="278"/>
        <v>0</v>
      </c>
      <c r="P976" s="34">
        <f t="shared" si="278"/>
        <v>0</v>
      </c>
      <c r="Q976" s="34">
        <f t="shared" si="278"/>
        <v>0</v>
      </c>
      <c r="R976" s="34">
        <f t="shared" si="278"/>
        <v>0</v>
      </c>
      <c r="S976" s="34">
        <f t="shared" si="278"/>
        <v>0</v>
      </c>
      <c r="T976" s="34">
        <f t="shared" si="278"/>
        <v>0</v>
      </c>
      <c r="U976" s="34">
        <f t="shared" si="278"/>
        <v>0</v>
      </c>
      <c r="V976" s="34">
        <f t="shared" si="278"/>
        <v>0</v>
      </c>
      <c r="W976" s="33">
        <f t="shared" si="278"/>
        <v>0</v>
      </c>
      <c r="Y976"/>
      <c r="Z976"/>
    </row>
    <row r="977" spans="1:26" outlineLevel="1" x14ac:dyDescent="0.2">
      <c r="A977" s="318"/>
      <c r="B977" s="25"/>
      <c r="C977" s="24"/>
      <c r="D977" s="64"/>
      <c r="E977" s="64"/>
      <c r="F977" s="176" t="s">
        <v>35</v>
      </c>
      <c r="G977" s="190">
        <f>G117</f>
        <v>0</v>
      </c>
      <c r="H977" s="66"/>
      <c r="I977" s="66"/>
      <c r="J977" s="66"/>
      <c r="K977" s="198"/>
      <c r="L977" s="34"/>
      <c r="M977" s="34"/>
      <c r="N977" s="34"/>
      <c r="O977" s="34"/>
      <c r="P977" s="34"/>
      <c r="Q977" s="34"/>
      <c r="R977" s="34"/>
      <c r="S977" s="34"/>
      <c r="T977" s="34"/>
      <c r="U977" s="34"/>
      <c r="V977" s="34"/>
      <c r="W977" s="46">
        <f>G977-SUM(H977:V977)</f>
        <v>0</v>
      </c>
      <c r="Y977"/>
      <c r="Z977"/>
    </row>
    <row r="978" spans="1:26" outlineLevel="1" x14ac:dyDescent="0.2">
      <c r="A978" s="318"/>
      <c r="B978" s="25"/>
      <c r="C978" s="24"/>
      <c r="D978" s="64"/>
      <c r="E978" s="64"/>
      <c r="F978" s="176" t="s">
        <v>36</v>
      </c>
      <c r="G978" s="190">
        <f>G118</f>
        <v>0</v>
      </c>
      <c r="H978" s="191">
        <f>H118</f>
        <v>0</v>
      </c>
      <c r="I978" s="179">
        <f>I118</f>
        <v>0</v>
      </c>
      <c r="J978" s="179">
        <f>J118</f>
        <v>0</v>
      </c>
      <c r="K978" s="197">
        <f>K118</f>
        <v>0</v>
      </c>
      <c r="L978" s="181">
        <f t="shared" ref="L978:V978" si="279">IF($Y118="CONTRACTUAL",L118,SUM($H978:$K978))</f>
        <v>0</v>
      </c>
      <c r="M978" s="192">
        <f t="shared" si="279"/>
        <v>0</v>
      </c>
      <c r="N978" s="182">
        <f t="shared" si="279"/>
        <v>0</v>
      </c>
      <c r="O978" s="182">
        <f t="shared" si="279"/>
        <v>0</v>
      </c>
      <c r="P978" s="182">
        <f t="shared" si="279"/>
        <v>0</v>
      </c>
      <c r="Q978" s="182">
        <f t="shared" si="279"/>
        <v>0</v>
      </c>
      <c r="R978" s="182">
        <f t="shared" si="279"/>
        <v>0</v>
      </c>
      <c r="S978" s="182">
        <f t="shared" si="279"/>
        <v>0</v>
      </c>
      <c r="T978" s="178">
        <f t="shared" si="279"/>
        <v>0</v>
      </c>
      <c r="U978" s="182">
        <f t="shared" si="279"/>
        <v>0</v>
      </c>
      <c r="V978" s="183">
        <f t="shared" si="279"/>
        <v>0</v>
      </c>
      <c r="W978" s="46">
        <f>G978-SUM(H978:V978)</f>
        <v>0</v>
      </c>
      <c r="Y978"/>
      <c r="Z978"/>
    </row>
    <row r="979" spans="1:26" x14ac:dyDescent="0.2">
      <c r="A979" s="318"/>
      <c r="B979" s="25"/>
      <c r="C979" s="24"/>
      <c r="D979" s="65" t="s">
        <v>37</v>
      </c>
      <c r="E979" s="64"/>
      <c r="F979" s="24"/>
      <c r="G979" s="69">
        <f t="shared" ref="G979:W979" si="280">SUBTOTAL(9,G980:G982)</f>
        <v>0</v>
      </c>
      <c r="H979" s="70">
        <f t="shared" si="280"/>
        <v>0</v>
      </c>
      <c r="I979" s="66">
        <f t="shared" si="280"/>
        <v>0</v>
      </c>
      <c r="J979" s="66">
        <f t="shared" si="280"/>
        <v>0</v>
      </c>
      <c r="K979" s="67">
        <f t="shared" si="280"/>
        <v>0</v>
      </c>
      <c r="L979" s="34">
        <f t="shared" si="280"/>
        <v>0</v>
      </c>
      <c r="M979" s="34">
        <f t="shared" si="280"/>
        <v>0</v>
      </c>
      <c r="N979" s="34">
        <f t="shared" si="280"/>
        <v>0</v>
      </c>
      <c r="O979" s="34">
        <f t="shared" si="280"/>
        <v>0</v>
      </c>
      <c r="P979" s="34">
        <f t="shared" si="280"/>
        <v>0</v>
      </c>
      <c r="Q979" s="34">
        <f t="shared" si="280"/>
        <v>0</v>
      </c>
      <c r="R979" s="34">
        <f t="shared" si="280"/>
        <v>0</v>
      </c>
      <c r="S979" s="34">
        <f t="shared" si="280"/>
        <v>0</v>
      </c>
      <c r="T979" s="34">
        <f t="shared" si="280"/>
        <v>0</v>
      </c>
      <c r="U979" s="34">
        <f t="shared" si="280"/>
        <v>0</v>
      </c>
      <c r="V979" s="34">
        <f t="shared" si="280"/>
        <v>0</v>
      </c>
      <c r="W979" s="33">
        <f t="shared" si="280"/>
        <v>0</v>
      </c>
      <c r="Y979"/>
      <c r="Z979"/>
    </row>
    <row r="980" spans="1:26" outlineLevel="1" x14ac:dyDescent="0.2">
      <c r="A980" s="318"/>
      <c r="B980" s="25"/>
      <c r="C980" s="24"/>
      <c r="D980" s="64"/>
      <c r="E980" s="64"/>
      <c r="F980" s="176" t="s">
        <v>38</v>
      </c>
      <c r="G980" s="190">
        <f t="shared" ref="G980:V980" si="281">G120</f>
        <v>0</v>
      </c>
      <c r="H980" s="191">
        <f t="shared" si="281"/>
        <v>0</v>
      </c>
      <c r="I980" s="179">
        <f t="shared" si="281"/>
        <v>0</v>
      </c>
      <c r="J980" s="179">
        <f t="shared" si="281"/>
        <v>0</v>
      </c>
      <c r="K980" s="197">
        <f t="shared" si="281"/>
        <v>0</v>
      </c>
      <c r="L980" s="181">
        <f t="shared" si="281"/>
        <v>0</v>
      </c>
      <c r="M980" s="192">
        <f t="shared" si="281"/>
        <v>0</v>
      </c>
      <c r="N980" s="182">
        <f t="shared" si="281"/>
        <v>0</v>
      </c>
      <c r="O980" s="182">
        <f t="shared" si="281"/>
        <v>0</v>
      </c>
      <c r="P980" s="182">
        <f t="shared" si="281"/>
        <v>0</v>
      </c>
      <c r="Q980" s="182">
        <f t="shared" si="281"/>
        <v>0</v>
      </c>
      <c r="R980" s="182">
        <f t="shared" si="281"/>
        <v>0</v>
      </c>
      <c r="S980" s="182">
        <f t="shared" si="281"/>
        <v>0</v>
      </c>
      <c r="T980" s="178">
        <f t="shared" si="281"/>
        <v>0</v>
      </c>
      <c r="U980" s="182">
        <f t="shared" si="281"/>
        <v>0</v>
      </c>
      <c r="V980" s="183">
        <f t="shared" si="281"/>
        <v>0</v>
      </c>
      <c r="W980" s="46">
        <f>G980-SUM(H980:V980)</f>
        <v>0</v>
      </c>
      <c r="Y980"/>
      <c r="Z980"/>
    </row>
    <row r="981" spans="1:26" outlineLevel="1" x14ac:dyDescent="0.2">
      <c r="A981" s="318"/>
      <c r="B981" s="25"/>
      <c r="C981" s="24"/>
      <c r="D981" s="64"/>
      <c r="E981" s="64"/>
      <c r="F981" s="176" t="s">
        <v>39</v>
      </c>
      <c r="G981" s="190">
        <f t="shared" ref="G981:V981" si="282">G121</f>
        <v>0</v>
      </c>
      <c r="H981" s="191">
        <f t="shared" si="282"/>
        <v>0</v>
      </c>
      <c r="I981" s="179">
        <f t="shared" si="282"/>
        <v>0</v>
      </c>
      <c r="J981" s="179">
        <f t="shared" si="282"/>
        <v>0</v>
      </c>
      <c r="K981" s="197">
        <f t="shared" si="282"/>
        <v>0</v>
      </c>
      <c r="L981" s="181">
        <f t="shared" si="282"/>
        <v>0</v>
      </c>
      <c r="M981" s="192">
        <f t="shared" si="282"/>
        <v>0</v>
      </c>
      <c r="N981" s="182">
        <f t="shared" si="282"/>
        <v>0</v>
      </c>
      <c r="O981" s="182">
        <f t="shared" si="282"/>
        <v>0</v>
      </c>
      <c r="P981" s="182">
        <f t="shared" si="282"/>
        <v>0</v>
      </c>
      <c r="Q981" s="182">
        <f t="shared" si="282"/>
        <v>0</v>
      </c>
      <c r="R981" s="182">
        <f t="shared" si="282"/>
        <v>0</v>
      </c>
      <c r="S981" s="182">
        <f t="shared" si="282"/>
        <v>0</v>
      </c>
      <c r="T981" s="178">
        <f t="shared" si="282"/>
        <v>0</v>
      </c>
      <c r="U981" s="182">
        <f t="shared" si="282"/>
        <v>0</v>
      </c>
      <c r="V981" s="183">
        <f t="shared" si="282"/>
        <v>0</v>
      </c>
      <c r="W981" s="46">
        <f>G981-SUM(H981:V981)</f>
        <v>0</v>
      </c>
      <c r="Y981"/>
      <c r="Z981"/>
    </row>
    <row r="982" spans="1:26" outlineLevel="1" x14ac:dyDescent="0.2">
      <c r="A982" s="318"/>
      <c r="B982" s="25"/>
      <c r="C982" s="24"/>
      <c r="D982" s="64"/>
      <c r="E982" s="64"/>
      <c r="F982" s="176" t="s">
        <v>40</v>
      </c>
      <c r="G982" s="190">
        <f>G122</f>
        <v>0</v>
      </c>
      <c r="H982" s="42"/>
      <c r="I982" s="42"/>
      <c r="J982" s="42"/>
      <c r="K982" s="44"/>
      <c r="L982" s="43"/>
      <c r="M982" s="42"/>
      <c r="N982" s="42"/>
      <c r="O982" s="42"/>
      <c r="P982" s="42"/>
      <c r="Q982" s="42"/>
      <c r="R982" s="42"/>
      <c r="S982" s="42"/>
      <c r="T982" s="42"/>
      <c r="U982" s="42"/>
      <c r="V982" s="44"/>
      <c r="W982" s="46">
        <f>G982-SUM(H982:V982)</f>
        <v>0</v>
      </c>
      <c r="Y982"/>
      <c r="Z982"/>
    </row>
    <row r="983" spans="1:26" x14ac:dyDescent="0.2">
      <c r="A983" s="318"/>
      <c r="B983" s="25"/>
      <c r="C983" s="24"/>
      <c r="D983" s="23" t="s">
        <v>41</v>
      </c>
      <c r="E983" s="64"/>
      <c r="F983" s="24"/>
      <c r="G983" s="69">
        <f t="shared" ref="G983:W983" si="283">SUBTOTAL(9,G984:G986)</f>
        <v>0</v>
      </c>
      <c r="H983" s="70">
        <f t="shared" si="283"/>
        <v>0</v>
      </c>
      <c r="I983" s="66">
        <f t="shared" si="283"/>
        <v>0</v>
      </c>
      <c r="J983" s="66">
        <f t="shared" si="283"/>
        <v>0</v>
      </c>
      <c r="K983" s="67">
        <f t="shared" si="283"/>
        <v>0</v>
      </c>
      <c r="L983" s="34">
        <f t="shared" si="283"/>
        <v>0</v>
      </c>
      <c r="M983" s="34">
        <f t="shared" si="283"/>
        <v>0</v>
      </c>
      <c r="N983" s="34">
        <f t="shared" si="283"/>
        <v>0</v>
      </c>
      <c r="O983" s="34">
        <f t="shared" si="283"/>
        <v>0</v>
      </c>
      <c r="P983" s="34">
        <f t="shared" si="283"/>
        <v>0</v>
      </c>
      <c r="Q983" s="34">
        <f t="shared" si="283"/>
        <v>0</v>
      </c>
      <c r="R983" s="34">
        <f t="shared" si="283"/>
        <v>0</v>
      </c>
      <c r="S983" s="34">
        <f t="shared" si="283"/>
        <v>0</v>
      </c>
      <c r="T983" s="34">
        <f t="shared" si="283"/>
        <v>0</v>
      </c>
      <c r="U983" s="34">
        <f t="shared" si="283"/>
        <v>0</v>
      </c>
      <c r="V983" s="34">
        <f t="shared" si="283"/>
        <v>0</v>
      </c>
      <c r="W983" s="33">
        <f t="shared" si="283"/>
        <v>0</v>
      </c>
      <c r="Y983"/>
      <c r="Z983"/>
    </row>
    <row r="984" spans="1:26" outlineLevel="1" x14ac:dyDescent="0.2">
      <c r="A984" s="318"/>
      <c r="B984" s="25"/>
      <c r="C984" s="24"/>
      <c r="D984" s="24"/>
      <c r="E984" s="64"/>
      <c r="F984" s="176" t="s">
        <v>42</v>
      </c>
      <c r="G984" s="190">
        <f t="shared" ref="G984" si="284">G124</f>
        <v>0</v>
      </c>
      <c r="H984" s="191">
        <f>H124*0.5</f>
        <v>0</v>
      </c>
      <c r="I984" s="179">
        <f t="shared" ref="I984:V984" si="285">I124*0.5</f>
        <v>0</v>
      </c>
      <c r="J984" s="179">
        <f t="shared" si="285"/>
        <v>0</v>
      </c>
      <c r="K984" s="197">
        <f t="shared" si="285"/>
        <v>0</v>
      </c>
      <c r="L984" s="181">
        <f t="shared" si="285"/>
        <v>0</v>
      </c>
      <c r="M984" s="192">
        <f t="shared" si="285"/>
        <v>0</v>
      </c>
      <c r="N984" s="182">
        <f t="shared" si="285"/>
        <v>0</v>
      </c>
      <c r="O984" s="182">
        <f t="shared" si="285"/>
        <v>0</v>
      </c>
      <c r="P984" s="182">
        <f t="shared" si="285"/>
        <v>0</v>
      </c>
      <c r="Q984" s="182">
        <f t="shared" si="285"/>
        <v>0</v>
      </c>
      <c r="R984" s="182">
        <f t="shared" si="285"/>
        <v>0</v>
      </c>
      <c r="S984" s="182">
        <f t="shared" si="285"/>
        <v>0</v>
      </c>
      <c r="T984" s="178">
        <f t="shared" si="285"/>
        <v>0</v>
      </c>
      <c r="U984" s="182">
        <f t="shared" si="285"/>
        <v>0</v>
      </c>
      <c r="V984" s="183">
        <f t="shared" si="285"/>
        <v>0</v>
      </c>
      <c r="W984" s="46">
        <f>G984-SUM(H984:V984)</f>
        <v>0</v>
      </c>
      <c r="Y984"/>
      <c r="Z984"/>
    </row>
    <row r="985" spans="1:26" outlineLevel="1" x14ac:dyDescent="0.2">
      <c r="A985" s="318"/>
      <c r="B985" s="25"/>
      <c r="C985" s="24"/>
      <c r="D985" s="64"/>
      <c r="E985" s="64"/>
      <c r="F985" s="176" t="s">
        <v>43</v>
      </c>
      <c r="G985" s="190">
        <f t="shared" ref="G985" si="286">G125</f>
        <v>0</v>
      </c>
      <c r="H985" s="191">
        <f t="shared" ref="H985:V985" si="287">H125*0.5</f>
        <v>0</v>
      </c>
      <c r="I985" s="179">
        <f t="shared" si="287"/>
        <v>0</v>
      </c>
      <c r="J985" s="179">
        <f t="shared" si="287"/>
        <v>0</v>
      </c>
      <c r="K985" s="197">
        <f t="shared" si="287"/>
        <v>0</v>
      </c>
      <c r="L985" s="181">
        <f t="shared" si="287"/>
        <v>0</v>
      </c>
      <c r="M985" s="192">
        <f t="shared" si="287"/>
        <v>0</v>
      </c>
      <c r="N985" s="182">
        <f t="shared" si="287"/>
        <v>0</v>
      </c>
      <c r="O985" s="182">
        <f t="shared" si="287"/>
        <v>0</v>
      </c>
      <c r="P985" s="182">
        <f t="shared" si="287"/>
        <v>0</v>
      </c>
      <c r="Q985" s="182">
        <f t="shared" si="287"/>
        <v>0</v>
      </c>
      <c r="R985" s="182">
        <f t="shared" si="287"/>
        <v>0</v>
      </c>
      <c r="S985" s="182">
        <f t="shared" si="287"/>
        <v>0</v>
      </c>
      <c r="T985" s="178">
        <f t="shared" si="287"/>
        <v>0</v>
      </c>
      <c r="U985" s="182">
        <f t="shared" si="287"/>
        <v>0</v>
      </c>
      <c r="V985" s="183">
        <f t="shared" si="287"/>
        <v>0</v>
      </c>
      <c r="W985" s="46">
        <f>G985-SUM(H985:V985)</f>
        <v>0</v>
      </c>
      <c r="Y985"/>
      <c r="Z985"/>
    </row>
    <row r="986" spans="1:26" outlineLevel="1" x14ac:dyDescent="0.2">
      <c r="A986" s="318"/>
      <c r="B986" s="25"/>
      <c r="C986" s="24"/>
      <c r="D986" s="23"/>
      <c r="E986" s="64"/>
      <c r="F986" s="176" t="s">
        <v>44</v>
      </c>
      <c r="G986" s="190">
        <f>G126</f>
        <v>0</v>
      </c>
      <c r="H986" s="77"/>
      <c r="I986" s="77"/>
      <c r="J986" s="77"/>
      <c r="K986" s="141"/>
      <c r="L986" s="43"/>
      <c r="M986" s="42"/>
      <c r="N986" s="42"/>
      <c r="O986" s="42"/>
      <c r="P986" s="42"/>
      <c r="Q986" s="42"/>
      <c r="R986" s="42"/>
      <c r="S986" s="42"/>
      <c r="T986" s="42"/>
      <c r="U986" s="42"/>
      <c r="V986" s="44"/>
      <c r="W986" s="46">
        <f>G986-SUM(H986:V986)</f>
        <v>0</v>
      </c>
      <c r="Y986"/>
      <c r="Z986"/>
    </row>
    <row r="987" spans="1:26" x14ac:dyDescent="0.2">
      <c r="A987" s="318"/>
      <c r="B987" s="25"/>
      <c r="C987" s="24"/>
      <c r="D987" s="23" t="s">
        <v>45</v>
      </c>
      <c r="E987" s="64"/>
      <c r="F987" s="64"/>
      <c r="G987" s="69">
        <f t="shared" ref="G987:W987" si="288">SUBTOTAL(9,G988:G989)</f>
        <v>0</v>
      </c>
      <c r="H987" s="70">
        <f t="shared" si="288"/>
        <v>0</v>
      </c>
      <c r="I987" s="66">
        <f t="shared" si="288"/>
        <v>0</v>
      </c>
      <c r="J987" s="66">
        <f t="shared" si="288"/>
        <v>0</v>
      </c>
      <c r="K987" s="67">
        <f t="shared" si="288"/>
        <v>0</v>
      </c>
      <c r="L987" s="34">
        <f t="shared" si="288"/>
        <v>0</v>
      </c>
      <c r="M987" s="34">
        <f t="shared" si="288"/>
        <v>0</v>
      </c>
      <c r="N987" s="34">
        <f t="shared" si="288"/>
        <v>0</v>
      </c>
      <c r="O987" s="34">
        <f t="shared" si="288"/>
        <v>0</v>
      </c>
      <c r="P987" s="34">
        <f t="shared" si="288"/>
        <v>0</v>
      </c>
      <c r="Q987" s="34">
        <f t="shared" si="288"/>
        <v>0</v>
      </c>
      <c r="R987" s="34">
        <f t="shared" si="288"/>
        <v>0</v>
      </c>
      <c r="S987" s="34">
        <f t="shared" si="288"/>
        <v>0</v>
      </c>
      <c r="T987" s="34">
        <f t="shared" si="288"/>
        <v>0</v>
      </c>
      <c r="U987" s="34">
        <f t="shared" si="288"/>
        <v>0</v>
      </c>
      <c r="V987" s="34">
        <f t="shared" si="288"/>
        <v>0</v>
      </c>
      <c r="W987" s="33">
        <f t="shared" si="288"/>
        <v>0</v>
      </c>
      <c r="Y987"/>
      <c r="Z987"/>
    </row>
    <row r="988" spans="1:26" outlineLevel="1" x14ac:dyDescent="0.2">
      <c r="A988" s="318"/>
      <c r="B988" s="25"/>
      <c r="C988" s="24"/>
      <c r="D988" s="24"/>
      <c r="E988" s="64"/>
      <c r="F988" s="176" t="s">
        <v>46</v>
      </c>
      <c r="G988" s="190">
        <f t="shared" ref="G988:V988" si="289">G128</f>
        <v>0</v>
      </c>
      <c r="H988" s="191">
        <f t="shared" si="289"/>
        <v>0</v>
      </c>
      <c r="I988" s="179">
        <f t="shared" si="289"/>
        <v>0</v>
      </c>
      <c r="J988" s="179">
        <f t="shared" si="289"/>
        <v>0</v>
      </c>
      <c r="K988" s="197">
        <f t="shared" si="289"/>
        <v>0</v>
      </c>
      <c r="L988" s="181">
        <f t="shared" si="289"/>
        <v>0</v>
      </c>
      <c r="M988" s="192">
        <f t="shared" si="289"/>
        <v>0</v>
      </c>
      <c r="N988" s="182">
        <f t="shared" si="289"/>
        <v>0</v>
      </c>
      <c r="O988" s="182">
        <f t="shared" si="289"/>
        <v>0</v>
      </c>
      <c r="P988" s="182">
        <f t="shared" si="289"/>
        <v>0</v>
      </c>
      <c r="Q988" s="182">
        <f t="shared" si="289"/>
        <v>0</v>
      </c>
      <c r="R988" s="182">
        <f t="shared" si="289"/>
        <v>0</v>
      </c>
      <c r="S988" s="182">
        <f t="shared" si="289"/>
        <v>0</v>
      </c>
      <c r="T988" s="178">
        <f t="shared" si="289"/>
        <v>0</v>
      </c>
      <c r="U988" s="182">
        <f t="shared" si="289"/>
        <v>0</v>
      </c>
      <c r="V988" s="183">
        <f t="shared" si="289"/>
        <v>0</v>
      </c>
      <c r="W988" s="46">
        <f>G988-SUM(H988:V988)</f>
        <v>0</v>
      </c>
      <c r="Y988"/>
      <c r="Z988"/>
    </row>
    <row r="989" spans="1:26" outlineLevel="1" x14ac:dyDescent="0.2">
      <c r="A989" s="318"/>
      <c r="B989" s="25"/>
      <c r="C989" s="24"/>
      <c r="D989" s="24"/>
      <c r="E989" s="64"/>
      <c r="F989" s="176" t="s">
        <v>47</v>
      </c>
      <c r="G989" s="190">
        <f>G129</f>
        <v>0</v>
      </c>
      <c r="H989" s="66"/>
      <c r="I989" s="66"/>
      <c r="J989" s="66"/>
      <c r="K989" s="67"/>
      <c r="L989" s="51"/>
      <c r="M989" s="34"/>
      <c r="N989" s="34"/>
      <c r="O989" s="34"/>
      <c r="P989" s="34"/>
      <c r="Q989" s="34"/>
      <c r="R989" s="34"/>
      <c r="S989" s="34"/>
      <c r="T989" s="34"/>
      <c r="U989" s="34"/>
      <c r="V989" s="37"/>
      <c r="W989" s="46">
        <f>G989-SUM(H989:V989)</f>
        <v>0</v>
      </c>
      <c r="Y989"/>
      <c r="Z989"/>
    </row>
    <row r="990" spans="1:26" x14ac:dyDescent="0.2">
      <c r="A990" s="318"/>
      <c r="B990" s="25"/>
      <c r="C990" s="24"/>
      <c r="D990" s="23" t="s">
        <v>48</v>
      </c>
      <c r="E990" s="64"/>
      <c r="F990" s="24"/>
      <c r="G990" s="69">
        <f t="shared" ref="G990:W990" si="290">SUBTOTAL(9,G991:G994)</f>
        <v>0</v>
      </c>
      <c r="H990" s="70">
        <f t="shared" si="290"/>
        <v>0</v>
      </c>
      <c r="I990" s="66">
        <f t="shared" si="290"/>
        <v>0</v>
      </c>
      <c r="J990" s="66">
        <f t="shared" si="290"/>
        <v>0</v>
      </c>
      <c r="K990" s="67">
        <f t="shared" si="290"/>
        <v>0</v>
      </c>
      <c r="L990" s="34">
        <f t="shared" si="290"/>
        <v>0</v>
      </c>
      <c r="M990" s="34">
        <f t="shared" si="290"/>
        <v>0</v>
      </c>
      <c r="N990" s="34">
        <f t="shared" si="290"/>
        <v>0</v>
      </c>
      <c r="O990" s="34">
        <f t="shared" si="290"/>
        <v>0</v>
      </c>
      <c r="P990" s="34">
        <f t="shared" si="290"/>
        <v>0</v>
      </c>
      <c r="Q990" s="34">
        <f t="shared" si="290"/>
        <v>0</v>
      </c>
      <c r="R990" s="34">
        <f t="shared" si="290"/>
        <v>0</v>
      </c>
      <c r="S990" s="34">
        <f t="shared" si="290"/>
        <v>0</v>
      </c>
      <c r="T990" s="34">
        <f t="shared" si="290"/>
        <v>0</v>
      </c>
      <c r="U990" s="34">
        <f t="shared" si="290"/>
        <v>0</v>
      </c>
      <c r="V990" s="34">
        <f t="shared" si="290"/>
        <v>0</v>
      </c>
      <c r="W990" s="33">
        <f t="shared" si="290"/>
        <v>0</v>
      </c>
      <c r="Y990"/>
      <c r="Z990"/>
    </row>
    <row r="991" spans="1:26" outlineLevel="1" x14ac:dyDescent="0.2">
      <c r="A991" s="318"/>
      <c r="B991" s="25"/>
      <c r="C991" s="24"/>
      <c r="D991" s="24"/>
      <c r="E991" s="64"/>
      <c r="F991" s="176" t="s">
        <v>49</v>
      </c>
      <c r="G991" s="190">
        <f t="shared" ref="G991:V991" si="291">G131</f>
        <v>0</v>
      </c>
      <c r="H991" s="191">
        <f t="shared" si="291"/>
        <v>0</v>
      </c>
      <c r="I991" s="179">
        <f t="shared" si="291"/>
        <v>0</v>
      </c>
      <c r="J991" s="179">
        <f t="shared" si="291"/>
        <v>0</v>
      </c>
      <c r="K991" s="197">
        <f t="shared" si="291"/>
        <v>0</v>
      </c>
      <c r="L991" s="181">
        <f t="shared" si="291"/>
        <v>0</v>
      </c>
      <c r="M991" s="192">
        <f t="shared" si="291"/>
        <v>0</v>
      </c>
      <c r="N991" s="182">
        <f t="shared" si="291"/>
        <v>0</v>
      </c>
      <c r="O991" s="182">
        <f t="shared" si="291"/>
        <v>0</v>
      </c>
      <c r="P991" s="182">
        <f t="shared" si="291"/>
        <v>0</v>
      </c>
      <c r="Q991" s="182">
        <f t="shared" si="291"/>
        <v>0</v>
      </c>
      <c r="R991" s="182">
        <f t="shared" si="291"/>
        <v>0</v>
      </c>
      <c r="S991" s="182">
        <f t="shared" si="291"/>
        <v>0</v>
      </c>
      <c r="T991" s="178">
        <f t="shared" si="291"/>
        <v>0</v>
      </c>
      <c r="U991" s="182">
        <f t="shared" si="291"/>
        <v>0</v>
      </c>
      <c r="V991" s="183">
        <f t="shared" si="291"/>
        <v>0</v>
      </c>
      <c r="W991" s="46">
        <f>G991-SUM(H991:V991)</f>
        <v>0</v>
      </c>
      <c r="Y991"/>
      <c r="Z991"/>
    </row>
    <row r="992" spans="1:26" outlineLevel="1" x14ac:dyDescent="0.2">
      <c r="A992" s="318"/>
      <c r="B992" s="25"/>
      <c r="C992" s="64"/>
      <c r="D992" s="64"/>
      <c r="E992" s="64"/>
      <c r="F992" s="176" t="s">
        <v>200</v>
      </c>
      <c r="G992" s="190">
        <f t="shared" ref="G992:V992" si="292">G132</f>
        <v>0</v>
      </c>
      <c r="H992" s="191">
        <f t="shared" si="292"/>
        <v>0</v>
      </c>
      <c r="I992" s="179">
        <f t="shared" si="292"/>
        <v>0</v>
      </c>
      <c r="J992" s="179">
        <f t="shared" si="292"/>
        <v>0</v>
      </c>
      <c r="K992" s="197">
        <f t="shared" si="292"/>
        <v>0</v>
      </c>
      <c r="L992" s="181">
        <f t="shared" si="292"/>
        <v>0</v>
      </c>
      <c r="M992" s="192">
        <f t="shared" si="292"/>
        <v>0</v>
      </c>
      <c r="N992" s="182">
        <f t="shared" si="292"/>
        <v>0</v>
      </c>
      <c r="O992" s="182">
        <f t="shared" si="292"/>
        <v>0</v>
      </c>
      <c r="P992" s="182">
        <f t="shared" si="292"/>
        <v>0</v>
      </c>
      <c r="Q992" s="182">
        <f t="shared" si="292"/>
        <v>0</v>
      </c>
      <c r="R992" s="182">
        <f t="shared" si="292"/>
        <v>0</v>
      </c>
      <c r="S992" s="182">
        <f t="shared" si="292"/>
        <v>0</v>
      </c>
      <c r="T992" s="178">
        <f t="shared" si="292"/>
        <v>0</v>
      </c>
      <c r="U992" s="182">
        <f t="shared" si="292"/>
        <v>0</v>
      </c>
      <c r="V992" s="183">
        <f t="shared" si="292"/>
        <v>0</v>
      </c>
      <c r="W992" s="46">
        <f>G992-SUM(H992:V992)</f>
        <v>0</v>
      </c>
      <c r="Y992"/>
      <c r="Z992"/>
    </row>
    <row r="993" spans="1:26" outlineLevel="1" x14ac:dyDescent="0.2">
      <c r="A993" s="318"/>
      <c r="B993" s="25"/>
      <c r="C993" s="64"/>
      <c r="D993" s="64"/>
      <c r="E993" s="64"/>
      <c r="F993" s="176" t="s">
        <v>317</v>
      </c>
      <c r="G993" s="190">
        <f t="shared" ref="G993:V993" si="293">G133</f>
        <v>0</v>
      </c>
      <c r="H993" s="191">
        <f t="shared" si="293"/>
        <v>0</v>
      </c>
      <c r="I993" s="179">
        <f t="shared" si="293"/>
        <v>0</v>
      </c>
      <c r="J993" s="179">
        <f t="shared" si="293"/>
        <v>0</v>
      </c>
      <c r="K993" s="197">
        <f t="shared" si="293"/>
        <v>0</v>
      </c>
      <c r="L993" s="181">
        <f t="shared" si="293"/>
        <v>0</v>
      </c>
      <c r="M993" s="192">
        <f t="shared" si="293"/>
        <v>0</v>
      </c>
      <c r="N993" s="182">
        <f t="shared" si="293"/>
        <v>0</v>
      </c>
      <c r="O993" s="182">
        <f t="shared" si="293"/>
        <v>0</v>
      </c>
      <c r="P993" s="182">
        <f t="shared" si="293"/>
        <v>0</v>
      </c>
      <c r="Q993" s="182">
        <f t="shared" si="293"/>
        <v>0</v>
      </c>
      <c r="R993" s="182">
        <f t="shared" si="293"/>
        <v>0</v>
      </c>
      <c r="S993" s="182">
        <f t="shared" si="293"/>
        <v>0</v>
      </c>
      <c r="T993" s="178">
        <f t="shared" si="293"/>
        <v>0</v>
      </c>
      <c r="U993" s="182">
        <f t="shared" si="293"/>
        <v>0</v>
      </c>
      <c r="V993" s="183">
        <f t="shared" si="293"/>
        <v>0</v>
      </c>
      <c r="W993" s="46">
        <f>G993-SUM(H993:V993)</f>
        <v>0</v>
      </c>
      <c r="Y993"/>
      <c r="Z993"/>
    </row>
    <row r="994" spans="1:26" outlineLevel="1" x14ac:dyDescent="0.2">
      <c r="A994" s="318"/>
      <c r="B994" s="25"/>
      <c r="C994" s="64"/>
      <c r="D994" s="64"/>
      <c r="E994" s="64"/>
      <c r="F994" s="176" t="s">
        <v>50</v>
      </c>
      <c r="G994" s="190">
        <f t="shared" ref="G994:V994" si="294">G134</f>
        <v>0</v>
      </c>
      <c r="H994" s="191">
        <f t="shared" si="294"/>
        <v>0</v>
      </c>
      <c r="I994" s="179">
        <f t="shared" si="294"/>
        <v>0</v>
      </c>
      <c r="J994" s="179">
        <f t="shared" si="294"/>
        <v>0</v>
      </c>
      <c r="K994" s="197">
        <f t="shared" si="294"/>
        <v>0</v>
      </c>
      <c r="L994" s="181">
        <f t="shared" si="294"/>
        <v>0</v>
      </c>
      <c r="M994" s="192">
        <f t="shared" si="294"/>
        <v>0</v>
      </c>
      <c r="N994" s="182">
        <f t="shared" si="294"/>
        <v>0</v>
      </c>
      <c r="O994" s="182">
        <f t="shared" si="294"/>
        <v>0</v>
      </c>
      <c r="P994" s="182">
        <f t="shared" si="294"/>
        <v>0</v>
      </c>
      <c r="Q994" s="182">
        <f t="shared" si="294"/>
        <v>0</v>
      </c>
      <c r="R994" s="182">
        <f t="shared" si="294"/>
        <v>0</v>
      </c>
      <c r="S994" s="182">
        <f t="shared" si="294"/>
        <v>0</v>
      </c>
      <c r="T994" s="178">
        <f t="shared" si="294"/>
        <v>0</v>
      </c>
      <c r="U994" s="182">
        <f t="shared" si="294"/>
        <v>0</v>
      </c>
      <c r="V994" s="183">
        <f t="shared" si="294"/>
        <v>0</v>
      </c>
      <c r="W994" s="46">
        <f>G994-SUM(H994:V994)</f>
        <v>0</v>
      </c>
      <c r="Y994"/>
      <c r="Z994"/>
    </row>
    <row r="995" spans="1:26" x14ac:dyDescent="0.2">
      <c r="A995" s="318"/>
      <c r="B995" s="25"/>
      <c r="C995" s="23" t="s">
        <v>64</v>
      </c>
      <c r="D995" s="64"/>
      <c r="E995" s="64"/>
      <c r="F995" s="24"/>
      <c r="G995" s="69"/>
      <c r="H995" s="66"/>
      <c r="I995" s="66"/>
      <c r="J995" s="66"/>
      <c r="K995" s="67"/>
      <c r="L995" s="51"/>
      <c r="M995" s="34"/>
      <c r="N995" s="34"/>
      <c r="O995" s="34"/>
      <c r="P995" s="34"/>
      <c r="Q995" s="34"/>
      <c r="R995" s="34"/>
      <c r="S995" s="34"/>
      <c r="T995" s="34"/>
      <c r="U995" s="34"/>
      <c r="V995" s="37"/>
      <c r="W995" s="33"/>
      <c r="Y995"/>
      <c r="Z995"/>
    </row>
    <row r="996" spans="1:26" s="72" customFormat="1" x14ac:dyDescent="0.2">
      <c r="A996" s="322"/>
      <c r="B996" s="25"/>
      <c r="C996" s="23"/>
      <c r="D996" s="65" t="s">
        <v>52</v>
      </c>
      <c r="E996" s="24"/>
      <c r="F996" s="24"/>
      <c r="G996" s="69"/>
      <c r="H996" s="66"/>
      <c r="I996" s="66"/>
      <c r="J996" s="66"/>
      <c r="K996" s="67"/>
      <c r="L996" s="51"/>
      <c r="M996" s="34"/>
      <c r="N996" s="34"/>
      <c r="O996" s="34"/>
      <c r="P996" s="34"/>
      <c r="Q996" s="34"/>
      <c r="R996" s="34"/>
      <c r="S996" s="34"/>
      <c r="T996" s="34"/>
      <c r="U996" s="34"/>
      <c r="V996" s="37"/>
      <c r="W996" s="33"/>
      <c r="Y996"/>
      <c r="Z996"/>
    </row>
    <row r="997" spans="1:26" s="72" customFormat="1" x14ac:dyDescent="0.2">
      <c r="A997" s="322"/>
      <c r="B997" s="25"/>
      <c r="C997" s="23"/>
      <c r="D997" s="23"/>
      <c r="E997" s="24" t="s">
        <v>153</v>
      </c>
      <c r="F997" s="24"/>
      <c r="G997" s="69">
        <f t="shared" ref="G997:W997" si="295">SUBTOTAL(9,G998:G1001)</f>
        <v>0</v>
      </c>
      <c r="H997" s="66">
        <f t="shared" si="295"/>
        <v>0</v>
      </c>
      <c r="I997" s="66">
        <f t="shared" si="295"/>
        <v>0</v>
      </c>
      <c r="J997" s="66">
        <f t="shared" si="295"/>
        <v>0</v>
      </c>
      <c r="K997" s="67">
        <f t="shared" si="295"/>
        <v>0</v>
      </c>
      <c r="L997" s="51">
        <f t="shared" si="295"/>
        <v>0</v>
      </c>
      <c r="M997" s="34">
        <f t="shared" si="295"/>
        <v>0</v>
      </c>
      <c r="N997" s="34">
        <f t="shared" si="295"/>
        <v>0</v>
      </c>
      <c r="O997" s="34">
        <f t="shared" si="295"/>
        <v>0</v>
      </c>
      <c r="P997" s="34">
        <f t="shared" si="295"/>
        <v>0</v>
      </c>
      <c r="Q997" s="34">
        <f t="shared" si="295"/>
        <v>0</v>
      </c>
      <c r="R997" s="34">
        <f t="shared" si="295"/>
        <v>0</v>
      </c>
      <c r="S997" s="34">
        <f t="shared" si="295"/>
        <v>0</v>
      </c>
      <c r="T997" s="34">
        <f t="shared" si="295"/>
        <v>0</v>
      </c>
      <c r="U997" s="34">
        <f t="shared" si="295"/>
        <v>0</v>
      </c>
      <c r="V997" s="37">
        <f t="shared" si="295"/>
        <v>0</v>
      </c>
      <c r="W997" s="33">
        <f t="shared" si="295"/>
        <v>0</v>
      </c>
      <c r="Y997"/>
      <c r="Z997"/>
    </row>
    <row r="998" spans="1:26" s="72" customFormat="1" outlineLevel="1" x14ac:dyDescent="0.2">
      <c r="A998" s="322"/>
      <c r="B998" s="25"/>
      <c r="C998" s="23"/>
      <c r="D998" s="23"/>
      <c r="E998" s="24"/>
      <c r="F998" s="176" t="s">
        <v>154</v>
      </c>
      <c r="G998" s="190">
        <f t="shared" ref="G998:V998" si="296">G138</f>
        <v>0</v>
      </c>
      <c r="H998" s="191">
        <f t="shared" si="296"/>
        <v>0</v>
      </c>
      <c r="I998" s="179">
        <f t="shared" si="296"/>
        <v>0</v>
      </c>
      <c r="J998" s="179">
        <f t="shared" si="296"/>
        <v>0</v>
      </c>
      <c r="K998" s="197">
        <f t="shared" si="296"/>
        <v>0</v>
      </c>
      <c r="L998" s="181">
        <f t="shared" si="296"/>
        <v>0</v>
      </c>
      <c r="M998" s="192">
        <f t="shared" si="296"/>
        <v>0</v>
      </c>
      <c r="N998" s="182">
        <f t="shared" si="296"/>
        <v>0</v>
      </c>
      <c r="O998" s="182">
        <f t="shared" si="296"/>
        <v>0</v>
      </c>
      <c r="P998" s="182">
        <f t="shared" si="296"/>
        <v>0</v>
      </c>
      <c r="Q998" s="182">
        <f t="shared" si="296"/>
        <v>0</v>
      </c>
      <c r="R998" s="182">
        <f t="shared" si="296"/>
        <v>0</v>
      </c>
      <c r="S998" s="182">
        <f t="shared" si="296"/>
        <v>0</v>
      </c>
      <c r="T998" s="178">
        <f t="shared" si="296"/>
        <v>0</v>
      </c>
      <c r="U998" s="182">
        <f t="shared" si="296"/>
        <v>0</v>
      </c>
      <c r="V998" s="183">
        <f t="shared" si="296"/>
        <v>0</v>
      </c>
      <c r="W998" s="46">
        <f>G998-SUM(H998:V998)</f>
        <v>0</v>
      </c>
      <c r="Y998"/>
      <c r="Z998"/>
    </row>
    <row r="999" spans="1:26" s="72" customFormat="1" outlineLevel="1" x14ac:dyDescent="0.2">
      <c r="A999" s="322"/>
      <c r="B999" s="25"/>
      <c r="C999" s="23"/>
      <c r="D999" s="23"/>
      <c r="E999" s="24"/>
      <c r="F999" s="176" t="s">
        <v>155</v>
      </c>
      <c r="G999" s="190">
        <f t="shared" ref="G999:V999" si="297">G139</f>
        <v>0</v>
      </c>
      <c r="H999" s="191">
        <f t="shared" si="297"/>
        <v>0</v>
      </c>
      <c r="I999" s="179">
        <f t="shared" si="297"/>
        <v>0</v>
      </c>
      <c r="J999" s="179">
        <f t="shared" si="297"/>
        <v>0</v>
      </c>
      <c r="K999" s="197">
        <f t="shared" si="297"/>
        <v>0</v>
      </c>
      <c r="L999" s="181">
        <f t="shared" si="297"/>
        <v>0</v>
      </c>
      <c r="M999" s="192">
        <f t="shared" si="297"/>
        <v>0</v>
      </c>
      <c r="N999" s="182">
        <f t="shared" si="297"/>
        <v>0</v>
      </c>
      <c r="O999" s="182">
        <f t="shared" si="297"/>
        <v>0</v>
      </c>
      <c r="P999" s="182">
        <f t="shared" si="297"/>
        <v>0</v>
      </c>
      <c r="Q999" s="182">
        <f t="shared" si="297"/>
        <v>0</v>
      </c>
      <c r="R999" s="182">
        <f t="shared" si="297"/>
        <v>0</v>
      </c>
      <c r="S999" s="182">
        <f t="shared" si="297"/>
        <v>0</v>
      </c>
      <c r="T999" s="178">
        <f t="shared" si="297"/>
        <v>0</v>
      </c>
      <c r="U999" s="182">
        <f t="shared" si="297"/>
        <v>0</v>
      </c>
      <c r="V999" s="183">
        <f t="shared" si="297"/>
        <v>0</v>
      </c>
      <c r="W999" s="46">
        <f>G999-SUM(H999:V999)</f>
        <v>0</v>
      </c>
      <c r="Y999"/>
      <c r="Z999"/>
    </row>
    <row r="1000" spans="1:26" s="72" customFormat="1" outlineLevel="1" x14ac:dyDescent="0.2">
      <c r="A1000" s="322"/>
      <c r="B1000" s="25"/>
      <c r="C1000" s="23"/>
      <c r="D1000" s="23"/>
      <c r="E1000" s="24"/>
      <c r="F1000" s="176" t="s">
        <v>156</v>
      </c>
      <c r="G1000" s="190">
        <f t="shared" ref="G1000:V1000" si="298">G140</f>
        <v>0</v>
      </c>
      <c r="H1000" s="191">
        <f t="shared" si="298"/>
        <v>0</v>
      </c>
      <c r="I1000" s="179">
        <f t="shared" si="298"/>
        <v>0</v>
      </c>
      <c r="J1000" s="179">
        <f t="shared" si="298"/>
        <v>0</v>
      </c>
      <c r="K1000" s="197">
        <f t="shared" si="298"/>
        <v>0</v>
      </c>
      <c r="L1000" s="181">
        <f t="shared" si="298"/>
        <v>0</v>
      </c>
      <c r="M1000" s="192">
        <f t="shared" si="298"/>
        <v>0</v>
      </c>
      <c r="N1000" s="182">
        <f t="shared" si="298"/>
        <v>0</v>
      </c>
      <c r="O1000" s="182">
        <f t="shared" si="298"/>
        <v>0</v>
      </c>
      <c r="P1000" s="182">
        <f t="shared" si="298"/>
        <v>0</v>
      </c>
      <c r="Q1000" s="182">
        <f t="shared" si="298"/>
        <v>0</v>
      </c>
      <c r="R1000" s="182">
        <f t="shared" si="298"/>
        <v>0</v>
      </c>
      <c r="S1000" s="182">
        <f t="shared" si="298"/>
        <v>0</v>
      </c>
      <c r="T1000" s="178">
        <f t="shared" si="298"/>
        <v>0</v>
      </c>
      <c r="U1000" s="182">
        <f t="shared" si="298"/>
        <v>0</v>
      </c>
      <c r="V1000" s="183">
        <f t="shared" si="298"/>
        <v>0</v>
      </c>
      <c r="W1000" s="46">
        <f>G1000-SUM(H1000:V1000)</f>
        <v>0</v>
      </c>
      <c r="Y1000"/>
      <c r="Z1000"/>
    </row>
    <row r="1001" spans="1:26" s="72" customFormat="1" outlineLevel="1" x14ac:dyDescent="0.2">
      <c r="A1001" s="322"/>
      <c r="B1001" s="25"/>
      <c r="C1001" s="23"/>
      <c r="D1001" s="23"/>
      <c r="E1001" s="24"/>
      <c r="F1001" s="176" t="s">
        <v>197</v>
      </c>
      <c r="G1001" s="190">
        <f t="shared" ref="G1001:V1001" si="299">G141</f>
        <v>0</v>
      </c>
      <c r="H1001" s="191">
        <f t="shared" si="299"/>
        <v>0</v>
      </c>
      <c r="I1001" s="179">
        <f t="shared" si="299"/>
        <v>0</v>
      </c>
      <c r="J1001" s="179">
        <f t="shared" si="299"/>
        <v>0</v>
      </c>
      <c r="K1001" s="197">
        <f t="shared" si="299"/>
        <v>0</v>
      </c>
      <c r="L1001" s="181">
        <f t="shared" si="299"/>
        <v>0</v>
      </c>
      <c r="M1001" s="192">
        <f t="shared" si="299"/>
        <v>0</v>
      </c>
      <c r="N1001" s="182">
        <f t="shared" si="299"/>
        <v>0</v>
      </c>
      <c r="O1001" s="182">
        <f t="shared" si="299"/>
        <v>0</v>
      </c>
      <c r="P1001" s="182">
        <f t="shared" si="299"/>
        <v>0</v>
      </c>
      <c r="Q1001" s="182">
        <f t="shared" si="299"/>
        <v>0</v>
      </c>
      <c r="R1001" s="182">
        <f t="shared" si="299"/>
        <v>0</v>
      </c>
      <c r="S1001" s="182">
        <f t="shared" si="299"/>
        <v>0</v>
      </c>
      <c r="T1001" s="178">
        <f t="shared" si="299"/>
        <v>0</v>
      </c>
      <c r="U1001" s="182">
        <f t="shared" si="299"/>
        <v>0</v>
      </c>
      <c r="V1001" s="183">
        <f t="shared" si="299"/>
        <v>0</v>
      </c>
      <c r="W1001" s="46">
        <f>G1001-SUM(H1001:V1001)</f>
        <v>0</v>
      </c>
      <c r="Y1001"/>
      <c r="Z1001"/>
    </row>
    <row r="1002" spans="1:26" s="72" customFormat="1" x14ac:dyDescent="0.2">
      <c r="A1002" s="322"/>
      <c r="B1002" s="25"/>
      <c r="C1002" s="23"/>
      <c r="D1002" s="23"/>
      <c r="E1002" s="24" t="s">
        <v>157</v>
      </c>
      <c r="F1002" s="24"/>
      <c r="G1002" s="69">
        <f t="shared" ref="G1002:W1002" si="300">SUBTOTAL(9,G1003:G1006)</f>
        <v>0</v>
      </c>
      <c r="H1002" s="70">
        <f t="shared" si="300"/>
        <v>0</v>
      </c>
      <c r="I1002" s="66">
        <f t="shared" si="300"/>
        <v>0</v>
      </c>
      <c r="J1002" s="66">
        <f t="shared" si="300"/>
        <v>0</v>
      </c>
      <c r="K1002" s="67">
        <f t="shared" si="300"/>
        <v>0</v>
      </c>
      <c r="L1002" s="34">
        <f t="shared" si="300"/>
        <v>0</v>
      </c>
      <c r="M1002" s="34">
        <f t="shared" si="300"/>
        <v>0</v>
      </c>
      <c r="N1002" s="34">
        <f t="shared" si="300"/>
        <v>0</v>
      </c>
      <c r="O1002" s="34">
        <f t="shared" si="300"/>
        <v>0</v>
      </c>
      <c r="P1002" s="34">
        <f t="shared" si="300"/>
        <v>0</v>
      </c>
      <c r="Q1002" s="34">
        <f t="shared" si="300"/>
        <v>0</v>
      </c>
      <c r="R1002" s="34">
        <f t="shared" si="300"/>
        <v>0</v>
      </c>
      <c r="S1002" s="34">
        <f t="shared" si="300"/>
        <v>0</v>
      </c>
      <c r="T1002" s="34">
        <f t="shared" si="300"/>
        <v>0</v>
      </c>
      <c r="U1002" s="34">
        <f t="shared" si="300"/>
        <v>0</v>
      </c>
      <c r="V1002" s="34">
        <f t="shared" si="300"/>
        <v>0</v>
      </c>
      <c r="W1002" s="33">
        <f t="shared" si="300"/>
        <v>0</v>
      </c>
      <c r="Y1002"/>
      <c r="Z1002"/>
    </row>
    <row r="1003" spans="1:26" s="72" customFormat="1" ht="12" customHeight="1" outlineLevel="1" x14ac:dyDescent="0.2">
      <c r="A1003" s="322"/>
      <c r="B1003" s="25"/>
      <c r="C1003" s="23"/>
      <c r="D1003" s="23"/>
      <c r="E1003" s="24"/>
      <c r="F1003" s="176" t="s">
        <v>158</v>
      </c>
      <c r="G1003" s="190">
        <f t="shared" ref="G1003:V1003" si="301">G143</f>
        <v>0</v>
      </c>
      <c r="H1003" s="191">
        <f t="shared" si="301"/>
        <v>0</v>
      </c>
      <c r="I1003" s="179">
        <f t="shared" si="301"/>
        <v>0</v>
      </c>
      <c r="J1003" s="179">
        <f t="shared" si="301"/>
        <v>0</v>
      </c>
      <c r="K1003" s="197">
        <f t="shared" si="301"/>
        <v>0</v>
      </c>
      <c r="L1003" s="181">
        <f t="shared" si="301"/>
        <v>0</v>
      </c>
      <c r="M1003" s="192">
        <f t="shared" si="301"/>
        <v>0</v>
      </c>
      <c r="N1003" s="182">
        <f t="shared" si="301"/>
        <v>0</v>
      </c>
      <c r="O1003" s="182">
        <f t="shared" si="301"/>
        <v>0</v>
      </c>
      <c r="P1003" s="182">
        <f t="shared" si="301"/>
        <v>0</v>
      </c>
      <c r="Q1003" s="182">
        <f t="shared" si="301"/>
        <v>0</v>
      </c>
      <c r="R1003" s="182">
        <f t="shared" si="301"/>
        <v>0</v>
      </c>
      <c r="S1003" s="182">
        <f t="shared" si="301"/>
        <v>0</v>
      </c>
      <c r="T1003" s="178">
        <f t="shared" si="301"/>
        <v>0</v>
      </c>
      <c r="U1003" s="182">
        <f t="shared" si="301"/>
        <v>0</v>
      </c>
      <c r="V1003" s="183">
        <f t="shared" si="301"/>
        <v>0</v>
      </c>
      <c r="W1003" s="46">
        <f t="shared" ref="W1003:W1011" si="302">G1003-SUM(H1003:V1003)</f>
        <v>0</v>
      </c>
      <c r="Y1003"/>
      <c r="Z1003"/>
    </row>
    <row r="1004" spans="1:26" s="72" customFormat="1" outlineLevel="1" x14ac:dyDescent="0.2">
      <c r="A1004" s="322"/>
      <c r="B1004" s="25"/>
      <c r="C1004" s="23"/>
      <c r="D1004" s="23"/>
      <c r="E1004" s="24"/>
      <c r="F1004" s="176" t="s">
        <v>159</v>
      </c>
      <c r="G1004" s="190">
        <f t="shared" ref="G1004:V1004" si="303">G144</f>
        <v>0</v>
      </c>
      <c r="H1004" s="191">
        <f t="shared" si="303"/>
        <v>0</v>
      </c>
      <c r="I1004" s="179">
        <f t="shared" si="303"/>
        <v>0</v>
      </c>
      <c r="J1004" s="179">
        <f t="shared" si="303"/>
        <v>0</v>
      </c>
      <c r="K1004" s="197">
        <f t="shared" si="303"/>
        <v>0</v>
      </c>
      <c r="L1004" s="181">
        <f t="shared" si="303"/>
        <v>0</v>
      </c>
      <c r="M1004" s="192">
        <f t="shared" si="303"/>
        <v>0</v>
      </c>
      <c r="N1004" s="182">
        <f t="shared" si="303"/>
        <v>0</v>
      </c>
      <c r="O1004" s="182">
        <f t="shared" si="303"/>
        <v>0</v>
      </c>
      <c r="P1004" s="182">
        <f t="shared" si="303"/>
        <v>0</v>
      </c>
      <c r="Q1004" s="182">
        <f t="shared" si="303"/>
        <v>0</v>
      </c>
      <c r="R1004" s="182">
        <f t="shared" si="303"/>
        <v>0</v>
      </c>
      <c r="S1004" s="182">
        <f t="shared" si="303"/>
        <v>0</v>
      </c>
      <c r="T1004" s="178">
        <f t="shared" si="303"/>
        <v>0</v>
      </c>
      <c r="U1004" s="182">
        <f t="shared" si="303"/>
        <v>0</v>
      </c>
      <c r="V1004" s="183">
        <f t="shared" si="303"/>
        <v>0</v>
      </c>
      <c r="W1004" s="46">
        <f t="shared" si="302"/>
        <v>0</v>
      </c>
      <c r="Y1004"/>
      <c r="Z1004"/>
    </row>
    <row r="1005" spans="1:26" s="72" customFormat="1" outlineLevel="1" x14ac:dyDescent="0.2">
      <c r="A1005" s="322"/>
      <c r="B1005" s="25"/>
      <c r="C1005" s="23"/>
      <c r="D1005" s="23"/>
      <c r="E1005" s="24"/>
      <c r="F1005" s="176" t="s">
        <v>160</v>
      </c>
      <c r="G1005" s="190">
        <f t="shared" ref="G1005:V1005" si="304">G145</f>
        <v>0</v>
      </c>
      <c r="H1005" s="191">
        <f t="shared" si="304"/>
        <v>0</v>
      </c>
      <c r="I1005" s="179">
        <f t="shared" si="304"/>
        <v>0</v>
      </c>
      <c r="J1005" s="179">
        <f t="shared" si="304"/>
        <v>0</v>
      </c>
      <c r="K1005" s="197">
        <f t="shared" si="304"/>
        <v>0</v>
      </c>
      <c r="L1005" s="181">
        <f t="shared" si="304"/>
        <v>0</v>
      </c>
      <c r="M1005" s="192">
        <f t="shared" si="304"/>
        <v>0</v>
      </c>
      <c r="N1005" s="182">
        <f t="shared" si="304"/>
        <v>0</v>
      </c>
      <c r="O1005" s="182">
        <f t="shared" si="304"/>
        <v>0</v>
      </c>
      <c r="P1005" s="182">
        <f t="shared" si="304"/>
        <v>0</v>
      </c>
      <c r="Q1005" s="182">
        <f t="shared" si="304"/>
        <v>0</v>
      </c>
      <c r="R1005" s="182">
        <f t="shared" si="304"/>
        <v>0</v>
      </c>
      <c r="S1005" s="182">
        <f t="shared" si="304"/>
        <v>0</v>
      </c>
      <c r="T1005" s="178">
        <f t="shared" si="304"/>
        <v>0</v>
      </c>
      <c r="U1005" s="182">
        <f t="shared" si="304"/>
        <v>0</v>
      </c>
      <c r="V1005" s="183">
        <f t="shared" si="304"/>
        <v>0</v>
      </c>
      <c r="W1005" s="46">
        <f t="shared" si="302"/>
        <v>0</v>
      </c>
      <c r="Y1005"/>
      <c r="Z1005"/>
    </row>
    <row r="1006" spans="1:26" s="72" customFormat="1" outlineLevel="1" x14ac:dyDescent="0.2">
      <c r="A1006" s="322"/>
      <c r="B1006" s="25"/>
      <c r="C1006" s="23"/>
      <c r="D1006" s="23"/>
      <c r="E1006" s="24"/>
      <c r="F1006" s="176" t="s">
        <v>198</v>
      </c>
      <c r="G1006" s="190">
        <f t="shared" ref="G1006:V1006" si="305">G146</f>
        <v>0</v>
      </c>
      <c r="H1006" s="191">
        <f t="shared" si="305"/>
        <v>0</v>
      </c>
      <c r="I1006" s="179">
        <f t="shared" si="305"/>
        <v>0</v>
      </c>
      <c r="J1006" s="179">
        <f t="shared" si="305"/>
        <v>0</v>
      </c>
      <c r="K1006" s="197">
        <f t="shared" si="305"/>
        <v>0</v>
      </c>
      <c r="L1006" s="181">
        <f t="shared" si="305"/>
        <v>0</v>
      </c>
      <c r="M1006" s="192">
        <f t="shared" si="305"/>
        <v>0</v>
      </c>
      <c r="N1006" s="182">
        <f t="shared" si="305"/>
        <v>0</v>
      </c>
      <c r="O1006" s="182">
        <f t="shared" si="305"/>
        <v>0</v>
      </c>
      <c r="P1006" s="182">
        <f t="shared" si="305"/>
        <v>0</v>
      </c>
      <c r="Q1006" s="182">
        <f t="shared" si="305"/>
        <v>0</v>
      </c>
      <c r="R1006" s="182">
        <f t="shared" si="305"/>
        <v>0</v>
      </c>
      <c r="S1006" s="182">
        <f t="shared" si="305"/>
        <v>0</v>
      </c>
      <c r="T1006" s="178">
        <f t="shared" si="305"/>
        <v>0</v>
      </c>
      <c r="U1006" s="182">
        <f t="shared" si="305"/>
        <v>0</v>
      </c>
      <c r="V1006" s="183">
        <f t="shared" si="305"/>
        <v>0</v>
      </c>
      <c r="W1006" s="46">
        <f t="shared" si="302"/>
        <v>0</v>
      </c>
      <c r="Y1006"/>
      <c r="Z1006"/>
    </row>
    <row r="1007" spans="1:26" s="72" customFormat="1" x14ac:dyDescent="0.2">
      <c r="A1007" s="322"/>
      <c r="B1007" s="25"/>
      <c r="C1007" s="23"/>
      <c r="D1007" s="23"/>
      <c r="E1007" s="24" t="s">
        <v>347</v>
      </c>
      <c r="F1007" s="24"/>
      <c r="G1007" s="69">
        <f t="shared" ref="G1007:W1007" si="306">SUBTOTAL(9,G1008:G1011)</f>
        <v>0</v>
      </c>
      <c r="H1007" s="70">
        <f t="shared" si="306"/>
        <v>0</v>
      </c>
      <c r="I1007" s="66">
        <f t="shared" si="306"/>
        <v>0</v>
      </c>
      <c r="J1007" s="66">
        <f t="shared" si="306"/>
        <v>0</v>
      </c>
      <c r="K1007" s="67">
        <f t="shared" si="306"/>
        <v>0</v>
      </c>
      <c r="L1007" s="34">
        <f t="shared" si="306"/>
        <v>0</v>
      </c>
      <c r="M1007" s="34">
        <f t="shared" si="306"/>
        <v>0</v>
      </c>
      <c r="N1007" s="34">
        <f t="shared" si="306"/>
        <v>0</v>
      </c>
      <c r="O1007" s="34">
        <f t="shared" si="306"/>
        <v>0</v>
      </c>
      <c r="P1007" s="34">
        <f t="shared" si="306"/>
        <v>0</v>
      </c>
      <c r="Q1007" s="34">
        <f t="shared" si="306"/>
        <v>0</v>
      </c>
      <c r="R1007" s="34">
        <f t="shared" si="306"/>
        <v>0</v>
      </c>
      <c r="S1007" s="34">
        <f t="shared" si="306"/>
        <v>0</v>
      </c>
      <c r="T1007" s="34">
        <f t="shared" si="306"/>
        <v>0</v>
      </c>
      <c r="U1007" s="34">
        <f t="shared" si="306"/>
        <v>0</v>
      </c>
      <c r="V1007" s="34">
        <f t="shared" si="306"/>
        <v>0</v>
      </c>
      <c r="W1007" s="33">
        <f t="shared" si="306"/>
        <v>0</v>
      </c>
      <c r="Y1007"/>
      <c r="Z1007"/>
    </row>
    <row r="1008" spans="1:26" s="72" customFormat="1" outlineLevel="1" x14ac:dyDescent="0.2">
      <c r="A1008" s="322"/>
      <c r="B1008" s="25"/>
      <c r="C1008" s="23"/>
      <c r="D1008" s="23"/>
      <c r="E1008" s="24"/>
      <c r="F1008" s="176" t="s">
        <v>327</v>
      </c>
      <c r="G1008" s="190">
        <f t="shared" ref="G1008:V1008" si="307">G148</f>
        <v>0</v>
      </c>
      <c r="H1008" s="191">
        <f t="shared" si="307"/>
        <v>0</v>
      </c>
      <c r="I1008" s="179">
        <f t="shared" si="307"/>
        <v>0</v>
      </c>
      <c r="J1008" s="179">
        <f t="shared" si="307"/>
        <v>0</v>
      </c>
      <c r="K1008" s="197">
        <f t="shared" si="307"/>
        <v>0</v>
      </c>
      <c r="L1008" s="181">
        <f t="shared" si="307"/>
        <v>0</v>
      </c>
      <c r="M1008" s="192">
        <f t="shared" si="307"/>
        <v>0</v>
      </c>
      <c r="N1008" s="182">
        <f t="shared" si="307"/>
        <v>0</v>
      </c>
      <c r="O1008" s="182">
        <f t="shared" si="307"/>
        <v>0</v>
      </c>
      <c r="P1008" s="182">
        <f t="shared" si="307"/>
        <v>0</v>
      </c>
      <c r="Q1008" s="182">
        <f t="shared" si="307"/>
        <v>0</v>
      </c>
      <c r="R1008" s="182">
        <f t="shared" si="307"/>
        <v>0</v>
      </c>
      <c r="S1008" s="182">
        <f t="shared" si="307"/>
        <v>0</v>
      </c>
      <c r="T1008" s="178">
        <f t="shared" si="307"/>
        <v>0</v>
      </c>
      <c r="U1008" s="182">
        <f t="shared" si="307"/>
        <v>0</v>
      </c>
      <c r="V1008" s="183">
        <f t="shared" si="307"/>
        <v>0</v>
      </c>
      <c r="W1008" s="46">
        <f t="shared" si="302"/>
        <v>0</v>
      </c>
      <c r="Y1008"/>
      <c r="Z1008"/>
    </row>
    <row r="1009" spans="1:26" s="72" customFormat="1" outlineLevel="1" x14ac:dyDescent="0.2">
      <c r="A1009" s="322"/>
      <c r="B1009" s="25"/>
      <c r="C1009" s="23"/>
      <c r="D1009" s="23"/>
      <c r="E1009" s="24"/>
      <c r="F1009" s="176" t="s">
        <v>328</v>
      </c>
      <c r="G1009" s="190">
        <f t="shared" ref="G1009:V1009" si="308">G149</f>
        <v>0</v>
      </c>
      <c r="H1009" s="191">
        <f t="shared" si="308"/>
        <v>0</v>
      </c>
      <c r="I1009" s="179">
        <f t="shared" si="308"/>
        <v>0</v>
      </c>
      <c r="J1009" s="179">
        <f t="shared" si="308"/>
        <v>0</v>
      </c>
      <c r="K1009" s="197">
        <f t="shared" si="308"/>
        <v>0</v>
      </c>
      <c r="L1009" s="181">
        <f t="shared" si="308"/>
        <v>0</v>
      </c>
      <c r="M1009" s="192">
        <f t="shared" si="308"/>
        <v>0</v>
      </c>
      <c r="N1009" s="182">
        <f t="shared" si="308"/>
        <v>0</v>
      </c>
      <c r="O1009" s="182">
        <f t="shared" si="308"/>
        <v>0</v>
      </c>
      <c r="P1009" s="182">
        <f t="shared" si="308"/>
        <v>0</v>
      </c>
      <c r="Q1009" s="182">
        <f t="shared" si="308"/>
        <v>0</v>
      </c>
      <c r="R1009" s="182">
        <f t="shared" si="308"/>
        <v>0</v>
      </c>
      <c r="S1009" s="182">
        <f t="shared" si="308"/>
        <v>0</v>
      </c>
      <c r="T1009" s="178">
        <f t="shared" si="308"/>
        <v>0</v>
      </c>
      <c r="U1009" s="182">
        <f t="shared" si="308"/>
        <v>0</v>
      </c>
      <c r="V1009" s="183">
        <f t="shared" si="308"/>
        <v>0</v>
      </c>
      <c r="W1009" s="46">
        <f t="shared" si="302"/>
        <v>0</v>
      </c>
      <c r="Y1009"/>
      <c r="Z1009"/>
    </row>
    <row r="1010" spans="1:26" s="72" customFormat="1" outlineLevel="1" x14ac:dyDescent="0.2">
      <c r="A1010" s="322"/>
      <c r="B1010" s="25"/>
      <c r="C1010" s="23"/>
      <c r="D1010" s="23"/>
      <c r="E1010" s="24"/>
      <c r="F1010" s="176" t="s">
        <v>329</v>
      </c>
      <c r="G1010" s="190">
        <f t="shared" ref="G1010:V1010" si="309">G150</f>
        <v>0</v>
      </c>
      <c r="H1010" s="191">
        <f t="shared" si="309"/>
        <v>0</v>
      </c>
      <c r="I1010" s="179">
        <f t="shared" si="309"/>
        <v>0</v>
      </c>
      <c r="J1010" s="179">
        <f t="shared" si="309"/>
        <v>0</v>
      </c>
      <c r="K1010" s="197">
        <f t="shared" si="309"/>
        <v>0</v>
      </c>
      <c r="L1010" s="181">
        <f t="shared" si="309"/>
        <v>0</v>
      </c>
      <c r="M1010" s="192">
        <f t="shared" si="309"/>
        <v>0</v>
      </c>
      <c r="N1010" s="182">
        <f t="shared" si="309"/>
        <v>0</v>
      </c>
      <c r="O1010" s="182">
        <f t="shared" si="309"/>
        <v>0</v>
      </c>
      <c r="P1010" s="182">
        <f t="shared" si="309"/>
        <v>0</v>
      </c>
      <c r="Q1010" s="182">
        <f t="shared" si="309"/>
        <v>0</v>
      </c>
      <c r="R1010" s="182">
        <f t="shared" si="309"/>
        <v>0</v>
      </c>
      <c r="S1010" s="182">
        <f t="shared" si="309"/>
        <v>0</v>
      </c>
      <c r="T1010" s="178">
        <f t="shared" si="309"/>
        <v>0</v>
      </c>
      <c r="U1010" s="182">
        <f t="shared" si="309"/>
        <v>0</v>
      </c>
      <c r="V1010" s="183">
        <f t="shared" si="309"/>
        <v>0</v>
      </c>
      <c r="W1010" s="46">
        <f t="shared" si="302"/>
        <v>0</v>
      </c>
      <c r="Y1010"/>
      <c r="Z1010"/>
    </row>
    <row r="1011" spans="1:26" s="72" customFormat="1" outlineLevel="1" x14ac:dyDescent="0.2">
      <c r="A1011" s="322"/>
      <c r="B1011" s="25"/>
      <c r="C1011" s="23"/>
      <c r="D1011" s="23"/>
      <c r="E1011" s="24"/>
      <c r="F1011" s="176" t="s">
        <v>330</v>
      </c>
      <c r="G1011" s="190">
        <f t="shared" ref="G1011:V1011" si="310">G151</f>
        <v>0</v>
      </c>
      <c r="H1011" s="191">
        <f t="shared" si="310"/>
        <v>0</v>
      </c>
      <c r="I1011" s="179">
        <f t="shared" si="310"/>
        <v>0</v>
      </c>
      <c r="J1011" s="179">
        <f t="shared" si="310"/>
        <v>0</v>
      </c>
      <c r="K1011" s="197">
        <f t="shared" si="310"/>
        <v>0</v>
      </c>
      <c r="L1011" s="181">
        <f t="shared" si="310"/>
        <v>0</v>
      </c>
      <c r="M1011" s="192">
        <f t="shared" si="310"/>
        <v>0</v>
      </c>
      <c r="N1011" s="182">
        <f t="shared" si="310"/>
        <v>0</v>
      </c>
      <c r="O1011" s="182">
        <f t="shared" si="310"/>
        <v>0</v>
      </c>
      <c r="P1011" s="182">
        <f t="shared" si="310"/>
        <v>0</v>
      </c>
      <c r="Q1011" s="182">
        <f t="shared" si="310"/>
        <v>0</v>
      </c>
      <c r="R1011" s="182">
        <f t="shared" si="310"/>
        <v>0</v>
      </c>
      <c r="S1011" s="182">
        <f t="shared" si="310"/>
        <v>0</v>
      </c>
      <c r="T1011" s="178">
        <f t="shared" si="310"/>
        <v>0</v>
      </c>
      <c r="U1011" s="182">
        <f t="shared" si="310"/>
        <v>0</v>
      </c>
      <c r="V1011" s="183">
        <f t="shared" si="310"/>
        <v>0</v>
      </c>
      <c r="W1011" s="46">
        <f t="shared" si="302"/>
        <v>0</v>
      </c>
      <c r="Y1011"/>
      <c r="Z1011"/>
    </row>
    <row r="1012" spans="1:26" s="72" customFormat="1" x14ac:dyDescent="0.2">
      <c r="A1012" s="322"/>
      <c r="B1012" s="25"/>
      <c r="C1012" s="23"/>
      <c r="D1012" s="23" t="s">
        <v>53</v>
      </c>
      <c r="E1012" s="24"/>
      <c r="F1012" s="24"/>
      <c r="G1012" s="69"/>
      <c r="H1012" s="66"/>
      <c r="I1012" s="66"/>
      <c r="J1012" s="66"/>
      <c r="K1012" s="67"/>
      <c r="L1012" s="51"/>
      <c r="M1012" s="34"/>
      <c r="N1012" s="34"/>
      <c r="O1012" s="34"/>
      <c r="P1012" s="34"/>
      <c r="Q1012" s="34"/>
      <c r="R1012" s="34"/>
      <c r="S1012" s="34"/>
      <c r="T1012" s="34"/>
      <c r="U1012" s="34"/>
      <c r="V1012" s="37"/>
      <c r="W1012" s="33"/>
      <c r="Y1012"/>
      <c r="Z1012"/>
    </row>
    <row r="1013" spans="1:26" s="72" customFormat="1" x14ac:dyDescent="0.2">
      <c r="A1013" s="322"/>
      <c r="B1013" s="25"/>
      <c r="C1013" s="23"/>
      <c r="D1013" s="23"/>
      <c r="E1013" s="64" t="s">
        <v>54</v>
      </c>
      <c r="F1013" s="24"/>
      <c r="G1013" s="69">
        <f t="shared" ref="G1013:W1013" si="311">SUBTOTAL(9,G1014:G1016)</f>
        <v>0</v>
      </c>
      <c r="H1013" s="70">
        <f t="shared" si="311"/>
        <v>0</v>
      </c>
      <c r="I1013" s="66">
        <f t="shared" si="311"/>
        <v>0</v>
      </c>
      <c r="J1013" s="66">
        <f t="shared" si="311"/>
        <v>0</v>
      </c>
      <c r="K1013" s="67">
        <f t="shared" si="311"/>
        <v>0</v>
      </c>
      <c r="L1013" s="34">
        <f t="shared" si="311"/>
        <v>0</v>
      </c>
      <c r="M1013" s="34">
        <f t="shared" si="311"/>
        <v>0</v>
      </c>
      <c r="N1013" s="34">
        <f t="shared" si="311"/>
        <v>0</v>
      </c>
      <c r="O1013" s="34">
        <f t="shared" si="311"/>
        <v>0</v>
      </c>
      <c r="P1013" s="34">
        <f t="shared" si="311"/>
        <v>0</v>
      </c>
      <c r="Q1013" s="34">
        <f t="shared" si="311"/>
        <v>0</v>
      </c>
      <c r="R1013" s="34">
        <f t="shared" si="311"/>
        <v>0</v>
      </c>
      <c r="S1013" s="34">
        <f t="shared" si="311"/>
        <v>0</v>
      </c>
      <c r="T1013" s="34">
        <f t="shared" si="311"/>
        <v>0</v>
      </c>
      <c r="U1013" s="34">
        <f t="shared" si="311"/>
        <v>0</v>
      </c>
      <c r="V1013" s="34">
        <f t="shared" si="311"/>
        <v>0</v>
      </c>
      <c r="W1013" s="33">
        <f t="shared" si="311"/>
        <v>0</v>
      </c>
      <c r="Y1013"/>
      <c r="Z1013"/>
    </row>
    <row r="1014" spans="1:26" s="72" customFormat="1" outlineLevel="1" x14ac:dyDescent="0.2">
      <c r="A1014" s="322"/>
      <c r="B1014" s="25"/>
      <c r="C1014" s="23"/>
      <c r="D1014" s="23"/>
      <c r="E1014" s="64"/>
      <c r="F1014" s="176" t="s">
        <v>55</v>
      </c>
      <c r="G1014" s="190">
        <f t="shared" ref="G1014:V1014" si="312">G154</f>
        <v>0</v>
      </c>
      <c r="H1014" s="191">
        <f t="shared" si="312"/>
        <v>0</v>
      </c>
      <c r="I1014" s="179">
        <f t="shared" si="312"/>
        <v>0</v>
      </c>
      <c r="J1014" s="179">
        <f t="shared" si="312"/>
        <v>0</v>
      </c>
      <c r="K1014" s="197">
        <f t="shared" si="312"/>
        <v>0</v>
      </c>
      <c r="L1014" s="181">
        <f t="shared" si="312"/>
        <v>0</v>
      </c>
      <c r="M1014" s="192">
        <f t="shared" si="312"/>
        <v>0</v>
      </c>
      <c r="N1014" s="182">
        <f t="shared" si="312"/>
        <v>0</v>
      </c>
      <c r="O1014" s="182">
        <f t="shared" si="312"/>
        <v>0</v>
      </c>
      <c r="P1014" s="182">
        <f t="shared" si="312"/>
        <v>0</v>
      </c>
      <c r="Q1014" s="182">
        <f t="shared" si="312"/>
        <v>0</v>
      </c>
      <c r="R1014" s="182">
        <f t="shared" si="312"/>
        <v>0</v>
      </c>
      <c r="S1014" s="182">
        <f t="shared" si="312"/>
        <v>0</v>
      </c>
      <c r="T1014" s="178">
        <f t="shared" si="312"/>
        <v>0</v>
      </c>
      <c r="U1014" s="182">
        <f t="shared" si="312"/>
        <v>0</v>
      </c>
      <c r="V1014" s="183">
        <f t="shared" si="312"/>
        <v>0</v>
      </c>
      <c r="W1014" s="46">
        <f>G1014-SUM(H1014:V1014)</f>
        <v>0</v>
      </c>
      <c r="Y1014"/>
      <c r="Z1014"/>
    </row>
    <row r="1015" spans="1:26" s="72" customFormat="1" outlineLevel="1" x14ac:dyDescent="0.2">
      <c r="A1015" s="322"/>
      <c r="B1015" s="25"/>
      <c r="C1015" s="23"/>
      <c r="D1015" s="23"/>
      <c r="E1015" s="24"/>
      <c r="F1015" s="176" t="s">
        <v>161</v>
      </c>
      <c r="G1015" s="190">
        <f t="shared" ref="G1015:V1015" si="313">G155</f>
        <v>0</v>
      </c>
      <c r="H1015" s="191">
        <f t="shared" si="313"/>
        <v>0</v>
      </c>
      <c r="I1015" s="179">
        <f t="shared" si="313"/>
        <v>0</v>
      </c>
      <c r="J1015" s="179">
        <f t="shared" si="313"/>
        <v>0</v>
      </c>
      <c r="K1015" s="197">
        <f t="shared" si="313"/>
        <v>0</v>
      </c>
      <c r="L1015" s="181">
        <f t="shared" si="313"/>
        <v>0</v>
      </c>
      <c r="M1015" s="192">
        <f t="shared" si="313"/>
        <v>0</v>
      </c>
      <c r="N1015" s="182">
        <f t="shared" si="313"/>
        <v>0</v>
      </c>
      <c r="O1015" s="182">
        <f t="shared" si="313"/>
        <v>0</v>
      </c>
      <c r="P1015" s="182">
        <f t="shared" si="313"/>
        <v>0</v>
      </c>
      <c r="Q1015" s="182">
        <f t="shared" si="313"/>
        <v>0</v>
      </c>
      <c r="R1015" s="182">
        <f t="shared" si="313"/>
        <v>0</v>
      </c>
      <c r="S1015" s="182">
        <f t="shared" si="313"/>
        <v>0</v>
      </c>
      <c r="T1015" s="178">
        <f t="shared" si="313"/>
        <v>0</v>
      </c>
      <c r="U1015" s="182">
        <f t="shared" si="313"/>
        <v>0</v>
      </c>
      <c r="V1015" s="183">
        <f t="shared" si="313"/>
        <v>0</v>
      </c>
      <c r="W1015" s="46">
        <f>G1015-SUM(H1015:V1015)</f>
        <v>0</v>
      </c>
      <c r="Y1015"/>
      <c r="Z1015"/>
    </row>
    <row r="1016" spans="1:26" s="72" customFormat="1" outlineLevel="1" x14ac:dyDescent="0.2">
      <c r="A1016" s="322"/>
      <c r="B1016" s="25"/>
      <c r="C1016" s="23"/>
      <c r="D1016" s="23"/>
      <c r="E1016" s="24"/>
      <c r="F1016" s="176" t="s">
        <v>331</v>
      </c>
      <c r="G1016" s="190">
        <f t="shared" ref="G1016:V1016" si="314">G156</f>
        <v>0</v>
      </c>
      <c r="H1016" s="191">
        <f t="shared" si="314"/>
        <v>0</v>
      </c>
      <c r="I1016" s="179">
        <f t="shared" si="314"/>
        <v>0</v>
      </c>
      <c r="J1016" s="179">
        <f t="shared" si="314"/>
        <v>0</v>
      </c>
      <c r="K1016" s="197">
        <f t="shared" si="314"/>
        <v>0</v>
      </c>
      <c r="L1016" s="181">
        <f t="shared" si="314"/>
        <v>0</v>
      </c>
      <c r="M1016" s="192">
        <f t="shared" si="314"/>
        <v>0</v>
      </c>
      <c r="N1016" s="182">
        <f t="shared" si="314"/>
        <v>0</v>
      </c>
      <c r="O1016" s="182">
        <f t="shared" si="314"/>
        <v>0</v>
      </c>
      <c r="P1016" s="182">
        <f t="shared" si="314"/>
        <v>0</v>
      </c>
      <c r="Q1016" s="182">
        <f t="shared" si="314"/>
        <v>0</v>
      </c>
      <c r="R1016" s="182">
        <f t="shared" si="314"/>
        <v>0</v>
      </c>
      <c r="S1016" s="182">
        <f t="shared" si="314"/>
        <v>0</v>
      </c>
      <c r="T1016" s="182">
        <f t="shared" si="314"/>
        <v>0</v>
      </c>
      <c r="U1016" s="182">
        <f t="shared" si="314"/>
        <v>0</v>
      </c>
      <c r="V1016" s="183">
        <f t="shared" si="314"/>
        <v>0</v>
      </c>
      <c r="W1016" s="46">
        <f>G1016-SUM(H1016:V1016)</f>
        <v>0</v>
      </c>
      <c r="Y1016"/>
      <c r="Z1016"/>
    </row>
    <row r="1017" spans="1:26" s="72" customFormat="1" x14ac:dyDescent="0.2">
      <c r="A1017" s="322"/>
      <c r="B1017" s="25"/>
      <c r="C1017" s="23"/>
      <c r="D1017" s="23"/>
      <c r="E1017" s="24" t="s">
        <v>56</v>
      </c>
      <c r="F1017" s="24"/>
      <c r="G1017" s="69">
        <f t="shared" ref="G1017:W1017" si="315">SUBTOTAL(9,G1018:G1020)</f>
        <v>0</v>
      </c>
      <c r="H1017" s="70">
        <f t="shared" si="315"/>
        <v>0</v>
      </c>
      <c r="I1017" s="66">
        <f t="shared" si="315"/>
        <v>0</v>
      </c>
      <c r="J1017" s="66">
        <f t="shared" si="315"/>
        <v>0</v>
      </c>
      <c r="K1017" s="67">
        <f t="shared" si="315"/>
        <v>0</v>
      </c>
      <c r="L1017" s="34">
        <f t="shared" si="315"/>
        <v>0</v>
      </c>
      <c r="M1017" s="34">
        <f t="shared" si="315"/>
        <v>0</v>
      </c>
      <c r="N1017" s="34">
        <f t="shared" si="315"/>
        <v>0</v>
      </c>
      <c r="O1017" s="34">
        <f t="shared" si="315"/>
        <v>0</v>
      </c>
      <c r="P1017" s="34">
        <f t="shared" si="315"/>
        <v>0</v>
      </c>
      <c r="Q1017" s="34">
        <f t="shared" si="315"/>
        <v>0</v>
      </c>
      <c r="R1017" s="34">
        <f t="shared" si="315"/>
        <v>0</v>
      </c>
      <c r="S1017" s="34">
        <f t="shared" si="315"/>
        <v>0</v>
      </c>
      <c r="T1017" s="34">
        <f t="shared" si="315"/>
        <v>0</v>
      </c>
      <c r="U1017" s="34">
        <f t="shared" si="315"/>
        <v>0</v>
      </c>
      <c r="V1017" s="34">
        <f t="shared" si="315"/>
        <v>0</v>
      </c>
      <c r="W1017" s="33">
        <f t="shared" si="315"/>
        <v>0</v>
      </c>
      <c r="Y1017"/>
      <c r="Z1017"/>
    </row>
    <row r="1018" spans="1:26" s="72" customFormat="1" outlineLevel="1" x14ac:dyDescent="0.2">
      <c r="A1018" s="322"/>
      <c r="B1018" s="25"/>
      <c r="C1018" s="23"/>
      <c r="D1018" s="23"/>
      <c r="E1018" s="24"/>
      <c r="F1018" s="176" t="s">
        <v>162</v>
      </c>
      <c r="G1018" s="190">
        <f t="shared" ref="G1018:V1018" si="316">G158</f>
        <v>0</v>
      </c>
      <c r="H1018" s="191">
        <f t="shared" si="316"/>
        <v>0</v>
      </c>
      <c r="I1018" s="179">
        <f t="shared" si="316"/>
        <v>0</v>
      </c>
      <c r="J1018" s="179">
        <f t="shared" si="316"/>
        <v>0</v>
      </c>
      <c r="K1018" s="197">
        <f t="shared" si="316"/>
        <v>0</v>
      </c>
      <c r="L1018" s="181">
        <f t="shared" si="316"/>
        <v>0</v>
      </c>
      <c r="M1018" s="192">
        <f t="shared" si="316"/>
        <v>0</v>
      </c>
      <c r="N1018" s="182">
        <f t="shared" si="316"/>
        <v>0</v>
      </c>
      <c r="O1018" s="182">
        <f t="shared" si="316"/>
        <v>0</v>
      </c>
      <c r="P1018" s="182">
        <f t="shared" si="316"/>
        <v>0</v>
      </c>
      <c r="Q1018" s="182">
        <f t="shared" si="316"/>
        <v>0</v>
      </c>
      <c r="R1018" s="182">
        <f t="shared" si="316"/>
        <v>0</v>
      </c>
      <c r="S1018" s="182">
        <f t="shared" si="316"/>
        <v>0</v>
      </c>
      <c r="T1018" s="178">
        <f t="shared" si="316"/>
        <v>0</v>
      </c>
      <c r="U1018" s="182">
        <f t="shared" si="316"/>
        <v>0</v>
      </c>
      <c r="V1018" s="183">
        <f t="shared" si="316"/>
        <v>0</v>
      </c>
      <c r="W1018" s="46">
        <f>G1018-SUM(H1018:V1018)</f>
        <v>0</v>
      </c>
      <c r="Y1018"/>
      <c r="Z1018"/>
    </row>
    <row r="1019" spans="1:26" s="72" customFormat="1" outlineLevel="1" x14ac:dyDescent="0.2">
      <c r="A1019" s="322"/>
      <c r="B1019" s="25"/>
      <c r="C1019" s="23"/>
      <c r="D1019" s="23"/>
      <c r="E1019" s="24"/>
      <c r="F1019" s="176" t="s">
        <v>163</v>
      </c>
      <c r="G1019" s="190">
        <f t="shared" ref="G1019:V1019" si="317">G159</f>
        <v>0</v>
      </c>
      <c r="H1019" s="191">
        <f t="shared" si="317"/>
        <v>0</v>
      </c>
      <c r="I1019" s="179">
        <f t="shared" si="317"/>
        <v>0</v>
      </c>
      <c r="J1019" s="179">
        <f t="shared" si="317"/>
        <v>0</v>
      </c>
      <c r="K1019" s="197">
        <f t="shared" si="317"/>
        <v>0</v>
      </c>
      <c r="L1019" s="181">
        <f t="shared" si="317"/>
        <v>0</v>
      </c>
      <c r="M1019" s="192">
        <f t="shared" si="317"/>
        <v>0</v>
      </c>
      <c r="N1019" s="182">
        <f t="shared" si="317"/>
        <v>0</v>
      </c>
      <c r="O1019" s="182">
        <f t="shared" si="317"/>
        <v>0</v>
      </c>
      <c r="P1019" s="182">
        <f t="shared" si="317"/>
        <v>0</v>
      </c>
      <c r="Q1019" s="182">
        <f t="shared" si="317"/>
        <v>0</v>
      </c>
      <c r="R1019" s="182">
        <f t="shared" si="317"/>
        <v>0</v>
      </c>
      <c r="S1019" s="182">
        <f t="shared" si="317"/>
        <v>0</v>
      </c>
      <c r="T1019" s="178">
        <f t="shared" si="317"/>
        <v>0</v>
      </c>
      <c r="U1019" s="182">
        <f t="shared" si="317"/>
        <v>0</v>
      </c>
      <c r="V1019" s="183">
        <f t="shared" si="317"/>
        <v>0</v>
      </c>
      <c r="W1019" s="46">
        <f>G1019-SUM(H1019:V1019)</f>
        <v>0</v>
      </c>
      <c r="Y1019"/>
      <c r="Z1019"/>
    </row>
    <row r="1020" spans="1:26" s="72" customFormat="1" outlineLevel="1" x14ac:dyDescent="0.2">
      <c r="A1020" s="322"/>
      <c r="B1020" s="25"/>
      <c r="C1020" s="23"/>
      <c r="D1020" s="23"/>
      <c r="E1020" s="24"/>
      <c r="F1020" s="176" t="s">
        <v>332</v>
      </c>
      <c r="G1020" s="190">
        <f t="shared" ref="G1020:V1020" si="318">G160</f>
        <v>0</v>
      </c>
      <c r="H1020" s="191">
        <f t="shared" si="318"/>
        <v>0</v>
      </c>
      <c r="I1020" s="179">
        <f t="shared" si="318"/>
        <v>0</v>
      </c>
      <c r="J1020" s="179">
        <f t="shared" si="318"/>
        <v>0</v>
      </c>
      <c r="K1020" s="197">
        <f t="shared" si="318"/>
        <v>0</v>
      </c>
      <c r="L1020" s="181">
        <f t="shared" si="318"/>
        <v>0</v>
      </c>
      <c r="M1020" s="192">
        <f t="shared" si="318"/>
        <v>0</v>
      </c>
      <c r="N1020" s="182">
        <f t="shared" si="318"/>
        <v>0</v>
      </c>
      <c r="O1020" s="182">
        <f t="shared" si="318"/>
        <v>0</v>
      </c>
      <c r="P1020" s="182">
        <f t="shared" si="318"/>
        <v>0</v>
      </c>
      <c r="Q1020" s="182">
        <f t="shared" si="318"/>
        <v>0</v>
      </c>
      <c r="R1020" s="182">
        <f t="shared" si="318"/>
        <v>0</v>
      </c>
      <c r="S1020" s="182">
        <f t="shared" si="318"/>
        <v>0</v>
      </c>
      <c r="T1020" s="178">
        <f t="shared" si="318"/>
        <v>0</v>
      </c>
      <c r="U1020" s="182">
        <f t="shared" si="318"/>
        <v>0</v>
      </c>
      <c r="V1020" s="183">
        <f t="shared" si="318"/>
        <v>0</v>
      </c>
      <c r="W1020" s="46">
        <f>G1020-SUM(H1020:V1020)</f>
        <v>0</v>
      </c>
      <c r="Y1020"/>
      <c r="Z1020"/>
    </row>
    <row r="1021" spans="1:26" s="72" customFormat="1" x14ac:dyDescent="0.2">
      <c r="A1021" s="322"/>
      <c r="B1021" s="25"/>
      <c r="C1021" s="23"/>
      <c r="D1021" s="23"/>
      <c r="E1021" s="24" t="s">
        <v>57</v>
      </c>
      <c r="F1021" s="24"/>
      <c r="G1021" s="69">
        <f t="shared" ref="G1021:W1021" si="319">SUBTOTAL(9,G1022:G1024)</f>
        <v>0</v>
      </c>
      <c r="H1021" s="70">
        <f t="shared" si="319"/>
        <v>0</v>
      </c>
      <c r="I1021" s="66">
        <f t="shared" si="319"/>
        <v>0</v>
      </c>
      <c r="J1021" s="66">
        <f t="shared" si="319"/>
        <v>0</v>
      </c>
      <c r="K1021" s="67">
        <f t="shared" si="319"/>
        <v>0</v>
      </c>
      <c r="L1021" s="34">
        <f t="shared" si="319"/>
        <v>0</v>
      </c>
      <c r="M1021" s="34">
        <f t="shared" si="319"/>
        <v>0</v>
      </c>
      <c r="N1021" s="34">
        <f t="shared" si="319"/>
        <v>0</v>
      </c>
      <c r="O1021" s="34">
        <f t="shared" si="319"/>
        <v>0</v>
      </c>
      <c r="P1021" s="34">
        <f t="shared" si="319"/>
        <v>0</v>
      </c>
      <c r="Q1021" s="34">
        <f t="shared" si="319"/>
        <v>0</v>
      </c>
      <c r="R1021" s="34">
        <f t="shared" si="319"/>
        <v>0</v>
      </c>
      <c r="S1021" s="34">
        <f t="shared" si="319"/>
        <v>0</v>
      </c>
      <c r="T1021" s="34">
        <f t="shared" si="319"/>
        <v>0</v>
      </c>
      <c r="U1021" s="34">
        <f t="shared" si="319"/>
        <v>0</v>
      </c>
      <c r="V1021" s="34">
        <f t="shared" si="319"/>
        <v>0</v>
      </c>
      <c r="W1021" s="33">
        <f t="shared" si="319"/>
        <v>0</v>
      </c>
      <c r="Y1021"/>
      <c r="Z1021"/>
    </row>
    <row r="1022" spans="1:26" s="72" customFormat="1" outlineLevel="1" x14ac:dyDescent="0.2">
      <c r="A1022" s="322"/>
      <c r="B1022" s="25"/>
      <c r="C1022" s="23"/>
      <c r="D1022" s="23"/>
      <c r="E1022" s="24"/>
      <c r="F1022" s="176" t="s">
        <v>164</v>
      </c>
      <c r="G1022" s="190">
        <f t="shared" ref="G1022:V1022" si="320">G162</f>
        <v>0</v>
      </c>
      <c r="H1022" s="191">
        <f t="shared" si="320"/>
        <v>0</v>
      </c>
      <c r="I1022" s="179">
        <f t="shared" si="320"/>
        <v>0</v>
      </c>
      <c r="J1022" s="179">
        <f t="shared" si="320"/>
        <v>0</v>
      </c>
      <c r="K1022" s="197">
        <f t="shared" si="320"/>
        <v>0</v>
      </c>
      <c r="L1022" s="181">
        <f t="shared" si="320"/>
        <v>0</v>
      </c>
      <c r="M1022" s="192">
        <f t="shared" si="320"/>
        <v>0</v>
      </c>
      <c r="N1022" s="182">
        <f t="shared" si="320"/>
        <v>0</v>
      </c>
      <c r="O1022" s="182">
        <f t="shared" si="320"/>
        <v>0</v>
      </c>
      <c r="P1022" s="182">
        <f t="shared" si="320"/>
        <v>0</v>
      </c>
      <c r="Q1022" s="182">
        <f t="shared" si="320"/>
        <v>0</v>
      </c>
      <c r="R1022" s="182">
        <f t="shared" si="320"/>
        <v>0</v>
      </c>
      <c r="S1022" s="182">
        <f t="shared" si="320"/>
        <v>0</v>
      </c>
      <c r="T1022" s="178">
        <f t="shared" si="320"/>
        <v>0</v>
      </c>
      <c r="U1022" s="182">
        <f t="shared" si="320"/>
        <v>0</v>
      </c>
      <c r="V1022" s="183">
        <f t="shared" si="320"/>
        <v>0</v>
      </c>
      <c r="W1022" s="46">
        <f>G1022-SUM(H1022:V1022)</f>
        <v>0</v>
      </c>
      <c r="Y1022"/>
      <c r="Z1022"/>
    </row>
    <row r="1023" spans="1:26" s="72" customFormat="1" outlineLevel="1" x14ac:dyDescent="0.2">
      <c r="A1023" s="322"/>
      <c r="B1023" s="25"/>
      <c r="C1023" s="23"/>
      <c r="D1023" s="23"/>
      <c r="E1023" s="24"/>
      <c r="F1023" s="176" t="s">
        <v>165</v>
      </c>
      <c r="G1023" s="190">
        <f t="shared" ref="G1023:V1023" si="321">G163</f>
        <v>0</v>
      </c>
      <c r="H1023" s="191">
        <f t="shared" si="321"/>
        <v>0</v>
      </c>
      <c r="I1023" s="179">
        <f t="shared" si="321"/>
        <v>0</v>
      </c>
      <c r="J1023" s="179">
        <f t="shared" si="321"/>
        <v>0</v>
      </c>
      <c r="K1023" s="197">
        <f t="shared" si="321"/>
        <v>0</v>
      </c>
      <c r="L1023" s="181">
        <f t="shared" si="321"/>
        <v>0</v>
      </c>
      <c r="M1023" s="192">
        <f t="shared" si="321"/>
        <v>0</v>
      </c>
      <c r="N1023" s="182">
        <f t="shared" si="321"/>
        <v>0</v>
      </c>
      <c r="O1023" s="182">
        <f t="shared" si="321"/>
        <v>0</v>
      </c>
      <c r="P1023" s="182">
        <f t="shared" si="321"/>
        <v>0</v>
      </c>
      <c r="Q1023" s="182">
        <f t="shared" si="321"/>
        <v>0</v>
      </c>
      <c r="R1023" s="182">
        <f t="shared" si="321"/>
        <v>0</v>
      </c>
      <c r="S1023" s="182">
        <f t="shared" si="321"/>
        <v>0</v>
      </c>
      <c r="T1023" s="178">
        <f t="shared" si="321"/>
        <v>0</v>
      </c>
      <c r="U1023" s="182">
        <f t="shared" si="321"/>
        <v>0</v>
      </c>
      <c r="V1023" s="183">
        <f t="shared" si="321"/>
        <v>0</v>
      </c>
      <c r="W1023" s="46">
        <f>G1023-SUM(H1023:V1023)</f>
        <v>0</v>
      </c>
      <c r="Y1023"/>
      <c r="Z1023"/>
    </row>
    <row r="1024" spans="1:26" s="72" customFormat="1" outlineLevel="1" x14ac:dyDescent="0.2">
      <c r="A1024" s="322"/>
      <c r="B1024" s="25"/>
      <c r="C1024" s="23"/>
      <c r="D1024" s="23"/>
      <c r="E1024" s="24"/>
      <c r="F1024" s="176" t="s">
        <v>333</v>
      </c>
      <c r="G1024" s="190">
        <f t="shared" ref="G1024:V1024" si="322">G164</f>
        <v>0</v>
      </c>
      <c r="H1024" s="191">
        <f t="shared" si="322"/>
        <v>0</v>
      </c>
      <c r="I1024" s="179">
        <f t="shared" si="322"/>
        <v>0</v>
      </c>
      <c r="J1024" s="179">
        <f t="shared" si="322"/>
        <v>0</v>
      </c>
      <c r="K1024" s="197">
        <f t="shared" si="322"/>
        <v>0</v>
      </c>
      <c r="L1024" s="181">
        <f t="shared" si="322"/>
        <v>0</v>
      </c>
      <c r="M1024" s="192">
        <f t="shared" si="322"/>
        <v>0</v>
      </c>
      <c r="N1024" s="182">
        <f t="shared" si="322"/>
        <v>0</v>
      </c>
      <c r="O1024" s="182">
        <f t="shared" si="322"/>
        <v>0</v>
      </c>
      <c r="P1024" s="182">
        <f t="shared" si="322"/>
        <v>0</v>
      </c>
      <c r="Q1024" s="182">
        <f t="shared" si="322"/>
        <v>0</v>
      </c>
      <c r="R1024" s="182">
        <f t="shared" si="322"/>
        <v>0</v>
      </c>
      <c r="S1024" s="182">
        <f t="shared" si="322"/>
        <v>0</v>
      </c>
      <c r="T1024" s="178">
        <f t="shared" si="322"/>
        <v>0</v>
      </c>
      <c r="U1024" s="182">
        <f t="shared" si="322"/>
        <v>0</v>
      </c>
      <c r="V1024" s="183">
        <f t="shared" si="322"/>
        <v>0</v>
      </c>
      <c r="W1024" s="46">
        <f>G1024-SUM(H1024:V1024)</f>
        <v>0</v>
      </c>
      <c r="Y1024"/>
      <c r="Z1024"/>
    </row>
    <row r="1025" spans="1:26" s="72" customFormat="1" x14ac:dyDescent="0.2">
      <c r="A1025" s="322"/>
      <c r="B1025" s="25"/>
      <c r="C1025" s="23"/>
      <c r="D1025" s="23" t="s">
        <v>58</v>
      </c>
      <c r="E1025" s="24"/>
      <c r="F1025" s="24"/>
      <c r="G1025" s="69"/>
      <c r="H1025" s="66"/>
      <c r="I1025" s="66"/>
      <c r="J1025" s="66"/>
      <c r="K1025" s="67"/>
      <c r="L1025" s="51"/>
      <c r="M1025" s="34"/>
      <c r="N1025" s="34"/>
      <c r="O1025" s="34"/>
      <c r="P1025" s="34"/>
      <c r="Q1025" s="34"/>
      <c r="R1025" s="34"/>
      <c r="S1025" s="34"/>
      <c r="T1025" s="34"/>
      <c r="U1025" s="34"/>
      <c r="V1025" s="37"/>
      <c r="W1025" s="33"/>
      <c r="Y1025"/>
      <c r="Z1025"/>
    </row>
    <row r="1026" spans="1:26" s="72" customFormat="1" x14ac:dyDescent="0.2">
      <c r="A1026" s="322"/>
      <c r="B1026" s="25"/>
      <c r="C1026" s="23"/>
      <c r="D1026" s="23"/>
      <c r="E1026" s="24" t="s">
        <v>172</v>
      </c>
      <c r="F1026" s="24"/>
      <c r="G1026" s="69">
        <f t="shared" ref="G1026:W1026" si="323">SUBTOTAL(9,G1027:G1028)</f>
        <v>0</v>
      </c>
      <c r="H1026" s="70">
        <f t="shared" si="323"/>
        <v>0</v>
      </c>
      <c r="I1026" s="66">
        <f t="shared" si="323"/>
        <v>0</v>
      </c>
      <c r="J1026" s="66">
        <f t="shared" si="323"/>
        <v>0</v>
      </c>
      <c r="K1026" s="67">
        <f t="shared" si="323"/>
        <v>0</v>
      </c>
      <c r="L1026" s="34">
        <f t="shared" si="323"/>
        <v>0</v>
      </c>
      <c r="M1026" s="34">
        <f t="shared" si="323"/>
        <v>0</v>
      </c>
      <c r="N1026" s="34">
        <f t="shared" si="323"/>
        <v>0</v>
      </c>
      <c r="O1026" s="34">
        <f t="shared" si="323"/>
        <v>0</v>
      </c>
      <c r="P1026" s="34">
        <f t="shared" si="323"/>
        <v>0</v>
      </c>
      <c r="Q1026" s="34">
        <f t="shared" si="323"/>
        <v>0</v>
      </c>
      <c r="R1026" s="34">
        <f t="shared" si="323"/>
        <v>0</v>
      </c>
      <c r="S1026" s="34">
        <f t="shared" si="323"/>
        <v>0</v>
      </c>
      <c r="T1026" s="34">
        <f t="shared" si="323"/>
        <v>0</v>
      </c>
      <c r="U1026" s="34">
        <f t="shared" si="323"/>
        <v>0</v>
      </c>
      <c r="V1026" s="34">
        <f t="shared" si="323"/>
        <v>0</v>
      </c>
      <c r="W1026" s="33">
        <f t="shared" si="323"/>
        <v>0</v>
      </c>
      <c r="Y1026"/>
      <c r="Z1026"/>
    </row>
    <row r="1027" spans="1:26" s="72" customFormat="1" outlineLevel="1" x14ac:dyDescent="0.2">
      <c r="A1027" s="322"/>
      <c r="B1027" s="25"/>
      <c r="C1027" s="23"/>
      <c r="D1027" s="23"/>
      <c r="E1027" s="24"/>
      <c r="F1027" s="176" t="s">
        <v>61</v>
      </c>
      <c r="G1027" s="190">
        <f t="shared" ref="G1027:V1027" si="324">G167</f>
        <v>0</v>
      </c>
      <c r="H1027" s="191">
        <f t="shared" si="324"/>
        <v>0</v>
      </c>
      <c r="I1027" s="179">
        <f t="shared" si="324"/>
        <v>0</v>
      </c>
      <c r="J1027" s="179">
        <f t="shared" si="324"/>
        <v>0</v>
      </c>
      <c r="K1027" s="197">
        <f t="shared" si="324"/>
        <v>0</v>
      </c>
      <c r="L1027" s="181">
        <f t="shared" si="324"/>
        <v>0</v>
      </c>
      <c r="M1027" s="192">
        <f t="shared" si="324"/>
        <v>0</v>
      </c>
      <c r="N1027" s="182">
        <f t="shared" si="324"/>
        <v>0</v>
      </c>
      <c r="O1027" s="182">
        <f t="shared" si="324"/>
        <v>0</v>
      </c>
      <c r="P1027" s="182">
        <f t="shared" si="324"/>
        <v>0</v>
      </c>
      <c r="Q1027" s="182">
        <f t="shared" si="324"/>
        <v>0</v>
      </c>
      <c r="R1027" s="182">
        <f t="shared" si="324"/>
        <v>0</v>
      </c>
      <c r="S1027" s="182">
        <f t="shared" si="324"/>
        <v>0</v>
      </c>
      <c r="T1027" s="178">
        <f t="shared" si="324"/>
        <v>0</v>
      </c>
      <c r="U1027" s="182">
        <f t="shared" si="324"/>
        <v>0</v>
      </c>
      <c r="V1027" s="183">
        <f t="shared" si="324"/>
        <v>0</v>
      </c>
      <c r="W1027" s="46">
        <f>G1027-SUM(H1027:V1027)</f>
        <v>0</v>
      </c>
      <c r="Y1027"/>
      <c r="Z1027"/>
    </row>
    <row r="1028" spans="1:26" s="72" customFormat="1" outlineLevel="1" x14ac:dyDescent="0.2">
      <c r="A1028" s="322"/>
      <c r="B1028" s="25"/>
      <c r="C1028" s="23"/>
      <c r="D1028" s="23"/>
      <c r="E1028" s="24"/>
      <c r="F1028" s="176" t="s">
        <v>173</v>
      </c>
      <c r="G1028" s="190">
        <f t="shared" ref="G1028:V1028" si="325">G168</f>
        <v>0</v>
      </c>
      <c r="H1028" s="191">
        <f t="shared" si="325"/>
        <v>0</v>
      </c>
      <c r="I1028" s="179">
        <f t="shared" si="325"/>
        <v>0</v>
      </c>
      <c r="J1028" s="179">
        <f t="shared" si="325"/>
        <v>0</v>
      </c>
      <c r="K1028" s="197">
        <f t="shared" si="325"/>
        <v>0</v>
      </c>
      <c r="L1028" s="181">
        <f t="shared" si="325"/>
        <v>0</v>
      </c>
      <c r="M1028" s="192">
        <f t="shared" si="325"/>
        <v>0</v>
      </c>
      <c r="N1028" s="182">
        <f t="shared" si="325"/>
        <v>0</v>
      </c>
      <c r="O1028" s="182">
        <f t="shared" si="325"/>
        <v>0</v>
      </c>
      <c r="P1028" s="182">
        <f t="shared" si="325"/>
        <v>0</v>
      </c>
      <c r="Q1028" s="182">
        <f t="shared" si="325"/>
        <v>0</v>
      </c>
      <c r="R1028" s="182">
        <f t="shared" si="325"/>
        <v>0</v>
      </c>
      <c r="S1028" s="182">
        <f t="shared" si="325"/>
        <v>0</v>
      </c>
      <c r="T1028" s="178">
        <f t="shared" si="325"/>
        <v>0</v>
      </c>
      <c r="U1028" s="182">
        <f t="shared" si="325"/>
        <v>0</v>
      </c>
      <c r="V1028" s="183">
        <f t="shared" si="325"/>
        <v>0</v>
      </c>
      <c r="W1028" s="46">
        <f>G1028-SUM(H1028:V1028)</f>
        <v>0</v>
      </c>
      <c r="Y1028"/>
      <c r="Z1028"/>
    </row>
    <row r="1029" spans="1:26" s="72" customFormat="1" x14ac:dyDescent="0.2">
      <c r="A1029" s="322"/>
      <c r="B1029" s="25"/>
      <c r="C1029" s="23"/>
      <c r="D1029" s="23"/>
      <c r="E1029" s="24" t="s">
        <v>166</v>
      </c>
      <c r="F1029" s="24"/>
      <c r="G1029" s="69">
        <f t="shared" ref="G1029:W1029" si="326">SUBTOTAL(9,G1030:G1032)</f>
        <v>0</v>
      </c>
      <c r="H1029" s="70">
        <f t="shared" si="326"/>
        <v>0</v>
      </c>
      <c r="I1029" s="66">
        <f t="shared" si="326"/>
        <v>0</v>
      </c>
      <c r="J1029" s="66">
        <f t="shared" si="326"/>
        <v>0</v>
      </c>
      <c r="K1029" s="67">
        <f t="shared" si="326"/>
        <v>0</v>
      </c>
      <c r="L1029" s="34">
        <f t="shared" si="326"/>
        <v>0</v>
      </c>
      <c r="M1029" s="34">
        <f t="shared" si="326"/>
        <v>0</v>
      </c>
      <c r="N1029" s="34">
        <f t="shared" si="326"/>
        <v>0</v>
      </c>
      <c r="O1029" s="34">
        <f t="shared" si="326"/>
        <v>0</v>
      </c>
      <c r="P1029" s="34">
        <f t="shared" si="326"/>
        <v>0</v>
      </c>
      <c r="Q1029" s="34">
        <f t="shared" si="326"/>
        <v>0</v>
      </c>
      <c r="R1029" s="34">
        <f t="shared" si="326"/>
        <v>0</v>
      </c>
      <c r="S1029" s="34">
        <f t="shared" si="326"/>
        <v>0</v>
      </c>
      <c r="T1029" s="34">
        <f t="shared" si="326"/>
        <v>0</v>
      </c>
      <c r="U1029" s="34">
        <f t="shared" si="326"/>
        <v>0</v>
      </c>
      <c r="V1029" s="34">
        <f t="shared" si="326"/>
        <v>0</v>
      </c>
      <c r="W1029" s="33">
        <f t="shared" si="326"/>
        <v>0</v>
      </c>
      <c r="Y1029"/>
      <c r="Z1029"/>
    </row>
    <row r="1030" spans="1:26" s="72" customFormat="1" outlineLevel="1" x14ac:dyDescent="0.2">
      <c r="A1030" s="322"/>
      <c r="B1030" s="25"/>
      <c r="C1030" s="23"/>
      <c r="D1030" s="23"/>
      <c r="E1030" s="24"/>
      <c r="F1030" s="176" t="s">
        <v>59</v>
      </c>
      <c r="G1030" s="190">
        <f t="shared" ref="G1030:V1030" si="327">G170</f>
        <v>0</v>
      </c>
      <c r="H1030" s="191">
        <f t="shared" si="327"/>
        <v>0</v>
      </c>
      <c r="I1030" s="179">
        <f t="shared" si="327"/>
        <v>0</v>
      </c>
      <c r="J1030" s="179">
        <f t="shared" si="327"/>
        <v>0</v>
      </c>
      <c r="K1030" s="197">
        <f t="shared" si="327"/>
        <v>0</v>
      </c>
      <c r="L1030" s="181">
        <f t="shared" si="327"/>
        <v>0</v>
      </c>
      <c r="M1030" s="192">
        <f t="shared" si="327"/>
        <v>0</v>
      </c>
      <c r="N1030" s="182">
        <f t="shared" si="327"/>
        <v>0</v>
      </c>
      <c r="O1030" s="182">
        <f t="shared" si="327"/>
        <v>0</v>
      </c>
      <c r="P1030" s="182">
        <f t="shared" si="327"/>
        <v>0</v>
      </c>
      <c r="Q1030" s="182">
        <f t="shared" si="327"/>
        <v>0</v>
      </c>
      <c r="R1030" s="182">
        <f t="shared" si="327"/>
        <v>0</v>
      </c>
      <c r="S1030" s="182">
        <f t="shared" si="327"/>
        <v>0</v>
      </c>
      <c r="T1030" s="178">
        <f t="shared" si="327"/>
        <v>0</v>
      </c>
      <c r="U1030" s="182">
        <f t="shared" si="327"/>
        <v>0</v>
      </c>
      <c r="V1030" s="183">
        <f t="shared" si="327"/>
        <v>0</v>
      </c>
      <c r="W1030" s="46">
        <f>G1030-SUM(H1030:V1030)</f>
        <v>0</v>
      </c>
      <c r="Y1030"/>
      <c r="Z1030"/>
    </row>
    <row r="1031" spans="1:26" s="72" customFormat="1" outlineLevel="1" x14ac:dyDescent="0.2">
      <c r="A1031" s="322"/>
      <c r="B1031" s="25"/>
      <c r="C1031" s="23"/>
      <c r="D1031" s="23"/>
      <c r="E1031" s="24"/>
      <c r="F1031" s="176" t="s">
        <v>167</v>
      </c>
      <c r="G1031" s="190">
        <f t="shared" ref="G1031:V1031" si="328">G171</f>
        <v>0</v>
      </c>
      <c r="H1031" s="191">
        <f t="shared" si="328"/>
        <v>0</v>
      </c>
      <c r="I1031" s="179">
        <f t="shared" si="328"/>
        <v>0</v>
      </c>
      <c r="J1031" s="179">
        <f t="shared" si="328"/>
        <v>0</v>
      </c>
      <c r="K1031" s="197">
        <f t="shared" si="328"/>
        <v>0</v>
      </c>
      <c r="L1031" s="181">
        <f t="shared" si="328"/>
        <v>0</v>
      </c>
      <c r="M1031" s="192">
        <f t="shared" si="328"/>
        <v>0</v>
      </c>
      <c r="N1031" s="182">
        <f t="shared" si="328"/>
        <v>0</v>
      </c>
      <c r="O1031" s="182">
        <f t="shared" si="328"/>
        <v>0</v>
      </c>
      <c r="P1031" s="182">
        <f t="shared" si="328"/>
        <v>0</v>
      </c>
      <c r="Q1031" s="182">
        <f t="shared" si="328"/>
        <v>0</v>
      </c>
      <c r="R1031" s="182">
        <f t="shared" si="328"/>
        <v>0</v>
      </c>
      <c r="S1031" s="182">
        <f t="shared" si="328"/>
        <v>0</v>
      </c>
      <c r="T1031" s="178">
        <f t="shared" si="328"/>
        <v>0</v>
      </c>
      <c r="U1031" s="182">
        <f t="shared" si="328"/>
        <v>0</v>
      </c>
      <c r="V1031" s="183">
        <f t="shared" si="328"/>
        <v>0</v>
      </c>
      <c r="W1031" s="46">
        <f>G1031-SUM(H1031:V1031)</f>
        <v>0</v>
      </c>
      <c r="Y1031"/>
      <c r="Z1031"/>
    </row>
    <row r="1032" spans="1:26" s="72" customFormat="1" outlineLevel="1" x14ac:dyDescent="0.2">
      <c r="A1032" s="322"/>
      <c r="B1032" s="25"/>
      <c r="C1032" s="23"/>
      <c r="D1032" s="23"/>
      <c r="E1032" s="24"/>
      <c r="F1032" s="176" t="s">
        <v>168</v>
      </c>
      <c r="G1032" s="190">
        <f t="shared" ref="G1032:V1032" si="329">G172</f>
        <v>0</v>
      </c>
      <c r="H1032" s="191">
        <f t="shared" si="329"/>
        <v>0</v>
      </c>
      <c r="I1032" s="179">
        <f t="shared" si="329"/>
        <v>0</v>
      </c>
      <c r="J1032" s="179">
        <f t="shared" si="329"/>
        <v>0</v>
      </c>
      <c r="K1032" s="197">
        <f t="shared" si="329"/>
        <v>0</v>
      </c>
      <c r="L1032" s="181">
        <f t="shared" si="329"/>
        <v>0</v>
      </c>
      <c r="M1032" s="192">
        <f t="shared" si="329"/>
        <v>0</v>
      </c>
      <c r="N1032" s="182">
        <f t="shared" si="329"/>
        <v>0</v>
      </c>
      <c r="O1032" s="182">
        <f t="shared" si="329"/>
        <v>0</v>
      </c>
      <c r="P1032" s="182">
        <f t="shared" si="329"/>
        <v>0</v>
      </c>
      <c r="Q1032" s="182">
        <f t="shared" si="329"/>
        <v>0</v>
      </c>
      <c r="R1032" s="182">
        <f t="shared" si="329"/>
        <v>0</v>
      </c>
      <c r="S1032" s="182">
        <f t="shared" si="329"/>
        <v>0</v>
      </c>
      <c r="T1032" s="178">
        <f t="shared" si="329"/>
        <v>0</v>
      </c>
      <c r="U1032" s="182">
        <f t="shared" si="329"/>
        <v>0</v>
      </c>
      <c r="V1032" s="183">
        <f t="shared" si="329"/>
        <v>0</v>
      </c>
      <c r="W1032" s="46">
        <f>G1032-SUM(H1032:V1032)</f>
        <v>0</v>
      </c>
      <c r="Y1032"/>
      <c r="Z1032"/>
    </row>
    <row r="1033" spans="1:26" s="72" customFormat="1" x14ac:dyDescent="0.2">
      <c r="A1033" s="322"/>
      <c r="B1033" s="25"/>
      <c r="C1033" s="23"/>
      <c r="D1033" s="23"/>
      <c r="E1033" s="24" t="s">
        <v>174</v>
      </c>
      <c r="F1033" s="24"/>
      <c r="G1033" s="69">
        <f t="shared" ref="G1033:W1033" si="330">SUBTOTAL(9,G1034:G1035)</f>
        <v>0</v>
      </c>
      <c r="H1033" s="70">
        <f t="shared" si="330"/>
        <v>0</v>
      </c>
      <c r="I1033" s="66">
        <f t="shared" si="330"/>
        <v>0</v>
      </c>
      <c r="J1033" s="66">
        <f t="shared" si="330"/>
        <v>0</v>
      </c>
      <c r="K1033" s="67">
        <f t="shared" si="330"/>
        <v>0</v>
      </c>
      <c r="L1033" s="34">
        <f t="shared" si="330"/>
        <v>0</v>
      </c>
      <c r="M1033" s="34">
        <f t="shared" si="330"/>
        <v>0</v>
      </c>
      <c r="N1033" s="34">
        <f t="shared" si="330"/>
        <v>0</v>
      </c>
      <c r="O1033" s="34">
        <f t="shared" si="330"/>
        <v>0</v>
      </c>
      <c r="P1033" s="34">
        <f t="shared" si="330"/>
        <v>0</v>
      </c>
      <c r="Q1033" s="34">
        <f t="shared" si="330"/>
        <v>0</v>
      </c>
      <c r="R1033" s="34">
        <f t="shared" si="330"/>
        <v>0</v>
      </c>
      <c r="S1033" s="34">
        <f t="shared" si="330"/>
        <v>0</v>
      </c>
      <c r="T1033" s="34">
        <f t="shared" si="330"/>
        <v>0</v>
      </c>
      <c r="U1033" s="34">
        <f t="shared" si="330"/>
        <v>0</v>
      </c>
      <c r="V1033" s="34">
        <f t="shared" si="330"/>
        <v>0</v>
      </c>
      <c r="W1033" s="33">
        <f t="shared" si="330"/>
        <v>0</v>
      </c>
      <c r="Y1033"/>
      <c r="Z1033"/>
    </row>
    <row r="1034" spans="1:26" s="72" customFormat="1" outlineLevel="1" x14ac:dyDescent="0.2">
      <c r="A1034" s="322"/>
      <c r="B1034" s="25"/>
      <c r="C1034" s="23"/>
      <c r="D1034" s="23"/>
      <c r="E1034" s="24"/>
      <c r="F1034" s="176" t="s">
        <v>62</v>
      </c>
      <c r="G1034" s="190">
        <f t="shared" ref="G1034:V1034" si="331">G174</f>
        <v>0</v>
      </c>
      <c r="H1034" s="191">
        <f t="shared" si="331"/>
        <v>0</v>
      </c>
      <c r="I1034" s="179">
        <f t="shared" si="331"/>
        <v>0</v>
      </c>
      <c r="J1034" s="179">
        <f t="shared" si="331"/>
        <v>0</v>
      </c>
      <c r="K1034" s="197">
        <f t="shared" si="331"/>
        <v>0</v>
      </c>
      <c r="L1034" s="181">
        <f t="shared" si="331"/>
        <v>0</v>
      </c>
      <c r="M1034" s="192">
        <f t="shared" si="331"/>
        <v>0</v>
      </c>
      <c r="N1034" s="182">
        <f t="shared" si="331"/>
        <v>0</v>
      </c>
      <c r="O1034" s="182">
        <f t="shared" si="331"/>
        <v>0</v>
      </c>
      <c r="P1034" s="182">
        <f t="shared" si="331"/>
        <v>0</v>
      </c>
      <c r="Q1034" s="182">
        <f t="shared" si="331"/>
        <v>0</v>
      </c>
      <c r="R1034" s="182">
        <f t="shared" si="331"/>
        <v>0</v>
      </c>
      <c r="S1034" s="182">
        <f t="shared" si="331"/>
        <v>0</v>
      </c>
      <c r="T1034" s="182">
        <f t="shared" si="331"/>
        <v>0</v>
      </c>
      <c r="U1034" s="178">
        <f t="shared" si="331"/>
        <v>0</v>
      </c>
      <c r="V1034" s="183">
        <f t="shared" si="331"/>
        <v>0</v>
      </c>
      <c r="W1034" s="46">
        <f>G1034-SUM(H1034:V1034)</f>
        <v>0</v>
      </c>
      <c r="Y1034"/>
      <c r="Z1034"/>
    </row>
    <row r="1035" spans="1:26" s="72" customFormat="1" outlineLevel="1" x14ac:dyDescent="0.2">
      <c r="A1035" s="322"/>
      <c r="B1035" s="25"/>
      <c r="C1035" s="23"/>
      <c r="D1035" s="23"/>
      <c r="E1035" s="24"/>
      <c r="F1035" s="176" t="s">
        <v>175</v>
      </c>
      <c r="G1035" s="190">
        <f t="shared" ref="G1035:V1035" si="332">G175</f>
        <v>0</v>
      </c>
      <c r="H1035" s="191">
        <f t="shared" si="332"/>
        <v>0</v>
      </c>
      <c r="I1035" s="179">
        <f t="shared" si="332"/>
        <v>0</v>
      </c>
      <c r="J1035" s="179">
        <f t="shared" si="332"/>
        <v>0</v>
      </c>
      <c r="K1035" s="197">
        <f t="shared" si="332"/>
        <v>0</v>
      </c>
      <c r="L1035" s="181">
        <f t="shared" si="332"/>
        <v>0</v>
      </c>
      <c r="M1035" s="192">
        <f t="shared" si="332"/>
        <v>0</v>
      </c>
      <c r="N1035" s="182">
        <f t="shared" si="332"/>
        <v>0</v>
      </c>
      <c r="O1035" s="182">
        <f t="shared" si="332"/>
        <v>0</v>
      </c>
      <c r="P1035" s="182">
        <f t="shared" si="332"/>
        <v>0</v>
      </c>
      <c r="Q1035" s="182">
        <f t="shared" si="332"/>
        <v>0</v>
      </c>
      <c r="R1035" s="182">
        <f t="shared" si="332"/>
        <v>0</v>
      </c>
      <c r="S1035" s="182">
        <f t="shared" si="332"/>
        <v>0</v>
      </c>
      <c r="T1035" s="182">
        <f t="shared" si="332"/>
        <v>0</v>
      </c>
      <c r="U1035" s="178">
        <f t="shared" si="332"/>
        <v>0</v>
      </c>
      <c r="V1035" s="183">
        <f t="shared" si="332"/>
        <v>0</v>
      </c>
      <c r="W1035" s="46">
        <f>G1035-SUM(H1035:V1035)</f>
        <v>0</v>
      </c>
      <c r="Y1035"/>
      <c r="Z1035"/>
    </row>
    <row r="1036" spans="1:26" s="72" customFormat="1" x14ac:dyDescent="0.2">
      <c r="A1036" s="322"/>
      <c r="B1036" s="25"/>
      <c r="C1036" s="23"/>
      <c r="D1036" s="23"/>
      <c r="E1036" s="24" t="s">
        <v>169</v>
      </c>
      <c r="F1036" s="24"/>
      <c r="G1036" s="69">
        <f t="shared" ref="G1036:W1036" si="333">SUBTOTAL(9,G1037:G1039)</f>
        <v>0</v>
      </c>
      <c r="H1036" s="70">
        <f t="shared" si="333"/>
        <v>0</v>
      </c>
      <c r="I1036" s="66">
        <f t="shared" si="333"/>
        <v>0</v>
      </c>
      <c r="J1036" s="66">
        <f t="shared" si="333"/>
        <v>0</v>
      </c>
      <c r="K1036" s="67">
        <f t="shared" si="333"/>
        <v>0</v>
      </c>
      <c r="L1036" s="34">
        <f t="shared" si="333"/>
        <v>0</v>
      </c>
      <c r="M1036" s="34">
        <f t="shared" si="333"/>
        <v>0</v>
      </c>
      <c r="N1036" s="34">
        <f t="shared" si="333"/>
        <v>0</v>
      </c>
      <c r="O1036" s="34">
        <f t="shared" si="333"/>
        <v>0</v>
      </c>
      <c r="P1036" s="34">
        <f t="shared" si="333"/>
        <v>0</v>
      </c>
      <c r="Q1036" s="34">
        <f t="shared" si="333"/>
        <v>0</v>
      </c>
      <c r="R1036" s="34">
        <f t="shared" si="333"/>
        <v>0</v>
      </c>
      <c r="S1036" s="34">
        <f t="shared" si="333"/>
        <v>0</v>
      </c>
      <c r="T1036" s="34">
        <f t="shared" si="333"/>
        <v>0</v>
      </c>
      <c r="U1036" s="34">
        <f t="shared" si="333"/>
        <v>0</v>
      </c>
      <c r="V1036" s="34">
        <f t="shared" si="333"/>
        <v>0</v>
      </c>
      <c r="W1036" s="33">
        <f t="shared" si="333"/>
        <v>0</v>
      </c>
      <c r="Y1036"/>
      <c r="Z1036"/>
    </row>
    <row r="1037" spans="1:26" s="72" customFormat="1" outlineLevel="1" x14ac:dyDescent="0.2">
      <c r="A1037" s="322"/>
      <c r="B1037" s="25"/>
      <c r="C1037" s="23"/>
      <c r="D1037" s="23"/>
      <c r="E1037" s="24"/>
      <c r="F1037" s="176" t="s">
        <v>60</v>
      </c>
      <c r="G1037" s="190">
        <f t="shared" ref="G1037:V1037" si="334">G177</f>
        <v>0</v>
      </c>
      <c r="H1037" s="191">
        <f t="shared" si="334"/>
        <v>0</v>
      </c>
      <c r="I1037" s="179">
        <f t="shared" si="334"/>
        <v>0</v>
      </c>
      <c r="J1037" s="179">
        <f t="shared" si="334"/>
        <v>0</v>
      </c>
      <c r="K1037" s="197">
        <f t="shared" si="334"/>
        <v>0</v>
      </c>
      <c r="L1037" s="181">
        <f t="shared" si="334"/>
        <v>0</v>
      </c>
      <c r="M1037" s="192">
        <f t="shared" si="334"/>
        <v>0</v>
      </c>
      <c r="N1037" s="182">
        <f t="shared" si="334"/>
        <v>0</v>
      </c>
      <c r="O1037" s="182">
        <f t="shared" si="334"/>
        <v>0</v>
      </c>
      <c r="P1037" s="182">
        <f t="shared" si="334"/>
        <v>0</v>
      </c>
      <c r="Q1037" s="182">
        <f t="shared" si="334"/>
        <v>0</v>
      </c>
      <c r="R1037" s="182">
        <f t="shared" si="334"/>
        <v>0</v>
      </c>
      <c r="S1037" s="182">
        <f t="shared" si="334"/>
        <v>0</v>
      </c>
      <c r="T1037" s="178">
        <f t="shared" si="334"/>
        <v>0</v>
      </c>
      <c r="U1037" s="182">
        <f t="shared" si="334"/>
        <v>0</v>
      </c>
      <c r="V1037" s="183">
        <f t="shared" si="334"/>
        <v>0</v>
      </c>
      <c r="W1037" s="46">
        <f>G1037-SUM(H1037:V1037)</f>
        <v>0</v>
      </c>
      <c r="Y1037"/>
      <c r="Z1037"/>
    </row>
    <row r="1038" spans="1:26" s="72" customFormat="1" outlineLevel="1" x14ac:dyDescent="0.2">
      <c r="A1038" s="322"/>
      <c r="B1038" s="25"/>
      <c r="C1038" s="23"/>
      <c r="D1038" s="23"/>
      <c r="E1038" s="24"/>
      <c r="F1038" s="176" t="s">
        <v>170</v>
      </c>
      <c r="G1038" s="190">
        <f t="shared" ref="G1038:V1038" si="335">G178</f>
        <v>0</v>
      </c>
      <c r="H1038" s="191">
        <f t="shared" si="335"/>
        <v>0</v>
      </c>
      <c r="I1038" s="179">
        <f t="shared" si="335"/>
        <v>0</v>
      </c>
      <c r="J1038" s="179">
        <f t="shared" si="335"/>
        <v>0</v>
      </c>
      <c r="K1038" s="197">
        <f t="shared" si="335"/>
        <v>0</v>
      </c>
      <c r="L1038" s="181">
        <f t="shared" si="335"/>
        <v>0</v>
      </c>
      <c r="M1038" s="192">
        <f t="shared" si="335"/>
        <v>0</v>
      </c>
      <c r="N1038" s="182">
        <f t="shared" si="335"/>
        <v>0</v>
      </c>
      <c r="O1038" s="182">
        <f t="shared" si="335"/>
        <v>0</v>
      </c>
      <c r="P1038" s="182">
        <f t="shared" si="335"/>
        <v>0</v>
      </c>
      <c r="Q1038" s="182">
        <f t="shared" si="335"/>
        <v>0</v>
      </c>
      <c r="R1038" s="182">
        <f t="shared" si="335"/>
        <v>0</v>
      </c>
      <c r="S1038" s="182">
        <f t="shared" si="335"/>
        <v>0</v>
      </c>
      <c r="T1038" s="178">
        <f t="shared" si="335"/>
        <v>0</v>
      </c>
      <c r="U1038" s="182">
        <f t="shared" si="335"/>
        <v>0</v>
      </c>
      <c r="V1038" s="183">
        <f t="shared" si="335"/>
        <v>0</v>
      </c>
      <c r="W1038" s="46">
        <f>G1038-SUM(H1038:V1038)</f>
        <v>0</v>
      </c>
      <c r="Y1038"/>
      <c r="Z1038"/>
    </row>
    <row r="1039" spans="1:26" s="72" customFormat="1" outlineLevel="1" x14ac:dyDescent="0.2">
      <c r="A1039" s="322"/>
      <c r="B1039" s="25"/>
      <c r="C1039" s="23"/>
      <c r="D1039" s="23"/>
      <c r="E1039" s="24"/>
      <c r="F1039" s="176" t="s">
        <v>171</v>
      </c>
      <c r="G1039" s="190">
        <f t="shared" ref="G1039:V1039" si="336">G179</f>
        <v>0</v>
      </c>
      <c r="H1039" s="191">
        <f t="shared" si="336"/>
        <v>0</v>
      </c>
      <c r="I1039" s="179">
        <f t="shared" si="336"/>
        <v>0</v>
      </c>
      <c r="J1039" s="179">
        <f t="shared" si="336"/>
        <v>0</v>
      </c>
      <c r="K1039" s="197">
        <f t="shared" si="336"/>
        <v>0</v>
      </c>
      <c r="L1039" s="181">
        <f t="shared" si="336"/>
        <v>0</v>
      </c>
      <c r="M1039" s="192">
        <f t="shared" si="336"/>
        <v>0</v>
      </c>
      <c r="N1039" s="182">
        <f t="shared" si="336"/>
        <v>0</v>
      </c>
      <c r="O1039" s="182">
        <f t="shared" si="336"/>
        <v>0</v>
      </c>
      <c r="P1039" s="182">
        <f t="shared" si="336"/>
        <v>0</v>
      </c>
      <c r="Q1039" s="182">
        <f t="shared" si="336"/>
        <v>0</v>
      </c>
      <c r="R1039" s="182">
        <f t="shared" si="336"/>
        <v>0</v>
      </c>
      <c r="S1039" s="182">
        <f t="shared" si="336"/>
        <v>0</v>
      </c>
      <c r="T1039" s="178">
        <f t="shared" si="336"/>
        <v>0</v>
      </c>
      <c r="U1039" s="182">
        <f t="shared" si="336"/>
        <v>0</v>
      </c>
      <c r="V1039" s="183">
        <f t="shared" si="336"/>
        <v>0</v>
      </c>
      <c r="W1039" s="46">
        <f>G1039-SUM(H1039:V1039)</f>
        <v>0</v>
      </c>
      <c r="Y1039"/>
      <c r="Z1039"/>
    </row>
    <row r="1040" spans="1:26" s="72" customFormat="1" x14ac:dyDescent="0.2">
      <c r="A1040" s="322"/>
      <c r="B1040" s="25"/>
      <c r="C1040" s="23"/>
      <c r="D1040" s="23"/>
      <c r="E1040" s="24" t="s">
        <v>334</v>
      </c>
      <c r="F1040" s="24"/>
      <c r="G1040" s="69">
        <f t="shared" ref="G1040:W1040" si="337">SUBTOTAL(9,G1041:G1042)</f>
        <v>0</v>
      </c>
      <c r="H1040" s="70">
        <f t="shared" si="337"/>
        <v>0</v>
      </c>
      <c r="I1040" s="66">
        <f t="shared" si="337"/>
        <v>0</v>
      </c>
      <c r="J1040" s="66">
        <f t="shared" si="337"/>
        <v>0</v>
      </c>
      <c r="K1040" s="67">
        <f t="shared" si="337"/>
        <v>0</v>
      </c>
      <c r="L1040" s="34">
        <f t="shared" si="337"/>
        <v>0</v>
      </c>
      <c r="M1040" s="34">
        <f t="shared" si="337"/>
        <v>0</v>
      </c>
      <c r="N1040" s="34">
        <f t="shared" si="337"/>
        <v>0</v>
      </c>
      <c r="O1040" s="34">
        <f t="shared" si="337"/>
        <v>0</v>
      </c>
      <c r="P1040" s="34">
        <f t="shared" si="337"/>
        <v>0</v>
      </c>
      <c r="Q1040" s="34">
        <f t="shared" si="337"/>
        <v>0</v>
      </c>
      <c r="R1040" s="34">
        <f t="shared" si="337"/>
        <v>0</v>
      </c>
      <c r="S1040" s="34">
        <f t="shared" si="337"/>
        <v>0</v>
      </c>
      <c r="T1040" s="34">
        <f t="shared" si="337"/>
        <v>0</v>
      </c>
      <c r="U1040" s="34">
        <f t="shared" si="337"/>
        <v>0</v>
      </c>
      <c r="V1040" s="34">
        <f t="shared" si="337"/>
        <v>0</v>
      </c>
      <c r="W1040" s="33">
        <f t="shared" si="337"/>
        <v>0</v>
      </c>
      <c r="Y1040"/>
      <c r="Z1040"/>
    </row>
    <row r="1041" spans="1:26" s="72" customFormat="1" outlineLevel="1" x14ac:dyDescent="0.2">
      <c r="A1041" s="322"/>
      <c r="B1041" s="25"/>
      <c r="C1041" s="23"/>
      <c r="D1041" s="23"/>
      <c r="E1041" s="24"/>
      <c r="F1041" s="176" t="s">
        <v>335</v>
      </c>
      <c r="G1041" s="190">
        <f t="shared" ref="G1041:V1041" si="338">G181</f>
        <v>0</v>
      </c>
      <c r="H1041" s="191">
        <f t="shared" si="338"/>
        <v>0</v>
      </c>
      <c r="I1041" s="179">
        <f t="shared" si="338"/>
        <v>0</v>
      </c>
      <c r="J1041" s="179">
        <f t="shared" si="338"/>
        <v>0</v>
      </c>
      <c r="K1041" s="197">
        <f t="shared" si="338"/>
        <v>0</v>
      </c>
      <c r="L1041" s="181">
        <f t="shared" si="338"/>
        <v>0</v>
      </c>
      <c r="M1041" s="192">
        <f t="shared" si="338"/>
        <v>0</v>
      </c>
      <c r="N1041" s="182">
        <f t="shared" si="338"/>
        <v>0</v>
      </c>
      <c r="O1041" s="182">
        <f t="shared" si="338"/>
        <v>0</v>
      </c>
      <c r="P1041" s="182">
        <f t="shared" si="338"/>
        <v>0</v>
      </c>
      <c r="Q1041" s="182">
        <f t="shared" si="338"/>
        <v>0</v>
      </c>
      <c r="R1041" s="182">
        <f t="shared" si="338"/>
        <v>0</v>
      </c>
      <c r="S1041" s="182">
        <f t="shared" si="338"/>
        <v>0</v>
      </c>
      <c r="T1041" s="178">
        <f t="shared" si="338"/>
        <v>0</v>
      </c>
      <c r="U1041" s="182">
        <f t="shared" si="338"/>
        <v>0</v>
      </c>
      <c r="V1041" s="183">
        <f t="shared" si="338"/>
        <v>0</v>
      </c>
      <c r="W1041" s="46">
        <f>G1041-SUM(H1041:V1041)</f>
        <v>0</v>
      </c>
      <c r="Y1041"/>
      <c r="Z1041"/>
    </row>
    <row r="1042" spans="1:26" s="72" customFormat="1" outlineLevel="1" x14ac:dyDescent="0.2">
      <c r="A1042" s="322"/>
      <c r="B1042" s="25"/>
      <c r="C1042" s="23"/>
      <c r="D1042" s="23"/>
      <c r="E1042" s="24"/>
      <c r="F1042" s="176" t="s">
        <v>336</v>
      </c>
      <c r="G1042" s="190">
        <f t="shared" ref="G1042:V1042" si="339">G182</f>
        <v>0</v>
      </c>
      <c r="H1042" s="191">
        <f t="shared" si="339"/>
        <v>0</v>
      </c>
      <c r="I1042" s="179">
        <f t="shared" si="339"/>
        <v>0</v>
      </c>
      <c r="J1042" s="179">
        <f t="shared" si="339"/>
        <v>0</v>
      </c>
      <c r="K1042" s="197">
        <f t="shared" si="339"/>
        <v>0</v>
      </c>
      <c r="L1042" s="181">
        <f t="shared" si="339"/>
        <v>0</v>
      </c>
      <c r="M1042" s="192">
        <f t="shared" si="339"/>
        <v>0</v>
      </c>
      <c r="N1042" s="182">
        <f t="shared" si="339"/>
        <v>0</v>
      </c>
      <c r="O1042" s="182">
        <f t="shared" si="339"/>
        <v>0</v>
      </c>
      <c r="P1042" s="182">
        <f t="shared" si="339"/>
        <v>0</v>
      </c>
      <c r="Q1042" s="182">
        <f t="shared" si="339"/>
        <v>0</v>
      </c>
      <c r="R1042" s="182">
        <f t="shared" si="339"/>
        <v>0</v>
      </c>
      <c r="S1042" s="182">
        <f t="shared" si="339"/>
        <v>0</v>
      </c>
      <c r="T1042" s="178">
        <f t="shared" si="339"/>
        <v>0</v>
      </c>
      <c r="U1042" s="182">
        <f t="shared" si="339"/>
        <v>0</v>
      </c>
      <c r="V1042" s="183">
        <f t="shared" si="339"/>
        <v>0</v>
      </c>
      <c r="W1042" s="46">
        <f>G1042-SUM(H1042:V1042)</f>
        <v>0</v>
      </c>
      <c r="Y1042"/>
      <c r="Z1042"/>
    </row>
    <row r="1043" spans="1:26" s="72" customFormat="1" x14ac:dyDescent="0.2">
      <c r="A1043" s="322"/>
      <c r="B1043" s="25"/>
      <c r="C1043" s="23"/>
      <c r="D1043" s="23"/>
      <c r="E1043" s="24" t="s">
        <v>337</v>
      </c>
      <c r="F1043" s="24"/>
      <c r="G1043" s="69">
        <f t="shared" ref="G1043:W1043" si="340">SUBTOTAL(9,G1044:G1046)</f>
        <v>0</v>
      </c>
      <c r="H1043" s="70">
        <f t="shared" si="340"/>
        <v>0</v>
      </c>
      <c r="I1043" s="66">
        <f t="shared" si="340"/>
        <v>0</v>
      </c>
      <c r="J1043" s="66">
        <f t="shared" si="340"/>
        <v>0</v>
      </c>
      <c r="K1043" s="67">
        <f t="shared" si="340"/>
        <v>0</v>
      </c>
      <c r="L1043" s="34">
        <f t="shared" si="340"/>
        <v>0</v>
      </c>
      <c r="M1043" s="34">
        <f t="shared" si="340"/>
        <v>0</v>
      </c>
      <c r="N1043" s="34">
        <f t="shared" si="340"/>
        <v>0</v>
      </c>
      <c r="O1043" s="34">
        <f t="shared" si="340"/>
        <v>0</v>
      </c>
      <c r="P1043" s="34">
        <f t="shared" si="340"/>
        <v>0</v>
      </c>
      <c r="Q1043" s="34">
        <f t="shared" si="340"/>
        <v>0</v>
      </c>
      <c r="R1043" s="34">
        <f t="shared" si="340"/>
        <v>0</v>
      </c>
      <c r="S1043" s="34">
        <f t="shared" si="340"/>
        <v>0</v>
      </c>
      <c r="T1043" s="34">
        <f t="shared" si="340"/>
        <v>0</v>
      </c>
      <c r="U1043" s="34">
        <f t="shared" si="340"/>
        <v>0</v>
      </c>
      <c r="V1043" s="34">
        <f t="shared" si="340"/>
        <v>0</v>
      </c>
      <c r="W1043" s="33">
        <f t="shared" si="340"/>
        <v>0</v>
      </c>
      <c r="Y1043"/>
      <c r="Z1043"/>
    </row>
    <row r="1044" spans="1:26" s="72" customFormat="1" outlineLevel="1" x14ac:dyDescent="0.2">
      <c r="A1044" s="322"/>
      <c r="B1044" s="25"/>
      <c r="C1044" s="23"/>
      <c r="D1044" s="23"/>
      <c r="E1044" s="24"/>
      <c r="F1044" s="176" t="s">
        <v>338</v>
      </c>
      <c r="G1044" s="190">
        <f t="shared" ref="G1044:V1044" si="341">G184</f>
        <v>0</v>
      </c>
      <c r="H1044" s="191">
        <f t="shared" si="341"/>
        <v>0</v>
      </c>
      <c r="I1044" s="179">
        <f t="shared" si="341"/>
        <v>0</v>
      </c>
      <c r="J1044" s="179">
        <f t="shared" si="341"/>
        <v>0</v>
      </c>
      <c r="K1044" s="197">
        <f t="shared" si="341"/>
        <v>0</v>
      </c>
      <c r="L1044" s="181">
        <f t="shared" si="341"/>
        <v>0</v>
      </c>
      <c r="M1044" s="192">
        <f t="shared" si="341"/>
        <v>0</v>
      </c>
      <c r="N1044" s="182">
        <f t="shared" si="341"/>
        <v>0</v>
      </c>
      <c r="O1044" s="182">
        <f t="shared" si="341"/>
        <v>0</v>
      </c>
      <c r="P1044" s="182">
        <f t="shared" si="341"/>
        <v>0</v>
      </c>
      <c r="Q1044" s="182">
        <f t="shared" si="341"/>
        <v>0</v>
      </c>
      <c r="R1044" s="182">
        <f t="shared" si="341"/>
        <v>0</v>
      </c>
      <c r="S1044" s="182">
        <f t="shared" si="341"/>
        <v>0</v>
      </c>
      <c r="T1044" s="178">
        <f t="shared" si="341"/>
        <v>0</v>
      </c>
      <c r="U1044" s="182">
        <f t="shared" si="341"/>
        <v>0</v>
      </c>
      <c r="V1044" s="183">
        <f t="shared" si="341"/>
        <v>0</v>
      </c>
      <c r="W1044" s="46">
        <f>G1044-SUM(H1044:V1044)</f>
        <v>0</v>
      </c>
      <c r="Y1044"/>
      <c r="Z1044"/>
    </row>
    <row r="1045" spans="1:26" s="72" customFormat="1" outlineLevel="1" x14ac:dyDescent="0.2">
      <c r="A1045" s="322"/>
      <c r="B1045" s="25"/>
      <c r="C1045" s="23"/>
      <c r="D1045" s="23"/>
      <c r="E1045" s="24"/>
      <c r="F1045" s="176" t="s">
        <v>339</v>
      </c>
      <c r="G1045" s="190">
        <f t="shared" ref="G1045:V1045" si="342">G185</f>
        <v>0</v>
      </c>
      <c r="H1045" s="191">
        <f t="shared" si="342"/>
        <v>0</v>
      </c>
      <c r="I1045" s="179">
        <f t="shared" si="342"/>
        <v>0</v>
      </c>
      <c r="J1045" s="179">
        <f t="shared" si="342"/>
        <v>0</v>
      </c>
      <c r="K1045" s="197">
        <f t="shared" si="342"/>
        <v>0</v>
      </c>
      <c r="L1045" s="181">
        <f t="shared" si="342"/>
        <v>0</v>
      </c>
      <c r="M1045" s="192">
        <f t="shared" si="342"/>
        <v>0</v>
      </c>
      <c r="N1045" s="182">
        <f t="shared" si="342"/>
        <v>0</v>
      </c>
      <c r="O1045" s="182">
        <f t="shared" si="342"/>
        <v>0</v>
      </c>
      <c r="P1045" s="182">
        <f t="shared" si="342"/>
        <v>0</v>
      </c>
      <c r="Q1045" s="182">
        <f t="shared" si="342"/>
        <v>0</v>
      </c>
      <c r="R1045" s="182">
        <f t="shared" si="342"/>
        <v>0</v>
      </c>
      <c r="S1045" s="182">
        <f t="shared" si="342"/>
        <v>0</v>
      </c>
      <c r="T1045" s="178">
        <f t="shared" si="342"/>
        <v>0</v>
      </c>
      <c r="U1045" s="182">
        <f t="shared" si="342"/>
        <v>0</v>
      </c>
      <c r="V1045" s="183">
        <f t="shared" si="342"/>
        <v>0</v>
      </c>
      <c r="W1045" s="46">
        <f>G1045-SUM(H1045:V1045)</f>
        <v>0</v>
      </c>
      <c r="Y1045"/>
      <c r="Z1045"/>
    </row>
    <row r="1046" spans="1:26" s="72" customFormat="1" outlineLevel="1" x14ac:dyDescent="0.2">
      <c r="A1046" s="322"/>
      <c r="B1046" s="25"/>
      <c r="C1046" s="23"/>
      <c r="D1046" s="23"/>
      <c r="E1046" s="24"/>
      <c r="F1046" s="176" t="s">
        <v>340</v>
      </c>
      <c r="G1046" s="190">
        <f t="shared" ref="G1046:V1046" si="343">G186</f>
        <v>0</v>
      </c>
      <c r="H1046" s="191">
        <f t="shared" si="343"/>
        <v>0</v>
      </c>
      <c r="I1046" s="179">
        <f t="shared" si="343"/>
        <v>0</v>
      </c>
      <c r="J1046" s="179">
        <f t="shared" si="343"/>
        <v>0</v>
      </c>
      <c r="K1046" s="197">
        <f t="shared" si="343"/>
        <v>0</v>
      </c>
      <c r="L1046" s="181">
        <f t="shared" si="343"/>
        <v>0</v>
      </c>
      <c r="M1046" s="192">
        <f t="shared" si="343"/>
        <v>0</v>
      </c>
      <c r="N1046" s="182">
        <f t="shared" si="343"/>
        <v>0</v>
      </c>
      <c r="O1046" s="182">
        <f t="shared" si="343"/>
        <v>0</v>
      </c>
      <c r="P1046" s="182">
        <f t="shared" si="343"/>
        <v>0</v>
      </c>
      <c r="Q1046" s="182">
        <f t="shared" si="343"/>
        <v>0</v>
      </c>
      <c r="R1046" s="182">
        <f t="shared" si="343"/>
        <v>0</v>
      </c>
      <c r="S1046" s="182">
        <f t="shared" si="343"/>
        <v>0</v>
      </c>
      <c r="T1046" s="178">
        <f t="shared" si="343"/>
        <v>0</v>
      </c>
      <c r="U1046" s="182">
        <f t="shared" si="343"/>
        <v>0</v>
      </c>
      <c r="V1046" s="183">
        <f t="shared" si="343"/>
        <v>0</v>
      </c>
      <c r="W1046" s="46">
        <f>G1046-SUM(H1046:V1046)</f>
        <v>0</v>
      </c>
      <c r="Y1046"/>
      <c r="Z1046"/>
    </row>
    <row r="1047" spans="1:26" s="72" customFormat="1" x14ac:dyDescent="0.2">
      <c r="A1047" s="322"/>
      <c r="B1047" s="25"/>
      <c r="C1047" s="23"/>
      <c r="D1047" s="23" t="s">
        <v>183</v>
      </c>
      <c r="E1047" s="24"/>
      <c r="F1047" s="24"/>
      <c r="G1047" s="69"/>
      <c r="H1047" s="66"/>
      <c r="I1047" s="66"/>
      <c r="J1047" s="66"/>
      <c r="K1047" s="67"/>
      <c r="L1047" s="51"/>
      <c r="M1047" s="34"/>
      <c r="N1047" s="34"/>
      <c r="O1047" s="34"/>
      <c r="P1047" s="34"/>
      <c r="Q1047" s="34"/>
      <c r="R1047" s="34"/>
      <c r="S1047" s="34"/>
      <c r="T1047" s="34"/>
      <c r="U1047" s="34"/>
      <c r="V1047" s="37"/>
      <c r="W1047" s="33"/>
      <c r="Y1047"/>
      <c r="Z1047"/>
    </row>
    <row r="1048" spans="1:26" s="72" customFormat="1" x14ac:dyDescent="0.2">
      <c r="A1048" s="322"/>
      <c r="B1048" s="25"/>
      <c r="C1048" s="23"/>
      <c r="D1048" s="23"/>
      <c r="E1048" s="24" t="s">
        <v>184</v>
      </c>
      <c r="F1048" s="24"/>
      <c r="G1048" s="69">
        <f t="shared" ref="G1048:W1048" si="344">SUBTOTAL(9,G1049:G1050)</f>
        <v>0</v>
      </c>
      <c r="H1048" s="70">
        <f t="shared" si="344"/>
        <v>0</v>
      </c>
      <c r="I1048" s="66">
        <f t="shared" si="344"/>
        <v>0</v>
      </c>
      <c r="J1048" s="66">
        <f t="shared" si="344"/>
        <v>0</v>
      </c>
      <c r="K1048" s="67">
        <f t="shared" si="344"/>
        <v>0</v>
      </c>
      <c r="L1048" s="34">
        <f t="shared" si="344"/>
        <v>0</v>
      </c>
      <c r="M1048" s="34">
        <f t="shared" si="344"/>
        <v>0</v>
      </c>
      <c r="N1048" s="34">
        <f t="shared" si="344"/>
        <v>0</v>
      </c>
      <c r="O1048" s="34">
        <f t="shared" si="344"/>
        <v>0</v>
      </c>
      <c r="P1048" s="34">
        <f t="shared" si="344"/>
        <v>0</v>
      </c>
      <c r="Q1048" s="34">
        <f t="shared" si="344"/>
        <v>0</v>
      </c>
      <c r="R1048" s="34">
        <f t="shared" si="344"/>
        <v>0</v>
      </c>
      <c r="S1048" s="34">
        <f t="shared" si="344"/>
        <v>0</v>
      </c>
      <c r="T1048" s="34">
        <f t="shared" si="344"/>
        <v>0</v>
      </c>
      <c r="U1048" s="34">
        <f t="shared" si="344"/>
        <v>0</v>
      </c>
      <c r="V1048" s="34">
        <f t="shared" si="344"/>
        <v>0</v>
      </c>
      <c r="W1048" s="33">
        <f t="shared" si="344"/>
        <v>0</v>
      </c>
      <c r="Y1048"/>
      <c r="Z1048"/>
    </row>
    <row r="1049" spans="1:26" s="72" customFormat="1" outlineLevel="1" x14ac:dyDescent="0.2">
      <c r="A1049" s="322"/>
      <c r="B1049" s="25"/>
      <c r="C1049" s="23"/>
      <c r="D1049" s="23"/>
      <c r="E1049" s="24"/>
      <c r="F1049" s="176" t="s">
        <v>176</v>
      </c>
      <c r="G1049" s="190">
        <f t="shared" ref="G1049:V1049" si="345">G189</f>
        <v>0</v>
      </c>
      <c r="H1049" s="191">
        <f t="shared" si="345"/>
        <v>0</v>
      </c>
      <c r="I1049" s="179">
        <f t="shared" si="345"/>
        <v>0</v>
      </c>
      <c r="J1049" s="179">
        <f t="shared" si="345"/>
        <v>0</v>
      </c>
      <c r="K1049" s="197">
        <f t="shared" si="345"/>
        <v>0</v>
      </c>
      <c r="L1049" s="181">
        <f t="shared" si="345"/>
        <v>0</v>
      </c>
      <c r="M1049" s="192">
        <f t="shared" si="345"/>
        <v>0</v>
      </c>
      <c r="N1049" s="182">
        <f t="shared" si="345"/>
        <v>0</v>
      </c>
      <c r="O1049" s="182">
        <f t="shared" si="345"/>
        <v>0</v>
      </c>
      <c r="P1049" s="182">
        <f t="shared" si="345"/>
        <v>0</v>
      </c>
      <c r="Q1049" s="182">
        <f t="shared" si="345"/>
        <v>0</v>
      </c>
      <c r="R1049" s="182">
        <f t="shared" si="345"/>
        <v>0</v>
      </c>
      <c r="S1049" s="182">
        <f t="shared" si="345"/>
        <v>0</v>
      </c>
      <c r="T1049" s="178">
        <f t="shared" si="345"/>
        <v>0</v>
      </c>
      <c r="U1049" s="182">
        <f t="shared" si="345"/>
        <v>0</v>
      </c>
      <c r="V1049" s="183">
        <f t="shared" si="345"/>
        <v>0</v>
      </c>
      <c r="W1049" s="46">
        <f>G1049-SUM(H1049:V1049)</f>
        <v>0</v>
      </c>
      <c r="Y1049"/>
      <c r="Z1049"/>
    </row>
    <row r="1050" spans="1:26" s="72" customFormat="1" outlineLevel="1" x14ac:dyDescent="0.2">
      <c r="A1050" s="322"/>
      <c r="B1050" s="25"/>
      <c r="C1050" s="23"/>
      <c r="D1050" s="23"/>
      <c r="E1050" s="24"/>
      <c r="F1050" s="176" t="s">
        <v>180</v>
      </c>
      <c r="G1050" s="190">
        <f t="shared" ref="G1050:V1050" si="346">G190</f>
        <v>0</v>
      </c>
      <c r="H1050" s="191">
        <f t="shared" si="346"/>
        <v>0</v>
      </c>
      <c r="I1050" s="179">
        <f t="shared" si="346"/>
        <v>0</v>
      </c>
      <c r="J1050" s="179">
        <f t="shared" si="346"/>
        <v>0</v>
      </c>
      <c r="K1050" s="197">
        <f t="shared" si="346"/>
        <v>0</v>
      </c>
      <c r="L1050" s="181">
        <f t="shared" si="346"/>
        <v>0</v>
      </c>
      <c r="M1050" s="192">
        <f t="shared" si="346"/>
        <v>0</v>
      </c>
      <c r="N1050" s="182">
        <f t="shared" si="346"/>
        <v>0</v>
      </c>
      <c r="O1050" s="182">
        <f t="shared" si="346"/>
        <v>0</v>
      </c>
      <c r="P1050" s="182">
        <f t="shared" si="346"/>
        <v>0</v>
      </c>
      <c r="Q1050" s="182">
        <f t="shared" si="346"/>
        <v>0</v>
      </c>
      <c r="R1050" s="182">
        <f t="shared" si="346"/>
        <v>0</v>
      </c>
      <c r="S1050" s="182">
        <f t="shared" si="346"/>
        <v>0</v>
      </c>
      <c r="T1050" s="178">
        <f t="shared" si="346"/>
        <v>0</v>
      </c>
      <c r="U1050" s="182">
        <f t="shared" si="346"/>
        <v>0</v>
      </c>
      <c r="V1050" s="183">
        <f t="shared" si="346"/>
        <v>0</v>
      </c>
      <c r="W1050" s="46">
        <f>G1050-SUM(H1050:V1050)</f>
        <v>0</v>
      </c>
      <c r="Y1050"/>
      <c r="Z1050"/>
    </row>
    <row r="1051" spans="1:26" s="72" customFormat="1" x14ac:dyDescent="0.2">
      <c r="A1051" s="322"/>
      <c r="B1051" s="25"/>
      <c r="C1051" s="23"/>
      <c r="D1051" s="23"/>
      <c r="E1051" s="24" t="s">
        <v>185</v>
      </c>
      <c r="F1051" s="24"/>
      <c r="G1051" s="69">
        <f t="shared" ref="G1051:W1051" si="347">SUBTOTAL(9,G1052:G1053)</f>
        <v>0</v>
      </c>
      <c r="H1051" s="70">
        <f t="shared" si="347"/>
        <v>0</v>
      </c>
      <c r="I1051" s="66">
        <f t="shared" si="347"/>
        <v>0</v>
      </c>
      <c r="J1051" s="66">
        <f t="shared" si="347"/>
        <v>0</v>
      </c>
      <c r="K1051" s="67">
        <f t="shared" si="347"/>
        <v>0</v>
      </c>
      <c r="L1051" s="34">
        <f t="shared" si="347"/>
        <v>0</v>
      </c>
      <c r="M1051" s="34">
        <f t="shared" si="347"/>
        <v>0</v>
      </c>
      <c r="N1051" s="34">
        <f t="shared" si="347"/>
        <v>0</v>
      </c>
      <c r="O1051" s="34">
        <f t="shared" si="347"/>
        <v>0</v>
      </c>
      <c r="P1051" s="34">
        <f t="shared" si="347"/>
        <v>0</v>
      </c>
      <c r="Q1051" s="34">
        <f t="shared" si="347"/>
        <v>0</v>
      </c>
      <c r="R1051" s="34">
        <f t="shared" si="347"/>
        <v>0</v>
      </c>
      <c r="S1051" s="34">
        <f t="shared" si="347"/>
        <v>0</v>
      </c>
      <c r="T1051" s="34">
        <f t="shared" si="347"/>
        <v>0</v>
      </c>
      <c r="U1051" s="34">
        <f t="shared" si="347"/>
        <v>0</v>
      </c>
      <c r="V1051" s="34">
        <f t="shared" si="347"/>
        <v>0</v>
      </c>
      <c r="W1051" s="33">
        <f t="shared" si="347"/>
        <v>0</v>
      </c>
      <c r="Y1051"/>
      <c r="Z1051"/>
    </row>
    <row r="1052" spans="1:26" s="72" customFormat="1" outlineLevel="1" x14ac:dyDescent="0.2">
      <c r="A1052" s="322"/>
      <c r="B1052" s="25"/>
      <c r="C1052" s="23"/>
      <c r="D1052" s="23"/>
      <c r="E1052" s="24"/>
      <c r="F1052" s="176" t="s">
        <v>177</v>
      </c>
      <c r="G1052" s="190">
        <f t="shared" ref="G1052:V1052" si="348">G192</f>
        <v>0</v>
      </c>
      <c r="H1052" s="191">
        <f t="shared" si="348"/>
        <v>0</v>
      </c>
      <c r="I1052" s="179">
        <f t="shared" si="348"/>
        <v>0</v>
      </c>
      <c r="J1052" s="179">
        <f t="shared" si="348"/>
        <v>0</v>
      </c>
      <c r="K1052" s="197">
        <f t="shared" si="348"/>
        <v>0</v>
      </c>
      <c r="L1052" s="181">
        <f t="shared" si="348"/>
        <v>0</v>
      </c>
      <c r="M1052" s="192">
        <f t="shared" si="348"/>
        <v>0</v>
      </c>
      <c r="N1052" s="182">
        <f t="shared" si="348"/>
        <v>0</v>
      </c>
      <c r="O1052" s="182">
        <f t="shared" si="348"/>
        <v>0</v>
      </c>
      <c r="P1052" s="182">
        <f t="shared" si="348"/>
        <v>0</v>
      </c>
      <c r="Q1052" s="182">
        <f t="shared" si="348"/>
        <v>0</v>
      </c>
      <c r="R1052" s="182">
        <f t="shared" si="348"/>
        <v>0</v>
      </c>
      <c r="S1052" s="182">
        <f t="shared" si="348"/>
        <v>0</v>
      </c>
      <c r="T1052" s="178">
        <f t="shared" si="348"/>
        <v>0</v>
      </c>
      <c r="U1052" s="182">
        <f t="shared" si="348"/>
        <v>0</v>
      </c>
      <c r="V1052" s="183">
        <f t="shared" si="348"/>
        <v>0</v>
      </c>
      <c r="W1052" s="46">
        <f>G1052-SUM(H1052:V1052)</f>
        <v>0</v>
      </c>
      <c r="Y1052"/>
      <c r="Z1052"/>
    </row>
    <row r="1053" spans="1:26" s="72" customFormat="1" outlineLevel="1" x14ac:dyDescent="0.2">
      <c r="A1053" s="322"/>
      <c r="B1053" s="25"/>
      <c r="C1053" s="23"/>
      <c r="D1053" s="23"/>
      <c r="E1053" s="24"/>
      <c r="F1053" s="176" t="s">
        <v>182</v>
      </c>
      <c r="G1053" s="190">
        <f t="shared" ref="G1053:V1053" si="349">G193</f>
        <v>0</v>
      </c>
      <c r="H1053" s="191">
        <f t="shared" si="349"/>
        <v>0</v>
      </c>
      <c r="I1053" s="179">
        <f t="shared" si="349"/>
        <v>0</v>
      </c>
      <c r="J1053" s="179">
        <f t="shared" si="349"/>
        <v>0</v>
      </c>
      <c r="K1053" s="197">
        <f t="shared" si="349"/>
        <v>0</v>
      </c>
      <c r="L1053" s="181">
        <f t="shared" si="349"/>
        <v>0</v>
      </c>
      <c r="M1053" s="192">
        <f t="shared" si="349"/>
        <v>0</v>
      </c>
      <c r="N1053" s="182">
        <f t="shared" si="349"/>
        <v>0</v>
      </c>
      <c r="O1053" s="182">
        <f t="shared" si="349"/>
        <v>0</v>
      </c>
      <c r="P1053" s="182">
        <f t="shared" si="349"/>
        <v>0</v>
      </c>
      <c r="Q1053" s="182">
        <f t="shared" si="349"/>
        <v>0</v>
      </c>
      <c r="R1053" s="182">
        <f t="shared" si="349"/>
        <v>0</v>
      </c>
      <c r="S1053" s="182">
        <f t="shared" si="349"/>
        <v>0</v>
      </c>
      <c r="T1053" s="178">
        <f t="shared" si="349"/>
        <v>0</v>
      </c>
      <c r="U1053" s="182">
        <f t="shared" si="349"/>
        <v>0</v>
      </c>
      <c r="V1053" s="183">
        <f t="shared" si="349"/>
        <v>0</v>
      </c>
      <c r="W1053" s="46">
        <f>G1053-SUM(H1053:V1053)</f>
        <v>0</v>
      </c>
      <c r="Y1053"/>
      <c r="Z1053"/>
    </row>
    <row r="1054" spans="1:26" s="72" customFormat="1" x14ac:dyDescent="0.2">
      <c r="A1054" s="322"/>
      <c r="B1054" s="25"/>
      <c r="C1054" s="23"/>
      <c r="D1054" s="23"/>
      <c r="E1054" s="24" t="s">
        <v>186</v>
      </c>
      <c r="F1054" s="24"/>
      <c r="G1054" s="69">
        <f t="shared" ref="G1054:W1054" si="350">SUBTOTAL(9,G1055:G1056)</f>
        <v>0</v>
      </c>
      <c r="H1054" s="70">
        <f t="shared" si="350"/>
        <v>0</v>
      </c>
      <c r="I1054" s="66">
        <f t="shared" si="350"/>
        <v>0</v>
      </c>
      <c r="J1054" s="66">
        <f t="shared" si="350"/>
        <v>0</v>
      </c>
      <c r="K1054" s="67">
        <f t="shared" si="350"/>
        <v>0</v>
      </c>
      <c r="L1054" s="34">
        <f t="shared" si="350"/>
        <v>0</v>
      </c>
      <c r="M1054" s="34">
        <f t="shared" si="350"/>
        <v>0</v>
      </c>
      <c r="N1054" s="34">
        <f t="shared" si="350"/>
        <v>0</v>
      </c>
      <c r="O1054" s="34">
        <f t="shared" si="350"/>
        <v>0</v>
      </c>
      <c r="P1054" s="34">
        <f t="shared" si="350"/>
        <v>0</v>
      </c>
      <c r="Q1054" s="34">
        <f t="shared" si="350"/>
        <v>0</v>
      </c>
      <c r="R1054" s="34">
        <f t="shared" si="350"/>
        <v>0</v>
      </c>
      <c r="S1054" s="34">
        <f t="shared" si="350"/>
        <v>0</v>
      </c>
      <c r="T1054" s="34">
        <f t="shared" si="350"/>
        <v>0</v>
      </c>
      <c r="U1054" s="34">
        <f t="shared" si="350"/>
        <v>0</v>
      </c>
      <c r="V1054" s="34">
        <f t="shared" si="350"/>
        <v>0</v>
      </c>
      <c r="W1054" s="33">
        <f t="shared" si="350"/>
        <v>0</v>
      </c>
      <c r="Y1054"/>
      <c r="Z1054"/>
    </row>
    <row r="1055" spans="1:26" s="72" customFormat="1" outlineLevel="1" x14ac:dyDescent="0.2">
      <c r="A1055" s="322"/>
      <c r="B1055" s="25"/>
      <c r="C1055" s="23"/>
      <c r="D1055" s="23"/>
      <c r="E1055" s="24"/>
      <c r="F1055" s="176" t="s">
        <v>178</v>
      </c>
      <c r="G1055" s="190">
        <f t="shared" ref="G1055:V1055" si="351">G195</f>
        <v>0</v>
      </c>
      <c r="H1055" s="191">
        <f t="shared" si="351"/>
        <v>0</v>
      </c>
      <c r="I1055" s="179">
        <f t="shared" si="351"/>
        <v>0</v>
      </c>
      <c r="J1055" s="179">
        <f t="shared" si="351"/>
        <v>0</v>
      </c>
      <c r="K1055" s="197">
        <f t="shared" si="351"/>
        <v>0</v>
      </c>
      <c r="L1055" s="181">
        <f t="shared" si="351"/>
        <v>0</v>
      </c>
      <c r="M1055" s="192">
        <f t="shared" si="351"/>
        <v>0</v>
      </c>
      <c r="N1055" s="182">
        <f t="shared" si="351"/>
        <v>0</v>
      </c>
      <c r="O1055" s="182">
        <f t="shared" si="351"/>
        <v>0</v>
      </c>
      <c r="P1055" s="182">
        <f t="shared" si="351"/>
        <v>0</v>
      </c>
      <c r="Q1055" s="182">
        <f t="shared" si="351"/>
        <v>0</v>
      </c>
      <c r="R1055" s="182">
        <f t="shared" si="351"/>
        <v>0</v>
      </c>
      <c r="S1055" s="182">
        <f t="shared" si="351"/>
        <v>0</v>
      </c>
      <c r="T1055" s="178">
        <f t="shared" si="351"/>
        <v>0</v>
      </c>
      <c r="U1055" s="182">
        <f t="shared" si="351"/>
        <v>0</v>
      </c>
      <c r="V1055" s="183">
        <f t="shared" si="351"/>
        <v>0</v>
      </c>
      <c r="W1055" s="46">
        <f>G1055-SUM(H1055:V1055)</f>
        <v>0</v>
      </c>
      <c r="Y1055"/>
      <c r="Z1055"/>
    </row>
    <row r="1056" spans="1:26" s="72" customFormat="1" outlineLevel="1" x14ac:dyDescent="0.2">
      <c r="A1056" s="322"/>
      <c r="B1056" s="25"/>
      <c r="C1056" s="23"/>
      <c r="D1056" s="23"/>
      <c r="E1056" s="24"/>
      <c r="F1056" s="176" t="s">
        <v>181</v>
      </c>
      <c r="G1056" s="190">
        <f t="shared" ref="G1056:V1056" si="352">G196</f>
        <v>0</v>
      </c>
      <c r="H1056" s="191">
        <f t="shared" si="352"/>
        <v>0</v>
      </c>
      <c r="I1056" s="179">
        <f t="shared" si="352"/>
        <v>0</v>
      </c>
      <c r="J1056" s="179">
        <f t="shared" si="352"/>
        <v>0</v>
      </c>
      <c r="K1056" s="197">
        <f t="shared" si="352"/>
        <v>0</v>
      </c>
      <c r="L1056" s="181">
        <f t="shared" si="352"/>
        <v>0</v>
      </c>
      <c r="M1056" s="192">
        <f t="shared" si="352"/>
        <v>0</v>
      </c>
      <c r="N1056" s="182">
        <f t="shared" si="352"/>
        <v>0</v>
      </c>
      <c r="O1056" s="182">
        <f t="shared" si="352"/>
        <v>0</v>
      </c>
      <c r="P1056" s="182">
        <f t="shared" si="352"/>
        <v>0</v>
      </c>
      <c r="Q1056" s="182">
        <f t="shared" si="352"/>
        <v>0</v>
      </c>
      <c r="R1056" s="182">
        <f t="shared" si="352"/>
        <v>0</v>
      </c>
      <c r="S1056" s="182">
        <f t="shared" si="352"/>
        <v>0</v>
      </c>
      <c r="T1056" s="178">
        <f t="shared" si="352"/>
        <v>0</v>
      </c>
      <c r="U1056" s="182">
        <f t="shared" si="352"/>
        <v>0</v>
      </c>
      <c r="V1056" s="183">
        <f t="shared" si="352"/>
        <v>0</v>
      </c>
      <c r="W1056" s="46">
        <f>G1056-SUM(H1056:V1056)</f>
        <v>0</v>
      </c>
      <c r="Y1056"/>
      <c r="Z1056"/>
    </row>
    <row r="1057" spans="1:26" s="72" customFormat="1" x14ac:dyDescent="0.2">
      <c r="A1057" s="322"/>
      <c r="B1057" s="25"/>
      <c r="C1057" s="23"/>
      <c r="D1057" s="23"/>
      <c r="E1057" s="24" t="s">
        <v>187</v>
      </c>
      <c r="F1057" s="24"/>
      <c r="G1057" s="69">
        <f t="shared" ref="G1057:W1057" si="353">SUBTOTAL(9,G1058:G1059)</f>
        <v>0</v>
      </c>
      <c r="H1057" s="70">
        <f t="shared" si="353"/>
        <v>0</v>
      </c>
      <c r="I1057" s="66">
        <f t="shared" si="353"/>
        <v>0</v>
      </c>
      <c r="J1057" s="66">
        <f t="shared" si="353"/>
        <v>0</v>
      </c>
      <c r="K1057" s="67">
        <f t="shared" si="353"/>
        <v>0</v>
      </c>
      <c r="L1057" s="34">
        <f t="shared" si="353"/>
        <v>0</v>
      </c>
      <c r="M1057" s="34">
        <f t="shared" si="353"/>
        <v>0</v>
      </c>
      <c r="N1057" s="34">
        <f t="shared" si="353"/>
        <v>0</v>
      </c>
      <c r="O1057" s="34">
        <f t="shared" si="353"/>
        <v>0</v>
      </c>
      <c r="P1057" s="34">
        <f t="shared" si="353"/>
        <v>0</v>
      </c>
      <c r="Q1057" s="34">
        <f t="shared" si="353"/>
        <v>0</v>
      </c>
      <c r="R1057" s="34">
        <f t="shared" si="353"/>
        <v>0</v>
      </c>
      <c r="S1057" s="34">
        <f t="shared" si="353"/>
        <v>0</v>
      </c>
      <c r="T1057" s="34">
        <f t="shared" si="353"/>
        <v>0</v>
      </c>
      <c r="U1057" s="34">
        <f t="shared" si="353"/>
        <v>0</v>
      </c>
      <c r="V1057" s="34">
        <f t="shared" si="353"/>
        <v>0</v>
      </c>
      <c r="W1057" s="33">
        <f t="shared" si="353"/>
        <v>0</v>
      </c>
      <c r="Y1057"/>
      <c r="Z1057"/>
    </row>
    <row r="1058" spans="1:26" s="72" customFormat="1" outlineLevel="1" x14ac:dyDescent="0.2">
      <c r="A1058" s="322"/>
      <c r="B1058" s="25"/>
      <c r="C1058" s="23"/>
      <c r="D1058" s="23"/>
      <c r="E1058" s="24"/>
      <c r="F1058" s="176" t="s">
        <v>179</v>
      </c>
      <c r="G1058" s="190">
        <f t="shared" ref="G1058:V1058" si="354">G198</f>
        <v>0</v>
      </c>
      <c r="H1058" s="191">
        <f t="shared" si="354"/>
        <v>0</v>
      </c>
      <c r="I1058" s="179">
        <f t="shared" si="354"/>
        <v>0</v>
      </c>
      <c r="J1058" s="179">
        <f t="shared" si="354"/>
        <v>0</v>
      </c>
      <c r="K1058" s="197">
        <f t="shared" si="354"/>
        <v>0</v>
      </c>
      <c r="L1058" s="181">
        <f t="shared" si="354"/>
        <v>0</v>
      </c>
      <c r="M1058" s="192">
        <f t="shared" si="354"/>
        <v>0</v>
      </c>
      <c r="N1058" s="182">
        <f t="shared" si="354"/>
        <v>0</v>
      </c>
      <c r="O1058" s="182">
        <f t="shared" si="354"/>
        <v>0</v>
      </c>
      <c r="P1058" s="182">
        <f t="shared" si="354"/>
        <v>0</v>
      </c>
      <c r="Q1058" s="182">
        <f t="shared" si="354"/>
        <v>0</v>
      </c>
      <c r="R1058" s="182">
        <f t="shared" si="354"/>
        <v>0</v>
      </c>
      <c r="S1058" s="182">
        <f t="shared" si="354"/>
        <v>0</v>
      </c>
      <c r="T1058" s="178">
        <f t="shared" si="354"/>
        <v>0</v>
      </c>
      <c r="U1058" s="182">
        <f t="shared" si="354"/>
        <v>0</v>
      </c>
      <c r="V1058" s="183">
        <f t="shared" si="354"/>
        <v>0</v>
      </c>
      <c r="W1058" s="46">
        <f>G1058-SUM(H1058:V1058)</f>
        <v>0</v>
      </c>
      <c r="Y1058"/>
      <c r="Z1058"/>
    </row>
    <row r="1059" spans="1:26" s="72" customFormat="1" outlineLevel="1" x14ac:dyDescent="0.2">
      <c r="A1059" s="322"/>
      <c r="B1059" s="25"/>
      <c r="C1059" s="23"/>
      <c r="D1059" s="23"/>
      <c r="E1059" s="24"/>
      <c r="F1059" s="176" t="s">
        <v>188</v>
      </c>
      <c r="G1059" s="190">
        <f t="shared" ref="G1059:V1059" si="355">G199</f>
        <v>0</v>
      </c>
      <c r="H1059" s="191">
        <f t="shared" si="355"/>
        <v>0</v>
      </c>
      <c r="I1059" s="179">
        <f t="shared" si="355"/>
        <v>0</v>
      </c>
      <c r="J1059" s="179">
        <f t="shared" si="355"/>
        <v>0</v>
      </c>
      <c r="K1059" s="197">
        <f t="shared" si="355"/>
        <v>0</v>
      </c>
      <c r="L1059" s="181">
        <f t="shared" si="355"/>
        <v>0</v>
      </c>
      <c r="M1059" s="192">
        <f t="shared" si="355"/>
        <v>0</v>
      </c>
      <c r="N1059" s="182">
        <f t="shared" si="355"/>
        <v>0</v>
      </c>
      <c r="O1059" s="182">
        <f t="shared" si="355"/>
        <v>0</v>
      </c>
      <c r="P1059" s="182">
        <f t="shared" si="355"/>
        <v>0</v>
      </c>
      <c r="Q1059" s="182">
        <f t="shared" si="355"/>
        <v>0</v>
      </c>
      <c r="R1059" s="182">
        <f t="shared" si="355"/>
        <v>0</v>
      </c>
      <c r="S1059" s="182">
        <f t="shared" si="355"/>
        <v>0</v>
      </c>
      <c r="T1059" s="178">
        <f t="shared" si="355"/>
        <v>0</v>
      </c>
      <c r="U1059" s="182">
        <f t="shared" si="355"/>
        <v>0</v>
      </c>
      <c r="V1059" s="183">
        <f t="shared" si="355"/>
        <v>0</v>
      </c>
      <c r="W1059" s="46">
        <f>G1059-SUM(H1059:V1059)</f>
        <v>0</v>
      </c>
      <c r="Y1059"/>
      <c r="Z1059"/>
    </row>
    <row r="1060" spans="1:26" s="72" customFormat="1" x14ac:dyDescent="0.2">
      <c r="A1060" s="322"/>
      <c r="B1060" s="25"/>
      <c r="C1060" s="23"/>
      <c r="D1060" s="23"/>
      <c r="E1060" s="24" t="s">
        <v>341</v>
      </c>
      <c r="F1060" s="24"/>
      <c r="G1060" s="69">
        <f t="shared" ref="G1060:W1060" si="356">SUBTOTAL(9,G1061:G1062)</f>
        <v>0</v>
      </c>
      <c r="H1060" s="70">
        <f t="shared" si="356"/>
        <v>0</v>
      </c>
      <c r="I1060" s="66">
        <f t="shared" si="356"/>
        <v>0</v>
      </c>
      <c r="J1060" s="66">
        <f t="shared" si="356"/>
        <v>0</v>
      </c>
      <c r="K1060" s="67">
        <f t="shared" si="356"/>
        <v>0</v>
      </c>
      <c r="L1060" s="34">
        <f t="shared" si="356"/>
        <v>0</v>
      </c>
      <c r="M1060" s="34">
        <f t="shared" si="356"/>
        <v>0</v>
      </c>
      <c r="N1060" s="34">
        <f t="shared" si="356"/>
        <v>0</v>
      </c>
      <c r="O1060" s="34">
        <f t="shared" si="356"/>
        <v>0</v>
      </c>
      <c r="P1060" s="34">
        <f t="shared" si="356"/>
        <v>0</v>
      </c>
      <c r="Q1060" s="34">
        <f t="shared" si="356"/>
        <v>0</v>
      </c>
      <c r="R1060" s="34">
        <f t="shared" si="356"/>
        <v>0</v>
      </c>
      <c r="S1060" s="34">
        <f t="shared" si="356"/>
        <v>0</v>
      </c>
      <c r="T1060" s="34">
        <f t="shared" si="356"/>
        <v>0</v>
      </c>
      <c r="U1060" s="34">
        <f t="shared" si="356"/>
        <v>0</v>
      </c>
      <c r="V1060" s="34">
        <f t="shared" si="356"/>
        <v>0</v>
      </c>
      <c r="W1060" s="33">
        <f t="shared" si="356"/>
        <v>0</v>
      </c>
      <c r="Y1060"/>
      <c r="Z1060"/>
    </row>
    <row r="1061" spans="1:26" s="72" customFormat="1" outlineLevel="1" x14ac:dyDescent="0.2">
      <c r="A1061" s="322"/>
      <c r="B1061" s="25"/>
      <c r="C1061" s="23"/>
      <c r="D1061" s="23"/>
      <c r="E1061" s="24"/>
      <c r="F1061" s="176" t="s">
        <v>342</v>
      </c>
      <c r="G1061" s="190">
        <f t="shared" ref="G1061:V1061" si="357">G201</f>
        <v>0</v>
      </c>
      <c r="H1061" s="191">
        <f t="shared" si="357"/>
        <v>0</v>
      </c>
      <c r="I1061" s="179">
        <f t="shared" si="357"/>
        <v>0</v>
      </c>
      <c r="J1061" s="179">
        <f t="shared" si="357"/>
        <v>0</v>
      </c>
      <c r="K1061" s="197">
        <f t="shared" si="357"/>
        <v>0</v>
      </c>
      <c r="L1061" s="181">
        <f t="shared" si="357"/>
        <v>0</v>
      </c>
      <c r="M1061" s="192">
        <f t="shared" si="357"/>
        <v>0</v>
      </c>
      <c r="N1061" s="182">
        <f t="shared" si="357"/>
        <v>0</v>
      </c>
      <c r="O1061" s="182">
        <f t="shared" si="357"/>
        <v>0</v>
      </c>
      <c r="P1061" s="182">
        <f t="shared" si="357"/>
        <v>0</v>
      </c>
      <c r="Q1061" s="182">
        <f t="shared" si="357"/>
        <v>0</v>
      </c>
      <c r="R1061" s="182">
        <f t="shared" si="357"/>
        <v>0</v>
      </c>
      <c r="S1061" s="182">
        <f t="shared" si="357"/>
        <v>0</v>
      </c>
      <c r="T1061" s="178">
        <f t="shared" si="357"/>
        <v>0</v>
      </c>
      <c r="U1061" s="182">
        <f t="shared" si="357"/>
        <v>0</v>
      </c>
      <c r="V1061" s="183">
        <f t="shared" si="357"/>
        <v>0</v>
      </c>
      <c r="W1061" s="46">
        <f>G1061-SUM(H1061:V1061)</f>
        <v>0</v>
      </c>
      <c r="Y1061"/>
      <c r="Z1061"/>
    </row>
    <row r="1062" spans="1:26" s="72" customFormat="1" outlineLevel="1" x14ac:dyDescent="0.2">
      <c r="A1062" s="322"/>
      <c r="B1062" s="25"/>
      <c r="C1062" s="23"/>
      <c r="D1062" s="23"/>
      <c r="E1062" s="24"/>
      <c r="F1062" s="176" t="s">
        <v>343</v>
      </c>
      <c r="G1062" s="190">
        <f t="shared" ref="G1062:V1062" si="358">G202</f>
        <v>0</v>
      </c>
      <c r="H1062" s="191">
        <f t="shared" si="358"/>
        <v>0</v>
      </c>
      <c r="I1062" s="179">
        <f t="shared" si="358"/>
        <v>0</v>
      </c>
      <c r="J1062" s="179">
        <f t="shared" si="358"/>
        <v>0</v>
      </c>
      <c r="K1062" s="197">
        <f t="shared" si="358"/>
        <v>0</v>
      </c>
      <c r="L1062" s="181">
        <f t="shared" si="358"/>
        <v>0</v>
      </c>
      <c r="M1062" s="192">
        <f t="shared" si="358"/>
        <v>0</v>
      </c>
      <c r="N1062" s="182">
        <f t="shared" si="358"/>
        <v>0</v>
      </c>
      <c r="O1062" s="182">
        <f t="shared" si="358"/>
        <v>0</v>
      </c>
      <c r="P1062" s="182">
        <f t="shared" si="358"/>
        <v>0</v>
      </c>
      <c r="Q1062" s="182">
        <f t="shared" si="358"/>
        <v>0</v>
      </c>
      <c r="R1062" s="182">
        <f t="shared" si="358"/>
        <v>0</v>
      </c>
      <c r="S1062" s="182">
        <f t="shared" si="358"/>
        <v>0</v>
      </c>
      <c r="T1062" s="178">
        <f t="shared" si="358"/>
        <v>0</v>
      </c>
      <c r="U1062" s="182">
        <f t="shared" si="358"/>
        <v>0</v>
      </c>
      <c r="V1062" s="183">
        <f t="shared" si="358"/>
        <v>0</v>
      </c>
      <c r="W1062" s="46">
        <f>G1062-SUM(H1062:V1062)</f>
        <v>0</v>
      </c>
      <c r="Y1062"/>
      <c r="Z1062"/>
    </row>
    <row r="1063" spans="1:26" s="72" customFormat="1" x14ac:dyDescent="0.2">
      <c r="A1063" s="322"/>
      <c r="B1063" s="25"/>
      <c r="C1063" s="23"/>
      <c r="D1063" s="23"/>
      <c r="E1063" s="24" t="s">
        <v>344</v>
      </c>
      <c r="F1063" s="24"/>
      <c r="G1063" s="69">
        <f t="shared" ref="G1063:W1063" si="359">SUBTOTAL(9,G1064:G1065)</f>
        <v>0</v>
      </c>
      <c r="H1063" s="70">
        <f t="shared" si="359"/>
        <v>0</v>
      </c>
      <c r="I1063" s="66">
        <f t="shared" si="359"/>
        <v>0</v>
      </c>
      <c r="J1063" s="66">
        <f t="shared" si="359"/>
        <v>0</v>
      </c>
      <c r="K1063" s="67">
        <f t="shared" si="359"/>
        <v>0</v>
      </c>
      <c r="L1063" s="34">
        <f t="shared" si="359"/>
        <v>0</v>
      </c>
      <c r="M1063" s="34">
        <f t="shared" si="359"/>
        <v>0</v>
      </c>
      <c r="N1063" s="34">
        <f t="shared" si="359"/>
        <v>0</v>
      </c>
      <c r="O1063" s="34">
        <f t="shared" si="359"/>
        <v>0</v>
      </c>
      <c r="P1063" s="34">
        <f t="shared" si="359"/>
        <v>0</v>
      </c>
      <c r="Q1063" s="34">
        <f t="shared" si="359"/>
        <v>0</v>
      </c>
      <c r="R1063" s="34">
        <f t="shared" si="359"/>
        <v>0</v>
      </c>
      <c r="S1063" s="34">
        <f t="shared" si="359"/>
        <v>0</v>
      </c>
      <c r="T1063" s="34">
        <f t="shared" si="359"/>
        <v>0</v>
      </c>
      <c r="U1063" s="34">
        <f t="shared" si="359"/>
        <v>0</v>
      </c>
      <c r="V1063" s="34">
        <f t="shared" si="359"/>
        <v>0</v>
      </c>
      <c r="W1063" s="33">
        <f t="shared" si="359"/>
        <v>0</v>
      </c>
      <c r="Y1063"/>
      <c r="Z1063"/>
    </row>
    <row r="1064" spans="1:26" s="72" customFormat="1" outlineLevel="1" x14ac:dyDescent="0.2">
      <c r="A1064" s="322"/>
      <c r="B1064" s="25"/>
      <c r="C1064" s="23"/>
      <c r="D1064" s="23"/>
      <c r="E1064" s="24"/>
      <c r="F1064" s="176" t="s">
        <v>345</v>
      </c>
      <c r="G1064" s="190">
        <f t="shared" ref="G1064:V1064" si="360">G204</f>
        <v>0</v>
      </c>
      <c r="H1064" s="191">
        <f t="shared" si="360"/>
        <v>0</v>
      </c>
      <c r="I1064" s="179">
        <f t="shared" si="360"/>
        <v>0</v>
      </c>
      <c r="J1064" s="179">
        <f t="shared" si="360"/>
        <v>0</v>
      </c>
      <c r="K1064" s="197">
        <f t="shared" si="360"/>
        <v>0</v>
      </c>
      <c r="L1064" s="181">
        <f t="shared" si="360"/>
        <v>0</v>
      </c>
      <c r="M1064" s="192">
        <f t="shared" si="360"/>
        <v>0</v>
      </c>
      <c r="N1064" s="182">
        <f t="shared" si="360"/>
        <v>0</v>
      </c>
      <c r="O1064" s="182">
        <f t="shared" si="360"/>
        <v>0</v>
      </c>
      <c r="P1064" s="182">
        <f t="shared" si="360"/>
        <v>0</v>
      </c>
      <c r="Q1064" s="182">
        <f t="shared" si="360"/>
        <v>0</v>
      </c>
      <c r="R1064" s="182">
        <f t="shared" si="360"/>
        <v>0</v>
      </c>
      <c r="S1064" s="182">
        <f t="shared" si="360"/>
        <v>0</v>
      </c>
      <c r="T1064" s="178">
        <f t="shared" si="360"/>
        <v>0</v>
      </c>
      <c r="U1064" s="182">
        <f t="shared" si="360"/>
        <v>0</v>
      </c>
      <c r="V1064" s="183">
        <f t="shared" si="360"/>
        <v>0</v>
      </c>
      <c r="W1064" s="46">
        <f t="shared" ref="W1064:W1072" si="361">G1064-SUM(H1064:V1064)</f>
        <v>0</v>
      </c>
      <c r="Y1064"/>
      <c r="Z1064"/>
    </row>
    <row r="1065" spans="1:26" s="72" customFormat="1" outlineLevel="1" x14ac:dyDescent="0.2">
      <c r="A1065" s="322"/>
      <c r="B1065" s="25"/>
      <c r="C1065" s="23"/>
      <c r="D1065" s="23"/>
      <c r="E1065" s="24"/>
      <c r="F1065" s="176" t="s">
        <v>346</v>
      </c>
      <c r="G1065" s="190">
        <f t="shared" ref="G1065:V1065" si="362">G205</f>
        <v>0</v>
      </c>
      <c r="H1065" s="191">
        <f t="shared" si="362"/>
        <v>0</v>
      </c>
      <c r="I1065" s="179">
        <f t="shared" si="362"/>
        <v>0</v>
      </c>
      <c r="J1065" s="179">
        <f t="shared" si="362"/>
        <v>0</v>
      </c>
      <c r="K1065" s="197">
        <f t="shared" si="362"/>
        <v>0</v>
      </c>
      <c r="L1065" s="181">
        <f t="shared" si="362"/>
        <v>0</v>
      </c>
      <c r="M1065" s="192">
        <f t="shared" si="362"/>
        <v>0</v>
      </c>
      <c r="N1065" s="182">
        <f t="shared" si="362"/>
        <v>0</v>
      </c>
      <c r="O1065" s="182">
        <f t="shared" si="362"/>
        <v>0</v>
      </c>
      <c r="P1065" s="182">
        <f t="shared" si="362"/>
        <v>0</v>
      </c>
      <c r="Q1065" s="182">
        <f t="shared" si="362"/>
        <v>0</v>
      </c>
      <c r="R1065" s="182">
        <f t="shared" si="362"/>
        <v>0</v>
      </c>
      <c r="S1065" s="182">
        <f t="shared" si="362"/>
        <v>0</v>
      </c>
      <c r="T1065" s="178">
        <f t="shared" si="362"/>
        <v>0</v>
      </c>
      <c r="U1065" s="182">
        <f t="shared" si="362"/>
        <v>0</v>
      </c>
      <c r="V1065" s="183">
        <f t="shared" si="362"/>
        <v>0</v>
      </c>
      <c r="W1065" s="46">
        <f t="shared" si="361"/>
        <v>0</v>
      </c>
      <c r="Y1065"/>
      <c r="Z1065"/>
    </row>
    <row r="1066" spans="1:26" s="72" customFormat="1" x14ac:dyDescent="0.2">
      <c r="A1066" s="322"/>
      <c r="B1066" s="25"/>
      <c r="C1066" s="23"/>
      <c r="D1066" s="23" t="s">
        <v>63</v>
      </c>
      <c r="E1066" s="24"/>
      <c r="F1066" s="24"/>
      <c r="G1066" s="69">
        <f t="shared" ref="G1066:W1066" si="363">SUBTOTAL(9,G1067:G1069)</f>
        <v>0</v>
      </c>
      <c r="H1066" s="70">
        <f t="shared" si="363"/>
        <v>0</v>
      </c>
      <c r="I1066" s="66">
        <f t="shared" si="363"/>
        <v>0</v>
      </c>
      <c r="J1066" s="66">
        <f t="shared" si="363"/>
        <v>0</v>
      </c>
      <c r="K1066" s="67">
        <f t="shared" si="363"/>
        <v>0</v>
      </c>
      <c r="L1066" s="34">
        <f t="shared" si="363"/>
        <v>0</v>
      </c>
      <c r="M1066" s="34">
        <f t="shared" si="363"/>
        <v>0</v>
      </c>
      <c r="N1066" s="34">
        <f t="shared" si="363"/>
        <v>0</v>
      </c>
      <c r="O1066" s="34">
        <f t="shared" si="363"/>
        <v>0</v>
      </c>
      <c r="P1066" s="34">
        <f t="shared" si="363"/>
        <v>0</v>
      </c>
      <c r="Q1066" s="34">
        <f t="shared" si="363"/>
        <v>0</v>
      </c>
      <c r="R1066" s="34">
        <f t="shared" si="363"/>
        <v>0</v>
      </c>
      <c r="S1066" s="34">
        <f t="shared" si="363"/>
        <v>0</v>
      </c>
      <c r="T1066" s="34">
        <f t="shared" si="363"/>
        <v>0</v>
      </c>
      <c r="U1066" s="34">
        <f t="shared" si="363"/>
        <v>0</v>
      </c>
      <c r="V1066" s="34">
        <f t="shared" si="363"/>
        <v>0</v>
      </c>
      <c r="W1066" s="33">
        <f t="shared" si="363"/>
        <v>0</v>
      </c>
      <c r="Y1066"/>
      <c r="Z1066"/>
    </row>
    <row r="1067" spans="1:26" s="72" customFormat="1" outlineLevel="1" x14ac:dyDescent="0.2">
      <c r="A1067" s="322"/>
      <c r="B1067" s="25"/>
      <c r="C1067" s="23"/>
      <c r="D1067" s="23"/>
      <c r="E1067" s="24"/>
      <c r="F1067" s="176" t="s">
        <v>190</v>
      </c>
      <c r="G1067" s="190">
        <f t="shared" ref="G1067:V1067" si="364">G207</f>
        <v>0</v>
      </c>
      <c r="H1067" s="191">
        <f t="shared" si="364"/>
        <v>0</v>
      </c>
      <c r="I1067" s="179">
        <f t="shared" si="364"/>
        <v>0</v>
      </c>
      <c r="J1067" s="179">
        <f t="shared" si="364"/>
        <v>0</v>
      </c>
      <c r="K1067" s="197">
        <f t="shared" si="364"/>
        <v>0</v>
      </c>
      <c r="L1067" s="178">
        <f t="shared" si="364"/>
        <v>0</v>
      </c>
      <c r="M1067" s="192">
        <f t="shared" si="364"/>
        <v>0</v>
      </c>
      <c r="N1067" s="182">
        <f t="shared" si="364"/>
        <v>0</v>
      </c>
      <c r="O1067" s="182">
        <f t="shared" si="364"/>
        <v>0</v>
      </c>
      <c r="P1067" s="182">
        <f t="shared" si="364"/>
        <v>0</v>
      </c>
      <c r="Q1067" s="182">
        <f t="shared" si="364"/>
        <v>0</v>
      </c>
      <c r="R1067" s="182">
        <f t="shared" si="364"/>
        <v>0</v>
      </c>
      <c r="S1067" s="182">
        <f t="shared" si="364"/>
        <v>0</v>
      </c>
      <c r="T1067" s="178">
        <f t="shared" si="364"/>
        <v>0</v>
      </c>
      <c r="U1067" s="182">
        <f t="shared" si="364"/>
        <v>0</v>
      </c>
      <c r="V1067" s="183">
        <f t="shared" si="364"/>
        <v>0</v>
      </c>
      <c r="W1067" s="46">
        <f t="shared" si="361"/>
        <v>0</v>
      </c>
      <c r="Y1067"/>
      <c r="Z1067"/>
    </row>
    <row r="1068" spans="1:26" s="72" customFormat="1" outlineLevel="1" x14ac:dyDescent="0.2">
      <c r="A1068" s="322"/>
      <c r="B1068" s="25"/>
      <c r="C1068" s="23"/>
      <c r="D1068" s="23"/>
      <c r="E1068" s="24"/>
      <c r="F1068" s="176" t="s">
        <v>191</v>
      </c>
      <c r="G1068" s="190">
        <f t="shared" ref="G1068:V1068" si="365">G208</f>
        <v>0</v>
      </c>
      <c r="H1068" s="191">
        <f t="shared" si="365"/>
        <v>0</v>
      </c>
      <c r="I1068" s="179">
        <f t="shared" si="365"/>
        <v>0</v>
      </c>
      <c r="J1068" s="179">
        <f t="shared" si="365"/>
        <v>0</v>
      </c>
      <c r="K1068" s="197">
        <f t="shared" si="365"/>
        <v>0</v>
      </c>
      <c r="L1068" s="178">
        <f t="shared" si="365"/>
        <v>0</v>
      </c>
      <c r="M1068" s="192">
        <f t="shared" si="365"/>
        <v>0</v>
      </c>
      <c r="N1068" s="182">
        <f t="shared" si="365"/>
        <v>0</v>
      </c>
      <c r="O1068" s="182">
        <f t="shared" si="365"/>
        <v>0</v>
      </c>
      <c r="P1068" s="182">
        <f t="shared" si="365"/>
        <v>0</v>
      </c>
      <c r="Q1068" s="182">
        <f t="shared" si="365"/>
        <v>0</v>
      </c>
      <c r="R1068" s="182">
        <f t="shared" si="365"/>
        <v>0</v>
      </c>
      <c r="S1068" s="182">
        <f t="shared" si="365"/>
        <v>0</v>
      </c>
      <c r="T1068" s="201">
        <f t="shared" si="365"/>
        <v>0</v>
      </c>
      <c r="U1068" s="182">
        <f t="shared" si="365"/>
        <v>0</v>
      </c>
      <c r="V1068" s="183">
        <f t="shared" si="365"/>
        <v>0</v>
      </c>
      <c r="W1068" s="46">
        <f t="shared" si="361"/>
        <v>0</v>
      </c>
      <c r="Y1068"/>
      <c r="Z1068"/>
    </row>
    <row r="1069" spans="1:26" s="72" customFormat="1" outlineLevel="1" x14ac:dyDescent="0.2">
      <c r="A1069" s="322"/>
      <c r="B1069" s="25"/>
      <c r="C1069" s="23"/>
      <c r="D1069" s="23"/>
      <c r="E1069" s="24"/>
      <c r="F1069" s="176" t="s">
        <v>189</v>
      </c>
      <c r="G1069" s="190">
        <f t="shared" ref="G1069:V1069" si="366">G209</f>
        <v>0</v>
      </c>
      <c r="H1069" s="191">
        <f t="shared" si="366"/>
        <v>0</v>
      </c>
      <c r="I1069" s="179">
        <f t="shared" si="366"/>
        <v>0</v>
      </c>
      <c r="J1069" s="179">
        <f t="shared" si="366"/>
        <v>0</v>
      </c>
      <c r="K1069" s="197">
        <f t="shared" si="366"/>
        <v>0</v>
      </c>
      <c r="L1069" s="178">
        <f t="shared" si="366"/>
        <v>0</v>
      </c>
      <c r="M1069" s="192">
        <f t="shared" si="366"/>
        <v>0</v>
      </c>
      <c r="N1069" s="182">
        <f t="shared" si="366"/>
        <v>0</v>
      </c>
      <c r="O1069" s="182">
        <f t="shared" si="366"/>
        <v>0</v>
      </c>
      <c r="P1069" s="182">
        <f t="shared" si="366"/>
        <v>0</v>
      </c>
      <c r="Q1069" s="182">
        <f t="shared" si="366"/>
        <v>0</v>
      </c>
      <c r="R1069" s="182">
        <f t="shared" si="366"/>
        <v>0</v>
      </c>
      <c r="S1069" s="182">
        <f t="shared" si="366"/>
        <v>0</v>
      </c>
      <c r="T1069" s="182">
        <f t="shared" si="366"/>
        <v>0</v>
      </c>
      <c r="U1069" s="178">
        <f t="shared" si="366"/>
        <v>0</v>
      </c>
      <c r="V1069" s="183">
        <f t="shared" si="366"/>
        <v>0</v>
      </c>
      <c r="W1069" s="46">
        <f t="shared" si="361"/>
        <v>0</v>
      </c>
      <c r="Y1069"/>
      <c r="Z1069"/>
    </row>
    <row r="1070" spans="1:26" s="72" customFormat="1" x14ac:dyDescent="0.2">
      <c r="A1070" s="322"/>
      <c r="B1070" s="25"/>
      <c r="C1070" s="64"/>
      <c r="D1070" s="23" t="s">
        <v>192</v>
      </c>
      <c r="E1070" s="24"/>
      <c r="F1070" s="24"/>
      <c r="G1070" s="69">
        <f t="shared" ref="G1070:W1070" si="367">SUBTOTAL(9,G1071:G1072)</f>
        <v>0</v>
      </c>
      <c r="H1070" s="70">
        <f t="shared" si="367"/>
        <v>0</v>
      </c>
      <c r="I1070" s="66">
        <f t="shared" si="367"/>
        <v>0</v>
      </c>
      <c r="J1070" s="66">
        <f t="shared" si="367"/>
        <v>0</v>
      </c>
      <c r="K1070" s="67">
        <f t="shared" si="367"/>
        <v>0</v>
      </c>
      <c r="L1070" s="34">
        <f t="shared" si="367"/>
        <v>0</v>
      </c>
      <c r="M1070" s="34">
        <f t="shared" si="367"/>
        <v>0</v>
      </c>
      <c r="N1070" s="34">
        <f t="shared" si="367"/>
        <v>0</v>
      </c>
      <c r="O1070" s="34">
        <f t="shared" si="367"/>
        <v>0</v>
      </c>
      <c r="P1070" s="34">
        <f t="shared" si="367"/>
        <v>0</v>
      </c>
      <c r="Q1070" s="34">
        <f t="shared" si="367"/>
        <v>0</v>
      </c>
      <c r="R1070" s="34">
        <f t="shared" si="367"/>
        <v>0</v>
      </c>
      <c r="S1070" s="34">
        <f t="shared" si="367"/>
        <v>0</v>
      </c>
      <c r="T1070" s="34">
        <f t="shared" si="367"/>
        <v>0</v>
      </c>
      <c r="U1070" s="34">
        <f t="shared" si="367"/>
        <v>0</v>
      </c>
      <c r="V1070" s="34">
        <f t="shared" si="367"/>
        <v>0</v>
      </c>
      <c r="W1070" s="33">
        <f t="shared" si="367"/>
        <v>0</v>
      </c>
      <c r="Y1070"/>
      <c r="Z1070"/>
    </row>
    <row r="1071" spans="1:26" s="72" customFormat="1" outlineLevel="1" x14ac:dyDescent="0.2">
      <c r="A1071" s="322"/>
      <c r="B1071" s="25"/>
      <c r="C1071" s="23"/>
      <c r="D1071" s="23"/>
      <c r="E1071" s="24"/>
      <c r="F1071" s="176" t="s">
        <v>193</v>
      </c>
      <c r="G1071" s="190">
        <f t="shared" ref="G1071:V1071" si="368">G211</f>
        <v>0</v>
      </c>
      <c r="H1071" s="191">
        <f t="shared" si="368"/>
        <v>0</v>
      </c>
      <c r="I1071" s="179">
        <f t="shared" si="368"/>
        <v>0</v>
      </c>
      <c r="J1071" s="179">
        <f t="shared" si="368"/>
        <v>0</v>
      </c>
      <c r="K1071" s="197">
        <f t="shared" si="368"/>
        <v>0</v>
      </c>
      <c r="L1071" s="178">
        <f t="shared" si="368"/>
        <v>0</v>
      </c>
      <c r="M1071" s="192">
        <f t="shared" si="368"/>
        <v>0</v>
      </c>
      <c r="N1071" s="182">
        <f t="shared" si="368"/>
        <v>0</v>
      </c>
      <c r="O1071" s="182">
        <f t="shared" si="368"/>
        <v>0</v>
      </c>
      <c r="P1071" s="182">
        <f t="shared" si="368"/>
        <v>0</v>
      </c>
      <c r="Q1071" s="182">
        <f t="shared" si="368"/>
        <v>0</v>
      </c>
      <c r="R1071" s="182">
        <f t="shared" si="368"/>
        <v>0</v>
      </c>
      <c r="S1071" s="182">
        <f t="shared" si="368"/>
        <v>0</v>
      </c>
      <c r="T1071" s="182">
        <f t="shared" si="368"/>
        <v>0</v>
      </c>
      <c r="U1071" s="178">
        <f t="shared" si="368"/>
        <v>0</v>
      </c>
      <c r="V1071" s="183">
        <f t="shared" si="368"/>
        <v>0</v>
      </c>
      <c r="W1071" s="46">
        <f t="shared" si="361"/>
        <v>0</v>
      </c>
      <c r="Y1071"/>
      <c r="Z1071"/>
    </row>
    <row r="1072" spans="1:26" s="72" customFormat="1" outlineLevel="1" x14ac:dyDescent="0.2">
      <c r="A1072" s="322"/>
      <c r="B1072" s="25"/>
      <c r="C1072" s="23"/>
      <c r="D1072" s="23"/>
      <c r="E1072" s="24"/>
      <c r="F1072" s="176" t="s">
        <v>194</v>
      </c>
      <c r="G1072" s="190">
        <f t="shared" ref="G1072:V1072" si="369">G212</f>
        <v>0</v>
      </c>
      <c r="H1072" s="191">
        <f t="shared" si="369"/>
        <v>0</v>
      </c>
      <c r="I1072" s="179">
        <f t="shared" si="369"/>
        <v>0</v>
      </c>
      <c r="J1072" s="179">
        <f t="shared" si="369"/>
        <v>0</v>
      </c>
      <c r="K1072" s="197">
        <f t="shared" si="369"/>
        <v>0</v>
      </c>
      <c r="L1072" s="178">
        <f t="shared" si="369"/>
        <v>0</v>
      </c>
      <c r="M1072" s="192">
        <f t="shared" si="369"/>
        <v>0</v>
      </c>
      <c r="N1072" s="182">
        <f t="shared" si="369"/>
        <v>0</v>
      </c>
      <c r="O1072" s="182">
        <f t="shared" si="369"/>
        <v>0</v>
      </c>
      <c r="P1072" s="182">
        <f t="shared" si="369"/>
        <v>0</v>
      </c>
      <c r="Q1072" s="182">
        <f t="shared" si="369"/>
        <v>0</v>
      </c>
      <c r="R1072" s="182">
        <f t="shared" si="369"/>
        <v>0</v>
      </c>
      <c r="S1072" s="182">
        <f t="shared" si="369"/>
        <v>0</v>
      </c>
      <c r="T1072" s="182">
        <f t="shared" si="369"/>
        <v>0</v>
      </c>
      <c r="U1072" s="178">
        <f t="shared" si="369"/>
        <v>0</v>
      </c>
      <c r="V1072" s="183">
        <f t="shared" si="369"/>
        <v>0</v>
      </c>
      <c r="W1072" s="46">
        <f t="shared" si="361"/>
        <v>0</v>
      </c>
      <c r="Y1072"/>
      <c r="Z1072"/>
    </row>
    <row r="1073" spans="1:26" x14ac:dyDescent="0.2">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c r="Y1073"/>
      <c r="Z1073"/>
    </row>
    <row r="1074" spans="1:26" x14ac:dyDescent="0.2">
      <c r="A1074" s="318"/>
      <c r="B1074" s="25"/>
      <c r="C1074" s="23"/>
      <c r="D1074" s="23" t="s">
        <v>66</v>
      </c>
      <c r="E1074" s="24"/>
      <c r="F1074" s="64"/>
      <c r="G1074" s="69">
        <f t="shared" ref="G1074:W1074" si="370">SUBTOTAL(9,G1075:G1076)</f>
        <v>0</v>
      </c>
      <c r="H1074" s="70">
        <f t="shared" si="370"/>
        <v>0</v>
      </c>
      <c r="I1074" s="66">
        <f t="shared" si="370"/>
        <v>0</v>
      </c>
      <c r="J1074" s="66">
        <f t="shared" si="370"/>
        <v>0</v>
      </c>
      <c r="K1074" s="67">
        <f t="shared" si="370"/>
        <v>0</v>
      </c>
      <c r="L1074" s="34">
        <f t="shared" si="370"/>
        <v>0</v>
      </c>
      <c r="M1074" s="34">
        <f t="shared" si="370"/>
        <v>0</v>
      </c>
      <c r="N1074" s="34">
        <f t="shared" si="370"/>
        <v>0</v>
      </c>
      <c r="O1074" s="34">
        <f t="shared" si="370"/>
        <v>0</v>
      </c>
      <c r="P1074" s="34">
        <f t="shared" si="370"/>
        <v>0</v>
      </c>
      <c r="Q1074" s="34">
        <f t="shared" si="370"/>
        <v>0</v>
      </c>
      <c r="R1074" s="34">
        <f t="shared" si="370"/>
        <v>0</v>
      </c>
      <c r="S1074" s="34">
        <f t="shared" si="370"/>
        <v>0</v>
      </c>
      <c r="T1074" s="34">
        <f t="shared" si="370"/>
        <v>0</v>
      </c>
      <c r="U1074" s="34">
        <f t="shared" si="370"/>
        <v>0</v>
      </c>
      <c r="V1074" s="34">
        <f t="shared" si="370"/>
        <v>0</v>
      </c>
      <c r="W1074" s="33">
        <f t="shared" si="370"/>
        <v>0</v>
      </c>
      <c r="Y1074"/>
      <c r="Z1074"/>
    </row>
    <row r="1075" spans="1:26" outlineLevel="1" x14ac:dyDescent="0.2">
      <c r="A1075" s="318"/>
      <c r="B1075" s="25"/>
      <c r="C1075" s="24"/>
      <c r="D1075" s="24"/>
      <c r="E1075" s="24"/>
      <c r="F1075" s="202" t="s">
        <v>67</v>
      </c>
      <c r="G1075" s="203">
        <f>G215</f>
        <v>0</v>
      </c>
      <c r="H1075" s="191">
        <f>SUM(H215:V215)</f>
        <v>0</v>
      </c>
      <c r="I1075" s="66"/>
      <c r="J1075" s="66"/>
      <c r="K1075" s="67"/>
      <c r="L1075" s="51"/>
      <c r="M1075" s="34"/>
      <c r="N1075" s="34"/>
      <c r="O1075" s="34"/>
      <c r="P1075" s="34"/>
      <c r="Q1075" s="34"/>
      <c r="R1075" s="34"/>
      <c r="S1075" s="34"/>
      <c r="T1075" s="34"/>
      <c r="U1075" s="34"/>
      <c r="V1075" s="37"/>
      <c r="W1075" s="46">
        <f>G1075-SUM(H1075:V1075)</f>
        <v>0</v>
      </c>
      <c r="Y1075"/>
      <c r="Z1075"/>
    </row>
    <row r="1076" spans="1:26" outlineLevel="1" x14ac:dyDescent="0.2">
      <c r="A1076" s="318"/>
      <c r="B1076" s="71"/>
      <c r="C1076" s="24"/>
      <c r="D1076" s="24"/>
      <c r="E1076" s="24"/>
      <c r="F1076" s="176" t="s">
        <v>68</v>
      </c>
      <c r="G1076" s="190">
        <f>G216</f>
        <v>0</v>
      </c>
      <c r="H1076" s="191">
        <f t="shared" ref="H1076:V1076" si="371">H216</f>
        <v>0</v>
      </c>
      <c r="I1076" s="179">
        <f t="shared" si="371"/>
        <v>0</v>
      </c>
      <c r="J1076" s="179">
        <f t="shared" si="371"/>
        <v>0</v>
      </c>
      <c r="K1076" s="197">
        <f t="shared" si="371"/>
        <v>0</v>
      </c>
      <c r="L1076" s="181">
        <f t="shared" si="371"/>
        <v>0</v>
      </c>
      <c r="M1076" s="192">
        <f t="shared" si="371"/>
        <v>0</v>
      </c>
      <c r="N1076" s="182">
        <f t="shared" si="371"/>
        <v>0</v>
      </c>
      <c r="O1076" s="182">
        <f t="shared" si="371"/>
        <v>0</v>
      </c>
      <c r="P1076" s="182">
        <f t="shared" si="371"/>
        <v>0</v>
      </c>
      <c r="Q1076" s="182">
        <f t="shared" si="371"/>
        <v>0</v>
      </c>
      <c r="R1076" s="182">
        <f t="shared" si="371"/>
        <v>0</v>
      </c>
      <c r="S1076" s="182">
        <f t="shared" si="371"/>
        <v>0</v>
      </c>
      <c r="T1076" s="182">
        <f t="shared" si="371"/>
        <v>0</v>
      </c>
      <c r="U1076" s="178">
        <f t="shared" si="371"/>
        <v>0</v>
      </c>
      <c r="V1076" s="183">
        <f t="shared" si="371"/>
        <v>0</v>
      </c>
      <c r="W1076" s="46">
        <f>G1076-SUM(H1076:V1076)</f>
        <v>0</v>
      </c>
      <c r="Y1076"/>
      <c r="Z1076"/>
    </row>
    <row r="1077" spans="1:26" x14ac:dyDescent="0.2">
      <c r="A1077" s="318"/>
      <c r="B1077" s="71"/>
      <c r="C1077" s="24"/>
      <c r="D1077" s="23" t="s">
        <v>202</v>
      </c>
      <c r="E1077" s="24"/>
      <c r="F1077" s="24"/>
      <c r="G1077" s="69">
        <f>SUBTOTAL(9,G1078:G1080)</f>
        <v>0</v>
      </c>
      <c r="H1077" s="70">
        <f t="shared" ref="H1077:W1077" si="372">SUBTOTAL(9,H1078:H1080)</f>
        <v>0</v>
      </c>
      <c r="I1077" s="66">
        <f t="shared" si="372"/>
        <v>0</v>
      </c>
      <c r="J1077" s="66">
        <f t="shared" si="372"/>
        <v>0</v>
      </c>
      <c r="K1077" s="67">
        <f t="shared" si="372"/>
        <v>0</v>
      </c>
      <c r="L1077" s="34">
        <f t="shared" si="372"/>
        <v>0</v>
      </c>
      <c r="M1077" s="34">
        <f t="shared" si="372"/>
        <v>0</v>
      </c>
      <c r="N1077" s="34">
        <f t="shared" si="372"/>
        <v>0</v>
      </c>
      <c r="O1077" s="34">
        <f t="shared" si="372"/>
        <v>0</v>
      </c>
      <c r="P1077" s="34">
        <f t="shared" si="372"/>
        <v>0</v>
      </c>
      <c r="Q1077" s="34">
        <f t="shared" si="372"/>
        <v>0</v>
      </c>
      <c r="R1077" s="34">
        <f t="shared" si="372"/>
        <v>0</v>
      </c>
      <c r="S1077" s="34">
        <f t="shared" si="372"/>
        <v>0</v>
      </c>
      <c r="T1077" s="34">
        <f t="shared" si="372"/>
        <v>0</v>
      </c>
      <c r="U1077" s="34">
        <f t="shared" si="372"/>
        <v>0</v>
      </c>
      <c r="V1077" s="34">
        <f t="shared" si="372"/>
        <v>0</v>
      </c>
      <c r="W1077" s="33">
        <f t="shared" si="372"/>
        <v>0</v>
      </c>
      <c r="Y1077"/>
      <c r="Z1077"/>
    </row>
    <row r="1078" spans="1:26" outlineLevel="1" x14ac:dyDescent="0.2">
      <c r="A1078" s="318"/>
      <c r="B1078" s="25"/>
      <c r="C1078" s="24"/>
      <c r="D1078" s="24"/>
      <c r="E1078" s="64"/>
      <c r="F1078" s="176" t="s">
        <v>251</v>
      </c>
      <c r="G1078" s="190">
        <f t="shared" ref="G1078:V1078" si="373">G218</f>
        <v>0</v>
      </c>
      <c r="H1078" s="191">
        <f t="shared" si="373"/>
        <v>0</v>
      </c>
      <c r="I1078" s="179">
        <f t="shared" si="373"/>
        <v>0</v>
      </c>
      <c r="J1078" s="179">
        <f t="shared" si="373"/>
        <v>0</v>
      </c>
      <c r="K1078" s="197">
        <f t="shared" si="373"/>
        <v>0</v>
      </c>
      <c r="L1078" s="181">
        <f t="shared" si="373"/>
        <v>0</v>
      </c>
      <c r="M1078" s="192">
        <f t="shared" si="373"/>
        <v>0</v>
      </c>
      <c r="N1078" s="182">
        <f t="shared" si="373"/>
        <v>0</v>
      </c>
      <c r="O1078" s="182">
        <f t="shared" si="373"/>
        <v>0</v>
      </c>
      <c r="P1078" s="182">
        <f t="shared" si="373"/>
        <v>0</v>
      </c>
      <c r="Q1078" s="182">
        <f t="shared" si="373"/>
        <v>0</v>
      </c>
      <c r="R1078" s="182">
        <f t="shared" si="373"/>
        <v>0</v>
      </c>
      <c r="S1078" s="182">
        <f t="shared" si="373"/>
        <v>0</v>
      </c>
      <c r="T1078" s="178">
        <f t="shared" si="373"/>
        <v>0</v>
      </c>
      <c r="U1078" s="182">
        <f t="shared" si="373"/>
        <v>0</v>
      </c>
      <c r="V1078" s="183">
        <f t="shared" si="373"/>
        <v>0</v>
      </c>
      <c r="W1078" s="46">
        <f>G1078-SUM(H1078:V1078)</f>
        <v>0</v>
      </c>
      <c r="Y1078"/>
      <c r="Z1078"/>
    </row>
    <row r="1079" spans="1:26" outlineLevel="1" x14ac:dyDescent="0.2">
      <c r="A1079" s="318"/>
      <c r="B1079" s="25"/>
      <c r="C1079" s="24"/>
      <c r="D1079" s="24"/>
      <c r="E1079" s="64"/>
      <c r="F1079" s="176" t="s">
        <v>252</v>
      </c>
      <c r="G1079" s="190">
        <f t="shared" ref="G1079:V1079" si="374">G219</f>
        <v>0</v>
      </c>
      <c r="H1079" s="191">
        <f t="shared" si="374"/>
        <v>0</v>
      </c>
      <c r="I1079" s="179">
        <f t="shared" si="374"/>
        <v>0</v>
      </c>
      <c r="J1079" s="179">
        <f t="shared" si="374"/>
        <v>0</v>
      </c>
      <c r="K1079" s="197">
        <f t="shared" si="374"/>
        <v>0</v>
      </c>
      <c r="L1079" s="181">
        <f t="shared" si="374"/>
        <v>0</v>
      </c>
      <c r="M1079" s="192">
        <f t="shared" si="374"/>
        <v>0</v>
      </c>
      <c r="N1079" s="182">
        <f t="shared" si="374"/>
        <v>0</v>
      </c>
      <c r="O1079" s="182">
        <f t="shared" si="374"/>
        <v>0</v>
      </c>
      <c r="P1079" s="182">
        <f t="shared" si="374"/>
        <v>0</v>
      </c>
      <c r="Q1079" s="182">
        <f t="shared" si="374"/>
        <v>0</v>
      </c>
      <c r="R1079" s="182">
        <f t="shared" si="374"/>
        <v>0</v>
      </c>
      <c r="S1079" s="182">
        <f t="shared" si="374"/>
        <v>0</v>
      </c>
      <c r="T1079" s="178">
        <f t="shared" si="374"/>
        <v>0</v>
      </c>
      <c r="U1079" s="182">
        <f t="shared" si="374"/>
        <v>0</v>
      </c>
      <c r="V1079" s="183">
        <f t="shared" si="374"/>
        <v>0</v>
      </c>
      <c r="W1079" s="46">
        <f>G1079-SUM(H1079:V1079)</f>
        <v>0</v>
      </c>
      <c r="Y1079"/>
      <c r="Z1079"/>
    </row>
    <row r="1080" spans="1:26" outlineLevel="1" x14ac:dyDescent="0.2">
      <c r="A1080" s="318"/>
      <c r="B1080" s="25"/>
      <c r="C1080" s="24"/>
      <c r="D1080" s="24"/>
      <c r="E1080" s="64"/>
      <c r="F1080" s="176" t="s">
        <v>363</v>
      </c>
      <c r="G1080" s="190">
        <f>G220</f>
        <v>0</v>
      </c>
      <c r="H1080" s="66"/>
      <c r="I1080" s="66"/>
      <c r="J1080" s="66"/>
      <c r="K1080" s="67"/>
      <c r="L1080" s="51"/>
      <c r="M1080" s="34"/>
      <c r="N1080" s="34"/>
      <c r="O1080" s="34"/>
      <c r="P1080" s="34"/>
      <c r="Q1080" s="34"/>
      <c r="R1080" s="34"/>
      <c r="S1080" s="34"/>
      <c r="T1080" s="34"/>
      <c r="U1080" s="34"/>
      <c r="V1080" s="37"/>
      <c r="W1080" s="49"/>
      <c r="Y1080"/>
      <c r="Z1080"/>
    </row>
    <row r="1081" spans="1:26" x14ac:dyDescent="0.2">
      <c r="A1081" s="318"/>
      <c r="B1081" s="25"/>
      <c r="C1081" s="24"/>
      <c r="D1081" s="23" t="s">
        <v>70</v>
      </c>
      <c r="E1081" s="64"/>
      <c r="F1081" s="24"/>
      <c r="G1081" s="69">
        <f>SUBTOTAL(9,G1082:G1084)</f>
        <v>0</v>
      </c>
      <c r="H1081" s="66"/>
      <c r="I1081" s="66"/>
      <c r="J1081" s="66"/>
      <c r="K1081" s="67"/>
      <c r="L1081" s="51"/>
      <c r="M1081" s="34"/>
      <c r="N1081" s="34"/>
      <c r="O1081" s="34"/>
      <c r="P1081" s="34"/>
      <c r="Q1081" s="34"/>
      <c r="R1081" s="34"/>
      <c r="S1081" s="34"/>
      <c r="T1081" s="34"/>
      <c r="U1081" s="34"/>
      <c r="V1081" s="37"/>
      <c r="W1081" s="33">
        <f>SUBTOTAL(9,W1082:W1084)</f>
        <v>0</v>
      </c>
      <c r="Y1081"/>
      <c r="Z1081"/>
    </row>
    <row r="1082" spans="1:26" outlineLevel="1" x14ac:dyDescent="0.2">
      <c r="A1082" s="318"/>
      <c r="B1082" s="25"/>
      <c r="C1082" s="24"/>
      <c r="D1082" s="24"/>
      <c r="E1082" s="64"/>
      <c r="F1082" s="176" t="s">
        <v>71</v>
      </c>
      <c r="G1082" s="190">
        <f>G222</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outlineLevel="1" x14ac:dyDescent="0.2">
      <c r="A1083" s="318"/>
      <c r="B1083" s="25"/>
      <c r="C1083" s="24"/>
      <c r="D1083" s="24"/>
      <c r="E1083" s="64"/>
      <c r="F1083" s="176" t="s">
        <v>72</v>
      </c>
      <c r="G1083" s="190">
        <f>G223</f>
        <v>0</v>
      </c>
      <c r="H1083" s="66"/>
      <c r="I1083" s="66"/>
      <c r="J1083" s="66"/>
      <c r="K1083" s="67"/>
      <c r="L1083" s="51"/>
      <c r="M1083" s="34"/>
      <c r="N1083" s="34"/>
      <c r="O1083" s="34"/>
      <c r="P1083" s="34"/>
      <c r="Q1083" s="34"/>
      <c r="R1083" s="34"/>
      <c r="S1083" s="34"/>
      <c r="T1083" s="34"/>
      <c r="U1083" s="34"/>
      <c r="V1083" s="37"/>
      <c r="W1083" s="46">
        <f>G1083-SUM(H1083:V1083)</f>
        <v>0</v>
      </c>
      <c r="Y1083"/>
      <c r="Z1083"/>
    </row>
    <row r="1084" spans="1:26" outlineLevel="1" x14ac:dyDescent="0.2">
      <c r="A1084" s="318"/>
      <c r="B1084" s="25"/>
      <c r="C1084" s="24"/>
      <c r="D1084" s="24"/>
      <c r="E1084" s="64"/>
      <c r="F1084" s="176" t="s">
        <v>73</v>
      </c>
      <c r="G1084" s="190">
        <f>G224</f>
        <v>0</v>
      </c>
      <c r="H1084" s="66"/>
      <c r="I1084" s="66"/>
      <c r="J1084" s="66"/>
      <c r="K1084" s="67"/>
      <c r="L1084" s="51"/>
      <c r="M1084" s="34"/>
      <c r="N1084" s="34"/>
      <c r="O1084" s="34"/>
      <c r="P1084" s="34"/>
      <c r="Q1084" s="34"/>
      <c r="R1084" s="34"/>
      <c r="S1084" s="34"/>
      <c r="T1084" s="34"/>
      <c r="U1084" s="34"/>
      <c r="V1084" s="37"/>
      <c r="W1084" s="46">
        <f>G1084-SUM(H1084:V1084)</f>
        <v>0</v>
      </c>
      <c r="Y1084"/>
      <c r="Z1084"/>
    </row>
    <row r="1085" spans="1:26" x14ac:dyDescent="0.2">
      <c r="A1085" s="318"/>
      <c r="B1085" s="25"/>
      <c r="C1085" s="24"/>
      <c r="D1085" s="23" t="s">
        <v>65</v>
      </c>
      <c r="E1085" s="64"/>
      <c r="F1085" s="24"/>
      <c r="G1085" s="69">
        <f>SUBTOTAL(9,G1086)</f>
        <v>0</v>
      </c>
      <c r="H1085" s="66"/>
      <c r="I1085" s="66"/>
      <c r="J1085" s="66"/>
      <c r="K1085" s="67"/>
      <c r="L1085" s="51"/>
      <c r="M1085" s="34"/>
      <c r="N1085" s="34"/>
      <c r="O1085" s="34"/>
      <c r="P1085" s="34"/>
      <c r="Q1085" s="34"/>
      <c r="R1085" s="34"/>
      <c r="S1085" s="34"/>
      <c r="T1085" s="34"/>
      <c r="U1085" s="34"/>
      <c r="V1085" s="37"/>
      <c r="W1085" s="33">
        <f>SUBTOTAL(9,W1086)</f>
        <v>0</v>
      </c>
      <c r="Y1085"/>
      <c r="Z1085"/>
    </row>
    <row r="1086" spans="1:26" outlineLevel="1" x14ac:dyDescent="0.2">
      <c r="A1086" s="318"/>
      <c r="B1086" s="25"/>
      <c r="C1086" s="24"/>
      <c r="D1086" s="23"/>
      <c r="E1086" s="64"/>
      <c r="F1086" s="176" t="s">
        <v>65</v>
      </c>
      <c r="G1086" s="190">
        <f>G226</f>
        <v>0</v>
      </c>
      <c r="H1086" s="66"/>
      <c r="I1086" s="66"/>
      <c r="J1086" s="66"/>
      <c r="K1086" s="67"/>
      <c r="L1086" s="51"/>
      <c r="M1086" s="34"/>
      <c r="N1086" s="34"/>
      <c r="O1086" s="34"/>
      <c r="P1086" s="34"/>
      <c r="Q1086" s="34"/>
      <c r="R1086" s="34"/>
      <c r="S1086" s="34"/>
      <c r="T1086" s="34"/>
      <c r="U1086" s="34"/>
      <c r="V1086" s="37"/>
      <c r="W1086" s="46">
        <f>G1086-SUM(H1086:V1086)</f>
        <v>0</v>
      </c>
      <c r="Y1086"/>
      <c r="Z1086"/>
    </row>
    <row r="1087" spans="1:26" s="72" customFormat="1" outlineLevel="1" x14ac:dyDescent="0.2">
      <c r="A1087" s="318"/>
      <c r="B1087" s="25"/>
      <c r="C1087" s="24"/>
      <c r="D1087" s="23"/>
      <c r="E1087" s="64"/>
      <c r="F1087" s="24"/>
      <c r="G1087" s="435"/>
      <c r="H1087" s="70"/>
      <c r="I1087" s="66"/>
      <c r="J1087" s="66"/>
      <c r="K1087" s="67"/>
      <c r="L1087" s="34"/>
      <c r="M1087" s="34"/>
      <c r="N1087" s="34"/>
      <c r="O1087" s="34"/>
      <c r="P1087" s="34"/>
      <c r="Q1087" s="34"/>
      <c r="R1087" s="34"/>
      <c r="S1087" s="34"/>
      <c r="T1087" s="34"/>
      <c r="U1087" s="34"/>
      <c r="V1087" s="34"/>
      <c r="W1087" s="33"/>
      <c r="Y1087"/>
      <c r="Z1087"/>
    </row>
    <row r="1088" spans="1:26" s="72" customFormat="1" outlineLevel="1" x14ac:dyDescent="0.2">
      <c r="A1088" s="318"/>
      <c r="B1088" s="25"/>
      <c r="C1088" s="23" t="s">
        <v>477</v>
      </c>
      <c r="D1088" s="23"/>
      <c r="E1088" s="64"/>
      <c r="F1088" s="24"/>
      <c r="G1088" s="435">
        <f>SUBTOTAL(9,G1089:G1091)</f>
        <v>0</v>
      </c>
      <c r="H1088" s="70">
        <f t="shared" ref="H1088:W1088" si="375">SUBTOTAL(9,H1089:H1091)</f>
        <v>0</v>
      </c>
      <c r="I1088" s="66">
        <f t="shared" si="375"/>
        <v>0</v>
      </c>
      <c r="J1088" s="66">
        <f t="shared" si="375"/>
        <v>0</v>
      </c>
      <c r="K1088" s="67">
        <f t="shared" si="375"/>
        <v>0</v>
      </c>
      <c r="L1088" s="34">
        <f t="shared" si="375"/>
        <v>0</v>
      </c>
      <c r="M1088" s="34">
        <f t="shared" si="375"/>
        <v>0</v>
      </c>
      <c r="N1088" s="34">
        <f t="shared" si="375"/>
        <v>0</v>
      </c>
      <c r="O1088" s="34">
        <f t="shared" si="375"/>
        <v>0</v>
      </c>
      <c r="P1088" s="34">
        <f t="shared" si="375"/>
        <v>0</v>
      </c>
      <c r="Q1088" s="34">
        <f t="shared" si="375"/>
        <v>0</v>
      </c>
      <c r="R1088" s="34">
        <f t="shared" si="375"/>
        <v>0</v>
      </c>
      <c r="S1088" s="34">
        <f t="shared" si="375"/>
        <v>0</v>
      </c>
      <c r="T1088" s="34">
        <f t="shared" si="375"/>
        <v>0</v>
      </c>
      <c r="U1088" s="34">
        <f t="shared" si="375"/>
        <v>0</v>
      </c>
      <c r="V1088" s="34">
        <f t="shared" si="375"/>
        <v>0</v>
      </c>
      <c r="W1088" s="33">
        <f t="shared" si="375"/>
        <v>0</v>
      </c>
      <c r="Y1088"/>
      <c r="Z1088"/>
    </row>
    <row r="1089" spans="1:26" s="72" customFormat="1" outlineLevel="1" x14ac:dyDescent="0.2">
      <c r="A1089" s="318"/>
      <c r="B1089" s="25"/>
      <c r="C1089" s="24"/>
      <c r="D1089" s="23"/>
      <c r="E1089" s="64"/>
      <c r="F1089" s="433" t="s">
        <v>474</v>
      </c>
      <c r="G1089" s="436">
        <f>G229</f>
        <v>0</v>
      </c>
      <c r="H1089" s="437">
        <f>G1089*(1-VLOOKUP($F1089,SHT,3,FALSE))+$H229*VLOOKUP($F1089,SHT,3,FALSE)</f>
        <v>0</v>
      </c>
      <c r="I1089" s="438">
        <f t="shared" ref="I1089:V1089" si="376">I229*VLOOKUP($F1089,SHT,3,FALSE)</f>
        <v>0</v>
      </c>
      <c r="J1089" s="438">
        <f t="shared" si="376"/>
        <v>0</v>
      </c>
      <c r="K1089" s="439">
        <f t="shared" si="376"/>
        <v>0</v>
      </c>
      <c r="L1089" s="440">
        <f t="shared" si="376"/>
        <v>0</v>
      </c>
      <c r="M1089" s="441">
        <f t="shared" si="376"/>
        <v>0</v>
      </c>
      <c r="N1089" s="438">
        <f t="shared" si="376"/>
        <v>0</v>
      </c>
      <c r="O1089" s="438">
        <f t="shared" si="376"/>
        <v>0</v>
      </c>
      <c r="P1089" s="438">
        <f t="shared" si="376"/>
        <v>0</v>
      </c>
      <c r="Q1089" s="438">
        <f t="shared" si="376"/>
        <v>0</v>
      </c>
      <c r="R1089" s="438">
        <f t="shared" si="376"/>
        <v>0</v>
      </c>
      <c r="S1089" s="438">
        <f t="shared" si="376"/>
        <v>0</v>
      </c>
      <c r="T1089" s="438">
        <f t="shared" si="376"/>
        <v>0</v>
      </c>
      <c r="U1089" s="438">
        <f t="shared" si="376"/>
        <v>0</v>
      </c>
      <c r="V1089" s="442">
        <f t="shared" si="376"/>
        <v>0</v>
      </c>
      <c r="W1089" s="436">
        <f t="shared" ref="W1089:W1091" si="377">G1089-SUM(H1089:V1089)</f>
        <v>0</v>
      </c>
      <c r="Y1089"/>
      <c r="Z1089"/>
    </row>
    <row r="1090" spans="1:26" s="72" customFormat="1" outlineLevel="1" x14ac:dyDescent="0.2">
      <c r="A1090" s="318"/>
      <c r="B1090" s="25"/>
      <c r="C1090" s="24"/>
      <c r="D1090" s="23"/>
      <c r="E1090" s="64"/>
      <c r="F1090" s="433" t="s">
        <v>475</v>
      </c>
      <c r="G1090" s="436">
        <f>G230</f>
        <v>0</v>
      </c>
      <c r="H1090" s="437">
        <f>G1090*(1-VLOOKUP($F1090,SHT,3,FALSE))+$H230*VLOOKUP($F1090,SHT,3,FALSE)</f>
        <v>0</v>
      </c>
      <c r="I1090" s="438">
        <f t="shared" ref="I1090:V1090" si="378">I230*VLOOKUP($F1090,SHT,3,FALSE)</f>
        <v>0</v>
      </c>
      <c r="J1090" s="438">
        <f t="shared" si="378"/>
        <v>0</v>
      </c>
      <c r="K1090" s="439">
        <f t="shared" si="378"/>
        <v>0</v>
      </c>
      <c r="L1090" s="440">
        <f t="shared" si="378"/>
        <v>0</v>
      </c>
      <c r="M1090" s="441">
        <f t="shared" si="378"/>
        <v>0</v>
      </c>
      <c r="N1090" s="438">
        <f t="shared" si="378"/>
        <v>0</v>
      </c>
      <c r="O1090" s="438">
        <f t="shared" si="378"/>
        <v>0</v>
      </c>
      <c r="P1090" s="438">
        <f t="shared" si="378"/>
        <v>0</v>
      </c>
      <c r="Q1090" s="438">
        <f t="shared" si="378"/>
        <v>0</v>
      </c>
      <c r="R1090" s="438">
        <f t="shared" si="378"/>
        <v>0</v>
      </c>
      <c r="S1090" s="438">
        <f t="shared" si="378"/>
        <v>0</v>
      </c>
      <c r="T1090" s="438">
        <f t="shared" si="378"/>
        <v>0</v>
      </c>
      <c r="U1090" s="438">
        <f t="shared" si="378"/>
        <v>0</v>
      </c>
      <c r="V1090" s="442">
        <f t="shared" si="378"/>
        <v>0</v>
      </c>
      <c r="W1090" s="436">
        <f t="shared" si="377"/>
        <v>0</v>
      </c>
      <c r="Y1090"/>
      <c r="Z1090"/>
    </row>
    <row r="1091" spans="1:26" s="72" customFormat="1" outlineLevel="1" x14ac:dyDescent="0.2">
      <c r="A1091" s="318"/>
      <c r="B1091" s="25"/>
      <c r="C1091" s="24"/>
      <c r="D1091" s="23"/>
      <c r="E1091" s="64"/>
      <c r="F1091" s="433" t="s">
        <v>476</v>
      </c>
      <c r="G1091" s="436">
        <f>G231</f>
        <v>0</v>
      </c>
      <c r="H1091" s="437">
        <f>G1091*(1-VLOOKUP($F1091,SHT,3,FALSE))+$H231*VLOOKUP($F1091,SHT,3,FALSE)</f>
        <v>0</v>
      </c>
      <c r="I1091" s="438">
        <f t="shared" ref="I1091:V1091" si="379">I231*VLOOKUP($F1091,SHT,3,FALSE)</f>
        <v>0</v>
      </c>
      <c r="J1091" s="438">
        <f t="shared" si="379"/>
        <v>0</v>
      </c>
      <c r="K1091" s="439">
        <f t="shared" si="379"/>
        <v>0</v>
      </c>
      <c r="L1091" s="440">
        <f t="shared" si="379"/>
        <v>0</v>
      </c>
      <c r="M1091" s="441">
        <f t="shared" si="379"/>
        <v>0</v>
      </c>
      <c r="N1091" s="438">
        <f t="shared" si="379"/>
        <v>0</v>
      </c>
      <c r="O1091" s="438">
        <f t="shared" si="379"/>
        <v>0</v>
      </c>
      <c r="P1091" s="438">
        <f t="shared" si="379"/>
        <v>0</v>
      </c>
      <c r="Q1091" s="438">
        <f t="shared" si="379"/>
        <v>0</v>
      </c>
      <c r="R1091" s="438">
        <f t="shared" si="379"/>
        <v>0</v>
      </c>
      <c r="S1091" s="438">
        <f t="shared" si="379"/>
        <v>0</v>
      </c>
      <c r="T1091" s="438">
        <f t="shared" si="379"/>
        <v>0</v>
      </c>
      <c r="U1091" s="438">
        <f t="shared" si="379"/>
        <v>0</v>
      </c>
      <c r="V1091" s="442">
        <f t="shared" si="379"/>
        <v>0</v>
      </c>
      <c r="W1091" s="436">
        <f t="shared" si="377"/>
        <v>0</v>
      </c>
      <c r="Y1091"/>
      <c r="Z1091"/>
    </row>
    <row r="1092" spans="1:26" x14ac:dyDescent="0.2">
      <c r="A1092" s="318"/>
      <c r="B1092" s="25"/>
      <c r="C1092" s="24"/>
      <c r="D1092" s="23"/>
      <c r="E1092" s="64"/>
      <c r="F1092" s="24"/>
      <c r="G1092" s="69"/>
      <c r="H1092" s="66"/>
      <c r="I1092" s="66"/>
      <c r="J1092" s="66"/>
      <c r="K1092" s="67"/>
      <c r="L1092" s="51"/>
      <c r="M1092" s="34"/>
      <c r="N1092" s="34"/>
      <c r="O1092" s="34"/>
      <c r="P1092" s="34"/>
      <c r="Q1092" s="34"/>
      <c r="R1092" s="34"/>
      <c r="S1092" s="34"/>
      <c r="T1092" s="34"/>
      <c r="U1092" s="34"/>
      <c r="V1092" s="37"/>
      <c r="W1092" s="33"/>
      <c r="Y1092"/>
      <c r="Z1092"/>
    </row>
    <row r="1093" spans="1:26" s="150" customFormat="1" ht="16.5" thickBot="1" x14ac:dyDescent="0.25">
      <c r="A1093" s="319"/>
      <c r="B1093" s="79" t="s">
        <v>309</v>
      </c>
      <c r="C1093" s="204"/>
      <c r="D1093" s="204"/>
      <c r="E1093" s="204"/>
      <c r="F1093" s="204"/>
      <c r="G1093" s="205">
        <f>SUBTOTAL(9,G868:G1092)</f>
        <v>0</v>
      </c>
      <c r="H1093" s="206">
        <f t="shared" ref="H1093:W1093" si="380">SUBTOTAL(9,H868:H1092)</f>
        <v>0</v>
      </c>
      <c r="I1093" s="207">
        <f t="shared" si="380"/>
        <v>0</v>
      </c>
      <c r="J1093" s="207">
        <f t="shared" si="380"/>
        <v>0</v>
      </c>
      <c r="K1093" s="468">
        <f t="shared" si="380"/>
        <v>0</v>
      </c>
      <c r="L1093" s="209">
        <f t="shared" si="380"/>
        <v>0</v>
      </c>
      <c r="M1093" s="210">
        <f t="shared" si="380"/>
        <v>0</v>
      </c>
      <c r="N1093" s="210">
        <f t="shared" si="380"/>
        <v>0</v>
      </c>
      <c r="O1093" s="210">
        <f t="shared" si="380"/>
        <v>0</v>
      </c>
      <c r="P1093" s="210">
        <f t="shared" si="380"/>
        <v>0</v>
      </c>
      <c r="Q1093" s="210">
        <f t="shared" si="380"/>
        <v>0</v>
      </c>
      <c r="R1093" s="210">
        <f t="shared" si="380"/>
        <v>0</v>
      </c>
      <c r="S1093" s="210">
        <f t="shared" si="380"/>
        <v>0</v>
      </c>
      <c r="T1093" s="210">
        <f t="shared" si="380"/>
        <v>0</v>
      </c>
      <c r="U1093" s="210">
        <f t="shared" si="380"/>
        <v>0</v>
      </c>
      <c r="V1093" s="211">
        <f t="shared" si="380"/>
        <v>0</v>
      </c>
      <c r="W1093" s="205">
        <f t="shared" si="380"/>
        <v>0</v>
      </c>
      <c r="Y1093"/>
      <c r="Z1093"/>
    </row>
    <row r="1094" spans="1:26" ht="13.5" thickBot="1" x14ac:dyDescent="0.25">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c r="Y1094"/>
      <c r="Z1094"/>
    </row>
    <row r="1095" spans="1:26" s="150" customFormat="1" ht="15.75" x14ac:dyDescent="0.2">
      <c r="A1095" s="319"/>
      <c r="B1095" s="324" t="s">
        <v>75</v>
      </c>
      <c r="C1095" s="143"/>
      <c r="D1095" s="143"/>
      <c r="E1095" s="143"/>
      <c r="F1095" s="143"/>
      <c r="G1095" s="87"/>
      <c r="H1095" s="88"/>
      <c r="I1095" s="88"/>
      <c r="J1095" s="88"/>
      <c r="K1095" s="91"/>
      <c r="L1095" s="89"/>
      <c r="M1095" s="90"/>
      <c r="N1095" s="88"/>
      <c r="O1095" s="88"/>
      <c r="P1095" s="88"/>
      <c r="Q1095" s="88"/>
      <c r="R1095" s="88"/>
      <c r="S1095" s="88"/>
      <c r="T1095" s="88"/>
      <c r="U1095" s="88"/>
      <c r="V1095" s="91"/>
      <c r="W1095" s="87"/>
      <c r="Y1095"/>
      <c r="Z1095"/>
    </row>
    <row r="1096" spans="1:26" x14ac:dyDescent="0.2">
      <c r="A1096" s="318"/>
      <c r="B1096" s="71"/>
      <c r="C1096" s="23" t="s">
        <v>76</v>
      </c>
      <c r="D1096" s="23"/>
      <c r="E1096" s="64"/>
      <c r="F1096" s="64"/>
      <c r="G1096" s="33"/>
      <c r="H1096" s="34"/>
      <c r="I1096" s="34"/>
      <c r="J1096" s="34"/>
      <c r="K1096" s="37"/>
      <c r="L1096" s="35"/>
      <c r="M1096" s="36"/>
      <c r="N1096" s="34"/>
      <c r="O1096" s="34"/>
      <c r="P1096" s="34"/>
      <c r="Q1096" s="34"/>
      <c r="R1096" s="34"/>
      <c r="S1096" s="34"/>
      <c r="T1096" s="34"/>
      <c r="U1096" s="34"/>
      <c r="V1096" s="37"/>
      <c r="W1096" s="33"/>
      <c r="Y1096"/>
      <c r="Z1096"/>
    </row>
    <row r="1097" spans="1:26" x14ac:dyDescent="0.2">
      <c r="A1097" s="318"/>
      <c r="B1097" s="71"/>
      <c r="C1097" s="64"/>
      <c r="D1097" s="23" t="s">
        <v>77</v>
      </c>
      <c r="E1097" s="64"/>
      <c r="F1097" s="64"/>
      <c r="G1097" s="69">
        <f>SUBTOTAL(9,G1098:G1104)</f>
        <v>0</v>
      </c>
      <c r="H1097" s="34">
        <f t="shared" ref="H1097:W1097" si="381">SUBTOTAL(9,H1098:H1104)</f>
        <v>0</v>
      </c>
      <c r="I1097" s="34">
        <f t="shared" si="381"/>
        <v>0</v>
      </c>
      <c r="J1097" s="34">
        <f t="shared" si="381"/>
        <v>0</v>
      </c>
      <c r="K1097" s="37">
        <f t="shared" si="381"/>
        <v>0</v>
      </c>
      <c r="L1097" s="35">
        <f t="shared" si="381"/>
        <v>0</v>
      </c>
      <c r="M1097" s="36">
        <f t="shared" si="381"/>
        <v>0</v>
      </c>
      <c r="N1097" s="36">
        <f t="shared" si="381"/>
        <v>0</v>
      </c>
      <c r="O1097" s="36">
        <f t="shared" si="381"/>
        <v>0</v>
      </c>
      <c r="P1097" s="36">
        <f t="shared" si="381"/>
        <v>0</v>
      </c>
      <c r="Q1097" s="36">
        <f t="shared" si="381"/>
        <v>0</v>
      </c>
      <c r="R1097" s="36">
        <f t="shared" si="381"/>
        <v>0</v>
      </c>
      <c r="S1097" s="36">
        <f t="shared" si="381"/>
        <v>0</v>
      </c>
      <c r="T1097" s="36">
        <f t="shared" si="381"/>
        <v>0</v>
      </c>
      <c r="U1097" s="36">
        <f t="shared" si="381"/>
        <v>0</v>
      </c>
      <c r="V1097" s="37">
        <f t="shared" si="381"/>
        <v>0</v>
      </c>
      <c r="W1097" s="37">
        <f t="shared" si="381"/>
        <v>0</v>
      </c>
      <c r="Y1097"/>
      <c r="Z1097"/>
    </row>
    <row r="1098" spans="1:26" outlineLevel="1" x14ac:dyDescent="0.2">
      <c r="A1098" s="318"/>
      <c r="B1098" s="29"/>
      <c r="C1098" s="73"/>
      <c r="D1098" s="73"/>
      <c r="E1098" s="73"/>
      <c r="F1098" s="212" t="s">
        <v>78</v>
      </c>
      <c r="G1098" s="188">
        <f t="shared" ref="G1098:G1104" si="382">G238</f>
        <v>0</v>
      </c>
      <c r="H1098" s="189">
        <f t="shared" ref="H1098:H1104" si="383">G1098*VLOOKUP(F1098,DRT,2,FALSE)</f>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G1098-SUM(H1098:V1098)</f>
        <v>0</v>
      </c>
      <c r="Y1098"/>
      <c r="Z1098"/>
    </row>
    <row r="1099" spans="1:26" outlineLevel="1" x14ac:dyDescent="0.2">
      <c r="A1099" s="318"/>
      <c r="B1099" s="25"/>
      <c r="C1099" s="64"/>
      <c r="D1099" s="64"/>
      <c r="E1099" s="64"/>
      <c r="F1099" s="212" t="s">
        <v>79</v>
      </c>
      <c r="G1099" s="188">
        <f t="shared" si="382"/>
        <v>0</v>
      </c>
      <c r="H1099" s="189">
        <f t="shared" si="383"/>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ref="W1099:W1104" si="384">G1099-SUM(H1099:V1099)</f>
        <v>0</v>
      </c>
      <c r="Y1099"/>
      <c r="Z1099"/>
    </row>
    <row r="1100" spans="1:26" outlineLevel="1" x14ac:dyDescent="0.2">
      <c r="A1100" s="318"/>
      <c r="B1100" s="25"/>
      <c r="C1100" s="64"/>
      <c r="D1100" s="64"/>
      <c r="E1100" s="64"/>
      <c r="F1100" s="187" t="s">
        <v>80</v>
      </c>
      <c r="G1100" s="188">
        <f t="shared" si="382"/>
        <v>0</v>
      </c>
      <c r="H1100" s="189">
        <f t="shared" si="383"/>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84"/>
        <v>0</v>
      </c>
      <c r="Y1100"/>
      <c r="Z1100"/>
    </row>
    <row r="1101" spans="1:26" outlineLevel="1" x14ac:dyDescent="0.2">
      <c r="A1101" s="318"/>
      <c r="B1101" s="25"/>
      <c r="C1101" s="64"/>
      <c r="D1101" s="64"/>
      <c r="E1101" s="64"/>
      <c r="F1101" s="187" t="s">
        <v>405</v>
      </c>
      <c r="G1101" s="188">
        <f t="shared" si="382"/>
        <v>0</v>
      </c>
      <c r="H1101" s="189">
        <f t="shared" si="383"/>
        <v>0</v>
      </c>
      <c r="I1101" s="184">
        <f>($G$1101-SUM($H$1101:H1101))*VLOOKUP($F1101,DRT,2,FALSE)</f>
        <v>0</v>
      </c>
      <c r="J1101" s="184">
        <f>($G$1101-SUM($H$1101:I1101))*VLOOKUP($F1101,DRT,2,FALSE)</f>
        <v>0</v>
      </c>
      <c r="K1101" s="215">
        <f>($G$1101-SUM($H$1101:J1101))*VLOOKUP($F1101,DRT,2,FALSE)</f>
        <v>0</v>
      </c>
      <c r="L1101" s="214">
        <f>($G1101-SUM($H1101:K1101))*VLOOKUP($F1101,DRT,4,FALSE)</f>
        <v>0</v>
      </c>
      <c r="M1101" s="184">
        <f>($G1101-SUM($H1101:L1101))*VLOOKUP($F1101,DRT,4,FALSE)</f>
        <v>0</v>
      </c>
      <c r="N1101" s="184">
        <f>($G1101-SUM($H1101:M1101))*VLOOKUP($F1101,DRT,4,FALSE)</f>
        <v>0</v>
      </c>
      <c r="O1101" s="184">
        <f>($G1101-SUM($H1101:N1101))*VLOOKUP($F1101,DRT,4,FALSE)</f>
        <v>0</v>
      </c>
      <c r="P1101" s="184">
        <f>($G1101-SUM($H1101:O1101))*VLOOKUP($F1101,DRT,4,FALSE)</f>
        <v>0</v>
      </c>
      <c r="Q1101" s="184">
        <f>($G1101-SUM($H1101:P1101))*VLOOKUP($F1101,DRT,4,FALSE)</f>
        <v>0</v>
      </c>
      <c r="R1101" s="184">
        <f>($G1101-SUM($H1101:Q1101))*VLOOKUP($F1101,DRT,4,FALSE)</f>
        <v>0</v>
      </c>
      <c r="S1101" s="184">
        <f>($G1101-SUM($H1101:R1101))*VLOOKUP($F1101,DRT,4,FALSE)</f>
        <v>0</v>
      </c>
      <c r="T1101" s="184">
        <f>($G1101-SUM($H1101:S1101))*VLOOKUP($F1101,DRT,4,FALSE)</f>
        <v>0</v>
      </c>
      <c r="U1101" s="184">
        <f>($G1101-SUM($H1101:T1101))*VLOOKUP($F1101,DRT,4,FALSE)</f>
        <v>0</v>
      </c>
      <c r="V1101" s="215">
        <f>($G1101-SUM($H1101:U1101))*VLOOKUP($F1101,DRT,4,FALSE)</f>
        <v>0</v>
      </c>
      <c r="W1101" s="46">
        <f t="shared" si="384"/>
        <v>0</v>
      </c>
      <c r="Y1101"/>
      <c r="Z1101"/>
    </row>
    <row r="1102" spans="1:26" outlineLevel="1" x14ac:dyDescent="0.2">
      <c r="A1102" s="318"/>
      <c r="B1102" s="25"/>
      <c r="C1102" s="64"/>
      <c r="D1102" s="64"/>
      <c r="E1102" s="64"/>
      <c r="F1102" s="187" t="s">
        <v>81</v>
      </c>
      <c r="G1102" s="188">
        <f t="shared" si="382"/>
        <v>0</v>
      </c>
      <c r="H1102" s="189">
        <f t="shared" si="383"/>
        <v>0</v>
      </c>
      <c r="I1102" s="184">
        <f>($G$1102-SUM($H$1102:H1102))*VLOOKUP($F1102,DRT,2,FALSE)</f>
        <v>0</v>
      </c>
      <c r="J1102" s="184">
        <f>($G$1102-SUM($H$1102:I1102))*VLOOKUP($F1102,DRT,2,FALSE)</f>
        <v>0</v>
      </c>
      <c r="K1102" s="215">
        <f>($G$1102-SUM($H$1102:J1102))*VLOOKUP($F1102,DRT,2,FALSE)</f>
        <v>0</v>
      </c>
      <c r="L1102" s="214">
        <f>($G1102-SUM($H1102:K1102))*VLOOKUP($F1102,DRT,4,FALSE)</f>
        <v>0</v>
      </c>
      <c r="M1102" s="184">
        <f>($G1102-SUM($H1102:L1102))*VLOOKUP($F1102,DRT,4,FALSE)</f>
        <v>0</v>
      </c>
      <c r="N1102" s="184">
        <f>($G1102-SUM($H1102:M1102))*VLOOKUP($F1102,DRT,4,FALSE)</f>
        <v>0</v>
      </c>
      <c r="O1102" s="184">
        <f>($G1102-SUM($H1102:N1102))*VLOOKUP($F1102,DRT,4,FALSE)</f>
        <v>0</v>
      </c>
      <c r="P1102" s="184">
        <f>($G1102-SUM($H1102:O1102))*VLOOKUP($F1102,DRT,4,FALSE)</f>
        <v>0</v>
      </c>
      <c r="Q1102" s="184">
        <f>($G1102-SUM($H1102:P1102))*VLOOKUP($F1102,DRT,4,FALSE)</f>
        <v>0</v>
      </c>
      <c r="R1102" s="184">
        <f>($G1102-SUM($H1102:Q1102))*VLOOKUP($F1102,DRT,4,FALSE)</f>
        <v>0</v>
      </c>
      <c r="S1102" s="184">
        <f>($G1102-SUM($H1102:R1102))*VLOOKUP($F1102,DRT,4,FALSE)</f>
        <v>0</v>
      </c>
      <c r="T1102" s="184">
        <f>($G1102-SUM($H1102:S1102))*VLOOKUP($F1102,DRT,4,FALSE)</f>
        <v>0</v>
      </c>
      <c r="U1102" s="184">
        <f>($G1102-SUM($H1102:T1102))*VLOOKUP($F1102,DRT,4,FALSE)</f>
        <v>0</v>
      </c>
      <c r="V1102" s="215">
        <f>($G1102-SUM($H1102:U1102))*VLOOKUP($F1102,DRT,4,FALSE)</f>
        <v>0</v>
      </c>
      <c r="W1102" s="46">
        <f t="shared" si="384"/>
        <v>0</v>
      </c>
      <c r="Y1102"/>
      <c r="Z1102"/>
    </row>
    <row r="1103" spans="1:26" outlineLevel="1" x14ac:dyDescent="0.2">
      <c r="A1103" s="318"/>
      <c r="B1103" s="25"/>
      <c r="C1103" s="64"/>
      <c r="D1103" s="64"/>
      <c r="E1103" s="64"/>
      <c r="F1103" s="176" t="s">
        <v>402</v>
      </c>
      <c r="G1103" s="188">
        <f t="shared" si="382"/>
        <v>0</v>
      </c>
      <c r="H1103" s="189">
        <f>G1103*VLOOKUP(F1103,DRT,2,FALSE)</f>
        <v>0</v>
      </c>
      <c r="I1103" s="184">
        <f>($G1103-SUM($H1103:H1103))*VLOOKUP($F1103,DRT,2,FALSE)</f>
        <v>0</v>
      </c>
      <c r="J1103" s="184">
        <f>($G1103-SUM($H1103:I1103))*VLOOKUP($F1103,DRT,2,FALSE)</f>
        <v>0</v>
      </c>
      <c r="K1103" s="215">
        <f>($G1103-SUM($H1103:J1103))*VLOOKUP($F1103,DRT,2,FALSE)</f>
        <v>0</v>
      </c>
      <c r="L1103" s="214">
        <f>($G1103-SUM($H1103:K1103))*VLOOKUP($F1103,DRT,4,FALSE)</f>
        <v>0</v>
      </c>
      <c r="M1103" s="184">
        <f>($G1103-SUM($H1103:L1103))*VLOOKUP($F1103,DRT,4,FALSE)</f>
        <v>0</v>
      </c>
      <c r="N1103" s="184">
        <f>($G1103-SUM($H1103:M1103))*VLOOKUP($F1103,DRT,4,FALSE)</f>
        <v>0</v>
      </c>
      <c r="O1103" s="184">
        <f>($G1103-SUM($H1103:N1103))*VLOOKUP($F1103,DRT,4,FALSE)</f>
        <v>0</v>
      </c>
      <c r="P1103" s="184">
        <f>($G1103-SUM($H1103:O1103))*VLOOKUP($F1103,DRT,4,FALSE)</f>
        <v>0</v>
      </c>
      <c r="Q1103" s="184">
        <f>($G1103-SUM($H1103:P1103))*VLOOKUP($F1103,DRT,4,FALSE)</f>
        <v>0</v>
      </c>
      <c r="R1103" s="184">
        <f>($G1103-SUM($H1103:Q1103))*VLOOKUP($F1103,DRT,4,FALSE)</f>
        <v>0</v>
      </c>
      <c r="S1103" s="184">
        <f>($G1103-SUM($H1103:R1103))*VLOOKUP($F1103,DRT,4,FALSE)</f>
        <v>0</v>
      </c>
      <c r="T1103" s="184">
        <f>($G1103-SUM($H1103:S1103))*VLOOKUP($F1103,DRT,4,FALSE)</f>
        <v>0</v>
      </c>
      <c r="U1103" s="184">
        <f>($G1103-SUM($H1103:T1103))*VLOOKUP($F1103,DRT,4,FALSE)</f>
        <v>0</v>
      </c>
      <c r="V1103" s="215">
        <f>($G1103-SUM($H1103:U1103))*VLOOKUP($F1103,DRT,4,FALSE)</f>
        <v>0</v>
      </c>
      <c r="W1103" s="46">
        <f t="shared" si="384"/>
        <v>0</v>
      </c>
      <c r="Y1103"/>
      <c r="Z1103"/>
    </row>
    <row r="1104" spans="1:26" outlineLevel="1" x14ac:dyDescent="0.2">
      <c r="A1104" s="318"/>
      <c r="B1104" s="25"/>
      <c r="C1104" s="64"/>
      <c r="D1104" s="64"/>
      <c r="E1104" s="64"/>
      <c r="F1104" s="176" t="s">
        <v>403</v>
      </c>
      <c r="G1104" s="188">
        <f t="shared" si="382"/>
        <v>0</v>
      </c>
      <c r="H1104" s="189">
        <f t="shared" si="383"/>
        <v>0</v>
      </c>
      <c r="I1104" s="184">
        <f>($G1104-SUM($H1104:H1104))*VLOOKUP($F1104,DRT,2,FALSE)</f>
        <v>0</v>
      </c>
      <c r="J1104" s="184">
        <f>($G1104-SUM($H1104:I1104))*VLOOKUP($F1104,DRT,2,FALSE)</f>
        <v>0</v>
      </c>
      <c r="K1104" s="215">
        <f>($G1104-SUM($H1104:J1104))*VLOOKUP($F1104,DRT,2,FALSE)</f>
        <v>0</v>
      </c>
      <c r="L1104" s="214">
        <f>($G1104-SUM($H1104:K1104))*VLOOKUP($F1104,DRT,4,FALSE)</f>
        <v>0</v>
      </c>
      <c r="M1104" s="184">
        <f>($G1104-SUM($H1104:L1104))*VLOOKUP($F1104,DRT,4,FALSE)</f>
        <v>0</v>
      </c>
      <c r="N1104" s="184">
        <f>($G1104-SUM($H1104:M1104))*VLOOKUP($F1104,DRT,4,FALSE)</f>
        <v>0</v>
      </c>
      <c r="O1104" s="184">
        <f>($G1104-SUM($H1104:N1104))*VLOOKUP($F1104,DRT,4,FALSE)</f>
        <v>0</v>
      </c>
      <c r="P1104" s="184">
        <f>($G1104-SUM($H1104:O1104))*VLOOKUP($F1104,DRT,4,FALSE)</f>
        <v>0</v>
      </c>
      <c r="Q1104" s="184">
        <f>($G1104-SUM($H1104:P1104))*VLOOKUP($F1104,DRT,4,FALSE)</f>
        <v>0</v>
      </c>
      <c r="R1104" s="184">
        <f>($G1104-SUM($H1104:Q1104))*VLOOKUP($F1104,DRT,4,FALSE)</f>
        <v>0</v>
      </c>
      <c r="S1104" s="184">
        <f>($G1104-SUM($H1104:R1104))*VLOOKUP($F1104,DRT,4,FALSE)</f>
        <v>0</v>
      </c>
      <c r="T1104" s="184">
        <f>($G1104-SUM($H1104:S1104))*VLOOKUP($F1104,DRT,4,FALSE)</f>
        <v>0</v>
      </c>
      <c r="U1104" s="184">
        <f>($G1104-SUM($H1104:T1104))*VLOOKUP($F1104,DRT,4,FALSE)</f>
        <v>0</v>
      </c>
      <c r="V1104" s="215">
        <f>($G1104-SUM($H1104:U1104))*VLOOKUP($F1104,DRT,4,FALSE)</f>
        <v>0</v>
      </c>
      <c r="W1104" s="46">
        <f t="shared" si="384"/>
        <v>0</v>
      </c>
      <c r="Y1104"/>
      <c r="Z1104"/>
    </row>
    <row r="1105" spans="1:26" x14ac:dyDescent="0.2">
      <c r="A1105" s="318"/>
      <c r="B1105" s="71"/>
      <c r="C1105" s="64"/>
      <c r="D1105" s="65" t="s">
        <v>82</v>
      </c>
      <c r="E1105" s="64"/>
      <c r="F1105" s="64"/>
      <c r="G1105" s="75"/>
      <c r="H1105" s="34"/>
      <c r="I1105" s="34"/>
      <c r="J1105" s="34"/>
      <c r="K1105" s="37"/>
      <c r="L1105" s="35"/>
      <c r="M1105" s="36"/>
      <c r="N1105" s="34"/>
      <c r="O1105" s="34"/>
      <c r="P1105" s="34"/>
      <c r="Q1105" s="34"/>
      <c r="R1105" s="34"/>
      <c r="S1105" s="34"/>
      <c r="T1105" s="34"/>
      <c r="U1105" s="34"/>
      <c r="V1105" s="37"/>
      <c r="W1105" s="33"/>
      <c r="Y1105"/>
      <c r="Z1105"/>
    </row>
    <row r="1106" spans="1:26" x14ac:dyDescent="0.2">
      <c r="A1106" s="318"/>
      <c r="B1106" s="71"/>
      <c r="C1106" s="64"/>
      <c r="D1106" s="65"/>
      <c r="E1106" s="64" t="s">
        <v>83</v>
      </c>
      <c r="F1106" s="64"/>
      <c r="G1106" s="69">
        <f t="shared" ref="G1106:W1106" si="385">SUBTOTAL(9,G1107:G1112)</f>
        <v>0</v>
      </c>
      <c r="H1106" s="34">
        <f t="shared" si="385"/>
        <v>0</v>
      </c>
      <c r="I1106" s="34">
        <f t="shared" si="385"/>
        <v>0</v>
      </c>
      <c r="J1106" s="34">
        <f t="shared" si="385"/>
        <v>0</v>
      </c>
      <c r="K1106" s="37">
        <f t="shared" si="385"/>
        <v>0</v>
      </c>
      <c r="L1106" s="35">
        <f t="shared" si="385"/>
        <v>0</v>
      </c>
      <c r="M1106" s="36">
        <f t="shared" si="385"/>
        <v>0</v>
      </c>
      <c r="N1106" s="36">
        <f t="shared" si="385"/>
        <v>0</v>
      </c>
      <c r="O1106" s="36">
        <f t="shared" si="385"/>
        <v>0</v>
      </c>
      <c r="P1106" s="36">
        <f t="shared" si="385"/>
        <v>0</v>
      </c>
      <c r="Q1106" s="36">
        <f t="shared" si="385"/>
        <v>0</v>
      </c>
      <c r="R1106" s="36">
        <f t="shared" si="385"/>
        <v>0</v>
      </c>
      <c r="S1106" s="36">
        <f t="shared" si="385"/>
        <v>0</v>
      </c>
      <c r="T1106" s="36">
        <f t="shared" si="385"/>
        <v>0</v>
      </c>
      <c r="U1106" s="36">
        <f t="shared" si="385"/>
        <v>0</v>
      </c>
      <c r="V1106" s="37">
        <f t="shared" si="385"/>
        <v>0</v>
      </c>
      <c r="W1106" s="37">
        <f t="shared" si="385"/>
        <v>0</v>
      </c>
      <c r="Y1106"/>
      <c r="Z1106"/>
    </row>
    <row r="1107" spans="1:26" outlineLevel="1" x14ac:dyDescent="0.2">
      <c r="A1107" s="318"/>
      <c r="B1107" s="25"/>
      <c r="C1107" s="64"/>
      <c r="D1107" s="64"/>
      <c r="E1107" s="24"/>
      <c r="F1107" s="187" t="s">
        <v>84</v>
      </c>
      <c r="G1107" s="188">
        <f t="shared" ref="G1107:G1112" si="386">G247</f>
        <v>0</v>
      </c>
      <c r="H1107" s="178">
        <f>IF(SUM($H247:H247)="","",SUM($H247:H247)*VLOOKUP($F1107,DRT,2,FALSE))</f>
        <v>0</v>
      </c>
      <c r="I1107" s="182">
        <f>IF(SUM($H247:I247)="","",(SUM($H247:I247)-SUM($H1107:H1107))*VLOOKUP($F1107,DRT,2,FALSE))</f>
        <v>0</v>
      </c>
      <c r="J1107" s="182">
        <f>IF(SUM($H247:J247)="","",(SUM($H247:J247)-SUM($H1107:I1107))*VLOOKUP($F1107,DRT,2,FALSE))</f>
        <v>0</v>
      </c>
      <c r="K1107" s="183">
        <f>IF(SUM($H247:K247)="","",(SUM($H247:K247)-SUM($H1107:J1107))*VLOOKUP($F1107,DRT,2,FALSE))</f>
        <v>0</v>
      </c>
      <c r="L1107" s="216">
        <f>IF(SUM($H247:L247)="","",(SUM($H247:L247)-SUM($H1107:K1107))*VLOOKUP($F1107,DRT,4,FALSE))</f>
        <v>0</v>
      </c>
      <c r="M1107" s="217">
        <f>IF(SUM($H247:M247)="","",(SUM($H247:M247)-SUM($H1107:L1107))*VLOOKUP($F1107,DRT,4,FALSE))</f>
        <v>0</v>
      </c>
      <c r="N1107" s="182">
        <f>IF(SUM($H247:N247)="","",(SUM($H247:N247)-SUM($H1107:M1107))*VLOOKUP($F1107,DRT,4,FALSE))</f>
        <v>0</v>
      </c>
      <c r="O1107" s="182">
        <f>IF(SUM($H247:O247)="","",(SUM($H247:O247)-SUM($H1107:N1107))*VLOOKUP($F1107,DRT,4,FALSE))</f>
        <v>0</v>
      </c>
      <c r="P1107" s="182">
        <f>IF(SUM($H247:P247)="","",(SUM($H247:P247)-SUM($H1107:O1107))*VLOOKUP($F1107,DRT,4,FALSE))</f>
        <v>0</v>
      </c>
      <c r="Q1107" s="182">
        <f>IF(SUM($H247:Q247)="","",(SUM($H247:Q247)-SUM($H1107:P1107))*VLOOKUP($F1107,DRT,4,FALSE))</f>
        <v>0</v>
      </c>
      <c r="R1107" s="182">
        <f>IF(SUM($H247:R247)="","",(SUM($H247:R247)-SUM($H1107:Q1107))*VLOOKUP($F1107,DRT,4,FALSE))</f>
        <v>0</v>
      </c>
      <c r="S1107" s="182">
        <f>IF(SUM($H247:S247)="","",(SUM($H247:S247)-SUM($H1107:R1107))*VLOOKUP($F1107,DRT,4,FALSE))</f>
        <v>0</v>
      </c>
      <c r="T1107" s="182">
        <f>IF(SUM($H247:T247)="","",(SUM($H247:T247)-SUM($H1107:S1107))*VLOOKUP($F1107,DRT,4,FALSE))</f>
        <v>0</v>
      </c>
      <c r="U1107" s="182">
        <f>IF(SUM($H247:U247)="","",(SUM($H247:U247)-SUM($H1107:T1107))*VLOOKUP($F1107,DRT,4,FALSE))</f>
        <v>0</v>
      </c>
      <c r="V1107" s="183">
        <f>IF(SUM($H247:V247)="","",(SUM($H247:V247)-SUM($H1107:U1107))*VLOOKUP($F1107,DRT,4,FALSE))</f>
        <v>0</v>
      </c>
      <c r="W1107" s="125">
        <f>G1107-SUM(H1107:V1107)</f>
        <v>0</v>
      </c>
      <c r="Y1107"/>
      <c r="Z1107"/>
    </row>
    <row r="1108" spans="1:26" outlineLevel="1" x14ac:dyDescent="0.2">
      <c r="A1108" s="318"/>
      <c r="B1108" s="25"/>
      <c r="C1108" s="64"/>
      <c r="D1108" s="64"/>
      <c r="E1108" s="24"/>
      <c r="F1108" s="187" t="s">
        <v>85</v>
      </c>
      <c r="G1108" s="188">
        <f t="shared" si="386"/>
        <v>0</v>
      </c>
      <c r="H1108" s="178">
        <f>IF(SUM($H248:H248)="","",SUM($H248:H248)*VLOOKUP($F1108,DRT,2,FALSE))</f>
        <v>0</v>
      </c>
      <c r="I1108" s="182">
        <f>IF(SUM($H248:I248)="","",(SUM($H248:I248)-SUM($H1108:H1108))*VLOOKUP($F1108,DRT,2,FALSE))</f>
        <v>0</v>
      </c>
      <c r="J1108" s="182">
        <f>IF(SUM($H248:J248)="","",(SUM($H248:J248)-SUM($H1108:I1108))*VLOOKUP($F1108,DRT,2,FALSE))</f>
        <v>0</v>
      </c>
      <c r="K1108" s="183">
        <f>IF(SUM($H248:K248)="","",(SUM($H248:K248)-SUM($H1108:J1108))*VLOOKUP($F1108,DRT,2,FALSE))</f>
        <v>0</v>
      </c>
      <c r="L1108" s="216">
        <f>IF(SUM($H248:L248)="","",(SUM($H248:L248)-SUM($H1108:K1108))*VLOOKUP($F1108,DRT,4,FALSE))</f>
        <v>0</v>
      </c>
      <c r="M1108" s="217">
        <f>IF(SUM($H248:M248)="","",(SUM($H248:M248)-SUM($H1108:L1108))*VLOOKUP($F1108,DRT,4,FALSE))</f>
        <v>0</v>
      </c>
      <c r="N1108" s="182">
        <f>IF(SUM($H248:N248)="","",(SUM($H248:N248)-SUM($H1108:M1108))*VLOOKUP($F1108,DRT,4,FALSE))</f>
        <v>0</v>
      </c>
      <c r="O1108" s="182">
        <f>IF(SUM($H248:O248)="","",(SUM($H248:O248)-SUM($H1108:N1108))*VLOOKUP($F1108,DRT,4,FALSE))</f>
        <v>0</v>
      </c>
      <c r="P1108" s="182">
        <f>IF(SUM($H248:P248)="","",(SUM($H248:P248)-SUM($H1108:O1108))*VLOOKUP($F1108,DRT,4,FALSE))</f>
        <v>0</v>
      </c>
      <c r="Q1108" s="182">
        <f>IF(SUM($H248:Q248)="","",(SUM($H248:Q248)-SUM($H1108:P1108))*VLOOKUP($F1108,DRT,4,FALSE))</f>
        <v>0</v>
      </c>
      <c r="R1108" s="182">
        <f>IF(SUM($H248:R248)="","",(SUM($H248:R248)-SUM($H1108:Q1108))*VLOOKUP($F1108,DRT,4,FALSE))</f>
        <v>0</v>
      </c>
      <c r="S1108" s="182">
        <f>IF(SUM($H248:S248)="","",(SUM($H248:S248)-SUM($H1108:R1108))*VLOOKUP($F1108,DRT,4,FALSE))</f>
        <v>0</v>
      </c>
      <c r="T1108" s="182">
        <f>IF(SUM($H248:T248)="","",(SUM($H248:T248)-SUM($H1108:S1108))*VLOOKUP($F1108,DRT,4,FALSE))</f>
        <v>0</v>
      </c>
      <c r="U1108" s="182">
        <f>IF(SUM($H248:U248)="","",(SUM($H248:U248)-SUM($H1108:T1108))*VLOOKUP($F1108,DRT,4,FALSE))</f>
        <v>0</v>
      </c>
      <c r="V1108" s="183">
        <f>IF(SUM($H248:V248)="","",(SUM($H248:V248)-SUM($H1108:U1108))*VLOOKUP($F1108,DRT,4,FALSE))</f>
        <v>0</v>
      </c>
      <c r="W1108" s="125">
        <f t="shared" ref="W1108:W1119" si="387">G1108-SUM(H1108:V1108)</f>
        <v>0</v>
      </c>
      <c r="Y1108"/>
      <c r="Z1108"/>
    </row>
    <row r="1109" spans="1:26" outlineLevel="1" x14ac:dyDescent="0.2">
      <c r="A1109" s="318"/>
      <c r="B1109" s="25"/>
      <c r="C1109" s="64"/>
      <c r="D1109" s="64"/>
      <c r="E1109" s="24"/>
      <c r="F1109" s="187" t="s">
        <v>86</v>
      </c>
      <c r="G1109" s="188">
        <f t="shared" si="386"/>
        <v>0</v>
      </c>
      <c r="H1109" s="178">
        <f>IF(SUM($H249:H249)="","",SUM($H249:H249)*VLOOKUP($F1109,DRT,2,FALSE))</f>
        <v>0</v>
      </c>
      <c r="I1109" s="182">
        <f>IF(SUM($H249:I249)="","",(SUM($H249:I249)-SUM($H1109:H1109))*VLOOKUP($F1109,DRT,2,FALSE))</f>
        <v>0</v>
      </c>
      <c r="J1109" s="182">
        <f>IF(SUM($H249:J249)="","",(SUM($H249:J249)-SUM($H1109:I1109))*VLOOKUP($F1109,DRT,2,FALSE))</f>
        <v>0</v>
      </c>
      <c r="K1109" s="183">
        <f>IF(SUM($H249:K249)="","",(SUM($H249:K249)-SUM($H1109:J1109))*VLOOKUP($F1109,DRT,2,FALSE))</f>
        <v>0</v>
      </c>
      <c r="L1109" s="216">
        <f>IF(SUM($H249:L249)="","",(SUM($H249:L249)-SUM($H1109:K1109))*VLOOKUP($F1109,DRT,4,FALSE))</f>
        <v>0</v>
      </c>
      <c r="M1109" s="217">
        <f>IF(SUM($H249:M249)="","",(SUM($H249:M249)-SUM($H1109:L1109))*VLOOKUP($F1109,DRT,4,FALSE))</f>
        <v>0</v>
      </c>
      <c r="N1109" s="182">
        <f>IF(SUM($H249:N249)="","",(SUM($H249:N249)-SUM($H1109:M1109))*VLOOKUP($F1109,DRT,4,FALSE))</f>
        <v>0</v>
      </c>
      <c r="O1109" s="182">
        <f>IF(SUM($H249:O249)="","",(SUM($H249:O249)-SUM($H1109:N1109))*VLOOKUP($F1109,DRT,4,FALSE))</f>
        <v>0</v>
      </c>
      <c r="P1109" s="182">
        <f>IF(SUM($H249:P249)="","",(SUM($H249:P249)-SUM($H1109:O1109))*VLOOKUP($F1109,DRT,4,FALSE))</f>
        <v>0</v>
      </c>
      <c r="Q1109" s="182">
        <f>IF(SUM($H249:Q249)="","",(SUM($H249:Q249)-SUM($H1109:P1109))*VLOOKUP($F1109,DRT,4,FALSE))</f>
        <v>0</v>
      </c>
      <c r="R1109" s="182">
        <f>IF(SUM($H249:R249)="","",(SUM($H249:R249)-SUM($H1109:Q1109))*VLOOKUP($F1109,DRT,4,FALSE))</f>
        <v>0</v>
      </c>
      <c r="S1109" s="182">
        <f>IF(SUM($H249:S249)="","",(SUM($H249:S249)-SUM($H1109:R1109))*VLOOKUP($F1109,DRT,4,FALSE))</f>
        <v>0</v>
      </c>
      <c r="T1109" s="182">
        <f>IF(SUM($H249:T249)="","",(SUM($H249:T249)-SUM($H1109:S1109))*VLOOKUP($F1109,DRT,4,FALSE))</f>
        <v>0</v>
      </c>
      <c r="U1109" s="182">
        <f>IF(SUM($H249:U249)="","",(SUM($H249:U249)-SUM($H1109:T1109))*VLOOKUP($F1109,DRT,4,FALSE))</f>
        <v>0</v>
      </c>
      <c r="V1109" s="183">
        <f>IF(SUM($H249:V249)="","",(SUM($H249:V249)-SUM($H1109:U1109))*VLOOKUP($F1109,DRT,4,FALSE))</f>
        <v>0</v>
      </c>
      <c r="W1109" s="125">
        <f t="shared" si="387"/>
        <v>0</v>
      </c>
      <c r="Y1109"/>
      <c r="Z1109"/>
    </row>
    <row r="1110" spans="1:26" outlineLevel="1" x14ac:dyDescent="0.2">
      <c r="A1110" s="318"/>
      <c r="B1110" s="25"/>
      <c r="C1110" s="24"/>
      <c r="D1110" s="24"/>
      <c r="E1110" s="24"/>
      <c r="F1110" s="187" t="s">
        <v>87</v>
      </c>
      <c r="G1110" s="188">
        <f t="shared" si="386"/>
        <v>0</v>
      </c>
      <c r="H1110" s="178">
        <f>IF(SUM($H250:H250)="","",SUM($H250:H250)*VLOOKUP($F1110,DRT,2,FALSE))</f>
        <v>0</v>
      </c>
      <c r="I1110" s="182">
        <f>IF(SUM($H250:I250)="","",(SUM($H250:I250)-SUM($H1110:H1110))*VLOOKUP($F1110,DRT,2,FALSE))</f>
        <v>0</v>
      </c>
      <c r="J1110" s="182">
        <f>IF(SUM($H250:J250)="","",(SUM($H250:J250)-SUM($H1110:I1110))*VLOOKUP($F1110,DRT,2,FALSE))</f>
        <v>0</v>
      </c>
      <c r="K1110" s="183">
        <f>IF(SUM($H250:K250)="","",(SUM($H250:K250)-SUM($H1110:J1110))*VLOOKUP($F1110,DRT,2,FALSE))</f>
        <v>0</v>
      </c>
      <c r="L1110" s="216">
        <f>IF(SUM($H250:L250)="","",(SUM($H250:L250)-SUM($H1110:K1110))*VLOOKUP($F1110,DRT,4,FALSE))</f>
        <v>0</v>
      </c>
      <c r="M1110" s="217">
        <f>IF(SUM($H250:M250)="","",(SUM($H250:M250)-SUM($H1110:L1110))*VLOOKUP($F1110,DRT,4,FALSE))</f>
        <v>0</v>
      </c>
      <c r="N1110" s="182">
        <f>IF(SUM($H250:N250)="","",(SUM($H250:N250)-SUM($H1110:M1110))*VLOOKUP($F1110,DRT,4,FALSE))</f>
        <v>0</v>
      </c>
      <c r="O1110" s="182">
        <f>IF(SUM($H250:O250)="","",(SUM($H250:O250)-SUM($H1110:N1110))*VLOOKUP($F1110,DRT,4,FALSE))</f>
        <v>0</v>
      </c>
      <c r="P1110" s="182">
        <f>IF(SUM($H250:P250)="","",(SUM($H250:P250)-SUM($H1110:O1110))*VLOOKUP($F1110,DRT,4,FALSE))</f>
        <v>0</v>
      </c>
      <c r="Q1110" s="182">
        <f>IF(SUM($H250:Q250)="","",(SUM($H250:Q250)-SUM($H1110:P1110))*VLOOKUP($F1110,DRT,4,FALSE))</f>
        <v>0</v>
      </c>
      <c r="R1110" s="182">
        <f>IF(SUM($H250:R250)="","",(SUM($H250:R250)-SUM($H1110:Q1110))*VLOOKUP($F1110,DRT,4,FALSE))</f>
        <v>0</v>
      </c>
      <c r="S1110" s="182">
        <f>IF(SUM($H250:S250)="","",(SUM($H250:S250)-SUM($H1110:R1110))*VLOOKUP($F1110,DRT,4,FALSE))</f>
        <v>0</v>
      </c>
      <c r="T1110" s="182">
        <f>IF(SUM($H250:T250)="","",(SUM($H250:T250)-SUM($H1110:S1110))*VLOOKUP($F1110,DRT,4,FALSE))</f>
        <v>0</v>
      </c>
      <c r="U1110" s="182">
        <f>IF(SUM($H250:U250)="","",(SUM($H250:U250)-SUM($H1110:T1110))*VLOOKUP($F1110,DRT,4,FALSE))</f>
        <v>0</v>
      </c>
      <c r="V1110" s="183">
        <f>IF(SUM($H250:V250)="","",(SUM($H250:V250)-SUM($H1110:U1110))*VLOOKUP($F1110,DRT,4,FALSE))</f>
        <v>0</v>
      </c>
      <c r="W1110" s="125">
        <f t="shared" si="387"/>
        <v>0</v>
      </c>
      <c r="Y1110"/>
      <c r="Z1110"/>
    </row>
    <row r="1111" spans="1:26" outlineLevel="1" x14ac:dyDescent="0.2">
      <c r="A1111" s="318"/>
      <c r="B1111" s="25"/>
      <c r="C1111" s="24"/>
      <c r="D1111" s="24"/>
      <c r="E1111" s="24"/>
      <c r="F1111" s="176" t="s">
        <v>88</v>
      </c>
      <c r="G1111" s="188">
        <f t="shared" si="386"/>
        <v>0</v>
      </c>
      <c r="H1111" s="178">
        <f>IF(SUM($H251:H251)="","",SUM($H251:H251)*VLOOKUP($F1111,DRT,2,FALSE))</f>
        <v>0</v>
      </c>
      <c r="I1111" s="182">
        <f>IF(SUM($H251:I251)="","",(SUM($H251:I251)-SUM($H1111:H1111))*VLOOKUP($F1111,DRT,2,FALSE))</f>
        <v>0</v>
      </c>
      <c r="J1111" s="182">
        <f>IF(SUM($H251:J251)="","",(SUM($H251:J251)-SUM($H1111:I1111))*VLOOKUP($F1111,DRT,2,FALSE))</f>
        <v>0</v>
      </c>
      <c r="K1111" s="183">
        <f>IF(SUM($H251:K251)="","",(SUM($H251:K251)-SUM($H1111:J1111))*VLOOKUP($F1111,DRT,2,FALSE))</f>
        <v>0</v>
      </c>
      <c r="L1111" s="216">
        <f>IF(SUM($H251:L251)="","",(SUM($H251:L251)-SUM($H1111:K1111))*VLOOKUP($F1111,DRT,4,FALSE))</f>
        <v>0</v>
      </c>
      <c r="M1111" s="217">
        <f>IF(SUM($H251:M251)="","",(SUM($H251:M251)-SUM($H1111:L1111))*VLOOKUP($F1111,DRT,4,FALSE))</f>
        <v>0</v>
      </c>
      <c r="N1111" s="182">
        <f>IF(SUM($H251:N251)="","",(SUM($H251:N251)-SUM($H1111:M1111))*VLOOKUP($F1111,DRT,4,FALSE))</f>
        <v>0</v>
      </c>
      <c r="O1111" s="182">
        <f>IF(SUM($H251:O251)="","",(SUM($H251:O251)-SUM($H1111:N1111))*VLOOKUP($F1111,DRT,4,FALSE))</f>
        <v>0</v>
      </c>
      <c r="P1111" s="182">
        <f>IF(SUM($H251:P251)="","",(SUM($H251:P251)-SUM($H1111:O1111))*VLOOKUP($F1111,DRT,4,FALSE))</f>
        <v>0</v>
      </c>
      <c r="Q1111" s="182">
        <f>IF(SUM($H251:Q251)="","",(SUM($H251:Q251)-SUM($H1111:P1111))*VLOOKUP($F1111,DRT,4,FALSE))</f>
        <v>0</v>
      </c>
      <c r="R1111" s="182">
        <f>IF(SUM($H251:R251)="","",(SUM($H251:R251)-SUM($H1111:Q1111))*VLOOKUP($F1111,DRT,4,FALSE))</f>
        <v>0</v>
      </c>
      <c r="S1111" s="182">
        <f>IF(SUM($H251:S251)="","",(SUM($H251:S251)-SUM($H1111:R1111))*VLOOKUP($F1111,DRT,4,FALSE))</f>
        <v>0</v>
      </c>
      <c r="T1111" s="182">
        <f>IF(SUM($H251:T251)="","",(SUM($H251:T251)-SUM($H1111:S1111))*VLOOKUP($F1111,DRT,4,FALSE))</f>
        <v>0</v>
      </c>
      <c r="U1111" s="182">
        <f>IF(SUM($H251:U251)="","",(SUM($H251:U251)-SUM($H1111:T1111))*VLOOKUP($F1111,DRT,4,FALSE))</f>
        <v>0</v>
      </c>
      <c r="V1111" s="183">
        <f>IF(SUM($H251:V251)="","",(SUM($H251:V251)-SUM($H1111:U1111))*VLOOKUP($F1111,DRT,4,FALSE))</f>
        <v>0</v>
      </c>
      <c r="W1111" s="125">
        <f t="shared" si="387"/>
        <v>0</v>
      </c>
      <c r="Y1111"/>
      <c r="Z1111"/>
    </row>
    <row r="1112" spans="1:26" outlineLevel="1" x14ac:dyDescent="0.2">
      <c r="A1112" s="318"/>
      <c r="B1112" s="25"/>
      <c r="C1112" s="24"/>
      <c r="D1112" s="24"/>
      <c r="E1112" s="24"/>
      <c r="F1112" s="176" t="s">
        <v>406</v>
      </c>
      <c r="G1112" s="188">
        <f t="shared" si="386"/>
        <v>0</v>
      </c>
      <c r="H1112" s="178">
        <f>IF(SUM($H252:H252)="","",SUM($H252:H252)*VLOOKUP($F1112,DRT,2,FALSE))</f>
        <v>0</v>
      </c>
      <c r="I1112" s="182">
        <f>IF(SUM($H252:I252)="","",(SUM($H252:I252)-SUM($H1112:H1112))*VLOOKUP($F1112,DRT,2,FALSE))</f>
        <v>0</v>
      </c>
      <c r="J1112" s="182">
        <f>IF(SUM($H252:J252)="","",(SUM($H252:J252)-SUM($H1112:I1112))*VLOOKUP($F1112,DRT,2,FALSE))</f>
        <v>0</v>
      </c>
      <c r="K1112" s="183">
        <f>IF(SUM($H252:K252)="","",(SUM($H252:K252)-SUM($H1112:J1112))*VLOOKUP($F1112,DRT,2,FALSE))</f>
        <v>0</v>
      </c>
      <c r="L1112" s="216">
        <f>IF(SUM($H252:L252)="","",(SUM($H252:L252)-SUM($H1112:K1112))*VLOOKUP($F1112,DRT,4,FALSE))</f>
        <v>0</v>
      </c>
      <c r="M1112" s="217">
        <f>IF(SUM($H252:M252)="","",(SUM($H252:M252)-SUM($H1112:L1112))*VLOOKUP($F1112,DRT,4,FALSE))</f>
        <v>0</v>
      </c>
      <c r="N1112" s="182">
        <f>IF(SUM($H252:N252)="","",(SUM($H252:N252)-SUM($H1112:M1112))*VLOOKUP($F1112,DRT,4,FALSE))</f>
        <v>0</v>
      </c>
      <c r="O1112" s="182">
        <f>IF(SUM($H252:O252)="","",(SUM($H252:O252)-SUM($H1112:N1112))*VLOOKUP($F1112,DRT,4,FALSE))</f>
        <v>0</v>
      </c>
      <c r="P1112" s="182">
        <f>IF(SUM($H252:P252)="","",(SUM($H252:P252)-SUM($H1112:O1112))*VLOOKUP($F1112,DRT,4,FALSE))</f>
        <v>0</v>
      </c>
      <c r="Q1112" s="182">
        <f>IF(SUM($H252:Q252)="","",(SUM($H252:Q252)-SUM($H1112:P1112))*VLOOKUP($F1112,DRT,4,FALSE))</f>
        <v>0</v>
      </c>
      <c r="R1112" s="182">
        <f>IF(SUM($H252:R252)="","",(SUM($H252:R252)-SUM($H1112:Q1112))*VLOOKUP($F1112,DRT,4,FALSE))</f>
        <v>0</v>
      </c>
      <c r="S1112" s="182">
        <f>IF(SUM($H252:S252)="","",(SUM($H252:S252)-SUM($H1112:R1112))*VLOOKUP($F1112,DRT,4,FALSE))</f>
        <v>0</v>
      </c>
      <c r="T1112" s="182">
        <f>IF(SUM($H252:T252)="","",(SUM($H252:T252)-SUM($H1112:S1112))*VLOOKUP($F1112,DRT,4,FALSE))</f>
        <v>0</v>
      </c>
      <c r="U1112" s="182">
        <f>IF(SUM($H252:U252)="","",(SUM($H252:U252)-SUM($H1112:T1112))*VLOOKUP($F1112,DRT,4,FALSE))</f>
        <v>0</v>
      </c>
      <c r="V1112" s="183">
        <f>IF(SUM($H252:V252)="","",(SUM($H252:V252)-SUM($H1112:U1112))*VLOOKUP($F1112,DRT,4,FALSE))</f>
        <v>0</v>
      </c>
      <c r="W1112" s="125">
        <f t="shared" si="387"/>
        <v>0</v>
      </c>
      <c r="Y1112"/>
      <c r="Z1112"/>
    </row>
    <row r="1113" spans="1:26" x14ac:dyDescent="0.2">
      <c r="A1113" s="318"/>
      <c r="B1113" s="25"/>
      <c r="C1113" s="24"/>
      <c r="D1113" s="24"/>
      <c r="E1113" s="24" t="s">
        <v>89</v>
      </c>
      <c r="F1113" s="64"/>
      <c r="G1113" s="69">
        <f t="shared" ref="G1113:W1113" si="388">SUBTOTAL(9,G1114:G1119)</f>
        <v>0</v>
      </c>
      <c r="H1113" s="34">
        <f t="shared" si="388"/>
        <v>0</v>
      </c>
      <c r="I1113" s="34">
        <f t="shared" si="388"/>
        <v>0</v>
      </c>
      <c r="J1113" s="34">
        <f t="shared" si="388"/>
        <v>0</v>
      </c>
      <c r="K1113" s="37">
        <f t="shared" si="388"/>
        <v>0</v>
      </c>
      <c r="L1113" s="35">
        <f t="shared" si="388"/>
        <v>0</v>
      </c>
      <c r="M1113" s="36">
        <f t="shared" si="388"/>
        <v>0</v>
      </c>
      <c r="N1113" s="36">
        <f t="shared" si="388"/>
        <v>0</v>
      </c>
      <c r="O1113" s="36">
        <f t="shared" si="388"/>
        <v>0</v>
      </c>
      <c r="P1113" s="36">
        <f t="shared" si="388"/>
        <v>0</v>
      </c>
      <c r="Q1113" s="36">
        <f t="shared" si="388"/>
        <v>0</v>
      </c>
      <c r="R1113" s="36">
        <f t="shared" si="388"/>
        <v>0</v>
      </c>
      <c r="S1113" s="36">
        <f t="shared" si="388"/>
        <v>0</v>
      </c>
      <c r="T1113" s="36">
        <f t="shared" si="388"/>
        <v>0</v>
      </c>
      <c r="U1113" s="36">
        <f t="shared" si="388"/>
        <v>0</v>
      </c>
      <c r="V1113" s="37">
        <f t="shared" si="388"/>
        <v>0</v>
      </c>
      <c r="W1113" s="37">
        <f t="shared" si="388"/>
        <v>0</v>
      </c>
      <c r="Y1113"/>
      <c r="Z1113"/>
    </row>
    <row r="1114" spans="1:26" outlineLevel="1" x14ac:dyDescent="0.2">
      <c r="A1114" s="318"/>
      <c r="B1114" s="25"/>
      <c r="C1114" s="24"/>
      <c r="D1114" s="24"/>
      <c r="E1114" s="24"/>
      <c r="F1114" s="176" t="s">
        <v>90</v>
      </c>
      <c r="G1114" s="188">
        <f t="shared" ref="G1114:G1119" si="389">G254</f>
        <v>0</v>
      </c>
      <c r="H1114" s="178">
        <f t="shared" ref="H1114:K1119" si="390">IF(H254="",0,H254*VLOOKUP($F1114,DRT,3,FALSE))</f>
        <v>0</v>
      </c>
      <c r="I1114" s="182">
        <f t="shared" si="390"/>
        <v>0</v>
      </c>
      <c r="J1114" s="182">
        <f t="shared" si="390"/>
        <v>0</v>
      </c>
      <c r="K1114" s="183">
        <f t="shared" si="390"/>
        <v>0</v>
      </c>
      <c r="L1114" s="214">
        <f>(SUM($H254:$L254)-SUM($H1114:K1114))*VLOOKUP($F1114,DRT,4,FALSE)</f>
        <v>0</v>
      </c>
      <c r="M1114" s="184">
        <f>(SUM($H254:$L254)-SUM($H1114:L1114))*VLOOKUP($F1114,DRT,4,FALSE)</f>
        <v>0</v>
      </c>
      <c r="N1114" s="184">
        <f>(SUM($H254:$L254)-SUM($H1114:M1114))*VLOOKUP($F1114,DRT,4,FALSE)</f>
        <v>0</v>
      </c>
      <c r="O1114" s="184">
        <f>(SUM($H254:$L254)-SUM($H1114:N1114))*VLOOKUP($F1114,DRT,4,FALSE)</f>
        <v>0</v>
      </c>
      <c r="P1114" s="184">
        <f>(SUM($H254:$L254)-SUM($H1114:O1114))*VLOOKUP($F1114,DRT,4,FALSE)</f>
        <v>0</v>
      </c>
      <c r="Q1114" s="184">
        <f>(SUM($H254:$L254)-SUM($H1114:P1114))*VLOOKUP($F1114,DRT,4,FALSE)</f>
        <v>0</v>
      </c>
      <c r="R1114" s="184">
        <f>(SUM($H254:$L254)-SUM($H1114:Q1114))*VLOOKUP($F1114,DRT,4,FALSE)</f>
        <v>0</v>
      </c>
      <c r="S1114" s="184">
        <f>(SUM($H254:$L254)-SUM($H1114:R1114))*VLOOKUP($F1114,DRT,4,FALSE)</f>
        <v>0</v>
      </c>
      <c r="T1114" s="184">
        <f>(SUM($H254:$L254)-SUM($H1114:S1114))*VLOOKUP($F1114,DRT,4,FALSE)</f>
        <v>0</v>
      </c>
      <c r="U1114" s="184">
        <f>(SUM($H254:$L254)-SUM($H1114:T1114))*VLOOKUP($F1114,DRT,4,FALSE)</f>
        <v>0</v>
      </c>
      <c r="V1114" s="215">
        <f>(SUM($H254:$L254)-SUM($H1114:U1114))*VLOOKUP($F1114,DRT,4,FALSE)</f>
        <v>0</v>
      </c>
      <c r="W1114" s="46">
        <f t="shared" si="387"/>
        <v>0</v>
      </c>
      <c r="Y1114"/>
      <c r="Z1114"/>
    </row>
    <row r="1115" spans="1:26" outlineLevel="1" x14ac:dyDescent="0.2">
      <c r="A1115" s="318"/>
      <c r="B1115" s="25"/>
      <c r="C1115" s="24"/>
      <c r="D1115" s="24"/>
      <c r="E1115" s="24"/>
      <c r="F1115" s="176" t="s">
        <v>91</v>
      </c>
      <c r="G1115" s="188">
        <f t="shared" si="389"/>
        <v>0</v>
      </c>
      <c r="H1115" s="178">
        <f t="shared" si="390"/>
        <v>0</v>
      </c>
      <c r="I1115" s="182">
        <f t="shared" si="390"/>
        <v>0</v>
      </c>
      <c r="J1115" s="182">
        <f t="shared" si="390"/>
        <v>0</v>
      </c>
      <c r="K1115" s="183">
        <f t="shared" si="390"/>
        <v>0</v>
      </c>
      <c r="L1115" s="181">
        <f>IF(L255="",0,L255*VLOOKUP($F1115,DRT,4,FALSE))</f>
        <v>0</v>
      </c>
      <c r="M1115" s="184">
        <f>(SUM($H255:$K255,M255)-SUM($H1115:$K1115))*VLOOKUP($F1115,DRT,4,FALSE)</f>
        <v>0</v>
      </c>
      <c r="N1115" s="184">
        <f>($L255-$L1115)*VLOOKUP($F1115,DRT,4,FALSE)</f>
        <v>0</v>
      </c>
      <c r="O1115" s="184">
        <f>(SUM($H255:$K255,M255)-SUM($H1115:$K1115)-$M1115)*VLOOKUP($F1115,DRT,4,FALSE)</f>
        <v>0</v>
      </c>
      <c r="P1115" s="184">
        <f>($L255-$L1115-$N1115)*VLOOKUP($F1115,DRT,4,FALSE)</f>
        <v>0</v>
      </c>
      <c r="Q1115" s="184">
        <f>(SUM($H255:$K255,M255)-SUM($H1115:$K1115)-$M1115-$O1115)*VLOOKUP($F1115,DRT,4,FALSE)</f>
        <v>0</v>
      </c>
      <c r="R1115" s="184">
        <f>($L255-$L1115-$N1115-$P1115)*VLOOKUP($F1115,DRT,4,FALSE)</f>
        <v>0</v>
      </c>
      <c r="S1115" s="184">
        <f>(SUM($H255:$K255,M255)-SUM($H1115:$K1115)-$M1115-$O1115-$Q1115)*VLOOKUP($F1115,DRT,4,FALSE)</f>
        <v>0</v>
      </c>
      <c r="T1115" s="184">
        <f>($L255-$L1115-$N1115-$P1115-$R1115)*VLOOKUP($F1115,DRT,4,FALSE)</f>
        <v>0</v>
      </c>
      <c r="U1115" s="184">
        <f>(SUM($H255:$K255,M255)-SUM($H1115:$K1115)-$M1115-$O1115-$Q1115-$S1115)*VLOOKUP($F1115,DRT,4,FALSE)</f>
        <v>0</v>
      </c>
      <c r="V1115" s="215">
        <f>($L255-$L1115-$N1115-$P1115-$R1115-$T1115)*VLOOKUP($F1115,DRT,4,FALSE)</f>
        <v>0</v>
      </c>
      <c r="W1115" s="46">
        <f t="shared" si="387"/>
        <v>0</v>
      </c>
      <c r="Y1115"/>
      <c r="Z1115"/>
    </row>
    <row r="1116" spans="1:26" outlineLevel="1" x14ac:dyDescent="0.2">
      <c r="A1116" s="318"/>
      <c r="B1116" s="25"/>
      <c r="C1116" s="24"/>
      <c r="D1116" s="24"/>
      <c r="E1116" s="24"/>
      <c r="F1116" s="176" t="s">
        <v>92</v>
      </c>
      <c r="G1116" s="188">
        <f t="shared" si="389"/>
        <v>0</v>
      </c>
      <c r="H1116" s="178">
        <f t="shared" si="390"/>
        <v>0</v>
      </c>
      <c r="I1116" s="182">
        <f t="shared" si="390"/>
        <v>0</v>
      </c>
      <c r="J1116" s="182">
        <f t="shared" si="390"/>
        <v>0</v>
      </c>
      <c r="K1116" s="183">
        <f t="shared" si="390"/>
        <v>0</v>
      </c>
      <c r="L1116" s="181">
        <f>IF(L256="",0,L256*VLOOKUP($F1116,DRT,4,FALSE))</f>
        <v>0</v>
      </c>
      <c r="M1116" s="184">
        <f>IF(M256="",0,M256*VLOOKUP($F1116,DRT,4,FALSE))</f>
        <v>0</v>
      </c>
      <c r="N1116" s="184">
        <f>(SUM($H256:$K256,N256)-SUM($H1116:$K1116))*VLOOKUP($F1116,DRT,4,FALSE)</f>
        <v>0</v>
      </c>
      <c r="O1116" s="184">
        <f>($L256+$O256-$L1116)*VLOOKUP($F1116,DRT,4,FALSE)</f>
        <v>0</v>
      </c>
      <c r="P1116" s="184">
        <f>($M256-$M1116)*VLOOKUP($F1116,DRT,4,FALSE)</f>
        <v>0</v>
      </c>
      <c r="Q1116" s="184">
        <f>(SUM($H256:$K256,N256)-SUM($H1116:$K1116)-N1116)*VLOOKUP($F1116,DRT,4,FALSE)</f>
        <v>0</v>
      </c>
      <c r="R1116" s="184">
        <f>($L256+$O256-$L1116-$O1116)*VLOOKUP($F1116,DRT,4,FALSE)</f>
        <v>0</v>
      </c>
      <c r="S1116" s="184">
        <f>($M256-$M1116-$P1116)*VLOOKUP($F1116,DRT,4,FALSE)</f>
        <v>0</v>
      </c>
      <c r="T1116" s="184">
        <f>(SUM($H256:$K256,N256)-SUM($H1116:$K1116)-$N1116-$Q1116)*VLOOKUP($F1116,DRT,4,FALSE)</f>
        <v>0</v>
      </c>
      <c r="U1116" s="184">
        <f>($L256+O256-$L1116-$O1116-$R1116)*VLOOKUP($F1116,DRT,4,FALSE)</f>
        <v>0</v>
      </c>
      <c r="V1116" s="215">
        <f>($M256-$M1116-$P1116-$S1116)*VLOOKUP($F1116,DRT,4,FALSE)</f>
        <v>0</v>
      </c>
      <c r="W1116" s="46">
        <f t="shared" si="387"/>
        <v>0</v>
      </c>
      <c r="Y1116"/>
      <c r="Z1116"/>
    </row>
    <row r="1117" spans="1:26" outlineLevel="1" x14ac:dyDescent="0.2">
      <c r="A1117" s="318"/>
      <c r="B1117" s="25"/>
      <c r="C1117" s="24"/>
      <c r="D1117" s="24"/>
      <c r="E1117" s="24"/>
      <c r="F1117" s="176" t="s">
        <v>93</v>
      </c>
      <c r="G1117" s="188">
        <f t="shared" si="389"/>
        <v>0</v>
      </c>
      <c r="H1117" s="178">
        <f t="shared" si="390"/>
        <v>0</v>
      </c>
      <c r="I1117" s="182">
        <f t="shared" si="390"/>
        <v>0</v>
      </c>
      <c r="J1117" s="182">
        <f t="shared" si="390"/>
        <v>0</v>
      </c>
      <c r="K1117" s="183">
        <f t="shared" si="390"/>
        <v>0</v>
      </c>
      <c r="L1117" s="181">
        <f>IF(L257="",0,L257*VLOOKUP($F1117,DRT,4,FALSE))</f>
        <v>0</v>
      </c>
      <c r="M1117" s="184">
        <f>IF(M257="",0,M257*VLOOKUP($F1117,DRT,4,FALSE))</f>
        <v>0</v>
      </c>
      <c r="N1117" s="184">
        <f t="shared" ref="N1117:P1119" si="391">IF(N257="",0,N257*VLOOKUP($F1117,DRT,4,FALSE))</f>
        <v>0</v>
      </c>
      <c r="O1117" s="184">
        <f t="shared" si="391"/>
        <v>0</v>
      </c>
      <c r="P1117" s="184">
        <f t="shared" si="391"/>
        <v>0</v>
      </c>
      <c r="Q1117" s="184">
        <f>(SUM($H257:$K257,Q257)-SUM($H1117:$K1117))*VLOOKUP($F1117,DRT,4,FALSE)</f>
        <v>0</v>
      </c>
      <c r="R1117" s="184">
        <f>($L257+R257-$L1117)*VLOOKUP($F1117,DRT,4,FALSE)</f>
        <v>0</v>
      </c>
      <c r="S1117" s="184">
        <f>($M257+S257-$M1117)*VLOOKUP($F1117,DRT,4,FALSE)</f>
        <v>0</v>
      </c>
      <c r="T1117" s="184">
        <f>($N257-$N1117)*VLOOKUP($F1117,DRT,4,FALSE)</f>
        <v>0</v>
      </c>
      <c r="U1117" s="184">
        <f>($O257-$O1117)*VLOOKUP($F1117,DRT,4,FALSE)</f>
        <v>0</v>
      </c>
      <c r="V1117" s="215">
        <f>($P257-$P1117)*VLOOKUP($F1117,DRT,4,FALSE)</f>
        <v>0</v>
      </c>
      <c r="W1117" s="46">
        <f t="shared" si="387"/>
        <v>0</v>
      </c>
      <c r="Y1117"/>
      <c r="Z1117"/>
    </row>
    <row r="1118" spans="1:26" outlineLevel="1" x14ac:dyDescent="0.2">
      <c r="A1118" s="318"/>
      <c r="B1118" s="25"/>
      <c r="C1118" s="24"/>
      <c r="D1118" s="24"/>
      <c r="E1118" s="24"/>
      <c r="F1118" s="176" t="s">
        <v>94</v>
      </c>
      <c r="G1118" s="188">
        <f t="shared" si="389"/>
        <v>0</v>
      </c>
      <c r="H1118" s="178">
        <f t="shared" si="390"/>
        <v>0</v>
      </c>
      <c r="I1118" s="182">
        <f t="shared" si="390"/>
        <v>0</v>
      </c>
      <c r="J1118" s="182">
        <f t="shared" si="390"/>
        <v>0</v>
      </c>
      <c r="K1118" s="183">
        <f t="shared" si="390"/>
        <v>0</v>
      </c>
      <c r="L1118" s="181">
        <f>IF(L258="",0,L258*VLOOKUP($F1118,DRT,4,FALSE))</f>
        <v>0</v>
      </c>
      <c r="M1118" s="184">
        <f>IF(M258="",0,M258*VLOOKUP($F1118,DRT,4,FALSE))</f>
        <v>0</v>
      </c>
      <c r="N1118" s="184">
        <f t="shared" si="391"/>
        <v>0</v>
      </c>
      <c r="O1118" s="184">
        <f t="shared" si="391"/>
        <v>0</v>
      </c>
      <c r="P1118" s="184">
        <f t="shared" si="391"/>
        <v>0</v>
      </c>
      <c r="Q1118" s="184">
        <f t="shared" ref="Q1118:V1119" si="392">IF(Q258="",0,Q258*VLOOKUP($F1118,DRT,4,FALSE))</f>
        <v>0</v>
      </c>
      <c r="R1118" s="184">
        <f t="shared" si="392"/>
        <v>0</v>
      </c>
      <c r="S1118" s="184">
        <f t="shared" si="392"/>
        <v>0</v>
      </c>
      <c r="T1118" s="184">
        <f t="shared" si="392"/>
        <v>0</v>
      </c>
      <c r="U1118" s="184">
        <f t="shared" si="392"/>
        <v>0</v>
      </c>
      <c r="V1118" s="215">
        <f t="shared" si="392"/>
        <v>0</v>
      </c>
      <c r="W1118" s="46">
        <f t="shared" si="387"/>
        <v>0</v>
      </c>
      <c r="Y1118"/>
      <c r="Z1118"/>
    </row>
    <row r="1119" spans="1:26" outlineLevel="1" x14ac:dyDescent="0.2">
      <c r="A1119" s="318"/>
      <c r="B1119" s="25"/>
      <c r="C1119" s="24"/>
      <c r="D1119" s="24"/>
      <c r="E1119" s="24"/>
      <c r="F1119" s="176" t="s">
        <v>95</v>
      </c>
      <c r="G1119" s="188">
        <f t="shared" si="389"/>
        <v>0</v>
      </c>
      <c r="H1119" s="178">
        <f t="shared" si="390"/>
        <v>0</v>
      </c>
      <c r="I1119" s="182">
        <f t="shared" si="390"/>
        <v>0</v>
      </c>
      <c r="J1119" s="182">
        <f t="shared" si="390"/>
        <v>0</v>
      </c>
      <c r="K1119" s="183">
        <f t="shared" si="390"/>
        <v>0</v>
      </c>
      <c r="L1119" s="214">
        <f>IF(L259="",0,L259*VLOOKUP($F1119,DRT,4,FALSE))</f>
        <v>0</v>
      </c>
      <c r="M1119" s="182">
        <f>IF(M259="",0,M259*VLOOKUP($F1119,DRT,4,FALSE))</f>
        <v>0</v>
      </c>
      <c r="N1119" s="184">
        <f t="shared" si="391"/>
        <v>0</v>
      </c>
      <c r="O1119" s="184">
        <f t="shared" si="391"/>
        <v>0</v>
      </c>
      <c r="P1119" s="184">
        <f t="shared" si="391"/>
        <v>0</v>
      </c>
      <c r="Q1119" s="184">
        <f t="shared" si="392"/>
        <v>0</v>
      </c>
      <c r="R1119" s="184">
        <f t="shared" si="392"/>
        <v>0</v>
      </c>
      <c r="S1119" s="184">
        <f t="shared" si="392"/>
        <v>0</v>
      </c>
      <c r="T1119" s="184">
        <f t="shared" si="392"/>
        <v>0</v>
      </c>
      <c r="U1119" s="184">
        <f t="shared" si="392"/>
        <v>0</v>
      </c>
      <c r="V1119" s="215">
        <f t="shared" si="392"/>
        <v>0</v>
      </c>
      <c r="W1119" s="46">
        <f t="shared" si="387"/>
        <v>0</v>
      </c>
      <c r="Y1119"/>
      <c r="Z1119"/>
    </row>
    <row r="1120" spans="1:26" x14ac:dyDescent="0.2">
      <c r="A1120" s="318"/>
      <c r="B1120" s="25"/>
      <c r="C1120" s="24"/>
      <c r="D1120" s="24"/>
      <c r="E1120" s="24" t="s">
        <v>96</v>
      </c>
      <c r="F1120" s="64"/>
      <c r="G1120" s="69">
        <f t="shared" ref="G1120:W1120" si="393">SUBTOTAL(9,G1121:G1126)</f>
        <v>0</v>
      </c>
      <c r="H1120" s="34">
        <f t="shared" si="393"/>
        <v>0</v>
      </c>
      <c r="I1120" s="34">
        <f t="shared" si="393"/>
        <v>0</v>
      </c>
      <c r="J1120" s="34">
        <f t="shared" si="393"/>
        <v>0</v>
      </c>
      <c r="K1120" s="37">
        <f t="shared" si="393"/>
        <v>0</v>
      </c>
      <c r="L1120" s="35">
        <f t="shared" si="393"/>
        <v>0</v>
      </c>
      <c r="M1120" s="36">
        <f t="shared" si="393"/>
        <v>0</v>
      </c>
      <c r="N1120" s="36">
        <f t="shared" si="393"/>
        <v>0</v>
      </c>
      <c r="O1120" s="36">
        <f t="shared" si="393"/>
        <v>0</v>
      </c>
      <c r="P1120" s="36">
        <f t="shared" si="393"/>
        <v>0</v>
      </c>
      <c r="Q1120" s="36">
        <f t="shared" si="393"/>
        <v>0</v>
      </c>
      <c r="R1120" s="36">
        <f t="shared" si="393"/>
        <v>0</v>
      </c>
      <c r="S1120" s="36">
        <f t="shared" si="393"/>
        <v>0</v>
      </c>
      <c r="T1120" s="36">
        <f t="shared" si="393"/>
        <v>0</v>
      </c>
      <c r="U1120" s="36">
        <f t="shared" si="393"/>
        <v>0</v>
      </c>
      <c r="V1120" s="37">
        <f t="shared" si="393"/>
        <v>0</v>
      </c>
      <c r="W1120" s="37">
        <f t="shared" si="393"/>
        <v>0</v>
      </c>
      <c r="Y1120"/>
      <c r="Z1120"/>
    </row>
    <row r="1121" spans="1:26" outlineLevel="1" x14ac:dyDescent="0.2">
      <c r="A1121" s="318"/>
      <c r="B1121" s="25"/>
      <c r="C1121" s="24"/>
      <c r="D1121" s="24"/>
      <c r="E1121" s="24"/>
      <c r="F1121" s="176" t="s">
        <v>97</v>
      </c>
      <c r="G1121" s="188">
        <f t="shared" ref="G1121:G1126" si="394">G261</f>
        <v>0</v>
      </c>
      <c r="H1121" s="178">
        <f t="shared" ref="H1121:K1126" si="395">IF(H261="",0,H261*VLOOKUP($F1121,DRT,3,FALSE))</f>
        <v>0</v>
      </c>
      <c r="I1121" s="182">
        <f t="shared" si="395"/>
        <v>0</v>
      </c>
      <c r="J1121" s="182">
        <f t="shared" si="395"/>
        <v>0</v>
      </c>
      <c r="K1121" s="183">
        <f t="shared" si="395"/>
        <v>0</v>
      </c>
      <c r="L1121" s="214">
        <f>(SUM($H261:$L261)-SUM($H1121:K1121))*VLOOKUP($F1121,DRT,4,FALSE)</f>
        <v>0</v>
      </c>
      <c r="M1121" s="184">
        <f>(SUM($H261:$L261)-SUM($H1121:L1121))*VLOOKUP($F1121,DRT,4,FALSE)</f>
        <v>0</v>
      </c>
      <c r="N1121" s="184">
        <f>(SUM($H261:$L261)-SUM($H1121:M1121))*VLOOKUP($F1121,DRT,4,FALSE)</f>
        <v>0</v>
      </c>
      <c r="O1121" s="184">
        <f>(SUM($H261:$L261)-SUM($H1121:N1121))*VLOOKUP($F1121,DRT,4,FALSE)</f>
        <v>0</v>
      </c>
      <c r="P1121" s="184">
        <f>(SUM($H261:$L261)-SUM($H1121:O1121))*VLOOKUP($F1121,DRT,4,FALSE)</f>
        <v>0</v>
      </c>
      <c r="Q1121" s="184">
        <f>(SUM($H261:$L261)-SUM($H1121:P1121))*VLOOKUP($F1121,DRT,4,FALSE)</f>
        <v>0</v>
      </c>
      <c r="R1121" s="184">
        <f>(SUM($H261:$L261)-SUM($H1121:Q1121))*VLOOKUP($F1121,DRT,4,FALSE)</f>
        <v>0</v>
      </c>
      <c r="S1121" s="184">
        <f>(SUM($H261:$L261)-SUM($H1121:R1121))*VLOOKUP($F1121,DRT,4,FALSE)</f>
        <v>0</v>
      </c>
      <c r="T1121" s="184">
        <f>(SUM($H261:$L261)-SUM($H1121:S1121))*VLOOKUP($F1121,DRT,4,FALSE)</f>
        <v>0</v>
      </c>
      <c r="U1121" s="184">
        <f>(SUM($H261:$L261)-SUM($H1121:T1121))*VLOOKUP($F1121,DRT,4,FALSE)</f>
        <v>0</v>
      </c>
      <c r="V1121" s="215">
        <f>(SUM($H261:$L261)-SUM($H1121:U1121))*VLOOKUP($F1121,DRT,4,FALSE)</f>
        <v>0</v>
      </c>
      <c r="W1121" s="46">
        <f t="shared" ref="W1121:W1126" si="396">G1121-SUM(H1121:V1121)</f>
        <v>0</v>
      </c>
      <c r="Y1121"/>
      <c r="Z1121"/>
    </row>
    <row r="1122" spans="1:26" outlineLevel="1" x14ac:dyDescent="0.2">
      <c r="A1122" s="318"/>
      <c r="B1122" s="25"/>
      <c r="C1122" s="24"/>
      <c r="D1122" s="24"/>
      <c r="E1122" s="24"/>
      <c r="F1122" s="176" t="s">
        <v>98</v>
      </c>
      <c r="G1122" s="188">
        <f t="shared" si="394"/>
        <v>0</v>
      </c>
      <c r="H1122" s="178">
        <f t="shared" si="395"/>
        <v>0</v>
      </c>
      <c r="I1122" s="182">
        <f t="shared" si="395"/>
        <v>0</v>
      </c>
      <c r="J1122" s="182">
        <f t="shared" si="395"/>
        <v>0</v>
      </c>
      <c r="K1122" s="183">
        <f t="shared" si="395"/>
        <v>0</v>
      </c>
      <c r="L1122" s="181">
        <f>IF(L262="",0,L262*VLOOKUP($F1122,DRT,4,FALSE))</f>
        <v>0</v>
      </c>
      <c r="M1122" s="184">
        <f>(SUM($H262:$K262,M262)-SUM($H1122:$K1122))*VLOOKUP($F1122,DRT,4,FALSE)</f>
        <v>0</v>
      </c>
      <c r="N1122" s="184">
        <f>($L262-$L1122)*VLOOKUP($F1122,DRT,4,FALSE)</f>
        <v>0</v>
      </c>
      <c r="O1122" s="184">
        <f>(SUM($H262:$K262,M262)-SUM($H1122:$K1122)-$M1122)*VLOOKUP($F1122,DRT,4,FALSE)</f>
        <v>0</v>
      </c>
      <c r="P1122" s="184">
        <f>($L262-$L1122-$N1122)*VLOOKUP($F1122,DRT,4,FALSE)</f>
        <v>0</v>
      </c>
      <c r="Q1122" s="184">
        <f>(SUM($H262:$K262,M262)-SUM($H1122:$K1122)-$M1122-$O1122)*VLOOKUP($F1122,DRT,4,FALSE)</f>
        <v>0</v>
      </c>
      <c r="R1122" s="184">
        <f>($L262-$L1122-$N1122-$P1122)*VLOOKUP($F1122,DRT,4,FALSE)</f>
        <v>0</v>
      </c>
      <c r="S1122" s="184">
        <f>(SUM($H262:$K262,M262)-SUM($H1122:$K1122)-$M1122-$O1122-$Q1122)*VLOOKUP($F1122,DRT,4,FALSE)</f>
        <v>0</v>
      </c>
      <c r="T1122" s="184">
        <f>($L262-$L1122-$N1122-$P1122-$R1122)*VLOOKUP($F1122,DRT,4,FALSE)</f>
        <v>0</v>
      </c>
      <c r="U1122" s="184">
        <f>(SUM($H262:$K262,M262)-SUM($H1122:$K1122)-$M1122-$O1122-$Q1122-$S1122)*VLOOKUP($F1122,DRT,4,FALSE)</f>
        <v>0</v>
      </c>
      <c r="V1122" s="215">
        <f>($L262-$L1122-$N1122-$P1122-$R1122-$T1122)*VLOOKUP($F1122,DRT,4,FALSE)</f>
        <v>0</v>
      </c>
      <c r="W1122" s="46">
        <f t="shared" si="396"/>
        <v>0</v>
      </c>
      <c r="Y1122"/>
      <c r="Z1122"/>
    </row>
    <row r="1123" spans="1:26" outlineLevel="1" x14ac:dyDescent="0.2">
      <c r="A1123" s="318"/>
      <c r="B1123" s="25"/>
      <c r="C1123" s="24"/>
      <c r="D1123" s="24"/>
      <c r="E1123" s="24"/>
      <c r="F1123" s="176" t="s">
        <v>99</v>
      </c>
      <c r="G1123" s="188">
        <f t="shared" si="394"/>
        <v>0</v>
      </c>
      <c r="H1123" s="178">
        <f t="shared" si="395"/>
        <v>0</v>
      </c>
      <c r="I1123" s="182">
        <f t="shared" si="395"/>
        <v>0</v>
      </c>
      <c r="J1123" s="182">
        <f t="shared" si="395"/>
        <v>0</v>
      </c>
      <c r="K1123" s="183">
        <f t="shared" si="395"/>
        <v>0</v>
      </c>
      <c r="L1123" s="181">
        <f>IF(L263="",0,L263*VLOOKUP($F1123,DRT,4,FALSE))</f>
        <v>0</v>
      </c>
      <c r="M1123" s="184">
        <f>IF(M263="",0,M263*VLOOKUP($F1123,DRT,4,FALSE))</f>
        <v>0</v>
      </c>
      <c r="N1123" s="184">
        <f>(SUM($H263:$K263,N263)-SUM($H1123:$K1123))*VLOOKUP($F1123,DRT,4,FALSE)</f>
        <v>0</v>
      </c>
      <c r="O1123" s="184">
        <f>($L263+$O263-$L1123)*VLOOKUP($F1123,DRT,4,FALSE)</f>
        <v>0</v>
      </c>
      <c r="P1123" s="184">
        <f>($M263-$M1123)*VLOOKUP($F1123,DRT,4,FALSE)</f>
        <v>0</v>
      </c>
      <c r="Q1123" s="184">
        <f>(SUM($H263:$K263,N263)-SUM($H1123:$K1123)-N1123)*VLOOKUP($F1123,DRT,4,FALSE)</f>
        <v>0</v>
      </c>
      <c r="R1123" s="184">
        <f>($L263+$O263-$L1123-$O1123)*VLOOKUP($F1123,DRT,4,FALSE)</f>
        <v>0</v>
      </c>
      <c r="S1123" s="184">
        <f>($M263-$M1123-$P1123)*VLOOKUP($F1123,DRT,4,FALSE)</f>
        <v>0</v>
      </c>
      <c r="T1123" s="184">
        <f>(SUM($H263:$K263,N263)-SUM($H1123:$K1123)-$N1123-$Q1123)*VLOOKUP($F1123,DRT,4,FALSE)</f>
        <v>0</v>
      </c>
      <c r="U1123" s="184">
        <f>($L263+O263-$L1123-$O1123-$R1123)*VLOOKUP($F1123,DRT,4,FALSE)</f>
        <v>0</v>
      </c>
      <c r="V1123" s="215">
        <f>($M263-$M1123-$P1123-$S1123)*VLOOKUP($F1123,DRT,4,FALSE)</f>
        <v>0</v>
      </c>
      <c r="W1123" s="46">
        <f t="shared" si="396"/>
        <v>0</v>
      </c>
      <c r="Y1123"/>
      <c r="Z1123"/>
    </row>
    <row r="1124" spans="1:26" outlineLevel="1" x14ac:dyDescent="0.2">
      <c r="A1124" s="318"/>
      <c r="B1124" s="25"/>
      <c r="C1124" s="24"/>
      <c r="D1124" s="24"/>
      <c r="E1124" s="24"/>
      <c r="F1124" s="176" t="s">
        <v>100</v>
      </c>
      <c r="G1124" s="188">
        <f t="shared" si="394"/>
        <v>0</v>
      </c>
      <c r="H1124" s="178">
        <f t="shared" si="395"/>
        <v>0</v>
      </c>
      <c r="I1124" s="182">
        <f t="shared" si="395"/>
        <v>0</v>
      </c>
      <c r="J1124" s="182">
        <f t="shared" si="395"/>
        <v>0</v>
      </c>
      <c r="K1124" s="183">
        <f t="shared" si="395"/>
        <v>0</v>
      </c>
      <c r="L1124" s="181">
        <f>IF(L264="",0,L264*VLOOKUP($F1124,DRT,4,FALSE))</f>
        <v>0</v>
      </c>
      <c r="M1124" s="184">
        <f>IF(M264="",0,M264*VLOOKUP($F1124,DRT,4,FALSE))</f>
        <v>0</v>
      </c>
      <c r="N1124" s="184">
        <f t="shared" ref="N1124:P1126" si="397">IF(N264="",0,N264*VLOOKUP($F1124,DRT,4,FALSE))</f>
        <v>0</v>
      </c>
      <c r="O1124" s="184">
        <f t="shared" si="397"/>
        <v>0</v>
      </c>
      <c r="P1124" s="184">
        <f t="shared" si="397"/>
        <v>0</v>
      </c>
      <c r="Q1124" s="184">
        <f>(SUM($H264:$K264,Q264)-SUM($H1124:$K1124))*VLOOKUP($F1124,DRT,4,FALSE)</f>
        <v>0</v>
      </c>
      <c r="R1124" s="184">
        <f>($L264+R264-$L1124)*VLOOKUP($F1124,DRT,4,FALSE)</f>
        <v>0</v>
      </c>
      <c r="S1124" s="184">
        <f>($M264+S264-$M1124)*VLOOKUP($F1124,DRT,4,FALSE)</f>
        <v>0</v>
      </c>
      <c r="T1124" s="184">
        <f>($N264-$N1124)*VLOOKUP($F1124,DRT,4,FALSE)</f>
        <v>0</v>
      </c>
      <c r="U1124" s="184">
        <f>($O264-$O1124)*VLOOKUP($F1124,DRT,4,FALSE)</f>
        <v>0</v>
      </c>
      <c r="V1124" s="215">
        <f>($P264-$P1124)*VLOOKUP($F1124,DRT,4,FALSE)</f>
        <v>0</v>
      </c>
      <c r="W1124" s="46">
        <f t="shared" si="396"/>
        <v>0</v>
      </c>
      <c r="Y1124"/>
      <c r="Z1124"/>
    </row>
    <row r="1125" spans="1:26" outlineLevel="1" x14ac:dyDescent="0.2">
      <c r="A1125" s="318"/>
      <c r="B1125" s="25"/>
      <c r="C1125" s="24"/>
      <c r="D1125" s="24"/>
      <c r="E1125" s="24"/>
      <c r="F1125" s="176" t="s">
        <v>101</v>
      </c>
      <c r="G1125" s="188">
        <f t="shared" si="394"/>
        <v>0</v>
      </c>
      <c r="H1125" s="178">
        <f t="shared" si="395"/>
        <v>0</v>
      </c>
      <c r="I1125" s="182">
        <f t="shared" si="395"/>
        <v>0</v>
      </c>
      <c r="J1125" s="182">
        <f t="shared" si="395"/>
        <v>0</v>
      </c>
      <c r="K1125" s="183">
        <f t="shared" si="395"/>
        <v>0</v>
      </c>
      <c r="L1125" s="181">
        <f>IF(L265="",0,L265*VLOOKUP($F1125,DRT,4,FALSE))</f>
        <v>0</v>
      </c>
      <c r="M1125" s="184">
        <f>IF(M265="",0,M265*VLOOKUP($F1125,DRT,4,FALSE))</f>
        <v>0</v>
      </c>
      <c r="N1125" s="184">
        <f t="shared" si="397"/>
        <v>0</v>
      </c>
      <c r="O1125" s="184">
        <f t="shared" si="397"/>
        <v>0</v>
      </c>
      <c r="P1125" s="184">
        <f t="shared" si="397"/>
        <v>0</v>
      </c>
      <c r="Q1125" s="184">
        <f t="shared" ref="Q1125:V1126" si="398">IF(Q265="",0,Q265*VLOOKUP($F1125,DRT,4,FALSE))</f>
        <v>0</v>
      </c>
      <c r="R1125" s="184">
        <f t="shared" si="398"/>
        <v>0</v>
      </c>
      <c r="S1125" s="184">
        <f t="shared" si="398"/>
        <v>0</v>
      </c>
      <c r="T1125" s="184">
        <f t="shared" si="398"/>
        <v>0</v>
      </c>
      <c r="U1125" s="184">
        <f t="shared" si="398"/>
        <v>0</v>
      </c>
      <c r="V1125" s="215">
        <f t="shared" si="398"/>
        <v>0</v>
      </c>
      <c r="W1125" s="46">
        <f t="shared" si="396"/>
        <v>0</v>
      </c>
      <c r="Y1125"/>
      <c r="Z1125"/>
    </row>
    <row r="1126" spans="1:26" outlineLevel="1" x14ac:dyDescent="0.2">
      <c r="A1126" s="318"/>
      <c r="B1126" s="25"/>
      <c r="C1126" s="24"/>
      <c r="D1126" s="24"/>
      <c r="E1126" s="24"/>
      <c r="F1126" s="176" t="s">
        <v>102</v>
      </c>
      <c r="G1126" s="188">
        <f t="shared" si="394"/>
        <v>0</v>
      </c>
      <c r="H1126" s="178">
        <f t="shared" si="395"/>
        <v>0</v>
      </c>
      <c r="I1126" s="182">
        <f t="shared" si="395"/>
        <v>0</v>
      </c>
      <c r="J1126" s="182">
        <f t="shared" si="395"/>
        <v>0</v>
      </c>
      <c r="K1126" s="183">
        <f t="shared" si="395"/>
        <v>0</v>
      </c>
      <c r="L1126" s="214">
        <f>IF(L266="",0,L266*VLOOKUP($F1126,DRT,4,FALSE))</f>
        <v>0</v>
      </c>
      <c r="M1126" s="182">
        <f>IF(M266="",0,M266*VLOOKUP($F1126,DRT,4,FALSE))</f>
        <v>0</v>
      </c>
      <c r="N1126" s="184">
        <f t="shared" si="397"/>
        <v>0</v>
      </c>
      <c r="O1126" s="184">
        <f t="shared" si="397"/>
        <v>0</v>
      </c>
      <c r="P1126" s="184">
        <f t="shared" si="397"/>
        <v>0</v>
      </c>
      <c r="Q1126" s="184">
        <f t="shared" si="398"/>
        <v>0</v>
      </c>
      <c r="R1126" s="184">
        <f t="shared" si="398"/>
        <v>0</v>
      </c>
      <c r="S1126" s="184">
        <f t="shared" si="398"/>
        <v>0</v>
      </c>
      <c r="T1126" s="184">
        <f t="shared" si="398"/>
        <v>0</v>
      </c>
      <c r="U1126" s="184">
        <f t="shared" si="398"/>
        <v>0</v>
      </c>
      <c r="V1126" s="215">
        <f t="shared" si="398"/>
        <v>0</v>
      </c>
      <c r="W1126" s="46">
        <f t="shared" si="396"/>
        <v>0</v>
      </c>
      <c r="Y1126"/>
      <c r="Z1126"/>
    </row>
    <row r="1127" spans="1:26" x14ac:dyDescent="0.2">
      <c r="A1127" s="318"/>
      <c r="B1127" s="25"/>
      <c r="C1127" s="24"/>
      <c r="D1127" s="24"/>
      <c r="E1127" s="24" t="s">
        <v>103</v>
      </c>
      <c r="F1127" s="64"/>
      <c r="G1127" s="69">
        <f t="shared" ref="G1127:W1127" si="399">SUBTOTAL(9,G1128:G1133)</f>
        <v>0</v>
      </c>
      <c r="H1127" s="34">
        <f t="shared" si="399"/>
        <v>0</v>
      </c>
      <c r="I1127" s="34">
        <f t="shared" si="399"/>
        <v>0</v>
      </c>
      <c r="J1127" s="34">
        <f t="shared" si="399"/>
        <v>0</v>
      </c>
      <c r="K1127" s="37">
        <f t="shared" si="399"/>
        <v>0</v>
      </c>
      <c r="L1127" s="35">
        <f t="shared" si="399"/>
        <v>0</v>
      </c>
      <c r="M1127" s="36">
        <f t="shared" si="399"/>
        <v>0</v>
      </c>
      <c r="N1127" s="36">
        <f t="shared" si="399"/>
        <v>0</v>
      </c>
      <c r="O1127" s="36">
        <f t="shared" si="399"/>
        <v>0</v>
      </c>
      <c r="P1127" s="36">
        <f t="shared" si="399"/>
        <v>0</v>
      </c>
      <c r="Q1127" s="36">
        <f t="shared" si="399"/>
        <v>0</v>
      </c>
      <c r="R1127" s="36">
        <f t="shared" si="399"/>
        <v>0</v>
      </c>
      <c r="S1127" s="36">
        <f t="shared" si="399"/>
        <v>0</v>
      </c>
      <c r="T1127" s="36">
        <f t="shared" si="399"/>
        <v>0</v>
      </c>
      <c r="U1127" s="36">
        <f t="shared" si="399"/>
        <v>0</v>
      </c>
      <c r="V1127" s="37">
        <f t="shared" si="399"/>
        <v>0</v>
      </c>
      <c r="W1127" s="37">
        <f t="shared" si="399"/>
        <v>0</v>
      </c>
      <c r="Y1127"/>
      <c r="Z1127"/>
    </row>
    <row r="1128" spans="1:26" outlineLevel="1" x14ac:dyDescent="0.2">
      <c r="A1128" s="318"/>
      <c r="B1128" s="25"/>
      <c r="C1128" s="24"/>
      <c r="D1128" s="24"/>
      <c r="E1128" s="24"/>
      <c r="F1128" s="176" t="s">
        <v>104</v>
      </c>
      <c r="G1128" s="188">
        <f t="shared" ref="G1128:G1133" si="400">G268</f>
        <v>0</v>
      </c>
      <c r="H1128" s="178">
        <f t="shared" ref="H1128:K1133" si="401">IF(H268="",0,H268*VLOOKUP($F1128,DRT,3,FALSE))</f>
        <v>0</v>
      </c>
      <c r="I1128" s="182">
        <f t="shared" si="401"/>
        <v>0</v>
      </c>
      <c r="J1128" s="182">
        <f t="shared" si="401"/>
        <v>0</v>
      </c>
      <c r="K1128" s="183">
        <f t="shared" si="401"/>
        <v>0</v>
      </c>
      <c r="L1128" s="214">
        <f>(SUM($H268:$L268)-SUM($H1128:K1128))*VLOOKUP($F1128,DRT,4,FALSE)</f>
        <v>0</v>
      </c>
      <c r="M1128" s="184">
        <f>(SUM($H268:$L268)-SUM($H1128:L1128))*VLOOKUP($F1128,DRT,4,FALSE)</f>
        <v>0</v>
      </c>
      <c r="N1128" s="184">
        <f>(SUM($H268:$L268)-SUM($H1128:M1128))*VLOOKUP($F1128,DRT,4,FALSE)</f>
        <v>0</v>
      </c>
      <c r="O1128" s="184">
        <f>(SUM($H268:$L268)-SUM($H1128:N1128))*VLOOKUP($F1128,DRT,4,FALSE)</f>
        <v>0</v>
      </c>
      <c r="P1128" s="184">
        <f>(SUM($H268:$L268)-SUM($H1128:O1128))*VLOOKUP($F1128,DRT,4,FALSE)</f>
        <v>0</v>
      </c>
      <c r="Q1128" s="184">
        <f>(SUM($H268:$L268)-SUM($H1128:P1128))*VLOOKUP($F1128,DRT,4,FALSE)</f>
        <v>0</v>
      </c>
      <c r="R1128" s="184">
        <f>(SUM($H268:$L268)-SUM($H1128:Q1128))*VLOOKUP($F1128,DRT,4,FALSE)</f>
        <v>0</v>
      </c>
      <c r="S1128" s="184">
        <f>(SUM($H268:$L268)-SUM($H1128:R1128))*VLOOKUP($F1128,DRT,4,FALSE)</f>
        <v>0</v>
      </c>
      <c r="T1128" s="184">
        <f>(SUM($H268:$L268)-SUM($H1128:S1128))*VLOOKUP($F1128,DRT,4,FALSE)</f>
        <v>0</v>
      </c>
      <c r="U1128" s="184">
        <f>(SUM($H268:$L268)-SUM($H1128:T1128))*VLOOKUP($F1128,DRT,4,FALSE)</f>
        <v>0</v>
      </c>
      <c r="V1128" s="215">
        <f>(SUM($H268:$L268)-SUM($H1128:U1128))*VLOOKUP($F1128,DRT,4,FALSE)</f>
        <v>0</v>
      </c>
      <c r="W1128" s="46">
        <f t="shared" ref="W1128:W1133" si="402">G1128-SUM(H1128:V1128)</f>
        <v>0</v>
      </c>
      <c r="Y1128"/>
      <c r="Z1128"/>
    </row>
    <row r="1129" spans="1:26" outlineLevel="1" x14ac:dyDescent="0.2">
      <c r="A1129" s="318"/>
      <c r="B1129" s="25"/>
      <c r="C1129" s="24"/>
      <c r="D1129" s="24"/>
      <c r="E1129" s="24"/>
      <c r="F1129" s="176" t="s">
        <v>105</v>
      </c>
      <c r="G1129" s="188">
        <f t="shared" si="400"/>
        <v>0</v>
      </c>
      <c r="H1129" s="178">
        <f t="shared" si="401"/>
        <v>0</v>
      </c>
      <c r="I1129" s="182">
        <f t="shared" si="401"/>
        <v>0</v>
      </c>
      <c r="J1129" s="182">
        <f t="shared" si="401"/>
        <v>0</v>
      </c>
      <c r="K1129" s="183">
        <f t="shared" si="401"/>
        <v>0</v>
      </c>
      <c r="L1129" s="181">
        <f>IF(L269="",0,L269*VLOOKUP($F1129,DRT,4,FALSE))</f>
        <v>0</v>
      </c>
      <c r="M1129" s="184">
        <f>(SUM($H269:$K269,M269)-SUM($H1129:$K1129))*VLOOKUP($F1129,DRT,4,FALSE)</f>
        <v>0</v>
      </c>
      <c r="N1129" s="184">
        <f>($L269-$L1129)*VLOOKUP($F1129,DRT,4,FALSE)</f>
        <v>0</v>
      </c>
      <c r="O1129" s="184">
        <f>(SUM($H269:$K269,M269)-SUM($H1129:$K1129)-$M1129)*VLOOKUP($F1129,DRT,4,FALSE)</f>
        <v>0</v>
      </c>
      <c r="P1129" s="184">
        <f>($L269-$L1129-$N1129)*VLOOKUP($F1129,DRT,4,FALSE)</f>
        <v>0</v>
      </c>
      <c r="Q1129" s="184">
        <f>(SUM($H269:$K269,M269)-SUM($H1129:$K1129)-$M1129-$O1129)*VLOOKUP($F1129,DRT,4,FALSE)</f>
        <v>0</v>
      </c>
      <c r="R1129" s="184">
        <f>($L269-$L1129-$N1129-$P1129)*VLOOKUP($F1129,DRT,4,FALSE)</f>
        <v>0</v>
      </c>
      <c r="S1129" s="184">
        <f>(SUM($H269:$K269,M269)-SUM($H1129:$K1129)-$M1129-$O1129-$Q1129)*VLOOKUP($F1129,DRT,4,FALSE)</f>
        <v>0</v>
      </c>
      <c r="T1129" s="184">
        <f>($L269-$L1129-$N1129-$P1129-$R1129)*VLOOKUP($F1129,DRT,4,FALSE)</f>
        <v>0</v>
      </c>
      <c r="U1129" s="184">
        <f>(SUM($H269:$K269,M269)-SUM($H1129:$K1129)-$M1129-$O1129-$Q1129-$S1129)*VLOOKUP($F1129,DRT,4,FALSE)</f>
        <v>0</v>
      </c>
      <c r="V1129" s="215">
        <f>($L269-$L1129-$N1129-$P1129-$R1129-$T1129)*VLOOKUP($F1129,DRT,4,FALSE)</f>
        <v>0</v>
      </c>
      <c r="W1129" s="46">
        <f t="shared" si="402"/>
        <v>0</v>
      </c>
      <c r="Y1129"/>
      <c r="Z1129"/>
    </row>
    <row r="1130" spans="1:26" outlineLevel="1" x14ac:dyDescent="0.2">
      <c r="A1130" s="318"/>
      <c r="B1130" s="25"/>
      <c r="C1130" s="24"/>
      <c r="D1130" s="24"/>
      <c r="E1130" s="24"/>
      <c r="F1130" s="176" t="s">
        <v>106</v>
      </c>
      <c r="G1130" s="188">
        <f t="shared" si="400"/>
        <v>0</v>
      </c>
      <c r="H1130" s="178">
        <f t="shared" si="401"/>
        <v>0</v>
      </c>
      <c r="I1130" s="182">
        <f t="shared" si="401"/>
        <v>0</v>
      </c>
      <c r="J1130" s="182">
        <f t="shared" si="401"/>
        <v>0</v>
      </c>
      <c r="K1130" s="183">
        <f t="shared" si="401"/>
        <v>0</v>
      </c>
      <c r="L1130" s="181">
        <f>IF(L270="",0,L270*VLOOKUP($F1130,DRT,4,FALSE))</f>
        <v>0</v>
      </c>
      <c r="M1130" s="184">
        <f>IF(M270="",0,M270*VLOOKUP($F1130,DRT,4,FALSE))</f>
        <v>0</v>
      </c>
      <c r="N1130" s="184">
        <f>(SUM($H270:$K270,N270)-SUM($H1130:$K1130))*VLOOKUP($F1130,DRT,4,FALSE)</f>
        <v>0</v>
      </c>
      <c r="O1130" s="184">
        <f>($L270+$O270-$L1130)*VLOOKUP($F1130,DRT,4,FALSE)</f>
        <v>0</v>
      </c>
      <c r="P1130" s="184">
        <f>($M270-$M1130)*VLOOKUP($F1130,DRT,4,FALSE)</f>
        <v>0</v>
      </c>
      <c r="Q1130" s="184">
        <f>(SUM($H270:$K270,N270)-SUM($H1130:$K1130)-N1130)*VLOOKUP($F1130,DRT,4,FALSE)</f>
        <v>0</v>
      </c>
      <c r="R1130" s="184">
        <f>($L270+$O270-$L1130-$O1130)*VLOOKUP($F1130,DRT,4,FALSE)</f>
        <v>0</v>
      </c>
      <c r="S1130" s="184">
        <f>($M270-$M1130-$P1130)*VLOOKUP($F1130,DRT,4,FALSE)</f>
        <v>0</v>
      </c>
      <c r="T1130" s="184">
        <f>(SUM($H270:$K270,N270)-SUM($H1130:$K1130)-$N1130-$Q1130)*VLOOKUP($F1130,DRT,4,FALSE)</f>
        <v>0</v>
      </c>
      <c r="U1130" s="184">
        <f>($L270+O270-$L1130-$O1130-$R1130)*VLOOKUP($F1130,DRT,4,FALSE)</f>
        <v>0</v>
      </c>
      <c r="V1130" s="215">
        <f>($M270-$M1130-$P1130-$S1130)*VLOOKUP($F1130,DRT,4,FALSE)</f>
        <v>0</v>
      </c>
      <c r="W1130" s="46">
        <f t="shared" si="402"/>
        <v>0</v>
      </c>
      <c r="Y1130"/>
      <c r="Z1130"/>
    </row>
    <row r="1131" spans="1:26" outlineLevel="1" x14ac:dyDescent="0.2">
      <c r="A1131" s="318"/>
      <c r="B1131" s="25"/>
      <c r="C1131" s="24"/>
      <c r="D1131" s="24"/>
      <c r="E1131" s="24"/>
      <c r="F1131" s="176" t="s">
        <v>107</v>
      </c>
      <c r="G1131" s="188">
        <f t="shared" si="400"/>
        <v>0</v>
      </c>
      <c r="H1131" s="178">
        <f t="shared" si="401"/>
        <v>0</v>
      </c>
      <c r="I1131" s="182">
        <f t="shared" si="401"/>
        <v>0</v>
      </c>
      <c r="J1131" s="182">
        <f t="shared" si="401"/>
        <v>0</v>
      </c>
      <c r="K1131" s="183">
        <f t="shared" si="401"/>
        <v>0</v>
      </c>
      <c r="L1131" s="181">
        <f>IF(L271="",0,L271*VLOOKUP($F1131,DRT,4,FALSE))</f>
        <v>0</v>
      </c>
      <c r="M1131" s="184">
        <f>IF(M271="",0,M271*VLOOKUP($F1131,DRT,4,FALSE))</f>
        <v>0</v>
      </c>
      <c r="N1131" s="184">
        <f t="shared" ref="N1131:P1133" si="403">IF(N271="",0,N271*VLOOKUP($F1131,DRT,4,FALSE))</f>
        <v>0</v>
      </c>
      <c r="O1131" s="184">
        <f t="shared" si="403"/>
        <v>0</v>
      </c>
      <c r="P1131" s="184">
        <f t="shared" si="403"/>
        <v>0</v>
      </c>
      <c r="Q1131" s="184">
        <f>(SUM($H271:$K271,Q271)-SUM($H1131:$K1131))*VLOOKUP($F1131,DRT,4,FALSE)</f>
        <v>0</v>
      </c>
      <c r="R1131" s="184">
        <f>($L271+R271-$L1131)*VLOOKUP($F1131,DRT,4,FALSE)</f>
        <v>0</v>
      </c>
      <c r="S1131" s="184">
        <f>($M271+S271-$M1131)*VLOOKUP($F1131,DRT,4,FALSE)</f>
        <v>0</v>
      </c>
      <c r="T1131" s="184">
        <f>($N271-$N1131)*VLOOKUP($F1131,DRT,4,FALSE)</f>
        <v>0</v>
      </c>
      <c r="U1131" s="184">
        <f>($O271-$O1131)*VLOOKUP($F1131,DRT,4,FALSE)</f>
        <v>0</v>
      </c>
      <c r="V1131" s="215">
        <f>($P271-$P1131)*VLOOKUP($F1131,DRT,4,FALSE)</f>
        <v>0</v>
      </c>
      <c r="W1131" s="46">
        <f t="shared" si="402"/>
        <v>0</v>
      </c>
      <c r="Y1131"/>
      <c r="Z1131"/>
    </row>
    <row r="1132" spans="1:26" outlineLevel="1" x14ac:dyDescent="0.2">
      <c r="A1132" s="318"/>
      <c r="B1132" s="25"/>
      <c r="C1132" s="24"/>
      <c r="D1132" s="24"/>
      <c r="E1132" s="24"/>
      <c r="F1132" s="176" t="s">
        <v>108</v>
      </c>
      <c r="G1132" s="188">
        <f t="shared" si="400"/>
        <v>0</v>
      </c>
      <c r="H1132" s="178">
        <f t="shared" si="401"/>
        <v>0</v>
      </c>
      <c r="I1132" s="182">
        <f t="shared" si="401"/>
        <v>0</v>
      </c>
      <c r="J1132" s="182">
        <f t="shared" si="401"/>
        <v>0</v>
      </c>
      <c r="K1132" s="183">
        <f t="shared" si="401"/>
        <v>0</v>
      </c>
      <c r="L1132" s="181">
        <f>IF(L272="",0,L272*VLOOKUP($F1132,DRT,4,FALSE))</f>
        <v>0</v>
      </c>
      <c r="M1132" s="184">
        <f>IF(M272="",0,M272*VLOOKUP($F1132,DRT,4,FALSE))</f>
        <v>0</v>
      </c>
      <c r="N1132" s="184">
        <f t="shared" si="403"/>
        <v>0</v>
      </c>
      <c r="O1132" s="184">
        <f t="shared" si="403"/>
        <v>0</v>
      </c>
      <c r="P1132" s="184">
        <f t="shared" si="403"/>
        <v>0</v>
      </c>
      <c r="Q1132" s="184">
        <f t="shared" ref="Q1132:V1133" si="404">IF(Q272="",0,Q272*VLOOKUP($F1132,DRT,4,FALSE))</f>
        <v>0</v>
      </c>
      <c r="R1132" s="184">
        <f t="shared" si="404"/>
        <v>0</v>
      </c>
      <c r="S1132" s="184">
        <f t="shared" si="404"/>
        <v>0</v>
      </c>
      <c r="T1132" s="184">
        <f t="shared" si="404"/>
        <v>0</v>
      </c>
      <c r="U1132" s="184">
        <f t="shared" si="404"/>
        <v>0</v>
      </c>
      <c r="V1132" s="215">
        <f t="shared" si="404"/>
        <v>0</v>
      </c>
      <c r="W1132" s="46">
        <f t="shared" si="402"/>
        <v>0</v>
      </c>
      <c r="Y1132"/>
      <c r="Z1132"/>
    </row>
    <row r="1133" spans="1:26" outlineLevel="1" x14ac:dyDescent="0.2">
      <c r="A1133" s="318"/>
      <c r="B1133" s="25"/>
      <c r="C1133" s="24"/>
      <c r="D1133" s="24"/>
      <c r="E1133" s="24"/>
      <c r="F1133" s="176" t="s">
        <v>109</v>
      </c>
      <c r="G1133" s="188">
        <f t="shared" si="400"/>
        <v>0</v>
      </c>
      <c r="H1133" s="178">
        <f t="shared" si="401"/>
        <v>0</v>
      </c>
      <c r="I1133" s="182">
        <f t="shared" si="401"/>
        <v>0</v>
      </c>
      <c r="J1133" s="182">
        <f t="shared" si="401"/>
        <v>0</v>
      </c>
      <c r="K1133" s="183">
        <f t="shared" si="401"/>
        <v>0</v>
      </c>
      <c r="L1133" s="214">
        <f>IF(L273="",0,L273*VLOOKUP($F1133,DRT,4,FALSE))</f>
        <v>0</v>
      </c>
      <c r="M1133" s="182">
        <f>IF(M273="",0,M273*VLOOKUP($F1133,DRT,4,FALSE))</f>
        <v>0</v>
      </c>
      <c r="N1133" s="184">
        <f t="shared" si="403"/>
        <v>0</v>
      </c>
      <c r="O1133" s="184">
        <f t="shared" si="403"/>
        <v>0</v>
      </c>
      <c r="P1133" s="184">
        <f t="shared" si="403"/>
        <v>0</v>
      </c>
      <c r="Q1133" s="184">
        <f t="shared" si="404"/>
        <v>0</v>
      </c>
      <c r="R1133" s="184">
        <f t="shared" si="404"/>
        <v>0</v>
      </c>
      <c r="S1133" s="184">
        <f t="shared" si="404"/>
        <v>0</v>
      </c>
      <c r="T1133" s="184">
        <f t="shared" si="404"/>
        <v>0</v>
      </c>
      <c r="U1133" s="184">
        <f t="shared" si="404"/>
        <v>0</v>
      </c>
      <c r="V1133" s="215">
        <f t="shared" si="404"/>
        <v>0</v>
      </c>
      <c r="W1133" s="46">
        <f t="shared" si="402"/>
        <v>0</v>
      </c>
      <c r="Y1133"/>
      <c r="Z1133"/>
    </row>
    <row r="1134" spans="1:26" x14ac:dyDescent="0.2">
      <c r="A1134" s="318"/>
      <c r="B1134" s="25"/>
      <c r="C1134" s="24"/>
      <c r="D1134" s="24"/>
      <c r="E1134" s="24" t="s">
        <v>110</v>
      </c>
      <c r="F1134" s="64"/>
      <c r="G1134" s="69">
        <f t="shared" ref="G1134:W1134" si="405">SUBTOTAL(9,G1135:G1140)</f>
        <v>0</v>
      </c>
      <c r="H1134" s="34">
        <f t="shared" si="405"/>
        <v>0</v>
      </c>
      <c r="I1134" s="34">
        <f t="shared" si="405"/>
        <v>0</v>
      </c>
      <c r="J1134" s="34">
        <f t="shared" si="405"/>
        <v>0</v>
      </c>
      <c r="K1134" s="37">
        <f t="shared" si="405"/>
        <v>0</v>
      </c>
      <c r="L1134" s="35">
        <f t="shared" si="405"/>
        <v>0</v>
      </c>
      <c r="M1134" s="36">
        <f t="shared" si="405"/>
        <v>0</v>
      </c>
      <c r="N1134" s="36">
        <f t="shared" si="405"/>
        <v>0</v>
      </c>
      <c r="O1134" s="36">
        <f t="shared" si="405"/>
        <v>0</v>
      </c>
      <c r="P1134" s="36">
        <f t="shared" si="405"/>
        <v>0</v>
      </c>
      <c r="Q1134" s="36">
        <f t="shared" si="405"/>
        <v>0</v>
      </c>
      <c r="R1134" s="36">
        <f t="shared" si="405"/>
        <v>0</v>
      </c>
      <c r="S1134" s="36">
        <f t="shared" si="405"/>
        <v>0</v>
      </c>
      <c r="T1134" s="36">
        <f t="shared" si="405"/>
        <v>0</v>
      </c>
      <c r="U1134" s="36">
        <f t="shared" si="405"/>
        <v>0</v>
      </c>
      <c r="V1134" s="37">
        <f t="shared" si="405"/>
        <v>0</v>
      </c>
      <c r="W1134" s="37">
        <f t="shared" si="405"/>
        <v>0</v>
      </c>
      <c r="Y1134"/>
      <c r="Z1134"/>
    </row>
    <row r="1135" spans="1:26" outlineLevel="1" x14ac:dyDescent="0.2">
      <c r="A1135" s="318"/>
      <c r="B1135" s="25"/>
      <c r="C1135" s="24"/>
      <c r="D1135" s="24"/>
      <c r="E1135" s="24"/>
      <c r="F1135" s="176" t="s">
        <v>111</v>
      </c>
      <c r="G1135" s="188">
        <f t="shared" ref="G1135:G1140" si="406">G275</f>
        <v>0</v>
      </c>
      <c r="H1135" s="178">
        <f t="shared" ref="H1135:K1140" si="407">IF(H275="",0,H275*VLOOKUP($F1135,DRT,3,FALSE))</f>
        <v>0</v>
      </c>
      <c r="I1135" s="182">
        <f t="shared" si="407"/>
        <v>0</v>
      </c>
      <c r="J1135" s="182">
        <f t="shared" si="407"/>
        <v>0</v>
      </c>
      <c r="K1135" s="183">
        <f t="shared" si="407"/>
        <v>0</v>
      </c>
      <c r="L1135" s="214">
        <f>(SUM($H275:$L275)-SUM($H1135:K1135))*VLOOKUP($F1135,DRT,4,FALSE)</f>
        <v>0</v>
      </c>
      <c r="M1135" s="184">
        <f>(SUM($H275:$L275)-SUM($H1135:L1135))*VLOOKUP($F1135,DRT,4,FALSE)</f>
        <v>0</v>
      </c>
      <c r="N1135" s="184">
        <f>(SUM($H275:$L275)-SUM($H1135:M1135))*VLOOKUP($F1135,DRT,4,FALSE)</f>
        <v>0</v>
      </c>
      <c r="O1135" s="184">
        <f>(SUM($H275:$L275)-SUM($H1135:N1135))*VLOOKUP($F1135,DRT,4,FALSE)</f>
        <v>0</v>
      </c>
      <c r="P1135" s="184">
        <f>(SUM($H275:$L275)-SUM($H1135:O1135))*VLOOKUP($F1135,DRT,4,FALSE)</f>
        <v>0</v>
      </c>
      <c r="Q1135" s="184">
        <f>(SUM($H275:$L275)-SUM($H1135:P1135))*VLOOKUP($F1135,DRT,4,FALSE)</f>
        <v>0</v>
      </c>
      <c r="R1135" s="184">
        <f>(SUM($H275:$L275)-SUM($H1135:Q1135))*VLOOKUP($F1135,DRT,4,FALSE)</f>
        <v>0</v>
      </c>
      <c r="S1135" s="184">
        <f>(SUM($H275:$L275)-SUM($H1135:R1135))*VLOOKUP($F1135,DRT,4,FALSE)</f>
        <v>0</v>
      </c>
      <c r="T1135" s="184">
        <f>(SUM($H275:$L275)-SUM($H1135:S1135))*VLOOKUP($F1135,DRT,4,FALSE)</f>
        <v>0</v>
      </c>
      <c r="U1135" s="184">
        <f>(SUM($H275:$L275)-SUM($H1135:T1135))*VLOOKUP($F1135,DRT,4,FALSE)</f>
        <v>0</v>
      </c>
      <c r="V1135" s="215">
        <f>(SUM($H275:$L275)-SUM($H1135:U1135))*VLOOKUP($F1135,DRT,4,FALSE)</f>
        <v>0</v>
      </c>
      <c r="W1135" s="46">
        <f t="shared" ref="W1135:W1140" si="408">G1135-SUM(H1135:V1135)</f>
        <v>0</v>
      </c>
      <c r="Y1135"/>
      <c r="Z1135"/>
    </row>
    <row r="1136" spans="1:26" outlineLevel="1" x14ac:dyDescent="0.2">
      <c r="A1136" s="318"/>
      <c r="B1136" s="25"/>
      <c r="C1136" s="24"/>
      <c r="D1136" s="24"/>
      <c r="E1136" s="24"/>
      <c r="F1136" s="176" t="s">
        <v>112</v>
      </c>
      <c r="G1136" s="188">
        <f t="shared" si="406"/>
        <v>0</v>
      </c>
      <c r="H1136" s="178">
        <f t="shared" si="407"/>
        <v>0</v>
      </c>
      <c r="I1136" s="182">
        <f t="shared" si="407"/>
        <v>0</v>
      </c>
      <c r="J1136" s="182">
        <f t="shared" si="407"/>
        <v>0</v>
      </c>
      <c r="K1136" s="183">
        <f t="shared" si="407"/>
        <v>0</v>
      </c>
      <c r="L1136" s="181">
        <f>IF(L276="",0,L276*VLOOKUP($F1136,DRT,4,FALSE))</f>
        <v>0</v>
      </c>
      <c r="M1136" s="184">
        <f>(SUM($H276:$K276,M276)-SUM($H1136:$K1136))*VLOOKUP($F1136,DRT,4,FALSE)</f>
        <v>0</v>
      </c>
      <c r="N1136" s="184">
        <f>($L276-$L1136)*VLOOKUP($F1136,DRT,4,FALSE)</f>
        <v>0</v>
      </c>
      <c r="O1136" s="184">
        <f>(SUM($H276:$K276,M276)-SUM($H1136:$K1136)-$M1136)*VLOOKUP($F1136,DRT,4,FALSE)</f>
        <v>0</v>
      </c>
      <c r="P1136" s="184">
        <f>($L276-$L1136-$N1136)*VLOOKUP($F1136,DRT,4,FALSE)</f>
        <v>0</v>
      </c>
      <c r="Q1136" s="184">
        <f>(SUM($H276:$K276,M276)-SUM($H1136:$K1136)-$M1136-$O1136)*VLOOKUP($F1136,DRT,4,FALSE)</f>
        <v>0</v>
      </c>
      <c r="R1136" s="184">
        <f>($L276-$L1136-$N1136-$P1136)*VLOOKUP($F1136,DRT,4,FALSE)</f>
        <v>0</v>
      </c>
      <c r="S1136" s="184">
        <f>(SUM($H276:$K276,M276)-SUM($H1136:$K1136)-$M1136-$O1136-$Q1136)*VLOOKUP($F1136,DRT,4,FALSE)</f>
        <v>0</v>
      </c>
      <c r="T1136" s="184">
        <f>($L276-$L1136-$N1136-$P1136-$R1136)*VLOOKUP($F1136,DRT,4,FALSE)</f>
        <v>0</v>
      </c>
      <c r="U1136" s="184">
        <f>(SUM($H276:$K276,M276)-SUM($H1136:$K1136)-$M1136-$O1136-$Q1136-$S1136)*VLOOKUP($F1136,DRT,4,FALSE)</f>
        <v>0</v>
      </c>
      <c r="V1136" s="215">
        <f>($L276-$L1136-$N1136-$P1136-$R1136-$T1136)*VLOOKUP($F1136,DRT,4,FALSE)</f>
        <v>0</v>
      </c>
      <c r="W1136" s="46">
        <f t="shared" si="408"/>
        <v>0</v>
      </c>
      <c r="Y1136"/>
      <c r="Z1136"/>
    </row>
    <row r="1137" spans="1:26" outlineLevel="1" x14ac:dyDescent="0.2">
      <c r="A1137" s="318"/>
      <c r="B1137" s="25"/>
      <c r="C1137" s="24"/>
      <c r="D1137" s="24"/>
      <c r="E1137" s="24"/>
      <c r="F1137" s="176" t="s">
        <v>113</v>
      </c>
      <c r="G1137" s="188">
        <f t="shared" si="406"/>
        <v>0</v>
      </c>
      <c r="H1137" s="178">
        <f t="shared" si="407"/>
        <v>0</v>
      </c>
      <c r="I1137" s="182">
        <f t="shared" si="407"/>
        <v>0</v>
      </c>
      <c r="J1137" s="182">
        <f t="shared" si="407"/>
        <v>0</v>
      </c>
      <c r="K1137" s="183">
        <f t="shared" si="407"/>
        <v>0</v>
      </c>
      <c r="L1137" s="181">
        <f>IF(L277="",0,L277*VLOOKUP($F1137,DRT,4,FALSE))</f>
        <v>0</v>
      </c>
      <c r="M1137" s="184">
        <f>IF(M277="",0,M277*VLOOKUP($F1137,DRT,4,FALSE))</f>
        <v>0</v>
      </c>
      <c r="N1137" s="184">
        <f>(SUM($H277:$K277,N277)-SUM($H1137:$K1137))*VLOOKUP($F1137,DRT,4,FALSE)</f>
        <v>0</v>
      </c>
      <c r="O1137" s="184">
        <f>($L277+$O277-$L1137)*VLOOKUP($F1137,DRT,4,FALSE)</f>
        <v>0</v>
      </c>
      <c r="P1137" s="184">
        <f>($M277-$M1137)*VLOOKUP($F1137,DRT,4,FALSE)</f>
        <v>0</v>
      </c>
      <c r="Q1137" s="184">
        <f>(SUM($H277:$K277,N277)-SUM($H1137:$K1137)-N1137)*VLOOKUP($F1137,DRT,4,FALSE)</f>
        <v>0</v>
      </c>
      <c r="R1137" s="184">
        <f>($L277+$O277-$L1137-$O1137)*VLOOKUP($F1137,DRT,4,FALSE)</f>
        <v>0</v>
      </c>
      <c r="S1137" s="184">
        <f>($M277-$M1137-$P1137)*VLOOKUP($F1137,DRT,4,FALSE)</f>
        <v>0</v>
      </c>
      <c r="T1137" s="184">
        <f>(SUM($H277:$K277,N277)-SUM($H1137:$K1137)-$N1137-$Q1137)*VLOOKUP($F1137,DRT,4,FALSE)</f>
        <v>0</v>
      </c>
      <c r="U1137" s="184">
        <f>($L277+O277-$L1137-$O1137-$R1137)*VLOOKUP($F1137,DRT,4,FALSE)</f>
        <v>0</v>
      </c>
      <c r="V1137" s="215">
        <f>($M277-$M1137-$P1137-$S1137)*VLOOKUP($F1137,DRT,4,FALSE)</f>
        <v>0</v>
      </c>
      <c r="W1137" s="46">
        <f t="shared" si="408"/>
        <v>0</v>
      </c>
      <c r="Y1137"/>
      <c r="Z1137"/>
    </row>
    <row r="1138" spans="1:26" outlineLevel="1" x14ac:dyDescent="0.2">
      <c r="A1138" s="318"/>
      <c r="B1138" s="25"/>
      <c r="C1138" s="24"/>
      <c r="D1138" s="24"/>
      <c r="E1138" s="24"/>
      <c r="F1138" s="176" t="s">
        <v>114</v>
      </c>
      <c r="G1138" s="188">
        <f t="shared" si="406"/>
        <v>0</v>
      </c>
      <c r="H1138" s="178">
        <f t="shared" si="407"/>
        <v>0</v>
      </c>
      <c r="I1138" s="182">
        <f t="shared" si="407"/>
        <v>0</v>
      </c>
      <c r="J1138" s="182">
        <f t="shared" si="407"/>
        <v>0</v>
      </c>
      <c r="K1138" s="183">
        <f t="shared" si="407"/>
        <v>0</v>
      </c>
      <c r="L1138" s="181">
        <f>IF(L278="",0,L278*VLOOKUP($F1138,DRT,4,FALSE))</f>
        <v>0</v>
      </c>
      <c r="M1138" s="184">
        <f>IF(M278="",0,M278*VLOOKUP($F1138,DRT,4,FALSE))</f>
        <v>0</v>
      </c>
      <c r="N1138" s="184">
        <f t="shared" ref="N1138:P1140" si="409">IF(N278="",0,N278*VLOOKUP($F1138,DRT,4,FALSE))</f>
        <v>0</v>
      </c>
      <c r="O1138" s="184">
        <f t="shared" si="409"/>
        <v>0</v>
      </c>
      <c r="P1138" s="184">
        <f t="shared" si="409"/>
        <v>0</v>
      </c>
      <c r="Q1138" s="184">
        <f>(SUM($H278:$K278,Q278)-SUM($H1138:$K1138))*VLOOKUP($F1138,DRT,4,FALSE)</f>
        <v>0</v>
      </c>
      <c r="R1138" s="184">
        <f>($L278+R278-$L1138)*VLOOKUP($F1138,DRT,4,FALSE)</f>
        <v>0</v>
      </c>
      <c r="S1138" s="184">
        <f>($M278+S278-$M1138)*VLOOKUP($F1138,DRT,4,FALSE)</f>
        <v>0</v>
      </c>
      <c r="T1138" s="184">
        <f>($N278-$N1138)*VLOOKUP($F1138,DRT,4,FALSE)</f>
        <v>0</v>
      </c>
      <c r="U1138" s="184">
        <f>($O278-$O1138)*VLOOKUP($F1138,DRT,4,FALSE)</f>
        <v>0</v>
      </c>
      <c r="V1138" s="215">
        <f>($P278-$P1138)*VLOOKUP($F1138,DRT,4,FALSE)</f>
        <v>0</v>
      </c>
      <c r="W1138" s="46">
        <f t="shared" si="408"/>
        <v>0</v>
      </c>
      <c r="Y1138"/>
      <c r="Z1138"/>
    </row>
    <row r="1139" spans="1:26" outlineLevel="1" x14ac:dyDescent="0.2">
      <c r="A1139" s="318"/>
      <c r="B1139" s="25"/>
      <c r="C1139" s="24"/>
      <c r="D1139" s="24"/>
      <c r="E1139" s="24"/>
      <c r="F1139" s="176" t="s">
        <v>115</v>
      </c>
      <c r="G1139" s="188">
        <f t="shared" si="406"/>
        <v>0</v>
      </c>
      <c r="H1139" s="178">
        <f t="shared" si="407"/>
        <v>0</v>
      </c>
      <c r="I1139" s="182">
        <f t="shared" si="407"/>
        <v>0</v>
      </c>
      <c r="J1139" s="182">
        <f t="shared" si="407"/>
        <v>0</v>
      </c>
      <c r="K1139" s="183">
        <f t="shared" si="407"/>
        <v>0</v>
      </c>
      <c r="L1139" s="181">
        <f>IF(L279="",0,L279*VLOOKUP($F1139,DRT,4,FALSE))</f>
        <v>0</v>
      </c>
      <c r="M1139" s="184">
        <f>IF(M279="",0,M279*VLOOKUP($F1139,DRT,4,FALSE))</f>
        <v>0</v>
      </c>
      <c r="N1139" s="184">
        <f t="shared" si="409"/>
        <v>0</v>
      </c>
      <c r="O1139" s="184">
        <f t="shared" si="409"/>
        <v>0</v>
      </c>
      <c r="P1139" s="184">
        <f t="shared" si="409"/>
        <v>0</v>
      </c>
      <c r="Q1139" s="184">
        <f t="shared" ref="Q1139:V1140" si="410">IF(Q279="",0,Q279*VLOOKUP($F1139,DRT,4,FALSE))</f>
        <v>0</v>
      </c>
      <c r="R1139" s="184">
        <f t="shared" si="410"/>
        <v>0</v>
      </c>
      <c r="S1139" s="184">
        <f t="shared" si="410"/>
        <v>0</v>
      </c>
      <c r="T1139" s="184">
        <f t="shared" si="410"/>
        <v>0</v>
      </c>
      <c r="U1139" s="184">
        <f t="shared" si="410"/>
        <v>0</v>
      </c>
      <c r="V1139" s="215">
        <f t="shared" si="410"/>
        <v>0</v>
      </c>
      <c r="W1139" s="46">
        <f t="shared" si="408"/>
        <v>0</v>
      </c>
      <c r="Y1139"/>
      <c r="Z1139"/>
    </row>
    <row r="1140" spans="1:26" outlineLevel="1" x14ac:dyDescent="0.2">
      <c r="A1140" s="318"/>
      <c r="B1140" s="25"/>
      <c r="C1140" s="24"/>
      <c r="D1140" s="24"/>
      <c r="E1140" s="24"/>
      <c r="F1140" s="176" t="s">
        <v>116</v>
      </c>
      <c r="G1140" s="188">
        <f t="shared" si="406"/>
        <v>0</v>
      </c>
      <c r="H1140" s="178">
        <f t="shared" si="407"/>
        <v>0</v>
      </c>
      <c r="I1140" s="182">
        <f t="shared" si="407"/>
        <v>0</v>
      </c>
      <c r="J1140" s="182">
        <f t="shared" si="407"/>
        <v>0</v>
      </c>
      <c r="K1140" s="183">
        <f t="shared" si="407"/>
        <v>0</v>
      </c>
      <c r="L1140" s="214">
        <f>IF(L280="",0,L280*VLOOKUP($F1140,DRT,4,FALSE))</f>
        <v>0</v>
      </c>
      <c r="M1140" s="182">
        <f>IF(M280="",0,M280*VLOOKUP($F1140,DRT,4,FALSE))</f>
        <v>0</v>
      </c>
      <c r="N1140" s="184">
        <f t="shared" si="409"/>
        <v>0</v>
      </c>
      <c r="O1140" s="184">
        <f t="shared" si="409"/>
        <v>0</v>
      </c>
      <c r="P1140" s="184">
        <f t="shared" si="409"/>
        <v>0</v>
      </c>
      <c r="Q1140" s="184">
        <f t="shared" si="410"/>
        <v>0</v>
      </c>
      <c r="R1140" s="184">
        <f t="shared" si="410"/>
        <v>0</v>
      </c>
      <c r="S1140" s="184">
        <f t="shared" si="410"/>
        <v>0</v>
      </c>
      <c r="T1140" s="184">
        <f t="shared" si="410"/>
        <v>0</v>
      </c>
      <c r="U1140" s="184">
        <f t="shared" si="410"/>
        <v>0</v>
      </c>
      <c r="V1140" s="215">
        <f t="shared" si="410"/>
        <v>0</v>
      </c>
      <c r="W1140" s="46">
        <f t="shared" si="408"/>
        <v>0</v>
      </c>
      <c r="Y1140"/>
      <c r="Z1140"/>
    </row>
    <row r="1141" spans="1:26" x14ac:dyDescent="0.2">
      <c r="A1141" s="318"/>
      <c r="B1141" s="25"/>
      <c r="C1141" s="24"/>
      <c r="D1141" s="24"/>
      <c r="E1141" s="24" t="s">
        <v>117</v>
      </c>
      <c r="F1141" s="64"/>
      <c r="G1141" s="69">
        <f t="shared" ref="G1141:W1141" si="411">SUBTOTAL(9,G1142:G1147)</f>
        <v>0</v>
      </c>
      <c r="H1141" s="34">
        <f t="shared" si="411"/>
        <v>0</v>
      </c>
      <c r="I1141" s="34">
        <f t="shared" si="411"/>
        <v>0</v>
      </c>
      <c r="J1141" s="34">
        <f t="shared" si="411"/>
        <v>0</v>
      </c>
      <c r="K1141" s="37">
        <f t="shared" si="411"/>
        <v>0</v>
      </c>
      <c r="L1141" s="35">
        <f t="shared" si="411"/>
        <v>0</v>
      </c>
      <c r="M1141" s="36">
        <f t="shared" si="411"/>
        <v>0</v>
      </c>
      <c r="N1141" s="36">
        <f t="shared" si="411"/>
        <v>0</v>
      </c>
      <c r="O1141" s="36">
        <f t="shared" si="411"/>
        <v>0</v>
      </c>
      <c r="P1141" s="36">
        <f t="shared" si="411"/>
        <v>0</v>
      </c>
      <c r="Q1141" s="36">
        <f t="shared" si="411"/>
        <v>0</v>
      </c>
      <c r="R1141" s="36">
        <f t="shared" si="411"/>
        <v>0</v>
      </c>
      <c r="S1141" s="36">
        <f t="shared" si="411"/>
        <v>0</v>
      </c>
      <c r="T1141" s="36">
        <f t="shared" si="411"/>
        <v>0</v>
      </c>
      <c r="U1141" s="36">
        <f t="shared" si="411"/>
        <v>0</v>
      </c>
      <c r="V1141" s="37">
        <f t="shared" si="411"/>
        <v>0</v>
      </c>
      <c r="W1141" s="37">
        <f t="shared" si="411"/>
        <v>0</v>
      </c>
      <c r="Y1141"/>
      <c r="Z1141"/>
    </row>
    <row r="1142" spans="1:26" outlineLevel="1" x14ac:dyDescent="0.2">
      <c r="A1142" s="318"/>
      <c r="B1142" s="25"/>
      <c r="C1142" s="24"/>
      <c r="D1142" s="24"/>
      <c r="E1142" s="24"/>
      <c r="F1142" s="176" t="s">
        <v>118</v>
      </c>
      <c r="G1142" s="188">
        <f t="shared" ref="G1142:G1147" si="412">G282</f>
        <v>0</v>
      </c>
      <c r="H1142" s="178">
        <f t="shared" ref="H1142:K1147" si="413">IF(H282="",0,H282*VLOOKUP($F1142,DRT,3,FALSE))</f>
        <v>0</v>
      </c>
      <c r="I1142" s="182">
        <f t="shared" si="413"/>
        <v>0</v>
      </c>
      <c r="J1142" s="182">
        <f t="shared" si="413"/>
        <v>0</v>
      </c>
      <c r="K1142" s="183">
        <f t="shared" si="413"/>
        <v>0</v>
      </c>
      <c r="L1142" s="214">
        <f>(SUM($H282:$L282)-SUM($H1142:K1142))*VLOOKUP($F1142,DRT,4,FALSE)</f>
        <v>0</v>
      </c>
      <c r="M1142" s="184">
        <f>(SUM($H282:$L282)-SUM($H1142:L1142))*VLOOKUP($F1142,DRT,4,FALSE)</f>
        <v>0</v>
      </c>
      <c r="N1142" s="184">
        <f>(SUM($H282:$L282)-SUM($H1142:M1142))*VLOOKUP($F1142,DRT,4,FALSE)</f>
        <v>0</v>
      </c>
      <c r="O1142" s="184">
        <f>(SUM($H282:$L282)-SUM($H1142:N1142))*VLOOKUP($F1142,DRT,4,FALSE)</f>
        <v>0</v>
      </c>
      <c r="P1142" s="184">
        <f>(SUM($H282:$L282)-SUM($H1142:O1142))*VLOOKUP($F1142,DRT,4,FALSE)</f>
        <v>0</v>
      </c>
      <c r="Q1142" s="184">
        <f>(SUM($H282:$L282)-SUM($H1142:P1142))*VLOOKUP($F1142,DRT,4,FALSE)</f>
        <v>0</v>
      </c>
      <c r="R1142" s="184">
        <f>(SUM($H282:$L282)-SUM($H1142:Q1142))*VLOOKUP($F1142,DRT,4,FALSE)</f>
        <v>0</v>
      </c>
      <c r="S1142" s="184">
        <f>(SUM($H282:$L282)-SUM($H1142:R1142))*VLOOKUP($F1142,DRT,4,FALSE)</f>
        <v>0</v>
      </c>
      <c r="T1142" s="184">
        <f>(SUM($H282:$L282)-SUM($H1142:S1142))*VLOOKUP($F1142,DRT,4,FALSE)</f>
        <v>0</v>
      </c>
      <c r="U1142" s="184">
        <f>(SUM($H282:$L282)-SUM($H1142:T1142))*VLOOKUP($F1142,DRT,4,FALSE)</f>
        <v>0</v>
      </c>
      <c r="V1142" s="215">
        <f>(SUM($H282:$L282)-SUM($H1142:U1142))*VLOOKUP($F1142,DRT,4,FALSE)</f>
        <v>0</v>
      </c>
      <c r="W1142" s="46">
        <f t="shared" ref="W1142:W1147" si="414">G1142-SUM(H1142:V1142)</f>
        <v>0</v>
      </c>
      <c r="Y1142"/>
      <c r="Z1142"/>
    </row>
    <row r="1143" spans="1:26" outlineLevel="1" x14ac:dyDescent="0.2">
      <c r="A1143" s="318"/>
      <c r="B1143" s="25"/>
      <c r="C1143" s="24"/>
      <c r="D1143" s="24"/>
      <c r="E1143" s="24"/>
      <c r="F1143" s="176" t="s">
        <v>119</v>
      </c>
      <c r="G1143" s="188">
        <f t="shared" si="412"/>
        <v>0</v>
      </c>
      <c r="H1143" s="178">
        <f t="shared" si="413"/>
        <v>0</v>
      </c>
      <c r="I1143" s="182">
        <f t="shared" si="413"/>
        <v>0</v>
      </c>
      <c r="J1143" s="182">
        <f t="shared" si="413"/>
        <v>0</v>
      </c>
      <c r="K1143" s="183">
        <f t="shared" si="413"/>
        <v>0</v>
      </c>
      <c r="L1143" s="181">
        <f>IF(L283="",0,L283*VLOOKUP($F1143,DRT,4,FALSE))</f>
        <v>0</v>
      </c>
      <c r="M1143" s="184">
        <f>(SUM($H283:$K283,M283)-SUM($H1143:$K1143))*VLOOKUP($F1143,DRT,4,FALSE)</f>
        <v>0</v>
      </c>
      <c r="N1143" s="184">
        <f>($L283-$L1143)*VLOOKUP($F1143,DRT,4,FALSE)</f>
        <v>0</v>
      </c>
      <c r="O1143" s="184">
        <f>(SUM($H283:$K283,M283)-SUM($H1143:$K1143)-$M1143)*VLOOKUP($F1143,DRT,4,FALSE)</f>
        <v>0</v>
      </c>
      <c r="P1143" s="184">
        <f>($L283-$L1143-$N1143)*VLOOKUP($F1143,DRT,4,FALSE)</f>
        <v>0</v>
      </c>
      <c r="Q1143" s="184">
        <f>(SUM($H283:$K283,M283)-SUM($H1143:$K1143)-$M1143-$O1143)*VLOOKUP($F1143,DRT,4,FALSE)</f>
        <v>0</v>
      </c>
      <c r="R1143" s="184">
        <f>($L283-$L1143-$N1143-$P1143)*VLOOKUP($F1143,DRT,4,FALSE)</f>
        <v>0</v>
      </c>
      <c r="S1143" s="184">
        <f>(SUM($H283:$K283,M283)-SUM($H1143:$K1143)-$M1143-$O1143-$Q1143)*VLOOKUP($F1143,DRT,4,FALSE)</f>
        <v>0</v>
      </c>
      <c r="T1143" s="184">
        <f>($L283-$L1143-$N1143-$P1143-$R1143)*VLOOKUP($F1143,DRT,4,FALSE)</f>
        <v>0</v>
      </c>
      <c r="U1143" s="184">
        <f>(SUM($H283:$K283,M283)-SUM($H1143:$K1143)-$M1143-$O1143-$Q1143-$S1143)*VLOOKUP($F1143,DRT,4,FALSE)</f>
        <v>0</v>
      </c>
      <c r="V1143" s="215">
        <f>($L283-$L1143-$N1143-$P1143-$R1143-$T1143)*VLOOKUP($F1143,DRT,4,FALSE)</f>
        <v>0</v>
      </c>
      <c r="W1143" s="46">
        <f t="shared" si="414"/>
        <v>0</v>
      </c>
      <c r="Y1143"/>
      <c r="Z1143"/>
    </row>
    <row r="1144" spans="1:26" outlineLevel="1" x14ac:dyDescent="0.2">
      <c r="A1144" s="318"/>
      <c r="B1144" s="25"/>
      <c r="C1144" s="24"/>
      <c r="D1144" s="24"/>
      <c r="E1144" s="24"/>
      <c r="F1144" s="176" t="s">
        <v>120</v>
      </c>
      <c r="G1144" s="188">
        <f t="shared" si="412"/>
        <v>0</v>
      </c>
      <c r="H1144" s="178">
        <f t="shared" si="413"/>
        <v>0</v>
      </c>
      <c r="I1144" s="182">
        <f t="shared" si="413"/>
        <v>0</v>
      </c>
      <c r="J1144" s="182">
        <f t="shared" si="413"/>
        <v>0</v>
      </c>
      <c r="K1144" s="183">
        <f t="shared" si="413"/>
        <v>0</v>
      </c>
      <c r="L1144" s="181">
        <f>IF(L284="",0,L284*VLOOKUP($F1144,DRT,4,FALSE))</f>
        <v>0</v>
      </c>
      <c r="M1144" s="184">
        <f>IF(M284="",0,M284*VLOOKUP($F1144,DRT,4,FALSE))</f>
        <v>0</v>
      </c>
      <c r="N1144" s="184">
        <f>(SUM($H284:$K284,N284)-SUM($H1144:$K1144))*VLOOKUP($F1144,DRT,4,FALSE)</f>
        <v>0</v>
      </c>
      <c r="O1144" s="184">
        <f>($L284+$O284-$L1144)*VLOOKUP($F1144,DRT,4,FALSE)</f>
        <v>0</v>
      </c>
      <c r="P1144" s="184">
        <f>($M284-$M1144)*VLOOKUP($F1144,DRT,4,FALSE)</f>
        <v>0</v>
      </c>
      <c r="Q1144" s="184">
        <f>(SUM($H284:$K284,N284)-SUM($H1144:$K1144)-N1144)*VLOOKUP($F1144,DRT,4,FALSE)</f>
        <v>0</v>
      </c>
      <c r="R1144" s="184">
        <f>($L284+$O284-$L1144-$O1144)*VLOOKUP($F1144,DRT,4,FALSE)</f>
        <v>0</v>
      </c>
      <c r="S1144" s="184">
        <f>($M284-$M1144-$P1144)*VLOOKUP($F1144,DRT,4,FALSE)</f>
        <v>0</v>
      </c>
      <c r="T1144" s="184">
        <f>(SUM($H284:$K284,N284)-SUM($H1144:$K1144)-$N1144-$Q1144)*VLOOKUP($F1144,DRT,4,FALSE)</f>
        <v>0</v>
      </c>
      <c r="U1144" s="184">
        <f>($L284+O284-$L1144-$O1144-$R1144)*VLOOKUP($F1144,DRT,4,FALSE)</f>
        <v>0</v>
      </c>
      <c r="V1144" s="215">
        <f>($M284-$M1144-$P1144-$S1144)*VLOOKUP($F1144,DRT,4,FALSE)</f>
        <v>0</v>
      </c>
      <c r="W1144" s="46">
        <f t="shared" si="414"/>
        <v>0</v>
      </c>
      <c r="Y1144"/>
      <c r="Z1144"/>
    </row>
    <row r="1145" spans="1:26" outlineLevel="1" x14ac:dyDescent="0.2">
      <c r="A1145" s="318"/>
      <c r="B1145" s="25"/>
      <c r="C1145" s="24"/>
      <c r="D1145" s="24"/>
      <c r="E1145" s="24"/>
      <c r="F1145" s="176" t="s">
        <v>121</v>
      </c>
      <c r="G1145" s="188">
        <f t="shared" si="412"/>
        <v>0</v>
      </c>
      <c r="H1145" s="178">
        <f t="shared" si="413"/>
        <v>0</v>
      </c>
      <c r="I1145" s="182">
        <f t="shared" si="413"/>
        <v>0</v>
      </c>
      <c r="J1145" s="182">
        <f t="shared" si="413"/>
        <v>0</v>
      </c>
      <c r="K1145" s="183">
        <f t="shared" si="413"/>
        <v>0</v>
      </c>
      <c r="L1145" s="181">
        <f>IF(L285="",0,L285*VLOOKUP($F1145,DRT,4,FALSE))</f>
        <v>0</v>
      </c>
      <c r="M1145" s="184">
        <f>IF(M285="",0,M285*VLOOKUP($F1145,DRT,4,FALSE))</f>
        <v>0</v>
      </c>
      <c r="N1145" s="184">
        <f t="shared" ref="N1145:P1147" si="415">IF(N285="",0,N285*VLOOKUP($F1145,DRT,4,FALSE))</f>
        <v>0</v>
      </c>
      <c r="O1145" s="184">
        <f t="shared" si="415"/>
        <v>0</v>
      </c>
      <c r="P1145" s="184">
        <f t="shared" si="415"/>
        <v>0</v>
      </c>
      <c r="Q1145" s="184">
        <f>(SUM($H285:$K285,Q285)-SUM($H1145:$K1145))*VLOOKUP($F1145,DRT,4,FALSE)</f>
        <v>0</v>
      </c>
      <c r="R1145" s="184">
        <f>($L285+R285-$L1145)*VLOOKUP($F1145,DRT,4,FALSE)</f>
        <v>0</v>
      </c>
      <c r="S1145" s="184">
        <f>($M285+S285-$M1145)*VLOOKUP($F1145,DRT,4,FALSE)</f>
        <v>0</v>
      </c>
      <c r="T1145" s="184">
        <f>($N285-$N1145)*VLOOKUP($F1145,DRT,4,FALSE)</f>
        <v>0</v>
      </c>
      <c r="U1145" s="184">
        <f>($O285-$O1145)*VLOOKUP($F1145,DRT,4,FALSE)</f>
        <v>0</v>
      </c>
      <c r="V1145" s="215">
        <f>($P285-$P1145)*VLOOKUP($F1145,DRT,4,FALSE)</f>
        <v>0</v>
      </c>
      <c r="W1145" s="46">
        <f t="shared" si="414"/>
        <v>0</v>
      </c>
      <c r="Y1145"/>
      <c r="Z1145"/>
    </row>
    <row r="1146" spans="1:26" outlineLevel="1" x14ac:dyDescent="0.2">
      <c r="A1146" s="318"/>
      <c r="B1146" s="25"/>
      <c r="C1146" s="24"/>
      <c r="D1146" s="24"/>
      <c r="E1146" s="24"/>
      <c r="F1146" s="176" t="s">
        <v>122</v>
      </c>
      <c r="G1146" s="188">
        <f t="shared" si="412"/>
        <v>0</v>
      </c>
      <c r="H1146" s="178">
        <f t="shared" si="413"/>
        <v>0</v>
      </c>
      <c r="I1146" s="182">
        <f t="shared" si="413"/>
        <v>0</v>
      </c>
      <c r="J1146" s="182">
        <f t="shared" si="413"/>
        <v>0</v>
      </c>
      <c r="K1146" s="183">
        <f t="shared" si="413"/>
        <v>0</v>
      </c>
      <c r="L1146" s="181">
        <f>IF(L286="",0,L286*VLOOKUP($F1146,DRT,4,FALSE))</f>
        <v>0</v>
      </c>
      <c r="M1146" s="184">
        <f>IF(M286="",0,M286*VLOOKUP($F1146,DRT,4,FALSE))</f>
        <v>0</v>
      </c>
      <c r="N1146" s="184">
        <f t="shared" si="415"/>
        <v>0</v>
      </c>
      <c r="O1146" s="184">
        <f t="shared" si="415"/>
        <v>0</v>
      </c>
      <c r="P1146" s="184">
        <f t="shared" si="415"/>
        <v>0</v>
      </c>
      <c r="Q1146" s="184">
        <f t="shared" ref="Q1146:V1147" si="416">IF(Q286="",0,Q286*VLOOKUP($F1146,DRT,4,FALSE))</f>
        <v>0</v>
      </c>
      <c r="R1146" s="184">
        <f t="shared" si="416"/>
        <v>0</v>
      </c>
      <c r="S1146" s="184">
        <f t="shared" si="416"/>
        <v>0</v>
      </c>
      <c r="T1146" s="184">
        <f t="shared" si="416"/>
        <v>0</v>
      </c>
      <c r="U1146" s="184">
        <f t="shared" si="416"/>
        <v>0</v>
      </c>
      <c r="V1146" s="215">
        <f t="shared" si="416"/>
        <v>0</v>
      </c>
      <c r="W1146" s="46">
        <f t="shared" si="414"/>
        <v>0</v>
      </c>
      <c r="Y1146"/>
      <c r="Z1146"/>
    </row>
    <row r="1147" spans="1:26" outlineLevel="1" x14ac:dyDescent="0.2">
      <c r="A1147" s="318"/>
      <c r="B1147" s="25"/>
      <c r="C1147" s="24"/>
      <c r="D1147" s="24"/>
      <c r="E1147" s="24"/>
      <c r="F1147" s="176" t="s">
        <v>123</v>
      </c>
      <c r="G1147" s="188">
        <f t="shared" si="412"/>
        <v>0</v>
      </c>
      <c r="H1147" s="178">
        <f t="shared" si="413"/>
        <v>0</v>
      </c>
      <c r="I1147" s="182">
        <f t="shared" si="413"/>
        <v>0</v>
      </c>
      <c r="J1147" s="182">
        <f t="shared" si="413"/>
        <v>0</v>
      </c>
      <c r="K1147" s="183">
        <f t="shared" si="413"/>
        <v>0</v>
      </c>
      <c r="L1147" s="214">
        <f>IF(L287="",0,L287*VLOOKUP($F1147,DRT,4,FALSE))</f>
        <v>0</v>
      </c>
      <c r="M1147" s="182">
        <f>IF(M287="",0,M287*VLOOKUP($F1147,DRT,4,FALSE))</f>
        <v>0</v>
      </c>
      <c r="N1147" s="184">
        <f t="shared" si="415"/>
        <v>0</v>
      </c>
      <c r="O1147" s="184">
        <f t="shared" si="415"/>
        <v>0</v>
      </c>
      <c r="P1147" s="184">
        <f t="shared" si="415"/>
        <v>0</v>
      </c>
      <c r="Q1147" s="184">
        <f t="shared" si="416"/>
        <v>0</v>
      </c>
      <c r="R1147" s="184">
        <f t="shared" si="416"/>
        <v>0</v>
      </c>
      <c r="S1147" s="184">
        <f t="shared" si="416"/>
        <v>0</v>
      </c>
      <c r="T1147" s="184">
        <f t="shared" si="416"/>
        <v>0</v>
      </c>
      <c r="U1147" s="184">
        <f t="shared" si="416"/>
        <v>0</v>
      </c>
      <c r="V1147" s="215">
        <f t="shared" si="416"/>
        <v>0</v>
      </c>
      <c r="W1147" s="46">
        <f t="shared" si="414"/>
        <v>0</v>
      </c>
      <c r="Y1147"/>
      <c r="Z1147"/>
    </row>
    <row r="1148" spans="1:26" x14ac:dyDescent="0.2">
      <c r="A1148" s="318"/>
      <c r="B1148" s="25"/>
      <c r="C1148" s="24"/>
      <c r="D1148" s="24"/>
      <c r="E1148" s="24" t="s">
        <v>395</v>
      </c>
      <c r="F1148" s="64"/>
      <c r="G1148" s="69">
        <f t="shared" ref="G1148:W1148" si="417">SUBTOTAL(9,G1149:G1154)</f>
        <v>0</v>
      </c>
      <c r="H1148" s="34">
        <f t="shared" si="417"/>
        <v>0</v>
      </c>
      <c r="I1148" s="34">
        <f t="shared" si="417"/>
        <v>0</v>
      </c>
      <c r="J1148" s="34">
        <f t="shared" si="417"/>
        <v>0</v>
      </c>
      <c r="K1148" s="37">
        <f t="shared" si="417"/>
        <v>0</v>
      </c>
      <c r="L1148" s="35">
        <f t="shared" si="417"/>
        <v>0</v>
      </c>
      <c r="M1148" s="36">
        <f t="shared" si="417"/>
        <v>0</v>
      </c>
      <c r="N1148" s="36">
        <f t="shared" si="417"/>
        <v>0</v>
      </c>
      <c r="O1148" s="36">
        <f t="shared" si="417"/>
        <v>0</v>
      </c>
      <c r="P1148" s="36">
        <f t="shared" si="417"/>
        <v>0</v>
      </c>
      <c r="Q1148" s="36">
        <f t="shared" si="417"/>
        <v>0</v>
      </c>
      <c r="R1148" s="36">
        <f t="shared" si="417"/>
        <v>0</v>
      </c>
      <c r="S1148" s="36">
        <f t="shared" si="417"/>
        <v>0</v>
      </c>
      <c r="T1148" s="36">
        <f t="shared" si="417"/>
        <v>0</v>
      </c>
      <c r="U1148" s="36">
        <f t="shared" si="417"/>
        <v>0</v>
      </c>
      <c r="V1148" s="37">
        <f t="shared" si="417"/>
        <v>0</v>
      </c>
      <c r="W1148" s="37">
        <f t="shared" si="417"/>
        <v>0</v>
      </c>
      <c r="Y1148"/>
      <c r="Z1148"/>
    </row>
    <row r="1149" spans="1:26" outlineLevel="1" x14ac:dyDescent="0.2">
      <c r="A1149" s="318"/>
      <c r="B1149" s="25"/>
      <c r="C1149" s="24"/>
      <c r="D1149" s="24"/>
      <c r="E1149" s="23"/>
      <c r="F1149" s="176" t="s">
        <v>396</v>
      </c>
      <c r="G1149" s="188">
        <f t="shared" ref="G1149:G1154" si="418">G289</f>
        <v>0</v>
      </c>
      <c r="H1149" s="178">
        <f t="shared" ref="H1149:K1154" si="419">IF(H289="",0,H289*VLOOKUP($F1149,DRT,3,FALSE))</f>
        <v>0</v>
      </c>
      <c r="I1149" s="182">
        <f t="shared" si="419"/>
        <v>0</v>
      </c>
      <c r="J1149" s="182">
        <f t="shared" si="419"/>
        <v>0</v>
      </c>
      <c r="K1149" s="183">
        <f t="shared" si="419"/>
        <v>0</v>
      </c>
      <c r="L1149" s="214">
        <f>(SUM($H289:$L289)-SUM($H1149:K1149))*VLOOKUP($F1149,DRT,4,FALSE)</f>
        <v>0</v>
      </c>
      <c r="M1149" s="184">
        <f>(SUM($H289:$L289)-SUM($H1149:L1149))*VLOOKUP($F1149,DRT,4,FALSE)</f>
        <v>0</v>
      </c>
      <c r="N1149" s="184">
        <f>(SUM($H289:$L289)-SUM($H1149:M1149))*VLOOKUP($F1149,DRT,4,FALSE)</f>
        <v>0</v>
      </c>
      <c r="O1149" s="184">
        <f>(SUM($H289:$L289)-SUM($H1149:N1149))*VLOOKUP($F1149,DRT,4,FALSE)</f>
        <v>0</v>
      </c>
      <c r="P1149" s="184">
        <f>(SUM($H289:$L289)-SUM($H1149:O1149))*VLOOKUP($F1149,DRT,4,FALSE)</f>
        <v>0</v>
      </c>
      <c r="Q1149" s="184">
        <f>(SUM($H289:$L289)-SUM($H1149:P1149))*VLOOKUP($F1149,DRT,4,FALSE)</f>
        <v>0</v>
      </c>
      <c r="R1149" s="184">
        <f>(SUM($H289:$L289)-SUM($H1149:Q1149))*VLOOKUP($F1149,DRT,4,FALSE)</f>
        <v>0</v>
      </c>
      <c r="S1149" s="184">
        <f>(SUM($H289:$L289)-SUM($H1149:R1149))*VLOOKUP($F1149,DRT,4,FALSE)</f>
        <v>0</v>
      </c>
      <c r="T1149" s="184">
        <f>(SUM($H289:$L289)-SUM($H1149:S1149))*VLOOKUP($F1149,DRT,4,FALSE)</f>
        <v>0</v>
      </c>
      <c r="U1149" s="184">
        <f>(SUM($H289:$L289)-SUM($H1149:T1149))*VLOOKUP($F1149,DRT,4,FALSE)</f>
        <v>0</v>
      </c>
      <c r="V1149" s="215">
        <f>(SUM($H289:$L289)-SUM($H1149:U1149))*VLOOKUP($F1149,DRT,4,FALSE)</f>
        <v>0</v>
      </c>
      <c r="W1149" s="46">
        <f t="shared" ref="W1149:W1154" si="420">G1149-SUM(H1149:V1149)</f>
        <v>0</v>
      </c>
      <c r="Y1149"/>
      <c r="Z1149"/>
    </row>
    <row r="1150" spans="1:26" outlineLevel="1" x14ac:dyDescent="0.2">
      <c r="A1150" s="318"/>
      <c r="B1150" s="25"/>
      <c r="C1150" s="24"/>
      <c r="D1150" s="24"/>
      <c r="E1150" s="23"/>
      <c r="F1150" s="176" t="s">
        <v>397</v>
      </c>
      <c r="G1150" s="188">
        <f t="shared" si="418"/>
        <v>0</v>
      </c>
      <c r="H1150" s="178">
        <f t="shared" si="419"/>
        <v>0</v>
      </c>
      <c r="I1150" s="182">
        <f t="shared" si="419"/>
        <v>0</v>
      </c>
      <c r="J1150" s="182">
        <f t="shared" si="419"/>
        <v>0</v>
      </c>
      <c r="K1150" s="183">
        <f t="shared" si="419"/>
        <v>0</v>
      </c>
      <c r="L1150" s="181">
        <f>IF(L290="",0,L290*VLOOKUP($F1150,DRT,4,FALSE))</f>
        <v>0</v>
      </c>
      <c r="M1150" s="184">
        <f>(SUM($H290:$K290,M290)-SUM($H1150:$K1150))*VLOOKUP($F1150,DRT,4,FALSE)</f>
        <v>0</v>
      </c>
      <c r="N1150" s="184">
        <f>($L290-$L1150)*VLOOKUP($F1150,DRT,4,FALSE)</f>
        <v>0</v>
      </c>
      <c r="O1150" s="184">
        <f>(SUM($H290:$K290,M290)-SUM($H1150:$K1150)-$M1150)*VLOOKUP($F1150,DRT,4,FALSE)</f>
        <v>0</v>
      </c>
      <c r="P1150" s="184">
        <f>($L290-$L1150-$N1150)*VLOOKUP($F1150,DRT,4,FALSE)</f>
        <v>0</v>
      </c>
      <c r="Q1150" s="184">
        <f>(SUM($H290:$K290,M290)-SUM($H1150:$K1150)-$M1150-$O1150)*VLOOKUP($F1150,DRT,4,FALSE)</f>
        <v>0</v>
      </c>
      <c r="R1150" s="184">
        <f>($L290-$L1150-$N1150-$P1150)*VLOOKUP($F1150,DRT,4,FALSE)</f>
        <v>0</v>
      </c>
      <c r="S1150" s="184">
        <f>(SUM($H290:$K290,M290)-SUM($H1150:$K1150)-$M1150-$O1150-$Q1150)*VLOOKUP($F1150,DRT,4,FALSE)</f>
        <v>0</v>
      </c>
      <c r="T1150" s="184">
        <f>($L290-$L1150-$N1150-$P1150-$R1150)*VLOOKUP($F1150,DRT,4,FALSE)</f>
        <v>0</v>
      </c>
      <c r="U1150" s="184">
        <f>(SUM($H290:$K290,M290)-SUM($H1150:$K1150)-$M1150-$O1150-$Q1150-$S1150)*VLOOKUP($F1150,DRT,4,FALSE)</f>
        <v>0</v>
      </c>
      <c r="V1150" s="215">
        <f>($L290-$L1150-$N1150-$P1150-$R1150-$T1150)*VLOOKUP($F1150,DRT,4,FALSE)</f>
        <v>0</v>
      </c>
      <c r="W1150" s="46">
        <f t="shared" si="420"/>
        <v>0</v>
      </c>
      <c r="Y1150"/>
      <c r="Z1150"/>
    </row>
    <row r="1151" spans="1:26" outlineLevel="1" x14ac:dyDescent="0.2">
      <c r="A1151" s="318"/>
      <c r="B1151" s="25"/>
      <c r="C1151" s="24"/>
      <c r="D1151" s="24"/>
      <c r="E1151" s="23"/>
      <c r="F1151" s="176" t="s">
        <v>398</v>
      </c>
      <c r="G1151" s="188">
        <f t="shared" si="418"/>
        <v>0</v>
      </c>
      <c r="H1151" s="178">
        <f t="shared" si="419"/>
        <v>0</v>
      </c>
      <c r="I1151" s="182">
        <f t="shared" si="419"/>
        <v>0</v>
      </c>
      <c r="J1151" s="182">
        <f t="shared" si="419"/>
        <v>0</v>
      </c>
      <c r="K1151" s="183">
        <f t="shared" si="419"/>
        <v>0</v>
      </c>
      <c r="L1151" s="181">
        <f>IF(L291="",0,L291*VLOOKUP($F1151,DRT,4,FALSE))</f>
        <v>0</v>
      </c>
      <c r="M1151" s="184">
        <f>IF(M291="",0,M291*VLOOKUP($F1151,DRT,4,FALSE))</f>
        <v>0</v>
      </c>
      <c r="N1151" s="184">
        <f>(SUM($H291:$K291,N291)-SUM($H1151:$K1151))*VLOOKUP($F1151,DRT,4,FALSE)</f>
        <v>0</v>
      </c>
      <c r="O1151" s="184">
        <f>($L291+$O291-$L1151)*VLOOKUP($F1151,DRT,4,FALSE)</f>
        <v>0</v>
      </c>
      <c r="P1151" s="184">
        <f>($M291-$M1151)*VLOOKUP($F1151,DRT,4,FALSE)</f>
        <v>0</v>
      </c>
      <c r="Q1151" s="184">
        <f>(SUM($H291:$K291,N291)-SUM($H1151:$K1151)-N1151)*VLOOKUP($F1151,DRT,4,FALSE)</f>
        <v>0</v>
      </c>
      <c r="R1151" s="184">
        <f>($L291+$O291-$L1151-$O1151)*VLOOKUP($F1151,DRT,4,FALSE)</f>
        <v>0</v>
      </c>
      <c r="S1151" s="184">
        <f>($M291-$M1151-$P1151)*VLOOKUP($F1151,DRT,4,FALSE)</f>
        <v>0</v>
      </c>
      <c r="T1151" s="184">
        <f>(SUM($H291:$K291,N291)-SUM($H1151:$K1151)-$N1151-$Q1151)*VLOOKUP($F1151,DRT,4,FALSE)</f>
        <v>0</v>
      </c>
      <c r="U1151" s="184">
        <f>($L291+O291-$L1151-$O1151-$R1151)*VLOOKUP($F1151,DRT,4,FALSE)</f>
        <v>0</v>
      </c>
      <c r="V1151" s="215">
        <f>($M291-$M1151-$P1151-$S1151)*VLOOKUP($F1151,DRT,4,FALSE)</f>
        <v>0</v>
      </c>
      <c r="W1151" s="46">
        <f t="shared" si="420"/>
        <v>0</v>
      </c>
      <c r="Y1151"/>
      <c r="Z1151"/>
    </row>
    <row r="1152" spans="1:26" outlineLevel="1" x14ac:dyDescent="0.2">
      <c r="A1152" s="318"/>
      <c r="B1152" s="25"/>
      <c r="C1152" s="24"/>
      <c r="D1152" s="24"/>
      <c r="E1152" s="23"/>
      <c r="F1152" s="176" t="s">
        <v>401</v>
      </c>
      <c r="G1152" s="188">
        <f t="shared" si="418"/>
        <v>0</v>
      </c>
      <c r="H1152" s="178">
        <f t="shared" si="419"/>
        <v>0</v>
      </c>
      <c r="I1152" s="182">
        <f t="shared" si="419"/>
        <v>0</v>
      </c>
      <c r="J1152" s="182">
        <f t="shared" si="419"/>
        <v>0</v>
      </c>
      <c r="K1152" s="183">
        <f t="shared" si="419"/>
        <v>0</v>
      </c>
      <c r="L1152" s="181">
        <f>IF(L292="",0,L292*VLOOKUP($F1152,DRT,4,FALSE))</f>
        <v>0</v>
      </c>
      <c r="M1152" s="184">
        <f>IF(M292="",0,M292*VLOOKUP($F1152,DRT,4,FALSE))</f>
        <v>0</v>
      </c>
      <c r="N1152" s="184">
        <f t="shared" ref="N1152:P1154" si="421">IF(N292="",0,N292*VLOOKUP($F1152,DRT,4,FALSE))</f>
        <v>0</v>
      </c>
      <c r="O1152" s="184">
        <f t="shared" si="421"/>
        <v>0</v>
      </c>
      <c r="P1152" s="184">
        <f t="shared" si="421"/>
        <v>0</v>
      </c>
      <c r="Q1152" s="184">
        <f>(SUM($H292:$K292,Q292)-SUM($H1152:$K1152))*VLOOKUP($F1152,DRT,4,FALSE)</f>
        <v>0</v>
      </c>
      <c r="R1152" s="184">
        <f>($L292+R292-$L1152)*VLOOKUP($F1152,DRT,4,FALSE)</f>
        <v>0</v>
      </c>
      <c r="S1152" s="184">
        <f>($M292+S292-$M1152)*VLOOKUP($F1152,DRT,4,FALSE)</f>
        <v>0</v>
      </c>
      <c r="T1152" s="184">
        <f>($N292-$N1152)*VLOOKUP($F1152,DRT,4,FALSE)</f>
        <v>0</v>
      </c>
      <c r="U1152" s="184">
        <f>($O292-$O1152)*VLOOKUP($F1152,DRT,4,FALSE)</f>
        <v>0</v>
      </c>
      <c r="V1152" s="215">
        <f>($P292-$P1152)*VLOOKUP($F1152,DRT,4,FALSE)</f>
        <v>0</v>
      </c>
      <c r="W1152" s="46">
        <f t="shared" si="420"/>
        <v>0</v>
      </c>
      <c r="Y1152"/>
      <c r="Z1152"/>
    </row>
    <row r="1153" spans="1:26" outlineLevel="1" x14ac:dyDescent="0.2">
      <c r="A1153" s="318"/>
      <c r="B1153" s="25"/>
      <c r="C1153" s="24"/>
      <c r="D1153" s="24"/>
      <c r="E1153" s="23"/>
      <c r="F1153" s="176" t="s">
        <v>399</v>
      </c>
      <c r="G1153" s="188">
        <f t="shared" si="418"/>
        <v>0</v>
      </c>
      <c r="H1153" s="178">
        <f t="shared" si="419"/>
        <v>0</v>
      </c>
      <c r="I1153" s="182">
        <f t="shared" si="419"/>
        <v>0</v>
      </c>
      <c r="J1153" s="182">
        <f t="shared" si="419"/>
        <v>0</v>
      </c>
      <c r="K1153" s="183">
        <f t="shared" si="419"/>
        <v>0</v>
      </c>
      <c r="L1153" s="181">
        <f>IF(L293="",0,L293*VLOOKUP($F1153,DRT,4,FALSE))</f>
        <v>0</v>
      </c>
      <c r="M1153" s="184">
        <f>IF(M293="",0,M293*VLOOKUP($F1153,DRT,4,FALSE))</f>
        <v>0</v>
      </c>
      <c r="N1153" s="184">
        <f t="shared" si="421"/>
        <v>0</v>
      </c>
      <c r="O1153" s="184">
        <f t="shared" si="421"/>
        <v>0</v>
      </c>
      <c r="P1153" s="184">
        <f t="shared" si="421"/>
        <v>0</v>
      </c>
      <c r="Q1153" s="184">
        <f t="shared" ref="Q1153:V1154" si="422">IF(Q293="",0,Q293*VLOOKUP($F1153,DRT,4,FALSE))</f>
        <v>0</v>
      </c>
      <c r="R1153" s="184">
        <f t="shared" si="422"/>
        <v>0</v>
      </c>
      <c r="S1153" s="184">
        <f t="shared" si="422"/>
        <v>0</v>
      </c>
      <c r="T1153" s="184">
        <f t="shared" si="422"/>
        <v>0</v>
      </c>
      <c r="U1153" s="184">
        <f t="shared" si="422"/>
        <v>0</v>
      </c>
      <c r="V1153" s="215">
        <f t="shared" si="422"/>
        <v>0</v>
      </c>
      <c r="W1153" s="186">
        <f t="shared" si="420"/>
        <v>0</v>
      </c>
      <c r="Y1153"/>
      <c r="Z1153"/>
    </row>
    <row r="1154" spans="1:26" outlineLevel="1" x14ac:dyDescent="0.2">
      <c r="A1154" s="318"/>
      <c r="B1154" s="25"/>
      <c r="C1154" s="24"/>
      <c r="D1154" s="24"/>
      <c r="E1154" s="23"/>
      <c r="F1154" s="176" t="s">
        <v>400</v>
      </c>
      <c r="G1154" s="188">
        <f t="shared" si="418"/>
        <v>0</v>
      </c>
      <c r="H1154" s="178">
        <f t="shared" si="419"/>
        <v>0</v>
      </c>
      <c r="I1154" s="182">
        <f t="shared" si="419"/>
        <v>0</v>
      </c>
      <c r="J1154" s="182">
        <f t="shared" si="419"/>
        <v>0</v>
      </c>
      <c r="K1154" s="183">
        <f t="shared" si="419"/>
        <v>0</v>
      </c>
      <c r="L1154" s="214">
        <f>IF(L294="",0,L294*VLOOKUP($F1154,DRT,4,FALSE))</f>
        <v>0</v>
      </c>
      <c r="M1154" s="182">
        <f>IF(M294="",0,M294*VLOOKUP($F1154,DRT,4,FALSE))</f>
        <v>0</v>
      </c>
      <c r="N1154" s="184">
        <f t="shared" si="421"/>
        <v>0</v>
      </c>
      <c r="O1154" s="184">
        <f t="shared" si="421"/>
        <v>0</v>
      </c>
      <c r="P1154" s="184">
        <f t="shared" si="421"/>
        <v>0</v>
      </c>
      <c r="Q1154" s="184">
        <f t="shared" si="422"/>
        <v>0</v>
      </c>
      <c r="R1154" s="184">
        <f t="shared" si="422"/>
        <v>0</v>
      </c>
      <c r="S1154" s="184">
        <f t="shared" si="422"/>
        <v>0</v>
      </c>
      <c r="T1154" s="184">
        <f t="shared" si="422"/>
        <v>0</v>
      </c>
      <c r="U1154" s="184">
        <f t="shared" si="422"/>
        <v>0</v>
      </c>
      <c r="V1154" s="215">
        <f t="shared" si="422"/>
        <v>0</v>
      </c>
      <c r="W1154" s="46">
        <f t="shared" si="420"/>
        <v>0</v>
      </c>
      <c r="Y1154"/>
      <c r="Z1154"/>
    </row>
    <row r="1155" spans="1:26" x14ac:dyDescent="0.2">
      <c r="A1155" s="318"/>
      <c r="B1155" s="71"/>
      <c r="C1155" s="64"/>
      <c r="D1155" s="65" t="s">
        <v>124</v>
      </c>
      <c r="E1155" s="24"/>
      <c r="F1155" s="24"/>
      <c r="G1155" s="69">
        <f t="shared" ref="G1155:W1155" si="423">SUBTOTAL(9,G1156:G1157)</f>
        <v>0</v>
      </c>
      <c r="H1155" s="70">
        <f t="shared" si="423"/>
        <v>0</v>
      </c>
      <c r="I1155" s="66">
        <f t="shared" si="423"/>
        <v>0</v>
      </c>
      <c r="J1155" s="66">
        <f t="shared" si="423"/>
        <v>0</v>
      </c>
      <c r="K1155" s="67">
        <f t="shared" si="423"/>
        <v>0</v>
      </c>
      <c r="L1155" s="34">
        <f t="shared" si="423"/>
        <v>0</v>
      </c>
      <c r="M1155" s="34">
        <f t="shared" si="423"/>
        <v>0</v>
      </c>
      <c r="N1155" s="34">
        <f t="shared" si="423"/>
        <v>0</v>
      </c>
      <c r="O1155" s="34">
        <f t="shared" si="423"/>
        <v>0</v>
      </c>
      <c r="P1155" s="34">
        <f t="shared" si="423"/>
        <v>0</v>
      </c>
      <c r="Q1155" s="34">
        <f t="shared" si="423"/>
        <v>0</v>
      </c>
      <c r="R1155" s="34">
        <f t="shared" si="423"/>
        <v>0</v>
      </c>
      <c r="S1155" s="34">
        <f t="shared" si="423"/>
        <v>0</v>
      </c>
      <c r="T1155" s="34">
        <f t="shared" si="423"/>
        <v>0</v>
      </c>
      <c r="U1155" s="34">
        <f t="shared" si="423"/>
        <v>0</v>
      </c>
      <c r="V1155" s="34">
        <f t="shared" si="423"/>
        <v>0</v>
      </c>
      <c r="W1155" s="49">
        <f t="shared" si="423"/>
        <v>0</v>
      </c>
      <c r="Y1155"/>
      <c r="Z1155"/>
    </row>
    <row r="1156" spans="1:26" outlineLevel="1" x14ac:dyDescent="0.2">
      <c r="A1156" s="318"/>
      <c r="B1156" s="71"/>
      <c r="C1156" s="64"/>
      <c r="D1156" s="65"/>
      <c r="E1156" s="24"/>
      <c r="F1156" s="176" t="s">
        <v>253</v>
      </c>
      <c r="G1156" s="188">
        <f t="shared" ref="G1156:V1156" si="424">G296</f>
        <v>0</v>
      </c>
      <c r="H1156" s="178">
        <f t="shared" si="424"/>
        <v>0</v>
      </c>
      <c r="I1156" s="182">
        <f t="shared" si="424"/>
        <v>0</v>
      </c>
      <c r="J1156" s="182">
        <f t="shared" si="424"/>
        <v>0</v>
      </c>
      <c r="K1156" s="183">
        <f t="shared" si="424"/>
        <v>0</v>
      </c>
      <c r="L1156" s="189">
        <f t="shared" si="424"/>
        <v>0</v>
      </c>
      <c r="M1156" s="213">
        <f t="shared" si="424"/>
        <v>0</v>
      </c>
      <c r="N1156" s="184">
        <f t="shared" si="424"/>
        <v>0</v>
      </c>
      <c r="O1156" s="184">
        <f t="shared" si="424"/>
        <v>0</v>
      </c>
      <c r="P1156" s="184">
        <f t="shared" si="424"/>
        <v>0</v>
      </c>
      <c r="Q1156" s="184">
        <f t="shared" si="424"/>
        <v>0</v>
      </c>
      <c r="R1156" s="184">
        <f t="shared" si="424"/>
        <v>0</v>
      </c>
      <c r="S1156" s="184">
        <f t="shared" si="424"/>
        <v>0</v>
      </c>
      <c r="T1156" s="184">
        <f t="shared" si="424"/>
        <v>0</v>
      </c>
      <c r="U1156" s="184">
        <f t="shared" si="424"/>
        <v>0</v>
      </c>
      <c r="V1156" s="213">
        <f t="shared" si="424"/>
        <v>0</v>
      </c>
      <c r="W1156" s="46">
        <f>G1156-SUM(H1156:V1156)</f>
        <v>0</v>
      </c>
      <c r="Y1156"/>
      <c r="Z1156"/>
    </row>
    <row r="1157" spans="1:26" outlineLevel="1" x14ac:dyDescent="0.2">
      <c r="A1157" s="318"/>
      <c r="B1157" s="71"/>
      <c r="C1157" s="64"/>
      <c r="D1157" s="65"/>
      <c r="E1157" s="24"/>
      <c r="F1157" s="176" t="s">
        <v>254</v>
      </c>
      <c r="G1157" s="188">
        <f t="shared" ref="G1157:V1157" si="425">G297</f>
        <v>0</v>
      </c>
      <c r="H1157" s="218">
        <f t="shared" si="425"/>
        <v>0</v>
      </c>
      <c r="I1157" s="219">
        <f t="shared" si="425"/>
        <v>0</v>
      </c>
      <c r="J1157" s="219">
        <f t="shared" si="425"/>
        <v>0</v>
      </c>
      <c r="K1157" s="220">
        <f t="shared" si="425"/>
        <v>0</v>
      </c>
      <c r="L1157" s="189">
        <f t="shared" si="425"/>
        <v>0</v>
      </c>
      <c r="M1157" s="213">
        <f t="shared" si="425"/>
        <v>0</v>
      </c>
      <c r="N1157" s="184">
        <f t="shared" si="425"/>
        <v>0</v>
      </c>
      <c r="O1157" s="184">
        <f t="shared" si="425"/>
        <v>0</v>
      </c>
      <c r="P1157" s="184">
        <f t="shared" si="425"/>
        <v>0</v>
      </c>
      <c r="Q1157" s="184">
        <f t="shared" si="425"/>
        <v>0</v>
      </c>
      <c r="R1157" s="184">
        <f t="shared" si="425"/>
        <v>0</v>
      </c>
      <c r="S1157" s="184">
        <f t="shared" si="425"/>
        <v>0</v>
      </c>
      <c r="T1157" s="184">
        <f t="shared" si="425"/>
        <v>0</v>
      </c>
      <c r="U1157" s="184">
        <f t="shared" si="425"/>
        <v>0</v>
      </c>
      <c r="V1157" s="213">
        <f t="shared" si="425"/>
        <v>0</v>
      </c>
      <c r="W1157" s="221">
        <f>G1157-SUM(H1157:V1157)</f>
        <v>0</v>
      </c>
      <c r="Y1157"/>
      <c r="Z1157"/>
    </row>
    <row r="1158" spans="1:26" x14ac:dyDescent="0.2">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c r="Y1158"/>
      <c r="Z1158"/>
    </row>
    <row r="1159" spans="1:26" x14ac:dyDescent="0.2">
      <c r="A1159" s="318"/>
      <c r="B1159" s="71"/>
      <c r="C1159" s="64"/>
      <c r="D1159" s="65"/>
      <c r="E1159" s="64" t="s">
        <v>499</v>
      </c>
      <c r="F1159" s="24"/>
      <c r="G1159" s="69">
        <f t="shared" ref="G1159:W1159" si="426">SUBTOTAL(9,G1160:G1162)</f>
        <v>0</v>
      </c>
      <c r="H1159" s="70">
        <f t="shared" si="426"/>
        <v>0</v>
      </c>
      <c r="I1159" s="66">
        <f t="shared" si="426"/>
        <v>0</v>
      </c>
      <c r="J1159" s="66">
        <f t="shared" si="426"/>
        <v>0</v>
      </c>
      <c r="K1159" s="67">
        <f t="shared" si="426"/>
        <v>0</v>
      </c>
      <c r="L1159" s="34">
        <f t="shared" si="426"/>
        <v>0</v>
      </c>
      <c r="M1159" s="34">
        <f t="shared" si="426"/>
        <v>0</v>
      </c>
      <c r="N1159" s="34">
        <f t="shared" si="426"/>
        <v>0</v>
      </c>
      <c r="O1159" s="34">
        <f t="shared" si="426"/>
        <v>0</v>
      </c>
      <c r="P1159" s="34">
        <f t="shared" si="426"/>
        <v>0</v>
      </c>
      <c r="Q1159" s="34">
        <f t="shared" si="426"/>
        <v>0</v>
      </c>
      <c r="R1159" s="34">
        <f t="shared" si="426"/>
        <v>0</v>
      </c>
      <c r="S1159" s="34">
        <f t="shared" si="426"/>
        <v>0</v>
      </c>
      <c r="T1159" s="34">
        <f t="shared" si="426"/>
        <v>0</v>
      </c>
      <c r="U1159" s="34">
        <f t="shared" si="426"/>
        <v>0</v>
      </c>
      <c r="V1159" s="34">
        <f t="shared" si="426"/>
        <v>0</v>
      </c>
      <c r="W1159" s="49">
        <f t="shared" si="426"/>
        <v>0</v>
      </c>
      <c r="Y1159"/>
      <c r="Z1159"/>
    </row>
    <row r="1160" spans="1:26" outlineLevel="1" x14ac:dyDescent="0.2">
      <c r="A1160" s="318"/>
      <c r="B1160" s="71"/>
      <c r="C1160" s="64"/>
      <c r="D1160" s="64"/>
      <c r="E1160" s="64"/>
      <c r="F1160" s="176" t="s">
        <v>379</v>
      </c>
      <c r="G1160" s="188">
        <f>G300</f>
        <v>0</v>
      </c>
      <c r="H1160" s="189">
        <f>G1160*VLOOKUP(F1160,DRT,2,FALSE)</f>
        <v>0</v>
      </c>
      <c r="I1160" s="184">
        <f>($G1160-SUM($H1160:H1160))*VLOOKUP($F1160,DRT,2,FALSE)</f>
        <v>0</v>
      </c>
      <c r="J1160" s="213">
        <f>($G1160-SUM($H1160:I1160))*VLOOKUP($F1160,DRT,2,FALSE)</f>
        <v>0</v>
      </c>
      <c r="K1160" s="215">
        <f>($G1160-SUM($H1160:J1160))*VLOOKUP($F1160,DRT,2,FALSE)</f>
        <v>0</v>
      </c>
      <c r="L1160" s="214">
        <f>($G1160-SUM($H1160:K1160))*VLOOKUP($F1160,DRT,4,FALSE)</f>
        <v>0</v>
      </c>
      <c r="M1160" s="184">
        <f>($G1160-SUM($H1160:L1160))*VLOOKUP($F1160,DRT,4,FALSE)</f>
        <v>0</v>
      </c>
      <c r="N1160" s="184">
        <f>($G1160-SUM($H1160:M1160))*VLOOKUP($F1160,DRT,4,FALSE)</f>
        <v>0</v>
      </c>
      <c r="O1160" s="184">
        <f>($G1160-SUM($H1160:N1160))*VLOOKUP($F1160,DRT,4,FALSE)</f>
        <v>0</v>
      </c>
      <c r="P1160" s="184">
        <f>($G1160-SUM($H1160:O1160))*VLOOKUP($F1160,DRT,4,FALSE)</f>
        <v>0</v>
      </c>
      <c r="Q1160" s="184">
        <f>($G1160-SUM($H1160:P1160))*VLOOKUP($F1160,DRT,4,FALSE)</f>
        <v>0</v>
      </c>
      <c r="R1160" s="184">
        <f>($G1160-SUM($H1160:Q1160))*VLOOKUP($F1160,DRT,4,FALSE)</f>
        <v>0</v>
      </c>
      <c r="S1160" s="184">
        <f>($G1160-SUM($H1160:R1160))*VLOOKUP($F1160,DRT,4,FALSE)</f>
        <v>0</v>
      </c>
      <c r="T1160" s="184">
        <f>($G1160-SUM($H1160:S1160))*VLOOKUP($F1160,DRT,4,FALSE)</f>
        <v>0</v>
      </c>
      <c r="U1160" s="184">
        <f>($G1160-SUM($H1160:T1160))*VLOOKUP($F1160,DRT,4,FALSE)</f>
        <v>0</v>
      </c>
      <c r="V1160" s="213">
        <f>($G1160-SUM($H1160:U1160))*VLOOKUP($F1160,DRT,4,FALSE)</f>
        <v>0</v>
      </c>
      <c r="W1160" s="46">
        <f>G1160-SUM(H1160:V1160)</f>
        <v>0</v>
      </c>
      <c r="Y1160"/>
      <c r="Z1160"/>
    </row>
    <row r="1161" spans="1:26" outlineLevel="1" x14ac:dyDescent="0.2">
      <c r="A1161" s="318"/>
      <c r="B1161" s="71"/>
      <c r="C1161" s="64"/>
      <c r="D1161" s="64"/>
      <c r="E1161" s="64"/>
      <c r="F1161" s="176" t="s">
        <v>380</v>
      </c>
      <c r="G1161" s="188">
        <f>G301</f>
        <v>0</v>
      </c>
      <c r="H1161" s="189">
        <f>G1161*VLOOKUP(F1161,DRT,2,FALSE)</f>
        <v>0</v>
      </c>
      <c r="I1161" s="184">
        <f>($G1161-SUM($H1161:H1161))*VLOOKUP($F1161,DRT,2,FALSE)</f>
        <v>0</v>
      </c>
      <c r="J1161" s="213">
        <f>($G1161-SUM($H1161:I1161))*VLOOKUP($F1161,DRT,2,FALSE)</f>
        <v>0</v>
      </c>
      <c r="K1161" s="215">
        <f>($G1161-SUM($H1161:J1161))*VLOOKUP($F1161,DRT,2,FALSE)</f>
        <v>0</v>
      </c>
      <c r="L1161" s="214">
        <f>($G1161-SUM($H1161:K1161))*VLOOKUP($F1161,DRT,4,FALSE)</f>
        <v>0</v>
      </c>
      <c r="M1161" s="184">
        <f>($G1161-SUM($H1161:L1161))*VLOOKUP($F1161,DRT,4,FALSE)</f>
        <v>0</v>
      </c>
      <c r="N1161" s="184">
        <f>($G1161-SUM($H1161:M1161))*VLOOKUP($F1161,DRT,4,FALSE)</f>
        <v>0</v>
      </c>
      <c r="O1161" s="184">
        <f>($G1161-SUM($H1161:N1161))*VLOOKUP($F1161,DRT,4,FALSE)</f>
        <v>0</v>
      </c>
      <c r="P1161" s="184">
        <f>($G1161-SUM($H1161:O1161))*VLOOKUP($F1161,DRT,4,FALSE)</f>
        <v>0</v>
      </c>
      <c r="Q1161" s="184">
        <f>($G1161-SUM($H1161:P1161))*VLOOKUP($F1161,DRT,4,FALSE)</f>
        <v>0</v>
      </c>
      <c r="R1161" s="184">
        <f>($G1161-SUM($H1161:Q1161))*VLOOKUP($F1161,DRT,4,FALSE)</f>
        <v>0</v>
      </c>
      <c r="S1161" s="184">
        <f>($G1161-SUM($H1161:R1161))*VLOOKUP($F1161,DRT,4,FALSE)</f>
        <v>0</v>
      </c>
      <c r="T1161" s="184">
        <f>($G1161-SUM($H1161:S1161))*VLOOKUP($F1161,DRT,4,FALSE)</f>
        <v>0</v>
      </c>
      <c r="U1161" s="184">
        <f>($G1161-SUM($H1161:T1161))*VLOOKUP($F1161,DRT,4,FALSE)</f>
        <v>0</v>
      </c>
      <c r="V1161" s="213">
        <f>($G1161-SUM($H1161:U1161))*VLOOKUP($F1161,DRT,4,FALSE)</f>
        <v>0</v>
      </c>
      <c r="W1161" s="46">
        <f t="shared" ref="W1161:W1162" si="427">G1161-SUM(H1161:V1161)</f>
        <v>0</v>
      </c>
      <c r="Y1161"/>
      <c r="Z1161"/>
    </row>
    <row r="1162" spans="1:26" outlineLevel="1" x14ac:dyDescent="0.2">
      <c r="A1162" s="318"/>
      <c r="B1162" s="71"/>
      <c r="C1162" s="64"/>
      <c r="D1162" s="64"/>
      <c r="E1162" s="64"/>
      <c r="F1162" s="176" t="s">
        <v>381</v>
      </c>
      <c r="G1162" s="188">
        <f>G302</f>
        <v>0</v>
      </c>
      <c r="H1162" s="189">
        <f>G1162*VLOOKUP(F1162,DRT,2,FALSE)</f>
        <v>0</v>
      </c>
      <c r="I1162" s="184">
        <f>($G1162-SUM($H1162:H1162))*VLOOKUP($F1162,DRT,2,FALSE)</f>
        <v>0</v>
      </c>
      <c r="J1162" s="213">
        <f>($G1162-SUM($H1162:I1162))*VLOOKUP($F1162,DRT,2,FALSE)</f>
        <v>0</v>
      </c>
      <c r="K1162" s="215">
        <f>($G1162-SUM($H1162:J1162))*VLOOKUP($F1162,DRT,2,FALSE)</f>
        <v>0</v>
      </c>
      <c r="L1162" s="214">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46">
        <f t="shared" si="427"/>
        <v>0</v>
      </c>
      <c r="Y1162"/>
      <c r="Z1162"/>
    </row>
    <row r="1163" spans="1:26" x14ac:dyDescent="0.2">
      <c r="A1163" s="318"/>
      <c r="B1163" s="71"/>
      <c r="C1163" s="64"/>
      <c r="D1163" s="65"/>
      <c r="E1163" s="64" t="s">
        <v>497</v>
      </c>
      <c r="F1163" s="24"/>
      <c r="G1163" s="69">
        <f t="shared" ref="G1163:W1163" si="428">SUBTOTAL(9,G1164:G1167)</f>
        <v>0</v>
      </c>
      <c r="H1163" s="70">
        <f t="shared" si="428"/>
        <v>0</v>
      </c>
      <c r="I1163" s="66">
        <f t="shared" si="428"/>
        <v>0</v>
      </c>
      <c r="J1163" s="66">
        <f t="shared" si="428"/>
        <v>0</v>
      </c>
      <c r="K1163" s="67">
        <f t="shared" si="428"/>
        <v>0</v>
      </c>
      <c r="L1163" s="34">
        <f t="shared" si="428"/>
        <v>0</v>
      </c>
      <c r="M1163" s="34">
        <f t="shared" si="428"/>
        <v>0</v>
      </c>
      <c r="N1163" s="34">
        <f t="shared" si="428"/>
        <v>0</v>
      </c>
      <c r="O1163" s="34">
        <f t="shared" si="428"/>
        <v>0</v>
      </c>
      <c r="P1163" s="34">
        <f t="shared" si="428"/>
        <v>0</v>
      </c>
      <c r="Q1163" s="34">
        <f t="shared" si="428"/>
        <v>0</v>
      </c>
      <c r="R1163" s="34">
        <f t="shared" si="428"/>
        <v>0</v>
      </c>
      <c r="S1163" s="34">
        <f t="shared" si="428"/>
        <v>0</v>
      </c>
      <c r="T1163" s="34">
        <f t="shared" si="428"/>
        <v>0</v>
      </c>
      <c r="U1163" s="34">
        <f t="shared" si="428"/>
        <v>0</v>
      </c>
      <c r="V1163" s="34">
        <f t="shared" si="428"/>
        <v>0</v>
      </c>
      <c r="W1163" s="49">
        <f t="shared" si="428"/>
        <v>0</v>
      </c>
      <c r="Y1163"/>
      <c r="Z1163"/>
    </row>
    <row r="1164" spans="1:26" outlineLevel="1" x14ac:dyDescent="0.2">
      <c r="A1164" s="318"/>
      <c r="B1164" s="71"/>
      <c r="C1164" s="64"/>
      <c r="D1164" s="64"/>
      <c r="E1164" s="64"/>
      <c r="F1164" s="176" t="s">
        <v>378</v>
      </c>
      <c r="G1164" s="188">
        <f>G304</f>
        <v>0</v>
      </c>
      <c r="H1164" s="189">
        <f t="shared" ref="H1164:K1167" si="429">$G1164*VLOOKUP($F1164,DRT,2,FALSE)</f>
        <v>0</v>
      </c>
      <c r="I1164" s="184">
        <f t="shared" si="429"/>
        <v>0</v>
      </c>
      <c r="J1164" s="213">
        <f t="shared" si="429"/>
        <v>0</v>
      </c>
      <c r="K1164" s="215">
        <f t="shared" si="429"/>
        <v>0</v>
      </c>
      <c r="L1164" s="42"/>
      <c r="M1164" s="42"/>
      <c r="N1164" s="42"/>
      <c r="O1164" s="42"/>
      <c r="P1164" s="42"/>
      <c r="Q1164" s="42"/>
      <c r="R1164" s="42"/>
      <c r="S1164" s="42"/>
      <c r="T1164" s="42"/>
      <c r="U1164" s="42"/>
      <c r="V1164" s="42"/>
      <c r="W1164" s="46">
        <f>G1164-SUM(H1164:V1164)</f>
        <v>0</v>
      </c>
      <c r="Y1164"/>
      <c r="Z1164"/>
    </row>
    <row r="1165" spans="1:26" outlineLevel="1" x14ac:dyDescent="0.2">
      <c r="A1165" s="318"/>
      <c r="B1165" s="25"/>
      <c r="C1165" s="24"/>
      <c r="D1165" s="24"/>
      <c r="E1165" s="64"/>
      <c r="F1165" s="176" t="s">
        <v>377</v>
      </c>
      <c r="G1165" s="188">
        <f>G305</f>
        <v>0</v>
      </c>
      <c r="H1165" s="189">
        <f t="shared" si="429"/>
        <v>0</v>
      </c>
      <c r="I1165" s="184">
        <f t="shared" si="429"/>
        <v>0</v>
      </c>
      <c r="J1165" s="184">
        <f t="shared" si="429"/>
        <v>0</v>
      </c>
      <c r="K1165" s="222">
        <f t="shared" si="429"/>
        <v>0</v>
      </c>
      <c r="L1165" s="42"/>
      <c r="M1165" s="42"/>
      <c r="N1165" s="42"/>
      <c r="O1165" s="42"/>
      <c r="P1165" s="42"/>
      <c r="Q1165" s="42"/>
      <c r="R1165" s="42"/>
      <c r="S1165" s="42"/>
      <c r="T1165" s="42"/>
      <c r="U1165" s="42"/>
      <c r="V1165" s="42"/>
      <c r="W1165" s="221">
        <f>G1165-SUM(H1165:V1165)</f>
        <v>0</v>
      </c>
      <c r="Y1165"/>
      <c r="Z1165"/>
    </row>
    <row r="1166" spans="1:26" outlineLevel="1" x14ac:dyDescent="0.2">
      <c r="A1166" s="318"/>
      <c r="B1166" s="25"/>
      <c r="C1166" s="24"/>
      <c r="D1166" s="24"/>
      <c r="E1166" s="64"/>
      <c r="F1166" s="176" t="s">
        <v>376</v>
      </c>
      <c r="G1166" s="188">
        <f>G306</f>
        <v>0</v>
      </c>
      <c r="H1166" s="189">
        <f t="shared" si="429"/>
        <v>0</v>
      </c>
      <c r="I1166" s="184">
        <f>($G1166-SUM($H1166:H1166))*VLOOKUP($F1166,DRT,2,FALSE)</f>
        <v>0</v>
      </c>
      <c r="J1166" s="184">
        <f>($G1166-SUM($H1166:I1166))*VLOOKUP($F1166,DRT,2,FALSE)</f>
        <v>0</v>
      </c>
      <c r="K1166" s="215">
        <f>($G1166-SUM($H1166:J1166))*VLOOKUP($F1166,DRT,2,FALSE)</f>
        <v>0</v>
      </c>
      <c r="L1166" s="189">
        <f>($G1166-SUM($H1166:K1166))*VLOOKUP($F1166,DRT,4,FALSE)</f>
        <v>0</v>
      </c>
      <c r="M1166" s="184">
        <f>($G1166-SUM($H1166:L1166))*VLOOKUP($F1166,DRT,4,FALSE)</f>
        <v>0</v>
      </c>
      <c r="N1166" s="184">
        <f>($G1166-SUM($H1166:M1166))*VLOOKUP($F1166,DRT,4,FALSE)</f>
        <v>0</v>
      </c>
      <c r="O1166" s="184">
        <f>($G1166-SUM($H1166:N1166))*VLOOKUP($F1166,DRT,4,FALSE)</f>
        <v>0</v>
      </c>
      <c r="P1166" s="184">
        <f>($G1166-SUM($H1166:O1166))*VLOOKUP($F1166,DRT,4,FALSE)</f>
        <v>0</v>
      </c>
      <c r="Q1166" s="184">
        <f>($G1166-SUM($H1166:P1166))*VLOOKUP($F1166,DRT,4,FALSE)</f>
        <v>0</v>
      </c>
      <c r="R1166" s="184">
        <f>($G1166-SUM($H1166:Q1166))*VLOOKUP($F1166,DRT,4,FALSE)</f>
        <v>0</v>
      </c>
      <c r="S1166" s="184">
        <f>($G1166-SUM($H1166:R1166))*VLOOKUP($F1166,DRT,4,FALSE)</f>
        <v>0</v>
      </c>
      <c r="T1166" s="184">
        <f>($G1166-SUM($H1166:S1166))*VLOOKUP($F1166,DRT,4,FALSE)</f>
        <v>0</v>
      </c>
      <c r="U1166" s="184">
        <f>($G1166-SUM($H1166:T1166))*VLOOKUP($F1166,DRT,4,FALSE)</f>
        <v>0</v>
      </c>
      <c r="V1166" s="213">
        <f>($G1166-SUM($H1166:U1166))*VLOOKUP($F1166,DRT,4,FALSE)</f>
        <v>0</v>
      </c>
      <c r="W1166" s="186">
        <f>G1166-SUM(H1166:V1166)</f>
        <v>0</v>
      </c>
      <c r="Y1166"/>
      <c r="Z1166"/>
    </row>
    <row r="1167" spans="1:26" outlineLevel="1" x14ac:dyDescent="0.2">
      <c r="A1167" s="318"/>
      <c r="B1167" s="25"/>
      <c r="C1167" s="24"/>
      <c r="D1167" s="24"/>
      <c r="E1167" s="64"/>
      <c r="F1167" s="176" t="s">
        <v>375</v>
      </c>
      <c r="G1167" s="188">
        <f>G307</f>
        <v>0</v>
      </c>
      <c r="H1167" s="189">
        <f t="shared" si="429"/>
        <v>0</v>
      </c>
      <c r="I1167" s="184">
        <f>($G1167-SUM($H1167:H1167))*VLOOKUP($F1167,DRT,2,FALSE)</f>
        <v>0</v>
      </c>
      <c r="J1167" s="184">
        <f>($G1167-SUM($H1167:I1167))*VLOOKUP($F1167,DRT,2,FALSE)</f>
        <v>0</v>
      </c>
      <c r="K1167" s="215">
        <f>($G1167-SUM($H1167:J1167))*VLOOKUP($F1167,DRT,2,FALSE)</f>
        <v>0</v>
      </c>
      <c r="L1167" s="189">
        <f>($G1167-SUM($H1167:K1167))*VLOOKUP($F1167,DRT,4,FALSE)</f>
        <v>0</v>
      </c>
      <c r="M1167" s="184">
        <f>($G1167-SUM($H1167:L1167))*VLOOKUP($F1167,DRT,4,FALSE)</f>
        <v>0</v>
      </c>
      <c r="N1167" s="184">
        <f>($G1167-SUM($H1167:M1167))*VLOOKUP($F1167,DRT,4,FALSE)</f>
        <v>0</v>
      </c>
      <c r="O1167" s="184">
        <f>($G1167-SUM($H1167:N1167))*VLOOKUP($F1167,DRT,4,FALSE)</f>
        <v>0</v>
      </c>
      <c r="P1167" s="184">
        <f>($G1167-SUM($H1167:O1167))*VLOOKUP($F1167,DRT,4,FALSE)</f>
        <v>0</v>
      </c>
      <c r="Q1167" s="184">
        <f>($G1167-SUM($H1167:P1167))*VLOOKUP($F1167,DRT,4,FALSE)</f>
        <v>0</v>
      </c>
      <c r="R1167" s="184">
        <f>($G1167-SUM($H1167:Q1167))*VLOOKUP($F1167,DRT,4,FALSE)</f>
        <v>0</v>
      </c>
      <c r="S1167" s="184">
        <f>($G1167-SUM($H1167:R1167))*VLOOKUP($F1167,DRT,4,FALSE)</f>
        <v>0</v>
      </c>
      <c r="T1167" s="184">
        <f>($G1167-SUM($H1167:S1167))*VLOOKUP($F1167,DRT,4,FALSE)</f>
        <v>0</v>
      </c>
      <c r="U1167" s="184">
        <f>($G1167-SUM($H1167:T1167))*VLOOKUP($F1167,DRT,4,FALSE)</f>
        <v>0</v>
      </c>
      <c r="V1167" s="213">
        <f>($G1167-SUM($H1167:U1167))*VLOOKUP($F1167,DRT,4,FALSE)</f>
        <v>0</v>
      </c>
      <c r="W1167" s="186">
        <f t="shared" ref="W1167" si="430">G1167-SUM(H1167:V1167)</f>
        <v>0</v>
      </c>
      <c r="Y1167"/>
      <c r="Z1167"/>
    </row>
    <row r="1168" spans="1:26" x14ac:dyDescent="0.2">
      <c r="A1168" s="318"/>
      <c r="B1168" s="25"/>
      <c r="C1168" s="24"/>
      <c r="D1168" s="24"/>
      <c r="E1168" s="64" t="s">
        <v>496</v>
      </c>
      <c r="F1168" s="24"/>
      <c r="G1168" s="69">
        <f>SUBTOTAL(9,G1169)</f>
        <v>0</v>
      </c>
      <c r="H1168" s="66">
        <f t="shared" ref="H1168:W1168" si="431">SUBTOTAL(9,H1169)</f>
        <v>0</v>
      </c>
      <c r="I1168" s="66">
        <f t="shared" si="431"/>
        <v>0</v>
      </c>
      <c r="J1168" s="66">
        <f t="shared" si="431"/>
        <v>0</v>
      </c>
      <c r="K1168" s="67">
        <f t="shared" si="431"/>
        <v>0</v>
      </c>
      <c r="L1168" s="34">
        <f t="shared" si="431"/>
        <v>0</v>
      </c>
      <c r="M1168" s="34">
        <f t="shared" si="431"/>
        <v>0</v>
      </c>
      <c r="N1168" s="34">
        <f t="shared" si="431"/>
        <v>0</v>
      </c>
      <c r="O1168" s="34">
        <f t="shared" si="431"/>
        <v>0</v>
      </c>
      <c r="P1168" s="34">
        <f t="shared" si="431"/>
        <v>0</v>
      </c>
      <c r="Q1168" s="34">
        <f t="shared" si="431"/>
        <v>0</v>
      </c>
      <c r="R1168" s="34">
        <f t="shared" si="431"/>
        <v>0</v>
      </c>
      <c r="S1168" s="34">
        <f t="shared" si="431"/>
        <v>0</v>
      </c>
      <c r="T1168" s="34">
        <f t="shared" si="431"/>
        <v>0</v>
      </c>
      <c r="U1168" s="34">
        <f t="shared" si="431"/>
        <v>0</v>
      </c>
      <c r="V1168" s="34">
        <f t="shared" si="431"/>
        <v>0</v>
      </c>
      <c r="W1168" s="49">
        <f t="shared" si="431"/>
        <v>0</v>
      </c>
      <c r="Y1168"/>
      <c r="Z1168"/>
    </row>
    <row r="1169" spans="1:26" ht="12.75" customHeight="1" outlineLevel="1" x14ac:dyDescent="0.2">
      <c r="A1169" s="318"/>
      <c r="B1169" s="256"/>
      <c r="C1169" s="257"/>
      <c r="D1169" s="257"/>
      <c r="E1169" s="257"/>
      <c r="F1169" s="176" t="s">
        <v>494</v>
      </c>
      <c r="G1169" s="188">
        <f t="shared" ref="G1169:V1169" si="432">G309</f>
        <v>0</v>
      </c>
      <c r="H1169" s="214">
        <f t="shared" si="432"/>
        <v>0</v>
      </c>
      <c r="I1169" s="184">
        <f t="shared" si="432"/>
        <v>0</v>
      </c>
      <c r="J1169" s="184">
        <f t="shared" si="432"/>
        <v>0</v>
      </c>
      <c r="K1169" s="215">
        <f t="shared" si="432"/>
        <v>0</v>
      </c>
      <c r="L1169" s="214">
        <f t="shared" si="432"/>
        <v>0</v>
      </c>
      <c r="M1169" s="184">
        <f t="shared" si="432"/>
        <v>0</v>
      </c>
      <c r="N1169" s="184">
        <f t="shared" si="432"/>
        <v>0</v>
      </c>
      <c r="O1169" s="184">
        <f t="shared" si="432"/>
        <v>0</v>
      </c>
      <c r="P1169" s="184">
        <f t="shared" si="432"/>
        <v>0</v>
      </c>
      <c r="Q1169" s="184">
        <f t="shared" si="432"/>
        <v>0</v>
      </c>
      <c r="R1169" s="184">
        <f t="shared" si="432"/>
        <v>0</v>
      </c>
      <c r="S1169" s="184">
        <f t="shared" si="432"/>
        <v>0</v>
      </c>
      <c r="T1169" s="184">
        <f t="shared" si="432"/>
        <v>0</v>
      </c>
      <c r="U1169" s="184">
        <f t="shared" si="432"/>
        <v>0</v>
      </c>
      <c r="V1169" s="215">
        <f t="shared" si="432"/>
        <v>0</v>
      </c>
      <c r="W1169" s="46">
        <f t="shared" ref="W1169" si="433">G1169-SUM(H1169:V1169)</f>
        <v>0</v>
      </c>
      <c r="Y1169"/>
      <c r="Z1169"/>
    </row>
    <row r="1170" spans="1:26" outlineLevel="1" x14ac:dyDescent="0.2">
      <c r="A1170" s="318"/>
      <c r="B1170" s="25"/>
      <c r="C1170" s="24"/>
      <c r="D1170" s="24"/>
      <c r="E1170" s="64" t="s">
        <v>490</v>
      </c>
      <c r="F1170" s="24"/>
      <c r="G1170" s="75">
        <f t="shared" ref="G1170:W1170" si="434">SUBTOTAL(9,G1171:G1173)</f>
        <v>0</v>
      </c>
      <c r="H1170" s="42">
        <f t="shared" si="434"/>
        <v>0</v>
      </c>
      <c r="I1170" s="42">
        <f t="shared" si="434"/>
        <v>0</v>
      </c>
      <c r="J1170" s="42">
        <f t="shared" si="434"/>
        <v>0</v>
      </c>
      <c r="K1170" s="44">
        <f t="shared" si="434"/>
        <v>0</v>
      </c>
      <c r="L1170" s="42">
        <f t="shared" si="434"/>
        <v>0</v>
      </c>
      <c r="M1170" s="42">
        <f t="shared" si="434"/>
        <v>0</v>
      </c>
      <c r="N1170" s="42">
        <f t="shared" si="434"/>
        <v>0</v>
      </c>
      <c r="O1170" s="42">
        <f t="shared" si="434"/>
        <v>0</v>
      </c>
      <c r="P1170" s="42">
        <f t="shared" si="434"/>
        <v>0</v>
      </c>
      <c r="Q1170" s="42">
        <f t="shared" si="434"/>
        <v>0</v>
      </c>
      <c r="R1170" s="42">
        <f t="shared" si="434"/>
        <v>0</v>
      </c>
      <c r="S1170" s="42">
        <f t="shared" si="434"/>
        <v>0</v>
      </c>
      <c r="T1170" s="42">
        <f t="shared" si="434"/>
        <v>0</v>
      </c>
      <c r="U1170" s="42">
        <f t="shared" si="434"/>
        <v>0</v>
      </c>
      <c r="V1170" s="42">
        <f t="shared" si="434"/>
        <v>0</v>
      </c>
      <c r="W1170" s="49">
        <f t="shared" si="434"/>
        <v>0</v>
      </c>
      <c r="Y1170"/>
      <c r="Z1170"/>
    </row>
    <row r="1171" spans="1:26" outlineLevel="1" x14ac:dyDescent="0.2">
      <c r="A1171" s="318"/>
      <c r="B1171" s="25"/>
      <c r="C1171" s="24"/>
      <c r="D1171" s="24"/>
      <c r="E1171" s="64"/>
      <c r="F1171" s="433" t="s">
        <v>491</v>
      </c>
      <c r="G1171" s="188">
        <f>G311</f>
        <v>0</v>
      </c>
      <c r="H1171" s="189">
        <f t="shared" ref="H1171:K1172" si="435">IF(H311="",0,H311*VLOOKUP($F1171,DRT,3,FALSE))</f>
        <v>0</v>
      </c>
      <c r="I1171" s="184">
        <f t="shared" si="435"/>
        <v>0</v>
      </c>
      <c r="J1171" s="184">
        <f t="shared" si="435"/>
        <v>0</v>
      </c>
      <c r="K1171" s="215">
        <f t="shared" si="435"/>
        <v>0</v>
      </c>
      <c r="L1171" s="189">
        <f>(SUM($H311:L311)-SUM($H1171:K1171))*VLOOKUP($F1171,DRT,4,FALSE)</f>
        <v>0</v>
      </c>
      <c r="M1171" s="184">
        <f>(SUM($H311:M311)-SUM($H1171:L1171))*VLOOKUP($F1171,DRT,4,FALSE)</f>
        <v>0</v>
      </c>
      <c r="N1171" s="184">
        <f>(SUM($H311:N311)-SUM($H1171:M1171))*VLOOKUP($F1171,DRT,4,FALSE)</f>
        <v>0</v>
      </c>
      <c r="O1171" s="184">
        <f>(SUM($H311:O311)-SUM($H1171:N1171))*VLOOKUP($F1171,DRT,4,FALSE)</f>
        <v>0</v>
      </c>
      <c r="P1171" s="184">
        <f>(SUM($H311:P311)-SUM($H1171:O1171))*VLOOKUP($F1171,DRT,4,FALSE)</f>
        <v>0</v>
      </c>
      <c r="Q1171" s="184">
        <f>(SUM($H311:Q311)-SUM($H1171:P1171))*VLOOKUP($F1171,DRT,4,FALSE)</f>
        <v>0</v>
      </c>
      <c r="R1171" s="184">
        <f>(SUM($H311:R311)-SUM($H1171:Q1171))*VLOOKUP($F1171,DRT,4,FALSE)</f>
        <v>0</v>
      </c>
      <c r="S1171" s="184">
        <f>(SUM($H311:S311)-SUM($H1171:R1171))*VLOOKUP($F1171,DRT,4,FALSE)</f>
        <v>0</v>
      </c>
      <c r="T1171" s="184">
        <f>(SUM($H311:T311)-SUM($H1171:S1171))*VLOOKUP($F1171,DRT,4,FALSE)</f>
        <v>0</v>
      </c>
      <c r="U1171" s="184">
        <f>(SUM($H311:U311)-SUM($H1171:T1171))*VLOOKUP($F1171,DRT,4,FALSE)</f>
        <v>0</v>
      </c>
      <c r="V1171" s="213">
        <f>(SUM($H311:V311)-SUM($H1171:U1171))*VLOOKUP($F1171,DRT,4,FALSE)</f>
        <v>0</v>
      </c>
      <c r="W1171" s="46">
        <f t="shared" ref="W1171:W1172" si="436">G1171-SUM(H1171:V1171)</f>
        <v>0</v>
      </c>
      <c r="Y1171"/>
      <c r="Z1171"/>
    </row>
    <row r="1172" spans="1:26" outlineLevel="1" x14ac:dyDescent="0.2">
      <c r="A1172" s="318"/>
      <c r="B1172" s="25"/>
      <c r="C1172" s="24"/>
      <c r="D1172" s="24"/>
      <c r="E1172" s="64"/>
      <c r="F1172" s="433" t="s">
        <v>492</v>
      </c>
      <c r="G1172" s="188">
        <f>G312</f>
        <v>0</v>
      </c>
      <c r="H1172" s="189">
        <f t="shared" si="435"/>
        <v>0</v>
      </c>
      <c r="I1172" s="184">
        <f t="shared" si="435"/>
        <v>0</v>
      </c>
      <c r="J1172" s="184">
        <f t="shared" si="435"/>
        <v>0</v>
      </c>
      <c r="K1172" s="215">
        <f t="shared" si="435"/>
        <v>0</v>
      </c>
      <c r="L1172" s="189">
        <f>(SUM($H312:L312)-SUM($H1172:K1172))*VLOOKUP($F1172,DRT,4,FALSE)</f>
        <v>0</v>
      </c>
      <c r="M1172" s="184">
        <f>(SUM($H312:M312)-SUM($H1172:L1172))*VLOOKUP($F1172,DRT,4,FALSE)</f>
        <v>0</v>
      </c>
      <c r="N1172" s="184">
        <f>(SUM($H312:N312)-SUM($H1172:M1172))*VLOOKUP($F1172,DRT,4,FALSE)</f>
        <v>0</v>
      </c>
      <c r="O1172" s="184">
        <f>(SUM($H312:O312)-SUM($H1172:N1172))*VLOOKUP($F1172,DRT,4,FALSE)</f>
        <v>0</v>
      </c>
      <c r="P1172" s="184">
        <f>(SUM($H312:P312)-SUM($H1172:O1172))*VLOOKUP($F1172,DRT,4,FALSE)</f>
        <v>0</v>
      </c>
      <c r="Q1172" s="184">
        <f>(SUM($H312:Q312)-SUM($H1172:P1172))*VLOOKUP($F1172,DRT,4,FALSE)</f>
        <v>0</v>
      </c>
      <c r="R1172" s="184">
        <f>(SUM($H312:R312)-SUM($H1172:Q1172))*VLOOKUP($F1172,DRT,4,FALSE)</f>
        <v>0</v>
      </c>
      <c r="S1172" s="184">
        <f>(SUM($H312:S312)-SUM($H1172:R1172))*VLOOKUP($F1172,DRT,4,FALSE)</f>
        <v>0</v>
      </c>
      <c r="T1172" s="184">
        <f>(SUM($H312:T312)-SUM($H1172:S1172))*VLOOKUP($F1172,DRT,4,FALSE)</f>
        <v>0</v>
      </c>
      <c r="U1172" s="184">
        <f>(SUM($H312:U312)-SUM($H1172:T1172))*VLOOKUP($F1172,DRT,4,FALSE)</f>
        <v>0</v>
      </c>
      <c r="V1172" s="213">
        <f>(SUM($H312:V312)-SUM($H1172:U1172))*VLOOKUP($F1172,DRT,4,FALSE)</f>
        <v>0</v>
      </c>
      <c r="W1172" s="46">
        <f t="shared" si="436"/>
        <v>0</v>
      </c>
      <c r="Y1172"/>
      <c r="Z1172"/>
    </row>
    <row r="1173" spans="1:26" outlineLevel="1" x14ac:dyDescent="0.2">
      <c r="A1173" s="318"/>
      <c r="B1173" s="25"/>
      <c r="C1173" s="24"/>
      <c r="D1173" s="24"/>
      <c r="E1173" s="64"/>
      <c r="F1173" s="433" t="s">
        <v>493</v>
      </c>
      <c r="G1173" s="188">
        <f>G313</f>
        <v>0</v>
      </c>
      <c r="H1173" s="178">
        <f t="shared" ref="H1173:V1173" si="437">H313</f>
        <v>0</v>
      </c>
      <c r="I1173" s="182">
        <f t="shared" si="437"/>
        <v>0</v>
      </c>
      <c r="J1173" s="182">
        <f t="shared" si="437"/>
        <v>0</v>
      </c>
      <c r="K1173" s="183">
        <f t="shared" si="437"/>
        <v>0</v>
      </c>
      <c r="L1173" s="189">
        <f t="shared" si="437"/>
        <v>0</v>
      </c>
      <c r="M1173" s="213">
        <f t="shared" si="437"/>
        <v>0</v>
      </c>
      <c r="N1173" s="184">
        <f t="shared" si="437"/>
        <v>0</v>
      </c>
      <c r="O1173" s="184">
        <f t="shared" si="437"/>
        <v>0</v>
      </c>
      <c r="P1173" s="184">
        <f t="shared" si="437"/>
        <v>0</v>
      </c>
      <c r="Q1173" s="184">
        <f t="shared" si="437"/>
        <v>0</v>
      </c>
      <c r="R1173" s="184">
        <f t="shared" si="437"/>
        <v>0</v>
      </c>
      <c r="S1173" s="184">
        <f t="shared" si="437"/>
        <v>0</v>
      </c>
      <c r="T1173" s="184">
        <f t="shared" si="437"/>
        <v>0</v>
      </c>
      <c r="U1173" s="184">
        <f t="shared" si="437"/>
        <v>0</v>
      </c>
      <c r="V1173" s="213">
        <f t="shared" si="437"/>
        <v>0</v>
      </c>
      <c r="W1173" s="46">
        <f t="shared" ref="W1173" si="438">G1173-SUM(H1173:V1173)</f>
        <v>0</v>
      </c>
      <c r="Y1173"/>
      <c r="Z1173"/>
    </row>
    <row r="1174" spans="1:26" x14ac:dyDescent="0.2">
      <c r="A1174" s="318"/>
      <c r="B1174" s="25"/>
      <c r="C1174" s="24"/>
      <c r="D1174" s="24"/>
      <c r="E1174" s="64" t="s">
        <v>495</v>
      </c>
      <c r="F1174" s="24"/>
      <c r="G1174" s="69">
        <f t="shared" ref="G1174:W1174" si="439">SUBTOTAL(9,G1175:G1177)</f>
        <v>0</v>
      </c>
      <c r="H1174" s="66">
        <f t="shared" si="439"/>
        <v>0</v>
      </c>
      <c r="I1174" s="66">
        <f t="shared" si="439"/>
        <v>0</v>
      </c>
      <c r="J1174" s="66">
        <f t="shared" si="439"/>
        <v>0</v>
      </c>
      <c r="K1174" s="67">
        <f t="shared" si="439"/>
        <v>0</v>
      </c>
      <c r="L1174" s="34">
        <f t="shared" si="439"/>
        <v>0</v>
      </c>
      <c r="M1174" s="34">
        <f t="shared" si="439"/>
        <v>0</v>
      </c>
      <c r="N1174" s="34">
        <f t="shared" si="439"/>
        <v>0</v>
      </c>
      <c r="O1174" s="34">
        <f t="shared" si="439"/>
        <v>0</v>
      </c>
      <c r="P1174" s="34">
        <f t="shared" si="439"/>
        <v>0</v>
      </c>
      <c r="Q1174" s="34">
        <f t="shared" si="439"/>
        <v>0</v>
      </c>
      <c r="R1174" s="34">
        <f t="shared" si="439"/>
        <v>0</v>
      </c>
      <c r="S1174" s="34">
        <f t="shared" si="439"/>
        <v>0</v>
      </c>
      <c r="T1174" s="34">
        <f t="shared" si="439"/>
        <v>0</v>
      </c>
      <c r="U1174" s="34">
        <f t="shared" si="439"/>
        <v>0</v>
      </c>
      <c r="V1174" s="34">
        <f t="shared" si="439"/>
        <v>0</v>
      </c>
      <c r="W1174" s="49">
        <f t="shared" si="439"/>
        <v>0</v>
      </c>
      <c r="Y1174"/>
      <c r="Z1174"/>
    </row>
    <row r="1175" spans="1:26" outlineLevel="1" x14ac:dyDescent="0.2">
      <c r="A1175" s="318"/>
      <c r="B1175" s="25"/>
      <c r="C1175" s="24"/>
      <c r="D1175" s="24"/>
      <c r="E1175" s="64"/>
      <c r="F1175" s="187" t="s">
        <v>488</v>
      </c>
      <c r="G1175" s="188">
        <f>G315</f>
        <v>0</v>
      </c>
      <c r="H1175" s="189">
        <f t="shared" ref="H1175:K1176" si="440">IF(H315="",0,H315*VLOOKUP($F1175,DRT,3,FALSE))</f>
        <v>0</v>
      </c>
      <c r="I1175" s="184">
        <f t="shared" si="440"/>
        <v>0</v>
      </c>
      <c r="J1175" s="184">
        <f t="shared" si="440"/>
        <v>0</v>
      </c>
      <c r="K1175" s="215">
        <f t="shared" si="440"/>
        <v>0</v>
      </c>
      <c r="L1175" s="189">
        <f>(SUM($H315:L315)-SUM($H1175:K1175))*VLOOKUP($F1175,DRT,4,FALSE)</f>
        <v>0</v>
      </c>
      <c r="M1175" s="184">
        <f>(SUM($H315:M315)-SUM($H1175:L1175))*VLOOKUP($F1175,DRT,4,FALSE)</f>
        <v>0</v>
      </c>
      <c r="N1175" s="184">
        <f>(SUM($H315:N315)-SUM($H1175:M1175))*VLOOKUP($F1175,DRT,4,FALSE)</f>
        <v>0</v>
      </c>
      <c r="O1175" s="184">
        <f>(SUM($H315:O315)-SUM($H1175:N1175))*VLOOKUP($F1175,DRT,4,FALSE)</f>
        <v>0</v>
      </c>
      <c r="P1175" s="184">
        <f>(SUM($H315:P315)-SUM($H1175:O1175))*VLOOKUP($F1175,DRT,4,FALSE)</f>
        <v>0</v>
      </c>
      <c r="Q1175" s="184">
        <f>(SUM($H315:Q315)-SUM($H1175:P1175))*VLOOKUP($F1175,DRT,4,FALSE)</f>
        <v>0</v>
      </c>
      <c r="R1175" s="184">
        <f>(SUM($H315:R315)-SUM($H1175:Q1175))*VLOOKUP($F1175,DRT,4,FALSE)</f>
        <v>0</v>
      </c>
      <c r="S1175" s="184">
        <f>(SUM($H315:S315)-SUM($H1175:R1175))*VLOOKUP($F1175,DRT,4,FALSE)</f>
        <v>0</v>
      </c>
      <c r="T1175" s="184">
        <f>(SUM($H315:T315)-SUM($H1175:S1175))*VLOOKUP($F1175,DRT,4,FALSE)</f>
        <v>0</v>
      </c>
      <c r="U1175" s="184">
        <f>(SUM($H315:U315)-SUM($H1175:T1175))*VLOOKUP($F1175,DRT,4,FALSE)</f>
        <v>0</v>
      </c>
      <c r="V1175" s="213">
        <f>(SUM($H315:V315)-SUM($H1175:U1175))*VLOOKUP($F1175,DRT,4,FALSE)</f>
        <v>0</v>
      </c>
      <c r="W1175" s="46">
        <f>G1175-SUM(H1175:V1175)</f>
        <v>0</v>
      </c>
      <c r="Y1175"/>
      <c r="Z1175"/>
    </row>
    <row r="1176" spans="1:26" ht="12.75" customHeight="1" outlineLevel="1" x14ac:dyDescent="0.2">
      <c r="A1176" s="318"/>
      <c r="B1176" s="256"/>
      <c r="C1176" s="257"/>
      <c r="D1176" s="257"/>
      <c r="E1176" s="257"/>
      <c r="F1176" s="176" t="s">
        <v>489</v>
      </c>
      <c r="G1176" s="226">
        <f>G316</f>
        <v>0</v>
      </c>
      <c r="H1176" s="189">
        <f t="shared" si="440"/>
        <v>0</v>
      </c>
      <c r="I1176" s="184">
        <f t="shared" si="440"/>
        <v>0</v>
      </c>
      <c r="J1176" s="184">
        <f t="shared" si="440"/>
        <v>0</v>
      </c>
      <c r="K1176" s="215">
        <f t="shared" si="440"/>
        <v>0</v>
      </c>
      <c r="L1176" s="189">
        <f>(SUM($H316:L316)-SUM($H1176:K1176))*VLOOKUP($F1176,DRT,4,FALSE)</f>
        <v>0</v>
      </c>
      <c r="M1176" s="189">
        <f>(SUM($H316:M316)-SUM($H1176:L1176))*VLOOKUP($F1176,DRT,4,FALSE)</f>
        <v>0</v>
      </c>
      <c r="N1176" s="189">
        <f>(SUM($H316:N316)-SUM($H1176:M1176))*VLOOKUP($F1176,DRT,4,FALSE)</f>
        <v>0</v>
      </c>
      <c r="O1176" s="189">
        <f>(SUM($H316:O316)-SUM($H1176:N1176))*VLOOKUP($F1176,DRT,4,FALSE)</f>
        <v>0</v>
      </c>
      <c r="P1176" s="189">
        <f>(SUM($H316:P316)-SUM($H1176:O1176))*VLOOKUP($F1176,DRT,4,FALSE)</f>
        <v>0</v>
      </c>
      <c r="Q1176" s="189">
        <f>(SUM($H316:Q316)-SUM($H1176:P1176))*VLOOKUP($F1176,DRT,4,FALSE)</f>
        <v>0</v>
      </c>
      <c r="R1176" s="189">
        <f>(SUM($H316:R316)-SUM($H1176:Q1176))*VLOOKUP($F1176,DRT,4,FALSE)</f>
        <v>0</v>
      </c>
      <c r="S1176" s="189">
        <f>(SUM($H316:S316)-SUM($H1176:R1176))*VLOOKUP($F1176,DRT,4,FALSE)</f>
        <v>0</v>
      </c>
      <c r="T1176" s="189">
        <f>(SUM($H316:T316)-SUM($H1176:S1176))*VLOOKUP($F1176,DRT,4,FALSE)</f>
        <v>0</v>
      </c>
      <c r="U1176" s="189">
        <f>(SUM($H316:U316)-SUM($H1176:T1176))*VLOOKUP($F1176,DRT,4,FALSE)</f>
        <v>0</v>
      </c>
      <c r="V1176" s="189">
        <f>(SUM($H316:V316)-SUM($H1176:U1176))*VLOOKUP($F1176,DRT,4,FALSE)</f>
        <v>0</v>
      </c>
      <c r="W1176" s="46">
        <f>G1176-SUM(H1176:V1176)</f>
        <v>0</v>
      </c>
      <c r="Y1176"/>
      <c r="Z1176"/>
    </row>
    <row r="1177" spans="1:26" ht="12.75" customHeight="1" outlineLevel="1" x14ac:dyDescent="0.2">
      <c r="A1177" s="318"/>
      <c r="B1177" s="256"/>
      <c r="C1177" s="257"/>
      <c r="D1177" s="257"/>
      <c r="E1177" s="257"/>
      <c r="F1177" s="176" t="s">
        <v>464</v>
      </c>
      <c r="G1177" s="226">
        <f>G317</f>
        <v>0</v>
      </c>
      <c r="H1177" s="223">
        <f t="shared" ref="H1177:V1177" si="441">H317</f>
        <v>0</v>
      </c>
      <c r="I1177" s="224">
        <f t="shared" si="441"/>
        <v>0</v>
      </c>
      <c r="J1177" s="224">
        <f t="shared" si="441"/>
        <v>0</v>
      </c>
      <c r="K1177" s="215">
        <f t="shared" si="441"/>
        <v>0</v>
      </c>
      <c r="L1177" s="223">
        <f t="shared" si="441"/>
        <v>0</v>
      </c>
      <c r="M1177" s="224">
        <f t="shared" si="441"/>
        <v>0</v>
      </c>
      <c r="N1177" s="184">
        <f t="shared" si="441"/>
        <v>0</v>
      </c>
      <c r="O1177" s="224">
        <f t="shared" si="441"/>
        <v>0</v>
      </c>
      <c r="P1177" s="224">
        <f t="shared" si="441"/>
        <v>0</v>
      </c>
      <c r="Q1177" s="224">
        <f t="shared" si="441"/>
        <v>0</v>
      </c>
      <c r="R1177" s="184">
        <f t="shared" si="441"/>
        <v>0</v>
      </c>
      <c r="S1177" s="224">
        <f t="shared" si="441"/>
        <v>0</v>
      </c>
      <c r="T1177" s="224">
        <f t="shared" si="441"/>
        <v>0</v>
      </c>
      <c r="U1177" s="224">
        <f t="shared" si="441"/>
        <v>0</v>
      </c>
      <c r="V1177" s="225">
        <f t="shared" si="441"/>
        <v>0</v>
      </c>
      <c r="W1177" s="46">
        <f t="shared" ref="W1177" si="442">G1177-SUM(H1177:V1177)</f>
        <v>0</v>
      </c>
      <c r="Y1177"/>
      <c r="Z1177"/>
    </row>
    <row r="1178" spans="1:26" x14ac:dyDescent="0.2">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c r="Y1178"/>
      <c r="Z1178"/>
    </row>
    <row r="1179" spans="1:26" x14ac:dyDescent="0.2">
      <c r="A1179" s="318"/>
      <c r="B1179" s="71"/>
      <c r="C1179" s="23"/>
      <c r="D1179" s="23"/>
      <c r="E1179" s="24" t="s">
        <v>142</v>
      </c>
      <c r="F1179" s="24"/>
      <c r="G1179" s="69">
        <f t="shared" ref="G1179:W1179" si="443">SUBTOTAL(9,G1180:G1182)</f>
        <v>0</v>
      </c>
      <c r="H1179" s="70">
        <f t="shared" si="443"/>
        <v>0</v>
      </c>
      <c r="I1179" s="66">
        <f t="shared" si="443"/>
        <v>0</v>
      </c>
      <c r="J1179" s="66">
        <f t="shared" si="443"/>
        <v>0</v>
      </c>
      <c r="K1179" s="67">
        <f t="shared" si="443"/>
        <v>0</v>
      </c>
      <c r="L1179" s="34">
        <f t="shared" si="443"/>
        <v>0</v>
      </c>
      <c r="M1179" s="34">
        <f t="shared" si="443"/>
        <v>0</v>
      </c>
      <c r="N1179" s="34">
        <f t="shared" si="443"/>
        <v>0</v>
      </c>
      <c r="O1179" s="34">
        <f t="shared" si="443"/>
        <v>0</v>
      </c>
      <c r="P1179" s="34">
        <f t="shared" si="443"/>
        <v>0</v>
      </c>
      <c r="Q1179" s="34">
        <f t="shared" si="443"/>
        <v>0</v>
      </c>
      <c r="R1179" s="34">
        <f t="shared" si="443"/>
        <v>0</v>
      </c>
      <c r="S1179" s="34">
        <f t="shared" si="443"/>
        <v>0</v>
      </c>
      <c r="T1179" s="34">
        <f t="shared" si="443"/>
        <v>0</v>
      </c>
      <c r="U1179" s="34">
        <f t="shared" si="443"/>
        <v>0</v>
      </c>
      <c r="V1179" s="34">
        <f t="shared" si="443"/>
        <v>0</v>
      </c>
      <c r="W1179" s="33">
        <f t="shared" si="443"/>
        <v>0</v>
      </c>
      <c r="Y1179"/>
      <c r="Z1179"/>
    </row>
    <row r="1180" spans="1:26" outlineLevel="1" x14ac:dyDescent="0.2">
      <c r="A1180" s="318"/>
      <c r="B1180" s="71"/>
      <c r="C1180" s="23"/>
      <c r="D1180" s="23"/>
      <c r="E1180" s="24"/>
      <c r="F1180" s="176" t="s">
        <v>129</v>
      </c>
      <c r="G1180" s="188">
        <f>G320</f>
        <v>0</v>
      </c>
      <c r="H1180" s="189">
        <f t="shared" ref="H1180:K1182" si="444">IF(H320="",0,H320*VLOOKUP($F1180,DRT,3,FALSE))</f>
        <v>0</v>
      </c>
      <c r="I1180" s="184">
        <f t="shared" si="444"/>
        <v>0</v>
      </c>
      <c r="J1180" s="184">
        <f t="shared" si="444"/>
        <v>0</v>
      </c>
      <c r="K1180" s="215">
        <f t="shared" si="444"/>
        <v>0</v>
      </c>
      <c r="L1180" s="189">
        <f>(SUM($H320:$K320)-SUM($H1180:K1180))*VLOOKUP($F1180,DRT,4,FALSE)</f>
        <v>0</v>
      </c>
      <c r="M1180" s="213">
        <f>(SUM($H320:$K320)-SUM($H1180:L1180))*VLOOKUP($F1180,DRT,4,FALSE)</f>
        <v>0</v>
      </c>
      <c r="N1180" s="184">
        <f>(SUM($H320:$K320)-SUM($H1180:M1180))*VLOOKUP($F1180,DRT,4,FALSE)</f>
        <v>0</v>
      </c>
      <c r="O1180" s="189">
        <f>(SUM($H320:$K320)-SUM($H1180:N1180))*VLOOKUP($F1180,DRT,4,FALSE)</f>
        <v>0</v>
      </c>
      <c r="P1180" s="184">
        <f>(SUM($H320:$K320)-SUM($H1180:O1180))*VLOOKUP($F1180,DRT,4,FALSE)</f>
        <v>0</v>
      </c>
      <c r="Q1180" s="213">
        <f>(SUM($H320:$K320)-SUM($H1180:P1180))*VLOOKUP($F1180,DRT,4,FALSE)</f>
        <v>0</v>
      </c>
      <c r="R1180" s="184">
        <f>(SUM($H320:$K320)-SUM($H1180:Q1180))*VLOOKUP($F1180,DRT,4,FALSE)</f>
        <v>0</v>
      </c>
      <c r="S1180" s="184">
        <f>(SUM($H320:$K320)-SUM($H1180:R1180))*VLOOKUP($F1180,DRT,4,FALSE)</f>
        <v>0</v>
      </c>
      <c r="T1180" s="189">
        <f>(SUM($H320:$K320)-SUM($H1180:S1180))*VLOOKUP($F1180,DRT,4,FALSE)</f>
        <v>0</v>
      </c>
      <c r="U1180" s="184">
        <f>(SUM($H320:$K320)-SUM($H1180:T1180))*VLOOKUP($F1180,DRT,4,FALSE)</f>
        <v>0</v>
      </c>
      <c r="V1180" s="213">
        <f>(SUM($H320:$K320)-SUM($H1180:U1180))*VLOOKUP($F1180,DRT,4,FALSE)</f>
        <v>0</v>
      </c>
      <c r="W1180" s="46">
        <f>G1180-SUM(H1180:V1180)</f>
        <v>0</v>
      </c>
      <c r="Y1180"/>
      <c r="Z1180"/>
    </row>
    <row r="1181" spans="1:26" outlineLevel="1" x14ac:dyDescent="0.2">
      <c r="A1181" s="318"/>
      <c r="B1181" s="71"/>
      <c r="C1181" s="23"/>
      <c r="D1181" s="23"/>
      <c r="E1181" s="24"/>
      <c r="F1181" s="176" t="s">
        <v>130</v>
      </c>
      <c r="G1181" s="188">
        <f>G321</f>
        <v>0</v>
      </c>
      <c r="H1181" s="189">
        <f t="shared" si="444"/>
        <v>0</v>
      </c>
      <c r="I1181" s="184">
        <f t="shared" si="444"/>
        <v>0</v>
      </c>
      <c r="J1181" s="184">
        <f t="shared" si="444"/>
        <v>0</v>
      </c>
      <c r="K1181" s="215">
        <f t="shared" si="444"/>
        <v>0</v>
      </c>
      <c r="L1181" s="181">
        <f>IF(L321="",0,L321*VLOOKUP($F1181,DRT,4,FALSE))</f>
        <v>0</v>
      </c>
      <c r="M1181" s="213">
        <f>(SUM($H321:$K321)-SUM($H1181:$K1181))*VLOOKUP($F1181,DRT,4,FALSE)</f>
        <v>0</v>
      </c>
      <c r="N1181" s="184">
        <f>(N($L321)-$L1181)*VLOOKUP($F1181,DRT,4,FALSE)</f>
        <v>0</v>
      </c>
      <c r="O1181" s="189">
        <f>(SUM($H321:$K321)-SUM($H1181:$K1181)-$M1181)*VLOOKUP($F1181,DRT,4,FALSE)</f>
        <v>0</v>
      </c>
      <c r="P1181" s="184">
        <f>(N($L321)-$L1181-$N1181)*VLOOKUP($F1181,DRT,4,FALSE)</f>
        <v>0</v>
      </c>
      <c r="Q1181" s="213">
        <f>(SUM($H321:$K321)-SUM($H1181:$K1181)-$M1181-$O1181)*VLOOKUP($F1181,DRT,4,FALSE)</f>
        <v>0</v>
      </c>
      <c r="R1181" s="184">
        <f>(N($L321)-$L1181-$N1181-$P1181)*VLOOKUP($F1181,DRT,4,FALSE)</f>
        <v>0</v>
      </c>
      <c r="S1181" s="184">
        <f>(SUM($H321:$K321)-SUM($H1181:$K1181)-$M1181-$O1181-$Q1181)*VLOOKUP($F1181,DRT,4,FALSE)</f>
        <v>0</v>
      </c>
      <c r="T1181" s="189">
        <f>(N($L321)-$L1181-$N1181-$P1181-$R1181)*VLOOKUP($F1181,DRT,4,FALSE)</f>
        <v>0</v>
      </c>
      <c r="U1181" s="184">
        <f>(SUM($H321:$K321)-SUM($H1181:$K1181)-$M1181-$O1181-$Q1181-$S1181)*VLOOKUP($F1181,DRT,4,FALSE)</f>
        <v>0</v>
      </c>
      <c r="V1181" s="213">
        <f>(N($L321)-$L1181-$N1181-$P1181-$R1181-$T1181)*VLOOKUP($F1181,DRT,4,FALSE)</f>
        <v>0</v>
      </c>
      <c r="W1181" s="46">
        <f>G1181-SUM(H1181:V1181)</f>
        <v>0</v>
      </c>
      <c r="Y1181"/>
      <c r="Z1181"/>
    </row>
    <row r="1182" spans="1:26" outlineLevel="1" x14ac:dyDescent="0.2">
      <c r="A1182" s="318"/>
      <c r="B1182" s="71"/>
      <c r="C1182" s="23"/>
      <c r="D1182" s="23"/>
      <c r="E1182" s="24"/>
      <c r="F1182" s="176" t="s">
        <v>131</v>
      </c>
      <c r="G1182" s="188">
        <f>G322</f>
        <v>0</v>
      </c>
      <c r="H1182" s="189">
        <f t="shared" si="444"/>
        <v>0</v>
      </c>
      <c r="I1182" s="184">
        <f t="shared" si="444"/>
        <v>0</v>
      </c>
      <c r="J1182" s="184">
        <f t="shared" si="444"/>
        <v>0</v>
      </c>
      <c r="K1182" s="215">
        <f t="shared" si="444"/>
        <v>0</v>
      </c>
      <c r="L1182" s="181">
        <f>IF(L322="",0,L322*VLOOKUP($F1182,DRT,4,FALSE))</f>
        <v>0</v>
      </c>
      <c r="M1182" s="192">
        <f>IF(M322="",0,M322*VLOOKUP($F1182,DRT,4,FALSE))</f>
        <v>0</v>
      </c>
      <c r="N1182" s="184">
        <f>(SUM($H322:$K322)-SUM($H1182:$K1182))*VLOOKUP($F1182,DRT,4,FALSE)</f>
        <v>0</v>
      </c>
      <c r="O1182" s="189">
        <f>($L322-$L1182)*VLOOKUP($F1182,DRT,4,FALSE)</f>
        <v>0</v>
      </c>
      <c r="P1182" s="184">
        <f>($M322-$M1182)*VLOOKUP($F1182,DRT,4,FALSE)</f>
        <v>0</v>
      </c>
      <c r="Q1182" s="213">
        <f>(SUM($H322:$K322)-SUM($H1182:$K1182)-N1182)*VLOOKUP($F1182,DRT,4,FALSE)</f>
        <v>0</v>
      </c>
      <c r="R1182" s="184">
        <f>($L322-$L1182-$O1182)*VLOOKUP($F1182,DRT,4,FALSE)</f>
        <v>0</v>
      </c>
      <c r="S1182" s="184">
        <f>($M322-$M1182-$P1182)*VLOOKUP($F1182,DRT,4,FALSE)</f>
        <v>0</v>
      </c>
      <c r="T1182" s="189">
        <f>(SUM($H322:$K322)-SUM($H1182:$K1182)-$N1182-$Q1182)*VLOOKUP($F1182,DRT,4,FALSE)</f>
        <v>0</v>
      </c>
      <c r="U1182" s="184">
        <f>($L322-$L1182-$O1182-$R1182)*VLOOKUP($F1182,DRT,4,FALSE)</f>
        <v>0</v>
      </c>
      <c r="V1182" s="213">
        <f>($M322-$M1182-$P1182-$S1182)*VLOOKUP($F1182,DRT,4,FALSE)</f>
        <v>0</v>
      </c>
      <c r="W1182" s="46">
        <f>G1182-SUM(H1182:V1182)</f>
        <v>0</v>
      </c>
      <c r="Y1182"/>
      <c r="Z1182"/>
    </row>
    <row r="1183" spans="1:26" x14ac:dyDescent="0.2">
      <c r="A1183" s="318"/>
      <c r="B1183" s="71"/>
      <c r="C1183" s="23"/>
      <c r="D1183" s="23"/>
      <c r="E1183" s="24" t="s">
        <v>393</v>
      </c>
      <c r="F1183" s="24"/>
      <c r="G1183" s="69">
        <f t="shared" ref="G1183:W1183" si="445">SUBTOTAL(9,G1184:G1185)</f>
        <v>0</v>
      </c>
      <c r="H1183" s="70">
        <f t="shared" si="445"/>
        <v>0</v>
      </c>
      <c r="I1183" s="66">
        <f t="shared" si="445"/>
        <v>0</v>
      </c>
      <c r="J1183" s="66">
        <f t="shared" si="445"/>
        <v>0</v>
      </c>
      <c r="K1183" s="67">
        <f t="shared" si="445"/>
        <v>0</v>
      </c>
      <c r="L1183" s="34">
        <f t="shared" si="445"/>
        <v>0</v>
      </c>
      <c r="M1183" s="34">
        <f t="shared" si="445"/>
        <v>0</v>
      </c>
      <c r="N1183" s="34">
        <f t="shared" si="445"/>
        <v>0</v>
      </c>
      <c r="O1183" s="34">
        <f t="shared" si="445"/>
        <v>0</v>
      </c>
      <c r="P1183" s="34">
        <f t="shared" si="445"/>
        <v>0</v>
      </c>
      <c r="Q1183" s="34">
        <f t="shared" si="445"/>
        <v>0</v>
      </c>
      <c r="R1183" s="34">
        <f t="shared" si="445"/>
        <v>0</v>
      </c>
      <c r="S1183" s="34">
        <f t="shared" si="445"/>
        <v>0</v>
      </c>
      <c r="T1183" s="34">
        <f t="shared" si="445"/>
        <v>0</v>
      </c>
      <c r="U1183" s="34">
        <f t="shared" si="445"/>
        <v>0</v>
      </c>
      <c r="V1183" s="34">
        <f t="shared" si="445"/>
        <v>0</v>
      </c>
      <c r="W1183" s="33">
        <f t="shared" si="445"/>
        <v>0</v>
      </c>
      <c r="Y1183"/>
      <c r="Z1183"/>
    </row>
    <row r="1184" spans="1:26" outlineLevel="1" x14ac:dyDescent="0.2">
      <c r="A1184" s="318"/>
      <c r="B1184" s="25"/>
      <c r="C1184" s="24"/>
      <c r="D1184" s="23"/>
      <c r="E1184" s="64"/>
      <c r="F1184" s="187" t="s">
        <v>201</v>
      </c>
      <c r="G1184" s="188">
        <f t="shared" ref="G1184:V1184" si="446">G324</f>
        <v>0</v>
      </c>
      <c r="H1184" s="189">
        <f t="shared" si="446"/>
        <v>0</v>
      </c>
      <c r="I1184" s="189">
        <f t="shared" si="446"/>
        <v>0</v>
      </c>
      <c r="J1184" s="45">
        <f t="shared" si="446"/>
        <v>0</v>
      </c>
      <c r="K1184" s="215">
        <f t="shared" si="446"/>
        <v>0</v>
      </c>
      <c r="L1184" s="189">
        <f t="shared" si="446"/>
        <v>0</v>
      </c>
      <c r="M1184" s="45">
        <f t="shared" si="446"/>
        <v>0</v>
      </c>
      <c r="N1184" s="184">
        <f t="shared" si="446"/>
        <v>0</v>
      </c>
      <c r="O1184" s="189">
        <f t="shared" si="446"/>
        <v>0</v>
      </c>
      <c r="P1184" s="189">
        <f t="shared" si="446"/>
        <v>0</v>
      </c>
      <c r="Q1184" s="45">
        <f t="shared" si="446"/>
        <v>0</v>
      </c>
      <c r="R1184" s="184">
        <f t="shared" si="446"/>
        <v>0</v>
      </c>
      <c r="S1184" s="189">
        <f t="shared" si="446"/>
        <v>0</v>
      </c>
      <c r="T1184" s="189">
        <f t="shared" si="446"/>
        <v>0</v>
      </c>
      <c r="U1184" s="189">
        <f t="shared" si="446"/>
        <v>0</v>
      </c>
      <c r="V1184" s="45">
        <f t="shared" si="446"/>
        <v>0</v>
      </c>
      <c r="W1184" s="46">
        <f>G1184-SUM(H1184:V1184)</f>
        <v>0</v>
      </c>
      <c r="Y1184"/>
      <c r="Z1184"/>
    </row>
    <row r="1185" spans="1:26" outlineLevel="1" x14ac:dyDescent="0.2">
      <c r="A1185" s="318"/>
      <c r="B1185" s="25"/>
      <c r="C1185" s="24"/>
      <c r="D1185" s="23"/>
      <c r="E1185" s="64"/>
      <c r="F1185" s="187" t="s">
        <v>314</v>
      </c>
      <c r="G1185" s="188">
        <f t="shared" ref="G1185:V1185" si="447">G325</f>
        <v>0</v>
      </c>
      <c r="H1185" s="189">
        <f t="shared" si="447"/>
        <v>0</v>
      </c>
      <c r="I1185" s="189">
        <f t="shared" si="447"/>
        <v>0</v>
      </c>
      <c r="J1185" s="45">
        <f t="shared" si="447"/>
        <v>0</v>
      </c>
      <c r="K1185" s="215">
        <f t="shared" si="447"/>
        <v>0</v>
      </c>
      <c r="L1185" s="189">
        <f t="shared" si="447"/>
        <v>0</v>
      </c>
      <c r="M1185" s="45">
        <f t="shared" si="447"/>
        <v>0</v>
      </c>
      <c r="N1185" s="184">
        <f t="shared" si="447"/>
        <v>0</v>
      </c>
      <c r="O1185" s="189">
        <f t="shared" si="447"/>
        <v>0</v>
      </c>
      <c r="P1185" s="189">
        <f t="shared" si="447"/>
        <v>0</v>
      </c>
      <c r="Q1185" s="45">
        <f t="shared" si="447"/>
        <v>0</v>
      </c>
      <c r="R1185" s="184">
        <f t="shared" si="447"/>
        <v>0</v>
      </c>
      <c r="S1185" s="189">
        <f t="shared" si="447"/>
        <v>0</v>
      </c>
      <c r="T1185" s="189">
        <f t="shared" si="447"/>
        <v>0</v>
      </c>
      <c r="U1185" s="189">
        <f t="shared" si="447"/>
        <v>0</v>
      </c>
      <c r="V1185" s="45">
        <f t="shared" si="447"/>
        <v>0</v>
      </c>
      <c r="W1185" s="46">
        <f>G1185-SUM(H1185:V1185)</f>
        <v>0</v>
      </c>
      <c r="Y1185"/>
      <c r="Z1185"/>
    </row>
    <row r="1186" spans="1:26" x14ac:dyDescent="0.2">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c r="Y1186"/>
      <c r="Z1186"/>
    </row>
    <row r="1187" spans="1:26" x14ac:dyDescent="0.2">
      <c r="A1187" s="318"/>
      <c r="B1187" s="71"/>
      <c r="C1187" s="23"/>
      <c r="D1187" s="23" t="s">
        <v>127</v>
      </c>
      <c r="E1187" s="24"/>
      <c r="F1187" s="24"/>
      <c r="G1187" s="75">
        <f>SUBTOTAL(9,G1188:G1193)</f>
        <v>0</v>
      </c>
      <c r="H1187" s="42">
        <f t="shared" ref="H1187:W1187" si="448">SUBTOTAL(9,H1188:H1193)</f>
        <v>0</v>
      </c>
      <c r="I1187" s="42">
        <f t="shared" si="448"/>
        <v>0</v>
      </c>
      <c r="J1187" s="42">
        <f t="shared" si="448"/>
        <v>0</v>
      </c>
      <c r="K1187" s="44">
        <f t="shared" si="448"/>
        <v>0</v>
      </c>
      <c r="L1187" s="42">
        <f t="shared" si="448"/>
        <v>0</v>
      </c>
      <c r="M1187" s="42">
        <f t="shared" si="448"/>
        <v>0</v>
      </c>
      <c r="N1187" s="42">
        <f t="shared" si="448"/>
        <v>0</v>
      </c>
      <c r="O1187" s="42">
        <f t="shared" si="448"/>
        <v>0</v>
      </c>
      <c r="P1187" s="42">
        <f t="shared" si="448"/>
        <v>0</v>
      </c>
      <c r="Q1187" s="42">
        <f t="shared" si="448"/>
        <v>0</v>
      </c>
      <c r="R1187" s="42">
        <f t="shared" si="448"/>
        <v>0</v>
      </c>
      <c r="S1187" s="42">
        <f t="shared" si="448"/>
        <v>0</v>
      </c>
      <c r="T1187" s="42">
        <f t="shared" si="448"/>
        <v>0</v>
      </c>
      <c r="U1187" s="42">
        <f t="shared" si="448"/>
        <v>0</v>
      </c>
      <c r="V1187" s="42">
        <f t="shared" si="448"/>
        <v>0</v>
      </c>
      <c r="W1187" s="49">
        <f t="shared" si="448"/>
        <v>0</v>
      </c>
      <c r="Y1187"/>
      <c r="Z1187"/>
    </row>
    <row r="1188" spans="1:26" outlineLevel="1" x14ac:dyDescent="0.2">
      <c r="A1188" s="318"/>
      <c r="B1188" s="25"/>
      <c r="C1188" s="24"/>
      <c r="D1188" s="23"/>
      <c r="E1188" s="64"/>
      <c r="F1188" s="187" t="s">
        <v>128</v>
      </c>
      <c r="G1188" s="188">
        <f t="shared" ref="G1188:V1188" si="449">G328</f>
        <v>0</v>
      </c>
      <c r="H1188" s="189">
        <f t="shared" si="449"/>
        <v>0</v>
      </c>
      <c r="I1188" s="189">
        <f t="shared" si="449"/>
        <v>0</v>
      </c>
      <c r="J1188" s="45">
        <f t="shared" si="449"/>
        <v>0</v>
      </c>
      <c r="K1188" s="215">
        <f t="shared" si="449"/>
        <v>0</v>
      </c>
      <c r="L1188" s="189">
        <f t="shared" si="449"/>
        <v>0</v>
      </c>
      <c r="M1188" s="45">
        <f t="shared" si="449"/>
        <v>0</v>
      </c>
      <c r="N1188" s="184">
        <f t="shared" si="449"/>
        <v>0</v>
      </c>
      <c r="O1188" s="189">
        <f t="shared" si="449"/>
        <v>0</v>
      </c>
      <c r="P1188" s="189">
        <f t="shared" si="449"/>
        <v>0</v>
      </c>
      <c r="Q1188" s="45">
        <f t="shared" si="449"/>
        <v>0</v>
      </c>
      <c r="R1188" s="184">
        <f t="shared" si="449"/>
        <v>0</v>
      </c>
      <c r="S1188" s="189">
        <f t="shared" si="449"/>
        <v>0</v>
      </c>
      <c r="T1188" s="189">
        <f t="shared" si="449"/>
        <v>0</v>
      </c>
      <c r="U1188" s="189">
        <f t="shared" si="449"/>
        <v>0</v>
      </c>
      <c r="V1188" s="45">
        <f t="shared" si="449"/>
        <v>0</v>
      </c>
      <c r="W1188" s="46">
        <f t="shared" ref="W1188:W1193" si="450">G1188-SUM(H1188:V1188)</f>
        <v>0</v>
      </c>
      <c r="Y1188"/>
      <c r="Z1188"/>
    </row>
    <row r="1189" spans="1:26" outlineLevel="1" x14ac:dyDescent="0.2">
      <c r="A1189" s="318"/>
      <c r="B1189" s="71"/>
      <c r="C1189" s="24"/>
      <c r="D1189" s="24"/>
      <c r="E1189" s="64"/>
      <c r="F1189" s="176" t="s">
        <v>132</v>
      </c>
      <c r="G1189" s="188">
        <f t="shared" ref="G1189:V1189" si="451">G329</f>
        <v>0</v>
      </c>
      <c r="H1189" s="189">
        <f t="shared" si="451"/>
        <v>0</v>
      </c>
      <c r="I1189" s="184">
        <f t="shared" si="451"/>
        <v>0</v>
      </c>
      <c r="J1189" s="184">
        <f t="shared" si="451"/>
        <v>0</v>
      </c>
      <c r="K1189" s="215">
        <f t="shared" si="451"/>
        <v>0</v>
      </c>
      <c r="L1189" s="214">
        <f t="shared" si="451"/>
        <v>0</v>
      </c>
      <c r="M1189" s="184">
        <f t="shared" si="451"/>
        <v>0</v>
      </c>
      <c r="N1189" s="184">
        <f t="shared" si="451"/>
        <v>0</v>
      </c>
      <c r="O1189" s="184">
        <f t="shared" si="451"/>
        <v>0</v>
      </c>
      <c r="P1189" s="184">
        <f t="shared" si="451"/>
        <v>0</v>
      </c>
      <c r="Q1189" s="213">
        <f t="shared" si="451"/>
        <v>0</v>
      </c>
      <c r="R1189" s="184">
        <f t="shared" si="451"/>
        <v>0</v>
      </c>
      <c r="S1189" s="184">
        <f t="shared" si="451"/>
        <v>0</v>
      </c>
      <c r="T1189" s="189">
        <f t="shared" si="451"/>
        <v>0</v>
      </c>
      <c r="U1189" s="184">
        <f t="shared" si="451"/>
        <v>0</v>
      </c>
      <c r="V1189" s="213">
        <f t="shared" si="451"/>
        <v>0</v>
      </c>
      <c r="W1189" s="46">
        <f t="shared" si="450"/>
        <v>0</v>
      </c>
      <c r="Y1189"/>
      <c r="Z1189"/>
    </row>
    <row r="1190" spans="1:26" outlineLevel="1" x14ac:dyDescent="0.2">
      <c r="A1190" s="318"/>
      <c r="B1190" s="71"/>
      <c r="C1190" s="24"/>
      <c r="D1190" s="24"/>
      <c r="E1190" s="64"/>
      <c r="F1190" s="176" t="s">
        <v>133</v>
      </c>
      <c r="G1190" s="188">
        <f t="shared" ref="G1190:V1190" si="452">G330</f>
        <v>0</v>
      </c>
      <c r="H1190" s="189">
        <f t="shared" si="452"/>
        <v>0</v>
      </c>
      <c r="I1190" s="184">
        <f t="shared" si="452"/>
        <v>0</v>
      </c>
      <c r="J1190" s="184">
        <f t="shared" si="452"/>
        <v>0</v>
      </c>
      <c r="K1190" s="215">
        <f t="shared" si="452"/>
        <v>0</v>
      </c>
      <c r="L1190" s="214">
        <f t="shared" si="452"/>
        <v>0</v>
      </c>
      <c r="M1190" s="184">
        <f t="shared" si="452"/>
        <v>0</v>
      </c>
      <c r="N1190" s="224">
        <f t="shared" si="452"/>
        <v>0</v>
      </c>
      <c r="O1190" s="184">
        <f t="shared" si="452"/>
        <v>0</v>
      </c>
      <c r="P1190" s="184">
        <f t="shared" si="452"/>
        <v>0</v>
      </c>
      <c r="Q1190" s="213">
        <f t="shared" si="452"/>
        <v>0</v>
      </c>
      <c r="R1190" s="184">
        <f t="shared" si="452"/>
        <v>0</v>
      </c>
      <c r="S1190" s="184">
        <f t="shared" si="452"/>
        <v>0</v>
      </c>
      <c r="T1190" s="189">
        <f t="shared" si="452"/>
        <v>0</v>
      </c>
      <c r="U1190" s="184">
        <f t="shared" si="452"/>
        <v>0</v>
      </c>
      <c r="V1190" s="215">
        <f t="shared" si="452"/>
        <v>0</v>
      </c>
      <c r="W1190" s="46">
        <f t="shared" si="450"/>
        <v>0</v>
      </c>
      <c r="Y1190"/>
      <c r="Z1190"/>
    </row>
    <row r="1191" spans="1:26" outlineLevel="1" x14ac:dyDescent="0.2">
      <c r="A1191" s="318"/>
      <c r="B1191" s="71"/>
      <c r="C1191" s="24"/>
      <c r="D1191" s="24"/>
      <c r="E1191" s="64"/>
      <c r="F1191" s="176" t="s">
        <v>134</v>
      </c>
      <c r="G1191" s="188">
        <f t="shared" ref="G1191:V1191" si="453">G331</f>
        <v>0</v>
      </c>
      <c r="H1191" s="189">
        <f t="shared" si="453"/>
        <v>0</v>
      </c>
      <c r="I1191" s="184">
        <f t="shared" si="453"/>
        <v>0</v>
      </c>
      <c r="J1191" s="184">
        <f t="shared" si="453"/>
        <v>0</v>
      </c>
      <c r="K1191" s="48">
        <f t="shared" si="453"/>
        <v>0</v>
      </c>
      <c r="L1191" s="189">
        <f t="shared" si="453"/>
        <v>0</v>
      </c>
      <c r="M1191" s="184">
        <f t="shared" si="453"/>
        <v>0</v>
      </c>
      <c r="N1191" s="184">
        <f t="shared" si="453"/>
        <v>0</v>
      </c>
      <c r="O1191" s="184">
        <f t="shared" si="453"/>
        <v>0</v>
      </c>
      <c r="P1191" s="184">
        <f t="shared" si="453"/>
        <v>0</v>
      </c>
      <c r="Q1191" s="213">
        <f t="shared" si="453"/>
        <v>0</v>
      </c>
      <c r="R1191" s="184">
        <f t="shared" si="453"/>
        <v>0</v>
      </c>
      <c r="S1191" s="184">
        <f t="shared" si="453"/>
        <v>0</v>
      </c>
      <c r="T1191" s="189">
        <f t="shared" si="453"/>
        <v>0</v>
      </c>
      <c r="U1191" s="184">
        <f t="shared" si="453"/>
        <v>0</v>
      </c>
      <c r="V1191" s="215">
        <f t="shared" si="453"/>
        <v>0</v>
      </c>
      <c r="W1191" s="46">
        <f t="shared" si="450"/>
        <v>0</v>
      </c>
      <c r="Y1191"/>
      <c r="Z1191"/>
    </row>
    <row r="1192" spans="1:26" outlineLevel="1" x14ac:dyDescent="0.2">
      <c r="A1192" s="318"/>
      <c r="B1192" s="71"/>
      <c r="C1192" s="24"/>
      <c r="D1192" s="24"/>
      <c r="E1192" s="64"/>
      <c r="F1192" s="176" t="s">
        <v>135</v>
      </c>
      <c r="G1192" s="188">
        <f t="shared" ref="G1192:V1192" si="454">G332</f>
        <v>0</v>
      </c>
      <c r="H1192" s="189">
        <f t="shared" si="454"/>
        <v>0</v>
      </c>
      <c r="I1192" s="184">
        <f t="shared" si="454"/>
        <v>0</v>
      </c>
      <c r="J1192" s="184">
        <f t="shared" si="454"/>
        <v>0</v>
      </c>
      <c r="K1192" s="215">
        <f t="shared" si="454"/>
        <v>0</v>
      </c>
      <c r="L1192" s="214">
        <f t="shared" si="454"/>
        <v>0</v>
      </c>
      <c r="M1192" s="184">
        <f t="shared" si="454"/>
        <v>0</v>
      </c>
      <c r="N1192" s="227">
        <f t="shared" si="454"/>
        <v>0</v>
      </c>
      <c r="O1192" s="184">
        <f t="shared" si="454"/>
        <v>0</v>
      </c>
      <c r="P1192" s="184">
        <f t="shared" si="454"/>
        <v>0</v>
      </c>
      <c r="Q1192" s="213">
        <f t="shared" si="454"/>
        <v>0</v>
      </c>
      <c r="R1192" s="184">
        <f t="shared" si="454"/>
        <v>0</v>
      </c>
      <c r="S1192" s="184">
        <f t="shared" si="454"/>
        <v>0</v>
      </c>
      <c r="T1192" s="189">
        <f t="shared" si="454"/>
        <v>0</v>
      </c>
      <c r="U1192" s="184">
        <f t="shared" si="454"/>
        <v>0</v>
      </c>
      <c r="V1192" s="215">
        <f t="shared" si="454"/>
        <v>0</v>
      </c>
      <c r="W1192" s="46">
        <f t="shared" si="450"/>
        <v>0</v>
      </c>
      <c r="Y1192"/>
      <c r="Z1192"/>
    </row>
    <row r="1193" spans="1:26" outlineLevel="1" x14ac:dyDescent="0.2">
      <c r="A1193" s="318"/>
      <c r="B1193" s="71"/>
      <c r="C1193" s="64"/>
      <c r="D1193" s="64"/>
      <c r="E1193" s="64"/>
      <c r="F1193" s="176" t="s">
        <v>136</v>
      </c>
      <c r="G1193" s="188">
        <f t="shared" ref="G1193:V1193" si="455">G333</f>
        <v>0</v>
      </c>
      <c r="H1193" s="189">
        <f t="shared" si="455"/>
        <v>0</v>
      </c>
      <c r="I1193" s="184">
        <f t="shared" si="455"/>
        <v>0</v>
      </c>
      <c r="J1193" s="184">
        <f t="shared" si="455"/>
        <v>0</v>
      </c>
      <c r="K1193" s="215">
        <f t="shared" si="455"/>
        <v>0</v>
      </c>
      <c r="L1193" s="214">
        <f t="shared" si="455"/>
        <v>0</v>
      </c>
      <c r="M1193" s="184">
        <f t="shared" si="455"/>
        <v>0</v>
      </c>
      <c r="N1193" s="184">
        <f t="shared" si="455"/>
        <v>0</v>
      </c>
      <c r="O1193" s="184">
        <f t="shared" si="455"/>
        <v>0</v>
      </c>
      <c r="P1193" s="184">
        <f t="shared" si="455"/>
        <v>0</v>
      </c>
      <c r="Q1193" s="213">
        <f t="shared" si="455"/>
        <v>0</v>
      </c>
      <c r="R1193" s="184">
        <f t="shared" si="455"/>
        <v>0</v>
      </c>
      <c r="S1193" s="184">
        <f t="shared" si="455"/>
        <v>0</v>
      </c>
      <c r="T1193" s="189">
        <f t="shared" si="455"/>
        <v>0</v>
      </c>
      <c r="U1193" s="184">
        <f t="shared" si="455"/>
        <v>0</v>
      </c>
      <c r="V1193" s="215">
        <f t="shared" si="455"/>
        <v>0</v>
      </c>
      <c r="W1193" s="46">
        <f t="shared" si="450"/>
        <v>0</v>
      </c>
      <c r="Y1193"/>
      <c r="Z1193"/>
    </row>
    <row r="1194" spans="1:26" x14ac:dyDescent="0.2">
      <c r="A1194" s="318"/>
      <c r="B1194" s="71"/>
      <c r="C1194" s="24"/>
      <c r="D1194" s="23" t="s">
        <v>137</v>
      </c>
      <c r="E1194" s="64"/>
      <c r="F1194" s="24"/>
      <c r="G1194" s="69">
        <f t="shared" ref="G1194:W1194" si="456">SUBTOTAL(9,G1195:G1199)</f>
        <v>0</v>
      </c>
      <c r="H1194" s="34">
        <f t="shared" si="456"/>
        <v>0</v>
      </c>
      <c r="I1194" s="34">
        <f t="shared" si="456"/>
        <v>0</v>
      </c>
      <c r="J1194" s="34">
        <f t="shared" si="456"/>
        <v>0</v>
      </c>
      <c r="K1194" s="37">
        <f t="shared" si="456"/>
        <v>0</v>
      </c>
      <c r="L1194" s="35">
        <f t="shared" si="456"/>
        <v>0</v>
      </c>
      <c r="M1194" s="36">
        <f t="shared" si="456"/>
        <v>0</v>
      </c>
      <c r="N1194" s="36">
        <f t="shared" si="456"/>
        <v>0</v>
      </c>
      <c r="O1194" s="36">
        <f t="shared" si="456"/>
        <v>0</v>
      </c>
      <c r="P1194" s="36">
        <f t="shared" si="456"/>
        <v>0</v>
      </c>
      <c r="Q1194" s="36">
        <f t="shared" si="456"/>
        <v>0</v>
      </c>
      <c r="R1194" s="36">
        <f t="shared" si="456"/>
        <v>0</v>
      </c>
      <c r="S1194" s="36">
        <f t="shared" si="456"/>
        <v>0</v>
      </c>
      <c r="T1194" s="36">
        <f t="shared" si="456"/>
        <v>0</v>
      </c>
      <c r="U1194" s="36">
        <f t="shared" si="456"/>
        <v>0</v>
      </c>
      <c r="V1194" s="37">
        <f t="shared" si="456"/>
        <v>0</v>
      </c>
      <c r="W1194" s="37">
        <f t="shared" si="456"/>
        <v>0</v>
      </c>
      <c r="Y1194"/>
      <c r="Z1194"/>
    </row>
    <row r="1195" spans="1:26" outlineLevel="1" x14ac:dyDescent="0.2">
      <c r="A1195" s="318"/>
      <c r="B1195" s="71"/>
      <c r="C1195" s="24"/>
      <c r="D1195" s="24"/>
      <c r="E1195" s="23"/>
      <c r="F1195" s="176" t="s">
        <v>138</v>
      </c>
      <c r="G1195" s="188">
        <f t="shared" ref="G1195:V1195" si="457">G335</f>
        <v>0</v>
      </c>
      <c r="H1195" s="189">
        <f t="shared" si="457"/>
        <v>0</v>
      </c>
      <c r="I1195" s="184">
        <f t="shared" si="457"/>
        <v>0</v>
      </c>
      <c r="J1195" s="184">
        <f t="shared" si="457"/>
        <v>0</v>
      </c>
      <c r="K1195" s="215">
        <f t="shared" si="457"/>
        <v>0</v>
      </c>
      <c r="L1195" s="214">
        <f t="shared" si="457"/>
        <v>0</v>
      </c>
      <c r="M1195" s="213">
        <f t="shared" si="457"/>
        <v>0</v>
      </c>
      <c r="N1195" s="184">
        <f t="shared" si="457"/>
        <v>0</v>
      </c>
      <c r="O1195" s="189">
        <f t="shared" si="457"/>
        <v>0</v>
      </c>
      <c r="P1195" s="184">
        <f t="shared" si="457"/>
        <v>0</v>
      </c>
      <c r="Q1195" s="213">
        <f t="shared" si="457"/>
        <v>0</v>
      </c>
      <c r="R1195" s="184">
        <f t="shared" si="457"/>
        <v>0</v>
      </c>
      <c r="S1195" s="184">
        <f t="shared" si="457"/>
        <v>0</v>
      </c>
      <c r="T1195" s="189">
        <f t="shared" si="457"/>
        <v>0</v>
      </c>
      <c r="U1195" s="184">
        <f t="shared" si="457"/>
        <v>0</v>
      </c>
      <c r="V1195" s="215">
        <f t="shared" si="457"/>
        <v>0</v>
      </c>
      <c r="W1195" s="46">
        <f>G1195-SUM(H1195:V1195)</f>
        <v>0</v>
      </c>
      <c r="Y1195"/>
      <c r="Z1195"/>
    </row>
    <row r="1196" spans="1:26" outlineLevel="1" x14ac:dyDescent="0.2">
      <c r="A1196" s="318"/>
      <c r="B1196" s="71"/>
      <c r="C1196" s="24"/>
      <c r="D1196" s="24"/>
      <c r="E1196" s="24"/>
      <c r="F1196" s="176" t="s">
        <v>139</v>
      </c>
      <c r="G1196" s="188">
        <f t="shared" ref="G1196:V1196" si="458">G336</f>
        <v>0</v>
      </c>
      <c r="H1196" s="189">
        <f t="shared" si="458"/>
        <v>0</v>
      </c>
      <c r="I1196" s="184">
        <f t="shared" si="458"/>
        <v>0</v>
      </c>
      <c r="J1196" s="184">
        <f t="shared" si="458"/>
        <v>0</v>
      </c>
      <c r="K1196" s="215">
        <f t="shared" si="458"/>
        <v>0</v>
      </c>
      <c r="L1196" s="214">
        <f t="shared" si="458"/>
        <v>0</v>
      </c>
      <c r="M1196" s="213">
        <f t="shared" si="458"/>
        <v>0</v>
      </c>
      <c r="N1196" s="184">
        <f t="shared" si="458"/>
        <v>0</v>
      </c>
      <c r="O1196" s="189">
        <f t="shared" si="458"/>
        <v>0</v>
      </c>
      <c r="P1196" s="184">
        <f t="shared" si="458"/>
        <v>0</v>
      </c>
      <c r="Q1196" s="213">
        <f t="shared" si="458"/>
        <v>0</v>
      </c>
      <c r="R1196" s="184">
        <f t="shared" si="458"/>
        <v>0</v>
      </c>
      <c r="S1196" s="184">
        <f t="shared" si="458"/>
        <v>0</v>
      </c>
      <c r="T1196" s="189">
        <f t="shared" si="458"/>
        <v>0</v>
      </c>
      <c r="U1196" s="184">
        <f t="shared" si="458"/>
        <v>0</v>
      </c>
      <c r="V1196" s="215">
        <f t="shared" si="458"/>
        <v>0</v>
      </c>
      <c r="W1196" s="46">
        <f>G1196-SUM(H1196:V1196)</f>
        <v>0</v>
      </c>
      <c r="Y1196"/>
      <c r="Z1196"/>
    </row>
    <row r="1197" spans="1:26" outlineLevel="1" x14ac:dyDescent="0.2">
      <c r="A1197" s="318"/>
      <c r="B1197" s="71"/>
      <c r="C1197" s="24"/>
      <c r="D1197" s="24"/>
      <c r="E1197" s="24"/>
      <c r="F1197" s="176" t="s">
        <v>140</v>
      </c>
      <c r="G1197" s="188">
        <f t="shared" ref="G1197:V1197" si="459">G337</f>
        <v>0</v>
      </c>
      <c r="H1197" s="189">
        <f t="shared" si="459"/>
        <v>0</v>
      </c>
      <c r="I1197" s="184">
        <f t="shared" si="459"/>
        <v>0</v>
      </c>
      <c r="J1197" s="184">
        <f t="shared" si="459"/>
        <v>0</v>
      </c>
      <c r="K1197" s="215">
        <f t="shared" si="459"/>
        <v>0</v>
      </c>
      <c r="L1197" s="214">
        <f t="shared" si="459"/>
        <v>0</v>
      </c>
      <c r="M1197" s="213">
        <f t="shared" si="459"/>
        <v>0</v>
      </c>
      <c r="N1197" s="184">
        <f t="shared" si="459"/>
        <v>0</v>
      </c>
      <c r="O1197" s="189">
        <f t="shared" si="459"/>
        <v>0</v>
      </c>
      <c r="P1197" s="184">
        <f t="shared" si="459"/>
        <v>0</v>
      </c>
      <c r="Q1197" s="213">
        <f t="shared" si="459"/>
        <v>0</v>
      </c>
      <c r="R1197" s="184">
        <f t="shared" si="459"/>
        <v>0</v>
      </c>
      <c r="S1197" s="184">
        <f t="shared" si="459"/>
        <v>0</v>
      </c>
      <c r="T1197" s="189">
        <f t="shared" si="459"/>
        <v>0</v>
      </c>
      <c r="U1197" s="184">
        <f t="shared" si="459"/>
        <v>0</v>
      </c>
      <c r="V1197" s="215">
        <f t="shared" si="459"/>
        <v>0</v>
      </c>
      <c r="W1197" s="46">
        <f>G1197-SUM(H1197:V1197)</f>
        <v>0</v>
      </c>
      <c r="Y1197"/>
      <c r="Z1197"/>
    </row>
    <row r="1198" spans="1:26" outlineLevel="1" x14ac:dyDescent="0.2">
      <c r="A1198" s="318"/>
      <c r="B1198" s="71"/>
      <c r="C1198" s="24"/>
      <c r="D1198" s="24"/>
      <c r="E1198" s="24"/>
      <c r="F1198" s="176" t="s">
        <v>141</v>
      </c>
      <c r="G1198" s="188">
        <f t="shared" ref="G1198:V1198" si="460">G338</f>
        <v>0</v>
      </c>
      <c r="H1198" s="189">
        <f t="shared" si="460"/>
        <v>0</v>
      </c>
      <c r="I1198" s="184">
        <f t="shared" si="460"/>
        <v>0</v>
      </c>
      <c r="J1198" s="184">
        <f t="shared" si="460"/>
        <v>0</v>
      </c>
      <c r="K1198" s="215">
        <f t="shared" si="460"/>
        <v>0</v>
      </c>
      <c r="L1198" s="214">
        <f t="shared" si="460"/>
        <v>0</v>
      </c>
      <c r="M1198" s="213">
        <f t="shared" si="460"/>
        <v>0</v>
      </c>
      <c r="N1198" s="184">
        <f t="shared" si="460"/>
        <v>0</v>
      </c>
      <c r="O1198" s="189">
        <f t="shared" si="460"/>
        <v>0</v>
      </c>
      <c r="P1198" s="184">
        <f t="shared" si="460"/>
        <v>0</v>
      </c>
      <c r="Q1198" s="213">
        <f t="shared" si="460"/>
        <v>0</v>
      </c>
      <c r="R1198" s="184">
        <f t="shared" si="460"/>
        <v>0</v>
      </c>
      <c r="S1198" s="184">
        <f t="shared" si="460"/>
        <v>0</v>
      </c>
      <c r="T1198" s="189">
        <f t="shared" si="460"/>
        <v>0</v>
      </c>
      <c r="U1198" s="184">
        <f t="shared" si="460"/>
        <v>0</v>
      </c>
      <c r="V1198" s="215">
        <f t="shared" si="460"/>
        <v>0</v>
      </c>
      <c r="W1198" s="46">
        <f>G1198-SUM(H1198:V1198)</f>
        <v>0</v>
      </c>
      <c r="Y1198"/>
      <c r="Z1198"/>
    </row>
    <row r="1199" spans="1:26" outlineLevel="1" x14ac:dyDescent="0.2">
      <c r="A1199" s="318"/>
      <c r="B1199" s="71"/>
      <c r="C1199" s="24"/>
      <c r="D1199" s="24"/>
      <c r="E1199" s="24"/>
      <c r="F1199" s="176" t="s">
        <v>195</v>
      </c>
      <c r="G1199" s="188">
        <f t="shared" ref="G1199:V1199" si="461">G339</f>
        <v>0</v>
      </c>
      <c r="H1199" s="189">
        <f t="shared" si="461"/>
        <v>0</v>
      </c>
      <c r="I1199" s="184">
        <f t="shared" si="461"/>
        <v>0</v>
      </c>
      <c r="J1199" s="184">
        <f t="shared" si="461"/>
        <v>0</v>
      </c>
      <c r="K1199" s="215">
        <f t="shared" si="461"/>
        <v>0</v>
      </c>
      <c r="L1199" s="214">
        <f t="shared" si="461"/>
        <v>0</v>
      </c>
      <c r="M1199" s="213">
        <f t="shared" si="461"/>
        <v>0</v>
      </c>
      <c r="N1199" s="184">
        <f t="shared" si="461"/>
        <v>0</v>
      </c>
      <c r="O1199" s="189">
        <f t="shared" si="461"/>
        <v>0</v>
      </c>
      <c r="P1199" s="184">
        <f t="shared" si="461"/>
        <v>0</v>
      </c>
      <c r="Q1199" s="213">
        <f t="shared" si="461"/>
        <v>0</v>
      </c>
      <c r="R1199" s="184">
        <f t="shared" si="461"/>
        <v>0</v>
      </c>
      <c r="S1199" s="184">
        <f t="shared" si="461"/>
        <v>0</v>
      </c>
      <c r="T1199" s="189">
        <f t="shared" si="461"/>
        <v>0</v>
      </c>
      <c r="U1199" s="184">
        <f t="shared" si="461"/>
        <v>0</v>
      </c>
      <c r="V1199" s="215">
        <f t="shared" si="461"/>
        <v>0</v>
      </c>
      <c r="W1199" s="46">
        <f>G1199-SUM(H1199:V1199)</f>
        <v>0</v>
      </c>
      <c r="Y1199"/>
      <c r="Z1199"/>
    </row>
    <row r="1200" spans="1:26" x14ac:dyDescent="0.2">
      <c r="A1200" s="318"/>
      <c r="B1200" s="25"/>
      <c r="C1200" s="23" t="s">
        <v>143</v>
      </c>
      <c r="D1200" s="64"/>
      <c r="E1200" s="64"/>
      <c r="F1200" s="24"/>
      <c r="G1200" s="75"/>
      <c r="H1200" s="42"/>
      <c r="I1200" s="42"/>
      <c r="J1200" s="42"/>
      <c r="K1200" s="44"/>
      <c r="L1200" s="43"/>
      <c r="M1200" s="42"/>
      <c r="N1200" s="42"/>
      <c r="O1200" s="42"/>
      <c r="P1200" s="42"/>
      <c r="Q1200" s="42"/>
      <c r="R1200" s="42"/>
      <c r="S1200" s="42"/>
      <c r="T1200" s="42"/>
      <c r="U1200" s="42"/>
      <c r="V1200" s="44"/>
      <c r="W1200" s="33"/>
      <c r="Y1200"/>
      <c r="Z1200"/>
    </row>
    <row r="1201" spans="1:26" s="72" customFormat="1" x14ac:dyDescent="0.2">
      <c r="A1201" s="322"/>
      <c r="B1201" s="25"/>
      <c r="C1201" s="23"/>
      <c r="D1201" s="65" t="s">
        <v>52</v>
      </c>
      <c r="E1201" s="24"/>
      <c r="F1201" s="24"/>
      <c r="G1201" s="69"/>
      <c r="H1201" s="66"/>
      <c r="I1201" s="66"/>
      <c r="J1201" s="66"/>
      <c r="K1201" s="67"/>
      <c r="L1201" s="51"/>
      <c r="M1201" s="34"/>
      <c r="N1201" s="34"/>
      <c r="O1201" s="34"/>
      <c r="P1201" s="34"/>
      <c r="Q1201" s="34"/>
      <c r="R1201" s="34"/>
      <c r="S1201" s="34"/>
      <c r="T1201" s="34"/>
      <c r="U1201" s="34"/>
      <c r="V1201" s="37"/>
      <c r="W1201" s="33"/>
      <c r="Y1201"/>
      <c r="Z1201"/>
    </row>
    <row r="1202" spans="1:26" s="72" customFormat="1" x14ac:dyDescent="0.2">
      <c r="A1202" s="322"/>
      <c r="B1202" s="25"/>
      <c r="C1202" s="23"/>
      <c r="D1202" s="23"/>
      <c r="E1202" s="24" t="s">
        <v>153</v>
      </c>
      <c r="F1202" s="24"/>
      <c r="G1202" s="69">
        <f>SUBTOTAL(9,G1203:G1206)</f>
        <v>0</v>
      </c>
      <c r="H1202" s="70">
        <f t="shared" ref="H1202:W1202" si="462">SUBTOTAL(9,H1203:H1206)</f>
        <v>0</v>
      </c>
      <c r="I1202" s="66">
        <f t="shared" si="462"/>
        <v>0</v>
      </c>
      <c r="J1202" s="66">
        <f t="shared" si="462"/>
        <v>0</v>
      </c>
      <c r="K1202" s="67">
        <f t="shared" si="462"/>
        <v>0</v>
      </c>
      <c r="L1202" s="34">
        <f t="shared" si="462"/>
        <v>0</v>
      </c>
      <c r="M1202" s="34">
        <f t="shared" si="462"/>
        <v>0</v>
      </c>
      <c r="N1202" s="34">
        <f t="shared" si="462"/>
        <v>0</v>
      </c>
      <c r="O1202" s="34">
        <f t="shared" si="462"/>
        <v>0</v>
      </c>
      <c r="P1202" s="34">
        <f t="shared" si="462"/>
        <v>0</v>
      </c>
      <c r="Q1202" s="34">
        <f t="shared" si="462"/>
        <v>0</v>
      </c>
      <c r="R1202" s="34">
        <f t="shared" si="462"/>
        <v>0</v>
      </c>
      <c r="S1202" s="34">
        <f t="shared" si="462"/>
        <v>0</v>
      </c>
      <c r="T1202" s="34">
        <f t="shared" si="462"/>
        <v>0</v>
      </c>
      <c r="U1202" s="34">
        <f t="shared" si="462"/>
        <v>0</v>
      </c>
      <c r="V1202" s="34">
        <f t="shared" si="462"/>
        <v>0</v>
      </c>
      <c r="W1202" s="33">
        <f t="shared" si="462"/>
        <v>0</v>
      </c>
      <c r="Y1202"/>
      <c r="Z1202"/>
    </row>
    <row r="1203" spans="1:26" s="72" customFormat="1" outlineLevel="1" x14ac:dyDescent="0.2">
      <c r="A1203" s="322"/>
      <c r="B1203" s="25"/>
      <c r="C1203" s="23"/>
      <c r="D1203" s="23"/>
      <c r="E1203" s="24"/>
      <c r="F1203" s="176" t="s">
        <v>154</v>
      </c>
      <c r="G1203" s="190">
        <f t="shared" ref="G1203:V1203" si="463">G343</f>
        <v>0</v>
      </c>
      <c r="H1203" s="191">
        <f t="shared" si="463"/>
        <v>0</v>
      </c>
      <c r="I1203" s="179">
        <f t="shared" si="463"/>
        <v>0</v>
      </c>
      <c r="J1203" s="179">
        <f t="shared" si="463"/>
        <v>0</v>
      </c>
      <c r="K1203" s="197">
        <f t="shared" si="463"/>
        <v>0</v>
      </c>
      <c r="L1203" s="181">
        <f t="shared" si="463"/>
        <v>0</v>
      </c>
      <c r="M1203" s="192">
        <f t="shared" si="463"/>
        <v>0</v>
      </c>
      <c r="N1203" s="182">
        <f t="shared" si="463"/>
        <v>0</v>
      </c>
      <c r="O1203" s="178">
        <f t="shared" si="463"/>
        <v>0</v>
      </c>
      <c r="P1203" s="182">
        <f t="shared" si="463"/>
        <v>0</v>
      </c>
      <c r="Q1203" s="192">
        <f t="shared" si="463"/>
        <v>0</v>
      </c>
      <c r="R1203" s="182">
        <f t="shared" si="463"/>
        <v>0</v>
      </c>
      <c r="S1203" s="182">
        <f t="shared" si="463"/>
        <v>0</v>
      </c>
      <c r="T1203" s="178">
        <f t="shared" si="463"/>
        <v>0</v>
      </c>
      <c r="U1203" s="182">
        <f t="shared" si="463"/>
        <v>0</v>
      </c>
      <c r="V1203" s="183">
        <f t="shared" si="463"/>
        <v>0</v>
      </c>
      <c r="W1203" s="46">
        <f>G1203-SUM(H1203:V1203)</f>
        <v>0</v>
      </c>
      <c r="Y1203"/>
      <c r="Z1203"/>
    </row>
    <row r="1204" spans="1:26" s="72" customFormat="1" outlineLevel="1" x14ac:dyDescent="0.2">
      <c r="A1204" s="322"/>
      <c r="B1204" s="25"/>
      <c r="C1204" s="23"/>
      <c r="D1204" s="23"/>
      <c r="E1204" s="24"/>
      <c r="F1204" s="176" t="s">
        <v>155</v>
      </c>
      <c r="G1204" s="190">
        <f t="shared" ref="G1204:V1204" si="464">G344</f>
        <v>0</v>
      </c>
      <c r="H1204" s="191">
        <f t="shared" si="464"/>
        <v>0</v>
      </c>
      <c r="I1204" s="179">
        <f t="shared" si="464"/>
        <v>0</v>
      </c>
      <c r="J1204" s="179">
        <f t="shared" si="464"/>
        <v>0</v>
      </c>
      <c r="K1204" s="197">
        <f t="shared" si="464"/>
        <v>0</v>
      </c>
      <c r="L1204" s="181">
        <f t="shared" si="464"/>
        <v>0</v>
      </c>
      <c r="M1204" s="192">
        <f t="shared" si="464"/>
        <v>0</v>
      </c>
      <c r="N1204" s="182">
        <f t="shared" si="464"/>
        <v>0</v>
      </c>
      <c r="O1204" s="178">
        <f t="shared" si="464"/>
        <v>0</v>
      </c>
      <c r="P1204" s="182">
        <f t="shared" si="464"/>
        <v>0</v>
      </c>
      <c r="Q1204" s="192">
        <f t="shared" si="464"/>
        <v>0</v>
      </c>
      <c r="R1204" s="182">
        <f t="shared" si="464"/>
        <v>0</v>
      </c>
      <c r="S1204" s="182">
        <f t="shared" si="464"/>
        <v>0</v>
      </c>
      <c r="T1204" s="178">
        <f t="shared" si="464"/>
        <v>0</v>
      </c>
      <c r="U1204" s="182">
        <f t="shared" si="464"/>
        <v>0</v>
      </c>
      <c r="V1204" s="183">
        <f t="shared" si="464"/>
        <v>0</v>
      </c>
      <c r="W1204" s="46">
        <f>G1204-SUM(H1204:V1204)</f>
        <v>0</v>
      </c>
      <c r="Y1204"/>
      <c r="Z1204"/>
    </row>
    <row r="1205" spans="1:26" s="72" customFormat="1" outlineLevel="1" x14ac:dyDescent="0.2">
      <c r="A1205" s="322"/>
      <c r="B1205" s="25"/>
      <c r="C1205" s="23"/>
      <c r="D1205" s="23"/>
      <c r="E1205" s="24"/>
      <c r="F1205" s="176" t="s">
        <v>156</v>
      </c>
      <c r="G1205" s="190">
        <f t="shared" ref="G1205:V1205" si="465">G345</f>
        <v>0</v>
      </c>
      <c r="H1205" s="191">
        <f t="shared" si="465"/>
        <v>0</v>
      </c>
      <c r="I1205" s="179">
        <f t="shared" si="465"/>
        <v>0</v>
      </c>
      <c r="J1205" s="179">
        <f t="shared" si="465"/>
        <v>0</v>
      </c>
      <c r="K1205" s="197">
        <f t="shared" si="465"/>
        <v>0</v>
      </c>
      <c r="L1205" s="181">
        <f t="shared" si="465"/>
        <v>0</v>
      </c>
      <c r="M1205" s="192">
        <f t="shared" si="465"/>
        <v>0</v>
      </c>
      <c r="N1205" s="182">
        <f t="shared" si="465"/>
        <v>0</v>
      </c>
      <c r="O1205" s="178">
        <f t="shared" si="465"/>
        <v>0</v>
      </c>
      <c r="P1205" s="182">
        <f t="shared" si="465"/>
        <v>0</v>
      </c>
      <c r="Q1205" s="192">
        <f t="shared" si="465"/>
        <v>0</v>
      </c>
      <c r="R1205" s="182">
        <f t="shared" si="465"/>
        <v>0</v>
      </c>
      <c r="S1205" s="182">
        <f t="shared" si="465"/>
        <v>0</v>
      </c>
      <c r="T1205" s="178">
        <f t="shared" si="465"/>
        <v>0</v>
      </c>
      <c r="U1205" s="182">
        <f t="shared" si="465"/>
        <v>0</v>
      </c>
      <c r="V1205" s="183">
        <f t="shared" si="465"/>
        <v>0</v>
      </c>
      <c r="W1205" s="46">
        <f>G1205-SUM(H1205:V1205)</f>
        <v>0</v>
      </c>
      <c r="Y1205"/>
      <c r="Z1205"/>
    </row>
    <row r="1206" spans="1:26" s="72" customFormat="1" outlineLevel="1" x14ac:dyDescent="0.2">
      <c r="A1206" s="322"/>
      <c r="B1206" s="25"/>
      <c r="C1206" s="23"/>
      <c r="D1206" s="23"/>
      <c r="E1206" s="24"/>
      <c r="F1206" s="176" t="s">
        <v>197</v>
      </c>
      <c r="G1206" s="190">
        <f t="shared" ref="G1206:V1206" si="466">G346</f>
        <v>0</v>
      </c>
      <c r="H1206" s="191">
        <f t="shared" si="466"/>
        <v>0</v>
      </c>
      <c r="I1206" s="179">
        <f t="shared" si="466"/>
        <v>0</v>
      </c>
      <c r="J1206" s="179">
        <f t="shared" si="466"/>
        <v>0</v>
      </c>
      <c r="K1206" s="197">
        <f t="shared" si="466"/>
        <v>0</v>
      </c>
      <c r="L1206" s="181">
        <f t="shared" si="466"/>
        <v>0</v>
      </c>
      <c r="M1206" s="192">
        <f t="shared" si="466"/>
        <v>0</v>
      </c>
      <c r="N1206" s="182">
        <f t="shared" si="466"/>
        <v>0</v>
      </c>
      <c r="O1206" s="178">
        <f t="shared" si="466"/>
        <v>0</v>
      </c>
      <c r="P1206" s="182">
        <f t="shared" si="466"/>
        <v>0</v>
      </c>
      <c r="Q1206" s="192">
        <f t="shared" si="466"/>
        <v>0</v>
      </c>
      <c r="R1206" s="182">
        <f t="shared" si="466"/>
        <v>0</v>
      </c>
      <c r="S1206" s="182">
        <f t="shared" si="466"/>
        <v>0</v>
      </c>
      <c r="T1206" s="178">
        <f t="shared" si="466"/>
        <v>0</v>
      </c>
      <c r="U1206" s="182">
        <f t="shared" si="466"/>
        <v>0</v>
      </c>
      <c r="V1206" s="183">
        <f t="shared" si="466"/>
        <v>0</v>
      </c>
      <c r="W1206" s="46">
        <f>G1206-SUM(H1206:V1206)</f>
        <v>0</v>
      </c>
      <c r="Y1206"/>
      <c r="Z1206"/>
    </row>
    <row r="1207" spans="1:26" s="72" customFormat="1" x14ac:dyDescent="0.2">
      <c r="A1207" s="322"/>
      <c r="B1207" s="25"/>
      <c r="C1207" s="23"/>
      <c r="D1207" s="23"/>
      <c r="E1207" s="24" t="s">
        <v>157</v>
      </c>
      <c r="F1207" s="24"/>
      <c r="G1207" s="69">
        <f>SUBTOTAL(9,G1208:G1211)</f>
        <v>0</v>
      </c>
      <c r="H1207" s="70">
        <f t="shared" ref="H1207:W1207" si="467">SUBTOTAL(9,H1208:H1211)</f>
        <v>0</v>
      </c>
      <c r="I1207" s="66">
        <f t="shared" si="467"/>
        <v>0</v>
      </c>
      <c r="J1207" s="66">
        <f t="shared" si="467"/>
        <v>0</v>
      </c>
      <c r="K1207" s="67">
        <f t="shared" si="467"/>
        <v>0</v>
      </c>
      <c r="L1207" s="34">
        <f t="shared" si="467"/>
        <v>0</v>
      </c>
      <c r="M1207" s="34">
        <f t="shared" si="467"/>
        <v>0</v>
      </c>
      <c r="N1207" s="34">
        <f t="shared" si="467"/>
        <v>0</v>
      </c>
      <c r="O1207" s="34">
        <f t="shared" si="467"/>
        <v>0</v>
      </c>
      <c r="P1207" s="34">
        <f t="shared" si="467"/>
        <v>0</v>
      </c>
      <c r="Q1207" s="34">
        <f t="shared" si="467"/>
        <v>0</v>
      </c>
      <c r="R1207" s="34">
        <f t="shared" si="467"/>
        <v>0</v>
      </c>
      <c r="S1207" s="34">
        <f t="shared" si="467"/>
        <v>0</v>
      </c>
      <c r="T1207" s="34">
        <f t="shared" si="467"/>
        <v>0</v>
      </c>
      <c r="U1207" s="34">
        <f t="shared" si="467"/>
        <v>0</v>
      </c>
      <c r="V1207" s="34">
        <f t="shared" si="467"/>
        <v>0</v>
      </c>
      <c r="W1207" s="33">
        <f t="shared" si="467"/>
        <v>0</v>
      </c>
      <c r="Y1207"/>
      <c r="Z1207"/>
    </row>
    <row r="1208" spans="1:26" s="72" customFormat="1" outlineLevel="1" x14ac:dyDescent="0.2">
      <c r="A1208" s="322"/>
      <c r="B1208" s="25"/>
      <c r="C1208" s="23"/>
      <c r="D1208" s="23"/>
      <c r="E1208" s="24"/>
      <c r="F1208" s="176" t="s">
        <v>158</v>
      </c>
      <c r="G1208" s="190">
        <f t="shared" ref="G1208:V1208" si="468">G348</f>
        <v>0</v>
      </c>
      <c r="H1208" s="191">
        <f t="shared" si="468"/>
        <v>0</v>
      </c>
      <c r="I1208" s="179">
        <f t="shared" si="468"/>
        <v>0</v>
      </c>
      <c r="J1208" s="179">
        <f t="shared" si="468"/>
        <v>0</v>
      </c>
      <c r="K1208" s="197">
        <f t="shared" si="468"/>
        <v>0</v>
      </c>
      <c r="L1208" s="181">
        <f t="shared" si="468"/>
        <v>0</v>
      </c>
      <c r="M1208" s="192">
        <f t="shared" si="468"/>
        <v>0</v>
      </c>
      <c r="N1208" s="182">
        <f t="shared" si="468"/>
        <v>0</v>
      </c>
      <c r="O1208" s="178">
        <f t="shared" si="468"/>
        <v>0</v>
      </c>
      <c r="P1208" s="182">
        <f t="shared" si="468"/>
        <v>0</v>
      </c>
      <c r="Q1208" s="182">
        <f t="shared" si="468"/>
        <v>0</v>
      </c>
      <c r="R1208" s="182">
        <f t="shared" si="468"/>
        <v>0</v>
      </c>
      <c r="S1208" s="182">
        <f t="shared" si="468"/>
        <v>0</v>
      </c>
      <c r="T1208" s="182">
        <f t="shared" si="468"/>
        <v>0</v>
      </c>
      <c r="U1208" s="182">
        <f t="shared" si="468"/>
        <v>0</v>
      </c>
      <c r="V1208" s="183">
        <f t="shared" si="468"/>
        <v>0</v>
      </c>
      <c r="W1208" s="46">
        <f>G1208-SUM(H1208:V1208)</f>
        <v>0</v>
      </c>
      <c r="Y1208"/>
      <c r="Z1208"/>
    </row>
    <row r="1209" spans="1:26" s="72" customFormat="1" outlineLevel="1" x14ac:dyDescent="0.2">
      <c r="A1209" s="322"/>
      <c r="B1209" s="25"/>
      <c r="C1209" s="23"/>
      <c r="D1209" s="23"/>
      <c r="E1209" s="24"/>
      <c r="F1209" s="176" t="s">
        <v>159</v>
      </c>
      <c r="G1209" s="190">
        <f t="shared" ref="G1209:V1209" si="469">G349</f>
        <v>0</v>
      </c>
      <c r="H1209" s="191">
        <f t="shared" si="469"/>
        <v>0</v>
      </c>
      <c r="I1209" s="179">
        <f t="shared" si="469"/>
        <v>0</v>
      </c>
      <c r="J1209" s="179">
        <f t="shared" si="469"/>
        <v>0</v>
      </c>
      <c r="K1209" s="197">
        <f t="shared" si="469"/>
        <v>0</v>
      </c>
      <c r="L1209" s="181">
        <f t="shared" si="469"/>
        <v>0</v>
      </c>
      <c r="M1209" s="192">
        <f t="shared" si="469"/>
        <v>0</v>
      </c>
      <c r="N1209" s="182">
        <f t="shared" si="469"/>
        <v>0</v>
      </c>
      <c r="O1209" s="178">
        <f t="shared" si="469"/>
        <v>0</v>
      </c>
      <c r="P1209" s="182">
        <f t="shared" si="469"/>
        <v>0</v>
      </c>
      <c r="Q1209" s="182">
        <f t="shared" si="469"/>
        <v>0</v>
      </c>
      <c r="R1209" s="182">
        <f t="shared" si="469"/>
        <v>0</v>
      </c>
      <c r="S1209" s="182">
        <f t="shared" si="469"/>
        <v>0</v>
      </c>
      <c r="T1209" s="182">
        <f t="shared" si="469"/>
        <v>0</v>
      </c>
      <c r="U1209" s="182">
        <f t="shared" si="469"/>
        <v>0</v>
      </c>
      <c r="V1209" s="183">
        <f t="shared" si="469"/>
        <v>0</v>
      </c>
      <c r="W1209" s="46">
        <f>G1209-SUM(H1209:V1209)</f>
        <v>0</v>
      </c>
      <c r="Y1209"/>
      <c r="Z1209"/>
    </row>
    <row r="1210" spans="1:26" s="72" customFormat="1" outlineLevel="1" x14ac:dyDescent="0.2">
      <c r="A1210" s="322"/>
      <c r="B1210" s="25"/>
      <c r="C1210" s="23"/>
      <c r="D1210" s="23"/>
      <c r="E1210" s="24"/>
      <c r="F1210" s="176" t="s">
        <v>160</v>
      </c>
      <c r="G1210" s="190">
        <f t="shared" ref="G1210:V1210" si="470">G350</f>
        <v>0</v>
      </c>
      <c r="H1210" s="191">
        <f t="shared" si="470"/>
        <v>0</v>
      </c>
      <c r="I1210" s="179">
        <f t="shared" si="470"/>
        <v>0</v>
      </c>
      <c r="J1210" s="179">
        <f t="shared" si="470"/>
        <v>0</v>
      </c>
      <c r="K1210" s="197">
        <f t="shared" si="470"/>
        <v>0</v>
      </c>
      <c r="L1210" s="181">
        <f t="shared" si="470"/>
        <v>0</v>
      </c>
      <c r="M1210" s="182">
        <f t="shared" si="470"/>
        <v>0</v>
      </c>
      <c r="N1210" s="182">
        <f t="shared" si="470"/>
        <v>0</v>
      </c>
      <c r="O1210" s="182">
        <f t="shared" si="470"/>
        <v>0</v>
      </c>
      <c r="P1210" s="182">
        <f t="shared" si="470"/>
        <v>0</v>
      </c>
      <c r="Q1210" s="182">
        <f t="shared" si="470"/>
        <v>0</v>
      </c>
      <c r="R1210" s="182">
        <f t="shared" si="470"/>
        <v>0</v>
      </c>
      <c r="S1210" s="182">
        <f t="shared" si="470"/>
        <v>0</v>
      </c>
      <c r="T1210" s="182">
        <f t="shared" si="470"/>
        <v>0</v>
      </c>
      <c r="U1210" s="182">
        <f t="shared" si="470"/>
        <v>0</v>
      </c>
      <c r="V1210" s="183">
        <f t="shared" si="470"/>
        <v>0</v>
      </c>
      <c r="W1210" s="46">
        <f>G1210-SUM(H1210:V1210)</f>
        <v>0</v>
      </c>
      <c r="Y1210"/>
      <c r="Z1210"/>
    </row>
    <row r="1211" spans="1:26" s="72" customFormat="1" outlineLevel="1" x14ac:dyDescent="0.2">
      <c r="A1211" s="322"/>
      <c r="B1211" s="25"/>
      <c r="C1211" s="23"/>
      <c r="D1211" s="23"/>
      <c r="E1211" s="24"/>
      <c r="F1211" s="176" t="s">
        <v>198</v>
      </c>
      <c r="G1211" s="190">
        <f t="shared" ref="G1211:V1211" si="471">G351</f>
        <v>0</v>
      </c>
      <c r="H1211" s="191">
        <f t="shared" si="471"/>
        <v>0</v>
      </c>
      <c r="I1211" s="179">
        <f t="shared" si="471"/>
        <v>0</v>
      </c>
      <c r="J1211" s="179">
        <f t="shared" si="471"/>
        <v>0</v>
      </c>
      <c r="K1211" s="197">
        <f t="shared" si="471"/>
        <v>0</v>
      </c>
      <c r="L1211" s="181">
        <f t="shared" si="471"/>
        <v>0</v>
      </c>
      <c r="M1211" s="182">
        <f t="shared" si="471"/>
        <v>0</v>
      </c>
      <c r="N1211" s="182">
        <f t="shared" si="471"/>
        <v>0</v>
      </c>
      <c r="O1211" s="182">
        <f t="shared" si="471"/>
        <v>0</v>
      </c>
      <c r="P1211" s="182">
        <f t="shared" si="471"/>
        <v>0</v>
      </c>
      <c r="Q1211" s="182">
        <f t="shared" si="471"/>
        <v>0</v>
      </c>
      <c r="R1211" s="182">
        <f t="shared" si="471"/>
        <v>0</v>
      </c>
      <c r="S1211" s="182">
        <f t="shared" si="471"/>
        <v>0</v>
      </c>
      <c r="T1211" s="182">
        <f t="shared" si="471"/>
        <v>0</v>
      </c>
      <c r="U1211" s="182">
        <f t="shared" si="471"/>
        <v>0</v>
      </c>
      <c r="V1211" s="183">
        <f t="shared" si="471"/>
        <v>0</v>
      </c>
      <c r="W1211" s="46">
        <f>G1211-SUM(H1211:V1211)</f>
        <v>0</v>
      </c>
      <c r="Y1211"/>
      <c r="Z1211"/>
    </row>
    <row r="1212" spans="1:26" s="72" customFormat="1" x14ac:dyDescent="0.2">
      <c r="A1212" s="322"/>
      <c r="B1212" s="25"/>
      <c r="C1212" s="23"/>
      <c r="D1212" s="23"/>
      <c r="E1212" s="24" t="s">
        <v>347</v>
      </c>
      <c r="F1212" s="24"/>
      <c r="G1212" s="69">
        <f>SUBTOTAL(9,G1213:G1216)</f>
        <v>0</v>
      </c>
      <c r="H1212" s="70">
        <f t="shared" ref="H1212:W1212" si="472">SUBTOTAL(9,H1213:H1216)</f>
        <v>0</v>
      </c>
      <c r="I1212" s="66">
        <f t="shared" si="472"/>
        <v>0</v>
      </c>
      <c r="J1212" s="66">
        <f t="shared" si="472"/>
        <v>0</v>
      </c>
      <c r="K1212" s="67">
        <f t="shared" si="472"/>
        <v>0</v>
      </c>
      <c r="L1212" s="34">
        <f t="shared" si="472"/>
        <v>0</v>
      </c>
      <c r="M1212" s="34">
        <f t="shared" si="472"/>
        <v>0</v>
      </c>
      <c r="N1212" s="34">
        <f t="shared" si="472"/>
        <v>0</v>
      </c>
      <c r="O1212" s="34">
        <f t="shared" si="472"/>
        <v>0</v>
      </c>
      <c r="P1212" s="34">
        <f t="shared" si="472"/>
        <v>0</v>
      </c>
      <c r="Q1212" s="34">
        <f t="shared" si="472"/>
        <v>0</v>
      </c>
      <c r="R1212" s="34">
        <f t="shared" si="472"/>
        <v>0</v>
      </c>
      <c r="S1212" s="34">
        <f t="shared" si="472"/>
        <v>0</v>
      </c>
      <c r="T1212" s="34">
        <f t="shared" si="472"/>
        <v>0</v>
      </c>
      <c r="U1212" s="34">
        <f t="shared" si="472"/>
        <v>0</v>
      </c>
      <c r="V1212" s="34">
        <f t="shared" si="472"/>
        <v>0</v>
      </c>
      <c r="W1212" s="33">
        <f t="shared" si="472"/>
        <v>0</v>
      </c>
      <c r="Y1212"/>
      <c r="Z1212"/>
    </row>
    <row r="1213" spans="1:26" s="72" customFormat="1" outlineLevel="1" x14ac:dyDescent="0.2">
      <c r="A1213" s="322"/>
      <c r="B1213" s="25"/>
      <c r="C1213" s="23"/>
      <c r="D1213" s="23"/>
      <c r="E1213" s="24"/>
      <c r="F1213" s="176" t="s">
        <v>327</v>
      </c>
      <c r="G1213" s="190">
        <f t="shared" ref="G1213:V1213" si="473">G353</f>
        <v>0</v>
      </c>
      <c r="H1213" s="191">
        <f t="shared" si="473"/>
        <v>0</v>
      </c>
      <c r="I1213" s="179">
        <f t="shared" si="473"/>
        <v>0</v>
      </c>
      <c r="J1213" s="179">
        <f t="shared" si="473"/>
        <v>0</v>
      </c>
      <c r="K1213" s="197">
        <f t="shared" si="473"/>
        <v>0</v>
      </c>
      <c r="L1213" s="181">
        <f t="shared" si="473"/>
        <v>0</v>
      </c>
      <c r="M1213" s="182">
        <f t="shared" si="473"/>
        <v>0</v>
      </c>
      <c r="N1213" s="182">
        <f t="shared" si="473"/>
        <v>0</v>
      </c>
      <c r="O1213" s="182">
        <f t="shared" si="473"/>
        <v>0</v>
      </c>
      <c r="P1213" s="182">
        <f t="shared" si="473"/>
        <v>0</v>
      </c>
      <c r="Q1213" s="182">
        <f t="shared" si="473"/>
        <v>0</v>
      </c>
      <c r="R1213" s="182">
        <f t="shared" si="473"/>
        <v>0</v>
      </c>
      <c r="S1213" s="182">
        <f t="shared" si="473"/>
        <v>0</v>
      </c>
      <c r="T1213" s="182">
        <f t="shared" si="473"/>
        <v>0</v>
      </c>
      <c r="U1213" s="182">
        <f t="shared" si="473"/>
        <v>0</v>
      </c>
      <c r="V1213" s="183">
        <f t="shared" si="473"/>
        <v>0</v>
      </c>
      <c r="W1213" s="46">
        <f>G1213-SUM(H1213:V1213)</f>
        <v>0</v>
      </c>
      <c r="Y1213"/>
      <c r="Z1213"/>
    </row>
    <row r="1214" spans="1:26" s="72" customFormat="1" outlineLevel="1" x14ac:dyDescent="0.2">
      <c r="A1214" s="322"/>
      <c r="B1214" s="25"/>
      <c r="C1214" s="23"/>
      <c r="D1214" s="23"/>
      <c r="E1214" s="24"/>
      <c r="F1214" s="176" t="s">
        <v>328</v>
      </c>
      <c r="G1214" s="190">
        <f t="shared" ref="G1214:V1214" si="474">G354</f>
        <v>0</v>
      </c>
      <c r="H1214" s="191">
        <f t="shared" si="474"/>
        <v>0</v>
      </c>
      <c r="I1214" s="179">
        <f t="shared" si="474"/>
        <v>0</v>
      </c>
      <c r="J1214" s="179">
        <f t="shared" si="474"/>
        <v>0</v>
      </c>
      <c r="K1214" s="197">
        <f t="shared" si="474"/>
        <v>0</v>
      </c>
      <c r="L1214" s="181">
        <f t="shared" si="474"/>
        <v>0</v>
      </c>
      <c r="M1214" s="228">
        <f t="shared" si="474"/>
        <v>0</v>
      </c>
      <c r="N1214" s="182">
        <f t="shared" si="474"/>
        <v>0</v>
      </c>
      <c r="O1214" s="229">
        <f t="shared" si="474"/>
        <v>0</v>
      </c>
      <c r="P1214" s="200">
        <f t="shared" si="474"/>
        <v>0</v>
      </c>
      <c r="Q1214" s="228">
        <f t="shared" si="474"/>
        <v>0</v>
      </c>
      <c r="R1214" s="200">
        <f t="shared" si="474"/>
        <v>0</v>
      </c>
      <c r="S1214" s="200">
        <f t="shared" si="474"/>
        <v>0</v>
      </c>
      <c r="T1214" s="229">
        <f t="shared" si="474"/>
        <v>0</v>
      </c>
      <c r="U1214" s="200">
        <f t="shared" si="474"/>
        <v>0</v>
      </c>
      <c r="V1214" s="183">
        <f t="shared" si="474"/>
        <v>0</v>
      </c>
      <c r="W1214" s="46">
        <f>G1214-SUM(H1214:V1214)</f>
        <v>0</v>
      </c>
      <c r="Y1214"/>
      <c r="Z1214"/>
    </row>
    <row r="1215" spans="1:26" s="72" customFormat="1" outlineLevel="1" x14ac:dyDescent="0.2">
      <c r="A1215" s="322"/>
      <c r="B1215" s="25"/>
      <c r="C1215" s="23"/>
      <c r="D1215" s="23"/>
      <c r="E1215" s="24"/>
      <c r="F1215" s="176" t="s">
        <v>329</v>
      </c>
      <c r="G1215" s="190">
        <f t="shared" ref="G1215:V1215" si="475">G355</f>
        <v>0</v>
      </c>
      <c r="H1215" s="191">
        <f t="shared" si="475"/>
        <v>0</v>
      </c>
      <c r="I1215" s="179">
        <f t="shared" si="475"/>
        <v>0</v>
      </c>
      <c r="J1215" s="179">
        <f t="shared" si="475"/>
        <v>0</v>
      </c>
      <c r="K1215" s="197">
        <f t="shared" si="475"/>
        <v>0</v>
      </c>
      <c r="L1215" s="181">
        <f t="shared" si="475"/>
        <v>0</v>
      </c>
      <c r="M1215" s="192">
        <f t="shared" si="475"/>
        <v>0</v>
      </c>
      <c r="N1215" s="182">
        <f t="shared" si="475"/>
        <v>0</v>
      </c>
      <c r="O1215" s="178">
        <f t="shared" si="475"/>
        <v>0</v>
      </c>
      <c r="P1215" s="182">
        <f t="shared" si="475"/>
        <v>0</v>
      </c>
      <c r="Q1215" s="192">
        <f t="shared" si="475"/>
        <v>0</v>
      </c>
      <c r="R1215" s="182">
        <f t="shared" si="475"/>
        <v>0</v>
      </c>
      <c r="S1215" s="182">
        <f t="shared" si="475"/>
        <v>0</v>
      </c>
      <c r="T1215" s="178">
        <f t="shared" si="475"/>
        <v>0</v>
      </c>
      <c r="U1215" s="182">
        <f t="shared" si="475"/>
        <v>0</v>
      </c>
      <c r="V1215" s="183">
        <f t="shared" si="475"/>
        <v>0</v>
      </c>
      <c r="W1215" s="46">
        <f>G1215-SUM(H1215:V1215)</f>
        <v>0</v>
      </c>
      <c r="Y1215"/>
      <c r="Z1215"/>
    </row>
    <row r="1216" spans="1:26" s="72" customFormat="1" outlineLevel="1" x14ac:dyDescent="0.2">
      <c r="A1216" s="322"/>
      <c r="B1216" s="25"/>
      <c r="C1216" s="23"/>
      <c r="D1216" s="23"/>
      <c r="E1216" s="24"/>
      <c r="F1216" s="176" t="s">
        <v>330</v>
      </c>
      <c r="G1216" s="190">
        <f t="shared" ref="G1216:V1216" si="476">G356</f>
        <v>0</v>
      </c>
      <c r="H1216" s="191">
        <f t="shared" si="476"/>
        <v>0</v>
      </c>
      <c r="I1216" s="179">
        <f t="shared" si="476"/>
        <v>0</v>
      </c>
      <c r="J1216" s="179">
        <f t="shared" si="476"/>
        <v>0</v>
      </c>
      <c r="K1216" s="197">
        <f t="shared" si="476"/>
        <v>0</v>
      </c>
      <c r="L1216" s="181">
        <f t="shared" si="476"/>
        <v>0</v>
      </c>
      <c r="M1216" s="192">
        <f t="shared" si="476"/>
        <v>0</v>
      </c>
      <c r="N1216" s="182">
        <f t="shared" si="476"/>
        <v>0</v>
      </c>
      <c r="O1216" s="178">
        <f t="shared" si="476"/>
        <v>0</v>
      </c>
      <c r="P1216" s="182">
        <f t="shared" si="476"/>
        <v>0</v>
      </c>
      <c r="Q1216" s="192">
        <f t="shared" si="476"/>
        <v>0</v>
      </c>
      <c r="R1216" s="182">
        <f t="shared" si="476"/>
        <v>0</v>
      </c>
      <c r="S1216" s="182">
        <f t="shared" si="476"/>
        <v>0</v>
      </c>
      <c r="T1216" s="178">
        <f t="shared" si="476"/>
        <v>0</v>
      </c>
      <c r="U1216" s="182">
        <f t="shared" si="476"/>
        <v>0</v>
      </c>
      <c r="V1216" s="183">
        <f t="shared" si="476"/>
        <v>0</v>
      </c>
      <c r="W1216" s="46">
        <f>G1216-SUM(H1216:V1216)</f>
        <v>0</v>
      </c>
      <c r="Y1216"/>
      <c r="Z1216"/>
    </row>
    <row r="1217" spans="1:26" s="72" customFormat="1" x14ac:dyDescent="0.2">
      <c r="A1217" s="322"/>
      <c r="B1217" s="25"/>
      <c r="C1217" s="23"/>
      <c r="D1217" s="23" t="s">
        <v>53</v>
      </c>
      <c r="E1217" s="24"/>
      <c r="F1217" s="24"/>
      <c r="G1217" s="69"/>
      <c r="H1217" s="66"/>
      <c r="I1217" s="66"/>
      <c r="J1217" s="66"/>
      <c r="K1217" s="67"/>
      <c r="L1217" s="51"/>
      <c r="M1217" s="34"/>
      <c r="N1217" s="34"/>
      <c r="O1217" s="34"/>
      <c r="P1217" s="34"/>
      <c r="Q1217" s="34"/>
      <c r="R1217" s="34"/>
      <c r="S1217" s="34"/>
      <c r="T1217" s="34"/>
      <c r="U1217" s="34"/>
      <c r="V1217" s="37"/>
      <c r="W1217" s="33"/>
      <c r="Y1217"/>
      <c r="Z1217"/>
    </row>
    <row r="1218" spans="1:26" s="72" customFormat="1" x14ac:dyDescent="0.2">
      <c r="A1218" s="322"/>
      <c r="B1218" s="25"/>
      <c r="C1218" s="23"/>
      <c r="D1218" s="23"/>
      <c r="E1218" s="64" t="s">
        <v>54</v>
      </c>
      <c r="F1218" s="24"/>
      <c r="G1218" s="69">
        <f t="shared" ref="G1218:W1218" si="477">SUBTOTAL(9,G1219:G1221)</f>
        <v>0</v>
      </c>
      <c r="H1218" s="70">
        <f t="shared" si="477"/>
        <v>0</v>
      </c>
      <c r="I1218" s="66">
        <f t="shared" si="477"/>
        <v>0</v>
      </c>
      <c r="J1218" s="66">
        <f t="shared" si="477"/>
        <v>0</v>
      </c>
      <c r="K1218" s="67">
        <f t="shared" si="477"/>
        <v>0</v>
      </c>
      <c r="L1218" s="34">
        <f t="shared" si="477"/>
        <v>0</v>
      </c>
      <c r="M1218" s="34">
        <f t="shared" si="477"/>
        <v>0</v>
      </c>
      <c r="N1218" s="34">
        <f t="shared" si="477"/>
        <v>0</v>
      </c>
      <c r="O1218" s="34">
        <f t="shared" si="477"/>
        <v>0</v>
      </c>
      <c r="P1218" s="34">
        <f t="shared" si="477"/>
        <v>0</v>
      </c>
      <c r="Q1218" s="34">
        <f t="shared" si="477"/>
        <v>0</v>
      </c>
      <c r="R1218" s="34">
        <f t="shared" si="477"/>
        <v>0</v>
      </c>
      <c r="S1218" s="34">
        <f t="shared" si="477"/>
        <v>0</v>
      </c>
      <c r="T1218" s="34">
        <f t="shared" si="477"/>
        <v>0</v>
      </c>
      <c r="U1218" s="34">
        <f t="shared" si="477"/>
        <v>0</v>
      </c>
      <c r="V1218" s="34">
        <f t="shared" si="477"/>
        <v>0</v>
      </c>
      <c r="W1218" s="33">
        <f t="shared" si="477"/>
        <v>0</v>
      </c>
      <c r="Y1218"/>
      <c r="Z1218"/>
    </row>
    <row r="1219" spans="1:26" s="72" customFormat="1" outlineLevel="1" x14ac:dyDescent="0.2">
      <c r="A1219" s="322"/>
      <c r="B1219" s="25"/>
      <c r="C1219" s="23"/>
      <c r="D1219" s="23"/>
      <c r="E1219" s="64"/>
      <c r="F1219" s="176" t="s">
        <v>55</v>
      </c>
      <c r="G1219" s="190">
        <f t="shared" ref="G1219:V1219" si="478">G359</f>
        <v>0</v>
      </c>
      <c r="H1219" s="191">
        <f t="shared" si="478"/>
        <v>0</v>
      </c>
      <c r="I1219" s="179">
        <f t="shared" si="478"/>
        <v>0</v>
      </c>
      <c r="J1219" s="179">
        <f t="shared" si="478"/>
        <v>0</v>
      </c>
      <c r="K1219" s="197">
        <f t="shared" si="478"/>
        <v>0</v>
      </c>
      <c r="L1219" s="181">
        <f t="shared" si="478"/>
        <v>0</v>
      </c>
      <c r="M1219" s="192">
        <f t="shared" si="478"/>
        <v>0</v>
      </c>
      <c r="N1219" s="182">
        <f t="shared" si="478"/>
        <v>0</v>
      </c>
      <c r="O1219" s="178">
        <f t="shared" si="478"/>
        <v>0</v>
      </c>
      <c r="P1219" s="182">
        <f t="shared" si="478"/>
        <v>0</v>
      </c>
      <c r="Q1219" s="192">
        <f t="shared" si="478"/>
        <v>0</v>
      </c>
      <c r="R1219" s="182">
        <f t="shared" si="478"/>
        <v>0</v>
      </c>
      <c r="S1219" s="182">
        <f t="shared" si="478"/>
        <v>0</v>
      </c>
      <c r="T1219" s="178">
        <f t="shared" si="478"/>
        <v>0</v>
      </c>
      <c r="U1219" s="182">
        <f t="shared" si="478"/>
        <v>0</v>
      </c>
      <c r="V1219" s="183">
        <f t="shared" si="478"/>
        <v>0</v>
      </c>
      <c r="W1219" s="46">
        <f>G1219-SUM(H1219:V1219)</f>
        <v>0</v>
      </c>
      <c r="Y1219"/>
      <c r="Z1219"/>
    </row>
    <row r="1220" spans="1:26" s="72" customFormat="1" outlineLevel="1" x14ac:dyDescent="0.2">
      <c r="A1220" s="322"/>
      <c r="B1220" s="25"/>
      <c r="C1220" s="23"/>
      <c r="D1220" s="23"/>
      <c r="E1220" s="24"/>
      <c r="F1220" s="176" t="s">
        <v>161</v>
      </c>
      <c r="G1220" s="190">
        <f t="shared" ref="G1220:V1220" si="479">G360</f>
        <v>0</v>
      </c>
      <c r="H1220" s="191">
        <f t="shared" si="479"/>
        <v>0</v>
      </c>
      <c r="I1220" s="179">
        <f t="shared" si="479"/>
        <v>0</v>
      </c>
      <c r="J1220" s="179">
        <f t="shared" si="479"/>
        <v>0</v>
      </c>
      <c r="K1220" s="197">
        <f t="shared" si="479"/>
        <v>0</v>
      </c>
      <c r="L1220" s="181">
        <f t="shared" si="479"/>
        <v>0</v>
      </c>
      <c r="M1220" s="192">
        <f t="shared" si="479"/>
        <v>0</v>
      </c>
      <c r="N1220" s="182">
        <f t="shared" si="479"/>
        <v>0</v>
      </c>
      <c r="O1220" s="178">
        <f t="shared" si="479"/>
        <v>0</v>
      </c>
      <c r="P1220" s="182">
        <f t="shared" si="479"/>
        <v>0</v>
      </c>
      <c r="Q1220" s="192">
        <f t="shared" si="479"/>
        <v>0</v>
      </c>
      <c r="R1220" s="182">
        <f t="shared" si="479"/>
        <v>0</v>
      </c>
      <c r="S1220" s="182">
        <f t="shared" si="479"/>
        <v>0</v>
      </c>
      <c r="T1220" s="178">
        <f t="shared" si="479"/>
        <v>0</v>
      </c>
      <c r="U1220" s="182">
        <f t="shared" si="479"/>
        <v>0</v>
      </c>
      <c r="V1220" s="183">
        <f t="shared" si="479"/>
        <v>0</v>
      </c>
      <c r="W1220" s="46">
        <f>G1220-SUM(H1220:V1220)</f>
        <v>0</v>
      </c>
      <c r="Y1220"/>
      <c r="Z1220"/>
    </row>
    <row r="1221" spans="1:26" s="72" customFormat="1" outlineLevel="1" x14ac:dyDescent="0.2">
      <c r="A1221" s="322"/>
      <c r="B1221" s="25"/>
      <c r="C1221" s="23"/>
      <c r="D1221" s="23"/>
      <c r="E1221" s="24"/>
      <c r="F1221" s="176" t="s">
        <v>331</v>
      </c>
      <c r="G1221" s="190">
        <f t="shared" ref="G1221:V1221" si="480">G361</f>
        <v>0</v>
      </c>
      <c r="H1221" s="191">
        <f t="shared" si="480"/>
        <v>0</v>
      </c>
      <c r="I1221" s="179">
        <f t="shared" si="480"/>
        <v>0</v>
      </c>
      <c r="J1221" s="179">
        <f t="shared" si="480"/>
        <v>0</v>
      </c>
      <c r="K1221" s="197">
        <f t="shared" si="480"/>
        <v>0</v>
      </c>
      <c r="L1221" s="181">
        <f t="shared" si="480"/>
        <v>0</v>
      </c>
      <c r="M1221" s="192">
        <f t="shared" si="480"/>
        <v>0</v>
      </c>
      <c r="N1221" s="182">
        <f t="shared" si="480"/>
        <v>0</v>
      </c>
      <c r="O1221" s="178">
        <f t="shared" si="480"/>
        <v>0</v>
      </c>
      <c r="P1221" s="182">
        <f t="shared" si="480"/>
        <v>0</v>
      </c>
      <c r="Q1221" s="192">
        <f t="shared" si="480"/>
        <v>0</v>
      </c>
      <c r="R1221" s="182">
        <f t="shared" si="480"/>
        <v>0</v>
      </c>
      <c r="S1221" s="182">
        <f t="shared" si="480"/>
        <v>0</v>
      </c>
      <c r="T1221" s="178">
        <f t="shared" si="480"/>
        <v>0</v>
      </c>
      <c r="U1221" s="182">
        <f t="shared" si="480"/>
        <v>0</v>
      </c>
      <c r="V1221" s="183">
        <f t="shared" si="480"/>
        <v>0</v>
      </c>
      <c r="W1221" s="46">
        <f>G1221-SUM(H1221:V1221)</f>
        <v>0</v>
      </c>
      <c r="Y1221"/>
      <c r="Z1221"/>
    </row>
    <row r="1222" spans="1:26" s="72" customFormat="1" x14ac:dyDescent="0.2">
      <c r="A1222" s="322"/>
      <c r="B1222" s="25"/>
      <c r="C1222" s="23"/>
      <c r="D1222" s="23"/>
      <c r="E1222" s="24" t="s">
        <v>56</v>
      </c>
      <c r="F1222" s="24"/>
      <c r="G1222" s="69">
        <f t="shared" ref="G1222:W1222" si="481">SUBTOTAL(9,G1223:G1225)</f>
        <v>0</v>
      </c>
      <c r="H1222" s="70">
        <f t="shared" si="481"/>
        <v>0</v>
      </c>
      <c r="I1222" s="66">
        <f t="shared" si="481"/>
        <v>0</v>
      </c>
      <c r="J1222" s="66">
        <f t="shared" si="481"/>
        <v>0</v>
      </c>
      <c r="K1222" s="67">
        <f t="shared" si="481"/>
        <v>0</v>
      </c>
      <c r="L1222" s="34">
        <f t="shared" si="481"/>
        <v>0</v>
      </c>
      <c r="M1222" s="34">
        <f t="shared" si="481"/>
        <v>0</v>
      </c>
      <c r="N1222" s="34">
        <f t="shared" si="481"/>
        <v>0</v>
      </c>
      <c r="O1222" s="34">
        <f t="shared" si="481"/>
        <v>0</v>
      </c>
      <c r="P1222" s="34">
        <f t="shared" si="481"/>
        <v>0</v>
      </c>
      <c r="Q1222" s="34">
        <f t="shared" si="481"/>
        <v>0</v>
      </c>
      <c r="R1222" s="34">
        <f t="shared" si="481"/>
        <v>0</v>
      </c>
      <c r="S1222" s="34">
        <f t="shared" si="481"/>
        <v>0</v>
      </c>
      <c r="T1222" s="34">
        <f t="shared" si="481"/>
        <v>0</v>
      </c>
      <c r="U1222" s="34">
        <f t="shared" si="481"/>
        <v>0</v>
      </c>
      <c r="V1222" s="34">
        <f t="shared" si="481"/>
        <v>0</v>
      </c>
      <c r="W1222" s="33">
        <f t="shared" si="481"/>
        <v>0</v>
      </c>
      <c r="Y1222"/>
      <c r="Z1222"/>
    </row>
    <row r="1223" spans="1:26" s="72" customFormat="1" outlineLevel="1" x14ac:dyDescent="0.2">
      <c r="A1223" s="322"/>
      <c r="B1223" s="25"/>
      <c r="C1223" s="23"/>
      <c r="D1223" s="23"/>
      <c r="E1223" s="24"/>
      <c r="F1223" s="176" t="s">
        <v>162</v>
      </c>
      <c r="G1223" s="190">
        <f t="shared" ref="G1223:V1223" si="482">G363</f>
        <v>0</v>
      </c>
      <c r="H1223" s="191">
        <f t="shared" si="482"/>
        <v>0</v>
      </c>
      <c r="I1223" s="179">
        <f t="shared" si="482"/>
        <v>0</v>
      </c>
      <c r="J1223" s="179">
        <f t="shared" si="482"/>
        <v>0</v>
      </c>
      <c r="K1223" s="197">
        <f t="shared" si="482"/>
        <v>0</v>
      </c>
      <c r="L1223" s="181">
        <f t="shared" si="482"/>
        <v>0</v>
      </c>
      <c r="M1223" s="192">
        <f t="shared" si="482"/>
        <v>0</v>
      </c>
      <c r="N1223" s="182">
        <f t="shared" si="482"/>
        <v>0</v>
      </c>
      <c r="O1223" s="178">
        <f t="shared" si="482"/>
        <v>0</v>
      </c>
      <c r="P1223" s="182">
        <f t="shared" si="482"/>
        <v>0</v>
      </c>
      <c r="Q1223" s="192">
        <f t="shared" si="482"/>
        <v>0</v>
      </c>
      <c r="R1223" s="182">
        <f t="shared" si="482"/>
        <v>0</v>
      </c>
      <c r="S1223" s="182">
        <f t="shared" si="482"/>
        <v>0</v>
      </c>
      <c r="T1223" s="178">
        <f t="shared" si="482"/>
        <v>0</v>
      </c>
      <c r="U1223" s="182">
        <f t="shared" si="482"/>
        <v>0</v>
      </c>
      <c r="V1223" s="183">
        <f t="shared" si="482"/>
        <v>0</v>
      </c>
      <c r="W1223" s="46">
        <f>G1223-SUM(H1223:V1223)</f>
        <v>0</v>
      </c>
      <c r="Y1223"/>
      <c r="Z1223"/>
    </row>
    <row r="1224" spans="1:26" s="72" customFormat="1" outlineLevel="1" x14ac:dyDescent="0.2">
      <c r="A1224" s="322"/>
      <c r="B1224" s="25"/>
      <c r="C1224" s="23"/>
      <c r="D1224" s="23"/>
      <c r="E1224" s="24"/>
      <c r="F1224" s="176" t="s">
        <v>163</v>
      </c>
      <c r="G1224" s="190">
        <f t="shared" ref="G1224:V1224" si="483">G364</f>
        <v>0</v>
      </c>
      <c r="H1224" s="191">
        <f t="shared" si="483"/>
        <v>0</v>
      </c>
      <c r="I1224" s="179">
        <f t="shared" si="483"/>
        <v>0</v>
      </c>
      <c r="J1224" s="179">
        <f t="shared" si="483"/>
        <v>0</v>
      </c>
      <c r="K1224" s="197">
        <f t="shared" si="483"/>
        <v>0</v>
      </c>
      <c r="L1224" s="181">
        <f t="shared" si="483"/>
        <v>0</v>
      </c>
      <c r="M1224" s="192">
        <f t="shared" si="483"/>
        <v>0</v>
      </c>
      <c r="N1224" s="182">
        <f t="shared" si="483"/>
        <v>0</v>
      </c>
      <c r="O1224" s="178">
        <f t="shared" si="483"/>
        <v>0</v>
      </c>
      <c r="P1224" s="182">
        <f t="shared" si="483"/>
        <v>0</v>
      </c>
      <c r="Q1224" s="192">
        <f t="shared" si="483"/>
        <v>0</v>
      </c>
      <c r="R1224" s="182">
        <f t="shared" si="483"/>
        <v>0</v>
      </c>
      <c r="S1224" s="182">
        <f t="shared" si="483"/>
        <v>0</v>
      </c>
      <c r="T1224" s="178">
        <f t="shared" si="483"/>
        <v>0</v>
      </c>
      <c r="U1224" s="182">
        <f t="shared" si="483"/>
        <v>0</v>
      </c>
      <c r="V1224" s="183">
        <f t="shared" si="483"/>
        <v>0</v>
      </c>
      <c r="W1224" s="46">
        <f>G1224-SUM(H1224:V1224)</f>
        <v>0</v>
      </c>
      <c r="Y1224"/>
      <c r="Z1224"/>
    </row>
    <row r="1225" spans="1:26" s="72" customFormat="1" outlineLevel="1" x14ac:dyDescent="0.2">
      <c r="A1225" s="322"/>
      <c r="B1225" s="25"/>
      <c r="C1225" s="23"/>
      <c r="D1225" s="23"/>
      <c r="E1225" s="24"/>
      <c r="F1225" s="176" t="s">
        <v>332</v>
      </c>
      <c r="G1225" s="190">
        <f t="shared" ref="G1225:V1225" si="484">G365</f>
        <v>0</v>
      </c>
      <c r="H1225" s="191">
        <f t="shared" si="484"/>
        <v>0</v>
      </c>
      <c r="I1225" s="179">
        <f t="shared" si="484"/>
        <v>0</v>
      </c>
      <c r="J1225" s="179">
        <f t="shared" si="484"/>
        <v>0</v>
      </c>
      <c r="K1225" s="197">
        <f t="shared" si="484"/>
        <v>0</v>
      </c>
      <c r="L1225" s="181">
        <f t="shared" si="484"/>
        <v>0</v>
      </c>
      <c r="M1225" s="192">
        <f t="shared" si="484"/>
        <v>0</v>
      </c>
      <c r="N1225" s="182">
        <f t="shared" si="484"/>
        <v>0</v>
      </c>
      <c r="O1225" s="178">
        <f t="shared" si="484"/>
        <v>0</v>
      </c>
      <c r="P1225" s="182">
        <f t="shared" si="484"/>
        <v>0</v>
      </c>
      <c r="Q1225" s="192">
        <f t="shared" si="484"/>
        <v>0</v>
      </c>
      <c r="R1225" s="182">
        <f t="shared" si="484"/>
        <v>0</v>
      </c>
      <c r="S1225" s="182">
        <f t="shared" si="484"/>
        <v>0</v>
      </c>
      <c r="T1225" s="178">
        <f t="shared" si="484"/>
        <v>0</v>
      </c>
      <c r="U1225" s="182">
        <f t="shared" si="484"/>
        <v>0</v>
      </c>
      <c r="V1225" s="183">
        <f t="shared" si="484"/>
        <v>0</v>
      </c>
      <c r="W1225" s="46">
        <f>G1225-SUM(H1225:V1225)</f>
        <v>0</v>
      </c>
      <c r="Y1225"/>
      <c r="Z1225"/>
    </row>
    <row r="1226" spans="1:26" s="72" customFormat="1" x14ac:dyDescent="0.2">
      <c r="A1226" s="322"/>
      <c r="B1226" s="25"/>
      <c r="C1226" s="23"/>
      <c r="D1226" s="23"/>
      <c r="E1226" s="24" t="s">
        <v>57</v>
      </c>
      <c r="F1226" s="24"/>
      <c r="G1226" s="69">
        <f t="shared" ref="G1226:W1226" si="485">SUBTOTAL(9,G1227:G1229)</f>
        <v>0</v>
      </c>
      <c r="H1226" s="70">
        <f t="shared" si="485"/>
        <v>0</v>
      </c>
      <c r="I1226" s="66">
        <f t="shared" si="485"/>
        <v>0</v>
      </c>
      <c r="J1226" s="66">
        <f t="shared" si="485"/>
        <v>0</v>
      </c>
      <c r="K1226" s="67">
        <f t="shared" si="485"/>
        <v>0</v>
      </c>
      <c r="L1226" s="34">
        <f t="shared" si="485"/>
        <v>0</v>
      </c>
      <c r="M1226" s="34">
        <f t="shared" si="485"/>
        <v>0</v>
      </c>
      <c r="N1226" s="34">
        <f t="shared" si="485"/>
        <v>0</v>
      </c>
      <c r="O1226" s="34">
        <f t="shared" si="485"/>
        <v>0</v>
      </c>
      <c r="P1226" s="34">
        <f t="shared" si="485"/>
        <v>0</v>
      </c>
      <c r="Q1226" s="34">
        <f t="shared" si="485"/>
        <v>0</v>
      </c>
      <c r="R1226" s="34">
        <f t="shared" si="485"/>
        <v>0</v>
      </c>
      <c r="S1226" s="34">
        <f t="shared" si="485"/>
        <v>0</v>
      </c>
      <c r="T1226" s="34">
        <f t="shared" si="485"/>
        <v>0</v>
      </c>
      <c r="U1226" s="34">
        <f t="shared" si="485"/>
        <v>0</v>
      </c>
      <c r="V1226" s="34">
        <f t="shared" si="485"/>
        <v>0</v>
      </c>
      <c r="W1226" s="33">
        <f t="shared" si="485"/>
        <v>0</v>
      </c>
      <c r="Y1226"/>
      <c r="Z1226"/>
    </row>
    <row r="1227" spans="1:26" s="72" customFormat="1" outlineLevel="1" x14ac:dyDescent="0.2">
      <c r="A1227" s="322"/>
      <c r="B1227" s="25"/>
      <c r="C1227" s="23"/>
      <c r="D1227" s="23"/>
      <c r="E1227" s="24"/>
      <c r="F1227" s="176" t="s">
        <v>164</v>
      </c>
      <c r="G1227" s="190">
        <f t="shared" ref="G1227:V1227" si="486">G367</f>
        <v>0</v>
      </c>
      <c r="H1227" s="191">
        <f t="shared" si="486"/>
        <v>0</v>
      </c>
      <c r="I1227" s="179">
        <f t="shared" si="486"/>
        <v>0</v>
      </c>
      <c r="J1227" s="179">
        <f t="shared" si="486"/>
        <v>0</v>
      </c>
      <c r="K1227" s="197">
        <f t="shared" si="486"/>
        <v>0</v>
      </c>
      <c r="L1227" s="181">
        <f t="shared" si="486"/>
        <v>0</v>
      </c>
      <c r="M1227" s="192">
        <f t="shared" si="486"/>
        <v>0</v>
      </c>
      <c r="N1227" s="182">
        <f t="shared" si="486"/>
        <v>0</v>
      </c>
      <c r="O1227" s="178">
        <f t="shared" si="486"/>
        <v>0</v>
      </c>
      <c r="P1227" s="182">
        <f t="shared" si="486"/>
        <v>0</v>
      </c>
      <c r="Q1227" s="192">
        <f t="shared" si="486"/>
        <v>0</v>
      </c>
      <c r="R1227" s="182">
        <f t="shared" si="486"/>
        <v>0</v>
      </c>
      <c r="S1227" s="182">
        <f t="shared" si="486"/>
        <v>0</v>
      </c>
      <c r="T1227" s="178">
        <f t="shared" si="486"/>
        <v>0</v>
      </c>
      <c r="U1227" s="182">
        <f t="shared" si="486"/>
        <v>0</v>
      </c>
      <c r="V1227" s="183">
        <f t="shared" si="486"/>
        <v>0</v>
      </c>
      <c r="W1227" s="46">
        <f>G1227-SUM(H1227:V1227)</f>
        <v>0</v>
      </c>
      <c r="Y1227"/>
      <c r="Z1227"/>
    </row>
    <row r="1228" spans="1:26" s="72" customFormat="1" outlineLevel="1" x14ac:dyDescent="0.2">
      <c r="A1228" s="322"/>
      <c r="B1228" s="25"/>
      <c r="C1228" s="23"/>
      <c r="D1228" s="23"/>
      <c r="E1228" s="24"/>
      <c r="F1228" s="176" t="s">
        <v>165</v>
      </c>
      <c r="G1228" s="190">
        <f t="shared" ref="G1228:V1228" si="487">G368</f>
        <v>0</v>
      </c>
      <c r="H1228" s="191">
        <f t="shared" si="487"/>
        <v>0</v>
      </c>
      <c r="I1228" s="179">
        <f t="shared" si="487"/>
        <v>0</v>
      </c>
      <c r="J1228" s="179">
        <f t="shared" si="487"/>
        <v>0</v>
      </c>
      <c r="K1228" s="197">
        <f t="shared" si="487"/>
        <v>0</v>
      </c>
      <c r="L1228" s="181">
        <f t="shared" si="487"/>
        <v>0</v>
      </c>
      <c r="M1228" s="192">
        <f t="shared" si="487"/>
        <v>0</v>
      </c>
      <c r="N1228" s="182">
        <f t="shared" si="487"/>
        <v>0</v>
      </c>
      <c r="O1228" s="178">
        <f t="shared" si="487"/>
        <v>0</v>
      </c>
      <c r="P1228" s="182">
        <f t="shared" si="487"/>
        <v>0</v>
      </c>
      <c r="Q1228" s="192">
        <f t="shared" si="487"/>
        <v>0</v>
      </c>
      <c r="R1228" s="182">
        <f t="shared" si="487"/>
        <v>0</v>
      </c>
      <c r="S1228" s="182">
        <f t="shared" si="487"/>
        <v>0</v>
      </c>
      <c r="T1228" s="178">
        <f t="shared" si="487"/>
        <v>0</v>
      </c>
      <c r="U1228" s="182">
        <f t="shared" si="487"/>
        <v>0</v>
      </c>
      <c r="V1228" s="183">
        <f t="shared" si="487"/>
        <v>0</v>
      </c>
      <c r="W1228" s="46">
        <f>G1228-SUM(H1228:V1228)</f>
        <v>0</v>
      </c>
      <c r="Y1228"/>
      <c r="Z1228"/>
    </row>
    <row r="1229" spans="1:26" s="72" customFormat="1" outlineLevel="1" x14ac:dyDescent="0.2">
      <c r="A1229" s="322"/>
      <c r="B1229" s="25"/>
      <c r="C1229" s="23"/>
      <c r="D1229" s="23"/>
      <c r="E1229" s="24"/>
      <c r="F1229" s="176" t="s">
        <v>333</v>
      </c>
      <c r="G1229" s="190">
        <f t="shared" ref="G1229:V1229" si="488">G369</f>
        <v>0</v>
      </c>
      <c r="H1229" s="191">
        <f t="shared" si="488"/>
        <v>0</v>
      </c>
      <c r="I1229" s="179">
        <f t="shared" si="488"/>
        <v>0</v>
      </c>
      <c r="J1229" s="179">
        <f t="shared" si="488"/>
        <v>0</v>
      </c>
      <c r="K1229" s="197">
        <f t="shared" si="488"/>
        <v>0</v>
      </c>
      <c r="L1229" s="181">
        <f t="shared" si="488"/>
        <v>0</v>
      </c>
      <c r="M1229" s="192">
        <f t="shared" si="488"/>
        <v>0</v>
      </c>
      <c r="N1229" s="182">
        <f t="shared" si="488"/>
        <v>0</v>
      </c>
      <c r="O1229" s="178">
        <f t="shared" si="488"/>
        <v>0</v>
      </c>
      <c r="P1229" s="182">
        <f t="shared" si="488"/>
        <v>0</v>
      </c>
      <c r="Q1229" s="192">
        <f t="shared" si="488"/>
        <v>0</v>
      </c>
      <c r="R1229" s="182">
        <f t="shared" si="488"/>
        <v>0</v>
      </c>
      <c r="S1229" s="182">
        <f t="shared" si="488"/>
        <v>0</v>
      </c>
      <c r="T1229" s="178">
        <f t="shared" si="488"/>
        <v>0</v>
      </c>
      <c r="U1229" s="182">
        <f t="shared" si="488"/>
        <v>0</v>
      </c>
      <c r="V1229" s="183">
        <f t="shared" si="488"/>
        <v>0</v>
      </c>
      <c r="W1229" s="46">
        <f>G1229-SUM(H1229:V1229)</f>
        <v>0</v>
      </c>
      <c r="Y1229"/>
      <c r="Z1229"/>
    </row>
    <row r="1230" spans="1:26" s="72" customFormat="1" x14ac:dyDescent="0.2">
      <c r="A1230" s="322"/>
      <c r="B1230" s="25"/>
      <c r="C1230" s="23"/>
      <c r="D1230" s="23" t="s">
        <v>58</v>
      </c>
      <c r="E1230" s="24"/>
      <c r="F1230" s="24"/>
      <c r="G1230" s="69"/>
      <c r="H1230" s="66"/>
      <c r="I1230" s="66"/>
      <c r="J1230" s="66"/>
      <c r="K1230" s="67"/>
      <c r="L1230" s="51"/>
      <c r="M1230" s="34"/>
      <c r="N1230" s="34"/>
      <c r="O1230" s="34"/>
      <c r="P1230" s="34"/>
      <c r="Q1230" s="34"/>
      <c r="R1230" s="34"/>
      <c r="S1230" s="34"/>
      <c r="T1230" s="34"/>
      <c r="U1230" s="34"/>
      <c r="V1230" s="37"/>
      <c r="W1230" s="33"/>
      <c r="Y1230"/>
      <c r="Z1230"/>
    </row>
    <row r="1231" spans="1:26" s="72" customFormat="1" x14ac:dyDescent="0.2">
      <c r="A1231" s="322"/>
      <c r="B1231" s="25"/>
      <c r="C1231" s="23"/>
      <c r="D1231" s="23"/>
      <c r="E1231" s="24" t="s">
        <v>172</v>
      </c>
      <c r="F1231" s="24"/>
      <c r="G1231" s="69">
        <f t="shared" ref="G1231:W1231" si="489">SUBTOTAL(9,G1232:G1233)</f>
        <v>0</v>
      </c>
      <c r="H1231" s="70">
        <f t="shared" si="489"/>
        <v>0</v>
      </c>
      <c r="I1231" s="66">
        <f t="shared" si="489"/>
        <v>0</v>
      </c>
      <c r="J1231" s="66">
        <f t="shared" si="489"/>
        <v>0</v>
      </c>
      <c r="K1231" s="67">
        <f t="shared" si="489"/>
        <v>0</v>
      </c>
      <c r="L1231" s="34">
        <f t="shared" si="489"/>
        <v>0</v>
      </c>
      <c r="M1231" s="34">
        <f t="shared" si="489"/>
        <v>0</v>
      </c>
      <c r="N1231" s="34">
        <f t="shared" si="489"/>
        <v>0</v>
      </c>
      <c r="O1231" s="34">
        <f t="shared" si="489"/>
        <v>0</v>
      </c>
      <c r="P1231" s="34">
        <f t="shared" si="489"/>
        <v>0</v>
      </c>
      <c r="Q1231" s="34">
        <f t="shared" si="489"/>
        <v>0</v>
      </c>
      <c r="R1231" s="34">
        <f t="shared" si="489"/>
        <v>0</v>
      </c>
      <c r="S1231" s="34">
        <f t="shared" si="489"/>
        <v>0</v>
      </c>
      <c r="T1231" s="34">
        <f t="shared" si="489"/>
        <v>0</v>
      </c>
      <c r="U1231" s="34">
        <f t="shared" si="489"/>
        <v>0</v>
      </c>
      <c r="V1231" s="34">
        <f t="shared" si="489"/>
        <v>0</v>
      </c>
      <c r="W1231" s="33">
        <f t="shared" si="489"/>
        <v>0</v>
      </c>
      <c r="Y1231"/>
      <c r="Z1231"/>
    </row>
    <row r="1232" spans="1:26" s="72" customFormat="1" outlineLevel="1" x14ac:dyDescent="0.2">
      <c r="A1232" s="322"/>
      <c r="B1232" s="25"/>
      <c r="C1232" s="23"/>
      <c r="D1232" s="23"/>
      <c r="E1232" s="24"/>
      <c r="F1232" s="176" t="s">
        <v>61</v>
      </c>
      <c r="G1232" s="190">
        <f t="shared" ref="G1232:V1232" si="490">G372</f>
        <v>0</v>
      </c>
      <c r="H1232" s="191">
        <f t="shared" si="490"/>
        <v>0</v>
      </c>
      <c r="I1232" s="179">
        <f t="shared" si="490"/>
        <v>0</v>
      </c>
      <c r="J1232" s="179">
        <f t="shared" si="490"/>
        <v>0</v>
      </c>
      <c r="K1232" s="197">
        <f t="shared" si="490"/>
        <v>0</v>
      </c>
      <c r="L1232" s="181">
        <f t="shared" si="490"/>
        <v>0</v>
      </c>
      <c r="M1232" s="182">
        <f t="shared" si="490"/>
        <v>0</v>
      </c>
      <c r="N1232" s="182">
        <f t="shared" si="490"/>
        <v>0</v>
      </c>
      <c r="O1232" s="182">
        <f t="shared" si="490"/>
        <v>0</v>
      </c>
      <c r="P1232" s="182">
        <f t="shared" si="490"/>
        <v>0</v>
      </c>
      <c r="Q1232" s="182">
        <f t="shared" si="490"/>
        <v>0</v>
      </c>
      <c r="R1232" s="199">
        <f t="shared" si="490"/>
        <v>0</v>
      </c>
      <c r="S1232" s="199">
        <f t="shared" si="490"/>
        <v>0</v>
      </c>
      <c r="T1232" s="182">
        <f t="shared" si="490"/>
        <v>0</v>
      </c>
      <c r="U1232" s="182">
        <f t="shared" si="490"/>
        <v>0</v>
      </c>
      <c r="V1232" s="183">
        <f t="shared" si="490"/>
        <v>0</v>
      </c>
      <c r="W1232" s="46">
        <f>G1232-SUM(H1232:V1232)</f>
        <v>0</v>
      </c>
      <c r="Y1232"/>
      <c r="Z1232"/>
    </row>
    <row r="1233" spans="1:26" s="72" customFormat="1" outlineLevel="1" x14ac:dyDescent="0.2">
      <c r="A1233" s="322"/>
      <c r="B1233" s="25"/>
      <c r="C1233" s="23"/>
      <c r="D1233" s="23"/>
      <c r="E1233" s="24"/>
      <c r="F1233" s="176" t="s">
        <v>173</v>
      </c>
      <c r="G1233" s="190">
        <f t="shared" ref="G1233:V1233" si="491">G373</f>
        <v>0</v>
      </c>
      <c r="H1233" s="191">
        <f t="shared" si="491"/>
        <v>0</v>
      </c>
      <c r="I1233" s="179">
        <f t="shared" si="491"/>
        <v>0</v>
      </c>
      <c r="J1233" s="179">
        <f t="shared" si="491"/>
        <v>0</v>
      </c>
      <c r="K1233" s="197">
        <f t="shared" si="491"/>
        <v>0</v>
      </c>
      <c r="L1233" s="181">
        <f t="shared" si="491"/>
        <v>0</v>
      </c>
      <c r="M1233" s="192">
        <f t="shared" si="491"/>
        <v>0</v>
      </c>
      <c r="N1233" s="182">
        <f t="shared" si="491"/>
        <v>0</v>
      </c>
      <c r="O1233" s="178">
        <f t="shared" si="491"/>
        <v>0</v>
      </c>
      <c r="P1233" s="182">
        <f t="shared" si="491"/>
        <v>0</v>
      </c>
      <c r="Q1233" s="192">
        <f t="shared" si="491"/>
        <v>0</v>
      </c>
      <c r="R1233" s="182">
        <f t="shared" si="491"/>
        <v>0</v>
      </c>
      <c r="S1233" s="178">
        <f t="shared" si="491"/>
        <v>0</v>
      </c>
      <c r="T1233" s="178">
        <f t="shared" si="491"/>
        <v>0</v>
      </c>
      <c r="U1233" s="182">
        <f t="shared" si="491"/>
        <v>0</v>
      </c>
      <c r="V1233" s="183">
        <f t="shared" si="491"/>
        <v>0</v>
      </c>
      <c r="W1233" s="46">
        <f>G1233-SUM(H1233:V1233)</f>
        <v>0</v>
      </c>
      <c r="Y1233"/>
      <c r="Z1233"/>
    </row>
    <row r="1234" spans="1:26" s="72" customFormat="1" x14ac:dyDescent="0.2">
      <c r="A1234" s="322"/>
      <c r="B1234" s="25"/>
      <c r="C1234" s="23"/>
      <c r="D1234" s="23"/>
      <c r="E1234" s="24" t="s">
        <v>166</v>
      </c>
      <c r="F1234" s="24"/>
      <c r="G1234" s="69">
        <f t="shared" ref="G1234:W1234" si="492">SUBTOTAL(9,G1235:G1237)</f>
        <v>0</v>
      </c>
      <c r="H1234" s="70">
        <f t="shared" si="492"/>
        <v>0</v>
      </c>
      <c r="I1234" s="66">
        <f t="shared" si="492"/>
        <v>0</v>
      </c>
      <c r="J1234" s="66">
        <f t="shared" si="492"/>
        <v>0</v>
      </c>
      <c r="K1234" s="67">
        <f t="shared" si="492"/>
        <v>0</v>
      </c>
      <c r="L1234" s="34">
        <f t="shared" si="492"/>
        <v>0</v>
      </c>
      <c r="M1234" s="34">
        <f t="shared" si="492"/>
        <v>0</v>
      </c>
      <c r="N1234" s="34">
        <f t="shared" si="492"/>
        <v>0</v>
      </c>
      <c r="O1234" s="34">
        <f t="shared" si="492"/>
        <v>0</v>
      </c>
      <c r="P1234" s="34">
        <f t="shared" si="492"/>
        <v>0</v>
      </c>
      <c r="Q1234" s="34">
        <f t="shared" si="492"/>
        <v>0</v>
      </c>
      <c r="R1234" s="34">
        <f t="shared" si="492"/>
        <v>0</v>
      </c>
      <c r="S1234" s="34">
        <f t="shared" si="492"/>
        <v>0</v>
      </c>
      <c r="T1234" s="34">
        <f t="shared" si="492"/>
        <v>0</v>
      </c>
      <c r="U1234" s="34">
        <f t="shared" si="492"/>
        <v>0</v>
      </c>
      <c r="V1234" s="34">
        <f t="shared" si="492"/>
        <v>0</v>
      </c>
      <c r="W1234" s="33">
        <f t="shared" si="492"/>
        <v>0</v>
      </c>
      <c r="Y1234"/>
      <c r="Z1234"/>
    </row>
    <row r="1235" spans="1:26" s="72" customFormat="1" outlineLevel="1" x14ac:dyDescent="0.2">
      <c r="A1235" s="322"/>
      <c r="B1235" s="25"/>
      <c r="C1235" s="23"/>
      <c r="D1235" s="23"/>
      <c r="E1235" s="24"/>
      <c r="F1235" s="176" t="s">
        <v>59</v>
      </c>
      <c r="G1235" s="190">
        <f t="shared" ref="G1235:V1235" si="493">G375</f>
        <v>0</v>
      </c>
      <c r="H1235" s="191">
        <f t="shared" si="493"/>
        <v>0</v>
      </c>
      <c r="I1235" s="179">
        <f t="shared" si="493"/>
        <v>0</v>
      </c>
      <c r="J1235" s="179">
        <f t="shared" si="493"/>
        <v>0</v>
      </c>
      <c r="K1235" s="197">
        <f t="shared" si="493"/>
        <v>0</v>
      </c>
      <c r="L1235" s="181">
        <f t="shared" si="493"/>
        <v>0</v>
      </c>
      <c r="M1235" s="192">
        <f t="shared" si="493"/>
        <v>0</v>
      </c>
      <c r="N1235" s="182">
        <f t="shared" si="493"/>
        <v>0</v>
      </c>
      <c r="O1235" s="178">
        <f t="shared" si="493"/>
        <v>0</v>
      </c>
      <c r="P1235" s="182">
        <f t="shared" si="493"/>
        <v>0</v>
      </c>
      <c r="Q1235" s="192">
        <f t="shared" si="493"/>
        <v>0</v>
      </c>
      <c r="R1235" s="182">
        <f t="shared" si="493"/>
        <v>0</v>
      </c>
      <c r="S1235" s="178">
        <f t="shared" si="493"/>
        <v>0</v>
      </c>
      <c r="T1235" s="178">
        <f t="shared" si="493"/>
        <v>0</v>
      </c>
      <c r="U1235" s="182">
        <f t="shared" si="493"/>
        <v>0</v>
      </c>
      <c r="V1235" s="183">
        <f t="shared" si="493"/>
        <v>0</v>
      </c>
      <c r="W1235" s="46">
        <f>G1235-SUM(H1235:V1235)</f>
        <v>0</v>
      </c>
      <c r="Y1235"/>
      <c r="Z1235"/>
    </row>
    <row r="1236" spans="1:26" s="72" customFormat="1" outlineLevel="1" x14ac:dyDescent="0.2">
      <c r="A1236" s="322"/>
      <c r="B1236" s="25"/>
      <c r="C1236" s="23"/>
      <c r="D1236" s="23"/>
      <c r="E1236" s="24"/>
      <c r="F1236" s="176" t="s">
        <v>167</v>
      </c>
      <c r="G1236" s="190">
        <f t="shared" ref="G1236:V1236" si="494">G376</f>
        <v>0</v>
      </c>
      <c r="H1236" s="191">
        <f t="shared" si="494"/>
        <v>0</v>
      </c>
      <c r="I1236" s="179">
        <f t="shared" si="494"/>
        <v>0</v>
      </c>
      <c r="J1236" s="179">
        <f t="shared" si="494"/>
        <v>0</v>
      </c>
      <c r="K1236" s="197">
        <f t="shared" si="494"/>
        <v>0</v>
      </c>
      <c r="L1236" s="181">
        <f t="shared" si="494"/>
        <v>0</v>
      </c>
      <c r="M1236" s="192">
        <f t="shared" si="494"/>
        <v>0</v>
      </c>
      <c r="N1236" s="182">
        <f t="shared" si="494"/>
        <v>0</v>
      </c>
      <c r="O1236" s="178">
        <f t="shared" si="494"/>
        <v>0</v>
      </c>
      <c r="P1236" s="182">
        <f t="shared" si="494"/>
        <v>0</v>
      </c>
      <c r="Q1236" s="192">
        <f t="shared" si="494"/>
        <v>0</v>
      </c>
      <c r="R1236" s="182">
        <f t="shared" si="494"/>
        <v>0</v>
      </c>
      <c r="S1236" s="178">
        <f t="shared" si="494"/>
        <v>0</v>
      </c>
      <c r="T1236" s="178">
        <f t="shared" si="494"/>
        <v>0</v>
      </c>
      <c r="U1236" s="182">
        <f t="shared" si="494"/>
        <v>0</v>
      </c>
      <c r="V1236" s="183">
        <f t="shared" si="494"/>
        <v>0</v>
      </c>
      <c r="W1236" s="46">
        <f>G1236-SUM(H1236:V1236)</f>
        <v>0</v>
      </c>
      <c r="Y1236"/>
      <c r="Z1236"/>
    </row>
    <row r="1237" spans="1:26" s="72" customFormat="1" outlineLevel="1" x14ac:dyDescent="0.2">
      <c r="A1237" s="322"/>
      <c r="B1237" s="25"/>
      <c r="C1237" s="23"/>
      <c r="D1237" s="23"/>
      <c r="E1237" s="24"/>
      <c r="F1237" s="176" t="s">
        <v>168</v>
      </c>
      <c r="G1237" s="190">
        <f t="shared" ref="G1237:V1237" si="495">G377</f>
        <v>0</v>
      </c>
      <c r="H1237" s="191">
        <f t="shared" si="495"/>
        <v>0</v>
      </c>
      <c r="I1237" s="179">
        <f t="shared" si="495"/>
        <v>0</v>
      </c>
      <c r="J1237" s="179">
        <f t="shared" si="495"/>
        <v>0</v>
      </c>
      <c r="K1237" s="197">
        <f t="shared" si="495"/>
        <v>0</v>
      </c>
      <c r="L1237" s="181">
        <f t="shared" si="495"/>
        <v>0</v>
      </c>
      <c r="M1237" s="192">
        <f t="shared" si="495"/>
        <v>0</v>
      </c>
      <c r="N1237" s="182">
        <f t="shared" si="495"/>
        <v>0</v>
      </c>
      <c r="O1237" s="178">
        <f t="shared" si="495"/>
        <v>0</v>
      </c>
      <c r="P1237" s="182">
        <f t="shared" si="495"/>
        <v>0</v>
      </c>
      <c r="Q1237" s="192">
        <f t="shared" si="495"/>
        <v>0</v>
      </c>
      <c r="R1237" s="182">
        <f t="shared" si="495"/>
        <v>0</v>
      </c>
      <c r="S1237" s="178">
        <f t="shared" si="495"/>
        <v>0</v>
      </c>
      <c r="T1237" s="178">
        <f t="shared" si="495"/>
        <v>0</v>
      </c>
      <c r="U1237" s="182">
        <f t="shared" si="495"/>
        <v>0</v>
      </c>
      <c r="V1237" s="183">
        <f t="shared" si="495"/>
        <v>0</v>
      </c>
      <c r="W1237" s="46">
        <f>G1237-SUM(H1237:V1237)</f>
        <v>0</v>
      </c>
      <c r="Y1237"/>
      <c r="Z1237"/>
    </row>
    <row r="1238" spans="1:26" s="72" customFormat="1" x14ac:dyDescent="0.2">
      <c r="A1238" s="322"/>
      <c r="B1238" s="25"/>
      <c r="C1238" s="23"/>
      <c r="D1238" s="23"/>
      <c r="E1238" s="24" t="s">
        <v>174</v>
      </c>
      <c r="F1238" s="24"/>
      <c r="G1238" s="69">
        <f t="shared" ref="G1238:W1238" si="496">SUBTOTAL(9,G1239:G1240)</f>
        <v>0</v>
      </c>
      <c r="H1238" s="70">
        <f t="shared" si="496"/>
        <v>0</v>
      </c>
      <c r="I1238" s="66">
        <f t="shared" si="496"/>
        <v>0</v>
      </c>
      <c r="J1238" s="66">
        <f t="shared" si="496"/>
        <v>0</v>
      </c>
      <c r="K1238" s="67">
        <f t="shared" si="496"/>
        <v>0</v>
      </c>
      <c r="L1238" s="34">
        <f t="shared" si="496"/>
        <v>0</v>
      </c>
      <c r="M1238" s="34">
        <f t="shared" si="496"/>
        <v>0</v>
      </c>
      <c r="N1238" s="34">
        <f t="shared" si="496"/>
        <v>0</v>
      </c>
      <c r="O1238" s="34">
        <f t="shared" si="496"/>
        <v>0</v>
      </c>
      <c r="P1238" s="34">
        <f t="shared" si="496"/>
        <v>0</v>
      </c>
      <c r="Q1238" s="34">
        <f t="shared" si="496"/>
        <v>0</v>
      </c>
      <c r="R1238" s="34">
        <f t="shared" si="496"/>
        <v>0</v>
      </c>
      <c r="S1238" s="34">
        <f t="shared" si="496"/>
        <v>0</v>
      </c>
      <c r="T1238" s="34">
        <f t="shared" si="496"/>
        <v>0</v>
      </c>
      <c r="U1238" s="34">
        <f t="shared" si="496"/>
        <v>0</v>
      </c>
      <c r="V1238" s="34">
        <f t="shared" si="496"/>
        <v>0</v>
      </c>
      <c r="W1238" s="33">
        <f t="shared" si="496"/>
        <v>0</v>
      </c>
      <c r="Y1238"/>
      <c r="Z1238"/>
    </row>
    <row r="1239" spans="1:26" s="72" customFormat="1" outlineLevel="1" x14ac:dyDescent="0.2">
      <c r="A1239" s="322"/>
      <c r="B1239" s="25"/>
      <c r="C1239" s="23"/>
      <c r="D1239" s="23"/>
      <c r="E1239" s="24"/>
      <c r="F1239" s="176" t="s">
        <v>62</v>
      </c>
      <c r="G1239" s="190">
        <f t="shared" ref="G1239:V1239" si="497">G379</f>
        <v>0</v>
      </c>
      <c r="H1239" s="191">
        <f t="shared" si="497"/>
        <v>0</v>
      </c>
      <c r="I1239" s="179">
        <f t="shared" si="497"/>
        <v>0</v>
      </c>
      <c r="J1239" s="179">
        <f t="shared" si="497"/>
        <v>0</v>
      </c>
      <c r="K1239" s="197">
        <f t="shared" si="497"/>
        <v>0</v>
      </c>
      <c r="L1239" s="181">
        <f t="shared" si="497"/>
        <v>0</v>
      </c>
      <c r="M1239" s="192">
        <f t="shared" si="497"/>
        <v>0</v>
      </c>
      <c r="N1239" s="182">
        <f t="shared" si="497"/>
        <v>0</v>
      </c>
      <c r="O1239" s="178">
        <f t="shared" si="497"/>
        <v>0</v>
      </c>
      <c r="P1239" s="182">
        <f t="shared" si="497"/>
        <v>0</v>
      </c>
      <c r="Q1239" s="192">
        <f t="shared" si="497"/>
        <v>0</v>
      </c>
      <c r="R1239" s="182">
        <f t="shared" si="497"/>
        <v>0</v>
      </c>
      <c r="S1239" s="178">
        <f t="shared" si="497"/>
        <v>0</v>
      </c>
      <c r="T1239" s="178">
        <f t="shared" si="497"/>
        <v>0</v>
      </c>
      <c r="U1239" s="182">
        <f t="shared" si="497"/>
        <v>0</v>
      </c>
      <c r="V1239" s="183">
        <f t="shared" si="497"/>
        <v>0</v>
      </c>
      <c r="W1239" s="46">
        <f>G1239-SUM(H1239:V1239)</f>
        <v>0</v>
      </c>
      <c r="Y1239"/>
      <c r="Z1239"/>
    </row>
    <row r="1240" spans="1:26" s="72" customFormat="1" outlineLevel="1" x14ac:dyDescent="0.2">
      <c r="A1240" s="322"/>
      <c r="B1240" s="25"/>
      <c r="C1240" s="23"/>
      <c r="D1240" s="23"/>
      <c r="E1240" s="24"/>
      <c r="F1240" s="176" t="s">
        <v>175</v>
      </c>
      <c r="G1240" s="190">
        <f t="shared" ref="G1240:V1240" si="498">G380</f>
        <v>0</v>
      </c>
      <c r="H1240" s="191">
        <f t="shared" si="498"/>
        <v>0</v>
      </c>
      <c r="I1240" s="179">
        <f t="shared" si="498"/>
        <v>0</v>
      </c>
      <c r="J1240" s="179">
        <f t="shared" si="498"/>
        <v>0</v>
      </c>
      <c r="K1240" s="197">
        <f t="shared" si="498"/>
        <v>0</v>
      </c>
      <c r="L1240" s="181">
        <f t="shared" si="498"/>
        <v>0</v>
      </c>
      <c r="M1240" s="192">
        <f t="shared" si="498"/>
        <v>0</v>
      </c>
      <c r="N1240" s="182">
        <f t="shared" si="498"/>
        <v>0</v>
      </c>
      <c r="O1240" s="178">
        <f t="shared" si="498"/>
        <v>0</v>
      </c>
      <c r="P1240" s="182">
        <f t="shared" si="498"/>
        <v>0</v>
      </c>
      <c r="Q1240" s="192">
        <f t="shared" si="498"/>
        <v>0</v>
      </c>
      <c r="R1240" s="200">
        <f t="shared" si="498"/>
        <v>0</v>
      </c>
      <c r="S1240" s="182">
        <f t="shared" si="498"/>
        <v>0</v>
      </c>
      <c r="T1240" s="178">
        <f t="shared" si="498"/>
        <v>0</v>
      </c>
      <c r="U1240" s="182">
        <f t="shared" si="498"/>
        <v>0</v>
      </c>
      <c r="V1240" s="183">
        <f t="shared" si="498"/>
        <v>0</v>
      </c>
      <c r="W1240" s="46">
        <f>G1240-SUM(H1240:V1240)</f>
        <v>0</v>
      </c>
      <c r="Y1240"/>
      <c r="Z1240"/>
    </row>
    <row r="1241" spans="1:26" s="72" customFormat="1" x14ac:dyDescent="0.2">
      <c r="A1241" s="322"/>
      <c r="B1241" s="25"/>
      <c r="C1241" s="23"/>
      <c r="D1241" s="23"/>
      <c r="E1241" s="24" t="s">
        <v>169</v>
      </c>
      <c r="F1241" s="24"/>
      <c r="G1241" s="69">
        <f t="shared" ref="G1241:W1241" si="499">SUBTOTAL(9,G1242:G1244)</f>
        <v>0</v>
      </c>
      <c r="H1241" s="70">
        <f t="shared" si="499"/>
        <v>0</v>
      </c>
      <c r="I1241" s="66">
        <f t="shared" si="499"/>
        <v>0</v>
      </c>
      <c r="J1241" s="66">
        <f t="shared" si="499"/>
        <v>0</v>
      </c>
      <c r="K1241" s="67">
        <f t="shared" si="499"/>
        <v>0</v>
      </c>
      <c r="L1241" s="34">
        <f t="shared" si="499"/>
        <v>0</v>
      </c>
      <c r="M1241" s="34">
        <f t="shared" si="499"/>
        <v>0</v>
      </c>
      <c r="N1241" s="34">
        <f t="shared" si="499"/>
        <v>0</v>
      </c>
      <c r="O1241" s="34">
        <f t="shared" si="499"/>
        <v>0</v>
      </c>
      <c r="P1241" s="34">
        <f t="shared" si="499"/>
        <v>0</v>
      </c>
      <c r="Q1241" s="34">
        <f t="shared" si="499"/>
        <v>0</v>
      </c>
      <c r="R1241" s="34">
        <f t="shared" si="499"/>
        <v>0</v>
      </c>
      <c r="S1241" s="34">
        <f t="shared" si="499"/>
        <v>0</v>
      </c>
      <c r="T1241" s="34">
        <f t="shared" si="499"/>
        <v>0</v>
      </c>
      <c r="U1241" s="34">
        <f t="shared" si="499"/>
        <v>0</v>
      </c>
      <c r="V1241" s="34">
        <f t="shared" si="499"/>
        <v>0</v>
      </c>
      <c r="W1241" s="33">
        <f t="shared" si="499"/>
        <v>0</v>
      </c>
      <c r="Y1241"/>
      <c r="Z1241"/>
    </row>
    <row r="1242" spans="1:26" s="72" customFormat="1" outlineLevel="1" x14ac:dyDescent="0.2">
      <c r="A1242" s="322"/>
      <c r="B1242" s="25"/>
      <c r="C1242" s="23"/>
      <c r="D1242" s="23"/>
      <c r="E1242" s="24"/>
      <c r="F1242" s="176" t="s">
        <v>60</v>
      </c>
      <c r="G1242" s="190">
        <f t="shared" ref="G1242:V1242" si="500">G382</f>
        <v>0</v>
      </c>
      <c r="H1242" s="191">
        <f t="shared" si="500"/>
        <v>0</v>
      </c>
      <c r="I1242" s="179">
        <f t="shared" si="500"/>
        <v>0</v>
      </c>
      <c r="J1242" s="179">
        <f t="shared" si="500"/>
        <v>0</v>
      </c>
      <c r="K1242" s="197">
        <f t="shared" si="500"/>
        <v>0</v>
      </c>
      <c r="L1242" s="181">
        <f t="shared" si="500"/>
        <v>0</v>
      </c>
      <c r="M1242" s="192">
        <f t="shared" si="500"/>
        <v>0</v>
      </c>
      <c r="N1242" s="182">
        <f t="shared" si="500"/>
        <v>0</v>
      </c>
      <c r="O1242" s="178">
        <f t="shared" si="500"/>
        <v>0</v>
      </c>
      <c r="P1242" s="182">
        <f t="shared" si="500"/>
        <v>0</v>
      </c>
      <c r="Q1242" s="192">
        <f t="shared" si="500"/>
        <v>0</v>
      </c>
      <c r="R1242" s="182">
        <f t="shared" si="500"/>
        <v>0</v>
      </c>
      <c r="S1242" s="182">
        <f t="shared" si="500"/>
        <v>0</v>
      </c>
      <c r="T1242" s="182">
        <f t="shared" si="500"/>
        <v>0</v>
      </c>
      <c r="U1242" s="178">
        <f t="shared" si="500"/>
        <v>0</v>
      </c>
      <c r="V1242" s="183">
        <f t="shared" si="500"/>
        <v>0</v>
      </c>
      <c r="W1242" s="46">
        <f>G1242-SUM(H1242:V1242)</f>
        <v>0</v>
      </c>
      <c r="Y1242"/>
      <c r="Z1242"/>
    </row>
    <row r="1243" spans="1:26" s="72" customFormat="1" outlineLevel="1" x14ac:dyDescent="0.2">
      <c r="A1243" s="322"/>
      <c r="B1243" s="25"/>
      <c r="C1243" s="23"/>
      <c r="D1243" s="23"/>
      <c r="E1243" s="24"/>
      <c r="F1243" s="176" t="s">
        <v>170</v>
      </c>
      <c r="G1243" s="190">
        <f t="shared" ref="G1243:V1243" si="501">G383</f>
        <v>0</v>
      </c>
      <c r="H1243" s="191">
        <f t="shared" si="501"/>
        <v>0</v>
      </c>
      <c r="I1243" s="179">
        <f t="shared" si="501"/>
        <v>0</v>
      </c>
      <c r="J1243" s="179">
        <f t="shared" si="501"/>
        <v>0</v>
      </c>
      <c r="K1243" s="197">
        <f t="shared" si="501"/>
        <v>0</v>
      </c>
      <c r="L1243" s="181">
        <f t="shared" si="501"/>
        <v>0</v>
      </c>
      <c r="M1243" s="192">
        <f t="shared" si="501"/>
        <v>0</v>
      </c>
      <c r="N1243" s="182">
        <f t="shared" si="501"/>
        <v>0</v>
      </c>
      <c r="O1243" s="178">
        <f t="shared" si="501"/>
        <v>0</v>
      </c>
      <c r="P1243" s="182">
        <f t="shared" si="501"/>
        <v>0</v>
      </c>
      <c r="Q1243" s="192">
        <f t="shared" si="501"/>
        <v>0</v>
      </c>
      <c r="R1243" s="182">
        <f t="shared" si="501"/>
        <v>0</v>
      </c>
      <c r="S1243" s="182">
        <f t="shared" si="501"/>
        <v>0</v>
      </c>
      <c r="T1243" s="182">
        <f t="shared" si="501"/>
        <v>0</v>
      </c>
      <c r="U1243" s="178">
        <f t="shared" si="501"/>
        <v>0</v>
      </c>
      <c r="V1243" s="183">
        <f t="shared" si="501"/>
        <v>0</v>
      </c>
      <c r="W1243" s="46">
        <f>G1243-SUM(H1243:V1243)</f>
        <v>0</v>
      </c>
      <c r="Y1243"/>
      <c r="Z1243"/>
    </row>
    <row r="1244" spans="1:26" s="72" customFormat="1" outlineLevel="1" x14ac:dyDescent="0.2">
      <c r="A1244" s="322"/>
      <c r="B1244" s="25"/>
      <c r="C1244" s="23"/>
      <c r="D1244" s="23"/>
      <c r="E1244" s="24"/>
      <c r="F1244" s="176" t="s">
        <v>171</v>
      </c>
      <c r="G1244" s="190">
        <f t="shared" ref="G1244:V1244" si="502">G384</f>
        <v>0</v>
      </c>
      <c r="H1244" s="191">
        <f t="shared" si="502"/>
        <v>0</v>
      </c>
      <c r="I1244" s="179">
        <f t="shared" si="502"/>
        <v>0</v>
      </c>
      <c r="J1244" s="179">
        <f t="shared" si="502"/>
        <v>0</v>
      </c>
      <c r="K1244" s="197">
        <f t="shared" si="502"/>
        <v>0</v>
      </c>
      <c r="L1244" s="181">
        <f t="shared" si="502"/>
        <v>0</v>
      </c>
      <c r="M1244" s="192">
        <f t="shared" si="502"/>
        <v>0</v>
      </c>
      <c r="N1244" s="182">
        <f t="shared" si="502"/>
        <v>0</v>
      </c>
      <c r="O1244" s="178">
        <f t="shared" si="502"/>
        <v>0</v>
      </c>
      <c r="P1244" s="182">
        <f t="shared" si="502"/>
        <v>0</v>
      </c>
      <c r="Q1244" s="192">
        <f t="shared" si="502"/>
        <v>0</v>
      </c>
      <c r="R1244" s="182">
        <f t="shared" si="502"/>
        <v>0</v>
      </c>
      <c r="S1244" s="182">
        <f t="shared" si="502"/>
        <v>0</v>
      </c>
      <c r="T1244" s="229">
        <f t="shared" si="502"/>
        <v>0</v>
      </c>
      <c r="U1244" s="182">
        <f t="shared" si="502"/>
        <v>0</v>
      </c>
      <c r="V1244" s="183">
        <f t="shared" si="502"/>
        <v>0</v>
      </c>
      <c r="W1244" s="46">
        <f>G1244-SUM(H1244:V1244)</f>
        <v>0</v>
      </c>
      <c r="Y1244"/>
      <c r="Z1244"/>
    </row>
    <row r="1245" spans="1:26" s="72" customFormat="1" x14ac:dyDescent="0.2">
      <c r="A1245" s="322"/>
      <c r="B1245" s="25"/>
      <c r="C1245" s="23"/>
      <c r="D1245" s="23"/>
      <c r="E1245" s="24" t="s">
        <v>334</v>
      </c>
      <c r="F1245" s="24"/>
      <c r="G1245" s="69">
        <f t="shared" ref="G1245:W1245" si="503">SUBTOTAL(9,G1246:G1247)</f>
        <v>0</v>
      </c>
      <c r="H1245" s="70">
        <f t="shared" si="503"/>
        <v>0</v>
      </c>
      <c r="I1245" s="66">
        <f t="shared" si="503"/>
        <v>0</v>
      </c>
      <c r="J1245" s="66">
        <f t="shared" si="503"/>
        <v>0</v>
      </c>
      <c r="K1245" s="67">
        <f t="shared" si="503"/>
        <v>0</v>
      </c>
      <c r="L1245" s="34">
        <f t="shared" si="503"/>
        <v>0</v>
      </c>
      <c r="M1245" s="34">
        <f t="shared" si="503"/>
        <v>0</v>
      </c>
      <c r="N1245" s="34">
        <f t="shared" si="503"/>
        <v>0</v>
      </c>
      <c r="O1245" s="34">
        <f t="shared" si="503"/>
        <v>0</v>
      </c>
      <c r="P1245" s="34">
        <f t="shared" si="503"/>
        <v>0</v>
      </c>
      <c r="Q1245" s="34">
        <f t="shared" si="503"/>
        <v>0</v>
      </c>
      <c r="R1245" s="34">
        <f t="shared" si="503"/>
        <v>0</v>
      </c>
      <c r="S1245" s="34">
        <f t="shared" si="503"/>
        <v>0</v>
      </c>
      <c r="T1245" s="34">
        <f t="shared" si="503"/>
        <v>0</v>
      </c>
      <c r="U1245" s="34">
        <f t="shared" si="503"/>
        <v>0</v>
      </c>
      <c r="V1245" s="34">
        <f t="shared" si="503"/>
        <v>0</v>
      </c>
      <c r="W1245" s="33">
        <f t="shared" si="503"/>
        <v>0</v>
      </c>
      <c r="Y1245"/>
      <c r="Z1245"/>
    </row>
    <row r="1246" spans="1:26" s="72" customFormat="1" outlineLevel="1" x14ac:dyDescent="0.2">
      <c r="A1246" s="322"/>
      <c r="B1246" s="25"/>
      <c r="C1246" s="23"/>
      <c r="D1246" s="23"/>
      <c r="E1246" s="24"/>
      <c r="F1246" s="176" t="s">
        <v>335</v>
      </c>
      <c r="G1246" s="190">
        <f t="shared" ref="G1246:V1246" si="504">G386</f>
        <v>0</v>
      </c>
      <c r="H1246" s="191">
        <f t="shared" si="504"/>
        <v>0</v>
      </c>
      <c r="I1246" s="179">
        <f t="shared" si="504"/>
        <v>0</v>
      </c>
      <c r="J1246" s="179">
        <f t="shared" si="504"/>
        <v>0</v>
      </c>
      <c r="K1246" s="197">
        <f t="shared" si="504"/>
        <v>0</v>
      </c>
      <c r="L1246" s="181">
        <f t="shared" si="504"/>
        <v>0</v>
      </c>
      <c r="M1246" s="192">
        <f t="shared" si="504"/>
        <v>0</v>
      </c>
      <c r="N1246" s="182">
        <f t="shared" si="504"/>
        <v>0</v>
      </c>
      <c r="O1246" s="178">
        <f t="shared" si="504"/>
        <v>0</v>
      </c>
      <c r="P1246" s="182">
        <f t="shared" si="504"/>
        <v>0</v>
      </c>
      <c r="Q1246" s="192">
        <f t="shared" si="504"/>
        <v>0</v>
      </c>
      <c r="R1246" s="182">
        <f t="shared" si="504"/>
        <v>0</v>
      </c>
      <c r="S1246" s="182">
        <f t="shared" si="504"/>
        <v>0</v>
      </c>
      <c r="T1246" s="178">
        <f t="shared" si="504"/>
        <v>0</v>
      </c>
      <c r="U1246" s="182">
        <f t="shared" si="504"/>
        <v>0</v>
      </c>
      <c r="V1246" s="183">
        <f t="shared" si="504"/>
        <v>0</v>
      </c>
      <c r="W1246" s="46">
        <f>G1246-SUM(H1246:V1246)</f>
        <v>0</v>
      </c>
      <c r="Y1246"/>
      <c r="Z1246"/>
    </row>
    <row r="1247" spans="1:26" s="72" customFormat="1" outlineLevel="1" x14ac:dyDescent="0.2">
      <c r="A1247" s="322"/>
      <c r="B1247" s="25"/>
      <c r="C1247" s="23"/>
      <c r="D1247" s="23"/>
      <c r="E1247" s="24"/>
      <c r="F1247" s="176" t="s">
        <v>336</v>
      </c>
      <c r="G1247" s="190">
        <f t="shared" ref="G1247:V1247" si="505">G387</f>
        <v>0</v>
      </c>
      <c r="H1247" s="191">
        <f t="shared" si="505"/>
        <v>0</v>
      </c>
      <c r="I1247" s="179">
        <f t="shared" si="505"/>
        <v>0</v>
      </c>
      <c r="J1247" s="179">
        <f t="shared" si="505"/>
        <v>0</v>
      </c>
      <c r="K1247" s="197">
        <f t="shared" si="505"/>
        <v>0</v>
      </c>
      <c r="L1247" s="181">
        <f t="shared" si="505"/>
        <v>0</v>
      </c>
      <c r="M1247" s="192">
        <f t="shared" si="505"/>
        <v>0</v>
      </c>
      <c r="N1247" s="182">
        <f t="shared" si="505"/>
        <v>0</v>
      </c>
      <c r="O1247" s="178">
        <f t="shared" si="505"/>
        <v>0</v>
      </c>
      <c r="P1247" s="182">
        <f t="shared" si="505"/>
        <v>0</v>
      </c>
      <c r="Q1247" s="192">
        <f t="shared" si="505"/>
        <v>0</v>
      </c>
      <c r="R1247" s="182">
        <f t="shared" si="505"/>
        <v>0</v>
      </c>
      <c r="S1247" s="182">
        <f t="shared" si="505"/>
        <v>0</v>
      </c>
      <c r="T1247" s="178">
        <f t="shared" si="505"/>
        <v>0</v>
      </c>
      <c r="U1247" s="182">
        <f t="shared" si="505"/>
        <v>0</v>
      </c>
      <c r="V1247" s="183">
        <f t="shared" si="505"/>
        <v>0</v>
      </c>
      <c r="W1247" s="46">
        <f>G1247-SUM(H1247:V1247)</f>
        <v>0</v>
      </c>
      <c r="Y1247"/>
      <c r="Z1247"/>
    </row>
    <row r="1248" spans="1:26" s="72" customFormat="1" x14ac:dyDescent="0.2">
      <c r="A1248" s="322"/>
      <c r="B1248" s="25"/>
      <c r="C1248" s="23"/>
      <c r="D1248" s="23"/>
      <c r="E1248" s="24" t="s">
        <v>337</v>
      </c>
      <c r="F1248" s="24"/>
      <c r="G1248" s="69">
        <f t="shared" ref="G1248:W1248" si="506">SUBTOTAL(9,G1249:G1251)</f>
        <v>0</v>
      </c>
      <c r="H1248" s="70">
        <f t="shared" si="506"/>
        <v>0</v>
      </c>
      <c r="I1248" s="66">
        <f t="shared" si="506"/>
        <v>0</v>
      </c>
      <c r="J1248" s="66">
        <f t="shared" si="506"/>
        <v>0</v>
      </c>
      <c r="K1248" s="67">
        <f t="shared" si="506"/>
        <v>0</v>
      </c>
      <c r="L1248" s="34">
        <f t="shared" si="506"/>
        <v>0</v>
      </c>
      <c r="M1248" s="34">
        <f t="shared" si="506"/>
        <v>0</v>
      </c>
      <c r="N1248" s="34">
        <f t="shared" si="506"/>
        <v>0</v>
      </c>
      <c r="O1248" s="34">
        <f t="shared" si="506"/>
        <v>0</v>
      </c>
      <c r="P1248" s="34">
        <f t="shared" si="506"/>
        <v>0</v>
      </c>
      <c r="Q1248" s="34">
        <f t="shared" si="506"/>
        <v>0</v>
      </c>
      <c r="R1248" s="34">
        <f t="shared" si="506"/>
        <v>0</v>
      </c>
      <c r="S1248" s="34">
        <f t="shared" si="506"/>
        <v>0</v>
      </c>
      <c r="T1248" s="34">
        <f t="shared" si="506"/>
        <v>0</v>
      </c>
      <c r="U1248" s="34">
        <f t="shared" si="506"/>
        <v>0</v>
      </c>
      <c r="V1248" s="34">
        <f t="shared" si="506"/>
        <v>0</v>
      </c>
      <c r="W1248" s="33">
        <f t="shared" si="506"/>
        <v>0</v>
      </c>
      <c r="Y1248"/>
      <c r="Z1248"/>
    </row>
    <row r="1249" spans="1:26" s="72" customFormat="1" outlineLevel="1" x14ac:dyDescent="0.2">
      <c r="A1249" s="322"/>
      <c r="B1249" s="25"/>
      <c r="C1249" s="23"/>
      <c r="D1249" s="23"/>
      <c r="E1249" s="24"/>
      <c r="F1249" s="176" t="s">
        <v>338</v>
      </c>
      <c r="G1249" s="190">
        <f t="shared" ref="G1249:V1249" si="507">G389</f>
        <v>0</v>
      </c>
      <c r="H1249" s="191">
        <f t="shared" si="507"/>
        <v>0</v>
      </c>
      <c r="I1249" s="179">
        <f t="shared" si="507"/>
        <v>0</v>
      </c>
      <c r="J1249" s="179">
        <f t="shared" si="507"/>
        <v>0</v>
      </c>
      <c r="K1249" s="197">
        <f t="shared" si="507"/>
        <v>0</v>
      </c>
      <c r="L1249" s="181">
        <f t="shared" si="507"/>
        <v>0</v>
      </c>
      <c r="M1249" s="192">
        <f t="shared" si="507"/>
        <v>0</v>
      </c>
      <c r="N1249" s="182">
        <f t="shared" si="507"/>
        <v>0</v>
      </c>
      <c r="O1249" s="178">
        <f t="shared" si="507"/>
        <v>0</v>
      </c>
      <c r="P1249" s="182">
        <f t="shared" si="507"/>
        <v>0</v>
      </c>
      <c r="Q1249" s="192">
        <f t="shared" si="507"/>
        <v>0</v>
      </c>
      <c r="R1249" s="182">
        <f t="shared" si="507"/>
        <v>0</v>
      </c>
      <c r="S1249" s="182">
        <f t="shared" si="507"/>
        <v>0</v>
      </c>
      <c r="T1249" s="178">
        <f t="shared" si="507"/>
        <v>0</v>
      </c>
      <c r="U1249" s="182">
        <f t="shared" si="507"/>
        <v>0</v>
      </c>
      <c r="V1249" s="183">
        <f t="shared" si="507"/>
        <v>0</v>
      </c>
      <c r="W1249" s="46">
        <f>G1249-SUM(H1249:V1249)</f>
        <v>0</v>
      </c>
      <c r="Y1249"/>
      <c r="Z1249"/>
    </row>
    <row r="1250" spans="1:26" s="72" customFormat="1" outlineLevel="1" x14ac:dyDescent="0.2">
      <c r="A1250" s="322"/>
      <c r="B1250" s="25"/>
      <c r="C1250" s="23"/>
      <c r="D1250" s="23"/>
      <c r="E1250" s="24"/>
      <c r="F1250" s="176" t="s">
        <v>339</v>
      </c>
      <c r="G1250" s="190">
        <f t="shared" ref="G1250:V1250" si="508">G390</f>
        <v>0</v>
      </c>
      <c r="H1250" s="191">
        <f t="shared" si="508"/>
        <v>0</v>
      </c>
      <c r="I1250" s="179">
        <f t="shared" si="508"/>
        <v>0</v>
      </c>
      <c r="J1250" s="179">
        <f t="shared" si="508"/>
        <v>0</v>
      </c>
      <c r="K1250" s="197">
        <f t="shared" si="508"/>
        <v>0</v>
      </c>
      <c r="L1250" s="181">
        <f t="shared" si="508"/>
        <v>0</v>
      </c>
      <c r="M1250" s="192">
        <f t="shared" si="508"/>
        <v>0</v>
      </c>
      <c r="N1250" s="182">
        <f t="shared" si="508"/>
        <v>0</v>
      </c>
      <c r="O1250" s="178">
        <f t="shared" si="508"/>
        <v>0</v>
      </c>
      <c r="P1250" s="182">
        <f t="shared" si="508"/>
        <v>0</v>
      </c>
      <c r="Q1250" s="192">
        <f t="shared" si="508"/>
        <v>0</v>
      </c>
      <c r="R1250" s="182">
        <f t="shared" si="508"/>
        <v>0</v>
      </c>
      <c r="S1250" s="182">
        <f t="shared" si="508"/>
        <v>0</v>
      </c>
      <c r="T1250" s="178">
        <f t="shared" si="508"/>
        <v>0</v>
      </c>
      <c r="U1250" s="182">
        <f t="shared" si="508"/>
        <v>0</v>
      </c>
      <c r="V1250" s="183">
        <f t="shared" si="508"/>
        <v>0</v>
      </c>
      <c r="W1250" s="46">
        <f>G1250-SUM(H1250:V1250)</f>
        <v>0</v>
      </c>
      <c r="Y1250"/>
      <c r="Z1250"/>
    </row>
    <row r="1251" spans="1:26" s="72" customFormat="1" outlineLevel="1" x14ac:dyDescent="0.2">
      <c r="A1251" s="322"/>
      <c r="B1251" s="25"/>
      <c r="C1251" s="23"/>
      <c r="D1251" s="23"/>
      <c r="E1251" s="24"/>
      <c r="F1251" s="176" t="s">
        <v>340</v>
      </c>
      <c r="G1251" s="190">
        <f t="shared" ref="G1251:V1251" si="509">G391</f>
        <v>0</v>
      </c>
      <c r="H1251" s="191">
        <f t="shared" si="509"/>
        <v>0</v>
      </c>
      <c r="I1251" s="179">
        <f t="shared" si="509"/>
        <v>0</v>
      </c>
      <c r="J1251" s="179">
        <f t="shared" si="509"/>
        <v>0</v>
      </c>
      <c r="K1251" s="197">
        <f t="shared" si="509"/>
        <v>0</v>
      </c>
      <c r="L1251" s="181">
        <f t="shared" si="509"/>
        <v>0</v>
      </c>
      <c r="M1251" s="192">
        <f t="shared" si="509"/>
        <v>0</v>
      </c>
      <c r="N1251" s="182">
        <f t="shared" si="509"/>
        <v>0</v>
      </c>
      <c r="O1251" s="178">
        <f t="shared" si="509"/>
        <v>0</v>
      </c>
      <c r="P1251" s="182">
        <f t="shared" si="509"/>
        <v>0</v>
      </c>
      <c r="Q1251" s="192">
        <f t="shared" si="509"/>
        <v>0</v>
      </c>
      <c r="R1251" s="182">
        <f t="shared" si="509"/>
        <v>0</v>
      </c>
      <c r="S1251" s="182">
        <f t="shared" si="509"/>
        <v>0</v>
      </c>
      <c r="T1251" s="178">
        <f t="shared" si="509"/>
        <v>0</v>
      </c>
      <c r="U1251" s="182">
        <f t="shared" si="509"/>
        <v>0</v>
      </c>
      <c r="V1251" s="183">
        <f t="shared" si="509"/>
        <v>0</v>
      </c>
      <c r="W1251" s="46">
        <f>G1251-SUM(H1251:V1251)</f>
        <v>0</v>
      </c>
      <c r="Y1251"/>
      <c r="Z1251"/>
    </row>
    <row r="1252" spans="1:26" s="72" customFormat="1" x14ac:dyDescent="0.2">
      <c r="A1252" s="322"/>
      <c r="B1252" s="25"/>
      <c r="C1252" s="23"/>
      <c r="D1252" s="23" t="s">
        <v>183</v>
      </c>
      <c r="E1252" s="24"/>
      <c r="F1252" s="24"/>
      <c r="G1252" s="69"/>
      <c r="H1252" s="66"/>
      <c r="I1252" s="66"/>
      <c r="J1252" s="66"/>
      <c r="K1252" s="67"/>
      <c r="L1252" s="51"/>
      <c r="M1252" s="34"/>
      <c r="N1252" s="34"/>
      <c r="O1252" s="34"/>
      <c r="P1252" s="34"/>
      <c r="Q1252" s="34"/>
      <c r="R1252" s="34"/>
      <c r="S1252" s="34"/>
      <c r="T1252" s="34"/>
      <c r="U1252" s="34"/>
      <c r="V1252" s="37"/>
      <c r="W1252" s="33"/>
      <c r="Y1252"/>
      <c r="Z1252"/>
    </row>
    <row r="1253" spans="1:26" s="72" customFormat="1" x14ac:dyDescent="0.2">
      <c r="A1253" s="322"/>
      <c r="B1253" s="25"/>
      <c r="C1253" s="23"/>
      <c r="D1253" s="23"/>
      <c r="E1253" s="24" t="s">
        <v>184</v>
      </c>
      <c r="F1253" s="24"/>
      <c r="G1253" s="69">
        <f t="shared" ref="G1253:W1253" si="510">SUBTOTAL(9,G1254:G1255)</f>
        <v>0</v>
      </c>
      <c r="H1253" s="70">
        <f t="shared" si="510"/>
        <v>0</v>
      </c>
      <c r="I1253" s="66">
        <f t="shared" si="510"/>
        <v>0</v>
      </c>
      <c r="J1253" s="66">
        <f t="shared" si="510"/>
        <v>0</v>
      </c>
      <c r="K1253" s="67">
        <f t="shared" si="510"/>
        <v>0</v>
      </c>
      <c r="L1253" s="34">
        <f t="shared" si="510"/>
        <v>0</v>
      </c>
      <c r="M1253" s="34">
        <f t="shared" si="510"/>
        <v>0</v>
      </c>
      <c r="N1253" s="34">
        <f t="shared" si="510"/>
        <v>0</v>
      </c>
      <c r="O1253" s="34">
        <f t="shared" si="510"/>
        <v>0</v>
      </c>
      <c r="P1253" s="34">
        <f t="shared" si="510"/>
        <v>0</v>
      </c>
      <c r="Q1253" s="34">
        <f t="shared" si="510"/>
        <v>0</v>
      </c>
      <c r="R1253" s="34">
        <f t="shared" si="510"/>
        <v>0</v>
      </c>
      <c r="S1253" s="34">
        <f t="shared" si="510"/>
        <v>0</v>
      </c>
      <c r="T1253" s="34">
        <f t="shared" si="510"/>
        <v>0</v>
      </c>
      <c r="U1253" s="34">
        <f t="shared" si="510"/>
        <v>0</v>
      </c>
      <c r="V1253" s="34">
        <f t="shared" si="510"/>
        <v>0</v>
      </c>
      <c r="W1253" s="33">
        <f t="shared" si="510"/>
        <v>0</v>
      </c>
      <c r="Y1253"/>
      <c r="Z1253"/>
    </row>
    <row r="1254" spans="1:26" s="72" customFormat="1" outlineLevel="1" x14ac:dyDescent="0.2">
      <c r="A1254" s="322"/>
      <c r="B1254" s="25"/>
      <c r="C1254" s="23"/>
      <c r="D1254" s="23"/>
      <c r="E1254" s="24"/>
      <c r="F1254" s="176" t="s">
        <v>176</v>
      </c>
      <c r="G1254" s="190">
        <f t="shared" ref="G1254:V1254" si="511">G394</f>
        <v>0</v>
      </c>
      <c r="H1254" s="191">
        <f t="shared" si="511"/>
        <v>0</v>
      </c>
      <c r="I1254" s="179">
        <f t="shared" si="511"/>
        <v>0</v>
      </c>
      <c r="J1254" s="179">
        <f t="shared" si="511"/>
        <v>0</v>
      </c>
      <c r="K1254" s="197">
        <f t="shared" si="511"/>
        <v>0</v>
      </c>
      <c r="L1254" s="181">
        <f t="shared" si="511"/>
        <v>0</v>
      </c>
      <c r="M1254" s="182">
        <f t="shared" si="511"/>
        <v>0</v>
      </c>
      <c r="N1254" s="182">
        <f t="shared" si="511"/>
        <v>0</v>
      </c>
      <c r="O1254" s="182">
        <f t="shared" si="511"/>
        <v>0</v>
      </c>
      <c r="P1254" s="182">
        <f t="shared" si="511"/>
        <v>0</v>
      </c>
      <c r="Q1254" s="182">
        <f t="shared" si="511"/>
        <v>0</v>
      </c>
      <c r="R1254" s="182">
        <f t="shared" si="511"/>
        <v>0</v>
      </c>
      <c r="S1254" s="182">
        <f t="shared" si="511"/>
        <v>0</v>
      </c>
      <c r="T1254" s="182">
        <f t="shared" si="511"/>
        <v>0</v>
      </c>
      <c r="U1254" s="182">
        <f t="shared" si="511"/>
        <v>0</v>
      </c>
      <c r="V1254" s="183">
        <f t="shared" si="511"/>
        <v>0</v>
      </c>
      <c r="W1254" s="46">
        <f>G1254-SUM(H1254:V1254)</f>
        <v>0</v>
      </c>
      <c r="Y1254"/>
      <c r="Z1254"/>
    </row>
    <row r="1255" spans="1:26" s="72" customFormat="1" outlineLevel="1" x14ac:dyDescent="0.2">
      <c r="A1255" s="322"/>
      <c r="B1255" s="25"/>
      <c r="C1255" s="23"/>
      <c r="D1255" s="23"/>
      <c r="E1255" s="24"/>
      <c r="F1255" s="176" t="s">
        <v>180</v>
      </c>
      <c r="G1255" s="190">
        <f t="shared" ref="G1255:V1255" si="512">G395</f>
        <v>0</v>
      </c>
      <c r="H1255" s="191">
        <f t="shared" si="512"/>
        <v>0</v>
      </c>
      <c r="I1255" s="179">
        <f t="shared" si="512"/>
        <v>0</v>
      </c>
      <c r="J1255" s="179">
        <f t="shared" si="512"/>
        <v>0</v>
      </c>
      <c r="K1255" s="197">
        <f t="shared" si="512"/>
        <v>0</v>
      </c>
      <c r="L1255" s="181">
        <f t="shared" si="512"/>
        <v>0</v>
      </c>
      <c r="M1255" s="182">
        <f t="shared" si="512"/>
        <v>0</v>
      </c>
      <c r="N1255" s="182">
        <f t="shared" si="512"/>
        <v>0</v>
      </c>
      <c r="O1255" s="182">
        <f t="shared" si="512"/>
        <v>0</v>
      </c>
      <c r="P1255" s="182">
        <f t="shared" si="512"/>
        <v>0</v>
      </c>
      <c r="Q1255" s="182">
        <f t="shared" si="512"/>
        <v>0</v>
      </c>
      <c r="R1255" s="182">
        <f t="shared" si="512"/>
        <v>0</v>
      </c>
      <c r="S1255" s="182">
        <f t="shared" si="512"/>
        <v>0</v>
      </c>
      <c r="T1255" s="182">
        <f t="shared" si="512"/>
        <v>0</v>
      </c>
      <c r="U1255" s="182">
        <f t="shared" si="512"/>
        <v>0</v>
      </c>
      <c r="V1255" s="183">
        <f t="shared" si="512"/>
        <v>0</v>
      </c>
      <c r="W1255" s="46">
        <f>G1255-SUM(H1255:V1255)</f>
        <v>0</v>
      </c>
      <c r="Y1255"/>
      <c r="Z1255"/>
    </row>
    <row r="1256" spans="1:26" s="72" customFormat="1" x14ac:dyDescent="0.2">
      <c r="A1256" s="322"/>
      <c r="B1256" s="25"/>
      <c r="C1256" s="23"/>
      <c r="D1256" s="23"/>
      <c r="E1256" s="24" t="s">
        <v>185</v>
      </c>
      <c r="F1256" s="24"/>
      <c r="G1256" s="69">
        <f t="shared" ref="G1256:W1256" si="513">SUBTOTAL(9,G1257:G1258)</f>
        <v>0</v>
      </c>
      <c r="H1256" s="70">
        <f t="shared" si="513"/>
        <v>0</v>
      </c>
      <c r="I1256" s="66">
        <f t="shared" si="513"/>
        <v>0</v>
      </c>
      <c r="J1256" s="66">
        <f t="shared" si="513"/>
        <v>0</v>
      </c>
      <c r="K1256" s="67">
        <f t="shared" si="513"/>
        <v>0</v>
      </c>
      <c r="L1256" s="34">
        <f t="shared" si="513"/>
        <v>0</v>
      </c>
      <c r="M1256" s="34">
        <f t="shared" si="513"/>
        <v>0</v>
      </c>
      <c r="N1256" s="34">
        <f t="shared" si="513"/>
        <v>0</v>
      </c>
      <c r="O1256" s="34">
        <f t="shared" si="513"/>
        <v>0</v>
      </c>
      <c r="P1256" s="34">
        <f t="shared" si="513"/>
        <v>0</v>
      </c>
      <c r="Q1256" s="34">
        <f t="shared" si="513"/>
        <v>0</v>
      </c>
      <c r="R1256" s="34">
        <f t="shared" si="513"/>
        <v>0</v>
      </c>
      <c r="S1256" s="34">
        <f t="shared" si="513"/>
        <v>0</v>
      </c>
      <c r="T1256" s="34">
        <f t="shared" si="513"/>
        <v>0</v>
      </c>
      <c r="U1256" s="34">
        <f t="shared" si="513"/>
        <v>0</v>
      </c>
      <c r="V1256" s="34">
        <f t="shared" si="513"/>
        <v>0</v>
      </c>
      <c r="W1256" s="33">
        <f t="shared" si="513"/>
        <v>0</v>
      </c>
      <c r="Y1256"/>
      <c r="Z1256"/>
    </row>
    <row r="1257" spans="1:26" s="72" customFormat="1" outlineLevel="1" x14ac:dyDescent="0.2">
      <c r="A1257" s="322"/>
      <c r="B1257" s="25"/>
      <c r="C1257" s="23"/>
      <c r="D1257" s="23"/>
      <c r="E1257" s="24"/>
      <c r="F1257" s="176" t="s">
        <v>177</v>
      </c>
      <c r="G1257" s="190">
        <f t="shared" ref="G1257:V1257" si="514">G397</f>
        <v>0</v>
      </c>
      <c r="H1257" s="191">
        <f t="shared" si="514"/>
        <v>0</v>
      </c>
      <c r="I1257" s="179">
        <f t="shared" si="514"/>
        <v>0</v>
      </c>
      <c r="J1257" s="179">
        <f t="shared" si="514"/>
        <v>0</v>
      </c>
      <c r="K1257" s="197">
        <f t="shared" si="514"/>
        <v>0</v>
      </c>
      <c r="L1257" s="181">
        <f t="shared" si="514"/>
        <v>0</v>
      </c>
      <c r="M1257" s="182">
        <f t="shared" si="514"/>
        <v>0</v>
      </c>
      <c r="N1257" s="182">
        <f t="shared" si="514"/>
        <v>0</v>
      </c>
      <c r="O1257" s="182">
        <f t="shared" si="514"/>
        <v>0</v>
      </c>
      <c r="P1257" s="182">
        <f t="shared" si="514"/>
        <v>0</v>
      </c>
      <c r="Q1257" s="182">
        <f t="shared" si="514"/>
        <v>0</v>
      </c>
      <c r="R1257" s="182">
        <f t="shared" si="514"/>
        <v>0</v>
      </c>
      <c r="S1257" s="182">
        <f t="shared" si="514"/>
        <v>0</v>
      </c>
      <c r="T1257" s="182">
        <f t="shared" si="514"/>
        <v>0</v>
      </c>
      <c r="U1257" s="182">
        <f t="shared" si="514"/>
        <v>0</v>
      </c>
      <c r="V1257" s="183">
        <f t="shared" si="514"/>
        <v>0</v>
      </c>
      <c r="W1257" s="46">
        <f>G1257-SUM(H1257:V1257)</f>
        <v>0</v>
      </c>
      <c r="Y1257"/>
      <c r="Z1257"/>
    </row>
    <row r="1258" spans="1:26" s="72" customFormat="1" outlineLevel="1" x14ac:dyDescent="0.2">
      <c r="A1258" s="322"/>
      <c r="B1258" s="25"/>
      <c r="C1258" s="23"/>
      <c r="D1258" s="23"/>
      <c r="E1258" s="24"/>
      <c r="F1258" s="176" t="s">
        <v>182</v>
      </c>
      <c r="G1258" s="190">
        <f t="shared" ref="G1258:V1258" si="515">G398</f>
        <v>0</v>
      </c>
      <c r="H1258" s="191">
        <f t="shared" si="515"/>
        <v>0</v>
      </c>
      <c r="I1258" s="179">
        <f t="shared" si="515"/>
        <v>0</v>
      </c>
      <c r="J1258" s="179">
        <f t="shared" si="515"/>
        <v>0</v>
      </c>
      <c r="K1258" s="197">
        <f t="shared" si="515"/>
        <v>0</v>
      </c>
      <c r="L1258" s="181">
        <f t="shared" si="515"/>
        <v>0</v>
      </c>
      <c r="M1258" s="182">
        <f t="shared" si="515"/>
        <v>0</v>
      </c>
      <c r="N1258" s="182">
        <f t="shared" si="515"/>
        <v>0</v>
      </c>
      <c r="O1258" s="182">
        <f t="shared" si="515"/>
        <v>0</v>
      </c>
      <c r="P1258" s="182">
        <f t="shared" si="515"/>
        <v>0</v>
      </c>
      <c r="Q1258" s="182">
        <f t="shared" si="515"/>
        <v>0</v>
      </c>
      <c r="R1258" s="182">
        <f t="shared" si="515"/>
        <v>0</v>
      </c>
      <c r="S1258" s="182">
        <f t="shared" si="515"/>
        <v>0</v>
      </c>
      <c r="T1258" s="182">
        <f t="shared" si="515"/>
        <v>0</v>
      </c>
      <c r="U1258" s="182">
        <f t="shared" si="515"/>
        <v>0</v>
      </c>
      <c r="V1258" s="183">
        <f t="shared" si="515"/>
        <v>0</v>
      </c>
      <c r="W1258" s="46">
        <f>G1258-SUM(H1258:V1258)</f>
        <v>0</v>
      </c>
      <c r="Y1258"/>
      <c r="Z1258"/>
    </row>
    <row r="1259" spans="1:26" s="72" customFormat="1" x14ac:dyDescent="0.2">
      <c r="A1259" s="322"/>
      <c r="B1259" s="25"/>
      <c r="C1259" s="23"/>
      <c r="D1259" s="23"/>
      <c r="E1259" s="24" t="s">
        <v>186</v>
      </c>
      <c r="F1259" s="24"/>
      <c r="G1259" s="69">
        <f t="shared" ref="G1259:W1259" si="516">SUBTOTAL(9,G1260:G1261)</f>
        <v>0</v>
      </c>
      <c r="H1259" s="70">
        <f t="shared" si="516"/>
        <v>0</v>
      </c>
      <c r="I1259" s="66">
        <f t="shared" si="516"/>
        <v>0</v>
      </c>
      <c r="J1259" s="66">
        <f t="shared" si="516"/>
        <v>0</v>
      </c>
      <c r="K1259" s="67">
        <f t="shared" si="516"/>
        <v>0</v>
      </c>
      <c r="L1259" s="34">
        <f t="shared" si="516"/>
        <v>0</v>
      </c>
      <c r="M1259" s="34">
        <f t="shared" si="516"/>
        <v>0</v>
      </c>
      <c r="N1259" s="34">
        <f t="shared" si="516"/>
        <v>0</v>
      </c>
      <c r="O1259" s="34">
        <f t="shared" si="516"/>
        <v>0</v>
      </c>
      <c r="P1259" s="34">
        <f t="shared" si="516"/>
        <v>0</v>
      </c>
      <c r="Q1259" s="34">
        <f t="shared" si="516"/>
        <v>0</v>
      </c>
      <c r="R1259" s="34">
        <f t="shared" si="516"/>
        <v>0</v>
      </c>
      <c r="S1259" s="34">
        <f t="shared" si="516"/>
        <v>0</v>
      </c>
      <c r="T1259" s="34">
        <f t="shared" si="516"/>
        <v>0</v>
      </c>
      <c r="U1259" s="34">
        <f t="shared" si="516"/>
        <v>0</v>
      </c>
      <c r="V1259" s="34">
        <f t="shared" si="516"/>
        <v>0</v>
      </c>
      <c r="W1259" s="33">
        <f t="shared" si="516"/>
        <v>0</v>
      </c>
      <c r="Y1259"/>
      <c r="Z1259"/>
    </row>
    <row r="1260" spans="1:26" s="72" customFormat="1" outlineLevel="1" x14ac:dyDescent="0.2">
      <c r="A1260" s="322"/>
      <c r="B1260" s="25"/>
      <c r="C1260" s="23"/>
      <c r="D1260" s="23"/>
      <c r="E1260" s="24"/>
      <c r="F1260" s="176" t="s">
        <v>178</v>
      </c>
      <c r="G1260" s="190">
        <f t="shared" ref="G1260:V1260" si="517">G400</f>
        <v>0</v>
      </c>
      <c r="H1260" s="191">
        <f t="shared" si="517"/>
        <v>0</v>
      </c>
      <c r="I1260" s="179">
        <f t="shared" si="517"/>
        <v>0</v>
      </c>
      <c r="J1260" s="179">
        <f t="shared" si="517"/>
        <v>0</v>
      </c>
      <c r="K1260" s="197">
        <f t="shared" si="517"/>
        <v>0</v>
      </c>
      <c r="L1260" s="181">
        <f t="shared" si="517"/>
        <v>0</v>
      </c>
      <c r="M1260" s="182">
        <f t="shared" si="517"/>
        <v>0</v>
      </c>
      <c r="N1260" s="182">
        <f t="shared" si="517"/>
        <v>0</v>
      </c>
      <c r="O1260" s="182">
        <f t="shared" si="517"/>
        <v>0</v>
      </c>
      <c r="P1260" s="182">
        <f t="shared" si="517"/>
        <v>0</v>
      </c>
      <c r="Q1260" s="182">
        <f t="shared" si="517"/>
        <v>0</v>
      </c>
      <c r="R1260" s="182">
        <f t="shared" si="517"/>
        <v>0</v>
      </c>
      <c r="S1260" s="182">
        <f t="shared" si="517"/>
        <v>0</v>
      </c>
      <c r="T1260" s="182">
        <f t="shared" si="517"/>
        <v>0</v>
      </c>
      <c r="U1260" s="182">
        <f t="shared" si="517"/>
        <v>0</v>
      </c>
      <c r="V1260" s="183">
        <f t="shared" si="517"/>
        <v>0</v>
      </c>
      <c r="W1260" s="46">
        <f>G1260-SUM(H1260:V1260)</f>
        <v>0</v>
      </c>
      <c r="Y1260"/>
      <c r="Z1260"/>
    </row>
    <row r="1261" spans="1:26" s="72" customFormat="1" outlineLevel="1" x14ac:dyDescent="0.2">
      <c r="A1261" s="322"/>
      <c r="B1261" s="25"/>
      <c r="C1261" s="23"/>
      <c r="D1261" s="23"/>
      <c r="E1261" s="24"/>
      <c r="F1261" s="176" t="s">
        <v>181</v>
      </c>
      <c r="G1261" s="190">
        <f t="shared" ref="G1261:V1261" si="518">G401</f>
        <v>0</v>
      </c>
      <c r="H1261" s="191">
        <f t="shared" si="518"/>
        <v>0</v>
      </c>
      <c r="I1261" s="179">
        <f t="shared" si="518"/>
        <v>0</v>
      </c>
      <c r="J1261" s="179">
        <f t="shared" si="518"/>
        <v>0</v>
      </c>
      <c r="K1261" s="197">
        <f t="shared" si="518"/>
        <v>0</v>
      </c>
      <c r="L1261" s="181">
        <f t="shared" si="518"/>
        <v>0</v>
      </c>
      <c r="M1261" s="182">
        <f t="shared" si="518"/>
        <v>0</v>
      </c>
      <c r="N1261" s="182">
        <f t="shared" si="518"/>
        <v>0</v>
      </c>
      <c r="O1261" s="182">
        <f t="shared" si="518"/>
        <v>0</v>
      </c>
      <c r="P1261" s="182">
        <f t="shared" si="518"/>
        <v>0</v>
      </c>
      <c r="Q1261" s="182">
        <f t="shared" si="518"/>
        <v>0</v>
      </c>
      <c r="R1261" s="182">
        <f t="shared" si="518"/>
        <v>0</v>
      </c>
      <c r="S1261" s="182">
        <f t="shared" si="518"/>
        <v>0</v>
      </c>
      <c r="T1261" s="182">
        <f t="shared" si="518"/>
        <v>0</v>
      </c>
      <c r="U1261" s="182">
        <f t="shared" si="518"/>
        <v>0</v>
      </c>
      <c r="V1261" s="183">
        <f t="shared" si="518"/>
        <v>0</v>
      </c>
      <c r="W1261" s="46">
        <f>G1261-SUM(H1261:V1261)</f>
        <v>0</v>
      </c>
      <c r="Y1261"/>
      <c r="Z1261"/>
    </row>
    <row r="1262" spans="1:26" s="72" customFormat="1" x14ac:dyDescent="0.2">
      <c r="A1262" s="322"/>
      <c r="B1262" s="25"/>
      <c r="C1262" s="23"/>
      <c r="D1262" s="23"/>
      <c r="E1262" s="24" t="s">
        <v>187</v>
      </c>
      <c r="F1262" s="24"/>
      <c r="G1262" s="69">
        <f t="shared" ref="G1262:W1262" si="519">SUBTOTAL(9,G1263:G1264)</f>
        <v>0</v>
      </c>
      <c r="H1262" s="70">
        <f t="shared" si="519"/>
        <v>0</v>
      </c>
      <c r="I1262" s="66">
        <f t="shared" si="519"/>
        <v>0</v>
      </c>
      <c r="J1262" s="66">
        <f t="shared" si="519"/>
        <v>0</v>
      </c>
      <c r="K1262" s="67">
        <f t="shared" si="519"/>
        <v>0</v>
      </c>
      <c r="L1262" s="34">
        <f t="shared" si="519"/>
        <v>0</v>
      </c>
      <c r="M1262" s="34">
        <f t="shared" si="519"/>
        <v>0</v>
      </c>
      <c r="N1262" s="34">
        <f t="shared" si="519"/>
        <v>0</v>
      </c>
      <c r="O1262" s="34">
        <f t="shared" si="519"/>
        <v>0</v>
      </c>
      <c r="P1262" s="34">
        <f t="shared" si="519"/>
        <v>0</v>
      </c>
      <c r="Q1262" s="34">
        <f t="shared" si="519"/>
        <v>0</v>
      </c>
      <c r="R1262" s="34">
        <f t="shared" si="519"/>
        <v>0</v>
      </c>
      <c r="S1262" s="34">
        <f t="shared" si="519"/>
        <v>0</v>
      </c>
      <c r="T1262" s="34">
        <f t="shared" si="519"/>
        <v>0</v>
      </c>
      <c r="U1262" s="34">
        <f t="shared" si="519"/>
        <v>0</v>
      </c>
      <c r="V1262" s="34">
        <f t="shared" si="519"/>
        <v>0</v>
      </c>
      <c r="W1262" s="33">
        <f t="shared" si="519"/>
        <v>0</v>
      </c>
      <c r="Y1262"/>
      <c r="Z1262"/>
    </row>
    <row r="1263" spans="1:26" s="72" customFormat="1" outlineLevel="1" x14ac:dyDescent="0.2">
      <c r="A1263" s="322"/>
      <c r="B1263" s="25"/>
      <c r="C1263" s="23"/>
      <c r="D1263" s="23"/>
      <c r="E1263" s="24"/>
      <c r="F1263" s="176" t="s">
        <v>179</v>
      </c>
      <c r="G1263" s="190">
        <f t="shared" ref="G1263:V1263" si="520">G403</f>
        <v>0</v>
      </c>
      <c r="H1263" s="191">
        <f t="shared" si="520"/>
        <v>0</v>
      </c>
      <c r="I1263" s="179">
        <f t="shared" si="520"/>
        <v>0</v>
      </c>
      <c r="J1263" s="179">
        <f t="shared" si="520"/>
        <v>0</v>
      </c>
      <c r="K1263" s="197">
        <f t="shared" si="520"/>
        <v>0</v>
      </c>
      <c r="L1263" s="181">
        <f t="shared" si="520"/>
        <v>0</v>
      </c>
      <c r="M1263" s="182">
        <f t="shared" si="520"/>
        <v>0</v>
      </c>
      <c r="N1263" s="182">
        <f t="shared" si="520"/>
        <v>0</v>
      </c>
      <c r="O1263" s="182">
        <f t="shared" si="520"/>
        <v>0</v>
      </c>
      <c r="P1263" s="182">
        <f t="shared" si="520"/>
        <v>0</v>
      </c>
      <c r="Q1263" s="182">
        <f t="shared" si="520"/>
        <v>0</v>
      </c>
      <c r="R1263" s="182">
        <f t="shared" si="520"/>
        <v>0</v>
      </c>
      <c r="S1263" s="182">
        <f t="shared" si="520"/>
        <v>0</v>
      </c>
      <c r="T1263" s="182">
        <f t="shared" si="520"/>
        <v>0</v>
      </c>
      <c r="U1263" s="182">
        <f t="shared" si="520"/>
        <v>0</v>
      </c>
      <c r="V1263" s="183">
        <f t="shared" si="520"/>
        <v>0</v>
      </c>
      <c r="W1263" s="46">
        <f>G1263-SUM(H1263:V1263)</f>
        <v>0</v>
      </c>
      <c r="Y1263"/>
      <c r="Z1263"/>
    </row>
    <row r="1264" spans="1:26" s="72" customFormat="1" outlineLevel="1" x14ac:dyDescent="0.2">
      <c r="A1264" s="322"/>
      <c r="B1264" s="25"/>
      <c r="C1264" s="23"/>
      <c r="D1264" s="23"/>
      <c r="E1264" s="24"/>
      <c r="F1264" s="176" t="s">
        <v>188</v>
      </c>
      <c r="G1264" s="190">
        <f t="shared" ref="G1264:V1264" si="521">G404</f>
        <v>0</v>
      </c>
      <c r="H1264" s="191">
        <f t="shared" si="521"/>
        <v>0</v>
      </c>
      <c r="I1264" s="179">
        <f t="shared" si="521"/>
        <v>0</v>
      </c>
      <c r="J1264" s="179">
        <f t="shared" si="521"/>
        <v>0</v>
      </c>
      <c r="K1264" s="197">
        <f t="shared" si="521"/>
        <v>0</v>
      </c>
      <c r="L1264" s="181">
        <f t="shared" si="521"/>
        <v>0</v>
      </c>
      <c r="M1264" s="182">
        <f t="shared" si="521"/>
        <v>0</v>
      </c>
      <c r="N1264" s="182">
        <f t="shared" si="521"/>
        <v>0</v>
      </c>
      <c r="O1264" s="182">
        <f t="shared" si="521"/>
        <v>0</v>
      </c>
      <c r="P1264" s="182">
        <f t="shared" si="521"/>
        <v>0</v>
      </c>
      <c r="Q1264" s="182">
        <f t="shared" si="521"/>
        <v>0</v>
      </c>
      <c r="R1264" s="182">
        <f t="shared" si="521"/>
        <v>0</v>
      </c>
      <c r="S1264" s="182">
        <f t="shared" si="521"/>
        <v>0</v>
      </c>
      <c r="T1264" s="182">
        <f t="shared" si="521"/>
        <v>0</v>
      </c>
      <c r="U1264" s="182">
        <f t="shared" si="521"/>
        <v>0</v>
      </c>
      <c r="V1264" s="183">
        <f t="shared" si="521"/>
        <v>0</v>
      </c>
      <c r="W1264" s="46">
        <f>G1264-SUM(H1264:V1264)</f>
        <v>0</v>
      </c>
      <c r="Y1264"/>
      <c r="Z1264"/>
    </row>
    <row r="1265" spans="1:26" s="72" customFormat="1" x14ac:dyDescent="0.2">
      <c r="A1265" s="322"/>
      <c r="B1265" s="25"/>
      <c r="C1265" s="23"/>
      <c r="D1265" s="23"/>
      <c r="E1265" s="24" t="s">
        <v>341</v>
      </c>
      <c r="F1265" s="24"/>
      <c r="G1265" s="69">
        <f t="shared" ref="G1265:W1265" si="522">SUBTOTAL(9,G1266:G1267)</f>
        <v>0</v>
      </c>
      <c r="H1265" s="70">
        <f t="shared" si="522"/>
        <v>0</v>
      </c>
      <c r="I1265" s="66">
        <f t="shared" si="522"/>
        <v>0</v>
      </c>
      <c r="J1265" s="66">
        <f t="shared" si="522"/>
        <v>0</v>
      </c>
      <c r="K1265" s="67">
        <f t="shared" si="522"/>
        <v>0</v>
      </c>
      <c r="L1265" s="34">
        <f t="shared" si="522"/>
        <v>0</v>
      </c>
      <c r="M1265" s="34">
        <f t="shared" si="522"/>
        <v>0</v>
      </c>
      <c r="N1265" s="34">
        <f t="shared" si="522"/>
        <v>0</v>
      </c>
      <c r="O1265" s="34">
        <f t="shared" si="522"/>
        <v>0</v>
      </c>
      <c r="P1265" s="34">
        <f t="shared" si="522"/>
        <v>0</v>
      </c>
      <c r="Q1265" s="34">
        <f t="shared" si="522"/>
        <v>0</v>
      </c>
      <c r="R1265" s="34">
        <f t="shared" si="522"/>
        <v>0</v>
      </c>
      <c r="S1265" s="34">
        <f t="shared" si="522"/>
        <v>0</v>
      </c>
      <c r="T1265" s="34">
        <f t="shared" si="522"/>
        <v>0</v>
      </c>
      <c r="U1265" s="34">
        <f t="shared" si="522"/>
        <v>0</v>
      </c>
      <c r="V1265" s="34">
        <f t="shared" si="522"/>
        <v>0</v>
      </c>
      <c r="W1265" s="33">
        <f t="shared" si="522"/>
        <v>0</v>
      </c>
      <c r="Y1265"/>
      <c r="Z1265"/>
    </row>
    <row r="1266" spans="1:26" s="72" customFormat="1" outlineLevel="1" x14ac:dyDescent="0.2">
      <c r="A1266" s="322"/>
      <c r="B1266" s="25"/>
      <c r="C1266" s="23"/>
      <c r="D1266" s="23"/>
      <c r="E1266" s="24"/>
      <c r="F1266" s="176" t="s">
        <v>342</v>
      </c>
      <c r="G1266" s="190">
        <f t="shared" ref="G1266:V1266" si="523">G406</f>
        <v>0</v>
      </c>
      <c r="H1266" s="191">
        <f t="shared" si="523"/>
        <v>0</v>
      </c>
      <c r="I1266" s="179">
        <f t="shared" si="523"/>
        <v>0</v>
      </c>
      <c r="J1266" s="179">
        <f t="shared" si="523"/>
        <v>0</v>
      </c>
      <c r="K1266" s="197">
        <f t="shared" si="523"/>
        <v>0</v>
      </c>
      <c r="L1266" s="181">
        <f t="shared" si="523"/>
        <v>0</v>
      </c>
      <c r="M1266" s="182">
        <f t="shared" si="523"/>
        <v>0</v>
      </c>
      <c r="N1266" s="182">
        <f t="shared" si="523"/>
        <v>0</v>
      </c>
      <c r="O1266" s="182">
        <f t="shared" si="523"/>
        <v>0</v>
      </c>
      <c r="P1266" s="182">
        <f t="shared" si="523"/>
        <v>0</v>
      </c>
      <c r="Q1266" s="182">
        <f t="shared" si="523"/>
        <v>0</v>
      </c>
      <c r="R1266" s="182">
        <f t="shared" si="523"/>
        <v>0</v>
      </c>
      <c r="S1266" s="182">
        <f t="shared" si="523"/>
        <v>0</v>
      </c>
      <c r="T1266" s="182">
        <f t="shared" si="523"/>
        <v>0</v>
      </c>
      <c r="U1266" s="182">
        <f t="shared" si="523"/>
        <v>0</v>
      </c>
      <c r="V1266" s="183">
        <f t="shared" si="523"/>
        <v>0</v>
      </c>
      <c r="W1266" s="46">
        <f>G1266-SUM(H1266:V1266)</f>
        <v>0</v>
      </c>
      <c r="Y1266"/>
      <c r="Z1266"/>
    </row>
    <row r="1267" spans="1:26" s="72" customFormat="1" outlineLevel="1" x14ac:dyDescent="0.2">
      <c r="A1267" s="322"/>
      <c r="B1267" s="25"/>
      <c r="C1267" s="23"/>
      <c r="D1267" s="23"/>
      <c r="E1267" s="24"/>
      <c r="F1267" s="176" t="s">
        <v>343</v>
      </c>
      <c r="G1267" s="190">
        <f t="shared" ref="G1267:V1267" si="524">G407</f>
        <v>0</v>
      </c>
      <c r="H1267" s="191">
        <f t="shared" si="524"/>
        <v>0</v>
      </c>
      <c r="I1267" s="179">
        <f t="shared" si="524"/>
        <v>0</v>
      </c>
      <c r="J1267" s="179">
        <f t="shared" si="524"/>
        <v>0</v>
      </c>
      <c r="K1267" s="197">
        <f t="shared" si="524"/>
        <v>0</v>
      </c>
      <c r="L1267" s="181">
        <f t="shared" si="524"/>
        <v>0</v>
      </c>
      <c r="M1267" s="182">
        <f t="shared" si="524"/>
        <v>0</v>
      </c>
      <c r="N1267" s="182">
        <f t="shared" si="524"/>
        <v>0</v>
      </c>
      <c r="O1267" s="182">
        <f t="shared" si="524"/>
        <v>0</v>
      </c>
      <c r="P1267" s="182">
        <f t="shared" si="524"/>
        <v>0</v>
      </c>
      <c r="Q1267" s="182">
        <f t="shared" si="524"/>
        <v>0</v>
      </c>
      <c r="R1267" s="182">
        <f t="shared" si="524"/>
        <v>0</v>
      </c>
      <c r="S1267" s="182">
        <f t="shared" si="524"/>
        <v>0</v>
      </c>
      <c r="T1267" s="182">
        <f t="shared" si="524"/>
        <v>0</v>
      </c>
      <c r="U1267" s="182">
        <f t="shared" si="524"/>
        <v>0</v>
      </c>
      <c r="V1267" s="183">
        <f t="shared" si="524"/>
        <v>0</v>
      </c>
      <c r="W1267" s="46">
        <f>G1267-SUM(H1267:V1267)</f>
        <v>0</v>
      </c>
      <c r="Y1267"/>
      <c r="Z1267"/>
    </row>
    <row r="1268" spans="1:26" s="72" customFormat="1" x14ac:dyDescent="0.2">
      <c r="A1268" s="322"/>
      <c r="B1268" s="25"/>
      <c r="C1268" s="23"/>
      <c r="D1268" s="23"/>
      <c r="E1268" s="24" t="s">
        <v>344</v>
      </c>
      <c r="F1268" s="24"/>
      <c r="G1268" s="69">
        <f t="shared" ref="G1268:W1268" si="525">SUBTOTAL(9,G1269:G1270)</f>
        <v>0</v>
      </c>
      <c r="H1268" s="70">
        <f t="shared" si="525"/>
        <v>0</v>
      </c>
      <c r="I1268" s="66">
        <f t="shared" si="525"/>
        <v>0</v>
      </c>
      <c r="J1268" s="66">
        <f t="shared" si="525"/>
        <v>0</v>
      </c>
      <c r="K1268" s="67">
        <f t="shared" si="525"/>
        <v>0</v>
      </c>
      <c r="L1268" s="34">
        <f t="shared" si="525"/>
        <v>0</v>
      </c>
      <c r="M1268" s="34">
        <f t="shared" si="525"/>
        <v>0</v>
      </c>
      <c r="N1268" s="34">
        <f t="shared" si="525"/>
        <v>0</v>
      </c>
      <c r="O1268" s="34">
        <f t="shared" si="525"/>
        <v>0</v>
      </c>
      <c r="P1268" s="34">
        <f t="shared" si="525"/>
        <v>0</v>
      </c>
      <c r="Q1268" s="34">
        <f t="shared" si="525"/>
        <v>0</v>
      </c>
      <c r="R1268" s="34">
        <f t="shared" si="525"/>
        <v>0</v>
      </c>
      <c r="S1268" s="34">
        <f t="shared" si="525"/>
        <v>0</v>
      </c>
      <c r="T1268" s="34">
        <f t="shared" si="525"/>
        <v>0</v>
      </c>
      <c r="U1268" s="34">
        <f t="shared" si="525"/>
        <v>0</v>
      </c>
      <c r="V1268" s="34">
        <f t="shared" si="525"/>
        <v>0</v>
      </c>
      <c r="W1268" s="33">
        <f t="shared" si="525"/>
        <v>0</v>
      </c>
      <c r="Y1268"/>
      <c r="Z1268"/>
    </row>
    <row r="1269" spans="1:26" s="72" customFormat="1" outlineLevel="1" x14ac:dyDescent="0.2">
      <c r="A1269" s="322"/>
      <c r="B1269" s="25"/>
      <c r="C1269" s="23"/>
      <c r="D1269" s="23"/>
      <c r="E1269" s="24"/>
      <c r="F1269" s="176" t="s">
        <v>345</v>
      </c>
      <c r="G1269" s="190">
        <f t="shared" ref="G1269:V1269" si="526">G409</f>
        <v>0</v>
      </c>
      <c r="H1269" s="191">
        <f t="shared" si="526"/>
        <v>0</v>
      </c>
      <c r="I1269" s="179">
        <f t="shared" si="526"/>
        <v>0</v>
      </c>
      <c r="J1269" s="179">
        <f t="shared" si="526"/>
        <v>0</v>
      </c>
      <c r="K1269" s="197">
        <f t="shared" si="526"/>
        <v>0</v>
      </c>
      <c r="L1269" s="181">
        <f t="shared" si="526"/>
        <v>0</v>
      </c>
      <c r="M1269" s="182">
        <f t="shared" si="526"/>
        <v>0</v>
      </c>
      <c r="N1269" s="199">
        <f t="shared" si="526"/>
        <v>0</v>
      </c>
      <c r="O1269" s="182">
        <f t="shared" si="526"/>
        <v>0</v>
      </c>
      <c r="P1269" s="182">
        <f t="shared" si="526"/>
        <v>0</v>
      </c>
      <c r="Q1269" s="182">
        <f t="shared" si="526"/>
        <v>0</v>
      </c>
      <c r="R1269" s="199">
        <f t="shared" si="526"/>
        <v>0</v>
      </c>
      <c r="S1269" s="199">
        <f t="shared" si="526"/>
        <v>0</v>
      </c>
      <c r="T1269" s="182">
        <f t="shared" si="526"/>
        <v>0</v>
      </c>
      <c r="U1269" s="182">
        <f t="shared" si="526"/>
        <v>0</v>
      </c>
      <c r="V1269" s="183">
        <f t="shared" si="526"/>
        <v>0</v>
      </c>
      <c r="W1269" s="46">
        <f>G1269-SUM(H1269:V1269)</f>
        <v>0</v>
      </c>
      <c r="Y1269"/>
      <c r="Z1269"/>
    </row>
    <row r="1270" spans="1:26" s="72" customFormat="1" outlineLevel="1" x14ac:dyDescent="0.2">
      <c r="A1270" s="322"/>
      <c r="B1270" s="25"/>
      <c r="C1270" s="23"/>
      <c r="D1270" s="23"/>
      <c r="E1270" s="24"/>
      <c r="F1270" s="176" t="s">
        <v>346</v>
      </c>
      <c r="G1270" s="190">
        <f t="shared" ref="G1270:V1270" si="527">G410</f>
        <v>0</v>
      </c>
      <c r="H1270" s="191">
        <f t="shared" si="527"/>
        <v>0</v>
      </c>
      <c r="I1270" s="179">
        <f t="shared" si="527"/>
        <v>0</v>
      </c>
      <c r="J1270" s="179">
        <f t="shared" si="527"/>
        <v>0</v>
      </c>
      <c r="K1270" s="197">
        <f t="shared" si="527"/>
        <v>0</v>
      </c>
      <c r="L1270" s="181">
        <f t="shared" si="527"/>
        <v>0</v>
      </c>
      <c r="M1270" s="192">
        <f t="shared" si="527"/>
        <v>0</v>
      </c>
      <c r="N1270" s="182">
        <f t="shared" si="527"/>
        <v>0</v>
      </c>
      <c r="O1270" s="178">
        <f t="shared" si="527"/>
        <v>0</v>
      </c>
      <c r="P1270" s="182">
        <f t="shared" si="527"/>
        <v>0</v>
      </c>
      <c r="Q1270" s="192">
        <f t="shared" si="527"/>
        <v>0</v>
      </c>
      <c r="R1270" s="182">
        <f t="shared" si="527"/>
        <v>0</v>
      </c>
      <c r="S1270" s="182">
        <f t="shared" si="527"/>
        <v>0</v>
      </c>
      <c r="T1270" s="178">
        <f t="shared" si="527"/>
        <v>0</v>
      </c>
      <c r="U1270" s="182">
        <f t="shared" si="527"/>
        <v>0</v>
      </c>
      <c r="V1270" s="183">
        <f t="shared" si="527"/>
        <v>0</v>
      </c>
      <c r="W1270" s="46">
        <f>G1270-SUM(H1270:V1270)</f>
        <v>0</v>
      </c>
      <c r="Y1270"/>
      <c r="Z1270"/>
    </row>
    <row r="1271" spans="1:26" s="72" customFormat="1" x14ac:dyDescent="0.2">
      <c r="A1271" s="322"/>
      <c r="B1271" s="25"/>
      <c r="C1271" s="23"/>
      <c r="D1271" s="23" t="s">
        <v>63</v>
      </c>
      <c r="E1271" s="24"/>
      <c r="F1271" s="24"/>
      <c r="G1271" s="69">
        <f t="shared" ref="G1271:W1271" si="528">SUBTOTAL(9,G1272:G1274)</f>
        <v>0</v>
      </c>
      <c r="H1271" s="70">
        <f t="shared" si="528"/>
        <v>0</v>
      </c>
      <c r="I1271" s="66">
        <f t="shared" si="528"/>
        <v>0</v>
      </c>
      <c r="J1271" s="66">
        <f t="shared" si="528"/>
        <v>0</v>
      </c>
      <c r="K1271" s="67">
        <f t="shared" si="528"/>
        <v>0</v>
      </c>
      <c r="L1271" s="34">
        <f t="shared" si="528"/>
        <v>0</v>
      </c>
      <c r="M1271" s="34">
        <f t="shared" si="528"/>
        <v>0</v>
      </c>
      <c r="N1271" s="34">
        <f t="shared" si="528"/>
        <v>0</v>
      </c>
      <c r="O1271" s="34">
        <f t="shared" si="528"/>
        <v>0</v>
      </c>
      <c r="P1271" s="34">
        <f t="shared" si="528"/>
        <v>0</v>
      </c>
      <c r="Q1271" s="34">
        <f t="shared" si="528"/>
        <v>0</v>
      </c>
      <c r="R1271" s="34">
        <f t="shared" si="528"/>
        <v>0</v>
      </c>
      <c r="S1271" s="34">
        <f t="shared" si="528"/>
        <v>0</v>
      </c>
      <c r="T1271" s="34">
        <f t="shared" si="528"/>
        <v>0</v>
      </c>
      <c r="U1271" s="34">
        <f t="shared" si="528"/>
        <v>0</v>
      </c>
      <c r="V1271" s="34">
        <f t="shared" si="528"/>
        <v>0</v>
      </c>
      <c r="W1271" s="33">
        <f t="shared" si="528"/>
        <v>0</v>
      </c>
      <c r="Y1271"/>
      <c r="Z1271"/>
    </row>
    <row r="1272" spans="1:26" s="72" customFormat="1" outlineLevel="1" x14ac:dyDescent="0.2">
      <c r="A1272" s="322"/>
      <c r="B1272" s="25"/>
      <c r="C1272" s="23"/>
      <c r="D1272" s="23"/>
      <c r="E1272" s="24"/>
      <c r="F1272" s="176" t="s">
        <v>190</v>
      </c>
      <c r="G1272" s="190">
        <f t="shared" ref="G1272:V1272" si="529">G412</f>
        <v>0</v>
      </c>
      <c r="H1272" s="191">
        <f t="shared" si="529"/>
        <v>0</v>
      </c>
      <c r="I1272" s="179">
        <f t="shared" si="529"/>
        <v>0</v>
      </c>
      <c r="J1272" s="179">
        <f t="shared" si="529"/>
        <v>0</v>
      </c>
      <c r="K1272" s="197">
        <f t="shared" si="529"/>
        <v>0</v>
      </c>
      <c r="L1272" s="181">
        <f t="shared" si="529"/>
        <v>0</v>
      </c>
      <c r="M1272" s="192">
        <f t="shared" si="529"/>
        <v>0</v>
      </c>
      <c r="N1272" s="182">
        <f t="shared" si="529"/>
        <v>0</v>
      </c>
      <c r="O1272" s="178">
        <f t="shared" si="529"/>
        <v>0</v>
      </c>
      <c r="P1272" s="182">
        <f t="shared" si="529"/>
        <v>0</v>
      </c>
      <c r="Q1272" s="192">
        <f t="shared" si="529"/>
        <v>0</v>
      </c>
      <c r="R1272" s="182">
        <f t="shared" si="529"/>
        <v>0</v>
      </c>
      <c r="S1272" s="182">
        <f t="shared" si="529"/>
        <v>0</v>
      </c>
      <c r="T1272" s="178">
        <f t="shared" si="529"/>
        <v>0</v>
      </c>
      <c r="U1272" s="182">
        <f t="shared" si="529"/>
        <v>0</v>
      </c>
      <c r="V1272" s="183">
        <f t="shared" si="529"/>
        <v>0</v>
      </c>
      <c r="W1272" s="46">
        <f>G1272-SUM(H1272:V1272)</f>
        <v>0</v>
      </c>
      <c r="Y1272"/>
      <c r="Z1272"/>
    </row>
    <row r="1273" spans="1:26" s="72" customFormat="1" outlineLevel="1" x14ac:dyDescent="0.2">
      <c r="A1273" s="322"/>
      <c r="B1273" s="25"/>
      <c r="C1273" s="23"/>
      <c r="D1273" s="23"/>
      <c r="E1273" s="24"/>
      <c r="F1273" s="176" t="s">
        <v>191</v>
      </c>
      <c r="G1273" s="190">
        <f t="shared" ref="G1273:V1273" si="530">G413</f>
        <v>0</v>
      </c>
      <c r="H1273" s="191">
        <f t="shared" si="530"/>
        <v>0</v>
      </c>
      <c r="I1273" s="179">
        <f t="shared" si="530"/>
        <v>0</v>
      </c>
      <c r="J1273" s="179">
        <f t="shared" si="530"/>
        <v>0</v>
      </c>
      <c r="K1273" s="197">
        <f t="shared" si="530"/>
        <v>0</v>
      </c>
      <c r="L1273" s="181">
        <f t="shared" si="530"/>
        <v>0</v>
      </c>
      <c r="M1273" s="192">
        <f t="shared" si="530"/>
        <v>0</v>
      </c>
      <c r="N1273" s="182">
        <f t="shared" si="530"/>
        <v>0</v>
      </c>
      <c r="O1273" s="178">
        <f t="shared" si="530"/>
        <v>0</v>
      </c>
      <c r="P1273" s="182">
        <f t="shared" si="530"/>
        <v>0</v>
      </c>
      <c r="Q1273" s="192">
        <f t="shared" si="530"/>
        <v>0</v>
      </c>
      <c r="R1273" s="182">
        <f t="shared" si="530"/>
        <v>0</v>
      </c>
      <c r="S1273" s="182">
        <f t="shared" si="530"/>
        <v>0</v>
      </c>
      <c r="T1273" s="178">
        <f t="shared" si="530"/>
        <v>0</v>
      </c>
      <c r="U1273" s="182">
        <f t="shared" si="530"/>
        <v>0</v>
      </c>
      <c r="V1273" s="183">
        <f t="shared" si="530"/>
        <v>0</v>
      </c>
      <c r="W1273" s="46">
        <f>G1273-SUM(H1273:V1273)</f>
        <v>0</v>
      </c>
      <c r="Y1273"/>
      <c r="Z1273"/>
    </row>
    <row r="1274" spans="1:26" s="72" customFormat="1" outlineLevel="1" x14ac:dyDescent="0.2">
      <c r="A1274" s="322"/>
      <c r="B1274" s="25"/>
      <c r="C1274" s="23"/>
      <c r="D1274" s="23"/>
      <c r="E1274" s="24"/>
      <c r="F1274" s="176" t="s">
        <v>189</v>
      </c>
      <c r="G1274" s="190">
        <f t="shared" ref="G1274:V1274" si="531">G414</f>
        <v>0</v>
      </c>
      <c r="H1274" s="191">
        <f t="shared" si="531"/>
        <v>0</v>
      </c>
      <c r="I1274" s="179">
        <f t="shared" si="531"/>
        <v>0</v>
      </c>
      <c r="J1274" s="179">
        <f t="shared" si="531"/>
        <v>0</v>
      </c>
      <c r="K1274" s="197">
        <f t="shared" si="531"/>
        <v>0</v>
      </c>
      <c r="L1274" s="181">
        <f t="shared" si="531"/>
        <v>0</v>
      </c>
      <c r="M1274" s="192">
        <f t="shared" si="531"/>
        <v>0</v>
      </c>
      <c r="N1274" s="182">
        <f t="shared" si="531"/>
        <v>0</v>
      </c>
      <c r="O1274" s="178">
        <f t="shared" si="531"/>
        <v>0</v>
      </c>
      <c r="P1274" s="182">
        <f t="shared" si="531"/>
        <v>0</v>
      </c>
      <c r="Q1274" s="192">
        <f t="shared" si="531"/>
        <v>0</v>
      </c>
      <c r="R1274" s="182">
        <f t="shared" si="531"/>
        <v>0</v>
      </c>
      <c r="S1274" s="182">
        <f t="shared" si="531"/>
        <v>0</v>
      </c>
      <c r="T1274" s="178">
        <f t="shared" si="531"/>
        <v>0</v>
      </c>
      <c r="U1274" s="182">
        <f t="shared" si="531"/>
        <v>0</v>
      </c>
      <c r="V1274" s="183">
        <f t="shared" si="531"/>
        <v>0</v>
      </c>
      <c r="W1274" s="46">
        <f>G1274-SUM(H1274:V1274)</f>
        <v>0</v>
      </c>
      <c r="Y1274"/>
      <c r="Z1274"/>
    </row>
    <row r="1275" spans="1:26" s="72" customFormat="1" x14ac:dyDescent="0.2">
      <c r="A1275" s="322"/>
      <c r="B1275" s="25"/>
      <c r="C1275" s="64"/>
      <c r="D1275" s="23" t="s">
        <v>192</v>
      </c>
      <c r="E1275" s="24"/>
      <c r="F1275" s="24"/>
      <c r="G1275" s="69">
        <f t="shared" ref="G1275:W1275" si="532">SUBTOTAL(9,G1276:G1277)</f>
        <v>0</v>
      </c>
      <c r="H1275" s="70">
        <f t="shared" si="532"/>
        <v>0</v>
      </c>
      <c r="I1275" s="66">
        <f t="shared" si="532"/>
        <v>0</v>
      </c>
      <c r="J1275" s="66">
        <f t="shared" si="532"/>
        <v>0</v>
      </c>
      <c r="K1275" s="67">
        <f t="shared" si="532"/>
        <v>0</v>
      </c>
      <c r="L1275" s="34">
        <f t="shared" si="532"/>
        <v>0</v>
      </c>
      <c r="M1275" s="34">
        <f t="shared" si="532"/>
        <v>0</v>
      </c>
      <c r="N1275" s="34">
        <f t="shared" si="532"/>
        <v>0</v>
      </c>
      <c r="O1275" s="34">
        <f t="shared" si="532"/>
        <v>0</v>
      </c>
      <c r="P1275" s="34">
        <f t="shared" si="532"/>
        <v>0</v>
      </c>
      <c r="Q1275" s="34">
        <f t="shared" si="532"/>
        <v>0</v>
      </c>
      <c r="R1275" s="34">
        <f t="shared" si="532"/>
        <v>0</v>
      </c>
      <c r="S1275" s="34">
        <f t="shared" si="532"/>
        <v>0</v>
      </c>
      <c r="T1275" s="34">
        <f t="shared" si="532"/>
        <v>0</v>
      </c>
      <c r="U1275" s="34">
        <f t="shared" si="532"/>
        <v>0</v>
      </c>
      <c r="V1275" s="34">
        <f t="shared" si="532"/>
        <v>0</v>
      </c>
      <c r="W1275" s="33">
        <f t="shared" si="532"/>
        <v>0</v>
      </c>
      <c r="Y1275"/>
      <c r="Z1275"/>
    </row>
    <row r="1276" spans="1:26" s="72" customFormat="1" outlineLevel="1" x14ac:dyDescent="0.2">
      <c r="A1276" s="322"/>
      <c r="B1276" s="25"/>
      <c r="C1276" s="23"/>
      <c r="D1276" s="23"/>
      <c r="E1276" s="24"/>
      <c r="F1276" s="176" t="s">
        <v>193</v>
      </c>
      <c r="G1276" s="190">
        <f t="shared" ref="G1276:V1276" si="533">G416</f>
        <v>0</v>
      </c>
      <c r="H1276" s="191">
        <f t="shared" si="533"/>
        <v>0</v>
      </c>
      <c r="I1276" s="179">
        <f t="shared" si="533"/>
        <v>0</v>
      </c>
      <c r="J1276" s="179">
        <f t="shared" si="533"/>
        <v>0</v>
      </c>
      <c r="K1276" s="197">
        <f t="shared" si="533"/>
        <v>0</v>
      </c>
      <c r="L1276" s="181">
        <f t="shared" si="533"/>
        <v>0</v>
      </c>
      <c r="M1276" s="192">
        <f t="shared" si="533"/>
        <v>0</v>
      </c>
      <c r="N1276" s="182">
        <f t="shared" si="533"/>
        <v>0</v>
      </c>
      <c r="O1276" s="178">
        <f t="shared" si="533"/>
        <v>0</v>
      </c>
      <c r="P1276" s="182">
        <f t="shared" si="533"/>
        <v>0</v>
      </c>
      <c r="Q1276" s="192">
        <f t="shared" si="533"/>
        <v>0</v>
      </c>
      <c r="R1276" s="182">
        <f t="shared" si="533"/>
        <v>0</v>
      </c>
      <c r="S1276" s="182">
        <f t="shared" si="533"/>
        <v>0</v>
      </c>
      <c r="T1276" s="178">
        <f t="shared" si="533"/>
        <v>0</v>
      </c>
      <c r="U1276" s="182">
        <f t="shared" si="533"/>
        <v>0</v>
      </c>
      <c r="V1276" s="183">
        <f t="shared" si="533"/>
        <v>0</v>
      </c>
      <c r="W1276" s="46">
        <f>G1276-SUM(H1276:V1276)</f>
        <v>0</v>
      </c>
      <c r="Y1276"/>
      <c r="Z1276"/>
    </row>
    <row r="1277" spans="1:26" s="72" customFormat="1" outlineLevel="1" x14ac:dyDescent="0.2">
      <c r="A1277" s="322"/>
      <c r="B1277" s="25"/>
      <c r="C1277" s="23"/>
      <c r="D1277" s="23"/>
      <c r="E1277" s="24"/>
      <c r="F1277" s="176" t="s">
        <v>194</v>
      </c>
      <c r="G1277" s="190">
        <f t="shared" ref="G1277:V1277" si="534">G417</f>
        <v>0</v>
      </c>
      <c r="H1277" s="191">
        <f t="shared" si="534"/>
        <v>0</v>
      </c>
      <c r="I1277" s="179">
        <f t="shared" si="534"/>
        <v>0</v>
      </c>
      <c r="J1277" s="179">
        <f t="shared" si="534"/>
        <v>0</v>
      </c>
      <c r="K1277" s="197">
        <f t="shared" si="534"/>
        <v>0</v>
      </c>
      <c r="L1277" s="181">
        <f t="shared" si="534"/>
        <v>0</v>
      </c>
      <c r="M1277" s="182">
        <f t="shared" si="534"/>
        <v>0</v>
      </c>
      <c r="N1277" s="200">
        <f t="shared" si="534"/>
        <v>0</v>
      </c>
      <c r="O1277" s="182">
        <f t="shared" si="534"/>
        <v>0</v>
      </c>
      <c r="P1277" s="182">
        <f t="shared" si="534"/>
        <v>0</v>
      </c>
      <c r="Q1277" s="182">
        <f t="shared" si="534"/>
        <v>0</v>
      </c>
      <c r="R1277" s="200">
        <f t="shared" si="534"/>
        <v>0</v>
      </c>
      <c r="S1277" s="200">
        <f t="shared" si="534"/>
        <v>0</v>
      </c>
      <c r="T1277" s="182">
        <f t="shared" si="534"/>
        <v>0</v>
      </c>
      <c r="U1277" s="182">
        <f t="shared" si="534"/>
        <v>0</v>
      </c>
      <c r="V1277" s="183">
        <f t="shared" si="534"/>
        <v>0</v>
      </c>
      <c r="W1277" s="46">
        <f>G1277-SUM(H1277:V1277)</f>
        <v>0</v>
      </c>
      <c r="Y1277"/>
      <c r="Z1277"/>
    </row>
    <row r="1278" spans="1:26" x14ac:dyDescent="0.2">
      <c r="A1278" s="318"/>
      <c r="B1278" s="25"/>
      <c r="C1278" s="23" t="s">
        <v>144</v>
      </c>
      <c r="D1278" s="64"/>
      <c r="E1278" s="64"/>
      <c r="F1278" s="24"/>
      <c r="G1278" s="69"/>
      <c r="H1278" s="66"/>
      <c r="I1278" s="66"/>
      <c r="J1278" s="66"/>
      <c r="K1278" s="67"/>
      <c r="L1278" s="51"/>
      <c r="M1278" s="34"/>
      <c r="N1278" s="34"/>
      <c r="O1278" s="34"/>
      <c r="P1278" s="34"/>
      <c r="Q1278" s="34"/>
      <c r="R1278" s="34"/>
      <c r="S1278" s="34"/>
      <c r="T1278" s="34"/>
      <c r="U1278" s="34"/>
      <c r="V1278" s="37"/>
      <c r="W1278" s="33"/>
      <c r="Y1278"/>
      <c r="Z1278"/>
    </row>
    <row r="1279" spans="1:26" s="72" customFormat="1" x14ac:dyDescent="0.2">
      <c r="A1279" s="322"/>
      <c r="B1279" s="25"/>
      <c r="C1279" s="23"/>
      <c r="D1279" s="65" t="s">
        <v>52</v>
      </c>
      <c r="E1279" s="24"/>
      <c r="F1279" s="24"/>
      <c r="G1279" s="69"/>
      <c r="H1279" s="66"/>
      <c r="I1279" s="66"/>
      <c r="J1279" s="66"/>
      <c r="K1279" s="67"/>
      <c r="L1279" s="51"/>
      <c r="M1279" s="34"/>
      <c r="N1279" s="34"/>
      <c r="O1279" s="34"/>
      <c r="P1279" s="34"/>
      <c r="Q1279" s="34"/>
      <c r="R1279" s="34"/>
      <c r="S1279" s="34"/>
      <c r="T1279" s="34"/>
      <c r="U1279" s="34"/>
      <c r="V1279" s="37"/>
      <c r="W1279" s="33"/>
      <c r="Y1279"/>
      <c r="Z1279"/>
    </row>
    <row r="1280" spans="1:26" s="72" customFormat="1" x14ac:dyDescent="0.2">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c r="Y1280"/>
      <c r="Z1280"/>
    </row>
    <row r="1281" spans="1:26" s="72" customFormat="1" outlineLevel="1" x14ac:dyDescent="0.2">
      <c r="A1281" s="322"/>
      <c r="B1281" s="25"/>
      <c r="C1281" s="23"/>
      <c r="D1281" s="23"/>
      <c r="E1281" s="24"/>
      <c r="F1281" s="176" t="s">
        <v>154</v>
      </c>
      <c r="G1281" s="190">
        <f>G421</f>
        <v>0</v>
      </c>
      <c r="H1281" s="191">
        <f>G1281</f>
        <v>0</v>
      </c>
      <c r="I1281" s="66"/>
      <c r="J1281" s="66"/>
      <c r="K1281" s="67"/>
      <c r="L1281" s="34"/>
      <c r="M1281" s="34"/>
      <c r="N1281" s="34"/>
      <c r="O1281" s="34"/>
      <c r="P1281" s="34"/>
      <c r="Q1281" s="34"/>
      <c r="R1281" s="34"/>
      <c r="S1281" s="34"/>
      <c r="T1281" s="34"/>
      <c r="U1281" s="34"/>
      <c r="V1281" s="34"/>
      <c r="W1281" s="46">
        <f>G1281-SUM(H1281:V1281)</f>
        <v>0</v>
      </c>
      <c r="Y1281"/>
      <c r="Z1281"/>
    </row>
    <row r="1282" spans="1:26" s="72" customFormat="1" outlineLevel="1" x14ac:dyDescent="0.2">
      <c r="A1282" s="322"/>
      <c r="B1282" s="25"/>
      <c r="C1282" s="23"/>
      <c r="D1282" s="23"/>
      <c r="E1282" s="24"/>
      <c r="F1282" s="176" t="s">
        <v>155</v>
      </c>
      <c r="G1282" s="190">
        <f>G422</f>
        <v>0</v>
      </c>
      <c r="H1282" s="191">
        <f t="shared" ref="H1282:H1345" si="535">G1282</f>
        <v>0</v>
      </c>
      <c r="I1282" s="66"/>
      <c r="J1282" s="66"/>
      <c r="K1282" s="67"/>
      <c r="L1282" s="34"/>
      <c r="M1282" s="34"/>
      <c r="N1282" s="34"/>
      <c r="O1282" s="34"/>
      <c r="P1282" s="34"/>
      <c r="Q1282" s="34"/>
      <c r="R1282" s="34"/>
      <c r="S1282" s="34"/>
      <c r="T1282" s="34"/>
      <c r="U1282" s="34"/>
      <c r="V1282" s="34"/>
      <c r="W1282" s="46">
        <f>G1282-SUM(H1282:V1282)</f>
        <v>0</v>
      </c>
      <c r="Y1282"/>
      <c r="Z1282"/>
    </row>
    <row r="1283" spans="1:26" s="72" customFormat="1" outlineLevel="1" x14ac:dyDescent="0.2">
      <c r="A1283" s="322"/>
      <c r="B1283" s="25"/>
      <c r="C1283" s="23"/>
      <c r="D1283" s="23"/>
      <c r="E1283" s="24"/>
      <c r="F1283" s="176" t="s">
        <v>156</v>
      </c>
      <c r="G1283" s="190">
        <f>G423</f>
        <v>0</v>
      </c>
      <c r="H1283" s="191">
        <f t="shared" si="535"/>
        <v>0</v>
      </c>
      <c r="I1283" s="66"/>
      <c r="J1283" s="66"/>
      <c r="K1283" s="67"/>
      <c r="L1283" s="34"/>
      <c r="M1283" s="34"/>
      <c r="N1283" s="34"/>
      <c r="O1283" s="34"/>
      <c r="P1283" s="34"/>
      <c r="Q1283" s="34"/>
      <c r="R1283" s="34"/>
      <c r="S1283" s="34"/>
      <c r="T1283" s="34"/>
      <c r="U1283" s="34"/>
      <c r="V1283" s="34"/>
      <c r="W1283" s="46">
        <f>G1283-SUM(H1283:V1283)</f>
        <v>0</v>
      </c>
      <c r="Y1283"/>
      <c r="Z1283"/>
    </row>
    <row r="1284" spans="1:26" s="72" customFormat="1" outlineLevel="1" x14ac:dyDescent="0.2">
      <c r="A1284" s="322"/>
      <c r="B1284" s="25"/>
      <c r="C1284" s="23"/>
      <c r="D1284" s="23"/>
      <c r="E1284" s="24"/>
      <c r="F1284" s="176" t="s">
        <v>197</v>
      </c>
      <c r="G1284" s="190">
        <f>G424</f>
        <v>0</v>
      </c>
      <c r="H1284" s="191">
        <f t="shared" si="535"/>
        <v>0</v>
      </c>
      <c r="I1284" s="66"/>
      <c r="J1284" s="66"/>
      <c r="K1284" s="67"/>
      <c r="L1284" s="34"/>
      <c r="M1284" s="34"/>
      <c r="N1284" s="34"/>
      <c r="O1284" s="34"/>
      <c r="P1284" s="34"/>
      <c r="Q1284" s="34"/>
      <c r="R1284" s="34"/>
      <c r="S1284" s="34"/>
      <c r="T1284" s="34"/>
      <c r="U1284" s="34"/>
      <c r="V1284" s="34"/>
      <c r="W1284" s="46">
        <f>G1284-SUM(H1284:V1284)</f>
        <v>0</v>
      </c>
      <c r="Y1284"/>
      <c r="Z1284"/>
    </row>
    <row r="1285" spans="1:26" s="72" customFormat="1" x14ac:dyDescent="0.2">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c r="Y1285"/>
      <c r="Z1285"/>
    </row>
    <row r="1286" spans="1:26" s="72" customFormat="1" outlineLevel="1" x14ac:dyDescent="0.2">
      <c r="A1286" s="322"/>
      <c r="B1286" s="25"/>
      <c r="C1286" s="23"/>
      <c r="D1286" s="23"/>
      <c r="E1286" s="24"/>
      <c r="F1286" s="176" t="s">
        <v>158</v>
      </c>
      <c r="G1286" s="190">
        <f>G426</f>
        <v>0</v>
      </c>
      <c r="H1286" s="191">
        <f t="shared" si="535"/>
        <v>0</v>
      </c>
      <c r="I1286" s="66"/>
      <c r="J1286" s="66"/>
      <c r="K1286" s="67"/>
      <c r="L1286" s="34"/>
      <c r="M1286" s="34"/>
      <c r="N1286" s="34"/>
      <c r="O1286" s="34"/>
      <c r="P1286" s="34"/>
      <c r="Q1286" s="34"/>
      <c r="R1286" s="34"/>
      <c r="S1286" s="34"/>
      <c r="T1286" s="34"/>
      <c r="U1286" s="34"/>
      <c r="V1286" s="34"/>
      <c r="W1286" s="46">
        <f t="shared" ref="W1286:W1294" si="536">G1286-SUM(H1286:V1286)</f>
        <v>0</v>
      </c>
      <c r="Y1286"/>
      <c r="Z1286"/>
    </row>
    <row r="1287" spans="1:26" s="72" customFormat="1" outlineLevel="1" x14ac:dyDescent="0.2">
      <c r="A1287" s="322"/>
      <c r="B1287" s="25"/>
      <c r="C1287" s="23"/>
      <c r="D1287" s="23"/>
      <c r="E1287" s="24"/>
      <c r="F1287" s="176" t="s">
        <v>159</v>
      </c>
      <c r="G1287" s="190">
        <f>G427</f>
        <v>0</v>
      </c>
      <c r="H1287" s="191">
        <f t="shared" si="535"/>
        <v>0</v>
      </c>
      <c r="I1287" s="66"/>
      <c r="J1287" s="66"/>
      <c r="K1287" s="67"/>
      <c r="L1287" s="34"/>
      <c r="M1287" s="34"/>
      <c r="N1287" s="34"/>
      <c r="O1287" s="34"/>
      <c r="P1287" s="34"/>
      <c r="Q1287" s="34"/>
      <c r="R1287" s="34"/>
      <c r="S1287" s="34"/>
      <c r="T1287" s="34"/>
      <c r="U1287" s="34"/>
      <c r="V1287" s="34"/>
      <c r="W1287" s="46">
        <f t="shared" si="536"/>
        <v>0</v>
      </c>
      <c r="Y1287"/>
      <c r="Z1287"/>
    </row>
    <row r="1288" spans="1:26" s="72" customFormat="1" outlineLevel="1" x14ac:dyDescent="0.2">
      <c r="A1288" s="322"/>
      <c r="B1288" s="25"/>
      <c r="C1288" s="23"/>
      <c r="D1288" s="23"/>
      <c r="E1288" s="24"/>
      <c r="F1288" s="176" t="s">
        <v>160</v>
      </c>
      <c r="G1288" s="190">
        <f>G428</f>
        <v>0</v>
      </c>
      <c r="H1288" s="191">
        <f t="shared" si="535"/>
        <v>0</v>
      </c>
      <c r="I1288" s="66"/>
      <c r="J1288" s="66"/>
      <c r="K1288" s="67"/>
      <c r="L1288" s="34"/>
      <c r="M1288" s="34"/>
      <c r="N1288" s="34"/>
      <c r="O1288" s="34"/>
      <c r="P1288" s="34"/>
      <c r="Q1288" s="34"/>
      <c r="R1288" s="34"/>
      <c r="S1288" s="34"/>
      <c r="T1288" s="34"/>
      <c r="U1288" s="34"/>
      <c r="V1288" s="34"/>
      <c r="W1288" s="46">
        <f t="shared" si="536"/>
        <v>0</v>
      </c>
      <c r="Y1288"/>
      <c r="Z1288"/>
    </row>
    <row r="1289" spans="1:26" s="72" customFormat="1" outlineLevel="1" x14ac:dyDescent="0.2">
      <c r="A1289" s="322"/>
      <c r="B1289" s="25"/>
      <c r="C1289" s="23"/>
      <c r="D1289" s="23"/>
      <c r="E1289" s="24"/>
      <c r="F1289" s="176" t="s">
        <v>198</v>
      </c>
      <c r="G1289" s="190">
        <f>G429</f>
        <v>0</v>
      </c>
      <c r="H1289" s="191">
        <f t="shared" si="535"/>
        <v>0</v>
      </c>
      <c r="I1289" s="66"/>
      <c r="J1289" s="66"/>
      <c r="K1289" s="67"/>
      <c r="L1289" s="34"/>
      <c r="M1289" s="34"/>
      <c r="N1289" s="34"/>
      <c r="O1289" s="34"/>
      <c r="P1289" s="34"/>
      <c r="Q1289" s="34"/>
      <c r="R1289" s="34"/>
      <c r="S1289" s="34"/>
      <c r="T1289" s="34"/>
      <c r="U1289" s="34"/>
      <c r="V1289" s="34"/>
      <c r="W1289" s="46">
        <f t="shared" si="536"/>
        <v>0</v>
      </c>
      <c r="Y1289"/>
      <c r="Z1289"/>
    </row>
    <row r="1290" spans="1:26" s="72" customFormat="1" x14ac:dyDescent="0.2">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c r="Y1290"/>
      <c r="Z1290"/>
    </row>
    <row r="1291" spans="1:26" s="72" customFormat="1" outlineLevel="1" x14ac:dyDescent="0.2">
      <c r="A1291" s="322"/>
      <c r="B1291" s="25"/>
      <c r="C1291" s="23"/>
      <c r="D1291" s="23"/>
      <c r="E1291" s="24"/>
      <c r="F1291" s="176" t="s">
        <v>327</v>
      </c>
      <c r="G1291" s="190">
        <f>G431</f>
        <v>0</v>
      </c>
      <c r="H1291" s="191">
        <f t="shared" si="535"/>
        <v>0</v>
      </c>
      <c r="I1291" s="66"/>
      <c r="J1291" s="66"/>
      <c r="K1291" s="67"/>
      <c r="L1291" s="34"/>
      <c r="M1291" s="34"/>
      <c r="N1291" s="34"/>
      <c r="O1291" s="34"/>
      <c r="P1291" s="34"/>
      <c r="Q1291" s="34"/>
      <c r="R1291" s="34"/>
      <c r="S1291" s="34"/>
      <c r="T1291" s="34"/>
      <c r="U1291" s="34"/>
      <c r="V1291" s="34"/>
      <c r="W1291" s="46">
        <f t="shared" si="536"/>
        <v>0</v>
      </c>
      <c r="Y1291"/>
      <c r="Z1291"/>
    </row>
    <row r="1292" spans="1:26" s="72" customFormat="1" outlineLevel="1" x14ac:dyDescent="0.2">
      <c r="A1292" s="322"/>
      <c r="B1292" s="25"/>
      <c r="C1292" s="23"/>
      <c r="D1292" s="23"/>
      <c r="E1292" s="24"/>
      <c r="F1292" s="176" t="s">
        <v>328</v>
      </c>
      <c r="G1292" s="190">
        <f>G432</f>
        <v>0</v>
      </c>
      <c r="H1292" s="191">
        <f t="shared" si="535"/>
        <v>0</v>
      </c>
      <c r="I1292" s="66"/>
      <c r="J1292" s="66"/>
      <c r="K1292" s="67"/>
      <c r="L1292" s="34"/>
      <c r="M1292" s="34"/>
      <c r="N1292" s="34"/>
      <c r="O1292" s="34"/>
      <c r="P1292" s="34"/>
      <c r="Q1292" s="34"/>
      <c r="R1292" s="34"/>
      <c r="S1292" s="34"/>
      <c r="T1292" s="34"/>
      <c r="U1292" s="34"/>
      <c r="V1292" s="34"/>
      <c r="W1292" s="46">
        <f t="shared" si="536"/>
        <v>0</v>
      </c>
      <c r="Y1292"/>
      <c r="Z1292"/>
    </row>
    <row r="1293" spans="1:26" s="72" customFormat="1" outlineLevel="1" x14ac:dyDescent="0.2">
      <c r="A1293" s="322"/>
      <c r="B1293" s="25"/>
      <c r="C1293" s="23"/>
      <c r="D1293" s="23"/>
      <c r="E1293" s="24"/>
      <c r="F1293" s="176" t="s">
        <v>329</v>
      </c>
      <c r="G1293" s="190">
        <f>G433</f>
        <v>0</v>
      </c>
      <c r="H1293" s="191">
        <f t="shared" si="535"/>
        <v>0</v>
      </c>
      <c r="I1293" s="66"/>
      <c r="J1293" s="66"/>
      <c r="K1293" s="67"/>
      <c r="L1293" s="34"/>
      <c r="M1293" s="34"/>
      <c r="N1293" s="34"/>
      <c r="O1293" s="34"/>
      <c r="P1293" s="34"/>
      <c r="Q1293" s="34"/>
      <c r="R1293" s="34"/>
      <c r="S1293" s="34"/>
      <c r="T1293" s="34"/>
      <c r="U1293" s="34"/>
      <c r="V1293" s="34"/>
      <c r="W1293" s="46">
        <f t="shared" si="536"/>
        <v>0</v>
      </c>
      <c r="Y1293"/>
      <c r="Z1293"/>
    </row>
    <row r="1294" spans="1:26" s="72" customFormat="1" outlineLevel="1" x14ac:dyDescent="0.2">
      <c r="A1294" s="322"/>
      <c r="B1294" s="25"/>
      <c r="C1294" s="23"/>
      <c r="D1294" s="23"/>
      <c r="E1294" s="24"/>
      <c r="F1294" s="176" t="s">
        <v>330</v>
      </c>
      <c r="G1294" s="190">
        <f>G434</f>
        <v>0</v>
      </c>
      <c r="H1294" s="191">
        <f t="shared" si="535"/>
        <v>0</v>
      </c>
      <c r="I1294" s="66"/>
      <c r="J1294" s="66"/>
      <c r="K1294" s="67"/>
      <c r="L1294" s="34"/>
      <c r="M1294" s="34"/>
      <c r="N1294" s="34"/>
      <c r="O1294" s="34"/>
      <c r="P1294" s="34"/>
      <c r="Q1294" s="34"/>
      <c r="R1294" s="34"/>
      <c r="S1294" s="34"/>
      <c r="T1294" s="34"/>
      <c r="U1294" s="34"/>
      <c r="V1294" s="34"/>
      <c r="W1294" s="46">
        <f t="shared" si="536"/>
        <v>0</v>
      </c>
      <c r="Y1294"/>
      <c r="Z1294"/>
    </row>
    <row r="1295" spans="1:26" s="72" customFormat="1" x14ac:dyDescent="0.2">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c r="Y1295"/>
      <c r="Z1295"/>
    </row>
    <row r="1296" spans="1:26" s="72" customFormat="1" x14ac:dyDescent="0.2">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
      <c r="A1297" s="322"/>
      <c r="B1297" s="25"/>
      <c r="C1297" s="23"/>
      <c r="D1297" s="23"/>
      <c r="E1297" s="64"/>
      <c r="F1297" s="176" t="s">
        <v>55</v>
      </c>
      <c r="G1297" s="190">
        <f>G437</f>
        <v>0</v>
      </c>
      <c r="H1297" s="191">
        <f t="shared" si="535"/>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
      <c r="A1298" s="322"/>
      <c r="B1298" s="25"/>
      <c r="C1298" s="23"/>
      <c r="D1298" s="23"/>
      <c r="E1298" s="24"/>
      <c r="F1298" s="176" t="s">
        <v>161</v>
      </c>
      <c r="G1298" s="190">
        <f>G438</f>
        <v>0</v>
      </c>
      <c r="H1298" s="191">
        <f t="shared" si="535"/>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
      <c r="A1299" s="322"/>
      <c r="B1299" s="25"/>
      <c r="C1299" s="23"/>
      <c r="D1299" s="23"/>
      <c r="E1299" s="24"/>
      <c r="F1299" s="176" t="s">
        <v>331</v>
      </c>
      <c r="G1299" s="190">
        <f>G439</f>
        <v>0</v>
      </c>
      <c r="H1299" s="191">
        <f t="shared" si="535"/>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
      <c r="A1301" s="322"/>
      <c r="B1301" s="25"/>
      <c r="C1301" s="23"/>
      <c r="D1301" s="23"/>
      <c r="E1301" s="24"/>
      <c r="F1301" s="176" t="s">
        <v>162</v>
      </c>
      <c r="G1301" s="190">
        <f>G441</f>
        <v>0</v>
      </c>
      <c r="H1301" s="191">
        <f t="shared" si="535"/>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
      <c r="A1302" s="322"/>
      <c r="B1302" s="25"/>
      <c r="C1302" s="23"/>
      <c r="D1302" s="23"/>
      <c r="E1302" s="24"/>
      <c r="F1302" s="176" t="s">
        <v>163</v>
      </c>
      <c r="G1302" s="190">
        <f>G442</f>
        <v>0</v>
      </c>
      <c r="H1302" s="191">
        <f t="shared" si="535"/>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
      <c r="A1303" s="322"/>
      <c r="B1303" s="25"/>
      <c r="C1303" s="23"/>
      <c r="D1303" s="23"/>
      <c r="E1303" s="24"/>
      <c r="F1303" s="176" t="s">
        <v>332</v>
      </c>
      <c r="G1303" s="190">
        <f>G443</f>
        <v>0</v>
      </c>
      <c r="H1303" s="191">
        <f t="shared" si="535"/>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c r="Y1304"/>
      <c r="Z1304"/>
    </row>
    <row r="1305" spans="1:26" s="72" customFormat="1" outlineLevel="1" x14ac:dyDescent="0.2">
      <c r="A1305" s="322"/>
      <c r="B1305" s="25"/>
      <c r="C1305" s="23"/>
      <c r="D1305" s="23"/>
      <c r="E1305" s="24"/>
      <c r="F1305" s="176" t="s">
        <v>164</v>
      </c>
      <c r="G1305" s="190">
        <f>G445</f>
        <v>0</v>
      </c>
      <c r="H1305" s="191">
        <f t="shared" si="535"/>
        <v>0</v>
      </c>
      <c r="I1305" s="66"/>
      <c r="J1305" s="66"/>
      <c r="K1305" s="67"/>
      <c r="L1305" s="34"/>
      <c r="M1305" s="34"/>
      <c r="N1305" s="34"/>
      <c r="O1305" s="34"/>
      <c r="P1305" s="34"/>
      <c r="Q1305" s="34"/>
      <c r="R1305" s="34"/>
      <c r="S1305" s="34"/>
      <c r="T1305" s="34"/>
      <c r="U1305" s="34"/>
      <c r="V1305" s="34"/>
      <c r="W1305" s="46">
        <f>G1305-SUM(H1305:V1305)</f>
        <v>0</v>
      </c>
      <c r="Y1305"/>
      <c r="Z1305"/>
    </row>
    <row r="1306" spans="1:26" s="72" customFormat="1" outlineLevel="1" x14ac:dyDescent="0.2">
      <c r="A1306" s="322"/>
      <c r="B1306" s="25"/>
      <c r="C1306" s="23"/>
      <c r="D1306" s="23"/>
      <c r="E1306" s="24"/>
      <c r="F1306" s="176" t="s">
        <v>165</v>
      </c>
      <c r="G1306" s="190">
        <f>G446</f>
        <v>0</v>
      </c>
      <c r="H1306" s="191">
        <f t="shared" si="535"/>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
      <c r="A1307" s="322"/>
      <c r="B1307" s="25"/>
      <c r="C1307" s="23"/>
      <c r="D1307" s="23"/>
      <c r="E1307" s="24"/>
      <c r="F1307" s="176" t="s">
        <v>333</v>
      </c>
      <c r="G1307" s="190">
        <f>G447</f>
        <v>0</v>
      </c>
      <c r="H1307" s="191">
        <f t="shared" si="535"/>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c r="Y1308"/>
      <c r="Z1308"/>
    </row>
    <row r="1309" spans="1:26" s="72" customFormat="1" x14ac:dyDescent="0.2">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c r="Y1309"/>
      <c r="Z1309"/>
    </row>
    <row r="1310" spans="1:26" s="72" customFormat="1" outlineLevel="1" x14ac:dyDescent="0.2">
      <c r="A1310" s="322"/>
      <c r="B1310" s="25"/>
      <c r="C1310" s="23"/>
      <c r="D1310" s="23"/>
      <c r="E1310" s="24"/>
      <c r="F1310" s="176" t="s">
        <v>61</v>
      </c>
      <c r="G1310" s="190">
        <f>G450</f>
        <v>0</v>
      </c>
      <c r="H1310" s="191">
        <f t="shared" si="535"/>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
      <c r="A1311" s="322"/>
      <c r="B1311" s="25"/>
      <c r="C1311" s="23"/>
      <c r="D1311" s="23"/>
      <c r="E1311" s="24"/>
      <c r="F1311" s="176" t="s">
        <v>173</v>
      </c>
      <c r="G1311" s="190">
        <f>G451</f>
        <v>0</v>
      </c>
      <c r="H1311" s="191">
        <f t="shared" si="535"/>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c r="Y1312"/>
      <c r="Z1312"/>
    </row>
    <row r="1313" spans="1:26" s="72" customFormat="1" outlineLevel="1" x14ac:dyDescent="0.2">
      <c r="A1313" s="322"/>
      <c r="B1313" s="25"/>
      <c r="C1313" s="23"/>
      <c r="D1313" s="23"/>
      <c r="E1313" s="24"/>
      <c r="F1313" s="176" t="s">
        <v>59</v>
      </c>
      <c r="G1313" s="190">
        <f>G453</f>
        <v>0</v>
      </c>
      <c r="H1313" s="191">
        <f t="shared" si="535"/>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
      <c r="A1314" s="322"/>
      <c r="B1314" s="25"/>
      <c r="C1314" s="23"/>
      <c r="D1314" s="23"/>
      <c r="E1314" s="24"/>
      <c r="F1314" s="176" t="s">
        <v>167</v>
      </c>
      <c r="G1314" s="190">
        <f>G454</f>
        <v>0</v>
      </c>
      <c r="H1314" s="191">
        <f t="shared" si="535"/>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outlineLevel="1" x14ac:dyDescent="0.2">
      <c r="A1315" s="322"/>
      <c r="B1315" s="25"/>
      <c r="C1315" s="23"/>
      <c r="D1315" s="23"/>
      <c r="E1315" s="24"/>
      <c r="F1315" s="176" t="s">
        <v>168</v>
      </c>
      <c r="G1315" s="190">
        <f>G455</f>
        <v>0</v>
      </c>
      <c r="H1315" s="191">
        <f t="shared" si="535"/>
        <v>0</v>
      </c>
      <c r="I1315" s="66"/>
      <c r="J1315" s="66"/>
      <c r="K1315" s="67"/>
      <c r="L1315" s="34"/>
      <c r="M1315" s="34"/>
      <c r="N1315" s="34"/>
      <c r="O1315" s="34"/>
      <c r="P1315" s="34"/>
      <c r="Q1315" s="34"/>
      <c r="R1315" s="34"/>
      <c r="S1315" s="34"/>
      <c r="T1315" s="34"/>
      <c r="U1315" s="34"/>
      <c r="V1315" s="34"/>
      <c r="W1315" s="46">
        <f>G1315-SUM(H1315:V1315)</f>
        <v>0</v>
      </c>
      <c r="Y1315"/>
      <c r="Z1315"/>
    </row>
    <row r="1316" spans="1:26" s="72" customFormat="1" x14ac:dyDescent="0.2">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c r="Y1316"/>
      <c r="Z1316"/>
    </row>
    <row r="1317" spans="1:26" s="72" customFormat="1" outlineLevel="1" x14ac:dyDescent="0.2">
      <c r="A1317" s="322"/>
      <c r="B1317" s="25"/>
      <c r="C1317" s="23"/>
      <c r="D1317" s="23"/>
      <c r="E1317" s="24"/>
      <c r="F1317" s="176" t="s">
        <v>62</v>
      </c>
      <c r="G1317" s="190">
        <f>G457</f>
        <v>0</v>
      </c>
      <c r="H1317" s="191">
        <f t="shared" si="535"/>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
      <c r="A1318" s="322"/>
      <c r="B1318" s="25"/>
      <c r="C1318" s="23"/>
      <c r="D1318" s="23"/>
      <c r="E1318" s="24"/>
      <c r="F1318" s="176" t="s">
        <v>175</v>
      </c>
      <c r="G1318" s="190">
        <f>G458</f>
        <v>0</v>
      </c>
      <c r="H1318" s="191">
        <f t="shared" si="535"/>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c r="Y1319"/>
      <c r="Z1319"/>
    </row>
    <row r="1320" spans="1:26" s="72" customFormat="1" outlineLevel="1" x14ac:dyDescent="0.2">
      <c r="A1320" s="322"/>
      <c r="B1320" s="25"/>
      <c r="C1320" s="23"/>
      <c r="D1320" s="23"/>
      <c r="E1320" s="24"/>
      <c r="F1320" s="176" t="s">
        <v>60</v>
      </c>
      <c r="G1320" s="190">
        <f>G460</f>
        <v>0</v>
      </c>
      <c r="H1320" s="191">
        <f t="shared" si="535"/>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
      <c r="A1321" s="322"/>
      <c r="B1321" s="25"/>
      <c r="C1321" s="23"/>
      <c r="D1321" s="23"/>
      <c r="E1321" s="24"/>
      <c r="F1321" s="176" t="s">
        <v>170</v>
      </c>
      <c r="G1321" s="190">
        <f>G461</f>
        <v>0</v>
      </c>
      <c r="H1321" s="191">
        <f t="shared" si="535"/>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outlineLevel="1" x14ac:dyDescent="0.2">
      <c r="A1322" s="322"/>
      <c r="B1322" s="25"/>
      <c r="C1322" s="23"/>
      <c r="D1322" s="23"/>
      <c r="E1322" s="24"/>
      <c r="F1322" s="176" t="s">
        <v>171</v>
      </c>
      <c r="G1322" s="190">
        <f>G462</f>
        <v>0</v>
      </c>
      <c r="H1322" s="191">
        <f t="shared" si="535"/>
        <v>0</v>
      </c>
      <c r="I1322" s="66"/>
      <c r="J1322" s="66"/>
      <c r="K1322" s="67"/>
      <c r="L1322" s="34"/>
      <c r="M1322" s="34"/>
      <c r="N1322" s="34"/>
      <c r="O1322" s="34"/>
      <c r="P1322" s="34"/>
      <c r="Q1322" s="34"/>
      <c r="R1322" s="34"/>
      <c r="S1322" s="34"/>
      <c r="T1322" s="34"/>
      <c r="U1322" s="34"/>
      <c r="V1322" s="34"/>
      <c r="W1322" s="46">
        <f>G1322-SUM(H1322:V1322)</f>
        <v>0</v>
      </c>
      <c r="Y1322"/>
      <c r="Z1322"/>
    </row>
    <row r="1323" spans="1:26" s="72" customFormat="1" x14ac:dyDescent="0.2">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c r="Y1323"/>
      <c r="Z1323"/>
    </row>
    <row r="1324" spans="1:26" s="72" customFormat="1" outlineLevel="1" x14ac:dyDescent="0.2">
      <c r="A1324" s="322"/>
      <c r="B1324" s="25"/>
      <c r="C1324" s="23"/>
      <c r="D1324" s="23"/>
      <c r="E1324" s="24"/>
      <c r="F1324" s="176" t="s">
        <v>335</v>
      </c>
      <c r="G1324" s="190">
        <f>G464</f>
        <v>0</v>
      </c>
      <c r="H1324" s="191">
        <f t="shared" si="535"/>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
      <c r="A1325" s="322"/>
      <c r="B1325" s="25"/>
      <c r="C1325" s="23"/>
      <c r="D1325" s="23"/>
      <c r="E1325" s="24"/>
      <c r="F1325" s="176" t="s">
        <v>336</v>
      </c>
      <c r="G1325" s="190">
        <f>G465</f>
        <v>0</v>
      </c>
      <c r="H1325" s="191">
        <f t="shared" si="535"/>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c r="Y1326"/>
      <c r="Z1326"/>
    </row>
    <row r="1327" spans="1:26" s="72" customFormat="1" outlineLevel="1" x14ac:dyDescent="0.2">
      <c r="A1327" s="322"/>
      <c r="B1327" s="25"/>
      <c r="C1327" s="23"/>
      <c r="D1327" s="23"/>
      <c r="E1327" s="24"/>
      <c r="F1327" s="176" t="s">
        <v>338</v>
      </c>
      <c r="G1327" s="190">
        <f>G467</f>
        <v>0</v>
      </c>
      <c r="H1327" s="191">
        <f t="shared" si="535"/>
        <v>0</v>
      </c>
      <c r="I1327" s="66"/>
      <c r="J1327" s="66"/>
      <c r="K1327" s="67"/>
      <c r="L1327" s="34"/>
      <c r="M1327" s="34"/>
      <c r="N1327" s="34"/>
      <c r="O1327" s="34"/>
      <c r="P1327" s="34"/>
      <c r="Q1327" s="34"/>
      <c r="R1327" s="34"/>
      <c r="S1327" s="34"/>
      <c r="T1327" s="34"/>
      <c r="U1327" s="34"/>
      <c r="V1327" s="34"/>
      <c r="W1327" s="46">
        <f>G1327-SUM(H1327:V1327)</f>
        <v>0</v>
      </c>
      <c r="Y1327"/>
      <c r="Z1327"/>
    </row>
    <row r="1328" spans="1:26" s="72" customFormat="1" outlineLevel="1" x14ac:dyDescent="0.2">
      <c r="A1328" s="322"/>
      <c r="B1328" s="25"/>
      <c r="C1328" s="23"/>
      <c r="D1328" s="23"/>
      <c r="E1328" s="24"/>
      <c r="F1328" s="176" t="s">
        <v>339</v>
      </c>
      <c r="G1328" s="190">
        <f>G468</f>
        <v>0</v>
      </c>
      <c r="H1328" s="191">
        <f t="shared" si="535"/>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
      <c r="A1329" s="322"/>
      <c r="B1329" s="25"/>
      <c r="C1329" s="23"/>
      <c r="D1329" s="23"/>
      <c r="E1329" s="24"/>
      <c r="F1329" s="176" t="s">
        <v>340</v>
      </c>
      <c r="G1329" s="190">
        <f>G469</f>
        <v>0</v>
      </c>
      <c r="H1329" s="191">
        <f t="shared" si="535"/>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c r="Y1330"/>
      <c r="Z1330"/>
    </row>
    <row r="1331" spans="1:26" s="72" customFormat="1" x14ac:dyDescent="0.2">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c r="Y1331"/>
      <c r="Z1331"/>
    </row>
    <row r="1332" spans="1:26" s="72" customFormat="1" outlineLevel="1" x14ac:dyDescent="0.2">
      <c r="A1332" s="322"/>
      <c r="B1332" s="25"/>
      <c r="C1332" s="23"/>
      <c r="D1332" s="23"/>
      <c r="E1332" s="24"/>
      <c r="F1332" s="176" t="s">
        <v>176</v>
      </c>
      <c r="G1332" s="190">
        <f>G472</f>
        <v>0</v>
      </c>
      <c r="H1332" s="191">
        <f t="shared" si="535"/>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outlineLevel="1" x14ac:dyDescent="0.2">
      <c r="A1333" s="322"/>
      <c r="B1333" s="25"/>
      <c r="C1333" s="23"/>
      <c r="D1333" s="23"/>
      <c r="E1333" s="24"/>
      <c r="F1333" s="176" t="s">
        <v>180</v>
      </c>
      <c r="G1333" s="190">
        <f>G473</f>
        <v>0</v>
      </c>
      <c r="H1333" s="191">
        <f t="shared" si="535"/>
        <v>0</v>
      </c>
      <c r="I1333" s="66"/>
      <c r="J1333" s="66"/>
      <c r="K1333" s="67"/>
      <c r="L1333" s="34"/>
      <c r="M1333" s="34"/>
      <c r="N1333" s="34"/>
      <c r="O1333" s="34"/>
      <c r="P1333" s="34"/>
      <c r="Q1333" s="34"/>
      <c r="R1333" s="34"/>
      <c r="S1333" s="34"/>
      <c r="T1333" s="34"/>
      <c r="U1333" s="34"/>
      <c r="V1333" s="34"/>
      <c r="W1333" s="46">
        <f>G1333-SUM(H1333:V1333)</f>
        <v>0</v>
      </c>
      <c r="Y1333"/>
      <c r="Z1333"/>
    </row>
    <row r="1334" spans="1:26" s="72" customFormat="1" x14ac:dyDescent="0.2">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c r="Y1334"/>
      <c r="Z1334"/>
    </row>
    <row r="1335" spans="1:26" s="72" customFormat="1" outlineLevel="1" x14ac:dyDescent="0.2">
      <c r="A1335" s="322"/>
      <c r="B1335" s="25"/>
      <c r="C1335" s="23"/>
      <c r="D1335" s="23"/>
      <c r="E1335" s="24"/>
      <c r="F1335" s="176" t="s">
        <v>177</v>
      </c>
      <c r="G1335" s="190">
        <f>G475</f>
        <v>0</v>
      </c>
      <c r="H1335" s="191">
        <f t="shared" si="535"/>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outlineLevel="1" x14ac:dyDescent="0.2">
      <c r="A1336" s="322"/>
      <c r="B1336" s="25"/>
      <c r="C1336" s="23"/>
      <c r="D1336" s="23"/>
      <c r="E1336" s="24"/>
      <c r="F1336" s="176" t="s">
        <v>182</v>
      </c>
      <c r="G1336" s="190">
        <f>G476</f>
        <v>0</v>
      </c>
      <c r="H1336" s="191">
        <f t="shared" si="535"/>
        <v>0</v>
      </c>
      <c r="I1336" s="66"/>
      <c r="J1336" s="66"/>
      <c r="K1336" s="67"/>
      <c r="L1336" s="34"/>
      <c r="M1336" s="34"/>
      <c r="N1336" s="34"/>
      <c r="O1336" s="34"/>
      <c r="P1336" s="34"/>
      <c r="Q1336" s="34"/>
      <c r="R1336" s="34"/>
      <c r="S1336" s="34"/>
      <c r="T1336" s="34"/>
      <c r="U1336" s="34"/>
      <c r="V1336" s="34"/>
      <c r="W1336" s="46">
        <f>G1336-SUM(H1336:V1336)</f>
        <v>0</v>
      </c>
      <c r="Y1336"/>
      <c r="Z1336"/>
    </row>
    <row r="1337" spans="1:26" s="72" customFormat="1" x14ac:dyDescent="0.2">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c r="Y1337"/>
      <c r="Z1337"/>
    </row>
    <row r="1338" spans="1:26" s="72" customFormat="1" outlineLevel="1" x14ac:dyDescent="0.2">
      <c r="A1338" s="322"/>
      <c r="B1338" s="25"/>
      <c r="C1338" s="23"/>
      <c r="D1338" s="23"/>
      <c r="E1338" s="24"/>
      <c r="F1338" s="176" t="s">
        <v>178</v>
      </c>
      <c r="G1338" s="190">
        <f>G478</f>
        <v>0</v>
      </c>
      <c r="H1338" s="191">
        <f t="shared" si="535"/>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outlineLevel="1" x14ac:dyDescent="0.2">
      <c r="A1339" s="322"/>
      <c r="B1339" s="25"/>
      <c r="C1339" s="23"/>
      <c r="D1339" s="23"/>
      <c r="E1339" s="24"/>
      <c r="F1339" s="176" t="s">
        <v>181</v>
      </c>
      <c r="G1339" s="190">
        <f>G479</f>
        <v>0</v>
      </c>
      <c r="H1339" s="191">
        <f t="shared" si="535"/>
        <v>0</v>
      </c>
      <c r="I1339" s="66"/>
      <c r="J1339" s="66"/>
      <c r="K1339" s="67"/>
      <c r="L1339" s="34"/>
      <c r="M1339" s="34"/>
      <c r="N1339" s="34"/>
      <c r="O1339" s="34"/>
      <c r="P1339" s="34"/>
      <c r="Q1339" s="34"/>
      <c r="R1339" s="34"/>
      <c r="S1339" s="34"/>
      <c r="T1339" s="34"/>
      <c r="U1339" s="34"/>
      <c r="V1339" s="34"/>
      <c r="W1339" s="46">
        <f>G1339-SUM(H1339:V1339)</f>
        <v>0</v>
      </c>
      <c r="Y1339"/>
      <c r="Z1339"/>
    </row>
    <row r="1340" spans="1:26" s="72" customFormat="1" x14ac:dyDescent="0.2">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c r="Y1340"/>
      <c r="Z1340"/>
    </row>
    <row r="1341" spans="1:26" s="72" customFormat="1" outlineLevel="1" x14ac:dyDescent="0.2">
      <c r="A1341" s="322"/>
      <c r="B1341" s="25"/>
      <c r="C1341" s="23"/>
      <c r="D1341" s="23"/>
      <c r="E1341" s="24"/>
      <c r="F1341" s="176" t="s">
        <v>179</v>
      </c>
      <c r="G1341" s="190">
        <f>G481</f>
        <v>0</v>
      </c>
      <c r="H1341" s="191">
        <f t="shared" si="535"/>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outlineLevel="1" x14ac:dyDescent="0.2">
      <c r="A1342" s="322"/>
      <c r="B1342" s="25"/>
      <c r="C1342" s="23"/>
      <c r="D1342" s="23"/>
      <c r="E1342" s="24"/>
      <c r="F1342" s="176" t="s">
        <v>188</v>
      </c>
      <c r="G1342" s="190">
        <f>G482</f>
        <v>0</v>
      </c>
      <c r="H1342" s="191">
        <f t="shared" si="535"/>
        <v>0</v>
      </c>
      <c r="I1342" s="66"/>
      <c r="J1342" s="66"/>
      <c r="K1342" s="67"/>
      <c r="L1342" s="34"/>
      <c r="M1342" s="34"/>
      <c r="N1342" s="34"/>
      <c r="O1342" s="34"/>
      <c r="P1342" s="34"/>
      <c r="Q1342" s="34"/>
      <c r="R1342" s="34"/>
      <c r="S1342" s="34"/>
      <c r="T1342" s="34"/>
      <c r="U1342" s="34"/>
      <c r="V1342" s="34"/>
      <c r="W1342" s="46">
        <f>G1342-SUM(H1342:V1342)</f>
        <v>0</v>
      </c>
      <c r="Y1342"/>
      <c r="Z1342"/>
    </row>
    <row r="1343" spans="1:26" s="72" customFormat="1" x14ac:dyDescent="0.2">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c r="Y1343"/>
      <c r="Z1343"/>
    </row>
    <row r="1344" spans="1:26" s="72" customFormat="1" outlineLevel="1" x14ac:dyDescent="0.2">
      <c r="A1344" s="322"/>
      <c r="B1344" s="25"/>
      <c r="C1344" s="23"/>
      <c r="D1344" s="23"/>
      <c r="E1344" s="24"/>
      <c r="F1344" s="176" t="s">
        <v>342</v>
      </c>
      <c r="G1344" s="190">
        <f>G484</f>
        <v>0</v>
      </c>
      <c r="H1344" s="191">
        <f t="shared" si="535"/>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outlineLevel="1" x14ac:dyDescent="0.2">
      <c r="A1345" s="322"/>
      <c r="B1345" s="25"/>
      <c r="C1345" s="23"/>
      <c r="D1345" s="23"/>
      <c r="E1345" s="24"/>
      <c r="F1345" s="176" t="s">
        <v>343</v>
      </c>
      <c r="G1345" s="190">
        <f>G485</f>
        <v>0</v>
      </c>
      <c r="H1345" s="191">
        <f t="shared" si="535"/>
        <v>0</v>
      </c>
      <c r="I1345" s="66"/>
      <c r="J1345" s="66"/>
      <c r="K1345" s="67"/>
      <c r="L1345" s="34"/>
      <c r="M1345" s="34"/>
      <c r="N1345" s="34"/>
      <c r="O1345" s="34"/>
      <c r="P1345" s="34"/>
      <c r="Q1345" s="34"/>
      <c r="R1345" s="34"/>
      <c r="S1345" s="34"/>
      <c r="T1345" s="34"/>
      <c r="U1345" s="34"/>
      <c r="V1345" s="34"/>
      <c r="W1345" s="46">
        <f>G1345-SUM(H1345:V1345)</f>
        <v>0</v>
      </c>
      <c r="Y1345"/>
      <c r="Z1345"/>
    </row>
    <row r="1346" spans="1:26" s="72" customFormat="1" x14ac:dyDescent="0.2">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c r="Y1346"/>
      <c r="Z1346"/>
    </row>
    <row r="1347" spans="1:26" s="72" customFormat="1" outlineLevel="1" x14ac:dyDescent="0.2">
      <c r="A1347" s="322"/>
      <c r="B1347" s="25"/>
      <c r="C1347" s="23"/>
      <c r="D1347" s="23"/>
      <c r="E1347" s="24"/>
      <c r="F1347" s="176" t="s">
        <v>345</v>
      </c>
      <c r="G1347" s="190">
        <f>G487</f>
        <v>0</v>
      </c>
      <c r="H1347" s="191">
        <f t="shared" ref="H1347:H1355" si="537">G1347</f>
        <v>0</v>
      </c>
      <c r="I1347" s="66"/>
      <c r="J1347" s="66"/>
      <c r="K1347" s="67"/>
      <c r="L1347" s="34"/>
      <c r="M1347" s="34"/>
      <c r="N1347" s="34"/>
      <c r="O1347" s="34"/>
      <c r="P1347" s="34"/>
      <c r="Q1347" s="34"/>
      <c r="R1347" s="34"/>
      <c r="S1347" s="34"/>
      <c r="T1347" s="34"/>
      <c r="U1347" s="34"/>
      <c r="V1347" s="34"/>
      <c r="W1347" s="46">
        <f>G1347-SUM(H1347:V1347)</f>
        <v>0</v>
      </c>
      <c r="Y1347"/>
      <c r="Z1347"/>
    </row>
    <row r="1348" spans="1:26" s="72" customFormat="1" outlineLevel="1" x14ac:dyDescent="0.2">
      <c r="A1348" s="322"/>
      <c r="B1348" s="25"/>
      <c r="C1348" s="23"/>
      <c r="D1348" s="23"/>
      <c r="E1348" s="24"/>
      <c r="F1348" s="176" t="s">
        <v>346</v>
      </c>
      <c r="G1348" s="190">
        <f>G488</f>
        <v>0</v>
      </c>
      <c r="H1348" s="191">
        <f t="shared" si="537"/>
        <v>0</v>
      </c>
      <c r="I1348" s="66"/>
      <c r="J1348" s="66"/>
      <c r="K1348" s="67"/>
      <c r="L1348" s="34"/>
      <c r="M1348" s="34"/>
      <c r="N1348" s="34"/>
      <c r="O1348" s="34"/>
      <c r="P1348" s="34"/>
      <c r="Q1348" s="34"/>
      <c r="R1348" s="34"/>
      <c r="S1348" s="34"/>
      <c r="T1348" s="34"/>
      <c r="U1348" s="34"/>
      <c r="V1348" s="34"/>
      <c r="W1348" s="46">
        <f>G1348-SUM(H1348:V1348)</f>
        <v>0</v>
      </c>
      <c r="Y1348"/>
      <c r="Z1348"/>
    </row>
    <row r="1349" spans="1:26" s="72" customFormat="1" x14ac:dyDescent="0.2">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c r="Y1349"/>
      <c r="Z1349"/>
    </row>
    <row r="1350" spans="1:26" s="72" customFormat="1" outlineLevel="1" x14ac:dyDescent="0.2">
      <c r="A1350" s="322"/>
      <c r="B1350" s="25"/>
      <c r="C1350" s="23"/>
      <c r="D1350" s="23"/>
      <c r="E1350" s="24"/>
      <c r="F1350" s="176" t="s">
        <v>190</v>
      </c>
      <c r="G1350" s="190">
        <f>G490</f>
        <v>0</v>
      </c>
      <c r="H1350" s="191">
        <f t="shared" si="537"/>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
      <c r="A1351" s="322"/>
      <c r="B1351" s="25"/>
      <c r="C1351" s="23"/>
      <c r="D1351" s="23"/>
      <c r="E1351" s="24"/>
      <c r="F1351" s="176" t="s">
        <v>191</v>
      </c>
      <c r="G1351" s="190">
        <f>G491</f>
        <v>0</v>
      </c>
      <c r="H1351" s="191">
        <f t="shared" si="537"/>
        <v>0</v>
      </c>
      <c r="I1351" s="66"/>
      <c r="J1351" s="66"/>
      <c r="K1351" s="67"/>
      <c r="L1351" s="34"/>
      <c r="M1351" s="34"/>
      <c r="N1351" s="34"/>
      <c r="O1351" s="34"/>
      <c r="P1351" s="34"/>
      <c r="Q1351" s="34"/>
      <c r="R1351" s="34"/>
      <c r="S1351" s="34"/>
      <c r="T1351" s="34"/>
      <c r="U1351" s="34"/>
      <c r="V1351" s="37"/>
      <c r="W1351" s="46">
        <f>G1351-SUM(H1351:V1351)</f>
        <v>0</v>
      </c>
      <c r="Y1351"/>
      <c r="Z1351"/>
    </row>
    <row r="1352" spans="1:26" s="72" customFormat="1" outlineLevel="1" x14ac:dyDescent="0.2">
      <c r="A1352" s="322"/>
      <c r="B1352" s="25"/>
      <c r="C1352" s="23"/>
      <c r="D1352" s="23"/>
      <c r="E1352" s="24"/>
      <c r="F1352" s="176" t="s">
        <v>189</v>
      </c>
      <c r="G1352" s="190">
        <f>G492</f>
        <v>0</v>
      </c>
      <c r="H1352" s="191">
        <f t="shared" si="537"/>
        <v>0</v>
      </c>
      <c r="I1352" s="66"/>
      <c r="J1352" s="66"/>
      <c r="K1352" s="67"/>
      <c r="L1352" s="34"/>
      <c r="M1352" s="34"/>
      <c r="N1352" s="34"/>
      <c r="O1352" s="34"/>
      <c r="P1352" s="34"/>
      <c r="Q1352" s="34"/>
      <c r="R1352" s="34"/>
      <c r="S1352" s="34"/>
      <c r="T1352" s="34"/>
      <c r="U1352" s="34"/>
      <c r="V1352" s="37"/>
      <c r="W1352" s="46">
        <f>G1352-SUM(H1352:V1352)</f>
        <v>0</v>
      </c>
      <c r="Y1352"/>
      <c r="Z1352"/>
    </row>
    <row r="1353" spans="1:26" s="72" customFormat="1" x14ac:dyDescent="0.2">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c r="Y1353"/>
      <c r="Z1353"/>
    </row>
    <row r="1354" spans="1:26" s="72" customFormat="1" outlineLevel="1" x14ac:dyDescent="0.2">
      <c r="A1354" s="322"/>
      <c r="B1354" s="25"/>
      <c r="C1354" s="23"/>
      <c r="D1354" s="23"/>
      <c r="E1354" s="24"/>
      <c r="F1354" s="176" t="s">
        <v>193</v>
      </c>
      <c r="G1354" s="190">
        <f>G494</f>
        <v>0</v>
      </c>
      <c r="H1354" s="191">
        <f t="shared" si="537"/>
        <v>0</v>
      </c>
      <c r="I1354" s="66"/>
      <c r="J1354" s="66"/>
      <c r="K1354" s="67"/>
      <c r="L1354" s="34"/>
      <c r="M1354" s="34"/>
      <c r="N1354" s="34"/>
      <c r="O1354" s="34"/>
      <c r="P1354" s="34"/>
      <c r="Q1354" s="34"/>
      <c r="R1354" s="34"/>
      <c r="S1354" s="34"/>
      <c r="T1354" s="34"/>
      <c r="U1354" s="34"/>
      <c r="V1354" s="37"/>
      <c r="W1354" s="46">
        <f>G1354-SUM(H1354:V1354)</f>
        <v>0</v>
      </c>
      <c r="Y1354"/>
      <c r="Z1354"/>
    </row>
    <row r="1355" spans="1:26" s="72" customFormat="1" outlineLevel="1" x14ac:dyDescent="0.2">
      <c r="A1355" s="322"/>
      <c r="B1355" s="25"/>
      <c r="C1355" s="23"/>
      <c r="D1355" s="23"/>
      <c r="E1355" s="24"/>
      <c r="F1355" s="176" t="s">
        <v>194</v>
      </c>
      <c r="G1355" s="190">
        <f>G495</f>
        <v>0</v>
      </c>
      <c r="H1355" s="191">
        <f t="shared" si="537"/>
        <v>0</v>
      </c>
      <c r="I1355" s="66"/>
      <c r="J1355" s="66"/>
      <c r="K1355" s="67"/>
      <c r="L1355" s="34"/>
      <c r="M1355" s="34"/>
      <c r="N1355" s="34"/>
      <c r="O1355" s="34"/>
      <c r="P1355" s="34"/>
      <c r="Q1355" s="34"/>
      <c r="R1355" s="34"/>
      <c r="S1355" s="34"/>
      <c r="T1355" s="34"/>
      <c r="U1355" s="34"/>
      <c r="V1355" s="37"/>
      <c r="W1355" s="46">
        <f>G1355-SUM(H1355:V1355)</f>
        <v>0</v>
      </c>
      <c r="Y1355"/>
      <c r="Z1355"/>
    </row>
    <row r="1356" spans="1:26" x14ac:dyDescent="0.2">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c r="Y1356"/>
      <c r="Z1356"/>
    </row>
    <row r="1357" spans="1:26" x14ac:dyDescent="0.2">
      <c r="A1357" s="318"/>
      <c r="B1357" s="25"/>
      <c r="C1357" s="23"/>
      <c r="D1357" s="23" t="s">
        <v>146</v>
      </c>
      <c r="E1357" s="24"/>
      <c r="F1357" s="64"/>
      <c r="G1357" s="69">
        <f t="shared" ref="G1357:W1357" si="538">SUBTOTAL(9,G1358:G1359)</f>
        <v>0</v>
      </c>
      <c r="H1357" s="70">
        <f t="shared" si="538"/>
        <v>0</v>
      </c>
      <c r="I1357" s="66">
        <f t="shared" si="538"/>
        <v>0</v>
      </c>
      <c r="J1357" s="66">
        <f t="shared" si="538"/>
        <v>0</v>
      </c>
      <c r="K1357" s="67">
        <f t="shared" si="538"/>
        <v>0</v>
      </c>
      <c r="L1357" s="34">
        <f t="shared" si="538"/>
        <v>0</v>
      </c>
      <c r="M1357" s="34">
        <f t="shared" si="538"/>
        <v>0</v>
      </c>
      <c r="N1357" s="34">
        <f t="shared" si="538"/>
        <v>0</v>
      </c>
      <c r="O1357" s="34">
        <f t="shared" si="538"/>
        <v>0</v>
      </c>
      <c r="P1357" s="34">
        <f t="shared" si="538"/>
        <v>0</v>
      </c>
      <c r="Q1357" s="34">
        <f t="shared" si="538"/>
        <v>0</v>
      </c>
      <c r="R1357" s="34">
        <f t="shared" si="538"/>
        <v>0</v>
      </c>
      <c r="S1357" s="34">
        <f t="shared" si="538"/>
        <v>0</v>
      </c>
      <c r="T1357" s="34">
        <f t="shared" si="538"/>
        <v>0</v>
      </c>
      <c r="U1357" s="34">
        <f t="shared" si="538"/>
        <v>0</v>
      </c>
      <c r="V1357" s="37">
        <f t="shared" si="538"/>
        <v>0</v>
      </c>
      <c r="W1357" s="33">
        <f t="shared" si="538"/>
        <v>0</v>
      </c>
      <c r="Y1357"/>
      <c r="Z1357"/>
    </row>
    <row r="1358" spans="1:26" outlineLevel="1" x14ac:dyDescent="0.2">
      <c r="A1358" s="318"/>
      <c r="B1358" s="25"/>
      <c r="C1358" s="24"/>
      <c r="D1358" s="24"/>
      <c r="E1358" s="24"/>
      <c r="F1358" s="202" t="s">
        <v>196</v>
      </c>
      <c r="G1358" s="190">
        <f>G498</f>
        <v>0</v>
      </c>
      <c r="H1358" s="191">
        <f>SUM(H498:V498)</f>
        <v>0</v>
      </c>
      <c r="I1358" s="66"/>
      <c r="J1358" s="66"/>
      <c r="K1358" s="198"/>
      <c r="L1358" s="34"/>
      <c r="M1358" s="34"/>
      <c r="N1358" s="34"/>
      <c r="O1358" s="34"/>
      <c r="P1358" s="34"/>
      <c r="Q1358" s="34"/>
      <c r="R1358" s="34"/>
      <c r="S1358" s="34"/>
      <c r="T1358" s="34"/>
      <c r="U1358" s="34"/>
      <c r="V1358" s="37"/>
      <c r="W1358" s="46">
        <f>G1358-SUM(H1358:V1358)</f>
        <v>0</v>
      </c>
      <c r="Y1358"/>
      <c r="Z1358"/>
    </row>
    <row r="1359" spans="1:26" outlineLevel="1" x14ac:dyDescent="0.2">
      <c r="A1359" s="318"/>
      <c r="B1359" s="25"/>
      <c r="C1359" s="24"/>
      <c r="D1359" s="24"/>
      <c r="E1359" s="24"/>
      <c r="F1359" s="176" t="s">
        <v>208</v>
      </c>
      <c r="G1359" s="190">
        <f>G499</f>
        <v>0</v>
      </c>
      <c r="H1359" s="191">
        <f t="shared" ref="H1359:V1359" si="539">H499</f>
        <v>0</v>
      </c>
      <c r="I1359" s="179">
        <f t="shared" si="539"/>
        <v>0</v>
      </c>
      <c r="J1359" s="179">
        <f t="shared" si="539"/>
        <v>0</v>
      </c>
      <c r="K1359" s="197">
        <f t="shared" si="539"/>
        <v>0</v>
      </c>
      <c r="L1359" s="181">
        <f t="shared" si="539"/>
        <v>0</v>
      </c>
      <c r="M1359" s="192">
        <f t="shared" si="539"/>
        <v>0</v>
      </c>
      <c r="N1359" s="182">
        <f t="shared" si="539"/>
        <v>0</v>
      </c>
      <c r="O1359" s="178">
        <f t="shared" si="539"/>
        <v>0</v>
      </c>
      <c r="P1359" s="182">
        <f t="shared" si="539"/>
        <v>0</v>
      </c>
      <c r="Q1359" s="192">
        <f t="shared" si="539"/>
        <v>0</v>
      </c>
      <c r="R1359" s="182">
        <f t="shared" si="539"/>
        <v>0</v>
      </c>
      <c r="S1359" s="178">
        <f t="shared" si="539"/>
        <v>0</v>
      </c>
      <c r="T1359" s="182">
        <f t="shared" si="539"/>
        <v>0</v>
      </c>
      <c r="U1359" s="182">
        <f t="shared" si="539"/>
        <v>0</v>
      </c>
      <c r="V1359" s="183">
        <f t="shared" si="539"/>
        <v>0</v>
      </c>
      <c r="W1359" s="46">
        <f>G1359-SUM(H1359:V1359)</f>
        <v>0</v>
      </c>
      <c r="Y1359"/>
      <c r="Z1359"/>
    </row>
    <row r="1360" spans="1:26" x14ac:dyDescent="0.2">
      <c r="A1360" s="318"/>
      <c r="B1360" s="25"/>
      <c r="C1360" s="24"/>
      <c r="D1360" s="23" t="s">
        <v>69</v>
      </c>
      <c r="E1360" s="24"/>
      <c r="F1360" s="24"/>
      <c r="G1360" s="69">
        <f>SUBTOTAL(9,G1361:G1363)</f>
        <v>0</v>
      </c>
      <c r="H1360" s="70">
        <f t="shared" ref="H1360:W1360" si="540">SUBTOTAL(9,H1361:H1363)</f>
        <v>0</v>
      </c>
      <c r="I1360" s="66">
        <f t="shared" si="540"/>
        <v>0</v>
      </c>
      <c r="J1360" s="66">
        <f t="shared" si="540"/>
        <v>0</v>
      </c>
      <c r="K1360" s="67">
        <f t="shared" si="540"/>
        <v>0</v>
      </c>
      <c r="L1360" s="34">
        <f t="shared" si="540"/>
        <v>0</v>
      </c>
      <c r="M1360" s="34">
        <f t="shared" si="540"/>
        <v>0</v>
      </c>
      <c r="N1360" s="34">
        <f t="shared" si="540"/>
        <v>0</v>
      </c>
      <c r="O1360" s="34">
        <f t="shared" si="540"/>
        <v>0</v>
      </c>
      <c r="P1360" s="34">
        <f t="shared" si="540"/>
        <v>0</v>
      </c>
      <c r="Q1360" s="34">
        <f t="shared" si="540"/>
        <v>0</v>
      </c>
      <c r="R1360" s="34">
        <f t="shared" si="540"/>
        <v>0</v>
      </c>
      <c r="S1360" s="34">
        <f t="shared" si="540"/>
        <v>0</v>
      </c>
      <c r="T1360" s="34">
        <f t="shared" si="540"/>
        <v>0</v>
      </c>
      <c r="U1360" s="34">
        <f t="shared" si="540"/>
        <v>0</v>
      </c>
      <c r="V1360" s="37">
        <f t="shared" si="540"/>
        <v>0</v>
      </c>
      <c r="W1360" s="33">
        <f t="shared" si="540"/>
        <v>0</v>
      </c>
      <c r="Y1360"/>
      <c r="Z1360"/>
    </row>
    <row r="1361" spans="1:26" outlineLevel="1" x14ac:dyDescent="0.2">
      <c r="A1361" s="318"/>
      <c r="B1361" s="25"/>
      <c r="C1361" s="24"/>
      <c r="D1361" s="24"/>
      <c r="E1361" s="64"/>
      <c r="F1361" s="176" t="s">
        <v>249</v>
      </c>
      <c r="G1361" s="190">
        <f t="shared" ref="G1361:V1361" si="541">G501</f>
        <v>0</v>
      </c>
      <c r="H1361" s="191">
        <f t="shared" si="541"/>
        <v>0</v>
      </c>
      <c r="I1361" s="179">
        <f t="shared" si="541"/>
        <v>0</v>
      </c>
      <c r="J1361" s="179">
        <f t="shared" si="541"/>
        <v>0</v>
      </c>
      <c r="K1361" s="197">
        <f t="shared" si="541"/>
        <v>0</v>
      </c>
      <c r="L1361" s="181">
        <f t="shared" si="541"/>
        <v>0</v>
      </c>
      <c r="M1361" s="192">
        <f t="shared" si="541"/>
        <v>0</v>
      </c>
      <c r="N1361" s="182">
        <f t="shared" si="541"/>
        <v>0</v>
      </c>
      <c r="O1361" s="178">
        <f t="shared" si="541"/>
        <v>0</v>
      </c>
      <c r="P1361" s="182">
        <f t="shared" si="541"/>
        <v>0</v>
      </c>
      <c r="Q1361" s="192">
        <f t="shared" si="541"/>
        <v>0</v>
      </c>
      <c r="R1361" s="182">
        <f t="shared" si="541"/>
        <v>0</v>
      </c>
      <c r="S1361" s="178">
        <f t="shared" si="541"/>
        <v>0</v>
      </c>
      <c r="T1361" s="182">
        <f t="shared" si="541"/>
        <v>0</v>
      </c>
      <c r="U1361" s="182">
        <f t="shared" si="541"/>
        <v>0</v>
      </c>
      <c r="V1361" s="183">
        <f t="shared" si="541"/>
        <v>0</v>
      </c>
      <c r="W1361" s="46">
        <f t="shared" ref="W1361:W1378" si="542">G1361-SUM(H1361:V1361)</f>
        <v>0</v>
      </c>
      <c r="Y1361"/>
      <c r="Z1361"/>
    </row>
    <row r="1362" spans="1:26" outlineLevel="1" x14ac:dyDescent="0.2">
      <c r="A1362" s="318"/>
      <c r="B1362" s="25"/>
      <c r="C1362" s="24"/>
      <c r="D1362" s="24"/>
      <c r="E1362" s="64"/>
      <c r="F1362" s="176" t="s">
        <v>250</v>
      </c>
      <c r="G1362" s="190">
        <f t="shared" ref="G1362:V1362" si="543">G502</f>
        <v>0</v>
      </c>
      <c r="H1362" s="191">
        <f t="shared" si="543"/>
        <v>0</v>
      </c>
      <c r="I1362" s="179">
        <f t="shared" si="543"/>
        <v>0</v>
      </c>
      <c r="J1362" s="179">
        <f t="shared" si="543"/>
        <v>0</v>
      </c>
      <c r="K1362" s="197">
        <f t="shared" si="543"/>
        <v>0</v>
      </c>
      <c r="L1362" s="181">
        <f t="shared" si="543"/>
        <v>0</v>
      </c>
      <c r="M1362" s="192">
        <f t="shared" si="543"/>
        <v>0</v>
      </c>
      <c r="N1362" s="200">
        <f t="shared" si="543"/>
        <v>0</v>
      </c>
      <c r="O1362" s="178">
        <f t="shared" si="543"/>
        <v>0</v>
      </c>
      <c r="P1362" s="182">
        <f t="shared" si="543"/>
        <v>0</v>
      </c>
      <c r="Q1362" s="192">
        <f t="shared" si="543"/>
        <v>0</v>
      </c>
      <c r="R1362" s="182">
        <f t="shared" si="543"/>
        <v>0</v>
      </c>
      <c r="S1362" s="178">
        <f t="shared" si="543"/>
        <v>0</v>
      </c>
      <c r="T1362" s="182">
        <f t="shared" si="543"/>
        <v>0</v>
      </c>
      <c r="U1362" s="182">
        <f t="shared" si="543"/>
        <v>0</v>
      </c>
      <c r="V1362" s="183">
        <f t="shared" si="543"/>
        <v>0</v>
      </c>
      <c r="W1362" s="46">
        <f t="shared" si="542"/>
        <v>0</v>
      </c>
      <c r="Y1362"/>
      <c r="Z1362"/>
    </row>
    <row r="1363" spans="1:26" outlineLevel="1" x14ac:dyDescent="0.2">
      <c r="A1363" s="318"/>
      <c r="B1363" s="25"/>
      <c r="C1363" s="24"/>
      <c r="D1363" s="24"/>
      <c r="E1363" s="64"/>
      <c r="F1363" s="176" t="s">
        <v>373</v>
      </c>
      <c r="G1363" s="190">
        <f>G503</f>
        <v>0</v>
      </c>
      <c r="H1363" s="66"/>
      <c r="I1363" s="66"/>
      <c r="J1363" s="66"/>
      <c r="K1363" s="67"/>
      <c r="L1363" s="51"/>
      <c r="M1363" s="34"/>
      <c r="N1363" s="34"/>
      <c r="O1363" s="34"/>
      <c r="P1363" s="34"/>
      <c r="Q1363" s="34"/>
      <c r="R1363" s="34"/>
      <c r="S1363" s="34"/>
      <c r="T1363" s="34"/>
      <c r="U1363" s="34"/>
      <c r="V1363" s="37"/>
      <c r="W1363" s="46">
        <f t="shared" si="542"/>
        <v>0</v>
      </c>
      <c r="Y1363"/>
      <c r="Z1363"/>
    </row>
    <row r="1364" spans="1:26" x14ac:dyDescent="0.2">
      <c r="A1364" s="318"/>
      <c r="B1364" s="25"/>
      <c r="C1364" s="24"/>
      <c r="D1364" s="23" t="s">
        <v>205</v>
      </c>
      <c r="E1364" s="64"/>
      <c r="F1364" s="24"/>
      <c r="G1364" s="69">
        <f>SUBTOTAL(9,G1365:G1367)</f>
        <v>0</v>
      </c>
      <c r="H1364" s="66"/>
      <c r="I1364" s="66"/>
      <c r="J1364" s="66"/>
      <c r="K1364" s="67"/>
      <c r="L1364" s="51"/>
      <c r="M1364" s="34"/>
      <c r="N1364" s="34"/>
      <c r="O1364" s="34"/>
      <c r="P1364" s="34"/>
      <c r="Q1364" s="34"/>
      <c r="R1364" s="34"/>
      <c r="S1364" s="34"/>
      <c r="T1364" s="34"/>
      <c r="U1364" s="34"/>
      <c r="V1364" s="37"/>
      <c r="W1364" s="33">
        <f>SUBTOTAL(9,W1365:W1367)</f>
        <v>0</v>
      </c>
      <c r="Y1364"/>
      <c r="Z1364"/>
    </row>
    <row r="1365" spans="1:26" outlineLevel="1" x14ac:dyDescent="0.2">
      <c r="A1365" s="318"/>
      <c r="B1365" s="25"/>
      <c r="C1365" s="24"/>
      <c r="D1365" s="23"/>
      <c r="E1365" s="64"/>
      <c r="F1365" s="176" t="s">
        <v>209</v>
      </c>
      <c r="G1365" s="190">
        <f>G505</f>
        <v>0</v>
      </c>
      <c r="H1365" s="66"/>
      <c r="I1365" s="66"/>
      <c r="J1365" s="66"/>
      <c r="K1365" s="67"/>
      <c r="L1365" s="51"/>
      <c r="M1365" s="34"/>
      <c r="N1365" s="34"/>
      <c r="O1365" s="34"/>
      <c r="P1365" s="34"/>
      <c r="Q1365" s="34"/>
      <c r="R1365" s="34"/>
      <c r="S1365" s="34"/>
      <c r="T1365" s="34"/>
      <c r="U1365" s="34"/>
      <c r="V1365" s="37"/>
      <c r="W1365" s="46">
        <f t="shared" si="542"/>
        <v>0</v>
      </c>
      <c r="Y1365"/>
      <c r="Z1365"/>
    </row>
    <row r="1366" spans="1:26" outlineLevel="1" x14ac:dyDescent="0.2">
      <c r="A1366" s="318"/>
      <c r="B1366" s="25"/>
      <c r="C1366" s="24"/>
      <c r="D1366" s="24"/>
      <c r="E1366" s="64"/>
      <c r="F1366" s="176" t="s">
        <v>207</v>
      </c>
      <c r="G1366" s="190">
        <f>G506</f>
        <v>0</v>
      </c>
      <c r="H1366" s="66"/>
      <c r="I1366" s="66"/>
      <c r="J1366" s="66"/>
      <c r="K1366" s="67"/>
      <c r="L1366" s="51"/>
      <c r="M1366" s="34"/>
      <c r="N1366" s="34"/>
      <c r="O1366" s="34"/>
      <c r="P1366" s="34"/>
      <c r="Q1366" s="34"/>
      <c r="R1366" s="34"/>
      <c r="S1366" s="34"/>
      <c r="T1366" s="34"/>
      <c r="U1366" s="34"/>
      <c r="V1366" s="37"/>
      <c r="W1366" s="46">
        <f t="shared" si="542"/>
        <v>0</v>
      </c>
      <c r="Y1366"/>
      <c r="Z1366"/>
    </row>
    <row r="1367" spans="1:26" outlineLevel="1" x14ac:dyDescent="0.2">
      <c r="A1367" s="318"/>
      <c r="B1367" s="25"/>
      <c r="C1367" s="24"/>
      <c r="D1367" s="24"/>
      <c r="E1367" s="64"/>
      <c r="F1367" s="176" t="s">
        <v>206</v>
      </c>
      <c r="G1367" s="190">
        <f>G507</f>
        <v>0</v>
      </c>
      <c r="H1367" s="66"/>
      <c r="I1367" s="66"/>
      <c r="J1367" s="66"/>
      <c r="K1367" s="67"/>
      <c r="L1367" s="51"/>
      <c r="M1367" s="34"/>
      <c r="N1367" s="34"/>
      <c r="O1367" s="34"/>
      <c r="P1367" s="34"/>
      <c r="Q1367" s="34"/>
      <c r="R1367" s="34"/>
      <c r="S1367" s="34"/>
      <c r="T1367" s="34"/>
      <c r="U1367" s="34"/>
      <c r="V1367" s="37"/>
      <c r="W1367" s="46">
        <f t="shared" si="542"/>
        <v>0</v>
      </c>
      <c r="Y1367"/>
      <c r="Z1367"/>
    </row>
    <row r="1368" spans="1:26" x14ac:dyDescent="0.2">
      <c r="A1368" s="318"/>
      <c r="B1368" s="25"/>
      <c r="C1368" s="24"/>
      <c r="D1368" s="23" t="s">
        <v>145</v>
      </c>
      <c r="E1368" s="64"/>
      <c r="F1368" s="24"/>
      <c r="G1368" s="69">
        <f>SUBTOTAL(9,G1369)</f>
        <v>0</v>
      </c>
      <c r="H1368" s="66"/>
      <c r="I1368" s="66"/>
      <c r="J1368" s="66"/>
      <c r="K1368" s="67"/>
      <c r="L1368" s="51"/>
      <c r="M1368" s="34"/>
      <c r="N1368" s="34"/>
      <c r="O1368" s="34"/>
      <c r="P1368" s="34"/>
      <c r="Q1368" s="34"/>
      <c r="R1368" s="34"/>
      <c r="S1368" s="34"/>
      <c r="T1368" s="34"/>
      <c r="U1368" s="34"/>
      <c r="V1368" s="37"/>
      <c r="W1368" s="33">
        <f>SUBTOTAL(9,W1369)</f>
        <v>0</v>
      </c>
      <c r="Y1368"/>
      <c r="Z1368"/>
    </row>
    <row r="1369" spans="1:26" outlineLevel="1" x14ac:dyDescent="0.2">
      <c r="A1369" s="318"/>
      <c r="B1369" s="25"/>
      <c r="C1369" s="24"/>
      <c r="D1369" s="23"/>
      <c r="E1369" s="64"/>
      <c r="F1369" s="176" t="s">
        <v>145</v>
      </c>
      <c r="G1369" s="190">
        <f>G509</f>
        <v>0</v>
      </c>
      <c r="H1369" s="66"/>
      <c r="I1369" s="66"/>
      <c r="J1369" s="66"/>
      <c r="K1369" s="67"/>
      <c r="L1369" s="51"/>
      <c r="M1369" s="34"/>
      <c r="N1369" s="34"/>
      <c r="O1369" s="34"/>
      <c r="P1369" s="34"/>
      <c r="Q1369" s="34"/>
      <c r="R1369" s="34"/>
      <c r="S1369" s="34"/>
      <c r="T1369" s="34"/>
      <c r="U1369" s="34"/>
      <c r="V1369" s="37"/>
      <c r="W1369" s="46">
        <f t="shared" si="542"/>
        <v>0</v>
      </c>
      <c r="Y1369"/>
      <c r="Z1369"/>
    </row>
    <row r="1370" spans="1:26" s="72" customFormat="1" outlineLevel="1" x14ac:dyDescent="0.2">
      <c r="A1370" s="318"/>
      <c r="B1370" s="25"/>
      <c r="C1370" s="24"/>
      <c r="D1370" s="23"/>
      <c r="E1370" s="64"/>
      <c r="F1370" s="24"/>
      <c r="G1370" s="435"/>
      <c r="H1370" s="70"/>
      <c r="I1370" s="66"/>
      <c r="J1370" s="66"/>
      <c r="K1370" s="67"/>
      <c r="L1370" s="34"/>
      <c r="M1370" s="34"/>
      <c r="N1370" s="34"/>
      <c r="O1370" s="34"/>
      <c r="P1370" s="34"/>
      <c r="Q1370" s="34"/>
      <c r="R1370" s="34"/>
      <c r="S1370" s="34"/>
      <c r="T1370" s="34"/>
      <c r="U1370" s="34"/>
      <c r="V1370" s="34"/>
      <c r="W1370" s="33"/>
      <c r="Y1370"/>
      <c r="Z1370"/>
    </row>
    <row r="1371" spans="1:26" s="72" customFormat="1" outlineLevel="1" x14ac:dyDescent="0.2">
      <c r="A1371" s="318"/>
      <c r="B1371" s="25"/>
      <c r="C1371" s="23" t="s">
        <v>478</v>
      </c>
      <c r="D1371" s="23"/>
      <c r="E1371" s="64"/>
      <c r="F1371" s="24"/>
      <c r="G1371" s="435">
        <f>SUBTOTAL(9,G1372:G1374)</f>
        <v>0</v>
      </c>
      <c r="H1371" s="70">
        <f t="shared" ref="H1371:W1371" si="544">SUBTOTAL(9,H1372:H1374)</f>
        <v>0</v>
      </c>
      <c r="I1371" s="66">
        <f t="shared" si="544"/>
        <v>0</v>
      </c>
      <c r="J1371" s="66">
        <f t="shared" si="544"/>
        <v>0</v>
      </c>
      <c r="K1371" s="67">
        <f t="shared" si="544"/>
        <v>0</v>
      </c>
      <c r="L1371" s="34">
        <f t="shared" si="544"/>
        <v>0</v>
      </c>
      <c r="M1371" s="34">
        <f t="shared" si="544"/>
        <v>0</v>
      </c>
      <c r="N1371" s="34">
        <f t="shared" si="544"/>
        <v>0</v>
      </c>
      <c r="O1371" s="34">
        <f t="shared" si="544"/>
        <v>0</v>
      </c>
      <c r="P1371" s="34">
        <f t="shared" si="544"/>
        <v>0</v>
      </c>
      <c r="Q1371" s="34">
        <f t="shared" si="544"/>
        <v>0</v>
      </c>
      <c r="R1371" s="34">
        <f t="shared" si="544"/>
        <v>0</v>
      </c>
      <c r="S1371" s="34">
        <f t="shared" si="544"/>
        <v>0</v>
      </c>
      <c r="T1371" s="34">
        <f t="shared" si="544"/>
        <v>0</v>
      </c>
      <c r="U1371" s="34">
        <f t="shared" si="544"/>
        <v>0</v>
      </c>
      <c r="V1371" s="34">
        <f t="shared" si="544"/>
        <v>0</v>
      </c>
      <c r="W1371" s="33">
        <f t="shared" si="544"/>
        <v>0</v>
      </c>
      <c r="Y1371"/>
      <c r="Z1371"/>
    </row>
    <row r="1372" spans="1:26" s="72" customFormat="1" outlineLevel="1" x14ac:dyDescent="0.2">
      <c r="A1372" s="318"/>
      <c r="B1372" s="25"/>
      <c r="C1372" s="24"/>
      <c r="D1372" s="23"/>
      <c r="E1372" s="64"/>
      <c r="F1372" s="433" t="s">
        <v>474</v>
      </c>
      <c r="G1372" s="436">
        <f>G512</f>
        <v>0</v>
      </c>
      <c r="H1372" s="437">
        <f t="shared" ref="H1372:K1372" si="545">IF(H512="",0,H512*VLOOKUP($F1372,DRT,3,FALSE))</f>
        <v>0</v>
      </c>
      <c r="I1372" s="438">
        <f t="shared" si="545"/>
        <v>0</v>
      </c>
      <c r="J1372" s="438">
        <f t="shared" si="545"/>
        <v>0</v>
      </c>
      <c r="K1372" s="439">
        <f t="shared" si="545"/>
        <v>0</v>
      </c>
      <c r="L1372" s="440">
        <f t="shared" ref="L1372:M1374" si="546">IF(L512="",0,L512*VLOOKUP($F1372,DRT,4,FALSE))</f>
        <v>0</v>
      </c>
      <c r="M1372" s="441">
        <f t="shared" si="546"/>
        <v>0</v>
      </c>
      <c r="N1372" s="438">
        <f t="shared" ref="N1372:V1372" si="547">IF(N512="",0,N512*VLOOKUP($F1372,DRT,4,FALSE))</f>
        <v>0</v>
      </c>
      <c r="O1372" s="438">
        <f t="shared" si="547"/>
        <v>0</v>
      </c>
      <c r="P1372" s="438">
        <f t="shared" si="547"/>
        <v>0</v>
      </c>
      <c r="Q1372" s="438">
        <f t="shared" si="547"/>
        <v>0</v>
      </c>
      <c r="R1372" s="438">
        <f t="shared" si="547"/>
        <v>0</v>
      </c>
      <c r="S1372" s="438">
        <f t="shared" si="547"/>
        <v>0</v>
      </c>
      <c r="T1372" s="438">
        <f t="shared" si="547"/>
        <v>0</v>
      </c>
      <c r="U1372" s="438">
        <f t="shared" si="547"/>
        <v>0</v>
      </c>
      <c r="V1372" s="442">
        <f t="shared" si="547"/>
        <v>0</v>
      </c>
      <c r="W1372" s="436">
        <f t="shared" ref="W1372:W1374" si="548">G1372-SUM(H1372:V1372)</f>
        <v>0</v>
      </c>
      <c r="Y1372"/>
      <c r="Z1372"/>
    </row>
    <row r="1373" spans="1:26" s="72" customFormat="1" outlineLevel="1" x14ac:dyDescent="0.2">
      <c r="A1373" s="318"/>
      <c r="B1373" s="25"/>
      <c r="C1373" s="24"/>
      <c r="D1373" s="23"/>
      <c r="E1373" s="64"/>
      <c r="F1373" s="433" t="s">
        <v>475</v>
      </c>
      <c r="G1373" s="436">
        <f>G513</f>
        <v>0</v>
      </c>
      <c r="H1373" s="437">
        <f t="shared" ref="H1373:K1373" si="549">IF(H513="",0,H513*VLOOKUP($F1373,DRT,3,FALSE))</f>
        <v>0</v>
      </c>
      <c r="I1373" s="438">
        <f t="shared" si="549"/>
        <v>0</v>
      </c>
      <c r="J1373" s="438">
        <f t="shared" si="549"/>
        <v>0</v>
      </c>
      <c r="K1373" s="439">
        <f t="shared" si="549"/>
        <v>0</v>
      </c>
      <c r="L1373" s="440">
        <f t="shared" si="546"/>
        <v>0</v>
      </c>
      <c r="M1373" s="441">
        <f t="shared" si="546"/>
        <v>0</v>
      </c>
      <c r="N1373" s="438">
        <f t="shared" ref="N1373:V1373" si="550">IF(N513="",0,N513*VLOOKUP($F1373,DRT,4,FALSE))</f>
        <v>0</v>
      </c>
      <c r="O1373" s="438">
        <f t="shared" si="550"/>
        <v>0</v>
      </c>
      <c r="P1373" s="438">
        <f t="shared" si="550"/>
        <v>0</v>
      </c>
      <c r="Q1373" s="438">
        <f t="shared" si="550"/>
        <v>0</v>
      </c>
      <c r="R1373" s="438">
        <f t="shared" si="550"/>
        <v>0</v>
      </c>
      <c r="S1373" s="438">
        <f t="shared" si="550"/>
        <v>0</v>
      </c>
      <c r="T1373" s="438">
        <f t="shared" si="550"/>
        <v>0</v>
      </c>
      <c r="U1373" s="438">
        <f t="shared" si="550"/>
        <v>0</v>
      </c>
      <c r="V1373" s="442">
        <f t="shared" si="550"/>
        <v>0</v>
      </c>
      <c r="W1373" s="436">
        <f t="shared" si="548"/>
        <v>0</v>
      </c>
      <c r="Y1373"/>
      <c r="Z1373"/>
    </row>
    <row r="1374" spans="1:26" s="72" customFormat="1" outlineLevel="1" x14ac:dyDescent="0.2">
      <c r="A1374" s="318"/>
      <c r="B1374" s="25"/>
      <c r="C1374" s="24"/>
      <c r="D1374" s="23"/>
      <c r="E1374" s="64"/>
      <c r="F1374" s="433" t="s">
        <v>476</v>
      </c>
      <c r="G1374" s="436">
        <f>G514</f>
        <v>0</v>
      </c>
      <c r="H1374" s="437">
        <f t="shared" ref="H1374:K1374" si="551">IF(H514="",0,H514*VLOOKUP($F1374,DRT,3,FALSE))</f>
        <v>0</v>
      </c>
      <c r="I1374" s="438">
        <f t="shared" si="551"/>
        <v>0</v>
      </c>
      <c r="J1374" s="438">
        <f t="shared" si="551"/>
        <v>0</v>
      </c>
      <c r="K1374" s="439">
        <f t="shared" si="551"/>
        <v>0</v>
      </c>
      <c r="L1374" s="440">
        <f t="shared" si="546"/>
        <v>0</v>
      </c>
      <c r="M1374" s="441">
        <f t="shared" si="546"/>
        <v>0</v>
      </c>
      <c r="N1374" s="438">
        <f t="shared" ref="N1374:V1374" si="552">IF(N514="",0,N514*VLOOKUP($F1374,DRT,4,FALSE))</f>
        <v>0</v>
      </c>
      <c r="O1374" s="438">
        <f t="shared" si="552"/>
        <v>0</v>
      </c>
      <c r="P1374" s="438">
        <f t="shared" si="552"/>
        <v>0</v>
      </c>
      <c r="Q1374" s="438">
        <f t="shared" si="552"/>
        <v>0</v>
      </c>
      <c r="R1374" s="438">
        <f t="shared" si="552"/>
        <v>0</v>
      </c>
      <c r="S1374" s="438">
        <f t="shared" si="552"/>
        <v>0</v>
      </c>
      <c r="T1374" s="438">
        <f t="shared" si="552"/>
        <v>0</v>
      </c>
      <c r="U1374" s="438">
        <f t="shared" si="552"/>
        <v>0</v>
      </c>
      <c r="V1374" s="442">
        <f t="shared" si="552"/>
        <v>0</v>
      </c>
      <c r="W1374" s="436">
        <f t="shared" si="548"/>
        <v>0</v>
      </c>
      <c r="Y1374"/>
      <c r="Z1374"/>
    </row>
    <row r="1375" spans="1:26" x14ac:dyDescent="0.2">
      <c r="A1375" s="318"/>
      <c r="B1375" s="30"/>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x14ac:dyDescent="0.2">
      <c r="A1376" s="318"/>
      <c r="B1376" s="31" t="s">
        <v>308</v>
      </c>
      <c r="C1376" s="230"/>
      <c r="D1376" s="230"/>
      <c r="E1376" s="230"/>
      <c r="F1376" s="230"/>
      <c r="G1376" s="231">
        <f t="shared" ref="G1376:W1376" si="553">SUBTOTAL(9,G1096:G1375)</f>
        <v>0</v>
      </c>
      <c r="H1376" s="232">
        <f t="shared" si="553"/>
        <v>0</v>
      </c>
      <c r="I1376" s="233">
        <f t="shared" si="553"/>
        <v>0</v>
      </c>
      <c r="J1376" s="233">
        <f t="shared" si="553"/>
        <v>0</v>
      </c>
      <c r="K1376" s="469">
        <f t="shared" si="553"/>
        <v>0</v>
      </c>
      <c r="L1376" s="235">
        <f t="shared" si="553"/>
        <v>0</v>
      </c>
      <c r="M1376" s="236">
        <f t="shared" si="553"/>
        <v>0</v>
      </c>
      <c r="N1376" s="236">
        <f t="shared" si="553"/>
        <v>0</v>
      </c>
      <c r="O1376" s="236">
        <f t="shared" si="553"/>
        <v>0</v>
      </c>
      <c r="P1376" s="236">
        <f t="shared" si="553"/>
        <v>0</v>
      </c>
      <c r="Q1376" s="236">
        <f t="shared" si="553"/>
        <v>0</v>
      </c>
      <c r="R1376" s="236">
        <f t="shared" si="553"/>
        <v>0</v>
      </c>
      <c r="S1376" s="236">
        <f t="shared" si="553"/>
        <v>0</v>
      </c>
      <c r="T1376" s="236">
        <f t="shared" si="553"/>
        <v>0</v>
      </c>
      <c r="U1376" s="236">
        <f t="shared" si="553"/>
        <v>0</v>
      </c>
      <c r="V1376" s="237">
        <f t="shared" si="553"/>
        <v>0</v>
      </c>
      <c r="W1376" s="231">
        <f t="shared" si="553"/>
        <v>0</v>
      </c>
      <c r="Y1376"/>
      <c r="Z1376"/>
    </row>
    <row r="1377" spans="1:26" x14ac:dyDescent="0.2">
      <c r="A1377" s="318"/>
      <c r="B1377" s="30"/>
      <c r="C1377" s="24"/>
      <c r="D1377" s="24"/>
      <c r="E1377" s="24"/>
      <c r="F1377" s="24"/>
      <c r="G1377" s="49"/>
      <c r="H1377" s="42"/>
      <c r="I1377" s="42"/>
      <c r="J1377" s="42"/>
      <c r="K1377" s="44"/>
      <c r="L1377" s="43"/>
      <c r="M1377" s="42"/>
      <c r="N1377" s="42"/>
      <c r="O1377" s="42"/>
      <c r="P1377" s="42"/>
      <c r="Q1377" s="42"/>
      <c r="R1377" s="42"/>
      <c r="S1377" s="42"/>
      <c r="T1377" s="42"/>
      <c r="U1377" s="42"/>
      <c r="V1377" s="44"/>
      <c r="W1377" s="49"/>
      <c r="Y1377"/>
      <c r="Z1377"/>
    </row>
    <row r="1378" spans="1:26" x14ac:dyDescent="0.2">
      <c r="A1378" s="318"/>
      <c r="B1378" s="31" t="s">
        <v>312</v>
      </c>
      <c r="C1378" s="78"/>
      <c r="D1378" s="78"/>
      <c r="E1378" s="78"/>
      <c r="F1378" s="78"/>
      <c r="G1378" s="188">
        <f>G518</f>
        <v>0</v>
      </c>
      <c r="H1378" s="77"/>
      <c r="I1378" s="77"/>
      <c r="J1378" s="77"/>
      <c r="K1378" s="141"/>
      <c r="L1378" s="43"/>
      <c r="M1378" s="42"/>
      <c r="N1378" s="42"/>
      <c r="O1378" s="42"/>
      <c r="P1378" s="42"/>
      <c r="Q1378" s="42"/>
      <c r="R1378" s="42"/>
      <c r="S1378" s="42"/>
      <c r="T1378" s="42"/>
      <c r="U1378" s="42"/>
      <c r="V1378" s="44"/>
      <c r="W1378" s="46">
        <f t="shared" si="542"/>
        <v>0</v>
      </c>
      <c r="Y1378"/>
      <c r="Z1378"/>
    </row>
    <row r="1379" spans="1:26" x14ac:dyDescent="0.2">
      <c r="A1379" s="318"/>
      <c r="B1379" s="25"/>
      <c r="C1379" s="24"/>
      <c r="D1379" s="24"/>
      <c r="E1379" s="24"/>
      <c r="F1379" s="24"/>
      <c r="G1379" s="75"/>
      <c r="H1379" s="77"/>
      <c r="I1379" s="77"/>
      <c r="J1379" s="77"/>
      <c r="K1379" s="141"/>
      <c r="L1379" s="43"/>
      <c r="M1379" s="42"/>
      <c r="N1379" s="42"/>
      <c r="O1379" s="42"/>
      <c r="P1379" s="42"/>
      <c r="Q1379" s="42"/>
      <c r="R1379" s="42"/>
      <c r="S1379" s="42"/>
      <c r="T1379" s="42"/>
      <c r="U1379" s="42"/>
      <c r="V1379" s="44"/>
      <c r="W1379" s="49"/>
      <c r="Y1379"/>
      <c r="Z1379"/>
    </row>
    <row r="1380" spans="1:26" s="150" customFormat="1" ht="16.5" thickBot="1" x14ac:dyDescent="0.25">
      <c r="A1380" s="319"/>
      <c r="B1380" s="79" t="s">
        <v>311</v>
      </c>
      <c r="C1380" s="204"/>
      <c r="D1380" s="204"/>
      <c r="E1380" s="204"/>
      <c r="F1380" s="204"/>
      <c r="G1380" s="205">
        <f>SUM(G1376:G1379)</f>
        <v>0</v>
      </c>
      <c r="H1380" s="206">
        <f>SUM(H1376:H1379)</f>
        <v>0</v>
      </c>
      <c r="I1380" s="207">
        <f t="shared" ref="I1380:W1380" si="554">SUM(I1376:I1379)</f>
        <v>0</v>
      </c>
      <c r="J1380" s="207">
        <f t="shared" si="554"/>
        <v>0</v>
      </c>
      <c r="K1380" s="468">
        <f t="shared" si="554"/>
        <v>0</v>
      </c>
      <c r="L1380" s="209">
        <f t="shared" si="554"/>
        <v>0</v>
      </c>
      <c r="M1380" s="210">
        <f t="shared" si="554"/>
        <v>0</v>
      </c>
      <c r="N1380" s="210">
        <f t="shared" si="554"/>
        <v>0</v>
      </c>
      <c r="O1380" s="210">
        <f t="shared" si="554"/>
        <v>0</v>
      </c>
      <c r="P1380" s="210">
        <f t="shared" si="554"/>
        <v>0</v>
      </c>
      <c r="Q1380" s="210">
        <f t="shared" si="554"/>
        <v>0</v>
      </c>
      <c r="R1380" s="210">
        <f t="shared" si="554"/>
        <v>0</v>
      </c>
      <c r="S1380" s="210">
        <f t="shared" si="554"/>
        <v>0</v>
      </c>
      <c r="T1380" s="210">
        <f t="shared" si="554"/>
        <v>0</v>
      </c>
      <c r="U1380" s="210">
        <f t="shared" si="554"/>
        <v>0</v>
      </c>
      <c r="V1380" s="211">
        <f t="shared" si="554"/>
        <v>0</v>
      </c>
      <c r="W1380" s="205">
        <f t="shared" si="554"/>
        <v>0</v>
      </c>
      <c r="Y1380"/>
      <c r="Z1380"/>
    </row>
    <row r="1381" spans="1:26" ht="13.5" thickBot="1" x14ac:dyDescent="0.25">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c r="Y1381"/>
      <c r="Z1381"/>
    </row>
    <row r="1382" spans="1:26" s="129" customFormat="1" ht="15.75" x14ac:dyDescent="0.2">
      <c r="A1382" s="318"/>
      <c r="B1382" s="324" t="s">
        <v>416</v>
      </c>
      <c r="C1382" s="133"/>
      <c r="D1382" s="133"/>
      <c r="E1382" s="133"/>
      <c r="F1382" s="133"/>
      <c r="G1382" s="400"/>
      <c r="H1382" s="89"/>
      <c r="I1382" s="88"/>
      <c r="J1382" s="88"/>
      <c r="K1382" s="91"/>
      <c r="L1382" s="89"/>
      <c r="M1382" s="90"/>
      <c r="N1382" s="88"/>
      <c r="O1382" s="88"/>
      <c r="P1382" s="88"/>
      <c r="Q1382" s="88"/>
      <c r="R1382" s="88"/>
      <c r="S1382" s="88"/>
      <c r="T1382" s="88"/>
      <c r="U1382" s="88"/>
      <c r="V1382" s="88"/>
      <c r="W1382" s="428"/>
      <c r="Y1382"/>
      <c r="Z1382"/>
    </row>
    <row r="1383" spans="1:26" s="129" customFormat="1" ht="12.75" customHeight="1" x14ac:dyDescent="0.2">
      <c r="A1383" s="318"/>
      <c r="B1383" s="589" t="s">
        <v>435</v>
      </c>
      <c r="C1383" s="257"/>
      <c r="D1383" s="23"/>
      <c r="E1383" s="64"/>
      <c r="F1383" s="590"/>
      <c r="G1383" s="66"/>
      <c r="H1383" s="51"/>
      <c r="I1383" s="34"/>
      <c r="J1383" s="34"/>
      <c r="K1383" s="37"/>
      <c r="L1383" s="51"/>
      <c r="M1383" s="36"/>
      <c r="N1383" s="34"/>
      <c r="O1383" s="34"/>
      <c r="P1383" s="34"/>
      <c r="Q1383" s="34"/>
      <c r="R1383" s="34"/>
      <c r="S1383" s="34"/>
      <c r="T1383" s="34"/>
      <c r="U1383" s="34"/>
      <c r="V1383" s="34"/>
      <c r="W1383" s="33"/>
      <c r="Y1383"/>
      <c r="Z1383"/>
    </row>
    <row r="1384" spans="1:26" s="129" customFormat="1" ht="12.75" customHeight="1" x14ac:dyDescent="0.2">
      <c r="A1384" s="318"/>
      <c r="B1384" s="256"/>
      <c r="C1384" s="257"/>
      <c r="D1384" s="23" t="s">
        <v>436</v>
      </c>
      <c r="E1384" s="23"/>
      <c r="F1384" s="591"/>
      <c r="G1384" s="66">
        <f t="shared" ref="G1384:W1384" si="555">SUBTOTAL(9,G1385:G1392)</f>
        <v>0</v>
      </c>
      <c r="H1384" s="70">
        <f t="shared" si="555"/>
        <v>0</v>
      </c>
      <c r="I1384" s="66">
        <f t="shared" si="555"/>
        <v>0</v>
      </c>
      <c r="J1384" s="66">
        <f t="shared" si="555"/>
        <v>0</v>
      </c>
      <c r="K1384" s="67">
        <f t="shared" si="555"/>
        <v>0</v>
      </c>
      <c r="L1384" s="34">
        <f t="shared" si="555"/>
        <v>0</v>
      </c>
      <c r="M1384" s="34">
        <f t="shared" si="555"/>
        <v>0</v>
      </c>
      <c r="N1384" s="34">
        <f t="shared" si="555"/>
        <v>0</v>
      </c>
      <c r="O1384" s="34">
        <f t="shared" si="555"/>
        <v>0</v>
      </c>
      <c r="P1384" s="34">
        <f t="shared" si="555"/>
        <v>0</v>
      </c>
      <c r="Q1384" s="34">
        <f t="shared" si="555"/>
        <v>0</v>
      </c>
      <c r="R1384" s="34">
        <f t="shared" si="555"/>
        <v>0</v>
      </c>
      <c r="S1384" s="34">
        <f t="shared" si="555"/>
        <v>0</v>
      </c>
      <c r="T1384" s="34">
        <f t="shared" si="555"/>
        <v>0</v>
      </c>
      <c r="U1384" s="34">
        <f t="shared" si="555"/>
        <v>0</v>
      </c>
      <c r="V1384" s="34">
        <f t="shared" si="555"/>
        <v>0</v>
      </c>
      <c r="W1384" s="33">
        <f t="shared" si="555"/>
        <v>0</v>
      </c>
      <c r="Y1384"/>
      <c r="Z1384"/>
    </row>
    <row r="1385" spans="1:26" s="129" customFormat="1" ht="12.75" customHeight="1" x14ac:dyDescent="0.2">
      <c r="A1385" s="318"/>
      <c r="B1385" s="256"/>
      <c r="C1385" s="257"/>
      <c r="D1385" s="257"/>
      <c r="E1385" s="257"/>
      <c r="F1385" s="433" t="s">
        <v>437</v>
      </c>
      <c r="G1385" s="190">
        <f t="shared" ref="G1385:G1392" si="556">G525</f>
        <v>0</v>
      </c>
      <c r="H1385" s="191">
        <f t="shared" ref="H1385:V1385" si="557">H525*VLOOKUP($F1385,DCT,2,FALSE)</f>
        <v>0</v>
      </c>
      <c r="I1385" s="179">
        <f t="shared" si="557"/>
        <v>0</v>
      </c>
      <c r="J1385" s="179">
        <f t="shared" si="557"/>
        <v>0</v>
      </c>
      <c r="K1385" s="197">
        <f t="shared" si="557"/>
        <v>0</v>
      </c>
      <c r="L1385" s="181">
        <f t="shared" si="557"/>
        <v>0</v>
      </c>
      <c r="M1385" s="192">
        <f t="shared" si="557"/>
        <v>0</v>
      </c>
      <c r="N1385" s="182">
        <f t="shared" si="557"/>
        <v>0</v>
      </c>
      <c r="O1385" s="182">
        <f t="shared" si="557"/>
        <v>0</v>
      </c>
      <c r="P1385" s="182">
        <f t="shared" si="557"/>
        <v>0</v>
      </c>
      <c r="Q1385" s="182">
        <f t="shared" si="557"/>
        <v>0</v>
      </c>
      <c r="R1385" s="182">
        <f t="shared" si="557"/>
        <v>0</v>
      </c>
      <c r="S1385" s="182">
        <f t="shared" si="557"/>
        <v>0</v>
      </c>
      <c r="T1385" s="182">
        <f t="shared" si="557"/>
        <v>0</v>
      </c>
      <c r="U1385" s="182">
        <f t="shared" si="557"/>
        <v>0</v>
      </c>
      <c r="V1385" s="195">
        <f t="shared" si="557"/>
        <v>0</v>
      </c>
      <c r="W1385" s="46">
        <f>G1385-SUM(H1385:V1385)</f>
        <v>0</v>
      </c>
      <c r="X1385" s="72"/>
      <c r="Y1385"/>
      <c r="Z1385"/>
    </row>
    <row r="1386" spans="1:26" s="129" customFormat="1" ht="12.75" customHeight="1" x14ac:dyDescent="0.2">
      <c r="A1386" s="318"/>
      <c r="B1386" s="256"/>
      <c r="C1386" s="257"/>
      <c r="D1386" s="257"/>
      <c r="E1386" s="257"/>
      <c r="F1386" s="433" t="s">
        <v>438</v>
      </c>
      <c r="G1386" s="190">
        <f t="shared" si="556"/>
        <v>0</v>
      </c>
      <c r="H1386" s="34"/>
      <c r="I1386" s="411"/>
      <c r="J1386" s="411"/>
      <c r="K1386" s="470"/>
      <c r="L1386" s="418"/>
      <c r="M1386" s="411"/>
      <c r="N1386" s="411"/>
      <c r="O1386" s="411"/>
      <c r="P1386" s="411"/>
      <c r="Q1386" s="411"/>
      <c r="R1386" s="411"/>
      <c r="S1386" s="411"/>
      <c r="T1386" s="411"/>
      <c r="U1386" s="411"/>
      <c r="V1386" s="411"/>
      <c r="W1386" s="33"/>
      <c r="X1386" s="72"/>
      <c r="Y1386"/>
      <c r="Z1386"/>
    </row>
    <row r="1387" spans="1:26" s="129" customFormat="1" ht="12.75" customHeight="1" x14ac:dyDescent="0.2">
      <c r="A1387" s="318"/>
      <c r="B1387" s="256"/>
      <c r="C1387" s="257"/>
      <c r="D1387" s="257"/>
      <c r="E1387" s="257"/>
      <c r="F1387" s="433" t="s">
        <v>439</v>
      </c>
      <c r="G1387" s="190">
        <f t="shared" si="556"/>
        <v>0</v>
      </c>
      <c r="H1387" s="191">
        <f t="shared" ref="H1387:V1387" si="558">H527*VLOOKUP($F1387,DCT,2,FALSE)</f>
        <v>0</v>
      </c>
      <c r="I1387" s="179">
        <f t="shared" si="558"/>
        <v>0</v>
      </c>
      <c r="J1387" s="179">
        <f t="shared" si="558"/>
        <v>0</v>
      </c>
      <c r="K1387" s="197">
        <f t="shared" si="558"/>
        <v>0</v>
      </c>
      <c r="L1387" s="181">
        <f t="shared" si="558"/>
        <v>0</v>
      </c>
      <c r="M1387" s="192">
        <f t="shared" si="558"/>
        <v>0</v>
      </c>
      <c r="N1387" s="182">
        <f t="shared" si="558"/>
        <v>0</v>
      </c>
      <c r="O1387" s="182">
        <f t="shared" si="558"/>
        <v>0</v>
      </c>
      <c r="P1387" s="182">
        <f t="shared" si="558"/>
        <v>0</v>
      </c>
      <c r="Q1387" s="182">
        <f t="shared" si="558"/>
        <v>0</v>
      </c>
      <c r="R1387" s="182">
        <f t="shared" si="558"/>
        <v>0</v>
      </c>
      <c r="S1387" s="182">
        <f t="shared" si="558"/>
        <v>0</v>
      </c>
      <c r="T1387" s="182">
        <f t="shared" si="558"/>
        <v>0</v>
      </c>
      <c r="U1387" s="182">
        <f t="shared" si="558"/>
        <v>0</v>
      </c>
      <c r="V1387" s="195">
        <f t="shared" si="558"/>
        <v>0</v>
      </c>
      <c r="W1387" s="46">
        <f>G1387-SUM(H1387:V1387)</f>
        <v>0</v>
      </c>
      <c r="X1387" s="72"/>
      <c r="Y1387"/>
      <c r="Z1387"/>
    </row>
    <row r="1388" spans="1:26" s="129" customFormat="1" ht="12.75" customHeight="1" x14ac:dyDescent="0.2">
      <c r="A1388" s="318"/>
      <c r="B1388" s="256"/>
      <c r="C1388" s="257"/>
      <c r="D1388" s="257"/>
      <c r="E1388" s="257"/>
      <c r="F1388" s="433" t="s">
        <v>440</v>
      </c>
      <c r="G1388" s="190">
        <f t="shared" si="556"/>
        <v>0</v>
      </c>
      <c r="H1388" s="34"/>
      <c r="I1388" s="411"/>
      <c r="J1388" s="411"/>
      <c r="K1388" s="470"/>
      <c r="L1388" s="418"/>
      <c r="M1388" s="411"/>
      <c r="N1388" s="411"/>
      <c r="O1388" s="411"/>
      <c r="P1388" s="411"/>
      <c r="Q1388" s="411"/>
      <c r="R1388" s="411"/>
      <c r="S1388" s="411"/>
      <c r="T1388" s="411"/>
      <c r="U1388" s="411"/>
      <c r="V1388" s="411"/>
      <c r="W1388" s="33"/>
      <c r="X1388" s="72"/>
      <c r="Y1388"/>
      <c r="Z1388"/>
    </row>
    <row r="1389" spans="1:26" s="129" customFormat="1" ht="12.75" customHeight="1" x14ac:dyDescent="0.2">
      <c r="A1389" s="318"/>
      <c r="B1389" s="256"/>
      <c r="C1389" s="257"/>
      <c r="D1389" s="257"/>
      <c r="E1389" s="257"/>
      <c r="F1389" s="433" t="s">
        <v>441</v>
      </c>
      <c r="G1389" s="190">
        <f t="shared" si="556"/>
        <v>0</v>
      </c>
      <c r="H1389" s="191">
        <f t="shared" ref="H1389:V1389" si="559">H529*VLOOKUP($F1389,DCT,2,FALSE)</f>
        <v>0</v>
      </c>
      <c r="I1389" s="179">
        <f t="shared" si="559"/>
        <v>0</v>
      </c>
      <c r="J1389" s="179">
        <f t="shared" si="559"/>
        <v>0</v>
      </c>
      <c r="K1389" s="197">
        <f t="shared" si="559"/>
        <v>0</v>
      </c>
      <c r="L1389" s="181">
        <f t="shared" si="559"/>
        <v>0</v>
      </c>
      <c r="M1389" s="192">
        <f t="shared" si="559"/>
        <v>0</v>
      </c>
      <c r="N1389" s="182">
        <f t="shared" si="559"/>
        <v>0</v>
      </c>
      <c r="O1389" s="182">
        <f t="shared" si="559"/>
        <v>0</v>
      </c>
      <c r="P1389" s="182">
        <f t="shared" si="559"/>
        <v>0</v>
      </c>
      <c r="Q1389" s="182">
        <f t="shared" si="559"/>
        <v>0</v>
      </c>
      <c r="R1389" s="182">
        <f t="shared" si="559"/>
        <v>0</v>
      </c>
      <c r="S1389" s="182">
        <f t="shared" si="559"/>
        <v>0</v>
      </c>
      <c r="T1389" s="182">
        <f t="shared" si="559"/>
        <v>0</v>
      </c>
      <c r="U1389" s="182">
        <f t="shared" si="559"/>
        <v>0</v>
      </c>
      <c r="V1389" s="195">
        <f t="shared" si="559"/>
        <v>0</v>
      </c>
      <c r="W1389" s="46">
        <f>G1389-SUM(H1389:V1389)</f>
        <v>0</v>
      </c>
      <c r="X1389" s="72"/>
      <c r="Y1389"/>
      <c r="Z1389"/>
    </row>
    <row r="1390" spans="1:26" s="129" customFormat="1" ht="12.75" customHeight="1" x14ac:dyDescent="0.2">
      <c r="A1390" s="318"/>
      <c r="B1390" s="256"/>
      <c r="C1390" s="257"/>
      <c r="D1390" s="257"/>
      <c r="E1390" s="257"/>
      <c r="F1390" s="433" t="s">
        <v>442</v>
      </c>
      <c r="G1390" s="190">
        <f t="shared" si="556"/>
        <v>0</v>
      </c>
      <c r="H1390" s="191">
        <f t="shared" ref="H1390:V1390" si="560">H530*VLOOKUP($F1390,DCT,2,FALSE)</f>
        <v>0</v>
      </c>
      <c r="I1390" s="179">
        <f t="shared" si="560"/>
        <v>0</v>
      </c>
      <c r="J1390" s="179">
        <f t="shared" si="560"/>
        <v>0</v>
      </c>
      <c r="K1390" s="197">
        <f t="shared" si="560"/>
        <v>0</v>
      </c>
      <c r="L1390" s="181">
        <f t="shared" si="560"/>
        <v>0</v>
      </c>
      <c r="M1390" s="192">
        <f t="shared" si="560"/>
        <v>0</v>
      </c>
      <c r="N1390" s="182">
        <f t="shared" si="560"/>
        <v>0</v>
      </c>
      <c r="O1390" s="182">
        <f t="shared" si="560"/>
        <v>0</v>
      </c>
      <c r="P1390" s="182">
        <f t="shared" si="560"/>
        <v>0</v>
      </c>
      <c r="Q1390" s="182">
        <f t="shared" si="560"/>
        <v>0</v>
      </c>
      <c r="R1390" s="182">
        <f t="shared" si="560"/>
        <v>0</v>
      </c>
      <c r="S1390" s="182">
        <f t="shared" si="560"/>
        <v>0</v>
      </c>
      <c r="T1390" s="182">
        <f t="shared" si="560"/>
        <v>0</v>
      </c>
      <c r="U1390" s="182">
        <f t="shared" si="560"/>
        <v>0</v>
      </c>
      <c r="V1390" s="195">
        <f t="shared" si="560"/>
        <v>0</v>
      </c>
      <c r="W1390" s="46">
        <f>G1390-SUM(H1390:V1390)</f>
        <v>0</v>
      </c>
      <c r="X1390" s="72"/>
      <c r="Y1390"/>
      <c r="Z1390"/>
    </row>
    <row r="1391" spans="1:26" s="129" customFormat="1" ht="12.75" customHeight="1" x14ac:dyDescent="0.2">
      <c r="A1391" s="318"/>
      <c r="B1391" s="256"/>
      <c r="C1391" s="257"/>
      <c r="D1391" s="257"/>
      <c r="E1391" s="257"/>
      <c r="F1391" s="433" t="s">
        <v>443</v>
      </c>
      <c r="G1391" s="190">
        <f t="shared" si="556"/>
        <v>0</v>
      </c>
      <c r="H1391" s="191">
        <f t="shared" ref="H1391:V1391" si="561">H531*VLOOKUP($F1391,DCT,2,FALSE)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G1391-SUM(H1391:V1391)</f>
        <v>0</v>
      </c>
      <c r="X1391" s="72"/>
      <c r="Y1391"/>
      <c r="Z1391"/>
    </row>
    <row r="1392" spans="1:26" s="129" customFormat="1" ht="12.75" customHeight="1" x14ac:dyDescent="0.2">
      <c r="A1392" s="318"/>
      <c r="B1392" s="256"/>
      <c r="C1392" s="257"/>
      <c r="D1392" s="257"/>
      <c r="E1392" s="257"/>
      <c r="F1392" s="433" t="s">
        <v>444</v>
      </c>
      <c r="G1392" s="190">
        <f t="shared" si="556"/>
        <v>0</v>
      </c>
      <c r="H1392" s="191">
        <f t="shared" ref="H1392:V1392" si="562">H532*VLOOKUP($F1392,DCT,2,FALSE)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G1392-SUM(H1392:V1392)</f>
        <v>0</v>
      </c>
      <c r="X1392" s="72"/>
      <c r="Y1392"/>
      <c r="Z1392"/>
    </row>
    <row r="1393" spans="1:26" s="129" customFormat="1" ht="12.75" customHeight="1" x14ac:dyDescent="0.2">
      <c r="A1393" s="318"/>
      <c r="B1393" s="256"/>
      <c r="C1393" s="257"/>
      <c r="D1393" s="23" t="s">
        <v>445</v>
      </c>
      <c r="E1393" s="23"/>
      <c r="F1393" s="591"/>
      <c r="G1393" s="69">
        <f t="shared" ref="G1393:W1393" si="563">SUBTOTAL(9,G1394:G1401)</f>
        <v>0</v>
      </c>
      <c r="H1393" s="34">
        <f t="shared" si="563"/>
        <v>0</v>
      </c>
      <c r="I1393" s="66">
        <f t="shared" si="563"/>
        <v>0</v>
      </c>
      <c r="J1393" s="66">
        <f t="shared" si="563"/>
        <v>0</v>
      </c>
      <c r="K1393" s="67">
        <f t="shared" si="563"/>
        <v>0</v>
      </c>
      <c r="L1393" s="34">
        <f t="shared" si="563"/>
        <v>0</v>
      </c>
      <c r="M1393" s="34">
        <f t="shared" si="563"/>
        <v>0</v>
      </c>
      <c r="N1393" s="34">
        <f t="shared" si="563"/>
        <v>0</v>
      </c>
      <c r="O1393" s="34">
        <f t="shared" si="563"/>
        <v>0</v>
      </c>
      <c r="P1393" s="34">
        <f t="shared" si="563"/>
        <v>0</v>
      </c>
      <c r="Q1393" s="34">
        <f t="shared" si="563"/>
        <v>0</v>
      </c>
      <c r="R1393" s="34">
        <f t="shared" si="563"/>
        <v>0</v>
      </c>
      <c r="S1393" s="34">
        <f t="shared" si="563"/>
        <v>0</v>
      </c>
      <c r="T1393" s="34">
        <f t="shared" si="563"/>
        <v>0</v>
      </c>
      <c r="U1393" s="34">
        <f t="shared" si="563"/>
        <v>0</v>
      </c>
      <c r="V1393" s="34">
        <f t="shared" si="563"/>
        <v>0</v>
      </c>
      <c r="W1393" s="33">
        <f t="shared" si="563"/>
        <v>0</v>
      </c>
      <c r="Y1393"/>
      <c r="Z1393"/>
    </row>
    <row r="1394" spans="1:26" s="129" customFormat="1" ht="12.75" customHeight="1" x14ac:dyDescent="0.2">
      <c r="A1394" s="318"/>
      <c r="B1394" s="256"/>
      <c r="C1394" s="257"/>
      <c r="D1394" s="257"/>
      <c r="E1394" s="257"/>
      <c r="F1394" s="626" t="s">
        <v>582</v>
      </c>
      <c r="G1394" s="190">
        <f t="shared" ref="G1394:G1401" si="564">G534</f>
        <v>0</v>
      </c>
      <c r="H1394" s="191">
        <f t="shared" ref="H1394:V1394" si="565">H534*VLOOKUP($F1394,DCT,2,FALSE)</f>
        <v>0</v>
      </c>
      <c r="I1394" s="179">
        <f t="shared" si="565"/>
        <v>0</v>
      </c>
      <c r="J1394" s="179">
        <f t="shared" si="565"/>
        <v>0</v>
      </c>
      <c r="K1394" s="197">
        <f t="shared" si="565"/>
        <v>0</v>
      </c>
      <c r="L1394" s="181">
        <f t="shared" si="565"/>
        <v>0</v>
      </c>
      <c r="M1394" s="192">
        <f t="shared" si="565"/>
        <v>0</v>
      </c>
      <c r="N1394" s="182">
        <f t="shared" si="565"/>
        <v>0</v>
      </c>
      <c r="O1394" s="182">
        <f t="shared" si="565"/>
        <v>0</v>
      </c>
      <c r="P1394" s="182">
        <f t="shared" si="565"/>
        <v>0</v>
      </c>
      <c r="Q1394" s="182">
        <f t="shared" si="565"/>
        <v>0</v>
      </c>
      <c r="R1394" s="182">
        <f t="shared" si="565"/>
        <v>0</v>
      </c>
      <c r="S1394" s="182">
        <f t="shared" si="565"/>
        <v>0</v>
      </c>
      <c r="T1394" s="182">
        <f t="shared" si="565"/>
        <v>0</v>
      </c>
      <c r="U1394" s="182">
        <f t="shared" si="565"/>
        <v>0</v>
      </c>
      <c r="V1394" s="195">
        <f t="shared" si="565"/>
        <v>0</v>
      </c>
      <c r="W1394" s="46">
        <f t="shared" ref="W1394:W1401" si="566">G1394-SUM(H1394:V1394)</f>
        <v>0</v>
      </c>
      <c r="X1394" s="72"/>
      <c r="Y1394"/>
      <c r="Z1394"/>
    </row>
    <row r="1395" spans="1:26" s="129" customFormat="1" ht="12.75" customHeight="1" x14ac:dyDescent="0.2">
      <c r="A1395" s="318"/>
      <c r="B1395" s="256"/>
      <c r="C1395" s="257"/>
      <c r="D1395" s="257"/>
      <c r="E1395" s="257"/>
      <c r="F1395" s="627" t="s">
        <v>543</v>
      </c>
      <c r="G1395" s="190">
        <f t="shared" si="564"/>
        <v>0</v>
      </c>
      <c r="H1395" s="191">
        <f t="shared" ref="H1395:V1395" si="567">H535*VLOOKUP($F1395,DCT,2,FALSE)</f>
        <v>0</v>
      </c>
      <c r="I1395" s="179">
        <f t="shared" si="567"/>
        <v>0</v>
      </c>
      <c r="J1395" s="179">
        <f t="shared" si="567"/>
        <v>0</v>
      </c>
      <c r="K1395" s="197">
        <f t="shared" si="567"/>
        <v>0</v>
      </c>
      <c r="L1395" s="181">
        <f t="shared" si="567"/>
        <v>0</v>
      </c>
      <c r="M1395" s="192">
        <f t="shared" si="567"/>
        <v>0</v>
      </c>
      <c r="N1395" s="182">
        <f t="shared" si="567"/>
        <v>0</v>
      </c>
      <c r="O1395" s="182">
        <f t="shared" si="567"/>
        <v>0</v>
      </c>
      <c r="P1395" s="182">
        <f t="shared" si="567"/>
        <v>0</v>
      </c>
      <c r="Q1395" s="182">
        <f t="shared" si="567"/>
        <v>0</v>
      </c>
      <c r="R1395" s="182">
        <f t="shared" si="567"/>
        <v>0</v>
      </c>
      <c r="S1395" s="182">
        <f t="shared" si="567"/>
        <v>0</v>
      </c>
      <c r="T1395" s="182">
        <f t="shared" si="567"/>
        <v>0</v>
      </c>
      <c r="U1395" s="182">
        <f t="shared" si="567"/>
        <v>0</v>
      </c>
      <c r="V1395" s="195">
        <f t="shared" si="567"/>
        <v>0</v>
      </c>
      <c r="W1395" s="46">
        <f t="shared" si="566"/>
        <v>0</v>
      </c>
      <c r="X1395" s="72"/>
      <c r="Y1395"/>
      <c r="Z1395"/>
    </row>
    <row r="1396" spans="1:26" s="129" customFormat="1" ht="12.75" customHeight="1" x14ac:dyDescent="0.2">
      <c r="A1396" s="318"/>
      <c r="B1396" s="256"/>
      <c r="C1396" s="257"/>
      <c r="D1396" s="257"/>
      <c r="E1396" s="257"/>
      <c r="F1396" s="626" t="s">
        <v>583</v>
      </c>
      <c r="G1396" s="190">
        <f t="shared" si="564"/>
        <v>0</v>
      </c>
      <c r="H1396" s="191">
        <f t="shared" ref="H1396:V1396" si="568">H536*VLOOKUP($F1396,DCT,2,FALSE)</f>
        <v>0</v>
      </c>
      <c r="I1396" s="179">
        <f t="shared" si="568"/>
        <v>0</v>
      </c>
      <c r="J1396" s="179">
        <f t="shared" si="568"/>
        <v>0</v>
      </c>
      <c r="K1396" s="197">
        <f t="shared" si="568"/>
        <v>0</v>
      </c>
      <c r="L1396" s="181">
        <f t="shared" si="568"/>
        <v>0</v>
      </c>
      <c r="M1396" s="192">
        <f t="shared" si="568"/>
        <v>0</v>
      </c>
      <c r="N1396" s="182">
        <f t="shared" si="568"/>
        <v>0</v>
      </c>
      <c r="O1396" s="182">
        <f t="shared" si="568"/>
        <v>0</v>
      </c>
      <c r="P1396" s="182">
        <f t="shared" si="568"/>
        <v>0</v>
      </c>
      <c r="Q1396" s="182">
        <f t="shared" si="568"/>
        <v>0</v>
      </c>
      <c r="R1396" s="182">
        <f t="shared" si="568"/>
        <v>0</v>
      </c>
      <c r="S1396" s="182">
        <f t="shared" si="568"/>
        <v>0</v>
      </c>
      <c r="T1396" s="182">
        <f t="shared" si="568"/>
        <v>0</v>
      </c>
      <c r="U1396" s="182">
        <f t="shared" si="568"/>
        <v>0</v>
      </c>
      <c r="V1396" s="195">
        <f t="shared" si="568"/>
        <v>0</v>
      </c>
      <c r="W1396" s="46">
        <f t="shared" si="566"/>
        <v>0</v>
      </c>
      <c r="X1396" s="72"/>
      <c r="Y1396"/>
      <c r="Z1396"/>
    </row>
    <row r="1397" spans="1:26" s="129" customFormat="1" ht="12.75" customHeight="1" x14ac:dyDescent="0.2">
      <c r="A1397" s="318"/>
      <c r="B1397" s="256"/>
      <c r="C1397" s="257"/>
      <c r="D1397" s="257"/>
      <c r="E1397" s="257"/>
      <c r="F1397" s="628" t="s">
        <v>544</v>
      </c>
      <c r="G1397" s="190">
        <f t="shared" si="564"/>
        <v>0</v>
      </c>
      <c r="H1397" s="191">
        <f t="shared" ref="H1397:V1397" si="569">H537*VLOOKUP($F1397,DCT,2,FALSE)</f>
        <v>0</v>
      </c>
      <c r="I1397" s="179">
        <f t="shared" si="569"/>
        <v>0</v>
      </c>
      <c r="J1397" s="179">
        <f t="shared" si="569"/>
        <v>0</v>
      </c>
      <c r="K1397" s="197">
        <f t="shared" si="569"/>
        <v>0</v>
      </c>
      <c r="L1397" s="181">
        <f t="shared" si="569"/>
        <v>0</v>
      </c>
      <c r="M1397" s="192">
        <f t="shared" si="569"/>
        <v>0</v>
      </c>
      <c r="N1397" s="182">
        <f t="shared" si="569"/>
        <v>0</v>
      </c>
      <c r="O1397" s="182">
        <f t="shared" si="569"/>
        <v>0</v>
      </c>
      <c r="P1397" s="182">
        <f t="shared" si="569"/>
        <v>0</v>
      </c>
      <c r="Q1397" s="182">
        <f t="shared" si="569"/>
        <v>0</v>
      </c>
      <c r="R1397" s="182">
        <f t="shared" si="569"/>
        <v>0</v>
      </c>
      <c r="S1397" s="182">
        <f t="shared" si="569"/>
        <v>0</v>
      </c>
      <c r="T1397" s="182">
        <f t="shared" si="569"/>
        <v>0</v>
      </c>
      <c r="U1397" s="182">
        <f t="shared" si="569"/>
        <v>0</v>
      </c>
      <c r="V1397" s="195">
        <f t="shared" si="569"/>
        <v>0</v>
      </c>
      <c r="W1397" s="46">
        <f t="shared" si="566"/>
        <v>0</v>
      </c>
      <c r="X1397" s="72"/>
      <c r="Y1397"/>
      <c r="Z1397"/>
    </row>
    <row r="1398" spans="1:26" s="129" customFormat="1" ht="12.75" customHeight="1" x14ac:dyDescent="0.2">
      <c r="A1398" s="318"/>
      <c r="B1398" s="256"/>
      <c r="C1398" s="257"/>
      <c r="D1398" s="257"/>
      <c r="E1398" s="257"/>
      <c r="F1398" s="629" t="s">
        <v>545</v>
      </c>
      <c r="G1398" s="190">
        <f t="shared" si="564"/>
        <v>0</v>
      </c>
      <c r="H1398" s="191">
        <f t="shared" ref="H1398:V1398" si="570">H538*VLOOKUP($F1398,DCT,2,FALSE)</f>
        <v>0</v>
      </c>
      <c r="I1398" s="179">
        <f t="shared" si="570"/>
        <v>0</v>
      </c>
      <c r="J1398" s="179">
        <f t="shared" si="570"/>
        <v>0</v>
      </c>
      <c r="K1398" s="197">
        <f t="shared" si="570"/>
        <v>0</v>
      </c>
      <c r="L1398" s="181">
        <f t="shared" si="570"/>
        <v>0</v>
      </c>
      <c r="M1398" s="192">
        <f t="shared" si="570"/>
        <v>0</v>
      </c>
      <c r="N1398" s="182">
        <f t="shared" si="570"/>
        <v>0</v>
      </c>
      <c r="O1398" s="182">
        <f t="shared" si="570"/>
        <v>0</v>
      </c>
      <c r="P1398" s="182">
        <f t="shared" si="570"/>
        <v>0</v>
      </c>
      <c r="Q1398" s="182">
        <f t="shared" si="570"/>
        <v>0</v>
      </c>
      <c r="R1398" s="182">
        <f t="shared" si="570"/>
        <v>0</v>
      </c>
      <c r="S1398" s="182">
        <f t="shared" si="570"/>
        <v>0</v>
      </c>
      <c r="T1398" s="182">
        <f t="shared" si="570"/>
        <v>0</v>
      </c>
      <c r="U1398" s="182">
        <f t="shared" si="570"/>
        <v>0</v>
      </c>
      <c r="V1398" s="195">
        <f t="shared" si="570"/>
        <v>0</v>
      </c>
      <c r="W1398" s="46">
        <f t="shared" si="566"/>
        <v>0</v>
      </c>
      <c r="X1398" s="72"/>
      <c r="Y1398"/>
      <c r="Z1398"/>
    </row>
    <row r="1399" spans="1:26" s="129" customFormat="1" ht="12.75" customHeight="1" x14ac:dyDescent="0.2">
      <c r="A1399" s="318"/>
      <c r="B1399" s="256"/>
      <c r="C1399" s="257"/>
      <c r="D1399" s="257"/>
      <c r="E1399" s="257"/>
      <c r="F1399" s="629" t="s">
        <v>546</v>
      </c>
      <c r="G1399" s="190">
        <f t="shared" si="564"/>
        <v>0</v>
      </c>
      <c r="H1399" s="191">
        <f t="shared" ref="H1399:V1399" si="571">H539*VLOOKUP($F1399,DCT,2,FALSE)</f>
        <v>0</v>
      </c>
      <c r="I1399" s="179">
        <f t="shared" si="571"/>
        <v>0</v>
      </c>
      <c r="J1399" s="179">
        <f t="shared" si="571"/>
        <v>0</v>
      </c>
      <c r="K1399" s="197">
        <f t="shared" si="571"/>
        <v>0</v>
      </c>
      <c r="L1399" s="181">
        <f t="shared" si="571"/>
        <v>0</v>
      </c>
      <c r="M1399" s="192">
        <f t="shared" si="571"/>
        <v>0</v>
      </c>
      <c r="N1399" s="182">
        <f t="shared" si="571"/>
        <v>0</v>
      </c>
      <c r="O1399" s="182">
        <f t="shared" si="571"/>
        <v>0</v>
      </c>
      <c r="P1399" s="182">
        <f t="shared" si="571"/>
        <v>0</v>
      </c>
      <c r="Q1399" s="182">
        <f t="shared" si="571"/>
        <v>0</v>
      </c>
      <c r="R1399" s="182">
        <f t="shared" si="571"/>
        <v>0</v>
      </c>
      <c r="S1399" s="182">
        <f t="shared" si="571"/>
        <v>0</v>
      </c>
      <c r="T1399" s="182">
        <f t="shared" si="571"/>
        <v>0</v>
      </c>
      <c r="U1399" s="182">
        <f t="shared" si="571"/>
        <v>0</v>
      </c>
      <c r="V1399" s="195">
        <f t="shared" si="571"/>
        <v>0</v>
      </c>
      <c r="W1399" s="46">
        <f t="shared" si="566"/>
        <v>0</v>
      </c>
      <c r="X1399" s="72"/>
      <c r="Y1399"/>
      <c r="Z1399"/>
    </row>
    <row r="1400" spans="1:26" s="129" customFormat="1" ht="12.75" customHeight="1" x14ac:dyDescent="0.2">
      <c r="A1400" s="318"/>
      <c r="B1400" s="256"/>
      <c r="C1400" s="257"/>
      <c r="D1400" s="257"/>
      <c r="E1400" s="257"/>
      <c r="F1400" s="629" t="s">
        <v>547</v>
      </c>
      <c r="G1400" s="190">
        <f t="shared" si="564"/>
        <v>0</v>
      </c>
      <c r="H1400" s="191">
        <f t="shared" ref="H1400:V1400" si="572">H540*VLOOKUP($F1400,DCT,2,FALSE)</f>
        <v>0</v>
      </c>
      <c r="I1400" s="179">
        <f t="shared" si="572"/>
        <v>0</v>
      </c>
      <c r="J1400" s="179">
        <f t="shared" si="572"/>
        <v>0</v>
      </c>
      <c r="K1400" s="197">
        <f t="shared" si="572"/>
        <v>0</v>
      </c>
      <c r="L1400" s="181">
        <f t="shared" si="572"/>
        <v>0</v>
      </c>
      <c r="M1400" s="192">
        <f t="shared" si="572"/>
        <v>0</v>
      </c>
      <c r="N1400" s="182">
        <f t="shared" si="572"/>
        <v>0</v>
      </c>
      <c r="O1400" s="182">
        <f t="shared" si="572"/>
        <v>0</v>
      </c>
      <c r="P1400" s="182">
        <f t="shared" si="572"/>
        <v>0</v>
      </c>
      <c r="Q1400" s="182">
        <f t="shared" si="572"/>
        <v>0</v>
      </c>
      <c r="R1400" s="182">
        <f t="shared" si="572"/>
        <v>0</v>
      </c>
      <c r="S1400" s="182">
        <f t="shared" si="572"/>
        <v>0</v>
      </c>
      <c r="T1400" s="182">
        <f t="shared" si="572"/>
        <v>0</v>
      </c>
      <c r="U1400" s="182">
        <f t="shared" si="572"/>
        <v>0</v>
      </c>
      <c r="V1400" s="195">
        <f t="shared" si="572"/>
        <v>0</v>
      </c>
      <c r="W1400" s="46">
        <f t="shared" si="566"/>
        <v>0</v>
      </c>
      <c r="X1400" s="72"/>
      <c r="Y1400"/>
      <c r="Z1400"/>
    </row>
    <row r="1401" spans="1:26" s="129" customFormat="1" ht="12.75" customHeight="1" x14ac:dyDescent="0.2">
      <c r="A1401" s="318"/>
      <c r="B1401" s="256"/>
      <c r="C1401" s="257"/>
      <c r="D1401" s="257"/>
      <c r="E1401" s="257"/>
      <c r="F1401" s="629" t="s">
        <v>548</v>
      </c>
      <c r="G1401" s="190">
        <f t="shared" si="564"/>
        <v>0</v>
      </c>
      <c r="H1401" s="191">
        <f t="shared" ref="H1401:V1401" si="573">H541*VLOOKUP($F1401,DCT,2,FALSE)</f>
        <v>0</v>
      </c>
      <c r="I1401" s="179">
        <f t="shared" si="573"/>
        <v>0</v>
      </c>
      <c r="J1401" s="179">
        <f t="shared" si="573"/>
        <v>0</v>
      </c>
      <c r="K1401" s="197">
        <f t="shared" si="573"/>
        <v>0</v>
      </c>
      <c r="L1401" s="181">
        <f t="shared" si="573"/>
        <v>0</v>
      </c>
      <c r="M1401" s="192">
        <f t="shared" si="573"/>
        <v>0</v>
      </c>
      <c r="N1401" s="182">
        <f t="shared" si="573"/>
        <v>0</v>
      </c>
      <c r="O1401" s="182">
        <f t="shared" si="573"/>
        <v>0</v>
      </c>
      <c r="P1401" s="182">
        <f t="shared" si="573"/>
        <v>0</v>
      </c>
      <c r="Q1401" s="182">
        <f t="shared" si="573"/>
        <v>0</v>
      </c>
      <c r="R1401" s="182">
        <f t="shared" si="573"/>
        <v>0</v>
      </c>
      <c r="S1401" s="182">
        <f t="shared" si="573"/>
        <v>0</v>
      </c>
      <c r="T1401" s="182">
        <f t="shared" si="573"/>
        <v>0</v>
      </c>
      <c r="U1401" s="182">
        <f t="shared" si="573"/>
        <v>0</v>
      </c>
      <c r="V1401" s="195">
        <f t="shared" si="573"/>
        <v>0</v>
      </c>
      <c r="W1401" s="46">
        <f t="shared" si="566"/>
        <v>0</v>
      </c>
      <c r="X1401" s="72"/>
      <c r="Y1401"/>
      <c r="Z1401"/>
    </row>
    <row r="1402" spans="1:26" s="129" customFormat="1" ht="12.75" customHeight="1" x14ac:dyDescent="0.2">
      <c r="A1402" s="318"/>
      <c r="B1402" s="256"/>
      <c r="C1402" s="257"/>
      <c r="D1402" s="592" t="s">
        <v>473</v>
      </c>
      <c r="E1402" s="592"/>
      <c r="F1402" s="593"/>
      <c r="G1402" s="69">
        <f>SUBTOTAL(9,G1403:G1404)</f>
        <v>0</v>
      </c>
      <c r="H1402" s="34">
        <f>SUBTOTAL(9,H1403:H1404)</f>
        <v>0</v>
      </c>
      <c r="I1402" s="66">
        <f t="shared" ref="I1402:V1402" si="574">SUBTOTAL(9,I1403:I1404)</f>
        <v>0</v>
      </c>
      <c r="J1402" s="66">
        <f t="shared" si="574"/>
        <v>0</v>
      </c>
      <c r="K1402" s="67">
        <f t="shared" si="574"/>
        <v>0</v>
      </c>
      <c r="L1402" s="34">
        <f t="shared" si="574"/>
        <v>0</v>
      </c>
      <c r="M1402" s="34">
        <f t="shared" si="574"/>
        <v>0</v>
      </c>
      <c r="N1402" s="34">
        <f t="shared" si="574"/>
        <v>0</v>
      </c>
      <c r="O1402" s="34">
        <f t="shared" si="574"/>
        <v>0</v>
      </c>
      <c r="P1402" s="34">
        <f t="shared" si="574"/>
        <v>0</v>
      </c>
      <c r="Q1402" s="34">
        <f t="shared" si="574"/>
        <v>0</v>
      </c>
      <c r="R1402" s="34">
        <f t="shared" si="574"/>
        <v>0</v>
      </c>
      <c r="S1402" s="34">
        <f t="shared" si="574"/>
        <v>0</v>
      </c>
      <c r="T1402" s="34">
        <f t="shared" si="574"/>
        <v>0</v>
      </c>
      <c r="U1402" s="34">
        <f t="shared" si="574"/>
        <v>0</v>
      </c>
      <c r="V1402" s="34">
        <f t="shared" si="574"/>
        <v>0</v>
      </c>
      <c r="W1402" s="33">
        <f>SUBTOTAL(9,W1403:W1404)</f>
        <v>0</v>
      </c>
      <c r="X1402" s="72"/>
      <c r="Y1402"/>
      <c r="Z1402"/>
    </row>
    <row r="1403" spans="1:26" s="129" customFormat="1" ht="12.75" customHeight="1" x14ac:dyDescent="0.2">
      <c r="A1403" s="318"/>
      <c r="B1403" s="256"/>
      <c r="C1403" s="257"/>
      <c r="D1403" s="594"/>
      <c r="E1403" s="594"/>
      <c r="F1403" s="630" t="s">
        <v>549</v>
      </c>
      <c r="G1403" s="190">
        <f>G543</f>
        <v>0</v>
      </c>
      <c r="H1403" s="191">
        <f t="shared" ref="H1403:V1403" si="575">H543*VLOOKUP($F1403,DCT,2,FALSE)</f>
        <v>0</v>
      </c>
      <c r="I1403" s="179">
        <f t="shared" si="575"/>
        <v>0</v>
      </c>
      <c r="J1403" s="179">
        <f t="shared" si="575"/>
        <v>0</v>
      </c>
      <c r="K1403" s="197">
        <f t="shared" si="575"/>
        <v>0</v>
      </c>
      <c r="L1403" s="181">
        <f t="shared" si="575"/>
        <v>0</v>
      </c>
      <c r="M1403" s="192">
        <f t="shared" si="575"/>
        <v>0</v>
      </c>
      <c r="N1403" s="182">
        <f t="shared" si="575"/>
        <v>0</v>
      </c>
      <c r="O1403" s="182">
        <f t="shared" si="575"/>
        <v>0</v>
      </c>
      <c r="P1403" s="182">
        <f t="shared" si="575"/>
        <v>0</v>
      </c>
      <c r="Q1403" s="182">
        <f t="shared" si="575"/>
        <v>0</v>
      </c>
      <c r="R1403" s="182">
        <f t="shared" si="575"/>
        <v>0</v>
      </c>
      <c r="S1403" s="182">
        <f t="shared" si="575"/>
        <v>0</v>
      </c>
      <c r="T1403" s="182">
        <f t="shared" si="575"/>
        <v>0</v>
      </c>
      <c r="U1403" s="182">
        <f t="shared" si="575"/>
        <v>0</v>
      </c>
      <c r="V1403" s="195">
        <f t="shared" si="575"/>
        <v>0</v>
      </c>
      <c r="W1403" s="46">
        <f>G1403-SUM(H1403:V1403)</f>
        <v>0</v>
      </c>
      <c r="X1403" s="72"/>
      <c r="Y1403"/>
      <c r="Z1403"/>
    </row>
    <row r="1404" spans="1:26" s="129" customFormat="1" ht="12.75" customHeight="1" x14ac:dyDescent="0.2">
      <c r="A1404" s="318"/>
      <c r="B1404" s="256"/>
      <c r="C1404" s="257"/>
      <c r="D1404" s="594"/>
      <c r="E1404" s="594"/>
      <c r="F1404" s="630" t="s">
        <v>550</v>
      </c>
      <c r="G1404" s="190">
        <f>G544</f>
        <v>0</v>
      </c>
      <c r="H1404" s="191">
        <f t="shared" ref="H1404:V1404" si="576">H544*VLOOKUP($F1404,DCT,2,FALSE)</f>
        <v>0</v>
      </c>
      <c r="I1404" s="179">
        <f t="shared" si="576"/>
        <v>0</v>
      </c>
      <c r="J1404" s="179">
        <f t="shared" si="576"/>
        <v>0</v>
      </c>
      <c r="K1404" s="197">
        <f t="shared" si="576"/>
        <v>0</v>
      </c>
      <c r="L1404" s="181">
        <f t="shared" si="576"/>
        <v>0</v>
      </c>
      <c r="M1404" s="192">
        <f t="shared" si="576"/>
        <v>0</v>
      </c>
      <c r="N1404" s="182">
        <f t="shared" si="576"/>
        <v>0</v>
      </c>
      <c r="O1404" s="182">
        <f t="shared" si="576"/>
        <v>0</v>
      </c>
      <c r="P1404" s="182">
        <f t="shared" si="576"/>
        <v>0</v>
      </c>
      <c r="Q1404" s="182">
        <f t="shared" si="576"/>
        <v>0</v>
      </c>
      <c r="R1404" s="182">
        <f t="shared" si="576"/>
        <v>0</v>
      </c>
      <c r="S1404" s="182">
        <f t="shared" si="576"/>
        <v>0</v>
      </c>
      <c r="T1404" s="182">
        <f t="shared" si="576"/>
        <v>0</v>
      </c>
      <c r="U1404" s="182">
        <f t="shared" si="576"/>
        <v>0</v>
      </c>
      <c r="V1404" s="195">
        <f t="shared" si="576"/>
        <v>0</v>
      </c>
      <c r="W1404" s="46">
        <f>G1404-SUM(H1404:V1404)</f>
        <v>0</v>
      </c>
      <c r="X1404" s="72"/>
      <c r="Y1404"/>
      <c r="Z1404"/>
    </row>
    <row r="1405" spans="1:26" s="129" customFormat="1" ht="12.75" customHeight="1" x14ac:dyDescent="0.2">
      <c r="A1405" s="318"/>
      <c r="B1405" s="256"/>
      <c r="C1405" s="257"/>
      <c r="D1405" s="23" t="s">
        <v>446</v>
      </c>
      <c r="E1405" s="23"/>
      <c r="F1405" s="23"/>
      <c r="G1405" s="69">
        <f t="shared" ref="G1405:W1405" si="577">SUBTOTAL(9,G1406:G1410)</f>
        <v>0</v>
      </c>
      <c r="H1405" s="34">
        <f t="shared" si="577"/>
        <v>0</v>
      </c>
      <c r="I1405" s="66">
        <f t="shared" si="577"/>
        <v>0</v>
      </c>
      <c r="J1405" s="66">
        <f t="shared" si="577"/>
        <v>0</v>
      </c>
      <c r="K1405" s="67">
        <f t="shared" si="577"/>
        <v>0</v>
      </c>
      <c r="L1405" s="34">
        <f t="shared" si="577"/>
        <v>0</v>
      </c>
      <c r="M1405" s="34">
        <f t="shared" si="577"/>
        <v>0</v>
      </c>
      <c r="N1405" s="34">
        <f t="shared" si="577"/>
        <v>0</v>
      </c>
      <c r="O1405" s="34">
        <f t="shared" si="577"/>
        <v>0</v>
      </c>
      <c r="P1405" s="34">
        <f t="shared" si="577"/>
        <v>0</v>
      </c>
      <c r="Q1405" s="34">
        <f t="shared" si="577"/>
        <v>0</v>
      </c>
      <c r="R1405" s="34">
        <f t="shared" si="577"/>
        <v>0</v>
      </c>
      <c r="S1405" s="34">
        <f t="shared" si="577"/>
        <v>0</v>
      </c>
      <c r="T1405" s="34">
        <f t="shared" si="577"/>
        <v>0</v>
      </c>
      <c r="U1405" s="34">
        <f t="shared" si="577"/>
        <v>0</v>
      </c>
      <c r="V1405" s="34">
        <f t="shared" si="577"/>
        <v>0</v>
      </c>
      <c r="W1405" s="33">
        <f t="shared" si="577"/>
        <v>0</v>
      </c>
      <c r="Y1405"/>
      <c r="Z1405"/>
    </row>
    <row r="1406" spans="1:26" s="129" customFormat="1" ht="12.75" customHeight="1" x14ac:dyDescent="0.2">
      <c r="A1406" s="318"/>
      <c r="B1406" s="256"/>
      <c r="C1406" s="257"/>
      <c r="D1406" s="257"/>
      <c r="E1406" s="257"/>
      <c r="F1406" s="629" t="s">
        <v>551</v>
      </c>
      <c r="G1406" s="190">
        <f>G546</f>
        <v>0</v>
      </c>
      <c r="H1406" s="191">
        <f t="shared" ref="H1406:V1406" si="578">H546*VLOOKUP($F1406,DCT,2,FALSE)</f>
        <v>0</v>
      </c>
      <c r="I1406" s="179">
        <f t="shared" si="578"/>
        <v>0</v>
      </c>
      <c r="J1406" s="179">
        <f t="shared" si="578"/>
        <v>0</v>
      </c>
      <c r="K1406" s="197">
        <f t="shared" si="578"/>
        <v>0</v>
      </c>
      <c r="L1406" s="181">
        <f t="shared" si="578"/>
        <v>0</v>
      </c>
      <c r="M1406" s="192">
        <f t="shared" si="578"/>
        <v>0</v>
      </c>
      <c r="N1406" s="182">
        <f t="shared" si="578"/>
        <v>0</v>
      </c>
      <c r="O1406" s="182">
        <f t="shared" si="578"/>
        <v>0</v>
      </c>
      <c r="P1406" s="182">
        <f t="shared" si="578"/>
        <v>0</v>
      </c>
      <c r="Q1406" s="182">
        <f t="shared" si="578"/>
        <v>0</v>
      </c>
      <c r="R1406" s="182">
        <f t="shared" si="578"/>
        <v>0</v>
      </c>
      <c r="S1406" s="182">
        <f t="shared" si="578"/>
        <v>0</v>
      </c>
      <c r="T1406" s="182">
        <f t="shared" si="578"/>
        <v>0</v>
      </c>
      <c r="U1406" s="182">
        <f t="shared" si="578"/>
        <v>0</v>
      </c>
      <c r="V1406" s="195">
        <f t="shared" si="578"/>
        <v>0</v>
      </c>
      <c r="W1406" s="46">
        <f>G1406-SUM(H1406:V1406)</f>
        <v>0</v>
      </c>
      <c r="X1406" s="72"/>
      <c r="Y1406"/>
      <c r="Z1406"/>
    </row>
    <row r="1407" spans="1:26" s="129" customFormat="1" ht="12.75" customHeight="1" x14ac:dyDescent="0.2">
      <c r="A1407" s="318"/>
      <c r="B1407" s="256"/>
      <c r="C1407" s="257"/>
      <c r="D1407" s="257"/>
      <c r="E1407" s="257"/>
      <c r="F1407" s="629" t="s">
        <v>552</v>
      </c>
      <c r="G1407" s="190">
        <f>G547</f>
        <v>0</v>
      </c>
      <c r="H1407" s="191">
        <f t="shared" ref="H1407:V1407" si="579">H547*VLOOKUP($F1407,DCT,2,FALSE)</f>
        <v>0</v>
      </c>
      <c r="I1407" s="179">
        <f t="shared" si="579"/>
        <v>0</v>
      </c>
      <c r="J1407" s="179">
        <f t="shared" si="579"/>
        <v>0</v>
      </c>
      <c r="K1407" s="197">
        <f t="shared" si="579"/>
        <v>0</v>
      </c>
      <c r="L1407" s="181">
        <f t="shared" si="579"/>
        <v>0</v>
      </c>
      <c r="M1407" s="192">
        <f t="shared" si="579"/>
        <v>0</v>
      </c>
      <c r="N1407" s="182">
        <f t="shared" si="579"/>
        <v>0</v>
      </c>
      <c r="O1407" s="182">
        <f t="shared" si="579"/>
        <v>0</v>
      </c>
      <c r="P1407" s="182">
        <f t="shared" si="579"/>
        <v>0</v>
      </c>
      <c r="Q1407" s="182">
        <f t="shared" si="579"/>
        <v>0</v>
      </c>
      <c r="R1407" s="182">
        <f t="shared" si="579"/>
        <v>0</v>
      </c>
      <c r="S1407" s="182">
        <f t="shared" si="579"/>
        <v>0</v>
      </c>
      <c r="T1407" s="182">
        <f t="shared" si="579"/>
        <v>0</v>
      </c>
      <c r="U1407" s="182">
        <f t="shared" si="579"/>
        <v>0</v>
      </c>
      <c r="V1407" s="195">
        <f t="shared" si="579"/>
        <v>0</v>
      </c>
      <c r="W1407" s="46">
        <f>G1407-SUM(H1407:V1407)</f>
        <v>0</v>
      </c>
      <c r="X1407" s="72"/>
      <c r="Y1407"/>
      <c r="Z1407"/>
    </row>
    <row r="1408" spans="1:26" s="129" customFormat="1" ht="12.75" customHeight="1" x14ac:dyDescent="0.2">
      <c r="A1408" s="318"/>
      <c r="B1408" s="256"/>
      <c r="C1408" s="257"/>
      <c r="D1408" s="257"/>
      <c r="E1408" s="257"/>
      <c r="F1408" s="629" t="s">
        <v>553</v>
      </c>
      <c r="G1408" s="190">
        <f>G548</f>
        <v>0</v>
      </c>
      <c r="H1408" s="191">
        <f t="shared" ref="H1408:V1408" si="580">H548*VLOOKUP($F1408,DCT,2,FALSE)</f>
        <v>0</v>
      </c>
      <c r="I1408" s="179">
        <f t="shared" si="580"/>
        <v>0</v>
      </c>
      <c r="J1408" s="179">
        <f t="shared" si="580"/>
        <v>0</v>
      </c>
      <c r="K1408" s="197">
        <f t="shared" si="580"/>
        <v>0</v>
      </c>
      <c r="L1408" s="181">
        <f t="shared" si="580"/>
        <v>0</v>
      </c>
      <c r="M1408" s="192">
        <f t="shared" si="580"/>
        <v>0</v>
      </c>
      <c r="N1408" s="182">
        <f t="shared" si="580"/>
        <v>0</v>
      </c>
      <c r="O1408" s="182">
        <f t="shared" si="580"/>
        <v>0</v>
      </c>
      <c r="P1408" s="182">
        <f t="shared" si="580"/>
        <v>0</v>
      </c>
      <c r="Q1408" s="182">
        <f t="shared" si="580"/>
        <v>0</v>
      </c>
      <c r="R1408" s="182">
        <f t="shared" si="580"/>
        <v>0</v>
      </c>
      <c r="S1408" s="182">
        <f t="shared" si="580"/>
        <v>0</v>
      </c>
      <c r="T1408" s="182">
        <f t="shared" si="580"/>
        <v>0</v>
      </c>
      <c r="U1408" s="182">
        <f t="shared" si="580"/>
        <v>0</v>
      </c>
      <c r="V1408" s="195">
        <f t="shared" si="580"/>
        <v>0</v>
      </c>
      <c r="W1408" s="46">
        <f>G1408-SUM(H1408:V1408)</f>
        <v>0</v>
      </c>
      <c r="X1408" s="72"/>
      <c r="Y1408"/>
      <c r="Z1408"/>
    </row>
    <row r="1409" spans="1:26" s="129" customFormat="1" ht="12.75" customHeight="1" x14ac:dyDescent="0.2">
      <c r="A1409" s="318"/>
      <c r="B1409" s="256"/>
      <c r="C1409" s="257"/>
      <c r="D1409" s="257"/>
      <c r="E1409" s="257"/>
      <c r="F1409" s="629" t="s">
        <v>554</v>
      </c>
      <c r="G1409" s="190">
        <f>G549</f>
        <v>0</v>
      </c>
      <c r="H1409" s="191">
        <f t="shared" ref="H1409:V1409" si="581">H549*VLOOKUP($F1409,DCT,2,FALSE)</f>
        <v>0</v>
      </c>
      <c r="I1409" s="179">
        <f t="shared" si="581"/>
        <v>0</v>
      </c>
      <c r="J1409" s="179">
        <f t="shared" si="581"/>
        <v>0</v>
      </c>
      <c r="K1409" s="197">
        <f t="shared" si="581"/>
        <v>0</v>
      </c>
      <c r="L1409" s="181">
        <f t="shared" si="581"/>
        <v>0</v>
      </c>
      <c r="M1409" s="192">
        <f t="shared" si="581"/>
        <v>0</v>
      </c>
      <c r="N1409" s="182">
        <f t="shared" si="581"/>
        <v>0</v>
      </c>
      <c r="O1409" s="182">
        <f t="shared" si="581"/>
        <v>0</v>
      </c>
      <c r="P1409" s="182">
        <f t="shared" si="581"/>
        <v>0</v>
      </c>
      <c r="Q1409" s="182">
        <f t="shared" si="581"/>
        <v>0</v>
      </c>
      <c r="R1409" s="182">
        <f t="shared" si="581"/>
        <v>0</v>
      </c>
      <c r="S1409" s="182">
        <f t="shared" si="581"/>
        <v>0</v>
      </c>
      <c r="T1409" s="182">
        <f t="shared" si="581"/>
        <v>0</v>
      </c>
      <c r="U1409" s="182">
        <f t="shared" si="581"/>
        <v>0</v>
      </c>
      <c r="V1409" s="195">
        <f t="shared" si="581"/>
        <v>0</v>
      </c>
      <c r="W1409" s="46">
        <f>G1409-SUM(H1409:V1409)</f>
        <v>0</v>
      </c>
      <c r="X1409" s="72"/>
      <c r="Y1409"/>
      <c r="Z1409"/>
    </row>
    <row r="1410" spans="1:26" s="129" customFormat="1" ht="12.75" customHeight="1" x14ac:dyDescent="0.2">
      <c r="A1410" s="318"/>
      <c r="B1410" s="256"/>
      <c r="C1410" s="257"/>
      <c r="D1410" s="257"/>
      <c r="E1410" s="257"/>
      <c r="F1410" s="629" t="s">
        <v>555</v>
      </c>
      <c r="G1410" s="190">
        <f>G550</f>
        <v>0</v>
      </c>
      <c r="H1410" s="191">
        <f t="shared" ref="H1410:V1410" si="582">H550*VLOOKUP($F1410,DCT,2,FALSE)</f>
        <v>0</v>
      </c>
      <c r="I1410" s="179">
        <f t="shared" si="582"/>
        <v>0</v>
      </c>
      <c r="J1410" s="179">
        <f t="shared" si="582"/>
        <v>0</v>
      </c>
      <c r="K1410" s="197">
        <f t="shared" si="582"/>
        <v>0</v>
      </c>
      <c r="L1410" s="181">
        <f t="shared" si="582"/>
        <v>0</v>
      </c>
      <c r="M1410" s="192">
        <f t="shared" si="582"/>
        <v>0</v>
      </c>
      <c r="N1410" s="182">
        <f t="shared" si="582"/>
        <v>0</v>
      </c>
      <c r="O1410" s="182">
        <f t="shared" si="582"/>
        <v>0</v>
      </c>
      <c r="P1410" s="182">
        <f t="shared" si="582"/>
        <v>0</v>
      </c>
      <c r="Q1410" s="182">
        <f t="shared" si="582"/>
        <v>0</v>
      </c>
      <c r="R1410" s="182">
        <f t="shared" si="582"/>
        <v>0</v>
      </c>
      <c r="S1410" s="182">
        <f t="shared" si="582"/>
        <v>0</v>
      </c>
      <c r="T1410" s="182">
        <f t="shared" si="582"/>
        <v>0</v>
      </c>
      <c r="U1410" s="182">
        <f t="shared" si="582"/>
        <v>0</v>
      </c>
      <c r="V1410" s="195">
        <f t="shared" si="582"/>
        <v>0</v>
      </c>
      <c r="W1410" s="46">
        <f>G1410-SUM(H1410:V1410)</f>
        <v>0</v>
      </c>
      <c r="X1410" s="72"/>
      <c r="Y1410"/>
      <c r="Z1410"/>
    </row>
    <row r="1411" spans="1:26" s="129" customFormat="1" ht="12.75" customHeight="1" x14ac:dyDescent="0.2">
      <c r="A1411" s="318"/>
      <c r="B1411" s="256"/>
      <c r="C1411" s="257"/>
      <c r="D1411" s="23" t="s">
        <v>483</v>
      </c>
      <c r="E1411" s="23"/>
      <c r="F1411" s="23"/>
      <c r="G1411" s="69">
        <f>SUBTOTAL(9,G1412:G1413)</f>
        <v>0</v>
      </c>
      <c r="H1411" s="196">
        <f>SUBTOTAL(9,H1412:H1413)</f>
        <v>0</v>
      </c>
      <c r="I1411" s="195">
        <f t="shared" ref="I1411:K1411" si="583">SUBTOTAL(9,I1412:I1413)</f>
        <v>0</v>
      </c>
      <c r="J1411" s="195">
        <f t="shared" si="583"/>
        <v>0</v>
      </c>
      <c r="K1411" s="243">
        <f t="shared" si="583"/>
        <v>0</v>
      </c>
      <c r="L1411" s="445"/>
      <c r="M1411" s="446"/>
      <c r="N1411" s="447"/>
      <c r="O1411" s="447"/>
      <c r="P1411" s="447"/>
      <c r="Q1411" s="447"/>
      <c r="R1411" s="447"/>
      <c r="S1411" s="447"/>
      <c r="T1411" s="447"/>
      <c r="U1411" s="447"/>
      <c r="V1411" s="447"/>
      <c r="W1411" s="378"/>
    </row>
    <row r="1412" spans="1:26" s="129" customFormat="1" ht="12.75" customHeight="1" outlineLevel="1" x14ac:dyDescent="0.2">
      <c r="A1412" s="318"/>
      <c r="B1412" s="256"/>
      <c r="C1412" s="257"/>
      <c r="D1412" s="257"/>
      <c r="E1412" s="257"/>
      <c r="F1412" s="176" t="s">
        <v>485</v>
      </c>
      <c r="G1412" s="190">
        <f>G552</f>
        <v>0</v>
      </c>
      <c r="H1412" s="242">
        <f t="shared" ref="H1412:K1413" si="584">H552*VLOOKUP($F1412,DCT,2,FALSE)</f>
        <v>0</v>
      </c>
      <c r="I1412" s="179">
        <f t="shared" si="584"/>
        <v>0</v>
      </c>
      <c r="J1412" s="179">
        <f t="shared" si="584"/>
        <v>0</v>
      </c>
      <c r="K1412" s="197">
        <f t="shared" si="584"/>
        <v>0</v>
      </c>
      <c r="L1412" s="51"/>
      <c r="M1412" s="34"/>
      <c r="N1412" s="34"/>
      <c r="O1412" s="34"/>
      <c r="P1412" s="34"/>
      <c r="Q1412" s="34"/>
      <c r="R1412" s="34"/>
      <c r="S1412" s="34"/>
      <c r="T1412" s="34"/>
      <c r="U1412" s="34"/>
      <c r="V1412" s="37"/>
      <c r="W1412" s="221"/>
      <c r="X1412" s="72"/>
    </row>
    <row r="1413" spans="1:26" s="129" customFormat="1" ht="12.75" customHeight="1" outlineLevel="1" x14ac:dyDescent="0.2">
      <c r="A1413" s="318"/>
      <c r="B1413" s="256"/>
      <c r="C1413" s="257"/>
      <c r="D1413" s="257"/>
      <c r="E1413" s="257"/>
      <c r="F1413" s="176" t="s">
        <v>486</v>
      </c>
      <c r="G1413" s="190">
        <f>G553</f>
        <v>0</v>
      </c>
      <c r="H1413" s="242">
        <f t="shared" si="584"/>
        <v>0</v>
      </c>
      <c r="I1413" s="179">
        <f t="shared" si="584"/>
        <v>0</v>
      </c>
      <c r="J1413" s="179">
        <f t="shared" si="584"/>
        <v>0</v>
      </c>
      <c r="K1413" s="197">
        <f t="shared" si="584"/>
        <v>0</v>
      </c>
      <c r="L1413" s="417"/>
      <c r="M1413" s="425"/>
      <c r="N1413" s="425"/>
      <c r="O1413" s="425"/>
      <c r="P1413" s="425"/>
      <c r="Q1413" s="425"/>
      <c r="R1413" s="425"/>
      <c r="S1413" s="425"/>
      <c r="T1413" s="425"/>
      <c r="U1413" s="425"/>
      <c r="V1413" s="412"/>
      <c r="W1413" s="46"/>
      <c r="X1413" s="72"/>
    </row>
    <row r="1414" spans="1:26" s="129" customFormat="1" ht="12.75" customHeight="1" x14ac:dyDescent="0.2">
      <c r="A1414" s="318"/>
      <c r="B1414" s="256"/>
      <c r="C1414" s="257"/>
      <c r="D1414" s="23" t="s">
        <v>447</v>
      </c>
      <c r="E1414" s="23"/>
      <c r="F1414" s="591"/>
      <c r="G1414" s="69">
        <f>SUBTOTAL(9,G1415:G1421)</f>
        <v>0</v>
      </c>
      <c r="H1414" s="448">
        <f>SUBTOTAL(9,H1415:H1421)</f>
        <v>0</v>
      </c>
      <c r="I1414" s="450">
        <f t="shared" ref="I1414:V1414" si="585">SUBTOTAL(9,I1415:I1421)</f>
        <v>0</v>
      </c>
      <c r="J1414" s="450">
        <f t="shared" si="585"/>
        <v>0</v>
      </c>
      <c r="K1414" s="451">
        <f t="shared" si="585"/>
        <v>0</v>
      </c>
      <c r="L1414" s="34">
        <f t="shared" si="585"/>
        <v>0</v>
      </c>
      <c r="M1414" s="34">
        <f t="shared" si="585"/>
        <v>0</v>
      </c>
      <c r="N1414" s="34">
        <f t="shared" si="585"/>
        <v>0</v>
      </c>
      <c r="O1414" s="34">
        <f t="shared" si="585"/>
        <v>0</v>
      </c>
      <c r="P1414" s="34">
        <f t="shared" si="585"/>
        <v>0</v>
      </c>
      <c r="Q1414" s="34">
        <f t="shared" si="585"/>
        <v>0</v>
      </c>
      <c r="R1414" s="34">
        <f t="shared" si="585"/>
        <v>0</v>
      </c>
      <c r="S1414" s="34">
        <f t="shared" si="585"/>
        <v>0</v>
      </c>
      <c r="T1414" s="34">
        <f t="shared" si="585"/>
        <v>0</v>
      </c>
      <c r="U1414" s="34">
        <f t="shared" si="585"/>
        <v>0</v>
      </c>
      <c r="V1414" s="34">
        <f t="shared" si="585"/>
        <v>0</v>
      </c>
      <c r="W1414" s="33">
        <f>SUBTOTAL(9,W1415:W1421)</f>
        <v>0</v>
      </c>
      <c r="Y1414"/>
      <c r="Z1414"/>
    </row>
    <row r="1415" spans="1:26" s="129" customFormat="1" ht="12.75" customHeight="1" x14ac:dyDescent="0.2">
      <c r="A1415" s="318"/>
      <c r="B1415" s="256"/>
      <c r="C1415" s="257"/>
      <c r="D1415" s="257"/>
      <c r="E1415" s="257"/>
      <c r="F1415" s="433" t="s">
        <v>448</v>
      </c>
      <c r="G1415" s="190">
        <f t="shared" ref="G1415:G1421" si="586">G555</f>
        <v>0</v>
      </c>
      <c r="H1415" s="191">
        <f t="shared" ref="H1415:V1415" si="587">H555*VLOOKUP($F1415,DCT,2,FALSE)</f>
        <v>0</v>
      </c>
      <c r="I1415" s="179">
        <f t="shared" si="587"/>
        <v>0</v>
      </c>
      <c r="J1415" s="179">
        <f t="shared" si="587"/>
        <v>0</v>
      </c>
      <c r="K1415" s="197">
        <f t="shared" si="587"/>
        <v>0</v>
      </c>
      <c r="L1415" s="181">
        <f t="shared" si="587"/>
        <v>0</v>
      </c>
      <c r="M1415" s="192">
        <f t="shared" si="587"/>
        <v>0</v>
      </c>
      <c r="N1415" s="182">
        <f t="shared" si="587"/>
        <v>0</v>
      </c>
      <c r="O1415" s="182">
        <f t="shared" si="587"/>
        <v>0</v>
      </c>
      <c r="P1415" s="182">
        <f t="shared" si="587"/>
        <v>0</v>
      </c>
      <c r="Q1415" s="182">
        <f t="shared" si="587"/>
        <v>0</v>
      </c>
      <c r="R1415" s="182">
        <f t="shared" si="587"/>
        <v>0</v>
      </c>
      <c r="S1415" s="182">
        <f t="shared" si="587"/>
        <v>0</v>
      </c>
      <c r="T1415" s="182">
        <f t="shared" si="587"/>
        <v>0</v>
      </c>
      <c r="U1415" s="182">
        <f t="shared" si="587"/>
        <v>0</v>
      </c>
      <c r="V1415" s="195">
        <f t="shared" si="587"/>
        <v>0</v>
      </c>
      <c r="W1415" s="46">
        <f t="shared" ref="W1415:W1421" si="588">G1415-SUM(H1415:V1415)</f>
        <v>0</v>
      </c>
      <c r="X1415" s="72"/>
      <c r="Y1415"/>
      <c r="Z1415"/>
    </row>
    <row r="1416" spans="1:26" s="129" customFormat="1" ht="12.75" customHeight="1" x14ac:dyDescent="0.2">
      <c r="A1416" s="318"/>
      <c r="B1416" s="256"/>
      <c r="C1416" s="257"/>
      <c r="D1416" s="257"/>
      <c r="E1416" s="257"/>
      <c r="F1416" s="433" t="s">
        <v>449</v>
      </c>
      <c r="G1416" s="190">
        <f t="shared" si="586"/>
        <v>0</v>
      </c>
      <c r="H1416" s="191">
        <f t="shared" ref="H1416:V1416" si="589">H556*VLOOKUP($F1416,DCT,2,FALSE)</f>
        <v>0</v>
      </c>
      <c r="I1416" s="179">
        <f t="shared" si="589"/>
        <v>0</v>
      </c>
      <c r="J1416" s="179">
        <f t="shared" si="589"/>
        <v>0</v>
      </c>
      <c r="K1416" s="197">
        <f t="shared" si="589"/>
        <v>0</v>
      </c>
      <c r="L1416" s="181">
        <f t="shared" si="589"/>
        <v>0</v>
      </c>
      <c r="M1416" s="192">
        <f t="shared" si="589"/>
        <v>0</v>
      </c>
      <c r="N1416" s="182">
        <f t="shared" si="589"/>
        <v>0</v>
      </c>
      <c r="O1416" s="182">
        <f t="shared" si="589"/>
        <v>0</v>
      </c>
      <c r="P1416" s="182">
        <f t="shared" si="589"/>
        <v>0</v>
      </c>
      <c r="Q1416" s="182">
        <f t="shared" si="589"/>
        <v>0</v>
      </c>
      <c r="R1416" s="182">
        <f t="shared" si="589"/>
        <v>0</v>
      </c>
      <c r="S1416" s="182">
        <f t="shared" si="589"/>
        <v>0</v>
      </c>
      <c r="T1416" s="182">
        <f t="shared" si="589"/>
        <v>0</v>
      </c>
      <c r="U1416" s="182">
        <f t="shared" si="589"/>
        <v>0</v>
      </c>
      <c r="V1416" s="195">
        <f t="shared" si="589"/>
        <v>0</v>
      </c>
      <c r="W1416" s="46">
        <f t="shared" si="588"/>
        <v>0</v>
      </c>
      <c r="X1416" s="72"/>
      <c r="Y1416"/>
      <c r="Z1416"/>
    </row>
    <row r="1417" spans="1:26" s="129" customFormat="1" ht="12.75" customHeight="1" x14ac:dyDescent="0.2">
      <c r="A1417" s="318"/>
      <c r="B1417" s="256"/>
      <c r="C1417" s="257"/>
      <c r="D1417" s="257"/>
      <c r="E1417" s="257"/>
      <c r="F1417" s="433" t="s">
        <v>450</v>
      </c>
      <c r="G1417" s="190">
        <f t="shared" si="586"/>
        <v>0</v>
      </c>
      <c r="H1417" s="191">
        <f t="shared" ref="H1417:V1417" si="590">H557*VLOOKUP($F1417,DCT,2,FALSE)</f>
        <v>0</v>
      </c>
      <c r="I1417" s="179">
        <f t="shared" si="590"/>
        <v>0</v>
      </c>
      <c r="J1417" s="179">
        <f t="shared" si="590"/>
        <v>0</v>
      </c>
      <c r="K1417" s="197">
        <f t="shared" si="590"/>
        <v>0</v>
      </c>
      <c r="L1417" s="181">
        <f t="shared" si="590"/>
        <v>0</v>
      </c>
      <c r="M1417" s="192">
        <f t="shared" si="590"/>
        <v>0</v>
      </c>
      <c r="N1417" s="182">
        <f t="shared" si="590"/>
        <v>0</v>
      </c>
      <c r="O1417" s="182">
        <f t="shared" si="590"/>
        <v>0</v>
      </c>
      <c r="P1417" s="182">
        <f t="shared" si="590"/>
        <v>0</v>
      </c>
      <c r="Q1417" s="182">
        <f t="shared" si="590"/>
        <v>0</v>
      </c>
      <c r="R1417" s="182">
        <f t="shared" si="590"/>
        <v>0</v>
      </c>
      <c r="S1417" s="182">
        <f t="shared" si="590"/>
        <v>0</v>
      </c>
      <c r="T1417" s="182">
        <f t="shared" si="590"/>
        <v>0</v>
      </c>
      <c r="U1417" s="182">
        <f t="shared" si="590"/>
        <v>0</v>
      </c>
      <c r="V1417" s="195">
        <f t="shared" si="590"/>
        <v>0</v>
      </c>
      <c r="W1417" s="46">
        <f t="shared" si="588"/>
        <v>0</v>
      </c>
      <c r="X1417" s="72"/>
      <c r="Y1417"/>
      <c r="Z1417"/>
    </row>
    <row r="1418" spans="1:26" s="129" customFormat="1" ht="12.75" customHeight="1" x14ac:dyDescent="0.2">
      <c r="A1418" s="318"/>
      <c r="B1418" s="256"/>
      <c r="C1418" s="257"/>
      <c r="D1418" s="257"/>
      <c r="E1418" s="257"/>
      <c r="F1418" s="433" t="s">
        <v>451</v>
      </c>
      <c r="G1418" s="190">
        <f t="shared" si="586"/>
        <v>0</v>
      </c>
      <c r="H1418" s="191">
        <f t="shared" ref="H1418:V1418" si="591">H558*VLOOKUP($F1418,DCT,2,FALSE)</f>
        <v>0</v>
      </c>
      <c r="I1418" s="179">
        <f t="shared" si="591"/>
        <v>0</v>
      </c>
      <c r="J1418" s="179">
        <f t="shared" si="591"/>
        <v>0</v>
      </c>
      <c r="K1418" s="197">
        <f t="shared" si="591"/>
        <v>0</v>
      </c>
      <c r="L1418" s="181">
        <f t="shared" si="591"/>
        <v>0</v>
      </c>
      <c r="M1418" s="192">
        <f t="shared" si="591"/>
        <v>0</v>
      </c>
      <c r="N1418" s="182">
        <f t="shared" si="591"/>
        <v>0</v>
      </c>
      <c r="O1418" s="182">
        <f t="shared" si="591"/>
        <v>0</v>
      </c>
      <c r="P1418" s="182">
        <f t="shared" si="591"/>
        <v>0</v>
      </c>
      <c r="Q1418" s="182">
        <f t="shared" si="591"/>
        <v>0</v>
      </c>
      <c r="R1418" s="182">
        <f t="shared" si="591"/>
        <v>0</v>
      </c>
      <c r="S1418" s="182">
        <f t="shared" si="591"/>
        <v>0</v>
      </c>
      <c r="T1418" s="182">
        <f t="shared" si="591"/>
        <v>0</v>
      </c>
      <c r="U1418" s="182">
        <f t="shared" si="591"/>
        <v>0</v>
      </c>
      <c r="V1418" s="195">
        <f t="shared" si="591"/>
        <v>0</v>
      </c>
      <c r="W1418" s="46">
        <f t="shared" si="588"/>
        <v>0</v>
      </c>
      <c r="X1418" s="72"/>
      <c r="Y1418"/>
      <c r="Z1418"/>
    </row>
    <row r="1419" spans="1:26" s="129" customFormat="1" ht="12.75" customHeight="1" x14ac:dyDescent="0.2">
      <c r="A1419" s="318"/>
      <c r="B1419" s="256"/>
      <c r="C1419" s="257"/>
      <c r="D1419" s="257"/>
      <c r="E1419" s="257"/>
      <c r="F1419" s="433" t="s">
        <v>484</v>
      </c>
      <c r="G1419" s="190">
        <f t="shared" si="586"/>
        <v>0</v>
      </c>
      <c r="H1419" s="191">
        <f t="shared" ref="H1419:K1421" si="592">H559*VLOOKUP($F1419,DCT,2,FALSE)</f>
        <v>0</v>
      </c>
      <c r="I1419" s="179">
        <f t="shared" si="592"/>
        <v>0</v>
      </c>
      <c r="J1419" s="179">
        <f t="shared" si="592"/>
        <v>0</v>
      </c>
      <c r="K1419" s="197">
        <f t="shared" si="592"/>
        <v>0</v>
      </c>
      <c r="L1419" s="196"/>
      <c r="M1419" s="195"/>
      <c r="N1419" s="195"/>
      <c r="O1419" s="195"/>
      <c r="P1419" s="195"/>
      <c r="Q1419" s="195"/>
      <c r="R1419" s="195"/>
      <c r="S1419" s="195"/>
      <c r="T1419" s="195"/>
      <c r="U1419" s="195"/>
      <c r="V1419" s="243"/>
      <c r="W1419" s="46"/>
      <c r="X1419" s="72"/>
      <c r="Y1419"/>
      <c r="Z1419"/>
    </row>
    <row r="1420" spans="1:26" s="129" customFormat="1" ht="12.75" customHeight="1" x14ac:dyDescent="0.2">
      <c r="A1420" s="318"/>
      <c r="B1420" s="256"/>
      <c r="C1420" s="257"/>
      <c r="D1420" s="257"/>
      <c r="E1420" s="257"/>
      <c r="F1420" s="433" t="s">
        <v>452</v>
      </c>
      <c r="G1420" s="190">
        <f t="shared" si="586"/>
        <v>0</v>
      </c>
      <c r="H1420" s="191">
        <f t="shared" si="592"/>
        <v>0</v>
      </c>
      <c r="I1420" s="179">
        <f t="shared" si="592"/>
        <v>0</v>
      </c>
      <c r="J1420" s="179">
        <f t="shared" si="592"/>
        <v>0</v>
      </c>
      <c r="K1420" s="197">
        <f t="shared" si="592"/>
        <v>0</v>
      </c>
      <c r="L1420" s="181">
        <f t="shared" ref="L1420:V1420" si="593">L560*VLOOKUP($F1420,DCT,2,FALSE)</f>
        <v>0</v>
      </c>
      <c r="M1420" s="192">
        <f t="shared" si="593"/>
        <v>0</v>
      </c>
      <c r="N1420" s="182">
        <f t="shared" si="593"/>
        <v>0</v>
      </c>
      <c r="O1420" s="182">
        <f t="shared" si="593"/>
        <v>0</v>
      </c>
      <c r="P1420" s="182">
        <f t="shared" si="593"/>
        <v>0</v>
      </c>
      <c r="Q1420" s="182">
        <f t="shared" si="593"/>
        <v>0</v>
      </c>
      <c r="R1420" s="182">
        <f t="shared" si="593"/>
        <v>0</v>
      </c>
      <c r="S1420" s="182">
        <f t="shared" si="593"/>
        <v>0</v>
      </c>
      <c r="T1420" s="182">
        <f t="shared" si="593"/>
        <v>0</v>
      </c>
      <c r="U1420" s="182">
        <f t="shared" si="593"/>
        <v>0</v>
      </c>
      <c r="V1420" s="195">
        <f t="shared" si="593"/>
        <v>0</v>
      </c>
      <c r="W1420" s="46">
        <f t="shared" si="588"/>
        <v>0</v>
      </c>
      <c r="X1420" s="72"/>
      <c r="Y1420"/>
      <c r="Z1420"/>
    </row>
    <row r="1421" spans="1:26" s="129" customFormat="1" ht="12.75" customHeight="1" x14ac:dyDescent="0.2">
      <c r="A1421" s="318"/>
      <c r="B1421" s="256"/>
      <c r="C1421" s="257"/>
      <c r="D1421" s="257"/>
      <c r="E1421" s="257"/>
      <c r="F1421" s="433" t="s">
        <v>453</v>
      </c>
      <c r="G1421" s="190">
        <f t="shared" si="586"/>
        <v>0</v>
      </c>
      <c r="H1421" s="191">
        <f t="shared" si="592"/>
        <v>0</v>
      </c>
      <c r="I1421" s="179">
        <f t="shared" si="592"/>
        <v>0</v>
      </c>
      <c r="J1421" s="179">
        <f t="shared" si="592"/>
        <v>0</v>
      </c>
      <c r="K1421" s="197">
        <f t="shared" si="592"/>
        <v>0</v>
      </c>
      <c r="L1421" s="181">
        <f t="shared" ref="L1421:V1421" si="594">L561*VLOOKUP($F1421,DCT,2,FALSE)</f>
        <v>0</v>
      </c>
      <c r="M1421" s="192">
        <f t="shared" si="594"/>
        <v>0</v>
      </c>
      <c r="N1421" s="182">
        <f t="shared" si="594"/>
        <v>0</v>
      </c>
      <c r="O1421" s="182">
        <f t="shared" si="594"/>
        <v>0</v>
      </c>
      <c r="P1421" s="182">
        <f t="shared" si="594"/>
        <v>0</v>
      </c>
      <c r="Q1421" s="182">
        <f t="shared" si="594"/>
        <v>0</v>
      </c>
      <c r="R1421" s="182">
        <f t="shared" si="594"/>
        <v>0</v>
      </c>
      <c r="S1421" s="182">
        <f t="shared" si="594"/>
        <v>0</v>
      </c>
      <c r="T1421" s="182">
        <f t="shared" si="594"/>
        <v>0</v>
      </c>
      <c r="U1421" s="182">
        <f t="shared" si="594"/>
        <v>0</v>
      </c>
      <c r="V1421" s="195">
        <f t="shared" si="594"/>
        <v>0</v>
      </c>
      <c r="W1421" s="46">
        <f t="shared" si="588"/>
        <v>0</v>
      </c>
      <c r="X1421" s="72"/>
      <c r="Y1421"/>
      <c r="Z1421"/>
    </row>
    <row r="1422" spans="1:26" s="129" customFormat="1" ht="12.75" customHeight="1" x14ac:dyDescent="0.2">
      <c r="A1422" s="318"/>
      <c r="B1422" s="256"/>
      <c r="C1422" s="257"/>
      <c r="D1422" s="23" t="s">
        <v>454</v>
      </c>
      <c r="E1422" s="23"/>
      <c r="F1422" s="591"/>
      <c r="G1422" s="69">
        <f>SUBTOTAL(9,G1423:G1424)</f>
        <v>0</v>
      </c>
      <c r="H1422" s="34">
        <f>SUBTOTAL(9,H1423:H1424)</f>
        <v>0</v>
      </c>
      <c r="I1422" s="66">
        <f t="shared" ref="I1422:V1422" si="595">SUBTOTAL(9,I1423:I1424)</f>
        <v>0</v>
      </c>
      <c r="J1422" s="66">
        <f t="shared" si="595"/>
        <v>0</v>
      </c>
      <c r="K1422" s="67">
        <f t="shared" si="595"/>
        <v>0</v>
      </c>
      <c r="L1422" s="34">
        <f t="shared" si="595"/>
        <v>0</v>
      </c>
      <c r="M1422" s="34">
        <f t="shared" si="595"/>
        <v>0</v>
      </c>
      <c r="N1422" s="34">
        <f t="shared" si="595"/>
        <v>0</v>
      </c>
      <c r="O1422" s="34">
        <f t="shared" si="595"/>
        <v>0</v>
      </c>
      <c r="P1422" s="34">
        <f t="shared" si="595"/>
        <v>0</v>
      </c>
      <c r="Q1422" s="34">
        <f t="shared" si="595"/>
        <v>0</v>
      </c>
      <c r="R1422" s="34">
        <f t="shared" si="595"/>
        <v>0</v>
      </c>
      <c r="S1422" s="34">
        <f t="shared" si="595"/>
        <v>0</v>
      </c>
      <c r="T1422" s="34">
        <f t="shared" si="595"/>
        <v>0</v>
      </c>
      <c r="U1422" s="34">
        <f t="shared" si="595"/>
        <v>0</v>
      </c>
      <c r="V1422" s="34">
        <f t="shared" si="595"/>
        <v>0</v>
      </c>
      <c r="W1422" s="33">
        <f>SUBTOTAL(9,W1423:W1424)</f>
        <v>0</v>
      </c>
      <c r="Y1422"/>
      <c r="Z1422"/>
    </row>
    <row r="1423" spans="1:26" s="129" customFormat="1" ht="12.75" customHeight="1" x14ac:dyDescent="0.2">
      <c r="A1423" s="318"/>
      <c r="B1423" s="256"/>
      <c r="C1423" s="257"/>
      <c r="D1423" s="257"/>
      <c r="E1423" s="257"/>
      <c r="F1423" s="433" t="s">
        <v>455</v>
      </c>
      <c r="G1423" s="190">
        <f>G563</f>
        <v>0</v>
      </c>
      <c r="H1423" s="191">
        <f t="shared" ref="H1423:V1423" si="596">H563*VLOOKUP($F1423,DCT,2,FALSE)</f>
        <v>0</v>
      </c>
      <c r="I1423" s="179">
        <f t="shared" si="596"/>
        <v>0</v>
      </c>
      <c r="J1423" s="179">
        <f t="shared" si="596"/>
        <v>0</v>
      </c>
      <c r="K1423" s="197">
        <f t="shared" si="596"/>
        <v>0</v>
      </c>
      <c r="L1423" s="181">
        <f t="shared" si="596"/>
        <v>0</v>
      </c>
      <c r="M1423" s="192">
        <f t="shared" si="596"/>
        <v>0</v>
      </c>
      <c r="N1423" s="182">
        <f t="shared" si="596"/>
        <v>0</v>
      </c>
      <c r="O1423" s="182">
        <f t="shared" si="596"/>
        <v>0</v>
      </c>
      <c r="P1423" s="182">
        <f t="shared" si="596"/>
        <v>0</v>
      </c>
      <c r="Q1423" s="182">
        <f t="shared" si="596"/>
        <v>0</v>
      </c>
      <c r="R1423" s="182">
        <f t="shared" si="596"/>
        <v>0</v>
      </c>
      <c r="S1423" s="182">
        <f t="shared" si="596"/>
        <v>0</v>
      </c>
      <c r="T1423" s="182">
        <f t="shared" si="596"/>
        <v>0</v>
      </c>
      <c r="U1423" s="182">
        <f t="shared" si="596"/>
        <v>0</v>
      </c>
      <c r="V1423" s="195">
        <f t="shared" si="596"/>
        <v>0</v>
      </c>
      <c r="W1423" s="46">
        <f>G1423-SUM(H1423:V1423)</f>
        <v>0</v>
      </c>
      <c r="X1423" s="72"/>
      <c r="Y1423"/>
      <c r="Z1423"/>
    </row>
    <row r="1424" spans="1:26" s="129" customFormat="1" ht="12.75" customHeight="1" x14ac:dyDescent="0.2">
      <c r="A1424" s="318"/>
      <c r="B1424" s="256"/>
      <c r="C1424" s="257"/>
      <c r="D1424" s="257"/>
      <c r="E1424" s="257"/>
      <c r="F1424" s="433" t="s">
        <v>456</v>
      </c>
      <c r="G1424" s="190">
        <f>G564</f>
        <v>0</v>
      </c>
      <c r="H1424" s="191">
        <f t="shared" ref="H1424:V1424" si="597">H564*VLOOKUP($F1424,DCT,2,FALSE)</f>
        <v>0</v>
      </c>
      <c r="I1424" s="179">
        <f t="shared" si="597"/>
        <v>0</v>
      </c>
      <c r="J1424" s="179">
        <f t="shared" si="597"/>
        <v>0</v>
      </c>
      <c r="K1424" s="197">
        <f t="shared" si="597"/>
        <v>0</v>
      </c>
      <c r="L1424" s="181">
        <f t="shared" si="597"/>
        <v>0</v>
      </c>
      <c r="M1424" s="192">
        <f t="shared" si="597"/>
        <v>0</v>
      </c>
      <c r="N1424" s="182">
        <f t="shared" si="597"/>
        <v>0</v>
      </c>
      <c r="O1424" s="182">
        <f t="shared" si="597"/>
        <v>0</v>
      </c>
      <c r="P1424" s="182">
        <f t="shared" si="597"/>
        <v>0</v>
      </c>
      <c r="Q1424" s="182">
        <f t="shared" si="597"/>
        <v>0</v>
      </c>
      <c r="R1424" s="182">
        <f t="shared" si="597"/>
        <v>0</v>
      </c>
      <c r="S1424" s="182">
        <f t="shared" si="597"/>
        <v>0</v>
      </c>
      <c r="T1424" s="182">
        <f t="shared" si="597"/>
        <v>0</v>
      </c>
      <c r="U1424" s="182">
        <f t="shared" si="597"/>
        <v>0</v>
      </c>
      <c r="V1424" s="195">
        <f t="shared" si="597"/>
        <v>0</v>
      </c>
      <c r="W1424" s="46">
        <f>G1424-SUM(H1424:V1424)</f>
        <v>0</v>
      </c>
      <c r="X1424" s="72"/>
      <c r="Y1424"/>
      <c r="Z1424"/>
    </row>
    <row r="1425" spans="1:26" s="129" customFormat="1" ht="12.75" customHeight="1" x14ac:dyDescent="0.2">
      <c r="A1425" s="318"/>
      <c r="B1425" s="256"/>
      <c r="C1425" s="257"/>
      <c r="D1425" s="23" t="s">
        <v>457</v>
      </c>
      <c r="E1425" s="257"/>
      <c r="F1425" s="257"/>
      <c r="G1425" s="69">
        <f>SUBTOTAL(9,G1426)</f>
        <v>0</v>
      </c>
      <c r="H1425" s="34">
        <f>SUBTOTAL(9,H1426)</f>
        <v>0</v>
      </c>
      <c r="I1425" s="66">
        <f t="shared" ref="I1425:V1425" si="598">SUBTOTAL(9,I1426)</f>
        <v>0</v>
      </c>
      <c r="J1425" s="66">
        <f t="shared" si="598"/>
        <v>0</v>
      </c>
      <c r="K1425" s="67">
        <f t="shared" si="598"/>
        <v>0</v>
      </c>
      <c r="L1425" s="34">
        <f t="shared" si="598"/>
        <v>0</v>
      </c>
      <c r="M1425" s="34">
        <f t="shared" si="598"/>
        <v>0</v>
      </c>
      <c r="N1425" s="34">
        <f t="shared" si="598"/>
        <v>0</v>
      </c>
      <c r="O1425" s="34">
        <f t="shared" si="598"/>
        <v>0</v>
      </c>
      <c r="P1425" s="34">
        <f t="shared" si="598"/>
        <v>0</v>
      </c>
      <c r="Q1425" s="34">
        <f t="shared" si="598"/>
        <v>0</v>
      </c>
      <c r="R1425" s="34">
        <f t="shared" si="598"/>
        <v>0</v>
      </c>
      <c r="S1425" s="34">
        <f t="shared" si="598"/>
        <v>0</v>
      </c>
      <c r="T1425" s="34">
        <f t="shared" si="598"/>
        <v>0</v>
      </c>
      <c r="U1425" s="34">
        <f t="shared" si="598"/>
        <v>0</v>
      </c>
      <c r="V1425" s="34">
        <f t="shared" si="598"/>
        <v>0</v>
      </c>
      <c r="W1425" s="46">
        <f>SUBTOTAL(9,W1426)</f>
        <v>0</v>
      </c>
      <c r="Y1425"/>
      <c r="Z1425"/>
    </row>
    <row r="1426" spans="1:26" s="129" customFormat="1" ht="12.75" customHeight="1" x14ac:dyDescent="0.2">
      <c r="A1426" s="318"/>
      <c r="B1426" s="256"/>
      <c r="C1426" s="257"/>
      <c r="D1426" s="257"/>
      <c r="E1426" s="257"/>
      <c r="F1426" s="433" t="s">
        <v>458</v>
      </c>
      <c r="G1426" s="190">
        <f>G566</f>
        <v>0</v>
      </c>
      <c r="H1426" s="191">
        <f t="shared" ref="H1426:V1426" si="599">H566*VLOOKUP($F1426,DCT,2,FALSE)</f>
        <v>0</v>
      </c>
      <c r="I1426" s="179">
        <f t="shared" si="599"/>
        <v>0</v>
      </c>
      <c r="J1426" s="179">
        <f t="shared" si="599"/>
        <v>0</v>
      </c>
      <c r="K1426" s="197">
        <f t="shared" si="599"/>
        <v>0</v>
      </c>
      <c r="L1426" s="181">
        <f t="shared" si="599"/>
        <v>0</v>
      </c>
      <c r="M1426" s="192">
        <f t="shared" si="599"/>
        <v>0</v>
      </c>
      <c r="N1426" s="182">
        <f t="shared" si="599"/>
        <v>0</v>
      </c>
      <c r="O1426" s="182">
        <f t="shared" si="599"/>
        <v>0</v>
      </c>
      <c r="P1426" s="182">
        <f t="shared" si="599"/>
        <v>0</v>
      </c>
      <c r="Q1426" s="182">
        <f t="shared" si="599"/>
        <v>0</v>
      </c>
      <c r="R1426" s="182">
        <f t="shared" si="599"/>
        <v>0</v>
      </c>
      <c r="S1426" s="182">
        <f t="shared" si="599"/>
        <v>0</v>
      </c>
      <c r="T1426" s="182">
        <f t="shared" si="599"/>
        <v>0</v>
      </c>
      <c r="U1426" s="182">
        <f t="shared" si="599"/>
        <v>0</v>
      </c>
      <c r="V1426" s="195">
        <f t="shared" si="599"/>
        <v>0</v>
      </c>
      <c r="W1426" s="46">
        <f>G1426-SUM(H1426:V1426)</f>
        <v>0</v>
      </c>
      <c r="X1426" s="72"/>
      <c r="Y1426"/>
      <c r="Z1426"/>
    </row>
    <row r="1427" spans="1:26" s="72" customFormat="1" outlineLevel="1" x14ac:dyDescent="0.2">
      <c r="A1427" s="318"/>
      <c r="B1427" s="25"/>
      <c r="C1427" s="24"/>
      <c r="D1427" s="23"/>
      <c r="E1427" s="64"/>
      <c r="F1427" s="24"/>
      <c r="G1427" s="435"/>
      <c r="H1427" s="70"/>
      <c r="I1427" s="66"/>
      <c r="J1427" s="66"/>
      <c r="K1427" s="67"/>
      <c r="L1427" s="34"/>
      <c r="M1427" s="34"/>
      <c r="N1427" s="34"/>
      <c r="O1427" s="34"/>
      <c r="P1427" s="34"/>
      <c r="Q1427" s="34"/>
      <c r="R1427" s="34"/>
      <c r="S1427" s="34"/>
      <c r="T1427" s="34"/>
      <c r="U1427" s="34"/>
      <c r="V1427" s="34"/>
      <c r="W1427" s="33"/>
      <c r="Y1427"/>
      <c r="Z1427"/>
    </row>
    <row r="1428" spans="1:26" s="72" customFormat="1" outlineLevel="1" x14ac:dyDescent="0.2">
      <c r="A1428" s="318"/>
      <c r="B1428" s="25"/>
      <c r="C1428" s="23" t="s">
        <v>480</v>
      </c>
      <c r="D1428" s="23"/>
      <c r="E1428" s="64"/>
      <c r="F1428" s="24"/>
      <c r="G1428" s="435">
        <f>SUBTOTAL(9,G1429:G1431)</f>
        <v>0</v>
      </c>
      <c r="H1428" s="70">
        <f t="shared" ref="H1428:W1428" si="600">SUBTOTAL(9,H1429:H1431)</f>
        <v>0</v>
      </c>
      <c r="I1428" s="66">
        <f t="shared" si="600"/>
        <v>0</v>
      </c>
      <c r="J1428" s="66">
        <f t="shared" si="600"/>
        <v>0</v>
      </c>
      <c r="K1428" s="67">
        <f t="shared" si="600"/>
        <v>0</v>
      </c>
      <c r="L1428" s="34">
        <f t="shared" si="600"/>
        <v>0</v>
      </c>
      <c r="M1428" s="34">
        <f t="shared" si="600"/>
        <v>0</v>
      </c>
      <c r="N1428" s="34">
        <f t="shared" si="600"/>
        <v>0</v>
      </c>
      <c r="O1428" s="34">
        <f t="shared" si="600"/>
        <v>0</v>
      </c>
      <c r="P1428" s="34">
        <f t="shared" si="600"/>
        <v>0</v>
      </c>
      <c r="Q1428" s="34">
        <f t="shared" si="600"/>
        <v>0</v>
      </c>
      <c r="R1428" s="34">
        <f t="shared" si="600"/>
        <v>0</v>
      </c>
      <c r="S1428" s="34">
        <f t="shared" si="600"/>
        <v>0</v>
      </c>
      <c r="T1428" s="34">
        <f t="shared" si="600"/>
        <v>0</v>
      </c>
      <c r="U1428" s="34">
        <f t="shared" si="600"/>
        <v>0</v>
      </c>
      <c r="V1428" s="34">
        <f t="shared" si="600"/>
        <v>0</v>
      </c>
      <c r="W1428" s="33">
        <f t="shared" si="600"/>
        <v>0</v>
      </c>
      <c r="Y1428"/>
      <c r="Z1428"/>
    </row>
    <row r="1429" spans="1:26" s="72" customFormat="1" outlineLevel="1" x14ac:dyDescent="0.2">
      <c r="A1429" s="318"/>
      <c r="B1429" s="25"/>
      <c r="C1429" s="24"/>
      <c r="D1429" s="23"/>
      <c r="E1429" s="64"/>
      <c r="F1429" s="433" t="s">
        <v>474</v>
      </c>
      <c r="G1429" s="436">
        <f>G569</f>
        <v>0</v>
      </c>
      <c r="H1429" s="437">
        <f t="shared" ref="H1429:V1429" si="601">H569*VLOOKUP($F1429,DCT,2,FALSE)</f>
        <v>0</v>
      </c>
      <c r="I1429" s="438">
        <f t="shared" si="601"/>
        <v>0</v>
      </c>
      <c r="J1429" s="438">
        <f t="shared" si="601"/>
        <v>0</v>
      </c>
      <c r="K1429" s="439">
        <f t="shared" si="601"/>
        <v>0</v>
      </c>
      <c r="L1429" s="440">
        <f t="shared" si="601"/>
        <v>0</v>
      </c>
      <c r="M1429" s="441">
        <f t="shared" si="601"/>
        <v>0</v>
      </c>
      <c r="N1429" s="438">
        <f t="shared" si="601"/>
        <v>0</v>
      </c>
      <c r="O1429" s="438">
        <f t="shared" si="601"/>
        <v>0</v>
      </c>
      <c r="P1429" s="438">
        <f t="shared" si="601"/>
        <v>0</v>
      </c>
      <c r="Q1429" s="438">
        <f t="shared" si="601"/>
        <v>0</v>
      </c>
      <c r="R1429" s="438">
        <f t="shared" si="601"/>
        <v>0</v>
      </c>
      <c r="S1429" s="438">
        <f t="shared" si="601"/>
        <v>0</v>
      </c>
      <c r="T1429" s="438">
        <f t="shared" si="601"/>
        <v>0</v>
      </c>
      <c r="U1429" s="438">
        <f t="shared" si="601"/>
        <v>0</v>
      </c>
      <c r="V1429" s="442">
        <f t="shared" si="601"/>
        <v>0</v>
      </c>
      <c r="W1429" s="436">
        <f t="shared" ref="W1429:W1431" si="602">G1429-SUM(H1429:V1429)</f>
        <v>0</v>
      </c>
      <c r="Y1429"/>
      <c r="Z1429"/>
    </row>
    <row r="1430" spans="1:26" s="72" customFormat="1" outlineLevel="1" x14ac:dyDescent="0.2">
      <c r="A1430" s="318"/>
      <c r="B1430" s="25"/>
      <c r="C1430" s="24"/>
      <c r="D1430" s="23"/>
      <c r="E1430" s="64"/>
      <c r="F1430" s="433" t="s">
        <v>475</v>
      </c>
      <c r="G1430" s="436">
        <f>G570</f>
        <v>0</v>
      </c>
      <c r="H1430" s="437">
        <f t="shared" ref="H1430:V1430" si="603">H570*VLOOKUP($F1430,DCT,2,FALSE)</f>
        <v>0</v>
      </c>
      <c r="I1430" s="438">
        <f t="shared" si="603"/>
        <v>0</v>
      </c>
      <c r="J1430" s="438">
        <f t="shared" si="603"/>
        <v>0</v>
      </c>
      <c r="K1430" s="439">
        <f t="shared" si="603"/>
        <v>0</v>
      </c>
      <c r="L1430" s="440">
        <f t="shared" si="603"/>
        <v>0</v>
      </c>
      <c r="M1430" s="441">
        <f t="shared" si="603"/>
        <v>0</v>
      </c>
      <c r="N1430" s="438">
        <f t="shared" si="603"/>
        <v>0</v>
      </c>
      <c r="O1430" s="438">
        <f t="shared" si="603"/>
        <v>0</v>
      </c>
      <c r="P1430" s="438">
        <f t="shared" si="603"/>
        <v>0</v>
      </c>
      <c r="Q1430" s="438">
        <f t="shared" si="603"/>
        <v>0</v>
      </c>
      <c r="R1430" s="438">
        <f t="shared" si="603"/>
        <v>0</v>
      </c>
      <c r="S1430" s="438">
        <f t="shared" si="603"/>
        <v>0</v>
      </c>
      <c r="T1430" s="438">
        <f t="shared" si="603"/>
        <v>0</v>
      </c>
      <c r="U1430" s="438">
        <f t="shared" si="603"/>
        <v>0</v>
      </c>
      <c r="V1430" s="442">
        <f t="shared" si="603"/>
        <v>0</v>
      </c>
      <c r="W1430" s="436">
        <f t="shared" si="602"/>
        <v>0</v>
      </c>
      <c r="Y1430"/>
      <c r="Z1430"/>
    </row>
    <row r="1431" spans="1:26" s="72" customFormat="1" outlineLevel="1" x14ac:dyDescent="0.2">
      <c r="A1431" s="318"/>
      <c r="B1431" s="25"/>
      <c r="C1431" s="24"/>
      <c r="D1431" s="23"/>
      <c r="E1431" s="64"/>
      <c r="F1431" s="433" t="s">
        <v>476</v>
      </c>
      <c r="G1431" s="436">
        <f>G571</f>
        <v>0</v>
      </c>
      <c r="H1431" s="437">
        <f t="shared" ref="H1431:V1431" si="604">H571*VLOOKUP($F1431,DCT,2,FALSE)</f>
        <v>0</v>
      </c>
      <c r="I1431" s="438">
        <f t="shared" si="604"/>
        <v>0</v>
      </c>
      <c r="J1431" s="438">
        <f t="shared" si="604"/>
        <v>0</v>
      </c>
      <c r="K1431" s="439">
        <f t="shared" si="604"/>
        <v>0</v>
      </c>
      <c r="L1431" s="440">
        <f t="shared" si="604"/>
        <v>0</v>
      </c>
      <c r="M1431" s="441">
        <f t="shared" si="604"/>
        <v>0</v>
      </c>
      <c r="N1431" s="438">
        <f t="shared" si="604"/>
        <v>0</v>
      </c>
      <c r="O1431" s="438">
        <f t="shared" si="604"/>
        <v>0</v>
      </c>
      <c r="P1431" s="438">
        <f t="shared" si="604"/>
        <v>0</v>
      </c>
      <c r="Q1431" s="438">
        <f t="shared" si="604"/>
        <v>0</v>
      </c>
      <c r="R1431" s="438">
        <f t="shared" si="604"/>
        <v>0</v>
      </c>
      <c r="S1431" s="438">
        <f t="shared" si="604"/>
        <v>0</v>
      </c>
      <c r="T1431" s="438">
        <f t="shared" si="604"/>
        <v>0</v>
      </c>
      <c r="U1431" s="438">
        <f t="shared" si="604"/>
        <v>0</v>
      </c>
      <c r="V1431" s="442">
        <f t="shared" si="604"/>
        <v>0</v>
      </c>
      <c r="W1431" s="436">
        <f t="shared" si="602"/>
        <v>0</v>
      </c>
      <c r="Y1431"/>
      <c r="Z1431"/>
    </row>
    <row r="1432" spans="1:26" s="129" customFormat="1" ht="12.75" customHeight="1" x14ac:dyDescent="0.2">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c r="Y1432"/>
      <c r="Z1432"/>
    </row>
    <row r="1433" spans="1:26" s="129" customFormat="1" ht="16.5" thickBot="1" x14ac:dyDescent="0.25">
      <c r="A1433" s="318"/>
      <c r="B1433" s="79" t="s">
        <v>459</v>
      </c>
      <c r="C1433" s="80"/>
      <c r="D1433" s="80"/>
      <c r="E1433" s="80"/>
      <c r="F1433" s="80"/>
      <c r="G1433" s="92">
        <f t="shared" ref="G1433:W1433" si="605">SUBTOTAL(9,G1383:G1432)</f>
        <v>0</v>
      </c>
      <c r="H1433" s="419">
        <f t="shared" si="605"/>
        <v>0</v>
      </c>
      <c r="I1433" s="420">
        <f t="shared" si="605"/>
        <v>0</v>
      </c>
      <c r="J1433" s="420">
        <f t="shared" si="605"/>
        <v>0</v>
      </c>
      <c r="K1433" s="421">
        <f t="shared" si="605"/>
        <v>0</v>
      </c>
      <c r="L1433" s="422">
        <f t="shared" si="605"/>
        <v>0</v>
      </c>
      <c r="M1433" s="424">
        <f t="shared" si="605"/>
        <v>0</v>
      </c>
      <c r="N1433" s="423">
        <f t="shared" si="605"/>
        <v>0</v>
      </c>
      <c r="O1433" s="423">
        <f t="shared" si="605"/>
        <v>0</v>
      </c>
      <c r="P1433" s="423">
        <f t="shared" si="605"/>
        <v>0</v>
      </c>
      <c r="Q1433" s="423">
        <f t="shared" si="605"/>
        <v>0</v>
      </c>
      <c r="R1433" s="423">
        <f t="shared" si="605"/>
        <v>0</v>
      </c>
      <c r="S1433" s="423">
        <f t="shared" si="605"/>
        <v>0</v>
      </c>
      <c r="T1433" s="423">
        <f t="shared" si="605"/>
        <v>0</v>
      </c>
      <c r="U1433" s="423">
        <f t="shared" si="605"/>
        <v>0</v>
      </c>
      <c r="V1433" s="94">
        <f t="shared" si="605"/>
        <v>0</v>
      </c>
      <c r="W1433" s="97">
        <f t="shared" si="605"/>
        <v>0</v>
      </c>
      <c r="X1433" s="72"/>
      <c r="Y1433"/>
      <c r="Z1433"/>
    </row>
    <row r="1434" spans="1:26" ht="13.5" thickBot="1" x14ac:dyDescent="0.25">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c r="Y1434"/>
      <c r="Z1434"/>
    </row>
    <row r="1435" spans="1:26" s="150" customFormat="1" ht="15.75" x14ac:dyDescent="0.2">
      <c r="A1435" s="319"/>
      <c r="B1435" s="325" t="s">
        <v>149</v>
      </c>
      <c r="C1435" s="170"/>
      <c r="D1435" s="170"/>
      <c r="E1435" s="170"/>
      <c r="F1435" s="170"/>
      <c r="G1435" s="238"/>
      <c r="H1435" s="239"/>
      <c r="I1435" s="239"/>
      <c r="J1435" s="239"/>
      <c r="K1435" s="241"/>
      <c r="L1435" s="240"/>
      <c r="M1435" s="239"/>
      <c r="N1435" s="239"/>
      <c r="O1435" s="239"/>
      <c r="P1435" s="239"/>
      <c r="Q1435" s="239"/>
      <c r="R1435" s="239"/>
      <c r="S1435" s="239"/>
      <c r="T1435" s="239"/>
      <c r="U1435" s="239"/>
      <c r="V1435" s="241"/>
      <c r="W1435" s="241"/>
      <c r="Y1435"/>
      <c r="Z1435"/>
    </row>
    <row r="1436" spans="1:26" x14ac:dyDescent="0.2">
      <c r="A1436" s="318"/>
      <c r="B1436" s="30"/>
      <c r="C1436" s="23" t="s">
        <v>199</v>
      </c>
      <c r="D1436" s="24"/>
      <c r="E1436" s="24"/>
      <c r="F1436" s="24"/>
      <c r="G1436" s="49"/>
      <c r="H1436" s="42"/>
      <c r="I1436" s="42"/>
      <c r="J1436" s="42"/>
      <c r="K1436" s="44"/>
      <c r="L1436" s="43"/>
      <c r="M1436" s="42"/>
      <c r="N1436" s="42"/>
      <c r="O1436" s="42"/>
      <c r="P1436" s="42"/>
      <c r="Q1436" s="42"/>
      <c r="R1436" s="42"/>
      <c r="S1436" s="42"/>
      <c r="T1436" s="42"/>
      <c r="U1436" s="42"/>
      <c r="V1436" s="44"/>
      <c r="W1436" s="44"/>
      <c r="Y1436"/>
      <c r="Z1436"/>
    </row>
    <row r="1437" spans="1:26" s="72" customFormat="1" x14ac:dyDescent="0.2">
      <c r="A1437" s="322"/>
      <c r="B1437" s="25"/>
      <c r="C1437" s="23"/>
      <c r="D1437" s="65" t="s">
        <v>52</v>
      </c>
      <c r="E1437" s="24"/>
      <c r="F1437" s="24"/>
      <c r="G1437" s="69"/>
      <c r="H1437" s="70"/>
      <c r="I1437" s="66"/>
      <c r="J1437" s="66"/>
      <c r="K1437" s="67"/>
      <c r="L1437" s="51"/>
      <c r="M1437" s="34"/>
      <c r="N1437" s="34"/>
      <c r="O1437" s="34"/>
      <c r="P1437" s="34"/>
      <c r="Q1437" s="34"/>
      <c r="R1437" s="34"/>
      <c r="S1437" s="34"/>
      <c r="T1437" s="34"/>
      <c r="U1437" s="34"/>
      <c r="V1437" s="37"/>
      <c r="W1437" s="37"/>
      <c r="Y1437"/>
      <c r="Z1437"/>
    </row>
    <row r="1438" spans="1:26" s="72" customFormat="1" x14ac:dyDescent="0.2">
      <c r="A1438" s="322"/>
      <c r="B1438" s="25"/>
      <c r="C1438" s="23"/>
      <c r="D1438" s="23"/>
      <c r="E1438" s="24" t="s">
        <v>153</v>
      </c>
      <c r="F1438" s="24"/>
      <c r="G1438" s="69">
        <f>SUBTOTAL(9,G1439:G1442)</f>
        <v>0</v>
      </c>
      <c r="H1438" s="70">
        <f t="shared" ref="H1438:W1438" si="606">SUBTOTAL(9,H1439:H1442)</f>
        <v>0</v>
      </c>
      <c r="I1438" s="66">
        <f t="shared" si="606"/>
        <v>0</v>
      </c>
      <c r="J1438" s="66">
        <f t="shared" si="606"/>
        <v>0</v>
      </c>
      <c r="K1438" s="67">
        <f t="shared" si="606"/>
        <v>0</v>
      </c>
      <c r="L1438" s="34">
        <f t="shared" si="606"/>
        <v>0</v>
      </c>
      <c r="M1438" s="34">
        <f t="shared" si="606"/>
        <v>0</v>
      </c>
      <c r="N1438" s="34">
        <f t="shared" si="606"/>
        <v>0</v>
      </c>
      <c r="O1438" s="34">
        <f t="shared" si="606"/>
        <v>0</v>
      </c>
      <c r="P1438" s="34">
        <f t="shared" si="606"/>
        <v>0</v>
      </c>
      <c r="Q1438" s="34">
        <f t="shared" si="606"/>
        <v>0</v>
      </c>
      <c r="R1438" s="34">
        <f t="shared" si="606"/>
        <v>0</v>
      </c>
      <c r="S1438" s="34">
        <f t="shared" si="606"/>
        <v>0</v>
      </c>
      <c r="T1438" s="34">
        <f t="shared" si="606"/>
        <v>0</v>
      </c>
      <c r="U1438" s="34">
        <f t="shared" si="606"/>
        <v>0</v>
      </c>
      <c r="V1438" s="34">
        <f t="shared" si="606"/>
        <v>0</v>
      </c>
      <c r="W1438" s="33">
        <f t="shared" si="606"/>
        <v>0</v>
      </c>
      <c r="Y1438"/>
      <c r="Z1438"/>
    </row>
    <row r="1439" spans="1:26" s="72" customFormat="1" outlineLevel="1" x14ac:dyDescent="0.2">
      <c r="A1439" s="322"/>
      <c r="B1439" s="25"/>
      <c r="C1439" s="23"/>
      <c r="D1439" s="23"/>
      <c r="E1439" s="24"/>
      <c r="F1439" s="176" t="s">
        <v>154</v>
      </c>
      <c r="G1439" s="190">
        <f>G579</f>
        <v>0</v>
      </c>
      <c r="H1439" s="242">
        <f>G1439*(1-VLOOKUP($F1439,SHT,3,FALSE))+H579*(1-VLOOKUP($F1439,SHT,3,FALSE))</f>
        <v>0</v>
      </c>
      <c r="I1439" s="179">
        <f t="shared" ref="I1439:V1439" si="607">I579*(1-VLOOKUP($F1439,SHT,3,FALSE))</f>
        <v>0</v>
      </c>
      <c r="J1439" s="179">
        <f t="shared" si="607"/>
        <v>0</v>
      </c>
      <c r="K1439" s="197">
        <f t="shared" si="607"/>
        <v>0</v>
      </c>
      <c r="L1439" s="181">
        <f t="shared" si="607"/>
        <v>0</v>
      </c>
      <c r="M1439" s="192">
        <f t="shared" si="607"/>
        <v>0</v>
      </c>
      <c r="N1439" s="182">
        <f t="shared" si="607"/>
        <v>0</v>
      </c>
      <c r="O1439" s="182">
        <f t="shared" si="607"/>
        <v>0</v>
      </c>
      <c r="P1439" s="182">
        <f t="shared" si="607"/>
        <v>0</v>
      </c>
      <c r="Q1439" s="182">
        <f t="shared" si="607"/>
        <v>0</v>
      </c>
      <c r="R1439" s="182">
        <f t="shared" si="607"/>
        <v>0</v>
      </c>
      <c r="S1439" s="182">
        <f t="shared" si="607"/>
        <v>0</v>
      </c>
      <c r="T1439" s="178">
        <f t="shared" si="607"/>
        <v>0</v>
      </c>
      <c r="U1439" s="182">
        <f t="shared" si="607"/>
        <v>0</v>
      </c>
      <c r="V1439" s="183">
        <f t="shared" si="607"/>
        <v>0</v>
      </c>
      <c r="W1439" s="46">
        <f>W579</f>
        <v>0</v>
      </c>
      <c r="Y1439"/>
      <c r="Z1439"/>
    </row>
    <row r="1440" spans="1:26" s="72" customFormat="1" outlineLevel="1" x14ac:dyDescent="0.2">
      <c r="A1440" s="322"/>
      <c r="B1440" s="25"/>
      <c r="C1440" s="23"/>
      <c r="D1440" s="23"/>
      <c r="E1440" s="24"/>
      <c r="F1440" s="176" t="s">
        <v>155</v>
      </c>
      <c r="G1440" s="190">
        <f>G580</f>
        <v>0</v>
      </c>
      <c r="H1440" s="242">
        <f>G1440*(1-VLOOKUP($F1440,SHT,3,FALSE))+H580*(1-VLOOKUP($F1440,SHT,3,FALSE))</f>
        <v>0</v>
      </c>
      <c r="I1440" s="179">
        <f t="shared" ref="I1440:V1440" si="608">I580*(1-VLOOKUP($F1440,SHT,3,FALSE))</f>
        <v>0</v>
      </c>
      <c r="J1440" s="179">
        <f t="shared" si="608"/>
        <v>0</v>
      </c>
      <c r="K1440" s="197">
        <f t="shared" si="608"/>
        <v>0</v>
      </c>
      <c r="L1440" s="181">
        <f t="shared" si="608"/>
        <v>0</v>
      </c>
      <c r="M1440" s="192">
        <f t="shared" si="608"/>
        <v>0</v>
      </c>
      <c r="N1440" s="182">
        <f t="shared" si="608"/>
        <v>0</v>
      </c>
      <c r="O1440" s="182">
        <f t="shared" si="608"/>
        <v>0</v>
      </c>
      <c r="P1440" s="182">
        <f t="shared" si="608"/>
        <v>0</v>
      </c>
      <c r="Q1440" s="182">
        <f t="shared" si="608"/>
        <v>0</v>
      </c>
      <c r="R1440" s="182">
        <f t="shared" si="608"/>
        <v>0</v>
      </c>
      <c r="S1440" s="182">
        <f t="shared" si="608"/>
        <v>0</v>
      </c>
      <c r="T1440" s="178">
        <f t="shared" si="608"/>
        <v>0</v>
      </c>
      <c r="U1440" s="182">
        <f t="shared" si="608"/>
        <v>0</v>
      </c>
      <c r="V1440" s="183">
        <f t="shared" si="608"/>
        <v>0</v>
      </c>
      <c r="W1440" s="46">
        <f>W580</f>
        <v>0</v>
      </c>
      <c r="Y1440"/>
      <c r="Z1440"/>
    </row>
    <row r="1441" spans="1:26" s="72" customFormat="1" outlineLevel="1" x14ac:dyDescent="0.2">
      <c r="A1441" s="322"/>
      <c r="B1441" s="25"/>
      <c r="C1441" s="23"/>
      <c r="D1441" s="23"/>
      <c r="E1441" s="24"/>
      <c r="F1441" s="176" t="s">
        <v>156</v>
      </c>
      <c r="G1441" s="190">
        <f>G581</f>
        <v>0</v>
      </c>
      <c r="H1441" s="242">
        <f>G1441*(1-VLOOKUP($F1441,SHT,3,FALSE))+H581*(1-VLOOKUP($F1441,SHT,3,FALSE))</f>
        <v>0</v>
      </c>
      <c r="I1441" s="179">
        <f t="shared" ref="I1441:V1441" si="609">I581*(1-VLOOKUP($F1441,SHT,3,FALSE))</f>
        <v>0</v>
      </c>
      <c r="J1441" s="179">
        <f t="shared" si="609"/>
        <v>0</v>
      </c>
      <c r="K1441" s="197">
        <f t="shared" si="609"/>
        <v>0</v>
      </c>
      <c r="L1441" s="181">
        <f t="shared" si="609"/>
        <v>0</v>
      </c>
      <c r="M1441" s="192">
        <f t="shared" si="609"/>
        <v>0</v>
      </c>
      <c r="N1441" s="182">
        <f t="shared" si="609"/>
        <v>0</v>
      </c>
      <c r="O1441" s="182">
        <f t="shared" si="609"/>
        <v>0</v>
      </c>
      <c r="P1441" s="182">
        <f t="shared" si="609"/>
        <v>0</v>
      </c>
      <c r="Q1441" s="182">
        <f t="shared" si="609"/>
        <v>0</v>
      </c>
      <c r="R1441" s="182">
        <f t="shared" si="609"/>
        <v>0</v>
      </c>
      <c r="S1441" s="182">
        <f t="shared" si="609"/>
        <v>0</v>
      </c>
      <c r="T1441" s="178">
        <f t="shared" si="609"/>
        <v>0</v>
      </c>
      <c r="U1441" s="182">
        <f t="shared" si="609"/>
        <v>0</v>
      </c>
      <c r="V1441" s="183">
        <f t="shared" si="609"/>
        <v>0</v>
      </c>
      <c r="W1441" s="46">
        <f>W581</f>
        <v>0</v>
      </c>
      <c r="Y1441"/>
      <c r="Z1441"/>
    </row>
    <row r="1442" spans="1:26" s="72" customFormat="1" outlineLevel="1" x14ac:dyDescent="0.2">
      <c r="A1442" s="322"/>
      <c r="B1442" s="25"/>
      <c r="C1442" s="23"/>
      <c r="D1442" s="23"/>
      <c r="E1442" s="24"/>
      <c r="F1442" s="176" t="s">
        <v>197</v>
      </c>
      <c r="G1442" s="190">
        <f>G582</f>
        <v>0</v>
      </c>
      <c r="H1442" s="242">
        <f>G1442*(1-VLOOKUP($F1442,SHT,3,FALSE))+H582*(1-VLOOKUP($F1442,SHT,3,FALSE))</f>
        <v>0</v>
      </c>
      <c r="I1442" s="179">
        <f t="shared" ref="I1442:V1442" si="610">I582*(1-VLOOKUP($F1442,SHT,3,FALSE))</f>
        <v>0</v>
      </c>
      <c r="J1442" s="179">
        <f t="shared" si="610"/>
        <v>0</v>
      </c>
      <c r="K1442" s="197">
        <f t="shared" si="610"/>
        <v>0</v>
      </c>
      <c r="L1442" s="181">
        <f t="shared" si="610"/>
        <v>0</v>
      </c>
      <c r="M1442" s="192">
        <f t="shared" si="610"/>
        <v>0</v>
      </c>
      <c r="N1442" s="182">
        <f t="shared" si="610"/>
        <v>0</v>
      </c>
      <c r="O1442" s="182">
        <f t="shared" si="610"/>
        <v>0</v>
      </c>
      <c r="P1442" s="182">
        <f t="shared" si="610"/>
        <v>0</v>
      </c>
      <c r="Q1442" s="182">
        <f t="shared" si="610"/>
        <v>0</v>
      </c>
      <c r="R1442" s="182">
        <f t="shared" si="610"/>
        <v>0</v>
      </c>
      <c r="S1442" s="182">
        <f t="shared" si="610"/>
        <v>0</v>
      </c>
      <c r="T1442" s="178">
        <f t="shared" si="610"/>
        <v>0</v>
      </c>
      <c r="U1442" s="182">
        <f t="shared" si="610"/>
        <v>0</v>
      </c>
      <c r="V1442" s="183">
        <f t="shared" si="610"/>
        <v>0</v>
      </c>
      <c r="W1442" s="46">
        <f>W582</f>
        <v>0</v>
      </c>
      <c r="Y1442"/>
      <c r="Z1442"/>
    </row>
    <row r="1443" spans="1:26" s="72" customFormat="1" x14ac:dyDescent="0.2">
      <c r="A1443" s="322"/>
      <c r="B1443" s="25"/>
      <c r="C1443" s="23"/>
      <c r="D1443" s="23"/>
      <c r="E1443" s="24" t="s">
        <v>157</v>
      </c>
      <c r="F1443" s="24"/>
      <c r="G1443" s="69">
        <f t="shared" ref="G1443:W1443" si="611">SUBTOTAL(9,G1444:G1447)</f>
        <v>0</v>
      </c>
      <c r="H1443" s="70">
        <f t="shared" si="611"/>
        <v>0</v>
      </c>
      <c r="I1443" s="66">
        <f t="shared" si="611"/>
        <v>0</v>
      </c>
      <c r="J1443" s="66">
        <f t="shared" si="611"/>
        <v>0</v>
      </c>
      <c r="K1443" s="67">
        <f t="shared" si="611"/>
        <v>0</v>
      </c>
      <c r="L1443" s="34">
        <f t="shared" si="611"/>
        <v>0</v>
      </c>
      <c r="M1443" s="34">
        <f t="shared" si="611"/>
        <v>0</v>
      </c>
      <c r="N1443" s="34">
        <f t="shared" si="611"/>
        <v>0</v>
      </c>
      <c r="O1443" s="34">
        <f t="shared" si="611"/>
        <v>0</v>
      </c>
      <c r="P1443" s="34">
        <f t="shared" si="611"/>
        <v>0</v>
      </c>
      <c r="Q1443" s="34">
        <f t="shared" si="611"/>
        <v>0</v>
      </c>
      <c r="R1443" s="34">
        <f t="shared" si="611"/>
        <v>0</v>
      </c>
      <c r="S1443" s="34">
        <f t="shared" si="611"/>
        <v>0</v>
      </c>
      <c r="T1443" s="34">
        <f t="shared" si="611"/>
        <v>0</v>
      </c>
      <c r="U1443" s="34">
        <f t="shared" si="611"/>
        <v>0</v>
      </c>
      <c r="V1443" s="34">
        <f t="shared" si="611"/>
        <v>0</v>
      </c>
      <c r="W1443" s="33">
        <f t="shared" si="611"/>
        <v>0</v>
      </c>
      <c r="Y1443"/>
      <c r="Z1443"/>
    </row>
    <row r="1444" spans="1:26" s="72" customFormat="1" outlineLevel="1" x14ac:dyDescent="0.2">
      <c r="A1444" s="322"/>
      <c r="B1444" s="25"/>
      <c r="C1444" s="23"/>
      <c r="D1444" s="23"/>
      <c r="E1444" s="24"/>
      <c r="F1444" s="176" t="s">
        <v>158</v>
      </c>
      <c r="G1444" s="190">
        <f>G584</f>
        <v>0</v>
      </c>
      <c r="H1444" s="242">
        <f>G1444*(1-VLOOKUP($F1444,SHT,3,FALSE))+H584*(1-VLOOKUP($F1444,SHT,3,FALSE))</f>
        <v>0</v>
      </c>
      <c r="I1444" s="179">
        <f t="shared" ref="I1444:V1444" si="612">I584*(1-VLOOKUP($F1444,SHT,3,FALSE))</f>
        <v>0</v>
      </c>
      <c r="J1444" s="179">
        <f t="shared" si="612"/>
        <v>0</v>
      </c>
      <c r="K1444" s="197">
        <f t="shared" si="612"/>
        <v>0</v>
      </c>
      <c r="L1444" s="181">
        <f t="shared" si="612"/>
        <v>0</v>
      </c>
      <c r="M1444" s="192">
        <f t="shared" si="612"/>
        <v>0</v>
      </c>
      <c r="N1444" s="182">
        <f t="shared" si="612"/>
        <v>0</v>
      </c>
      <c r="O1444" s="182">
        <f t="shared" si="612"/>
        <v>0</v>
      </c>
      <c r="P1444" s="182">
        <f t="shared" si="612"/>
        <v>0</v>
      </c>
      <c r="Q1444" s="182">
        <f t="shared" si="612"/>
        <v>0</v>
      </c>
      <c r="R1444" s="182">
        <f t="shared" si="612"/>
        <v>0</v>
      </c>
      <c r="S1444" s="182">
        <f t="shared" si="612"/>
        <v>0</v>
      </c>
      <c r="T1444" s="178">
        <f t="shared" si="612"/>
        <v>0</v>
      </c>
      <c r="U1444" s="182">
        <f t="shared" si="612"/>
        <v>0</v>
      </c>
      <c r="V1444" s="183">
        <f t="shared" si="612"/>
        <v>0</v>
      </c>
      <c r="W1444" s="46">
        <f>W584</f>
        <v>0</v>
      </c>
      <c r="Y1444"/>
      <c r="Z1444"/>
    </row>
    <row r="1445" spans="1:26" s="72" customFormat="1" outlineLevel="1" x14ac:dyDescent="0.2">
      <c r="A1445" s="322"/>
      <c r="B1445" s="25"/>
      <c r="C1445" s="23"/>
      <c r="D1445" s="23"/>
      <c r="E1445" s="24"/>
      <c r="F1445" s="176" t="s">
        <v>159</v>
      </c>
      <c r="G1445" s="190">
        <f>G585</f>
        <v>0</v>
      </c>
      <c r="H1445" s="242">
        <f>G1445*(1-VLOOKUP($F1445,SHT,3,FALSE))+H585*(1-VLOOKUP($F1445,SHT,3,FALSE))</f>
        <v>0</v>
      </c>
      <c r="I1445" s="179">
        <f t="shared" ref="I1445:V1445" si="613">I585*(1-VLOOKUP($F1445,SHT,3,FALSE))</f>
        <v>0</v>
      </c>
      <c r="J1445" s="179">
        <f t="shared" si="613"/>
        <v>0</v>
      </c>
      <c r="K1445" s="197">
        <f t="shared" si="613"/>
        <v>0</v>
      </c>
      <c r="L1445" s="181">
        <f t="shared" si="613"/>
        <v>0</v>
      </c>
      <c r="M1445" s="192">
        <f t="shared" si="613"/>
        <v>0</v>
      </c>
      <c r="N1445" s="182">
        <f t="shared" si="613"/>
        <v>0</v>
      </c>
      <c r="O1445" s="182">
        <f t="shared" si="613"/>
        <v>0</v>
      </c>
      <c r="P1445" s="182">
        <f t="shared" si="613"/>
        <v>0</v>
      </c>
      <c r="Q1445" s="182">
        <f t="shared" si="613"/>
        <v>0</v>
      </c>
      <c r="R1445" s="182">
        <f t="shared" si="613"/>
        <v>0</v>
      </c>
      <c r="S1445" s="182">
        <f t="shared" si="613"/>
        <v>0</v>
      </c>
      <c r="T1445" s="178">
        <f t="shared" si="613"/>
        <v>0</v>
      </c>
      <c r="U1445" s="182">
        <f t="shared" si="613"/>
        <v>0</v>
      </c>
      <c r="V1445" s="183">
        <f t="shared" si="613"/>
        <v>0</v>
      </c>
      <c r="W1445" s="46">
        <f>W585</f>
        <v>0</v>
      </c>
      <c r="Y1445"/>
      <c r="Z1445"/>
    </row>
    <row r="1446" spans="1:26" s="72" customFormat="1" outlineLevel="1" x14ac:dyDescent="0.2">
      <c r="A1446" s="322"/>
      <c r="B1446" s="25"/>
      <c r="C1446" s="23"/>
      <c r="D1446" s="23"/>
      <c r="E1446" s="24"/>
      <c r="F1446" s="176" t="s">
        <v>160</v>
      </c>
      <c r="G1446" s="190">
        <f>G586</f>
        <v>0</v>
      </c>
      <c r="H1446" s="242">
        <f>G1446*(1-VLOOKUP($F1446,SHT,3,FALSE))+H586*(1-VLOOKUP($F1446,SHT,3,FALSE))</f>
        <v>0</v>
      </c>
      <c r="I1446" s="179">
        <f t="shared" ref="I1446:V1446" si="614">I586*(1-VLOOKUP($F1446,SHT,3,FALSE))</f>
        <v>0</v>
      </c>
      <c r="J1446" s="179">
        <f t="shared" si="614"/>
        <v>0</v>
      </c>
      <c r="K1446" s="197">
        <f t="shared" si="614"/>
        <v>0</v>
      </c>
      <c r="L1446" s="181">
        <f t="shared" si="614"/>
        <v>0</v>
      </c>
      <c r="M1446" s="192">
        <f t="shared" si="614"/>
        <v>0</v>
      </c>
      <c r="N1446" s="182">
        <f t="shared" si="614"/>
        <v>0</v>
      </c>
      <c r="O1446" s="182">
        <f t="shared" si="614"/>
        <v>0</v>
      </c>
      <c r="P1446" s="182">
        <f t="shared" si="614"/>
        <v>0</v>
      </c>
      <c r="Q1446" s="182">
        <f t="shared" si="614"/>
        <v>0</v>
      </c>
      <c r="R1446" s="182">
        <f t="shared" si="614"/>
        <v>0</v>
      </c>
      <c r="S1446" s="182">
        <f t="shared" si="614"/>
        <v>0</v>
      </c>
      <c r="T1446" s="178">
        <f t="shared" si="614"/>
        <v>0</v>
      </c>
      <c r="U1446" s="182">
        <f t="shared" si="614"/>
        <v>0</v>
      </c>
      <c r="V1446" s="183">
        <f t="shared" si="614"/>
        <v>0</v>
      </c>
      <c r="W1446" s="46">
        <f>W586</f>
        <v>0</v>
      </c>
      <c r="Y1446"/>
      <c r="Z1446"/>
    </row>
    <row r="1447" spans="1:26" s="72" customFormat="1" outlineLevel="1" x14ac:dyDescent="0.2">
      <c r="A1447" s="322"/>
      <c r="B1447" s="25"/>
      <c r="C1447" s="23"/>
      <c r="D1447" s="23"/>
      <c r="E1447" s="24"/>
      <c r="F1447" s="176" t="s">
        <v>198</v>
      </c>
      <c r="G1447" s="190">
        <f>G587</f>
        <v>0</v>
      </c>
      <c r="H1447" s="242">
        <f>G1447*(1-VLOOKUP($F1447,SHT,3,FALSE))+H587*(1-VLOOKUP($F1447,SHT,3,FALSE))</f>
        <v>0</v>
      </c>
      <c r="I1447" s="179">
        <f t="shared" ref="I1447:V1447" si="615">I587*(1-VLOOKUP($F1447,SHT,3,FALSE))</f>
        <v>0</v>
      </c>
      <c r="J1447" s="179">
        <f t="shared" si="615"/>
        <v>0</v>
      </c>
      <c r="K1447" s="197">
        <f t="shared" si="615"/>
        <v>0</v>
      </c>
      <c r="L1447" s="181">
        <f t="shared" si="615"/>
        <v>0</v>
      </c>
      <c r="M1447" s="192">
        <f t="shared" si="615"/>
        <v>0</v>
      </c>
      <c r="N1447" s="182">
        <f t="shared" si="615"/>
        <v>0</v>
      </c>
      <c r="O1447" s="182">
        <f t="shared" si="615"/>
        <v>0</v>
      </c>
      <c r="P1447" s="182">
        <f t="shared" si="615"/>
        <v>0</v>
      </c>
      <c r="Q1447" s="182">
        <f t="shared" si="615"/>
        <v>0</v>
      </c>
      <c r="R1447" s="182">
        <f t="shared" si="615"/>
        <v>0</v>
      </c>
      <c r="S1447" s="182">
        <f t="shared" si="615"/>
        <v>0</v>
      </c>
      <c r="T1447" s="178">
        <f t="shared" si="615"/>
        <v>0</v>
      </c>
      <c r="U1447" s="182">
        <f t="shared" si="615"/>
        <v>0</v>
      </c>
      <c r="V1447" s="183">
        <f t="shared" si="615"/>
        <v>0</v>
      </c>
      <c r="W1447" s="46">
        <f>W587</f>
        <v>0</v>
      </c>
      <c r="Y1447"/>
      <c r="Z1447"/>
    </row>
    <row r="1448" spans="1:26" s="72" customFormat="1" x14ac:dyDescent="0.2">
      <c r="A1448" s="322"/>
      <c r="B1448" s="25"/>
      <c r="C1448" s="23"/>
      <c r="D1448" s="23"/>
      <c r="E1448" s="24" t="s">
        <v>347</v>
      </c>
      <c r="F1448" s="24"/>
      <c r="G1448" s="69">
        <f t="shared" ref="G1448:W1448" si="616">SUBTOTAL(9,G1449:G1452)</f>
        <v>0</v>
      </c>
      <c r="H1448" s="70">
        <f t="shared" si="616"/>
        <v>0</v>
      </c>
      <c r="I1448" s="66">
        <f t="shared" si="616"/>
        <v>0</v>
      </c>
      <c r="J1448" s="66">
        <f t="shared" si="616"/>
        <v>0</v>
      </c>
      <c r="K1448" s="67">
        <f t="shared" si="616"/>
        <v>0</v>
      </c>
      <c r="L1448" s="34">
        <f t="shared" si="616"/>
        <v>0</v>
      </c>
      <c r="M1448" s="34">
        <f t="shared" si="616"/>
        <v>0</v>
      </c>
      <c r="N1448" s="34">
        <f t="shared" si="616"/>
        <v>0</v>
      </c>
      <c r="O1448" s="34">
        <f t="shared" si="616"/>
        <v>0</v>
      </c>
      <c r="P1448" s="34">
        <f t="shared" si="616"/>
        <v>0</v>
      </c>
      <c r="Q1448" s="34">
        <f t="shared" si="616"/>
        <v>0</v>
      </c>
      <c r="R1448" s="34">
        <f t="shared" si="616"/>
        <v>0</v>
      </c>
      <c r="S1448" s="34">
        <f t="shared" si="616"/>
        <v>0</v>
      </c>
      <c r="T1448" s="34">
        <f t="shared" si="616"/>
        <v>0</v>
      </c>
      <c r="U1448" s="34">
        <f t="shared" si="616"/>
        <v>0</v>
      </c>
      <c r="V1448" s="34">
        <f t="shared" si="616"/>
        <v>0</v>
      </c>
      <c r="W1448" s="33">
        <f t="shared" si="616"/>
        <v>0</v>
      </c>
      <c r="Y1448"/>
      <c r="Z1448"/>
    </row>
    <row r="1449" spans="1:26" s="72" customFormat="1" outlineLevel="1" x14ac:dyDescent="0.2">
      <c r="A1449" s="322"/>
      <c r="B1449" s="25"/>
      <c r="C1449" s="23"/>
      <c r="D1449" s="23"/>
      <c r="E1449" s="24"/>
      <c r="F1449" s="176" t="s">
        <v>327</v>
      </c>
      <c r="G1449" s="190">
        <f>G589</f>
        <v>0</v>
      </c>
      <c r="H1449" s="242">
        <f>G1449*(1-VLOOKUP($F1449,SHT,3,FALSE))+H589*(1-VLOOKUP($F1449,SHT,3,FALSE))</f>
        <v>0</v>
      </c>
      <c r="I1449" s="179">
        <f t="shared" ref="I1449:V1449" si="617">I589*(1-VLOOKUP($F1449,SHT,3,FALSE))</f>
        <v>0</v>
      </c>
      <c r="J1449" s="179">
        <f t="shared" si="617"/>
        <v>0</v>
      </c>
      <c r="K1449" s="197">
        <f t="shared" si="617"/>
        <v>0</v>
      </c>
      <c r="L1449" s="181">
        <f t="shared" si="617"/>
        <v>0</v>
      </c>
      <c r="M1449" s="192">
        <f t="shared" si="617"/>
        <v>0</v>
      </c>
      <c r="N1449" s="182">
        <f t="shared" si="617"/>
        <v>0</v>
      </c>
      <c r="O1449" s="182">
        <f t="shared" si="617"/>
        <v>0</v>
      </c>
      <c r="P1449" s="182">
        <f t="shared" si="617"/>
        <v>0</v>
      </c>
      <c r="Q1449" s="182">
        <f t="shared" si="617"/>
        <v>0</v>
      </c>
      <c r="R1449" s="182">
        <f t="shared" si="617"/>
        <v>0</v>
      </c>
      <c r="S1449" s="182">
        <f t="shared" si="617"/>
        <v>0</v>
      </c>
      <c r="T1449" s="178">
        <f t="shared" si="617"/>
        <v>0</v>
      </c>
      <c r="U1449" s="182">
        <f t="shared" si="617"/>
        <v>0</v>
      </c>
      <c r="V1449" s="183">
        <f t="shared" si="617"/>
        <v>0</v>
      </c>
      <c r="W1449" s="46">
        <f>W589</f>
        <v>0</v>
      </c>
      <c r="Y1449"/>
      <c r="Z1449"/>
    </row>
    <row r="1450" spans="1:26" s="72" customFormat="1" outlineLevel="1" x14ac:dyDescent="0.2">
      <c r="A1450" s="322"/>
      <c r="B1450" s="25"/>
      <c r="C1450" s="23"/>
      <c r="D1450" s="23"/>
      <c r="E1450" s="24"/>
      <c r="F1450" s="176" t="s">
        <v>328</v>
      </c>
      <c r="G1450" s="190">
        <f>G590</f>
        <v>0</v>
      </c>
      <c r="H1450" s="242">
        <f>G1450*(1-VLOOKUP($F1450,SHT,3,FALSE))+H590*(1-VLOOKUP($F1450,SHT,3,FALSE))</f>
        <v>0</v>
      </c>
      <c r="I1450" s="179">
        <f t="shared" ref="I1450:V1450" si="618">I590*(1-VLOOKUP($F1450,SHT,3,FALSE))</f>
        <v>0</v>
      </c>
      <c r="J1450" s="179">
        <f t="shared" si="618"/>
        <v>0</v>
      </c>
      <c r="K1450" s="197">
        <f t="shared" si="618"/>
        <v>0</v>
      </c>
      <c r="L1450" s="181">
        <f t="shared" si="618"/>
        <v>0</v>
      </c>
      <c r="M1450" s="192">
        <f t="shared" si="618"/>
        <v>0</v>
      </c>
      <c r="N1450" s="182">
        <f t="shared" si="618"/>
        <v>0</v>
      </c>
      <c r="O1450" s="182">
        <f t="shared" si="618"/>
        <v>0</v>
      </c>
      <c r="P1450" s="182">
        <f t="shared" si="618"/>
        <v>0</v>
      </c>
      <c r="Q1450" s="182">
        <f t="shared" si="618"/>
        <v>0</v>
      </c>
      <c r="R1450" s="182">
        <f t="shared" si="618"/>
        <v>0</v>
      </c>
      <c r="S1450" s="182">
        <f t="shared" si="618"/>
        <v>0</v>
      </c>
      <c r="T1450" s="178">
        <f t="shared" si="618"/>
        <v>0</v>
      </c>
      <c r="U1450" s="182">
        <f t="shared" si="618"/>
        <v>0</v>
      </c>
      <c r="V1450" s="183">
        <f t="shared" si="618"/>
        <v>0</v>
      </c>
      <c r="W1450" s="46">
        <f>W590</f>
        <v>0</v>
      </c>
      <c r="Y1450"/>
      <c r="Z1450"/>
    </row>
    <row r="1451" spans="1:26" s="72" customFormat="1" outlineLevel="1" x14ac:dyDescent="0.2">
      <c r="A1451" s="322"/>
      <c r="B1451" s="25"/>
      <c r="C1451" s="23"/>
      <c r="D1451" s="23"/>
      <c r="E1451" s="24"/>
      <c r="F1451" s="176" t="s">
        <v>329</v>
      </c>
      <c r="G1451" s="190">
        <f>G591</f>
        <v>0</v>
      </c>
      <c r="H1451" s="242">
        <f>G1451*(1-VLOOKUP($F1451,SHT,3,FALSE))+H591*(1-VLOOKUP($F1451,SHT,3,FALSE))</f>
        <v>0</v>
      </c>
      <c r="I1451" s="179">
        <f t="shared" ref="I1451:V1451" si="619">I591*(1-VLOOKUP($F1451,SHT,3,FALSE))</f>
        <v>0</v>
      </c>
      <c r="J1451" s="179">
        <f t="shared" si="619"/>
        <v>0</v>
      </c>
      <c r="K1451" s="197">
        <f t="shared" si="619"/>
        <v>0</v>
      </c>
      <c r="L1451" s="181">
        <f t="shared" si="619"/>
        <v>0</v>
      </c>
      <c r="M1451" s="192">
        <f t="shared" si="619"/>
        <v>0</v>
      </c>
      <c r="N1451" s="182">
        <f t="shared" si="619"/>
        <v>0</v>
      </c>
      <c r="O1451" s="182">
        <f t="shared" si="619"/>
        <v>0</v>
      </c>
      <c r="P1451" s="182">
        <f t="shared" si="619"/>
        <v>0</v>
      </c>
      <c r="Q1451" s="182">
        <f t="shared" si="619"/>
        <v>0</v>
      </c>
      <c r="R1451" s="182">
        <f t="shared" si="619"/>
        <v>0</v>
      </c>
      <c r="S1451" s="182">
        <f t="shared" si="619"/>
        <v>0</v>
      </c>
      <c r="T1451" s="178">
        <f t="shared" si="619"/>
        <v>0</v>
      </c>
      <c r="U1451" s="182">
        <f t="shared" si="619"/>
        <v>0</v>
      </c>
      <c r="V1451" s="183">
        <f t="shared" si="619"/>
        <v>0</v>
      </c>
      <c r="W1451" s="46">
        <f>W591</f>
        <v>0</v>
      </c>
      <c r="Y1451"/>
      <c r="Z1451"/>
    </row>
    <row r="1452" spans="1:26" s="72" customFormat="1" outlineLevel="1" x14ac:dyDescent="0.2">
      <c r="A1452" s="322"/>
      <c r="B1452" s="25"/>
      <c r="C1452" s="23"/>
      <c r="D1452" s="23"/>
      <c r="E1452" s="24"/>
      <c r="F1452" s="176" t="s">
        <v>330</v>
      </c>
      <c r="G1452" s="190">
        <f>G592</f>
        <v>0</v>
      </c>
      <c r="H1452" s="242">
        <f>G1452*(1-VLOOKUP($F1452,SHT,3,FALSE))+H592*(1-VLOOKUP($F1452,SHT,3,FALSE))</f>
        <v>0</v>
      </c>
      <c r="I1452" s="179">
        <f t="shared" ref="I1452:V1452" si="620">I592*(1-VLOOKUP($F1452,SHT,3,FALSE))</f>
        <v>0</v>
      </c>
      <c r="J1452" s="179">
        <f t="shared" si="620"/>
        <v>0</v>
      </c>
      <c r="K1452" s="197">
        <f t="shared" si="620"/>
        <v>0</v>
      </c>
      <c r="L1452" s="181">
        <f t="shared" si="620"/>
        <v>0</v>
      </c>
      <c r="M1452" s="192">
        <f t="shared" si="620"/>
        <v>0</v>
      </c>
      <c r="N1452" s="182">
        <f t="shared" si="620"/>
        <v>0</v>
      </c>
      <c r="O1452" s="182">
        <f t="shared" si="620"/>
        <v>0</v>
      </c>
      <c r="P1452" s="182">
        <f t="shared" si="620"/>
        <v>0</v>
      </c>
      <c r="Q1452" s="182">
        <f t="shared" si="620"/>
        <v>0</v>
      </c>
      <c r="R1452" s="182">
        <f t="shared" si="620"/>
        <v>0</v>
      </c>
      <c r="S1452" s="182">
        <f t="shared" si="620"/>
        <v>0</v>
      </c>
      <c r="T1452" s="178">
        <f t="shared" si="620"/>
        <v>0</v>
      </c>
      <c r="U1452" s="182">
        <f t="shared" si="620"/>
        <v>0</v>
      </c>
      <c r="V1452" s="183">
        <f t="shared" si="620"/>
        <v>0</v>
      </c>
      <c r="W1452" s="46">
        <f>W592</f>
        <v>0</v>
      </c>
      <c r="Y1452"/>
      <c r="Z1452"/>
    </row>
    <row r="1453" spans="1:26" s="72" customFormat="1" x14ac:dyDescent="0.2">
      <c r="A1453" s="322"/>
      <c r="B1453" s="25"/>
      <c r="C1453" s="23"/>
      <c r="D1453" s="23" t="s">
        <v>53</v>
      </c>
      <c r="E1453" s="24"/>
      <c r="F1453" s="24"/>
      <c r="G1453" s="69"/>
      <c r="H1453" s="70"/>
      <c r="I1453" s="66"/>
      <c r="J1453" s="66"/>
      <c r="K1453" s="67"/>
      <c r="L1453" s="51"/>
      <c r="M1453" s="34"/>
      <c r="N1453" s="34"/>
      <c r="O1453" s="34"/>
      <c r="P1453" s="34"/>
      <c r="Q1453" s="34"/>
      <c r="R1453" s="34"/>
      <c r="S1453" s="34"/>
      <c r="T1453" s="34"/>
      <c r="U1453" s="34"/>
      <c r="V1453" s="37"/>
      <c r="W1453" s="33"/>
      <c r="Y1453"/>
      <c r="Z1453"/>
    </row>
    <row r="1454" spans="1:26" s="72" customFormat="1" x14ac:dyDescent="0.2">
      <c r="A1454" s="322"/>
      <c r="B1454" s="25"/>
      <c r="C1454" s="23"/>
      <c r="D1454" s="23"/>
      <c r="E1454" s="64" t="s">
        <v>54</v>
      </c>
      <c r="F1454" s="24"/>
      <c r="G1454" s="69">
        <f t="shared" ref="G1454:W1454" si="621">SUBTOTAL(9,G1455:G1457)</f>
        <v>0</v>
      </c>
      <c r="H1454" s="70">
        <f t="shared" si="621"/>
        <v>0</v>
      </c>
      <c r="I1454" s="66">
        <f t="shared" si="621"/>
        <v>0</v>
      </c>
      <c r="J1454" s="66">
        <f t="shared" si="621"/>
        <v>0</v>
      </c>
      <c r="K1454" s="67">
        <f t="shared" si="621"/>
        <v>0</v>
      </c>
      <c r="L1454" s="34">
        <f t="shared" si="621"/>
        <v>0</v>
      </c>
      <c r="M1454" s="34">
        <f t="shared" si="621"/>
        <v>0</v>
      </c>
      <c r="N1454" s="34">
        <f t="shared" si="621"/>
        <v>0</v>
      </c>
      <c r="O1454" s="34">
        <f t="shared" si="621"/>
        <v>0</v>
      </c>
      <c r="P1454" s="34">
        <f t="shared" si="621"/>
        <v>0</v>
      </c>
      <c r="Q1454" s="34">
        <f t="shared" si="621"/>
        <v>0</v>
      </c>
      <c r="R1454" s="34">
        <f t="shared" si="621"/>
        <v>0</v>
      </c>
      <c r="S1454" s="34">
        <f t="shared" si="621"/>
        <v>0</v>
      </c>
      <c r="T1454" s="34">
        <f t="shared" si="621"/>
        <v>0</v>
      </c>
      <c r="U1454" s="34">
        <f t="shared" si="621"/>
        <v>0</v>
      </c>
      <c r="V1454" s="34">
        <f t="shared" si="621"/>
        <v>0</v>
      </c>
      <c r="W1454" s="33">
        <f t="shared" si="621"/>
        <v>0</v>
      </c>
      <c r="Y1454"/>
      <c r="Z1454"/>
    </row>
    <row r="1455" spans="1:26" s="72" customFormat="1" outlineLevel="1" x14ac:dyDescent="0.2">
      <c r="A1455" s="322"/>
      <c r="B1455" s="25"/>
      <c r="C1455" s="23"/>
      <c r="D1455" s="23"/>
      <c r="E1455" s="64"/>
      <c r="F1455" s="176" t="s">
        <v>55</v>
      </c>
      <c r="G1455" s="190">
        <f>G595</f>
        <v>0</v>
      </c>
      <c r="H1455" s="242">
        <f>G1455*(1-VLOOKUP($F1455,SHT,3,FALSE))+H595*(1-VLOOKUP($F1455,SHT,3,FALSE))</f>
        <v>0</v>
      </c>
      <c r="I1455" s="179">
        <f t="shared" ref="I1455:V1455" si="622">I595*(1-VLOOKUP($F1455,SHT,3,FALSE))</f>
        <v>0</v>
      </c>
      <c r="J1455" s="179">
        <f t="shared" si="622"/>
        <v>0</v>
      </c>
      <c r="K1455" s="197">
        <f t="shared" si="622"/>
        <v>0</v>
      </c>
      <c r="L1455" s="181">
        <f t="shared" si="622"/>
        <v>0</v>
      </c>
      <c r="M1455" s="192">
        <f t="shared" si="622"/>
        <v>0</v>
      </c>
      <c r="N1455" s="182">
        <f t="shared" si="622"/>
        <v>0</v>
      </c>
      <c r="O1455" s="182">
        <f t="shared" si="622"/>
        <v>0</v>
      </c>
      <c r="P1455" s="182">
        <f t="shared" si="622"/>
        <v>0</v>
      </c>
      <c r="Q1455" s="182">
        <f t="shared" si="622"/>
        <v>0</v>
      </c>
      <c r="R1455" s="182">
        <f t="shared" si="622"/>
        <v>0</v>
      </c>
      <c r="S1455" s="182">
        <f t="shared" si="622"/>
        <v>0</v>
      </c>
      <c r="T1455" s="178">
        <f t="shared" si="622"/>
        <v>0</v>
      </c>
      <c r="U1455" s="182">
        <f t="shared" si="622"/>
        <v>0</v>
      </c>
      <c r="V1455" s="183">
        <f t="shared" si="622"/>
        <v>0</v>
      </c>
      <c r="W1455" s="46">
        <f>W595</f>
        <v>0</v>
      </c>
      <c r="Y1455"/>
      <c r="Z1455"/>
    </row>
    <row r="1456" spans="1:26" s="72" customFormat="1" outlineLevel="1" x14ac:dyDescent="0.2">
      <c r="A1456" s="322"/>
      <c r="B1456" s="25"/>
      <c r="C1456" s="23"/>
      <c r="D1456" s="23"/>
      <c r="E1456" s="24"/>
      <c r="F1456" s="176" t="s">
        <v>161</v>
      </c>
      <c r="G1456" s="190">
        <f>G596</f>
        <v>0</v>
      </c>
      <c r="H1456" s="242">
        <f>G1456*(1-VLOOKUP($F1456,SHT,3,FALSE))+H596*(1-VLOOKUP($F1456,SHT,3,FALSE))</f>
        <v>0</v>
      </c>
      <c r="I1456" s="179">
        <f t="shared" ref="I1456:V1456" si="623">I596*(1-VLOOKUP($F1456,SHT,3,FALSE))</f>
        <v>0</v>
      </c>
      <c r="J1456" s="179">
        <f t="shared" si="623"/>
        <v>0</v>
      </c>
      <c r="K1456" s="197">
        <f t="shared" si="623"/>
        <v>0</v>
      </c>
      <c r="L1456" s="181">
        <f t="shared" si="623"/>
        <v>0</v>
      </c>
      <c r="M1456" s="192">
        <f t="shared" si="623"/>
        <v>0</v>
      </c>
      <c r="N1456" s="182">
        <f t="shared" si="623"/>
        <v>0</v>
      </c>
      <c r="O1456" s="182">
        <f t="shared" si="623"/>
        <v>0</v>
      </c>
      <c r="P1456" s="182">
        <f t="shared" si="623"/>
        <v>0</v>
      </c>
      <c r="Q1456" s="182">
        <f t="shared" si="623"/>
        <v>0</v>
      </c>
      <c r="R1456" s="182">
        <f t="shared" si="623"/>
        <v>0</v>
      </c>
      <c r="S1456" s="182">
        <f t="shared" si="623"/>
        <v>0</v>
      </c>
      <c r="T1456" s="178">
        <f t="shared" si="623"/>
        <v>0</v>
      </c>
      <c r="U1456" s="182">
        <f t="shared" si="623"/>
        <v>0</v>
      </c>
      <c r="V1456" s="183">
        <f t="shared" si="623"/>
        <v>0</v>
      </c>
      <c r="W1456" s="46">
        <f>W596</f>
        <v>0</v>
      </c>
      <c r="Y1456"/>
      <c r="Z1456"/>
    </row>
    <row r="1457" spans="1:26" s="72" customFormat="1" outlineLevel="1" x14ac:dyDescent="0.2">
      <c r="A1457" s="322"/>
      <c r="B1457" s="25"/>
      <c r="C1457" s="23"/>
      <c r="D1457" s="23"/>
      <c r="E1457" s="24"/>
      <c r="F1457" s="176" t="s">
        <v>331</v>
      </c>
      <c r="G1457" s="190">
        <f>G597</f>
        <v>0</v>
      </c>
      <c r="H1457" s="242">
        <f>G1457*(1-VLOOKUP($F1457,SHT,3,FALSE))+H597*(1-VLOOKUP($F1457,SHT,3,FALSE))</f>
        <v>0</v>
      </c>
      <c r="I1457" s="179">
        <f t="shared" ref="I1457:V1457" si="624">I597*(1-VLOOKUP($F1457,SHT,3,FALSE))</f>
        <v>0</v>
      </c>
      <c r="J1457" s="179">
        <f t="shared" si="624"/>
        <v>0</v>
      </c>
      <c r="K1457" s="197">
        <f t="shared" si="624"/>
        <v>0</v>
      </c>
      <c r="L1457" s="181">
        <f t="shared" si="624"/>
        <v>0</v>
      </c>
      <c r="M1457" s="192">
        <f t="shared" si="624"/>
        <v>0</v>
      </c>
      <c r="N1457" s="182">
        <f t="shared" si="624"/>
        <v>0</v>
      </c>
      <c r="O1457" s="182">
        <f t="shared" si="624"/>
        <v>0</v>
      </c>
      <c r="P1457" s="182">
        <f t="shared" si="624"/>
        <v>0</v>
      </c>
      <c r="Q1457" s="182">
        <f t="shared" si="624"/>
        <v>0</v>
      </c>
      <c r="R1457" s="182">
        <f t="shared" si="624"/>
        <v>0</v>
      </c>
      <c r="S1457" s="182">
        <f t="shared" si="624"/>
        <v>0</v>
      </c>
      <c r="T1457" s="178">
        <f t="shared" si="624"/>
        <v>0</v>
      </c>
      <c r="U1457" s="182">
        <f t="shared" si="624"/>
        <v>0</v>
      </c>
      <c r="V1457" s="183">
        <f t="shared" si="624"/>
        <v>0</v>
      </c>
      <c r="W1457" s="46">
        <f>W597</f>
        <v>0</v>
      </c>
      <c r="Y1457"/>
      <c r="Z1457"/>
    </row>
    <row r="1458" spans="1:26" s="72" customFormat="1" x14ac:dyDescent="0.2">
      <c r="A1458" s="322"/>
      <c r="B1458" s="25"/>
      <c r="C1458" s="23"/>
      <c r="D1458" s="23"/>
      <c r="E1458" s="24" t="s">
        <v>56</v>
      </c>
      <c r="F1458" s="24"/>
      <c r="G1458" s="69">
        <f t="shared" ref="G1458:W1458" si="625">SUBTOTAL(9,G1459:G1461)</f>
        <v>0</v>
      </c>
      <c r="H1458" s="70">
        <f t="shared" si="625"/>
        <v>0</v>
      </c>
      <c r="I1458" s="66">
        <f t="shared" si="625"/>
        <v>0</v>
      </c>
      <c r="J1458" s="66">
        <f t="shared" si="625"/>
        <v>0</v>
      </c>
      <c r="K1458" s="67">
        <f t="shared" si="625"/>
        <v>0</v>
      </c>
      <c r="L1458" s="34">
        <f t="shared" si="625"/>
        <v>0</v>
      </c>
      <c r="M1458" s="34">
        <f t="shared" si="625"/>
        <v>0</v>
      </c>
      <c r="N1458" s="34">
        <f t="shared" si="625"/>
        <v>0</v>
      </c>
      <c r="O1458" s="34">
        <f t="shared" si="625"/>
        <v>0</v>
      </c>
      <c r="P1458" s="34">
        <f t="shared" si="625"/>
        <v>0</v>
      </c>
      <c r="Q1458" s="34">
        <f t="shared" si="625"/>
        <v>0</v>
      </c>
      <c r="R1458" s="34">
        <f t="shared" si="625"/>
        <v>0</v>
      </c>
      <c r="S1458" s="34">
        <f t="shared" si="625"/>
        <v>0</v>
      </c>
      <c r="T1458" s="34">
        <f t="shared" si="625"/>
        <v>0</v>
      </c>
      <c r="U1458" s="34">
        <f t="shared" si="625"/>
        <v>0</v>
      </c>
      <c r="V1458" s="34">
        <f t="shared" si="625"/>
        <v>0</v>
      </c>
      <c r="W1458" s="33">
        <f t="shared" si="625"/>
        <v>0</v>
      </c>
      <c r="Y1458"/>
      <c r="Z1458"/>
    </row>
    <row r="1459" spans="1:26" s="72" customFormat="1" outlineLevel="1" x14ac:dyDescent="0.2">
      <c r="A1459" s="322"/>
      <c r="B1459" s="25"/>
      <c r="C1459" s="23"/>
      <c r="D1459" s="23"/>
      <c r="E1459" s="24"/>
      <c r="F1459" s="176" t="s">
        <v>162</v>
      </c>
      <c r="G1459" s="190">
        <f>G599</f>
        <v>0</v>
      </c>
      <c r="H1459" s="242">
        <f>G1459*(1-VLOOKUP($F1459,SHT,3,FALSE))+H599*(1-VLOOKUP($F1459,SHT,3,FALSE))</f>
        <v>0</v>
      </c>
      <c r="I1459" s="179">
        <f t="shared" ref="I1459:V1459" si="626">I599*(1-VLOOKUP($F1459,SHT,3,FALSE))</f>
        <v>0</v>
      </c>
      <c r="J1459" s="179">
        <f t="shared" si="626"/>
        <v>0</v>
      </c>
      <c r="K1459" s="197">
        <f t="shared" si="626"/>
        <v>0</v>
      </c>
      <c r="L1459" s="181">
        <f t="shared" si="626"/>
        <v>0</v>
      </c>
      <c r="M1459" s="192">
        <f t="shared" si="626"/>
        <v>0</v>
      </c>
      <c r="N1459" s="182">
        <f t="shared" si="626"/>
        <v>0</v>
      </c>
      <c r="O1459" s="182">
        <f t="shared" si="626"/>
        <v>0</v>
      </c>
      <c r="P1459" s="182">
        <f t="shared" si="626"/>
        <v>0</v>
      </c>
      <c r="Q1459" s="182">
        <f t="shared" si="626"/>
        <v>0</v>
      </c>
      <c r="R1459" s="182">
        <f t="shared" si="626"/>
        <v>0</v>
      </c>
      <c r="S1459" s="182">
        <f t="shared" si="626"/>
        <v>0</v>
      </c>
      <c r="T1459" s="178">
        <f t="shared" si="626"/>
        <v>0</v>
      </c>
      <c r="U1459" s="182">
        <f t="shared" si="626"/>
        <v>0</v>
      </c>
      <c r="V1459" s="183">
        <f t="shared" si="626"/>
        <v>0</v>
      </c>
      <c r="W1459" s="46">
        <f>W599</f>
        <v>0</v>
      </c>
      <c r="Y1459"/>
      <c r="Z1459"/>
    </row>
    <row r="1460" spans="1:26" s="72" customFormat="1" outlineLevel="1" x14ac:dyDescent="0.2">
      <c r="A1460" s="322"/>
      <c r="B1460" s="25"/>
      <c r="C1460" s="23"/>
      <c r="D1460" s="23"/>
      <c r="E1460" s="24"/>
      <c r="F1460" s="176" t="s">
        <v>163</v>
      </c>
      <c r="G1460" s="190">
        <f>G600</f>
        <v>0</v>
      </c>
      <c r="H1460" s="242">
        <f>G1460*(1-VLOOKUP($F1460,SHT,3,FALSE))+H600*(1-VLOOKUP($F1460,SHT,3,FALSE))</f>
        <v>0</v>
      </c>
      <c r="I1460" s="179">
        <f t="shared" ref="I1460:V1460" si="627">I600*(1-VLOOKUP($F1460,SHT,3,FALSE))</f>
        <v>0</v>
      </c>
      <c r="J1460" s="179">
        <f t="shared" si="627"/>
        <v>0</v>
      </c>
      <c r="K1460" s="197">
        <f t="shared" si="627"/>
        <v>0</v>
      </c>
      <c r="L1460" s="181">
        <f t="shared" si="627"/>
        <v>0</v>
      </c>
      <c r="M1460" s="192">
        <f t="shared" si="627"/>
        <v>0</v>
      </c>
      <c r="N1460" s="182">
        <f t="shared" si="627"/>
        <v>0</v>
      </c>
      <c r="O1460" s="182">
        <f t="shared" si="627"/>
        <v>0</v>
      </c>
      <c r="P1460" s="182">
        <f t="shared" si="627"/>
        <v>0</v>
      </c>
      <c r="Q1460" s="182">
        <f t="shared" si="627"/>
        <v>0</v>
      </c>
      <c r="R1460" s="182">
        <f t="shared" si="627"/>
        <v>0</v>
      </c>
      <c r="S1460" s="182">
        <f t="shared" si="627"/>
        <v>0</v>
      </c>
      <c r="T1460" s="178">
        <f t="shared" si="627"/>
        <v>0</v>
      </c>
      <c r="U1460" s="182">
        <f t="shared" si="627"/>
        <v>0</v>
      </c>
      <c r="V1460" s="183">
        <f t="shared" si="627"/>
        <v>0</v>
      </c>
      <c r="W1460" s="46">
        <f>W600</f>
        <v>0</v>
      </c>
      <c r="Y1460"/>
      <c r="Z1460"/>
    </row>
    <row r="1461" spans="1:26" s="72" customFormat="1" outlineLevel="1" x14ac:dyDescent="0.2">
      <c r="A1461" s="322"/>
      <c r="B1461" s="25"/>
      <c r="C1461" s="23"/>
      <c r="D1461" s="23"/>
      <c r="E1461" s="24"/>
      <c r="F1461" s="176" t="s">
        <v>332</v>
      </c>
      <c r="G1461" s="190">
        <f>G601</f>
        <v>0</v>
      </c>
      <c r="H1461" s="242">
        <f>G1461*(1-VLOOKUP($F1461,SHT,3,FALSE))+H601*(1-VLOOKUP($F1461,SHT,3,FALSE))</f>
        <v>0</v>
      </c>
      <c r="I1461" s="179">
        <f t="shared" ref="I1461:V1461" si="628">I601*(1-VLOOKUP($F1461,SHT,3,FALSE))</f>
        <v>0</v>
      </c>
      <c r="J1461" s="179">
        <f t="shared" si="628"/>
        <v>0</v>
      </c>
      <c r="K1461" s="197">
        <f t="shared" si="628"/>
        <v>0</v>
      </c>
      <c r="L1461" s="181">
        <f t="shared" si="628"/>
        <v>0</v>
      </c>
      <c r="M1461" s="192">
        <f t="shared" si="628"/>
        <v>0</v>
      </c>
      <c r="N1461" s="182">
        <f t="shared" si="628"/>
        <v>0</v>
      </c>
      <c r="O1461" s="182">
        <f t="shared" si="628"/>
        <v>0</v>
      </c>
      <c r="P1461" s="182">
        <f t="shared" si="628"/>
        <v>0</v>
      </c>
      <c r="Q1461" s="182">
        <f t="shared" si="628"/>
        <v>0</v>
      </c>
      <c r="R1461" s="182">
        <f t="shared" si="628"/>
        <v>0</v>
      </c>
      <c r="S1461" s="182">
        <f t="shared" si="628"/>
        <v>0</v>
      </c>
      <c r="T1461" s="178">
        <f t="shared" si="628"/>
        <v>0</v>
      </c>
      <c r="U1461" s="182">
        <f t="shared" si="628"/>
        <v>0</v>
      </c>
      <c r="V1461" s="183">
        <f t="shared" si="628"/>
        <v>0</v>
      </c>
      <c r="W1461" s="46">
        <f>W601</f>
        <v>0</v>
      </c>
      <c r="Y1461"/>
      <c r="Z1461"/>
    </row>
    <row r="1462" spans="1:26" s="72" customFormat="1" x14ac:dyDescent="0.2">
      <c r="A1462" s="322"/>
      <c r="B1462" s="25"/>
      <c r="C1462" s="23"/>
      <c r="D1462" s="23"/>
      <c r="E1462" s="24" t="s">
        <v>57</v>
      </c>
      <c r="F1462" s="24"/>
      <c r="G1462" s="69">
        <f t="shared" ref="G1462:W1462" si="629">SUBTOTAL(9,G1463:G1465)</f>
        <v>0</v>
      </c>
      <c r="H1462" s="70">
        <f t="shared" si="629"/>
        <v>0</v>
      </c>
      <c r="I1462" s="66">
        <f t="shared" si="629"/>
        <v>0</v>
      </c>
      <c r="J1462" s="66">
        <f t="shared" si="629"/>
        <v>0</v>
      </c>
      <c r="K1462" s="67">
        <f t="shared" si="629"/>
        <v>0</v>
      </c>
      <c r="L1462" s="34">
        <f t="shared" si="629"/>
        <v>0</v>
      </c>
      <c r="M1462" s="34">
        <f t="shared" si="629"/>
        <v>0</v>
      </c>
      <c r="N1462" s="34">
        <f t="shared" si="629"/>
        <v>0</v>
      </c>
      <c r="O1462" s="34">
        <f t="shared" si="629"/>
        <v>0</v>
      </c>
      <c r="P1462" s="34">
        <f t="shared" si="629"/>
        <v>0</v>
      </c>
      <c r="Q1462" s="34">
        <f t="shared" si="629"/>
        <v>0</v>
      </c>
      <c r="R1462" s="34">
        <f t="shared" si="629"/>
        <v>0</v>
      </c>
      <c r="S1462" s="34">
        <f t="shared" si="629"/>
        <v>0</v>
      </c>
      <c r="T1462" s="34">
        <f t="shared" si="629"/>
        <v>0</v>
      </c>
      <c r="U1462" s="34">
        <f t="shared" si="629"/>
        <v>0</v>
      </c>
      <c r="V1462" s="34">
        <f t="shared" si="629"/>
        <v>0</v>
      </c>
      <c r="W1462" s="33">
        <f t="shared" si="629"/>
        <v>0</v>
      </c>
      <c r="Y1462"/>
      <c r="Z1462"/>
    </row>
    <row r="1463" spans="1:26" s="72" customFormat="1" outlineLevel="1" x14ac:dyDescent="0.2">
      <c r="A1463" s="322"/>
      <c r="B1463" s="25"/>
      <c r="C1463" s="23"/>
      <c r="D1463" s="23"/>
      <c r="E1463" s="24"/>
      <c r="F1463" s="176" t="s">
        <v>164</v>
      </c>
      <c r="G1463" s="190">
        <f>G603</f>
        <v>0</v>
      </c>
      <c r="H1463" s="242">
        <f>G1463*(1-VLOOKUP($F1463,SHT,3,FALSE))+H603*(1-VLOOKUP($F1463,SHT,3,FALSE))</f>
        <v>0</v>
      </c>
      <c r="I1463" s="179">
        <f t="shared" ref="I1463:V1463" si="630">I603*(1-VLOOKUP($F1463,SHT,3,FALSE))</f>
        <v>0</v>
      </c>
      <c r="J1463" s="179">
        <f t="shared" si="630"/>
        <v>0</v>
      </c>
      <c r="K1463" s="197">
        <f t="shared" si="630"/>
        <v>0</v>
      </c>
      <c r="L1463" s="181">
        <f t="shared" si="630"/>
        <v>0</v>
      </c>
      <c r="M1463" s="192">
        <f t="shared" si="630"/>
        <v>0</v>
      </c>
      <c r="N1463" s="182">
        <f t="shared" si="630"/>
        <v>0</v>
      </c>
      <c r="O1463" s="182">
        <f t="shared" si="630"/>
        <v>0</v>
      </c>
      <c r="P1463" s="182">
        <f t="shared" si="630"/>
        <v>0</v>
      </c>
      <c r="Q1463" s="182">
        <f t="shared" si="630"/>
        <v>0</v>
      </c>
      <c r="R1463" s="182">
        <f t="shared" si="630"/>
        <v>0</v>
      </c>
      <c r="S1463" s="182">
        <f t="shared" si="630"/>
        <v>0</v>
      </c>
      <c r="T1463" s="178">
        <f t="shared" si="630"/>
        <v>0</v>
      </c>
      <c r="U1463" s="182">
        <f t="shared" si="630"/>
        <v>0</v>
      </c>
      <c r="V1463" s="183">
        <f t="shared" si="630"/>
        <v>0</v>
      </c>
      <c r="W1463" s="46">
        <f>W603</f>
        <v>0</v>
      </c>
      <c r="Y1463"/>
      <c r="Z1463"/>
    </row>
    <row r="1464" spans="1:26" s="72" customFormat="1" outlineLevel="1" x14ac:dyDescent="0.2">
      <c r="A1464" s="322"/>
      <c r="B1464" s="25"/>
      <c r="C1464" s="23"/>
      <c r="D1464" s="23"/>
      <c r="E1464" s="24"/>
      <c r="F1464" s="176" t="s">
        <v>255</v>
      </c>
      <c r="G1464" s="190">
        <f>G604</f>
        <v>0</v>
      </c>
      <c r="H1464" s="242">
        <f>G1464*(1-VLOOKUP($F1464,SHT,3,FALSE))+H604*(1-VLOOKUP($F1464,SHT,3,FALSE))</f>
        <v>0</v>
      </c>
      <c r="I1464" s="179">
        <f t="shared" ref="I1464:V1464" si="631">I604*(1-VLOOKUP($F1464,SHT,3,FALSE))</f>
        <v>0</v>
      </c>
      <c r="J1464" s="179">
        <f t="shared" si="631"/>
        <v>0</v>
      </c>
      <c r="K1464" s="197">
        <f t="shared" si="631"/>
        <v>0</v>
      </c>
      <c r="L1464" s="181">
        <f t="shared" si="631"/>
        <v>0</v>
      </c>
      <c r="M1464" s="192">
        <f t="shared" si="631"/>
        <v>0</v>
      </c>
      <c r="N1464" s="182">
        <f t="shared" si="631"/>
        <v>0</v>
      </c>
      <c r="O1464" s="182">
        <f t="shared" si="631"/>
        <v>0</v>
      </c>
      <c r="P1464" s="182">
        <f t="shared" si="631"/>
        <v>0</v>
      </c>
      <c r="Q1464" s="182">
        <f t="shared" si="631"/>
        <v>0</v>
      </c>
      <c r="R1464" s="182">
        <f t="shared" si="631"/>
        <v>0</v>
      </c>
      <c r="S1464" s="182">
        <f t="shared" si="631"/>
        <v>0</v>
      </c>
      <c r="T1464" s="178">
        <f t="shared" si="631"/>
        <v>0</v>
      </c>
      <c r="U1464" s="182">
        <f t="shared" si="631"/>
        <v>0</v>
      </c>
      <c r="V1464" s="183">
        <f t="shared" si="631"/>
        <v>0</v>
      </c>
      <c r="W1464" s="46">
        <f>W604</f>
        <v>0</v>
      </c>
      <c r="Y1464"/>
      <c r="Z1464"/>
    </row>
    <row r="1465" spans="1:26" s="72" customFormat="1" outlineLevel="1" x14ac:dyDescent="0.2">
      <c r="A1465" s="322"/>
      <c r="B1465" s="25"/>
      <c r="C1465" s="23"/>
      <c r="D1465" s="23"/>
      <c r="E1465" s="24"/>
      <c r="F1465" s="176" t="s">
        <v>333</v>
      </c>
      <c r="G1465" s="190">
        <f>G605</f>
        <v>0</v>
      </c>
      <c r="H1465" s="242">
        <f>G1465*(1-VLOOKUP($F1465,SHT,3,FALSE))+H605*(1-VLOOKUP($F1465,SHT,3,FALSE))</f>
        <v>0</v>
      </c>
      <c r="I1465" s="179">
        <f t="shared" ref="I1465:V1465" si="632">I605*(1-VLOOKUP($F1465,SHT,3,FALSE))</f>
        <v>0</v>
      </c>
      <c r="J1465" s="179">
        <f t="shared" si="632"/>
        <v>0</v>
      </c>
      <c r="K1465" s="197">
        <f t="shared" si="632"/>
        <v>0</v>
      </c>
      <c r="L1465" s="181">
        <f t="shared" si="632"/>
        <v>0</v>
      </c>
      <c r="M1465" s="192">
        <f t="shared" si="632"/>
        <v>0</v>
      </c>
      <c r="N1465" s="182">
        <f t="shared" si="632"/>
        <v>0</v>
      </c>
      <c r="O1465" s="182">
        <f t="shared" si="632"/>
        <v>0</v>
      </c>
      <c r="P1465" s="182">
        <f t="shared" si="632"/>
        <v>0</v>
      </c>
      <c r="Q1465" s="182">
        <f t="shared" si="632"/>
        <v>0</v>
      </c>
      <c r="R1465" s="182">
        <f t="shared" si="632"/>
        <v>0</v>
      </c>
      <c r="S1465" s="182">
        <f t="shared" si="632"/>
        <v>0</v>
      </c>
      <c r="T1465" s="178">
        <f t="shared" si="632"/>
        <v>0</v>
      </c>
      <c r="U1465" s="182">
        <f t="shared" si="632"/>
        <v>0</v>
      </c>
      <c r="V1465" s="183">
        <f t="shared" si="632"/>
        <v>0</v>
      </c>
      <c r="W1465" s="46">
        <f>W605</f>
        <v>0</v>
      </c>
      <c r="Y1465"/>
      <c r="Z1465"/>
    </row>
    <row r="1466" spans="1:26" s="72" customFormat="1" x14ac:dyDescent="0.2">
      <c r="A1466" s="322"/>
      <c r="B1466" s="25"/>
      <c r="C1466" s="23"/>
      <c r="D1466" s="23" t="s">
        <v>58</v>
      </c>
      <c r="E1466" s="24"/>
      <c r="F1466" s="24"/>
      <c r="G1466" s="69"/>
      <c r="H1466" s="70"/>
      <c r="I1466" s="66"/>
      <c r="J1466" s="66"/>
      <c r="K1466" s="67"/>
      <c r="L1466" s="51"/>
      <c r="M1466" s="34"/>
      <c r="N1466" s="34"/>
      <c r="O1466" s="34"/>
      <c r="P1466" s="34"/>
      <c r="Q1466" s="34"/>
      <c r="R1466" s="34"/>
      <c r="S1466" s="34"/>
      <c r="T1466" s="34"/>
      <c r="U1466" s="34"/>
      <c r="V1466" s="37"/>
      <c r="W1466" s="33"/>
      <c r="Y1466"/>
      <c r="Z1466"/>
    </row>
    <row r="1467" spans="1:26" s="72" customFormat="1" x14ac:dyDescent="0.2">
      <c r="A1467" s="322"/>
      <c r="B1467" s="25"/>
      <c r="C1467" s="23"/>
      <c r="D1467" s="23"/>
      <c r="E1467" s="24" t="s">
        <v>172</v>
      </c>
      <c r="F1467" s="24"/>
      <c r="G1467" s="69">
        <f t="shared" ref="G1467:W1467" si="633">SUBTOTAL(9,G1468:G1469)</f>
        <v>0</v>
      </c>
      <c r="H1467" s="70">
        <f t="shared" si="633"/>
        <v>0</v>
      </c>
      <c r="I1467" s="66">
        <f t="shared" si="633"/>
        <v>0</v>
      </c>
      <c r="J1467" s="66">
        <f t="shared" si="633"/>
        <v>0</v>
      </c>
      <c r="K1467" s="67">
        <f t="shared" si="633"/>
        <v>0</v>
      </c>
      <c r="L1467" s="34">
        <f t="shared" si="633"/>
        <v>0</v>
      </c>
      <c r="M1467" s="34">
        <f t="shared" si="633"/>
        <v>0</v>
      </c>
      <c r="N1467" s="34">
        <f t="shared" si="633"/>
        <v>0</v>
      </c>
      <c r="O1467" s="34">
        <f t="shared" si="633"/>
        <v>0</v>
      </c>
      <c r="P1467" s="34">
        <f t="shared" si="633"/>
        <v>0</v>
      </c>
      <c r="Q1467" s="34">
        <f t="shared" si="633"/>
        <v>0</v>
      </c>
      <c r="R1467" s="34">
        <f t="shared" si="633"/>
        <v>0</v>
      </c>
      <c r="S1467" s="34">
        <f t="shared" si="633"/>
        <v>0</v>
      </c>
      <c r="T1467" s="34">
        <f t="shared" si="633"/>
        <v>0</v>
      </c>
      <c r="U1467" s="34">
        <f t="shared" si="633"/>
        <v>0</v>
      </c>
      <c r="V1467" s="37">
        <f t="shared" si="633"/>
        <v>0</v>
      </c>
      <c r="W1467" s="33">
        <f t="shared" si="633"/>
        <v>0</v>
      </c>
      <c r="Y1467"/>
      <c r="Z1467"/>
    </row>
    <row r="1468" spans="1:26" s="72" customFormat="1" outlineLevel="1" x14ac:dyDescent="0.2">
      <c r="A1468" s="322"/>
      <c r="B1468" s="25"/>
      <c r="C1468" s="23"/>
      <c r="D1468" s="23"/>
      <c r="E1468" s="24"/>
      <c r="F1468" s="176" t="s">
        <v>61</v>
      </c>
      <c r="G1468" s="190">
        <f>G608</f>
        <v>0</v>
      </c>
      <c r="H1468" s="242">
        <f>G1468*(1-VLOOKUP($F1468,SHT,3,FALSE))+H608*(1-VLOOKUP($F1468,SHT,3,FALSE))</f>
        <v>0</v>
      </c>
      <c r="I1468" s="179">
        <f t="shared" ref="I1468:V1468" si="634">I608*(1-VLOOKUP($F1468,SHT,3,FALSE))</f>
        <v>0</v>
      </c>
      <c r="J1468" s="179">
        <f t="shared" si="634"/>
        <v>0</v>
      </c>
      <c r="K1468" s="197">
        <f t="shared" si="634"/>
        <v>0</v>
      </c>
      <c r="L1468" s="181">
        <f t="shared" si="634"/>
        <v>0</v>
      </c>
      <c r="M1468" s="192">
        <f t="shared" si="634"/>
        <v>0</v>
      </c>
      <c r="N1468" s="182">
        <f t="shared" si="634"/>
        <v>0</v>
      </c>
      <c r="O1468" s="182">
        <f t="shared" si="634"/>
        <v>0</v>
      </c>
      <c r="P1468" s="182">
        <f t="shared" si="634"/>
        <v>0</v>
      </c>
      <c r="Q1468" s="182">
        <f t="shared" si="634"/>
        <v>0</v>
      </c>
      <c r="R1468" s="182">
        <f t="shared" si="634"/>
        <v>0</v>
      </c>
      <c r="S1468" s="182">
        <f t="shared" si="634"/>
        <v>0</v>
      </c>
      <c r="T1468" s="178">
        <f t="shared" si="634"/>
        <v>0</v>
      </c>
      <c r="U1468" s="182">
        <f t="shared" si="634"/>
        <v>0</v>
      </c>
      <c r="V1468" s="183">
        <f t="shared" si="634"/>
        <v>0</v>
      </c>
      <c r="W1468" s="46">
        <f>W608</f>
        <v>0</v>
      </c>
      <c r="Y1468"/>
      <c r="Z1468"/>
    </row>
    <row r="1469" spans="1:26" s="72" customFormat="1" outlineLevel="1" x14ac:dyDescent="0.2">
      <c r="A1469" s="322"/>
      <c r="B1469" s="25"/>
      <c r="C1469" s="23"/>
      <c r="D1469" s="23"/>
      <c r="E1469" s="24"/>
      <c r="F1469" s="176" t="s">
        <v>173</v>
      </c>
      <c r="G1469" s="190">
        <f>G609</f>
        <v>0</v>
      </c>
      <c r="H1469" s="242">
        <f>G1469*(1-VLOOKUP($F1469,SHT,3,FALSE))+H609*(1-VLOOKUP($F1469,SHT,3,FALSE))</f>
        <v>0</v>
      </c>
      <c r="I1469" s="179">
        <f t="shared" ref="I1469:V1469" si="635">I609*(1-VLOOKUP($F1469,SHT,3,FALSE))</f>
        <v>0</v>
      </c>
      <c r="J1469" s="179">
        <f t="shared" si="635"/>
        <v>0</v>
      </c>
      <c r="K1469" s="197">
        <f t="shared" si="635"/>
        <v>0</v>
      </c>
      <c r="L1469" s="181">
        <f t="shared" si="635"/>
        <v>0</v>
      </c>
      <c r="M1469" s="192">
        <f t="shared" si="635"/>
        <v>0</v>
      </c>
      <c r="N1469" s="182">
        <f t="shared" si="635"/>
        <v>0</v>
      </c>
      <c r="O1469" s="182">
        <f t="shared" si="635"/>
        <v>0</v>
      </c>
      <c r="P1469" s="182">
        <f t="shared" si="635"/>
        <v>0</v>
      </c>
      <c r="Q1469" s="182">
        <f t="shared" si="635"/>
        <v>0</v>
      </c>
      <c r="R1469" s="182">
        <f t="shared" si="635"/>
        <v>0</v>
      </c>
      <c r="S1469" s="182">
        <f t="shared" si="635"/>
        <v>0</v>
      </c>
      <c r="T1469" s="178">
        <f t="shared" si="635"/>
        <v>0</v>
      </c>
      <c r="U1469" s="182">
        <f t="shared" si="635"/>
        <v>0</v>
      </c>
      <c r="V1469" s="183">
        <f t="shared" si="635"/>
        <v>0</v>
      </c>
      <c r="W1469" s="46">
        <f>W609</f>
        <v>0</v>
      </c>
      <c r="Y1469"/>
      <c r="Z1469"/>
    </row>
    <row r="1470" spans="1:26" s="72" customFormat="1" x14ac:dyDescent="0.2">
      <c r="A1470" s="322"/>
      <c r="B1470" s="25"/>
      <c r="C1470" s="23"/>
      <c r="D1470" s="23"/>
      <c r="E1470" s="24" t="s">
        <v>166</v>
      </c>
      <c r="F1470" s="24"/>
      <c r="G1470" s="69">
        <f t="shared" ref="G1470:W1470" si="636">SUBTOTAL(9,G1471:G1473)</f>
        <v>0</v>
      </c>
      <c r="H1470" s="70">
        <f t="shared" si="636"/>
        <v>0</v>
      </c>
      <c r="I1470" s="66">
        <f t="shared" si="636"/>
        <v>0</v>
      </c>
      <c r="J1470" s="66">
        <f t="shared" si="636"/>
        <v>0</v>
      </c>
      <c r="K1470" s="67">
        <f t="shared" si="636"/>
        <v>0</v>
      </c>
      <c r="L1470" s="34">
        <f t="shared" si="636"/>
        <v>0</v>
      </c>
      <c r="M1470" s="34">
        <f t="shared" si="636"/>
        <v>0</v>
      </c>
      <c r="N1470" s="34">
        <f t="shared" si="636"/>
        <v>0</v>
      </c>
      <c r="O1470" s="34">
        <f t="shared" si="636"/>
        <v>0</v>
      </c>
      <c r="P1470" s="34">
        <f t="shared" si="636"/>
        <v>0</v>
      </c>
      <c r="Q1470" s="34">
        <f t="shared" si="636"/>
        <v>0</v>
      </c>
      <c r="R1470" s="34">
        <f t="shared" si="636"/>
        <v>0</v>
      </c>
      <c r="S1470" s="34">
        <f t="shared" si="636"/>
        <v>0</v>
      </c>
      <c r="T1470" s="34">
        <f t="shared" si="636"/>
        <v>0</v>
      </c>
      <c r="U1470" s="34">
        <f t="shared" si="636"/>
        <v>0</v>
      </c>
      <c r="V1470" s="34">
        <f t="shared" si="636"/>
        <v>0</v>
      </c>
      <c r="W1470" s="33">
        <f t="shared" si="636"/>
        <v>0</v>
      </c>
      <c r="Y1470"/>
      <c r="Z1470"/>
    </row>
    <row r="1471" spans="1:26" s="72" customFormat="1" outlineLevel="1" x14ac:dyDescent="0.2">
      <c r="A1471" s="322"/>
      <c r="B1471" s="25"/>
      <c r="C1471" s="23"/>
      <c r="D1471" s="23"/>
      <c r="E1471" s="24"/>
      <c r="F1471" s="176" t="s">
        <v>59</v>
      </c>
      <c r="G1471" s="190">
        <f>G611</f>
        <v>0</v>
      </c>
      <c r="H1471" s="242">
        <f>G1471*(1-VLOOKUP($F1471,SHT,3,FALSE))+H611*(1-VLOOKUP($F1471,SHT,3,FALSE))</f>
        <v>0</v>
      </c>
      <c r="I1471" s="179">
        <f t="shared" ref="I1471:V1471" si="637">I611*(1-VLOOKUP($F1471,SHT,3,FALSE))</f>
        <v>0</v>
      </c>
      <c r="J1471" s="179">
        <f t="shared" si="637"/>
        <v>0</v>
      </c>
      <c r="K1471" s="197">
        <f t="shared" si="637"/>
        <v>0</v>
      </c>
      <c r="L1471" s="181">
        <f t="shared" si="637"/>
        <v>0</v>
      </c>
      <c r="M1471" s="192">
        <f t="shared" si="637"/>
        <v>0</v>
      </c>
      <c r="N1471" s="182">
        <f t="shared" si="637"/>
        <v>0</v>
      </c>
      <c r="O1471" s="182">
        <f t="shared" si="637"/>
        <v>0</v>
      </c>
      <c r="P1471" s="182">
        <f t="shared" si="637"/>
        <v>0</v>
      </c>
      <c r="Q1471" s="182">
        <f t="shared" si="637"/>
        <v>0</v>
      </c>
      <c r="R1471" s="182">
        <f t="shared" si="637"/>
        <v>0</v>
      </c>
      <c r="S1471" s="182">
        <f t="shared" si="637"/>
        <v>0</v>
      </c>
      <c r="T1471" s="178">
        <f t="shared" si="637"/>
        <v>0</v>
      </c>
      <c r="U1471" s="182">
        <f t="shared" si="637"/>
        <v>0</v>
      </c>
      <c r="V1471" s="183">
        <f t="shared" si="637"/>
        <v>0</v>
      </c>
      <c r="W1471" s="46">
        <f>W611</f>
        <v>0</v>
      </c>
      <c r="Y1471"/>
      <c r="Z1471"/>
    </row>
    <row r="1472" spans="1:26" s="72" customFormat="1" outlineLevel="1" x14ac:dyDescent="0.2">
      <c r="A1472" s="322"/>
      <c r="B1472" s="25"/>
      <c r="C1472" s="23"/>
      <c r="D1472" s="23"/>
      <c r="E1472" s="24"/>
      <c r="F1472" s="176" t="s">
        <v>167</v>
      </c>
      <c r="G1472" s="190">
        <f>G612</f>
        <v>0</v>
      </c>
      <c r="H1472" s="242">
        <f>G1472*(1-VLOOKUP($F1472,SHT,3,FALSE))+H612*(1-VLOOKUP($F1472,SHT,3,FALSE))</f>
        <v>0</v>
      </c>
      <c r="I1472" s="179">
        <f t="shared" ref="I1472:V1472" si="638">I612*(1-VLOOKUP($F1472,SHT,3,FALSE))</f>
        <v>0</v>
      </c>
      <c r="J1472" s="179">
        <f t="shared" si="638"/>
        <v>0</v>
      </c>
      <c r="K1472" s="197">
        <f t="shared" si="638"/>
        <v>0</v>
      </c>
      <c r="L1472" s="181">
        <f t="shared" si="638"/>
        <v>0</v>
      </c>
      <c r="M1472" s="192">
        <f t="shared" si="638"/>
        <v>0</v>
      </c>
      <c r="N1472" s="182">
        <f t="shared" si="638"/>
        <v>0</v>
      </c>
      <c r="O1472" s="182">
        <f t="shared" si="638"/>
        <v>0</v>
      </c>
      <c r="P1472" s="182">
        <f t="shared" si="638"/>
        <v>0</v>
      </c>
      <c r="Q1472" s="182">
        <f t="shared" si="638"/>
        <v>0</v>
      </c>
      <c r="R1472" s="182">
        <f t="shared" si="638"/>
        <v>0</v>
      </c>
      <c r="S1472" s="182">
        <f t="shared" si="638"/>
        <v>0</v>
      </c>
      <c r="T1472" s="178">
        <f t="shared" si="638"/>
        <v>0</v>
      </c>
      <c r="U1472" s="182">
        <f t="shared" si="638"/>
        <v>0</v>
      </c>
      <c r="V1472" s="183">
        <f t="shared" si="638"/>
        <v>0</v>
      </c>
      <c r="W1472" s="46">
        <f>W612</f>
        <v>0</v>
      </c>
      <c r="Y1472"/>
      <c r="Z1472"/>
    </row>
    <row r="1473" spans="1:26" s="72" customFormat="1" outlineLevel="1" x14ac:dyDescent="0.2">
      <c r="A1473" s="322"/>
      <c r="B1473" s="25"/>
      <c r="C1473" s="23"/>
      <c r="D1473" s="23"/>
      <c r="E1473" s="24"/>
      <c r="F1473" s="176" t="s">
        <v>168</v>
      </c>
      <c r="G1473" s="190">
        <f>G613</f>
        <v>0</v>
      </c>
      <c r="H1473" s="242">
        <f>G1473*(1-VLOOKUP($F1473,SHT,3,FALSE))+H613*(1-VLOOKUP($F1473,SHT,3,FALSE))</f>
        <v>0</v>
      </c>
      <c r="I1473" s="179">
        <f t="shared" ref="I1473:V1473" si="639">I613*(1-VLOOKUP($F1473,SHT,3,FALSE))</f>
        <v>0</v>
      </c>
      <c r="J1473" s="179">
        <f t="shared" si="639"/>
        <v>0</v>
      </c>
      <c r="K1473" s="197">
        <f t="shared" si="639"/>
        <v>0</v>
      </c>
      <c r="L1473" s="181">
        <f t="shared" si="639"/>
        <v>0</v>
      </c>
      <c r="M1473" s="192">
        <f t="shared" si="639"/>
        <v>0</v>
      </c>
      <c r="N1473" s="182">
        <f t="shared" si="639"/>
        <v>0</v>
      </c>
      <c r="O1473" s="182">
        <f t="shared" si="639"/>
        <v>0</v>
      </c>
      <c r="P1473" s="182">
        <f t="shared" si="639"/>
        <v>0</v>
      </c>
      <c r="Q1473" s="182">
        <f t="shared" si="639"/>
        <v>0</v>
      </c>
      <c r="R1473" s="182">
        <f t="shared" si="639"/>
        <v>0</v>
      </c>
      <c r="S1473" s="182">
        <f t="shared" si="639"/>
        <v>0</v>
      </c>
      <c r="T1473" s="178">
        <f t="shared" si="639"/>
        <v>0</v>
      </c>
      <c r="U1473" s="182">
        <f t="shared" si="639"/>
        <v>0</v>
      </c>
      <c r="V1473" s="183">
        <f t="shared" si="639"/>
        <v>0</v>
      </c>
      <c r="W1473" s="46">
        <f>W613</f>
        <v>0</v>
      </c>
      <c r="Y1473"/>
      <c r="Z1473"/>
    </row>
    <row r="1474" spans="1:26" s="72" customFormat="1" x14ac:dyDescent="0.2">
      <c r="A1474" s="322"/>
      <c r="B1474" s="25"/>
      <c r="C1474" s="23"/>
      <c r="D1474" s="23"/>
      <c r="E1474" s="24" t="s">
        <v>174</v>
      </c>
      <c r="F1474" s="24"/>
      <c r="G1474" s="69">
        <f t="shared" ref="G1474:W1474" si="640">SUBTOTAL(9,G1475:G1476)</f>
        <v>0</v>
      </c>
      <c r="H1474" s="70">
        <f t="shared" si="640"/>
        <v>0</v>
      </c>
      <c r="I1474" s="66">
        <f t="shared" si="640"/>
        <v>0</v>
      </c>
      <c r="J1474" s="66">
        <f t="shared" si="640"/>
        <v>0</v>
      </c>
      <c r="K1474" s="67">
        <f t="shared" si="640"/>
        <v>0</v>
      </c>
      <c r="L1474" s="34">
        <f t="shared" si="640"/>
        <v>0</v>
      </c>
      <c r="M1474" s="34">
        <f t="shared" si="640"/>
        <v>0</v>
      </c>
      <c r="N1474" s="34">
        <f t="shared" si="640"/>
        <v>0</v>
      </c>
      <c r="O1474" s="34">
        <f t="shared" si="640"/>
        <v>0</v>
      </c>
      <c r="P1474" s="34">
        <f t="shared" si="640"/>
        <v>0</v>
      </c>
      <c r="Q1474" s="34">
        <f t="shared" si="640"/>
        <v>0</v>
      </c>
      <c r="R1474" s="34">
        <f t="shared" si="640"/>
        <v>0</v>
      </c>
      <c r="S1474" s="34">
        <f t="shared" si="640"/>
        <v>0</v>
      </c>
      <c r="T1474" s="34">
        <f t="shared" si="640"/>
        <v>0</v>
      </c>
      <c r="U1474" s="34">
        <f t="shared" si="640"/>
        <v>0</v>
      </c>
      <c r="V1474" s="37">
        <f t="shared" si="640"/>
        <v>0</v>
      </c>
      <c r="W1474" s="33">
        <f t="shared" si="640"/>
        <v>0</v>
      </c>
      <c r="Y1474"/>
      <c r="Z1474"/>
    </row>
    <row r="1475" spans="1:26" s="72" customFormat="1" outlineLevel="1" x14ac:dyDescent="0.2">
      <c r="A1475" s="322"/>
      <c r="B1475" s="25"/>
      <c r="C1475" s="23"/>
      <c r="D1475" s="23"/>
      <c r="E1475" s="24"/>
      <c r="F1475" s="176" t="s">
        <v>62</v>
      </c>
      <c r="G1475" s="190">
        <f>G615</f>
        <v>0</v>
      </c>
      <c r="H1475" s="242">
        <f>G1475*(1-VLOOKUP($F1475,SHT,3,FALSE))+H615*(1-VLOOKUP($F1475,SHT,3,FALSE))</f>
        <v>0</v>
      </c>
      <c r="I1475" s="179">
        <f t="shared" ref="I1475:V1475" si="641">I615*(1-VLOOKUP($F1475,SHT,3,FALSE))</f>
        <v>0</v>
      </c>
      <c r="J1475" s="179">
        <f t="shared" si="641"/>
        <v>0</v>
      </c>
      <c r="K1475" s="197">
        <f t="shared" si="641"/>
        <v>0</v>
      </c>
      <c r="L1475" s="181">
        <f t="shared" si="641"/>
        <v>0</v>
      </c>
      <c r="M1475" s="192">
        <f t="shared" si="641"/>
        <v>0</v>
      </c>
      <c r="N1475" s="182">
        <f t="shared" si="641"/>
        <v>0</v>
      </c>
      <c r="O1475" s="182">
        <f t="shared" si="641"/>
        <v>0</v>
      </c>
      <c r="P1475" s="182">
        <f t="shared" si="641"/>
        <v>0</v>
      </c>
      <c r="Q1475" s="182">
        <f t="shared" si="641"/>
        <v>0</v>
      </c>
      <c r="R1475" s="182">
        <f t="shared" si="641"/>
        <v>0</v>
      </c>
      <c r="S1475" s="182">
        <f t="shared" si="641"/>
        <v>0</v>
      </c>
      <c r="T1475" s="178">
        <f t="shared" si="641"/>
        <v>0</v>
      </c>
      <c r="U1475" s="182">
        <f t="shared" si="641"/>
        <v>0</v>
      </c>
      <c r="V1475" s="183">
        <f t="shared" si="641"/>
        <v>0</v>
      </c>
      <c r="W1475" s="46">
        <f>W615</f>
        <v>0</v>
      </c>
      <c r="Y1475"/>
      <c r="Z1475"/>
    </row>
    <row r="1476" spans="1:26" s="72" customFormat="1" outlineLevel="1" x14ac:dyDescent="0.2">
      <c r="A1476" s="322"/>
      <c r="B1476" s="25"/>
      <c r="C1476" s="23"/>
      <c r="D1476" s="23"/>
      <c r="E1476" s="24"/>
      <c r="F1476" s="176" t="s">
        <v>175</v>
      </c>
      <c r="G1476" s="190">
        <f>G616</f>
        <v>0</v>
      </c>
      <c r="H1476" s="242">
        <f>G1476*(1-VLOOKUP($F1476,SHT,3,FALSE))+H616*(1-VLOOKUP($F1476,SHT,3,FALSE))</f>
        <v>0</v>
      </c>
      <c r="I1476" s="179">
        <f t="shared" ref="I1476:V1476" si="642">I616*(1-VLOOKUP($F1476,SHT,3,FALSE))</f>
        <v>0</v>
      </c>
      <c r="J1476" s="179">
        <f t="shared" si="642"/>
        <v>0</v>
      </c>
      <c r="K1476" s="197">
        <f t="shared" si="642"/>
        <v>0</v>
      </c>
      <c r="L1476" s="181">
        <f t="shared" si="642"/>
        <v>0</v>
      </c>
      <c r="M1476" s="192">
        <f t="shared" si="642"/>
        <v>0</v>
      </c>
      <c r="N1476" s="182">
        <f t="shared" si="642"/>
        <v>0</v>
      </c>
      <c r="O1476" s="182">
        <f t="shared" si="642"/>
        <v>0</v>
      </c>
      <c r="P1476" s="182">
        <f t="shared" si="642"/>
        <v>0</v>
      </c>
      <c r="Q1476" s="182">
        <f t="shared" si="642"/>
        <v>0</v>
      </c>
      <c r="R1476" s="182">
        <f t="shared" si="642"/>
        <v>0</v>
      </c>
      <c r="S1476" s="182">
        <f t="shared" si="642"/>
        <v>0</v>
      </c>
      <c r="T1476" s="178">
        <f t="shared" si="642"/>
        <v>0</v>
      </c>
      <c r="U1476" s="182">
        <f t="shared" si="642"/>
        <v>0</v>
      </c>
      <c r="V1476" s="183">
        <f t="shared" si="642"/>
        <v>0</v>
      </c>
      <c r="W1476" s="46">
        <f>W616</f>
        <v>0</v>
      </c>
      <c r="Y1476"/>
      <c r="Z1476"/>
    </row>
    <row r="1477" spans="1:26" s="72" customFormat="1" x14ac:dyDescent="0.2">
      <c r="A1477" s="322"/>
      <c r="B1477" s="25"/>
      <c r="C1477" s="23"/>
      <c r="D1477" s="23"/>
      <c r="E1477" s="24" t="s">
        <v>169</v>
      </c>
      <c r="F1477" s="24"/>
      <c r="G1477" s="69">
        <f t="shared" ref="G1477:W1477" si="643">SUBTOTAL(9,G1478:G1480)</f>
        <v>0</v>
      </c>
      <c r="H1477" s="70">
        <f t="shared" si="643"/>
        <v>0</v>
      </c>
      <c r="I1477" s="66">
        <f t="shared" si="643"/>
        <v>0</v>
      </c>
      <c r="J1477" s="66">
        <f t="shared" si="643"/>
        <v>0</v>
      </c>
      <c r="K1477" s="67">
        <f t="shared" si="643"/>
        <v>0</v>
      </c>
      <c r="L1477" s="34">
        <f t="shared" si="643"/>
        <v>0</v>
      </c>
      <c r="M1477" s="34">
        <f t="shared" si="643"/>
        <v>0</v>
      </c>
      <c r="N1477" s="34">
        <f t="shared" si="643"/>
        <v>0</v>
      </c>
      <c r="O1477" s="34">
        <f t="shared" si="643"/>
        <v>0</v>
      </c>
      <c r="P1477" s="34">
        <f t="shared" si="643"/>
        <v>0</v>
      </c>
      <c r="Q1477" s="34">
        <f t="shared" si="643"/>
        <v>0</v>
      </c>
      <c r="R1477" s="34">
        <f t="shared" si="643"/>
        <v>0</v>
      </c>
      <c r="S1477" s="34">
        <f t="shared" si="643"/>
        <v>0</v>
      </c>
      <c r="T1477" s="34">
        <f t="shared" si="643"/>
        <v>0</v>
      </c>
      <c r="U1477" s="34">
        <f t="shared" si="643"/>
        <v>0</v>
      </c>
      <c r="V1477" s="34">
        <f t="shared" si="643"/>
        <v>0</v>
      </c>
      <c r="W1477" s="33">
        <f t="shared" si="643"/>
        <v>0</v>
      </c>
      <c r="Y1477"/>
      <c r="Z1477"/>
    </row>
    <row r="1478" spans="1:26" s="72" customFormat="1" outlineLevel="1" x14ac:dyDescent="0.2">
      <c r="A1478" s="322"/>
      <c r="B1478" s="25"/>
      <c r="C1478" s="23"/>
      <c r="D1478" s="23"/>
      <c r="E1478" s="24"/>
      <c r="F1478" s="176" t="s">
        <v>60</v>
      </c>
      <c r="G1478" s="190">
        <f>G618</f>
        <v>0</v>
      </c>
      <c r="H1478" s="242">
        <f>G1478*(1-VLOOKUP($F1478,SHT,3,FALSE))+H618*(1-VLOOKUP($F1478,SHT,3,FALSE))</f>
        <v>0</v>
      </c>
      <c r="I1478" s="179">
        <f t="shared" ref="I1478:V1478" si="644">I618*(1-VLOOKUP($F1478,SHT,3,FALSE))</f>
        <v>0</v>
      </c>
      <c r="J1478" s="179">
        <f t="shared" si="644"/>
        <v>0</v>
      </c>
      <c r="K1478" s="197">
        <f t="shared" si="644"/>
        <v>0</v>
      </c>
      <c r="L1478" s="181">
        <f t="shared" si="644"/>
        <v>0</v>
      </c>
      <c r="M1478" s="192">
        <f t="shared" si="644"/>
        <v>0</v>
      </c>
      <c r="N1478" s="182">
        <f t="shared" si="644"/>
        <v>0</v>
      </c>
      <c r="O1478" s="182">
        <f t="shared" si="644"/>
        <v>0</v>
      </c>
      <c r="P1478" s="182">
        <f t="shared" si="644"/>
        <v>0</v>
      </c>
      <c r="Q1478" s="182">
        <f t="shared" si="644"/>
        <v>0</v>
      </c>
      <c r="R1478" s="182">
        <f t="shared" si="644"/>
        <v>0</v>
      </c>
      <c r="S1478" s="182">
        <f t="shared" si="644"/>
        <v>0</v>
      </c>
      <c r="T1478" s="178">
        <f t="shared" si="644"/>
        <v>0</v>
      </c>
      <c r="U1478" s="182">
        <f t="shared" si="644"/>
        <v>0</v>
      </c>
      <c r="V1478" s="183">
        <f t="shared" si="644"/>
        <v>0</v>
      </c>
      <c r="W1478" s="46">
        <f>W618</f>
        <v>0</v>
      </c>
      <c r="Y1478"/>
      <c r="Z1478"/>
    </row>
    <row r="1479" spans="1:26" s="72" customFormat="1" outlineLevel="1" x14ac:dyDescent="0.2">
      <c r="A1479" s="322"/>
      <c r="B1479" s="25"/>
      <c r="C1479" s="23"/>
      <c r="D1479" s="23"/>
      <c r="E1479" s="24"/>
      <c r="F1479" s="176" t="s">
        <v>170</v>
      </c>
      <c r="G1479" s="190">
        <f>G619</f>
        <v>0</v>
      </c>
      <c r="H1479" s="242">
        <f>G1479*(1-VLOOKUP($F1479,SHT,3,FALSE))+H619*(1-VLOOKUP($F1479,SHT,3,FALSE))</f>
        <v>0</v>
      </c>
      <c r="I1479" s="179">
        <f t="shared" ref="I1479:V1479" si="645">I619*(1-VLOOKUP($F1479,SHT,3,FALSE))</f>
        <v>0</v>
      </c>
      <c r="J1479" s="179">
        <f t="shared" si="645"/>
        <v>0</v>
      </c>
      <c r="K1479" s="197">
        <f t="shared" si="645"/>
        <v>0</v>
      </c>
      <c r="L1479" s="181">
        <f t="shared" si="645"/>
        <v>0</v>
      </c>
      <c r="M1479" s="192">
        <f t="shared" si="645"/>
        <v>0</v>
      </c>
      <c r="N1479" s="182">
        <f t="shared" si="645"/>
        <v>0</v>
      </c>
      <c r="O1479" s="182">
        <f t="shared" si="645"/>
        <v>0</v>
      </c>
      <c r="P1479" s="182">
        <f t="shared" si="645"/>
        <v>0</v>
      </c>
      <c r="Q1479" s="182">
        <f t="shared" si="645"/>
        <v>0</v>
      </c>
      <c r="R1479" s="182">
        <f t="shared" si="645"/>
        <v>0</v>
      </c>
      <c r="S1479" s="182">
        <f t="shared" si="645"/>
        <v>0</v>
      </c>
      <c r="T1479" s="178">
        <f t="shared" si="645"/>
        <v>0</v>
      </c>
      <c r="U1479" s="182">
        <f t="shared" si="645"/>
        <v>0</v>
      </c>
      <c r="V1479" s="183">
        <f t="shared" si="645"/>
        <v>0</v>
      </c>
      <c r="W1479" s="46">
        <f>W619</f>
        <v>0</v>
      </c>
      <c r="Y1479"/>
      <c r="Z1479"/>
    </row>
    <row r="1480" spans="1:26" s="72" customFormat="1" outlineLevel="1" x14ac:dyDescent="0.2">
      <c r="A1480" s="322"/>
      <c r="B1480" s="25"/>
      <c r="C1480" s="23"/>
      <c r="D1480" s="23"/>
      <c r="E1480" s="24"/>
      <c r="F1480" s="176" t="s">
        <v>171</v>
      </c>
      <c r="G1480" s="190">
        <f>G620</f>
        <v>0</v>
      </c>
      <c r="H1480" s="242">
        <f>G1480*(1-VLOOKUP($F1480,SHT,3,FALSE))+H620*(1-VLOOKUP($F1480,SHT,3,FALSE))</f>
        <v>0</v>
      </c>
      <c r="I1480" s="179">
        <f t="shared" ref="I1480:V1480" si="646">I620*(1-VLOOKUP($F1480,SHT,3,FALSE))</f>
        <v>0</v>
      </c>
      <c r="J1480" s="179">
        <f t="shared" si="646"/>
        <v>0</v>
      </c>
      <c r="K1480" s="197">
        <f t="shared" si="646"/>
        <v>0</v>
      </c>
      <c r="L1480" s="181">
        <f t="shared" si="646"/>
        <v>0</v>
      </c>
      <c r="M1480" s="192">
        <f t="shared" si="646"/>
        <v>0</v>
      </c>
      <c r="N1480" s="182">
        <f t="shared" si="646"/>
        <v>0</v>
      </c>
      <c r="O1480" s="182">
        <f t="shared" si="646"/>
        <v>0</v>
      </c>
      <c r="P1480" s="182">
        <f t="shared" si="646"/>
        <v>0</v>
      </c>
      <c r="Q1480" s="182">
        <f t="shared" si="646"/>
        <v>0</v>
      </c>
      <c r="R1480" s="182">
        <f t="shared" si="646"/>
        <v>0</v>
      </c>
      <c r="S1480" s="182">
        <f t="shared" si="646"/>
        <v>0</v>
      </c>
      <c r="T1480" s="178">
        <f t="shared" si="646"/>
        <v>0</v>
      </c>
      <c r="U1480" s="182">
        <f t="shared" si="646"/>
        <v>0</v>
      </c>
      <c r="V1480" s="183">
        <f t="shared" si="646"/>
        <v>0</v>
      </c>
      <c r="W1480" s="46">
        <f>W620</f>
        <v>0</v>
      </c>
      <c r="Y1480"/>
      <c r="Z1480"/>
    </row>
    <row r="1481" spans="1:26" s="72" customFormat="1" x14ac:dyDescent="0.2">
      <c r="A1481" s="322"/>
      <c r="B1481" s="25"/>
      <c r="C1481" s="23"/>
      <c r="D1481" s="23"/>
      <c r="E1481" s="24" t="s">
        <v>334</v>
      </c>
      <c r="F1481" s="24"/>
      <c r="G1481" s="69">
        <f t="shared" ref="G1481:W1481" si="647">SUBTOTAL(9,G1482:G1483)</f>
        <v>0</v>
      </c>
      <c r="H1481" s="70">
        <f t="shared" si="647"/>
        <v>0</v>
      </c>
      <c r="I1481" s="66">
        <f t="shared" si="647"/>
        <v>0</v>
      </c>
      <c r="J1481" s="66">
        <f t="shared" si="647"/>
        <v>0</v>
      </c>
      <c r="K1481" s="67">
        <f t="shared" si="647"/>
        <v>0</v>
      </c>
      <c r="L1481" s="34">
        <f t="shared" si="647"/>
        <v>0</v>
      </c>
      <c r="M1481" s="34">
        <f t="shared" si="647"/>
        <v>0</v>
      </c>
      <c r="N1481" s="34">
        <f t="shared" si="647"/>
        <v>0</v>
      </c>
      <c r="O1481" s="34">
        <f t="shared" si="647"/>
        <v>0</v>
      </c>
      <c r="P1481" s="34">
        <f t="shared" si="647"/>
        <v>0</v>
      </c>
      <c r="Q1481" s="34">
        <f t="shared" si="647"/>
        <v>0</v>
      </c>
      <c r="R1481" s="34">
        <f t="shared" si="647"/>
        <v>0</v>
      </c>
      <c r="S1481" s="34">
        <f t="shared" si="647"/>
        <v>0</v>
      </c>
      <c r="T1481" s="34">
        <f t="shared" si="647"/>
        <v>0</v>
      </c>
      <c r="U1481" s="34">
        <f t="shared" si="647"/>
        <v>0</v>
      </c>
      <c r="V1481" s="37">
        <f t="shared" si="647"/>
        <v>0</v>
      </c>
      <c r="W1481" s="33">
        <f t="shared" si="647"/>
        <v>0</v>
      </c>
      <c r="Y1481"/>
      <c r="Z1481"/>
    </row>
    <row r="1482" spans="1:26" s="72" customFormat="1" outlineLevel="1" x14ac:dyDescent="0.2">
      <c r="A1482" s="322"/>
      <c r="B1482" s="25"/>
      <c r="C1482" s="23"/>
      <c r="D1482" s="23"/>
      <c r="E1482" s="24"/>
      <c r="F1482" s="176" t="s">
        <v>335</v>
      </c>
      <c r="G1482" s="190">
        <f>G622</f>
        <v>0</v>
      </c>
      <c r="H1482" s="242">
        <f>G1482*(1-VLOOKUP($F1482,SHT,3,FALSE))+H622*(1-VLOOKUP($F1482,SHT,3,FALSE))</f>
        <v>0</v>
      </c>
      <c r="I1482" s="179">
        <f t="shared" ref="I1482:V1482" si="648">I622*(1-VLOOKUP($F1482,SHT,3,FALSE))</f>
        <v>0</v>
      </c>
      <c r="J1482" s="179">
        <f t="shared" si="648"/>
        <v>0</v>
      </c>
      <c r="K1482" s="197">
        <f t="shared" si="648"/>
        <v>0</v>
      </c>
      <c r="L1482" s="181">
        <f t="shared" si="648"/>
        <v>0</v>
      </c>
      <c r="M1482" s="192">
        <f t="shared" si="648"/>
        <v>0</v>
      </c>
      <c r="N1482" s="182">
        <f t="shared" si="648"/>
        <v>0</v>
      </c>
      <c r="O1482" s="182">
        <f t="shared" si="648"/>
        <v>0</v>
      </c>
      <c r="P1482" s="182">
        <f t="shared" si="648"/>
        <v>0</v>
      </c>
      <c r="Q1482" s="182">
        <f t="shared" si="648"/>
        <v>0</v>
      </c>
      <c r="R1482" s="182">
        <f t="shared" si="648"/>
        <v>0</v>
      </c>
      <c r="S1482" s="182">
        <f t="shared" si="648"/>
        <v>0</v>
      </c>
      <c r="T1482" s="178">
        <f t="shared" si="648"/>
        <v>0</v>
      </c>
      <c r="U1482" s="182">
        <f t="shared" si="648"/>
        <v>0</v>
      </c>
      <c r="V1482" s="183">
        <f t="shared" si="648"/>
        <v>0</v>
      </c>
      <c r="W1482" s="46">
        <f>W622</f>
        <v>0</v>
      </c>
      <c r="Y1482"/>
      <c r="Z1482"/>
    </row>
    <row r="1483" spans="1:26" s="72" customFormat="1" outlineLevel="1" x14ac:dyDescent="0.2">
      <c r="A1483" s="322"/>
      <c r="B1483" s="25"/>
      <c r="C1483" s="23"/>
      <c r="D1483" s="23"/>
      <c r="E1483" s="24"/>
      <c r="F1483" s="176" t="s">
        <v>336</v>
      </c>
      <c r="G1483" s="190">
        <f>G623</f>
        <v>0</v>
      </c>
      <c r="H1483" s="242">
        <f>G1483*(1-VLOOKUP($F1483,SHT,3,FALSE))+H623*(1-VLOOKUP($F1483,SHT,3,FALSE))</f>
        <v>0</v>
      </c>
      <c r="I1483" s="179">
        <f t="shared" ref="I1483:V1483" si="649">I623*(1-VLOOKUP($F1483,SHT,3,FALSE))</f>
        <v>0</v>
      </c>
      <c r="J1483" s="179">
        <f t="shared" si="649"/>
        <v>0</v>
      </c>
      <c r="K1483" s="197">
        <f t="shared" si="649"/>
        <v>0</v>
      </c>
      <c r="L1483" s="181">
        <f t="shared" si="649"/>
        <v>0</v>
      </c>
      <c r="M1483" s="192">
        <f t="shared" si="649"/>
        <v>0</v>
      </c>
      <c r="N1483" s="182">
        <f t="shared" si="649"/>
        <v>0</v>
      </c>
      <c r="O1483" s="182">
        <f t="shared" si="649"/>
        <v>0</v>
      </c>
      <c r="P1483" s="182">
        <f t="shared" si="649"/>
        <v>0</v>
      </c>
      <c r="Q1483" s="182">
        <f t="shared" si="649"/>
        <v>0</v>
      </c>
      <c r="R1483" s="182">
        <f t="shared" si="649"/>
        <v>0</v>
      </c>
      <c r="S1483" s="182">
        <f t="shared" si="649"/>
        <v>0</v>
      </c>
      <c r="T1483" s="178">
        <f t="shared" si="649"/>
        <v>0</v>
      </c>
      <c r="U1483" s="182">
        <f t="shared" si="649"/>
        <v>0</v>
      </c>
      <c r="V1483" s="183">
        <f t="shared" si="649"/>
        <v>0</v>
      </c>
      <c r="W1483" s="46">
        <f>W623</f>
        <v>0</v>
      </c>
      <c r="Y1483"/>
      <c r="Z1483"/>
    </row>
    <row r="1484" spans="1:26" s="72" customFormat="1" x14ac:dyDescent="0.2">
      <c r="A1484" s="322"/>
      <c r="B1484" s="25"/>
      <c r="C1484" s="23"/>
      <c r="D1484" s="23"/>
      <c r="E1484" s="24" t="s">
        <v>337</v>
      </c>
      <c r="F1484" s="24"/>
      <c r="G1484" s="69">
        <f t="shared" ref="G1484:W1484" si="650">SUBTOTAL(9,G1485:G1487)</f>
        <v>0</v>
      </c>
      <c r="H1484" s="70">
        <f t="shared" si="650"/>
        <v>0</v>
      </c>
      <c r="I1484" s="66">
        <f t="shared" si="650"/>
        <v>0</v>
      </c>
      <c r="J1484" s="66">
        <f t="shared" si="650"/>
        <v>0</v>
      </c>
      <c r="K1484" s="67">
        <f t="shared" si="650"/>
        <v>0</v>
      </c>
      <c r="L1484" s="34">
        <f t="shared" si="650"/>
        <v>0</v>
      </c>
      <c r="M1484" s="34">
        <f t="shared" si="650"/>
        <v>0</v>
      </c>
      <c r="N1484" s="34">
        <f t="shared" si="650"/>
        <v>0</v>
      </c>
      <c r="O1484" s="34">
        <f t="shared" si="650"/>
        <v>0</v>
      </c>
      <c r="P1484" s="34">
        <f t="shared" si="650"/>
        <v>0</v>
      </c>
      <c r="Q1484" s="34">
        <f t="shared" si="650"/>
        <v>0</v>
      </c>
      <c r="R1484" s="34">
        <f t="shared" si="650"/>
        <v>0</v>
      </c>
      <c r="S1484" s="34">
        <f t="shared" si="650"/>
        <v>0</v>
      </c>
      <c r="T1484" s="34">
        <f t="shared" si="650"/>
        <v>0</v>
      </c>
      <c r="U1484" s="34">
        <f t="shared" si="650"/>
        <v>0</v>
      </c>
      <c r="V1484" s="34">
        <f t="shared" si="650"/>
        <v>0</v>
      </c>
      <c r="W1484" s="33">
        <f t="shared" si="650"/>
        <v>0</v>
      </c>
      <c r="Y1484"/>
      <c r="Z1484"/>
    </row>
    <row r="1485" spans="1:26" s="72" customFormat="1" outlineLevel="1" x14ac:dyDescent="0.2">
      <c r="A1485" s="322"/>
      <c r="B1485" s="25"/>
      <c r="C1485" s="23"/>
      <c r="D1485" s="23"/>
      <c r="E1485" s="24"/>
      <c r="F1485" s="176" t="s">
        <v>338</v>
      </c>
      <c r="G1485" s="190">
        <f>G625</f>
        <v>0</v>
      </c>
      <c r="H1485" s="242">
        <f>G1485*(1-VLOOKUP($F1485,SHT,3,FALSE))+H625*(1-VLOOKUP($F1485,SHT,3,FALSE))</f>
        <v>0</v>
      </c>
      <c r="I1485" s="179">
        <f t="shared" ref="I1485:V1485" si="651">I625*(1-VLOOKUP($F1485,SHT,3,FALSE))</f>
        <v>0</v>
      </c>
      <c r="J1485" s="179">
        <f t="shared" si="651"/>
        <v>0</v>
      </c>
      <c r="K1485" s="197">
        <f t="shared" si="651"/>
        <v>0</v>
      </c>
      <c r="L1485" s="181">
        <f t="shared" si="651"/>
        <v>0</v>
      </c>
      <c r="M1485" s="192">
        <f t="shared" si="651"/>
        <v>0</v>
      </c>
      <c r="N1485" s="182">
        <f t="shared" si="651"/>
        <v>0</v>
      </c>
      <c r="O1485" s="182">
        <f t="shared" si="651"/>
        <v>0</v>
      </c>
      <c r="P1485" s="182">
        <f t="shared" si="651"/>
        <v>0</v>
      </c>
      <c r="Q1485" s="182">
        <f t="shared" si="651"/>
        <v>0</v>
      </c>
      <c r="R1485" s="182">
        <f t="shared" si="651"/>
        <v>0</v>
      </c>
      <c r="S1485" s="182">
        <f t="shared" si="651"/>
        <v>0</v>
      </c>
      <c r="T1485" s="178">
        <f t="shared" si="651"/>
        <v>0</v>
      </c>
      <c r="U1485" s="182">
        <f t="shared" si="651"/>
        <v>0</v>
      </c>
      <c r="V1485" s="183">
        <f t="shared" si="651"/>
        <v>0</v>
      </c>
      <c r="W1485" s="46">
        <f>W625</f>
        <v>0</v>
      </c>
      <c r="Y1485"/>
      <c r="Z1485"/>
    </row>
    <row r="1486" spans="1:26" s="72" customFormat="1" outlineLevel="1" x14ac:dyDescent="0.2">
      <c r="A1486" s="322"/>
      <c r="B1486" s="25"/>
      <c r="C1486" s="23"/>
      <c r="D1486" s="23"/>
      <c r="E1486" s="24"/>
      <c r="F1486" s="176" t="s">
        <v>339</v>
      </c>
      <c r="G1486" s="190">
        <f>G626</f>
        <v>0</v>
      </c>
      <c r="H1486" s="242">
        <f>G1486*(1-VLOOKUP($F1486,SHT,3,FALSE))+H626*(1-VLOOKUP($F1486,SHT,3,FALSE))</f>
        <v>0</v>
      </c>
      <c r="I1486" s="179">
        <f t="shared" ref="I1486:V1486" si="652">I626*(1-VLOOKUP($F1486,SHT,3,FALSE))</f>
        <v>0</v>
      </c>
      <c r="J1486" s="179">
        <f t="shared" si="652"/>
        <v>0</v>
      </c>
      <c r="K1486" s="197">
        <f t="shared" si="652"/>
        <v>0</v>
      </c>
      <c r="L1486" s="181">
        <f t="shared" si="652"/>
        <v>0</v>
      </c>
      <c r="M1486" s="192">
        <f t="shared" si="652"/>
        <v>0</v>
      </c>
      <c r="N1486" s="182">
        <f t="shared" si="652"/>
        <v>0</v>
      </c>
      <c r="O1486" s="182">
        <f t="shared" si="652"/>
        <v>0</v>
      </c>
      <c r="P1486" s="182">
        <f t="shared" si="652"/>
        <v>0</v>
      </c>
      <c r="Q1486" s="182">
        <f t="shared" si="652"/>
        <v>0</v>
      </c>
      <c r="R1486" s="182">
        <f t="shared" si="652"/>
        <v>0</v>
      </c>
      <c r="S1486" s="182">
        <f t="shared" si="652"/>
        <v>0</v>
      </c>
      <c r="T1486" s="178">
        <f t="shared" si="652"/>
        <v>0</v>
      </c>
      <c r="U1486" s="182">
        <f t="shared" si="652"/>
        <v>0</v>
      </c>
      <c r="V1486" s="183">
        <f t="shared" si="652"/>
        <v>0</v>
      </c>
      <c r="W1486" s="46">
        <f>W626</f>
        <v>0</v>
      </c>
      <c r="Y1486"/>
      <c r="Z1486"/>
    </row>
    <row r="1487" spans="1:26" s="72" customFormat="1" outlineLevel="1" x14ac:dyDescent="0.2">
      <c r="A1487" s="322"/>
      <c r="B1487" s="25"/>
      <c r="C1487" s="23"/>
      <c r="D1487" s="23"/>
      <c r="E1487" s="24"/>
      <c r="F1487" s="176" t="s">
        <v>340</v>
      </c>
      <c r="G1487" s="190">
        <f>G627</f>
        <v>0</v>
      </c>
      <c r="H1487" s="242">
        <f>G1487*(1-VLOOKUP($F1487,SHT,3,FALSE))+H627*(1-VLOOKUP($F1487,SHT,3,FALSE))</f>
        <v>0</v>
      </c>
      <c r="I1487" s="179">
        <f t="shared" ref="I1487:V1487" si="653">I627*(1-VLOOKUP($F1487,SHT,3,FALSE))</f>
        <v>0</v>
      </c>
      <c r="J1487" s="179">
        <f t="shared" si="653"/>
        <v>0</v>
      </c>
      <c r="K1487" s="197">
        <f t="shared" si="653"/>
        <v>0</v>
      </c>
      <c r="L1487" s="181">
        <f t="shared" si="653"/>
        <v>0</v>
      </c>
      <c r="M1487" s="192">
        <f t="shared" si="653"/>
        <v>0</v>
      </c>
      <c r="N1487" s="182">
        <f t="shared" si="653"/>
        <v>0</v>
      </c>
      <c r="O1487" s="182">
        <f t="shared" si="653"/>
        <v>0</v>
      </c>
      <c r="P1487" s="182">
        <f t="shared" si="653"/>
        <v>0</v>
      </c>
      <c r="Q1487" s="182">
        <f t="shared" si="653"/>
        <v>0</v>
      </c>
      <c r="R1487" s="182">
        <f t="shared" si="653"/>
        <v>0</v>
      </c>
      <c r="S1487" s="182">
        <f t="shared" si="653"/>
        <v>0</v>
      </c>
      <c r="T1487" s="178">
        <f t="shared" si="653"/>
        <v>0</v>
      </c>
      <c r="U1487" s="182">
        <f t="shared" si="653"/>
        <v>0</v>
      </c>
      <c r="V1487" s="183">
        <f t="shared" si="653"/>
        <v>0</v>
      </c>
      <c r="W1487" s="46">
        <f>W627</f>
        <v>0</v>
      </c>
      <c r="Y1487"/>
      <c r="Z1487"/>
    </row>
    <row r="1488" spans="1:26" s="72" customFormat="1" x14ac:dyDescent="0.2">
      <c r="A1488" s="322"/>
      <c r="B1488" s="25"/>
      <c r="C1488" s="23"/>
      <c r="D1488" s="23" t="s">
        <v>183</v>
      </c>
      <c r="E1488" s="24"/>
      <c r="F1488" s="24"/>
      <c r="G1488" s="69"/>
      <c r="H1488" s="70"/>
      <c r="I1488" s="66"/>
      <c r="J1488" s="66"/>
      <c r="K1488" s="67"/>
      <c r="L1488" s="51"/>
      <c r="M1488" s="34"/>
      <c r="N1488" s="34"/>
      <c r="O1488" s="34"/>
      <c r="P1488" s="34"/>
      <c r="Q1488" s="34"/>
      <c r="R1488" s="34"/>
      <c r="S1488" s="34"/>
      <c r="T1488" s="34"/>
      <c r="U1488" s="34"/>
      <c r="V1488" s="37"/>
      <c r="W1488" s="33"/>
      <c r="Y1488"/>
      <c r="Z1488"/>
    </row>
    <row r="1489" spans="1:26" s="72" customFormat="1" x14ac:dyDescent="0.2">
      <c r="A1489" s="322"/>
      <c r="B1489" s="25"/>
      <c r="C1489" s="23"/>
      <c r="D1489" s="23"/>
      <c r="E1489" s="24" t="s">
        <v>184</v>
      </c>
      <c r="F1489" s="24"/>
      <c r="G1489" s="69">
        <f t="shared" ref="G1489:W1489" si="654">SUBTOTAL(9,G1490:G1491)</f>
        <v>0</v>
      </c>
      <c r="H1489" s="70">
        <f t="shared" si="654"/>
        <v>0</v>
      </c>
      <c r="I1489" s="66">
        <f t="shared" si="654"/>
        <v>0</v>
      </c>
      <c r="J1489" s="66">
        <f t="shared" si="654"/>
        <v>0</v>
      </c>
      <c r="K1489" s="67">
        <f t="shared" si="654"/>
        <v>0</v>
      </c>
      <c r="L1489" s="34">
        <f t="shared" si="654"/>
        <v>0</v>
      </c>
      <c r="M1489" s="34">
        <f t="shared" si="654"/>
        <v>0</v>
      </c>
      <c r="N1489" s="34">
        <f t="shared" si="654"/>
        <v>0</v>
      </c>
      <c r="O1489" s="34">
        <f t="shared" si="654"/>
        <v>0</v>
      </c>
      <c r="P1489" s="34">
        <f t="shared" si="654"/>
        <v>0</v>
      </c>
      <c r="Q1489" s="34">
        <f t="shared" si="654"/>
        <v>0</v>
      </c>
      <c r="R1489" s="34">
        <f t="shared" si="654"/>
        <v>0</v>
      </c>
      <c r="S1489" s="34">
        <f t="shared" si="654"/>
        <v>0</v>
      </c>
      <c r="T1489" s="34">
        <f t="shared" si="654"/>
        <v>0</v>
      </c>
      <c r="U1489" s="34">
        <f t="shared" si="654"/>
        <v>0</v>
      </c>
      <c r="V1489" s="37">
        <f t="shared" si="654"/>
        <v>0</v>
      </c>
      <c r="W1489" s="33">
        <f t="shared" si="654"/>
        <v>0</v>
      </c>
      <c r="Y1489"/>
      <c r="Z1489"/>
    </row>
    <row r="1490" spans="1:26" s="72" customFormat="1" outlineLevel="1" x14ac:dyDescent="0.2">
      <c r="A1490" s="322"/>
      <c r="B1490" s="25"/>
      <c r="C1490" s="23"/>
      <c r="D1490" s="23"/>
      <c r="E1490" s="24"/>
      <c r="F1490" s="176" t="s">
        <v>176</v>
      </c>
      <c r="G1490" s="190">
        <f>G630</f>
        <v>0</v>
      </c>
      <c r="H1490" s="242">
        <f>G1490*(1-VLOOKUP($F1490,SHT,3,FALSE))+H630*(1-VLOOKUP($F1490,SHT,3,FALSE))</f>
        <v>0</v>
      </c>
      <c r="I1490" s="179">
        <f t="shared" ref="I1490:V1490" si="655">I630*(1-VLOOKUP($F1490,SHT,3,FALSE))</f>
        <v>0</v>
      </c>
      <c r="J1490" s="179">
        <f t="shared" si="655"/>
        <v>0</v>
      </c>
      <c r="K1490" s="197">
        <f t="shared" si="655"/>
        <v>0</v>
      </c>
      <c r="L1490" s="181">
        <f t="shared" si="655"/>
        <v>0</v>
      </c>
      <c r="M1490" s="192">
        <f t="shared" si="655"/>
        <v>0</v>
      </c>
      <c r="N1490" s="182">
        <f t="shared" si="655"/>
        <v>0</v>
      </c>
      <c r="O1490" s="182">
        <f t="shared" si="655"/>
        <v>0</v>
      </c>
      <c r="P1490" s="182">
        <f t="shared" si="655"/>
        <v>0</v>
      </c>
      <c r="Q1490" s="182">
        <f t="shared" si="655"/>
        <v>0</v>
      </c>
      <c r="R1490" s="182">
        <f t="shared" si="655"/>
        <v>0</v>
      </c>
      <c r="S1490" s="182">
        <f t="shared" si="655"/>
        <v>0</v>
      </c>
      <c r="T1490" s="178">
        <f t="shared" si="655"/>
        <v>0</v>
      </c>
      <c r="U1490" s="182">
        <f t="shared" si="655"/>
        <v>0</v>
      </c>
      <c r="V1490" s="183">
        <f t="shared" si="655"/>
        <v>0</v>
      </c>
      <c r="W1490" s="46">
        <f>W630</f>
        <v>0</v>
      </c>
      <c r="Y1490"/>
      <c r="Z1490"/>
    </row>
    <row r="1491" spans="1:26" s="72" customFormat="1" outlineLevel="1" x14ac:dyDescent="0.2">
      <c r="A1491" s="322"/>
      <c r="B1491" s="25"/>
      <c r="C1491" s="23"/>
      <c r="D1491" s="23"/>
      <c r="E1491" s="24"/>
      <c r="F1491" s="176" t="s">
        <v>180</v>
      </c>
      <c r="G1491" s="190">
        <f>G631</f>
        <v>0</v>
      </c>
      <c r="H1491" s="242">
        <f>G1491*(1-VLOOKUP($F1491,SHT,3,FALSE))+H631*(1-VLOOKUP($F1491,SHT,3,FALSE))</f>
        <v>0</v>
      </c>
      <c r="I1491" s="179">
        <f t="shared" ref="I1491:V1491" si="656">I631*(1-VLOOKUP($F1491,SHT,3,FALSE))</f>
        <v>0</v>
      </c>
      <c r="J1491" s="179">
        <f t="shared" si="656"/>
        <v>0</v>
      </c>
      <c r="K1491" s="197">
        <f t="shared" si="656"/>
        <v>0</v>
      </c>
      <c r="L1491" s="181">
        <f t="shared" si="656"/>
        <v>0</v>
      </c>
      <c r="M1491" s="192">
        <f t="shared" si="656"/>
        <v>0</v>
      </c>
      <c r="N1491" s="182">
        <f t="shared" si="656"/>
        <v>0</v>
      </c>
      <c r="O1491" s="182">
        <f t="shared" si="656"/>
        <v>0</v>
      </c>
      <c r="P1491" s="182">
        <f t="shared" si="656"/>
        <v>0</v>
      </c>
      <c r="Q1491" s="182">
        <f t="shared" si="656"/>
        <v>0</v>
      </c>
      <c r="R1491" s="182">
        <f t="shared" si="656"/>
        <v>0</v>
      </c>
      <c r="S1491" s="182">
        <f t="shared" si="656"/>
        <v>0</v>
      </c>
      <c r="T1491" s="178">
        <f t="shared" si="656"/>
        <v>0</v>
      </c>
      <c r="U1491" s="182">
        <f t="shared" si="656"/>
        <v>0</v>
      </c>
      <c r="V1491" s="183">
        <f t="shared" si="656"/>
        <v>0</v>
      </c>
      <c r="W1491" s="46">
        <f>W631</f>
        <v>0</v>
      </c>
      <c r="Y1491"/>
      <c r="Z1491"/>
    </row>
    <row r="1492" spans="1:26" s="72" customFormat="1" x14ac:dyDescent="0.2">
      <c r="A1492" s="322"/>
      <c r="B1492" s="25"/>
      <c r="C1492" s="23"/>
      <c r="D1492" s="23"/>
      <c r="E1492" s="24" t="s">
        <v>185</v>
      </c>
      <c r="F1492" s="24"/>
      <c r="G1492" s="69">
        <f t="shared" ref="G1492:W1492" si="657">SUBTOTAL(9,G1493:G1494)</f>
        <v>0</v>
      </c>
      <c r="H1492" s="70">
        <f t="shared" si="657"/>
        <v>0</v>
      </c>
      <c r="I1492" s="66">
        <f t="shared" si="657"/>
        <v>0</v>
      </c>
      <c r="J1492" s="66">
        <f t="shared" si="657"/>
        <v>0</v>
      </c>
      <c r="K1492" s="67">
        <f t="shared" si="657"/>
        <v>0</v>
      </c>
      <c r="L1492" s="34">
        <f t="shared" si="657"/>
        <v>0</v>
      </c>
      <c r="M1492" s="34">
        <f t="shared" si="657"/>
        <v>0</v>
      </c>
      <c r="N1492" s="34">
        <f t="shared" si="657"/>
        <v>0</v>
      </c>
      <c r="O1492" s="34">
        <f t="shared" si="657"/>
        <v>0</v>
      </c>
      <c r="P1492" s="34">
        <f t="shared" si="657"/>
        <v>0</v>
      </c>
      <c r="Q1492" s="34">
        <f t="shared" si="657"/>
        <v>0</v>
      </c>
      <c r="R1492" s="34">
        <f t="shared" si="657"/>
        <v>0</v>
      </c>
      <c r="S1492" s="34">
        <f t="shared" si="657"/>
        <v>0</v>
      </c>
      <c r="T1492" s="34">
        <f t="shared" si="657"/>
        <v>0</v>
      </c>
      <c r="U1492" s="34">
        <f t="shared" si="657"/>
        <v>0</v>
      </c>
      <c r="V1492" s="37">
        <f t="shared" si="657"/>
        <v>0</v>
      </c>
      <c r="W1492" s="33">
        <f t="shared" si="657"/>
        <v>0</v>
      </c>
      <c r="Y1492"/>
      <c r="Z1492"/>
    </row>
    <row r="1493" spans="1:26" s="72" customFormat="1" outlineLevel="1" x14ac:dyDescent="0.2">
      <c r="A1493" s="322"/>
      <c r="B1493" s="25"/>
      <c r="C1493" s="23"/>
      <c r="D1493" s="23"/>
      <c r="E1493" s="24"/>
      <c r="F1493" s="176" t="s">
        <v>177</v>
      </c>
      <c r="G1493" s="190">
        <f>G633</f>
        <v>0</v>
      </c>
      <c r="H1493" s="242">
        <f>G1493*(1-VLOOKUP($F1493,SHT,3,FALSE))+H633*(1-VLOOKUP($F1493,SHT,3,FALSE))</f>
        <v>0</v>
      </c>
      <c r="I1493" s="179">
        <f t="shared" ref="I1493:V1493" si="658">I633*(1-VLOOKUP($F1493,SHT,3,FALSE))</f>
        <v>0</v>
      </c>
      <c r="J1493" s="179">
        <f t="shared" si="658"/>
        <v>0</v>
      </c>
      <c r="K1493" s="197">
        <f t="shared" si="658"/>
        <v>0</v>
      </c>
      <c r="L1493" s="181">
        <f t="shared" si="658"/>
        <v>0</v>
      </c>
      <c r="M1493" s="192">
        <f t="shared" si="658"/>
        <v>0</v>
      </c>
      <c r="N1493" s="182">
        <f t="shared" si="658"/>
        <v>0</v>
      </c>
      <c r="O1493" s="182">
        <f t="shared" si="658"/>
        <v>0</v>
      </c>
      <c r="P1493" s="182">
        <f t="shared" si="658"/>
        <v>0</v>
      </c>
      <c r="Q1493" s="182">
        <f t="shared" si="658"/>
        <v>0</v>
      </c>
      <c r="R1493" s="182">
        <f t="shared" si="658"/>
        <v>0</v>
      </c>
      <c r="S1493" s="182">
        <f t="shared" si="658"/>
        <v>0</v>
      </c>
      <c r="T1493" s="178">
        <f t="shared" si="658"/>
        <v>0</v>
      </c>
      <c r="U1493" s="182">
        <f t="shared" si="658"/>
        <v>0</v>
      </c>
      <c r="V1493" s="183">
        <f t="shared" si="658"/>
        <v>0</v>
      </c>
      <c r="W1493" s="46">
        <f>W633</f>
        <v>0</v>
      </c>
      <c r="Y1493"/>
      <c r="Z1493"/>
    </row>
    <row r="1494" spans="1:26" s="72" customFormat="1" outlineLevel="1" x14ac:dyDescent="0.2">
      <c r="A1494" s="322"/>
      <c r="B1494" s="25"/>
      <c r="C1494" s="23"/>
      <c r="D1494" s="23"/>
      <c r="E1494" s="24"/>
      <c r="F1494" s="176" t="s">
        <v>182</v>
      </c>
      <c r="G1494" s="190">
        <f>G634</f>
        <v>0</v>
      </c>
      <c r="H1494" s="242">
        <f>G1494*(1-VLOOKUP($F1494,SHT,3,FALSE))+H634*(1-VLOOKUP($F1494,SHT,3,FALSE))</f>
        <v>0</v>
      </c>
      <c r="I1494" s="179">
        <f t="shared" ref="I1494:V1494" si="659">I634*(1-VLOOKUP($F1494,SHT,3,FALSE))</f>
        <v>0</v>
      </c>
      <c r="J1494" s="179">
        <f t="shared" si="659"/>
        <v>0</v>
      </c>
      <c r="K1494" s="197">
        <f t="shared" si="659"/>
        <v>0</v>
      </c>
      <c r="L1494" s="181">
        <f t="shared" si="659"/>
        <v>0</v>
      </c>
      <c r="M1494" s="192">
        <f t="shared" si="659"/>
        <v>0</v>
      </c>
      <c r="N1494" s="182">
        <f t="shared" si="659"/>
        <v>0</v>
      </c>
      <c r="O1494" s="182">
        <f t="shared" si="659"/>
        <v>0</v>
      </c>
      <c r="P1494" s="182">
        <f t="shared" si="659"/>
        <v>0</v>
      </c>
      <c r="Q1494" s="182">
        <f t="shared" si="659"/>
        <v>0</v>
      </c>
      <c r="R1494" s="182">
        <f t="shared" si="659"/>
        <v>0</v>
      </c>
      <c r="S1494" s="182">
        <f t="shared" si="659"/>
        <v>0</v>
      </c>
      <c r="T1494" s="178">
        <f t="shared" si="659"/>
        <v>0</v>
      </c>
      <c r="U1494" s="182">
        <f t="shared" si="659"/>
        <v>0</v>
      </c>
      <c r="V1494" s="183">
        <f t="shared" si="659"/>
        <v>0</v>
      </c>
      <c r="W1494" s="46">
        <f>W634</f>
        <v>0</v>
      </c>
      <c r="Y1494"/>
      <c r="Z1494"/>
    </row>
    <row r="1495" spans="1:26" s="72" customFormat="1" x14ac:dyDescent="0.2">
      <c r="A1495" s="322"/>
      <c r="B1495" s="25"/>
      <c r="C1495" s="23"/>
      <c r="D1495" s="23"/>
      <c r="E1495" s="24" t="s">
        <v>186</v>
      </c>
      <c r="F1495" s="24"/>
      <c r="G1495" s="69">
        <f t="shared" ref="G1495:W1495" si="660">SUBTOTAL(9,G1496:G1497)</f>
        <v>0</v>
      </c>
      <c r="H1495" s="70">
        <f t="shared" si="660"/>
        <v>0</v>
      </c>
      <c r="I1495" s="66">
        <f t="shared" si="660"/>
        <v>0</v>
      </c>
      <c r="J1495" s="66">
        <f t="shared" si="660"/>
        <v>0</v>
      </c>
      <c r="K1495" s="67">
        <f t="shared" si="660"/>
        <v>0</v>
      </c>
      <c r="L1495" s="34">
        <f t="shared" si="660"/>
        <v>0</v>
      </c>
      <c r="M1495" s="34">
        <f t="shared" si="660"/>
        <v>0</v>
      </c>
      <c r="N1495" s="34">
        <f t="shared" si="660"/>
        <v>0</v>
      </c>
      <c r="O1495" s="34">
        <f t="shared" si="660"/>
        <v>0</v>
      </c>
      <c r="P1495" s="34">
        <f t="shared" si="660"/>
        <v>0</v>
      </c>
      <c r="Q1495" s="34">
        <f t="shared" si="660"/>
        <v>0</v>
      </c>
      <c r="R1495" s="34">
        <f t="shared" si="660"/>
        <v>0</v>
      </c>
      <c r="S1495" s="34">
        <f t="shared" si="660"/>
        <v>0</v>
      </c>
      <c r="T1495" s="34">
        <f t="shared" si="660"/>
        <v>0</v>
      </c>
      <c r="U1495" s="34">
        <f t="shared" si="660"/>
        <v>0</v>
      </c>
      <c r="V1495" s="37">
        <f t="shared" si="660"/>
        <v>0</v>
      </c>
      <c r="W1495" s="33">
        <f t="shared" si="660"/>
        <v>0</v>
      </c>
      <c r="Y1495"/>
      <c r="Z1495"/>
    </row>
    <row r="1496" spans="1:26" s="72" customFormat="1" outlineLevel="1" x14ac:dyDescent="0.2">
      <c r="A1496" s="322"/>
      <c r="B1496" s="25"/>
      <c r="C1496" s="23"/>
      <c r="D1496" s="23"/>
      <c r="E1496" s="24"/>
      <c r="F1496" s="176" t="s">
        <v>178</v>
      </c>
      <c r="G1496" s="190">
        <f>G636</f>
        <v>0</v>
      </c>
      <c r="H1496" s="242">
        <f>G1496*(1-VLOOKUP($F1496,SHT,3,FALSE))+H636*(1-VLOOKUP($F1496,SHT,3,FALSE))</f>
        <v>0</v>
      </c>
      <c r="I1496" s="179">
        <f t="shared" ref="I1496:V1496" si="661">I636*(1-VLOOKUP($F1496,SHT,3,FALSE))</f>
        <v>0</v>
      </c>
      <c r="J1496" s="179">
        <f t="shared" si="661"/>
        <v>0</v>
      </c>
      <c r="K1496" s="197">
        <f t="shared" si="661"/>
        <v>0</v>
      </c>
      <c r="L1496" s="181">
        <f t="shared" si="661"/>
        <v>0</v>
      </c>
      <c r="M1496" s="192">
        <f t="shared" si="661"/>
        <v>0</v>
      </c>
      <c r="N1496" s="182">
        <f t="shared" si="661"/>
        <v>0</v>
      </c>
      <c r="O1496" s="182">
        <f t="shared" si="661"/>
        <v>0</v>
      </c>
      <c r="P1496" s="182">
        <f t="shared" si="661"/>
        <v>0</v>
      </c>
      <c r="Q1496" s="182">
        <f t="shared" si="661"/>
        <v>0</v>
      </c>
      <c r="R1496" s="182">
        <f t="shared" si="661"/>
        <v>0</v>
      </c>
      <c r="S1496" s="182">
        <f t="shared" si="661"/>
        <v>0</v>
      </c>
      <c r="T1496" s="178">
        <f t="shared" si="661"/>
        <v>0</v>
      </c>
      <c r="U1496" s="182">
        <f t="shared" si="661"/>
        <v>0</v>
      </c>
      <c r="V1496" s="183">
        <f t="shared" si="661"/>
        <v>0</v>
      </c>
      <c r="W1496" s="46">
        <f>W636</f>
        <v>0</v>
      </c>
      <c r="Y1496"/>
      <c r="Z1496"/>
    </row>
    <row r="1497" spans="1:26" s="72" customFormat="1" outlineLevel="1" x14ac:dyDescent="0.2">
      <c r="A1497" s="322"/>
      <c r="B1497" s="25"/>
      <c r="C1497" s="23"/>
      <c r="D1497" s="23"/>
      <c r="E1497" s="24"/>
      <c r="F1497" s="176" t="s">
        <v>181</v>
      </c>
      <c r="G1497" s="190">
        <f>G637</f>
        <v>0</v>
      </c>
      <c r="H1497" s="242">
        <f>G1497*(1-VLOOKUP($F1497,SHT,3,FALSE))+H637*(1-VLOOKUP($F1497,SHT,3,FALSE))</f>
        <v>0</v>
      </c>
      <c r="I1497" s="179">
        <f t="shared" ref="I1497:V1497" si="662">I637*(1-VLOOKUP($F1497,SHT,3,FALSE))</f>
        <v>0</v>
      </c>
      <c r="J1497" s="179">
        <f t="shared" si="662"/>
        <v>0</v>
      </c>
      <c r="K1497" s="197">
        <f t="shared" si="662"/>
        <v>0</v>
      </c>
      <c r="L1497" s="181">
        <f t="shared" si="662"/>
        <v>0</v>
      </c>
      <c r="M1497" s="192">
        <f t="shared" si="662"/>
        <v>0</v>
      </c>
      <c r="N1497" s="182">
        <f t="shared" si="662"/>
        <v>0</v>
      </c>
      <c r="O1497" s="182">
        <f t="shared" si="662"/>
        <v>0</v>
      </c>
      <c r="P1497" s="182">
        <f t="shared" si="662"/>
        <v>0</v>
      </c>
      <c r="Q1497" s="182">
        <f t="shared" si="662"/>
        <v>0</v>
      </c>
      <c r="R1497" s="182">
        <f t="shared" si="662"/>
        <v>0</v>
      </c>
      <c r="S1497" s="182">
        <f t="shared" si="662"/>
        <v>0</v>
      </c>
      <c r="T1497" s="178">
        <f t="shared" si="662"/>
        <v>0</v>
      </c>
      <c r="U1497" s="182">
        <f t="shared" si="662"/>
        <v>0</v>
      </c>
      <c r="V1497" s="183">
        <f t="shared" si="662"/>
        <v>0</v>
      </c>
      <c r="W1497" s="46">
        <f>W637</f>
        <v>0</v>
      </c>
      <c r="Y1497"/>
      <c r="Z1497"/>
    </row>
    <row r="1498" spans="1:26" s="72" customFormat="1" x14ac:dyDescent="0.2">
      <c r="A1498" s="322"/>
      <c r="B1498" s="25"/>
      <c r="C1498" s="23"/>
      <c r="D1498" s="23"/>
      <c r="E1498" s="24" t="s">
        <v>187</v>
      </c>
      <c r="F1498" s="24"/>
      <c r="G1498" s="69">
        <f t="shared" ref="G1498:W1498" si="663">SUBTOTAL(9,G1499:G1500)</f>
        <v>0</v>
      </c>
      <c r="H1498" s="70">
        <f t="shared" si="663"/>
        <v>0</v>
      </c>
      <c r="I1498" s="66">
        <f t="shared" si="663"/>
        <v>0</v>
      </c>
      <c r="J1498" s="66">
        <f t="shared" si="663"/>
        <v>0</v>
      </c>
      <c r="K1498" s="67">
        <f t="shared" si="663"/>
        <v>0</v>
      </c>
      <c r="L1498" s="34">
        <f t="shared" si="663"/>
        <v>0</v>
      </c>
      <c r="M1498" s="34">
        <f t="shared" si="663"/>
        <v>0</v>
      </c>
      <c r="N1498" s="34">
        <f t="shared" si="663"/>
        <v>0</v>
      </c>
      <c r="O1498" s="34">
        <f t="shared" si="663"/>
        <v>0</v>
      </c>
      <c r="P1498" s="34">
        <f t="shared" si="663"/>
        <v>0</v>
      </c>
      <c r="Q1498" s="34">
        <f t="shared" si="663"/>
        <v>0</v>
      </c>
      <c r="R1498" s="34">
        <f t="shared" si="663"/>
        <v>0</v>
      </c>
      <c r="S1498" s="34">
        <f t="shared" si="663"/>
        <v>0</v>
      </c>
      <c r="T1498" s="34">
        <f t="shared" si="663"/>
        <v>0</v>
      </c>
      <c r="U1498" s="34">
        <f t="shared" si="663"/>
        <v>0</v>
      </c>
      <c r="V1498" s="37">
        <f t="shared" si="663"/>
        <v>0</v>
      </c>
      <c r="W1498" s="33">
        <f t="shared" si="663"/>
        <v>0</v>
      </c>
      <c r="Y1498"/>
      <c r="Z1498"/>
    </row>
    <row r="1499" spans="1:26" s="72" customFormat="1" outlineLevel="1" x14ac:dyDescent="0.2">
      <c r="A1499" s="322"/>
      <c r="B1499" s="25"/>
      <c r="C1499" s="23"/>
      <c r="D1499" s="23"/>
      <c r="E1499" s="24"/>
      <c r="F1499" s="176" t="s">
        <v>179</v>
      </c>
      <c r="G1499" s="190">
        <f>G639</f>
        <v>0</v>
      </c>
      <c r="H1499" s="242">
        <f>G1499*(1-VLOOKUP($F1499,SHT,3,FALSE))+H639*(1-VLOOKUP($F1499,SHT,3,FALSE))</f>
        <v>0</v>
      </c>
      <c r="I1499" s="179">
        <f t="shared" ref="I1499:V1499" si="664">I639*(1-VLOOKUP($F1499,SHT,3,FALSE))</f>
        <v>0</v>
      </c>
      <c r="J1499" s="179">
        <f t="shared" si="664"/>
        <v>0</v>
      </c>
      <c r="K1499" s="197">
        <f t="shared" si="664"/>
        <v>0</v>
      </c>
      <c r="L1499" s="181">
        <f t="shared" si="664"/>
        <v>0</v>
      </c>
      <c r="M1499" s="192">
        <f t="shared" si="664"/>
        <v>0</v>
      </c>
      <c r="N1499" s="182">
        <f t="shared" si="664"/>
        <v>0</v>
      </c>
      <c r="O1499" s="182">
        <f t="shared" si="664"/>
        <v>0</v>
      </c>
      <c r="P1499" s="182">
        <f t="shared" si="664"/>
        <v>0</v>
      </c>
      <c r="Q1499" s="182">
        <f t="shared" si="664"/>
        <v>0</v>
      </c>
      <c r="R1499" s="182">
        <f t="shared" si="664"/>
        <v>0</v>
      </c>
      <c r="S1499" s="182">
        <f t="shared" si="664"/>
        <v>0</v>
      </c>
      <c r="T1499" s="178">
        <f t="shared" si="664"/>
        <v>0</v>
      </c>
      <c r="U1499" s="182">
        <f t="shared" si="664"/>
        <v>0</v>
      </c>
      <c r="V1499" s="183">
        <f t="shared" si="664"/>
        <v>0</v>
      </c>
      <c r="W1499" s="46">
        <f>W639</f>
        <v>0</v>
      </c>
      <c r="Y1499"/>
      <c r="Z1499"/>
    </row>
    <row r="1500" spans="1:26" s="72" customFormat="1" outlineLevel="1" x14ac:dyDescent="0.2">
      <c r="A1500" s="322"/>
      <c r="B1500" s="25"/>
      <c r="C1500" s="23"/>
      <c r="D1500" s="23"/>
      <c r="E1500" s="24"/>
      <c r="F1500" s="176" t="s">
        <v>188</v>
      </c>
      <c r="G1500" s="190">
        <f>G640</f>
        <v>0</v>
      </c>
      <c r="H1500" s="242">
        <f>G1500*(1-VLOOKUP($F1500,SHT,3,FALSE))+H640*(1-VLOOKUP($F1500,SHT,3,FALSE))</f>
        <v>0</v>
      </c>
      <c r="I1500" s="179">
        <f t="shared" ref="I1500:V1500" si="665">I640*(1-VLOOKUP($F1500,SHT,3,FALSE))</f>
        <v>0</v>
      </c>
      <c r="J1500" s="179">
        <f t="shared" si="665"/>
        <v>0</v>
      </c>
      <c r="K1500" s="197">
        <f t="shared" si="665"/>
        <v>0</v>
      </c>
      <c r="L1500" s="181">
        <f t="shared" si="665"/>
        <v>0</v>
      </c>
      <c r="M1500" s="192">
        <f t="shared" si="665"/>
        <v>0</v>
      </c>
      <c r="N1500" s="182">
        <f t="shared" si="665"/>
        <v>0</v>
      </c>
      <c r="O1500" s="182">
        <f t="shared" si="665"/>
        <v>0</v>
      </c>
      <c r="P1500" s="182">
        <f t="shared" si="665"/>
        <v>0</v>
      </c>
      <c r="Q1500" s="182">
        <f t="shared" si="665"/>
        <v>0</v>
      </c>
      <c r="R1500" s="182">
        <f t="shared" si="665"/>
        <v>0</v>
      </c>
      <c r="S1500" s="182">
        <f t="shared" si="665"/>
        <v>0</v>
      </c>
      <c r="T1500" s="178">
        <f t="shared" si="665"/>
        <v>0</v>
      </c>
      <c r="U1500" s="182">
        <f t="shared" si="665"/>
        <v>0</v>
      </c>
      <c r="V1500" s="183">
        <f t="shared" si="665"/>
        <v>0</v>
      </c>
      <c r="W1500" s="46">
        <f>W640</f>
        <v>0</v>
      </c>
      <c r="Y1500"/>
      <c r="Z1500"/>
    </row>
    <row r="1501" spans="1:26" s="72" customFormat="1" x14ac:dyDescent="0.2">
      <c r="A1501" s="322"/>
      <c r="B1501" s="25"/>
      <c r="C1501" s="23"/>
      <c r="D1501" s="23"/>
      <c r="E1501" s="24" t="s">
        <v>341</v>
      </c>
      <c r="F1501" s="24"/>
      <c r="G1501" s="69">
        <f t="shared" ref="G1501:W1501" si="666">SUBTOTAL(9,G1502:G1503)</f>
        <v>0</v>
      </c>
      <c r="H1501" s="70">
        <f t="shared" si="666"/>
        <v>0</v>
      </c>
      <c r="I1501" s="66">
        <f t="shared" si="666"/>
        <v>0</v>
      </c>
      <c r="J1501" s="66">
        <f t="shared" si="666"/>
        <v>0</v>
      </c>
      <c r="K1501" s="67">
        <f t="shared" si="666"/>
        <v>0</v>
      </c>
      <c r="L1501" s="34">
        <f t="shared" si="666"/>
        <v>0</v>
      </c>
      <c r="M1501" s="34">
        <f t="shared" si="666"/>
        <v>0</v>
      </c>
      <c r="N1501" s="34">
        <f t="shared" si="666"/>
        <v>0</v>
      </c>
      <c r="O1501" s="34">
        <f t="shared" si="666"/>
        <v>0</v>
      </c>
      <c r="P1501" s="34">
        <f t="shared" si="666"/>
        <v>0</v>
      </c>
      <c r="Q1501" s="34">
        <f t="shared" si="666"/>
        <v>0</v>
      </c>
      <c r="R1501" s="34">
        <f t="shared" si="666"/>
        <v>0</v>
      </c>
      <c r="S1501" s="34">
        <f t="shared" si="666"/>
        <v>0</v>
      </c>
      <c r="T1501" s="34">
        <f t="shared" si="666"/>
        <v>0</v>
      </c>
      <c r="U1501" s="34">
        <f t="shared" si="666"/>
        <v>0</v>
      </c>
      <c r="V1501" s="37">
        <f t="shared" si="666"/>
        <v>0</v>
      </c>
      <c r="W1501" s="33">
        <f t="shared" si="666"/>
        <v>0</v>
      </c>
      <c r="Y1501"/>
      <c r="Z1501"/>
    </row>
    <row r="1502" spans="1:26" s="72" customFormat="1" outlineLevel="1" x14ac:dyDescent="0.2">
      <c r="A1502" s="322"/>
      <c r="B1502" s="25"/>
      <c r="C1502" s="23"/>
      <c r="D1502" s="23"/>
      <c r="E1502" s="24"/>
      <c r="F1502" s="176" t="s">
        <v>342</v>
      </c>
      <c r="G1502" s="190">
        <f>G642</f>
        <v>0</v>
      </c>
      <c r="H1502" s="242">
        <f>G1502*(1-VLOOKUP($F1502,SHT,3,FALSE))+H642*(1-VLOOKUP($F1502,SHT,3,FALSE))</f>
        <v>0</v>
      </c>
      <c r="I1502" s="179">
        <f t="shared" ref="I1502:V1502" si="667">I642*(1-VLOOKUP($F1502,SHT,3,FALSE))</f>
        <v>0</v>
      </c>
      <c r="J1502" s="179">
        <f t="shared" si="667"/>
        <v>0</v>
      </c>
      <c r="K1502" s="197">
        <f t="shared" si="667"/>
        <v>0</v>
      </c>
      <c r="L1502" s="181">
        <f t="shared" si="667"/>
        <v>0</v>
      </c>
      <c r="M1502" s="192">
        <f t="shared" si="667"/>
        <v>0</v>
      </c>
      <c r="N1502" s="182">
        <f t="shared" si="667"/>
        <v>0</v>
      </c>
      <c r="O1502" s="182">
        <f t="shared" si="667"/>
        <v>0</v>
      </c>
      <c r="P1502" s="182">
        <f t="shared" si="667"/>
        <v>0</v>
      </c>
      <c r="Q1502" s="182">
        <f t="shared" si="667"/>
        <v>0</v>
      </c>
      <c r="R1502" s="182">
        <f t="shared" si="667"/>
        <v>0</v>
      </c>
      <c r="S1502" s="182">
        <f t="shared" si="667"/>
        <v>0</v>
      </c>
      <c r="T1502" s="178">
        <f t="shared" si="667"/>
        <v>0</v>
      </c>
      <c r="U1502" s="182">
        <f t="shared" si="667"/>
        <v>0</v>
      </c>
      <c r="V1502" s="183">
        <f t="shared" si="667"/>
        <v>0</v>
      </c>
      <c r="W1502" s="46">
        <f>W642</f>
        <v>0</v>
      </c>
      <c r="Y1502"/>
      <c r="Z1502"/>
    </row>
    <row r="1503" spans="1:26" s="72" customFormat="1" outlineLevel="1" x14ac:dyDescent="0.2">
      <c r="A1503" s="322"/>
      <c r="B1503" s="25"/>
      <c r="C1503" s="23"/>
      <c r="D1503" s="23"/>
      <c r="E1503" s="24"/>
      <c r="F1503" s="176" t="s">
        <v>343</v>
      </c>
      <c r="G1503" s="190">
        <f>G643</f>
        <v>0</v>
      </c>
      <c r="H1503" s="242">
        <f>G1503*(1-VLOOKUP($F1503,SHT,3,FALSE))+H643*(1-VLOOKUP($F1503,SHT,3,FALSE))</f>
        <v>0</v>
      </c>
      <c r="I1503" s="179">
        <f t="shared" ref="I1503:V1503" si="668">I643*(1-VLOOKUP($F1503,SHT,3,FALSE))</f>
        <v>0</v>
      </c>
      <c r="J1503" s="179">
        <f t="shared" si="668"/>
        <v>0</v>
      </c>
      <c r="K1503" s="197">
        <f t="shared" si="668"/>
        <v>0</v>
      </c>
      <c r="L1503" s="181">
        <f t="shared" si="668"/>
        <v>0</v>
      </c>
      <c r="M1503" s="192">
        <f t="shared" si="668"/>
        <v>0</v>
      </c>
      <c r="N1503" s="182">
        <f t="shared" si="668"/>
        <v>0</v>
      </c>
      <c r="O1503" s="182">
        <f t="shared" si="668"/>
        <v>0</v>
      </c>
      <c r="P1503" s="182">
        <f t="shared" si="668"/>
        <v>0</v>
      </c>
      <c r="Q1503" s="182">
        <f t="shared" si="668"/>
        <v>0</v>
      </c>
      <c r="R1503" s="182">
        <f t="shared" si="668"/>
        <v>0</v>
      </c>
      <c r="S1503" s="182">
        <f t="shared" si="668"/>
        <v>0</v>
      </c>
      <c r="T1503" s="178">
        <f t="shared" si="668"/>
        <v>0</v>
      </c>
      <c r="U1503" s="182">
        <f t="shared" si="668"/>
        <v>0</v>
      </c>
      <c r="V1503" s="183">
        <f t="shared" si="668"/>
        <v>0</v>
      </c>
      <c r="W1503" s="46">
        <f>W643</f>
        <v>0</v>
      </c>
      <c r="Y1503"/>
      <c r="Z1503"/>
    </row>
    <row r="1504" spans="1:26" s="72" customFormat="1" x14ac:dyDescent="0.2">
      <c r="A1504" s="322"/>
      <c r="B1504" s="25"/>
      <c r="C1504" s="23"/>
      <c r="D1504" s="23"/>
      <c r="E1504" s="24" t="s">
        <v>344</v>
      </c>
      <c r="F1504" s="24"/>
      <c r="G1504" s="69">
        <f t="shared" ref="G1504:W1504" si="669">SUBTOTAL(9,G1505:G1506)</f>
        <v>0</v>
      </c>
      <c r="H1504" s="70">
        <f t="shared" si="669"/>
        <v>0</v>
      </c>
      <c r="I1504" s="66">
        <f t="shared" si="669"/>
        <v>0</v>
      </c>
      <c r="J1504" s="66">
        <f t="shared" si="669"/>
        <v>0</v>
      </c>
      <c r="K1504" s="67">
        <f t="shared" si="669"/>
        <v>0</v>
      </c>
      <c r="L1504" s="34">
        <f t="shared" si="669"/>
        <v>0</v>
      </c>
      <c r="M1504" s="34">
        <f t="shared" si="669"/>
        <v>0</v>
      </c>
      <c r="N1504" s="34">
        <f t="shared" si="669"/>
        <v>0</v>
      </c>
      <c r="O1504" s="34">
        <f t="shared" si="669"/>
        <v>0</v>
      </c>
      <c r="P1504" s="34">
        <f t="shared" si="669"/>
        <v>0</v>
      </c>
      <c r="Q1504" s="34">
        <f t="shared" si="669"/>
        <v>0</v>
      </c>
      <c r="R1504" s="34">
        <f t="shared" si="669"/>
        <v>0</v>
      </c>
      <c r="S1504" s="34">
        <f t="shared" si="669"/>
        <v>0</v>
      </c>
      <c r="T1504" s="34">
        <f t="shared" si="669"/>
        <v>0</v>
      </c>
      <c r="U1504" s="34">
        <f t="shared" si="669"/>
        <v>0</v>
      </c>
      <c r="V1504" s="37">
        <f t="shared" si="669"/>
        <v>0</v>
      </c>
      <c r="W1504" s="33">
        <f t="shared" si="669"/>
        <v>0</v>
      </c>
      <c r="Y1504"/>
      <c r="Z1504"/>
    </row>
    <row r="1505" spans="1:26" s="72" customFormat="1" outlineLevel="1" x14ac:dyDescent="0.2">
      <c r="A1505" s="322"/>
      <c r="B1505" s="25"/>
      <c r="C1505" s="23"/>
      <c r="D1505" s="23"/>
      <c r="E1505" s="24"/>
      <c r="F1505" s="176" t="s">
        <v>345</v>
      </c>
      <c r="G1505" s="190">
        <f>G645</f>
        <v>0</v>
      </c>
      <c r="H1505" s="242">
        <f>G1505*(1-VLOOKUP($F1505,SHT,3,FALSE))+H645*(1-VLOOKUP($F1505,SHT,3,FALSE))</f>
        <v>0</v>
      </c>
      <c r="I1505" s="179">
        <f t="shared" ref="I1505:V1505" si="670">I645*(1-VLOOKUP($F1505,SHT,3,FALSE))</f>
        <v>0</v>
      </c>
      <c r="J1505" s="179">
        <f t="shared" si="670"/>
        <v>0</v>
      </c>
      <c r="K1505" s="197">
        <f t="shared" si="670"/>
        <v>0</v>
      </c>
      <c r="L1505" s="181">
        <f t="shared" si="670"/>
        <v>0</v>
      </c>
      <c r="M1505" s="192">
        <f t="shared" si="670"/>
        <v>0</v>
      </c>
      <c r="N1505" s="182">
        <f t="shared" si="670"/>
        <v>0</v>
      </c>
      <c r="O1505" s="182">
        <f t="shared" si="670"/>
        <v>0</v>
      </c>
      <c r="P1505" s="182">
        <f t="shared" si="670"/>
        <v>0</v>
      </c>
      <c r="Q1505" s="182">
        <f t="shared" si="670"/>
        <v>0</v>
      </c>
      <c r="R1505" s="182">
        <f t="shared" si="670"/>
        <v>0</v>
      </c>
      <c r="S1505" s="182">
        <f t="shared" si="670"/>
        <v>0</v>
      </c>
      <c r="T1505" s="178">
        <f t="shared" si="670"/>
        <v>0</v>
      </c>
      <c r="U1505" s="182">
        <f t="shared" si="670"/>
        <v>0</v>
      </c>
      <c r="V1505" s="183">
        <f t="shared" si="670"/>
        <v>0</v>
      </c>
      <c r="W1505" s="46">
        <f>W645</f>
        <v>0</v>
      </c>
      <c r="Y1505"/>
      <c r="Z1505"/>
    </row>
    <row r="1506" spans="1:26" s="72" customFormat="1" outlineLevel="1" x14ac:dyDescent="0.2">
      <c r="A1506" s="322"/>
      <c r="B1506" s="25"/>
      <c r="C1506" s="23"/>
      <c r="D1506" s="23"/>
      <c r="E1506" s="24"/>
      <c r="F1506" s="176" t="s">
        <v>346</v>
      </c>
      <c r="G1506" s="190">
        <f>G646</f>
        <v>0</v>
      </c>
      <c r="H1506" s="242">
        <f>G1506*(1-VLOOKUP($F1506,SHT,3,FALSE))+H646*(1-VLOOKUP($F1506,SHT,3,FALSE))</f>
        <v>0</v>
      </c>
      <c r="I1506" s="179">
        <f t="shared" ref="I1506:V1506" si="671">I646*(1-VLOOKUP($F1506,SHT,3,FALSE))</f>
        <v>0</v>
      </c>
      <c r="J1506" s="179">
        <f t="shared" si="671"/>
        <v>0</v>
      </c>
      <c r="K1506" s="197">
        <f t="shared" si="671"/>
        <v>0</v>
      </c>
      <c r="L1506" s="181">
        <f t="shared" si="671"/>
        <v>0</v>
      </c>
      <c r="M1506" s="192">
        <f t="shared" si="671"/>
        <v>0</v>
      </c>
      <c r="N1506" s="182">
        <f t="shared" si="671"/>
        <v>0</v>
      </c>
      <c r="O1506" s="182">
        <f t="shared" si="671"/>
        <v>0</v>
      </c>
      <c r="P1506" s="182">
        <f t="shared" si="671"/>
        <v>0</v>
      </c>
      <c r="Q1506" s="182">
        <f t="shared" si="671"/>
        <v>0</v>
      </c>
      <c r="R1506" s="182">
        <f t="shared" si="671"/>
        <v>0</v>
      </c>
      <c r="S1506" s="182">
        <f t="shared" si="671"/>
        <v>0</v>
      </c>
      <c r="T1506" s="178">
        <f t="shared" si="671"/>
        <v>0</v>
      </c>
      <c r="U1506" s="182">
        <f t="shared" si="671"/>
        <v>0</v>
      </c>
      <c r="V1506" s="183">
        <f t="shared" si="671"/>
        <v>0</v>
      </c>
      <c r="W1506" s="46">
        <f>W646</f>
        <v>0</v>
      </c>
      <c r="Y1506"/>
      <c r="Z1506"/>
    </row>
    <row r="1507" spans="1:26" s="72" customFormat="1" x14ac:dyDescent="0.2">
      <c r="A1507" s="322"/>
      <c r="B1507" s="25"/>
      <c r="C1507" s="23"/>
      <c r="D1507" s="23" t="s">
        <v>63</v>
      </c>
      <c r="E1507" s="24"/>
      <c r="F1507" s="24"/>
      <c r="G1507" s="69">
        <f>SUBTOTAL(9,G1508:G1510)</f>
        <v>0</v>
      </c>
      <c r="H1507" s="70"/>
      <c r="I1507" s="66"/>
      <c r="J1507" s="66"/>
      <c r="K1507" s="67">
        <f t="shared" ref="K1507:W1507" si="672">SUBTOTAL(9,K1508:K1510)</f>
        <v>0</v>
      </c>
      <c r="L1507" s="34">
        <f t="shared" si="672"/>
        <v>0</v>
      </c>
      <c r="M1507" s="34">
        <f t="shared" si="672"/>
        <v>0</v>
      </c>
      <c r="N1507" s="34">
        <f t="shared" si="672"/>
        <v>0</v>
      </c>
      <c r="O1507" s="34">
        <f t="shared" si="672"/>
        <v>0</v>
      </c>
      <c r="P1507" s="34">
        <f t="shared" si="672"/>
        <v>0</v>
      </c>
      <c r="Q1507" s="34">
        <f t="shared" si="672"/>
        <v>0</v>
      </c>
      <c r="R1507" s="34">
        <f t="shared" si="672"/>
        <v>0</v>
      </c>
      <c r="S1507" s="34">
        <f t="shared" si="672"/>
        <v>0</v>
      </c>
      <c r="T1507" s="34">
        <f t="shared" si="672"/>
        <v>0</v>
      </c>
      <c r="U1507" s="34">
        <f t="shared" si="672"/>
        <v>0</v>
      </c>
      <c r="V1507" s="34">
        <f t="shared" si="672"/>
        <v>0</v>
      </c>
      <c r="W1507" s="33">
        <f t="shared" si="672"/>
        <v>0</v>
      </c>
      <c r="Y1507"/>
      <c r="Z1507"/>
    </row>
    <row r="1508" spans="1:26" s="72" customFormat="1" outlineLevel="1" x14ac:dyDescent="0.2">
      <c r="A1508" s="322"/>
      <c r="B1508" s="25"/>
      <c r="C1508" s="23"/>
      <c r="D1508" s="23"/>
      <c r="E1508" s="24"/>
      <c r="F1508" s="176" t="s">
        <v>190</v>
      </c>
      <c r="G1508" s="190">
        <f>G648</f>
        <v>0</v>
      </c>
      <c r="H1508" s="70"/>
      <c r="I1508" s="66"/>
      <c r="J1508" s="66"/>
      <c r="K1508" s="197">
        <f>($G1508+SUM($H648:K648))*VLOOKUP($F1508,EIT,2,FALSE)</f>
        <v>0</v>
      </c>
      <c r="L1508" s="181">
        <f t="shared" ref="L1508:V1508" si="673">L648*VLOOKUP($F1508,EIT,2,FALSE)</f>
        <v>0</v>
      </c>
      <c r="M1508" s="192">
        <f t="shared" si="673"/>
        <v>0</v>
      </c>
      <c r="N1508" s="182">
        <f t="shared" si="673"/>
        <v>0</v>
      </c>
      <c r="O1508" s="178">
        <f t="shared" si="673"/>
        <v>0</v>
      </c>
      <c r="P1508" s="192">
        <f t="shared" si="673"/>
        <v>0</v>
      </c>
      <c r="Q1508" s="182">
        <f t="shared" si="673"/>
        <v>0</v>
      </c>
      <c r="R1508" s="182">
        <f t="shared" si="673"/>
        <v>0</v>
      </c>
      <c r="S1508" s="182">
        <f t="shared" si="673"/>
        <v>0</v>
      </c>
      <c r="T1508" s="178">
        <f t="shared" si="673"/>
        <v>0</v>
      </c>
      <c r="U1508" s="182">
        <f t="shared" si="673"/>
        <v>0</v>
      </c>
      <c r="V1508" s="183">
        <f t="shared" si="673"/>
        <v>0</v>
      </c>
      <c r="W1508" s="46">
        <f>W648</f>
        <v>0</v>
      </c>
      <c r="Y1508"/>
      <c r="Z1508"/>
    </row>
    <row r="1509" spans="1:26" s="72" customFormat="1" outlineLevel="1" x14ac:dyDescent="0.2">
      <c r="A1509" s="322"/>
      <c r="B1509" s="25"/>
      <c r="C1509" s="23"/>
      <c r="D1509" s="23"/>
      <c r="E1509" s="24"/>
      <c r="F1509" s="176" t="s">
        <v>191</v>
      </c>
      <c r="G1509" s="190">
        <f>G649</f>
        <v>0</v>
      </c>
      <c r="H1509" s="70"/>
      <c r="I1509" s="66"/>
      <c r="J1509" s="66"/>
      <c r="K1509" s="67"/>
      <c r="L1509" s="181">
        <f>($G1509+SUM($H649:L649))*VLOOKUP($F1509,EIT,3,FALSE)</f>
        <v>0</v>
      </c>
      <c r="M1509" s="192">
        <f>($G1509+SUM($H649:$L649))*VLOOKUP($F1509,EIT,4,FALSE)+$M649*(VLOOKUP($F1509,EIT,3,FALSE)+VLOOKUP($F1509,EIT,4,FALSE))</f>
        <v>0</v>
      </c>
      <c r="N1509" s="182">
        <f>($G1509+SUM($H649:$M649))*VLOOKUP($F1509,EIT,5,FALSE)+$N649*(VLOOKUP($F1509,EIT,3,FALSE)+VLOOKUP($F1509,EIT,4,FALSE)+VLOOKUP($F1509,EIT,5,FALSE))</f>
        <v>0</v>
      </c>
      <c r="O1509" s="178">
        <f t="shared" ref="O1509:V1509" si="674">O649*(VLOOKUP($F1509,EIT,3,FALSE)+VLOOKUP($F1509,EIT,4,FALSE)+VLOOKUP($F1509,EIT,5,FALSE))</f>
        <v>0</v>
      </c>
      <c r="P1509" s="192">
        <f t="shared" si="674"/>
        <v>0</v>
      </c>
      <c r="Q1509" s="182">
        <f t="shared" si="674"/>
        <v>0</v>
      </c>
      <c r="R1509" s="182">
        <f t="shared" si="674"/>
        <v>0</v>
      </c>
      <c r="S1509" s="182">
        <f t="shared" si="674"/>
        <v>0</v>
      </c>
      <c r="T1509" s="178">
        <f t="shared" si="674"/>
        <v>0</v>
      </c>
      <c r="U1509" s="182">
        <f t="shared" si="674"/>
        <v>0</v>
      </c>
      <c r="V1509" s="183">
        <f t="shared" si="674"/>
        <v>0</v>
      </c>
      <c r="W1509" s="46">
        <f>W649</f>
        <v>0</v>
      </c>
      <c r="Y1509"/>
      <c r="Z1509"/>
    </row>
    <row r="1510" spans="1:26" s="72" customFormat="1" outlineLevel="1" x14ac:dyDescent="0.2">
      <c r="A1510" s="322"/>
      <c r="B1510" s="25"/>
      <c r="C1510" s="23"/>
      <c r="D1510" s="23"/>
      <c r="E1510" s="24"/>
      <c r="F1510" s="176" t="s">
        <v>189</v>
      </c>
      <c r="G1510" s="190">
        <f>G650</f>
        <v>0</v>
      </c>
      <c r="H1510" s="70"/>
      <c r="I1510" s="66"/>
      <c r="J1510" s="66"/>
      <c r="K1510" s="67"/>
      <c r="L1510" s="51"/>
      <c r="M1510" s="34"/>
      <c r="N1510" s="34"/>
      <c r="O1510" s="34"/>
      <c r="P1510" s="34"/>
      <c r="Q1510" s="34"/>
      <c r="R1510" s="34"/>
      <c r="S1510" s="34"/>
      <c r="T1510" s="34"/>
      <c r="U1510" s="34"/>
      <c r="V1510" s="37"/>
      <c r="W1510" s="46">
        <f>W650</f>
        <v>0</v>
      </c>
      <c r="Y1510"/>
      <c r="Z1510"/>
    </row>
    <row r="1511" spans="1:26" s="72" customFormat="1" x14ac:dyDescent="0.2">
      <c r="A1511" s="322"/>
      <c r="B1511" s="25"/>
      <c r="C1511" s="64"/>
      <c r="D1511" s="23" t="s">
        <v>192</v>
      </c>
      <c r="E1511" s="24"/>
      <c r="F1511" s="24"/>
      <c r="G1511" s="69">
        <f>SUBTOTAL(9,G1512:G1513)</f>
        <v>0</v>
      </c>
      <c r="H1511" s="70"/>
      <c r="I1511" s="66"/>
      <c r="J1511" s="66"/>
      <c r="K1511" s="67"/>
      <c r="L1511" s="51"/>
      <c r="M1511" s="34"/>
      <c r="N1511" s="34"/>
      <c r="O1511" s="34"/>
      <c r="P1511" s="34"/>
      <c r="Q1511" s="34"/>
      <c r="R1511" s="34"/>
      <c r="S1511" s="34"/>
      <c r="T1511" s="34"/>
      <c r="U1511" s="34"/>
      <c r="V1511" s="37"/>
      <c r="W1511" s="378"/>
      <c r="Y1511"/>
      <c r="Z1511"/>
    </row>
    <row r="1512" spans="1:26" s="72" customFormat="1" outlineLevel="1" x14ac:dyDescent="0.2">
      <c r="A1512" s="322"/>
      <c r="B1512" s="25"/>
      <c r="C1512" s="23"/>
      <c r="D1512" s="23"/>
      <c r="E1512" s="24"/>
      <c r="F1512" s="176" t="s">
        <v>193</v>
      </c>
      <c r="G1512" s="190">
        <f>G652</f>
        <v>0</v>
      </c>
      <c r="H1512" s="70"/>
      <c r="I1512" s="66"/>
      <c r="J1512" s="66"/>
      <c r="K1512" s="67"/>
      <c r="L1512" s="51"/>
      <c r="M1512" s="34"/>
      <c r="N1512" s="34"/>
      <c r="O1512" s="34"/>
      <c r="P1512" s="34"/>
      <c r="Q1512" s="34"/>
      <c r="R1512" s="34"/>
      <c r="S1512" s="34"/>
      <c r="T1512" s="34"/>
      <c r="U1512" s="34"/>
      <c r="V1512" s="37"/>
      <c r="W1512" s="49"/>
      <c r="Y1512"/>
      <c r="Z1512"/>
    </row>
    <row r="1513" spans="1:26" s="72" customFormat="1" outlineLevel="1" x14ac:dyDescent="0.2">
      <c r="A1513" s="322"/>
      <c r="B1513" s="25"/>
      <c r="C1513" s="23"/>
      <c r="D1513" s="23"/>
      <c r="E1513" s="24"/>
      <c r="F1513" s="176" t="s">
        <v>194</v>
      </c>
      <c r="G1513" s="190">
        <f>G653</f>
        <v>0</v>
      </c>
      <c r="H1513" s="70"/>
      <c r="I1513" s="66"/>
      <c r="J1513" s="66"/>
      <c r="K1513" s="67"/>
      <c r="L1513" s="51"/>
      <c r="M1513" s="34"/>
      <c r="N1513" s="34"/>
      <c r="O1513" s="34"/>
      <c r="P1513" s="34"/>
      <c r="Q1513" s="34"/>
      <c r="R1513" s="34"/>
      <c r="S1513" s="34"/>
      <c r="T1513" s="34"/>
      <c r="U1513" s="34"/>
      <c r="V1513" s="37"/>
      <c r="W1513" s="49"/>
      <c r="Y1513"/>
      <c r="Z1513"/>
    </row>
    <row r="1514" spans="1:26" x14ac:dyDescent="0.2">
      <c r="A1514" s="318"/>
      <c r="B1514" s="30"/>
      <c r="C1514" s="23" t="s">
        <v>150</v>
      </c>
      <c r="D1514" s="24"/>
      <c r="E1514" s="24"/>
      <c r="F1514" s="24"/>
      <c r="G1514" s="49"/>
      <c r="H1514" s="42"/>
      <c r="I1514" s="42"/>
      <c r="J1514" s="42"/>
      <c r="K1514" s="44"/>
      <c r="L1514" s="43"/>
      <c r="M1514" s="42"/>
      <c r="N1514" s="42"/>
      <c r="O1514" s="42"/>
      <c r="P1514" s="42"/>
      <c r="Q1514" s="42"/>
      <c r="R1514" s="42"/>
      <c r="S1514" s="42"/>
      <c r="T1514" s="42"/>
      <c r="U1514" s="42"/>
      <c r="V1514" s="44"/>
      <c r="W1514" s="44"/>
      <c r="Y1514"/>
      <c r="Z1514"/>
    </row>
    <row r="1515" spans="1:26" s="72" customFormat="1" x14ac:dyDescent="0.2">
      <c r="A1515" s="322"/>
      <c r="B1515" s="25"/>
      <c r="C1515" s="23"/>
      <c r="D1515" s="65" t="s">
        <v>52</v>
      </c>
      <c r="E1515" s="24"/>
      <c r="F1515" s="24"/>
      <c r="G1515" s="69"/>
      <c r="H1515" s="70"/>
      <c r="I1515" s="66"/>
      <c r="J1515" s="66"/>
      <c r="K1515" s="67"/>
      <c r="L1515" s="51"/>
      <c r="M1515" s="34"/>
      <c r="N1515" s="34"/>
      <c r="O1515" s="34"/>
      <c r="P1515" s="34"/>
      <c r="Q1515" s="34"/>
      <c r="R1515" s="34"/>
      <c r="S1515" s="34"/>
      <c r="T1515" s="34"/>
      <c r="U1515" s="34"/>
      <c r="V1515" s="37"/>
      <c r="W1515" s="37"/>
      <c r="Y1515"/>
      <c r="Z1515"/>
    </row>
    <row r="1516" spans="1:26" s="72" customFormat="1" x14ac:dyDescent="0.2">
      <c r="A1516" s="322"/>
      <c r="B1516" s="25"/>
      <c r="C1516" s="23"/>
      <c r="D1516" s="23"/>
      <c r="E1516" s="24" t="s">
        <v>153</v>
      </c>
      <c r="F1516" s="24"/>
      <c r="G1516" s="69">
        <f t="shared" ref="G1516:W1516" si="675">SUBTOTAL(9,G1517:G1520)</f>
        <v>0</v>
      </c>
      <c r="H1516" s="70">
        <f t="shared" si="675"/>
        <v>0</v>
      </c>
      <c r="I1516" s="66">
        <f t="shared" si="675"/>
        <v>0</v>
      </c>
      <c r="J1516" s="66">
        <f t="shared" si="675"/>
        <v>0</v>
      </c>
      <c r="K1516" s="67">
        <f t="shared" si="675"/>
        <v>0</v>
      </c>
      <c r="L1516" s="34">
        <f t="shared" si="675"/>
        <v>0</v>
      </c>
      <c r="M1516" s="34">
        <f t="shared" si="675"/>
        <v>0</v>
      </c>
      <c r="N1516" s="34">
        <f t="shared" si="675"/>
        <v>0</v>
      </c>
      <c r="O1516" s="34">
        <f t="shared" si="675"/>
        <v>0</v>
      </c>
      <c r="P1516" s="34">
        <f t="shared" si="675"/>
        <v>0</v>
      </c>
      <c r="Q1516" s="34">
        <f t="shared" si="675"/>
        <v>0</v>
      </c>
      <c r="R1516" s="34">
        <f t="shared" si="675"/>
        <v>0</v>
      </c>
      <c r="S1516" s="34">
        <f t="shared" si="675"/>
        <v>0</v>
      </c>
      <c r="T1516" s="34">
        <f t="shared" si="675"/>
        <v>0</v>
      </c>
      <c r="U1516" s="34">
        <f t="shared" si="675"/>
        <v>0</v>
      </c>
      <c r="V1516" s="34">
        <f t="shared" si="675"/>
        <v>0</v>
      </c>
      <c r="W1516" s="33">
        <f t="shared" si="675"/>
        <v>0</v>
      </c>
      <c r="Y1516"/>
      <c r="Z1516"/>
    </row>
    <row r="1517" spans="1:26" s="72" customFormat="1" outlineLevel="1" x14ac:dyDescent="0.2">
      <c r="A1517" s="322"/>
      <c r="B1517" s="25"/>
      <c r="C1517" s="23"/>
      <c r="D1517" s="23"/>
      <c r="E1517" s="24"/>
      <c r="F1517" s="176" t="s">
        <v>154</v>
      </c>
      <c r="G1517" s="190">
        <f>G657</f>
        <v>0</v>
      </c>
      <c r="H1517" s="242">
        <f>G1517*(1-VLOOKUP($F1517,SHT,3,FALSE))+H657*(1-VLOOKUP($F1517,SHT,3,FALSE))</f>
        <v>0</v>
      </c>
      <c r="I1517" s="179">
        <f t="shared" ref="I1517:V1517" si="676">I657*(1-VLOOKUP($F1517,SHT,3,FALSE))</f>
        <v>0</v>
      </c>
      <c r="J1517" s="179">
        <f t="shared" si="676"/>
        <v>0</v>
      </c>
      <c r="K1517" s="197">
        <f t="shared" si="676"/>
        <v>0</v>
      </c>
      <c r="L1517" s="181">
        <f t="shared" si="676"/>
        <v>0</v>
      </c>
      <c r="M1517" s="192">
        <f t="shared" si="676"/>
        <v>0</v>
      </c>
      <c r="N1517" s="182">
        <f t="shared" si="676"/>
        <v>0</v>
      </c>
      <c r="O1517" s="182">
        <f t="shared" si="676"/>
        <v>0</v>
      </c>
      <c r="P1517" s="182">
        <f t="shared" si="676"/>
        <v>0</v>
      </c>
      <c r="Q1517" s="182">
        <f t="shared" si="676"/>
        <v>0</v>
      </c>
      <c r="R1517" s="182">
        <f t="shared" si="676"/>
        <v>0</v>
      </c>
      <c r="S1517" s="182">
        <f t="shared" si="676"/>
        <v>0</v>
      </c>
      <c r="T1517" s="178">
        <f t="shared" si="676"/>
        <v>0</v>
      </c>
      <c r="U1517" s="182">
        <f t="shared" si="676"/>
        <v>0</v>
      </c>
      <c r="V1517" s="183">
        <f t="shared" si="676"/>
        <v>0</v>
      </c>
      <c r="W1517" s="46">
        <f>W657</f>
        <v>0</v>
      </c>
      <c r="Y1517"/>
      <c r="Z1517"/>
    </row>
    <row r="1518" spans="1:26" s="72" customFormat="1" outlineLevel="1" x14ac:dyDescent="0.2">
      <c r="A1518" s="322"/>
      <c r="B1518" s="25"/>
      <c r="C1518" s="23"/>
      <c r="D1518" s="23"/>
      <c r="E1518" s="24"/>
      <c r="F1518" s="176" t="s">
        <v>155</v>
      </c>
      <c r="G1518" s="190">
        <f>G658</f>
        <v>0</v>
      </c>
      <c r="H1518" s="242">
        <f>G1518*(1-VLOOKUP($F1518,SHT,3,FALSE))+H658*(1-VLOOKUP($F1518,SHT,3,FALSE))</f>
        <v>0</v>
      </c>
      <c r="I1518" s="179">
        <f t="shared" ref="I1518:V1518" si="677">I658*(1-VLOOKUP($F1518,SHT,3,FALSE))</f>
        <v>0</v>
      </c>
      <c r="J1518" s="179">
        <f t="shared" si="677"/>
        <v>0</v>
      </c>
      <c r="K1518" s="197">
        <f t="shared" si="677"/>
        <v>0</v>
      </c>
      <c r="L1518" s="181">
        <f t="shared" si="677"/>
        <v>0</v>
      </c>
      <c r="M1518" s="192">
        <f t="shared" si="677"/>
        <v>0</v>
      </c>
      <c r="N1518" s="182">
        <f t="shared" si="677"/>
        <v>0</v>
      </c>
      <c r="O1518" s="182">
        <f t="shared" si="677"/>
        <v>0</v>
      </c>
      <c r="P1518" s="182">
        <f t="shared" si="677"/>
        <v>0</v>
      </c>
      <c r="Q1518" s="182">
        <f t="shared" si="677"/>
        <v>0</v>
      </c>
      <c r="R1518" s="182">
        <f t="shared" si="677"/>
        <v>0</v>
      </c>
      <c r="S1518" s="182">
        <f t="shared" si="677"/>
        <v>0</v>
      </c>
      <c r="T1518" s="178">
        <f t="shared" si="677"/>
        <v>0</v>
      </c>
      <c r="U1518" s="182">
        <f t="shared" si="677"/>
        <v>0</v>
      </c>
      <c r="V1518" s="183">
        <f t="shared" si="677"/>
        <v>0</v>
      </c>
      <c r="W1518" s="46">
        <f>W658</f>
        <v>0</v>
      </c>
      <c r="Y1518"/>
      <c r="Z1518"/>
    </row>
    <row r="1519" spans="1:26" s="72" customFormat="1" outlineLevel="1" x14ac:dyDescent="0.2">
      <c r="A1519" s="322"/>
      <c r="B1519" s="25"/>
      <c r="C1519" s="23"/>
      <c r="D1519" s="23"/>
      <c r="E1519" s="24"/>
      <c r="F1519" s="176" t="s">
        <v>156</v>
      </c>
      <c r="G1519" s="190">
        <f>G659</f>
        <v>0</v>
      </c>
      <c r="H1519" s="242">
        <f>G1519*(1-VLOOKUP($F1519,SHT,3,FALSE))+H659*(1-VLOOKUP($F1519,SHT,3,FALSE))</f>
        <v>0</v>
      </c>
      <c r="I1519" s="179">
        <f t="shared" ref="I1519:V1519" si="678">I659*(1-VLOOKUP($F1519,SHT,3,FALSE))</f>
        <v>0</v>
      </c>
      <c r="J1519" s="179">
        <f t="shared" si="678"/>
        <v>0</v>
      </c>
      <c r="K1519" s="197">
        <f t="shared" si="678"/>
        <v>0</v>
      </c>
      <c r="L1519" s="181">
        <f t="shared" si="678"/>
        <v>0</v>
      </c>
      <c r="M1519" s="192">
        <f t="shared" si="678"/>
        <v>0</v>
      </c>
      <c r="N1519" s="182">
        <f t="shared" si="678"/>
        <v>0</v>
      </c>
      <c r="O1519" s="182">
        <f t="shared" si="678"/>
        <v>0</v>
      </c>
      <c r="P1519" s="182">
        <f t="shared" si="678"/>
        <v>0</v>
      </c>
      <c r="Q1519" s="182">
        <f t="shared" si="678"/>
        <v>0</v>
      </c>
      <c r="R1519" s="182">
        <f t="shared" si="678"/>
        <v>0</v>
      </c>
      <c r="S1519" s="182">
        <f t="shared" si="678"/>
        <v>0</v>
      </c>
      <c r="T1519" s="178">
        <f t="shared" si="678"/>
        <v>0</v>
      </c>
      <c r="U1519" s="182">
        <f t="shared" si="678"/>
        <v>0</v>
      </c>
      <c r="V1519" s="183">
        <f t="shared" si="678"/>
        <v>0</v>
      </c>
      <c r="W1519" s="46">
        <f>W659</f>
        <v>0</v>
      </c>
      <c r="Y1519"/>
      <c r="Z1519"/>
    </row>
    <row r="1520" spans="1:26" s="72" customFormat="1" outlineLevel="1" x14ac:dyDescent="0.2">
      <c r="A1520" s="322"/>
      <c r="B1520" s="25"/>
      <c r="C1520" s="23"/>
      <c r="D1520" s="23"/>
      <c r="E1520" s="24"/>
      <c r="F1520" s="176" t="s">
        <v>197</v>
      </c>
      <c r="G1520" s="190">
        <f>G660</f>
        <v>0</v>
      </c>
      <c r="H1520" s="242">
        <f>G1520*(1-VLOOKUP($F1520,SHT,3,FALSE))+H660*(1-VLOOKUP($F1520,SHT,3,FALSE))</f>
        <v>0</v>
      </c>
      <c r="I1520" s="179">
        <f t="shared" ref="I1520:V1520" si="679">I660*(1-VLOOKUP($F1520,SHT,3,FALSE))</f>
        <v>0</v>
      </c>
      <c r="J1520" s="179">
        <f t="shared" si="679"/>
        <v>0</v>
      </c>
      <c r="K1520" s="197">
        <f t="shared" si="679"/>
        <v>0</v>
      </c>
      <c r="L1520" s="181">
        <f t="shared" si="679"/>
        <v>0</v>
      </c>
      <c r="M1520" s="192">
        <f t="shared" si="679"/>
        <v>0</v>
      </c>
      <c r="N1520" s="182">
        <f t="shared" si="679"/>
        <v>0</v>
      </c>
      <c r="O1520" s="182">
        <f t="shared" si="679"/>
        <v>0</v>
      </c>
      <c r="P1520" s="182">
        <f t="shared" si="679"/>
        <v>0</v>
      </c>
      <c r="Q1520" s="182">
        <f t="shared" si="679"/>
        <v>0</v>
      </c>
      <c r="R1520" s="182">
        <f t="shared" si="679"/>
        <v>0</v>
      </c>
      <c r="S1520" s="182">
        <f t="shared" si="679"/>
        <v>0</v>
      </c>
      <c r="T1520" s="178">
        <f t="shared" si="679"/>
        <v>0</v>
      </c>
      <c r="U1520" s="182">
        <f t="shared" si="679"/>
        <v>0</v>
      </c>
      <c r="V1520" s="183">
        <f t="shared" si="679"/>
        <v>0</v>
      </c>
      <c r="W1520" s="46">
        <f>W660</f>
        <v>0</v>
      </c>
      <c r="Y1520"/>
      <c r="Z1520"/>
    </row>
    <row r="1521" spans="1:26" s="72" customFormat="1" x14ac:dyDescent="0.2">
      <c r="A1521" s="322"/>
      <c r="B1521" s="25"/>
      <c r="C1521" s="23"/>
      <c r="D1521" s="23"/>
      <c r="E1521" s="24" t="s">
        <v>157</v>
      </c>
      <c r="F1521" s="24"/>
      <c r="G1521" s="69">
        <f t="shared" ref="G1521:W1521" si="680">SUBTOTAL(9,G1522:G1525)</f>
        <v>0</v>
      </c>
      <c r="H1521" s="70">
        <f t="shared" si="680"/>
        <v>0</v>
      </c>
      <c r="I1521" s="66">
        <f t="shared" si="680"/>
        <v>0</v>
      </c>
      <c r="J1521" s="66">
        <f t="shared" si="680"/>
        <v>0</v>
      </c>
      <c r="K1521" s="67">
        <f t="shared" si="680"/>
        <v>0</v>
      </c>
      <c r="L1521" s="34">
        <f t="shared" si="680"/>
        <v>0</v>
      </c>
      <c r="M1521" s="34">
        <f t="shared" si="680"/>
        <v>0</v>
      </c>
      <c r="N1521" s="34">
        <f t="shared" si="680"/>
        <v>0</v>
      </c>
      <c r="O1521" s="34">
        <f t="shared" si="680"/>
        <v>0</v>
      </c>
      <c r="P1521" s="34">
        <f t="shared" si="680"/>
        <v>0</v>
      </c>
      <c r="Q1521" s="34">
        <f t="shared" si="680"/>
        <v>0</v>
      </c>
      <c r="R1521" s="34">
        <f t="shared" si="680"/>
        <v>0</v>
      </c>
      <c r="S1521" s="34">
        <f t="shared" si="680"/>
        <v>0</v>
      </c>
      <c r="T1521" s="34">
        <f t="shared" si="680"/>
        <v>0</v>
      </c>
      <c r="U1521" s="34">
        <f t="shared" si="680"/>
        <v>0</v>
      </c>
      <c r="V1521" s="34">
        <f t="shared" si="680"/>
        <v>0</v>
      </c>
      <c r="W1521" s="33">
        <f t="shared" si="680"/>
        <v>0</v>
      </c>
      <c r="Y1521"/>
      <c r="Z1521"/>
    </row>
    <row r="1522" spans="1:26" s="72" customFormat="1" outlineLevel="1" x14ac:dyDescent="0.2">
      <c r="A1522" s="322"/>
      <c r="B1522" s="25"/>
      <c r="C1522" s="23"/>
      <c r="D1522" s="23"/>
      <c r="E1522" s="24"/>
      <c r="F1522" s="176" t="s">
        <v>158</v>
      </c>
      <c r="G1522" s="190">
        <f>G662</f>
        <v>0</v>
      </c>
      <c r="H1522" s="242">
        <f>G1522*(1-VLOOKUP($F1522,SHT,3,FALSE))+H662*(1-VLOOKUP($F1522,SHT,3,FALSE))</f>
        <v>0</v>
      </c>
      <c r="I1522" s="179">
        <f t="shared" ref="I1522:V1522" si="681">I662*(1-VLOOKUP($F1522,SHT,3,FALSE))</f>
        <v>0</v>
      </c>
      <c r="J1522" s="179">
        <f t="shared" si="681"/>
        <v>0</v>
      </c>
      <c r="K1522" s="197">
        <f t="shared" si="681"/>
        <v>0</v>
      </c>
      <c r="L1522" s="181">
        <f t="shared" si="681"/>
        <v>0</v>
      </c>
      <c r="M1522" s="192">
        <f t="shared" si="681"/>
        <v>0</v>
      </c>
      <c r="N1522" s="182">
        <f t="shared" si="681"/>
        <v>0</v>
      </c>
      <c r="O1522" s="182">
        <f t="shared" si="681"/>
        <v>0</v>
      </c>
      <c r="P1522" s="182">
        <f t="shared" si="681"/>
        <v>0</v>
      </c>
      <c r="Q1522" s="182">
        <f t="shared" si="681"/>
        <v>0</v>
      </c>
      <c r="R1522" s="182">
        <f t="shared" si="681"/>
        <v>0</v>
      </c>
      <c r="S1522" s="182">
        <f t="shared" si="681"/>
        <v>0</v>
      </c>
      <c r="T1522" s="178">
        <f t="shared" si="681"/>
        <v>0</v>
      </c>
      <c r="U1522" s="182">
        <f t="shared" si="681"/>
        <v>0</v>
      </c>
      <c r="V1522" s="183">
        <f t="shared" si="681"/>
        <v>0</v>
      </c>
      <c r="W1522" s="46">
        <f>W662</f>
        <v>0</v>
      </c>
      <c r="Y1522"/>
      <c r="Z1522"/>
    </row>
    <row r="1523" spans="1:26" s="72" customFormat="1" outlineLevel="1" x14ac:dyDescent="0.2">
      <c r="A1523" s="322"/>
      <c r="B1523" s="25"/>
      <c r="C1523" s="23"/>
      <c r="D1523" s="23"/>
      <c r="E1523" s="24"/>
      <c r="F1523" s="176" t="s">
        <v>159</v>
      </c>
      <c r="G1523" s="190">
        <f>G663</f>
        <v>0</v>
      </c>
      <c r="H1523" s="242">
        <f>G1523*(1-VLOOKUP($F1523,SHT,3,FALSE))+H663*(1-VLOOKUP($F1523,SHT,3,FALSE))</f>
        <v>0</v>
      </c>
      <c r="I1523" s="179">
        <f t="shared" ref="I1523:V1523" si="682">I663*(1-VLOOKUP($F1523,SHT,3,FALSE))</f>
        <v>0</v>
      </c>
      <c r="J1523" s="179">
        <f t="shared" si="682"/>
        <v>0</v>
      </c>
      <c r="K1523" s="197">
        <f t="shared" si="682"/>
        <v>0</v>
      </c>
      <c r="L1523" s="181">
        <f t="shared" si="682"/>
        <v>0</v>
      </c>
      <c r="M1523" s="192">
        <f t="shared" si="682"/>
        <v>0</v>
      </c>
      <c r="N1523" s="182">
        <f t="shared" si="682"/>
        <v>0</v>
      </c>
      <c r="O1523" s="182">
        <f t="shared" si="682"/>
        <v>0</v>
      </c>
      <c r="P1523" s="182">
        <f t="shared" si="682"/>
        <v>0</v>
      </c>
      <c r="Q1523" s="182">
        <f t="shared" si="682"/>
        <v>0</v>
      </c>
      <c r="R1523" s="182">
        <f t="shared" si="682"/>
        <v>0</v>
      </c>
      <c r="S1523" s="182">
        <f t="shared" si="682"/>
        <v>0</v>
      </c>
      <c r="T1523" s="178">
        <f t="shared" si="682"/>
        <v>0</v>
      </c>
      <c r="U1523" s="182">
        <f t="shared" si="682"/>
        <v>0</v>
      </c>
      <c r="V1523" s="183">
        <f t="shared" si="682"/>
        <v>0</v>
      </c>
      <c r="W1523" s="46">
        <f>W663</f>
        <v>0</v>
      </c>
      <c r="Y1523"/>
      <c r="Z1523"/>
    </row>
    <row r="1524" spans="1:26" s="72" customFormat="1" outlineLevel="1" x14ac:dyDescent="0.2">
      <c r="A1524" s="322"/>
      <c r="B1524" s="25"/>
      <c r="C1524" s="23"/>
      <c r="D1524" s="23"/>
      <c r="E1524" s="24"/>
      <c r="F1524" s="176" t="s">
        <v>160</v>
      </c>
      <c r="G1524" s="190">
        <f>G664</f>
        <v>0</v>
      </c>
      <c r="H1524" s="242">
        <f>G1524*(1-VLOOKUP($F1524,SHT,3,FALSE))+H664*(1-VLOOKUP($F1524,SHT,3,FALSE))</f>
        <v>0</v>
      </c>
      <c r="I1524" s="179">
        <f t="shared" ref="I1524:V1524" si="683">I664*(1-VLOOKUP($F1524,SHT,3,FALSE))</f>
        <v>0</v>
      </c>
      <c r="J1524" s="179">
        <f t="shared" si="683"/>
        <v>0</v>
      </c>
      <c r="K1524" s="197">
        <f t="shared" si="683"/>
        <v>0</v>
      </c>
      <c r="L1524" s="181">
        <f t="shared" si="683"/>
        <v>0</v>
      </c>
      <c r="M1524" s="192">
        <f t="shared" si="683"/>
        <v>0</v>
      </c>
      <c r="N1524" s="182">
        <f t="shared" si="683"/>
        <v>0</v>
      </c>
      <c r="O1524" s="182">
        <f t="shared" si="683"/>
        <v>0</v>
      </c>
      <c r="P1524" s="182">
        <f t="shared" si="683"/>
        <v>0</v>
      </c>
      <c r="Q1524" s="182">
        <f t="shared" si="683"/>
        <v>0</v>
      </c>
      <c r="R1524" s="182">
        <f t="shared" si="683"/>
        <v>0</v>
      </c>
      <c r="S1524" s="182">
        <f t="shared" si="683"/>
        <v>0</v>
      </c>
      <c r="T1524" s="178">
        <f t="shared" si="683"/>
        <v>0</v>
      </c>
      <c r="U1524" s="182">
        <f t="shared" si="683"/>
        <v>0</v>
      </c>
      <c r="V1524" s="183">
        <f t="shared" si="683"/>
        <v>0</v>
      </c>
      <c r="W1524" s="46">
        <f>W664</f>
        <v>0</v>
      </c>
      <c r="Y1524"/>
      <c r="Z1524"/>
    </row>
    <row r="1525" spans="1:26" s="72" customFormat="1" outlineLevel="1" x14ac:dyDescent="0.2">
      <c r="A1525" s="322"/>
      <c r="B1525" s="25"/>
      <c r="C1525" s="23"/>
      <c r="D1525" s="23"/>
      <c r="E1525" s="24"/>
      <c r="F1525" s="176" t="s">
        <v>198</v>
      </c>
      <c r="G1525" s="190">
        <f>G665</f>
        <v>0</v>
      </c>
      <c r="H1525" s="242">
        <f>G1525*(1-VLOOKUP($F1525,SHT,3,FALSE))+H665*(1-VLOOKUP($F1525,SHT,3,FALSE))</f>
        <v>0</v>
      </c>
      <c r="I1525" s="179">
        <f t="shared" ref="I1525:V1525" si="684">I665*(1-VLOOKUP($F1525,SHT,3,FALSE))</f>
        <v>0</v>
      </c>
      <c r="J1525" s="179">
        <f t="shared" si="684"/>
        <v>0</v>
      </c>
      <c r="K1525" s="197">
        <f t="shared" si="684"/>
        <v>0</v>
      </c>
      <c r="L1525" s="181">
        <f t="shared" si="684"/>
        <v>0</v>
      </c>
      <c r="M1525" s="192">
        <f t="shared" si="684"/>
        <v>0</v>
      </c>
      <c r="N1525" s="182">
        <f t="shared" si="684"/>
        <v>0</v>
      </c>
      <c r="O1525" s="182">
        <f t="shared" si="684"/>
        <v>0</v>
      </c>
      <c r="P1525" s="182">
        <f t="shared" si="684"/>
        <v>0</v>
      </c>
      <c r="Q1525" s="182">
        <f t="shared" si="684"/>
        <v>0</v>
      </c>
      <c r="R1525" s="182">
        <f t="shared" si="684"/>
        <v>0</v>
      </c>
      <c r="S1525" s="182">
        <f t="shared" si="684"/>
        <v>0</v>
      </c>
      <c r="T1525" s="178">
        <f t="shared" si="684"/>
        <v>0</v>
      </c>
      <c r="U1525" s="182">
        <f t="shared" si="684"/>
        <v>0</v>
      </c>
      <c r="V1525" s="183">
        <f t="shared" si="684"/>
        <v>0</v>
      </c>
      <c r="W1525" s="46">
        <f>W665</f>
        <v>0</v>
      </c>
      <c r="Y1525"/>
      <c r="Z1525"/>
    </row>
    <row r="1526" spans="1:26" s="72" customFormat="1" x14ac:dyDescent="0.2">
      <c r="A1526" s="322"/>
      <c r="B1526" s="25"/>
      <c r="C1526" s="23"/>
      <c r="D1526" s="23"/>
      <c r="E1526" s="24" t="s">
        <v>347</v>
      </c>
      <c r="F1526" s="24"/>
      <c r="G1526" s="69">
        <f t="shared" ref="G1526:W1526" si="685">SUBTOTAL(9,G1527:G1530)</f>
        <v>0</v>
      </c>
      <c r="H1526" s="70">
        <f t="shared" si="685"/>
        <v>0</v>
      </c>
      <c r="I1526" s="66">
        <f t="shared" si="685"/>
        <v>0</v>
      </c>
      <c r="J1526" s="66">
        <f t="shared" si="685"/>
        <v>0</v>
      </c>
      <c r="K1526" s="67">
        <f t="shared" si="685"/>
        <v>0</v>
      </c>
      <c r="L1526" s="34">
        <f t="shared" si="685"/>
        <v>0</v>
      </c>
      <c r="M1526" s="34">
        <f t="shared" si="685"/>
        <v>0</v>
      </c>
      <c r="N1526" s="34">
        <f t="shared" si="685"/>
        <v>0</v>
      </c>
      <c r="O1526" s="34">
        <f t="shared" si="685"/>
        <v>0</v>
      </c>
      <c r="P1526" s="34">
        <f t="shared" si="685"/>
        <v>0</v>
      </c>
      <c r="Q1526" s="34">
        <f t="shared" si="685"/>
        <v>0</v>
      </c>
      <c r="R1526" s="34">
        <f t="shared" si="685"/>
        <v>0</v>
      </c>
      <c r="S1526" s="34">
        <f t="shared" si="685"/>
        <v>0</v>
      </c>
      <c r="T1526" s="34">
        <f t="shared" si="685"/>
        <v>0</v>
      </c>
      <c r="U1526" s="34">
        <f t="shared" si="685"/>
        <v>0</v>
      </c>
      <c r="V1526" s="34">
        <f t="shared" si="685"/>
        <v>0</v>
      </c>
      <c r="W1526" s="33">
        <f t="shared" si="685"/>
        <v>0</v>
      </c>
      <c r="Y1526"/>
      <c r="Z1526"/>
    </row>
    <row r="1527" spans="1:26" s="72" customFormat="1" outlineLevel="1" x14ac:dyDescent="0.2">
      <c r="A1527" s="322"/>
      <c r="B1527" s="25"/>
      <c r="C1527" s="23"/>
      <c r="D1527" s="23"/>
      <c r="E1527" s="24"/>
      <c r="F1527" s="176" t="s">
        <v>327</v>
      </c>
      <c r="G1527" s="190">
        <f>G667</f>
        <v>0</v>
      </c>
      <c r="H1527" s="242">
        <f>G1527*(1-VLOOKUP($F1527,SHT,3,FALSE))+H667*(1-VLOOKUP($F1527,SHT,3,FALSE))</f>
        <v>0</v>
      </c>
      <c r="I1527" s="179">
        <f t="shared" ref="I1527:V1527" si="686">I667*(1-VLOOKUP($F1527,SHT,3,FALSE))</f>
        <v>0</v>
      </c>
      <c r="J1527" s="179">
        <f t="shared" si="686"/>
        <v>0</v>
      </c>
      <c r="K1527" s="197">
        <f t="shared" si="686"/>
        <v>0</v>
      </c>
      <c r="L1527" s="181">
        <f t="shared" si="686"/>
        <v>0</v>
      </c>
      <c r="M1527" s="192">
        <f t="shared" si="686"/>
        <v>0</v>
      </c>
      <c r="N1527" s="182">
        <f t="shared" si="686"/>
        <v>0</v>
      </c>
      <c r="O1527" s="182">
        <f t="shared" si="686"/>
        <v>0</v>
      </c>
      <c r="P1527" s="182">
        <f t="shared" si="686"/>
        <v>0</v>
      </c>
      <c r="Q1527" s="182">
        <f t="shared" si="686"/>
        <v>0</v>
      </c>
      <c r="R1527" s="182">
        <f t="shared" si="686"/>
        <v>0</v>
      </c>
      <c r="S1527" s="182">
        <f t="shared" si="686"/>
        <v>0</v>
      </c>
      <c r="T1527" s="178">
        <f t="shared" si="686"/>
        <v>0</v>
      </c>
      <c r="U1527" s="182">
        <f t="shared" si="686"/>
        <v>0</v>
      </c>
      <c r="V1527" s="183">
        <f t="shared" si="686"/>
        <v>0</v>
      </c>
      <c r="W1527" s="46">
        <f>W667</f>
        <v>0</v>
      </c>
      <c r="Y1527"/>
      <c r="Z1527"/>
    </row>
    <row r="1528" spans="1:26" s="72" customFormat="1" outlineLevel="1" x14ac:dyDescent="0.2">
      <c r="A1528" s="322"/>
      <c r="B1528" s="25"/>
      <c r="C1528" s="23"/>
      <c r="D1528" s="23"/>
      <c r="E1528" s="24"/>
      <c r="F1528" s="176" t="s">
        <v>328</v>
      </c>
      <c r="G1528" s="190">
        <f>G668</f>
        <v>0</v>
      </c>
      <c r="H1528" s="242">
        <f>G1528*(1-VLOOKUP($F1528,SHT,3,FALSE))+H668*(1-VLOOKUP($F1528,SHT,3,FALSE))</f>
        <v>0</v>
      </c>
      <c r="I1528" s="179">
        <f t="shared" ref="I1528:V1528" si="687">I668*(1-VLOOKUP($F1528,SHT,3,FALSE))</f>
        <v>0</v>
      </c>
      <c r="J1528" s="179">
        <f t="shared" si="687"/>
        <v>0</v>
      </c>
      <c r="K1528" s="197">
        <f t="shared" si="687"/>
        <v>0</v>
      </c>
      <c r="L1528" s="181">
        <f t="shared" si="687"/>
        <v>0</v>
      </c>
      <c r="M1528" s="192">
        <f t="shared" si="687"/>
        <v>0</v>
      </c>
      <c r="N1528" s="182">
        <f t="shared" si="687"/>
        <v>0</v>
      </c>
      <c r="O1528" s="182">
        <f t="shared" si="687"/>
        <v>0</v>
      </c>
      <c r="P1528" s="182">
        <f t="shared" si="687"/>
        <v>0</v>
      </c>
      <c r="Q1528" s="182">
        <f t="shared" si="687"/>
        <v>0</v>
      </c>
      <c r="R1528" s="182">
        <f t="shared" si="687"/>
        <v>0</v>
      </c>
      <c r="S1528" s="182">
        <f t="shared" si="687"/>
        <v>0</v>
      </c>
      <c r="T1528" s="178">
        <f t="shared" si="687"/>
        <v>0</v>
      </c>
      <c r="U1528" s="182">
        <f t="shared" si="687"/>
        <v>0</v>
      </c>
      <c r="V1528" s="183">
        <f t="shared" si="687"/>
        <v>0</v>
      </c>
      <c r="W1528" s="46">
        <f>W668</f>
        <v>0</v>
      </c>
      <c r="Y1528"/>
      <c r="Z1528"/>
    </row>
    <row r="1529" spans="1:26" s="72" customFormat="1" outlineLevel="1" x14ac:dyDescent="0.2">
      <c r="A1529" s="322"/>
      <c r="B1529" s="25"/>
      <c r="C1529" s="23"/>
      <c r="D1529" s="23"/>
      <c r="E1529" s="24"/>
      <c r="F1529" s="176" t="s">
        <v>329</v>
      </c>
      <c r="G1529" s="190">
        <f>G669</f>
        <v>0</v>
      </c>
      <c r="H1529" s="242">
        <f>G1529*(1-VLOOKUP($F1529,SHT,3,FALSE))+H669*(1-VLOOKUP($F1529,SHT,3,FALSE))</f>
        <v>0</v>
      </c>
      <c r="I1529" s="179">
        <f t="shared" ref="I1529:V1529" si="688">I669*(1-VLOOKUP($F1529,SHT,3,FALSE))</f>
        <v>0</v>
      </c>
      <c r="J1529" s="179">
        <f t="shared" si="688"/>
        <v>0</v>
      </c>
      <c r="K1529" s="197">
        <f t="shared" si="688"/>
        <v>0</v>
      </c>
      <c r="L1529" s="181">
        <f t="shared" si="688"/>
        <v>0</v>
      </c>
      <c r="M1529" s="192">
        <f t="shared" si="688"/>
        <v>0</v>
      </c>
      <c r="N1529" s="182">
        <f t="shared" si="688"/>
        <v>0</v>
      </c>
      <c r="O1529" s="182">
        <f t="shared" si="688"/>
        <v>0</v>
      </c>
      <c r="P1529" s="182">
        <f t="shared" si="688"/>
        <v>0</v>
      </c>
      <c r="Q1529" s="182">
        <f t="shared" si="688"/>
        <v>0</v>
      </c>
      <c r="R1529" s="182">
        <f t="shared" si="688"/>
        <v>0</v>
      </c>
      <c r="S1529" s="182">
        <f t="shared" si="688"/>
        <v>0</v>
      </c>
      <c r="T1529" s="178">
        <f t="shared" si="688"/>
        <v>0</v>
      </c>
      <c r="U1529" s="182">
        <f t="shared" si="688"/>
        <v>0</v>
      </c>
      <c r="V1529" s="183">
        <f t="shared" si="688"/>
        <v>0</v>
      </c>
      <c r="W1529" s="46">
        <f>W669</f>
        <v>0</v>
      </c>
      <c r="Y1529"/>
      <c r="Z1529"/>
    </row>
    <row r="1530" spans="1:26" s="72" customFormat="1" outlineLevel="1" x14ac:dyDescent="0.2">
      <c r="A1530" s="322"/>
      <c r="B1530" s="25"/>
      <c r="C1530" s="23"/>
      <c r="D1530" s="23"/>
      <c r="E1530" s="24"/>
      <c r="F1530" s="176" t="s">
        <v>330</v>
      </c>
      <c r="G1530" s="190">
        <f>G670</f>
        <v>0</v>
      </c>
      <c r="H1530" s="242">
        <f>G1530*(1-VLOOKUP($F1530,SHT,3,FALSE))+H670*(1-VLOOKUP($F1530,SHT,3,FALSE))</f>
        <v>0</v>
      </c>
      <c r="I1530" s="179">
        <f t="shared" ref="I1530:V1530" si="689">I670*(1-VLOOKUP($F1530,SHT,3,FALSE))</f>
        <v>0</v>
      </c>
      <c r="J1530" s="179">
        <f t="shared" si="689"/>
        <v>0</v>
      </c>
      <c r="K1530" s="197">
        <f t="shared" si="689"/>
        <v>0</v>
      </c>
      <c r="L1530" s="181">
        <f t="shared" si="689"/>
        <v>0</v>
      </c>
      <c r="M1530" s="192">
        <f t="shared" si="689"/>
        <v>0</v>
      </c>
      <c r="N1530" s="182">
        <f t="shared" si="689"/>
        <v>0</v>
      </c>
      <c r="O1530" s="182">
        <f t="shared" si="689"/>
        <v>0</v>
      </c>
      <c r="P1530" s="182">
        <f t="shared" si="689"/>
        <v>0</v>
      </c>
      <c r="Q1530" s="182">
        <f t="shared" si="689"/>
        <v>0</v>
      </c>
      <c r="R1530" s="182">
        <f t="shared" si="689"/>
        <v>0</v>
      </c>
      <c r="S1530" s="182">
        <f t="shared" si="689"/>
        <v>0</v>
      </c>
      <c r="T1530" s="178">
        <f t="shared" si="689"/>
        <v>0</v>
      </c>
      <c r="U1530" s="182">
        <f t="shared" si="689"/>
        <v>0</v>
      </c>
      <c r="V1530" s="183">
        <f t="shared" si="689"/>
        <v>0</v>
      </c>
      <c r="W1530" s="46">
        <f>W670</f>
        <v>0</v>
      </c>
      <c r="Y1530"/>
      <c r="Z1530"/>
    </row>
    <row r="1531" spans="1:26" s="72" customFormat="1" x14ac:dyDescent="0.2">
      <c r="A1531" s="322"/>
      <c r="B1531" s="25"/>
      <c r="C1531" s="23"/>
      <c r="D1531" s="23" t="s">
        <v>53</v>
      </c>
      <c r="E1531" s="24"/>
      <c r="F1531" s="24"/>
      <c r="G1531" s="69"/>
      <c r="H1531" s="70"/>
      <c r="I1531" s="66"/>
      <c r="J1531" s="66"/>
      <c r="K1531" s="67"/>
      <c r="L1531" s="51"/>
      <c r="M1531" s="34"/>
      <c r="N1531" s="34"/>
      <c r="O1531" s="34"/>
      <c r="P1531" s="34"/>
      <c r="Q1531" s="34"/>
      <c r="R1531" s="34"/>
      <c r="S1531" s="34"/>
      <c r="T1531" s="34"/>
      <c r="U1531" s="34"/>
      <c r="V1531" s="37"/>
      <c r="W1531" s="33"/>
      <c r="Y1531"/>
      <c r="Z1531"/>
    </row>
    <row r="1532" spans="1:26" s="72" customFormat="1" x14ac:dyDescent="0.2">
      <c r="A1532" s="322"/>
      <c r="B1532" s="25"/>
      <c r="C1532" s="23"/>
      <c r="D1532" s="23"/>
      <c r="E1532" s="64" t="s">
        <v>54</v>
      </c>
      <c r="F1532" s="24"/>
      <c r="G1532" s="69">
        <f t="shared" ref="G1532:W1532" si="690">SUBTOTAL(9,G1533:G1535)</f>
        <v>0</v>
      </c>
      <c r="H1532" s="70">
        <f t="shared" si="690"/>
        <v>0</v>
      </c>
      <c r="I1532" s="66">
        <f t="shared" si="690"/>
        <v>0</v>
      </c>
      <c r="J1532" s="66">
        <f t="shared" si="690"/>
        <v>0</v>
      </c>
      <c r="K1532" s="67">
        <f t="shared" si="690"/>
        <v>0</v>
      </c>
      <c r="L1532" s="34">
        <f t="shared" si="690"/>
        <v>0</v>
      </c>
      <c r="M1532" s="34">
        <f t="shared" si="690"/>
        <v>0</v>
      </c>
      <c r="N1532" s="34">
        <f t="shared" si="690"/>
        <v>0</v>
      </c>
      <c r="O1532" s="34">
        <f t="shared" si="690"/>
        <v>0</v>
      </c>
      <c r="P1532" s="34">
        <f t="shared" si="690"/>
        <v>0</v>
      </c>
      <c r="Q1532" s="34">
        <f t="shared" si="690"/>
        <v>0</v>
      </c>
      <c r="R1532" s="34">
        <f t="shared" si="690"/>
        <v>0</v>
      </c>
      <c r="S1532" s="34">
        <f t="shared" si="690"/>
        <v>0</v>
      </c>
      <c r="T1532" s="34">
        <f t="shared" si="690"/>
        <v>0</v>
      </c>
      <c r="U1532" s="34">
        <f t="shared" si="690"/>
        <v>0</v>
      </c>
      <c r="V1532" s="34">
        <f t="shared" si="690"/>
        <v>0</v>
      </c>
      <c r="W1532" s="33">
        <f t="shared" si="690"/>
        <v>0</v>
      </c>
      <c r="Y1532"/>
      <c r="Z1532"/>
    </row>
    <row r="1533" spans="1:26" s="72" customFormat="1" outlineLevel="1" x14ac:dyDescent="0.2">
      <c r="A1533" s="322"/>
      <c r="B1533" s="25"/>
      <c r="C1533" s="23"/>
      <c r="D1533" s="23"/>
      <c r="E1533" s="64"/>
      <c r="F1533" s="176" t="s">
        <v>55</v>
      </c>
      <c r="G1533" s="190">
        <f>G673</f>
        <v>0</v>
      </c>
      <c r="H1533" s="242">
        <f>G1533*(1-VLOOKUP($F1533,SHT,3,FALSE))+H673*(1-VLOOKUP($F1533,SHT,3,FALSE))</f>
        <v>0</v>
      </c>
      <c r="I1533" s="179">
        <f t="shared" ref="I1533:V1533" si="691">I673*(1-VLOOKUP($F1533,SHT,3,FALSE))</f>
        <v>0</v>
      </c>
      <c r="J1533" s="179">
        <f t="shared" si="691"/>
        <v>0</v>
      </c>
      <c r="K1533" s="197">
        <f t="shared" si="691"/>
        <v>0</v>
      </c>
      <c r="L1533" s="181">
        <f t="shared" si="691"/>
        <v>0</v>
      </c>
      <c r="M1533" s="192">
        <f t="shared" si="691"/>
        <v>0</v>
      </c>
      <c r="N1533" s="182">
        <f t="shared" si="691"/>
        <v>0</v>
      </c>
      <c r="O1533" s="182">
        <f t="shared" si="691"/>
        <v>0</v>
      </c>
      <c r="P1533" s="182">
        <f t="shared" si="691"/>
        <v>0</v>
      </c>
      <c r="Q1533" s="182">
        <f t="shared" si="691"/>
        <v>0</v>
      </c>
      <c r="R1533" s="182">
        <f t="shared" si="691"/>
        <v>0</v>
      </c>
      <c r="S1533" s="182">
        <f t="shared" si="691"/>
        <v>0</v>
      </c>
      <c r="T1533" s="178">
        <f t="shared" si="691"/>
        <v>0</v>
      </c>
      <c r="U1533" s="182">
        <f t="shared" si="691"/>
        <v>0</v>
      </c>
      <c r="V1533" s="183">
        <f t="shared" si="691"/>
        <v>0</v>
      </c>
      <c r="W1533" s="46">
        <f>W673</f>
        <v>0</v>
      </c>
      <c r="Y1533"/>
      <c r="Z1533"/>
    </row>
    <row r="1534" spans="1:26" s="72" customFormat="1" outlineLevel="1" x14ac:dyDescent="0.2">
      <c r="A1534" s="322"/>
      <c r="B1534" s="25"/>
      <c r="C1534" s="23"/>
      <c r="D1534" s="23"/>
      <c r="E1534" s="24"/>
      <c r="F1534" s="176" t="s">
        <v>161</v>
      </c>
      <c r="G1534" s="190">
        <f>G674</f>
        <v>0</v>
      </c>
      <c r="H1534" s="242">
        <f>G1534*(1-VLOOKUP($F1534,SHT,3,FALSE))+H674*(1-VLOOKUP($F1534,SHT,3,FALSE))</f>
        <v>0</v>
      </c>
      <c r="I1534" s="179">
        <f t="shared" ref="I1534:V1534" si="692">I674*(1-VLOOKUP($F1534,SHT,3,FALSE))</f>
        <v>0</v>
      </c>
      <c r="J1534" s="179">
        <f t="shared" si="692"/>
        <v>0</v>
      </c>
      <c r="K1534" s="197">
        <f t="shared" si="692"/>
        <v>0</v>
      </c>
      <c r="L1534" s="181">
        <f t="shared" si="692"/>
        <v>0</v>
      </c>
      <c r="M1534" s="192">
        <f t="shared" si="692"/>
        <v>0</v>
      </c>
      <c r="N1534" s="182">
        <f t="shared" si="692"/>
        <v>0</v>
      </c>
      <c r="O1534" s="182">
        <f t="shared" si="692"/>
        <v>0</v>
      </c>
      <c r="P1534" s="182">
        <f t="shared" si="692"/>
        <v>0</v>
      </c>
      <c r="Q1534" s="182">
        <f t="shared" si="692"/>
        <v>0</v>
      </c>
      <c r="R1534" s="182">
        <f t="shared" si="692"/>
        <v>0</v>
      </c>
      <c r="S1534" s="182">
        <f t="shared" si="692"/>
        <v>0</v>
      </c>
      <c r="T1534" s="178">
        <f t="shared" si="692"/>
        <v>0</v>
      </c>
      <c r="U1534" s="182">
        <f t="shared" si="692"/>
        <v>0</v>
      </c>
      <c r="V1534" s="183">
        <f t="shared" si="692"/>
        <v>0</v>
      </c>
      <c r="W1534" s="46">
        <f>W674</f>
        <v>0</v>
      </c>
      <c r="Y1534"/>
      <c r="Z1534"/>
    </row>
    <row r="1535" spans="1:26" s="72" customFormat="1" outlineLevel="1" x14ac:dyDescent="0.2">
      <c r="A1535" s="322"/>
      <c r="B1535" s="25"/>
      <c r="C1535" s="23"/>
      <c r="D1535" s="23"/>
      <c r="E1535" s="24"/>
      <c r="F1535" s="176" t="s">
        <v>331</v>
      </c>
      <c r="G1535" s="190">
        <f>G675</f>
        <v>0</v>
      </c>
      <c r="H1535" s="242">
        <f>G1535*(1-VLOOKUP($F1535,SHT,3,FALSE))+H675*(1-VLOOKUP($F1535,SHT,3,FALSE))</f>
        <v>0</v>
      </c>
      <c r="I1535" s="179">
        <f t="shared" ref="I1535:V1535" si="693">I675*(1-VLOOKUP($F1535,SHT,3,FALSE))</f>
        <v>0</v>
      </c>
      <c r="J1535" s="179">
        <f t="shared" si="693"/>
        <v>0</v>
      </c>
      <c r="K1535" s="197">
        <f t="shared" si="693"/>
        <v>0</v>
      </c>
      <c r="L1535" s="181">
        <f t="shared" si="693"/>
        <v>0</v>
      </c>
      <c r="M1535" s="192">
        <f t="shared" si="693"/>
        <v>0</v>
      </c>
      <c r="N1535" s="182">
        <f t="shared" si="693"/>
        <v>0</v>
      </c>
      <c r="O1535" s="182">
        <f t="shared" si="693"/>
        <v>0</v>
      </c>
      <c r="P1535" s="182">
        <f t="shared" si="693"/>
        <v>0</v>
      </c>
      <c r="Q1535" s="182">
        <f t="shared" si="693"/>
        <v>0</v>
      </c>
      <c r="R1535" s="182">
        <f t="shared" si="693"/>
        <v>0</v>
      </c>
      <c r="S1535" s="182">
        <f t="shared" si="693"/>
        <v>0</v>
      </c>
      <c r="T1535" s="178">
        <f t="shared" si="693"/>
        <v>0</v>
      </c>
      <c r="U1535" s="182">
        <f t="shared" si="693"/>
        <v>0</v>
      </c>
      <c r="V1535" s="183">
        <f t="shared" si="693"/>
        <v>0</v>
      </c>
      <c r="W1535" s="46">
        <f>W675</f>
        <v>0</v>
      </c>
      <c r="Y1535"/>
      <c r="Z1535"/>
    </row>
    <row r="1536" spans="1:26" s="72" customFormat="1" x14ac:dyDescent="0.2">
      <c r="A1536" s="322"/>
      <c r="B1536" s="25"/>
      <c r="C1536" s="23"/>
      <c r="D1536" s="23"/>
      <c r="E1536" s="24" t="s">
        <v>56</v>
      </c>
      <c r="F1536" s="24"/>
      <c r="G1536" s="69">
        <f t="shared" ref="G1536:W1536" si="694">SUBTOTAL(9,G1537:G1539)</f>
        <v>0</v>
      </c>
      <c r="H1536" s="70">
        <f t="shared" si="694"/>
        <v>0</v>
      </c>
      <c r="I1536" s="66">
        <f t="shared" si="694"/>
        <v>0</v>
      </c>
      <c r="J1536" s="66">
        <f t="shared" si="694"/>
        <v>0</v>
      </c>
      <c r="K1536" s="67">
        <f t="shared" si="694"/>
        <v>0</v>
      </c>
      <c r="L1536" s="34">
        <f t="shared" si="694"/>
        <v>0</v>
      </c>
      <c r="M1536" s="34">
        <f t="shared" si="694"/>
        <v>0</v>
      </c>
      <c r="N1536" s="34">
        <f t="shared" si="694"/>
        <v>0</v>
      </c>
      <c r="O1536" s="34">
        <f t="shared" si="694"/>
        <v>0</v>
      </c>
      <c r="P1536" s="34">
        <f t="shared" si="694"/>
        <v>0</v>
      </c>
      <c r="Q1536" s="34">
        <f t="shared" si="694"/>
        <v>0</v>
      </c>
      <c r="R1536" s="34">
        <f t="shared" si="694"/>
        <v>0</v>
      </c>
      <c r="S1536" s="34">
        <f t="shared" si="694"/>
        <v>0</v>
      </c>
      <c r="T1536" s="34">
        <f t="shared" si="694"/>
        <v>0</v>
      </c>
      <c r="U1536" s="34">
        <f t="shared" si="694"/>
        <v>0</v>
      </c>
      <c r="V1536" s="34">
        <f t="shared" si="694"/>
        <v>0</v>
      </c>
      <c r="W1536" s="33">
        <f t="shared" si="694"/>
        <v>0</v>
      </c>
      <c r="Y1536"/>
      <c r="Z1536"/>
    </row>
    <row r="1537" spans="1:26" s="72" customFormat="1" outlineLevel="1" x14ac:dyDescent="0.2">
      <c r="A1537" s="322"/>
      <c r="B1537" s="25"/>
      <c r="C1537" s="23"/>
      <c r="D1537" s="23"/>
      <c r="E1537" s="24"/>
      <c r="F1537" s="176" t="s">
        <v>162</v>
      </c>
      <c r="G1537" s="190">
        <f>G677</f>
        <v>0</v>
      </c>
      <c r="H1537" s="242">
        <f>G1537*(1-VLOOKUP($F1537,SHT,3,FALSE))+H677*(1-VLOOKUP($F1537,SHT,3,FALSE))</f>
        <v>0</v>
      </c>
      <c r="I1537" s="179">
        <f t="shared" ref="I1537:V1537" si="695">I677*(1-VLOOKUP($F1537,SHT,3,FALSE))</f>
        <v>0</v>
      </c>
      <c r="J1537" s="179">
        <f t="shared" si="695"/>
        <v>0</v>
      </c>
      <c r="K1537" s="197">
        <f t="shared" si="695"/>
        <v>0</v>
      </c>
      <c r="L1537" s="181">
        <f t="shared" si="695"/>
        <v>0</v>
      </c>
      <c r="M1537" s="192">
        <f t="shared" si="695"/>
        <v>0</v>
      </c>
      <c r="N1537" s="182">
        <f t="shared" si="695"/>
        <v>0</v>
      </c>
      <c r="O1537" s="182">
        <f t="shared" si="695"/>
        <v>0</v>
      </c>
      <c r="P1537" s="182">
        <f t="shared" si="695"/>
        <v>0</v>
      </c>
      <c r="Q1537" s="182">
        <f t="shared" si="695"/>
        <v>0</v>
      </c>
      <c r="R1537" s="182">
        <f t="shared" si="695"/>
        <v>0</v>
      </c>
      <c r="S1537" s="182">
        <f t="shared" si="695"/>
        <v>0</v>
      </c>
      <c r="T1537" s="178">
        <f t="shared" si="695"/>
        <v>0</v>
      </c>
      <c r="U1537" s="182">
        <f t="shared" si="695"/>
        <v>0</v>
      </c>
      <c r="V1537" s="183">
        <f t="shared" si="695"/>
        <v>0</v>
      </c>
      <c r="W1537" s="46">
        <f>W677</f>
        <v>0</v>
      </c>
      <c r="Y1537"/>
      <c r="Z1537"/>
    </row>
    <row r="1538" spans="1:26" s="72" customFormat="1" outlineLevel="1" x14ac:dyDescent="0.2">
      <c r="A1538" s="322"/>
      <c r="B1538" s="25"/>
      <c r="C1538" s="23"/>
      <c r="D1538" s="23"/>
      <c r="E1538" s="24"/>
      <c r="F1538" s="176" t="s">
        <v>163</v>
      </c>
      <c r="G1538" s="190">
        <f>G678</f>
        <v>0</v>
      </c>
      <c r="H1538" s="242">
        <f>G1538*(1-VLOOKUP($F1538,SHT,3,FALSE))+H678*(1-VLOOKUP($F1538,SHT,3,FALSE))</f>
        <v>0</v>
      </c>
      <c r="I1538" s="179">
        <f t="shared" ref="I1538:V1538" si="696">I678*(1-VLOOKUP($F1538,SHT,3,FALSE))</f>
        <v>0</v>
      </c>
      <c r="J1538" s="179">
        <f t="shared" si="696"/>
        <v>0</v>
      </c>
      <c r="K1538" s="197">
        <f t="shared" si="696"/>
        <v>0</v>
      </c>
      <c r="L1538" s="181">
        <f t="shared" si="696"/>
        <v>0</v>
      </c>
      <c r="M1538" s="192">
        <f t="shared" si="696"/>
        <v>0</v>
      </c>
      <c r="N1538" s="182">
        <f t="shared" si="696"/>
        <v>0</v>
      </c>
      <c r="O1538" s="182">
        <f t="shared" si="696"/>
        <v>0</v>
      </c>
      <c r="P1538" s="182">
        <f t="shared" si="696"/>
        <v>0</v>
      </c>
      <c r="Q1538" s="182">
        <f t="shared" si="696"/>
        <v>0</v>
      </c>
      <c r="R1538" s="182">
        <f t="shared" si="696"/>
        <v>0</v>
      </c>
      <c r="S1538" s="182">
        <f t="shared" si="696"/>
        <v>0</v>
      </c>
      <c r="T1538" s="178">
        <f t="shared" si="696"/>
        <v>0</v>
      </c>
      <c r="U1538" s="182">
        <f t="shared" si="696"/>
        <v>0</v>
      </c>
      <c r="V1538" s="183">
        <f t="shared" si="696"/>
        <v>0</v>
      </c>
      <c r="W1538" s="46">
        <f>W678</f>
        <v>0</v>
      </c>
      <c r="Y1538"/>
      <c r="Z1538"/>
    </row>
    <row r="1539" spans="1:26" s="72" customFormat="1" outlineLevel="1" x14ac:dyDescent="0.2">
      <c r="A1539" s="322"/>
      <c r="B1539" s="25"/>
      <c r="C1539" s="23"/>
      <c r="D1539" s="23"/>
      <c r="E1539" s="24"/>
      <c r="F1539" s="176" t="s">
        <v>332</v>
      </c>
      <c r="G1539" s="190">
        <f>G679</f>
        <v>0</v>
      </c>
      <c r="H1539" s="242">
        <f>G1539*(1-VLOOKUP($F1539,SHT,3,FALSE))+H679*(1-VLOOKUP($F1539,SHT,3,FALSE))</f>
        <v>0</v>
      </c>
      <c r="I1539" s="179">
        <f t="shared" ref="I1539:V1539" si="697">I679*(1-VLOOKUP($F1539,SHT,3,FALSE))</f>
        <v>0</v>
      </c>
      <c r="J1539" s="179">
        <f t="shared" si="697"/>
        <v>0</v>
      </c>
      <c r="K1539" s="197">
        <f t="shared" si="697"/>
        <v>0</v>
      </c>
      <c r="L1539" s="181">
        <f t="shared" si="697"/>
        <v>0</v>
      </c>
      <c r="M1539" s="192">
        <f t="shared" si="697"/>
        <v>0</v>
      </c>
      <c r="N1539" s="182">
        <f t="shared" si="697"/>
        <v>0</v>
      </c>
      <c r="O1539" s="182">
        <f t="shared" si="697"/>
        <v>0</v>
      </c>
      <c r="P1539" s="182">
        <f t="shared" si="697"/>
        <v>0</v>
      </c>
      <c r="Q1539" s="182">
        <f t="shared" si="697"/>
        <v>0</v>
      </c>
      <c r="R1539" s="182">
        <f t="shared" si="697"/>
        <v>0</v>
      </c>
      <c r="S1539" s="182">
        <f t="shared" si="697"/>
        <v>0</v>
      </c>
      <c r="T1539" s="178">
        <f t="shared" si="697"/>
        <v>0</v>
      </c>
      <c r="U1539" s="182">
        <f t="shared" si="697"/>
        <v>0</v>
      </c>
      <c r="V1539" s="183">
        <f t="shared" si="697"/>
        <v>0</v>
      </c>
      <c r="W1539" s="46">
        <f>W679</f>
        <v>0</v>
      </c>
      <c r="Y1539"/>
      <c r="Z1539"/>
    </row>
    <row r="1540" spans="1:26" s="72" customFormat="1" x14ac:dyDescent="0.2">
      <c r="A1540" s="322"/>
      <c r="B1540" s="25"/>
      <c r="C1540" s="23"/>
      <c r="D1540" s="23"/>
      <c r="E1540" s="24" t="s">
        <v>57</v>
      </c>
      <c r="F1540" s="24"/>
      <c r="G1540" s="69">
        <f t="shared" ref="G1540:W1540" si="698">SUBTOTAL(9,G1541:G1543)</f>
        <v>0</v>
      </c>
      <c r="H1540" s="70">
        <f t="shared" si="698"/>
        <v>0</v>
      </c>
      <c r="I1540" s="66">
        <f t="shared" si="698"/>
        <v>0</v>
      </c>
      <c r="J1540" s="66">
        <f t="shared" si="698"/>
        <v>0</v>
      </c>
      <c r="K1540" s="67">
        <f t="shared" si="698"/>
        <v>0</v>
      </c>
      <c r="L1540" s="34">
        <f t="shared" si="698"/>
        <v>0</v>
      </c>
      <c r="M1540" s="34">
        <f t="shared" si="698"/>
        <v>0</v>
      </c>
      <c r="N1540" s="34">
        <f t="shared" si="698"/>
        <v>0</v>
      </c>
      <c r="O1540" s="34">
        <f t="shared" si="698"/>
        <v>0</v>
      </c>
      <c r="P1540" s="34">
        <f t="shared" si="698"/>
        <v>0</v>
      </c>
      <c r="Q1540" s="34">
        <f t="shared" si="698"/>
        <v>0</v>
      </c>
      <c r="R1540" s="34">
        <f t="shared" si="698"/>
        <v>0</v>
      </c>
      <c r="S1540" s="34">
        <f t="shared" si="698"/>
        <v>0</v>
      </c>
      <c r="T1540" s="34">
        <f t="shared" si="698"/>
        <v>0</v>
      </c>
      <c r="U1540" s="34">
        <f t="shared" si="698"/>
        <v>0</v>
      </c>
      <c r="V1540" s="34">
        <f t="shared" si="698"/>
        <v>0</v>
      </c>
      <c r="W1540" s="33">
        <f t="shared" si="698"/>
        <v>0</v>
      </c>
      <c r="Y1540"/>
      <c r="Z1540"/>
    </row>
    <row r="1541" spans="1:26" s="72" customFormat="1" outlineLevel="1" x14ac:dyDescent="0.2">
      <c r="A1541" s="322"/>
      <c r="B1541" s="25"/>
      <c r="C1541" s="23"/>
      <c r="D1541" s="23"/>
      <c r="E1541" s="24"/>
      <c r="F1541" s="176" t="s">
        <v>164</v>
      </c>
      <c r="G1541" s="190">
        <f>G681</f>
        <v>0</v>
      </c>
      <c r="H1541" s="242">
        <f>G1541*(1-VLOOKUP($F1541,SHT,3,FALSE))+H681*(1-VLOOKUP($F1541,SHT,3,FALSE))</f>
        <v>0</v>
      </c>
      <c r="I1541" s="179">
        <f t="shared" ref="I1541:V1541" si="699">I681*(1-VLOOKUP($F1541,SHT,3,FALSE))</f>
        <v>0</v>
      </c>
      <c r="J1541" s="179">
        <f t="shared" si="699"/>
        <v>0</v>
      </c>
      <c r="K1541" s="197">
        <f t="shared" si="699"/>
        <v>0</v>
      </c>
      <c r="L1541" s="181">
        <f t="shared" si="699"/>
        <v>0</v>
      </c>
      <c r="M1541" s="192">
        <f t="shared" si="699"/>
        <v>0</v>
      </c>
      <c r="N1541" s="182">
        <f t="shared" si="699"/>
        <v>0</v>
      </c>
      <c r="O1541" s="182">
        <f t="shared" si="699"/>
        <v>0</v>
      </c>
      <c r="P1541" s="182">
        <f t="shared" si="699"/>
        <v>0</v>
      </c>
      <c r="Q1541" s="182">
        <f t="shared" si="699"/>
        <v>0</v>
      </c>
      <c r="R1541" s="182">
        <f t="shared" si="699"/>
        <v>0</v>
      </c>
      <c r="S1541" s="182">
        <f t="shared" si="699"/>
        <v>0</v>
      </c>
      <c r="T1541" s="178">
        <f t="shared" si="699"/>
        <v>0</v>
      </c>
      <c r="U1541" s="182">
        <f t="shared" si="699"/>
        <v>0</v>
      </c>
      <c r="V1541" s="183">
        <f t="shared" si="699"/>
        <v>0</v>
      </c>
      <c r="W1541" s="46">
        <f>W681</f>
        <v>0</v>
      </c>
      <c r="Y1541"/>
      <c r="Z1541"/>
    </row>
    <row r="1542" spans="1:26" s="72" customFormat="1" outlineLevel="1" x14ac:dyDescent="0.2">
      <c r="A1542" s="322"/>
      <c r="B1542" s="25"/>
      <c r="C1542" s="23"/>
      <c r="D1542" s="23"/>
      <c r="E1542" s="24"/>
      <c r="F1542" s="176" t="s">
        <v>255</v>
      </c>
      <c r="G1542" s="190">
        <f>G682</f>
        <v>0</v>
      </c>
      <c r="H1542" s="242">
        <f>G1542*(1-VLOOKUP($F1542,SHT,3,FALSE))+H682*(1-VLOOKUP($F1542,SHT,3,FALSE))</f>
        <v>0</v>
      </c>
      <c r="I1542" s="179">
        <f t="shared" ref="I1542:V1542" si="700">I682*(1-VLOOKUP($F1542,SHT,3,FALSE))</f>
        <v>0</v>
      </c>
      <c r="J1542" s="179">
        <f t="shared" si="700"/>
        <v>0</v>
      </c>
      <c r="K1542" s="197">
        <f t="shared" si="700"/>
        <v>0</v>
      </c>
      <c r="L1542" s="181">
        <f t="shared" si="700"/>
        <v>0</v>
      </c>
      <c r="M1542" s="192">
        <f t="shared" si="700"/>
        <v>0</v>
      </c>
      <c r="N1542" s="182">
        <f t="shared" si="700"/>
        <v>0</v>
      </c>
      <c r="O1542" s="182">
        <f t="shared" si="700"/>
        <v>0</v>
      </c>
      <c r="P1542" s="182">
        <f t="shared" si="700"/>
        <v>0</v>
      </c>
      <c r="Q1542" s="182">
        <f t="shared" si="700"/>
        <v>0</v>
      </c>
      <c r="R1542" s="182">
        <f t="shared" si="700"/>
        <v>0</v>
      </c>
      <c r="S1542" s="182">
        <f t="shared" si="700"/>
        <v>0</v>
      </c>
      <c r="T1542" s="178">
        <f t="shared" si="700"/>
        <v>0</v>
      </c>
      <c r="U1542" s="182">
        <f t="shared" si="700"/>
        <v>0</v>
      </c>
      <c r="V1542" s="183">
        <f t="shared" si="700"/>
        <v>0</v>
      </c>
      <c r="W1542" s="46">
        <f>W682</f>
        <v>0</v>
      </c>
      <c r="Y1542"/>
      <c r="Z1542"/>
    </row>
    <row r="1543" spans="1:26" s="72" customFormat="1" outlineLevel="1" x14ac:dyDescent="0.2">
      <c r="A1543" s="322"/>
      <c r="B1543" s="25"/>
      <c r="C1543" s="23"/>
      <c r="D1543" s="23"/>
      <c r="E1543" s="24"/>
      <c r="F1543" s="176" t="s">
        <v>333</v>
      </c>
      <c r="G1543" s="190">
        <f>G683</f>
        <v>0</v>
      </c>
      <c r="H1543" s="242">
        <f>G1543*(1-VLOOKUP($F1543,SHT,3,FALSE))+H683*(1-VLOOKUP($F1543,SHT,3,FALSE))</f>
        <v>0</v>
      </c>
      <c r="I1543" s="179">
        <f t="shared" ref="I1543:V1543" si="701">I683*(1-VLOOKUP($F1543,SHT,3,FALSE))</f>
        <v>0</v>
      </c>
      <c r="J1543" s="179">
        <f t="shared" si="701"/>
        <v>0</v>
      </c>
      <c r="K1543" s="197">
        <f t="shared" si="701"/>
        <v>0</v>
      </c>
      <c r="L1543" s="181">
        <f t="shared" si="701"/>
        <v>0</v>
      </c>
      <c r="M1543" s="192">
        <f t="shared" si="701"/>
        <v>0</v>
      </c>
      <c r="N1543" s="182">
        <f t="shared" si="701"/>
        <v>0</v>
      </c>
      <c r="O1543" s="182">
        <f t="shared" si="701"/>
        <v>0</v>
      </c>
      <c r="P1543" s="182">
        <f t="shared" si="701"/>
        <v>0</v>
      </c>
      <c r="Q1543" s="182">
        <f t="shared" si="701"/>
        <v>0</v>
      </c>
      <c r="R1543" s="182">
        <f t="shared" si="701"/>
        <v>0</v>
      </c>
      <c r="S1543" s="182">
        <f t="shared" si="701"/>
        <v>0</v>
      </c>
      <c r="T1543" s="178">
        <f t="shared" si="701"/>
        <v>0</v>
      </c>
      <c r="U1543" s="182">
        <f t="shared" si="701"/>
        <v>0</v>
      </c>
      <c r="V1543" s="183">
        <f t="shared" si="701"/>
        <v>0</v>
      </c>
      <c r="W1543" s="46">
        <f>W683</f>
        <v>0</v>
      </c>
      <c r="Y1543"/>
      <c r="Z1543"/>
    </row>
    <row r="1544" spans="1:26" s="72" customFormat="1" x14ac:dyDescent="0.2">
      <c r="A1544" s="322"/>
      <c r="B1544" s="25"/>
      <c r="C1544" s="23"/>
      <c r="D1544" s="23" t="s">
        <v>58</v>
      </c>
      <c r="E1544" s="24"/>
      <c r="F1544" s="24"/>
      <c r="G1544" s="69"/>
      <c r="H1544" s="70"/>
      <c r="I1544" s="66"/>
      <c r="J1544" s="66"/>
      <c r="K1544" s="67"/>
      <c r="L1544" s="51"/>
      <c r="M1544" s="34"/>
      <c r="N1544" s="34"/>
      <c r="O1544" s="34"/>
      <c r="P1544" s="34"/>
      <c r="Q1544" s="34"/>
      <c r="R1544" s="34"/>
      <c r="S1544" s="34"/>
      <c r="T1544" s="34"/>
      <c r="U1544" s="34"/>
      <c r="V1544" s="37"/>
      <c r="W1544" s="33"/>
      <c r="Y1544"/>
      <c r="Z1544"/>
    </row>
    <row r="1545" spans="1:26" s="72" customFormat="1" x14ac:dyDescent="0.2">
      <c r="A1545" s="322"/>
      <c r="B1545" s="25"/>
      <c r="C1545" s="23"/>
      <c r="D1545" s="23"/>
      <c r="E1545" s="24" t="s">
        <v>172</v>
      </c>
      <c r="F1545" s="24"/>
      <c r="G1545" s="69">
        <f t="shared" ref="G1545:W1545" si="702">SUBTOTAL(9,G1546:G1547)</f>
        <v>0</v>
      </c>
      <c r="H1545" s="70">
        <f t="shared" si="702"/>
        <v>0</v>
      </c>
      <c r="I1545" s="66">
        <f t="shared" si="702"/>
        <v>0</v>
      </c>
      <c r="J1545" s="66">
        <f t="shared" si="702"/>
        <v>0</v>
      </c>
      <c r="K1545" s="67">
        <f t="shared" si="702"/>
        <v>0</v>
      </c>
      <c r="L1545" s="34">
        <f t="shared" si="702"/>
        <v>0</v>
      </c>
      <c r="M1545" s="34">
        <f t="shared" si="702"/>
        <v>0</v>
      </c>
      <c r="N1545" s="34">
        <f t="shared" si="702"/>
        <v>0</v>
      </c>
      <c r="O1545" s="34">
        <f t="shared" si="702"/>
        <v>0</v>
      </c>
      <c r="P1545" s="34">
        <f t="shared" si="702"/>
        <v>0</v>
      </c>
      <c r="Q1545" s="34">
        <f t="shared" si="702"/>
        <v>0</v>
      </c>
      <c r="R1545" s="34">
        <f t="shared" si="702"/>
        <v>0</v>
      </c>
      <c r="S1545" s="34">
        <f t="shared" si="702"/>
        <v>0</v>
      </c>
      <c r="T1545" s="34">
        <f t="shared" si="702"/>
        <v>0</v>
      </c>
      <c r="U1545" s="34">
        <f t="shared" si="702"/>
        <v>0</v>
      </c>
      <c r="V1545" s="37">
        <f t="shared" si="702"/>
        <v>0</v>
      </c>
      <c r="W1545" s="33">
        <f t="shared" si="702"/>
        <v>0</v>
      </c>
      <c r="Y1545"/>
      <c r="Z1545"/>
    </row>
    <row r="1546" spans="1:26" s="72" customFormat="1" outlineLevel="1" x14ac:dyDescent="0.2">
      <c r="A1546" s="322"/>
      <c r="B1546" s="25"/>
      <c r="C1546" s="23"/>
      <c r="D1546" s="23"/>
      <c r="E1546" s="24"/>
      <c r="F1546" s="176" t="s">
        <v>61</v>
      </c>
      <c r="G1546" s="190">
        <f>G686</f>
        <v>0</v>
      </c>
      <c r="H1546" s="242">
        <f>G1546*(1-VLOOKUP($F1546,SHT,3,FALSE))+H686*(1-VLOOKUP($F1546,SHT,3,FALSE))</f>
        <v>0</v>
      </c>
      <c r="I1546" s="179">
        <f t="shared" ref="I1546:V1546" si="703">I686*(1-VLOOKUP($F1546,SHT,3,FALSE))</f>
        <v>0</v>
      </c>
      <c r="J1546" s="179">
        <f t="shared" si="703"/>
        <v>0</v>
      </c>
      <c r="K1546" s="197">
        <f t="shared" si="703"/>
        <v>0</v>
      </c>
      <c r="L1546" s="181">
        <f t="shared" si="703"/>
        <v>0</v>
      </c>
      <c r="M1546" s="192">
        <f t="shared" si="703"/>
        <v>0</v>
      </c>
      <c r="N1546" s="182">
        <f t="shared" si="703"/>
        <v>0</v>
      </c>
      <c r="O1546" s="182">
        <f t="shared" si="703"/>
        <v>0</v>
      </c>
      <c r="P1546" s="182">
        <f t="shared" si="703"/>
        <v>0</v>
      </c>
      <c r="Q1546" s="182">
        <f t="shared" si="703"/>
        <v>0</v>
      </c>
      <c r="R1546" s="182">
        <f t="shared" si="703"/>
        <v>0</v>
      </c>
      <c r="S1546" s="182">
        <f t="shared" si="703"/>
        <v>0</v>
      </c>
      <c r="T1546" s="178">
        <f t="shared" si="703"/>
        <v>0</v>
      </c>
      <c r="U1546" s="182">
        <f t="shared" si="703"/>
        <v>0</v>
      </c>
      <c r="V1546" s="183">
        <f t="shared" si="703"/>
        <v>0</v>
      </c>
      <c r="W1546" s="46">
        <f>W686</f>
        <v>0</v>
      </c>
      <c r="Y1546"/>
      <c r="Z1546"/>
    </row>
    <row r="1547" spans="1:26" s="72" customFormat="1" outlineLevel="1" x14ac:dyDescent="0.2">
      <c r="A1547" s="322"/>
      <c r="B1547" s="25"/>
      <c r="C1547" s="23"/>
      <c r="D1547" s="23"/>
      <c r="E1547" s="24"/>
      <c r="F1547" s="176" t="s">
        <v>173</v>
      </c>
      <c r="G1547" s="190">
        <f>G687</f>
        <v>0</v>
      </c>
      <c r="H1547" s="242">
        <f>G1547*(1-VLOOKUP($F1547,SHT,3,FALSE))+H687*(1-VLOOKUP($F1547,SHT,3,FALSE))</f>
        <v>0</v>
      </c>
      <c r="I1547" s="179">
        <f t="shared" ref="I1547:V1547" si="704">I687*(1-VLOOKUP($F1547,SHT,3,FALSE))</f>
        <v>0</v>
      </c>
      <c r="J1547" s="179">
        <f t="shared" si="704"/>
        <v>0</v>
      </c>
      <c r="K1547" s="197">
        <f t="shared" si="704"/>
        <v>0</v>
      </c>
      <c r="L1547" s="181">
        <f t="shared" si="704"/>
        <v>0</v>
      </c>
      <c r="M1547" s="192">
        <f t="shared" si="704"/>
        <v>0</v>
      </c>
      <c r="N1547" s="182">
        <f t="shared" si="704"/>
        <v>0</v>
      </c>
      <c r="O1547" s="182">
        <f t="shared" si="704"/>
        <v>0</v>
      </c>
      <c r="P1547" s="182">
        <f t="shared" si="704"/>
        <v>0</v>
      </c>
      <c r="Q1547" s="182">
        <f t="shared" si="704"/>
        <v>0</v>
      </c>
      <c r="R1547" s="182">
        <f t="shared" si="704"/>
        <v>0</v>
      </c>
      <c r="S1547" s="182">
        <f t="shared" si="704"/>
        <v>0</v>
      </c>
      <c r="T1547" s="178">
        <f t="shared" si="704"/>
        <v>0</v>
      </c>
      <c r="U1547" s="182">
        <f t="shared" si="704"/>
        <v>0</v>
      </c>
      <c r="V1547" s="183">
        <f t="shared" si="704"/>
        <v>0</v>
      </c>
      <c r="W1547" s="46">
        <f>W687</f>
        <v>0</v>
      </c>
      <c r="Y1547"/>
      <c r="Z1547"/>
    </row>
    <row r="1548" spans="1:26" s="72" customFormat="1" x14ac:dyDescent="0.2">
      <c r="A1548" s="322"/>
      <c r="B1548" s="25"/>
      <c r="C1548" s="23"/>
      <c r="D1548" s="23"/>
      <c r="E1548" s="24" t="s">
        <v>166</v>
      </c>
      <c r="F1548" s="24"/>
      <c r="G1548" s="69">
        <f t="shared" ref="G1548:W1548" si="705">SUBTOTAL(9,G1549:G1551)</f>
        <v>0</v>
      </c>
      <c r="H1548" s="70">
        <f t="shared" si="705"/>
        <v>0</v>
      </c>
      <c r="I1548" s="66">
        <f t="shared" si="705"/>
        <v>0</v>
      </c>
      <c r="J1548" s="66">
        <f t="shared" si="705"/>
        <v>0</v>
      </c>
      <c r="K1548" s="67">
        <f t="shared" si="705"/>
        <v>0</v>
      </c>
      <c r="L1548" s="34">
        <f t="shared" si="705"/>
        <v>0</v>
      </c>
      <c r="M1548" s="34">
        <f t="shared" si="705"/>
        <v>0</v>
      </c>
      <c r="N1548" s="34">
        <f t="shared" si="705"/>
        <v>0</v>
      </c>
      <c r="O1548" s="34">
        <f t="shared" si="705"/>
        <v>0</v>
      </c>
      <c r="P1548" s="34">
        <f t="shared" si="705"/>
        <v>0</v>
      </c>
      <c r="Q1548" s="34">
        <f t="shared" si="705"/>
        <v>0</v>
      </c>
      <c r="R1548" s="34">
        <f t="shared" si="705"/>
        <v>0</v>
      </c>
      <c r="S1548" s="34">
        <f t="shared" si="705"/>
        <v>0</v>
      </c>
      <c r="T1548" s="34">
        <f t="shared" si="705"/>
        <v>0</v>
      </c>
      <c r="U1548" s="34">
        <f t="shared" si="705"/>
        <v>0</v>
      </c>
      <c r="V1548" s="34">
        <f t="shared" si="705"/>
        <v>0</v>
      </c>
      <c r="W1548" s="33">
        <f t="shared" si="705"/>
        <v>0</v>
      </c>
      <c r="Y1548"/>
      <c r="Z1548"/>
    </row>
    <row r="1549" spans="1:26" s="72" customFormat="1" outlineLevel="1" x14ac:dyDescent="0.2">
      <c r="A1549" s="322"/>
      <c r="B1549" s="25"/>
      <c r="C1549" s="23"/>
      <c r="D1549" s="23"/>
      <c r="E1549" s="24"/>
      <c r="F1549" s="176" t="s">
        <v>59</v>
      </c>
      <c r="G1549" s="190">
        <f>G689</f>
        <v>0</v>
      </c>
      <c r="H1549" s="242">
        <f>G1549*(1-VLOOKUP($F1549,SHT,3,FALSE))+H689*(1-VLOOKUP($F1549,SHT,3,FALSE))</f>
        <v>0</v>
      </c>
      <c r="I1549" s="179">
        <f t="shared" ref="I1549:V1549" si="706">I689*(1-VLOOKUP($F1549,SHT,3,FALSE))</f>
        <v>0</v>
      </c>
      <c r="J1549" s="179">
        <f t="shared" si="706"/>
        <v>0</v>
      </c>
      <c r="K1549" s="197">
        <f t="shared" si="706"/>
        <v>0</v>
      </c>
      <c r="L1549" s="181">
        <f t="shared" si="706"/>
        <v>0</v>
      </c>
      <c r="M1549" s="192">
        <f t="shared" si="706"/>
        <v>0</v>
      </c>
      <c r="N1549" s="182">
        <f t="shared" si="706"/>
        <v>0</v>
      </c>
      <c r="O1549" s="182">
        <f t="shared" si="706"/>
        <v>0</v>
      </c>
      <c r="P1549" s="182">
        <f t="shared" si="706"/>
        <v>0</v>
      </c>
      <c r="Q1549" s="182">
        <f t="shared" si="706"/>
        <v>0</v>
      </c>
      <c r="R1549" s="182">
        <f t="shared" si="706"/>
        <v>0</v>
      </c>
      <c r="S1549" s="182">
        <f t="shared" si="706"/>
        <v>0</v>
      </c>
      <c r="T1549" s="178">
        <f t="shared" si="706"/>
        <v>0</v>
      </c>
      <c r="U1549" s="182">
        <f t="shared" si="706"/>
        <v>0</v>
      </c>
      <c r="V1549" s="183">
        <f t="shared" si="706"/>
        <v>0</v>
      </c>
      <c r="W1549" s="46">
        <f>W689</f>
        <v>0</v>
      </c>
      <c r="Y1549"/>
      <c r="Z1549"/>
    </row>
    <row r="1550" spans="1:26" s="72" customFormat="1" outlineLevel="1" x14ac:dyDescent="0.2">
      <c r="A1550" s="322"/>
      <c r="B1550" s="25"/>
      <c r="C1550" s="23"/>
      <c r="D1550" s="23"/>
      <c r="E1550" s="24"/>
      <c r="F1550" s="176" t="s">
        <v>167</v>
      </c>
      <c r="G1550" s="190">
        <f>G690</f>
        <v>0</v>
      </c>
      <c r="H1550" s="242">
        <f>G1550*(1-VLOOKUP($F1550,SHT,3,FALSE))+H690*(1-VLOOKUP($F1550,SHT,3,FALSE))</f>
        <v>0</v>
      </c>
      <c r="I1550" s="179">
        <f t="shared" ref="I1550:V1550" si="707">I690*(1-VLOOKUP($F1550,SHT,3,FALSE))</f>
        <v>0</v>
      </c>
      <c r="J1550" s="179">
        <f t="shared" si="707"/>
        <v>0</v>
      </c>
      <c r="K1550" s="197">
        <f t="shared" si="707"/>
        <v>0</v>
      </c>
      <c r="L1550" s="181">
        <f t="shared" si="707"/>
        <v>0</v>
      </c>
      <c r="M1550" s="192">
        <f t="shared" si="707"/>
        <v>0</v>
      </c>
      <c r="N1550" s="182">
        <f t="shared" si="707"/>
        <v>0</v>
      </c>
      <c r="O1550" s="182">
        <f t="shared" si="707"/>
        <v>0</v>
      </c>
      <c r="P1550" s="182">
        <f t="shared" si="707"/>
        <v>0</v>
      </c>
      <c r="Q1550" s="182">
        <f t="shared" si="707"/>
        <v>0</v>
      </c>
      <c r="R1550" s="182">
        <f t="shared" si="707"/>
        <v>0</v>
      </c>
      <c r="S1550" s="182">
        <f t="shared" si="707"/>
        <v>0</v>
      </c>
      <c r="T1550" s="178">
        <f t="shared" si="707"/>
        <v>0</v>
      </c>
      <c r="U1550" s="182">
        <f t="shared" si="707"/>
        <v>0</v>
      </c>
      <c r="V1550" s="183">
        <f t="shared" si="707"/>
        <v>0</v>
      </c>
      <c r="W1550" s="46">
        <f>W690</f>
        <v>0</v>
      </c>
      <c r="Y1550"/>
      <c r="Z1550"/>
    </row>
    <row r="1551" spans="1:26" s="72" customFormat="1" outlineLevel="1" x14ac:dyDescent="0.2">
      <c r="A1551" s="322"/>
      <c r="B1551" s="25"/>
      <c r="C1551" s="23"/>
      <c r="D1551" s="23"/>
      <c r="E1551" s="24"/>
      <c r="F1551" s="176" t="s">
        <v>168</v>
      </c>
      <c r="G1551" s="190">
        <f>G691</f>
        <v>0</v>
      </c>
      <c r="H1551" s="242">
        <f>G1551*(1-VLOOKUP($F1551,SHT,3,FALSE))+H691*(1-VLOOKUP($F1551,SHT,3,FALSE))</f>
        <v>0</v>
      </c>
      <c r="I1551" s="179">
        <f t="shared" ref="I1551:V1551" si="708">I691*(1-VLOOKUP($F1551,SHT,3,FALSE))</f>
        <v>0</v>
      </c>
      <c r="J1551" s="179">
        <f t="shared" si="708"/>
        <v>0</v>
      </c>
      <c r="K1551" s="197">
        <f t="shared" si="708"/>
        <v>0</v>
      </c>
      <c r="L1551" s="181">
        <f t="shared" si="708"/>
        <v>0</v>
      </c>
      <c r="M1551" s="192">
        <f t="shared" si="708"/>
        <v>0</v>
      </c>
      <c r="N1551" s="182">
        <f t="shared" si="708"/>
        <v>0</v>
      </c>
      <c r="O1551" s="182">
        <f t="shared" si="708"/>
        <v>0</v>
      </c>
      <c r="P1551" s="182">
        <f t="shared" si="708"/>
        <v>0</v>
      </c>
      <c r="Q1551" s="182">
        <f t="shared" si="708"/>
        <v>0</v>
      </c>
      <c r="R1551" s="182">
        <f t="shared" si="708"/>
        <v>0</v>
      </c>
      <c r="S1551" s="182">
        <f t="shared" si="708"/>
        <v>0</v>
      </c>
      <c r="T1551" s="178">
        <f t="shared" si="708"/>
        <v>0</v>
      </c>
      <c r="U1551" s="182">
        <f t="shared" si="708"/>
        <v>0</v>
      </c>
      <c r="V1551" s="183">
        <f t="shared" si="708"/>
        <v>0</v>
      </c>
      <c r="W1551" s="46">
        <f>W691</f>
        <v>0</v>
      </c>
      <c r="Y1551"/>
      <c r="Z1551"/>
    </row>
    <row r="1552" spans="1:26" s="72" customFormat="1" x14ac:dyDescent="0.2">
      <c r="A1552" s="322"/>
      <c r="B1552" s="25"/>
      <c r="C1552" s="23"/>
      <c r="D1552" s="23"/>
      <c r="E1552" s="24" t="s">
        <v>174</v>
      </c>
      <c r="F1552" s="24"/>
      <c r="G1552" s="69">
        <f t="shared" ref="G1552:W1552" si="709">SUBTOTAL(9,G1553:G1554)</f>
        <v>0</v>
      </c>
      <c r="H1552" s="70">
        <f t="shared" si="709"/>
        <v>0</v>
      </c>
      <c r="I1552" s="66">
        <f t="shared" si="709"/>
        <v>0</v>
      </c>
      <c r="J1552" s="66">
        <f t="shared" si="709"/>
        <v>0</v>
      </c>
      <c r="K1552" s="67">
        <f t="shared" si="709"/>
        <v>0</v>
      </c>
      <c r="L1552" s="34">
        <f t="shared" si="709"/>
        <v>0</v>
      </c>
      <c r="M1552" s="34">
        <f t="shared" si="709"/>
        <v>0</v>
      </c>
      <c r="N1552" s="34">
        <f t="shared" si="709"/>
        <v>0</v>
      </c>
      <c r="O1552" s="34">
        <f t="shared" si="709"/>
        <v>0</v>
      </c>
      <c r="P1552" s="34">
        <f t="shared" si="709"/>
        <v>0</v>
      </c>
      <c r="Q1552" s="34">
        <f t="shared" si="709"/>
        <v>0</v>
      </c>
      <c r="R1552" s="34">
        <f t="shared" si="709"/>
        <v>0</v>
      </c>
      <c r="S1552" s="34">
        <f t="shared" si="709"/>
        <v>0</v>
      </c>
      <c r="T1552" s="34">
        <f t="shared" si="709"/>
        <v>0</v>
      </c>
      <c r="U1552" s="34">
        <f t="shared" si="709"/>
        <v>0</v>
      </c>
      <c r="V1552" s="37">
        <f t="shared" si="709"/>
        <v>0</v>
      </c>
      <c r="W1552" s="33">
        <f t="shared" si="709"/>
        <v>0</v>
      </c>
      <c r="Y1552"/>
      <c r="Z1552"/>
    </row>
    <row r="1553" spans="1:26" s="72" customFormat="1" outlineLevel="1" x14ac:dyDescent="0.2">
      <c r="A1553" s="322"/>
      <c r="B1553" s="25"/>
      <c r="C1553" s="23"/>
      <c r="D1553" s="23"/>
      <c r="E1553" s="24"/>
      <c r="F1553" s="176" t="s">
        <v>62</v>
      </c>
      <c r="G1553" s="190">
        <f>G693</f>
        <v>0</v>
      </c>
      <c r="H1553" s="242">
        <f>G1553*(1-VLOOKUP($F1553,SHT,3,FALSE))+H693*(1-VLOOKUP($F1553,SHT,3,FALSE))</f>
        <v>0</v>
      </c>
      <c r="I1553" s="179">
        <f t="shared" ref="I1553:V1553" si="710">I693*(1-VLOOKUP($F1553,SHT,3,FALSE))</f>
        <v>0</v>
      </c>
      <c r="J1553" s="179">
        <f t="shared" si="710"/>
        <v>0</v>
      </c>
      <c r="K1553" s="197">
        <f t="shared" si="710"/>
        <v>0</v>
      </c>
      <c r="L1553" s="181">
        <f t="shared" si="710"/>
        <v>0</v>
      </c>
      <c r="M1553" s="192">
        <f t="shared" si="710"/>
        <v>0</v>
      </c>
      <c r="N1553" s="182">
        <f t="shared" si="710"/>
        <v>0</v>
      </c>
      <c r="O1553" s="182">
        <f t="shared" si="710"/>
        <v>0</v>
      </c>
      <c r="P1553" s="182">
        <f t="shared" si="710"/>
        <v>0</v>
      </c>
      <c r="Q1553" s="182">
        <f t="shared" si="710"/>
        <v>0</v>
      </c>
      <c r="R1553" s="182">
        <f t="shared" si="710"/>
        <v>0</v>
      </c>
      <c r="S1553" s="182">
        <f t="shared" si="710"/>
        <v>0</v>
      </c>
      <c r="T1553" s="178">
        <f t="shared" si="710"/>
        <v>0</v>
      </c>
      <c r="U1553" s="182">
        <f t="shared" si="710"/>
        <v>0</v>
      </c>
      <c r="V1553" s="183">
        <f t="shared" si="710"/>
        <v>0</v>
      </c>
      <c r="W1553" s="46">
        <f>W693</f>
        <v>0</v>
      </c>
      <c r="Y1553"/>
      <c r="Z1553"/>
    </row>
    <row r="1554" spans="1:26" s="72" customFormat="1" outlineLevel="1" x14ac:dyDescent="0.2">
      <c r="A1554" s="322"/>
      <c r="B1554" s="25"/>
      <c r="C1554" s="23"/>
      <c r="D1554" s="23"/>
      <c r="E1554" s="24"/>
      <c r="F1554" s="176" t="s">
        <v>175</v>
      </c>
      <c r="G1554" s="190">
        <f>G694</f>
        <v>0</v>
      </c>
      <c r="H1554" s="242">
        <f>G1554*(1-VLOOKUP($F1554,SHT,3,FALSE))+H694*(1-VLOOKUP($F1554,SHT,3,FALSE))</f>
        <v>0</v>
      </c>
      <c r="I1554" s="179">
        <f t="shared" ref="I1554:V1554" si="711">I694*(1-VLOOKUP($F1554,SHT,3,FALSE))</f>
        <v>0</v>
      </c>
      <c r="J1554" s="179">
        <f t="shared" si="711"/>
        <v>0</v>
      </c>
      <c r="K1554" s="197">
        <f t="shared" si="711"/>
        <v>0</v>
      </c>
      <c r="L1554" s="181">
        <f t="shared" si="711"/>
        <v>0</v>
      </c>
      <c r="M1554" s="192">
        <f t="shared" si="711"/>
        <v>0</v>
      </c>
      <c r="N1554" s="182">
        <f t="shared" si="711"/>
        <v>0</v>
      </c>
      <c r="O1554" s="182">
        <f t="shared" si="711"/>
        <v>0</v>
      </c>
      <c r="P1554" s="182">
        <f t="shared" si="711"/>
        <v>0</v>
      </c>
      <c r="Q1554" s="182">
        <f t="shared" si="711"/>
        <v>0</v>
      </c>
      <c r="R1554" s="182">
        <f t="shared" si="711"/>
        <v>0</v>
      </c>
      <c r="S1554" s="182">
        <f t="shared" si="711"/>
        <v>0</v>
      </c>
      <c r="T1554" s="178">
        <f t="shared" si="711"/>
        <v>0</v>
      </c>
      <c r="U1554" s="182">
        <f t="shared" si="711"/>
        <v>0</v>
      </c>
      <c r="V1554" s="183">
        <f t="shared" si="711"/>
        <v>0</v>
      </c>
      <c r="W1554" s="46">
        <f>W694</f>
        <v>0</v>
      </c>
      <c r="Y1554"/>
      <c r="Z1554"/>
    </row>
    <row r="1555" spans="1:26" s="72" customFormat="1" x14ac:dyDescent="0.2">
      <c r="A1555" s="322"/>
      <c r="B1555" s="25"/>
      <c r="C1555" s="23"/>
      <c r="D1555" s="23"/>
      <c r="E1555" s="24" t="s">
        <v>169</v>
      </c>
      <c r="F1555" s="24"/>
      <c r="G1555" s="69">
        <f t="shared" ref="G1555:W1555" si="712">SUBTOTAL(9,G1556:G1558)</f>
        <v>0</v>
      </c>
      <c r="H1555" s="70">
        <f t="shared" si="712"/>
        <v>0</v>
      </c>
      <c r="I1555" s="66">
        <f t="shared" si="712"/>
        <v>0</v>
      </c>
      <c r="J1555" s="66">
        <f t="shared" si="712"/>
        <v>0</v>
      </c>
      <c r="K1555" s="67">
        <f t="shared" si="712"/>
        <v>0</v>
      </c>
      <c r="L1555" s="34">
        <f t="shared" si="712"/>
        <v>0</v>
      </c>
      <c r="M1555" s="34">
        <f t="shared" si="712"/>
        <v>0</v>
      </c>
      <c r="N1555" s="34">
        <f t="shared" si="712"/>
        <v>0</v>
      </c>
      <c r="O1555" s="34">
        <f t="shared" si="712"/>
        <v>0</v>
      </c>
      <c r="P1555" s="34">
        <f t="shared" si="712"/>
        <v>0</v>
      </c>
      <c r="Q1555" s="34">
        <f t="shared" si="712"/>
        <v>0</v>
      </c>
      <c r="R1555" s="34">
        <f t="shared" si="712"/>
        <v>0</v>
      </c>
      <c r="S1555" s="34">
        <f t="shared" si="712"/>
        <v>0</v>
      </c>
      <c r="T1555" s="34">
        <f t="shared" si="712"/>
        <v>0</v>
      </c>
      <c r="U1555" s="34">
        <f t="shared" si="712"/>
        <v>0</v>
      </c>
      <c r="V1555" s="34">
        <f t="shared" si="712"/>
        <v>0</v>
      </c>
      <c r="W1555" s="33">
        <f t="shared" si="712"/>
        <v>0</v>
      </c>
      <c r="Y1555"/>
      <c r="Z1555"/>
    </row>
    <row r="1556" spans="1:26" s="72" customFormat="1" outlineLevel="1" x14ac:dyDescent="0.2">
      <c r="A1556" s="322"/>
      <c r="B1556" s="25"/>
      <c r="C1556" s="23"/>
      <c r="D1556" s="23"/>
      <c r="E1556" s="24"/>
      <c r="F1556" s="176" t="s">
        <v>60</v>
      </c>
      <c r="G1556" s="190">
        <f>G696</f>
        <v>0</v>
      </c>
      <c r="H1556" s="242">
        <f>G1556*(1-VLOOKUP($F1556,SHT,3,FALSE))+H696*(1-VLOOKUP($F1556,SHT,3,FALSE))</f>
        <v>0</v>
      </c>
      <c r="I1556" s="179">
        <f t="shared" ref="I1556:V1556" si="713">I696*(1-VLOOKUP($F1556,SHT,3,FALSE))</f>
        <v>0</v>
      </c>
      <c r="J1556" s="179">
        <f t="shared" si="713"/>
        <v>0</v>
      </c>
      <c r="K1556" s="197">
        <f t="shared" si="713"/>
        <v>0</v>
      </c>
      <c r="L1556" s="181">
        <f t="shared" si="713"/>
        <v>0</v>
      </c>
      <c r="M1556" s="192">
        <f t="shared" si="713"/>
        <v>0</v>
      </c>
      <c r="N1556" s="182">
        <f t="shared" si="713"/>
        <v>0</v>
      </c>
      <c r="O1556" s="182">
        <f t="shared" si="713"/>
        <v>0</v>
      </c>
      <c r="P1556" s="182">
        <f t="shared" si="713"/>
        <v>0</v>
      </c>
      <c r="Q1556" s="182">
        <f t="shared" si="713"/>
        <v>0</v>
      </c>
      <c r="R1556" s="182">
        <f t="shared" si="713"/>
        <v>0</v>
      </c>
      <c r="S1556" s="182">
        <f t="shared" si="713"/>
        <v>0</v>
      </c>
      <c r="T1556" s="178">
        <f t="shared" si="713"/>
        <v>0</v>
      </c>
      <c r="U1556" s="182">
        <f t="shared" si="713"/>
        <v>0</v>
      </c>
      <c r="V1556" s="183">
        <f t="shared" si="713"/>
        <v>0</v>
      </c>
      <c r="W1556" s="46">
        <f>W696</f>
        <v>0</v>
      </c>
      <c r="Y1556"/>
      <c r="Z1556"/>
    </row>
    <row r="1557" spans="1:26" s="72" customFormat="1" outlineLevel="1" x14ac:dyDescent="0.2">
      <c r="A1557" s="322"/>
      <c r="B1557" s="25"/>
      <c r="C1557" s="23"/>
      <c r="D1557" s="23"/>
      <c r="E1557" s="24"/>
      <c r="F1557" s="176" t="s">
        <v>170</v>
      </c>
      <c r="G1557" s="190">
        <f>G697</f>
        <v>0</v>
      </c>
      <c r="H1557" s="242">
        <f>G1557*(1-VLOOKUP($F1557,SHT,3,FALSE))+H697*(1-VLOOKUP($F1557,SHT,3,FALSE))</f>
        <v>0</v>
      </c>
      <c r="I1557" s="179">
        <f t="shared" ref="I1557:V1557" si="714">I697*(1-VLOOKUP($F1557,SHT,3,FALSE))</f>
        <v>0</v>
      </c>
      <c r="J1557" s="179">
        <f t="shared" si="714"/>
        <v>0</v>
      </c>
      <c r="K1557" s="197">
        <f t="shared" si="714"/>
        <v>0</v>
      </c>
      <c r="L1557" s="181">
        <f t="shared" si="714"/>
        <v>0</v>
      </c>
      <c r="M1557" s="192">
        <f t="shared" si="714"/>
        <v>0</v>
      </c>
      <c r="N1557" s="182">
        <f t="shared" si="714"/>
        <v>0</v>
      </c>
      <c r="O1557" s="182">
        <f t="shared" si="714"/>
        <v>0</v>
      </c>
      <c r="P1557" s="182">
        <f t="shared" si="714"/>
        <v>0</v>
      </c>
      <c r="Q1557" s="182">
        <f t="shared" si="714"/>
        <v>0</v>
      </c>
      <c r="R1557" s="182">
        <f t="shared" si="714"/>
        <v>0</v>
      </c>
      <c r="S1557" s="182">
        <f t="shared" si="714"/>
        <v>0</v>
      </c>
      <c r="T1557" s="178">
        <f t="shared" si="714"/>
        <v>0</v>
      </c>
      <c r="U1557" s="182">
        <f t="shared" si="714"/>
        <v>0</v>
      </c>
      <c r="V1557" s="183">
        <f t="shared" si="714"/>
        <v>0</v>
      </c>
      <c r="W1557" s="46">
        <f>W697</f>
        <v>0</v>
      </c>
      <c r="Y1557"/>
      <c r="Z1557"/>
    </row>
    <row r="1558" spans="1:26" s="72" customFormat="1" outlineLevel="1" x14ac:dyDescent="0.2">
      <c r="A1558" s="322"/>
      <c r="B1558" s="25"/>
      <c r="C1558" s="23"/>
      <c r="D1558" s="23"/>
      <c r="E1558" s="24"/>
      <c r="F1558" s="176" t="s">
        <v>171</v>
      </c>
      <c r="G1558" s="190">
        <f>G698</f>
        <v>0</v>
      </c>
      <c r="H1558" s="242">
        <f>G1558*(1-VLOOKUP($F1558,SHT,3,FALSE))+H698*(1-VLOOKUP($F1558,SHT,3,FALSE))</f>
        <v>0</v>
      </c>
      <c r="I1558" s="179">
        <f t="shared" ref="I1558:V1558" si="715">I698*(1-VLOOKUP($F1558,SHT,3,FALSE))</f>
        <v>0</v>
      </c>
      <c r="J1558" s="179">
        <f t="shared" si="715"/>
        <v>0</v>
      </c>
      <c r="K1558" s="197">
        <f t="shared" si="715"/>
        <v>0</v>
      </c>
      <c r="L1558" s="181">
        <f t="shared" si="715"/>
        <v>0</v>
      </c>
      <c r="M1558" s="192">
        <f t="shared" si="715"/>
        <v>0</v>
      </c>
      <c r="N1558" s="182">
        <f t="shared" si="715"/>
        <v>0</v>
      </c>
      <c r="O1558" s="182">
        <f t="shared" si="715"/>
        <v>0</v>
      </c>
      <c r="P1558" s="182">
        <f t="shared" si="715"/>
        <v>0</v>
      </c>
      <c r="Q1558" s="182">
        <f t="shared" si="715"/>
        <v>0</v>
      </c>
      <c r="R1558" s="182">
        <f t="shared" si="715"/>
        <v>0</v>
      </c>
      <c r="S1558" s="182">
        <f t="shared" si="715"/>
        <v>0</v>
      </c>
      <c r="T1558" s="178">
        <f t="shared" si="715"/>
        <v>0</v>
      </c>
      <c r="U1558" s="182">
        <f t="shared" si="715"/>
        <v>0</v>
      </c>
      <c r="V1558" s="183">
        <f t="shared" si="715"/>
        <v>0</v>
      </c>
      <c r="W1558" s="46">
        <f>W698</f>
        <v>0</v>
      </c>
      <c r="Y1558"/>
      <c r="Z1558"/>
    </row>
    <row r="1559" spans="1:26" s="72" customFormat="1" x14ac:dyDescent="0.2">
      <c r="A1559" s="322"/>
      <c r="B1559" s="25"/>
      <c r="C1559" s="23"/>
      <c r="D1559" s="23"/>
      <c r="E1559" s="24" t="s">
        <v>334</v>
      </c>
      <c r="F1559" s="24"/>
      <c r="G1559" s="69">
        <f t="shared" ref="G1559:W1559" si="716">SUBTOTAL(9,G1560:G1561)</f>
        <v>0</v>
      </c>
      <c r="H1559" s="70">
        <f t="shared" si="716"/>
        <v>0</v>
      </c>
      <c r="I1559" s="66">
        <f t="shared" si="716"/>
        <v>0</v>
      </c>
      <c r="J1559" s="66">
        <f t="shared" si="716"/>
        <v>0</v>
      </c>
      <c r="K1559" s="67">
        <f t="shared" si="716"/>
        <v>0</v>
      </c>
      <c r="L1559" s="34">
        <f t="shared" si="716"/>
        <v>0</v>
      </c>
      <c r="M1559" s="34">
        <f t="shared" si="716"/>
        <v>0</v>
      </c>
      <c r="N1559" s="34">
        <f t="shared" si="716"/>
        <v>0</v>
      </c>
      <c r="O1559" s="34">
        <f t="shared" si="716"/>
        <v>0</v>
      </c>
      <c r="P1559" s="34">
        <f t="shared" si="716"/>
        <v>0</v>
      </c>
      <c r="Q1559" s="34">
        <f t="shared" si="716"/>
        <v>0</v>
      </c>
      <c r="R1559" s="34">
        <f t="shared" si="716"/>
        <v>0</v>
      </c>
      <c r="S1559" s="34">
        <f t="shared" si="716"/>
        <v>0</v>
      </c>
      <c r="T1559" s="34">
        <f t="shared" si="716"/>
        <v>0</v>
      </c>
      <c r="U1559" s="34">
        <f t="shared" si="716"/>
        <v>0</v>
      </c>
      <c r="V1559" s="37">
        <f t="shared" si="716"/>
        <v>0</v>
      </c>
      <c r="W1559" s="33">
        <f t="shared" si="716"/>
        <v>0</v>
      </c>
      <c r="Y1559"/>
      <c r="Z1559"/>
    </row>
    <row r="1560" spans="1:26" s="72" customFormat="1" outlineLevel="1" x14ac:dyDescent="0.2">
      <c r="A1560" s="322"/>
      <c r="B1560" s="25"/>
      <c r="C1560" s="23"/>
      <c r="D1560" s="23"/>
      <c r="E1560" s="24"/>
      <c r="F1560" s="176" t="s">
        <v>335</v>
      </c>
      <c r="G1560" s="190">
        <f>G700</f>
        <v>0</v>
      </c>
      <c r="H1560" s="242">
        <f>G1560*(1-VLOOKUP($F1560,SHT,3,FALSE))+H700*(1-VLOOKUP($F1560,SHT,3,FALSE))</f>
        <v>0</v>
      </c>
      <c r="I1560" s="179">
        <f t="shared" ref="I1560:V1560" si="717">I700*(1-VLOOKUP($F1560,SHT,3,FALSE))</f>
        <v>0</v>
      </c>
      <c r="J1560" s="179">
        <f t="shared" si="717"/>
        <v>0</v>
      </c>
      <c r="K1560" s="197">
        <f t="shared" si="717"/>
        <v>0</v>
      </c>
      <c r="L1560" s="181">
        <f t="shared" si="717"/>
        <v>0</v>
      </c>
      <c r="M1560" s="192">
        <f t="shared" si="717"/>
        <v>0</v>
      </c>
      <c r="N1560" s="182">
        <f t="shared" si="717"/>
        <v>0</v>
      </c>
      <c r="O1560" s="182">
        <f t="shared" si="717"/>
        <v>0</v>
      </c>
      <c r="P1560" s="182">
        <f t="shared" si="717"/>
        <v>0</v>
      </c>
      <c r="Q1560" s="182">
        <f t="shared" si="717"/>
        <v>0</v>
      </c>
      <c r="R1560" s="182">
        <f t="shared" si="717"/>
        <v>0</v>
      </c>
      <c r="S1560" s="182">
        <f t="shared" si="717"/>
        <v>0</v>
      </c>
      <c r="T1560" s="178">
        <f t="shared" si="717"/>
        <v>0</v>
      </c>
      <c r="U1560" s="182">
        <f t="shared" si="717"/>
        <v>0</v>
      </c>
      <c r="V1560" s="183">
        <f t="shared" si="717"/>
        <v>0</v>
      </c>
      <c r="W1560" s="46">
        <f>W700</f>
        <v>0</v>
      </c>
      <c r="Y1560"/>
      <c r="Z1560"/>
    </row>
    <row r="1561" spans="1:26" s="72" customFormat="1" outlineLevel="1" x14ac:dyDescent="0.2">
      <c r="A1561" s="322"/>
      <c r="B1561" s="25"/>
      <c r="C1561" s="23"/>
      <c r="D1561" s="23"/>
      <c r="E1561" s="24"/>
      <c r="F1561" s="176" t="s">
        <v>336</v>
      </c>
      <c r="G1561" s="190">
        <f>G701</f>
        <v>0</v>
      </c>
      <c r="H1561" s="242">
        <f>G1561*(1-VLOOKUP($F1561,SHT,3,FALSE))+H701*(1-VLOOKUP($F1561,SHT,3,FALSE))</f>
        <v>0</v>
      </c>
      <c r="I1561" s="179">
        <f t="shared" ref="I1561:V1561" si="718">I701*(1-VLOOKUP($F1561,SHT,3,FALSE))</f>
        <v>0</v>
      </c>
      <c r="J1561" s="179">
        <f t="shared" si="718"/>
        <v>0</v>
      </c>
      <c r="K1561" s="197">
        <f t="shared" si="718"/>
        <v>0</v>
      </c>
      <c r="L1561" s="181">
        <f t="shared" si="718"/>
        <v>0</v>
      </c>
      <c r="M1561" s="192">
        <f t="shared" si="718"/>
        <v>0</v>
      </c>
      <c r="N1561" s="182">
        <f t="shared" si="718"/>
        <v>0</v>
      </c>
      <c r="O1561" s="182">
        <f t="shared" si="718"/>
        <v>0</v>
      </c>
      <c r="P1561" s="182">
        <f t="shared" si="718"/>
        <v>0</v>
      </c>
      <c r="Q1561" s="182">
        <f t="shared" si="718"/>
        <v>0</v>
      </c>
      <c r="R1561" s="182">
        <f t="shared" si="718"/>
        <v>0</v>
      </c>
      <c r="S1561" s="182">
        <f t="shared" si="718"/>
        <v>0</v>
      </c>
      <c r="T1561" s="178">
        <f t="shared" si="718"/>
        <v>0</v>
      </c>
      <c r="U1561" s="182">
        <f t="shared" si="718"/>
        <v>0</v>
      </c>
      <c r="V1561" s="183">
        <f t="shared" si="718"/>
        <v>0</v>
      </c>
      <c r="W1561" s="46">
        <f>W701</f>
        <v>0</v>
      </c>
      <c r="Y1561"/>
      <c r="Z1561"/>
    </row>
    <row r="1562" spans="1:26" s="72" customFormat="1" x14ac:dyDescent="0.2">
      <c r="A1562" s="322"/>
      <c r="B1562" s="25"/>
      <c r="C1562" s="23"/>
      <c r="D1562" s="23"/>
      <c r="E1562" s="24" t="s">
        <v>337</v>
      </c>
      <c r="F1562" s="24"/>
      <c r="G1562" s="69">
        <f t="shared" ref="G1562:W1562" si="719">SUBTOTAL(9,G1563:G1565)</f>
        <v>0</v>
      </c>
      <c r="H1562" s="70">
        <f t="shared" si="719"/>
        <v>0</v>
      </c>
      <c r="I1562" s="66">
        <f t="shared" si="719"/>
        <v>0</v>
      </c>
      <c r="J1562" s="66">
        <f t="shared" si="719"/>
        <v>0</v>
      </c>
      <c r="K1562" s="67">
        <f t="shared" si="719"/>
        <v>0</v>
      </c>
      <c r="L1562" s="34">
        <f t="shared" si="719"/>
        <v>0</v>
      </c>
      <c r="M1562" s="34">
        <f t="shared" si="719"/>
        <v>0</v>
      </c>
      <c r="N1562" s="34">
        <f t="shared" si="719"/>
        <v>0</v>
      </c>
      <c r="O1562" s="34">
        <f t="shared" si="719"/>
        <v>0</v>
      </c>
      <c r="P1562" s="34">
        <f t="shared" si="719"/>
        <v>0</v>
      </c>
      <c r="Q1562" s="34">
        <f t="shared" si="719"/>
        <v>0</v>
      </c>
      <c r="R1562" s="34">
        <f t="shared" si="719"/>
        <v>0</v>
      </c>
      <c r="S1562" s="34">
        <f t="shared" si="719"/>
        <v>0</v>
      </c>
      <c r="T1562" s="34">
        <f t="shared" si="719"/>
        <v>0</v>
      </c>
      <c r="U1562" s="34">
        <f t="shared" si="719"/>
        <v>0</v>
      </c>
      <c r="V1562" s="34">
        <f t="shared" si="719"/>
        <v>0</v>
      </c>
      <c r="W1562" s="33">
        <f t="shared" si="719"/>
        <v>0</v>
      </c>
      <c r="Y1562"/>
      <c r="Z1562"/>
    </row>
    <row r="1563" spans="1:26" s="72" customFormat="1" outlineLevel="1" x14ac:dyDescent="0.2">
      <c r="A1563" s="322"/>
      <c r="B1563" s="25"/>
      <c r="C1563" s="23"/>
      <c r="D1563" s="23"/>
      <c r="E1563" s="24"/>
      <c r="F1563" s="176" t="s">
        <v>338</v>
      </c>
      <c r="G1563" s="190">
        <f>G703</f>
        <v>0</v>
      </c>
      <c r="H1563" s="242">
        <f>G1563*(1-VLOOKUP($F1563,SHT,3,FALSE))+H703*(1-VLOOKUP($F1563,SHT,3,FALSE))</f>
        <v>0</v>
      </c>
      <c r="I1563" s="179">
        <f t="shared" ref="I1563:V1563" si="720">I703*(1-VLOOKUP($F1563,SHT,3,FALSE))</f>
        <v>0</v>
      </c>
      <c r="J1563" s="179">
        <f t="shared" si="720"/>
        <v>0</v>
      </c>
      <c r="K1563" s="197">
        <f t="shared" si="720"/>
        <v>0</v>
      </c>
      <c r="L1563" s="181">
        <f t="shared" si="720"/>
        <v>0</v>
      </c>
      <c r="M1563" s="192">
        <f t="shared" si="720"/>
        <v>0</v>
      </c>
      <c r="N1563" s="182">
        <f t="shared" si="720"/>
        <v>0</v>
      </c>
      <c r="O1563" s="182">
        <f t="shared" si="720"/>
        <v>0</v>
      </c>
      <c r="P1563" s="182">
        <f t="shared" si="720"/>
        <v>0</v>
      </c>
      <c r="Q1563" s="182">
        <f t="shared" si="720"/>
        <v>0</v>
      </c>
      <c r="R1563" s="182">
        <f t="shared" si="720"/>
        <v>0</v>
      </c>
      <c r="S1563" s="182">
        <f t="shared" si="720"/>
        <v>0</v>
      </c>
      <c r="T1563" s="178">
        <f t="shared" si="720"/>
        <v>0</v>
      </c>
      <c r="U1563" s="182">
        <f t="shared" si="720"/>
        <v>0</v>
      </c>
      <c r="V1563" s="183">
        <f t="shared" si="720"/>
        <v>0</v>
      </c>
      <c r="W1563" s="46">
        <f>W703</f>
        <v>0</v>
      </c>
      <c r="Y1563"/>
      <c r="Z1563"/>
    </row>
    <row r="1564" spans="1:26" s="72" customFormat="1" outlineLevel="1" x14ac:dyDescent="0.2">
      <c r="A1564" s="322"/>
      <c r="B1564" s="25"/>
      <c r="C1564" s="23"/>
      <c r="D1564" s="23"/>
      <c r="E1564" s="24"/>
      <c r="F1564" s="176" t="s">
        <v>339</v>
      </c>
      <c r="G1564" s="190">
        <f>G704</f>
        <v>0</v>
      </c>
      <c r="H1564" s="242">
        <f>G1564*(1-VLOOKUP($F1564,SHT,3,FALSE))+H704*(1-VLOOKUP($F1564,SHT,3,FALSE))</f>
        <v>0</v>
      </c>
      <c r="I1564" s="179">
        <f t="shared" ref="I1564:V1564" si="721">I704*(1-VLOOKUP($F1564,SHT,3,FALSE))</f>
        <v>0</v>
      </c>
      <c r="J1564" s="179">
        <f t="shared" si="721"/>
        <v>0</v>
      </c>
      <c r="K1564" s="197">
        <f t="shared" si="721"/>
        <v>0</v>
      </c>
      <c r="L1564" s="181">
        <f t="shared" si="721"/>
        <v>0</v>
      </c>
      <c r="M1564" s="192">
        <f t="shared" si="721"/>
        <v>0</v>
      </c>
      <c r="N1564" s="182">
        <f t="shared" si="721"/>
        <v>0</v>
      </c>
      <c r="O1564" s="182">
        <f t="shared" si="721"/>
        <v>0</v>
      </c>
      <c r="P1564" s="182">
        <f t="shared" si="721"/>
        <v>0</v>
      </c>
      <c r="Q1564" s="182">
        <f t="shared" si="721"/>
        <v>0</v>
      </c>
      <c r="R1564" s="182">
        <f t="shared" si="721"/>
        <v>0</v>
      </c>
      <c r="S1564" s="182">
        <f t="shared" si="721"/>
        <v>0</v>
      </c>
      <c r="T1564" s="178">
        <f t="shared" si="721"/>
        <v>0</v>
      </c>
      <c r="U1564" s="182">
        <f t="shared" si="721"/>
        <v>0</v>
      </c>
      <c r="V1564" s="183">
        <f t="shared" si="721"/>
        <v>0</v>
      </c>
      <c r="W1564" s="46">
        <f>W704</f>
        <v>0</v>
      </c>
      <c r="Y1564"/>
      <c r="Z1564"/>
    </row>
    <row r="1565" spans="1:26" s="72" customFormat="1" outlineLevel="1" x14ac:dyDescent="0.2">
      <c r="A1565" s="322"/>
      <c r="B1565" s="25"/>
      <c r="C1565" s="23"/>
      <c r="D1565" s="23"/>
      <c r="E1565" s="24"/>
      <c r="F1565" s="176" t="s">
        <v>340</v>
      </c>
      <c r="G1565" s="190">
        <f>G705</f>
        <v>0</v>
      </c>
      <c r="H1565" s="242">
        <f>G1565*(1-VLOOKUP($F1565,SHT,3,FALSE))+H705*(1-VLOOKUP($F1565,SHT,3,FALSE))</f>
        <v>0</v>
      </c>
      <c r="I1565" s="179">
        <f t="shared" ref="I1565:V1565" si="722">I705*(1-VLOOKUP($F1565,SHT,3,FALSE))</f>
        <v>0</v>
      </c>
      <c r="J1565" s="179">
        <f t="shared" si="722"/>
        <v>0</v>
      </c>
      <c r="K1565" s="197">
        <f t="shared" si="722"/>
        <v>0</v>
      </c>
      <c r="L1565" s="181">
        <f t="shared" si="722"/>
        <v>0</v>
      </c>
      <c r="M1565" s="192">
        <f t="shared" si="722"/>
        <v>0</v>
      </c>
      <c r="N1565" s="182">
        <f t="shared" si="722"/>
        <v>0</v>
      </c>
      <c r="O1565" s="182">
        <f t="shared" si="722"/>
        <v>0</v>
      </c>
      <c r="P1565" s="182">
        <f t="shared" si="722"/>
        <v>0</v>
      </c>
      <c r="Q1565" s="182">
        <f t="shared" si="722"/>
        <v>0</v>
      </c>
      <c r="R1565" s="182">
        <f t="shared" si="722"/>
        <v>0</v>
      </c>
      <c r="S1565" s="182">
        <f t="shared" si="722"/>
        <v>0</v>
      </c>
      <c r="T1565" s="178">
        <f t="shared" si="722"/>
        <v>0</v>
      </c>
      <c r="U1565" s="182">
        <f t="shared" si="722"/>
        <v>0</v>
      </c>
      <c r="V1565" s="183">
        <f t="shared" si="722"/>
        <v>0</v>
      </c>
      <c r="W1565" s="46">
        <f>W705</f>
        <v>0</v>
      </c>
      <c r="Y1565"/>
      <c r="Z1565"/>
    </row>
    <row r="1566" spans="1:26" s="72" customFormat="1" x14ac:dyDescent="0.2">
      <c r="A1566" s="322"/>
      <c r="B1566" s="25"/>
      <c r="C1566" s="23"/>
      <c r="D1566" s="23" t="s">
        <v>183</v>
      </c>
      <c r="E1566" s="24"/>
      <c r="F1566" s="24"/>
      <c r="G1566" s="69"/>
      <c r="H1566" s="70"/>
      <c r="I1566" s="66"/>
      <c r="J1566" s="66"/>
      <c r="K1566" s="67"/>
      <c r="L1566" s="51"/>
      <c r="M1566" s="34"/>
      <c r="N1566" s="34"/>
      <c r="O1566" s="34"/>
      <c r="P1566" s="34"/>
      <c r="Q1566" s="34"/>
      <c r="R1566" s="34"/>
      <c r="S1566" s="34"/>
      <c r="T1566" s="34"/>
      <c r="U1566" s="34"/>
      <c r="V1566" s="37"/>
      <c r="W1566" s="33"/>
      <c r="Y1566"/>
      <c r="Z1566"/>
    </row>
    <row r="1567" spans="1:26" s="72" customFormat="1" x14ac:dyDescent="0.2">
      <c r="A1567" s="322"/>
      <c r="B1567" s="25"/>
      <c r="C1567" s="23"/>
      <c r="D1567" s="23"/>
      <c r="E1567" s="24" t="s">
        <v>184</v>
      </c>
      <c r="F1567" s="24"/>
      <c r="G1567" s="69">
        <f t="shared" ref="G1567:W1567" si="723">SUBTOTAL(9,G1568:G1569)</f>
        <v>0</v>
      </c>
      <c r="H1567" s="70">
        <f t="shared" si="723"/>
        <v>0</v>
      </c>
      <c r="I1567" s="66">
        <f t="shared" si="723"/>
        <v>0</v>
      </c>
      <c r="J1567" s="66">
        <f t="shared" si="723"/>
        <v>0</v>
      </c>
      <c r="K1567" s="67">
        <f t="shared" si="723"/>
        <v>0</v>
      </c>
      <c r="L1567" s="34">
        <f t="shared" si="723"/>
        <v>0</v>
      </c>
      <c r="M1567" s="34">
        <f t="shared" si="723"/>
        <v>0</v>
      </c>
      <c r="N1567" s="34">
        <f t="shared" si="723"/>
        <v>0</v>
      </c>
      <c r="O1567" s="34">
        <f t="shared" si="723"/>
        <v>0</v>
      </c>
      <c r="P1567" s="34">
        <f t="shared" si="723"/>
        <v>0</v>
      </c>
      <c r="Q1567" s="34">
        <f t="shared" si="723"/>
        <v>0</v>
      </c>
      <c r="R1567" s="34">
        <f t="shared" si="723"/>
        <v>0</v>
      </c>
      <c r="S1567" s="34">
        <f t="shared" si="723"/>
        <v>0</v>
      </c>
      <c r="T1567" s="34">
        <f t="shared" si="723"/>
        <v>0</v>
      </c>
      <c r="U1567" s="34">
        <f t="shared" si="723"/>
        <v>0</v>
      </c>
      <c r="V1567" s="37">
        <f t="shared" si="723"/>
        <v>0</v>
      </c>
      <c r="W1567" s="33">
        <f t="shared" si="723"/>
        <v>0</v>
      </c>
      <c r="Y1567"/>
      <c r="Z1567"/>
    </row>
    <row r="1568" spans="1:26" s="72" customFormat="1" outlineLevel="1" x14ac:dyDescent="0.2">
      <c r="A1568" s="322"/>
      <c r="B1568" s="25"/>
      <c r="C1568" s="23"/>
      <c r="D1568" s="23"/>
      <c r="E1568" s="24"/>
      <c r="F1568" s="176" t="s">
        <v>176</v>
      </c>
      <c r="G1568" s="190">
        <f>G708</f>
        <v>0</v>
      </c>
      <c r="H1568" s="242">
        <f>G1568*(1-VLOOKUP($F1568,SHT,3,FALSE))+H708*(1-VLOOKUP($F1568,SHT,3,FALSE))</f>
        <v>0</v>
      </c>
      <c r="I1568" s="179">
        <f t="shared" ref="I1568:V1568" si="724">I708*(1-VLOOKUP($F1568,SHT,3,FALSE))</f>
        <v>0</v>
      </c>
      <c r="J1568" s="179">
        <f t="shared" si="724"/>
        <v>0</v>
      </c>
      <c r="K1568" s="197">
        <f t="shared" si="724"/>
        <v>0</v>
      </c>
      <c r="L1568" s="181">
        <f t="shared" si="724"/>
        <v>0</v>
      </c>
      <c r="M1568" s="192">
        <f t="shared" si="724"/>
        <v>0</v>
      </c>
      <c r="N1568" s="182">
        <f t="shared" si="724"/>
        <v>0</v>
      </c>
      <c r="O1568" s="182">
        <f t="shared" si="724"/>
        <v>0</v>
      </c>
      <c r="P1568" s="182">
        <f t="shared" si="724"/>
        <v>0</v>
      </c>
      <c r="Q1568" s="182">
        <f t="shared" si="724"/>
        <v>0</v>
      </c>
      <c r="R1568" s="182">
        <f t="shared" si="724"/>
        <v>0</v>
      </c>
      <c r="S1568" s="182">
        <f t="shared" si="724"/>
        <v>0</v>
      </c>
      <c r="T1568" s="178">
        <f t="shared" si="724"/>
        <v>0</v>
      </c>
      <c r="U1568" s="182">
        <f t="shared" si="724"/>
        <v>0</v>
      </c>
      <c r="V1568" s="183">
        <f t="shared" si="724"/>
        <v>0</v>
      </c>
      <c r="W1568" s="46">
        <f>W708</f>
        <v>0</v>
      </c>
      <c r="Y1568"/>
      <c r="Z1568"/>
    </row>
    <row r="1569" spans="1:26" s="72" customFormat="1" outlineLevel="1" x14ac:dyDescent="0.2">
      <c r="A1569" s="322"/>
      <c r="B1569" s="25"/>
      <c r="C1569" s="23"/>
      <c r="D1569" s="23"/>
      <c r="E1569" s="24"/>
      <c r="F1569" s="176" t="s">
        <v>180</v>
      </c>
      <c r="G1569" s="190">
        <f>G709</f>
        <v>0</v>
      </c>
      <c r="H1569" s="242">
        <f>G1569*(1-VLOOKUP($F1569,SHT,3,FALSE))+H709*(1-VLOOKUP($F1569,SHT,3,FALSE))</f>
        <v>0</v>
      </c>
      <c r="I1569" s="179">
        <f t="shared" ref="I1569:V1569" si="725">I709*(1-VLOOKUP($F1569,SHT,3,FALSE))</f>
        <v>0</v>
      </c>
      <c r="J1569" s="179">
        <f t="shared" si="725"/>
        <v>0</v>
      </c>
      <c r="K1569" s="197">
        <f t="shared" si="725"/>
        <v>0</v>
      </c>
      <c r="L1569" s="181">
        <f t="shared" si="725"/>
        <v>0</v>
      </c>
      <c r="M1569" s="192">
        <f t="shared" si="725"/>
        <v>0</v>
      </c>
      <c r="N1569" s="182">
        <f t="shared" si="725"/>
        <v>0</v>
      </c>
      <c r="O1569" s="182">
        <f t="shared" si="725"/>
        <v>0</v>
      </c>
      <c r="P1569" s="182">
        <f t="shared" si="725"/>
        <v>0</v>
      </c>
      <c r="Q1569" s="182">
        <f t="shared" si="725"/>
        <v>0</v>
      </c>
      <c r="R1569" s="182">
        <f t="shared" si="725"/>
        <v>0</v>
      </c>
      <c r="S1569" s="182">
        <f t="shared" si="725"/>
        <v>0</v>
      </c>
      <c r="T1569" s="178">
        <f t="shared" si="725"/>
        <v>0</v>
      </c>
      <c r="U1569" s="182">
        <f t="shared" si="725"/>
        <v>0</v>
      </c>
      <c r="V1569" s="183">
        <f t="shared" si="725"/>
        <v>0</v>
      </c>
      <c r="W1569" s="46">
        <f>W709</f>
        <v>0</v>
      </c>
      <c r="Y1569"/>
      <c r="Z1569"/>
    </row>
    <row r="1570" spans="1:26" s="72" customFormat="1" x14ac:dyDescent="0.2">
      <c r="A1570" s="322"/>
      <c r="B1570" s="25"/>
      <c r="C1570" s="23"/>
      <c r="D1570" s="23"/>
      <c r="E1570" s="24" t="s">
        <v>185</v>
      </c>
      <c r="F1570" s="24"/>
      <c r="G1570" s="69">
        <f t="shared" ref="G1570:W1570" si="726">SUBTOTAL(9,G1571:G1572)</f>
        <v>0</v>
      </c>
      <c r="H1570" s="70">
        <f t="shared" si="726"/>
        <v>0</v>
      </c>
      <c r="I1570" s="66">
        <f t="shared" si="726"/>
        <v>0</v>
      </c>
      <c r="J1570" s="66">
        <f t="shared" si="726"/>
        <v>0</v>
      </c>
      <c r="K1570" s="67">
        <f t="shared" si="726"/>
        <v>0</v>
      </c>
      <c r="L1570" s="34">
        <f t="shared" si="726"/>
        <v>0</v>
      </c>
      <c r="M1570" s="34">
        <f t="shared" si="726"/>
        <v>0</v>
      </c>
      <c r="N1570" s="34">
        <f t="shared" si="726"/>
        <v>0</v>
      </c>
      <c r="O1570" s="34">
        <f t="shared" si="726"/>
        <v>0</v>
      </c>
      <c r="P1570" s="34">
        <f t="shared" si="726"/>
        <v>0</v>
      </c>
      <c r="Q1570" s="34">
        <f t="shared" si="726"/>
        <v>0</v>
      </c>
      <c r="R1570" s="34">
        <f t="shared" si="726"/>
        <v>0</v>
      </c>
      <c r="S1570" s="34">
        <f t="shared" si="726"/>
        <v>0</v>
      </c>
      <c r="T1570" s="34">
        <f t="shared" si="726"/>
        <v>0</v>
      </c>
      <c r="U1570" s="34">
        <f t="shared" si="726"/>
        <v>0</v>
      </c>
      <c r="V1570" s="37">
        <f t="shared" si="726"/>
        <v>0</v>
      </c>
      <c r="W1570" s="33">
        <f t="shared" si="726"/>
        <v>0</v>
      </c>
      <c r="Y1570"/>
      <c r="Z1570"/>
    </row>
    <row r="1571" spans="1:26" s="72" customFormat="1" outlineLevel="1" x14ac:dyDescent="0.2">
      <c r="A1571" s="322"/>
      <c r="B1571" s="25"/>
      <c r="C1571" s="23"/>
      <c r="D1571" s="23"/>
      <c r="E1571" s="24"/>
      <c r="F1571" s="176" t="s">
        <v>177</v>
      </c>
      <c r="G1571" s="190">
        <f>G711</f>
        <v>0</v>
      </c>
      <c r="H1571" s="242">
        <f>G1571*(1-VLOOKUP($F1571,SHT,3,FALSE))+H711*(1-VLOOKUP($F1571,SHT,3,FALSE))</f>
        <v>0</v>
      </c>
      <c r="I1571" s="179">
        <f t="shared" ref="I1571:V1571" si="727">I711*(1-VLOOKUP($F1571,SHT,3,FALSE))</f>
        <v>0</v>
      </c>
      <c r="J1571" s="179">
        <f t="shared" si="727"/>
        <v>0</v>
      </c>
      <c r="K1571" s="197">
        <f t="shared" si="727"/>
        <v>0</v>
      </c>
      <c r="L1571" s="181">
        <f t="shared" si="727"/>
        <v>0</v>
      </c>
      <c r="M1571" s="192">
        <f t="shared" si="727"/>
        <v>0</v>
      </c>
      <c r="N1571" s="182">
        <f t="shared" si="727"/>
        <v>0</v>
      </c>
      <c r="O1571" s="182">
        <f t="shared" si="727"/>
        <v>0</v>
      </c>
      <c r="P1571" s="182">
        <f t="shared" si="727"/>
        <v>0</v>
      </c>
      <c r="Q1571" s="182">
        <f t="shared" si="727"/>
        <v>0</v>
      </c>
      <c r="R1571" s="182">
        <f t="shared" si="727"/>
        <v>0</v>
      </c>
      <c r="S1571" s="182">
        <f t="shared" si="727"/>
        <v>0</v>
      </c>
      <c r="T1571" s="178">
        <f t="shared" si="727"/>
        <v>0</v>
      </c>
      <c r="U1571" s="182">
        <f t="shared" si="727"/>
        <v>0</v>
      </c>
      <c r="V1571" s="183">
        <f t="shared" si="727"/>
        <v>0</v>
      </c>
      <c r="W1571" s="46">
        <f>W711</f>
        <v>0</v>
      </c>
      <c r="Y1571"/>
      <c r="Z1571"/>
    </row>
    <row r="1572" spans="1:26" s="72" customFormat="1" outlineLevel="1" x14ac:dyDescent="0.2">
      <c r="A1572" s="322"/>
      <c r="B1572" s="25"/>
      <c r="C1572" s="23"/>
      <c r="D1572" s="23"/>
      <c r="E1572" s="24"/>
      <c r="F1572" s="176" t="s">
        <v>182</v>
      </c>
      <c r="G1572" s="190">
        <f>G712</f>
        <v>0</v>
      </c>
      <c r="H1572" s="242">
        <f>G1572*(1-VLOOKUP($F1572,SHT,3,FALSE))+H712*(1-VLOOKUP($F1572,SHT,3,FALSE))</f>
        <v>0</v>
      </c>
      <c r="I1572" s="179">
        <f t="shared" ref="I1572:V1572" si="728">I712*(1-VLOOKUP($F1572,SHT,3,FALSE))</f>
        <v>0</v>
      </c>
      <c r="J1572" s="179">
        <f t="shared" si="728"/>
        <v>0</v>
      </c>
      <c r="K1572" s="197">
        <f t="shared" si="728"/>
        <v>0</v>
      </c>
      <c r="L1572" s="181">
        <f t="shared" si="728"/>
        <v>0</v>
      </c>
      <c r="M1572" s="192">
        <f t="shared" si="728"/>
        <v>0</v>
      </c>
      <c r="N1572" s="182">
        <f t="shared" si="728"/>
        <v>0</v>
      </c>
      <c r="O1572" s="182">
        <f t="shared" si="728"/>
        <v>0</v>
      </c>
      <c r="P1572" s="182">
        <f t="shared" si="728"/>
        <v>0</v>
      </c>
      <c r="Q1572" s="182">
        <f t="shared" si="728"/>
        <v>0</v>
      </c>
      <c r="R1572" s="182">
        <f t="shared" si="728"/>
        <v>0</v>
      </c>
      <c r="S1572" s="182">
        <f t="shared" si="728"/>
        <v>0</v>
      </c>
      <c r="T1572" s="178">
        <f t="shared" si="728"/>
        <v>0</v>
      </c>
      <c r="U1572" s="182">
        <f t="shared" si="728"/>
        <v>0</v>
      </c>
      <c r="V1572" s="183">
        <f t="shared" si="728"/>
        <v>0</v>
      </c>
      <c r="W1572" s="46">
        <f>W712</f>
        <v>0</v>
      </c>
      <c r="Y1572"/>
      <c r="Z1572"/>
    </row>
    <row r="1573" spans="1:26" s="72" customFormat="1" x14ac:dyDescent="0.2">
      <c r="A1573" s="322"/>
      <c r="B1573" s="25"/>
      <c r="C1573" s="23"/>
      <c r="D1573" s="23"/>
      <c r="E1573" s="24" t="s">
        <v>186</v>
      </c>
      <c r="F1573" s="24"/>
      <c r="G1573" s="69">
        <f t="shared" ref="G1573:W1573" si="729">SUBTOTAL(9,G1574:G1575)</f>
        <v>0</v>
      </c>
      <c r="H1573" s="70">
        <f t="shared" si="729"/>
        <v>0</v>
      </c>
      <c r="I1573" s="66">
        <f t="shared" si="729"/>
        <v>0</v>
      </c>
      <c r="J1573" s="66">
        <f t="shared" si="729"/>
        <v>0</v>
      </c>
      <c r="K1573" s="67">
        <f t="shared" si="729"/>
        <v>0</v>
      </c>
      <c r="L1573" s="34">
        <f t="shared" si="729"/>
        <v>0</v>
      </c>
      <c r="M1573" s="34">
        <f t="shared" si="729"/>
        <v>0</v>
      </c>
      <c r="N1573" s="34">
        <f t="shared" si="729"/>
        <v>0</v>
      </c>
      <c r="O1573" s="34">
        <f t="shared" si="729"/>
        <v>0</v>
      </c>
      <c r="P1573" s="34">
        <f t="shared" si="729"/>
        <v>0</v>
      </c>
      <c r="Q1573" s="34">
        <f t="shared" si="729"/>
        <v>0</v>
      </c>
      <c r="R1573" s="34">
        <f t="shared" si="729"/>
        <v>0</v>
      </c>
      <c r="S1573" s="34">
        <f t="shared" si="729"/>
        <v>0</v>
      </c>
      <c r="T1573" s="34">
        <f t="shared" si="729"/>
        <v>0</v>
      </c>
      <c r="U1573" s="34">
        <f t="shared" si="729"/>
        <v>0</v>
      </c>
      <c r="V1573" s="37">
        <f t="shared" si="729"/>
        <v>0</v>
      </c>
      <c r="W1573" s="33">
        <f t="shared" si="729"/>
        <v>0</v>
      </c>
      <c r="Y1573"/>
      <c r="Z1573"/>
    </row>
    <row r="1574" spans="1:26" s="72" customFormat="1" outlineLevel="1" x14ac:dyDescent="0.2">
      <c r="A1574" s="322"/>
      <c r="B1574" s="25"/>
      <c r="C1574" s="23"/>
      <c r="D1574" s="23"/>
      <c r="E1574" s="24"/>
      <c r="F1574" s="176" t="s">
        <v>178</v>
      </c>
      <c r="G1574" s="190">
        <f>G714</f>
        <v>0</v>
      </c>
      <c r="H1574" s="242">
        <f>G1574*(1-VLOOKUP($F1574,SHT,3,FALSE))+H714*(1-VLOOKUP($F1574,SHT,3,FALSE))</f>
        <v>0</v>
      </c>
      <c r="I1574" s="179">
        <f t="shared" ref="I1574:V1574" si="730">I714*(1-VLOOKUP($F1574,SHT,3,FALSE))</f>
        <v>0</v>
      </c>
      <c r="J1574" s="179">
        <f t="shared" si="730"/>
        <v>0</v>
      </c>
      <c r="K1574" s="197">
        <f t="shared" si="730"/>
        <v>0</v>
      </c>
      <c r="L1574" s="181">
        <f t="shared" si="730"/>
        <v>0</v>
      </c>
      <c r="M1574" s="192">
        <f t="shared" si="730"/>
        <v>0</v>
      </c>
      <c r="N1574" s="182">
        <f t="shared" si="730"/>
        <v>0</v>
      </c>
      <c r="O1574" s="182">
        <f t="shared" si="730"/>
        <v>0</v>
      </c>
      <c r="P1574" s="182">
        <f t="shared" si="730"/>
        <v>0</v>
      </c>
      <c r="Q1574" s="182">
        <f t="shared" si="730"/>
        <v>0</v>
      </c>
      <c r="R1574" s="182">
        <f t="shared" si="730"/>
        <v>0</v>
      </c>
      <c r="S1574" s="182">
        <f t="shared" si="730"/>
        <v>0</v>
      </c>
      <c r="T1574" s="178">
        <f t="shared" si="730"/>
        <v>0</v>
      </c>
      <c r="U1574" s="182">
        <f t="shared" si="730"/>
        <v>0</v>
      </c>
      <c r="V1574" s="183">
        <f t="shared" si="730"/>
        <v>0</v>
      </c>
      <c r="W1574" s="46">
        <f>W714</f>
        <v>0</v>
      </c>
      <c r="Y1574"/>
      <c r="Z1574"/>
    </row>
    <row r="1575" spans="1:26" s="72" customFormat="1" outlineLevel="1" x14ac:dyDescent="0.2">
      <c r="A1575" s="322"/>
      <c r="B1575" s="25"/>
      <c r="C1575" s="23"/>
      <c r="D1575" s="23"/>
      <c r="E1575" s="24"/>
      <c r="F1575" s="176" t="s">
        <v>181</v>
      </c>
      <c r="G1575" s="190">
        <f>G715</f>
        <v>0</v>
      </c>
      <c r="H1575" s="242">
        <f>G1575*(1-VLOOKUP($F1575,SHT,3,FALSE))+H715*(1-VLOOKUP($F1575,SHT,3,FALSE))</f>
        <v>0</v>
      </c>
      <c r="I1575" s="179">
        <f t="shared" ref="I1575:V1575" si="731">I715*(1-VLOOKUP($F1575,SHT,3,FALSE))</f>
        <v>0</v>
      </c>
      <c r="J1575" s="179">
        <f t="shared" si="731"/>
        <v>0</v>
      </c>
      <c r="K1575" s="197">
        <f t="shared" si="731"/>
        <v>0</v>
      </c>
      <c r="L1575" s="181">
        <f t="shared" si="731"/>
        <v>0</v>
      </c>
      <c r="M1575" s="192">
        <f t="shared" si="731"/>
        <v>0</v>
      </c>
      <c r="N1575" s="182">
        <f t="shared" si="731"/>
        <v>0</v>
      </c>
      <c r="O1575" s="182">
        <f t="shared" si="731"/>
        <v>0</v>
      </c>
      <c r="P1575" s="182">
        <f t="shared" si="731"/>
        <v>0</v>
      </c>
      <c r="Q1575" s="182">
        <f t="shared" si="731"/>
        <v>0</v>
      </c>
      <c r="R1575" s="182">
        <f t="shared" si="731"/>
        <v>0</v>
      </c>
      <c r="S1575" s="182">
        <f t="shared" si="731"/>
        <v>0</v>
      </c>
      <c r="T1575" s="178">
        <f t="shared" si="731"/>
        <v>0</v>
      </c>
      <c r="U1575" s="182">
        <f t="shared" si="731"/>
        <v>0</v>
      </c>
      <c r="V1575" s="183">
        <f t="shared" si="731"/>
        <v>0</v>
      </c>
      <c r="W1575" s="46">
        <f>W715</f>
        <v>0</v>
      </c>
      <c r="Y1575"/>
      <c r="Z1575"/>
    </row>
    <row r="1576" spans="1:26" s="72" customFormat="1" x14ac:dyDescent="0.2">
      <c r="A1576" s="322"/>
      <c r="B1576" s="25"/>
      <c r="C1576" s="23"/>
      <c r="D1576" s="23"/>
      <c r="E1576" s="24" t="s">
        <v>187</v>
      </c>
      <c r="F1576" s="24"/>
      <c r="G1576" s="69">
        <f t="shared" ref="G1576:W1576" si="732">SUBTOTAL(9,G1577:G1578)</f>
        <v>0</v>
      </c>
      <c r="H1576" s="70">
        <f t="shared" si="732"/>
        <v>0</v>
      </c>
      <c r="I1576" s="66">
        <f t="shared" si="732"/>
        <v>0</v>
      </c>
      <c r="J1576" s="66">
        <f t="shared" si="732"/>
        <v>0</v>
      </c>
      <c r="K1576" s="67">
        <f t="shared" si="732"/>
        <v>0</v>
      </c>
      <c r="L1576" s="34">
        <f t="shared" si="732"/>
        <v>0</v>
      </c>
      <c r="M1576" s="34">
        <f t="shared" si="732"/>
        <v>0</v>
      </c>
      <c r="N1576" s="34">
        <f t="shared" si="732"/>
        <v>0</v>
      </c>
      <c r="O1576" s="34">
        <f t="shared" si="732"/>
        <v>0</v>
      </c>
      <c r="P1576" s="34">
        <f t="shared" si="732"/>
        <v>0</v>
      </c>
      <c r="Q1576" s="34">
        <f t="shared" si="732"/>
        <v>0</v>
      </c>
      <c r="R1576" s="34">
        <f t="shared" si="732"/>
        <v>0</v>
      </c>
      <c r="S1576" s="34">
        <f t="shared" si="732"/>
        <v>0</v>
      </c>
      <c r="T1576" s="34">
        <f t="shared" si="732"/>
        <v>0</v>
      </c>
      <c r="U1576" s="34">
        <f t="shared" si="732"/>
        <v>0</v>
      </c>
      <c r="V1576" s="37">
        <f t="shared" si="732"/>
        <v>0</v>
      </c>
      <c r="W1576" s="33">
        <f t="shared" si="732"/>
        <v>0</v>
      </c>
      <c r="Y1576"/>
      <c r="Z1576"/>
    </row>
    <row r="1577" spans="1:26" s="72" customFormat="1" outlineLevel="1" x14ac:dyDescent="0.2">
      <c r="A1577" s="322"/>
      <c r="B1577" s="25"/>
      <c r="C1577" s="23"/>
      <c r="D1577" s="23"/>
      <c r="E1577" s="24"/>
      <c r="F1577" s="176" t="s">
        <v>179</v>
      </c>
      <c r="G1577" s="190">
        <f>G717</f>
        <v>0</v>
      </c>
      <c r="H1577" s="242">
        <f>G1577*(1-VLOOKUP($F1577,SHT,3,FALSE))+H717*(1-VLOOKUP($F1577,SHT,3,FALSE))</f>
        <v>0</v>
      </c>
      <c r="I1577" s="179">
        <f t="shared" ref="I1577:V1577" si="733">I717*(1-VLOOKUP($F1577,SHT,3,FALSE))</f>
        <v>0</v>
      </c>
      <c r="J1577" s="179">
        <f t="shared" si="733"/>
        <v>0</v>
      </c>
      <c r="K1577" s="197">
        <f t="shared" si="733"/>
        <v>0</v>
      </c>
      <c r="L1577" s="181">
        <f t="shared" si="733"/>
        <v>0</v>
      </c>
      <c r="M1577" s="192">
        <f t="shared" si="733"/>
        <v>0</v>
      </c>
      <c r="N1577" s="182">
        <f t="shared" si="733"/>
        <v>0</v>
      </c>
      <c r="O1577" s="182">
        <f t="shared" si="733"/>
        <v>0</v>
      </c>
      <c r="P1577" s="182">
        <f t="shared" si="733"/>
        <v>0</v>
      </c>
      <c r="Q1577" s="182">
        <f t="shared" si="733"/>
        <v>0</v>
      </c>
      <c r="R1577" s="182">
        <f t="shared" si="733"/>
        <v>0</v>
      </c>
      <c r="S1577" s="182">
        <f t="shared" si="733"/>
        <v>0</v>
      </c>
      <c r="T1577" s="178">
        <f t="shared" si="733"/>
        <v>0</v>
      </c>
      <c r="U1577" s="182">
        <f t="shared" si="733"/>
        <v>0</v>
      </c>
      <c r="V1577" s="183">
        <f t="shared" si="733"/>
        <v>0</v>
      </c>
      <c r="W1577" s="46">
        <f>W717</f>
        <v>0</v>
      </c>
      <c r="Y1577"/>
      <c r="Z1577"/>
    </row>
    <row r="1578" spans="1:26" s="72" customFormat="1" outlineLevel="1" x14ac:dyDescent="0.2">
      <c r="A1578" s="322"/>
      <c r="B1578" s="25"/>
      <c r="C1578" s="23"/>
      <c r="D1578" s="23"/>
      <c r="E1578" s="24"/>
      <c r="F1578" s="176" t="s">
        <v>188</v>
      </c>
      <c r="G1578" s="190">
        <f>G718</f>
        <v>0</v>
      </c>
      <c r="H1578" s="242">
        <f>G1578*(1-VLOOKUP($F1578,SHT,3,FALSE))+H718*(1-VLOOKUP($F1578,SHT,3,FALSE))</f>
        <v>0</v>
      </c>
      <c r="I1578" s="179">
        <f t="shared" ref="I1578:V1578" si="734">I718*(1-VLOOKUP($F1578,SHT,3,FALSE))</f>
        <v>0</v>
      </c>
      <c r="J1578" s="179">
        <f t="shared" si="734"/>
        <v>0</v>
      </c>
      <c r="K1578" s="197">
        <f t="shared" si="734"/>
        <v>0</v>
      </c>
      <c r="L1578" s="181">
        <f t="shared" si="734"/>
        <v>0</v>
      </c>
      <c r="M1578" s="192">
        <f t="shared" si="734"/>
        <v>0</v>
      </c>
      <c r="N1578" s="182">
        <f t="shared" si="734"/>
        <v>0</v>
      </c>
      <c r="O1578" s="182">
        <f t="shared" si="734"/>
        <v>0</v>
      </c>
      <c r="P1578" s="182">
        <f t="shared" si="734"/>
        <v>0</v>
      </c>
      <c r="Q1578" s="182">
        <f t="shared" si="734"/>
        <v>0</v>
      </c>
      <c r="R1578" s="182">
        <f t="shared" si="734"/>
        <v>0</v>
      </c>
      <c r="S1578" s="182">
        <f t="shared" si="734"/>
        <v>0</v>
      </c>
      <c r="T1578" s="178">
        <f t="shared" si="734"/>
        <v>0</v>
      </c>
      <c r="U1578" s="182">
        <f t="shared" si="734"/>
        <v>0</v>
      </c>
      <c r="V1578" s="183">
        <f t="shared" si="734"/>
        <v>0</v>
      </c>
      <c r="W1578" s="46">
        <f>W718</f>
        <v>0</v>
      </c>
      <c r="Y1578"/>
      <c r="Z1578"/>
    </row>
    <row r="1579" spans="1:26" s="72" customFormat="1" x14ac:dyDescent="0.2">
      <c r="A1579" s="322"/>
      <c r="B1579" s="25"/>
      <c r="C1579" s="23"/>
      <c r="D1579" s="23"/>
      <c r="E1579" s="24" t="s">
        <v>341</v>
      </c>
      <c r="F1579" s="24"/>
      <c r="G1579" s="69">
        <f t="shared" ref="G1579:W1579" si="735">SUBTOTAL(9,G1580:G1581)</f>
        <v>0</v>
      </c>
      <c r="H1579" s="70">
        <f t="shared" si="735"/>
        <v>0</v>
      </c>
      <c r="I1579" s="66">
        <f t="shared" si="735"/>
        <v>0</v>
      </c>
      <c r="J1579" s="66">
        <f t="shared" si="735"/>
        <v>0</v>
      </c>
      <c r="K1579" s="67">
        <f t="shared" si="735"/>
        <v>0</v>
      </c>
      <c r="L1579" s="34">
        <f t="shared" si="735"/>
        <v>0</v>
      </c>
      <c r="M1579" s="34">
        <f t="shared" si="735"/>
        <v>0</v>
      </c>
      <c r="N1579" s="34">
        <f t="shared" si="735"/>
        <v>0</v>
      </c>
      <c r="O1579" s="34">
        <f t="shared" si="735"/>
        <v>0</v>
      </c>
      <c r="P1579" s="34">
        <f t="shared" si="735"/>
        <v>0</v>
      </c>
      <c r="Q1579" s="34">
        <f t="shared" si="735"/>
        <v>0</v>
      </c>
      <c r="R1579" s="34">
        <f t="shared" si="735"/>
        <v>0</v>
      </c>
      <c r="S1579" s="34">
        <f t="shared" si="735"/>
        <v>0</v>
      </c>
      <c r="T1579" s="34">
        <f t="shared" si="735"/>
        <v>0</v>
      </c>
      <c r="U1579" s="34">
        <f t="shared" si="735"/>
        <v>0</v>
      </c>
      <c r="V1579" s="37">
        <f t="shared" si="735"/>
        <v>0</v>
      </c>
      <c r="W1579" s="33">
        <f t="shared" si="735"/>
        <v>0</v>
      </c>
      <c r="Y1579"/>
      <c r="Z1579"/>
    </row>
    <row r="1580" spans="1:26" s="72" customFormat="1" outlineLevel="1" x14ac:dyDescent="0.2">
      <c r="A1580" s="322"/>
      <c r="B1580" s="25"/>
      <c r="C1580" s="23"/>
      <c r="D1580" s="23"/>
      <c r="E1580" s="24"/>
      <c r="F1580" s="176" t="s">
        <v>342</v>
      </c>
      <c r="G1580" s="190">
        <f>G720</f>
        <v>0</v>
      </c>
      <c r="H1580" s="242">
        <f>G1580*(1-VLOOKUP($F1580,SHT,3,FALSE))+H720*(1-VLOOKUP($F1580,SHT,3,FALSE))</f>
        <v>0</v>
      </c>
      <c r="I1580" s="179">
        <f t="shared" ref="I1580:V1580" si="736">I720*(1-VLOOKUP($F1580,SHT,3,FALSE))</f>
        <v>0</v>
      </c>
      <c r="J1580" s="179">
        <f t="shared" si="736"/>
        <v>0</v>
      </c>
      <c r="K1580" s="197">
        <f t="shared" si="736"/>
        <v>0</v>
      </c>
      <c r="L1580" s="181">
        <f t="shared" si="736"/>
        <v>0</v>
      </c>
      <c r="M1580" s="192">
        <f t="shared" si="736"/>
        <v>0</v>
      </c>
      <c r="N1580" s="182">
        <f t="shared" si="736"/>
        <v>0</v>
      </c>
      <c r="O1580" s="182">
        <f t="shared" si="736"/>
        <v>0</v>
      </c>
      <c r="P1580" s="182">
        <f t="shared" si="736"/>
        <v>0</v>
      </c>
      <c r="Q1580" s="182">
        <f t="shared" si="736"/>
        <v>0</v>
      </c>
      <c r="R1580" s="182">
        <f t="shared" si="736"/>
        <v>0</v>
      </c>
      <c r="S1580" s="182">
        <f t="shared" si="736"/>
        <v>0</v>
      </c>
      <c r="T1580" s="178">
        <f t="shared" si="736"/>
        <v>0</v>
      </c>
      <c r="U1580" s="182">
        <f t="shared" si="736"/>
        <v>0</v>
      </c>
      <c r="V1580" s="183">
        <f t="shared" si="736"/>
        <v>0</v>
      </c>
      <c r="W1580" s="46">
        <f>W720</f>
        <v>0</v>
      </c>
      <c r="Y1580"/>
      <c r="Z1580"/>
    </row>
    <row r="1581" spans="1:26" s="72" customFormat="1" outlineLevel="1" x14ac:dyDescent="0.2">
      <c r="A1581" s="322"/>
      <c r="B1581" s="25"/>
      <c r="C1581" s="23"/>
      <c r="D1581" s="23"/>
      <c r="E1581" s="24"/>
      <c r="F1581" s="176" t="s">
        <v>343</v>
      </c>
      <c r="G1581" s="190">
        <f>G721</f>
        <v>0</v>
      </c>
      <c r="H1581" s="242">
        <f>G1581*(1-VLOOKUP($F1581,SHT,3,FALSE))+H721*(1-VLOOKUP($F1581,SHT,3,FALSE))</f>
        <v>0</v>
      </c>
      <c r="I1581" s="179">
        <f t="shared" ref="I1581:V1581" si="737">I721*(1-VLOOKUP($F1581,SHT,3,FALSE))</f>
        <v>0</v>
      </c>
      <c r="J1581" s="179">
        <f t="shared" si="737"/>
        <v>0</v>
      </c>
      <c r="K1581" s="197">
        <f t="shared" si="737"/>
        <v>0</v>
      </c>
      <c r="L1581" s="181">
        <f t="shared" si="737"/>
        <v>0</v>
      </c>
      <c r="M1581" s="192">
        <f t="shared" si="737"/>
        <v>0</v>
      </c>
      <c r="N1581" s="182">
        <f t="shared" si="737"/>
        <v>0</v>
      </c>
      <c r="O1581" s="182">
        <f t="shared" si="737"/>
        <v>0</v>
      </c>
      <c r="P1581" s="182">
        <f t="shared" si="737"/>
        <v>0</v>
      </c>
      <c r="Q1581" s="182">
        <f t="shared" si="737"/>
        <v>0</v>
      </c>
      <c r="R1581" s="182">
        <f t="shared" si="737"/>
        <v>0</v>
      </c>
      <c r="S1581" s="182">
        <f t="shared" si="737"/>
        <v>0</v>
      </c>
      <c r="T1581" s="178">
        <f t="shared" si="737"/>
        <v>0</v>
      </c>
      <c r="U1581" s="182">
        <f t="shared" si="737"/>
        <v>0</v>
      </c>
      <c r="V1581" s="183">
        <f t="shared" si="737"/>
        <v>0</v>
      </c>
      <c r="W1581" s="46">
        <f>W721</f>
        <v>0</v>
      </c>
      <c r="Y1581"/>
      <c r="Z1581"/>
    </row>
    <row r="1582" spans="1:26" s="72" customFormat="1" x14ac:dyDescent="0.2">
      <c r="A1582" s="322"/>
      <c r="B1582" s="25"/>
      <c r="C1582" s="23"/>
      <c r="D1582" s="23"/>
      <c r="E1582" s="24" t="s">
        <v>344</v>
      </c>
      <c r="F1582" s="24"/>
      <c r="G1582" s="69">
        <f t="shared" ref="G1582:W1582" si="738">SUBTOTAL(9,G1583:G1584)</f>
        <v>0</v>
      </c>
      <c r="H1582" s="70">
        <f t="shared" si="738"/>
        <v>0</v>
      </c>
      <c r="I1582" s="66">
        <f t="shared" si="738"/>
        <v>0</v>
      </c>
      <c r="J1582" s="66">
        <f t="shared" si="738"/>
        <v>0</v>
      </c>
      <c r="K1582" s="67">
        <f t="shared" si="738"/>
        <v>0</v>
      </c>
      <c r="L1582" s="34">
        <f t="shared" si="738"/>
        <v>0</v>
      </c>
      <c r="M1582" s="34">
        <f t="shared" si="738"/>
        <v>0</v>
      </c>
      <c r="N1582" s="34">
        <f t="shared" si="738"/>
        <v>0</v>
      </c>
      <c r="O1582" s="34">
        <f t="shared" si="738"/>
        <v>0</v>
      </c>
      <c r="P1582" s="34">
        <f t="shared" si="738"/>
        <v>0</v>
      </c>
      <c r="Q1582" s="34">
        <f t="shared" si="738"/>
        <v>0</v>
      </c>
      <c r="R1582" s="34">
        <f t="shared" si="738"/>
        <v>0</v>
      </c>
      <c r="S1582" s="34">
        <f t="shared" si="738"/>
        <v>0</v>
      </c>
      <c r="T1582" s="34">
        <f t="shared" si="738"/>
        <v>0</v>
      </c>
      <c r="U1582" s="34">
        <f t="shared" si="738"/>
        <v>0</v>
      </c>
      <c r="V1582" s="37">
        <f t="shared" si="738"/>
        <v>0</v>
      </c>
      <c r="W1582" s="33">
        <f t="shared" si="738"/>
        <v>0</v>
      </c>
      <c r="Y1582"/>
      <c r="Z1582"/>
    </row>
    <row r="1583" spans="1:26" s="72" customFormat="1" outlineLevel="1" x14ac:dyDescent="0.2">
      <c r="A1583" s="322"/>
      <c r="B1583" s="25"/>
      <c r="C1583" s="23"/>
      <c r="D1583" s="23"/>
      <c r="E1583" s="24"/>
      <c r="F1583" s="176" t="s">
        <v>345</v>
      </c>
      <c r="G1583" s="190">
        <f>G723</f>
        <v>0</v>
      </c>
      <c r="H1583" s="242">
        <f>G1583*(1-VLOOKUP($F1583,SHT,3,FALSE))+H723*(1-VLOOKUP($F1583,SHT,3,FALSE))</f>
        <v>0</v>
      </c>
      <c r="I1583" s="179">
        <f t="shared" ref="I1583:V1583" si="739">I723*(1-VLOOKUP($F1583,SHT,3,FALSE))</f>
        <v>0</v>
      </c>
      <c r="J1583" s="179">
        <f t="shared" si="739"/>
        <v>0</v>
      </c>
      <c r="K1583" s="197">
        <f t="shared" si="739"/>
        <v>0</v>
      </c>
      <c r="L1583" s="181">
        <f t="shared" si="739"/>
        <v>0</v>
      </c>
      <c r="M1583" s="192">
        <f t="shared" si="739"/>
        <v>0</v>
      </c>
      <c r="N1583" s="182">
        <f t="shared" si="739"/>
        <v>0</v>
      </c>
      <c r="O1583" s="182">
        <f t="shared" si="739"/>
        <v>0</v>
      </c>
      <c r="P1583" s="182">
        <f t="shared" si="739"/>
        <v>0</v>
      </c>
      <c r="Q1583" s="182">
        <f t="shared" si="739"/>
        <v>0</v>
      </c>
      <c r="R1583" s="182">
        <f t="shared" si="739"/>
        <v>0</v>
      </c>
      <c r="S1583" s="182">
        <f t="shared" si="739"/>
        <v>0</v>
      </c>
      <c r="T1583" s="178">
        <f t="shared" si="739"/>
        <v>0</v>
      </c>
      <c r="U1583" s="182">
        <f t="shared" si="739"/>
        <v>0</v>
      </c>
      <c r="V1583" s="183">
        <f t="shared" si="739"/>
        <v>0</v>
      </c>
      <c r="W1583" s="46">
        <f>W723</f>
        <v>0</v>
      </c>
      <c r="Y1583"/>
      <c r="Z1583"/>
    </row>
    <row r="1584" spans="1:26" s="72" customFormat="1" outlineLevel="1" x14ac:dyDescent="0.2">
      <c r="A1584" s="322"/>
      <c r="B1584" s="25"/>
      <c r="C1584" s="23"/>
      <c r="D1584" s="23"/>
      <c r="E1584" s="24"/>
      <c r="F1584" s="176" t="s">
        <v>346</v>
      </c>
      <c r="G1584" s="190">
        <f>G724</f>
        <v>0</v>
      </c>
      <c r="H1584" s="242">
        <f>G1584*(1-VLOOKUP($F1584,SHT,3,FALSE))+H724*(1-VLOOKUP($F1584,SHT,3,FALSE))</f>
        <v>0</v>
      </c>
      <c r="I1584" s="179">
        <f t="shared" ref="I1584:V1584" si="740">I724*(1-VLOOKUP($F1584,SHT,3,FALSE))</f>
        <v>0</v>
      </c>
      <c r="J1584" s="179">
        <f t="shared" si="740"/>
        <v>0</v>
      </c>
      <c r="K1584" s="197">
        <f t="shared" si="740"/>
        <v>0</v>
      </c>
      <c r="L1584" s="181">
        <f t="shared" si="740"/>
        <v>0</v>
      </c>
      <c r="M1584" s="192">
        <f t="shared" si="740"/>
        <v>0</v>
      </c>
      <c r="N1584" s="182">
        <f t="shared" si="740"/>
        <v>0</v>
      </c>
      <c r="O1584" s="182">
        <f t="shared" si="740"/>
        <v>0</v>
      </c>
      <c r="P1584" s="182">
        <f t="shared" si="740"/>
        <v>0</v>
      </c>
      <c r="Q1584" s="182">
        <f t="shared" si="740"/>
        <v>0</v>
      </c>
      <c r="R1584" s="182">
        <f t="shared" si="740"/>
        <v>0</v>
      </c>
      <c r="S1584" s="182">
        <f t="shared" si="740"/>
        <v>0</v>
      </c>
      <c r="T1584" s="178">
        <f t="shared" si="740"/>
        <v>0</v>
      </c>
      <c r="U1584" s="182">
        <f t="shared" si="740"/>
        <v>0</v>
      </c>
      <c r="V1584" s="183">
        <f t="shared" si="740"/>
        <v>0</v>
      </c>
      <c r="W1584" s="46">
        <f>W724</f>
        <v>0</v>
      </c>
      <c r="Y1584"/>
      <c r="Z1584"/>
    </row>
    <row r="1585" spans="1:26" s="72" customFormat="1" x14ac:dyDescent="0.2">
      <c r="A1585" s="322"/>
      <c r="B1585" s="25"/>
      <c r="C1585" s="23"/>
      <c r="D1585" s="23" t="s">
        <v>63</v>
      </c>
      <c r="E1585" s="24"/>
      <c r="F1585" s="24"/>
      <c r="G1585" s="69">
        <f t="shared" ref="G1585:W1585" si="741">SUBTOTAL(9,G1586:G1588)</f>
        <v>0</v>
      </c>
      <c r="H1585" s="70"/>
      <c r="I1585" s="66"/>
      <c r="J1585" s="66"/>
      <c r="K1585" s="67">
        <f t="shared" si="741"/>
        <v>0</v>
      </c>
      <c r="L1585" s="51">
        <f t="shared" si="741"/>
        <v>0</v>
      </c>
      <c r="M1585" s="34">
        <f t="shared" si="741"/>
        <v>0</v>
      </c>
      <c r="N1585" s="34">
        <f t="shared" si="741"/>
        <v>0</v>
      </c>
      <c r="O1585" s="34">
        <f t="shared" si="741"/>
        <v>0</v>
      </c>
      <c r="P1585" s="34">
        <f t="shared" si="741"/>
        <v>0</v>
      </c>
      <c r="Q1585" s="34">
        <f t="shared" si="741"/>
        <v>0</v>
      </c>
      <c r="R1585" s="34">
        <f t="shared" si="741"/>
        <v>0</v>
      </c>
      <c r="S1585" s="34">
        <f t="shared" si="741"/>
        <v>0</v>
      </c>
      <c r="T1585" s="34">
        <f t="shared" si="741"/>
        <v>0</v>
      </c>
      <c r="U1585" s="34">
        <f t="shared" si="741"/>
        <v>0</v>
      </c>
      <c r="V1585" s="37">
        <f t="shared" si="741"/>
        <v>0</v>
      </c>
      <c r="W1585" s="33">
        <f t="shared" si="741"/>
        <v>0</v>
      </c>
      <c r="Y1585"/>
      <c r="Z1585"/>
    </row>
    <row r="1586" spans="1:26" s="72" customFormat="1" outlineLevel="1" x14ac:dyDescent="0.2">
      <c r="A1586" s="322"/>
      <c r="B1586" s="25"/>
      <c r="C1586" s="23"/>
      <c r="D1586" s="23"/>
      <c r="E1586" s="24"/>
      <c r="F1586" s="176" t="s">
        <v>190</v>
      </c>
      <c r="G1586" s="190">
        <f>G726</f>
        <v>0</v>
      </c>
      <c r="H1586" s="66"/>
      <c r="I1586" s="66"/>
      <c r="J1586" s="66"/>
      <c r="K1586" s="197">
        <f>($G1586+SUM($H726:K726))*VLOOKUP($F1586,EIT,2,FALSE)</f>
        <v>0</v>
      </c>
      <c r="L1586" s="181">
        <f t="shared" ref="L1586:V1586" si="742">L726*VLOOKUP($F1586,EIT,2,FALSE)</f>
        <v>0</v>
      </c>
      <c r="M1586" s="192">
        <f t="shared" si="742"/>
        <v>0</v>
      </c>
      <c r="N1586" s="182">
        <f t="shared" si="742"/>
        <v>0</v>
      </c>
      <c r="O1586" s="178">
        <f t="shared" si="742"/>
        <v>0</v>
      </c>
      <c r="P1586" s="182">
        <f t="shared" si="742"/>
        <v>0</v>
      </c>
      <c r="Q1586" s="192">
        <f t="shared" si="742"/>
        <v>0</v>
      </c>
      <c r="R1586" s="182">
        <f t="shared" si="742"/>
        <v>0</v>
      </c>
      <c r="S1586" s="182">
        <f t="shared" si="742"/>
        <v>0</v>
      </c>
      <c r="T1586" s="178">
        <f t="shared" si="742"/>
        <v>0</v>
      </c>
      <c r="U1586" s="182">
        <f t="shared" si="742"/>
        <v>0</v>
      </c>
      <c r="V1586" s="183">
        <f t="shared" si="742"/>
        <v>0</v>
      </c>
      <c r="W1586" s="46">
        <f>W726</f>
        <v>0</v>
      </c>
      <c r="Y1586"/>
      <c r="Z1586"/>
    </row>
    <row r="1587" spans="1:26" s="72" customFormat="1" outlineLevel="1" x14ac:dyDescent="0.2">
      <c r="A1587" s="322"/>
      <c r="B1587" s="25"/>
      <c r="C1587" s="23"/>
      <c r="D1587" s="23"/>
      <c r="E1587" s="24"/>
      <c r="F1587" s="176" t="s">
        <v>191</v>
      </c>
      <c r="G1587" s="190">
        <f>G727</f>
        <v>0</v>
      </c>
      <c r="H1587" s="66"/>
      <c r="I1587" s="66"/>
      <c r="J1587" s="66"/>
      <c r="K1587" s="67"/>
      <c r="L1587" s="181">
        <f>($G1587+SUM($H727:L727))*VLOOKUP($F1587,EIT,3,FALSE)</f>
        <v>0</v>
      </c>
      <c r="M1587" s="182">
        <f>($G1587+SUM($H727:$L727))*VLOOKUP($F1587,EIT,4,FALSE)+$M727*(VLOOKUP($F1587,EIT,3,FALSE)+VLOOKUP($F1587,EIT,4,FALSE))</f>
        <v>0</v>
      </c>
      <c r="N1587" s="182">
        <f>($G1587+SUM($H727:$M727))*VLOOKUP($F1587,EIT,5,FALSE)+$N727*(VLOOKUP($F1587,EIT,3,FALSE)+VLOOKUP($F1587,EIT,4,FALSE)+VLOOKUP($F1587,EIT,5,FALSE))</f>
        <v>0</v>
      </c>
      <c r="O1587" s="182">
        <f t="shared" ref="O1587:V1587" si="743">O727*(VLOOKUP($F1587,EIT,3,FALSE)+VLOOKUP($F1587,EIT,4,FALSE)+VLOOKUP($F1587,EIT,5,FALSE))</f>
        <v>0</v>
      </c>
      <c r="P1587" s="182">
        <f t="shared" si="743"/>
        <v>0</v>
      </c>
      <c r="Q1587" s="182">
        <f t="shared" si="743"/>
        <v>0</v>
      </c>
      <c r="R1587" s="182">
        <f t="shared" si="743"/>
        <v>0</v>
      </c>
      <c r="S1587" s="182">
        <f t="shared" si="743"/>
        <v>0</v>
      </c>
      <c r="T1587" s="182">
        <f t="shared" si="743"/>
        <v>0</v>
      </c>
      <c r="U1587" s="182">
        <f t="shared" si="743"/>
        <v>0</v>
      </c>
      <c r="V1587" s="183">
        <f t="shared" si="743"/>
        <v>0</v>
      </c>
      <c r="W1587" s="46">
        <f>W727</f>
        <v>0</v>
      </c>
      <c r="Y1587"/>
      <c r="Z1587"/>
    </row>
    <row r="1588" spans="1:26" s="72" customFormat="1" outlineLevel="1" x14ac:dyDescent="0.2">
      <c r="A1588" s="322"/>
      <c r="B1588" s="25"/>
      <c r="C1588" s="23"/>
      <c r="D1588" s="23"/>
      <c r="E1588" s="24"/>
      <c r="F1588" s="176" t="s">
        <v>189</v>
      </c>
      <c r="G1588" s="190">
        <f>G728</f>
        <v>0</v>
      </c>
      <c r="H1588" s="66"/>
      <c r="I1588" s="66"/>
      <c r="J1588" s="66"/>
      <c r="K1588" s="67"/>
      <c r="L1588" s="34"/>
      <c r="M1588" s="34"/>
      <c r="N1588" s="34"/>
      <c r="O1588" s="34"/>
      <c r="P1588" s="34"/>
      <c r="Q1588" s="34"/>
      <c r="R1588" s="34"/>
      <c r="S1588" s="34"/>
      <c r="T1588" s="34"/>
      <c r="U1588" s="34"/>
      <c r="V1588" s="244"/>
      <c r="W1588" s="46">
        <f>W728</f>
        <v>0</v>
      </c>
      <c r="Y1588"/>
      <c r="Z1588"/>
    </row>
    <row r="1589" spans="1:26" s="72" customFormat="1" x14ac:dyDescent="0.2">
      <c r="A1589" s="322"/>
      <c r="B1589" s="25"/>
      <c r="C1589" s="64"/>
      <c r="D1589" s="23" t="s">
        <v>192</v>
      </c>
      <c r="E1589" s="24"/>
      <c r="F1589" s="24"/>
      <c r="G1589" s="69">
        <f>SUBTOTAL(9,G1590:G1591)</f>
        <v>0</v>
      </c>
      <c r="H1589" s="70"/>
      <c r="I1589" s="66"/>
      <c r="J1589" s="66"/>
      <c r="K1589" s="67"/>
      <c r="L1589" s="51"/>
      <c r="M1589" s="34"/>
      <c r="N1589" s="34"/>
      <c r="O1589" s="34"/>
      <c r="P1589" s="34"/>
      <c r="Q1589" s="34"/>
      <c r="R1589" s="34"/>
      <c r="S1589" s="34"/>
      <c r="T1589" s="34"/>
      <c r="U1589" s="34"/>
      <c r="V1589" s="37"/>
      <c r="W1589" s="378"/>
      <c r="Y1589"/>
      <c r="Z1589"/>
    </row>
    <row r="1590" spans="1:26" s="72" customFormat="1" outlineLevel="1" x14ac:dyDescent="0.2">
      <c r="A1590" s="322"/>
      <c r="B1590" s="25"/>
      <c r="C1590" s="23"/>
      <c r="D1590" s="23"/>
      <c r="E1590" s="24"/>
      <c r="F1590" s="176" t="s">
        <v>193</v>
      </c>
      <c r="G1590" s="190">
        <f>G730</f>
        <v>0</v>
      </c>
      <c r="H1590" s="70"/>
      <c r="I1590" s="66"/>
      <c r="J1590" s="66"/>
      <c r="K1590" s="67"/>
      <c r="L1590" s="51"/>
      <c r="M1590" s="34"/>
      <c r="N1590" s="34"/>
      <c r="O1590" s="34"/>
      <c r="P1590" s="34"/>
      <c r="Q1590" s="34"/>
      <c r="R1590" s="34"/>
      <c r="S1590" s="34"/>
      <c r="T1590" s="34"/>
      <c r="U1590" s="34"/>
      <c r="V1590" s="37"/>
      <c r="W1590" s="49"/>
      <c r="Y1590"/>
      <c r="Z1590"/>
    </row>
    <row r="1591" spans="1:26" s="72" customFormat="1" outlineLevel="1" x14ac:dyDescent="0.2">
      <c r="A1591" s="322"/>
      <c r="B1591" s="25"/>
      <c r="C1591" s="23"/>
      <c r="D1591" s="23"/>
      <c r="E1591" s="24"/>
      <c r="F1591" s="176" t="s">
        <v>194</v>
      </c>
      <c r="G1591" s="190">
        <f>G731</f>
        <v>0</v>
      </c>
      <c r="H1591" s="70"/>
      <c r="I1591" s="66"/>
      <c r="J1591" s="66"/>
      <c r="K1591" s="67"/>
      <c r="L1591" s="51"/>
      <c r="M1591" s="34"/>
      <c r="N1591" s="34"/>
      <c r="O1591" s="34"/>
      <c r="P1591" s="34"/>
      <c r="Q1591" s="34"/>
      <c r="R1591" s="34"/>
      <c r="S1591" s="34"/>
      <c r="T1591" s="34"/>
      <c r="U1591" s="34"/>
      <c r="V1591" s="37"/>
      <c r="W1591" s="49"/>
      <c r="Y1591"/>
      <c r="Z1591"/>
    </row>
    <row r="1592" spans="1:26" x14ac:dyDescent="0.2">
      <c r="A1592" s="318"/>
      <c r="B1592" s="30"/>
      <c r="C1592" s="23" t="s">
        <v>151</v>
      </c>
      <c r="D1592" s="24"/>
      <c r="E1592" s="24"/>
      <c r="F1592" s="24"/>
      <c r="G1592" s="75"/>
      <c r="H1592" s="43"/>
      <c r="I1592" s="42"/>
      <c r="J1592" s="42"/>
      <c r="K1592" s="44"/>
      <c r="L1592" s="43"/>
      <c r="M1592" s="42"/>
      <c r="N1592" s="42"/>
      <c r="O1592" s="42"/>
      <c r="P1592" s="42"/>
      <c r="Q1592" s="42"/>
      <c r="R1592" s="42"/>
      <c r="S1592" s="42"/>
      <c r="T1592" s="42"/>
      <c r="U1592" s="42"/>
      <c r="V1592" s="44"/>
      <c r="W1592" s="44"/>
      <c r="Y1592"/>
      <c r="Z1592"/>
    </row>
    <row r="1593" spans="1:26" s="72" customFormat="1" x14ac:dyDescent="0.2">
      <c r="A1593" s="322"/>
      <c r="B1593" s="25"/>
      <c r="C1593" s="23"/>
      <c r="D1593" s="65" t="s">
        <v>52</v>
      </c>
      <c r="E1593" s="24"/>
      <c r="F1593" s="24"/>
      <c r="G1593" s="69"/>
      <c r="H1593" s="70"/>
      <c r="I1593" s="66"/>
      <c r="J1593" s="66"/>
      <c r="K1593" s="67"/>
      <c r="L1593" s="51"/>
      <c r="M1593" s="34"/>
      <c r="N1593" s="34"/>
      <c r="O1593" s="34"/>
      <c r="P1593" s="34"/>
      <c r="Q1593" s="34"/>
      <c r="R1593" s="34"/>
      <c r="S1593" s="34"/>
      <c r="T1593" s="34"/>
      <c r="U1593" s="34"/>
      <c r="V1593" s="37"/>
      <c r="W1593" s="37"/>
      <c r="Y1593"/>
      <c r="Z1593"/>
    </row>
    <row r="1594" spans="1:26" s="72" customFormat="1" x14ac:dyDescent="0.2">
      <c r="A1594" s="322"/>
      <c r="B1594" s="25"/>
      <c r="C1594" s="23"/>
      <c r="D1594" s="23"/>
      <c r="E1594" s="24" t="s">
        <v>153</v>
      </c>
      <c r="F1594" s="24"/>
      <c r="G1594" s="69">
        <f t="shared" ref="G1594:W1594" si="744">SUBTOTAL(9,G1595:G1598)</f>
        <v>0</v>
      </c>
      <c r="H1594" s="70">
        <f t="shared" si="744"/>
        <v>0</v>
      </c>
      <c r="I1594" s="66">
        <f t="shared" si="744"/>
        <v>0</v>
      </c>
      <c r="J1594" s="66">
        <f t="shared" si="744"/>
        <v>0</v>
      </c>
      <c r="K1594" s="67">
        <f t="shared" si="744"/>
        <v>0</v>
      </c>
      <c r="L1594" s="34">
        <f t="shared" si="744"/>
        <v>0</v>
      </c>
      <c r="M1594" s="34">
        <f t="shared" si="744"/>
        <v>0</v>
      </c>
      <c r="N1594" s="34">
        <f t="shared" si="744"/>
        <v>0</v>
      </c>
      <c r="O1594" s="34">
        <f t="shared" si="744"/>
        <v>0</v>
      </c>
      <c r="P1594" s="34">
        <f t="shared" si="744"/>
        <v>0</v>
      </c>
      <c r="Q1594" s="34">
        <f t="shared" si="744"/>
        <v>0</v>
      </c>
      <c r="R1594" s="34">
        <f t="shared" si="744"/>
        <v>0</v>
      </c>
      <c r="S1594" s="34">
        <f t="shared" si="744"/>
        <v>0</v>
      </c>
      <c r="T1594" s="34">
        <f t="shared" si="744"/>
        <v>0</v>
      </c>
      <c r="U1594" s="34">
        <f t="shared" si="744"/>
        <v>0</v>
      </c>
      <c r="V1594" s="34">
        <f t="shared" si="744"/>
        <v>0</v>
      </c>
      <c r="W1594" s="33">
        <f t="shared" si="744"/>
        <v>0</v>
      </c>
      <c r="Y1594"/>
      <c r="Z1594"/>
    </row>
    <row r="1595" spans="1:26" s="72" customFormat="1" outlineLevel="1" x14ac:dyDescent="0.2">
      <c r="A1595" s="322"/>
      <c r="B1595" s="25"/>
      <c r="C1595" s="23"/>
      <c r="D1595" s="23"/>
      <c r="E1595" s="24"/>
      <c r="F1595" s="176" t="s">
        <v>154</v>
      </c>
      <c r="G1595" s="190">
        <f>G735</f>
        <v>0</v>
      </c>
      <c r="H1595" s="242">
        <f>G1595*(1-VLOOKUP($F1595,SHT,3,FALSE))+H735*(1-VLOOKUP($F1595,SHT,3,FALSE))</f>
        <v>0</v>
      </c>
      <c r="I1595" s="179">
        <f t="shared" ref="I1595:V1595" si="745">I735*(1-VLOOKUP($F1595,SHT,3,FALSE))</f>
        <v>0</v>
      </c>
      <c r="J1595" s="179">
        <f t="shared" si="745"/>
        <v>0</v>
      </c>
      <c r="K1595" s="197">
        <f t="shared" si="745"/>
        <v>0</v>
      </c>
      <c r="L1595" s="181">
        <f t="shared" si="745"/>
        <v>0</v>
      </c>
      <c r="M1595" s="192">
        <f t="shared" si="745"/>
        <v>0</v>
      </c>
      <c r="N1595" s="182">
        <f t="shared" si="745"/>
        <v>0</v>
      </c>
      <c r="O1595" s="182">
        <f t="shared" si="745"/>
        <v>0</v>
      </c>
      <c r="P1595" s="182">
        <f t="shared" si="745"/>
        <v>0</v>
      </c>
      <c r="Q1595" s="182">
        <f t="shared" si="745"/>
        <v>0</v>
      </c>
      <c r="R1595" s="182">
        <f t="shared" si="745"/>
        <v>0</v>
      </c>
      <c r="S1595" s="182">
        <f t="shared" si="745"/>
        <v>0</v>
      </c>
      <c r="T1595" s="178">
        <f t="shared" si="745"/>
        <v>0</v>
      </c>
      <c r="U1595" s="182">
        <f t="shared" si="745"/>
        <v>0</v>
      </c>
      <c r="V1595" s="183">
        <f t="shared" si="745"/>
        <v>0</v>
      </c>
      <c r="W1595" s="46">
        <f>W735</f>
        <v>0</v>
      </c>
      <c r="Y1595"/>
      <c r="Z1595"/>
    </row>
    <row r="1596" spans="1:26" s="72" customFormat="1" outlineLevel="1" x14ac:dyDescent="0.2">
      <c r="A1596" s="322"/>
      <c r="B1596" s="25"/>
      <c r="C1596" s="23"/>
      <c r="D1596" s="23"/>
      <c r="E1596" s="24"/>
      <c r="F1596" s="176" t="s">
        <v>155</v>
      </c>
      <c r="G1596" s="190">
        <f>G736</f>
        <v>0</v>
      </c>
      <c r="H1596" s="242">
        <f>G1596*(1-VLOOKUP($F1596,SHT,3,FALSE))+H736*(1-VLOOKUP($F1596,SHT,3,FALSE))</f>
        <v>0</v>
      </c>
      <c r="I1596" s="179">
        <f t="shared" ref="I1596:V1596" si="746">I736*(1-VLOOKUP($F1596,SHT,3,FALSE))</f>
        <v>0</v>
      </c>
      <c r="J1596" s="179">
        <f t="shared" si="746"/>
        <v>0</v>
      </c>
      <c r="K1596" s="197">
        <f t="shared" si="746"/>
        <v>0</v>
      </c>
      <c r="L1596" s="181">
        <f t="shared" si="746"/>
        <v>0</v>
      </c>
      <c r="M1596" s="192">
        <f t="shared" si="746"/>
        <v>0</v>
      </c>
      <c r="N1596" s="182">
        <f t="shared" si="746"/>
        <v>0</v>
      </c>
      <c r="O1596" s="182">
        <f t="shared" si="746"/>
        <v>0</v>
      </c>
      <c r="P1596" s="182">
        <f t="shared" si="746"/>
        <v>0</v>
      </c>
      <c r="Q1596" s="182">
        <f t="shared" si="746"/>
        <v>0</v>
      </c>
      <c r="R1596" s="182">
        <f t="shared" si="746"/>
        <v>0</v>
      </c>
      <c r="S1596" s="182">
        <f t="shared" si="746"/>
        <v>0</v>
      </c>
      <c r="T1596" s="178">
        <f t="shared" si="746"/>
        <v>0</v>
      </c>
      <c r="U1596" s="182">
        <f t="shared" si="746"/>
        <v>0</v>
      </c>
      <c r="V1596" s="183">
        <f t="shared" si="746"/>
        <v>0</v>
      </c>
      <c r="W1596" s="46">
        <f>W736</f>
        <v>0</v>
      </c>
      <c r="Y1596"/>
      <c r="Z1596"/>
    </row>
    <row r="1597" spans="1:26" s="72" customFormat="1" outlineLevel="1" x14ac:dyDescent="0.2">
      <c r="A1597" s="322"/>
      <c r="B1597" s="25"/>
      <c r="C1597" s="23"/>
      <c r="D1597" s="23"/>
      <c r="E1597" s="24"/>
      <c r="F1597" s="176" t="s">
        <v>156</v>
      </c>
      <c r="G1597" s="190">
        <f>G737</f>
        <v>0</v>
      </c>
      <c r="H1597" s="242">
        <f>G1597*(1-VLOOKUP($F1597,SHT,3,FALSE))+H737*(1-VLOOKUP($F1597,SHT,3,FALSE))</f>
        <v>0</v>
      </c>
      <c r="I1597" s="179">
        <f t="shared" ref="I1597:V1597" si="747">I737*(1-VLOOKUP($F1597,SHT,3,FALSE))</f>
        <v>0</v>
      </c>
      <c r="J1597" s="179">
        <f t="shared" si="747"/>
        <v>0</v>
      </c>
      <c r="K1597" s="197">
        <f t="shared" si="747"/>
        <v>0</v>
      </c>
      <c r="L1597" s="181">
        <f t="shared" si="747"/>
        <v>0</v>
      </c>
      <c r="M1597" s="192">
        <f t="shared" si="747"/>
        <v>0</v>
      </c>
      <c r="N1597" s="182">
        <f t="shared" si="747"/>
        <v>0</v>
      </c>
      <c r="O1597" s="182">
        <f t="shared" si="747"/>
        <v>0</v>
      </c>
      <c r="P1597" s="182">
        <f t="shared" si="747"/>
        <v>0</v>
      </c>
      <c r="Q1597" s="182">
        <f t="shared" si="747"/>
        <v>0</v>
      </c>
      <c r="R1597" s="182">
        <f t="shared" si="747"/>
        <v>0</v>
      </c>
      <c r="S1597" s="182">
        <f t="shared" si="747"/>
        <v>0</v>
      </c>
      <c r="T1597" s="178">
        <f t="shared" si="747"/>
        <v>0</v>
      </c>
      <c r="U1597" s="182">
        <f t="shared" si="747"/>
        <v>0</v>
      </c>
      <c r="V1597" s="183">
        <f t="shared" si="747"/>
        <v>0</v>
      </c>
      <c r="W1597" s="46">
        <f>W737</f>
        <v>0</v>
      </c>
      <c r="Y1597"/>
      <c r="Z1597"/>
    </row>
    <row r="1598" spans="1:26" s="72" customFormat="1" outlineLevel="1" x14ac:dyDescent="0.2">
      <c r="A1598" s="322"/>
      <c r="B1598" s="25"/>
      <c r="C1598" s="23"/>
      <c r="D1598" s="23"/>
      <c r="E1598" s="24"/>
      <c r="F1598" s="176" t="s">
        <v>197</v>
      </c>
      <c r="G1598" s="190">
        <f>G738</f>
        <v>0</v>
      </c>
      <c r="H1598" s="242">
        <f>G1598*(1-VLOOKUP($F1598,SHT,3,FALSE))+H738*(1-VLOOKUP($F1598,SHT,3,FALSE))</f>
        <v>0</v>
      </c>
      <c r="I1598" s="179">
        <f t="shared" ref="I1598:V1598" si="748">I738*(1-VLOOKUP($F1598,SHT,3,FALSE))</f>
        <v>0</v>
      </c>
      <c r="J1598" s="179">
        <f t="shared" si="748"/>
        <v>0</v>
      </c>
      <c r="K1598" s="197">
        <f t="shared" si="748"/>
        <v>0</v>
      </c>
      <c r="L1598" s="181">
        <f t="shared" si="748"/>
        <v>0</v>
      </c>
      <c r="M1598" s="192">
        <f t="shared" si="748"/>
        <v>0</v>
      </c>
      <c r="N1598" s="182">
        <f t="shared" si="748"/>
        <v>0</v>
      </c>
      <c r="O1598" s="182">
        <f t="shared" si="748"/>
        <v>0</v>
      </c>
      <c r="P1598" s="182">
        <f t="shared" si="748"/>
        <v>0</v>
      </c>
      <c r="Q1598" s="182">
        <f t="shared" si="748"/>
        <v>0</v>
      </c>
      <c r="R1598" s="182">
        <f t="shared" si="748"/>
        <v>0</v>
      </c>
      <c r="S1598" s="182">
        <f t="shared" si="748"/>
        <v>0</v>
      </c>
      <c r="T1598" s="178">
        <f t="shared" si="748"/>
        <v>0</v>
      </c>
      <c r="U1598" s="182">
        <f t="shared" si="748"/>
        <v>0</v>
      </c>
      <c r="V1598" s="183">
        <f t="shared" si="748"/>
        <v>0</v>
      </c>
      <c r="W1598" s="46">
        <f>W738</f>
        <v>0</v>
      </c>
      <c r="Y1598"/>
      <c r="Z1598"/>
    </row>
    <row r="1599" spans="1:26" s="72" customFormat="1" x14ac:dyDescent="0.2">
      <c r="A1599" s="322"/>
      <c r="B1599" s="25"/>
      <c r="C1599" s="23"/>
      <c r="D1599" s="23"/>
      <c r="E1599" s="24" t="s">
        <v>157</v>
      </c>
      <c r="F1599" s="24"/>
      <c r="G1599" s="69">
        <f t="shared" ref="G1599:W1599" si="749">SUBTOTAL(9,G1600:G1603)</f>
        <v>0</v>
      </c>
      <c r="H1599" s="70">
        <f t="shared" si="749"/>
        <v>0</v>
      </c>
      <c r="I1599" s="66">
        <f t="shared" si="749"/>
        <v>0</v>
      </c>
      <c r="J1599" s="66">
        <f t="shared" si="749"/>
        <v>0</v>
      </c>
      <c r="K1599" s="67">
        <f t="shared" si="749"/>
        <v>0</v>
      </c>
      <c r="L1599" s="34">
        <f t="shared" si="749"/>
        <v>0</v>
      </c>
      <c r="M1599" s="34">
        <f t="shared" si="749"/>
        <v>0</v>
      </c>
      <c r="N1599" s="34">
        <f t="shared" si="749"/>
        <v>0</v>
      </c>
      <c r="O1599" s="34">
        <f t="shared" si="749"/>
        <v>0</v>
      </c>
      <c r="P1599" s="34">
        <f t="shared" si="749"/>
        <v>0</v>
      </c>
      <c r="Q1599" s="34">
        <f t="shared" si="749"/>
        <v>0</v>
      </c>
      <c r="R1599" s="34">
        <f t="shared" si="749"/>
        <v>0</v>
      </c>
      <c r="S1599" s="34">
        <f t="shared" si="749"/>
        <v>0</v>
      </c>
      <c r="T1599" s="34">
        <f t="shared" si="749"/>
        <v>0</v>
      </c>
      <c r="U1599" s="34">
        <f t="shared" si="749"/>
        <v>0</v>
      </c>
      <c r="V1599" s="34">
        <f t="shared" si="749"/>
        <v>0</v>
      </c>
      <c r="W1599" s="33">
        <f t="shared" si="749"/>
        <v>0</v>
      </c>
      <c r="Y1599"/>
      <c r="Z1599"/>
    </row>
    <row r="1600" spans="1:26" s="72" customFormat="1" outlineLevel="1" x14ac:dyDescent="0.2">
      <c r="A1600" s="322"/>
      <c r="B1600" s="25"/>
      <c r="C1600" s="23"/>
      <c r="D1600" s="23"/>
      <c r="E1600" s="24"/>
      <c r="F1600" s="176" t="s">
        <v>158</v>
      </c>
      <c r="G1600" s="190">
        <f>G740</f>
        <v>0</v>
      </c>
      <c r="H1600" s="242">
        <f>G1600*(1-VLOOKUP($F1600,SHT,3,FALSE))+H740*(1-VLOOKUP($F1600,SHT,3,FALSE))</f>
        <v>0</v>
      </c>
      <c r="I1600" s="179">
        <f t="shared" ref="I1600:V1600" si="750">I740*(1-VLOOKUP($F1600,SHT,3,FALSE))</f>
        <v>0</v>
      </c>
      <c r="J1600" s="179">
        <f t="shared" si="750"/>
        <v>0</v>
      </c>
      <c r="K1600" s="197">
        <f t="shared" si="750"/>
        <v>0</v>
      </c>
      <c r="L1600" s="181">
        <f t="shared" si="750"/>
        <v>0</v>
      </c>
      <c r="M1600" s="192">
        <f t="shared" si="750"/>
        <v>0</v>
      </c>
      <c r="N1600" s="182">
        <f t="shared" si="750"/>
        <v>0</v>
      </c>
      <c r="O1600" s="182">
        <f t="shared" si="750"/>
        <v>0</v>
      </c>
      <c r="P1600" s="182">
        <f t="shared" si="750"/>
        <v>0</v>
      </c>
      <c r="Q1600" s="182">
        <f t="shared" si="750"/>
        <v>0</v>
      </c>
      <c r="R1600" s="182">
        <f t="shared" si="750"/>
        <v>0</v>
      </c>
      <c r="S1600" s="182">
        <f t="shared" si="750"/>
        <v>0</v>
      </c>
      <c r="T1600" s="178">
        <f t="shared" si="750"/>
        <v>0</v>
      </c>
      <c r="U1600" s="182">
        <f t="shared" si="750"/>
        <v>0</v>
      </c>
      <c r="V1600" s="183">
        <f t="shared" si="750"/>
        <v>0</v>
      </c>
      <c r="W1600" s="46">
        <f>W740</f>
        <v>0</v>
      </c>
      <c r="Y1600"/>
      <c r="Z1600"/>
    </row>
    <row r="1601" spans="1:26" s="72" customFormat="1" outlineLevel="1" x14ac:dyDescent="0.2">
      <c r="A1601" s="322"/>
      <c r="B1601" s="25"/>
      <c r="C1601" s="23"/>
      <c r="D1601" s="23"/>
      <c r="E1601" s="24"/>
      <c r="F1601" s="176" t="s">
        <v>159</v>
      </c>
      <c r="G1601" s="190">
        <f>G741</f>
        <v>0</v>
      </c>
      <c r="H1601" s="242">
        <f>G1601*(1-VLOOKUP($F1601,SHT,3,FALSE))+H741*(1-VLOOKUP($F1601,SHT,3,FALSE))</f>
        <v>0</v>
      </c>
      <c r="I1601" s="179">
        <f t="shared" ref="I1601:V1601" si="751">I741*(1-VLOOKUP($F1601,SHT,3,FALSE))</f>
        <v>0</v>
      </c>
      <c r="J1601" s="179">
        <f t="shared" si="751"/>
        <v>0</v>
      </c>
      <c r="K1601" s="197">
        <f t="shared" si="751"/>
        <v>0</v>
      </c>
      <c r="L1601" s="181">
        <f t="shared" si="751"/>
        <v>0</v>
      </c>
      <c r="M1601" s="192">
        <f t="shared" si="751"/>
        <v>0</v>
      </c>
      <c r="N1601" s="182">
        <f t="shared" si="751"/>
        <v>0</v>
      </c>
      <c r="O1601" s="182">
        <f t="shared" si="751"/>
        <v>0</v>
      </c>
      <c r="P1601" s="182">
        <f t="shared" si="751"/>
        <v>0</v>
      </c>
      <c r="Q1601" s="182">
        <f t="shared" si="751"/>
        <v>0</v>
      </c>
      <c r="R1601" s="182">
        <f t="shared" si="751"/>
        <v>0</v>
      </c>
      <c r="S1601" s="182">
        <f t="shared" si="751"/>
        <v>0</v>
      </c>
      <c r="T1601" s="178">
        <f t="shared" si="751"/>
        <v>0</v>
      </c>
      <c r="U1601" s="182">
        <f t="shared" si="751"/>
        <v>0</v>
      </c>
      <c r="V1601" s="183">
        <f t="shared" si="751"/>
        <v>0</v>
      </c>
      <c r="W1601" s="46">
        <f>W741</f>
        <v>0</v>
      </c>
      <c r="Y1601"/>
      <c r="Z1601"/>
    </row>
    <row r="1602" spans="1:26" s="72" customFormat="1" outlineLevel="1" x14ac:dyDescent="0.2">
      <c r="A1602" s="322"/>
      <c r="B1602" s="25"/>
      <c r="C1602" s="23"/>
      <c r="D1602" s="23"/>
      <c r="E1602" s="24"/>
      <c r="F1602" s="176" t="s">
        <v>160</v>
      </c>
      <c r="G1602" s="190">
        <f>G742</f>
        <v>0</v>
      </c>
      <c r="H1602" s="242">
        <f>G1602*(1-VLOOKUP($F1602,SHT,3,FALSE))+H742*(1-VLOOKUP($F1602,SHT,3,FALSE))</f>
        <v>0</v>
      </c>
      <c r="I1602" s="179">
        <f t="shared" ref="I1602:V1602" si="752">I742*(1-VLOOKUP($F1602,SHT,3,FALSE))</f>
        <v>0</v>
      </c>
      <c r="J1602" s="179">
        <f t="shared" si="752"/>
        <v>0</v>
      </c>
      <c r="K1602" s="197">
        <f t="shared" si="752"/>
        <v>0</v>
      </c>
      <c r="L1602" s="181">
        <f t="shared" si="752"/>
        <v>0</v>
      </c>
      <c r="M1602" s="192">
        <f t="shared" si="752"/>
        <v>0</v>
      </c>
      <c r="N1602" s="182">
        <f t="shared" si="752"/>
        <v>0</v>
      </c>
      <c r="O1602" s="182">
        <f t="shared" si="752"/>
        <v>0</v>
      </c>
      <c r="P1602" s="182">
        <f t="shared" si="752"/>
        <v>0</v>
      </c>
      <c r="Q1602" s="182">
        <f t="shared" si="752"/>
        <v>0</v>
      </c>
      <c r="R1602" s="182">
        <f t="shared" si="752"/>
        <v>0</v>
      </c>
      <c r="S1602" s="182">
        <f t="shared" si="752"/>
        <v>0</v>
      </c>
      <c r="T1602" s="178">
        <f t="shared" si="752"/>
        <v>0</v>
      </c>
      <c r="U1602" s="182">
        <f t="shared" si="752"/>
        <v>0</v>
      </c>
      <c r="V1602" s="183">
        <f t="shared" si="752"/>
        <v>0</v>
      </c>
      <c r="W1602" s="46">
        <f>W742</f>
        <v>0</v>
      </c>
      <c r="Y1602"/>
      <c r="Z1602"/>
    </row>
    <row r="1603" spans="1:26" s="72" customFormat="1" outlineLevel="1" x14ac:dyDescent="0.2">
      <c r="A1603" s="322"/>
      <c r="B1603" s="25"/>
      <c r="C1603" s="23"/>
      <c r="D1603" s="23"/>
      <c r="E1603" s="24"/>
      <c r="F1603" s="176" t="s">
        <v>198</v>
      </c>
      <c r="G1603" s="190">
        <f>G743</f>
        <v>0</v>
      </c>
      <c r="H1603" s="242">
        <f>G1603*(1-VLOOKUP($F1603,SHT,3,FALSE))+H743*(1-VLOOKUP($F1603,SHT,3,FALSE))</f>
        <v>0</v>
      </c>
      <c r="I1603" s="179">
        <f t="shared" ref="I1603:V1603" si="753">I743*(1-VLOOKUP($F1603,SHT,3,FALSE))</f>
        <v>0</v>
      </c>
      <c r="J1603" s="179">
        <f t="shared" si="753"/>
        <v>0</v>
      </c>
      <c r="K1603" s="197">
        <f t="shared" si="753"/>
        <v>0</v>
      </c>
      <c r="L1603" s="181">
        <f t="shared" si="753"/>
        <v>0</v>
      </c>
      <c r="M1603" s="192">
        <f t="shared" si="753"/>
        <v>0</v>
      </c>
      <c r="N1603" s="182">
        <f t="shared" si="753"/>
        <v>0</v>
      </c>
      <c r="O1603" s="182">
        <f t="shared" si="753"/>
        <v>0</v>
      </c>
      <c r="P1603" s="182">
        <f t="shared" si="753"/>
        <v>0</v>
      </c>
      <c r="Q1603" s="182">
        <f t="shared" si="753"/>
        <v>0</v>
      </c>
      <c r="R1603" s="182">
        <f t="shared" si="753"/>
        <v>0</v>
      </c>
      <c r="S1603" s="182">
        <f t="shared" si="753"/>
        <v>0</v>
      </c>
      <c r="T1603" s="178">
        <f t="shared" si="753"/>
        <v>0</v>
      </c>
      <c r="U1603" s="182">
        <f t="shared" si="753"/>
        <v>0</v>
      </c>
      <c r="V1603" s="183">
        <f t="shared" si="753"/>
        <v>0</v>
      </c>
      <c r="W1603" s="46">
        <f>W743</f>
        <v>0</v>
      </c>
      <c r="Y1603"/>
      <c r="Z1603"/>
    </row>
    <row r="1604" spans="1:26" s="72" customFormat="1" x14ac:dyDescent="0.2">
      <c r="A1604" s="322"/>
      <c r="B1604" s="25"/>
      <c r="C1604" s="23"/>
      <c r="D1604" s="23"/>
      <c r="E1604" s="24" t="s">
        <v>347</v>
      </c>
      <c r="F1604" s="24"/>
      <c r="G1604" s="69">
        <f t="shared" ref="G1604:W1604" si="754">SUBTOTAL(9,G1605:G1608)</f>
        <v>0</v>
      </c>
      <c r="H1604" s="70">
        <f t="shared" si="754"/>
        <v>0</v>
      </c>
      <c r="I1604" s="66">
        <f t="shared" si="754"/>
        <v>0</v>
      </c>
      <c r="J1604" s="66">
        <f t="shared" si="754"/>
        <v>0</v>
      </c>
      <c r="K1604" s="67">
        <f t="shared" si="754"/>
        <v>0</v>
      </c>
      <c r="L1604" s="34">
        <f t="shared" si="754"/>
        <v>0</v>
      </c>
      <c r="M1604" s="34">
        <f t="shared" si="754"/>
        <v>0</v>
      </c>
      <c r="N1604" s="34">
        <f t="shared" si="754"/>
        <v>0</v>
      </c>
      <c r="O1604" s="34">
        <f t="shared" si="754"/>
        <v>0</v>
      </c>
      <c r="P1604" s="34">
        <f t="shared" si="754"/>
        <v>0</v>
      </c>
      <c r="Q1604" s="34">
        <f t="shared" si="754"/>
        <v>0</v>
      </c>
      <c r="R1604" s="34">
        <f t="shared" si="754"/>
        <v>0</v>
      </c>
      <c r="S1604" s="34">
        <f t="shared" si="754"/>
        <v>0</v>
      </c>
      <c r="T1604" s="34">
        <f t="shared" si="754"/>
        <v>0</v>
      </c>
      <c r="U1604" s="34">
        <f t="shared" si="754"/>
        <v>0</v>
      </c>
      <c r="V1604" s="34">
        <f t="shared" si="754"/>
        <v>0</v>
      </c>
      <c r="W1604" s="33">
        <f t="shared" si="754"/>
        <v>0</v>
      </c>
      <c r="Y1604"/>
      <c r="Z1604"/>
    </row>
    <row r="1605" spans="1:26" s="72" customFormat="1" outlineLevel="1" x14ac:dyDescent="0.2">
      <c r="A1605" s="322"/>
      <c r="B1605" s="25"/>
      <c r="C1605" s="23"/>
      <c r="D1605" s="23"/>
      <c r="E1605" s="24"/>
      <c r="F1605" s="176" t="s">
        <v>327</v>
      </c>
      <c r="G1605" s="190">
        <f>G745</f>
        <v>0</v>
      </c>
      <c r="H1605" s="242">
        <f>G1605*(1-VLOOKUP($F1605,SHT,3,FALSE))+H745*(1-VLOOKUP($F1605,SHT,3,FALSE))</f>
        <v>0</v>
      </c>
      <c r="I1605" s="179">
        <f t="shared" ref="I1605:V1605" si="755">I745*(1-VLOOKUP($F1605,SHT,3,FALSE))</f>
        <v>0</v>
      </c>
      <c r="J1605" s="179">
        <f t="shared" si="755"/>
        <v>0</v>
      </c>
      <c r="K1605" s="197">
        <f t="shared" si="755"/>
        <v>0</v>
      </c>
      <c r="L1605" s="181">
        <f t="shared" si="755"/>
        <v>0</v>
      </c>
      <c r="M1605" s="192">
        <f t="shared" si="755"/>
        <v>0</v>
      </c>
      <c r="N1605" s="182">
        <f t="shared" si="755"/>
        <v>0</v>
      </c>
      <c r="O1605" s="182">
        <f t="shared" si="755"/>
        <v>0</v>
      </c>
      <c r="P1605" s="182">
        <f t="shared" si="755"/>
        <v>0</v>
      </c>
      <c r="Q1605" s="182">
        <f t="shared" si="755"/>
        <v>0</v>
      </c>
      <c r="R1605" s="182">
        <f t="shared" si="755"/>
        <v>0</v>
      </c>
      <c r="S1605" s="182">
        <f t="shared" si="755"/>
        <v>0</v>
      </c>
      <c r="T1605" s="178">
        <f t="shared" si="755"/>
        <v>0</v>
      </c>
      <c r="U1605" s="182">
        <f t="shared" si="755"/>
        <v>0</v>
      </c>
      <c r="V1605" s="183">
        <f t="shared" si="755"/>
        <v>0</v>
      </c>
      <c r="W1605" s="46">
        <f>W745</f>
        <v>0</v>
      </c>
      <c r="Y1605"/>
      <c r="Z1605"/>
    </row>
    <row r="1606" spans="1:26" s="72" customFormat="1" outlineLevel="1" x14ac:dyDescent="0.2">
      <c r="A1606" s="322"/>
      <c r="B1606" s="25"/>
      <c r="C1606" s="23"/>
      <c r="D1606" s="23"/>
      <c r="E1606" s="24"/>
      <c r="F1606" s="176" t="s">
        <v>328</v>
      </c>
      <c r="G1606" s="190">
        <f>G746</f>
        <v>0</v>
      </c>
      <c r="H1606" s="242">
        <f>G1606*(1-VLOOKUP($F1606,SHT,3,FALSE))+H746*(1-VLOOKUP($F1606,SHT,3,FALSE))</f>
        <v>0</v>
      </c>
      <c r="I1606" s="179">
        <f t="shared" ref="I1606:V1606" si="756">I746*(1-VLOOKUP($F1606,SHT,3,FALSE))</f>
        <v>0</v>
      </c>
      <c r="J1606" s="179">
        <f t="shared" si="756"/>
        <v>0</v>
      </c>
      <c r="K1606" s="197">
        <f t="shared" si="756"/>
        <v>0</v>
      </c>
      <c r="L1606" s="181">
        <f t="shared" si="756"/>
        <v>0</v>
      </c>
      <c r="M1606" s="192">
        <f t="shared" si="756"/>
        <v>0</v>
      </c>
      <c r="N1606" s="182">
        <f t="shared" si="756"/>
        <v>0</v>
      </c>
      <c r="O1606" s="182">
        <f t="shared" si="756"/>
        <v>0</v>
      </c>
      <c r="P1606" s="182">
        <f t="shared" si="756"/>
        <v>0</v>
      </c>
      <c r="Q1606" s="182">
        <f t="shared" si="756"/>
        <v>0</v>
      </c>
      <c r="R1606" s="182">
        <f t="shared" si="756"/>
        <v>0</v>
      </c>
      <c r="S1606" s="182">
        <f t="shared" si="756"/>
        <v>0</v>
      </c>
      <c r="T1606" s="178">
        <f t="shared" si="756"/>
        <v>0</v>
      </c>
      <c r="U1606" s="182">
        <f t="shared" si="756"/>
        <v>0</v>
      </c>
      <c r="V1606" s="183">
        <f t="shared" si="756"/>
        <v>0</v>
      </c>
      <c r="W1606" s="46">
        <f>W746</f>
        <v>0</v>
      </c>
      <c r="Y1606"/>
      <c r="Z1606"/>
    </row>
    <row r="1607" spans="1:26" s="72" customFormat="1" outlineLevel="1" x14ac:dyDescent="0.2">
      <c r="A1607" s="322"/>
      <c r="B1607" s="25"/>
      <c r="C1607" s="23"/>
      <c r="D1607" s="23"/>
      <c r="E1607" s="24"/>
      <c r="F1607" s="176" t="s">
        <v>329</v>
      </c>
      <c r="G1607" s="190">
        <f>G747</f>
        <v>0</v>
      </c>
      <c r="H1607" s="242">
        <f>G1607*(1-VLOOKUP($F1607,SHT,3,FALSE))+H747*(1-VLOOKUP($F1607,SHT,3,FALSE))</f>
        <v>0</v>
      </c>
      <c r="I1607" s="179">
        <f t="shared" ref="I1607:V1607" si="757">I747*(1-VLOOKUP($F1607,SHT,3,FALSE))</f>
        <v>0</v>
      </c>
      <c r="J1607" s="179">
        <f t="shared" si="757"/>
        <v>0</v>
      </c>
      <c r="K1607" s="197">
        <f t="shared" si="757"/>
        <v>0</v>
      </c>
      <c r="L1607" s="181">
        <f t="shared" si="757"/>
        <v>0</v>
      </c>
      <c r="M1607" s="192">
        <f t="shared" si="757"/>
        <v>0</v>
      </c>
      <c r="N1607" s="182">
        <f t="shared" si="757"/>
        <v>0</v>
      </c>
      <c r="O1607" s="182">
        <f t="shared" si="757"/>
        <v>0</v>
      </c>
      <c r="P1607" s="182">
        <f t="shared" si="757"/>
        <v>0</v>
      </c>
      <c r="Q1607" s="182">
        <f t="shared" si="757"/>
        <v>0</v>
      </c>
      <c r="R1607" s="182">
        <f t="shared" si="757"/>
        <v>0</v>
      </c>
      <c r="S1607" s="182">
        <f t="shared" si="757"/>
        <v>0</v>
      </c>
      <c r="T1607" s="178">
        <f t="shared" si="757"/>
        <v>0</v>
      </c>
      <c r="U1607" s="182">
        <f t="shared" si="757"/>
        <v>0</v>
      </c>
      <c r="V1607" s="183">
        <f t="shared" si="757"/>
        <v>0</v>
      </c>
      <c r="W1607" s="46">
        <f>W747</f>
        <v>0</v>
      </c>
      <c r="Y1607"/>
      <c r="Z1607"/>
    </row>
    <row r="1608" spans="1:26" s="72" customFormat="1" outlineLevel="1" x14ac:dyDescent="0.2">
      <c r="A1608" s="322"/>
      <c r="B1608" s="25"/>
      <c r="C1608" s="23"/>
      <c r="D1608" s="23"/>
      <c r="E1608" s="24"/>
      <c r="F1608" s="176" t="s">
        <v>330</v>
      </c>
      <c r="G1608" s="190">
        <f>G748</f>
        <v>0</v>
      </c>
      <c r="H1608" s="242">
        <f>G1608*(1-VLOOKUP($F1608,SHT,3,FALSE))+H748*(1-VLOOKUP($F1608,SHT,3,FALSE))</f>
        <v>0</v>
      </c>
      <c r="I1608" s="179">
        <f t="shared" ref="I1608:V1608" si="758">I748*(1-VLOOKUP($F1608,SHT,3,FALSE))</f>
        <v>0</v>
      </c>
      <c r="J1608" s="179">
        <f t="shared" si="758"/>
        <v>0</v>
      </c>
      <c r="K1608" s="197">
        <f t="shared" si="758"/>
        <v>0</v>
      </c>
      <c r="L1608" s="181">
        <f t="shared" si="758"/>
        <v>0</v>
      </c>
      <c r="M1608" s="192">
        <f t="shared" si="758"/>
        <v>0</v>
      </c>
      <c r="N1608" s="182">
        <f t="shared" si="758"/>
        <v>0</v>
      </c>
      <c r="O1608" s="182">
        <f t="shared" si="758"/>
        <v>0</v>
      </c>
      <c r="P1608" s="182">
        <f t="shared" si="758"/>
        <v>0</v>
      </c>
      <c r="Q1608" s="182">
        <f t="shared" si="758"/>
        <v>0</v>
      </c>
      <c r="R1608" s="182">
        <f t="shared" si="758"/>
        <v>0</v>
      </c>
      <c r="S1608" s="182">
        <f t="shared" si="758"/>
        <v>0</v>
      </c>
      <c r="T1608" s="178">
        <f t="shared" si="758"/>
        <v>0</v>
      </c>
      <c r="U1608" s="182">
        <f t="shared" si="758"/>
        <v>0</v>
      </c>
      <c r="V1608" s="183">
        <f t="shared" si="758"/>
        <v>0</v>
      </c>
      <c r="W1608" s="46">
        <f>W748</f>
        <v>0</v>
      </c>
      <c r="Y1608"/>
      <c r="Z1608"/>
    </row>
    <row r="1609" spans="1:26" s="72" customFormat="1" x14ac:dyDescent="0.2">
      <c r="A1609" s="322"/>
      <c r="B1609" s="25"/>
      <c r="C1609" s="23"/>
      <c r="D1609" s="23" t="s">
        <v>53</v>
      </c>
      <c r="E1609" s="24"/>
      <c r="F1609" s="24"/>
      <c r="G1609" s="69"/>
      <c r="H1609" s="70"/>
      <c r="I1609" s="66"/>
      <c r="J1609" s="66"/>
      <c r="K1609" s="67"/>
      <c r="L1609" s="51"/>
      <c r="M1609" s="34"/>
      <c r="N1609" s="34"/>
      <c r="O1609" s="34"/>
      <c r="P1609" s="34"/>
      <c r="Q1609" s="34"/>
      <c r="R1609" s="34"/>
      <c r="S1609" s="34"/>
      <c r="T1609" s="34"/>
      <c r="U1609" s="34"/>
      <c r="V1609" s="37"/>
      <c r="W1609" s="33"/>
      <c r="Y1609"/>
      <c r="Z1609"/>
    </row>
    <row r="1610" spans="1:26" s="72" customFormat="1" x14ac:dyDescent="0.2">
      <c r="A1610" s="322"/>
      <c r="B1610" s="25"/>
      <c r="C1610" s="23"/>
      <c r="D1610" s="23"/>
      <c r="E1610" s="64" t="s">
        <v>54</v>
      </c>
      <c r="F1610" s="24"/>
      <c r="G1610" s="69">
        <f t="shared" ref="G1610:W1610" si="759">SUBTOTAL(9,G1611:G1613)</f>
        <v>0</v>
      </c>
      <c r="H1610" s="70">
        <f t="shared" si="759"/>
        <v>0</v>
      </c>
      <c r="I1610" s="66">
        <f t="shared" si="759"/>
        <v>0</v>
      </c>
      <c r="J1610" s="66">
        <f t="shared" si="759"/>
        <v>0</v>
      </c>
      <c r="K1610" s="67">
        <f t="shared" si="759"/>
        <v>0</v>
      </c>
      <c r="L1610" s="34">
        <f t="shared" si="759"/>
        <v>0</v>
      </c>
      <c r="M1610" s="34">
        <f t="shared" si="759"/>
        <v>0</v>
      </c>
      <c r="N1610" s="34">
        <f t="shared" si="759"/>
        <v>0</v>
      </c>
      <c r="O1610" s="34">
        <f t="shared" si="759"/>
        <v>0</v>
      </c>
      <c r="P1610" s="34">
        <f t="shared" si="759"/>
        <v>0</v>
      </c>
      <c r="Q1610" s="34">
        <f t="shared" si="759"/>
        <v>0</v>
      </c>
      <c r="R1610" s="34">
        <f t="shared" si="759"/>
        <v>0</v>
      </c>
      <c r="S1610" s="34">
        <f t="shared" si="759"/>
        <v>0</v>
      </c>
      <c r="T1610" s="34">
        <f t="shared" si="759"/>
        <v>0</v>
      </c>
      <c r="U1610" s="34">
        <f t="shared" si="759"/>
        <v>0</v>
      </c>
      <c r="V1610" s="34">
        <f t="shared" si="759"/>
        <v>0</v>
      </c>
      <c r="W1610" s="33">
        <f t="shared" si="759"/>
        <v>0</v>
      </c>
      <c r="Y1610"/>
      <c r="Z1610"/>
    </row>
    <row r="1611" spans="1:26" s="72" customFormat="1" outlineLevel="1" x14ac:dyDescent="0.2">
      <c r="A1611" s="322"/>
      <c r="B1611" s="25"/>
      <c r="C1611" s="23"/>
      <c r="D1611" s="23"/>
      <c r="E1611" s="64"/>
      <c r="F1611" s="176" t="s">
        <v>55</v>
      </c>
      <c r="G1611" s="190">
        <f>G751</f>
        <v>0</v>
      </c>
      <c r="H1611" s="242">
        <f>G1611*(1-VLOOKUP($F1611,SHT,3,FALSE))+H751*(1-VLOOKUP($F1611,SHT,3,FALSE))</f>
        <v>0</v>
      </c>
      <c r="I1611" s="179">
        <f t="shared" ref="I1611:V1611" si="760">I751*(1-VLOOKUP($F1611,SHT,3,FALSE))</f>
        <v>0</v>
      </c>
      <c r="J1611" s="179">
        <f t="shared" si="760"/>
        <v>0</v>
      </c>
      <c r="K1611" s="197">
        <f t="shared" si="760"/>
        <v>0</v>
      </c>
      <c r="L1611" s="181">
        <f t="shared" si="760"/>
        <v>0</v>
      </c>
      <c r="M1611" s="192">
        <f t="shared" si="760"/>
        <v>0</v>
      </c>
      <c r="N1611" s="182">
        <f t="shared" si="760"/>
        <v>0</v>
      </c>
      <c r="O1611" s="182">
        <f t="shared" si="760"/>
        <v>0</v>
      </c>
      <c r="P1611" s="182">
        <f t="shared" si="760"/>
        <v>0</v>
      </c>
      <c r="Q1611" s="182">
        <f t="shared" si="760"/>
        <v>0</v>
      </c>
      <c r="R1611" s="182">
        <f t="shared" si="760"/>
        <v>0</v>
      </c>
      <c r="S1611" s="182">
        <f t="shared" si="760"/>
        <v>0</v>
      </c>
      <c r="T1611" s="178">
        <f t="shared" si="760"/>
        <v>0</v>
      </c>
      <c r="U1611" s="182">
        <f t="shared" si="760"/>
        <v>0</v>
      </c>
      <c r="V1611" s="183">
        <f t="shared" si="760"/>
        <v>0</v>
      </c>
      <c r="W1611" s="46">
        <f>W751</f>
        <v>0</v>
      </c>
      <c r="Y1611"/>
      <c r="Z1611"/>
    </row>
    <row r="1612" spans="1:26" s="72" customFormat="1" outlineLevel="1" x14ac:dyDescent="0.2">
      <c r="A1612" s="322"/>
      <c r="B1612" s="25"/>
      <c r="C1612" s="23"/>
      <c r="D1612" s="23"/>
      <c r="E1612" s="24"/>
      <c r="F1612" s="176" t="s">
        <v>161</v>
      </c>
      <c r="G1612" s="190">
        <f>G752</f>
        <v>0</v>
      </c>
      <c r="H1612" s="242">
        <f>G1612*(1-VLOOKUP($F1612,SHT,3,FALSE))+H752*(1-VLOOKUP($F1612,SHT,3,FALSE))</f>
        <v>0</v>
      </c>
      <c r="I1612" s="179">
        <f t="shared" ref="I1612:V1612" si="761">I752*(1-VLOOKUP($F1612,SHT,3,FALSE))</f>
        <v>0</v>
      </c>
      <c r="J1612" s="179">
        <f t="shared" si="761"/>
        <v>0</v>
      </c>
      <c r="K1612" s="197">
        <f t="shared" si="761"/>
        <v>0</v>
      </c>
      <c r="L1612" s="181">
        <f t="shared" si="761"/>
        <v>0</v>
      </c>
      <c r="M1612" s="192">
        <f t="shared" si="761"/>
        <v>0</v>
      </c>
      <c r="N1612" s="182">
        <f t="shared" si="761"/>
        <v>0</v>
      </c>
      <c r="O1612" s="182">
        <f t="shared" si="761"/>
        <v>0</v>
      </c>
      <c r="P1612" s="182">
        <f t="shared" si="761"/>
        <v>0</v>
      </c>
      <c r="Q1612" s="182">
        <f t="shared" si="761"/>
        <v>0</v>
      </c>
      <c r="R1612" s="182">
        <f t="shared" si="761"/>
        <v>0</v>
      </c>
      <c r="S1612" s="182">
        <f t="shared" si="761"/>
        <v>0</v>
      </c>
      <c r="T1612" s="178">
        <f t="shared" si="761"/>
        <v>0</v>
      </c>
      <c r="U1612" s="182">
        <f t="shared" si="761"/>
        <v>0</v>
      </c>
      <c r="V1612" s="183">
        <f t="shared" si="761"/>
        <v>0</v>
      </c>
      <c r="W1612" s="46">
        <f>W752</f>
        <v>0</v>
      </c>
      <c r="Y1612"/>
      <c r="Z1612"/>
    </row>
    <row r="1613" spans="1:26" s="72" customFormat="1" outlineLevel="1" x14ac:dyDescent="0.2">
      <c r="A1613" s="322"/>
      <c r="B1613" s="25"/>
      <c r="C1613" s="23"/>
      <c r="D1613" s="23"/>
      <c r="E1613" s="24"/>
      <c r="F1613" s="176" t="s">
        <v>331</v>
      </c>
      <c r="G1613" s="190">
        <f>G753</f>
        <v>0</v>
      </c>
      <c r="H1613" s="242">
        <f>G1613*(1-VLOOKUP($F1613,SHT,3,FALSE))+H753*(1-VLOOKUP($F1613,SHT,3,FALSE))</f>
        <v>0</v>
      </c>
      <c r="I1613" s="179">
        <f t="shared" ref="I1613:V1613" si="762">I753*(1-VLOOKUP($F1613,SHT,3,FALSE))</f>
        <v>0</v>
      </c>
      <c r="J1613" s="179">
        <f t="shared" si="762"/>
        <v>0</v>
      </c>
      <c r="K1613" s="197">
        <f t="shared" si="762"/>
        <v>0</v>
      </c>
      <c r="L1613" s="181">
        <f t="shared" si="762"/>
        <v>0</v>
      </c>
      <c r="M1613" s="192">
        <f t="shared" si="762"/>
        <v>0</v>
      </c>
      <c r="N1613" s="182">
        <f t="shared" si="762"/>
        <v>0</v>
      </c>
      <c r="O1613" s="182">
        <f t="shared" si="762"/>
        <v>0</v>
      </c>
      <c r="P1613" s="182">
        <f t="shared" si="762"/>
        <v>0</v>
      </c>
      <c r="Q1613" s="182">
        <f t="shared" si="762"/>
        <v>0</v>
      </c>
      <c r="R1613" s="182">
        <f t="shared" si="762"/>
        <v>0</v>
      </c>
      <c r="S1613" s="182">
        <f t="shared" si="762"/>
        <v>0</v>
      </c>
      <c r="T1613" s="178">
        <f t="shared" si="762"/>
        <v>0</v>
      </c>
      <c r="U1613" s="182">
        <f t="shared" si="762"/>
        <v>0</v>
      </c>
      <c r="V1613" s="183">
        <f t="shared" si="762"/>
        <v>0</v>
      </c>
      <c r="W1613" s="46">
        <f>W753</f>
        <v>0</v>
      </c>
      <c r="Y1613"/>
      <c r="Z1613"/>
    </row>
    <row r="1614" spans="1:26" s="72" customFormat="1" x14ac:dyDescent="0.2">
      <c r="A1614" s="322"/>
      <c r="B1614" s="25"/>
      <c r="C1614" s="23"/>
      <c r="D1614" s="23"/>
      <c r="E1614" s="24" t="s">
        <v>56</v>
      </c>
      <c r="F1614" s="24"/>
      <c r="G1614" s="69">
        <f t="shared" ref="G1614:W1614" si="763">SUBTOTAL(9,G1615:G1617)</f>
        <v>0</v>
      </c>
      <c r="H1614" s="70">
        <f t="shared" si="763"/>
        <v>0</v>
      </c>
      <c r="I1614" s="66">
        <f t="shared" si="763"/>
        <v>0</v>
      </c>
      <c r="J1614" s="66">
        <f t="shared" si="763"/>
        <v>0</v>
      </c>
      <c r="K1614" s="67">
        <f t="shared" si="763"/>
        <v>0</v>
      </c>
      <c r="L1614" s="34">
        <f t="shared" si="763"/>
        <v>0</v>
      </c>
      <c r="M1614" s="34">
        <f t="shared" si="763"/>
        <v>0</v>
      </c>
      <c r="N1614" s="34">
        <f t="shared" si="763"/>
        <v>0</v>
      </c>
      <c r="O1614" s="34">
        <f t="shared" si="763"/>
        <v>0</v>
      </c>
      <c r="P1614" s="34">
        <f t="shared" si="763"/>
        <v>0</v>
      </c>
      <c r="Q1614" s="34">
        <f t="shared" si="763"/>
        <v>0</v>
      </c>
      <c r="R1614" s="34">
        <f t="shared" si="763"/>
        <v>0</v>
      </c>
      <c r="S1614" s="34">
        <f t="shared" si="763"/>
        <v>0</v>
      </c>
      <c r="T1614" s="34">
        <f t="shared" si="763"/>
        <v>0</v>
      </c>
      <c r="U1614" s="34">
        <f t="shared" si="763"/>
        <v>0</v>
      </c>
      <c r="V1614" s="34">
        <f t="shared" si="763"/>
        <v>0</v>
      </c>
      <c r="W1614" s="33">
        <f t="shared" si="763"/>
        <v>0</v>
      </c>
      <c r="Y1614"/>
      <c r="Z1614"/>
    </row>
    <row r="1615" spans="1:26" s="72" customFormat="1" outlineLevel="1" x14ac:dyDescent="0.2">
      <c r="A1615" s="322"/>
      <c r="B1615" s="25"/>
      <c r="C1615" s="23"/>
      <c r="D1615" s="23"/>
      <c r="E1615" s="24"/>
      <c r="F1615" s="176" t="s">
        <v>162</v>
      </c>
      <c r="G1615" s="190">
        <f>G755</f>
        <v>0</v>
      </c>
      <c r="H1615" s="242">
        <f>G1615*(1-VLOOKUP($F1615,SHT,3,FALSE))+H755*(1-VLOOKUP($F1615,SHT,3,FALSE))</f>
        <v>0</v>
      </c>
      <c r="I1615" s="179">
        <f t="shared" ref="I1615:V1615" si="764">I755*(1-VLOOKUP($F1615,SHT,3,FALSE))</f>
        <v>0</v>
      </c>
      <c r="J1615" s="179">
        <f t="shared" si="764"/>
        <v>0</v>
      </c>
      <c r="K1615" s="197">
        <f t="shared" si="764"/>
        <v>0</v>
      </c>
      <c r="L1615" s="181">
        <f t="shared" si="764"/>
        <v>0</v>
      </c>
      <c r="M1615" s="192">
        <f t="shared" si="764"/>
        <v>0</v>
      </c>
      <c r="N1615" s="182">
        <f t="shared" si="764"/>
        <v>0</v>
      </c>
      <c r="O1615" s="182">
        <f t="shared" si="764"/>
        <v>0</v>
      </c>
      <c r="P1615" s="182">
        <f t="shared" si="764"/>
        <v>0</v>
      </c>
      <c r="Q1615" s="182">
        <f t="shared" si="764"/>
        <v>0</v>
      </c>
      <c r="R1615" s="182">
        <f t="shared" si="764"/>
        <v>0</v>
      </c>
      <c r="S1615" s="182">
        <f t="shared" si="764"/>
        <v>0</v>
      </c>
      <c r="T1615" s="178">
        <f t="shared" si="764"/>
        <v>0</v>
      </c>
      <c r="U1615" s="182">
        <f t="shared" si="764"/>
        <v>0</v>
      </c>
      <c r="V1615" s="183">
        <f t="shared" si="764"/>
        <v>0</v>
      </c>
      <c r="W1615" s="46">
        <f>W755</f>
        <v>0</v>
      </c>
      <c r="Y1615"/>
      <c r="Z1615"/>
    </row>
    <row r="1616" spans="1:26" s="72" customFormat="1" outlineLevel="1" x14ac:dyDescent="0.2">
      <c r="A1616" s="322"/>
      <c r="B1616" s="25"/>
      <c r="C1616" s="23"/>
      <c r="D1616" s="23"/>
      <c r="E1616" s="24"/>
      <c r="F1616" s="176" t="s">
        <v>163</v>
      </c>
      <c r="G1616" s="190">
        <f>G756</f>
        <v>0</v>
      </c>
      <c r="H1616" s="242">
        <f>G1616*(1-VLOOKUP($F1616,SHT,3,FALSE))+H756*(1-VLOOKUP($F1616,SHT,3,FALSE))</f>
        <v>0</v>
      </c>
      <c r="I1616" s="179">
        <f t="shared" ref="I1616:V1616" si="765">I756*(1-VLOOKUP($F1616,SHT,3,FALSE))</f>
        <v>0</v>
      </c>
      <c r="J1616" s="179">
        <f t="shared" si="765"/>
        <v>0</v>
      </c>
      <c r="K1616" s="197">
        <f t="shared" si="765"/>
        <v>0</v>
      </c>
      <c r="L1616" s="181">
        <f t="shared" si="765"/>
        <v>0</v>
      </c>
      <c r="M1616" s="192">
        <f t="shared" si="765"/>
        <v>0</v>
      </c>
      <c r="N1616" s="182">
        <f t="shared" si="765"/>
        <v>0</v>
      </c>
      <c r="O1616" s="182">
        <f t="shared" si="765"/>
        <v>0</v>
      </c>
      <c r="P1616" s="182">
        <f t="shared" si="765"/>
        <v>0</v>
      </c>
      <c r="Q1616" s="182">
        <f t="shared" si="765"/>
        <v>0</v>
      </c>
      <c r="R1616" s="182">
        <f t="shared" si="765"/>
        <v>0</v>
      </c>
      <c r="S1616" s="182">
        <f t="shared" si="765"/>
        <v>0</v>
      </c>
      <c r="T1616" s="178">
        <f t="shared" si="765"/>
        <v>0</v>
      </c>
      <c r="U1616" s="182">
        <f t="shared" si="765"/>
        <v>0</v>
      </c>
      <c r="V1616" s="183">
        <f t="shared" si="765"/>
        <v>0</v>
      </c>
      <c r="W1616" s="46">
        <f>W756</f>
        <v>0</v>
      </c>
      <c r="Y1616"/>
      <c r="Z1616"/>
    </row>
    <row r="1617" spans="1:26" s="72" customFormat="1" outlineLevel="1" x14ac:dyDescent="0.2">
      <c r="A1617" s="322"/>
      <c r="B1617" s="25"/>
      <c r="C1617" s="23"/>
      <c r="D1617" s="23"/>
      <c r="E1617" s="24"/>
      <c r="F1617" s="176" t="s">
        <v>332</v>
      </c>
      <c r="G1617" s="190">
        <f>G757</f>
        <v>0</v>
      </c>
      <c r="H1617" s="242">
        <f>G1617*(1-VLOOKUP($F1617,SHT,3,FALSE))+H757*(1-VLOOKUP($F1617,SHT,3,FALSE))</f>
        <v>0</v>
      </c>
      <c r="I1617" s="179">
        <f t="shared" ref="I1617:V1617" si="766">I757*(1-VLOOKUP($F1617,SHT,3,FALSE))</f>
        <v>0</v>
      </c>
      <c r="J1617" s="179">
        <f t="shared" si="766"/>
        <v>0</v>
      </c>
      <c r="K1617" s="197">
        <f t="shared" si="766"/>
        <v>0</v>
      </c>
      <c r="L1617" s="181">
        <f t="shared" si="766"/>
        <v>0</v>
      </c>
      <c r="M1617" s="192">
        <f t="shared" si="766"/>
        <v>0</v>
      </c>
      <c r="N1617" s="182">
        <f t="shared" si="766"/>
        <v>0</v>
      </c>
      <c r="O1617" s="182">
        <f t="shared" si="766"/>
        <v>0</v>
      </c>
      <c r="P1617" s="182">
        <f t="shared" si="766"/>
        <v>0</v>
      </c>
      <c r="Q1617" s="182">
        <f t="shared" si="766"/>
        <v>0</v>
      </c>
      <c r="R1617" s="182">
        <f t="shared" si="766"/>
        <v>0</v>
      </c>
      <c r="S1617" s="182">
        <f t="shared" si="766"/>
        <v>0</v>
      </c>
      <c r="T1617" s="178">
        <f t="shared" si="766"/>
        <v>0</v>
      </c>
      <c r="U1617" s="182">
        <f t="shared" si="766"/>
        <v>0</v>
      </c>
      <c r="V1617" s="183">
        <f t="shared" si="766"/>
        <v>0</v>
      </c>
      <c r="W1617" s="46">
        <f>W757</f>
        <v>0</v>
      </c>
      <c r="Y1617"/>
      <c r="Z1617"/>
    </row>
    <row r="1618" spans="1:26" s="72" customFormat="1" x14ac:dyDescent="0.2">
      <c r="A1618" s="322"/>
      <c r="B1618" s="25"/>
      <c r="C1618" s="23"/>
      <c r="D1618" s="23"/>
      <c r="E1618" s="24" t="s">
        <v>57</v>
      </c>
      <c r="F1618" s="24"/>
      <c r="G1618" s="69">
        <f t="shared" ref="G1618:W1618" si="767">SUBTOTAL(9,G1619:G1621)</f>
        <v>0</v>
      </c>
      <c r="H1618" s="70">
        <f t="shared" si="767"/>
        <v>0</v>
      </c>
      <c r="I1618" s="66">
        <f t="shared" si="767"/>
        <v>0</v>
      </c>
      <c r="J1618" s="66">
        <f t="shared" si="767"/>
        <v>0</v>
      </c>
      <c r="K1618" s="67">
        <f t="shared" si="767"/>
        <v>0</v>
      </c>
      <c r="L1618" s="34">
        <f t="shared" si="767"/>
        <v>0</v>
      </c>
      <c r="M1618" s="34">
        <f t="shared" si="767"/>
        <v>0</v>
      </c>
      <c r="N1618" s="34">
        <f t="shared" si="767"/>
        <v>0</v>
      </c>
      <c r="O1618" s="34">
        <f t="shared" si="767"/>
        <v>0</v>
      </c>
      <c r="P1618" s="34">
        <f t="shared" si="767"/>
        <v>0</v>
      </c>
      <c r="Q1618" s="34">
        <f t="shared" si="767"/>
        <v>0</v>
      </c>
      <c r="R1618" s="34">
        <f t="shared" si="767"/>
        <v>0</v>
      </c>
      <c r="S1618" s="34">
        <f t="shared" si="767"/>
        <v>0</v>
      </c>
      <c r="T1618" s="34">
        <f t="shared" si="767"/>
        <v>0</v>
      </c>
      <c r="U1618" s="34">
        <f t="shared" si="767"/>
        <v>0</v>
      </c>
      <c r="V1618" s="34">
        <f t="shared" si="767"/>
        <v>0</v>
      </c>
      <c r="W1618" s="33">
        <f t="shared" si="767"/>
        <v>0</v>
      </c>
      <c r="Y1618"/>
      <c r="Z1618"/>
    </row>
    <row r="1619" spans="1:26" s="72" customFormat="1" outlineLevel="1" x14ac:dyDescent="0.2">
      <c r="A1619" s="322"/>
      <c r="B1619" s="25"/>
      <c r="C1619" s="23"/>
      <c r="D1619" s="23"/>
      <c r="E1619" s="24"/>
      <c r="F1619" s="176" t="s">
        <v>164</v>
      </c>
      <c r="G1619" s="190">
        <f>G759</f>
        <v>0</v>
      </c>
      <c r="H1619" s="242">
        <f>G1619*(1-VLOOKUP($F1619,SHT,3,FALSE))+H759*(1-VLOOKUP($F1619,SHT,3,FALSE))</f>
        <v>0</v>
      </c>
      <c r="I1619" s="179">
        <f t="shared" ref="I1619:V1619" si="768">I759*(1-VLOOKUP($F1619,SHT,3,FALSE))</f>
        <v>0</v>
      </c>
      <c r="J1619" s="179">
        <f t="shared" si="768"/>
        <v>0</v>
      </c>
      <c r="K1619" s="197">
        <f t="shared" si="768"/>
        <v>0</v>
      </c>
      <c r="L1619" s="181">
        <f t="shared" si="768"/>
        <v>0</v>
      </c>
      <c r="M1619" s="192">
        <f t="shared" si="768"/>
        <v>0</v>
      </c>
      <c r="N1619" s="182">
        <f t="shared" si="768"/>
        <v>0</v>
      </c>
      <c r="O1619" s="182">
        <f t="shared" si="768"/>
        <v>0</v>
      </c>
      <c r="P1619" s="182">
        <f t="shared" si="768"/>
        <v>0</v>
      </c>
      <c r="Q1619" s="182">
        <f t="shared" si="768"/>
        <v>0</v>
      </c>
      <c r="R1619" s="182">
        <f t="shared" si="768"/>
        <v>0</v>
      </c>
      <c r="S1619" s="182">
        <f t="shared" si="768"/>
        <v>0</v>
      </c>
      <c r="T1619" s="178">
        <f t="shared" si="768"/>
        <v>0</v>
      </c>
      <c r="U1619" s="182">
        <f t="shared" si="768"/>
        <v>0</v>
      </c>
      <c r="V1619" s="183">
        <f t="shared" si="768"/>
        <v>0</v>
      </c>
      <c r="W1619" s="46">
        <f>W759</f>
        <v>0</v>
      </c>
      <c r="Y1619"/>
      <c r="Z1619"/>
    </row>
    <row r="1620" spans="1:26" s="72" customFormat="1" outlineLevel="1" x14ac:dyDescent="0.2">
      <c r="A1620" s="322"/>
      <c r="B1620" s="25"/>
      <c r="C1620" s="23"/>
      <c r="D1620" s="23"/>
      <c r="E1620" s="24"/>
      <c r="F1620" s="176" t="s">
        <v>255</v>
      </c>
      <c r="G1620" s="190">
        <f>G760</f>
        <v>0</v>
      </c>
      <c r="H1620" s="242">
        <f>G1620*(1-VLOOKUP($F1620,SHT,3,FALSE))+H760*(1-VLOOKUP($F1620,SHT,3,FALSE))</f>
        <v>0</v>
      </c>
      <c r="I1620" s="179">
        <f t="shared" ref="I1620:V1620" si="769">I760*(1-VLOOKUP($F1620,SHT,3,FALSE))</f>
        <v>0</v>
      </c>
      <c r="J1620" s="179">
        <f t="shared" si="769"/>
        <v>0</v>
      </c>
      <c r="K1620" s="197">
        <f t="shared" si="769"/>
        <v>0</v>
      </c>
      <c r="L1620" s="181">
        <f t="shared" si="769"/>
        <v>0</v>
      </c>
      <c r="M1620" s="192">
        <f t="shared" si="769"/>
        <v>0</v>
      </c>
      <c r="N1620" s="182">
        <f t="shared" si="769"/>
        <v>0</v>
      </c>
      <c r="O1620" s="182">
        <f t="shared" si="769"/>
        <v>0</v>
      </c>
      <c r="P1620" s="182">
        <f t="shared" si="769"/>
        <v>0</v>
      </c>
      <c r="Q1620" s="182">
        <f t="shared" si="769"/>
        <v>0</v>
      </c>
      <c r="R1620" s="182">
        <f t="shared" si="769"/>
        <v>0</v>
      </c>
      <c r="S1620" s="182">
        <f t="shared" si="769"/>
        <v>0</v>
      </c>
      <c r="T1620" s="178">
        <f t="shared" si="769"/>
        <v>0</v>
      </c>
      <c r="U1620" s="182">
        <f t="shared" si="769"/>
        <v>0</v>
      </c>
      <c r="V1620" s="183">
        <f t="shared" si="769"/>
        <v>0</v>
      </c>
      <c r="W1620" s="46">
        <f>W760</f>
        <v>0</v>
      </c>
      <c r="Y1620"/>
      <c r="Z1620"/>
    </row>
    <row r="1621" spans="1:26" s="72" customFormat="1" outlineLevel="1" x14ac:dyDescent="0.2">
      <c r="A1621" s="322"/>
      <c r="B1621" s="25"/>
      <c r="C1621" s="23"/>
      <c r="D1621" s="23"/>
      <c r="E1621" s="24"/>
      <c r="F1621" s="176" t="s">
        <v>333</v>
      </c>
      <c r="G1621" s="190">
        <f>G761</f>
        <v>0</v>
      </c>
      <c r="H1621" s="242">
        <f>G1621*(1-VLOOKUP($F1621,SHT,3,FALSE))+H761*(1-VLOOKUP($F1621,SHT,3,FALSE))</f>
        <v>0</v>
      </c>
      <c r="I1621" s="179">
        <f t="shared" ref="I1621:V1621" si="770">I761*(1-VLOOKUP($F1621,SHT,3,FALSE))</f>
        <v>0</v>
      </c>
      <c r="J1621" s="179">
        <f t="shared" si="770"/>
        <v>0</v>
      </c>
      <c r="K1621" s="197">
        <f t="shared" si="770"/>
        <v>0</v>
      </c>
      <c r="L1621" s="181">
        <f t="shared" si="770"/>
        <v>0</v>
      </c>
      <c r="M1621" s="192">
        <f t="shared" si="770"/>
        <v>0</v>
      </c>
      <c r="N1621" s="182">
        <f t="shared" si="770"/>
        <v>0</v>
      </c>
      <c r="O1621" s="182">
        <f t="shared" si="770"/>
        <v>0</v>
      </c>
      <c r="P1621" s="182">
        <f t="shared" si="770"/>
        <v>0</v>
      </c>
      <c r="Q1621" s="182">
        <f t="shared" si="770"/>
        <v>0</v>
      </c>
      <c r="R1621" s="182">
        <f t="shared" si="770"/>
        <v>0</v>
      </c>
      <c r="S1621" s="182">
        <f t="shared" si="770"/>
        <v>0</v>
      </c>
      <c r="T1621" s="178">
        <f t="shared" si="770"/>
        <v>0</v>
      </c>
      <c r="U1621" s="182">
        <f t="shared" si="770"/>
        <v>0</v>
      </c>
      <c r="V1621" s="183">
        <f t="shared" si="770"/>
        <v>0</v>
      </c>
      <c r="W1621" s="46">
        <f>W761</f>
        <v>0</v>
      </c>
      <c r="Y1621"/>
      <c r="Z1621"/>
    </row>
    <row r="1622" spans="1:26" s="72" customFormat="1" x14ac:dyDescent="0.2">
      <c r="A1622" s="322"/>
      <c r="B1622" s="25"/>
      <c r="C1622" s="23"/>
      <c r="D1622" s="23" t="s">
        <v>58</v>
      </c>
      <c r="E1622" s="24"/>
      <c r="F1622" s="24"/>
      <c r="G1622" s="69"/>
      <c r="H1622" s="70"/>
      <c r="I1622" s="66"/>
      <c r="J1622" s="66"/>
      <c r="K1622" s="67"/>
      <c r="L1622" s="51"/>
      <c r="M1622" s="34"/>
      <c r="N1622" s="34"/>
      <c r="O1622" s="34"/>
      <c r="P1622" s="34"/>
      <c r="Q1622" s="34"/>
      <c r="R1622" s="34"/>
      <c r="S1622" s="34"/>
      <c r="T1622" s="34"/>
      <c r="U1622" s="34"/>
      <c r="V1622" s="37"/>
      <c r="W1622" s="33"/>
      <c r="Y1622"/>
      <c r="Z1622"/>
    </row>
    <row r="1623" spans="1:26" s="72" customFormat="1" x14ac:dyDescent="0.2">
      <c r="A1623" s="322"/>
      <c r="B1623" s="25"/>
      <c r="C1623" s="23"/>
      <c r="D1623" s="23"/>
      <c r="E1623" s="24" t="s">
        <v>172</v>
      </c>
      <c r="F1623" s="24"/>
      <c r="G1623" s="69">
        <f t="shared" ref="G1623:W1623" si="771">SUBTOTAL(9,G1624:G1625)</f>
        <v>0</v>
      </c>
      <c r="H1623" s="70">
        <f t="shared" si="771"/>
        <v>0</v>
      </c>
      <c r="I1623" s="66">
        <f t="shared" si="771"/>
        <v>0</v>
      </c>
      <c r="J1623" s="66">
        <f t="shared" si="771"/>
        <v>0</v>
      </c>
      <c r="K1623" s="67">
        <f t="shared" si="771"/>
        <v>0</v>
      </c>
      <c r="L1623" s="34">
        <f t="shared" si="771"/>
        <v>0</v>
      </c>
      <c r="M1623" s="34">
        <f t="shared" si="771"/>
        <v>0</v>
      </c>
      <c r="N1623" s="34">
        <f t="shared" si="771"/>
        <v>0</v>
      </c>
      <c r="O1623" s="34">
        <f t="shared" si="771"/>
        <v>0</v>
      </c>
      <c r="P1623" s="34">
        <f t="shared" si="771"/>
        <v>0</v>
      </c>
      <c r="Q1623" s="34">
        <f t="shared" si="771"/>
        <v>0</v>
      </c>
      <c r="R1623" s="34">
        <f t="shared" si="771"/>
        <v>0</v>
      </c>
      <c r="S1623" s="34">
        <f t="shared" si="771"/>
        <v>0</v>
      </c>
      <c r="T1623" s="34">
        <f t="shared" si="771"/>
        <v>0</v>
      </c>
      <c r="U1623" s="34">
        <f t="shared" si="771"/>
        <v>0</v>
      </c>
      <c r="V1623" s="37">
        <f t="shared" si="771"/>
        <v>0</v>
      </c>
      <c r="W1623" s="33">
        <f t="shared" si="771"/>
        <v>0</v>
      </c>
      <c r="Y1623"/>
      <c r="Z1623"/>
    </row>
    <row r="1624" spans="1:26" s="72" customFormat="1" outlineLevel="1" x14ac:dyDescent="0.2">
      <c r="A1624" s="322"/>
      <c r="B1624" s="25"/>
      <c r="C1624" s="23"/>
      <c r="D1624" s="23"/>
      <c r="E1624" s="24"/>
      <c r="F1624" s="176" t="s">
        <v>61</v>
      </c>
      <c r="G1624" s="190">
        <f>G764</f>
        <v>0</v>
      </c>
      <c r="H1624" s="242">
        <f>G1624*(1-VLOOKUP($F1624,SHT,3,FALSE))+H764*(1-VLOOKUP($F1624,SHT,3,FALSE))</f>
        <v>0</v>
      </c>
      <c r="I1624" s="179">
        <f t="shared" ref="I1624:V1624" si="772">I764*(1-VLOOKUP($F1624,SHT,3,FALSE))</f>
        <v>0</v>
      </c>
      <c r="J1624" s="179">
        <f t="shared" si="772"/>
        <v>0</v>
      </c>
      <c r="K1624" s="197">
        <f t="shared" si="772"/>
        <v>0</v>
      </c>
      <c r="L1624" s="181">
        <f t="shared" si="772"/>
        <v>0</v>
      </c>
      <c r="M1624" s="192">
        <f t="shared" si="772"/>
        <v>0</v>
      </c>
      <c r="N1624" s="182">
        <f t="shared" si="772"/>
        <v>0</v>
      </c>
      <c r="O1624" s="182">
        <f t="shared" si="772"/>
        <v>0</v>
      </c>
      <c r="P1624" s="182">
        <f t="shared" si="772"/>
        <v>0</v>
      </c>
      <c r="Q1624" s="182">
        <f t="shared" si="772"/>
        <v>0</v>
      </c>
      <c r="R1624" s="182">
        <f t="shared" si="772"/>
        <v>0</v>
      </c>
      <c r="S1624" s="182">
        <f t="shared" si="772"/>
        <v>0</v>
      </c>
      <c r="T1624" s="178">
        <f t="shared" si="772"/>
        <v>0</v>
      </c>
      <c r="U1624" s="182">
        <f t="shared" si="772"/>
        <v>0</v>
      </c>
      <c r="V1624" s="183">
        <f t="shared" si="772"/>
        <v>0</v>
      </c>
      <c r="W1624" s="46">
        <f>W764</f>
        <v>0</v>
      </c>
      <c r="Y1624"/>
      <c r="Z1624"/>
    </row>
    <row r="1625" spans="1:26" s="72" customFormat="1" outlineLevel="1" x14ac:dyDescent="0.2">
      <c r="A1625" s="322"/>
      <c r="B1625" s="25"/>
      <c r="C1625" s="23"/>
      <c r="D1625" s="23"/>
      <c r="E1625" s="24"/>
      <c r="F1625" s="176" t="s">
        <v>173</v>
      </c>
      <c r="G1625" s="190">
        <f>G765</f>
        <v>0</v>
      </c>
      <c r="H1625" s="242">
        <f>G1625*(1-VLOOKUP($F1625,SHT,3,FALSE))+H765*(1-VLOOKUP($F1625,SHT,3,FALSE))</f>
        <v>0</v>
      </c>
      <c r="I1625" s="179">
        <f t="shared" ref="I1625:V1625" si="773">I765*(1-VLOOKUP($F1625,SHT,3,FALSE))</f>
        <v>0</v>
      </c>
      <c r="J1625" s="179">
        <f t="shared" si="773"/>
        <v>0</v>
      </c>
      <c r="K1625" s="197">
        <f t="shared" si="773"/>
        <v>0</v>
      </c>
      <c r="L1625" s="181">
        <f t="shared" si="773"/>
        <v>0</v>
      </c>
      <c r="M1625" s="192">
        <f t="shared" si="773"/>
        <v>0</v>
      </c>
      <c r="N1625" s="182">
        <f t="shared" si="773"/>
        <v>0</v>
      </c>
      <c r="O1625" s="182">
        <f t="shared" si="773"/>
        <v>0</v>
      </c>
      <c r="P1625" s="182">
        <f t="shared" si="773"/>
        <v>0</v>
      </c>
      <c r="Q1625" s="182">
        <f t="shared" si="773"/>
        <v>0</v>
      </c>
      <c r="R1625" s="182">
        <f t="shared" si="773"/>
        <v>0</v>
      </c>
      <c r="S1625" s="182">
        <f t="shared" si="773"/>
        <v>0</v>
      </c>
      <c r="T1625" s="178">
        <f t="shared" si="773"/>
        <v>0</v>
      </c>
      <c r="U1625" s="182">
        <f t="shared" si="773"/>
        <v>0</v>
      </c>
      <c r="V1625" s="183">
        <f t="shared" si="773"/>
        <v>0</v>
      </c>
      <c r="W1625" s="46">
        <f>W765</f>
        <v>0</v>
      </c>
      <c r="Y1625"/>
      <c r="Z1625"/>
    </row>
    <row r="1626" spans="1:26" s="72" customFormat="1" x14ac:dyDescent="0.2">
      <c r="A1626" s="322"/>
      <c r="B1626" s="25"/>
      <c r="C1626" s="23"/>
      <c r="D1626" s="23"/>
      <c r="E1626" s="24" t="s">
        <v>166</v>
      </c>
      <c r="F1626" s="24"/>
      <c r="G1626" s="69">
        <f t="shared" ref="G1626:W1626" si="774">SUBTOTAL(9,G1627:G1629)</f>
        <v>0</v>
      </c>
      <c r="H1626" s="70">
        <f t="shared" si="774"/>
        <v>0</v>
      </c>
      <c r="I1626" s="66">
        <f t="shared" si="774"/>
        <v>0</v>
      </c>
      <c r="J1626" s="66">
        <f t="shared" si="774"/>
        <v>0</v>
      </c>
      <c r="K1626" s="67">
        <f t="shared" si="774"/>
        <v>0</v>
      </c>
      <c r="L1626" s="34">
        <f t="shared" si="774"/>
        <v>0</v>
      </c>
      <c r="M1626" s="34">
        <f t="shared" si="774"/>
        <v>0</v>
      </c>
      <c r="N1626" s="34">
        <f t="shared" si="774"/>
        <v>0</v>
      </c>
      <c r="O1626" s="34">
        <f t="shared" si="774"/>
        <v>0</v>
      </c>
      <c r="P1626" s="34">
        <f t="shared" si="774"/>
        <v>0</v>
      </c>
      <c r="Q1626" s="34">
        <f t="shared" si="774"/>
        <v>0</v>
      </c>
      <c r="R1626" s="34">
        <f t="shared" si="774"/>
        <v>0</v>
      </c>
      <c r="S1626" s="34">
        <f t="shared" si="774"/>
        <v>0</v>
      </c>
      <c r="T1626" s="34">
        <f t="shared" si="774"/>
        <v>0</v>
      </c>
      <c r="U1626" s="34">
        <f t="shared" si="774"/>
        <v>0</v>
      </c>
      <c r="V1626" s="34">
        <f t="shared" si="774"/>
        <v>0</v>
      </c>
      <c r="W1626" s="33">
        <f t="shared" si="774"/>
        <v>0</v>
      </c>
      <c r="Y1626"/>
      <c r="Z1626"/>
    </row>
    <row r="1627" spans="1:26" s="72" customFormat="1" outlineLevel="1" x14ac:dyDescent="0.2">
      <c r="A1627" s="322"/>
      <c r="B1627" s="25"/>
      <c r="C1627" s="23"/>
      <c r="D1627" s="23"/>
      <c r="E1627" s="24"/>
      <c r="F1627" s="176" t="s">
        <v>59</v>
      </c>
      <c r="G1627" s="190">
        <f>G767</f>
        <v>0</v>
      </c>
      <c r="H1627" s="242">
        <f>G1627*(1-VLOOKUP($F1627,SHT,3,FALSE))+H767*(1-VLOOKUP($F1627,SHT,3,FALSE))</f>
        <v>0</v>
      </c>
      <c r="I1627" s="179">
        <f t="shared" ref="I1627:V1627" si="775">I767*(1-VLOOKUP($F1627,SHT,3,FALSE))</f>
        <v>0</v>
      </c>
      <c r="J1627" s="179">
        <f t="shared" si="775"/>
        <v>0</v>
      </c>
      <c r="K1627" s="197">
        <f t="shared" si="775"/>
        <v>0</v>
      </c>
      <c r="L1627" s="181">
        <f t="shared" si="775"/>
        <v>0</v>
      </c>
      <c r="M1627" s="192">
        <f t="shared" si="775"/>
        <v>0</v>
      </c>
      <c r="N1627" s="182">
        <f t="shared" si="775"/>
        <v>0</v>
      </c>
      <c r="O1627" s="182">
        <f t="shared" si="775"/>
        <v>0</v>
      </c>
      <c r="P1627" s="182">
        <f t="shared" si="775"/>
        <v>0</v>
      </c>
      <c r="Q1627" s="182">
        <f t="shared" si="775"/>
        <v>0</v>
      </c>
      <c r="R1627" s="182">
        <f t="shared" si="775"/>
        <v>0</v>
      </c>
      <c r="S1627" s="182">
        <f t="shared" si="775"/>
        <v>0</v>
      </c>
      <c r="T1627" s="178">
        <f t="shared" si="775"/>
        <v>0</v>
      </c>
      <c r="U1627" s="182">
        <f t="shared" si="775"/>
        <v>0</v>
      </c>
      <c r="V1627" s="183">
        <f t="shared" si="775"/>
        <v>0</v>
      </c>
      <c r="W1627" s="46">
        <f>W767</f>
        <v>0</v>
      </c>
      <c r="Y1627"/>
      <c r="Z1627"/>
    </row>
    <row r="1628" spans="1:26" s="72" customFormat="1" outlineLevel="1" x14ac:dyDescent="0.2">
      <c r="A1628" s="322"/>
      <c r="B1628" s="25"/>
      <c r="C1628" s="23"/>
      <c r="D1628" s="23"/>
      <c r="E1628" s="24"/>
      <c r="F1628" s="176" t="s">
        <v>167</v>
      </c>
      <c r="G1628" s="190">
        <f>G768</f>
        <v>0</v>
      </c>
      <c r="H1628" s="242">
        <f>G1628*(1-VLOOKUP($F1628,SHT,3,FALSE))+H768*(1-VLOOKUP($F1628,SHT,3,FALSE))</f>
        <v>0</v>
      </c>
      <c r="I1628" s="179">
        <f t="shared" ref="I1628:V1628" si="776">I768*(1-VLOOKUP($F1628,SHT,3,FALSE))</f>
        <v>0</v>
      </c>
      <c r="J1628" s="179">
        <f t="shared" si="776"/>
        <v>0</v>
      </c>
      <c r="K1628" s="197">
        <f t="shared" si="776"/>
        <v>0</v>
      </c>
      <c r="L1628" s="181">
        <f t="shared" si="776"/>
        <v>0</v>
      </c>
      <c r="M1628" s="192">
        <f t="shared" si="776"/>
        <v>0</v>
      </c>
      <c r="N1628" s="182">
        <f t="shared" si="776"/>
        <v>0</v>
      </c>
      <c r="O1628" s="182">
        <f t="shared" si="776"/>
        <v>0</v>
      </c>
      <c r="P1628" s="182">
        <f t="shared" si="776"/>
        <v>0</v>
      </c>
      <c r="Q1628" s="182">
        <f t="shared" si="776"/>
        <v>0</v>
      </c>
      <c r="R1628" s="182">
        <f t="shared" si="776"/>
        <v>0</v>
      </c>
      <c r="S1628" s="182">
        <f t="shared" si="776"/>
        <v>0</v>
      </c>
      <c r="T1628" s="178">
        <f t="shared" si="776"/>
        <v>0</v>
      </c>
      <c r="U1628" s="182">
        <f t="shared" si="776"/>
        <v>0</v>
      </c>
      <c r="V1628" s="183">
        <f t="shared" si="776"/>
        <v>0</v>
      </c>
      <c r="W1628" s="46">
        <f>W768</f>
        <v>0</v>
      </c>
      <c r="Y1628"/>
      <c r="Z1628"/>
    </row>
    <row r="1629" spans="1:26" s="72" customFormat="1" outlineLevel="1" x14ac:dyDescent="0.2">
      <c r="A1629" s="322"/>
      <c r="B1629" s="25"/>
      <c r="C1629" s="23"/>
      <c r="D1629" s="23"/>
      <c r="E1629" s="24"/>
      <c r="F1629" s="176" t="s">
        <v>168</v>
      </c>
      <c r="G1629" s="190">
        <f>G769</f>
        <v>0</v>
      </c>
      <c r="H1629" s="242">
        <f>G1629*(1-VLOOKUP($F1629,SHT,3,FALSE))+H769*(1-VLOOKUP($F1629,SHT,3,FALSE))</f>
        <v>0</v>
      </c>
      <c r="I1629" s="179">
        <f t="shared" ref="I1629:V1629" si="777">I769*(1-VLOOKUP($F1629,SHT,3,FALSE))</f>
        <v>0</v>
      </c>
      <c r="J1629" s="179">
        <f t="shared" si="777"/>
        <v>0</v>
      </c>
      <c r="K1629" s="197">
        <f t="shared" si="777"/>
        <v>0</v>
      </c>
      <c r="L1629" s="181">
        <f t="shared" si="777"/>
        <v>0</v>
      </c>
      <c r="M1629" s="192">
        <f t="shared" si="777"/>
        <v>0</v>
      </c>
      <c r="N1629" s="182">
        <f t="shared" si="777"/>
        <v>0</v>
      </c>
      <c r="O1629" s="182">
        <f t="shared" si="777"/>
        <v>0</v>
      </c>
      <c r="P1629" s="182">
        <f t="shared" si="777"/>
        <v>0</v>
      </c>
      <c r="Q1629" s="182">
        <f t="shared" si="777"/>
        <v>0</v>
      </c>
      <c r="R1629" s="182">
        <f t="shared" si="777"/>
        <v>0</v>
      </c>
      <c r="S1629" s="182">
        <f t="shared" si="777"/>
        <v>0</v>
      </c>
      <c r="T1629" s="178">
        <f t="shared" si="777"/>
        <v>0</v>
      </c>
      <c r="U1629" s="182">
        <f t="shared" si="777"/>
        <v>0</v>
      </c>
      <c r="V1629" s="183">
        <f t="shared" si="777"/>
        <v>0</v>
      </c>
      <c r="W1629" s="46">
        <f>W769</f>
        <v>0</v>
      </c>
      <c r="Y1629"/>
      <c r="Z1629"/>
    </row>
    <row r="1630" spans="1:26" s="72" customFormat="1" x14ac:dyDescent="0.2">
      <c r="A1630" s="322"/>
      <c r="B1630" s="25"/>
      <c r="C1630" s="23"/>
      <c r="D1630" s="23"/>
      <c r="E1630" s="24" t="s">
        <v>174</v>
      </c>
      <c r="F1630" s="24"/>
      <c r="G1630" s="69">
        <f t="shared" ref="G1630:W1630" si="778">SUBTOTAL(9,G1631:G1632)</f>
        <v>0</v>
      </c>
      <c r="H1630" s="70">
        <f t="shared" si="778"/>
        <v>0</v>
      </c>
      <c r="I1630" s="66">
        <f t="shared" si="778"/>
        <v>0</v>
      </c>
      <c r="J1630" s="66">
        <f t="shared" si="778"/>
        <v>0</v>
      </c>
      <c r="K1630" s="67">
        <f t="shared" si="778"/>
        <v>0</v>
      </c>
      <c r="L1630" s="34">
        <f t="shared" si="778"/>
        <v>0</v>
      </c>
      <c r="M1630" s="34">
        <f t="shared" si="778"/>
        <v>0</v>
      </c>
      <c r="N1630" s="34">
        <f t="shared" si="778"/>
        <v>0</v>
      </c>
      <c r="O1630" s="34">
        <f t="shared" si="778"/>
        <v>0</v>
      </c>
      <c r="P1630" s="34">
        <f t="shared" si="778"/>
        <v>0</v>
      </c>
      <c r="Q1630" s="34">
        <f t="shared" si="778"/>
        <v>0</v>
      </c>
      <c r="R1630" s="34">
        <f t="shared" si="778"/>
        <v>0</v>
      </c>
      <c r="S1630" s="34">
        <f t="shared" si="778"/>
        <v>0</v>
      </c>
      <c r="T1630" s="34">
        <f t="shared" si="778"/>
        <v>0</v>
      </c>
      <c r="U1630" s="34">
        <f t="shared" si="778"/>
        <v>0</v>
      </c>
      <c r="V1630" s="37">
        <f t="shared" si="778"/>
        <v>0</v>
      </c>
      <c r="W1630" s="33">
        <f t="shared" si="778"/>
        <v>0</v>
      </c>
      <c r="Y1630"/>
      <c r="Z1630"/>
    </row>
    <row r="1631" spans="1:26" s="72" customFormat="1" outlineLevel="1" x14ac:dyDescent="0.2">
      <c r="A1631" s="322"/>
      <c r="B1631" s="25"/>
      <c r="C1631" s="23"/>
      <c r="D1631" s="23"/>
      <c r="E1631" s="24"/>
      <c r="F1631" s="176" t="s">
        <v>62</v>
      </c>
      <c r="G1631" s="190">
        <f>G771</f>
        <v>0</v>
      </c>
      <c r="H1631" s="242">
        <f>G1631*(1-VLOOKUP($F1631,SHT,3,FALSE))+H771*(1-VLOOKUP($F1631,SHT,3,FALSE))</f>
        <v>0</v>
      </c>
      <c r="I1631" s="179">
        <f t="shared" ref="I1631:V1631" si="779">I771*(1-VLOOKUP($F1631,SHT,3,FALSE))</f>
        <v>0</v>
      </c>
      <c r="J1631" s="179">
        <f t="shared" si="779"/>
        <v>0</v>
      </c>
      <c r="K1631" s="197">
        <f t="shared" si="779"/>
        <v>0</v>
      </c>
      <c r="L1631" s="181">
        <f t="shared" si="779"/>
        <v>0</v>
      </c>
      <c r="M1631" s="192">
        <f t="shared" si="779"/>
        <v>0</v>
      </c>
      <c r="N1631" s="182">
        <f t="shared" si="779"/>
        <v>0</v>
      </c>
      <c r="O1631" s="182">
        <f t="shared" si="779"/>
        <v>0</v>
      </c>
      <c r="P1631" s="182">
        <f t="shared" si="779"/>
        <v>0</v>
      </c>
      <c r="Q1631" s="182">
        <f t="shared" si="779"/>
        <v>0</v>
      </c>
      <c r="R1631" s="182">
        <f t="shared" si="779"/>
        <v>0</v>
      </c>
      <c r="S1631" s="182">
        <f t="shared" si="779"/>
        <v>0</v>
      </c>
      <c r="T1631" s="178">
        <f t="shared" si="779"/>
        <v>0</v>
      </c>
      <c r="U1631" s="182">
        <f t="shared" si="779"/>
        <v>0</v>
      </c>
      <c r="V1631" s="183">
        <f t="shared" si="779"/>
        <v>0</v>
      </c>
      <c r="W1631" s="46">
        <f>W771</f>
        <v>0</v>
      </c>
      <c r="Y1631"/>
      <c r="Z1631"/>
    </row>
    <row r="1632" spans="1:26" s="72" customFormat="1" outlineLevel="1" x14ac:dyDescent="0.2">
      <c r="A1632" s="322"/>
      <c r="B1632" s="25"/>
      <c r="C1632" s="23"/>
      <c r="D1632" s="23"/>
      <c r="E1632" s="24"/>
      <c r="F1632" s="176" t="s">
        <v>175</v>
      </c>
      <c r="G1632" s="190">
        <f>G772</f>
        <v>0</v>
      </c>
      <c r="H1632" s="242">
        <f>G1632*(1-VLOOKUP($F1632,SHT,3,FALSE))+H772*(1-VLOOKUP($F1632,SHT,3,FALSE))</f>
        <v>0</v>
      </c>
      <c r="I1632" s="179">
        <f t="shared" ref="I1632:V1632" si="780">I772*(1-VLOOKUP($F1632,SHT,3,FALSE))</f>
        <v>0</v>
      </c>
      <c r="J1632" s="179">
        <f t="shared" si="780"/>
        <v>0</v>
      </c>
      <c r="K1632" s="197">
        <f t="shared" si="780"/>
        <v>0</v>
      </c>
      <c r="L1632" s="181">
        <f t="shared" si="780"/>
        <v>0</v>
      </c>
      <c r="M1632" s="192">
        <f t="shared" si="780"/>
        <v>0</v>
      </c>
      <c r="N1632" s="182">
        <f t="shared" si="780"/>
        <v>0</v>
      </c>
      <c r="O1632" s="182">
        <f t="shared" si="780"/>
        <v>0</v>
      </c>
      <c r="P1632" s="182">
        <f t="shared" si="780"/>
        <v>0</v>
      </c>
      <c r="Q1632" s="182">
        <f t="shared" si="780"/>
        <v>0</v>
      </c>
      <c r="R1632" s="182">
        <f t="shared" si="780"/>
        <v>0</v>
      </c>
      <c r="S1632" s="182">
        <f t="shared" si="780"/>
        <v>0</v>
      </c>
      <c r="T1632" s="178">
        <f t="shared" si="780"/>
        <v>0</v>
      </c>
      <c r="U1632" s="182">
        <f t="shared" si="780"/>
        <v>0</v>
      </c>
      <c r="V1632" s="183">
        <f t="shared" si="780"/>
        <v>0</v>
      </c>
      <c r="W1632" s="46">
        <f>W772</f>
        <v>0</v>
      </c>
      <c r="Y1632"/>
      <c r="Z1632"/>
    </row>
    <row r="1633" spans="1:26" s="72" customFormat="1" x14ac:dyDescent="0.2">
      <c r="A1633" s="322"/>
      <c r="B1633" s="25"/>
      <c r="C1633" s="23"/>
      <c r="D1633" s="23"/>
      <c r="E1633" s="24" t="s">
        <v>169</v>
      </c>
      <c r="F1633" s="24"/>
      <c r="G1633" s="69">
        <f t="shared" ref="G1633:W1633" si="781">SUBTOTAL(9,G1634:G1636)</f>
        <v>0</v>
      </c>
      <c r="H1633" s="70">
        <f t="shared" si="781"/>
        <v>0</v>
      </c>
      <c r="I1633" s="66">
        <f t="shared" si="781"/>
        <v>0</v>
      </c>
      <c r="J1633" s="66">
        <f t="shared" si="781"/>
        <v>0</v>
      </c>
      <c r="K1633" s="67">
        <f t="shared" si="781"/>
        <v>0</v>
      </c>
      <c r="L1633" s="34">
        <f t="shared" si="781"/>
        <v>0</v>
      </c>
      <c r="M1633" s="34">
        <f t="shared" si="781"/>
        <v>0</v>
      </c>
      <c r="N1633" s="34">
        <f t="shared" si="781"/>
        <v>0</v>
      </c>
      <c r="O1633" s="34">
        <f t="shared" si="781"/>
        <v>0</v>
      </c>
      <c r="P1633" s="34">
        <f t="shared" si="781"/>
        <v>0</v>
      </c>
      <c r="Q1633" s="34">
        <f t="shared" si="781"/>
        <v>0</v>
      </c>
      <c r="R1633" s="34">
        <f t="shared" si="781"/>
        <v>0</v>
      </c>
      <c r="S1633" s="34">
        <f t="shared" si="781"/>
        <v>0</v>
      </c>
      <c r="T1633" s="34">
        <f t="shared" si="781"/>
        <v>0</v>
      </c>
      <c r="U1633" s="34">
        <f t="shared" si="781"/>
        <v>0</v>
      </c>
      <c r="V1633" s="34">
        <f t="shared" si="781"/>
        <v>0</v>
      </c>
      <c r="W1633" s="33">
        <f t="shared" si="781"/>
        <v>0</v>
      </c>
      <c r="Y1633"/>
      <c r="Z1633"/>
    </row>
    <row r="1634" spans="1:26" s="72" customFormat="1" outlineLevel="1" x14ac:dyDescent="0.2">
      <c r="A1634" s="322"/>
      <c r="B1634" s="25"/>
      <c r="C1634" s="23"/>
      <c r="D1634" s="23"/>
      <c r="E1634" s="24"/>
      <c r="F1634" s="176" t="s">
        <v>60</v>
      </c>
      <c r="G1634" s="190">
        <f>G774</f>
        <v>0</v>
      </c>
      <c r="H1634" s="242">
        <f>G1634*(1-VLOOKUP($F1634,SHT,3,FALSE))+H774*(1-VLOOKUP($F1634,SHT,3,FALSE))</f>
        <v>0</v>
      </c>
      <c r="I1634" s="179">
        <f t="shared" ref="I1634:V1634" si="782">I774*(1-VLOOKUP($F1634,SHT,3,FALSE))</f>
        <v>0</v>
      </c>
      <c r="J1634" s="179">
        <f t="shared" si="782"/>
        <v>0</v>
      </c>
      <c r="K1634" s="197">
        <f t="shared" si="782"/>
        <v>0</v>
      </c>
      <c r="L1634" s="181">
        <f t="shared" si="782"/>
        <v>0</v>
      </c>
      <c r="M1634" s="192">
        <f t="shared" si="782"/>
        <v>0</v>
      </c>
      <c r="N1634" s="182">
        <f t="shared" si="782"/>
        <v>0</v>
      </c>
      <c r="O1634" s="182">
        <f t="shared" si="782"/>
        <v>0</v>
      </c>
      <c r="P1634" s="182">
        <f t="shared" si="782"/>
        <v>0</v>
      </c>
      <c r="Q1634" s="182">
        <f t="shared" si="782"/>
        <v>0</v>
      </c>
      <c r="R1634" s="182">
        <f t="shared" si="782"/>
        <v>0</v>
      </c>
      <c r="S1634" s="182">
        <f t="shared" si="782"/>
        <v>0</v>
      </c>
      <c r="T1634" s="178">
        <f t="shared" si="782"/>
        <v>0</v>
      </c>
      <c r="U1634" s="182">
        <f t="shared" si="782"/>
        <v>0</v>
      </c>
      <c r="V1634" s="183">
        <f t="shared" si="782"/>
        <v>0</v>
      </c>
      <c r="W1634" s="46">
        <f>W774</f>
        <v>0</v>
      </c>
      <c r="Y1634"/>
      <c r="Z1634"/>
    </row>
    <row r="1635" spans="1:26" s="72" customFormat="1" outlineLevel="1" x14ac:dyDescent="0.2">
      <c r="A1635" s="322"/>
      <c r="B1635" s="25"/>
      <c r="C1635" s="23"/>
      <c r="D1635" s="23"/>
      <c r="E1635" s="24"/>
      <c r="F1635" s="176" t="s">
        <v>170</v>
      </c>
      <c r="G1635" s="190">
        <f>G775</f>
        <v>0</v>
      </c>
      <c r="H1635" s="242">
        <f>G1635*(1-VLOOKUP($F1635,SHT,3,FALSE))+H775*(1-VLOOKUP($F1635,SHT,3,FALSE))</f>
        <v>0</v>
      </c>
      <c r="I1635" s="179">
        <f t="shared" ref="I1635:V1635" si="783">I775*(1-VLOOKUP($F1635,SHT,3,FALSE))</f>
        <v>0</v>
      </c>
      <c r="J1635" s="179">
        <f t="shared" si="783"/>
        <v>0</v>
      </c>
      <c r="K1635" s="197">
        <f t="shared" si="783"/>
        <v>0</v>
      </c>
      <c r="L1635" s="181">
        <f t="shared" si="783"/>
        <v>0</v>
      </c>
      <c r="M1635" s="192">
        <f t="shared" si="783"/>
        <v>0</v>
      </c>
      <c r="N1635" s="182">
        <f t="shared" si="783"/>
        <v>0</v>
      </c>
      <c r="O1635" s="182">
        <f t="shared" si="783"/>
        <v>0</v>
      </c>
      <c r="P1635" s="182">
        <f t="shared" si="783"/>
        <v>0</v>
      </c>
      <c r="Q1635" s="182">
        <f t="shared" si="783"/>
        <v>0</v>
      </c>
      <c r="R1635" s="182">
        <f t="shared" si="783"/>
        <v>0</v>
      </c>
      <c r="S1635" s="182">
        <f t="shared" si="783"/>
        <v>0</v>
      </c>
      <c r="T1635" s="178">
        <f t="shared" si="783"/>
        <v>0</v>
      </c>
      <c r="U1635" s="182">
        <f t="shared" si="783"/>
        <v>0</v>
      </c>
      <c r="V1635" s="183">
        <f t="shared" si="783"/>
        <v>0</v>
      </c>
      <c r="W1635" s="46">
        <f>W775</f>
        <v>0</v>
      </c>
      <c r="Y1635"/>
      <c r="Z1635"/>
    </row>
    <row r="1636" spans="1:26" s="72" customFormat="1" outlineLevel="1" x14ac:dyDescent="0.2">
      <c r="A1636" s="322"/>
      <c r="B1636" s="25"/>
      <c r="C1636" s="23"/>
      <c r="D1636" s="23"/>
      <c r="E1636" s="24"/>
      <c r="F1636" s="176" t="s">
        <v>171</v>
      </c>
      <c r="G1636" s="190">
        <f>G776</f>
        <v>0</v>
      </c>
      <c r="H1636" s="242">
        <f>G1636*(1-VLOOKUP($F1636,SHT,3,FALSE))+H776*(1-VLOOKUP($F1636,SHT,3,FALSE))</f>
        <v>0</v>
      </c>
      <c r="I1636" s="179">
        <f t="shared" ref="I1636:V1636" si="784">I776*(1-VLOOKUP($F1636,SHT,3,FALSE))</f>
        <v>0</v>
      </c>
      <c r="J1636" s="179">
        <f t="shared" si="784"/>
        <v>0</v>
      </c>
      <c r="K1636" s="197">
        <f t="shared" si="784"/>
        <v>0</v>
      </c>
      <c r="L1636" s="181">
        <f t="shared" si="784"/>
        <v>0</v>
      </c>
      <c r="M1636" s="192">
        <f t="shared" si="784"/>
        <v>0</v>
      </c>
      <c r="N1636" s="182">
        <f t="shared" si="784"/>
        <v>0</v>
      </c>
      <c r="O1636" s="182">
        <f t="shared" si="784"/>
        <v>0</v>
      </c>
      <c r="P1636" s="182">
        <f t="shared" si="784"/>
        <v>0</v>
      </c>
      <c r="Q1636" s="182">
        <f t="shared" si="784"/>
        <v>0</v>
      </c>
      <c r="R1636" s="182">
        <f t="shared" si="784"/>
        <v>0</v>
      </c>
      <c r="S1636" s="182">
        <f t="shared" si="784"/>
        <v>0</v>
      </c>
      <c r="T1636" s="178">
        <f t="shared" si="784"/>
        <v>0</v>
      </c>
      <c r="U1636" s="182">
        <f t="shared" si="784"/>
        <v>0</v>
      </c>
      <c r="V1636" s="183">
        <f t="shared" si="784"/>
        <v>0</v>
      </c>
      <c r="W1636" s="46">
        <f>W776</f>
        <v>0</v>
      </c>
      <c r="Y1636"/>
      <c r="Z1636"/>
    </row>
    <row r="1637" spans="1:26" s="72" customFormat="1" x14ac:dyDescent="0.2">
      <c r="A1637" s="322"/>
      <c r="B1637" s="25"/>
      <c r="C1637" s="23"/>
      <c r="D1637" s="23"/>
      <c r="E1637" s="24" t="s">
        <v>334</v>
      </c>
      <c r="F1637" s="24"/>
      <c r="G1637" s="69">
        <f t="shared" ref="G1637:W1637" si="785">SUBTOTAL(9,G1638:G1639)</f>
        <v>0</v>
      </c>
      <c r="H1637" s="70">
        <f t="shared" si="785"/>
        <v>0</v>
      </c>
      <c r="I1637" s="66">
        <f t="shared" si="785"/>
        <v>0</v>
      </c>
      <c r="J1637" s="66">
        <f t="shared" si="785"/>
        <v>0</v>
      </c>
      <c r="K1637" s="67">
        <f t="shared" si="785"/>
        <v>0</v>
      </c>
      <c r="L1637" s="34">
        <f t="shared" si="785"/>
        <v>0</v>
      </c>
      <c r="M1637" s="34">
        <f t="shared" si="785"/>
        <v>0</v>
      </c>
      <c r="N1637" s="34">
        <f t="shared" si="785"/>
        <v>0</v>
      </c>
      <c r="O1637" s="34">
        <f t="shared" si="785"/>
        <v>0</v>
      </c>
      <c r="P1637" s="34">
        <f t="shared" si="785"/>
        <v>0</v>
      </c>
      <c r="Q1637" s="34">
        <f t="shared" si="785"/>
        <v>0</v>
      </c>
      <c r="R1637" s="34">
        <f t="shared" si="785"/>
        <v>0</v>
      </c>
      <c r="S1637" s="34">
        <f t="shared" si="785"/>
        <v>0</v>
      </c>
      <c r="T1637" s="34">
        <f t="shared" si="785"/>
        <v>0</v>
      </c>
      <c r="U1637" s="34">
        <f t="shared" si="785"/>
        <v>0</v>
      </c>
      <c r="V1637" s="37">
        <f t="shared" si="785"/>
        <v>0</v>
      </c>
      <c r="W1637" s="33">
        <f t="shared" si="785"/>
        <v>0</v>
      </c>
      <c r="Y1637"/>
      <c r="Z1637"/>
    </row>
    <row r="1638" spans="1:26" s="72" customFormat="1" outlineLevel="1" x14ac:dyDescent="0.2">
      <c r="A1638" s="322"/>
      <c r="B1638" s="25"/>
      <c r="C1638" s="23"/>
      <c r="D1638" s="23"/>
      <c r="E1638" s="24"/>
      <c r="F1638" s="176" t="s">
        <v>335</v>
      </c>
      <c r="G1638" s="190">
        <f>G778</f>
        <v>0</v>
      </c>
      <c r="H1638" s="242">
        <f>G1638*(1-VLOOKUP($F1638,SHT,3,FALSE))+H778*(1-VLOOKUP($F1638,SHT,3,FALSE))</f>
        <v>0</v>
      </c>
      <c r="I1638" s="179">
        <f t="shared" ref="I1638:V1638" si="786">I778*(1-VLOOKUP($F1638,SHT,3,FALSE))</f>
        <v>0</v>
      </c>
      <c r="J1638" s="179">
        <f t="shared" si="786"/>
        <v>0</v>
      </c>
      <c r="K1638" s="197">
        <f t="shared" si="786"/>
        <v>0</v>
      </c>
      <c r="L1638" s="181">
        <f t="shared" si="786"/>
        <v>0</v>
      </c>
      <c r="M1638" s="192">
        <f t="shared" si="786"/>
        <v>0</v>
      </c>
      <c r="N1638" s="182">
        <f t="shared" si="786"/>
        <v>0</v>
      </c>
      <c r="O1638" s="182">
        <f t="shared" si="786"/>
        <v>0</v>
      </c>
      <c r="P1638" s="182">
        <f t="shared" si="786"/>
        <v>0</v>
      </c>
      <c r="Q1638" s="182">
        <f t="shared" si="786"/>
        <v>0</v>
      </c>
      <c r="R1638" s="182">
        <f t="shared" si="786"/>
        <v>0</v>
      </c>
      <c r="S1638" s="182">
        <f t="shared" si="786"/>
        <v>0</v>
      </c>
      <c r="T1638" s="178">
        <f t="shared" si="786"/>
        <v>0</v>
      </c>
      <c r="U1638" s="182">
        <f t="shared" si="786"/>
        <v>0</v>
      </c>
      <c r="V1638" s="183">
        <f t="shared" si="786"/>
        <v>0</v>
      </c>
      <c r="W1638" s="46">
        <f>W778</f>
        <v>0</v>
      </c>
      <c r="Y1638"/>
      <c r="Z1638"/>
    </row>
    <row r="1639" spans="1:26" s="72" customFormat="1" outlineLevel="1" x14ac:dyDescent="0.2">
      <c r="A1639" s="322"/>
      <c r="B1639" s="25"/>
      <c r="C1639" s="23"/>
      <c r="D1639" s="23"/>
      <c r="E1639" s="24"/>
      <c r="F1639" s="176" t="s">
        <v>336</v>
      </c>
      <c r="G1639" s="190">
        <f>G779</f>
        <v>0</v>
      </c>
      <c r="H1639" s="242">
        <f>G1639*(1-VLOOKUP($F1639,SHT,3,FALSE))+H779*(1-VLOOKUP($F1639,SHT,3,FALSE))</f>
        <v>0</v>
      </c>
      <c r="I1639" s="179">
        <f t="shared" ref="I1639:V1639" si="787">I779*(1-VLOOKUP($F1639,SHT,3,FALSE))</f>
        <v>0</v>
      </c>
      <c r="J1639" s="179">
        <f t="shared" si="787"/>
        <v>0</v>
      </c>
      <c r="K1639" s="197">
        <f t="shared" si="787"/>
        <v>0</v>
      </c>
      <c r="L1639" s="181">
        <f t="shared" si="787"/>
        <v>0</v>
      </c>
      <c r="M1639" s="192">
        <f t="shared" si="787"/>
        <v>0</v>
      </c>
      <c r="N1639" s="182">
        <f t="shared" si="787"/>
        <v>0</v>
      </c>
      <c r="O1639" s="182">
        <f t="shared" si="787"/>
        <v>0</v>
      </c>
      <c r="P1639" s="182">
        <f t="shared" si="787"/>
        <v>0</v>
      </c>
      <c r="Q1639" s="182">
        <f t="shared" si="787"/>
        <v>0</v>
      </c>
      <c r="R1639" s="182">
        <f t="shared" si="787"/>
        <v>0</v>
      </c>
      <c r="S1639" s="182">
        <f t="shared" si="787"/>
        <v>0</v>
      </c>
      <c r="T1639" s="178">
        <f t="shared" si="787"/>
        <v>0</v>
      </c>
      <c r="U1639" s="182">
        <f t="shared" si="787"/>
        <v>0</v>
      </c>
      <c r="V1639" s="183">
        <f t="shared" si="787"/>
        <v>0</v>
      </c>
      <c r="W1639" s="46">
        <f>W779</f>
        <v>0</v>
      </c>
      <c r="Y1639"/>
      <c r="Z1639"/>
    </row>
    <row r="1640" spans="1:26" s="72" customFormat="1" x14ac:dyDescent="0.2">
      <c r="A1640" s="322"/>
      <c r="B1640" s="25"/>
      <c r="C1640" s="23"/>
      <c r="D1640" s="23"/>
      <c r="E1640" s="24" t="s">
        <v>337</v>
      </c>
      <c r="F1640" s="24"/>
      <c r="G1640" s="69">
        <f t="shared" ref="G1640:W1640" si="788">SUBTOTAL(9,G1641:G1643)</f>
        <v>0</v>
      </c>
      <c r="H1640" s="70">
        <f t="shared" si="788"/>
        <v>0</v>
      </c>
      <c r="I1640" s="66">
        <f t="shared" si="788"/>
        <v>0</v>
      </c>
      <c r="J1640" s="66">
        <f t="shared" si="788"/>
        <v>0</v>
      </c>
      <c r="K1640" s="67">
        <f t="shared" si="788"/>
        <v>0</v>
      </c>
      <c r="L1640" s="51">
        <f t="shared" si="788"/>
        <v>0</v>
      </c>
      <c r="M1640" s="34">
        <f t="shared" si="788"/>
        <v>0</v>
      </c>
      <c r="N1640" s="34">
        <f t="shared" si="788"/>
        <v>0</v>
      </c>
      <c r="O1640" s="34">
        <f t="shared" si="788"/>
        <v>0</v>
      </c>
      <c r="P1640" s="34">
        <f t="shared" si="788"/>
        <v>0</v>
      </c>
      <c r="Q1640" s="34">
        <f t="shared" si="788"/>
        <v>0</v>
      </c>
      <c r="R1640" s="34">
        <f t="shared" si="788"/>
        <v>0</v>
      </c>
      <c r="S1640" s="34">
        <f t="shared" si="788"/>
        <v>0</v>
      </c>
      <c r="T1640" s="34">
        <f t="shared" si="788"/>
        <v>0</v>
      </c>
      <c r="U1640" s="34">
        <f t="shared" si="788"/>
        <v>0</v>
      </c>
      <c r="V1640" s="37">
        <f t="shared" si="788"/>
        <v>0</v>
      </c>
      <c r="W1640" s="33">
        <f t="shared" si="788"/>
        <v>0</v>
      </c>
      <c r="Y1640"/>
      <c r="Z1640"/>
    </row>
    <row r="1641" spans="1:26" s="72" customFormat="1" outlineLevel="1" x14ac:dyDescent="0.2">
      <c r="A1641" s="322"/>
      <c r="B1641" s="25"/>
      <c r="C1641" s="23"/>
      <c r="D1641" s="23"/>
      <c r="E1641" s="24"/>
      <c r="F1641" s="176" t="s">
        <v>338</v>
      </c>
      <c r="G1641" s="190">
        <f>G781</f>
        <v>0</v>
      </c>
      <c r="H1641" s="242">
        <f>G1641*(1-VLOOKUP($F1641,SHT,3,FALSE))+H781*(1-VLOOKUP($F1641,SHT,3,FALSE))</f>
        <v>0</v>
      </c>
      <c r="I1641" s="179">
        <f t="shared" ref="I1641:V1641" si="789">I781*(1-VLOOKUP($F1641,SHT,3,FALSE))</f>
        <v>0</v>
      </c>
      <c r="J1641" s="179">
        <f t="shared" si="789"/>
        <v>0</v>
      </c>
      <c r="K1641" s="197">
        <f t="shared" si="789"/>
        <v>0</v>
      </c>
      <c r="L1641" s="196">
        <f t="shared" si="789"/>
        <v>0</v>
      </c>
      <c r="M1641" s="182">
        <f t="shared" si="789"/>
        <v>0</v>
      </c>
      <c r="N1641" s="182">
        <f t="shared" si="789"/>
        <v>0</v>
      </c>
      <c r="O1641" s="182">
        <f t="shared" si="789"/>
        <v>0</v>
      </c>
      <c r="P1641" s="182">
        <f t="shared" si="789"/>
        <v>0</v>
      </c>
      <c r="Q1641" s="182">
        <f t="shared" si="789"/>
        <v>0</v>
      </c>
      <c r="R1641" s="182">
        <f t="shared" si="789"/>
        <v>0</v>
      </c>
      <c r="S1641" s="182">
        <f t="shared" si="789"/>
        <v>0</v>
      </c>
      <c r="T1641" s="182">
        <f t="shared" si="789"/>
        <v>0</v>
      </c>
      <c r="U1641" s="182">
        <f t="shared" si="789"/>
        <v>0</v>
      </c>
      <c r="V1641" s="183">
        <f t="shared" si="789"/>
        <v>0</v>
      </c>
      <c r="W1641" s="46">
        <f>W781</f>
        <v>0</v>
      </c>
      <c r="Y1641"/>
      <c r="Z1641"/>
    </row>
    <row r="1642" spans="1:26" s="72" customFormat="1" outlineLevel="1" x14ac:dyDescent="0.2">
      <c r="A1642" s="322"/>
      <c r="B1642" s="25"/>
      <c r="C1642" s="23"/>
      <c r="D1642" s="23"/>
      <c r="E1642" s="24"/>
      <c r="F1642" s="176" t="s">
        <v>339</v>
      </c>
      <c r="G1642" s="190">
        <f>G782</f>
        <v>0</v>
      </c>
      <c r="H1642" s="242">
        <f>G1642*(1-VLOOKUP($F1642,SHT,3,FALSE))+H782*(1-VLOOKUP($F1642,SHT,3,FALSE))</f>
        <v>0</v>
      </c>
      <c r="I1642" s="179">
        <f t="shared" ref="I1642:V1642" si="790">I782*(1-VLOOKUP($F1642,SHT,3,FALSE))</f>
        <v>0</v>
      </c>
      <c r="J1642" s="179">
        <f t="shared" si="790"/>
        <v>0</v>
      </c>
      <c r="K1642" s="197">
        <f t="shared" si="790"/>
        <v>0</v>
      </c>
      <c r="L1642" s="196">
        <f t="shared" si="790"/>
        <v>0</v>
      </c>
      <c r="M1642" s="182">
        <f t="shared" si="790"/>
        <v>0</v>
      </c>
      <c r="N1642" s="182">
        <f t="shared" si="790"/>
        <v>0</v>
      </c>
      <c r="O1642" s="182">
        <f t="shared" si="790"/>
        <v>0</v>
      </c>
      <c r="P1642" s="182">
        <f t="shared" si="790"/>
        <v>0</v>
      </c>
      <c r="Q1642" s="182">
        <f t="shared" si="790"/>
        <v>0</v>
      </c>
      <c r="R1642" s="182">
        <f t="shared" si="790"/>
        <v>0</v>
      </c>
      <c r="S1642" s="182">
        <f t="shared" si="790"/>
        <v>0</v>
      </c>
      <c r="T1642" s="182">
        <f t="shared" si="790"/>
        <v>0</v>
      </c>
      <c r="U1642" s="182">
        <f t="shared" si="790"/>
        <v>0</v>
      </c>
      <c r="V1642" s="183">
        <f t="shared" si="790"/>
        <v>0</v>
      </c>
      <c r="W1642" s="46">
        <f>W782</f>
        <v>0</v>
      </c>
      <c r="Y1642"/>
      <c r="Z1642"/>
    </row>
    <row r="1643" spans="1:26" s="72" customFormat="1" outlineLevel="1" x14ac:dyDescent="0.2">
      <c r="A1643" s="322"/>
      <c r="B1643" s="25"/>
      <c r="C1643" s="23"/>
      <c r="D1643" s="23"/>
      <c r="E1643" s="24"/>
      <c r="F1643" s="176" t="s">
        <v>340</v>
      </c>
      <c r="G1643" s="190">
        <f>G783</f>
        <v>0</v>
      </c>
      <c r="H1643" s="242">
        <f>G1643*(1-VLOOKUP($F1643,SHT,3,FALSE))+H783*(1-VLOOKUP($F1643,SHT,3,FALSE))</f>
        <v>0</v>
      </c>
      <c r="I1643" s="179">
        <f t="shared" ref="I1643:V1643" si="791">I783*(1-VLOOKUP($F1643,SHT,3,FALSE))</f>
        <v>0</v>
      </c>
      <c r="J1643" s="179">
        <f t="shared" si="791"/>
        <v>0</v>
      </c>
      <c r="K1643" s="197">
        <f t="shared" si="791"/>
        <v>0</v>
      </c>
      <c r="L1643" s="196">
        <f t="shared" si="791"/>
        <v>0</v>
      </c>
      <c r="M1643" s="182">
        <f t="shared" si="791"/>
        <v>0</v>
      </c>
      <c r="N1643" s="182">
        <f t="shared" si="791"/>
        <v>0</v>
      </c>
      <c r="O1643" s="182">
        <f t="shared" si="791"/>
        <v>0</v>
      </c>
      <c r="P1643" s="182">
        <f t="shared" si="791"/>
        <v>0</v>
      </c>
      <c r="Q1643" s="182">
        <f t="shared" si="791"/>
        <v>0</v>
      </c>
      <c r="R1643" s="182">
        <f t="shared" si="791"/>
        <v>0</v>
      </c>
      <c r="S1643" s="182">
        <f t="shared" si="791"/>
        <v>0</v>
      </c>
      <c r="T1643" s="182">
        <f t="shared" si="791"/>
        <v>0</v>
      </c>
      <c r="U1643" s="182">
        <f t="shared" si="791"/>
        <v>0</v>
      </c>
      <c r="V1643" s="183">
        <f t="shared" si="791"/>
        <v>0</v>
      </c>
      <c r="W1643" s="46">
        <f>W783</f>
        <v>0</v>
      </c>
      <c r="Y1643"/>
      <c r="Z1643"/>
    </row>
    <row r="1644" spans="1:26" s="72" customFormat="1" x14ac:dyDescent="0.2">
      <c r="A1644" s="322"/>
      <c r="B1644" s="25"/>
      <c r="C1644" s="23"/>
      <c r="D1644" s="23" t="s">
        <v>183</v>
      </c>
      <c r="E1644" s="24"/>
      <c r="F1644" s="24"/>
      <c r="G1644" s="69"/>
      <c r="H1644" s="70"/>
      <c r="I1644" s="66"/>
      <c r="J1644" s="66"/>
      <c r="K1644" s="67"/>
      <c r="L1644" s="51"/>
      <c r="M1644" s="34"/>
      <c r="N1644" s="34"/>
      <c r="O1644" s="34"/>
      <c r="P1644" s="34"/>
      <c r="Q1644" s="34"/>
      <c r="R1644" s="34"/>
      <c r="S1644" s="34"/>
      <c r="T1644" s="34"/>
      <c r="U1644" s="34"/>
      <c r="V1644" s="37"/>
      <c r="W1644" s="33"/>
      <c r="Y1644"/>
      <c r="Z1644"/>
    </row>
    <row r="1645" spans="1:26" s="72" customFormat="1" x14ac:dyDescent="0.2">
      <c r="A1645" s="322"/>
      <c r="B1645" s="25"/>
      <c r="C1645" s="23"/>
      <c r="D1645" s="23"/>
      <c r="E1645" s="24" t="s">
        <v>184</v>
      </c>
      <c r="F1645" s="24"/>
      <c r="G1645" s="69">
        <f t="shared" ref="G1645:W1645" si="792">SUBTOTAL(9,G1646:G1647)</f>
        <v>0</v>
      </c>
      <c r="H1645" s="70">
        <f t="shared" si="792"/>
        <v>0</v>
      </c>
      <c r="I1645" s="66">
        <f t="shared" si="792"/>
        <v>0</v>
      </c>
      <c r="J1645" s="66">
        <f t="shared" si="792"/>
        <v>0</v>
      </c>
      <c r="K1645" s="67">
        <f t="shared" si="792"/>
        <v>0</v>
      </c>
      <c r="L1645" s="34">
        <f t="shared" si="792"/>
        <v>0</v>
      </c>
      <c r="M1645" s="34">
        <f t="shared" si="792"/>
        <v>0</v>
      </c>
      <c r="N1645" s="34">
        <f t="shared" si="792"/>
        <v>0</v>
      </c>
      <c r="O1645" s="34">
        <f t="shared" si="792"/>
        <v>0</v>
      </c>
      <c r="P1645" s="34">
        <f t="shared" si="792"/>
        <v>0</v>
      </c>
      <c r="Q1645" s="34">
        <f t="shared" si="792"/>
        <v>0</v>
      </c>
      <c r="R1645" s="34">
        <f t="shared" si="792"/>
        <v>0</v>
      </c>
      <c r="S1645" s="34">
        <f t="shared" si="792"/>
        <v>0</v>
      </c>
      <c r="T1645" s="34">
        <f t="shared" si="792"/>
        <v>0</v>
      </c>
      <c r="U1645" s="34">
        <f t="shared" si="792"/>
        <v>0</v>
      </c>
      <c r="V1645" s="37">
        <f t="shared" si="792"/>
        <v>0</v>
      </c>
      <c r="W1645" s="33">
        <f t="shared" si="792"/>
        <v>0</v>
      </c>
      <c r="Y1645"/>
      <c r="Z1645"/>
    </row>
    <row r="1646" spans="1:26" s="72" customFormat="1" outlineLevel="1" x14ac:dyDescent="0.2">
      <c r="A1646" s="322"/>
      <c r="B1646" s="25"/>
      <c r="C1646" s="23"/>
      <c r="D1646" s="23"/>
      <c r="E1646" s="24"/>
      <c r="F1646" s="176" t="s">
        <v>176</v>
      </c>
      <c r="G1646" s="190">
        <f>G786</f>
        <v>0</v>
      </c>
      <c r="H1646" s="242">
        <f>G1646*(1-VLOOKUP($F1646,SHT,3,FALSE))+H786*(1-VLOOKUP($F1646,SHT,3,FALSE))</f>
        <v>0</v>
      </c>
      <c r="I1646" s="179">
        <f t="shared" ref="I1646:V1646" si="793">I786*(1-VLOOKUP($F1646,SHT,3,FALSE))</f>
        <v>0</v>
      </c>
      <c r="J1646" s="179">
        <f t="shared" si="793"/>
        <v>0</v>
      </c>
      <c r="K1646" s="197">
        <f t="shared" si="793"/>
        <v>0</v>
      </c>
      <c r="L1646" s="181">
        <f t="shared" si="793"/>
        <v>0</v>
      </c>
      <c r="M1646" s="192">
        <f t="shared" si="793"/>
        <v>0</v>
      </c>
      <c r="N1646" s="182">
        <f t="shared" si="793"/>
        <v>0</v>
      </c>
      <c r="O1646" s="182">
        <f t="shared" si="793"/>
        <v>0</v>
      </c>
      <c r="P1646" s="182">
        <f t="shared" si="793"/>
        <v>0</v>
      </c>
      <c r="Q1646" s="182">
        <f t="shared" si="793"/>
        <v>0</v>
      </c>
      <c r="R1646" s="182">
        <f t="shared" si="793"/>
        <v>0</v>
      </c>
      <c r="S1646" s="182">
        <f t="shared" si="793"/>
        <v>0</v>
      </c>
      <c r="T1646" s="178">
        <f t="shared" si="793"/>
        <v>0</v>
      </c>
      <c r="U1646" s="182">
        <f t="shared" si="793"/>
        <v>0</v>
      </c>
      <c r="V1646" s="183">
        <f t="shared" si="793"/>
        <v>0</v>
      </c>
      <c r="W1646" s="46">
        <f>W786</f>
        <v>0</v>
      </c>
      <c r="Y1646"/>
      <c r="Z1646"/>
    </row>
    <row r="1647" spans="1:26" s="72" customFormat="1" outlineLevel="1" x14ac:dyDescent="0.2">
      <c r="A1647" s="322"/>
      <c r="B1647" s="25"/>
      <c r="C1647" s="23"/>
      <c r="D1647" s="23"/>
      <c r="E1647" s="24"/>
      <c r="F1647" s="176" t="s">
        <v>180</v>
      </c>
      <c r="G1647" s="190">
        <f>G787</f>
        <v>0</v>
      </c>
      <c r="H1647" s="242">
        <f>G1647*(1-VLOOKUP($F1647,SHT,3,FALSE))+H787*(1-VLOOKUP($F1647,SHT,3,FALSE))</f>
        <v>0</v>
      </c>
      <c r="I1647" s="179">
        <f t="shared" ref="I1647:V1647" si="794">I787*(1-VLOOKUP($F1647,SHT,3,FALSE))</f>
        <v>0</v>
      </c>
      <c r="J1647" s="179">
        <f t="shared" si="794"/>
        <v>0</v>
      </c>
      <c r="K1647" s="197">
        <f t="shared" si="794"/>
        <v>0</v>
      </c>
      <c r="L1647" s="181">
        <f t="shared" si="794"/>
        <v>0</v>
      </c>
      <c r="M1647" s="192">
        <f t="shared" si="794"/>
        <v>0</v>
      </c>
      <c r="N1647" s="182">
        <f t="shared" si="794"/>
        <v>0</v>
      </c>
      <c r="O1647" s="182">
        <f t="shared" si="794"/>
        <v>0</v>
      </c>
      <c r="P1647" s="182">
        <f t="shared" si="794"/>
        <v>0</v>
      </c>
      <c r="Q1647" s="182">
        <f t="shared" si="794"/>
        <v>0</v>
      </c>
      <c r="R1647" s="182">
        <f t="shared" si="794"/>
        <v>0</v>
      </c>
      <c r="S1647" s="182">
        <f t="shared" si="794"/>
        <v>0</v>
      </c>
      <c r="T1647" s="178">
        <f t="shared" si="794"/>
        <v>0</v>
      </c>
      <c r="U1647" s="182">
        <f t="shared" si="794"/>
        <v>0</v>
      </c>
      <c r="V1647" s="183">
        <f t="shared" si="794"/>
        <v>0</v>
      </c>
      <c r="W1647" s="46">
        <f>W787</f>
        <v>0</v>
      </c>
      <c r="Y1647"/>
      <c r="Z1647"/>
    </row>
    <row r="1648" spans="1:26" s="72" customFormat="1" x14ac:dyDescent="0.2">
      <c r="A1648" s="322"/>
      <c r="B1648" s="25"/>
      <c r="C1648" s="23"/>
      <c r="D1648" s="23"/>
      <c r="E1648" s="24" t="s">
        <v>185</v>
      </c>
      <c r="F1648" s="24"/>
      <c r="G1648" s="69">
        <f t="shared" ref="G1648:W1648" si="795">SUBTOTAL(9,G1649:G1650)</f>
        <v>0</v>
      </c>
      <c r="H1648" s="70">
        <f t="shared" si="795"/>
        <v>0</v>
      </c>
      <c r="I1648" s="66">
        <f t="shared" si="795"/>
        <v>0</v>
      </c>
      <c r="J1648" s="66">
        <f t="shared" si="795"/>
        <v>0</v>
      </c>
      <c r="K1648" s="67">
        <f t="shared" si="795"/>
        <v>0</v>
      </c>
      <c r="L1648" s="34">
        <f t="shared" si="795"/>
        <v>0</v>
      </c>
      <c r="M1648" s="34">
        <f t="shared" si="795"/>
        <v>0</v>
      </c>
      <c r="N1648" s="34">
        <f t="shared" si="795"/>
        <v>0</v>
      </c>
      <c r="O1648" s="34">
        <f t="shared" si="795"/>
        <v>0</v>
      </c>
      <c r="P1648" s="34">
        <f t="shared" si="795"/>
        <v>0</v>
      </c>
      <c r="Q1648" s="34">
        <f t="shared" si="795"/>
        <v>0</v>
      </c>
      <c r="R1648" s="34">
        <f t="shared" si="795"/>
        <v>0</v>
      </c>
      <c r="S1648" s="34">
        <f t="shared" si="795"/>
        <v>0</v>
      </c>
      <c r="T1648" s="34">
        <f t="shared" si="795"/>
        <v>0</v>
      </c>
      <c r="U1648" s="34">
        <f t="shared" si="795"/>
        <v>0</v>
      </c>
      <c r="V1648" s="37">
        <f t="shared" si="795"/>
        <v>0</v>
      </c>
      <c r="W1648" s="33">
        <f t="shared" si="795"/>
        <v>0</v>
      </c>
      <c r="Y1648"/>
      <c r="Z1648"/>
    </row>
    <row r="1649" spans="1:26" s="72" customFormat="1" outlineLevel="1" x14ac:dyDescent="0.2">
      <c r="A1649" s="322"/>
      <c r="B1649" s="25"/>
      <c r="C1649" s="23"/>
      <c r="D1649" s="23"/>
      <c r="E1649" s="24"/>
      <c r="F1649" s="176" t="s">
        <v>177</v>
      </c>
      <c r="G1649" s="190">
        <f>G789</f>
        <v>0</v>
      </c>
      <c r="H1649" s="242">
        <f>G1649*(1-VLOOKUP($F1649,SHT,3,FALSE))+H789*(1-VLOOKUP($F1649,SHT,3,FALSE))</f>
        <v>0</v>
      </c>
      <c r="I1649" s="179">
        <f t="shared" ref="I1649:V1649" si="796">I789*(1-VLOOKUP($F1649,SHT,3,FALSE))</f>
        <v>0</v>
      </c>
      <c r="J1649" s="179">
        <f t="shared" si="796"/>
        <v>0</v>
      </c>
      <c r="K1649" s="197">
        <f t="shared" si="796"/>
        <v>0</v>
      </c>
      <c r="L1649" s="181">
        <f t="shared" si="796"/>
        <v>0</v>
      </c>
      <c r="M1649" s="192">
        <f t="shared" si="796"/>
        <v>0</v>
      </c>
      <c r="N1649" s="182">
        <f t="shared" si="796"/>
        <v>0</v>
      </c>
      <c r="O1649" s="182">
        <f t="shared" si="796"/>
        <v>0</v>
      </c>
      <c r="P1649" s="182">
        <f t="shared" si="796"/>
        <v>0</v>
      </c>
      <c r="Q1649" s="182">
        <f t="shared" si="796"/>
        <v>0</v>
      </c>
      <c r="R1649" s="182">
        <f t="shared" si="796"/>
        <v>0</v>
      </c>
      <c r="S1649" s="182">
        <f t="shared" si="796"/>
        <v>0</v>
      </c>
      <c r="T1649" s="178">
        <f t="shared" si="796"/>
        <v>0</v>
      </c>
      <c r="U1649" s="182">
        <f t="shared" si="796"/>
        <v>0</v>
      </c>
      <c r="V1649" s="183">
        <f t="shared" si="796"/>
        <v>0</v>
      </c>
      <c r="W1649" s="46">
        <f>W789</f>
        <v>0</v>
      </c>
      <c r="Y1649"/>
      <c r="Z1649"/>
    </row>
    <row r="1650" spans="1:26" s="72" customFormat="1" outlineLevel="1" x14ac:dyDescent="0.2">
      <c r="A1650" s="322"/>
      <c r="B1650" s="25"/>
      <c r="C1650" s="23"/>
      <c r="D1650" s="23"/>
      <c r="E1650" s="24"/>
      <c r="F1650" s="176" t="s">
        <v>182</v>
      </c>
      <c r="G1650" s="190">
        <f>G790</f>
        <v>0</v>
      </c>
      <c r="H1650" s="242">
        <f>G1650*(1-VLOOKUP($F1650,SHT,3,FALSE))+H790*(1-VLOOKUP($F1650,SHT,3,FALSE))</f>
        <v>0</v>
      </c>
      <c r="I1650" s="179">
        <f t="shared" ref="I1650:V1650" si="797">I790*(1-VLOOKUP($F1650,SHT,3,FALSE))</f>
        <v>0</v>
      </c>
      <c r="J1650" s="179">
        <f t="shared" si="797"/>
        <v>0</v>
      </c>
      <c r="K1650" s="197">
        <f t="shared" si="797"/>
        <v>0</v>
      </c>
      <c r="L1650" s="181">
        <f t="shared" si="797"/>
        <v>0</v>
      </c>
      <c r="M1650" s="192">
        <f t="shared" si="797"/>
        <v>0</v>
      </c>
      <c r="N1650" s="182">
        <f t="shared" si="797"/>
        <v>0</v>
      </c>
      <c r="O1650" s="182">
        <f t="shared" si="797"/>
        <v>0</v>
      </c>
      <c r="P1650" s="182">
        <f t="shared" si="797"/>
        <v>0</v>
      </c>
      <c r="Q1650" s="182">
        <f t="shared" si="797"/>
        <v>0</v>
      </c>
      <c r="R1650" s="182">
        <f t="shared" si="797"/>
        <v>0</v>
      </c>
      <c r="S1650" s="182">
        <f t="shared" si="797"/>
        <v>0</v>
      </c>
      <c r="T1650" s="178">
        <f t="shared" si="797"/>
        <v>0</v>
      </c>
      <c r="U1650" s="182">
        <f t="shared" si="797"/>
        <v>0</v>
      </c>
      <c r="V1650" s="183">
        <f t="shared" si="797"/>
        <v>0</v>
      </c>
      <c r="W1650" s="46">
        <f>W790</f>
        <v>0</v>
      </c>
      <c r="Y1650"/>
      <c r="Z1650"/>
    </row>
    <row r="1651" spans="1:26" s="72" customFormat="1" x14ac:dyDescent="0.2">
      <c r="A1651" s="322"/>
      <c r="B1651" s="25"/>
      <c r="C1651" s="23"/>
      <c r="D1651" s="23"/>
      <c r="E1651" s="24" t="s">
        <v>186</v>
      </c>
      <c r="F1651" s="24"/>
      <c r="G1651" s="69">
        <f t="shared" ref="G1651:W1651" si="798">SUBTOTAL(9,G1652:G1653)</f>
        <v>0</v>
      </c>
      <c r="H1651" s="70">
        <f t="shared" si="798"/>
        <v>0</v>
      </c>
      <c r="I1651" s="66">
        <f t="shared" si="798"/>
        <v>0</v>
      </c>
      <c r="J1651" s="66">
        <f t="shared" si="798"/>
        <v>0</v>
      </c>
      <c r="K1651" s="67">
        <f t="shared" si="798"/>
        <v>0</v>
      </c>
      <c r="L1651" s="34">
        <f t="shared" si="798"/>
        <v>0</v>
      </c>
      <c r="M1651" s="34">
        <f t="shared" si="798"/>
        <v>0</v>
      </c>
      <c r="N1651" s="34">
        <f t="shared" si="798"/>
        <v>0</v>
      </c>
      <c r="O1651" s="34">
        <f t="shared" si="798"/>
        <v>0</v>
      </c>
      <c r="P1651" s="34">
        <f t="shared" si="798"/>
        <v>0</v>
      </c>
      <c r="Q1651" s="34">
        <f t="shared" si="798"/>
        <v>0</v>
      </c>
      <c r="R1651" s="34">
        <f t="shared" si="798"/>
        <v>0</v>
      </c>
      <c r="S1651" s="34">
        <f t="shared" si="798"/>
        <v>0</v>
      </c>
      <c r="T1651" s="34">
        <f t="shared" si="798"/>
        <v>0</v>
      </c>
      <c r="U1651" s="34">
        <f t="shared" si="798"/>
        <v>0</v>
      </c>
      <c r="V1651" s="37">
        <f t="shared" si="798"/>
        <v>0</v>
      </c>
      <c r="W1651" s="33">
        <f t="shared" si="798"/>
        <v>0</v>
      </c>
      <c r="Y1651"/>
      <c r="Z1651"/>
    </row>
    <row r="1652" spans="1:26" s="72" customFormat="1" outlineLevel="1" x14ac:dyDescent="0.2">
      <c r="A1652" s="322"/>
      <c r="B1652" s="25"/>
      <c r="C1652" s="23"/>
      <c r="D1652" s="23"/>
      <c r="E1652" s="24"/>
      <c r="F1652" s="176" t="s">
        <v>178</v>
      </c>
      <c r="G1652" s="190">
        <f>G792</f>
        <v>0</v>
      </c>
      <c r="H1652" s="242">
        <f>G1652*(1-VLOOKUP($F1652,SHT,3,FALSE))+H792*(1-VLOOKUP($F1652,SHT,3,FALSE))</f>
        <v>0</v>
      </c>
      <c r="I1652" s="179">
        <f t="shared" ref="I1652:V1652" si="799">I792*(1-VLOOKUP($F1652,SHT,3,FALSE))</f>
        <v>0</v>
      </c>
      <c r="J1652" s="179">
        <f t="shared" si="799"/>
        <v>0</v>
      </c>
      <c r="K1652" s="197">
        <f t="shared" si="799"/>
        <v>0</v>
      </c>
      <c r="L1652" s="181">
        <f t="shared" si="799"/>
        <v>0</v>
      </c>
      <c r="M1652" s="192">
        <f t="shared" si="799"/>
        <v>0</v>
      </c>
      <c r="N1652" s="182">
        <f t="shared" si="799"/>
        <v>0</v>
      </c>
      <c r="O1652" s="182">
        <f t="shared" si="799"/>
        <v>0</v>
      </c>
      <c r="P1652" s="182">
        <f t="shared" si="799"/>
        <v>0</v>
      </c>
      <c r="Q1652" s="182">
        <f t="shared" si="799"/>
        <v>0</v>
      </c>
      <c r="R1652" s="182">
        <f t="shared" si="799"/>
        <v>0</v>
      </c>
      <c r="S1652" s="182">
        <f t="shared" si="799"/>
        <v>0</v>
      </c>
      <c r="T1652" s="178">
        <f t="shared" si="799"/>
        <v>0</v>
      </c>
      <c r="U1652" s="182">
        <f t="shared" si="799"/>
        <v>0</v>
      </c>
      <c r="V1652" s="183">
        <f t="shared" si="799"/>
        <v>0</v>
      </c>
      <c r="W1652" s="46">
        <f>W792</f>
        <v>0</v>
      </c>
      <c r="Y1652"/>
      <c r="Z1652"/>
    </row>
    <row r="1653" spans="1:26" s="72" customFormat="1" outlineLevel="1" x14ac:dyDescent="0.2">
      <c r="A1653" s="322"/>
      <c r="B1653" s="25"/>
      <c r="C1653" s="23"/>
      <c r="D1653" s="23"/>
      <c r="E1653" s="24"/>
      <c r="F1653" s="176" t="s">
        <v>181</v>
      </c>
      <c r="G1653" s="190">
        <f>G793</f>
        <v>0</v>
      </c>
      <c r="H1653" s="242">
        <f>G1653*(1-VLOOKUP($F1653,SHT,3,FALSE))+H793*(1-VLOOKUP($F1653,SHT,3,FALSE))</f>
        <v>0</v>
      </c>
      <c r="I1653" s="179">
        <f t="shared" ref="I1653:V1653" si="800">I793*(1-VLOOKUP($F1653,SHT,3,FALSE))</f>
        <v>0</v>
      </c>
      <c r="J1653" s="179">
        <f t="shared" si="800"/>
        <v>0</v>
      </c>
      <c r="K1653" s="197">
        <f t="shared" si="800"/>
        <v>0</v>
      </c>
      <c r="L1653" s="181">
        <f t="shared" si="800"/>
        <v>0</v>
      </c>
      <c r="M1653" s="192">
        <f t="shared" si="800"/>
        <v>0</v>
      </c>
      <c r="N1653" s="182">
        <f t="shared" si="800"/>
        <v>0</v>
      </c>
      <c r="O1653" s="182">
        <f t="shared" si="800"/>
        <v>0</v>
      </c>
      <c r="P1653" s="182">
        <f t="shared" si="800"/>
        <v>0</v>
      </c>
      <c r="Q1653" s="182">
        <f t="shared" si="800"/>
        <v>0</v>
      </c>
      <c r="R1653" s="182">
        <f t="shared" si="800"/>
        <v>0</v>
      </c>
      <c r="S1653" s="182">
        <f t="shared" si="800"/>
        <v>0</v>
      </c>
      <c r="T1653" s="178">
        <f t="shared" si="800"/>
        <v>0</v>
      </c>
      <c r="U1653" s="182">
        <f t="shared" si="800"/>
        <v>0</v>
      </c>
      <c r="V1653" s="183">
        <f t="shared" si="800"/>
        <v>0</v>
      </c>
      <c r="W1653" s="46">
        <f>W793</f>
        <v>0</v>
      </c>
      <c r="Y1653"/>
      <c r="Z1653"/>
    </row>
    <row r="1654" spans="1:26" s="72" customFormat="1" x14ac:dyDescent="0.2">
      <c r="A1654" s="322"/>
      <c r="B1654" s="25"/>
      <c r="C1654" s="23"/>
      <c r="D1654" s="23"/>
      <c r="E1654" s="24" t="s">
        <v>187</v>
      </c>
      <c r="F1654" s="24"/>
      <c r="G1654" s="69">
        <f t="shared" ref="G1654:W1654" si="801">SUBTOTAL(9,G1655:G1656)</f>
        <v>0</v>
      </c>
      <c r="H1654" s="70">
        <f t="shared" si="801"/>
        <v>0</v>
      </c>
      <c r="I1654" s="66">
        <f t="shared" si="801"/>
        <v>0</v>
      </c>
      <c r="J1654" s="66">
        <f t="shared" si="801"/>
        <v>0</v>
      </c>
      <c r="K1654" s="67">
        <f t="shared" si="801"/>
        <v>0</v>
      </c>
      <c r="L1654" s="34">
        <f t="shared" si="801"/>
        <v>0</v>
      </c>
      <c r="M1654" s="34">
        <f t="shared" si="801"/>
        <v>0</v>
      </c>
      <c r="N1654" s="34">
        <f t="shared" si="801"/>
        <v>0</v>
      </c>
      <c r="O1654" s="34">
        <f t="shared" si="801"/>
        <v>0</v>
      </c>
      <c r="P1654" s="34">
        <f t="shared" si="801"/>
        <v>0</v>
      </c>
      <c r="Q1654" s="34">
        <f t="shared" si="801"/>
        <v>0</v>
      </c>
      <c r="R1654" s="34">
        <f t="shared" si="801"/>
        <v>0</v>
      </c>
      <c r="S1654" s="34">
        <f t="shared" si="801"/>
        <v>0</v>
      </c>
      <c r="T1654" s="34">
        <f t="shared" si="801"/>
        <v>0</v>
      </c>
      <c r="U1654" s="34">
        <f t="shared" si="801"/>
        <v>0</v>
      </c>
      <c r="V1654" s="37">
        <f t="shared" si="801"/>
        <v>0</v>
      </c>
      <c r="W1654" s="33">
        <f t="shared" si="801"/>
        <v>0</v>
      </c>
      <c r="Y1654"/>
      <c r="Z1654"/>
    </row>
    <row r="1655" spans="1:26" s="72" customFormat="1" outlineLevel="1" x14ac:dyDescent="0.2">
      <c r="A1655" s="322"/>
      <c r="B1655" s="25"/>
      <c r="C1655" s="23"/>
      <c r="D1655" s="23"/>
      <c r="E1655" s="24"/>
      <c r="F1655" s="176" t="s">
        <v>179</v>
      </c>
      <c r="G1655" s="190">
        <f>G795</f>
        <v>0</v>
      </c>
      <c r="H1655" s="242">
        <f>G1655*(1-VLOOKUP($F1655,SHT,3,FALSE))+H795*(1-VLOOKUP($F1655,SHT,3,FALSE))</f>
        <v>0</v>
      </c>
      <c r="I1655" s="179">
        <f t="shared" ref="I1655:V1655" si="802">I795*(1-VLOOKUP($F1655,SHT,3,FALSE))</f>
        <v>0</v>
      </c>
      <c r="J1655" s="179">
        <f t="shared" si="802"/>
        <v>0</v>
      </c>
      <c r="K1655" s="197">
        <f t="shared" si="802"/>
        <v>0</v>
      </c>
      <c r="L1655" s="181">
        <f t="shared" si="802"/>
        <v>0</v>
      </c>
      <c r="M1655" s="192">
        <f t="shared" si="802"/>
        <v>0</v>
      </c>
      <c r="N1655" s="182">
        <f t="shared" si="802"/>
        <v>0</v>
      </c>
      <c r="O1655" s="182">
        <f t="shared" si="802"/>
        <v>0</v>
      </c>
      <c r="P1655" s="182">
        <f t="shared" si="802"/>
        <v>0</v>
      </c>
      <c r="Q1655" s="182">
        <f t="shared" si="802"/>
        <v>0</v>
      </c>
      <c r="R1655" s="182">
        <f t="shared" si="802"/>
        <v>0</v>
      </c>
      <c r="S1655" s="182">
        <f t="shared" si="802"/>
        <v>0</v>
      </c>
      <c r="T1655" s="178">
        <f t="shared" si="802"/>
        <v>0</v>
      </c>
      <c r="U1655" s="182">
        <f t="shared" si="802"/>
        <v>0</v>
      </c>
      <c r="V1655" s="183">
        <f t="shared" si="802"/>
        <v>0</v>
      </c>
      <c r="W1655" s="46">
        <f>W795</f>
        <v>0</v>
      </c>
      <c r="Y1655"/>
      <c r="Z1655"/>
    </row>
    <row r="1656" spans="1:26" s="72" customFormat="1" outlineLevel="1" x14ac:dyDescent="0.2">
      <c r="A1656" s="322"/>
      <c r="B1656" s="25"/>
      <c r="C1656" s="23"/>
      <c r="D1656" s="23"/>
      <c r="E1656" s="24"/>
      <c r="F1656" s="176" t="s">
        <v>188</v>
      </c>
      <c r="G1656" s="190">
        <f>G796</f>
        <v>0</v>
      </c>
      <c r="H1656" s="242">
        <f>G1656*(1-VLOOKUP($F1656,SHT,3,FALSE))+H796*(1-VLOOKUP($F1656,SHT,3,FALSE))</f>
        <v>0</v>
      </c>
      <c r="I1656" s="179">
        <f t="shared" ref="I1656:V1656" si="803">I796*(1-VLOOKUP($F1656,SHT,3,FALSE))</f>
        <v>0</v>
      </c>
      <c r="J1656" s="179">
        <f t="shared" si="803"/>
        <v>0</v>
      </c>
      <c r="K1656" s="197">
        <f t="shared" si="803"/>
        <v>0</v>
      </c>
      <c r="L1656" s="181">
        <f t="shared" si="803"/>
        <v>0</v>
      </c>
      <c r="M1656" s="192">
        <f t="shared" si="803"/>
        <v>0</v>
      </c>
      <c r="N1656" s="182">
        <f t="shared" si="803"/>
        <v>0</v>
      </c>
      <c r="O1656" s="182">
        <f t="shared" si="803"/>
        <v>0</v>
      </c>
      <c r="P1656" s="182">
        <f t="shared" si="803"/>
        <v>0</v>
      </c>
      <c r="Q1656" s="182">
        <f t="shared" si="803"/>
        <v>0</v>
      </c>
      <c r="R1656" s="182">
        <f t="shared" si="803"/>
        <v>0</v>
      </c>
      <c r="S1656" s="182">
        <f t="shared" si="803"/>
        <v>0</v>
      </c>
      <c r="T1656" s="178">
        <f t="shared" si="803"/>
        <v>0</v>
      </c>
      <c r="U1656" s="182">
        <f t="shared" si="803"/>
        <v>0</v>
      </c>
      <c r="V1656" s="183">
        <f t="shared" si="803"/>
        <v>0</v>
      </c>
      <c r="W1656" s="46">
        <f>W796</f>
        <v>0</v>
      </c>
      <c r="Y1656"/>
      <c r="Z1656"/>
    </row>
    <row r="1657" spans="1:26" s="72" customFormat="1" x14ac:dyDescent="0.2">
      <c r="A1657" s="322"/>
      <c r="B1657" s="25"/>
      <c r="C1657" s="23"/>
      <c r="D1657" s="23"/>
      <c r="E1657" s="24" t="s">
        <v>341</v>
      </c>
      <c r="F1657" s="24"/>
      <c r="G1657" s="69">
        <f t="shared" ref="G1657:W1657" si="804">SUBTOTAL(9,G1658:G1659)</f>
        <v>0</v>
      </c>
      <c r="H1657" s="70">
        <f t="shared" si="804"/>
        <v>0</v>
      </c>
      <c r="I1657" s="66">
        <f t="shared" si="804"/>
        <v>0</v>
      </c>
      <c r="J1657" s="66">
        <f t="shared" si="804"/>
        <v>0</v>
      </c>
      <c r="K1657" s="67">
        <f t="shared" si="804"/>
        <v>0</v>
      </c>
      <c r="L1657" s="34">
        <f t="shared" si="804"/>
        <v>0</v>
      </c>
      <c r="M1657" s="34">
        <f t="shared" si="804"/>
        <v>0</v>
      </c>
      <c r="N1657" s="34">
        <f t="shared" si="804"/>
        <v>0</v>
      </c>
      <c r="O1657" s="34">
        <f t="shared" si="804"/>
        <v>0</v>
      </c>
      <c r="P1657" s="34">
        <f t="shared" si="804"/>
        <v>0</v>
      </c>
      <c r="Q1657" s="34">
        <f t="shared" si="804"/>
        <v>0</v>
      </c>
      <c r="R1657" s="34">
        <f t="shared" si="804"/>
        <v>0</v>
      </c>
      <c r="S1657" s="34">
        <f t="shared" si="804"/>
        <v>0</v>
      </c>
      <c r="T1657" s="34">
        <f t="shared" si="804"/>
        <v>0</v>
      </c>
      <c r="U1657" s="34">
        <f t="shared" si="804"/>
        <v>0</v>
      </c>
      <c r="V1657" s="37">
        <f t="shared" si="804"/>
        <v>0</v>
      </c>
      <c r="W1657" s="33">
        <f t="shared" si="804"/>
        <v>0</v>
      </c>
      <c r="Y1657"/>
      <c r="Z1657"/>
    </row>
    <row r="1658" spans="1:26" s="72" customFormat="1" outlineLevel="1" x14ac:dyDescent="0.2">
      <c r="A1658" s="322"/>
      <c r="B1658" s="25"/>
      <c r="C1658" s="23"/>
      <c r="D1658" s="23"/>
      <c r="E1658" s="24"/>
      <c r="F1658" s="176" t="s">
        <v>342</v>
      </c>
      <c r="G1658" s="190">
        <f>G798</f>
        <v>0</v>
      </c>
      <c r="H1658" s="242">
        <f>G1658*(1-VLOOKUP($F1658,SHT,3,FALSE))+H798*(1-VLOOKUP($F1658,SHT,3,FALSE))</f>
        <v>0</v>
      </c>
      <c r="I1658" s="179">
        <f t="shared" ref="I1658:V1658" si="805">I798*(1-VLOOKUP($F1658,SHT,3,FALSE))</f>
        <v>0</v>
      </c>
      <c r="J1658" s="179">
        <f t="shared" si="805"/>
        <v>0</v>
      </c>
      <c r="K1658" s="197">
        <f t="shared" si="805"/>
        <v>0</v>
      </c>
      <c r="L1658" s="181">
        <f t="shared" si="805"/>
        <v>0</v>
      </c>
      <c r="M1658" s="192">
        <f t="shared" si="805"/>
        <v>0</v>
      </c>
      <c r="N1658" s="182">
        <f t="shared" si="805"/>
        <v>0</v>
      </c>
      <c r="O1658" s="182">
        <f t="shared" si="805"/>
        <v>0</v>
      </c>
      <c r="P1658" s="182">
        <f t="shared" si="805"/>
        <v>0</v>
      </c>
      <c r="Q1658" s="182">
        <f t="shared" si="805"/>
        <v>0</v>
      </c>
      <c r="R1658" s="182">
        <f t="shared" si="805"/>
        <v>0</v>
      </c>
      <c r="S1658" s="182">
        <f t="shared" si="805"/>
        <v>0</v>
      </c>
      <c r="T1658" s="178">
        <f t="shared" si="805"/>
        <v>0</v>
      </c>
      <c r="U1658" s="182">
        <f t="shared" si="805"/>
        <v>0</v>
      </c>
      <c r="V1658" s="183">
        <f t="shared" si="805"/>
        <v>0</v>
      </c>
      <c r="W1658" s="46">
        <f>W798</f>
        <v>0</v>
      </c>
      <c r="Y1658"/>
      <c r="Z1658"/>
    </row>
    <row r="1659" spans="1:26" s="72" customFormat="1" outlineLevel="1" x14ac:dyDescent="0.2">
      <c r="A1659" s="322"/>
      <c r="B1659" s="25"/>
      <c r="C1659" s="23"/>
      <c r="D1659" s="23"/>
      <c r="E1659" s="24"/>
      <c r="F1659" s="176" t="s">
        <v>343</v>
      </c>
      <c r="G1659" s="190">
        <f>G799</f>
        <v>0</v>
      </c>
      <c r="H1659" s="242">
        <f>G1659*(1-VLOOKUP($F1659,SHT,3,FALSE))+H799*(1-VLOOKUP($F1659,SHT,3,FALSE))</f>
        <v>0</v>
      </c>
      <c r="I1659" s="179">
        <f t="shared" ref="I1659:V1659" si="806">I799*(1-VLOOKUP($F1659,SHT,3,FALSE))</f>
        <v>0</v>
      </c>
      <c r="J1659" s="179">
        <f t="shared" si="806"/>
        <v>0</v>
      </c>
      <c r="K1659" s="197">
        <f t="shared" si="806"/>
        <v>0</v>
      </c>
      <c r="L1659" s="181">
        <f t="shared" si="806"/>
        <v>0</v>
      </c>
      <c r="M1659" s="192">
        <f t="shared" si="806"/>
        <v>0</v>
      </c>
      <c r="N1659" s="182">
        <f t="shared" si="806"/>
        <v>0</v>
      </c>
      <c r="O1659" s="182">
        <f t="shared" si="806"/>
        <v>0</v>
      </c>
      <c r="P1659" s="182">
        <f t="shared" si="806"/>
        <v>0</v>
      </c>
      <c r="Q1659" s="182">
        <f t="shared" si="806"/>
        <v>0</v>
      </c>
      <c r="R1659" s="182">
        <f t="shared" si="806"/>
        <v>0</v>
      </c>
      <c r="S1659" s="182">
        <f t="shared" si="806"/>
        <v>0</v>
      </c>
      <c r="T1659" s="178">
        <f t="shared" si="806"/>
        <v>0</v>
      </c>
      <c r="U1659" s="182">
        <f t="shared" si="806"/>
        <v>0</v>
      </c>
      <c r="V1659" s="183">
        <f t="shared" si="806"/>
        <v>0</v>
      </c>
      <c r="W1659" s="46">
        <f>W799</f>
        <v>0</v>
      </c>
      <c r="Y1659"/>
      <c r="Z1659"/>
    </row>
    <row r="1660" spans="1:26" s="72" customFormat="1" x14ac:dyDescent="0.2">
      <c r="A1660" s="322"/>
      <c r="B1660" s="25"/>
      <c r="C1660" s="23"/>
      <c r="D1660" s="23"/>
      <c r="E1660" s="24" t="s">
        <v>344</v>
      </c>
      <c r="F1660" s="24"/>
      <c r="G1660" s="69">
        <f t="shared" ref="G1660:W1660" si="807">SUBTOTAL(9,G1661:G1662)</f>
        <v>0</v>
      </c>
      <c r="H1660" s="70">
        <f t="shared" si="807"/>
        <v>0</v>
      </c>
      <c r="I1660" s="66">
        <f t="shared" si="807"/>
        <v>0</v>
      </c>
      <c r="J1660" s="66">
        <f t="shared" si="807"/>
        <v>0</v>
      </c>
      <c r="K1660" s="67">
        <f t="shared" si="807"/>
        <v>0</v>
      </c>
      <c r="L1660" s="34">
        <f t="shared" si="807"/>
        <v>0</v>
      </c>
      <c r="M1660" s="34">
        <f t="shared" si="807"/>
        <v>0</v>
      </c>
      <c r="N1660" s="34">
        <f t="shared" si="807"/>
        <v>0</v>
      </c>
      <c r="O1660" s="34">
        <f t="shared" si="807"/>
        <v>0</v>
      </c>
      <c r="P1660" s="34">
        <f t="shared" si="807"/>
        <v>0</v>
      </c>
      <c r="Q1660" s="34">
        <f t="shared" si="807"/>
        <v>0</v>
      </c>
      <c r="R1660" s="34">
        <f t="shared" si="807"/>
        <v>0</v>
      </c>
      <c r="S1660" s="34">
        <f t="shared" si="807"/>
        <v>0</v>
      </c>
      <c r="T1660" s="34">
        <f t="shared" si="807"/>
        <v>0</v>
      </c>
      <c r="U1660" s="34">
        <f t="shared" si="807"/>
        <v>0</v>
      </c>
      <c r="V1660" s="37">
        <f t="shared" si="807"/>
        <v>0</v>
      </c>
      <c r="W1660" s="33">
        <f t="shared" si="807"/>
        <v>0</v>
      </c>
      <c r="Y1660"/>
      <c r="Z1660"/>
    </row>
    <row r="1661" spans="1:26" s="72" customFormat="1" outlineLevel="1" x14ac:dyDescent="0.2">
      <c r="A1661" s="322"/>
      <c r="B1661" s="25"/>
      <c r="C1661" s="23"/>
      <c r="D1661" s="23"/>
      <c r="E1661" s="24"/>
      <c r="F1661" s="176" t="s">
        <v>345</v>
      </c>
      <c r="G1661" s="190">
        <f>G801</f>
        <v>0</v>
      </c>
      <c r="H1661" s="242">
        <f>G1661*(1-VLOOKUP($F1661,SHT,3,FALSE))+H801*(1-VLOOKUP($F1661,SHT,3,FALSE))</f>
        <v>0</v>
      </c>
      <c r="I1661" s="179">
        <f t="shared" ref="I1661:V1661" si="808">I801*(1-VLOOKUP($F1661,SHT,3,FALSE))</f>
        <v>0</v>
      </c>
      <c r="J1661" s="179">
        <f t="shared" si="808"/>
        <v>0</v>
      </c>
      <c r="K1661" s="197">
        <f t="shared" si="808"/>
        <v>0</v>
      </c>
      <c r="L1661" s="181">
        <f t="shared" si="808"/>
        <v>0</v>
      </c>
      <c r="M1661" s="192">
        <f t="shared" si="808"/>
        <v>0</v>
      </c>
      <c r="N1661" s="182">
        <f t="shared" si="808"/>
        <v>0</v>
      </c>
      <c r="O1661" s="182">
        <f t="shared" si="808"/>
        <v>0</v>
      </c>
      <c r="P1661" s="182">
        <f t="shared" si="808"/>
        <v>0</v>
      </c>
      <c r="Q1661" s="182">
        <f t="shared" si="808"/>
        <v>0</v>
      </c>
      <c r="R1661" s="182">
        <f t="shared" si="808"/>
        <v>0</v>
      </c>
      <c r="S1661" s="182">
        <f t="shared" si="808"/>
        <v>0</v>
      </c>
      <c r="T1661" s="178">
        <f t="shared" si="808"/>
        <v>0</v>
      </c>
      <c r="U1661" s="182">
        <f t="shared" si="808"/>
        <v>0</v>
      </c>
      <c r="V1661" s="183">
        <f t="shared" si="808"/>
        <v>0</v>
      </c>
      <c r="W1661" s="46">
        <f>W801</f>
        <v>0</v>
      </c>
      <c r="Y1661"/>
      <c r="Z1661"/>
    </row>
    <row r="1662" spans="1:26" s="72" customFormat="1" outlineLevel="1" x14ac:dyDescent="0.2">
      <c r="A1662" s="322"/>
      <c r="B1662" s="25"/>
      <c r="C1662" s="23"/>
      <c r="D1662" s="23"/>
      <c r="E1662" s="24"/>
      <c r="F1662" s="176" t="s">
        <v>346</v>
      </c>
      <c r="G1662" s="190">
        <f>G802</f>
        <v>0</v>
      </c>
      <c r="H1662" s="242">
        <f>G1662*(1-VLOOKUP($F1662,SHT,3,FALSE))+H802*(1-VLOOKUP($F1662,SHT,3,FALSE))</f>
        <v>0</v>
      </c>
      <c r="I1662" s="179">
        <f t="shared" ref="I1662:V1662" si="809">I802*(1-VLOOKUP($F1662,SHT,3,FALSE))</f>
        <v>0</v>
      </c>
      <c r="J1662" s="179">
        <f t="shared" si="809"/>
        <v>0</v>
      </c>
      <c r="K1662" s="197">
        <f t="shared" si="809"/>
        <v>0</v>
      </c>
      <c r="L1662" s="181">
        <f t="shared" si="809"/>
        <v>0</v>
      </c>
      <c r="M1662" s="192">
        <f t="shared" si="809"/>
        <v>0</v>
      </c>
      <c r="N1662" s="182">
        <f t="shared" si="809"/>
        <v>0</v>
      </c>
      <c r="O1662" s="182">
        <f t="shared" si="809"/>
        <v>0</v>
      </c>
      <c r="P1662" s="182">
        <f t="shared" si="809"/>
        <v>0</v>
      </c>
      <c r="Q1662" s="182">
        <f t="shared" si="809"/>
        <v>0</v>
      </c>
      <c r="R1662" s="182">
        <f t="shared" si="809"/>
        <v>0</v>
      </c>
      <c r="S1662" s="182">
        <f t="shared" si="809"/>
        <v>0</v>
      </c>
      <c r="T1662" s="178">
        <f t="shared" si="809"/>
        <v>0</v>
      </c>
      <c r="U1662" s="182">
        <f t="shared" si="809"/>
        <v>0</v>
      </c>
      <c r="V1662" s="183">
        <f t="shared" si="809"/>
        <v>0</v>
      </c>
      <c r="W1662" s="46">
        <f>W802</f>
        <v>0</v>
      </c>
      <c r="Y1662"/>
      <c r="Z1662"/>
    </row>
    <row r="1663" spans="1:26" s="72" customFormat="1" x14ac:dyDescent="0.2">
      <c r="A1663" s="322"/>
      <c r="B1663" s="25"/>
      <c r="C1663" s="23"/>
      <c r="D1663" s="23" t="s">
        <v>63</v>
      </c>
      <c r="E1663" s="24"/>
      <c r="F1663" s="24"/>
      <c r="G1663" s="69">
        <f>SUBTOTAL(9,G1664:G1666)</f>
        <v>0</v>
      </c>
      <c r="H1663" s="70"/>
      <c r="I1663" s="66"/>
      <c r="J1663" s="66"/>
      <c r="K1663" s="67">
        <f t="shared" ref="K1663:W1663" si="810">SUBTOTAL(9,K1664:K1666)</f>
        <v>0</v>
      </c>
      <c r="L1663" s="34">
        <f t="shared" si="810"/>
        <v>0</v>
      </c>
      <c r="M1663" s="34">
        <f t="shared" si="810"/>
        <v>0</v>
      </c>
      <c r="N1663" s="34">
        <f t="shared" si="810"/>
        <v>0</v>
      </c>
      <c r="O1663" s="34">
        <f t="shared" si="810"/>
        <v>0</v>
      </c>
      <c r="P1663" s="34">
        <f t="shared" si="810"/>
        <v>0</v>
      </c>
      <c r="Q1663" s="34">
        <f t="shared" si="810"/>
        <v>0</v>
      </c>
      <c r="R1663" s="34">
        <f t="shared" si="810"/>
        <v>0</v>
      </c>
      <c r="S1663" s="34">
        <f t="shared" si="810"/>
        <v>0</v>
      </c>
      <c r="T1663" s="34">
        <f t="shared" si="810"/>
        <v>0</v>
      </c>
      <c r="U1663" s="34">
        <f t="shared" si="810"/>
        <v>0</v>
      </c>
      <c r="V1663" s="34">
        <f t="shared" si="810"/>
        <v>0</v>
      </c>
      <c r="W1663" s="33">
        <f t="shared" si="810"/>
        <v>0</v>
      </c>
      <c r="Y1663"/>
      <c r="Z1663"/>
    </row>
    <row r="1664" spans="1:26" s="72" customFormat="1" outlineLevel="1" x14ac:dyDescent="0.2">
      <c r="A1664" s="322"/>
      <c r="B1664" s="25"/>
      <c r="C1664" s="23"/>
      <c r="D1664" s="23"/>
      <c r="E1664" s="24"/>
      <c r="F1664" s="176" t="s">
        <v>190</v>
      </c>
      <c r="G1664" s="190">
        <f>G804</f>
        <v>0</v>
      </c>
      <c r="H1664" s="70"/>
      <c r="I1664" s="66"/>
      <c r="J1664" s="66"/>
      <c r="K1664" s="197">
        <f>($G1664+SUM($H804:K804))*VLOOKUP($F1664,EIT,2,FALSE)</f>
        <v>0</v>
      </c>
      <c r="L1664" s="181">
        <f t="shared" ref="L1664:V1664" si="811">L804*VLOOKUP($F1664,EIT,2,FALSE)</f>
        <v>0</v>
      </c>
      <c r="M1664" s="192">
        <f t="shared" si="811"/>
        <v>0</v>
      </c>
      <c r="N1664" s="182">
        <f t="shared" si="811"/>
        <v>0</v>
      </c>
      <c r="O1664" s="182">
        <f t="shared" si="811"/>
        <v>0</v>
      </c>
      <c r="P1664" s="182">
        <f t="shared" si="811"/>
        <v>0</v>
      </c>
      <c r="Q1664" s="182">
        <f t="shared" si="811"/>
        <v>0</v>
      </c>
      <c r="R1664" s="182">
        <f t="shared" si="811"/>
        <v>0</v>
      </c>
      <c r="S1664" s="182">
        <f t="shared" si="811"/>
        <v>0</v>
      </c>
      <c r="T1664" s="182">
        <f t="shared" si="811"/>
        <v>0</v>
      </c>
      <c r="U1664" s="182">
        <f t="shared" si="811"/>
        <v>0</v>
      </c>
      <c r="V1664" s="183">
        <f t="shared" si="811"/>
        <v>0</v>
      </c>
      <c r="W1664" s="46">
        <f>W804</f>
        <v>0</v>
      </c>
      <c r="Y1664"/>
      <c r="Z1664"/>
    </row>
    <row r="1665" spans="1:26" s="72" customFormat="1" outlineLevel="1" x14ac:dyDescent="0.2">
      <c r="A1665" s="322"/>
      <c r="B1665" s="25"/>
      <c r="C1665" s="23"/>
      <c r="D1665" s="23"/>
      <c r="E1665" s="24"/>
      <c r="F1665" s="176" t="s">
        <v>191</v>
      </c>
      <c r="G1665" s="190">
        <f>G805</f>
        <v>0</v>
      </c>
      <c r="H1665" s="70"/>
      <c r="I1665" s="66"/>
      <c r="J1665" s="66"/>
      <c r="K1665" s="67"/>
      <c r="L1665" s="181">
        <f>($G1665+SUM($H805:L805))*VLOOKUP($F1665,EIT,3,FALSE)</f>
        <v>0</v>
      </c>
      <c r="M1665" s="192">
        <f>($G1665+SUM($H805:$L805))*VLOOKUP($F1665,EIT,4,FALSE)+$M805*(VLOOKUP($F1665,EIT,3,FALSE)+VLOOKUP($F1665,EIT,4,FALSE))</f>
        <v>0</v>
      </c>
      <c r="N1665" s="182">
        <f>($G1665+SUM($H805:$M805))*VLOOKUP($F1665,EIT,5,FALSE)+$N805*(VLOOKUP($F1665,EIT,3,FALSE)+VLOOKUP($F1665,EIT,4,FALSE)+VLOOKUP($F1665,EIT,5,FALSE))</f>
        <v>0</v>
      </c>
      <c r="O1665" s="182">
        <f t="shared" ref="O1665:V1665" si="812">O805*(VLOOKUP($F1665,EIT,3,FALSE)+VLOOKUP($F1665,EIT,4,FALSE)+VLOOKUP($F1665,EIT,5,FALSE))</f>
        <v>0</v>
      </c>
      <c r="P1665" s="182">
        <f t="shared" si="812"/>
        <v>0</v>
      </c>
      <c r="Q1665" s="182">
        <f t="shared" si="812"/>
        <v>0</v>
      </c>
      <c r="R1665" s="182">
        <f t="shared" si="812"/>
        <v>0</v>
      </c>
      <c r="S1665" s="182">
        <f t="shared" si="812"/>
        <v>0</v>
      </c>
      <c r="T1665" s="182">
        <f t="shared" si="812"/>
        <v>0</v>
      </c>
      <c r="U1665" s="182">
        <f t="shared" si="812"/>
        <v>0</v>
      </c>
      <c r="V1665" s="183">
        <f t="shared" si="812"/>
        <v>0</v>
      </c>
      <c r="W1665" s="46">
        <f>W805</f>
        <v>0</v>
      </c>
      <c r="Y1665"/>
      <c r="Z1665"/>
    </row>
    <row r="1666" spans="1:26" s="72" customFormat="1" outlineLevel="1" x14ac:dyDescent="0.2">
      <c r="A1666" s="322"/>
      <c r="B1666" s="25"/>
      <c r="C1666" s="23"/>
      <c r="D1666" s="23"/>
      <c r="E1666" s="24"/>
      <c r="F1666" s="176" t="s">
        <v>189</v>
      </c>
      <c r="G1666" s="190">
        <f>G806</f>
        <v>0</v>
      </c>
      <c r="H1666" s="70"/>
      <c r="I1666" s="66"/>
      <c r="J1666" s="66"/>
      <c r="K1666" s="67"/>
      <c r="L1666" s="51"/>
      <c r="M1666" s="34"/>
      <c r="N1666" s="34"/>
      <c r="O1666" s="34"/>
      <c r="P1666" s="34"/>
      <c r="Q1666" s="34"/>
      <c r="R1666" s="34"/>
      <c r="S1666" s="34"/>
      <c r="T1666" s="34"/>
      <c r="U1666" s="34"/>
      <c r="V1666" s="37"/>
      <c r="W1666" s="46">
        <f>W806</f>
        <v>0</v>
      </c>
      <c r="Y1666"/>
      <c r="Z1666"/>
    </row>
    <row r="1667" spans="1:26" s="72" customFormat="1" x14ac:dyDescent="0.2">
      <c r="A1667" s="322"/>
      <c r="B1667" s="25"/>
      <c r="C1667" s="64"/>
      <c r="D1667" s="23" t="s">
        <v>192</v>
      </c>
      <c r="E1667" s="24"/>
      <c r="F1667" s="24"/>
      <c r="G1667" s="69">
        <f>SUBTOTAL(9,G1668:G1669)</f>
        <v>0</v>
      </c>
      <c r="H1667" s="70"/>
      <c r="I1667" s="66"/>
      <c r="J1667" s="66"/>
      <c r="K1667" s="67"/>
      <c r="L1667" s="51"/>
      <c r="M1667" s="34"/>
      <c r="N1667" s="34"/>
      <c r="O1667" s="34"/>
      <c r="P1667" s="34"/>
      <c r="Q1667" s="34"/>
      <c r="R1667" s="34"/>
      <c r="S1667" s="34"/>
      <c r="T1667" s="34"/>
      <c r="U1667" s="34"/>
      <c r="V1667" s="37"/>
      <c r="W1667" s="378"/>
      <c r="Y1667"/>
      <c r="Z1667"/>
    </row>
    <row r="1668" spans="1:26" s="72" customFormat="1" outlineLevel="1" x14ac:dyDescent="0.2">
      <c r="A1668" s="322"/>
      <c r="B1668" s="25"/>
      <c r="C1668" s="23"/>
      <c r="D1668" s="23"/>
      <c r="E1668" s="24"/>
      <c r="F1668" s="176" t="s">
        <v>193</v>
      </c>
      <c r="G1668" s="190">
        <f>G808</f>
        <v>0</v>
      </c>
      <c r="H1668" s="70"/>
      <c r="I1668" s="66"/>
      <c r="J1668" s="66"/>
      <c r="K1668" s="67"/>
      <c r="L1668" s="51"/>
      <c r="M1668" s="34"/>
      <c r="N1668" s="34"/>
      <c r="O1668" s="34"/>
      <c r="P1668" s="34"/>
      <c r="Q1668" s="34"/>
      <c r="R1668" s="34"/>
      <c r="S1668" s="34"/>
      <c r="T1668" s="34"/>
      <c r="U1668" s="34"/>
      <c r="V1668" s="37"/>
      <c r="W1668" s="49"/>
      <c r="Y1668"/>
      <c r="Z1668"/>
    </row>
    <row r="1669" spans="1:26" s="72" customFormat="1" outlineLevel="1" x14ac:dyDescent="0.2">
      <c r="A1669" s="322"/>
      <c r="B1669" s="25"/>
      <c r="C1669" s="23"/>
      <c r="D1669" s="23"/>
      <c r="E1669" s="24"/>
      <c r="F1669" s="176" t="s">
        <v>194</v>
      </c>
      <c r="G1669" s="190">
        <f>G809</f>
        <v>0</v>
      </c>
      <c r="H1669" s="70"/>
      <c r="I1669" s="66"/>
      <c r="J1669" s="66"/>
      <c r="K1669" s="67"/>
      <c r="L1669" s="51"/>
      <c r="M1669" s="34"/>
      <c r="N1669" s="34"/>
      <c r="O1669" s="34"/>
      <c r="P1669" s="34"/>
      <c r="Q1669" s="34"/>
      <c r="R1669" s="34"/>
      <c r="S1669" s="34"/>
      <c r="T1669" s="34"/>
      <c r="U1669" s="34"/>
      <c r="V1669" s="37"/>
      <c r="W1669" s="49"/>
      <c r="Y1669"/>
      <c r="Z1669"/>
    </row>
    <row r="1670" spans="1:26" s="72" customFormat="1" outlineLevel="1" x14ac:dyDescent="0.2">
      <c r="A1670" s="322"/>
      <c r="B1670" s="25"/>
      <c r="C1670" s="24"/>
      <c r="D1670" s="23"/>
      <c r="E1670" s="64"/>
      <c r="F1670" s="24"/>
      <c r="G1670" s="435"/>
      <c r="H1670" s="70"/>
      <c r="I1670" s="66"/>
      <c r="J1670" s="66"/>
      <c r="K1670" s="67"/>
      <c r="L1670" s="34"/>
      <c r="M1670" s="34"/>
      <c r="N1670" s="34"/>
      <c r="O1670" s="34"/>
      <c r="P1670" s="34"/>
      <c r="Q1670" s="34"/>
      <c r="R1670" s="34"/>
      <c r="S1670" s="34"/>
      <c r="T1670" s="34"/>
      <c r="U1670" s="34"/>
      <c r="V1670" s="34"/>
      <c r="W1670" s="33"/>
      <c r="Y1670"/>
      <c r="Z1670"/>
    </row>
    <row r="1671" spans="1:26" s="72" customFormat="1" outlineLevel="1" x14ac:dyDescent="0.2">
      <c r="A1671" s="322"/>
      <c r="B1671" s="25"/>
      <c r="C1671" s="23" t="s">
        <v>479</v>
      </c>
      <c r="D1671" s="23"/>
      <c r="E1671" s="64"/>
      <c r="F1671" s="24"/>
      <c r="G1671" s="435">
        <f>SUBTOTAL(9,G1672:G1674)</f>
        <v>0</v>
      </c>
      <c r="H1671" s="70">
        <f t="shared" ref="H1671:W1671" si="813">SUBTOTAL(9,H1672:H1674)</f>
        <v>0</v>
      </c>
      <c r="I1671" s="66">
        <f t="shared" si="813"/>
        <v>0</v>
      </c>
      <c r="J1671" s="66">
        <f t="shared" si="813"/>
        <v>0</v>
      </c>
      <c r="K1671" s="67">
        <f t="shared" si="813"/>
        <v>0</v>
      </c>
      <c r="L1671" s="34">
        <f t="shared" si="813"/>
        <v>0</v>
      </c>
      <c r="M1671" s="34">
        <f t="shared" si="813"/>
        <v>0</v>
      </c>
      <c r="N1671" s="34">
        <f t="shared" si="813"/>
        <v>0</v>
      </c>
      <c r="O1671" s="34">
        <f t="shared" si="813"/>
        <v>0</v>
      </c>
      <c r="P1671" s="34">
        <f t="shared" si="813"/>
        <v>0</v>
      </c>
      <c r="Q1671" s="34">
        <f t="shared" si="813"/>
        <v>0</v>
      </c>
      <c r="R1671" s="34">
        <f t="shared" si="813"/>
        <v>0</v>
      </c>
      <c r="S1671" s="34">
        <f t="shared" si="813"/>
        <v>0</v>
      </c>
      <c r="T1671" s="34">
        <f t="shared" si="813"/>
        <v>0</v>
      </c>
      <c r="U1671" s="34">
        <f t="shared" si="813"/>
        <v>0</v>
      </c>
      <c r="V1671" s="34">
        <f t="shared" si="813"/>
        <v>0</v>
      </c>
      <c r="W1671" s="33">
        <f t="shared" si="813"/>
        <v>0</v>
      </c>
      <c r="Y1671"/>
      <c r="Z1671"/>
    </row>
    <row r="1672" spans="1:26" s="72" customFormat="1" outlineLevel="1" x14ac:dyDescent="0.2">
      <c r="A1672" s="322"/>
      <c r="B1672" s="25"/>
      <c r="C1672" s="24"/>
      <c r="D1672" s="23"/>
      <c r="E1672" s="64"/>
      <c r="F1672" s="433" t="s">
        <v>474</v>
      </c>
      <c r="G1672" s="436">
        <f>G812</f>
        <v>0</v>
      </c>
      <c r="H1672" s="437">
        <f>G1672*(1-VLOOKUP($F1672,SHT,3,FALSE))+H812*(1-VLOOKUP($F1672,SHT,3,FALSE))</f>
        <v>0</v>
      </c>
      <c r="I1672" s="438">
        <f t="shared" ref="I1672:V1672" si="814">I812*(1-VLOOKUP($F1672,SHT,3,FALSE))</f>
        <v>0</v>
      </c>
      <c r="J1672" s="438">
        <f t="shared" si="814"/>
        <v>0</v>
      </c>
      <c r="K1672" s="439">
        <f t="shared" si="814"/>
        <v>0</v>
      </c>
      <c r="L1672" s="440">
        <f t="shared" si="814"/>
        <v>0</v>
      </c>
      <c r="M1672" s="441">
        <f t="shared" si="814"/>
        <v>0</v>
      </c>
      <c r="N1672" s="438">
        <f t="shared" si="814"/>
        <v>0</v>
      </c>
      <c r="O1672" s="438">
        <f t="shared" si="814"/>
        <v>0</v>
      </c>
      <c r="P1672" s="438">
        <f t="shared" si="814"/>
        <v>0</v>
      </c>
      <c r="Q1672" s="438">
        <f t="shared" si="814"/>
        <v>0</v>
      </c>
      <c r="R1672" s="438">
        <f t="shared" si="814"/>
        <v>0</v>
      </c>
      <c r="S1672" s="438">
        <f t="shared" si="814"/>
        <v>0</v>
      </c>
      <c r="T1672" s="438">
        <f t="shared" si="814"/>
        <v>0</v>
      </c>
      <c r="U1672" s="438">
        <f t="shared" si="814"/>
        <v>0</v>
      </c>
      <c r="V1672" s="442">
        <f t="shared" si="814"/>
        <v>0</v>
      </c>
      <c r="W1672" s="436">
        <f>W812</f>
        <v>0</v>
      </c>
      <c r="Y1672"/>
      <c r="Z1672"/>
    </row>
    <row r="1673" spans="1:26" s="72" customFormat="1" outlineLevel="1" x14ac:dyDescent="0.2">
      <c r="A1673" s="322"/>
      <c r="B1673" s="25"/>
      <c r="C1673" s="24"/>
      <c r="D1673" s="23"/>
      <c r="E1673" s="64"/>
      <c r="F1673" s="433" t="s">
        <v>475</v>
      </c>
      <c r="G1673" s="436">
        <f>G813</f>
        <v>0</v>
      </c>
      <c r="H1673" s="437">
        <f>G1673*(1-VLOOKUP($F1673,SHT,3,FALSE))+H813*(1-VLOOKUP($F1673,SHT,3,FALSE))</f>
        <v>0</v>
      </c>
      <c r="I1673" s="438">
        <f t="shared" ref="I1673:V1673" si="815">I813*(1-VLOOKUP($F1673,SHT,3,FALSE))</f>
        <v>0</v>
      </c>
      <c r="J1673" s="438">
        <f t="shared" si="815"/>
        <v>0</v>
      </c>
      <c r="K1673" s="439">
        <f t="shared" si="815"/>
        <v>0</v>
      </c>
      <c r="L1673" s="440">
        <f t="shared" si="815"/>
        <v>0</v>
      </c>
      <c r="M1673" s="441">
        <f t="shared" si="815"/>
        <v>0</v>
      </c>
      <c r="N1673" s="438">
        <f t="shared" si="815"/>
        <v>0</v>
      </c>
      <c r="O1673" s="438">
        <f t="shared" si="815"/>
        <v>0</v>
      </c>
      <c r="P1673" s="438">
        <f t="shared" si="815"/>
        <v>0</v>
      </c>
      <c r="Q1673" s="438">
        <f t="shared" si="815"/>
        <v>0</v>
      </c>
      <c r="R1673" s="438">
        <f t="shared" si="815"/>
        <v>0</v>
      </c>
      <c r="S1673" s="438">
        <f t="shared" si="815"/>
        <v>0</v>
      </c>
      <c r="T1673" s="438">
        <f t="shared" si="815"/>
        <v>0</v>
      </c>
      <c r="U1673" s="438">
        <f t="shared" si="815"/>
        <v>0</v>
      </c>
      <c r="V1673" s="442">
        <f t="shared" si="815"/>
        <v>0</v>
      </c>
      <c r="W1673" s="436">
        <f>W813</f>
        <v>0</v>
      </c>
      <c r="Y1673"/>
      <c r="Z1673"/>
    </row>
    <row r="1674" spans="1:26" s="72" customFormat="1" outlineLevel="1" x14ac:dyDescent="0.2">
      <c r="A1674" s="322"/>
      <c r="B1674" s="25"/>
      <c r="C1674" s="24"/>
      <c r="D1674" s="23"/>
      <c r="E1674" s="64"/>
      <c r="F1674" s="433" t="s">
        <v>476</v>
      </c>
      <c r="G1674" s="436">
        <f>G814</f>
        <v>0</v>
      </c>
      <c r="H1674" s="437">
        <f>G1674*(1-VLOOKUP($F1674,SHT,3,FALSE))+H814*(1-VLOOKUP($F1674,SHT,3,FALSE))</f>
        <v>0</v>
      </c>
      <c r="I1674" s="438">
        <f t="shared" ref="I1674:V1674" si="816">I814*(1-VLOOKUP($F1674,SHT,3,FALSE))</f>
        <v>0</v>
      </c>
      <c r="J1674" s="438">
        <f t="shared" si="816"/>
        <v>0</v>
      </c>
      <c r="K1674" s="439">
        <f t="shared" si="816"/>
        <v>0</v>
      </c>
      <c r="L1674" s="440">
        <f t="shared" si="816"/>
        <v>0</v>
      </c>
      <c r="M1674" s="441">
        <f t="shared" si="816"/>
        <v>0</v>
      </c>
      <c r="N1674" s="438">
        <f t="shared" si="816"/>
        <v>0</v>
      </c>
      <c r="O1674" s="438">
        <f t="shared" si="816"/>
        <v>0</v>
      </c>
      <c r="P1674" s="438">
        <f t="shared" si="816"/>
        <v>0</v>
      </c>
      <c r="Q1674" s="438">
        <f t="shared" si="816"/>
        <v>0</v>
      </c>
      <c r="R1674" s="438">
        <f t="shared" si="816"/>
        <v>0</v>
      </c>
      <c r="S1674" s="438">
        <f t="shared" si="816"/>
        <v>0</v>
      </c>
      <c r="T1674" s="438">
        <f t="shared" si="816"/>
        <v>0</v>
      </c>
      <c r="U1674" s="438">
        <f t="shared" si="816"/>
        <v>0</v>
      </c>
      <c r="V1674" s="442">
        <f t="shared" si="816"/>
        <v>0</v>
      </c>
      <c r="W1674" s="436">
        <f>W814</f>
        <v>0</v>
      </c>
      <c r="Y1674"/>
      <c r="Z1674"/>
    </row>
    <row r="1675" spans="1:26" s="72" customFormat="1" x14ac:dyDescent="0.2">
      <c r="A1675" s="322"/>
      <c r="B1675" s="25"/>
      <c r="C1675" s="23"/>
      <c r="D1675" s="23"/>
      <c r="E1675" s="24"/>
      <c r="F1675" s="24"/>
      <c r="G1675" s="69"/>
      <c r="H1675" s="66"/>
      <c r="I1675" s="66"/>
      <c r="J1675" s="66"/>
      <c r="K1675" s="67"/>
      <c r="L1675" s="51"/>
      <c r="M1675" s="34"/>
      <c r="N1675" s="34"/>
      <c r="O1675" s="34"/>
      <c r="P1675" s="34"/>
      <c r="Q1675" s="34"/>
      <c r="R1675" s="34"/>
      <c r="S1675" s="34"/>
      <c r="T1675" s="34"/>
      <c r="U1675" s="34"/>
      <c r="V1675" s="37"/>
      <c r="W1675" s="37"/>
      <c r="Y1675"/>
      <c r="Z1675"/>
    </row>
    <row r="1676" spans="1:26" s="150" customFormat="1" ht="16.5" thickBot="1" x14ac:dyDescent="0.25">
      <c r="A1676" s="319"/>
      <c r="B1676" s="79" t="s">
        <v>310</v>
      </c>
      <c r="C1676" s="204"/>
      <c r="D1676" s="204"/>
      <c r="E1676" s="204"/>
      <c r="F1676" s="204"/>
      <c r="G1676" s="205">
        <f>SUBTOTAL(9,G1436:G1675)</f>
        <v>0</v>
      </c>
      <c r="H1676" s="206">
        <f t="shared" ref="H1676:W1676" si="817">SUBTOTAL(9,H1436:H1675)</f>
        <v>0</v>
      </c>
      <c r="I1676" s="207">
        <f t="shared" si="817"/>
        <v>0</v>
      </c>
      <c r="J1676" s="207">
        <f t="shared" si="817"/>
        <v>0</v>
      </c>
      <c r="K1676" s="468">
        <f t="shared" si="817"/>
        <v>0</v>
      </c>
      <c r="L1676" s="209">
        <f t="shared" si="817"/>
        <v>0</v>
      </c>
      <c r="M1676" s="210">
        <f t="shared" si="817"/>
        <v>0</v>
      </c>
      <c r="N1676" s="210">
        <f t="shared" si="817"/>
        <v>0</v>
      </c>
      <c r="O1676" s="210">
        <f t="shared" si="817"/>
        <v>0</v>
      </c>
      <c r="P1676" s="210">
        <f t="shared" si="817"/>
        <v>0</v>
      </c>
      <c r="Q1676" s="210">
        <f t="shared" si="817"/>
        <v>0</v>
      </c>
      <c r="R1676" s="210">
        <f t="shared" si="817"/>
        <v>0</v>
      </c>
      <c r="S1676" s="210">
        <f t="shared" si="817"/>
        <v>0</v>
      </c>
      <c r="T1676" s="210">
        <f t="shared" si="817"/>
        <v>0</v>
      </c>
      <c r="U1676" s="210">
        <f t="shared" si="817"/>
        <v>0</v>
      </c>
      <c r="V1676" s="211">
        <f t="shared" si="817"/>
        <v>0</v>
      </c>
      <c r="W1676" s="205">
        <f t="shared" si="817"/>
        <v>0</v>
      </c>
      <c r="Y1676"/>
      <c r="Z1676"/>
    </row>
    <row r="1677" spans="1:26" ht="13.5" thickBot="1" x14ac:dyDescent="0.25">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c r="Y1677"/>
      <c r="Z1677"/>
    </row>
    <row r="1678" spans="1:26" s="129" customFormat="1" ht="16.5" thickBot="1" x14ac:dyDescent="0.25">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c r="Y1678"/>
      <c r="Z1678"/>
    </row>
    <row r="1679" spans="1:26" s="129" customFormat="1" ht="15.75" x14ac:dyDescent="0.2">
      <c r="A1679" s="318"/>
      <c r="B1679" s="605"/>
      <c r="C1679" s="596" t="s">
        <v>413</v>
      </c>
      <c r="D1679" s="257"/>
      <c r="E1679" s="257"/>
      <c r="F1679" s="597"/>
      <c r="G1679" s="657"/>
      <c r="H1679" s="34">
        <f>SUBTOTAL(9,H1680:H1681)</f>
        <v>0</v>
      </c>
      <c r="I1679" s="34">
        <f t="shared" ref="I1679:V1679" si="818">SUBTOTAL(9,I1680:I1681)</f>
        <v>0</v>
      </c>
      <c r="J1679" s="34">
        <f t="shared" si="818"/>
        <v>0</v>
      </c>
      <c r="K1679" s="37">
        <f t="shared" si="818"/>
        <v>0</v>
      </c>
      <c r="L1679" s="34">
        <f t="shared" si="818"/>
        <v>0</v>
      </c>
      <c r="M1679" s="36">
        <f t="shared" si="818"/>
        <v>0</v>
      </c>
      <c r="N1679" s="34">
        <f t="shared" si="818"/>
        <v>0</v>
      </c>
      <c r="O1679" s="34">
        <f t="shared" si="818"/>
        <v>0</v>
      </c>
      <c r="P1679" s="34">
        <f t="shared" si="818"/>
        <v>0</v>
      </c>
      <c r="Q1679" s="34">
        <f t="shared" si="818"/>
        <v>0</v>
      </c>
      <c r="R1679" s="34">
        <f t="shared" si="818"/>
        <v>0</v>
      </c>
      <c r="S1679" s="34">
        <f t="shared" si="818"/>
        <v>0</v>
      </c>
      <c r="T1679" s="34">
        <f t="shared" si="818"/>
        <v>0</v>
      </c>
      <c r="U1679" s="34">
        <f t="shared" si="818"/>
        <v>0</v>
      </c>
      <c r="V1679" s="34">
        <f t="shared" si="818"/>
        <v>0</v>
      </c>
      <c r="W1679" s="657"/>
      <c r="Y1679"/>
      <c r="Z1679"/>
    </row>
    <row r="1680" spans="1:26" s="129" customFormat="1" ht="12.75" customHeight="1" x14ac:dyDescent="0.2">
      <c r="A1680" s="318"/>
      <c r="B1680" s="256"/>
      <c r="C1680" s="257"/>
      <c r="D1680" s="257"/>
      <c r="E1680" s="257"/>
      <c r="F1680" s="433" t="s">
        <v>414</v>
      </c>
      <c r="G1680" s="658"/>
      <c r="H1680" s="191">
        <f t="shared" ref="H1680:V1680" si="819">H820</f>
        <v>0</v>
      </c>
      <c r="I1680" s="179">
        <f t="shared" si="819"/>
        <v>0</v>
      </c>
      <c r="J1680" s="179">
        <f t="shared" si="819"/>
        <v>0</v>
      </c>
      <c r="K1680" s="197">
        <f t="shared" si="819"/>
        <v>0</v>
      </c>
      <c r="L1680" s="178">
        <f t="shared" si="819"/>
        <v>0</v>
      </c>
      <c r="M1680" s="192">
        <f t="shared" si="819"/>
        <v>0</v>
      </c>
      <c r="N1680" s="182">
        <f t="shared" si="819"/>
        <v>0</v>
      </c>
      <c r="O1680" s="182">
        <f t="shared" si="819"/>
        <v>0</v>
      </c>
      <c r="P1680" s="182">
        <f t="shared" si="819"/>
        <v>0</v>
      </c>
      <c r="Q1680" s="182">
        <f t="shared" si="819"/>
        <v>0</v>
      </c>
      <c r="R1680" s="182">
        <f t="shared" si="819"/>
        <v>0</v>
      </c>
      <c r="S1680" s="182">
        <f t="shared" si="819"/>
        <v>0</v>
      </c>
      <c r="T1680" s="182">
        <f t="shared" si="819"/>
        <v>0</v>
      </c>
      <c r="U1680" s="182">
        <f t="shared" si="819"/>
        <v>0</v>
      </c>
      <c r="V1680" s="195">
        <f t="shared" si="819"/>
        <v>0</v>
      </c>
      <c r="W1680" s="658"/>
      <c r="X1680" s="72"/>
      <c r="Y1680"/>
      <c r="Z1680"/>
    </row>
    <row r="1681" spans="1:26" s="129" customFormat="1" ht="12.75" customHeight="1" x14ac:dyDescent="0.2">
      <c r="A1681" s="318"/>
      <c r="B1681" s="256"/>
      <c r="C1681" s="257"/>
      <c r="D1681" s="257"/>
      <c r="E1681" s="257"/>
      <c r="F1681" s="433" t="s">
        <v>415</v>
      </c>
      <c r="G1681" s="658"/>
      <c r="H1681" s="191">
        <f t="shared" ref="H1681:V1681" si="820">H821</f>
        <v>0</v>
      </c>
      <c r="I1681" s="179">
        <f t="shared" si="820"/>
        <v>0</v>
      </c>
      <c r="J1681" s="179">
        <f t="shared" si="820"/>
        <v>0</v>
      </c>
      <c r="K1681" s="197">
        <f t="shared" si="820"/>
        <v>0</v>
      </c>
      <c r="L1681" s="178">
        <f t="shared" si="820"/>
        <v>0</v>
      </c>
      <c r="M1681" s="192">
        <f t="shared" si="820"/>
        <v>0</v>
      </c>
      <c r="N1681" s="182">
        <f t="shared" si="820"/>
        <v>0</v>
      </c>
      <c r="O1681" s="182">
        <f t="shared" si="820"/>
        <v>0</v>
      </c>
      <c r="P1681" s="182">
        <f t="shared" si="820"/>
        <v>0</v>
      </c>
      <c r="Q1681" s="182">
        <f t="shared" si="820"/>
        <v>0</v>
      </c>
      <c r="R1681" s="182">
        <f t="shared" si="820"/>
        <v>0</v>
      </c>
      <c r="S1681" s="182">
        <f t="shared" si="820"/>
        <v>0</v>
      </c>
      <c r="T1681" s="182">
        <f t="shared" si="820"/>
        <v>0</v>
      </c>
      <c r="U1681" s="182">
        <f t="shared" si="820"/>
        <v>0</v>
      </c>
      <c r="V1681" s="195">
        <f t="shared" si="820"/>
        <v>0</v>
      </c>
      <c r="W1681" s="658"/>
      <c r="X1681" s="72"/>
      <c r="Y1681"/>
      <c r="Z1681"/>
    </row>
    <row r="1682" spans="1:26" s="129" customFormat="1" ht="12.75" customHeight="1" x14ac:dyDescent="0.2">
      <c r="A1682" s="318"/>
      <c r="B1682" s="256"/>
      <c r="C1682" s="257"/>
      <c r="D1682" s="257"/>
      <c r="E1682" s="257"/>
      <c r="F1682" s="590"/>
      <c r="G1682" s="658"/>
      <c r="H1682" s="66"/>
      <c r="I1682" s="66"/>
      <c r="J1682" s="66"/>
      <c r="K1682" s="67"/>
      <c r="L1682" s="34"/>
      <c r="M1682" s="34"/>
      <c r="N1682" s="34"/>
      <c r="O1682" s="34"/>
      <c r="P1682" s="34"/>
      <c r="Q1682" s="34"/>
      <c r="R1682" s="34"/>
      <c r="S1682" s="34"/>
      <c r="T1682" s="34"/>
      <c r="U1682" s="34"/>
      <c r="V1682" s="34"/>
      <c r="W1682" s="658"/>
      <c r="X1682" s="72"/>
      <c r="Y1682"/>
      <c r="Z1682"/>
    </row>
    <row r="1683" spans="1:26" s="129" customFormat="1" ht="15" x14ac:dyDescent="0.2">
      <c r="A1683" s="318"/>
      <c r="B1683" s="589"/>
      <c r="C1683" s="598" t="s">
        <v>417</v>
      </c>
      <c r="D1683" s="23"/>
      <c r="E1683" s="64"/>
      <c r="F1683" s="590"/>
      <c r="G1683" s="658"/>
      <c r="H1683" s="415"/>
      <c r="I1683" s="394"/>
      <c r="J1683" s="394"/>
      <c r="K1683" s="398"/>
      <c r="L1683" s="415"/>
      <c r="M1683" s="395"/>
      <c r="N1683" s="394"/>
      <c r="O1683" s="394"/>
      <c r="P1683" s="394"/>
      <c r="Q1683" s="394"/>
      <c r="R1683" s="394"/>
      <c r="S1683" s="394"/>
      <c r="T1683" s="394"/>
      <c r="U1683" s="394"/>
      <c r="V1683" s="394"/>
      <c r="W1683" s="658"/>
      <c r="Y1683"/>
      <c r="Z1683"/>
    </row>
    <row r="1684" spans="1:26" s="129" customFormat="1" ht="12.75" customHeight="1" x14ac:dyDescent="0.2">
      <c r="A1684" s="318"/>
      <c r="B1684" s="256"/>
      <c r="C1684" s="257"/>
      <c r="D1684" s="23" t="s">
        <v>13</v>
      </c>
      <c r="E1684" s="64"/>
      <c r="F1684" s="590"/>
      <c r="G1684" s="658"/>
      <c r="H1684" s="51">
        <f t="shared" ref="H1684:V1684" si="821">SUBTOTAL(9,H1685:H1688)</f>
        <v>0</v>
      </c>
      <c r="I1684" s="34">
        <f t="shared" si="821"/>
        <v>0</v>
      </c>
      <c r="J1684" s="34">
        <f t="shared" si="821"/>
        <v>0</v>
      </c>
      <c r="K1684" s="37">
        <f t="shared" si="821"/>
        <v>0</v>
      </c>
      <c r="L1684" s="51">
        <f t="shared" si="821"/>
        <v>0</v>
      </c>
      <c r="M1684" s="36">
        <f t="shared" si="821"/>
        <v>0</v>
      </c>
      <c r="N1684" s="34">
        <f t="shared" si="821"/>
        <v>0</v>
      </c>
      <c r="O1684" s="34">
        <f t="shared" si="821"/>
        <v>0</v>
      </c>
      <c r="P1684" s="34">
        <f t="shared" si="821"/>
        <v>0</v>
      </c>
      <c r="Q1684" s="34">
        <f t="shared" si="821"/>
        <v>0</v>
      </c>
      <c r="R1684" s="34">
        <f t="shared" si="821"/>
        <v>0</v>
      </c>
      <c r="S1684" s="34">
        <f t="shared" si="821"/>
        <v>0</v>
      </c>
      <c r="T1684" s="34">
        <f t="shared" si="821"/>
        <v>0</v>
      </c>
      <c r="U1684" s="34">
        <f t="shared" si="821"/>
        <v>0</v>
      </c>
      <c r="V1684" s="34">
        <f t="shared" si="821"/>
        <v>0</v>
      </c>
      <c r="W1684" s="658"/>
      <c r="Y1684"/>
      <c r="Z1684"/>
    </row>
    <row r="1685" spans="1:26" s="129" customFormat="1" ht="12.75" customHeight="1" x14ac:dyDescent="0.2">
      <c r="A1685" s="318"/>
      <c r="B1685" s="256"/>
      <c r="C1685" s="257"/>
      <c r="D1685" s="23"/>
      <c r="E1685" s="24"/>
      <c r="F1685" s="433" t="s">
        <v>418</v>
      </c>
      <c r="G1685" s="658"/>
      <c r="H1685" s="191">
        <f t="shared" ref="H1685:V1685" si="822">H825</f>
        <v>0</v>
      </c>
      <c r="I1685" s="179">
        <f t="shared" si="822"/>
        <v>0</v>
      </c>
      <c r="J1685" s="179">
        <f t="shared" si="822"/>
        <v>0</v>
      </c>
      <c r="K1685" s="197">
        <f t="shared" si="822"/>
        <v>0</v>
      </c>
      <c r="L1685" s="178">
        <f t="shared" si="822"/>
        <v>0</v>
      </c>
      <c r="M1685" s="192">
        <f t="shared" si="822"/>
        <v>0</v>
      </c>
      <c r="N1685" s="182">
        <f t="shared" si="822"/>
        <v>0</v>
      </c>
      <c r="O1685" s="182">
        <f t="shared" si="822"/>
        <v>0</v>
      </c>
      <c r="P1685" s="182">
        <f t="shared" si="822"/>
        <v>0</v>
      </c>
      <c r="Q1685" s="182">
        <f t="shared" si="822"/>
        <v>0</v>
      </c>
      <c r="R1685" s="182">
        <f t="shared" si="822"/>
        <v>0</v>
      </c>
      <c r="S1685" s="182">
        <f t="shared" si="822"/>
        <v>0</v>
      </c>
      <c r="T1685" s="182">
        <f t="shared" si="822"/>
        <v>0</v>
      </c>
      <c r="U1685" s="182">
        <f t="shared" si="822"/>
        <v>0</v>
      </c>
      <c r="V1685" s="195">
        <f t="shared" si="822"/>
        <v>0</v>
      </c>
      <c r="W1685" s="658"/>
      <c r="X1685" s="72"/>
      <c r="Y1685"/>
      <c r="Z1685"/>
    </row>
    <row r="1686" spans="1:26" s="129" customFormat="1" ht="12.75" customHeight="1" x14ac:dyDescent="0.2">
      <c r="A1686" s="318"/>
      <c r="B1686" s="256"/>
      <c r="C1686" s="257"/>
      <c r="D1686" s="23"/>
      <c r="E1686" s="24"/>
      <c r="F1686" s="433" t="s">
        <v>419</v>
      </c>
      <c r="G1686" s="658"/>
      <c r="H1686" s="191">
        <f t="shared" ref="H1686:V1686" si="823">H826</f>
        <v>0</v>
      </c>
      <c r="I1686" s="179">
        <f t="shared" si="823"/>
        <v>0</v>
      </c>
      <c r="J1686" s="179">
        <f t="shared" si="823"/>
        <v>0</v>
      </c>
      <c r="K1686" s="197">
        <f t="shared" si="823"/>
        <v>0</v>
      </c>
      <c r="L1686" s="178">
        <f t="shared" si="823"/>
        <v>0</v>
      </c>
      <c r="M1686" s="192">
        <f t="shared" si="823"/>
        <v>0</v>
      </c>
      <c r="N1686" s="182">
        <f t="shared" si="823"/>
        <v>0</v>
      </c>
      <c r="O1686" s="182">
        <f t="shared" si="823"/>
        <v>0</v>
      </c>
      <c r="P1686" s="182">
        <f t="shared" si="823"/>
        <v>0</v>
      </c>
      <c r="Q1686" s="182">
        <f t="shared" si="823"/>
        <v>0</v>
      </c>
      <c r="R1686" s="182">
        <f t="shared" si="823"/>
        <v>0</v>
      </c>
      <c r="S1686" s="182">
        <f t="shared" si="823"/>
        <v>0</v>
      </c>
      <c r="T1686" s="182">
        <f t="shared" si="823"/>
        <v>0</v>
      </c>
      <c r="U1686" s="182">
        <f t="shared" si="823"/>
        <v>0</v>
      </c>
      <c r="V1686" s="195">
        <f t="shared" si="823"/>
        <v>0</v>
      </c>
      <c r="W1686" s="658"/>
      <c r="X1686" s="72"/>
      <c r="Y1686"/>
      <c r="Z1686"/>
    </row>
    <row r="1687" spans="1:26" s="129" customFormat="1" ht="12.75" customHeight="1" x14ac:dyDescent="0.2">
      <c r="A1687" s="318"/>
      <c r="B1687" s="256"/>
      <c r="C1687" s="257"/>
      <c r="D1687" s="23"/>
      <c r="E1687" s="24"/>
      <c r="F1687" s="433" t="s">
        <v>420</v>
      </c>
      <c r="G1687" s="658"/>
      <c r="H1687" s="191">
        <f t="shared" ref="H1687:V1687" si="824">H827</f>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658"/>
      <c r="X1687" s="72"/>
      <c r="Y1687"/>
      <c r="Z1687"/>
    </row>
    <row r="1688" spans="1:26" s="129" customFormat="1" ht="12.75" customHeight="1" x14ac:dyDescent="0.2">
      <c r="A1688" s="318"/>
      <c r="B1688" s="256"/>
      <c r="C1688" s="257"/>
      <c r="D1688" s="23"/>
      <c r="E1688" s="24"/>
      <c r="F1688" s="433" t="s">
        <v>421</v>
      </c>
      <c r="G1688" s="658"/>
      <c r="H1688" s="191">
        <f t="shared" ref="H1688:V1688" si="825">H828</f>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658"/>
      <c r="X1688" s="72"/>
      <c r="Y1688"/>
      <c r="Z1688"/>
    </row>
    <row r="1689" spans="1:26" s="129" customFormat="1" ht="12.75" customHeight="1" x14ac:dyDescent="0.2">
      <c r="A1689" s="318"/>
      <c r="B1689" s="256"/>
      <c r="C1689" s="257"/>
      <c r="D1689" s="23" t="s">
        <v>25</v>
      </c>
      <c r="E1689" s="64"/>
      <c r="F1689" s="590"/>
      <c r="G1689" s="658"/>
      <c r="H1689" s="51">
        <f t="shared" ref="H1689:V1689" si="826">SUBTOTAL(9,H1690:H1693)</f>
        <v>0</v>
      </c>
      <c r="I1689" s="34">
        <f t="shared" si="826"/>
        <v>0</v>
      </c>
      <c r="J1689" s="34">
        <f t="shared" si="826"/>
        <v>0</v>
      </c>
      <c r="K1689" s="37">
        <f t="shared" si="826"/>
        <v>0</v>
      </c>
      <c r="L1689" s="51">
        <f t="shared" si="826"/>
        <v>0</v>
      </c>
      <c r="M1689" s="36">
        <f t="shared" si="826"/>
        <v>0</v>
      </c>
      <c r="N1689" s="34">
        <f t="shared" si="826"/>
        <v>0</v>
      </c>
      <c r="O1689" s="34">
        <f t="shared" si="826"/>
        <v>0</v>
      </c>
      <c r="P1689" s="34">
        <f t="shared" si="826"/>
        <v>0</v>
      </c>
      <c r="Q1689" s="34">
        <f t="shared" si="826"/>
        <v>0</v>
      </c>
      <c r="R1689" s="34">
        <f t="shared" si="826"/>
        <v>0</v>
      </c>
      <c r="S1689" s="34">
        <f t="shared" si="826"/>
        <v>0</v>
      </c>
      <c r="T1689" s="34">
        <f t="shared" si="826"/>
        <v>0</v>
      </c>
      <c r="U1689" s="34">
        <f t="shared" si="826"/>
        <v>0</v>
      </c>
      <c r="V1689" s="34">
        <f t="shared" si="826"/>
        <v>0</v>
      </c>
      <c r="W1689" s="658"/>
      <c r="Y1689"/>
      <c r="Z1689"/>
    </row>
    <row r="1690" spans="1:26" s="129" customFormat="1" ht="12.75" customHeight="1" x14ac:dyDescent="0.2">
      <c r="A1690" s="318"/>
      <c r="B1690" s="256"/>
      <c r="C1690" s="257"/>
      <c r="D1690" s="23"/>
      <c r="E1690" s="64"/>
      <c r="F1690" s="433" t="s">
        <v>418</v>
      </c>
      <c r="G1690" s="658"/>
      <c r="H1690" s="191">
        <f t="shared" ref="H1690:V1690" si="827">H830</f>
        <v>0</v>
      </c>
      <c r="I1690" s="179">
        <f t="shared" si="827"/>
        <v>0</v>
      </c>
      <c r="J1690" s="179">
        <f t="shared" si="827"/>
        <v>0</v>
      </c>
      <c r="K1690" s="197">
        <f t="shared" si="827"/>
        <v>0</v>
      </c>
      <c r="L1690" s="178">
        <f t="shared" si="827"/>
        <v>0</v>
      </c>
      <c r="M1690" s="192">
        <f t="shared" si="827"/>
        <v>0</v>
      </c>
      <c r="N1690" s="182">
        <f t="shared" si="827"/>
        <v>0</v>
      </c>
      <c r="O1690" s="182">
        <f t="shared" si="827"/>
        <v>0</v>
      </c>
      <c r="P1690" s="182">
        <f t="shared" si="827"/>
        <v>0</v>
      </c>
      <c r="Q1690" s="182">
        <f t="shared" si="827"/>
        <v>0</v>
      </c>
      <c r="R1690" s="182">
        <f t="shared" si="827"/>
        <v>0</v>
      </c>
      <c r="S1690" s="182">
        <f t="shared" si="827"/>
        <v>0</v>
      </c>
      <c r="T1690" s="182">
        <f t="shared" si="827"/>
        <v>0</v>
      </c>
      <c r="U1690" s="182">
        <f t="shared" si="827"/>
        <v>0</v>
      </c>
      <c r="V1690" s="195">
        <f t="shared" si="827"/>
        <v>0</v>
      </c>
      <c r="W1690" s="658"/>
      <c r="X1690" s="72"/>
      <c r="Y1690"/>
      <c r="Z1690"/>
    </row>
    <row r="1691" spans="1:26" s="129" customFormat="1" ht="12.75" customHeight="1" x14ac:dyDescent="0.2">
      <c r="A1691" s="318"/>
      <c r="B1691" s="256"/>
      <c r="C1691" s="257"/>
      <c r="D1691" s="23"/>
      <c r="E1691" s="64"/>
      <c r="F1691" s="433" t="s">
        <v>419</v>
      </c>
      <c r="G1691" s="658"/>
      <c r="H1691" s="191">
        <f t="shared" ref="H1691:V1691" si="828">H831</f>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658"/>
      <c r="X1691" s="72"/>
      <c r="Y1691"/>
      <c r="Z1691"/>
    </row>
    <row r="1692" spans="1:26" s="129" customFormat="1" ht="12.75" customHeight="1" x14ac:dyDescent="0.2">
      <c r="A1692" s="318"/>
      <c r="B1692" s="256"/>
      <c r="C1692" s="257"/>
      <c r="D1692" s="23"/>
      <c r="E1692" s="64"/>
      <c r="F1692" s="433" t="s">
        <v>420</v>
      </c>
      <c r="G1692" s="658"/>
      <c r="H1692" s="191">
        <f t="shared" ref="H1692:V1692" si="829">H832</f>
        <v>0</v>
      </c>
      <c r="I1692" s="179">
        <f t="shared" si="829"/>
        <v>0</v>
      </c>
      <c r="J1692" s="179">
        <f t="shared" si="829"/>
        <v>0</v>
      </c>
      <c r="K1692" s="197">
        <f t="shared" si="829"/>
        <v>0</v>
      </c>
      <c r="L1692" s="178">
        <f t="shared" si="829"/>
        <v>0</v>
      </c>
      <c r="M1692" s="192">
        <f t="shared" si="829"/>
        <v>0</v>
      </c>
      <c r="N1692" s="182">
        <f t="shared" si="829"/>
        <v>0</v>
      </c>
      <c r="O1692" s="182">
        <f t="shared" si="829"/>
        <v>0</v>
      </c>
      <c r="P1692" s="182">
        <f t="shared" si="829"/>
        <v>0</v>
      </c>
      <c r="Q1692" s="182">
        <f t="shared" si="829"/>
        <v>0</v>
      </c>
      <c r="R1692" s="182">
        <f t="shared" si="829"/>
        <v>0</v>
      </c>
      <c r="S1692" s="182">
        <f t="shared" si="829"/>
        <v>0</v>
      </c>
      <c r="T1692" s="182">
        <f t="shared" si="829"/>
        <v>0</v>
      </c>
      <c r="U1692" s="182">
        <f t="shared" si="829"/>
        <v>0</v>
      </c>
      <c r="V1692" s="195">
        <f t="shared" si="829"/>
        <v>0</v>
      </c>
      <c r="W1692" s="658"/>
      <c r="X1692" s="72"/>
      <c r="Y1692"/>
      <c r="Z1692"/>
    </row>
    <row r="1693" spans="1:26" s="129" customFormat="1" ht="12.75" customHeight="1" x14ac:dyDescent="0.2">
      <c r="A1693" s="318"/>
      <c r="B1693" s="256"/>
      <c r="C1693" s="257"/>
      <c r="D1693" s="23"/>
      <c r="E1693" s="64"/>
      <c r="F1693" s="433" t="s">
        <v>421</v>
      </c>
      <c r="G1693" s="658"/>
      <c r="H1693" s="191">
        <f t="shared" ref="H1693:V1693" si="830">H833</f>
        <v>0</v>
      </c>
      <c r="I1693" s="179">
        <f t="shared" si="830"/>
        <v>0</v>
      </c>
      <c r="J1693" s="179">
        <f t="shared" si="830"/>
        <v>0</v>
      </c>
      <c r="K1693" s="197">
        <f t="shared" si="830"/>
        <v>0</v>
      </c>
      <c r="L1693" s="178">
        <f t="shared" si="830"/>
        <v>0</v>
      </c>
      <c r="M1693" s="192">
        <f t="shared" si="830"/>
        <v>0</v>
      </c>
      <c r="N1693" s="182">
        <f t="shared" si="830"/>
        <v>0</v>
      </c>
      <c r="O1693" s="182">
        <f t="shared" si="830"/>
        <v>0</v>
      </c>
      <c r="P1693" s="182">
        <f t="shared" si="830"/>
        <v>0</v>
      </c>
      <c r="Q1693" s="182">
        <f t="shared" si="830"/>
        <v>0</v>
      </c>
      <c r="R1693" s="182">
        <f t="shared" si="830"/>
        <v>0</v>
      </c>
      <c r="S1693" s="182">
        <f t="shared" si="830"/>
        <v>0</v>
      </c>
      <c r="T1693" s="182">
        <f t="shared" si="830"/>
        <v>0</v>
      </c>
      <c r="U1693" s="182">
        <f t="shared" si="830"/>
        <v>0</v>
      </c>
      <c r="V1693" s="195">
        <f t="shared" si="830"/>
        <v>0</v>
      </c>
      <c r="W1693" s="658"/>
      <c r="X1693" s="72"/>
      <c r="Y1693"/>
      <c r="Z1693"/>
    </row>
    <row r="1694" spans="1:26" s="129" customFormat="1" ht="12.75" customHeight="1" x14ac:dyDescent="0.2">
      <c r="A1694" s="318"/>
      <c r="B1694" s="256"/>
      <c r="C1694" s="257"/>
      <c r="D1694" s="23" t="s">
        <v>422</v>
      </c>
      <c r="E1694" s="64"/>
      <c r="F1694" s="590"/>
      <c r="G1694" s="658"/>
      <c r="H1694" s="51">
        <f t="shared" ref="H1694:V1694" si="831">SUBTOTAL(9,H1695:H1696)</f>
        <v>0</v>
      </c>
      <c r="I1694" s="34">
        <f t="shared" si="831"/>
        <v>0</v>
      </c>
      <c r="J1694" s="34">
        <f t="shared" si="831"/>
        <v>0</v>
      </c>
      <c r="K1694" s="37">
        <f t="shared" si="831"/>
        <v>0</v>
      </c>
      <c r="L1694" s="51">
        <f t="shared" si="831"/>
        <v>0</v>
      </c>
      <c r="M1694" s="36">
        <f t="shared" si="831"/>
        <v>0</v>
      </c>
      <c r="N1694" s="34">
        <f t="shared" si="831"/>
        <v>0</v>
      </c>
      <c r="O1694" s="34">
        <f t="shared" si="831"/>
        <v>0</v>
      </c>
      <c r="P1694" s="34">
        <f t="shared" si="831"/>
        <v>0</v>
      </c>
      <c r="Q1694" s="34">
        <f t="shared" si="831"/>
        <v>0</v>
      </c>
      <c r="R1694" s="34">
        <f t="shared" si="831"/>
        <v>0</v>
      </c>
      <c r="S1694" s="34">
        <f t="shared" si="831"/>
        <v>0</v>
      </c>
      <c r="T1694" s="34">
        <f t="shared" si="831"/>
        <v>0</v>
      </c>
      <c r="U1694" s="34">
        <f t="shared" si="831"/>
        <v>0</v>
      </c>
      <c r="V1694" s="34">
        <f t="shared" si="831"/>
        <v>0</v>
      </c>
      <c r="W1694" s="658"/>
      <c r="Y1694"/>
      <c r="Z1694"/>
    </row>
    <row r="1695" spans="1:26" s="129" customFormat="1" ht="12.75" customHeight="1" x14ac:dyDescent="0.2">
      <c r="A1695" s="318"/>
      <c r="B1695" s="256"/>
      <c r="C1695" s="257"/>
      <c r="D1695" s="23"/>
      <c r="E1695" s="64"/>
      <c r="F1695" s="433" t="s">
        <v>460</v>
      </c>
      <c r="G1695" s="658"/>
      <c r="H1695" s="191">
        <f t="shared" ref="H1695:V1695" si="832">H835</f>
        <v>0</v>
      </c>
      <c r="I1695" s="179">
        <f t="shared" si="832"/>
        <v>0</v>
      </c>
      <c r="J1695" s="179">
        <f t="shared" si="832"/>
        <v>0</v>
      </c>
      <c r="K1695" s="197">
        <f t="shared" si="832"/>
        <v>0</v>
      </c>
      <c r="L1695" s="178">
        <f t="shared" si="832"/>
        <v>0</v>
      </c>
      <c r="M1695" s="192">
        <f t="shared" si="832"/>
        <v>0</v>
      </c>
      <c r="N1695" s="182">
        <f t="shared" si="832"/>
        <v>0</v>
      </c>
      <c r="O1695" s="182">
        <f t="shared" si="832"/>
        <v>0</v>
      </c>
      <c r="P1695" s="182">
        <f t="shared" si="832"/>
        <v>0</v>
      </c>
      <c r="Q1695" s="182">
        <f t="shared" si="832"/>
        <v>0</v>
      </c>
      <c r="R1695" s="182">
        <f t="shared" si="832"/>
        <v>0</v>
      </c>
      <c r="S1695" s="182">
        <f t="shared" si="832"/>
        <v>0</v>
      </c>
      <c r="T1695" s="182">
        <f t="shared" si="832"/>
        <v>0</v>
      </c>
      <c r="U1695" s="182">
        <f t="shared" si="832"/>
        <v>0</v>
      </c>
      <c r="V1695" s="195">
        <f t="shared" si="832"/>
        <v>0</v>
      </c>
      <c r="W1695" s="658"/>
      <c r="X1695" s="72"/>
      <c r="Y1695"/>
      <c r="Z1695"/>
    </row>
    <row r="1696" spans="1:26" s="129" customFormat="1" ht="12.75" customHeight="1" x14ac:dyDescent="0.2">
      <c r="A1696" s="318"/>
      <c r="B1696" s="256"/>
      <c r="C1696" s="257"/>
      <c r="D1696" s="23"/>
      <c r="E1696" s="64"/>
      <c r="F1696" s="433" t="s">
        <v>461</v>
      </c>
      <c r="G1696" s="658"/>
      <c r="H1696" s="191">
        <f t="shared" ref="H1696:V1696" si="833">H836</f>
        <v>0</v>
      </c>
      <c r="I1696" s="179">
        <f t="shared" si="833"/>
        <v>0</v>
      </c>
      <c r="J1696" s="179">
        <f t="shared" si="833"/>
        <v>0</v>
      </c>
      <c r="K1696" s="197">
        <f t="shared" si="833"/>
        <v>0</v>
      </c>
      <c r="L1696" s="178">
        <f t="shared" si="833"/>
        <v>0</v>
      </c>
      <c r="M1696" s="192">
        <f t="shared" si="833"/>
        <v>0</v>
      </c>
      <c r="N1696" s="182">
        <f t="shared" si="833"/>
        <v>0</v>
      </c>
      <c r="O1696" s="182">
        <f t="shared" si="833"/>
        <v>0</v>
      </c>
      <c r="P1696" s="182">
        <f t="shared" si="833"/>
        <v>0</v>
      </c>
      <c r="Q1696" s="182">
        <f t="shared" si="833"/>
        <v>0</v>
      </c>
      <c r="R1696" s="182">
        <f t="shared" si="833"/>
        <v>0</v>
      </c>
      <c r="S1696" s="182">
        <f t="shared" si="833"/>
        <v>0</v>
      </c>
      <c r="T1696" s="182">
        <f t="shared" si="833"/>
        <v>0</v>
      </c>
      <c r="U1696" s="182">
        <f t="shared" si="833"/>
        <v>0</v>
      </c>
      <c r="V1696" s="195">
        <f t="shared" si="833"/>
        <v>0</v>
      </c>
      <c r="W1696" s="658"/>
      <c r="X1696" s="72"/>
      <c r="Y1696"/>
      <c r="Z1696"/>
    </row>
    <row r="1697" spans="1:26" s="129" customFormat="1" ht="12.75" customHeight="1" x14ac:dyDescent="0.2">
      <c r="A1697" s="318"/>
      <c r="B1697" s="256"/>
      <c r="C1697" s="257"/>
      <c r="D1697" s="23" t="s">
        <v>425</v>
      </c>
      <c r="E1697" s="24"/>
      <c r="F1697" s="599"/>
      <c r="G1697" s="658"/>
      <c r="H1697" s="51">
        <f t="shared" ref="H1697:V1697" si="834">SUBTOTAL(9,H1698:H1702)</f>
        <v>0</v>
      </c>
      <c r="I1697" s="34">
        <f t="shared" si="834"/>
        <v>0</v>
      </c>
      <c r="J1697" s="34">
        <f t="shared" si="834"/>
        <v>0</v>
      </c>
      <c r="K1697" s="37">
        <f t="shared" si="834"/>
        <v>0</v>
      </c>
      <c r="L1697" s="51">
        <f t="shared" si="834"/>
        <v>0</v>
      </c>
      <c r="M1697" s="36">
        <f t="shared" si="834"/>
        <v>0</v>
      </c>
      <c r="N1697" s="34">
        <f t="shared" si="834"/>
        <v>0</v>
      </c>
      <c r="O1697" s="34">
        <f t="shared" si="834"/>
        <v>0</v>
      </c>
      <c r="P1697" s="34">
        <f t="shared" si="834"/>
        <v>0</v>
      </c>
      <c r="Q1697" s="34">
        <f t="shared" si="834"/>
        <v>0</v>
      </c>
      <c r="R1697" s="34">
        <f t="shared" si="834"/>
        <v>0</v>
      </c>
      <c r="S1697" s="34">
        <f t="shared" si="834"/>
        <v>0</v>
      </c>
      <c r="T1697" s="34">
        <f t="shared" si="834"/>
        <v>0</v>
      </c>
      <c r="U1697" s="34">
        <f t="shared" si="834"/>
        <v>0</v>
      </c>
      <c r="V1697" s="34">
        <f t="shared" si="834"/>
        <v>0</v>
      </c>
      <c r="W1697" s="658"/>
      <c r="Y1697"/>
      <c r="Z1697"/>
    </row>
    <row r="1698" spans="1:26" s="129" customFormat="1" ht="12.75" customHeight="1" x14ac:dyDescent="0.2">
      <c r="A1698" s="318"/>
      <c r="B1698" s="256"/>
      <c r="C1698" s="257"/>
      <c r="D1698" s="23"/>
      <c r="E1698" s="64"/>
      <c r="F1698" s="433" t="s">
        <v>426</v>
      </c>
      <c r="G1698" s="658"/>
      <c r="H1698" s="191">
        <f t="shared" ref="H1698:V1698" si="835">H838</f>
        <v>0</v>
      </c>
      <c r="I1698" s="179">
        <f t="shared" si="835"/>
        <v>0</v>
      </c>
      <c r="J1698" s="179">
        <f t="shared" si="835"/>
        <v>0</v>
      </c>
      <c r="K1698" s="197">
        <f t="shared" si="835"/>
        <v>0</v>
      </c>
      <c r="L1698" s="178">
        <f t="shared" si="835"/>
        <v>0</v>
      </c>
      <c r="M1698" s="192">
        <f t="shared" si="835"/>
        <v>0</v>
      </c>
      <c r="N1698" s="182">
        <f t="shared" si="835"/>
        <v>0</v>
      </c>
      <c r="O1698" s="182">
        <f t="shared" si="835"/>
        <v>0</v>
      </c>
      <c r="P1698" s="182">
        <f t="shared" si="835"/>
        <v>0</v>
      </c>
      <c r="Q1698" s="182">
        <f t="shared" si="835"/>
        <v>0</v>
      </c>
      <c r="R1698" s="182">
        <f t="shared" si="835"/>
        <v>0</v>
      </c>
      <c r="S1698" s="182">
        <f t="shared" si="835"/>
        <v>0</v>
      </c>
      <c r="T1698" s="182">
        <f t="shared" si="835"/>
        <v>0</v>
      </c>
      <c r="U1698" s="182">
        <f t="shared" si="835"/>
        <v>0</v>
      </c>
      <c r="V1698" s="195">
        <f t="shared" si="835"/>
        <v>0</v>
      </c>
      <c r="W1698" s="658"/>
      <c r="X1698" s="72"/>
      <c r="Y1698"/>
      <c r="Z1698"/>
    </row>
    <row r="1699" spans="1:26" s="129" customFormat="1" ht="12.75" customHeight="1" x14ac:dyDescent="0.2">
      <c r="A1699" s="318"/>
      <c r="B1699" s="256"/>
      <c r="C1699" s="257"/>
      <c r="D1699" s="23"/>
      <c r="E1699" s="64"/>
      <c r="F1699" s="433" t="s">
        <v>427</v>
      </c>
      <c r="G1699" s="658"/>
      <c r="H1699" s="191">
        <f t="shared" ref="H1699:V1699" si="836">H839</f>
        <v>0</v>
      </c>
      <c r="I1699" s="179">
        <f t="shared" si="836"/>
        <v>0</v>
      </c>
      <c r="J1699" s="179">
        <f t="shared" si="836"/>
        <v>0</v>
      </c>
      <c r="K1699" s="197">
        <f t="shared" si="836"/>
        <v>0</v>
      </c>
      <c r="L1699" s="178">
        <f t="shared" si="836"/>
        <v>0</v>
      </c>
      <c r="M1699" s="192">
        <f t="shared" si="836"/>
        <v>0</v>
      </c>
      <c r="N1699" s="182">
        <f t="shared" si="836"/>
        <v>0</v>
      </c>
      <c r="O1699" s="182">
        <f t="shared" si="836"/>
        <v>0</v>
      </c>
      <c r="P1699" s="182">
        <f t="shared" si="836"/>
        <v>0</v>
      </c>
      <c r="Q1699" s="182">
        <f t="shared" si="836"/>
        <v>0</v>
      </c>
      <c r="R1699" s="182">
        <f t="shared" si="836"/>
        <v>0</v>
      </c>
      <c r="S1699" s="182">
        <f t="shared" si="836"/>
        <v>0</v>
      </c>
      <c r="T1699" s="182">
        <f t="shared" si="836"/>
        <v>0</v>
      </c>
      <c r="U1699" s="182">
        <f t="shared" si="836"/>
        <v>0</v>
      </c>
      <c r="V1699" s="195">
        <f t="shared" si="836"/>
        <v>0</v>
      </c>
      <c r="W1699" s="658"/>
      <c r="X1699" s="72"/>
      <c r="Y1699"/>
      <c r="Z1699"/>
    </row>
    <row r="1700" spans="1:26" s="129" customFormat="1" ht="12.75" customHeight="1" x14ac:dyDescent="0.2">
      <c r="A1700" s="318"/>
      <c r="B1700" s="256"/>
      <c r="C1700" s="257"/>
      <c r="D1700" s="23"/>
      <c r="E1700" s="64"/>
      <c r="F1700" s="433" t="s">
        <v>428</v>
      </c>
      <c r="G1700" s="658"/>
      <c r="H1700" s="191">
        <f t="shared" ref="H1700:V1700" si="837">H840</f>
        <v>0</v>
      </c>
      <c r="I1700" s="179">
        <f t="shared" si="837"/>
        <v>0</v>
      </c>
      <c r="J1700" s="179">
        <f t="shared" si="837"/>
        <v>0</v>
      </c>
      <c r="K1700" s="197">
        <f t="shared" si="837"/>
        <v>0</v>
      </c>
      <c r="L1700" s="178">
        <f t="shared" si="837"/>
        <v>0</v>
      </c>
      <c r="M1700" s="192">
        <f t="shared" si="837"/>
        <v>0</v>
      </c>
      <c r="N1700" s="182">
        <f t="shared" si="837"/>
        <v>0</v>
      </c>
      <c r="O1700" s="182">
        <f t="shared" si="837"/>
        <v>0</v>
      </c>
      <c r="P1700" s="182">
        <f t="shared" si="837"/>
        <v>0</v>
      </c>
      <c r="Q1700" s="182">
        <f t="shared" si="837"/>
        <v>0</v>
      </c>
      <c r="R1700" s="182">
        <f t="shared" si="837"/>
        <v>0</v>
      </c>
      <c r="S1700" s="182">
        <f t="shared" si="837"/>
        <v>0</v>
      </c>
      <c r="T1700" s="182">
        <f t="shared" si="837"/>
        <v>0</v>
      </c>
      <c r="U1700" s="182">
        <f t="shared" si="837"/>
        <v>0</v>
      </c>
      <c r="V1700" s="195">
        <f t="shared" si="837"/>
        <v>0</v>
      </c>
      <c r="W1700" s="658"/>
      <c r="X1700" s="72"/>
      <c r="Y1700"/>
      <c r="Z1700"/>
    </row>
    <row r="1701" spans="1:26" s="129" customFormat="1" ht="12.75" customHeight="1" x14ac:dyDescent="0.2">
      <c r="A1701" s="318"/>
      <c r="B1701" s="256"/>
      <c r="C1701" s="257"/>
      <c r="D1701" s="23"/>
      <c r="E1701" s="64"/>
      <c r="F1701" s="433" t="s">
        <v>429</v>
      </c>
      <c r="G1701" s="658"/>
      <c r="H1701" s="191">
        <f t="shared" ref="H1701:V1701" si="838">H841</f>
        <v>0</v>
      </c>
      <c r="I1701" s="179">
        <f t="shared" si="838"/>
        <v>0</v>
      </c>
      <c r="J1701" s="179">
        <f t="shared" si="838"/>
        <v>0</v>
      </c>
      <c r="K1701" s="197">
        <f t="shared" si="838"/>
        <v>0</v>
      </c>
      <c r="L1701" s="178">
        <f t="shared" si="838"/>
        <v>0</v>
      </c>
      <c r="M1701" s="192">
        <f t="shared" si="838"/>
        <v>0</v>
      </c>
      <c r="N1701" s="182">
        <f t="shared" si="838"/>
        <v>0</v>
      </c>
      <c r="O1701" s="182">
        <f t="shared" si="838"/>
        <v>0</v>
      </c>
      <c r="P1701" s="182">
        <f t="shared" si="838"/>
        <v>0</v>
      </c>
      <c r="Q1701" s="182">
        <f t="shared" si="838"/>
        <v>0</v>
      </c>
      <c r="R1701" s="182">
        <f t="shared" si="838"/>
        <v>0</v>
      </c>
      <c r="S1701" s="182">
        <f t="shared" si="838"/>
        <v>0</v>
      </c>
      <c r="T1701" s="182">
        <f t="shared" si="838"/>
        <v>0</v>
      </c>
      <c r="U1701" s="182">
        <f t="shared" si="838"/>
        <v>0</v>
      </c>
      <c r="V1701" s="195">
        <f t="shared" si="838"/>
        <v>0</v>
      </c>
      <c r="W1701" s="658"/>
      <c r="X1701" s="72"/>
      <c r="Y1701"/>
      <c r="Z1701"/>
    </row>
    <row r="1702" spans="1:26" s="129" customFormat="1" ht="12.75" customHeight="1" x14ac:dyDescent="0.2">
      <c r="A1702" s="318"/>
      <c r="B1702" s="256"/>
      <c r="C1702" s="257"/>
      <c r="D1702" s="23"/>
      <c r="E1702" s="64"/>
      <c r="F1702" s="433" t="s">
        <v>430</v>
      </c>
      <c r="G1702" s="658"/>
      <c r="H1702" s="191">
        <f t="shared" ref="H1702:V1702" si="839">H842</f>
        <v>0</v>
      </c>
      <c r="I1702" s="179">
        <f t="shared" si="839"/>
        <v>0</v>
      </c>
      <c r="J1702" s="179">
        <f t="shared" si="839"/>
        <v>0</v>
      </c>
      <c r="K1702" s="197">
        <f t="shared" si="839"/>
        <v>0</v>
      </c>
      <c r="L1702" s="178">
        <f t="shared" si="839"/>
        <v>0</v>
      </c>
      <c r="M1702" s="192">
        <f t="shared" si="839"/>
        <v>0</v>
      </c>
      <c r="N1702" s="182">
        <f t="shared" si="839"/>
        <v>0</v>
      </c>
      <c r="O1702" s="182">
        <f t="shared" si="839"/>
        <v>0</v>
      </c>
      <c r="P1702" s="182">
        <f t="shared" si="839"/>
        <v>0</v>
      </c>
      <c r="Q1702" s="182">
        <f t="shared" si="839"/>
        <v>0</v>
      </c>
      <c r="R1702" s="182">
        <f t="shared" si="839"/>
        <v>0</v>
      </c>
      <c r="S1702" s="182">
        <f t="shared" si="839"/>
        <v>0</v>
      </c>
      <c r="T1702" s="182">
        <f t="shared" si="839"/>
        <v>0</v>
      </c>
      <c r="U1702" s="182">
        <f t="shared" si="839"/>
        <v>0</v>
      </c>
      <c r="V1702" s="195">
        <f t="shared" si="839"/>
        <v>0</v>
      </c>
      <c r="W1702" s="658"/>
      <c r="X1702" s="72"/>
      <c r="Y1702"/>
      <c r="Z1702"/>
    </row>
    <row r="1703" spans="1:26" s="129" customFormat="1" ht="12.75" customHeight="1" x14ac:dyDescent="0.2">
      <c r="A1703" s="318"/>
      <c r="B1703" s="256"/>
      <c r="C1703" s="257"/>
      <c r="D1703" s="23" t="s">
        <v>431</v>
      </c>
      <c r="E1703" s="23"/>
      <c r="F1703" s="591"/>
      <c r="G1703" s="658"/>
      <c r="H1703" s="51">
        <f t="shared" ref="H1703:V1703" si="840">SUBTOTAL(9,H1704:H1708)</f>
        <v>0</v>
      </c>
      <c r="I1703" s="34">
        <f t="shared" si="840"/>
        <v>0</v>
      </c>
      <c r="J1703" s="34">
        <f t="shared" si="840"/>
        <v>0</v>
      </c>
      <c r="K1703" s="37">
        <f t="shared" si="840"/>
        <v>0</v>
      </c>
      <c r="L1703" s="51">
        <f t="shared" si="840"/>
        <v>0</v>
      </c>
      <c r="M1703" s="36">
        <f t="shared" si="840"/>
        <v>0</v>
      </c>
      <c r="N1703" s="34">
        <f t="shared" si="840"/>
        <v>0</v>
      </c>
      <c r="O1703" s="34">
        <f t="shared" si="840"/>
        <v>0</v>
      </c>
      <c r="P1703" s="34">
        <f t="shared" si="840"/>
        <v>0</v>
      </c>
      <c r="Q1703" s="34">
        <f t="shared" si="840"/>
        <v>0</v>
      </c>
      <c r="R1703" s="34">
        <f t="shared" si="840"/>
        <v>0</v>
      </c>
      <c r="S1703" s="34">
        <f t="shared" si="840"/>
        <v>0</v>
      </c>
      <c r="T1703" s="34">
        <f t="shared" si="840"/>
        <v>0</v>
      </c>
      <c r="U1703" s="34">
        <f t="shared" si="840"/>
        <v>0</v>
      </c>
      <c r="V1703" s="34">
        <f t="shared" si="840"/>
        <v>0</v>
      </c>
      <c r="W1703" s="658"/>
      <c r="Y1703"/>
      <c r="Z1703"/>
    </row>
    <row r="1704" spans="1:26" s="129" customFormat="1" ht="12.75" customHeight="1" x14ac:dyDescent="0.2">
      <c r="A1704" s="318"/>
      <c r="B1704" s="256"/>
      <c r="C1704" s="257"/>
      <c r="D1704" s="23"/>
      <c r="E1704" s="64"/>
      <c r="F1704" s="433" t="s">
        <v>432</v>
      </c>
      <c r="G1704" s="658"/>
      <c r="H1704" s="191">
        <f t="shared" ref="H1704:V1704" si="841">H844</f>
        <v>0</v>
      </c>
      <c r="I1704" s="179">
        <f t="shared" si="841"/>
        <v>0</v>
      </c>
      <c r="J1704" s="179">
        <f t="shared" si="841"/>
        <v>0</v>
      </c>
      <c r="K1704" s="197">
        <f t="shared" si="841"/>
        <v>0</v>
      </c>
      <c r="L1704" s="178">
        <f t="shared" si="841"/>
        <v>0</v>
      </c>
      <c r="M1704" s="192">
        <f t="shared" si="841"/>
        <v>0</v>
      </c>
      <c r="N1704" s="182">
        <f t="shared" si="841"/>
        <v>0</v>
      </c>
      <c r="O1704" s="182">
        <f t="shared" si="841"/>
        <v>0</v>
      </c>
      <c r="P1704" s="182">
        <f t="shared" si="841"/>
        <v>0</v>
      </c>
      <c r="Q1704" s="182">
        <f t="shared" si="841"/>
        <v>0</v>
      </c>
      <c r="R1704" s="182">
        <f t="shared" si="841"/>
        <v>0</v>
      </c>
      <c r="S1704" s="182">
        <f t="shared" si="841"/>
        <v>0</v>
      </c>
      <c r="T1704" s="182">
        <f t="shared" si="841"/>
        <v>0</v>
      </c>
      <c r="U1704" s="182">
        <f t="shared" si="841"/>
        <v>0</v>
      </c>
      <c r="V1704" s="195">
        <f t="shared" si="841"/>
        <v>0</v>
      </c>
      <c r="W1704" s="658"/>
      <c r="X1704" s="72"/>
      <c r="Y1704"/>
      <c r="Z1704"/>
    </row>
    <row r="1705" spans="1:26" s="129" customFormat="1" ht="12.75" customHeight="1" x14ac:dyDescent="0.2">
      <c r="A1705" s="318"/>
      <c r="B1705" s="256"/>
      <c r="C1705" s="257"/>
      <c r="D1705" s="23"/>
      <c r="E1705" s="64"/>
      <c r="F1705" s="667" t="s">
        <v>587</v>
      </c>
      <c r="G1705" s="658"/>
      <c r="H1705" s="191">
        <f t="shared" ref="H1705:V1705" si="842">H845</f>
        <v>0</v>
      </c>
      <c r="I1705" s="179">
        <f t="shared" si="842"/>
        <v>0</v>
      </c>
      <c r="J1705" s="179">
        <f t="shared" si="842"/>
        <v>0</v>
      </c>
      <c r="K1705" s="197">
        <f t="shared" si="842"/>
        <v>0</v>
      </c>
      <c r="L1705" s="178">
        <f t="shared" si="842"/>
        <v>0</v>
      </c>
      <c r="M1705" s="192">
        <f t="shared" si="842"/>
        <v>0</v>
      </c>
      <c r="N1705" s="182">
        <f t="shared" si="842"/>
        <v>0</v>
      </c>
      <c r="O1705" s="182">
        <f t="shared" si="842"/>
        <v>0</v>
      </c>
      <c r="P1705" s="182">
        <f t="shared" si="842"/>
        <v>0</v>
      </c>
      <c r="Q1705" s="182">
        <f t="shared" si="842"/>
        <v>0</v>
      </c>
      <c r="R1705" s="182">
        <f t="shared" si="842"/>
        <v>0</v>
      </c>
      <c r="S1705" s="182">
        <f t="shared" si="842"/>
        <v>0</v>
      </c>
      <c r="T1705" s="182">
        <f t="shared" si="842"/>
        <v>0</v>
      </c>
      <c r="U1705" s="182">
        <f t="shared" si="842"/>
        <v>0</v>
      </c>
      <c r="V1705" s="195">
        <f t="shared" si="842"/>
        <v>0</v>
      </c>
      <c r="W1705" s="658"/>
      <c r="X1705" s="72"/>
      <c r="Y1705"/>
      <c r="Z1705"/>
    </row>
    <row r="1706" spans="1:26" s="129" customFormat="1" ht="12.75" customHeight="1" x14ac:dyDescent="0.2">
      <c r="A1706" s="318"/>
      <c r="B1706" s="256"/>
      <c r="C1706" s="257"/>
      <c r="D1706" s="23"/>
      <c r="E1706" s="64"/>
      <c r="F1706" s="433" t="s">
        <v>433</v>
      </c>
      <c r="G1706" s="658"/>
      <c r="H1706" s="660"/>
      <c r="I1706" s="661"/>
      <c r="J1706" s="661"/>
      <c r="K1706" s="661"/>
      <c r="L1706" s="661"/>
      <c r="M1706" s="661"/>
      <c r="N1706" s="661"/>
      <c r="O1706" s="661"/>
      <c r="P1706" s="661"/>
      <c r="Q1706" s="661"/>
      <c r="R1706" s="661"/>
      <c r="S1706" s="661"/>
      <c r="T1706" s="661"/>
      <c r="U1706" s="661"/>
      <c r="V1706" s="662"/>
      <c r="W1706" s="658"/>
      <c r="X1706" s="72"/>
      <c r="Y1706"/>
      <c r="Z1706"/>
    </row>
    <row r="1707" spans="1:26" s="129" customFormat="1" ht="12.75" customHeight="1" x14ac:dyDescent="0.2">
      <c r="A1707" s="318"/>
      <c r="B1707" s="256"/>
      <c r="C1707" s="257"/>
      <c r="D1707" s="23"/>
      <c r="E1707" s="64"/>
      <c r="F1707" s="433" t="s">
        <v>434</v>
      </c>
      <c r="G1707" s="658"/>
      <c r="H1707" s="663"/>
      <c r="I1707" s="664"/>
      <c r="J1707" s="664"/>
      <c r="K1707" s="664"/>
      <c r="L1707" s="664"/>
      <c r="M1707" s="664"/>
      <c r="N1707" s="664"/>
      <c r="O1707" s="664"/>
      <c r="P1707" s="664"/>
      <c r="Q1707" s="664"/>
      <c r="R1707" s="664"/>
      <c r="S1707" s="664"/>
      <c r="T1707" s="664"/>
      <c r="U1707" s="664"/>
      <c r="V1707" s="665"/>
      <c r="W1707" s="658"/>
      <c r="X1707" s="72"/>
      <c r="Y1707"/>
      <c r="Z1707"/>
    </row>
    <row r="1708" spans="1:26" s="129" customFormat="1" ht="12.75" customHeight="1" x14ac:dyDescent="0.2">
      <c r="A1708" s="318"/>
      <c r="B1708" s="256"/>
      <c r="C1708" s="257"/>
      <c r="D1708" s="23"/>
      <c r="E1708" s="64"/>
      <c r="F1708" s="667" t="s">
        <v>588</v>
      </c>
      <c r="G1708" s="658"/>
      <c r="H1708" s="191">
        <f t="shared" ref="H1708:V1708" si="843">H848</f>
        <v>0</v>
      </c>
      <c r="I1708" s="179">
        <f t="shared" si="843"/>
        <v>0</v>
      </c>
      <c r="J1708" s="179">
        <f t="shared" si="843"/>
        <v>0</v>
      </c>
      <c r="K1708" s="197">
        <f t="shared" si="843"/>
        <v>0</v>
      </c>
      <c r="L1708" s="178">
        <f t="shared" si="843"/>
        <v>0</v>
      </c>
      <c r="M1708" s="192">
        <f t="shared" si="843"/>
        <v>0</v>
      </c>
      <c r="N1708" s="182">
        <f t="shared" si="843"/>
        <v>0</v>
      </c>
      <c r="O1708" s="182">
        <f t="shared" si="843"/>
        <v>0</v>
      </c>
      <c r="P1708" s="182">
        <f t="shared" si="843"/>
        <v>0</v>
      </c>
      <c r="Q1708" s="182">
        <f t="shared" si="843"/>
        <v>0</v>
      </c>
      <c r="R1708" s="182">
        <f t="shared" si="843"/>
        <v>0</v>
      </c>
      <c r="S1708" s="182">
        <f t="shared" si="843"/>
        <v>0</v>
      </c>
      <c r="T1708" s="182">
        <f t="shared" si="843"/>
        <v>0</v>
      </c>
      <c r="U1708" s="182">
        <f t="shared" si="843"/>
        <v>0</v>
      </c>
      <c r="V1708" s="195">
        <f t="shared" si="843"/>
        <v>0</v>
      </c>
      <c r="W1708" s="658"/>
      <c r="X1708" s="72"/>
      <c r="Y1708"/>
      <c r="Z1708"/>
    </row>
    <row r="1709" spans="1:26" s="72" customFormat="1" outlineLevel="1" x14ac:dyDescent="0.2">
      <c r="A1709" s="318"/>
      <c r="B1709" s="25"/>
      <c r="C1709" s="24"/>
      <c r="D1709" s="23"/>
      <c r="E1709" s="64"/>
      <c r="F1709" s="24"/>
      <c r="G1709" s="658"/>
      <c r="H1709" s="70"/>
      <c r="I1709" s="66"/>
      <c r="J1709" s="66"/>
      <c r="K1709" s="67"/>
      <c r="L1709" s="34"/>
      <c r="M1709" s="34"/>
      <c r="N1709" s="34"/>
      <c r="O1709" s="34"/>
      <c r="P1709" s="34"/>
      <c r="Q1709" s="34"/>
      <c r="R1709" s="34"/>
      <c r="S1709" s="34"/>
      <c r="T1709" s="34"/>
      <c r="U1709" s="34"/>
      <c r="V1709" s="34"/>
      <c r="W1709" s="658"/>
      <c r="Y1709"/>
      <c r="Z1709"/>
    </row>
    <row r="1710" spans="1:26" s="72" customFormat="1" outlineLevel="1" x14ac:dyDescent="0.2">
      <c r="A1710" s="318"/>
      <c r="B1710" s="25"/>
      <c r="C1710" s="23" t="s">
        <v>482</v>
      </c>
      <c r="D1710" s="23"/>
      <c r="E1710" s="64"/>
      <c r="F1710" s="24"/>
      <c r="G1710" s="705">
        <f>SUBTOTAL(9,G1711:G1713)</f>
        <v>0</v>
      </c>
      <c r="H1710" s="70">
        <f t="shared" ref="H1710:W1710" si="844">SUBTOTAL(9,H1711:H1713)</f>
        <v>0</v>
      </c>
      <c r="I1710" s="66">
        <f t="shared" si="844"/>
        <v>0</v>
      </c>
      <c r="J1710" s="66">
        <f t="shared" si="844"/>
        <v>0</v>
      </c>
      <c r="K1710" s="67">
        <f t="shared" si="844"/>
        <v>0</v>
      </c>
      <c r="L1710" s="34">
        <f t="shared" si="844"/>
        <v>0</v>
      </c>
      <c r="M1710" s="34">
        <f t="shared" si="844"/>
        <v>0</v>
      </c>
      <c r="N1710" s="34">
        <f t="shared" si="844"/>
        <v>0</v>
      </c>
      <c r="O1710" s="34">
        <f t="shared" si="844"/>
        <v>0</v>
      </c>
      <c r="P1710" s="34">
        <f t="shared" si="844"/>
        <v>0</v>
      </c>
      <c r="Q1710" s="34">
        <f t="shared" si="844"/>
        <v>0</v>
      </c>
      <c r="R1710" s="34">
        <f t="shared" si="844"/>
        <v>0</v>
      </c>
      <c r="S1710" s="34">
        <f t="shared" si="844"/>
        <v>0</v>
      </c>
      <c r="T1710" s="34">
        <f t="shared" si="844"/>
        <v>0</v>
      </c>
      <c r="U1710" s="34">
        <f t="shared" si="844"/>
        <v>0</v>
      </c>
      <c r="V1710" s="34">
        <f t="shared" si="844"/>
        <v>0</v>
      </c>
      <c r="W1710" s="705">
        <f t="shared" si="844"/>
        <v>0</v>
      </c>
      <c r="Y1710"/>
      <c r="Z1710"/>
    </row>
    <row r="1711" spans="1:26" s="72" customFormat="1" outlineLevel="1" x14ac:dyDescent="0.2">
      <c r="A1711" s="318"/>
      <c r="B1711" s="25"/>
      <c r="C1711" s="24"/>
      <c r="D1711" s="23"/>
      <c r="E1711" s="64"/>
      <c r="F1711" s="433" t="s">
        <v>474</v>
      </c>
      <c r="G1711" s="436">
        <f t="shared" ref="G1711:W1711" si="845">G851</f>
        <v>0</v>
      </c>
      <c r="H1711" s="437">
        <f t="shared" si="845"/>
        <v>0</v>
      </c>
      <c r="I1711" s="438">
        <f t="shared" si="845"/>
        <v>0</v>
      </c>
      <c r="J1711" s="438">
        <f t="shared" si="845"/>
        <v>0</v>
      </c>
      <c r="K1711" s="439">
        <f t="shared" si="845"/>
        <v>0</v>
      </c>
      <c r="L1711" s="440">
        <f t="shared" si="845"/>
        <v>0</v>
      </c>
      <c r="M1711" s="441">
        <f t="shared" si="845"/>
        <v>0</v>
      </c>
      <c r="N1711" s="438">
        <f t="shared" si="845"/>
        <v>0</v>
      </c>
      <c r="O1711" s="438">
        <f t="shared" si="845"/>
        <v>0</v>
      </c>
      <c r="P1711" s="438">
        <f t="shared" si="845"/>
        <v>0</v>
      </c>
      <c r="Q1711" s="438">
        <f t="shared" si="845"/>
        <v>0</v>
      </c>
      <c r="R1711" s="438">
        <f t="shared" si="845"/>
        <v>0</v>
      </c>
      <c r="S1711" s="438">
        <f t="shared" si="845"/>
        <v>0</v>
      </c>
      <c r="T1711" s="438">
        <f t="shared" si="845"/>
        <v>0</v>
      </c>
      <c r="U1711" s="438">
        <f t="shared" si="845"/>
        <v>0</v>
      </c>
      <c r="V1711" s="442">
        <f t="shared" si="845"/>
        <v>0</v>
      </c>
      <c r="W1711" s="436">
        <f t="shared" si="845"/>
        <v>0</v>
      </c>
      <c r="Y1711"/>
      <c r="Z1711"/>
    </row>
    <row r="1712" spans="1:26" s="72" customFormat="1" outlineLevel="1" x14ac:dyDescent="0.2">
      <c r="A1712" s="318"/>
      <c r="B1712" s="25"/>
      <c r="C1712" s="24"/>
      <c r="D1712" s="23"/>
      <c r="E1712" s="64"/>
      <c r="F1712" s="433" t="s">
        <v>475</v>
      </c>
      <c r="G1712" s="436">
        <f t="shared" ref="G1712:W1712" si="846">G852</f>
        <v>0</v>
      </c>
      <c r="H1712" s="437">
        <f t="shared" si="846"/>
        <v>0</v>
      </c>
      <c r="I1712" s="438">
        <f t="shared" si="846"/>
        <v>0</v>
      </c>
      <c r="J1712" s="438">
        <f t="shared" si="846"/>
        <v>0</v>
      </c>
      <c r="K1712" s="439">
        <f t="shared" si="846"/>
        <v>0</v>
      </c>
      <c r="L1712" s="440">
        <f t="shared" si="846"/>
        <v>0</v>
      </c>
      <c r="M1712" s="441">
        <f t="shared" si="846"/>
        <v>0</v>
      </c>
      <c r="N1712" s="438">
        <f t="shared" si="846"/>
        <v>0</v>
      </c>
      <c r="O1712" s="438">
        <f t="shared" si="846"/>
        <v>0</v>
      </c>
      <c r="P1712" s="438">
        <f t="shared" si="846"/>
        <v>0</v>
      </c>
      <c r="Q1712" s="438">
        <f t="shared" si="846"/>
        <v>0</v>
      </c>
      <c r="R1712" s="438">
        <f t="shared" si="846"/>
        <v>0</v>
      </c>
      <c r="S1712" s="438">
        <f t="shared" si="846"/>
        <v>0</v>
      </c>
      <c r="T1712" s="438">
        <f t="shared" si="846"/>
        <v>0</v>
      </c>
      <c r="U1712" s="438">
        <f t="shared" si="846"/>
        <v>0</v>
      </c>
      <c r="V1712" s="442">
        <f t="shared" si="846"/>
        <v>0</v>
      </c>
      <c r="W1712" s="436">
        <f t="shared" si="846"/>
        <v>0</v>
      </c>
      <c r="Y1712"/>
      <c r="Z1712"/>
    </row>
    <row r="1713" spans="1:29" s="72" customFormat="1" outlineLevel="1" x14ac:dyDescent="0.2">
      <c r="A1713" s="318"/>
      <c r="B1713" s="25"/>
      <c r="C1713" s="24"/>
      <c r="D1713" s="23"/>
      <c r="E1713" s="64"/>
      <c r="F1713" s="433" t="s">
        <v>476</v>
      </c>
      <c r="G1713" s="436">
        <f t="shared" ref="G1713:W1713" si="847">G853</f>
        <v>0</v>
      </c>
      <c r="H1713" s="437">
        <f t="shared" si="847"/>
        <v>0</v>
      </c>
      <c r="I1713" s="438">
        <f t="shared" si="847"/>
        <v>0</v>
      </c>
      <c r="J1713" s="438">
        <f t="shared" si="847"/>
        <v>0</v>
      </c>
      <c r="K1713" s="439">
        <f t="shared" si="847"/>
        <v>0</v>
      </c>
      <c r="L1713" s="440">
        <f t="shared" si="847"/>
        <v>0</v>
      </c>
      <c r="M1713" s="441">
        <f t="shared" si="847"/>
        <v>0</v>
      </c>
      <c r="N1713" s="438">
        <f t="shared" si="847"/>
        <v>0</v>
      </c>
      <c r="O1713" s="438">
        <f t="shared" si="847"/>
        <v>0</v>
      </c>
      <c r="P1713" s="438">
        <f t="shared" si="847"/>
        <v>0</v>
      </c>
      <c r="Q1713" s="438">
        <f t="shared" si="847"/>
        <v>0</v>
      </c>
      <c r="R1713" s="438">
        <f t="shared" si="847"/>
        <v>0</v>
      </c>
      <c r="S1713" s="438">
        <f t="shared" si="847"/>
        <v>0</v>
      </c>
      <c r="T1713" s="438">
        <f t="shared" si="847"/>
        <v>0</v>
      </c>
      <c r="U1713" s="438">
        <f t="shared" si="847"/>
        <v>0</v>
      </c>
      <c r="V1713" s="442">
        <f t="shared" si="847"/>
        <v>0</v>
      </c>
      <c r="W1713" s="436">
        <f t="shared" si="847"/>
        <v>0</v>
      </c>
      <c r="Y1713"/>
      <c r="Z1713"/>
    </row>
    <row r="1714" spans="1:29" s="72" customFormat="1" outlineLevel="1" x14ac:dyDescent="0.2">
      <c r="A1714" s="318"/>
      <c r="B1714" s="25"/>
      <c r="C1714" s="24"/>
      <c r="D1714" s="23"/>
      <c r="E1714" s="64"/>
      <c r="F1714" s="590"/>
      <c r="G1714" s="673"/>
      <c r="H1714" s="70"/>
      <c r="I1714" s="66"/>
      <c r="J1714" s="66"/>
      <c r="K1714" s="66"/>
      <c r="L1714" s="447"/>
      <c r="M1714" s="34"/>
      <c r="N1714" s="34"/>
      <c r="O1714" s="34"/>
      <c r="P1714" s="34"/>
      <c r="Q1714" s="34"/>
      <c r="R1714" s="34"/>
      <c r="S1714" s="34"/>
      <c r="T1714" s="34"/>
      <c r="U1714" s="34"/>
      <c r="V1714" s="34"/>
      <c r="W1714" s="666"/>
      <c r="Y1714"/>
      <c r="Z1714"/>
    </row>
    <row r="1715" spans="1:29" s="72" customFormat="1" ht="15" outlineLevel="1" x14ac:dyDescent="0.2">
      <c r="A1715" s="318"/>
      <c r="B1715" s="25"/>
      <c r="C1715" s="645" t="s">
        <v>584</v>
      </c>
      <c r="D1715" s="592"/>
      <c r="E1715" s="632"/>
      <c r="F1715" s="633"/>
      <c r="G1715" s="658"/>
      <c r="H1715" s="679">
        <f>SUBTOTAL(9,H1716:H1717)</f>
        <v>0</v>
      </c>
      <c r="I1715" s="679">
        <f t="shared" ref="I1715:V1715" si="848">SUBTOTAL(9,I1716:I1717)</f>
        <v>0</v>
      </c>
      <c r="J1715" s="679">
        <f t="shared" si="848"/>
        <v>0</v>
      </c>
      <c r="K1715" s="680">
        <f t="shared" si="848"/>
        <v>0</v>
      </c>
      <c r="L1715" s="681">
        <f t="shared" si="848"/>
        <v>0</v>
      </c>
      <c r="M1715" s="36">
        <f t="shared" si="848"/>
        <v>0</v>
      </c>
      <c r="N1715" s="679">
        <f t="shared" si="848"/>
        <v>0</v>
      </c>
      <c r="O1715" s="679">
        <f t="shared" si="848"/>
        <v>0</v>
      </c>
      <c r="P1715" s="679">
        <f t="shared" si="848"/>
        <v>0</v>
      </c>
      <c r="Q1715" s="679">
        <f t="shared" si="848"/>
        <v>0</v>
      </c>
      <c r="R1715" s="679">
        <f t="shared" si="848"/>
        <v>0</v>
      </c>
      <c r="S1715" s="679">
        <f t="shared" si="848"/>
        <v>0</v>
      </c>
      <c r="T1715" s="679">
        <f t="shared" si="848"/>
        <v>0</v>
      </c>
      <c r="U1715" s="679">
        <f t="shared" si="848"/>
        <v>0</v>
      </c>
      <c r="V1715" s="679">
        <f t="shared" si="848"/>
        <v>0</v>
      </c>
      <c r="W1715" s="683"/>
      <c r="Y1715"/>
      <c r="Z1715"/>
    </row>
    <row r="1716" spans="1:29" s="72" customFormat="1" ht="15.75" outlineLevel="1" x14ac:dyDescent="0.2">
      <c r="A1716" s="318"/>
      <c r="B1716" s="25"/>
      <c r="C1716" s="637"/>
      <c r="D1716" s="592"/>
      <c r="E1716" s="633"/>
      <c r="F1716" s="656" t="s">
        <v>585</v>
      </c>
      <c r="G1716" s="658"/>
      <c r="H1716" s="437">
        <f t="shared" ref="H1716:V1716" si="849">H856</f>
        <v>0</v>
      </c>
      <c r="I1716" s="438">
        <f t="shared" si="849"/>
        <v>0</v>
      </c>
      <c r="J1716" s="438">
        <f t="shared" si="849"/>
        <v>0</v>
      </c>
      <c r="K1716" s="439">
        <f t="shared" si="849"/>
        <v>0</v>
      </c>
      <c r="L1716" s="440">
        <f t="shared" si="849"/>
        <v>0</v>
      </c>
      <c r="M1716" s="441">
        <f t="shared" si="849"/>
        <v>0</v>
      </c>
      <c r="N1716" s="438">
        <f t="shared" si="849"/>
        <v>0</v>
      </c>
      <c r="O1716" s="438">
        <f t="shared" si="849"/>
        <v>0</v>
      </c>
      <c r="P1716" s="438">
        <f t="shared" si="849"/>
        <v>0</v>
      </c>
      <c r="Q1716" s="438">
        <f t="shared" si="849"/>
        <v>0</v>
      </c>
      <c r="R1716" s="438">
        <f t="shared" si="849"/>
        <v>0</v>
      </c>
      <c r="S1716" s="438">
        <f t="shared" si="849"/>
        <v>0</v>
      </c>
      <c r="T1716" s="438">
        <f t="shared" si="849"/>
        <v>0</v>
      </c>
      <c r="U1716" s="438">
        <f t="shared" si="849"/>
        <v>0</v>
      </c>
      <c r="V1716" s="442">
        <f t="shared" si="849"/>
        <v>0</v>
      </c>
      <c r="W1716" s="658"/>
      <c r="Y1716"/>
      <c r="Z1716"/>
    </row>
    <row r="1717" spans="1:29" s="72" customFormat="1" ht="15.75" outlineLevel="1" x14ac:dyDescent="0.2">
      <c r="A1717" s="318"/>
      <c r="B1717" s="25"/>
      <c r="C1717" s="637"/>
      <c r="D1717" s="592"/>
      <c r="E1717" s="633"/>
      <c r="F1717" s="656" t="s">
        <v>586</v>
      </c>
      <c r="G1717" s="658"/>
      <c r="H1717" s="437">
        <f t="shared" ref="H1717:V1717" si="850">H857</f>
        <v>0</v>
      </c>
      <c r="I1717" s="438">
        <f t="shared" si="850"/>
        <v>0</v>
      </c>
      <c r="J1717" s="438">
        <f t="shared" si="850"/>
        <v>0</v>
      </c>
      <c r="K1717" s="439">
        <f t="shared" si="850"/>
        <v>0</v>
      </c>
      <c r="L1717" s="440">
        <f t="shared" si="850"/>
        <v>0</v>
      </c>
      <c r="M1717" s="441">
        <f t="shared" si="850"/>
        <v>0</v>
      </c>
      <c r="N1717" s="438">
        <f t="shared" si="850"/>
        <v>0</v>
      </c>
      <c r="O1717" s="438">
        <f t="shared" si="850"/>
        <v>0</v>
      </c>
      <c r="P1717" s="438">
        <f t="shared" si="850"/>
        <v>0</v>
      </c>
      <c r="Q1717" s="438">
        <f t="shared" si="850"/>
        <v>0</v>
      </c>
      <c r="R1717" s="438">
        <f t="shared" si="850"/>
        <v>0</v>
      </c>
      <c r="S1717" s="438">
        <f t="shared" si="850"/>
        <v>0</v>
      </c>
      <c r="T1717" s="438">
        <f t="shared" si="850"/>
        <v>0</v>
      </c>
      <c r="U1717" s="438">
        <f t="shared" si="850"/>
        <v>0</v>
      </c>
      <c r="V1717" s="442">
        <f t="shared" si="850"/>
        <v>0</v>
      </c>
      <c r="W1717" s="658"/>
      <c r="Y1717"/>
      <c r="Z1717"/>
    </row>
    <row r="1718" spans="1:29" s="129" customFormat="1" ht="12.75" customHeight="1" thickBot="1" x14ac:dyDescent="0.25">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c r="Y1718"/>
      <c r="Z1718"/>
    </row>
    <row r="1719" spans="1:29" s="72" customFormat="1" ht="13.5" thickBot="1" x14ac:dyDescent="0.25">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c r="Y1719"/>
      <c r="Z1719"/>
    </row>
    <row r="1720" spans="1:29" s="72" customFormat="1" ht="15.75" x14ac:dyDescent="0.2">
      <c r="A1720" s="322"/>
      <c r="B1720" s="246" t="s">
        <v>319</v>
      </c>
      <c r="C1720" s="247"/>
      <c r="D1720" s="247"/>
      <c r="E1720" s="248"/>
      <c r="F1720" s="248"/>
      <c r="G1720" s="331"/>
      <c r="H1720" s="249">
        <f t="shared" ref="H1720:W1720" si="851">SUM(SUBTOTAL(9,H869:H875),SUBTOTAL(9,H879:H884,H895,H899,H908:H912,H915:H919,H931,H934),H957:H958,H969:H970,SUBTOTAL(9,H1439:H1444,H1455,H1459,H1468:H1472,H1475:H1479,H1491,H1494),SUBTOTAL(9,H1517:H1522,H1533,H1537,H1546:H1550,H1553:H1557,H1569,H1572),SUBTOTAL(9,H1595:H1600,H1611,H1615,H1624:H1628,H1631:H1635,H1647,H1650))</f>
        <v>0</v>
      </c>
      <c r="I1720" s="250">
        <f t="shared" si="851"/>
        <v>0</v>
      </c>
      <c r="J1720" s="250">
        <f t="shared" si="851"/>
        <v>0</v>
      </c>
      <c r="K1720" s="251">
        <f t="shared" si="851"/>
        <v>0</v>
      </c>
      <c r="L1720" s="252">
        <f t="shared" si="851"/>
        <v>0</v>
      </c>
      <c r="M1720" s="253">
        <f t="shared" si="851"/>
        <v>0</v>
      </c>
      <c r="N1720" s="253">
        <f t="shared" si="851"/>
        <v>0</v>
      </c>
      <c r="O1720" s="253">
        <f t="shared" si="851"/>
        <v>0</v>
      </c>
      <c r="P1720" s="253">
        <f t="shared" si="851"/>
        <v>0</v>
      </c>
      <c r="Q1720" s="253">
        <f t="shared" si="851"/>
        <v>0</v>
      </c>
      <c r="R1720" s="253">
        <f t="shared" si="851"/>
        <v>0</v>
      </c>
      <c r="S1720" s="253">
        <f t="shared" si="851"/>
        <v>0</v>
      </c>
      <c r="T1720" s="253">
        <f t="shared" si="851"/>
        <v>0</v>
      </c>
      <c r="U1720" s="253">
        <f t="shared" si="851"/>
        <v>0</v>
      </c>
      <c r="V1720" s="254">
        <f t="shared" si="851"/>
        <v>0</v>
      </c>
      <c r="W1720" s="255">
        <f t="shared" si="851"/>
        <v>0</v>
      </c>
      <c r="Y1720"/>
      <c r="Z1720"/>
    </row>
    <row r="1721" spans="1:29" ht="15.75" x14ac:dyDescent="0.2">
      <c r="A1721" s="318"/>
      <c r="B1721" s="265" t="s">
        <v>320</v>
      </c>
      <c r="C1721" s="266"/>
      <c r="D1721" s="266"/>
      <c r="E1721" s="266"/>
      <c r="F1721" s="266"/>
      <c r="G1721" s="329"/>
      <c r="H1721" s="259">
        <f t="shared" ref="H1721:W1721" si="852">SUM(H1093,H1433,H1380,H1676)-H1720</f>
        <v>0</v>
      </c>
      <c r="I1721" s="259">
        <f t="shared" si="852"/>
        <v>0</v>
      </c>
      <c r="J1721" s="259">
        <f t="shared" si="852"/>
        <v>0</v>
      </c>
      <c r="K1721" s="260">
        <f t="shared" si="852"/>
        <v>0</v>
      </c>
      <c r="L1721" s="261">
        <f t="shared" si="852"/>
        <v>0</v>
      </c>
      <c r="M1721" s="262">
        <f t="shared" si="852"/>
        <v>0</v>
      </c>
      <c r="N1721" s="262">
        <f t="shared" si="852"/>
        <v>0</v>
      </c>
      <c r="O1721" s="262">
        <f t="shared" si="852"/>
        <v>0</v>
      </c>
      <c r="P1721" s="262">
        <f t="shared" si="852"/>
        <v>0</v>
      </c>
      <c r="Q1721" s="262">
        <f t="shared" si="852"/>
        <v>0</v>
      </c>
      <c r="R1721" s="262">
        <f t="shared" si="852"/>
        <v>0</v>
      </c>
      <c r="S1721" s="262">
        <f t="shared" si="852"/>
        <v>0</v>
      </c>
      <c r="T1721" s="262">
        <f t="shared" si="852"/>
        <v>0</v>
      </c>
      <c r="U1721" s="262">
        <f t="shared" si="852"/>
        <v>0</v>
      </c>
      <c r="V1721" s="263">
        <f t="shared" si="852"/>
        <v>0</v>
      </c>
      <c r="W1721" s="264">
        <f t="shared" si="852"/>
        <v>0</v>
      </c>
      <c r="Y1721"/>
      <c r="Z1721"/>
    </row>
    <row r="1722" spans="1:29" ht="15.75" x14ac:dyDescent="0.2">
      <c r="A1722" s="318"/>
      <c r="B1722" s="265" t="s">
        <v>307</v>
      </c>
      <c r="C1722" s="266"/>
      <c r="D1722" s="266"/>
      <c r="E1722" s="266"/>
      <c r="F1722" s="266"/>
      <c r="G1722" s="329"/>
      <c r="H1722" s="258">
        <f t="shared" ref="H1722:W1722" si="853">SUM(H1720:H1721)</f>
        <v>0</v>
      </c>
      <c r="I1722" s="259">
        <f t="shared" si="853"/>
        <v>0</v>
      </c>
      <c r="J1722" s="259">
        <f t="shared" si="853"/>
        <v>0</v>
      </c>
      <c r="K1722" s="260">
        <f t="shared" si="853"/>
        <v>0</v>
      </c>
      <c r="L1722" s="261">
        <f t="shared" si="853"/>
        <v>0</v>
      </c>
      <c r="M1722" s="262">
        <f t="shared" si="853"/>
        <v>0</v>
      </c>
      <c r="N1722" s="262">
        <f t="shared" si="853"/>
        <v>0</v>
      </c>
      <c r="O1722" s="262">
        <f t="shared" si="853"/>
        <v>0</v>
      </c>
      <c r="P1722" s="262">
        <f t="shared" si="853"/>
        <v>0</v>
      </c>
      <c r="Q1722" s="262">
        <f t="shared" si="853"/>
        <v>0</v>
      </c>
      <c r="R1722" s="262">
        <f t="shared" si="853"/>
        <v>0</v>
      </c>
      <c r="S1722" s="262">
        <f t="shared" si="853"/>
        <v>0</v>
      </c>
      <c r="T1722" s="262">
        <f t="shared" si="853"/>
        <v>0</v>
      </c>
      <c r="U1722" s="262">
        <f t="shared" si="853"/>
        <v>0</v>
      </c>
      <c r="V1722" s="263">
        <f t="shared" si="853"/>
        <v>0</v>
      </c>
      <c r="W1722" s="264">
        <f t="shared" si="853"/>
        <v>0</v>
      </c>
      <c r="Y1722"/>
      <c r="Z1722"/>
    </row>
    <row r="1723" spans="1:29" s="127" customFormat="1" ht="15.75" x14ac:dyDescent="0.2">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c r="Y1723"/>
      <c r="Z1723"/>
    </row>
    <row r="1724" spans="1:29" ht="16.5" thickBot="1" x14ac:dyDescent="0.3">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c r="Y1724"/>
      <c r="Z1724"/>
    </row>
    <row r="1725" spans="1:29" ht="13.5" thickBot="1" x14ac:dyDescent="0.25">
      <c r="Y1725" s="127"/>
    </row>
    <row r="1726" spans="1:29" s="150" customFormat="1" ht="15.75" x14ac:dyDescent="0.2">
      <c r="B1726" s="324" t="s">
        <v>370</v>
      </c>
      <c r="C1726" s="133"/>
      <c r="D1726" s="133"/>
      <c r="E1726" s="133"/>
      <c r="F1726" s="133"/>
      <c r="G1726" s="156"/>
      <c r="H1726" s="157"/>
      <c r="I1726" s="157"/>
      <c r="J1726" s="157"/>
      <c r="K1726" s="157"/>
      <c r="L1726" s="158"/>
      <c r="M1726" s="157"/>
      <c r="N1726" s="157"/>
      <c r="O1726" s="157"/>
      <c r="P1726" s="157"/>
      <c r="Q1726" s="157"/>
      <c r="R1726" s="157"/>
      <c r="S1726" s="157"/>
      <c r="T1726" s="157"/>
      <c r="U1726" s="157"/>
      <c r="V1726" s="157"/>
      <c r="W1726" s="156"/>
      <c r="X1726" s="131"/>
      <c r="Y1726" s="156"/>
      <c r="Z1726" s="131"/>
      <c r="AA1726" s="131"/>
      <c r="AB1726" s="131"/>
      <c r="AC1726" s="131"/>
    </row>
    <row r="1727" spans="1:29" x14ac:dyDescent="0.2">
      <c r="B1727" s="25"/>
      <c r="C1727" s="24"/>
      <c r="D1727" s="23" t="s">
        <v>67</v>
      </c>
      <c r="E1727" s="24"/>
      <c r="F1727" s="24"/>
      <c r="G1727" s="69">
        <f>SUBTOTAL(9,G1728:G1734)</f>
        <v>0</v>
      </c>
      <c r="H1727" s="77">
        <f t="shared" ref="H1727:W1727" si="854">SUBTOTAL(9,H1728:H1734)</f>
        <v>0</v>
      </c>
      <c r="I1727" s="77">
        <f t="shared" si="854"/>
        <v>0</v>
      </c>
      <c r="J1727" s="77">
        <f t="shared" si="854"/>
        <v>0</v>
      </c>
      <c r="K1727" s="77">
        <f t="shared" si="854"/>
        <v>0</v>
      </c>
      <c r="L1727" s="43">
        <f t="shared" si="854"/>
        <v>0</v>
      </c>
      <c r="M1727" s="42">
        <f t="shared" si="854"/>
        <v>0</v>
      </c>
      <c r="N1727" s="42">
        <f t="shared" si="854"/>
        <v>0</v>
      </c>
      <c r="O1727" s="42">
        <f t="shared" si="854"/>
        <v>0</v>
      </c>
      <c r="P1727" s="42">
        <f t="shared" si="854"/>
        <v>0</v>
      </c>
      <c r="Q1727" s="42">
        <f t="shared" si="854"/>
        <v>0</v>
      </c>
      <c r="R1727" s="42">
        <f t="shared" si="854"/>
        <v>0</v>
      </c>
      <c r="S1727" s="42">
        <f t="shared" si="854"/>
        <v>0</v>
      </c>
      <c r="T1727" s="42">
        <f t="shared" si="854"/>
        <v>0</v>
      </c>
      <c r="U1727" s="42">
        <f t="shared" si="854"/>
        <v>0</v>
      </c>
      <c r="V1727" s="42">
        <f t="shared" si="854"/>
        <v>0</v>
      </c>
      <c r="W1727" s="69">
        <f t="shared" si="854"/>
        <v>0</v>
      </c>
      <c r="X1727" s="72"/>
      <c r="Y1727" s="49"/>
      <c r="Z1727" s="72"/>
      <c r="AA1727" s="72"/>
      <c r="AB1727" s="72"/>
      <c r="AC1727" s="72"/>
    </row>
    <row r="1728" spans="1:29" outlineLevel="1" x14ac:dyDescent="0.2">
      <c r="B1728" s="25"/>
      <c r="C1728" s="24"/>
      <c r="D1728" s="24"/>
      <c r="E1728" s="24"/>
      <c r="F1728" s="27" t="s">
        <v>300</v>
      </c>
      <c r="G1728" s="340"/>
      <c r="H1728" s="349"/>
      <c r="I1728" s="350"/>
      <c r="J1728" s="350"/>
      <c r="K1728" s="351"/>
      <c r="L1728" s="379"/>
      <c r="M1728" s="380"/>
      <c r="N1728" s="380"/>
      <c r="O1728" s="380"/>
      <c r="P1728" s="380"/>
      <c r="Q1728" s="380"/>
      <c r="R1728" s="380"/>
      <c r="S1728" s="380"/>
      <c r="T1728" s="380"/>
      <c r="U1728" s="381"/>
      <c r="V1728" s="382"/>
      <c r="W1728" s="383"/>
      <c r="X1728" s="72"/>
      <c r="Y1728" s="369"/>
      <c r="Z1728" s="72"/>
      <c r="AA1728" s="72"/>
      <c r="AB1728" s="72"/>
      <c r="AC1728" s="72"/>
    </row>
    <row r="1729" spans="2:29" outlineLevel="1" x14ac:dyDescent="0.2">
      <c r="B1729" s="25"/>
      <c r="C1729" s="24"/>
      <c r="D1729" s="24"/>
      <c r="E1729" s="24"/>
      <c r="F1729" s="27" t="s">
        <v>301</v>
      </c>
      <c r="G1729" s="340"/>
      <c r="H1729" s="349"/>
      <c r="I1729" s="350"/>
      <c r="J1729" s="350"/>
      <c r="K1729" s="351"/>
      <c r="L1729" s="379"/>
      <c r="M1729" s="380"/>
      <c r="N1729" s="380"/>
      <c r="O1729" s="380"/>
      <c r="P1729" s="380"/>
      <c r="Q1729" s="380"/>
      <c r="R1729" s="380"/>
      <c r="S1729" s="380"/>
      <c r="T1729" s="380"/>
      <c r="U1729" s="381"/>
      <c r="V1729" s="382"/>
      <c r="W1729" s="383"/>
      <c r="X1729" s="72"/>
      <c r="Y1729" s="369"/>
      <c r="Z1729" s="72"/>
      <c r="AA1729" s="72"/>
      <c r="AB1729" s="72"/>
      <c r="AC1729" s="72"/>
    </row>
    <row r="1730" spans="2:29" outlineLevel="1" x14ac:dyDescent="0.2">
      <c r="B1730" s="25"/>
      <c r="C1730" s="24"/>
      <c r="D1730" s="24"/>
      <c r="E1730" s="24"/>
      <c r="F1730" s="27" t="s">
        <v>302</v>
      </c>
      <c r="G1730" s="340"/>
      <c r="H1730" s="349"/>
      <c r="I1730" s="350"/>
      <c r="J1730" s="350"/>
      <c r="K1730" s="351"/>
      <c r="L1730" s="379"/>
      <c r="M1730" s="380"/>
      <c r="N1730" s="380"/>
      <c r="O1730" s="380"/>
      <c r="P1730" s="380"/>
      <c r="Q1730" s="380"/>
      <c r="R1730" s="380"/>
      <c r="S1730" s="380"/>
      <c r="T1730" s="380"/>
      <c r="U1730" s="381"/>
      <c r="V1730" s="382"/>
      <c r="W1730" s="383"/>
      <c r="X1730" s="72"/>
      <c r="Y1730" s="369"/>
      <c r="Z1730" s="72"/>
      <c r="AA1730" s="72"/>
      <c r="AB1730" s="72"/>
      <c r="AC1730" s="72"/>
    </row>
    <row r="1731" spans="2:29" outlineLevel="1" x14ac:dyDescent="0.2">
      <c r="B1731" s="71"/>
      <c r="C1731" s="64"/>
      <c r="D1731" s="64"/>
      <c r="E1731" s="24"/>
      <c r="F1731" s="27" t="s">
        <v>303</v>
      </c>
      <c r="G1731" s="340"/>
      <c r="H1731" s="349"/>
      <c r="I1731" s="350"/>
      <c r="J1731" s="350"/>
      <c r="K1731" s="351"/>
      <c r="L1731" s="379"/>
      <c r="M1731" s="380"/>
      <c r="N1731" s="380"/>
      <c r="O1731" s="380"/>
      <c r="P1731" s="380"/>
      <c r="Q1731" s="380"/>
      <c r="R1731" s="380"/>
      <c r="S1731" s="380"/>
      <c r="T1731" s="380"/>
      <c r="U1731" s="381"/>
      <c r="V1731" s="382"/>
      <c r="W1731" s="383"/>
      <c r="X1731" s="72"/>
      <c r="Y1731" s="369"/>
      <c r="Z1731" s="72"/>
      <c r="AA1731" s="72"/>
      <c r="AB1731" s="72"/>
      <c r="AC1731" s="72"/>
    </row>
    <row r="1732" spans="2:29" outlineLevel="1" x14ac:dyDescent="0.2">
      <c r="B1732" s="71"/>
      <c r="C1732" s="64"/>
      <c r="D1732" s="64"/>
      <c r="E1732" s="24"/>
      <c r="F1732" s="27" t="s">
        <v>367</v>
      </c>
      <c r="G1732" s="340"/>
      <c r="H1732" s="349"/>
      <c r="I1732" s="350"/>
      <c r="J1732" s="350"/>
      <c r="K1732" s="351"/>
      <c r="L1732" s="379"/>
      <c r="M1732" s="380"/>
      <c r="N1732" s="380"/>
      <c r="O1732" s="380"/>
      <c r="P1732" s="380"/>
      <c r="Q1732" s="380"/>
      <c r="R1732" s="380"/>
      <c r="S1732" s="380"/>
      <c r="T1732" s="380"/>
      <c r="U1732" s="381"/>
      <c r="V1732" s="382"/>
      <c r="W1732" s="383"/>
      <c r="X1732" s="72"/>
      <c r="Y1732" s="369"/>
      <c r="Z1732" s="72"/>
      <c r="AA1732" s="72"/>
      <c r="AB1732" s="72"/>
      <c r="AC1732" s="72"/>
    </row>
    <row r="1733" spans="2:29" outlineLevel="1" x14ac:dyDescent="0.2">
      <c r="B1733" s="71"/>
      <c r="C1733" s="64"/>
      <c r="D1733" s="64"/>
      <c r="E1733" s="24"/>
      <c r="F1733" s="27" t="s">
        <v>368</v>
      </c>
      <c r="G1733" s="340"/>
      <c r="H1733" s="349"/>
      <c r="I1733" s="350"/>
      <c r="J1733" s="350"/>
      <c r="K1733" s="351"/>
      <c r="L1733" s="379"/>
      <c r="M1733" s="380"/>
      <c r="N1733" s="380"/>
      <c r="O1733" s="380"/>
      <c r="P1733" s="380"/>
      <c r="Q1733" s="380"/>
      <c r="R1733" s="380"/>
      <c r="S1733" s="380"/>
      <c r="T1733" s="380"/>
      <c r="U1733" s="381"/>
      <c r="V1733" s="382"/>
      <c r="W1733" s="383"/>
      <c r="X1733" s="72"/>
      <c r="Y1733" s="369"/>
      <c r="Z1733" s="72"/>
      <c r="AA1733" s="72"/>
      <c r="AB1733" s="72"/>
      <c r="AC1733" s="72"/>
    </row>
    <row r="1734" spans="2:29" outlineLevel="1" x14ac:dyDescent="0.2">
      <c r="B1734" s="71"/>
      <c r="C1734" s="64"/>
      <c r="D1734" s="64"/>
      <c r="E1734" s="24"/>
      <c r="F1734" s="27" t="s">
        <v>369</v>
      </c>
      <c r="G1734" s="340"/>
      <c r="H1734" s="349"/>
      <c r="I1734" s="350"/>
      <c r="J1734" s="350"/>
      <c r="K1734" s="351"/>
      <c r="L1734" s="379"/>
      <c r="M1734" s="380"/>
      <c r="N1734" s="380"/>
      <c r="O1734" s="380"/>
      <c r="P1734" s="380"/>
      <c r="Q1734" s="380"/>
      <c r="R1734" s="380"/>
      <c r="S1734" s="380"/>
      <c r="T1734" s="380"/>
      <c r="U1734" s="381"/>
      <c r="V1734" s="382"/>
      <c r="W1734" s="383"/>
      <c r="X1734" s="72"/>
      <c r="Y1734" s="369"/>
      <c r="Z1734" s="72"/>
      <c r="AA1734" s="72"/>
      <c r="AB1734" s="72"/>
      <c r="AC1734" s="72"/>
    </row>
    <row r="1735" spans="2:29" x14ac:dyDescent="0.2">
      <c r="B1735" s="25"/>
      <c r="C1735" s="24"/>
      <c r="D1735" s="24"/>
      <c r="E1735" s="24"/>
      <c r="F1735" s="24"/>
      <c r="G1735" s="75"/>
      <c r="H1735" s="77"/>
      <c r="I1735" s="77"/>
      <c r="J1735" s="77"/>
      <c r="K1735" s="77"/>
      <c r="L1735" s="43"/>
      <c r="M1735" s="42"/>
      <c r="N1735" s="42"/>
      <c r="O1735" s="42"/>
      <c r="P1735" s="42"/>
      <c r="Q1735" s="42"/>
      <c r="R1735" s="42"/>
      <c r="S1735" s="42"/>
      <c r="T1735" s="42"/>
      <c r="U1735" s="42"/>
      <c r="V1735" s="42"/>
      <c r="W1735" s="49"/>
      <c r="X1735" s="72"/>
      <c r="Y1735" s="49"/>
      <c r="Z1735" s="72"/>
      <c r="AA1735" s="72"/>
      <c r="AB1735" s="72"/>
      <c r="AC1735" s="72"/>
    </row>
    <row r="1736" spans="2:29" x14ac:dyDescent="0.2">
      <c r="B1736" s="25"/>
      <c r="C1736" s="24"/>
      <c r="D1736" s="23" t="s">
        <v>196</v>
      </c>
      <c r="E1736" s="24"/>
      <c r="F1736" s="24"/>
      <c r="G1736" s="69">
        <f>SUBTOTAL(9,G1737:G1743)</f>
        <v>0</v>
      </c>
      <c r="H1736" s="77">
        <f t="shared" ref="H1736:W1736" si="855">SUBTOTAL(9,H1737:H1743)</f>
        <v>0</v>
      </c>
      <c r="I1736" s="77">
        <f t="shared" si="855"/>
        <v>0</v>
      </c>
      <c r="J1736" s="77">
        <f t="shared" si="855"/>
        <v>0</v>
      </c>
      <c r="K1736" s="77">
        <f t="shared" si="855"/>
        <v>0</v>
      </c>
      <c r="L1736" s="43">
        <f t="shared" si="855"/>
        <v>0</v>
      </c>
      <c r="M1736" s="42">
        <f t="shared" si="855"/>
        <v>0</v>
      </c>
      <c r="N1736" s="42">
        <f t="shared" si="855"/>
        <v>0</v>
      </c>
      <c r="O1736" s="42">
        <f t="shared" si="855"/>
        <v>0</v>
      </c>
      <c r="P1736" s="42">
        <f t="shared" si="855"/>
        <v>0</v>
      </c>
      <c r="Q1736" s="42">
        <f t="shared" si="855"/>
        <v>0</v>
      </c>
      <c r="R1736" s="42">
        <f t="shared" si="855"/>
        <v>0</v>
      </c>
      <c r="S1736" s="42">
        <f t="shared" si="855"/>
        <v>0</v>
      </c>
      <c r="T1736" s="42">
        <f t="shared" si="855"/>
        <v>0</v>
      </c>
      <c r="U1736" s="42">
        <f t="shared" si="855"/>
        <v>0</v>
      </c>
      <c r="V1736" s="42">
        <f t="shared" si="855"/>
        <v>0</v>
      </c>
      <c r="W1736" s="69">
        <f t="shared" si="855"/>
        <v>0</v>
      </c>
      <c r="X1736" s="72"/>
      <c r="Y1736" s="49"/>
      <c r="Z1736" s="72"/>
      <c r="AA1736" s="72"/>
      <c r="AB1736" s="72"/>
      <c r="AC1736" s="72"/>
    </row>
    <row r="1737" spans="2:29" outlineLevel="1" x14ac:dyDescent="0.2">
      <c r="B1737" s="25"/>
      <c r="C1737" s="24"/>
      <c r="D1737" s="24"/>
      <c r="E1737" s="24"/>
      <c r="F1737" s="27" t="s">
        <v>300</v>
      </c>
      <c r="G1737" s="340"/>
      <c r="H1737" s="349"/>
      <c r="I1737" s="350"/>
      <c r="J1737" s="350"/>
      <c r="K1737" s="351"/>
      <c r="L1737" s="379"/>
      <c r="M1737" s="380"/>
      <c r="N1737" s="380"/>
      <c r="O1737" s="380"/>
      <c r="P1737" s="380"/>
      <c r="Q1737" s="380"/>
      <c r="R1737" s="380"/>
      <c r="S1737" s="380"/>
      <c r="T1737" s="380"/>
      <c r="U1737" s="381"/>
      <c r="V1737" s="382"/>
      <c r="W1737" s="383"/>
      <c r="X1737" s="72"/>
      <c r="Y1737" s="369"/>
      <c r="Z1737" s="72"/>
      <c r="AA1737" s="72"/>
      <c r="AB1737" s="72"/>
      <c r="AC1737" s="72"/>
    </row>
    <row r="1738" spans="2:29" outlineLevel="1" x14ac:dyDescent="0.2">
      <c r="B1738" s="25"/>
      <c r="C1738" s="24"/>
      <c r="D1738" s="24"/>
      <c r="E1738" s="24"/>
      <c r="F1738" s="27" t="s">
        <v>301</v>
      </c>
      <c r="G1738" s="340"/>
      <c r="H1738" s="349"/>
      <c r="I1738" s="350"/>
      <c r="J1738" s="350"/>
      <c r="K1738" s="351"/>
      <c r="L1738" s="379"/>
      <c r="M1738" s="380"/>
      <c r="N1738" s="380"/>
      <c r="O1738" s="380"/>
      <c r="P1738" s="380"/>
      <c r="Q1738" s="380"/>
      <c r="R1738" s="380"/>
      <c r="S1738" s="380"/>
      <c r="T1738" s="380"/>
      <c r="U1738" s="381"/>
      <c r="V1738" s="382"/>
      <c r="W1738" s="383"/>
      <c r="X1738" s="72"/>
      <c r="Y1738" s="369"/>
      <c r="Z1738" s="72"/>
      <c r="AA1738" s="72"/>
      <c r="AB1738" s="72"/>
      <c r="AC1738" s="72"/>
    </row>
    <row r="1739" spans="2:29" outlineLevel="1" x14ac:dyDescent="0.2">
      <c r="B1739" s="25"/>
      <c r="C1739" s="24"/>
      <c r="D1739" s="24"/>
      <c r="E1739" s="24"/>
      <c r="F1739" s="27" t="s">
        <v>302</v>
      </c>
      <c r="G1739" s="340"/>
      <c r="H1739" s="349"/>
      <c r="I1739" s="350"/>
      <c r="J1739" s="350"/>
      <c r="K1739" s="351"/>
      <c r="L1739" s="379"/>
      <c r="M1739" s="380"/>
      <c r="N1739" s="380"/>
      <c r="O1739" s="380"/>
      <c r="P1739" s="380"/>
      <c r="Q1739" s="380"/>
      <c r="R1739" s="380"/>
      <c r="S1739" s="380"/>
      <c r="T1739" s="380"/>
      <c r="U1739" s="381"/>
      <c r="V1739" s="382"/>
      <c r="W1739" s="383"/>
      <c r="X1739" s="72"/>
      <c r="Y1739" s="369"/>
      <c r="Z1739" s="72"/>
      <c r="AA1739" s="72"/>
      <c r="AB1739" s="72"/>
      <c r="AC1739" s="72"/>
    </row>
    <row r="1740" spans="2:29" outlineLevel="1" x14ac:dyDescent="0.2">
      <c r="B1740" s="71"/>
      <c r="C1740" s="64"/>
      <c r="D1740" s="64"/>
      <c r="E1740" s="24"/>
      <c r="F1740" s="27" t="s">
        <v>303</v>
      </c>
      <c r="G1740" s="340"/>
      <c r="H1740" s="349"/>
      <c r="I1740" s="350"/>
      <c r="J1740" s="350"/>
      <c r="K1740" s="351"/>
      <c r="L1740" s="379"/>
      <c r="M1740" s="380"/>
      <c r="N1740" s="380"/>
      <c r="O1740" s="380"/>
      <c r="P1740" s="380"/>
      <c r="Q1740" s="380"/>
      <c r="R1740" s="380"/>
      <c r="S1740" s="380"/>
      <c r="T1740" s="380"/>
      <c r="U1740" s="381"/>
      <c r="V1740" s="382"/>
      <c r="W1740" s="383"/>
      <c r="X1740" s="72"/>
      <c r="Y1740" s="369"/>
      <c r="Z1740" s="72"/>
      <c r="AA1740" s="72"/>
      <c r="AB1740" s="72"/>
      <c r="AC1740" s="72"/>
    </row>
    <row r="1741" spans="2:29" outlineLevel="1" x14ac:dyDescent="0.2">
      <c r="B1741" s="71"/>
      <c r="C1741" s="64"/>
      <c r="D1741" s="64"/>
      <c r="E1741" s="24"/>
      <c r="F1741" s="27" t="s">
        <v>367</v>
      </c>
      <c r="G1741" s="340"/>
      <c r="H1741" s="349"/>
      <c r="I1741" s="350"/>
      <c r="J1741" s="350"/>
      <c r="K1741" s="351"/>
      <c r="L1741" s="379"/>
      <c r="M1741" s="380"/>
      <c r="N1741" s="380"/>
      <c r="O1741" s="380"/>
      <c r="P1741" s="380"/>
      <c r="Q1741" s="380"/>
      <c r="R1741" s="380"/>
      <c r="S1741" s="380"/>
      <c r="T1741" s="380"/>
      <c r="U1741" s="381"/>
      <c r="V1741" s="382"/>
      <c r="W1741" s="383"/>
      <c r="X1741" s="72"/>
      <c r="Y1741" s="369"/>
      <c r="Z1741" s="72"/>
      <c r="AA1741" s="72"/>
      <c r="AB1741" s="72"/>
      <c r="AC1741" s="72"/>
    </row>
    <row r="1742" spans="2:29" outlineLevel="1" x14ac:dyDescent="0.2">
      <c r="B1742" s="71"/>
      <c r="C1742" s="64"/>
      <c r="D1742" s="64"/>
      <c r="E1742" s="24"/>
      <c r="F1742" s="27" t="s">
        <v>368</v>
      </c>
      <c r="G1742" s="340"/>
      <c r="H1742" s="349"/>
      <c r="I1742" s="350"/>
      <c r="J1742" s="350"/>
      <c r="K1742" s="351"/>
      <c r="L1742" s="379"/>
      <c r="M1742" s="380"/>
      <c r="N1742" s="380"/>
      <c r="O1742" s="380"/>
      <c r="P1742" s="380"/>
      <c r="Q1742" s="380"/>
      <c r="R1742" s="380"/>
      <c r="S1742" s="380"/>
      <c r="T1742" s="380"/>
      <c r="U1742" s="381"/>
      <c r="V1742" s="382"/>
      <c r="W1742" s="383"/>
      <c r="X1742" s="72"/>
      <c r="Y1742" s="369"/>
      <c r="Z1742" s="72"/>
      <c r="AA1742" s="72"/>
      <c r="AB1742" s="72"/>
      <c r="AC1742" s="72"/>
    </row>
    <row r="1743" spans="2:29" outlineLevel="1" x14ac:dyDescent="0.2">
      <c r="B1743" s="71"/>
      <c r="C1743" s="64"/>
      <c r="D1743" s="64"/>
      <c r="E1743" s="24"/>
      <c r="F1743" s="27" t="s">
        <v>369</v>
      </c>
      <c r="G1743" s="340"/>
      <c r="H1743" s="349"/>
      <c r="I1743" s="350"/>
      <c r="J1743" s="350"/>
      <c r="K1743" s="351"/>
      <c r="L1743" s="379"/>
      <c r="M1743" s="380"/>
      <c r="N1743" s="380"/>
      <c r="O1743" s="380"/>
      <c r="P1743" s="380"/>
      <c r="Q1743" s="380"/>
      <c r="R1743" s="380"/>
      <c r="S1743" s="380"/>
      <c r="T1743" s="380"/>
      <c r="U1743" s="381"/>
      <c r="V1743" s="382"/>
      <c r="W1743" s="383"/>
      <c r="X1743" s="72"/>
      <c r="Y1743" s="369"/>
      <c r="Z1743" s="72"/>
      <c r="AA1743" s="72"/>
      <c r="AB1743" s="72"/>
      <c r="AC1743" s="72"/>
    </row>
    <row r="1744" spans="2:29" x14ac:dyDescent="0.2">
      <c r="B1744" s="25"/>
      <c r="C1744" s="64"/>
      <c r="D1744" s="64"/>
      <c r="E1744" s="24"/>
      <c r="F1744" s="24"/>
      <c r="G1744" s="49"/>
      <c r="H1744" s="77"/>
      <c r="I1744" s="77"/>
      <c r="J1744" s="77"/>
      <c r="K1744" s="77"/>
      <c r="L1744" s="43"/>
      <c r="M1744" s="42"/>
      <c r="N1744" s="42"/>
      <c r="O1744" s="42"/>
      <c r="P1744" s="42"/>
      <c r="Q1744" s="42"/>
      <c r="R1744" s="42"/>
      <c r="S1744" s="42"/>
      <c r="T1744" s="42"/>
      <c r="U1744" s="42"/>
      <c r="V1744" s="159"/>
      <c r="W1744" s="44"/>
      <c r="X1744" s="72"/>
      <c r="Y1744" s="33"/>
      <c r="Z1744" s="72"/>
      <c r="AA1744" s="72"/>
      <c r="AB1744" s="72"/>
      <c r="AC1744" s="72"/>
    </row>
    <row r="1745" spans="2:29" s="150" customFormat="1" ht="16.5" thickBot="1" x14ac:dyDescent="0.25">
      <c r="B1745" s="79" t="s">
        <v>371</v>
      </c>
      <c r="C1745" s="80"/>
      <c r="D1745" s="80"/>
      <c r="E1745" s="80"/>
      <c r="F1745" s="80"/>
      <c r="G1745" s="81">
        <f>SUBTOTAL(9,G1728:G1743)</f>
        <v>0</v>
      </c>
      <c r="H1745" s="274">
        <f t="shared" ref="H1745:W1745" si="856">SUBTOTAL(9,H1728:H1743)</f>
        <v>0</v>
      </c>
      <c r="I1745" s="275">
        <f t="shared" si="856"/>
        <v>0</v>
      </c>
      <c r="J1745" s="275">
        <f t="shared" si="856"/>
        <v>0</v>
      </c>
      <c r="K1745" s="276">
        <f t="shared" si="856"/>
        <v>0</v>
      </c>
      <c r="L1745" s="277">
        <f t="shared" si="856"/>
        <v>0</v>
      </c>
      <c r="M1745" s="278">
        <f t="shared" si="856"/>
        <v>0</v>
      </c>
      <c r="N1745" s="278">
        <f t="shared" si="856"/>
        <v>0</v>
      </c>
      <c r="O1745" s="278">
        <f t="shared" si="856"/>
        <v>0</v>
      </c>
      <c r="P1745" s="278">
        <f t="shared" si="856"/>
        <v>0</v>
      </c>
      <c r="Q1745" s="278">
        <f t="shared" si="856"/>
        <v>0</v>
      </c>
      <c r="R1745" s="278">
        <f t="shared" si="856"/>
        <v>0</v>
      </c>
      <c r="S1745" s="278">
        <f t="shared" si="856"/>
        <v>0</v>
      </c>
      <c r="T1745" s="278">
        <f t="shared" si="856"/>
        <v>0</v>
      </c>
      <c r="U1745" s="278">
        <f t="shared" si="856"/>
        <v>0</v>
      </c>
      <c r="V1745" s="279">
        <f t="shared" si="856"/>
        <v>0</v>
      </c>
      <c r="W1745" s="86">
        <f t="shared" si="856"/>
        <v>0</v>
      </c>
      <c r="Y1745" s="86"/>
    </row>
    <row r="1746" spans="2:29" x14ac:dyDescent="0.2">
      <c r="B1746" s="127"/>
      <c r="C1746" s="127"/>
      <c r="D1746" s="127"/>
      <c r="E1746" s="127"/>
      <c r="F1746" s="127"/>
      <c r="G1746" s="72"/>
      <c r="H1746" s="72"/>
      <c r="I1746" s="72"/>
      <c r="J1746" s="72"/>
      <c r="K1746" s="72"/>
      <c r="L1746" s="72"/>
      <c r="M1746" s="72"/>
      <c r="N1746" s="72"/>
      <c r="O1746" s="72"/>
      <c r="P1746" s="72"/>
      <c r="Q1746" s="72"/>
      <c r="R1746" s="72"/>
      <c r="S1746" s="72"/>
      <c r="T1746" s="72"/>
      <c r="U1746" s="72"/>
      <c r="V1746" s="72"/>
      <c r="W1746" s="72"/>
      <c r="X1746" s="72"/>
      <c r="Z1746" s="72"/>
      <c r="AA1746" s="72"/>
      <c r="AB1746" s="72"/>
      <c r="AC1746" s="72"/>
    </row>
  </sheetData>
  <dataConsolidate/>
  <conditionalFormatting sqref="H1158:V1158">
    <cfRule type="cellIs" dxfId="15" priority="13" stopIfTrue="1" operator="lessThan">
      <formula>0</formula>
    </cfRule>
    <cfRule type="cellIs" dxfId="14" priority="14" stopIfTrue="1" operator="notEqual">
      <formula>IF(ISNUMBER(H1158),H1158,"")</formula>
    </cfRule>
  </conditionalFormatting>
  <conditionalFormatting sqref="H298:W298">
    <cfRule type="cellIs" dxfId="13" priority="9" stopIfTrue="1" operator="lessThan">
      <formula>0</formula>
    </cfRule>
    <cfRule type="cellIs" dxfId="12" priority="10" stopIfTrue="1" operator="notEqual">
      <formula>IF(ISNUMBER(H298),H298,"")</formula>
    </cfRule>
  </conditionalFormatting>
  <dataValidations count="1">
    <dataValidation type="custom" allowBlank="1" showInputMessage="1" showErrorMessage="1" sqref="H856:V857 H1716:V1716" xr:uid="{641D433D-8E16-44B6-987E-248B2C2BF3C6}">
      <formula1>OR(H856&gt;0,H856=0)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6" min="1" max="22" man="1"/>
    <brk id="1069" min="1" max="22" man="1"/>
    <brk id="1185" min="1" max="22" man="1"/>
    <brk id="1277" min="1" max="22" man="1"/>
    <brk id="1434" min="1" max="22" man="1"/>
    <brk id="1530" min="1" max="22" man="1"/>
    <brk id="1621"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2200275</xdr:colOff>
                <xdr:row>2</xdr:row>
                <xdr:rowOff>28575</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AC1726"/>
  <sheetViews>
    <sheetView showGridLines="0" zoomScale="85" zoomScaleNormal="85" workbookViewId="0">
      <selection activeCell="B6" sqref="B6"/>
    </sheetView>
  </sheetViews>
  <sheetFormatPr defaultColWidth="9.28515625" defaultRowHeight="12.75" outlineLevelRow="2" x14ac:dyDescent="0.2"/>
  <cols>
    <col min="1" max="1" width="3.28515625" style="148" customWidth="1"/>
    <col min="2" max="2" width="2.5703125" style="1" customWidth="1"/>
    <col min="3" max="4" width="9" style="63" customWidth="1"/>
    <col min="5" max="5" width="9.42578125" style="63" customWidth="1"/>
    <col min="6" max="6" width="107.42578125" style="63" bestFit="1"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customWidth="1"/>
    <col min="21" max="21" width="21.42578125" style="148" customWidth="1"/>
    <col min="22" max="22" width="21" style="148" customWidth="1"/>
    <col min="23" max="23" width="19.28515625" style="148" customWidth="1"/>
    <col min="24" max="24" width="3.42578125" style="148" customWidth="1"/>
    <col min="25" max="25" width="78.28515625" style="148" customWidth="1"/>
    <col min="26" max="26" width="21.140625" style="148" bestFit="1" customWidth="1"/>
    <col min="27" max="16384" width="9.28515625" style="148"/>
  </cols>
  <sheetData>
    <row r="2" spans="2:25" x14ac:dyDescent="0.2">
      <c r="K2" s="376"/>
      <c r="L2" s="376"/>
    </row>
    <row r="3" spans="2:25" s="129" customFormat="1" ht="16.5" thickBot="1" x14ac:dyDescent="0.25">
      <c r="B3" s="98" t="s">
        <v>0</v>
      </c>
      <c r="C3" s="99"/>
      <c r="D3" s="99"/>
      <c r="E3" s="99"/>
      <c r="F3" s="100" t="s">
        <v>383</v>
      </c>
      <c r="G3" s="101"/>
      <c r="H3" s="102"/>
      <c r="I3" s="102"/>
      <c r="J3" s="103"/>
      <c r="K3" s="102"/>
      <c r="L3" s="102"/>
      <c r="M3" s="104"/>
      <c r="N3" s="102"/>
      <c r="O3" s="102"/>
      <c r="P3" s="102"/>
      <c r="Q3" s="102"/>
      <c r="R3" s="102"/>
      <c r="S3" s="102"/>
      <c r="T3" s="102"/>
      <c r="U3" s="102"/>
      <c r="V3" s="102"/>
      <c r="W3" s="102"/>
      <c r="Y3" s="102"/>
    </row>
    <row r="4" spans="2:25" s="129" customFormat="1" ht="15.75" customHeight="1" x14ac:dyDescent="0.2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5" thickBot="1" x14ac:dyDescent="0.25">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83"/>
    </row>
    <row r="35" spans="2:25" s="72" customFormat="1" outlineLevel="1" x14ac:dyDescent="0.2">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83"/>
    </row>
    <row r="48" spans="2:25" s="72" customFormat="1" outlineLevel="1" x14ac:dyDescent="0.2">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83"/>
    </row>
    <row r="70" spans="2:25" s="72" customFormat="1" outlineLevel="1" x14ac:dyDescent="0.2">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83"/>
    </row>
    <row r="97" spans="2:25" s="72" customFormat="1" outlineLevel="1" x14ac:dyDescent="0.2">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83"/>
    </row>
    <row r="109" spans="2:25" s="72" customFormat="1" outlineLevel="1" x14ac:dyDescent="0.2">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83"/>
    </row>
    <row r="138" spans="2:25" s="72" customFormat="1" outlineLevel="1" x14ac:dyDescent="0.2">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83"/>
    </row>
    <row r="154" spans="2:25" s="72" customFormat="1" outlineLevel="1" x14ac:dyDescent="0.2">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83"/>
    </row>
    <row r="167" spans="2:25" s="72" customFormat="1" outlineLevel="1" x14ac:dyDescent="0.2">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83"/>
    </row>
    <row r="189" spans="2:25" s="72" customFormat="1" outlineLevel="1" x14ac:dyDescent="0.2">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
      <c r="B203" s="25"/>
      <c r="C203" s="23"/>
      <c r="D203" s="23"/>
      <c r="E203" s="24" t="s">
        <v>344</v>
      </c>
      <c r="F203" s="24"/>
      <c r="G203" s="69">
        <f t="shared" ref="G203:W203" si="48">SUBTOTAL(9,G204:G205)</f>
        <v>0</v>
      </c>
      <c r="H203" s="66">
        <f t="shared" si="48"/>
        <v>0</v>
      </c>
      <c r="I203" s="66">
        <f t="shared" si="48"/>
        <v>0</v>
      </c>
      <c r="J203" s="66">
        <f t="shared" si="48"/>
        <v>0</v>
      </c>
      <c r="K203" s="462">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83"/>
    </row>
    <row r="215" spans="2:25" s="72" customFormat="1" outlineLevel="1" x14ac:dyDescent="0.2">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435"/>
      <c r="H227" s="70"/>
      <c r="I227" s="66"/>
      <c r="J227" s="66"/>
      <c r="K227" s="67"/>
      <c r="L227" s="34"/>
      <c r="M227" s="34"/>
      <c r="N227" s="34"/>
      <c r="O227" s="34"/>
      <c r="P227" s="34"/>
      <c r="Q227" s="34"/>
      <c r="R227" s="34"/>
      <c r="S227" s="34"/>
      <c r="T227" s="34"/>
      <c r="U227" s="34"/>
      <c r="V227" s="34"/>
      <c r="W227" s="33"/>
      <c r="Y227" s="584"/>
    </row>
    <row r="228" spans="2:25" s="72" customFormat="1" outlineLevel="1" x14ac:dyDescent="0.2">
      <c r="B228" s="25"/>
      <c r="C228" s="23" t="s">
        <v>477</v>
      </c>
      <c r="D228" s="23"/>
      <c r="E228" s="64"/>
      <c r="F228" s="24"/>
      <c r="G228" s="435">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83"/>
    </row>
    <row r="229" spans="2:25" s="72" customFormat="1" outlineLevel="1" x14ac:dyDescent="0.2">
      <c r="B229" s="25"/>
      <c r="C229" s="24"/>
      <c r="D229" s="23"/>
      <c r="E229" s="64"/>
      <c r="F229" s="434" t="s">
        <v>474</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
      <c r="B230" s="25"/>
      <c r="C230" s="24"/>
      <c r="D230" s="23"/>
      <c r="E230" s="64"/>
      <c r="F230" s="434" t="s">
        <v>475</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
      <c r="B231" s="25"/>
      <c r="C231" s="24"/>
      <c r="D231" s="23"/>
      <c r="E231" s="64"/>
      <c r="F231" s="434" t="s">
        <v>476</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5" thickBot="1" x14ac:dyDescent="0.25">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Y233" s="585"/>
    </row>
    <row r="234" spans="2:25" s="129" customFormat="1" ht="16.5" thickBot="1" x14ac:dyDescent="0.25">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75" x14ac:dyDescent="0.2">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83"/>
    </row>
    <row r="238" spans="2:25" s="146" customFormat="1" outlineLevel="1" x14ac:dyDescent="0.2">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84"/>
    </row>
    <row r="246" spans="2:25" s="144"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83"/>
    </row>
    <row r="247" spans="2:25" s="144" customFormat="1" outlineLevel="1" x14ac:dyDescent="0.2">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70"/>
    </row>
    <row r="254" spans="2:25" s="144" customFormat="1" outlineLevel="1" x14ac:dyDescent="0.2">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
      <c r="B255" s="25"/>
      <c r="C255" s="24"/>
      <c r="D255" s="24"/>
      <c r="E255" s="24"/>
      <c r="F255" s="27" t="s">
        <v>91</v>
      </c>
      <c r="G255" s="340"/>
      <c r="H255" s="358"/>
      <c r="I255" s="359"/>
      <c r="J255" s="359"/>
      <c r="K255" s="362"/>
      <c r="L255" s="463"/>
      <c r="M255" s="359"/>
      <c r="N255" s="42"/>
      <c r="O255" s="42"/>
      <c r="P255" s="42"/>
      <c r="Q255" s="42"/>
      <c r="R255" s="42"/>
      <c r="S255" s="42"/>
      <c r="T255" s="42"/>
      <c r="U255" s="42"/>
      <c r="V255" s="44"/>
      <c r="W255" s="44"/>
      <c r="Y255" s="367"/>
    </row>
    <row r="256" spans="2:25" s="144" customFormat="1" outlineLevel="1" x14ac:dyDescent="0.2">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70"/>
    </row>
    <row r="261" spans="2:25" s="144" customFormat="1" outlineLevel="1" x14ac:dyDescent="0.2">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
      <c r="B262" s="25"/>
      <c r="C262" s="24"/>
      <c r="D262" s="24"/>
      <c r="E262" s="24"/>
      <c r="F262" s="27" t="s">
        <v>98</v>
      </c>
      <c r="G262" s="340"/>
      <c r="H262" s="358"/>
      <c r="I262" s="359"/>
      <c r="J262" s="359"/>
      <c r="K262" s="362"/>
      <c r="L262" s="463"/>
      <c r="M262" s="359"/>
      <c r="N262" s="42"/>
      <c r="O262" s="42"/>
      <c r="P262" s="42"/>
      <c r="Q262" s="42"/>
      <c r="R262" s="42"/>
      <c r="S262" s="42"/>
      <c r="T262" s="42"/>
      <c r="U262" s="42"/>
      <c r="V262" s="44"/>
      <c r="W262" s="44"/>
      <c r="Y262" s="367"/>
    </row>
    <row r="263" spans="2:25" s="144" customFormat="1" outlineLevel="1" x14ac:dyDescent="0.2">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70"/>
    </row>
    <row r="268" spans="2:25" s="144" customFormat="1" outlineLevel="1" x14ac:dyDescent="0.2">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
      <c r="B269" s="25"/>
      <c r="C269" s="24"/>
      <c r="D269" s="24"/>
      <c r="E269" s="24"/>
      <c r="F269" s="27" t="s">
        <v>105</v>
      </c>
      <c r="G269" s="340"/>
      <c r="H269" s="358"/>
      <c r="I269" s="359"/>
      <c r="J269" s="359"/>
      <c r="K269" s="362"/>
      <c r="L269" s="463"/>
      <c r="M269" s="359"/>
      <c r="N269" s="42"/>
      <c r="O269" s="42"/>
      <c r="P269" s="42"/>
      <c r="Q269" s="42"/>
      <c r="R269" s="42"/>
      <c r="S269" s="42"/>
      <c r="T269" s="42"/>
      <c r="U269" s="42"/>
      <c r="V269" s="44"/>
      <c r="W269" s="44"/>
      <c r="Y269" s="367"/>
    </row>
    <row r="270" spans="2:25" s="144" customFormat="1" outlineLevel="1" x14ac:dyDescent="0.2">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70"/>
    </row>
    <row r="275" spans="2:25" s="144" customFormat="1" outlineLevel="1" x14ac:dyDescent="0.2">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
      <c r="B276" s="25"/>
      <c r="C276" s="24"/>
      <c r="D276" s="24"/>
      <c r="E276" s="24"/>
      <c r="F276" s="27" t="s">
        <v>112</v>
      </c>
      <c r="G276" s="340"/>
      <c r="H276" s="358"/>
      <c r="I276" s="359"/>
      <c r="J276" s="359"/>
      <c r="K276" s="362"/>
      <c r="L276" s="463"/>
      <c r="M276" s="359"/>
      <c r="N276" s="42"/>
      <c r="O276" s="42"/>
      <c r="P276" s="42"/>
      <c r="Q276" s="42"/>
      <c r="R276" s="42"/>
      <c r="S276" s="42"/>
      <c r="T276" s="42"/>
      <c r="U276" s="42"/>
      <c r="V276" s="44"/>
      <c r="W276" s="44"/>
      <c r="Y276" s="367"/>
    </row>
    <row r="277" spans="2:25" s="144" customFormat="1" outlineLevel="1" x14ac:dyDescent="0.2">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70"/>
    </row>
    <row r="282" spans="2:25" s="144" customFormat="1" outlineLevel="1" x14ac:dyDescent="0.2">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
      <c r="B283" s="25"/>
      <c r="C283" s="24"/>
      <c r="D283" s="24"/>
      <c r="E283" s="24"/>
      <c r="F283" s="27" t="s">
        <v>119</v>
      </c>
      <c r="G283" s="340"/>
      <c r="H283" s="358"/>
      <c r="I283" s="359"/>
      <c r="J283" s="359"/>
      <c r="K283" s="362"/>
      <c r="L283" s="463"/>
      <c r="M283" s="359"/>
      <c r="N283" s="42"/>
      <c r="O283" s="42"/>
      <c r="P283" s="42"/>
      <c r="Q283" s="42"/>
      <c r="R283" s="42"/>
      <c r="S283" s="42"/>
      <c r="T283" s="42"/>
      <c r="U283" s="42"/>
      <c r="V283" s="44"/>
      <c r="W283" s="44"/>
      <c r="Y283" s="367"/>
    </row>
    <row r="284" spans="2:25" s="144" customFormat="1" outlineLevel="1" x14ac:dyDescent="0.2">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70"/>
    </row>
    <row r="289" spans="2:29" s="144" customFormat="1" outlineLevel="1" x14ac:dyDescent="0.2">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
      <c r="B290" s="25"/>
      <c r="C290" s="24"/>
      <c r="D290" s="24"/>
      <c r="E290" s="23"/>
      <c r="F290" s="27" t="s">
        <v>397</v>
      </c>
      <c r="G290" s="340"/>
      <c r="H290" s="358"/>
      <c r="I290" s="359"/>
      <c r="J290" s="359"/>
      <c r="K290" s="362"/>
      <c r="L290" s="463"/>
      <c r="M290" s="359"/>
      <c r="N290" s="42"/>
      <c r="O290" s="42"/>
      <c r="P290" s="42"/>
      <c r="Q290" s="42"/>
      <c r="R290" s="42"/>
      <c r="S290" s="42"/>
      <c r="T290" s="42"/>
      <c r="U290" s="42"/>
      <c r="V290" s="44"/>
      <c r="W290" s="44"/>
      <c r="Y290" s="367"/>
    </row>
    <row r="291" spans="2:29" s="144" customFormat="1" outlineLevel="1" x14ac:dyDescent="0.2">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70"/>
    </row>
    <row r="296" spans="2:29" s="144" customFormat="1" outlineLevel="1" x14ac:dyDescent="0.2">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84"/>
      <c r="Z298" s="144"/>
    </row>
    <row r="299" spans="2:29" x14ac:dyDescent="0.2">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29" outlineLevel="1" x14ac:dyDescent="0.2">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
      <c r="B308" s="25"/>
      <c r="C308" s="24"/>
      <c r="D308" s="24"/>
      <c r="E308" s="587" t="s">
        <v>496</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70"/>
      <c r="Z308" s="72"/>
      <c r="AA308" s="144"/>
      <c r="AB308" s="144"/>
      <c r="AC308" s="144"/>
    </row>
    <row r="309" spans="2:29" outlineLevel="1" x14ac:dyDescent="0.2">
      <c r="B309" s="25"/>
      <c r="C309" s="24"/>
      <c r="D309" s="24"/>
      <c r="E309" s="24"/>
      <c r="F309" s="588" t="s">
        <v>494</v>
      </c>
      <c r="G309" s="340"/>
      <c r="H309" s="457"/>
      <c r="I309" s="458"/>
      <c r="J309" s="458"/>
      <c r="K309" s="459"/>
      <c r="L309" s="464"/>
      <c r="M309" s="458"/>
      <c r="N309" s="458"/>
      <c r="O309" s="458"/>
      <c r="P309" s="458"/>
      <c r="Q309" s="458"/>
      <c r="R309" s="458"/>
      <c r="S309" s="458"/>
      <c r="T309" s="458"/>
      <c r="U309" s="458"/>
      <c r="V309" s="460"/>
      <c r="W309" s="461"/>
      <c r="X309" s="72"/>
      <c r="Y309" s="367"/>
      <c r="Z309" s="72"/>
      <c r="AA309" s="144"/>
      <c r="AB309" s="144"/>
      <c r="AC309" s="144"/>
    </row>
    <row r="310" spans="2:29" outlineLevel="1" x14ac:dyDescent="0.2">
      <c r="B310" s="25"/>
      <c r="C310" s="24"/>
      <c r="D310" s="24"/>
      <c r="E310" s="64" t="s">
        <v>490</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70"/>
      <c r="Z310" s="72"/>
      <c r="AA310" s="144"/>
      <c r="AB310" s="144"/>
      <c r="AC310" s="144"/>
    </row>
    <row r="311" spans="2:29" outlineLevel="1" x14ac:dyDescent="0.2">
      <c r="B311" s="25"/>
      <c r="C311" s="24"/>
      <c r="D311" s="24"/>
      <c r="E311" s="64"/>
      <c r="F311" s="433" t="s">
        <v>491</v>
      </c>
      <c r="G311" s="340"/>
      <c r="H311" s="457"/>
      <c r="I311" s="458"/>
      <c r="J311" s="458"/>
      <c r="K311" s="459"/>
      <c r="L311" s="464"/>
      <c r="M311" s="458"/>
      <c r="N311" s="458"/>
      <c r="O311" s="458"/>
      <c r="P311" s="458"/>
      <c r="Q311" s="458"/>
      <c r="R311" s="458"/>
      <c r="S311" s="458"/>
      <c r="T311" s="458"/>
      <c r="U311" s="458"/>
      <c r="V311" s="460"/>
      <c r="W311" s="461"/>
      <c r="X311" s="72"/>
      <c r="Y311" s="367"/>
      <c r="Z311" s="72"/>
      <c r="AA311" s="144"/>
      <c r="AB311" s="144"/>
      <c r="AC311" s="144"/>
    </row>
    <row r="312" spans="2:29" outlineLevel="1" x14ac:dyDescent="0.2">
      <c r="B312" s="25"/>
      <c r="C312" s="24"/>
      <c r="D312" s="24"/>
      <c r="E312" s="64"/>
      <c r="F312" s="433" t="s">
        <v>492</v>
      </c>
      <c r="G312" s="340"/>
      <c r="H312" s="457"/>
      <c r="I312" s="458"/>
      <c r="J312" s="458"/>
      <c r="K312" s="459"/>
      <c r="L312" s="464"/>
      <c r="M312" s="458"/>
      <c r="N312" s="458"/>
      <c r="O312" s="458"/>
      <c r="P312" s="458"/>
      <c r="Q312" s="458"/>
      <c r="R312" s="458"/>
      <c r="S312" s="458"/>
      <c r="T312" s="458"/>
      <c r="U312" s="458"/>
      <c r="V312" s="460"/>
      <c r="W312" s="461"/>
      <c r="X312" s="72"/>
      <c r="Y312" s="367"/>
      <c r="Z312" s="72"/>
      <c r="AA312" s="144"/>
      <c r="AB312" s="144"/>
      <c r="AC312" s="144"/>
    </row>
    <row r="313" spans="2:29" outlineLevel="1" x14ac:dyDescent="0.2">
      <c r="B313" s="25"/>
      <c r="C313" s="24"/>
      <c r="D313" s="24"/>
      <c r="E313" s="64"/>
      <c r="F313" s="433" t="s">
        <v>493</v>
      </c>
      <c r="G313" s="340"/>
      <c r="H313" s="457"/>
      <c r="I313" s="458"/>
      <c r="J313" s="458"/>
      <c r="K313" s="459"/>
      <c r="L313" s="464"/>
      <c r="M313" s="458"/>
      <c r="N313" s="458"/>
      <c r="O313" s="458"/>
      <c r="P313" s="458"/>
      <c r="Q313" s="458"/>
      <c r="R313" s="458"/>
      <c r="S313" s="458"/>
      <c r="T313" s="458"/>
      <c r="U313" s="458"/>
      <c r="V313" s="460"/>
      <c r="W313" s="461"/>
      <c r="X313" s="72"/>
      <c r="Y313" s="367"/>
      <c r="Z313" s="72"/>
      <c r="AA313" s="144"/>
      <c r="AB313" s="144"/>
      <c r="AC313" s="144"/>
    </row>
    <row r="314" spans="2:29" x14ac:dyDescent="0.2">
      <c r="B314" s="25"/>
      <c r="C314" s="24"/>
      <c r="D314" s="24"/>
      <c r="E314" s="64" t="s">
        <v>495</v>
      </c>
      <c r="F314" s="24"/>
      <c r="G314" s="69">
        <f t="shared" ref="G314:W314" si="65">SUBTOTAL(9,G315:G317)</f>
        <v>0</v>
      </c>
      <c r="H314" s="455">
        <f t="shared" si="65"/>
        <v>0</v>
      </c>
      <c r="I314" s="456">
        <f t="shared" si="65"/>
        <v>0</v>
      </c>
      <c r="J314" s="456">
        <f t="shared" si="65"/>
        <v>0</v>
      </c>
      <c r="K314" s="198">
        <f t="shared" si="65"/>
        <v>0</v>
      </c>
      <c r="L314" s="425">
        <f t="shared" si="65"/>
        <v>0</v>
      </c>
      <c r="M314" s="425">
        <f t="shared" si="65"/>
        <v>0</v>
      </c>
      <c r="N314" s="425">
        <f t="shared" si="65"/>
        <v>0</v>
      </c>
      <c r="O314" s="425">
        <f t="shared" si="65"/>
        <v>0</v>
      </c>
      <c r="P314" s="425">
        <f t="shared" si="65"/>
        <v>0</v>
      </c>
      <c r="Q314" s="425">
        <f t="shared" si="65"/>
        <v>0</v>
      </c>
      <c r="R314" s="425">
        <f t="shared" si="65"/>
        <v>0</v>
      </c>
      <c r="S314" s="425">
        <f t="shared" si="65"/>
        <v>0</v>
      </c>
      <c r="T314" s="425">
        <f t="shared" si="65"/>
        <v>0</v>
      </c>
      <c r="U314" s="425">
        <f t="shared" si="65"/>
        <v>0</v>
      </c>
      <c r="V314" s="412">
        <f t="shared" si="65"/>
        <v>0</v>
      </c>
      <c r="W314" s="412">
        <f t="shared" si="65"/>
        <v>0</v>
      </c>
      <c r="X314" s="72"/>
      <c r="Y314" s="370"/>
      <c r="Z314" s="72"/>
      <c r="AA314" s="144"/>
      <c r="AB314" s="144"/>
      <c r="AC314" s="144"/>
    </row>
    <row r="315" spans="2:29" outlineLevel="1" x14ac:dyDescent="0.2">
      <c r="B315" s="25"/>
      <c r="C315" s="24"/>
      <c r="D315" s="24"/>
      <c r="E315" s="64"/>
      <c r="F315" s="187" t="s">
        <v>488</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
      <c r="B316" s="256"/>
      <c r="C316" s="257"/>
      <c r="D316" s="257"/>
      <c r="E316" s="257"/>
      <c r="F316" s="176" t="s">
        <v>489</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
      <c r="B317" s="256"/>
      <c r="C317" s="257"/>
      <c r="D317" s="257"/>
      <c r="E317" s="257"/>
      <c r="F317" s="176" t="s">
        <v>464</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84"/>
      <c r="Z318" s="72"/>
      <c r="AA318" s="144"/>
      <c r="AB318" s="144"/>
      <c r="AC318" s="144"/>
    </row>
    <row r="319" spans="2:29"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83"/>
    </row>
    <row r="320" spans="2:29" outlineLevel="1" x14ac:dyDescent="0.2">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
      <c r="B322" s="71"/>
      <c r="C322" s="23"/>
      <c r="D322" s="23"/>
      <c r="E322" s="24"/>
      <c r="F322" s="27" t="s">
        <v>131</v>
      </c>
      <c r="G322" s="340"/>
      <c r="H322" s="358"/>
      <c r="I322" s="359"/>
      <c r="J322" s="359"/>
      <c r="K322" s="362"/>
      <c r="L322" s="463"/>
      <c r="M322" s="359"/>
      <c r="N322" s="42"/>
      <c r="O322" s="42"/>
      <c r="P322" s="42"/>
      <c r="Q322" s="42"/>
      <c r="R322" s="42"/>
      <c r="S322" s="42"/>
      <c r="T322" s="42"/>
      <c r="U322" s="42"/>
      <c r="V322" s="44"/>
      <c r="W322" s="44"/>
      <c r="Y322" s="367"/>
    </row>
    <row r="323" spans="2:29" x14ac:dyDescent="0.2">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70"/>
    </row>
    <row r="324" spans="2:29" outlineLevel="1" x14ac:dyDescent="0.2">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84"/>
    </row>
    <row r="327" spans="2:29"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83"/>
    </row>
    <row r="328" spans="2:29" outlineLevel="1" x14ac:dyDescent="0.2">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70"/>
    </row>
    <row r="335" spans="2:29" outlineLevel="1" x14ac:dyDescent="0.2">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84"/>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83"/>
    </row>
    <row r="343" spans="2:25" s="72" customFormat="1" outlineLevel="1" x14ac:dyDescent="0.2">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70"/>
    </row>
    <row r="348" spans="2:25" s="72" customFormat="1" outlineLevel="1" x14ac:dyDescent="0.2">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70"/>
    </row>
    <row r="353" spans="2:25" s="72" customFormat="1" outlineLevel="1" x14ac:dyDescent="0.2">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84"/>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83"/>
    </row>
    <row r="359" spans="2:25" s="72" customFormat="1" outlineLevel="1" x14ac:dyDescent="0.2">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70"/>
    </row>
    <row r="363" spans="2:25" s="72" customFormat="1" outlineLevel="1" x14ac:dyDescent="0.2">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70"/>
    </row>
    <row r="367" spans="2:25" s="72" customFormat="1" outlineLevel="1" x14ac:dyDescent="0.2">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84"/>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83"/>
    </row>
    <row r="372" spans="2:25" s="72" customFormat="1" outlineLevel="1" x14ac:dyDescent="0.2">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70"/>
    </row>
    <row r="375" spans="2:25" s="72" customFormat="1" outlineLevel="1" x14ac:dyDescent="0.2">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70"/>
    </row>
    <row r="379" spans="2:25" s="72" customFormat="1" outlineLevel="1" x14ac:dyDescent="0.2">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70"/>
    </row>
    <row r="382" spans="2:25" s="72" customFormat="1" outlineLevel="1" x14ac:dyDescent="0.2">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70"/>
    </row>
    <row r="386" spans="2:25" s="72" customFormat="1" outlineLevel="1" x14ac:dyDescent="0.2">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70"/>
    </row>
    <row r="389" spans="2:25" s="72" customFormat="1" outlineLevel="1" x14ac:dyDescent="0.2">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84"/>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83"/>
    </row>
    <row r="394" spans="2:25" s="72" customFormat="1" outlineLevel="1" x14ac:dyDescent="0.2">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70"/>
    </row>
    <row r="397" spans="2:25" s="72" customFormat="1" outlineLevel="1" x14ac:dyDescent="0.2">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70"/>
    </row>
    <row r="400" spans="2:25" s="72" customFormat="1" outlineLevel="1" x14ac:dyDescent="0.2">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70"/>
    </row>
    <row r="403" spans="2:25" s="72" customFormat="1" outlineLevel="1" x14ac:dyDescent="0.2">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70"/>
    </row>
    <row r="406" spans="2:25" s="72" customFormat="1" outlineLevel="1" x14ac:dyDescent="0.2">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70"/>
    </row>
    <row r="409" spans="2:25" s="72" customFormat="1" outlineLevel="1" x14ac:dyDescent="0.2">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70"/>
    </row>
    <row r="412" spans="2:25" s="72" customFormat="1" outlineLevel="1" x14ac:dyDescent="0.2">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70"/>
    </row>
    <row r="416" spans="2:25" s="72" customFormat="1" outlineLevel="1" x14ac:dyDescent="0.2">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84"/>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83"/>
    </row>
    <row r="421" spans="2:25" s="72" customFormat="1" outlineLevel="1" x14ac:dyDescent="0.2">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70"/>
    </row>
    <row r="426" spans="2:25" s="72" customFormat="1" outlineLevel="1" x14ac:dyDescent="0.2">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70"/>
    </row>
    <row r="431" spans="2:25" s="72" customFormat="1" outlineLevel="1" x14ac:dyDescent="0.2">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84"/>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83"/>
    </row>
    <row r="437" spans="2:25" s="72" customFormat="1" outlineLevel="1" x14ac:dyDescent="0.2">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70"/>
    </row>
    <row r="441" spans="2:25" s="72" customFormat="1" outlineLevel="1" x14ac:dyDescent="0.2">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70"/>
    </row>
    <row r="445" spans="2:25" s="72" customFormat="1" outlineLevel="1" x14ac:dyDescent="0.2">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84"/>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83"/>
    </row>
    <row r="450" spans="2:25" s="72" customFormat="1" outlineLevel="1" x14ac:dyDescent="0.2">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70"/>
    </row>
    <row r="453" spans="2:25" s="72" customFormat="1" outlineLevel="1" x14ac:dyDescent="0.2">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70"/>
    </row>
    <row r="457" spans="2:25" s="72" customFormat="1" outlineLevel="1" x14ac:dyDescent="0.2">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70"/>
    </row>
    <row r="460" spans="2:25" s="72" customFormat="1" outlineLevel="1" x14ac:dyDescent="0.2">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70"/>
    </row>
    <row r="464" spans="2:25" s="72" customFormat="1" outlineLevel="1" x14ac:dyDescent="0.2">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70"/>
    </row>
    <row r="467" spans="2:25" s="72" customFormat="1" outlineLevel="1" x14ac:dyDescent="0.2">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84"/>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83"/>
    </row>
    <row r="472" spans="2:25" s="72" customFormat="1" outlineLevel="1" x14ac:dyDescent="0.2">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70"/>
    </row>
    <row r="475" spans="2:25" s="72" customFormat="1" outlineLevel="1" x14ac:dyDescent="0.2">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70"/>
    </row>
    <row r="478" spans="2:25" s="72" customFormat="1" outlineLevel="1" x14ac:dyDescent="0.2">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70"/>
    </row>
    <row r="481" spans="2:25" s="72" customFormat="1" outlineLevel="1" x14ac:dyDescent="0.2">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70"/>
    </row>
    <row r="484" spans="2:25" s="72" customFormat="1" outlineLevel="1" x14ac:dyDescent="0.2">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70"/>
    </row>
    <row r="487" spans="2:25" s="72" customFormat="1" outlineLevel="1" x14ac:dyDescent="0.2">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70"/>
    </row>
    <row r="490" spans="2:25" s="72" customFormat="1" outlineLevel="1" x14ac:dyDescent="0.2">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70"/>
    </row>
    <row r="494" spans="2:25" s="72" customFormat="1" outlineLevel="1" x14ac:dyDescent="0.2">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84"/>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83"/>
    </row>
    <row r="498" spans="2:25" s="72" customFormat="1" outlineLevel="1" x14ac:dyDescent="0.2">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70"/>
    </row>
    <row r="501" spans="2:25" s="72" customFormat="1" outlineLevel="1" x14ac:dyDescent="0.2">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435"/>
      <c r="H510" s="70"/>
      <c r="I510" s="66"/>
      <c r="J510" s="66"/>
      <c r="K510" s="67"/>
      <c r="L510" s="34"/>
      <c r="M510" s="34"/>
      <c r="N510" s="34"/>
      <c r="O510" s="34"/>
      <c r="P510" s="34"/>
      <c r="Q510" s="34"/>
      <c r="R510" s="34"/>
      <c r="S510" s="34"/>
      <c r="T510" s="34"/>
      <c r="U510" s="34"/>
      <c r="V510" s="34"/>
      <c r="W510" s="33"/>
      <c r="Y510" s="584"/>
    </row>
    <row r="511" spans="2:25" s="72" customFormat="1" outlineLevel="1" x14ac:dyDescent="0.2">
      <c r="B511" s="25"/>
      <c r="C511" s="23" t="s">
        <v>478</v>
      </c>
      <c r="D511" s="23"/>
      <c r="E511" s="64"/>
      <c r="F511" s="24"/>
      <c r="G511" s="435">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83"/>
    </row>
    <row r="512" spans="2:25" s="72" customFormat="1" outlineLevel="1" x14ac:dyDescent="0.2">
      <c r="B512" s="25"/>
      <c r="C512" s="24"/>
      <c r="D512" s="23"/>
      <c r="E512" s="64"/>
      <c r="F512" s="434" t="s">
        <v>474</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
      <c r="B513" s="25"/>
      <c r="C513" s="24"/>
      <c r="D513" s="23"/>
      <c r="E513" s="64"/>
      <c r="F513" s="434" t="s">
        <v>475</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
      <c r="B514" s="25"/>
      <c r="C514" s="24"/>
      <c r="D514" s="23"/>
      <c r="E514" s="64"/>
      <c r="F514" s="434" t="s">
        <v>476</v>
      </c>
      <c r="G514" s="337"/>
      <c r="H514" s="342"/>
      <c r="I514" s="343"/>
      <c r="J514" s="343"/>
      <c r="K514" s="344"/>
      <c r="L514" s="345"/>
      <c r="M514" s="346"/>
      <c r="N514" s="343"/>
      <c r="O514" s="343"/>
      <c r="P514" s="343"/>
      <c r="Q514" s="343"/>
      <c r="R514" s="343"/>
      <c r="S514" s="343"/>
      <c r="T514" s="343"/>
      <c r="U514" s="343"/>
      <c r="V514" s="347"/>
      <c r="W514" s="337"/>
      <c r="Y514" s="367"/>
    </row>
    <row r="515" spans="2:29" x14ac:dyDescent="0.2">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70"/>
    </row>
    <row r="517" spans="2:29"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5" thickBot="1" x14ac:dyDescent="0.25">
      <c r="B520" s="79" t="s">
        <v>311</v>
      </c>
      <c r="C520" s="80"/>
      <c r="D520" s="80"/>
      <c r="E520" s="80"/>
      <c r="F520" s="80"/>
      <c r="G520" s="81">
        <f>SUM(G516:G519)</f>
        <v>0</v>
      </c>
      <c r="H520" s="82">
        <f t="shared" ref="H520:W520" si="114">SUM(H516:H519)</f>
        <v>0</v>
      </c>
      <c r="I520" s="82">
        <f t="shared" si="114"/>
        <v>0</v>
      </c>
      <c r="J520" s="82">
        <f t="shared" si="114"/>
        <v>0</v>
      </c>
      <c r="K520" s="465">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131"/>
      <c r="Y520" s="586"/>
      <c r="Z520" s="131"/>
      <c r="AA520" s="131"/>
      <c r="AB520" s="131"/>
      <c r="AC520" s="131"/>
    </row>
    <row r="521" spans="2:29" s="72" customFormat="1" ht="13.5" thickBot="1" x14ac:dyDescent="0.25">
      <c r="B521" s="1"/>
      <c r="C521" s="1"/>
      <c r="D521" s="1"/>
      <c r="E521" s="1"/>
      <c r="F521" s="1"/>
      <c r="G521" s="128"/>
      <c r="H521" s="128"/>
      <c r="I521" s="128"/>
      <c r="J521" s="128"/>
      <c r="K521" s="466"/>
      <c r="L521" s="128"/>
      <c r="M521" s="128"/>
      <c r="N521" s="128"/>
      <c r="O521" s="128"/>
      <c r="P521" s="128"/>
      <c r="Q521" s="128"/>
      <c r="R521" s="128"/>
      <c r="S521" s="128"/>
      <c r="T521" s="128"/>
      <c r="U521" s="128"/>
      <c r="V521" s="128"/>
      <c r="W521" s="128"/>
      <c r="Y521"/>
    </row>
    <row r="522" spans="2:29" s="129" customFormat="1" ht="15.75" x14ac:dyDescent="0.2">
      <c r="B522" s="324" t="s">
        <v>416</v>
      </c>
      <c r="C522" s="133"/>
      <c r="D522" s="133"/>
      <c r="E522" s="133"/>
      <c r="F522" s="133"/>
      <c r="G522" s="400"/>
      <c r="H522" s="89"/>
      <c r="I522" s="88"/>
      <c r="J522" s="88"/>
      <c r="K522" s="91"/>
      <c r="L522" s="88"/>
      <c r="M522" s="90"/>
      <c r="N522" s="88"/>
      <c r="O522" s="88"/>
      <c r="P522" s="88"/>
      <c r="Q522" s="88"/>
      <c r="R522" s="88"/>
      <c r="S522" s="88"/>
      <c r="T522" s="88"/>
      <c r="U522" s="88"/>
      <c r="V522" s="88"/>
      <c r="W522" s="87"/>
      <c r="Y522" s="400"/>
    </row>
    <row r="523" spans="2:29" s="129" customFormat="1" ht="12.75" customHeight="1" x14ac:dyDescent="0.2">
      <c r="B523" s="589" t="s">
        <v>435</v>
      </c>
      <c r="C523" s="257"/>
      <c r="D523" s="23"/>
      <c r="E523" s="64"/>
      <c r="F523" s="590"/>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
      <c r="B524" s="256"/>
      <c r="C524" s="257"/>
      <c r="D524" s="23" t="s">
        <v>436</v>
      </c>
      <c r="E524" s="23"/>
      <c r="F524" s="591"/>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Y524" s="583"/>
    </row>
    <row r="525" spans="2:29" s="129" customFormat="1" ht="12.75" customHeight="1" outlineLevel="1" x14ac:dyDescent="0.2">
      <c r="B525" s="256"/>
      <c r="C525" s="257"/>
      <c r="D525" s="257"/>
      <c r="E525" s="257"/>
      <c r="F525" s="176" t="s">
        <v>437</v>
      </c>
      <c r="G525" s="413"/>
      <c r="H525" s="414"/>
      <c r="I525" s="403"/>
      <c r="J525" s="403"/>
      <c r="K525" s="404"/>
      <c r="L525" s="405"/>
      <c r="M525" s="406"/>
      <c r="N525" s="407"/>
      <c r="O525" s="407"/>
      <c r="P525" s="407"/>
      <c r="Q525" s="407"/>
      <c r="R525" s="407"/>
      <c r="S525" s="407"/>
      <c r="T525" s="407"/>
      <c r="U525" s="407"/>
      <c r="V525" s="408"/>
      <c r="W525" s="409"/>
      <c r="X525" s="72"/>
      <c r="Y525" s="367"/>
    </row>
    <row r="526" spans="2:29" s="129" customFormat="1" ht="12.75" customHeight="1" outlineLevel="1" x14ac:dyDescent="0.2">
      <c r="B526" s="256"/>
      <c r="C526" s="257"/>
      <c r="D526" s="257"/>
      <c r="E526" s="257"/>
      <c r="F526" s="176" t="s">
        <v>438</v>
      </c>
      <c r="G526" s="413"/>
      <c r="H526" s="414"/>
      <c r="I526" s="403"/>
      <c r="J526" s="403"/>
      <c r="K526" s="404"/>
      <c r="L526" s="405"/>
      <c r="M526" s="406"/>
      <c r="N526" s="407"/>
      <c r="O526" s="407"/>
      <c r="P526" s="407"/>
      <c r="Q526" s="407"/>
      <c r="R526" s="407"/>
      <c r="S526" s="407"/>
      <c r="T526" s="407"/>
      <c r="U526" s="407"/>
      <c r="V526" s="408"/>
      <c r="W526" s="409"/>
      <c r="X526" s="72"/>
      <c r="Y526" s="367"/>
    </row>
    <row r="527" spans="2:29" s="129" customFormat="1" ht="12.75" customHeight="1" outlineLevel="1" x14ac:dyDescent="0.2">
      <c r="B527" s="256"/>
      <c r="C527" s="257"/>
      <c r="D527" s="257"/>
      <c r="E527" s="257"/>
      <c r="F527" s="176" t="s">
        <v>439</v>
      </c>
      <c r="G527" s="413"/>
      <c r="H527" s="414"/>
      <c r="I527" s="403"/>
      <c r="J527" s="403"/>
      <c r="K527" s="404"/>
      <c r="L527" s="405"/>
      <c r="M527" s="406"/>
      <c r="N527" s="407"/>
      <c r="O527" s="407"/>
      <c r="P527" s="407"/>
      <c r="Q527" s="407"/>
      <c r="R527" s="407"/>
      <c r="S527" s="407"/>
      <c r="T527" s="407"/>
      <c r="U527" s="407"/>
      <c r="V527" s="408"/>
      <c r="W527" s="409"/>
      <c r="X527" s="72"/>
      <c r="Y527" s="367"/>
    </row>
    <row r="528" spans="2:29" s="129" customFormat="1" ht="12.75" customHeight="1" outlineLevel="1" x14ac:dyDescent="0.2">
      <c r="B528" s="256"/>
      <c r="C528" s="257"/>
      <c r="D528" s="257"/>
      <c r="E528" s="257"/>
      <c r="F528" s="176" t="s">
        <v>440</v>
      </c>
      <c r="G528" s="413"/>
      <c r="H528" s="414"/>
      <c r="I528" s="403"/>
      <c r="J528" s="403"/>
      <c r="K528" s="404"/>
      <c r="L528" s="405"/>
      <c r="M528" s="406"/>
      <c r="N528" s="407"/>
      <c r="O528" s="407"/>
      <c r="P528" s="407"/>
      <c r="Q528" s="407"/>
      <c r="R528" s="407"/>
      <c r="S528" s="407"/>
      <c r="T528" s="407"/>
      <c r="U528" s="407"/>
      <c r="V528" s="408"/>
      <c r="W528" s="409"/>
      <c r="X528" s="72"/>
      <c r="Y528" s="367"/>
    </row>
    <row r="529" spans="2:25" s="129" customFormat="1" ht="12.75" customHeight="1" outlineLevel="1" x14ac:dyDescent="0.2">
      <c r="B529" s="256"/>
      <c r="C529" s="257"/>
      <c r="D529" s="257"/>
      <c r="E529" s="257"/>
      <c r="F529" s="176" t="s">
        <v>441</v>
      </c>
      <c r="G529" s="413"/>
      <c r="H529" s="414"/>
      <c r="I529" s="403"/>
      <c r="J529" s="403"/>
      <c r="K529" s="404"/>
      <c r="L529" s="405"/>
      <c r="M529" s="406"/>
      <c r="N529" s="407"/>
      <c r="O529" s="407"/>
      <c r="P529" s="407"/>
      <c r="Q529" s="407"/>
      <c r="R529" s="407"/>
      <c r="S529" s="407"/>
      <c r="T529" s="407"/>
      <c r="U529" s="407"/>
      <c r="V529" s="408"/>
      <c r="W529" s="409"/>
      <c r="X529" s="72"/>
      <c r="Y529" s="367"/>
    </row>
    <row r="530" spans="2:25" s="129" customFormat="1" ht="12.75" customHeight="1" outlineLevel="1" x14ac:dyDescent="0.2">
      <c r="B530" s="256"/>
      <c r="C530" s="257"/>
      <c r="D530" s="257"/>
      <c r="E530" s="257"/>
      <c r="F530" s="176" t="s">
        <v>442</v>
      </c>
      <c r="G530" s="413"/>
      <c r="H530" s="414"/>
      <c r="I530" s="403"/>
      <c r="J530" s="403"/>
      <c r="K530" s="404"/>
      <c r="L530" s="405"/>
      <c r="M530" s="406"/>
      <c r="N530" s="407"/>
      <c r="O530" s="407"/>
      <c r="P530" s="407"/>
      <c r="Q530" s="407"/>
      <c r="R530" s="407"/>
      <c r="S530" s="407"/>
      <c r="T530" s="407"/>
      <c r="U530" s="407"/>
      <c r="V530" s="408"/>
      <c r="W530" s="409"/>
      <c r="X530" s="72"/>
      <c r="Y530" s="367"/>
    </row>
    <row r="531" spans="2:25" s="129" customFormat="1" ht="12.75" customHeight="1" outlineLevel="1" x14ac:dyDescent="0.2">
      <c r="B531" s="256"/>
      <c r="C531" s="257"/>
      <c r="D531" s="257"/>
      <c r="E531" s="257"/>
      <c r="F531" s="176" t="s">
        <v>443</v>
      </c>
      <c r="G531" s="410"/>
      <c r="H531" s="402"/>
      <c r="I531" s="403"/>
      <c r="J531" s="403"/>
      <c r="K531" s="404"/>
      <c r="L531" s="405"/>
      <c r="M531" s="406"/>
      <c r="N531" s="407"/>
      <c r="O531" s="407"/>
      <c r="P531" s="407"/>
      <c r="Q531" s="407"/>
      <c r="R531" s="407"/>
      <c r="S531" s="407"/>
      <c r="T531" s="407"/>
      <c r="U531" s="407"/>
      <c r="V531" s="408"/>
      <c r="W531" s="409"/>
      <c r="X531" s="72"/>
      <c r="Y531" s="367"/>
    </row>
    <row r="532" spans="2:25" s="129" customFormat="1" ht="12.75" customHeight="1" outlineLevel="1" x14ac:dyDescent="0.2">
      <c r="B532" s="256"/>
      <c r="C532" s="257"/>
      <c r="D532" s="257"/>
      <c r="E532" s="257"/>
      <c r="F532" s="176" t="s">
        <v>444</v>
      </c>
      <c r="G532" s="401"/>
      <c r="H532" s="402"/>
      <c r="I532" s="403"/>
      <c r="J532" s="403"/>
      <c r="K532" s="404"/>
      <c r="L532" s="405"/>
      <c r="M532" s="406"/>
      <c r="N532" s="407"/>
      <c r="O532" s="407"/>
      <c r="P532" s="407"/>
      <c r="Q532" s="407"/>
      <c r="R532" s="407"/>
      <c r="S532" s="407"/>
      <c r="T532" s="407"/>
      <c r="U532" s="407"/>
      <c r="V532" s="408"/>
      <c r="W532" s="409"/>
      <c r="X532" s="72"/>
      <c r="Y532" s="367"/>
    </row>
    <row r="533" spans="2:25" s="129" customFormat="1" ht="12.75" customHeight="1" x14ac:dyDescent="0.2">
      <c r="B533" s="256"/>
      <c r="C533" s="257"/>
      <c r="D533" s="23" t="s">
        <v>470</v>
      </c>
      <c r="E533" s="23"/>
      <c r="F533" s="23"/>
      <c r="G533" s="69">
        <f t="shared" ref="G533:W533" si="116">SUBTOTAL(9,G534:G541)</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Y533" s="370"/>
    </row>
    <row r="534" spans="2:25" s="129" customFormat="1" ht="12.75" customHeight="1" outlineLevel="2" x14ac:dyDescent="0.2">
      <c r="B534" s="672" t="s">
        <v>591</v>
      </c>
      <c r="C534" s="257"/>
      <c r="D534" s="257"/>
      <c r="E534" s="257"/>
      <c r="F534" s="626" t="s">
        <v>582</v>
      </c>
      <c r="G534" s="410"/>
      <c r="H534" s="402"/>
      <c r="I534" s="403"/>
      <c r="J534" s="403"/>
      <c r="K534" s="404"/>
      <c r="L534" s="405"/>
      <c r="M534" s="406"/>
      <c r="N534" s="407"/>
      <c r="O534" s="407"/>
      <c r="P534" s="407"/>
      <c r="Q534" s="407"/>
      <c r="R534" s="407"/>
      <c r="S534" s="407"/>
      <c r="T534" s="407"/>
      <c r="U534" s="407"/>
      <c r="V534" s="408"/>
      <c r="W534" s="409"/>
      <c r="X534" s="72"/>
      <c r="Y534" s="367"/>
    </row>
    <row r="535" spans="2:25" s="129" customFormat="1" ht="12.75" customHeight="1" outlineLevel="2" x14ac:dyDescent="0.2">
      <c r="B535" s="672" t="s">
        <v>590</v>
      </c>
      <c r="C535" s="257"/>
      <c r="D535" s="257"/>
      <c r="E535" s="257"/>
      <c r="F535" s="627" t="s">
        <v>543</v>
      </c>
      <c r="G535" s="410"/>
      <c r="H535" s="402"/>
      <c r="I535" s="403"/>
      <c r="J535" s="403"/>
      <c r="K535" s="404"/>
      <c r="L535" s="405"/>
      <c r="M535" s="406"/>
      <c r="N535" s="407"/>
      <c r="O535" s="407"/>
      <c r="P535" s="407"/>
      <c r="Q535" s="407"/>
      <c r="R535" s="407"/>
      <c r="S535" s="407"/>
      <c r="T535" s="407"/>
      <c r="U535" s="407"/>
      <c r="V535" s="408"/>
      <c r="W535" s="409"/>
      <c r="X535" s="72"/>
      <c r="Y535" s="367"/>
    </row>
    <row r="536" spans="2:25" s="129" customFormat="1" ht="12.75" customHeight="1" outlineLevel="2" x14ac:dyDescent="0.2">
      <c r="B536" s="672" t="s">
        <v>591</v>
      </c>
      <c r="C536" s="257"/>
      <c r="D536" s="257"/>
      <c r="E536" s="257"/>
      <c r="F536" s="626" t="s">
        <v>583</v>
      </c>
      <c r="G536" s="410"/>
      <c r="H536" s="402"/>
      <c r="I536" s="403"/>
      <c r="J536" s="403"/>
      <c r="K536" s="404"/>
      <c r="L536" s="405"/>
      <c r="M536" s="406"/>
      <c r="N536" s="407"/>
      <c r="O536" s="407"/>
      <c r="P536" s="407"/>
      <c r="Q536" s="407"/>
      <c r="R536" s="407"/>
      <c r="S536" s="407"/>
      <c r="T536" s="407"/>
      <c r="U536" s="407"/>
      <c r="V536" s="408"/>
      <c r="W536" s="409"/>
      <c r="X536" s="72"/>
      <c r="Y536" s="367"/>
    </row>
    <row r="537" spans="2:25" s="129" customFormat="1" ht="12.75" customHeight="1" outlineLevel="2" x14ac:dyDescent="0.2">
      <c r="B537" s="672" t="s">
        <v>590</v>
      </c>
      <c r="C537" s="257"/>
      <c r="D537" s="257"/>
      <c r="E537" s="257"/>
      <c r="F537" s="628" t="s">
        <v>544</v>
      </c>
      <c r="G537" s="410"/>
      <c r="H537" s="402"/>
      <c r="I537" s="403"/>
      <c r="J537" s="403"/>
      <c r="K537" s="404"/>
      <c r="L537" s="405"/>
      <c r="M537" s="406"/>
      <c r="N537" s="407"/>
      <c r="O537" s="407"/>
      <c r="P537" s="407"/>
      <c r="Q537" s="407"/>
      <c r="R537" s="407"/>
      <c r="S537" s="407"/>
      <c r="T537" s="407"/>
      <c r="U537" s="407"/>
      <c r="V537" s="408"/>
      <c r="W537" s="409"/>
      <c r="X537" s="72"/>
      <c r="Y537" s="367"/>
    </row>
    <row r="538" spans="2:25" s="129" customFormat="1" ht="12.75" customHeight="1" outlineLevel="2" x14ac:dyDescent="0.2">
      <c r="B538" s="672" t="s">
        <v>591</v>
      </c>
      <c r="C538" s="257"/>
      <c r="D538" s="257"/>
      <c r="E538" s="257"/>
      <c r="F538" s="629" t="s">
        <v>545</v>
      </c>
      <c r="G538" s="410"/>
      <c r="H538" s="402"/>
      <c r="I538" s="403"/>
      <c r="J538" s="403"/>
      <c r="K538" s="404"/>
      <c r="L538" s="405"/>
      <c r="M538" s="406"/>
      <c r="N538" s="407"/>
      <c r="O538" s="407"/>
      <c r="P538" s="407"/>
      <c r="Q538" s="407"/>
      <c r="R538" s="407"/>
      <c r="S538" s="407"/>
      <c r="T538" s="407"/>
      <c r="U538" s="407"/>
      <c r="V538" s="408"/>
      <c r="W538" s="409"/>
      <c r="X538" s="72"/>
      <c r="Y538" s="367"/>
    </row>
    <row r="539" spans="2:25" s="129" customFormat="1" ht="12.75" customHeight="1" outlineLevel="2" x14ac:dyDescent="0.2">
      <c r="B539" s="672" t="s">
        <v>591</v>
      </c>
      <c r="C539" s="257"/>
      <c r="D539" s="257"/>
      <c r="E539" s="257"/>
      <c r="F539" s="629" t="s">
        <v>546</v>
      </c>
      <c r="G539" s="410"/>
      <c r="H539" s="402"/>
      <c r="I539" s="403"/>
      <c r="J539" s="403"/>
      <c r="K539" s="404"/>
      <c r="L539" s="405"/>
      <c r="M539" s="406"/>
      <c r="N539" s="407"/>
      <c r="O539" s="407"/>
      <c r="P539" s="407"/>
      <c r="Q539" s="407"/>
      <c r="R539" s="407"/>
      <c r="S539" s="407"/>
      <c r="T539" s="407"/>
      <c r="U539" s="407"/>
      <c r="V539" s="408"/>
      <c r="W539" s="409"/>
      <c r="X539" s="72"/>
      <c r="Y539" s="367"/>
    </row>
    <row r="540" spans="2:25" s="129" customFormat="1" ht="12.75" customHeight="1" outlineLevel="2" x14ac:dyDescent="0.2">
      <c r="B540" s="672" t="s">
        <v>591</v>
      </c>
      <c r="C540" s="257"/>
      <c r="D540" s="257"/>
      <c r="E540" s="257"/>
      <c r="F540" s="629" t="s">
        <v>547</v>
      </c>
      <c r="G540" s="410"/>
      <c r="H540" s="402"/>
      <c r="I540" s="403"/>
      <c r="J540" s="403"/>
      <c r="K540" s="404"/>
      <c r="L540" s="405"/>
      <c r="M540" s="406"/>
      <c r="N540" s="407"/>
      <c r="O540" s="407"/>
      <c r="P540" s="407"/>
      <c r="Q540" s="407"/>
      <c r="R540" s="407"/>
      <c r="S540" s="407"/>
      <c r="T540" s="407"/>
      <c r="U540" s="407"/>
      <c r="V540" s="408"/>
      <c r="W540" s="409"/>
      <c r="X540" s="72"/>
      <c r="Y540" s="367"/>
    </row>
    <row r="541" spans="2:25" s="129" customFormat="1" ht="12.75" customHeight="1" outlineLevel="2" x14ac:dyDescent="0.2">
      <c r="B541" s="672" t="s">
        <v>591</v>
      </c>
      <c r="C541" s="257"/>
      <c r="D541" s="257"/>
      <c r="E541" s="257"/>
      <c r="F541" s="629" t="s">
        <v>548</v>
      </c>
      <c r="G541" s="401"/>
      <c r="H541" s="402"/>
      <c r="I541" s="403"/>
      <c r="J541" s="403"/>
      <c r="K541" s="404"/>
      <c r="L541" s="405"/>
      <c r="M541" s="406"/>
      <c r="N541" s="407"/>
      <c r="O541" s="407"/>
      <c r="P541" s="407"/>
      <c r="Q541" s="407"/>
      <c r="R541" s="407"/>
      <c r="S541" s="407"/>
      <c r="T541" s="407"/>
      <c r="U541" s="407"/>
      <c r="V541" s="408"/>
      <c r="W541" s="409"/>
      <c r="X541" s="72"/>
      <c r="Y541" s="367"/>
    </row>
    <row r="542" spans="2:25" s="129" customFormat="1" ht="12.75" customHeight="1" outlineLevel="2" x14ac:dyDescent="0.2">
      <c r="B542" s="256"/>
      <c r="C542" s="257"/>
      <c r="D542" s="592" t="s">
        <v>473</v>
      </c>
      <c r="E542" s="592"/>
      <c r="F542" s="593"/>
      <c r="G542" s="69">
        <f>SUBTOTAL(9,G543:G544)</f>
        <v>0</v>
      </c>
      <c r="H542" s="34">
        <f t="shared" ref="H542:W542" si="117">SUBTOTAL(9,H543:H544)</f>
        <v>0</v>
      </c>
      <c r="I542" s="34">
        <f t="shared" si="117"/>
        <v>0</v>
      </c>
      <c r="J542" s="34">
        <f t="shared" si="117"/>
        <v>0</v>
      </c>
      <c r="K542" s="37">
        <f t="shared" si="117"/>
        <v>0</v>
      </c>
      <c r="L542" s="34">
        <f t="shared" si="117"/>
        <v>0</v>
      </c>
      <c r="M542" s="36">
        <f t="shared" si="117"/>
        <v>0</v>
      </c>
      <c r="N542" s="34">
        <f t="shared" si="117"/>
        <v>0</v>
      </c>
      <c r="O542" s="34">
        <f t="shared" si="117"/>
        <v>0</v>
      </c>
      <c r="P542" s="34">
        <f t="shared" si="117"/>
        <v>0</v>
      </c>
      <c r="Q542" s="34">
        <f t="shared" si="117"/>
        <v>0</v>
      </c>
      <c r="R542" s="34">
        <f t="shared" si="117"/>
        <v>0</v>
      </c>
      <c r="S542" s="34">
        <f t="shared" si="117"/>
        <v>0</v>
      </c>
      <c r="T542" s="34">
        <f t="shared" si="117"/>
        <v>0</v>
      </c>
      <c r="U542" s="34">
        <f t="shared" si="117"/>
        <v>0</v>
      </c>
      <c r="V542" s="34">
        <f t="shared" si="117"/>
        <v>0</v>
      </c>
      <c r="W542" s="33">
        <f t="shared" si="117"/>
        <v>0</v>
      </c>
      <c r="X542" s="72"/>
      <c r="Y542" s="370"/>
    </row>
    <row r="543" spans="2:25" s="129" customFormat="1" ht="12.75" customHeight="1" outlineLevel="2" x14ac:dyDescent="0.2">
      <c r="B543" s="672" t="s">
        <v>591</v>
      </c>
      <c r="C543" s="257"/>
      <c r="D543" s="594"/>
      <c r="E543" s="594"/>
      <c r="F543" s="630" t="s">
        <v>549</v>
      </c>
      <c r="G543" s="410"/>
      <c r="H543" s="402"/>
      <c r="I543" s="403"/>
      <c r="J543" s="403"/>
      <c r="K543" s="404"/>
      <c r="L543" s="405"/>
      <c r="M543" s="406"/>
      <c r="N543" s="407"/>
      <c r="O543" s="407"/>
      <c r="P543" s="407"/>
      <c r="Q543" s="407"/>
      <c r="R543" s="407"/>
      <c r="S543" s="407"/>
      <c r="T543" s="407"/>
      <c r="U543" s="407"/>
      <c r="V543" s="408"/>
      <c r="W543" s="409"/>
      <c r="X543" s="72"/>
      <c r="Y543" s="367"/>
    </row>
    <row r="544" spans="2:25" s="129" customFormat="1" ht="12.75" customHeight="1" outlineLevel="2" x14ac:dyDescent="0.2">
      <c r="B544" s="672" t="s">
        <v>591</v>
      </c>
      <c r="C544" s="257"/>
      <c r="D544" s="594"/>
      <c r="E544" s="594"/>
      <c r="F544" s="630" t="s">
        <v>550</v>
      </c>
      <c r="G544" s="401"/>
      <c r="H544" s="402"/>
      <c r="I544" s="403"/>
      <c r="J544" s="403"/>
      <c r="K544" s="404"/>
      <c r="L544" s="405"/>
      <c r="M544" s="406"/>
      <c r="N544" s="407"/>
      <c r="O544" s="407"/>
      <c r="P544" s="407"/>
      <c r="Q544" s="407"/>
      <c r="R544" s="407"/>
      <c r="S544" s="407"/>
      <c r="T544" s="407"/>
      <c r="U544" s="407"/>
      <c r="V544" s="408"/>
      <c r="W544" s="409"/>
      <c r="X544" s="72"/>
      <c r="Y544" s="367"/>
    </row>
    <row r="545" spans="2:25" s="129" customFormat="1" ht="12.75" customHeight="1" x14ac:dyDescent="0.2">
      <c r="B545" s="256"/>
      <c r="C545" s="257"/>
      <c r="D545" s="23" t="s">
        <v>446</v>
      </c>
      <c r="E545" s="23"/>
      <c r="F545" s="23"/>
      <c r="G545" s="69">
        <f t="shared" ref="G545:W545" si="118">SUBTOTAL(9,G546:G550)</f>
        <v>0</v>
      </c>
      <c r="H545" s="34">
        <f t="shared" si="118"/>
        <v>0</v>
      </c>
      <c r="I545" s="34">
        <f t="shared" si="118"/>
        <v>0</v>
      </c>
      <c r="J545" s="34">
        <f t="shared" si="118"/>
        <v>0</v>
      </c>
      <c r="K545" s="37">
        <f t="shared" si="118"/>
        <v>0</v>
      </c>
      <c r="L545" s="34">
        <f t="shared" si="118"/>
        <v>0</v>
      </c>
      <c r="M545" s="36">
        <f t="shared" si="118"/>
        <v>0</v>
      </c>
      <c r="N545" s="34">
        <f t="shared" si="118"/>
        <v>0</v>
      </c>
      <c r="O545" s="34">
        <f t="shared" si="118"/>
        <v>0</v>
      </c>
      <c r="P545" s="34">
        <f t="shared" si="118"/>
        <v>0</v>
      </c>
      <c r="Q545" s="34">
        <f t="shared" si="118"/>
        <v>0</v>
      </c>
      <c r="R545" s="34">
        <f t="shared" si="118"/>
        <v>0</v>
      </c>
      <c r="S545" s="34">
        <f t="shared" si="118"/>
        <v>0</v>
      </c>
      <c r="T545" s="34">
        <f t="shared" si="118"/>
        <v>0</v>
      </c>
      <c r="U545" s="34">
        <f t="shared" si="118"/>
        <v>0</v>
      </c>
      <c r="V545" s="34">
        <f t="shared" si="118"/>
        <v>0</v>
      </c>
      <c r="W545" s="33">
        <f t="shared" si="118"/>
        <v>0</v>
      </c>
      <c r="Y545" s="370"/>
    </row>
    <row r="546" spans="2:25" s="129" customFormat="1" ht="12.75" customHeight="1" outlineLevel="1" x14ac:dyDescent="0.2">
      <c r="B546" s="672" t="s">
        <v>591</v>
      </c>
      <c r="C546" s="257"/>
      <c r="D546" s="257"/>
      <c r="E546" s="257"/>
      <c r="F546" s="629" t="s">
        <v>551</v>
      </c>
      <c r="G546" s="410"/>
      <c r="H546" s="402"/>
      <c r="I546" s="403"/>
      <c r="J546" s="403"/>
      <c r="K546" s="404"/>
      <c r="L546" s="405"/>
      <c r="M546" s="406"/>
      <c r="N546" s="407"/>
      <c r="O546" s="407"/>
      <c r="P546" s="407"/>
      <c r="Q546" s="407"/>
      <c r="R546" s="407"/>
      <c r="S546" s="407"/>
      <c r="T546" s="407"/>
      <c r="U546" s="407"/>
      <c r="V546" s="408"/>
      <c r="W546" s="409"/>
      <c r="X546" s="72"/>
      <c r="Y546" s="367"/>
    </row>
    <row r="547" spans="2:25" s="129" customFormat="1" ht="12.75" customHeight="1" outlineLevel="1" x14ac:dyDescent="0.2">
      <c r="B547" s="672" t="s">
        <v>591</v>
      </c>
      <c r="C547" s="257"/>
      <c r="D547" s="257"/>
      <c r="E547" s="257"/>
      <c r="F547" s="629" t="s">
        <v>552</v>
      </c>
      <c r="G547" s="410"/>
      <c r="H547" s="402"/>
      <c r="I547" s="403"/>
      <c r="J547" s="403"/>
      <c r="K547" s="404"/>
      <c r="L547" s="405"/>
      <c r="M547" s="406"/>
      <c r="N547" s="407"/>
      <c r="O547" s="407"/>
      <c r="P547" s="407"/>
      <c r="Q547" s="407"/>
      <c r="R547" s="407"/>
      <c r="S547" s="407"/>
      <c r="T547" s="407"/>
      <c r="U547" s="407"/>
      <c r="V547" s="408"/>
      <c r="W547" s="409"/>
      <c r="X547" s="72"/>
      <c r="Y547" s="367"/>
    </row>
    <row r="548" spans="2:25" s="129" customFormat="1" ht="12.75" customHeight="1" outlineLevel="1" x14ac:dyDescent="0.2">
      <c r="B548" s="672" t="s">
        <v>591</v>
      </c>
      <c r="C548" s="257"/>
      <c r="D548" s="257"/>
      <c r="E548" s="257"/>
      <c r="F548" s="629" t="s">
        <v>553</v>
      </c>
      <c r="G548" s="410"/>
      <c r="H548" s="402"/>
      <c r="I548" s="403"/>
      <c r="J548" s="403"/>
      <c r="K548" s="404"/>
      <c r="L548" s="405"/>
      <c r="M548" s="406"/>
      <c r="N548" s="407"/>
      <c r="O548" s="407"/>
      <c r="P548" s="407"/>
      <c r="Q548" s="407"/>
      <c r="R548" s="407"/>
      <c r="S548" s="407"/>
      <c r="T548" s="407"/>
      <c r="U548" s="407"/>
      <c r="V548" s="408"/>
      <c r="W548" s="409"/>
      <c r="X548" s="72"/>
      <c r="Y548" s="367"/>
    </row>
    <row r="549" spans="2:25" s="129" customFormat="1" ht="12.75" customHeight="1" outlineLevel="1" x14ac:dyDescent="0.2">
      <c r="B549" s="672" t="s">
        <v>591</v>
      </c>
      <c r="C549" s="257"/>
      <c r="D549" s="257"/>
      <c r="E549" s="257"/>
      <c r="F549" s="629" t="s">
        <v>554</v>
      </c>
      <c r="G549" s="410"/>
      <c r="H549" s="402"/>
      <c r="I549" s="403"/>
      <c r="J549" s="403"/>
      <c r="K549" s="404"/>
      <c r="L549" s="405"/>
      <c r="M549" s="406"/>
      <c r="N549" s="407"/>
      <c r="O549" s="407"/>
      <c r="P549" s="407"/>
      <c r="Q549" s="407"/>
      <c r="R549" s="407"/>
      <c r="S549" s="407"/>
      <c r="T549" s="407"/>
      <c r="U549" s="407"/>
      <c r="V549" s="408"/>
      <c r="W549" s="409"/>
      <c r="X549" s="72"/>
      <c r="Y549" s="367"/>
    </row>
    <row r="550" spans="2:25" s="129" customFormat="1" ht="12.75" customHeight="1" outlineLevel="1" x14ac:dyDescent="0.2">
      <c r="B550" s="672" t="s">
        <v>591</v>
      </c>
      <c r="C550" s="257"/>
      <c r="D550" s="257"/>
      <c r="E550" s="257"/>
      <c r="F550" s="629" t="s">
        <v>555</v>
      </c>
      <c r="G550" s="401"/>
      <c r="H550" s="402"/>
      <c r="I550" s="403"/>
      <c r="J550" s="403"/>
      <c r="K550" s="404"/>
      <c r="L550" s="405"/>
      <c r="M550" s="406"/>
      <c r="N550" s="407"/>
      <c r="O550" s="407"/>
      <c r="P550" s="407"/>
      <c r="Q550" s="407"/>
      <c r="R550" s="407"/>
      <c r="S550" s="407"/>
      <c r="T550" s="407"/>
      <c r="U550" s="407"/>
      <c r="V550" s="408"/>
      <c r="W550" s="409"/>
      <c r="X550" s="72"/>
      <c r="Y550" s="367"/>
    </row>
    <row r="551" spans="2:25" s="129" customFormat="1" ht="12.75" customHeight="1" x14ac:dyDescent="0.2">
      <c r="B551" s="256"/>
      <c r="C551" s="257"/>
      <c r="D551" s="23" t="s">
        <v>483</v>
      </c>
      <c r="E551" s="23"/>
      <c r="F551" s="23"/>
      <c r="G551" s="69">
        <f>SUBTOTAL(9,G552:G553)</f>
        <v>0</v>
      </c>
      <c r="H551" s="34">
        <f t="shared" ref="H551:W551" si="119">SUBTOTAL(9,H552:H553)</f>
        <v>0</v>
      </c>
      <c r="I551" s="34">
        <f t="shared" si="119"/>
        <v>0</v>
      </c>
      <c r="J551" s="34">
        <f t="shared" si="119"/>
        <v>0</v>
      </c>
      <c r="K551" s="37">
        <f t="shared" si="119"/>
        <v>0</v>
      </c>
      <c r="L551" s="34">
        <f t="shared" si="119"/>
        <v>0</v>
      </c>
      <c r="M551" s="36">
        <f t="shared" si="119"/>
        <v>0</v>
      </c>
      <c r="N551" s="34">
        <f t="shared" si="119"/>
        <v>0</v>
      </c>
      <c r="O551" s="34">
        <f t="shared" si="119"/>
        <v>0</v>
      </c>
      <c r="P551" s="34">
        <f t="shared" si="119"/>
        <v>0</v>
      </c>
      <c r="Q551" s="34">
        <f t="shared" si="119"/>
        <v>0</v>
      </c>
      <c r="R551" s="34">
        <f t="shared" si="119"/>
        <v>0</v>
      </c>
      <c r="S551" s="34">
        <f t="shared" si="119"/>
        <v>0</v>
      </c>
      <c r="T551" s="34">
        <f t="shared" si="119"/>
        <v>0</v>
      </c>
      <c r="U551" s="34">
        <f t="shared" si="119"/>
        <v>0</v>
      </c>
      <c r="V551" s="34">
        <f t="shared" si="119"/>
        <v>0</v>
      </c>
      <c r="W551" s="33">
        <f t="shared" si="119"/>
        <v>0</v>
      </c>
      <c r="Y551" s="370"/>
    </row>
    <row r="552" spans="2:25" s="129" customFormat="1" ht="12.75" customHeight="1" outlineLevel="1" x14ac:dyDescent="0.2">
      <c r="B552" s="256"/>
      <c r="C552" s="257"/>
      <c r="D552" s="257"/>
      <c r="E552" s="257"/>
      <c r="F552" s="176" t="s">
        <v>485</v>
      </c>
      <c r="G552" s="410"/>
      <c r="H552" s="402"/>
      <c r="I552" s="403"/>
      <c r="J552" s="403"/>
      <c r="K552" s="404"/>
      <c r="L552" s="405"/>
      <c r="M552" s="406"/>
      <c r="N552" s="407"/>
      <c r="O552" s="407"/>
      <c r="P552" s="407"/>
      <c r="Q552" s="407"/>
      <c r="R552" s="407"/>
      <c r="S552" s="407"/>
      <c r="T552" s="407"/>
      <c r="U552" s="407"/>
      <c r="V552" s="408"/>
      <c r="W552" s="409"/>
      <c r="X552" s="72"/>
      <c r="Y552" s="367"/>
    </row>
    <row r="553" spans="2:25" s="129" customFormat="1" ht="12.75" customHeight="1" outlineLevel="1" x14ac:dyDescent="0.2">
      <c r="B553" s="256"/>
      <c r="C553" s="257"/>
      <c r="D553" s="257"/>
      <c r="E553" s="257"/>
      <c r="F553" s="176" t="s">
        <v>486</v>
      </c>
      <c r="G553" s="401"/>
      <c r="H553" s="402"/>
      <c r="I553" s="403"/>
      <c r="J553" s="403"/>
      <c r="K553" s="404"/>
      <c r="L553" s="405"/>
      <c r="M553" s="406"/>
      <c r="N553" s="407"/>
      <c r="O553" s="407"/>
      <c r="P553" s="407"/>
      <c r="Q553" s="407"/>
      <c r="R553" s="407"/>
      <c r="S553" s="407"/>
      <c r="T553" s="407"/>
      <c r="U553" s="407"/>
      <c r="V553" s="408"/>
      <c r="W553" s="409"/>
      <c r="X553" s="72"/>
      <c r="Y553" s="367"/>
    </row>
    <row r="554" spans="2:25" s="129" customFormat="1" ht="12.75" customHeight="1" x14ac:dyDescent="0.2">
      <c r="B554" s="256"/>
      <c r="C554" s="257"/>
      <c r="D554" s="23" t="s">
        <v>447</v>
      </c>
      <c r="E554" s="23"/>
      <c r="F554" s="23"/>
      <c r="G554" s="69">
        <f>SUBTOTAL(9,G555:G561)</f>
        <v>0</v>
      </c>
      <c r="H554" s="34">
        <f t="shared" ref="H554:W554" si="120">SUBTOTAL(9,H555:H561)</f>
        <v>0</v>
      </c>
      <c r="I554" s="34">
        <f t="shared" si="120"/>
        <v>0</v>
      </c>
      <c r="J554" s="34">
        <f t="shared" si="120"/>
        <v>0</v>
      </c>
      <c r="K554" s="37">
        <f t="shared" si="120"/>
        <v>0</v>
      </c>
      <c r="L554" s="34">
        <f t="shared" si="120"/>
        <v>0</v>
      </c>
      <c r="M554" s="36">
        <f t="shared" si="120"/>
        <v>0</v>
      </c>
      <c r="N554" s="34">
        <f t="shared" si="120"/>
        <v>0</v>
      </c>
      <c r="O554" s="34">
        <f t="shared" si="120"/>
        <v>0</v>
      </c>
      <c r="P554" s="34">
        <f t="shared" si="120"/>
        <v>0</v>
      </c>
      <c r="Q554" s="34">
        <f t="shared" si="120"/>
        <v>0</v>
      </c>
      <c r="R554" s="34">
        <f t="shared" si="120"/>
        <v>0</v>
      </c>
      <c r="S554" s="34">
        <f t="shared" si="120"/>
        <v>0</v>
      </c>
      <c r="T554" s="34">
        <f t="shared" si="120"/>
        <v>0</v>
      </c>
      <c r="U554" s="34">
        <f t="shared" si="120"/>
        <v>0</v>
      </c>
      <c r="V554" s="34">
        <f t="shared" si="120"/>
        <v>0</v>
      </c>
      <c r="W554" s="33">
        <f t="shared" si="120"/>
        <v>0</v>
      </c>
      <c r="Y554" s="370"/>
    </row>
    <row r="555" spans="2:25" s="129" customFormat="1" ht="12.75" customHeight="1" outlineLevel="1" x14ac:dyDescent="0.2">
      <c r="B555" s="256"/>
      <c r="C555" s="257"/>
      <c r="D555" s="257"/>
      <c r="E555" s="257"/>
      <c r="F555" s="176" t="s">
        <v>448</v>
      </c>
      <c r="G555" s="410"/>
      <c r="H555" s="402"/>
      <c r="I555" s="403"/>
      <c r="J555" s="403"/>
      <c r="K555" s="404"/>
      <c r="L555" s="405"/>
      <c r="M555" s="406"/>
      <c r="N555" s="407"/>
      <c r="O555" s="407"/>
      <c r="P555" s="407"/>
      <c r="Q555" s="407"/>
      <c r="R555" s="407"/>
      <c r="S555" s="407"/>
      <c r="T555" s="407"/>
      <c r="U555" s="407"/>
      <c r="V555" s="408"/>
      <c r="W555" s="409"/>
      <c r="X555" s="72"/>
      <c r="Y555" s="367"/>
    </row>
    <row r="556" spans="2:25" s="129" customFormat="1" ht="12.75" customHeight="1" outlineLevel="1" x14ac:dyDescent="0.2">
      <c r="B556" s="256"/>
      <c r="C556" s="257"/>
      <c r="D556" s="257"/>
      <c r="E556" s="257"/>
      <c r="F556" s="176" t="s">
        <v>449</v>
      </c>
      <c r="G556" s="410"/>
      <c r="H556" s="402"/>
      <c r="I556" s="403"/>
      <c r="J556" s="403"/>
      <c r="K556" s="404"/>
      <c r="L556" s="405"/>
      <c r="M556" s="406"/>
      <c r="N556" s="407"/>
      <c r="O556" s="407"/>
      <c r="P556" s="407"/>
      <c r="Q556" s="407"/>
      <c r="R556" s="407"/>
      <c r="S556" s="407"/>
      <c r="T556" s="407"/>
      <c r="U556" s="407"/>
      <c r="V556" s="408"/>
      <c r="W556" s="409"/>
      <c r="X556" s="72"/>
      <c r="Y556" s="367"/>
    </row>
    <row r="557" spans="2:25" s="129" customFormat="1" ht="12.75" customHeight="1" outlineLevel="1" x14ac:dyDescent="0.2">
      <c r="B557" s="256"/>
      <c r="C557" s="257"/>
      <c r="D557" s="257"/>
      <c r="E557" s="257"/>
      <c r="F557" s="176" t="s">
        <v>450</v>
      </c>
      <c r="G557" s="410"/>
      <c r="H557" s="402"/>
      <c r="I557" s="403"/>
      <c r="J557" s="403"/>
      <c r="K557" s="404"/>
      <c r="L557" s="405"/>
      <c r="M557" s="406"/>
      <c r="N557" s="407"/>
      <c r="O557" s="407"/>
      <c r="P557" s="407"/>
      <c r="Q557" s="407"/>
      <c r="R557" s="407"/>
      <c r="S557" s="407"/>
      <c r="T557" s="407"/>
      <c r="U557" s="407"/>
      <c r="V557" s="408"/>
      <c r="W557" s="409"/>
      <c r="X557" s="72"/>
      <c r="Y557" s="367"/>
    </row>
    <row r="558" spans="2:25" s="129" customFormat="1" ht="12.75" customHeight="1" outlineLevel="1" x14ac:dyDescent="0.2">
      <c r="B558" s="256"/>
      <c r="C558" s="257"/>
      <c r="D558" s="257"/>
      <c r="E558" s="257"/>
      <c r="F558" s="176" t="s">
        <v>451</v>
      </c>
      <c r="G558" s="410"/>
      <c r="H558" s="402"/>
      <c r="I558" s="403"/>
      <c r="J558" s="403"/>
      <c r="K558" s="404"/>
      <c r="L558" s="405"/>
      <c r="M558" s="406"/>
      <c r="N558" s="407"/>
      <c r="O558" s="407"/>
      <c r="P558" s="407"/>
      <c r="Q558" s="407"/>
      <c r="R558" s="407"/>
      <c r="S558" s="407"/>
      <c r="T558" s="407"/>
      <c r="U558" s="407"/>
      <c r="V558" s="408"/>
      <c r="W558" s="409"/>
      <c r="X558" s="72"/>
      <c r="Y558" s="367"/>
    </row>
    <row r="559" spans="2:25" s="129" customFormat="1" ht="12.75" customHeight="1" outlineLevel="1" x14ac:dyDescent="0.2">
      <c r="B559" s="256"/>
      <c r="C559" s="257"/>
      <c r="D559" s="257"/>
      <c r="E559" s="257"/>
      <c r="F559" s="176" t="s">
        <v>484</v>
      </c>
      <c r="G559" s="410"/>
      <c r="H559" s="402"/>
      <c r="I559" s="403"/>
      <c r="J559" s="403"/>
      <c r="K559" s="404"/>
      <c r="L559" s="405"/>
      <c r="M559" s="406"/>
      <c r="N559" s="407"/>
      <c r="O559" s="407"/>
      <c r="P559" s="407"/>
      <c r="Q559" s="407"/>
      <c r="R559" s="407"/>
      <c r="S559" s="407"/>
      <c r="T559" s="407"/>
      <c r="U559" s="407"/>
      <c r="V559" s="408"/>
      <c r="W559" s="409"/>
      <c r="X559" s="72"/>
      <c r="Y559" s="367"/>
    </row>
    <row r="560" spans="2:25" s="129" customFormat="1" ht="12.75" customHeight="1" outlineLevel="1" x14ac:dyDescent="0.2">
      <c r="B560" s="256"/>
      <c r="C560" s="257"/>
      <c r="D560" s="257"/>
      <c r="E560" s="257"/>
      <c r="F560" s="176" t="s">
        <v>452</v>
      </c>
      <c r="G560" s="410"/>
      <c r="H560" s="402"/>
      <c r="I560" s="403"/>
      <c r="J560" s="403"/>
      <c r="K560" s="404"/>
      <c r="L560" s="405"/>
      <c r="M560" s="406"/>
      <c r="N560" s="407"/>
      <c r="O560" s="407"/>
      <c r="P560" s="407"/>
      <c r="Q560" s="407"/>
      <c r="R560" s="407"/>
      <c r="S560" s="407"/>
      <c r="T560" s="407"/>
      <c r="U560" s="407"/>
      <c r="V560" s="408"/>
      <c r="W560" s="409"/>
      <c r="X560" s="72"/>
      <c r="Y560" s="367"/>
    </row>
    <row r="561" spans="2:29" s="129" customFormat="1" ht="12.75" customHeight="1" outlineLevel="1" x14ac:dyDescent="0.2">
      <c r="B561" s="256"/>
      <c r="C561" s="257"/>
      <c r="D561" s="257"/>
      <c r="E561" s="257"/>
      <c r="F561" s="176" t="s">
        <v>453</v>
      </c>
      <c r="G561" s="401"/>
      <c r="H561" s="402"/>
      <c r="I561" s="403"/>
      <c r="J561" s="403"/>
      <c r="K561" s="404"/>
      <c r="L561" s="405"/>
      <c r="M561" s="406"/>
      <c r="N561" s="407"/>
      <c r="O561" s="407"/>
      <c r="P561" s="407"/>
      <c r="Q561" s="407"/>
      <c r="R561" s="407"/>
      <c r="S561" s="407"/>
      <c r="T561" s="407"/>
      <c r="U561" s="407"/>
      <c r="V561" s="408"/>
      <c r="W561" s="409"/>
      <c r="X561" s="72"/>
      <c r="Y561" s="367"/>
    </row>
    <row r="562" spans="2:29" s="129" customFormat="1" ht="12.75" customHeight="1" x14ac:dyDescent="0.2">
      <c r="B562" s="256"/>
      <c r="C562" s="257"/>
      <c r="D562" s="23" t="s">
        <v>454</v>
      </c>
      <c r="E562" s="23"/>
      <c r="F562" s="23"/>
      <c r="G562" s="69">
        <f>SUBTOTAL(9,G563:G564)</f>
        <v>0</v>
      </c>
      <c r="H562" s="34">
        <f t="shared" ref="H562:W562" si="121">SUBTOTAL(9,H563:H564)</f>
        <v>0</v>
      </c>
      <c r="I562" s="34">
        <f t="shared" si="121"/>
        <v>0</v>
      </c>
      <c r="J562" s="34">
        <f t="shared" si="121"/>
        <v>0</v>
      </c>
      <c r="K562" s="37">
        <f t="shared" si="121"/>
        <v>0</v>
      </c>
      <c r="L562" s="34">
        <f t="shared" si="121"/>
        <v>0</v>
      </c>
      <c r="M562" s="36">
        <f t="shared" si="121"/>
        <v>0</v>
      </c>
      <c r="N562" s="34">
        <f t="shared" si="121"/>
        <v>0</v>
      </c>
      <c r="O562" s="34">
        <f t="shared" si="121"/>
        <v>0</v>
      </c>
      <c r="P562" s="34">
        <f t="shared" si="121"/>
        <v>0</v>
      </c>
      <c r="Q562" s="34">
        <f t="shared" si="121"/>
        <v>0</v>
      </c>
      <c r="R562" s="34">
        <f t="shared" si="121"/>
        <v>0</v>
      </c>
      <c r="S562" s="34">
        <f t="shared" si="121"/>
        <v>0</v>
      </c>
      <c r="T562" s="34">
        <f t="shared" si="121"/>
        <v>0</v>
      </c>
      <c r="U562" s="34">
        <f t="shared" si="121"/>
        <v>0</v>
      </c>
      <c r="V562" s="34">
        <f t="shared" si="121"/>
        <v>0</v>
      </c>
      <c r="W562" s="33">
        <f t="shared" si="121"/>
        <v>0</v>
      </c>
      <c r="Y562" s="370"/>
    </row>
    <row r="563" spans="2:29" s="129" customFormat="1" ht="12.75" customHeight="1" outlineLevel="1" x14ac:dyDescent="0.2">
      <c r="B563" s="256"/>
      <c r="C563" s="257"/>
      <c r="D563" s="257"/>
      <c r="E563" s="257"/>
      <c r="F563" s="176" t="s">
        <v>455</v>
      </c>
      <c r="G563" s="410"/>
      <c r="H563" s="402"/>
      <c r="I563" s="403"/>
      <c r="J563" s="403"/>
      <c r="K563" s="404"/>
      <c r="L563" s="405"/>
      <c r="M563" s="406"/>
      <c r="N563" s="407"/>
      <c r="O563" s="407"/>
      <c r="P563" s="407"/>
      <c r="Q563" s="407"/>
      <c r="R563" s="407"/>
      <c r="S563" s="407"/>
      <c r="T563" s="407"/>
      <c r="U563" s="407"/>
      <c r="V563" s="408"/>
      <c r="W563" s="409"/>
      <c r="X563" s="72"/>
      <c r="Y563" s="367"/>
    </row>
    <row r="564" spans="2:29" s="129" customFormat="1" ht="12.75" customHeight="1" outlineLevel="1" x14ac:dyDescent="0.2">
      <c r="B564" s="256"/>
      <c r="C564" s="257"/>
      <c r="D564" s="257"/>
      <c r="E564" s="257"/>
      <c r="F564" s="176" t="s">
        <v>456</v>
      </c>
      <c r="G564" s="401"/>
      <c r="H564" s="402"/>
      <c r="I564" s="403"/>
      <c r="J564" s="403"/>
      <c r="K564" s="404"/>
      <c r="L564" s="405"/>
      <c r="M564" s="406"/>
      <c r="N564" s="407"/>
      <c r="O564" s="407"/>
      <c r="P564" s="407"/>
      <c r="Q564" s="407"/>
      <c r="R564" s="407"/>
      <c r="S564" s="407"/>
      <c r="T564" s="407"/>
      <c r="U564" s="407"/>
      <c r="V564" s="408"/>
      <c r="W564" s="409"/>
      <c r="X564" s="72"/>
      <c r="Y564" s="367"/>
    </row>
    <row r="565" spans="2:29" s="129" customFormat="1" ht="12.75" customHeight="1" x14ac:dyDescent="0.2">
      <c r="B565" s="256"/>
      <c r="C565" s="257"/>
      <c r="D565" s="23" t="s">
        <v>457</v>
      </c>
      <c r="E565" s="257"/>
      <c r="F565" s="257"/>
      <c r="G565" s="69">
        <f>SUBTOTAL(9,G566)</f>
        <v>0</v>
      </c>
      <c r="H565" s="34">
        <f t="shared" ref="H565:W565" si="122">SUBTOTAL(9,H566)</f>
        <v>0</v>
      </c>
      <c r="I565" s="34">
        <f t="shared" si="122"/>
        <v>0</v>
      </c>
      <c r="J565" s="34">
        <f t="shared" si="122"/>
        <v>0</v>
      </c>
      <c r="K565" s="37">
        <f t="shared" si="122"/>
        <v>0</v>
      </c>
      <c r="L565" s="34">
        <f t="shared" si="122"/>
        <v>0</v>
      </c>
      <c r="M565" s="36">
        <f t="shared" si="122"/>
        <v>0</v>
      </c>
      <c r="N565" s="34">
        <f t="shared" si="122"/>
        <v>0</v>
      </c>
      <c r="O565" s="34">
        <f t="shared" si="122"/>
        <v>0</v>
      </c>
      <c r="P565" s="34">
        <f t="shared" si="122"/>
        <v>0</v>
      </c>
      <c r="Q565" s="34">
        <f t="shared" si="122"/>
        <v>0</v>
      </c>
      <c r="R565" s="34">
        <f t="shared" si="122"/>
        <v>0</v>
      </c>
      <c r="S565" s="34">
        <f t="shared" si="122"/>
        <v>0</v>
      </c>
      <c r="T565" s="34">
        <f t="shared" si="122"/>
        <v>0</v>
      </c>
      <c r="U565" s="34">
        <f t="shared" si="122"/>
        <v>0</v>
      </c>
      <c r="V565" s="34">
        <f t="shared" si="122"/>
        <v>0</v>
      </c>
      <c r="W565" s="33">
        <f t="shared" si="122"/>
        <v>0</v>
      </c>
      <c r="Y565" s="370"/>
    </row>
    <row r="566" spans="2:29" s="129" customFormat="1" ht="12.75" customHeight="1" outlineLevel="1" x14ac:dyDescent="0.2">
      <c r="B566" s="256"/>
      <c r="C566" s="257"/>
      <c r="D566" s="257"/>
      <c r="E566" s="257"/>
      <c r="F566" s="176" t="s">
        <v>458</v>
      </c>
      <c r="G566" s="401"/>
      <c r="H566" s="402"/>
      <c r="I566" s="403"/>
      <c r="J566" s="403"/>
      <c r="K566" s="404"/>
      <c r="L566" s="405"/>
      <c r="M566" s="406"/>
      <c r="N566" s="407"/>
      <c r="O566" s="407"/>
      <c r="P566" s="407"/>
      <c r="Q566" s="407"/>
      <c r="R566" s="407"/>
      <c r="S566" s="407"/>
      <c r="T566" s="407"/>
      <c r="U566" s="407"/>
      <c r="V566" s="408"/>
      <c r="W566" s="409"/>
      <c r="X566" s="72"/>
      <c r="Y566" s="367"/>
    </row>
    <row r="567" spans="2:29" s="72" customFormat="1" outlineLevel="1" x14ac:dyDescent="0.2">
      <c r="B567" s="25"/>
      <c r="C567" s="24"/>
      <c r="D567" s="23"/>
      <c r="E567" s="64"/>
      <c r="F567" s="24"/>
      <c r="G567" s="435"/>
      <c r="H567" s="70"/>
      <c r="I567" s="66"/>
      <c r="J567" s="66"/>
      <c r="K567" s="67"/>
      <c r="L567" s="34"/>
      <c r="M567" s="34"/>
      <c r="N567" s="34"/>
      <c r="O567" s="34"/>
      <c r="P567" s="34"/>
      <c r="Q567" s="34"/>
      <c r="R567" s="34"/>
      <c r="S567" s="34"/>
      <c r="T567" s="34"/>
      <c r="U567" s="34"/>
      <c r="V567" s="34"/>
      <c r="W567" s="33"/>
      <c r="Y567" s="584"/>
    </row>
    <row r="568" spans="2:29" s="72" customFormat="1" outlineLevel="1" x14ac:dyDescent="0.2">
      <c r="B568" s="25"/>
      <c r="C568" s="23" t="s">
        <v>480</v>
      </c>
      <c r="D568" s="23"/>
      <c r="E568" s="64"/>
      <c r="F568" s="24"/>
      <c r="G568" s="435">
        <f>SUBTOTAL(9,G569:G571)</f>
        <v>0</v>
      </c>
      <c r="H568" s="70">
        <f t="shared" ref="H568:W568" si="123">SUBTOTAL(9,H569:H571)</f>
        <v>0</v>
      </c>
      <c r="I568" s="66">
        <f t="shared" si="123"/>
        <v>0</v>
      </c>
      <c r="J568" s="66">
        <f t="shared" si="123"/>
        <v>0</v>
      </c>
      <c r="K568" s="67">
        <f t="shared" si="123"/>
        <v>0</v>
      </c>
      <c r="L568" s="34">
        <f t="shared" si="123"/>
        <v>0</v>
      </c>
      <c r="M568" s="34">
        <f t="shared" si="123"/>
        <v>0</v>
      </c>
      <c r="N568" s="34">
        <f t="shared" si="123"/>
        <v>0</v>
      </c>
      <c r="O568" s="34">
        <f t="shared" si="123"/>
        <v>0</v>
      </c>
      <c r="P568" s="34">
        <f t="shared" si="123"/>
        <v>0</v>
      </c>
      <c r="Q568" s="34">
        <f t="shared" si="123"/>
        <v>0</v>
      </c>
      <c r="R568" s="34">
        <f t="shared" si="123"/>
        <v>0</v>
      </c>
      <c r="S568" s="34">
        <f t="shared" si="123"/>
        <v>0</v>
      </c>
      <c r="T568" s="34">
        <f t="shared" si="123"/>
        <v>0</v>
      </c>
      <c r="U568" s="34">
        <f t="shared" si="123"/>
        <v>0</v>
      </c>
      <c r="V568" s="34">
        <f t="shared" si="123"/>
        <v>0</v>
      </c>
      <c r="W568" s="33">
        <f t="shared" si="123"/>
        <v>0</v>
      </c>
      <c r="Y568" s="583"/>
    </row>
    <row r="569" spans="2:29" s="72" customFormat="1" outlineLevel="1" x14ac:dyDescent="0.2">
      <c r="B569" s="25"/>
      <c r="C569" s="24"/>
      <c r="D569" s="23"/>
      <c r="E569" s="64"/>
      <c r="F569" s="433" t="s">
        <v>474</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
      <c r="B570" s="25"/>
      <c r="C570" s="24"/>
      <c r="D570" s="23"/>
      <c r="E570" s="64"/>
      <c r="F570" s="433" t="s">
        <v>475</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
      <c r="B571" s="25"/>
      <c r="C571" s="24"/>
      <c r="D571" s="23"/>
      <c r="E571" s="64"/>
      <c r="F571" s="433" t="s">
        <v>476</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29" s="129" customFormat="1" ht="16.5" thickBot="1" x14ac:dyDescent="0.25">
      <c r="B573" s="79" t="s">
        <v>459</v>
      </c>
      <c r="C573" s="80"/>
      <c r="D573" s="80"/>
      <c r="E573" s="80"/>
      <c r="F573" s="80"/>
      <c r="G573" s="92">
        <f t="shared" ref="G573:W573" si="124">SUBTOTAL(9,G523:G572)</f>
        <v>0</v>
      </c>
      <c r="H573" s="419">
        <f t="shared" si="124"/>
        <v>0</v>
      </c>
      <c r="I573" s="420">
        <f t="shared" si="124"/>
        <v>0</v>
      </c>
      <c r="J573" s="420">
        <f t="shared" si="124"/>
        <v>0</v>
      </c>
      <c r="K573" s="421">
        <f t="shared" si="124"/>
        <v>0</v>
      </c>
      <c r="L573" s="422">
        <f t="shared" si="124"/>
        <v>0</v>
      </c>
      <c r="M573" s="424">
        <f t="shared" si="124"/>
        <v>0</v>
      </c>
      <c r="N573" s="423">
        <f t="shared" si="124"/>
        <v>0</v>
      </c>
      <c r="O573" s="423">
        <f t="shared" si="124"/>
        <v>0</v>
      </c>
      <c r="P573" s="423">
        <f t="shared" si="124"/>
        <v>0</v>
      </c>
      <c r="Q573" s="423">
        <f t="shared" si="124"/>
        <v>0</v>
      </c>
      <c r="R573" s="423">
        <f t="shared" si="124"/>
        <v>0</v>
      </c>
      <c r="S573" s="423">
        <f t="shared" si="124"/>
        <v>0</v>
      </c>
      <c r="T573" s="423">
        <f t="shared" si="124"/>
        <v>0</v>
      </c>
      <c r="U573" s="423">
        <f t="shared" si="124"/>
        <v>0</v>
      </c>
      <c r="V573" s="94">
        <f t="shared" si="124"/>
        <v>0</v>
      </c>
      <c r="W573" s="97">
        <f t="shared" si="124"/>
        <v>0</v>
      </c>
      <c r="X573" s="72"/>
      <c r="Y573" s="585"/>
    </row>
    <row r="574" spans="2:29"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75" x14ac:dyDescent="0.2">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W578" si="125">SUBTOTAL(9,G579:G582)</f>
        <v>0</v>
      </c>
      <c r="H578" s="70">
        <f t="shared" si="125"/>
        <v>0</v>
      </c>
      <c r="I578" s="66">
        <f t="shared" si="125"/>
        <v>0</v>
      </c>
      <c r="J578" s="66">
        <f t="shared" si="125"/>
        <v>0</v>
      </c>
      <c r="K578" s="67">
        <f t="shared" si="125"/>
        <v>0</v>
      </c>
      <c r="L578" s="34">
        <f t="shared" si="125"/>
        <v>0</v>
      </c>
      <c r="M578" s="34">
        <f t="shared" si="125"/>
        <v>0</v>
      </c>
      <c r="N578" s="34">
        <f t="shared" si="125"/>
        <v>0</v>
      </c>
      <c r="O578" s="34">
        <f t="shared" si="125"/>
        <v>0</v>
      </c>
      <c r="P578" s="34">
        <f t="shared" si="125"/>
        <v>0</v>
      </c>
      <c r="Q578" s="34">
        <f t="shared" si="125"/>
        <v>0</v>
      </c>
      <c r="R578" s="34">
        <f t="shared" si="125"/>
        <v>0</v>
      </c>
      <c r="S578" s="34">
        <f t="shared" si="125"/>
        <v>0</v>
      </c>
      <c r="T578" s="34">
        <f t="shared" si="125"/>
        <v>0</v>
      </c>
      <c r="U578" s="34">
        <f t="shared" si="125"/>
        <v>0</v>
      </c>
      <c r="V578" s="34">
        <f t="shared" si="125"/>
        <v>0</v>
      </c>
      <c r="W578" s="33">
        <f t="shared" si="125"/>
        <v>0</v>
      </c>
      <c r="Y578" s="583"/>
    </row>
    <row r="579" spans="2:25" s="72" customFormat="1" outlineLevel="1" x14ac:dyDescent="0.2">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
      <c r="B583" s="25"/>
      <c r="C583" s="23"/>
      <c r="D583" s="23"/>
      <c r="E583" s="24" t="s">
        <v>157</v>
      </c>
      <c r="F583" s="24"/>
      <c r="G583" s="69">
        <f t="shared" ref="G583:W583" si="126">SUBTOTAL(9,G584:G587)</f>
        <v>0</v>
      </c>
      <c r="H583" s="70">
        <f t="shared" si="126"/>
        <v>0</v>
      </c>
      <c r="I583" s="66">
        <f t="shared" si="126"/>
        <v>0</v>
      </c>
      <c r="J583" s="66">
        <f t="shared" si="126"/>
        <v>0</v>
      </c>
      <c r="K583" s="67">
        <f t="shared" si="126"/>
        <v>0</v>
      </c>
      <c r="L583" s="34">
        <f t="shared" si="126"/>
        <v>0</v>
      </c>
      <c r="M583" s="34">
        <f t="shared" si="126"/>
        <v>0</v>
      </c>
      <c r="N583" s="34">
        <f t="shared" si="126"/>
        <v>0</v>
      </c>
      <c r="O583" s="34">
        <f t="shared" si="126"/>
        <v>0</v>
      </c>
      <c r="P583" s="34">
        <f t="shared" si="126"/>
        <v>0</v>
      </c>
      <c r="Q583" s="34">
        <f t="shared" si="126"/>
        <v>0</v>
      </c>
      <c r="R583" s="34">
        <f t="shared" si="126"/>
        <v>0</v>
      </c>
      <c r="S583" s="34">
        <f t="shared" si="126"/>
        <v>0</v>
      </c>
      <c r="T583" s="34">
        <f t="shared" si="126"/>
        <v>0</v>
      </c>
      <c r="U583" s="34">
        <f t="shared" si="126"/>
        <v>0</v>
      </c>
      <c r="V583" s="34">
        <f t="shared" si="126"/>
        <v>0</v>
      </c>
      <c r="W583" s="33">
        <f t="shared" si="126"/>
        <v>0</v>
      </c>
      <c r="Y583" s="370"/>
    </row>
    <row r="584" spans="2:25" s="72" customFormat="1" outlineLevel="1" x14ac:dyDescent="0.2">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
      <c r="B588" s="25"/>
      <c r="C588" s="23"/>
      <c r="D588" s="23"/>
      <c r="E588" s="24" t="s">
        <v>347</v>
      </c>
      <c r="F588" s="24"/>
      <c r="G588" s="69">
        <f t="shared" ref="G588:W588" si="127">SUBTOTAL(9,G589:G592)</f>
        <v>0</v>
      </c>
      <c r="H588" s="70">
        <f t="shared" si="127"/>
        <v>0</v>
      </c>
      <c r="I588" s="66">
        <f t="shared" si="127"/>
        <v>0</v>
      </c>
      <c r="J588" s="66">
        <f t="shared" si="127"/>
        <v>0</v>
      </c>
      <c r="K588" s="67">
        <f t="shared" si="127"/>
        <v>0</v>
      </c>
      <c r="L588" s="34">
        <f t="shared" si="127"/>
        <v>0</v>
      </c>
      <c r="M588" s="34">
        <f t="shared" si="127"/>
        <v>0</v>
      </c>
      <c r="N588" s="34">
        <f t="shared" si="127"/>
        <v>0</v>
      </c>
      <c r="O588" s="34">
        <f t="shared" si="127"/>
        <v>0</v>
      </c>
      <c r="P588" s="34">
        <f t="shared" si="127"/>
        <v>0</v>
      </c>
      <c r="Q588" s="34">
        <f t="shared" si="127"/>
        <v>0</v>
      </c>
      <c r="R588" s="34">
        <f t="shared" si="127"/>
        <v>0</v>
      </c>
      <c r="S588" s="34">
        <f t="shared" si="127"/>
        <v>0</v>
      </c>
      <c r="T588" s="34">
        <f t="shared" si="127"/>
        <v>0</v>
      </c>
      <c r="U588" s="34">
        <f t="shared" si="127"/>
        <v>0</v>
      </c>
      <c r="V588" s="34">
        <f t="shared" si="127"/>
        <v>0</v>
      </c>
      <c r="W588" s="33">
        <f t="shared" si="127"/>
        <v>0</v>
      </c>
      <c r="Y588" s="370"/>
    </row>
    <row r="589" spans="2:25" s="72" customFormat="1" outlineLevel="1" x14ac:dyDescent="0.2">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84"/>
    </row>
    <row r="594" spans="2:25" s="72" customFormat="1" x14ac:dyDescent="0.2">
      <c r="B594" s="25"/>
      <c r="C594" s="23"/>
      <c r="D594" s="23"/>
      <c r="E594" s="64" t="s">
        <v>54</v>
      </c>
      <c r="F594" s="24"/>
      <c r="G594" s="69">
        <f t="shared" ref="G594:W594" si="128">SUBTOTAL(9,G595:G597)</f>
        <v>0</v>
      </c>
      <c r="H594" s="70">
        <f t="shared" si="128"/>
        <v>0</v>
      </c>
      <c r="I594" s="66">
        <f t="shared" si="128"/>
        <v>0</v>
      </c>
      <c r="J594" s="66">
        <f t="shared" si="128"/>
        <v>0</v>
      </c>
      <c r="K594" s="67">
        <f t="shared" si="128"/>
        <v>0</v>
      </c>
      <c r="L594" s="34">
        <f t="shared" si="128"/>
        <v>0</v>
      </c>
      <c r="M594" s="34">
        <f t="shared" si="128"/>
        <v>0</v>
      </c>
      <c r="N594" s="34">
        <f t="shared" si="128"/>
        <v>0</v>
      </c>
      <c r="O594" s="34">
        <f t="shared" si="128"/>
        <v>0</v>
      </c>
      <c r="P594" s="34">
        <f t="shared" si="128"/>
        <v>0</v>
      </c>
      <c r="Q594" s="34">
        <f t="shared" si="128"/>
        <v>0</v>
      </c>
      <c r="R594" s="34">
        <f t="shared" si="128"/>
        <v>0</v>
      </c>
      <c r="S594" s="34">
        <f t="shared" si="128"/>
        <v>0</v>
      </c>
      <c r="T594" s="34">
        <f t="shared" si="128"/>
        <v>0</v>
      </c>
      <c r="U594" s="34">
        <f t="shared" si="128"/>
        <v>0</v>
      </c>
      <c r="V594" s="34">
        <f t="shared" si="128"/>
        <v>0</v>
      </c>
      <c r="W594" s="33">
        <f t="shared" si="128"/>
        <v>0</v>
      </c>
      <c r="Y594" s="583"/>
    </row>
    <row r="595" spans="2:25" s="72" customFormat="1" outlineLevel="1" x14ac:dyDescent="0.2">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
      <c r="B598" s="25"/>
      <c r="C598" s="23"/>
      <c r="D598" s="23"/>
      <c r="E598" s="24" t="s">
        <v>56</v>
      </c>
      <c r="F598" s="24"/>
      <c r="G598" s="69">
        <f>SUBTOTAL(9,G599:G601)</f>
        <v>0</v>
      </c>
      <c r="H598" s="70">
        <f>SUBTOTAL(9,H599:H601)</f>
        <v>0</v>
      </c>
      <c r="I598" s="66">
        <f>SUBTOTAL(9,I599:I601)</f>
        <v>0</v>
      </c>
      <c r="J598" s="66">
        <f t="shared" ref="J598:T598" si="129">SUBTOTAL(9,J599:J601)</f>
        <v>0</v>
      </c>
      <c r="K598" s="67">
        <f t="shared" si="129"/>
        <v>0</v>
      </c>
      <c r="L598" s="34">
        <f t="shared" si="129"/>
        <v>0</v>
      </c>
      <c r="M598" s="34">
        <f t="shared" si="129"/>
        <v>0</v>
      </c>
      <c r="N598" s="34">
        <f t="shared" si="129"/>
        <v>0</v>
      </c>
      <c r="O598" s="34">
        <f t="shared" si="129"/>
        <v>0</v>
      </c>
      <c r="P598" s="34">
        <f t="shared" si="129"/>
        <v>0</v>
      </c>
      <c r="Q598" s="34">
        <f t="shared" si="129"/>
        <v>0</v>
      </c>
      <c r="R598" s="34">
        <f t="shared" si="129"/>
        <v>0</v>
      </c>
      <c r="S598" s="34">
        <f t="shared" si="129"/>
        <v>0</v>
      </c>
      <c r="T598" s="34">
        <f t="shared" si="129"/>
        <v>0</v>
      </c>
      <c r="U598" s="34">
        <f>SUBTOTAL(9,U599:U601)</f>
        <v>0</v>
      </c>
      <c r="V598" s="34">
        <f>SUBTOTAL(9,V599:V601)</f>
        <v>0</v>
      </c>
      <c r="W598" s="33">
        <f>SUBTOTAL(9,W599:W601)</f>
        <v>0</v>
      </c>
      <c r="Y598" s="370"/>
    </row>
    <row r="599" spans="2:25" s="72" customFormat="1" outlineLevel="1" x14ac:dyDescent="0.2">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
      <c r="B602" s="25"/>
      <c r="C602" s="23"/>
      <c r="D602" s="23"/>
      <c r="E602" s="24" t="s">
        <v>57</v>
      </c>
      <c r="F602" s="24"/>
      <c r="G602" s="69">
        <f t="shared" ref="G602:W602" si="130">SUBTOTAL(9,G603:G605)</f>
        <v>0</v>
      </c>
      <c r="H602" s="70">
        <f t="shared" si="130"/>
        <v>0</v>
      </c>
      <c r="I602" s="66">
        <f t="shared" si="130"/>
        <v>0</v>
      </c>
      <c r="J602" s="66">
        <f t="shared" si="130"/>
        <v>0</v>
      </c>
      <c r="K602" s="67">
        <f t="shared" si="130"/>
        <v>0</v>
      </c>
      <c r="L602" s="34">
        <f t="shared" si="130"/>
        <v>0</v>
      </c>
      <c r="M602" s="34">
        <f t="shared" si="130"/>
        <v>0</v>
      </c>
      <c r="N602" s="34">
        <f t="shared" si="130"/>
        <v>0</v>
      </c>
      <c r="O602" s="34">
        <f t="shared" si="130"/>
        <v>0</v>
      </c>
      <c r="P602" s="34">
        <f t="shared" si="130"/>
        <v>0</v>
      </c>
      <c r="Q602" s="34">
        <f t="shared" si="130"/>
        <v>0</v>
      </c>
      <c r="R602" s="34">
        <f t="shared" si="130"/>
        <v>0</v>
      </c>
      <c r="S602" s="34">
        <f t="shared" si="130"/>
        <v>0</v>
      </c>
      <c r="T602" s="34">
        <f t="shared" si="130"/>
        <v>0</v>
      </c>
      <c r="U602" s="34">
        <f t="shared" si="130"/>
        <v>0</v>
      </c>
      <c r="V602" s="34">
        <f t="shared" si="130"/>
        <v>0</v>
      </c>
      <c r="W602" s="33">
        <f t="shared" si="130"/>
        <v>0</v>
      </c>
      <c r="Y602" s="370"/>
    </row>
    <row r="603" spans="2:25" s="72" customFormat="1" outlineLevel="1" x14ac:dyDescent="0.2">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84"/>
    </row>
    <row r="607" spans="2:25" s="72" customFormat="1" x14ac:dyDescent="0.2">
      <c r="B607" s="25"/>
      <c r="C607" s="23"/>
      <c r="D607" s="23"/>
      <c r="E607" s="24" t="s">
        <v>172</v>
      </c>
      <c r="F607" s="24"/>
      <c r="G607" s="69">
        <f t="shared" ref="G607:W607" si="131">SUBTOTAL(9,G608:G609)</f>
        <v>0</v>
      </c>
      <c r="H607" s="70">
        <f t="shared" si="131"/>
        <v>0</v>
      </c>
      <c r="I607" s="66">
        <f t="shared" si="131"/>
        <v>0</v>
      </c>
      <c r="J607" s="66">
        <f t="shared" si="131"/>
        <v>0</v>
      </c>
      <c r="K607" s="67">
        <f t="shared" si="131"/>
        <v>0</v>
      </c>
      <c r="L607" s="34">
        <f t="shared" si="131"/>
        <v>0</v>
      </c>
      <c r="M607" s="34">
        <f t="shared" si="131"/>
        <v>0</v>
      </c>
      <c r="N607" s="34">
        <f t="shared" si="131"/>
        <v>0</v>
      </c>
      <c r="O607" s="34">
        <f t="shared" si="131"/>
        <v>0</v>
      </c>
      <c r="P607" s="34">
        <f t="shared" si="131"/>
        <v>0</v>
      </c>
      <c r="Q607" s="34">
        <f t="shared" si="131"/>
        <v>0</v>
      </c>
      <c r="R607" s="34">
        <f t="shared" si="131"/>
        <v>0</v>
      </c>
      <c r="S607" s="34">
        <f t="shared" si="131"/>
        <v>0</v>
      </c>
      <c r="T607" s="34">
        <f t="shared" si="131"/>
        <v>0</v>
      </c>
      <c r="U607" s="34">
        <f t="shared" si="131"/>
        <v>0</v>
      </c>
      <c r="V607" s="34">
        <f t="shared" si="131"/>
        <v>0</v>
      </c>
      <c r="W607" s="33">
        <f t="shared" si="131"/>
        <v>0</v>
      </c>
      <c r="Y607" s="583"/>
    </row>
    <row r="608" spans="2:25" s="72" customFormat="1" outlineLevel="1" x14ac:dyDescent="0.2">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
      <c r="B610" s="25"/>
      <c r="C610" s="23"/>
      <c r="D610" s="23"/>
      <c r="E610" s="24" t="s">
        <v>166</v>
      </c>
      <c r="F610" s="24"/>
      <c r="G610" s="69">
        <f t="shared" ref="G610:W610" si="132">SUBTOTAL(9,G611:G613)</f>
        <v>0</v>
      </c>
      <c r="H610" s="70">
        <f t="shared" si="132"/>
        <v>0</v>
      </c>
      <c r="I610" s="66">
        <f t="shared" si="132"/>
        <v>0</v>
      </c>
      <c r="J610" s="66">
        <f t="shared" si="132"/>
        <v>0</v>
      </c>
      <c r="K610" s="67">
        <f t="shared" si="132"/>
        <v>0</v>
      </c>
      <c r="L610" s="34">
        <f t="shared" si="132"/>
        <v>0</v>
      </c>
      <c r="M610" s="34">
        <f t="shared" si="132"/>
        <v>0</v>
      </c>
      <c r="N610" s="34">
        <f t="shared" si="132"/>
        <v>0</v>
      </c>
      <c r="O610" s="34">
        <f t="shared" si="132"/>
        <v>0</v>
      </c>
      <c r="P610" s="34">
        <f t="shared" si="132"/>
        <v>0</v>
      </c>
      <c r="Q610" s="34">
        <f t="shared" si="132"/>
        <v>0</v>
      </c>
      <c r="R610" s="34">
        <f t="shared" si="132"/>
        <v>0</v>
      </c>
      <c r="S610" s="34">
        <f t="shared" si="132"/>
        <v>0</v>
      </c>
      <c r="T610" s="34">
        <f t="shared" si="132"/>
        <v>0</v>
      </c>
      <c r="U610" s="34">
        <f t="shared" si="132"/>
        <v>0</v>
      </c>
      <c r="V610" s="34">
        <f t="shared" si="132"/>
        <v>0</v>
      </c>
      <c r="W610" s="33">
        <f t="shared" si="132"/>
        <v>0</v>
      </c>
      <c r="Y610" s="370"/>
    </row>
    <row r="611" spans="2:25" s="72" customFormat="1" outlineLevel="1" x14ac:dyDescent="0.2">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
      <c r="B614" s="25"/>
      <c r="C614" s="23"/>
      <c r="D614" s="23"/>
      <c r="E614" s="24" t="s">
        <v>174</v>
      </c>
      <c r="F614" s="24"/>
      <c r="G614" s="69">
        <f t="shared" ref="G614:W614" si="133">SUBTOTAL(9,G615:G616)</f>
        <v>0</v>
      </c>
      <c r="H614" s="70">
        <f t="shared" si="133"/>
        <v>0</v>
      </c>
      <c r="I614" s="66">
        <f t="shared" si="133"/>
        <v>0</v>
      </c>
      <c r="J614" s="66">
        <f t="shared" si="133"/>
        <v>0</v>
      </c>
      <c r="K614" s="67">
        <f t="shared" si="133"/>
        <v>0</v>
      </c>
      <c r="L614" s="34">
        <f t="shared" si="133"/>
        <v>0</v>
      </c>
      <c r="M614" s="34">
        <f t="shared" si="133"/>
        <v>0</v>
      </c>
      <c r="N614" s="34">
        <f t="shared" si="133"/>
        <v>0</v>
      </c>
      <c r="O614" s="34">
        <f t="shared" si="133"/>
        <v>0</v>
      </c>
      <c r="P614" s="34">
        <f t="shared" si="133"/>
        <v>0</v>
      </c>
      <c r="Q614" s="34">
        <f t="shared" si="133"/>
        <v>0</v>
      </c>
      <c r="R614" s="34">
        <f t="shared" si="133"/>
        <v>0</v>
      </c>
      <c r="S614" s="34">
        <f t="shared" si="133"/>
        <v>0</v>
      </c>
      <c r="T614" s="34">
        <f t="shared" si="133"/>
        <v>0</v>
      </c>
      <c r="U614" s="34">
        <f t="shared" si="133"/>
        <v>0</v>
      </c>
      <c r="V614" s="34">
        <f t="shared" si="133"/>
        <v>0</v>
      </c>
      <c r="W614" s="33">
        <f t="shared" si="133"/>
        <v>0</v>
      </c>
      <c r="Y614" s="370"/>
    </row>
    <row r="615" spans="2:25" s="72" customFormat="1" outlineLevel="1" x14ac:dyDescent="0.2">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
      <c r="B617" s="25"/>
      <c r="C617" s="23"/>
      <c r="D617" s="23"/>
      <c r="E617" s="24" t="s">
        <v>169</v>
      </c>
      <c r="F617" s="24"/>
      <c r="G617" s="69">
        <f t="shared" ref="G617:W617" si="134">SUBTOTAL(9,G618:G620)</f>
        <v>0</v>
      </c>
      <c r="H617" s="70">
        <f t="shared" si="134"/>
        <v>0</v>
      </c>
      <c r="I617" s="66">
        <f t="shared" si="134"/>
        <v>0</v>
      </c>
      <c r="J617" s="66">
        <f t="shared" si="134"/>
        <v>0</v>
      </c>
      <c r="K617" s="67">
        <f t="shared" si="134"/>
        <v>0</v>
      </c>
      <c r="L617" s="34">
        <f t="shared" si="134"/>
        <v>0</v>
      </c>
      <c r="M617" s="34">
        <f t="shared" si="134"/>
        <v>0</v>
      </c>
      <c r="N617" s="34">
        <f t="shared" si="134"/>
        <v>0</v>
      </c>
      <c r="O617" s="34">
        <f t="shared" si="134"/>
        <v>0</v>
      </c>
      <c r="P617" s="34">
        <f t="shared" si="134"/>
        <v>0</v>
      </c>
      <c r="Q617" s="34">
        <f t="shared" si="134"/>
        <v>0</v>
      </c>
      <c r="R617" s="34">
        <f t="shared" si="134"/>
        <v>0</v>
      </c>
      <c r="S617" s="34">
        <f t="shared" si="134"/>
        <v>0</v>
      </c>
      <c r="T617" s="34">
        <f t="shared" si="134"/>
        <v>0</v>
      </c>
      <c r="U617" s="34">
        <f t="shared" si="134"/>
        <v>0</v>
      </c>
      <c r="V617" s="34">
        <f t="shared" si="134"/>
        <v>0</v>
      </c>
      <c r="W617" s="33">
        <f t="shared" si="134"/>
        <v>0</v>
      </c>
      <c r="Y617" s="370"/>
    </row>
    <row r="618" spans="2:25" s="72" customFormat="1" outlineLevel="1" x14ac:dyDescent="0.2">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
      <c r="B621" s="25"/>
      <c r="C621" s="23"/>
      <c r="D621" s="23"/>
      <c r="E621" s="24" t="s">
        <v>334</v>
      </c>
      <c r="F621" s="24"/>
      <c r="G621" s="69">
        <f t="shared" ref="G621:W621" si="135">SUBTOTAL(9,G622:G623)</f>
        <v>0</v>
      </c>
      <c r="H621" s="70">
        <f t="shared" si="135"/>
        <v>0</v>
      </c>
      <c r="I621" s="66">
        <f t="shared" si="135"/>
        <v>0</v>
      </c>
      <c r="J621" s="66">
        <f t="shared" si="135"/>
        <v>0</v>
      </c>
      <c r="K621" s="67">
        <f t="shared" si="135"/>
        <v>0</v>
      </c>
      <c r="L621" s="34">
        <f t="shared" si="135"/>
        <v>0</v>
      </c>
      <c r="M621" s="34">
        <f t="shared" si="135"/>
        <v>0</v>
      </c>
      <c r="N621" s="34">
        <f t="shared" si="135"/>
        <v>0</v>
      </c>
      <c r="O621" s="34">
        <f t="shared" si="135"/>
        <v>0</v>
      </c>
      <c r="P621" s="34">
        <f t="shared" si="135"/>
        <v>0</v>
      </c>
      <c r="Q621" s="34">
        <f t="shared" si="135"/>
        <v>0</v>
      </c>
      <c r="R621" s="34">
        <f t="shared" si="135"/>
        <v>0</v>
      </c>
      <c r="S621" s="34">
        <f t="shared" si="135"/>
        <v>0</v>
      </c>
      <c r="T621" s="34">
        <f t="shared" si="135"/>
        <v>0</v>
      </c>
      <c r="U621" s="34">
        <f t="shared" si="135"/>
        <v>0</v>
      </c>
      <c r="V621" s="34">
        <f t="shared" si="135"/>
        <v>0</v>
      </c>
      <c r="W621" s="33">
        <f t="shared" si="135"/>
        <v>0</v>
      </c>
      <c r="Y621" s="370"/>
    </row>
    <row r="622" spans="2:25" s="72" customFormat="1" outlineLevel="1" x14ac:dyDescent="0.2">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
      <c r="B624" s="25"/>
      <c r="C624" s="23"/>
      <c r="D624" s="23"/>
      <c r="E624" s="24" t="s">
        <v>337</v>
      </c>
      <c r="F624" s="24"/>
      <c r="G624" s="69">
        <f t="shared" ref="G624:W624" si="136">SUBTOTAL(9,G625:G627)</f>
        <v>0</v>
      </c>
      <c r="H624" s="70">
        <f t="shared" si="136"/>
        <v>0</v>
      </c>
      <c r="I624" s="66">
        <f t="shared" si="136"/>
        <v>0</v>
      </c>
      <c r="J624" s="66">
        <f t="shared" si="136"/>
        <v>0</v>
      </c>
      <c r="K624" s="67">
        <f t="shared" si="136"/>
        <v>0</v>
      </c>
      <c r="L624" s="34">
        <f t="shared" si="136"/>
        <v>0</v>
      </c>
      <c r="M624" s="34">
        <f t="shared" si="136"/>
        <v>0</v>
      </c>
      <c r="N624" s="34">
        <f t="shared" si="136"/>
        <v>0</v>
      </c>
      <c r="O624" s="34">
        <f t="shared" si="136"/>
        <v>0</v>
      </c>
      <c r="P624" s="34">
        <f t="shared" si="136"/>
        <v>0</v>
      </c>
      <c r="Q624" s="34">
        <f t="shared" si="136"/>
        <v>0</v>
      </c>
      <c r="R624" s="34">
        <f t="shared" si="136"/>
        <v>0</v>
      </c>
      <c r="S624" s="34">
        <f t="shared" si="136"/>
        <v>0</v>
      </c>
      <c r="T624" s="34">
        <f t="shared" si="136"/>
        <v>0</v>
      </c>
      <c r="U624" s="34">
        <f t="shared" si="136"/>
        <v>0</v>
      </c>
      <c r="V624" s="34">
        <f t="shared" si="136"/>
        <v>0</v>
      </c>
      <c r="W624" s="33">
        <f t="shared" si="136"/>
        <v>0</v>
      </c>
      <c r="Y624" s="370"/>
    </row>
    <row r="625" spans="2:25" s="72" customFormat="1" outlineLevel="1" x14ac:dyDescent="0.2">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84"/>
    </row>
    <row r="629" spans="2:25" s="72" customFormat="1" x14ac:dyDescent="0.2">
      <c r="B629" s="25"/>
      <c r="C629" s="23"/>
      <c r="D629" s="23"/>
      <c r="E629" s="24" t="s">
        <v>184</v>
      </c>
      <c r="F629" s="24"/>
      <c r="G629" s="69">
        <f t="shared" ref="G629:W629" si="137">SUBTOTAL(9,G630:G631)</f>
        <v>0</v>
      </c>
      <c r="H629" s="70">
        <f t="shared" si="137"/>
        <v>0</v>
      </c>
      <c r="I629" s="66">
        <f t="shared" si="137"/>
        <v>0</v>
      </c>
      <c r="J629" s="66">
        <f t="shared" si="137"/>
        <v>0</v>
      </c>
      <c r="K629" s="67">
        <f t="shared" si="137"/>
        <v>0</v>
      </c>
      <c r="L629" s="34">
        <f t="shared" si="137"/>
        <v>0</v>
      </c>
      <c r="M629" s="34">
        <f t="shared" si="137"/>
        <v>0</v>
      </c>
      <c r="N629" s="34">
        <f t="shared" si="137"/>
        <v>0</v>
      </c>
      <c r="O629" s="34">
        <f t="shared" si="137"/>
        <v>0</v>
      </c>
      <c r="P629" s="34">
        <f t="shared" si="137"/>
        <v>0</v>
      </c>
      <c r="Q629" s="34">
        <f t="shared" si="137"/>
        <v>0</v>
      </c>
      <c r="R629" s="34">
        <f t="shared" si="137"/>
        <v>0</v>
      </c>
      <c r="S629" s="34">
        <f t="shared" si="137"/>
        <v>0</v>
      </c>
      <c r="T629" s="34">
        <f t="shared" si="137"/>
        <v>0</v>
      </c>
      <c r="U629" s="34">
        <f t="shared" si="137"/>
        <v>0</v>
      </c>
      <c r="V629" s="34">
        <f t="shared" si="137"/>
        <v>0</v>
      </c>
      <c r="W629" s="33">
        <f t="shared" si="137"/>
        <v>0</v>
      </c>
      <c r="Y629" s="583"/>
    </row>
    <row r="630" spans="2:25" s="72" customFormat="1" outlineLevel="1" x14ac:dyDescent="0.2">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
      <c r="B632" s="25"/>
      <c r="C632" s="23"/>
      <c r="D632" s="23"/>
      <c r="E632" s="24" t="s">
        <v>185</v>
      </c>
      <c r="F632" s="24"/>
      <c r="G632" s="69">
        <f t="shared" ref="G632:W632" si="138">SUBTOTAL(9,G633:G634)</f>
        <v>0</v>
      </c>
      <c r="H632" s="70">
        <f t="shared" si="138"/>
        <v>0</v>
      </c>
      <c r="I632" s="66">
        <f t="shared" si="138"/>
        <v>0</v>
      </c>
      <c r="J632" s="66">
        <f t="shared" si="138"/>
        <v>0</v>
      </c>
      <c r="K632" s="67">
        <f t="shared" si="138"/>
        <v>0</v>
      </c>
      <c r="L632" s="34">
        <f t="shared" si="138"/>
        <v>0</v>
      </c>
      <c r="M632" s="34">
        <f t="shared" si="138"/>
        <v>0</v>
      </c>
      <c r="N632" s="34">
        <f t="shared" si="138"/>
        <v>0</v>
      </c>
      <c r="O632" s="34">
        <f t="shared" si="138"/>
        <v>0</v>
      </c>
      <c r="P632" s="34">
        <f t="shared" si="138"/>
        <v>0</v>
      </c>
      <c r="Q632" s="34">
        <f t="shared" si="138"/>
        <v>0</v>
      </c>
      <c r="R632" s="34">
        <f t="shared" si="138"/>
        <v>0</v>
      </c>
      <c r="S632" s="34">
        <f t="shared" si="138"/>
        <v>0</v>
      </c>
      <c r="T632" s="34">
        <f t="shared" si="138"/>
        <v>0</v>
      </c>
      <c r="U632" s="34">
        <f t="shared" si="138"/>
        <v>0</v>
      </c>
      <c r="V632" s="34">
        <f t="shared" si="138"/>
        <v>0</v>
      </c>
      <c r="W632" s="33">
        <f t="shared" si="138"/>
        <v>0</v>
      </c>
      <c r="Y632" s="370"/>
    </row>
    <row r="633" spans="2:25" s="72" customFormat="1" outlineLevel="1" x14ac:dyDescent="0.2">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
      <c r="B635" s="25"/>
      <c r="C635" s="23"/>
      <c r="D635" s="23"/>
      <c r="E635" s="24" t="s">
        <v>186</v>
      </c>
      <c r="F635" s="24"/>
      <c r="G635" s="69">
        <f t="shared" ref="G635:W635" si="139">SUBTOTAL(9,G636:G637)</f>
        <v>0</v>
      </c>
      <c r="H635" s="70">
        <f t="shared" si="139"/>
        <v>0</v>
      </c>
      <c r="I635" s="66">
        <f t="shared" si="139"/>
        <v>0</v>
      </c>
      <c r="J635" s="66">
        <f t="shared" si="139"/>
        <v>0</v>
      </c>
      <c r="K635" s="67">
        <f t="shared" si="139"/>
        <v>0</v>
      </c>
      <c r="L635" s="34">
        <f t="shared" si="139"/>
        <v>0</v>
      </c>
      <c r="M635" s="34">
        <f t="shared" si="139"/>
        <v>0</v>
      </c>
      <c r="N635" s="34">
        <f t="shared" si="139"/>
        <v>0</v>
      </c>
      <c r="O635" s="34">
        <f t="shared" si="139"/>
        <v>0</v>
      </c>
      <c r="P635" s="34">
        <f t="shared" si="139"/>
        <v>0</v>
      </c>
      <c r="Q635" s="34">
        <f t="shared" si="139"/>
        <v>0</v>
      </c>
      <c r="R635" s="34">
        <f t="shared" si="139"/>
        <v>0</v>
      </c>
      <c r="S635" s="34">
        <f t="shared" si="139"/>
        <v>0</v>
      </c>
      <c r="T635" s="34">
        <f t="shared" si="139"/>
        <v>0</v>
      </c>
      <c r="U635" s="34">
        <f t="shared" si="139"/>
        <v>0</v>
      </c>
      <c r="V635" s="34">
        <f t="shared" si="139"/>
        <v>0</v>
      </c>
      <c r="W635" s="33">
        <f t="shared" si="139"/>
        <v>0</v>
      </c>
      <c r="Y635" s="370"/>
    </row>
    <row r="636" spans="2:25" s="72" customFormat="1" outlineLevel="1" x14ac:dyDescent="0.2">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
      <c r="B638" s="25"/>
      <c r="C638" s="23"/>
      <c r="D638" s="23"/>
      <c r="E638" s="24" t="s">
        <v>187</v>
      </c>
      <c r="F638" s="24"/>
      <c r="G638" s="69">
        <f t="shared" ref="G638:W638" si="140">SUBTOTAL(9,G639:G640)</f>
        <v>0</v>
      </c>
      <c r="H638" s="70">
        <f t="shared" si="140"/>
        <v>0</v>
      </c>
      <c r="I638" s="66">
        <f t="shared" si="140"/>
        <v>0</v>
      </c>
      <c r="J638" s="66">
        <f t="shared" si="140"/>
        <v>0</v>
      </c>
      <c r="K638" s="67">
        <f t="shared" si="140"/>
        <v>0</v>
      </c>
      <c r="L638" s="34">
        <f t="shared" si="140"/>
        <v>0</v>
      </c>
      <c r="M638" s="34">
        <f t="shared" si="140"/>
        <v>0</v>
      </c>
      <c r="N638" s="34">
        <f t="shared" si="140"/>
        <v>0</v>
      </c>
      <c r="O638" s="34">
        <f t="shared" si="140"/>
        <v>0</v>
      </c>
      <c r="P638" s="34">
        <f t="shared" si="140"/>
        <v>0</v>
      </c>
      <c r="Q638" s="34">
        <f t="shared" si="140"/>
        <v>0</v>
      </c>
      <c r="R638" s="34">
        <f t="shared" si="140"/>
        <v>0</v>
      </c>
      <c r="S638" s="34">
        <f t="shared" si="140"/>
        <v>0</v>
      </c>
      <c r="T638" s="34">
        <f t="shared" si="140"/>
        <v>0</v>
      </c>
      <c r="U638" s="34">
        <f t="shared" si="140"/>
        <v>0</v>
      </c>
      <c r="V638" s="34">
        <f t="shared" si="140"/>
        <v>0</v>
      </c>
      <c r="W638" s="33">
        <f t="shared" si="140"/>
        <v>0</v>
      </c>
      <c r="Y638" s="370"/>
    </row>
    <row r="639" spans="2:25" s="72" customFormat="1" outlineLevel="1" x14ac:dyDescent="0.2">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
      <c r="B641" s="25"/>
      <c r="C641" s="23"/>
      <c r="D641" s="23"/>
      <c r="E641" s="24" t="s">
        <v>341</v>
      </c>
      <c r="F641" s="24"/>
      <c r="G641" s="69">
        <f t="shared" ref="G641:W641" si="141">SUBTOTAL(9,G642:G643)</f>
        <v>0</v>
      </c>
      <c r="H641" s="70">
        <f t="shared" si="141"/>
        <v>0</v>
      </c>
      <c r="I641" s="66">
        <f t="shared" si="141"/>
        <v>0</v>
      </c>
      <c r="J641" s="66">
        <f t="shared" si="141"/>
        <v>0</v>
      </c>
      <c r="K641" s="67">
        <f t="shared" si="141"/>
        <v>0</v>
      </c>
      <c r="L641" s="34">
        <f t="shared" si="141"/>
        <v>0</v>
      </c>
      <c r="M641" s="34">
        <f t="shared" si="141"/>
        <v>0</v>
      </c>
      <c r="N641" s="34">
        <f t="shared" si="141"/>
        <v>0</v>
      </c>
      <c r="O641" s="34">
        <f t="shared" si="141"/>
        <v>0</v>
      </c>
      <c r="P641" s="34">
        <f t="shared" si="141"/>
        <v>0</v>
      </c>
      <c r="Q641" s="34">
        <f t="shared" si="141"/>
        <v>0</v>
      </c>
      <c r="R641" s="34">
        <f t="shared" si="141"/>
        <v>0</v>
      </c>
      <c r="S641" s="34">
        <f t="shared" si="141"/>
        <v>0</v>
      </c>
      <c r="T641" s="34">
        <f t="shared" si="141"/>
        <v>0</v>
      </c>
      <c r="U641" s="34">
        <f t="shared" si="141"/>
        <v>0</v>
      </c>
      <c r="V641" s="34">
        <f t="shared" si="141"/>
        <v>0</v>
      </c>
      <c r="W641" s="33">
        <f t="shared" si="141"/>
        <v>0</v>
      </c>
      <c r="Y641" s="370"/>
    </row>
    <row r="642" spans="2:29" s="72" customFormat="1" outlineLevel="1" x14ac:dyDescent="0.2">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
      <c r="B644" s="25"/>
      <c r="C644" s="23"/>
      <c r="D644" s="23"/>
      <c r="E644" s="24" t="s">
        <v>344</v>
      </c>
      <c r="F644" s="24"/>
      <c r="G644" s="69">
        <f t="shared" ref="G644:W644" si="142">SUBTOTAL(9,G645:G646)</f>
        <v>0</v>
      </c>
      <c r="H644" s="70">
        <f t="shared" si="142"/>
        <v>0</v>
      </c>
      <c r="I644" s="66">
        <f t="shared" si="142"/>
        <v>0</v>
      </c>
      <c r="J644" s="66">
        <f t="shared" si="142"/>
        <v>0</v>
      </c>
      <c r="K644" s="67">
        <f t="shared" si="142"/>
        <v>0</v>
      </c>
      <c r="L644" s="34">
        <f t="shared" si="142"/>
        <v>0</v>
      </c>
      <c r="M644" s="34">
        <f t="shared" si="142"/>
        <v>0</v>
      </c>
      <c r="N644" s="34">
        <f t="shared" si="142"/>
        <v>0</v>
      </c>
      <c r="O644" s="34">
        <f t="shared" si="142"/>
        <v>0</v>
      </c>
      <c r="P644" s="34">
        <f t="shared" si="142"/>
        <v>0</v>
      </c>
      <c r="Q644" s="34">
        <f t="shared" si="142"/>
        <v>0</v>
      </c>
      <c r="R644" s="34">
        <f t="shared" si="142"/>
        <v>0</v>
      </c>
      <c r="S644" s="34">
        <f t="shared" si="142"/>
        <v>0</v>
      </c>
      <c r="T644" s="34">
        <f t="shared" si="142"/>
        <v>0</v>
      </c>
      <c r="U644" s="34">
        <f t="shared" si="142"/>
        <v>0</v>
      </c>
      <c r="V644" s="34">
        <f t="shared" si="142"/>
        <v>0</v>
      </c>
      <c r="W644" s="33">
        <f t="shared" si="142"/>
        <v>0</v>
      </c>
      <c r="Y644" s="370"/>
    </row>
    <row r="645" spans="2:29" s="72" customFormat="1" outlineLevel="1" x14ac:dyDescent="0.2">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
      <c r="B647" s="25"/>
      <c r="C647" s="23"/>
      <c r="D647" s="23" t="s">
        <v>63</v>
      </c>
      <c r="E647" s="24"/>
      <c r="F647" s="24"/>
      <c r="G647" s="69">
        <f t="shared" ref="G647:W647" si="143">SUBTOTAL(9,G648:G650)</f>
        <v>0</v>
      </c>
      <c r="H647" s="70">
        <f t="shared" si="143"/>
        <v>0</v>
      </c>
      <c r="I647" s="66">
        <f t="shared" si="143"/>
        <v>0</v>
      </c>
      <c r="J647" s="66">
        <f t="shared" si="143"/>
        <v>0</v>
      </c>
      <c r="K647" s="67">
        <f t="shared" si="143"/>
        <v>0</v>
      </c>
      <c r="L647" s="34">
        <f t="shared" si="143"/>
        <v>0</v>
      </c>
      <c r="M647" s="34">
        <f t="shared" si="143"/>
        <v>0</v>
      </c>
      <c r="N647" s="34">
        <f t="shared" si="143"/>
        <v>0</v>
      </c>
      <c r="O647" s="34">
        <f t="shared" si="143"/>
        <v>0</v>
      </c>
      <c r="P647" s="34">
        <f t="shared" si="143"/>
        <v>0</v>
      </c>
      <c r="Q647" s="34">
        <f t="shared" si="143"/>
        <v>0</v>
      </c>
      <c r="R647" s="34">
        <f t="shared" si="143"/>
        <v>0</v>
      </c>
      <c r="S647" s="34">
        <f t="shared" si="143"/>
        <v>0</v>
      </c>
      <c r="T647" s="34">
        <f t="shared" si="143"/>
        <v>0</v>
      </c>
      <c r="U647" s="34">
        <f t="shared" si="143"/>
        <v>0</v>
      </c>
      <c r="V647" s="34">
        <f t="shared" si="143"/>
        <v>0</v>
      </c>
      <c r="W647" s="33">
        <f t="shared" si="143"/>
        <v>0</v>
      </c>
      <c r="Y647" s="370"/>
    </row>
    <row r="648" spans="2:29" s="72" customFormat="1" outlineLevel="1" x14ac:dyDescent="0.2">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84"/>
      <c r="Z654" s="72"/>
      <c r="AA654" s="72"/>
      <c r="AB654" s="72"/>
      <c r="AC654" s="72"/>
    </row>
    <row r="655" spans="2:29" s="72" customFormat="1" x14ac:dyDescent="0.2">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
      <c r="B656" s="25"/>
      <c r="C656" s="23"/>
      <c r="D656" s="23"/>
      <c r="E656" s="24" t="s">
        <v>153</v>
      </c>
      <c r="F656" s="24"/>
      <c r="G656" s="69">
        <f t="shared" ref="G656:W656" si="144">SUBTOTAL(9,G657:G660)</f>
        <v>0</v>
      </c>
      <c r="H656" s="70">
        <f t="shared" si="144"/>
        <v>0</v>
      </c>
      <c r="I656" s="66">
        <f t="shared" si="144"/>
        <v>0</v>
      </c>
      <c r="J656" s="66">
        <f t="shared" si="144"/>
        <v>0</v>
      </c>
      <c r="K656" s="67">
        <f t="shared" si="144"/>
        <v>0</v>
      </c>
      <c r="L656" s="34">
        <f t="shared" si="144"/>
        <v>0</v>
      </c>
      <c r="M656" s="34">
        <f t="shared" si="144"/>
        <v>0</v>
      </c>
      <c r="N656" s="34">
        <f t="shared" si="144"/>
        <v>0</v>
      </c>
      <c r="O656" s="34">
        <f t="shared" si="144"/>
        <v>0</v>
      </c>
      <c r="P656" s="34">
        <f t="shared" si="144"/>
        <v>0</v>
      </c>
      <c r="Q656" s="34">
        <f t="shared" si="144"/>
        <v>0</v>
      </c>
      <c r="R656" s="34">
        <f t="shared" si="144"/>
        <v>0</v>
      </c>
      <c r="S656" s="34">
        <f t="shared" si="144"/>
        <v>0</v>
      </c>
      <c r="T656" s="34">
        <f t="shared" si="144"/>
        <v>0</v>
      </c>
      <c r="U656" s="34">
        <f t="shared" si="144"/>
        <v>0</v>
      </c>
      <c r="V656" s="34">
        <f t="shared" si="144"/>
        <v>0</v>
      </c>
      <c r="W656" s="33">
        <f t="shared" si="144"/>
        <v>0</v>
      </c>
      <c r="Y656" s="583"/>
    </row>
    <row r="657" spans="2:25" s="72" customFormat="1" outlineLevel="1" x14ac:dyDescent="0.2">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
      <c r="B661" s="25"/>
      <c r="C661" s="23"/>
      <c r="D661" s="23"/>
      <c r="E661" s="24" t="s">
        <v>157</v>
      </c>
      <c r="F661" s="24"/>
      <c r="G661" s="69">
        <f t="shared" ref="G661:W661" si="145">SUBTOTAL(9,G662:G665)</f>
        <v>0</v>
      </c>
      <c r="H661" s="70">
        <f t="shared" si="145"/>
        <v>0</v>
      </c>
      <c r="I661" s="66">
        <f t="shared" si="145"/>
        <v>0</v>
      </c>
      <c r="J661" s="66">
        <f t="shared" si="145"/>
        <v>0</v>
      </c>
      <c r="K661" s="67">
        <f t="shared" si="145"/>
        <v>0</v>
      </c>
      <c r="L661" s="34">
        <f t="shared" si="145"/>
        <v>0</v>
      </c>
      <c r="M661" s="34">
        <f t="shared" si="145"/>
        <v>0</v>
      </c>
      <c r="N661" s="34">
        <f t="shared" si="145"/>
        <v>0</v>
      </c>
      <c r="O661" s="34">
        <f t="shared" si="145"/>
        <v>0</v>
      </c>
      <c r="P661" s="34">
        <f t="shared" si="145"/>
        <v>0</v>
      </c>
      <c r="Q661" s="34">
        <f t="shared" si="145"/>
        <v>0</v>
      </c>
      <c r="R661" s="34">
        <f t="shared" si="145"/>
        <v>0</v>
      </c>
      <c r="S661" s="34">
        <f t="shared" si="145"/>
        <v>0</v>
      </c>
      <c r="T661" s="34">
        <f t="shared" si="145"/>
        <v>0</v>
      </c>
      <c r="U661" s="34">
        <f t="shared" si="145"/>
        <v>0</v>
      </c>
      <c r="V661" s="34">
        <f t="shared" si="145"/>
        <v>0</v>
      </c>
      <c r="W661" s="33">
        <f t="shared" si="145"/>
        <v>0</v>
      </c>
      <c r="Y661" s="370"/>
    </row>
    <row r="662" spans="2:25" s="72" customFormat="1" outlineLevel="1" x14ac:dyDescent="0.2">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
      <c r="B666" s="25"/>
      <c r="C666" s="23"/>
      <c r="D666" s="23"/>
      <c r="E666" s="24" t="s">
        <v>347</v>
      </c>
      <c r="F666" s="24"/>
      <c r="G666" s="69">
        <f t="shared" ref="G666:W666" si="146">SUBTOTAL(9,G667:G670)</f>
        <v>0</v>
      </c>
      <c r="H666" s="70">
        <f t="shared" si="146"/>
        <v>0</v>
      </c>
      <c r="I666" s="66">
        <f t="shared" si="146"/>
        <v>0</v>
      </c>
      <c r="J666" s="66">
        <f t="shared" si="146"/>
        <v>0</v>
      </c>
      <c r="K666" s="67">
        <f t="shared" si="146"/>
        <v>0</v>
      </c>
      <c r="L666" s="34">
        <f t="shared" si="146"/>
        <v>0</v>
      </c>
      <c r="M666" s="34">
        <f t="shared" si="146"/>
        <v>0</v>
      </c>
      <c r="N666" s="34">
        <f t="shared" si="146"/>
        <v>0</v>
      </c>
      <c r="O666" s="34">
        <f t="shared" si="146"/>
        <v>0</v>
      </c>
      <c r="P666" s="34">
        <f t="shared" si="146"/>
        <v>0</v>
      </c>
      <c r="Q666" s="34">
        <f t="shared" si="146"/>
        <v>0</v>
      </c>
      <c r="R666" s="34">
        <f t="shared" si="146"/>
        <v>0</v>
      </c>
      <c r="S666" s="34">
        <f t="shared" si="146"/>
        <v>0</v>
      </c>
      <c r="T666" s="34">
        <f t="shared" si="146"/>
        <v>0</v>
      </c>
      <c r="U666" s="34">
        <f t="shared" si="146"/>
        <v>0</v>
      </c>
      <c r="V666" s="34">
        <f t="shared" si="146"/>
        <v>0</v>
      </c>
      <c r="W666" s="33">
        <f t="shared" si="146"/>
        <v>0</v>
      </c>
      <c r="Y666" s="370"/>
    </row>
    <row r="667" spans="2:25" s="72" customFormat="1" outlineLevel="1" x14ac:dyDescent="0.2">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84"/>
    </row>
    <row r="672" spans="2:25" s="72" customFormat="1" x14ac:dyDescent="0.2">
      <c r="B672" s="25"/>
      <c r="C672" s="23"/>
      <c r="D672" s="23"/>
      <c r="E672" s="64" t="s">
        <v>54</v>
      </c>
      <c r="F672" s="24"/>
      <c r="G672" s="69">
        <f t="shared" ref="G672:W672" si="147">SUBTOTAL(9,G673:G675)</f>
        <v>0</v>
      </c>
      <c r="H672" s="70">
        <f t="shared" si="147"/>
        <v>0</v>
      </c>
      <c r="I672" s="66">
        <f t="shared" si="147"/>
        <v>0</v>
      </c>
      <c r="J672" s="66">
        <f t="shared" si="147"/>
        <v>0</v>
      </c>
      <c r="K672" s="67">
        <f t="shared" si="147"/>
        <v>0</v>
      </c>
      <c r="L672" s="34">
        <f t="shared" si="147"/>
        <v>0</v>
      </c>
      <c r="M672" s="34">
        <f t="shared" si="147"/>
        <v>0</v>
      </c>
      <c r="N672" s="34">
        <f t="shared" si="147"/>
        <v>0</v>
      </c>
      <c r="O672" s="34">
        <f t="shared" si="147"/>
        <v>0</v>
      </c>
      <c r="P672" s="34">
        <f t="shared" si="147"/>
        <v>0</v>
      </c>
      <c r="Q672" s="34">
        <f t="shared" si="147"/>
        <v>0</v>
      </c>
      <c r="R672" s="34">
        <f t="shared" si="147"/>
        <v>0</v>
      </c>
      <c r="S672" s="34">
        <f t="shared" si="147"/>
        <v>0</v>
      </c>
      <c r="T672" s="34">
        <f t="shared" si="147"/>
        <v>0</v>
      </c>
      <c r="U672" s="34">
        <f t="shared" si="147"/>
        <v>0</v>
      </c>
      <c r="V672" s="34">
        <f t="shared" si="147"/>
        <v>0</v>
      </c>
      <c r="W672" s="33">
        <f t="shared" si="147"/>
        <v>0</v>
      </c>
      <c r="Y672" s="583"/>
    </row>
    <row r="673" spans="2:25" s="72" customFormat="1" outlineLevel="1" x14ac:dyDescent="0.2">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
      <c r="B676" s="25"/>
      <c r="C676" s="23"/>
      <c r="D676" s="23"/>
      <c r="E676" s="24" t="s">
        <v>56</v>
      </c>
      <c r="F676" s="24"/>
      <c r="G676" s="69">
        <f t="shared" ref="G676:W676" si="148">SUBTOTAL(9,G677:G679)</f>
        <v>0</v>
      </c>
      <c r="H676" s="70">
        <f t="shared" si="148"/>
        <v>0</v>
      </c>
      <c r="I676" s="66">
        <f t="shared" si="148"/>
        <v>0</v>
      </c>
      <c r="J676" s="66">
        <f t="shared" si="148"/>
        <v>0</v>
      </c>
      <c r="K676" s="67">
        <f t="shared" si="148"/>
        <v>0</v>
      </c>
      <c r="L676" s="34">
        <f t="shared" si="148"/>
        <v>0</v>
      </c>
      <c r="M676" s="34">
        <f t="shared" si="148"/>
        <v>0</v>
      </c>
      <c r="N676" s="34">
        <f t="shared" si="148"/>
        <v>0</v>
      </c>
      <c r="O676" s="34">
        <f t="shared" si="148"/>
        <v>0</v>
      </c>
      <c r="P676" s="34">
        <f t="shared" si="148"/>
        <v>0</v>
      </c>
      <c r="Q676" s="34">
        <f t="shared" si="148"/>
        <v>0</v>
      </c>
      <c r="R676" s="34">
        <f t="shared" si="148"/>
        <v>0</v>
      </c>
      <c r="S676" s="34">
        <f t="shared" si="148"/>
        <v>0</v>
      </c>
      <c r="T676" s="34">
        <f t="shared" si="148"/>
        <v>0</v>
      </c>
      <c r="U676" s="34">
        <f t="shared" si="148"/>
        <v>0</v>
      </c>
      <c r="V676" s="34">
        <f t="shared" si="148"/>
        <v>0</v>
      </c>
      <c r="W676" s="33">
        <f t="shared" si="148"/>
        <v>0</v>
      </c>
      <c r="Y676" s="370"/>
    </row>
    <row r="677" spans="2:25" s="72" customFormat="1" outlineLevel="1" x14ac:dyDescent="0.2">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
      <c r="B680" s="25"/>
      <c r="C680" s="23"/>
      <c r="D680" s="23"/>
      <c r="E680" s="24" t="s">
        <v>57</v>
      </c>
      <c r="F680" s="24"/>
      <c r="G680" s="69">
        <f t="shared" ref="G680:W680" si="149">SUBTOTAL(9,G681:G683)</f>
        <v>0</v>
      </c>
      <c r="H680" s="70">
        <f t="shared" si="149"/>
        <v>0</v>
      </c>
      <c r="I680" s="66">
        <f t="shared" si="149"/>
        <v>0</v>
      </c>
      <c r="J680" s="66">
        <f t="shared" si="149"/>
        <v>0</v>
      </c>
      <c r="K680" s="67">
        <f t="shared" si="149"/>
        <v>0</v>
      </c>
      <c r="L680" s="34">
        <f t="shared" si="149"/>
        <v>0</v>
      </c>
      <c r="M680" s="34">
        <f t="shared" si="149"/>
        <v>0</v>
      </c>
      <c r="N680" s="34">
        <f t="shared" si="149"/>
        <v>0</v>
      </c>
      <c r="O680" s="34">
        <f t="shared" si="149"/>
        <v>0</v>
      </c>
      <c r="P680" s="34">
        <f t="shared" si="149"/>
        <v>0</v>
      </c>
      <c r="Q680" s="34">
        <f t="shared" si="149"/>
        <v>0</v>
      </c>
      <c r="R680" s="34">
        <f t="shared" si="149"/>
        <v>0</v>
      </c>
      <c r="S680" s="34">
        <f t="shared" si="149"/>
        <v>0</v>
      </c>
      <c r="T680" s="34">
        <f t="shared" si="149"/>
        <v>0</v>
      </c>
      <c r="U680" s="34">
        <f t="shared" si="149"/>
        <v>0</v>
      </c>
      <c r="V680" s="34">
        <f t="shared" si="149"/>
        <v>0</v>
      </c>
      <c r="W680" s="33">
        <f t="shared" si="149"/>
        <v>0</v>
      </c>
      <c r="Y680" s="370"/>
    </row>
    <row r="681" spans="2:25" s="72" customFormat="1" outlineLevel="1" x14ac:dyDescent="0.2">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84"/>
    </row>
    <row r="685" spans="2:25" s="72" customFormat="1" x14ac:dyDescent="0.2">
      <c r="B685" s="25"/>
      <c r="C685" s="23"/>
      <c r="D685" s="23"/>
      <c r="E685" s="24" t="s">
        <v>172</v>
      </c>
      <c r="F685" s="24"/>
      <c r="G685" s="69">
        <f t="shared" ref="G685:W685" si="150">SUBTOTAL(9,G686:G687)</f>
        <v>0</v>
      </c>
      <c r="H685" s="70">
        <f t="shared" si="150"/>
        <v>0</v>
      </c>
      <c r="I685" s="66">
        <f t="shared" si="150"/>
        <v>0</v>
      </c>
      <c r="J685" s="66">
        <f t="shared" si="150"/>
        <v>0</v>
      </c>
      <c r="K685" s="67">
        <f t="shared" si="150"/>
        <v>0</v>
      </c>
      <c r="L685" s="34">
        <f t="shared" si="150"/>
        <v>0</v>
      </c>
      <c r="M685" s="34">
        <f t="shared" si="150"/>
        <v>0</v>
      </c>
      <c r="N685" s="34">
        <f t="shared" si="150"/>
        <v>0</v>
      </c>
      <c r="O685" s="34">
        <f t="shared" si="150"/>
        <v>0</v>
      </c>
      <c r="P685" s="34">
        <f t="shared" si="150"/>
        <v>0</v>
      </c>
      <c r="Q685" s="34">
        <f t="shared" si="150"/>
        <v>0</v>
      </c>
      <c r="R685" s="34">
        <f t="shared" si="150"/>
        <v>0</v>
      </c>
      <c r="S685" s="34">
        <f t="shared" si="150"/>
        <v>0</v>
      </c>
      <c r="T685" s="34">
        <f t="shared" si="150"/>
        <v>0</v>
      </c>
      <c r="U685" s="34">
        <f t="shared" si="150"/>
        <v>0</v>
      </c>
      <c r="V685" s="34">
        <f t="shared" si="150"/>
        <v>0</v>
      </c>
      <c r="W685" s="33">
        <f t="shared" si="150"/>
        <v>0</v>
      </c>
      <c r="Y685" s="583"/>
    </row>
    <row r="686" spans="2:25" s="72" customFormat="1" outlineLevel="1" x14ac:dyDescent="0.2">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
      <c r="B688" s="25"/>
      <c r="C688" s="23"/>
      <c r="D688" s="23"/>
      <c r="E688" s="24" t="s">
        <v>166</v>
      </c>
      <c r="F688" s="24"/>
      <c r="G688" s="69">
        <f t="shared" ref="G688:W688" si="151">SUBTOTAL(9,G689:G691)</f>
        <v>0</v>
      </c>
      <c r="H688" s="70">
        <f t="shared" si="151"/>
        <v>0</v>
      </c>
      <c r="I688" s="66">
        <f t="shared" si="151"/>
        <v>0</v>
      </c>
      <c r="J688" s="66">
        <f t="shared" si="151"/>
        <v>0</v>
      </c>
      <c r="K688" s="67">
        <f t="shared" si="151"/>
        <v>0</v>
      </c>
      <c r="L688" s="34">
        <f t="shared" si="151"/>
        <v>0</v>
      </c>
      <c r="M688" s="34">
        <f t="shared" si="151"/>
        <v>0</v>
      </c>
      <c r="N688" s="34">
        <f t="shared" si="151"/>
        <v>0</v>
      </c>
      <c r="O688" s="34">
        <f t="shared" si="151"/>
        <v>0</v>
      </c>
      <c r="P688" s="34">
        <f t="shared" si="151"/>
        <v>0</v>
      </c>
      <c r="Q688" s="34">
        <f t="shared" si="151"/>
        <v>0</v>
      </c>
      <c r="R688" s="34">
        <f t="shared" si="151"/>
        <v>0</v>
      </c>
      <c r="S688" s="34">
        <f t="shared" si="151"/>
        <v>0</v>
      </c>
      <c r="T688" s="34">
        <f t="shared" si="151"/>
        <v>0</v>
      </c>
      <c r="U688" s="34">
        <f t="shared" si="151"/>
        <v>0</v>
      </c>
      <c r="V688" s="34">
        <f t="shared" si="151"/>
        <v>0</v>
      </c>
      <c r="W688" s="33">
        <f t="shared" si="151"/>
        <v>0</v>
      </c>
      <c r="Y688" s="370"/>
    </row>
    <row r="689" spans="2:25" s="72" customFormat="1" outlineLevel="1" x14ac:dyDescent="0.2">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
      <c r="B692" s="25"/>
      <c r="C692" s="23"/>
      <c r="D692" s="23"/>
      <c r="E692" s="24" t="s">
        <v>174</v>
      </c>
      <c r="F692" s="24"/>
      <c r="G692" s="69">
        <f t="shared" ref="G692:W692" si="152">SUBTOTAL(9,G693:G694)</f>
        <v>0</v>
      </c>
      <c r="H692" s="70">
        <f t="shared" si="152"/>
        <v>0</v>
      </c>
      <c r="I692" s="66">
        <f t="shared" si="152"/>
        <v>0</v>
      </c>
      <c r="J692" s="66">
        <f t="shared" si="152"/>
        <v>0</v>
      </c>
      <c r="K692" s="67">
        <f t="shared" si="152"/>
        <v>0</v>
      </c>
      <c r="L692" s="34">
        <f t="shared" si="152"/>
        <v>0</v>
      </c>
      <c r="M692" s="34">
        <f t="shared" si="152"/>
        <v>0</v>
      </c>
      <c r="N692" s="34">
        <f t="shared" si="152"/>
        <v>0</v>
      </c>
      <c r="O692" s="34">
        <f t="shared" si="152"/>
        <v>0</v>
      </c>
      <c r="P692" s="34">
        <f t="shared" si="152"/>
        <v>0</v>
      </c>
      <c r="Q692" s="34">
        <f t="shared" si="152"/>
        <v>0</v>
      </c>
      <c r="R692" s="34">
        <f t="shared" si="152"/>
        <v>0</v>
      </c>
      <c r="S692" s="34">
        <f t="shared" si="152"/>
        <v>0</v>
      </c>
      <c r="T692" s="34">
        <f t="shared" si="152"/>
        <v>0</v>
      </c>
      <c r="U692" s="34">
        <f t="shared" si="152"/>
        <v>0</v>
      </c>
      <c r="V692" s="34">
        <f t="shared" si="152"/>
        <v>0</v>
      </c>
      <c r="W692" s="33">
        <f t="shared" si="152"/>
        <v>0</v>
      </c>
      <c r="Y692" s="370"/>
    </row>
    <row r="693" spans="2:25" s="72" customFormat="1" outlineLevel="1" x14ac:dyDescent="0.2">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
      <c r="B695" s="25"/>
      <c r="C695" s="23"/>
      <c r="D695" s="23"/>
      <c r="E695" s="24" t="s">
        <v>169</v>
      </c>
      <c r="F695" s="24"/>
      <c r="G695" s="69">
        <f t="shared" ref="G695:W695" si="153">SUBTOTAL(9,G696:G698)</f>
        <v>0</v>
      </c>
      <c r="H695" s="70">
        <f t="shared" si="153"/>
        <v>0</v>
      </c>
      <c r="I695" s="66">
        <f t="shared" si="153"/>
        <v>0</v>
      </c>
      <c r="J695" s="66">
        <f t="shared" si="153"/>
        <v>0</v>
      </c>
      <c r="K695" s="67">
        <f t="shared" si="153"/>
        <v>0</v>
      </c>
      <c r="L695" s="34">
        <f t="shared" si="153"/>
        <v>0</v>
      </c>
      <c r="M695" s="34">
        <f t="shared" si="153"/>
        <v>0</v>
      </c>
      <c r="N695" s="34">
        <f t="shared" si="153"/>
        <v>0</v>
      </c>
      <c r="O695" s="34">
        <f t="shared" si="153"/>
        <v>0</v>
      </c>
      <c r="P695" s="34">
        <f t="shared" si="153"/>
        <v>0</v>
      </c>
      <c r="Q695" s="34">
        <f t="shared" si="153"/>
        <v>0</v>
      </c>
      <c r="R695" s="34">
        <f t="shared" si="153"/>
        <v>0</v>
      </c>
      <c r="S695" s="34">
        <f t="shared" si="153"/>
        <v>0</v>
      </c>
      <c r="T695" s="34">
        <f t="shared" si="153"/>
        <v>0</v>
      </c>
      <c r="U695" s="34">
        <f t="shared" si="153"/>
        <v>0</v>
      </c>
      <c r="V695" s="34">
        <f t="shared" si="153"/>
        <v>0</v>
      </c>
      <c r="W695" s="33">
        <f t="shared" si="153"/>
        <v>0</v>
      </c>
      <c r="Y695" s="370"/>
    </row>
    <row r="696" spans="2:25" s="72" customFormat="1" outlineLevel="1" x14ac:dyDescent="0.2">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
      <c r="B699" s="25"/>
      <c r="C699" s="23"/>
      <c r="D699" s="23"/>
      <c r="E699" s="24" t="s">
        <v>334</v>
      </c>
      <c r="F699" s="24"/>
      <c r="G699" s="69">
        <f t="shared" ref="G699:W699" si="154">SUBTOTAL(9,G700:G701)</f>
        <v>0</v>
      </c>
      <c r="H699" s="70">
        <f t="shared" si="154"/>
        <v>0</v>
      </c>
      <c r="I699" s="66">
        <f t="shared" si="154"/>
        <v>0</v>
      </c>
      <c r="J699" s="66">
        <f t="shared" si="154"/>
        <v>0</v>
      </c>
      <c r="K699" s="67">
        <f t="shared" si="154"/>
        <v>0</v>
      </c>
      <c r="L699" s="34">
        <f t="shared" si="154"/>
        <v>0</v>
      </c>
      <c r="M699" s="34">
        <f t="shared" si="154"/>
        <v>0</v>
      </c>
      <c r="N699" s="34">
        <f t="shared" si="154"/>
        <v>0</v>
      </c>
      <c r="O699" s="34">
        <f t="shared" si="154"/>
        <v>0</v>
      </c>
      <c r="P699" s="34">
        <f t="shared" si="154"/>
        <v>0</v>
      </c>
      <c r="Q699" s="34">
        <f t="shared" si="154"/>
        <v>0</v>
      </c>
      <c r="R699" s="34">
        <f t="shared" si="154"/>
        <v>0</v>
      </c>
      <c r="S699" s="34">
        <f t="shared" si="154"/>
        <v>0</v>
      </c>
      <c r="T699" s="34">
        <f t="shared" si="154"/>
        <v>0</v>
      </c>
      <c r="U699" s="34">
        <f t="shared" si="154"/>
        <v>0</v>
      </c>
      <c r="V699" s="34">
        <f t="shared" si="154"/>
        <v>0</v>
      </c>
      <c r="W699" s="33">
        <f t="shared" si="154"/>
        <v>0</v>
      </c>
      <c r="Y699" s="370"/>
    </row>
    <row r="700" spans="2:25" s="72" customFormat="1" outlineLevel="1" x14ac:dyDescent="0.2">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
      <c r="B702" s="25"/>
      <c r="C702" s="23"/>
      <c r="D702" s="23"/>
      <c r="E702" s="24" t="s">
        <v>337</v>
      </c>
      <c r="F702" s="24"/>
      <c r="G702" s="69">
        <f t="shared" ref="G702:W702" si="155">SUBTOTAL(9,G703:G705)</f>
        <v>0</v>
      </c>
      <c r="H702" s="70">
        <f t="shared" si="155"/>
        <v>0</v>
      </c>
      <c r="I702" s="66">
        <f t="shared" si="155"/>
        <v>0</v>
      </c>
      <c r="J702" s="66">
        <f t="shared" si="155"/>
        <v>0</v>
      </c>
      <c r="K702" s="67">
        <f t="shared" si="155"/>
        <v>0</v>
      </c>
      <c r="L702" s="34">
        <f t="shared" si="155"/>
        <v>0</v>
      </c>
      <c r="M702" s="34">
        <f t="shared" si="155"/>
        <v>0</v>
      </c>
      <c r="N702" s="34">
        <f t="shared" si="155"/>
        <v>0</v>
      </c>
      <c r="O702" s="34">
        <f t="shared" si="155"/>
        <v>0</v>
      </c>
      <c r="P702" s="34">
        <f t="shared" si="155"/>
        <v>0</v>
      </c>
      <c r="Q702" s="34">
        <f t="shared" si="155"/>
        <v>0</v>
      </c>
      <c r="R702" s="34">
        <f t="shared" si="155"/>
        <v>0</v>
      </c>
      <c r="S702" s="34">
        <f t="shared" si="155"/>
        <v>0</v>
      </c>
      <c r="T702" s="34">
        <f t="shared" si="155"/>
        <v>0</v>
      </c>
      <c r="U702" s="34">
        <f t="shared" si="155"/>
        <v>0</v>
      </c>
      <c r="V702" s="34">
        <f t="shared" si="155"/>
        <v>0</v>
      </c>
      <c r="W702" s="33">
        <f t="shared" si="155"/>
        <v>0</v>
      </c>
      <c r="Y702" s="370"/>
    </row>
    <row r="703" spans="2:25" s="72" customFormat="1" outlineLevel="1" x14ac:dyDescent="0.2">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84"/>
    </row>
    <row r="707" spans="2:25" s="72" customFormat="1" x14ac:dyDescent="0.2">
      <c r="B707" s="25"/>
      <c r="C707" s="23"/>
      <c r="D707" s="23"/>
      <c r="E707" s="24" t="s">
        <v>184</v>
      </c>
      <c r="F707" s="24"/>
      <c r="G707" s="69">
        <f t="shared" ref="G707:W707" si="156">SUBTOTAL(9,G708:G709)</f>
        <v>0</v>
      </c>
      <c r="H707" s="70">
        <f t="shared" si="156"/>
        <v>0</v>
      </c>
      <c r="I707" s="66">
        <f t="shared" si="156"/>
        <v>0</v>
      </c>
      <c r="J707" s="66">
        <f t="shared" si="156"/>
        <v>0</v>
      </c>
      <c r="K707" s="67">
        <f t="shared" si="156"/>
        <v>0</v>
      </c>
      <c r="L707" s="34">
        <f t="shared" si="156"/>
        <v>0</v>
      </c>
      <c r="M707" s="34">
        <f t="shared" si="156"/>
        <v>0</v>
      </c>
      <c r="N707" s="34">
        <f t="shared" si="156"/>
        <v>0</v>
      </c>
      <c r="O707" s="34">
        <f t="shared" si="156"/>
        <v>0</v>
      </c>
      <c r="P707" s="34">
        <f t="shared" si="156"/>
        <v>0</v>
      </c>
      <c r="Q707" s="34">
        <f t="shared" si="156"/>
        <v>0</v>
      </c>
      <c r="R707" s="34">
        <f t="shared" si="156"/>
        <v>0</v>
      </c>
      <c r="S707" s="34">
        <f t="shared" si="156"/>
        <v>0</v>
      </c>
      <c r="T707" s="34">
        <f t="shared" si="156"/>
        <v>0</v>
      </c>
      <c r="U707" s="34">
        <f t="shared" si="156"/>
        <v>0</v>
      </c>
      <c r="V707" s="34">
        <f t="shared" si="156"/>
        <v>0</v>
      </c>
      <c r="W707" s="33">
        <f t="shared" si="156"/>
        <v>0</v>
      </c>
      <c r="Y707" s="583"/>
    </row>
    <row r="708" spans="2:25" s="72" customFormat="1" outlineLevel="1" x14ac:dyDescent="0.2">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
      <c r="B710" s="25"/>
      <c r="C710" s="23"/>
      <c r="D710" s="23"/>
      <c r="E710" s="24" t="s">
        <v>185</v>
      </c>
      <c r="F710" s="24"/>
      <c r="G710" s="69">
        <f t="shared" ref="G710:W710" si="157">SUBTOTAL(9,G711:G712)</f>
        <v>0</v>
      </c>
      <c r="H710" s="70">
        <f t="shared" si="157"/>
        <v>0</v>
      </c>
      <c r="I710" s="66">
        <f t="shared" si="157"/>
        <v>0</v>
      </c>
      <c r="J710" s="66">
        <f t="shared" si="157"/>
        <v>0</v>
      </c>
      <c r="K710" s="67">
        <f t="shared" si="157"/>
        <v>0</v>
      </c>
      <c r="L710" s="34">
        <f t="shared" si="157"/>
        <v>0</v>
      </c>
      <c r="M710" s="34">
        <f t="shared" si="157"/>
        <v>0</v>
      </c>
      <c r="N710" s="34">
        <f t="shared" si="157"/>
        <v>0</v>
      </c>
      <c r="O710" s="34">
        <f t="shared" si="157"/>
        <v>0</v>
      </c>
      <c r="P710" s="34">
        <f t="shared" si="157"/>
        <v>0</v>
      </c>
      <c r="Q710" s="34">
        <f t="shared" si="157"/>
        <v>0</v>
      </c>
      <c r="R710" s="34">
        <f t="shared" si="157"/>
        <v>0</v>
      </c>
      <c r="S710" s="34">
        <f t="shared" si="157"/>
        <v>0</v>
      </c>
      <c r="T710" s="34">
        <f t="shared" si="157"/>
        <v>0</v>
      </c>
      <c r="U710" s="34">
        <f t="shared" si="157"/>
        <v>0</v>
      </c>
      <c r="V710" s="34">
        <f t="shared" si="157"/>
        <v>0</v>
      </c>
      <c r="W710" s="33">
        <f t="shared" si="157"/>
        <v>0</v>
      </c>
      <c r="Y710" s="370"/>
    </row>
    <row r="711" spans="2:25" s="72" customFormat="1" outlineLevel="1" x14ac:dyDescent="0.2">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
      <c r="B713" s="25"/>
      <c r="C713" s="23"/>
      <c r="D713" s="23"/>
      <c r="E713" s="24" t="s">
        <v>186</v>
      </c>
      <c r="F713" s="24"/>
      <c r="G713" s="69">
        <f t="shared" ref="G713:W713" si="158">SUBTOTAL(9,G714:G715)</f>
        <v>0</v>
      </c>
      <c r="H713" s="70">
        <f t="shared" si="158"/>
        <v>0</v>
      </c>
      <c r="I713" s="66">
        <f t="shared" si="158"/>
        <v>0</v>
      </c>
      <c r="J713" s="66">
        <f t="shared" si="158"/>
        <v>0</v>
      </c>
      <c r="K713" s="67">
        <f t="shared" si="158"/>
        <v>0</v>
      </c>
      <c r="L713" s="34">
        <f t="shared" si="158"/>
        <v>0</v>
      </c>
      <c r="M713" s="34">
        <f t="shared" si="158"/>
        <v>0</v>
      </c>
      <c r="N713" s="34">
        <f t="shared" si="158"/>
        <v>0</v>
      </c>
      <c r="O713" s="34">
        <f t="shared" si="158"/>
        <v>0</v>
      </c>
      <c r="P713" s="34">
        <f t="shared" si="158"/>
        <v>0</v>
      </c>
      <c r="Q713" s="34">
        <f t="shared" si="158"/>
        <v>0</v>
      </c>
      <c r="R713" s="34">
        <f t="shared" si="158"/>
        <v>0</v>
      </c>
      <c r="S713" s="34">
        <f t="shared" si="158"/>
        <v>0</v>
      </c>
      <c r="T713" s="34">
        <f t="shared" si="158"/>
        <v>0</v>
      </c>
      <c r="U713" s="34">
        <f t="shared" si="158"/>
        <v>0</v>
      </c>
      <c r="V713" s="34">
        <f t="shared" si="158"/>
        <v>0</v>
      </c>
      <c r="W713" s="33">
        <f t="shared" si="158"/>
        <v>0</v>
      </c>
      <c r="Y713" s="370"/>
    </row>
    <row r="714" spans="2:25" s="72" customFormat="1" outlineLevel="1" x14ac:dyDescent="0.2">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
      <c r="B716" s="25"/>
      <c r="C716" s="23"/>
      <c r="D716" s="23"/>
      <c r="E716" s="24" t="s">
        <v>187</v>
      </c>
      <c r="F716" s="24"/>
      <c r="G716" s="69">
        <f t="shared" ref="G716:W716" si="159">SUBTOTAL(9,G717:G718)</f>
        <v>0</v>
      </c>
      <c r="H716" s="70">
        <f t="shared" si="159"/>
        <v>0</v>
      </c>
      <c r="I716" s="66">
        <f t="shared" si="159"/>
        <v>0</v>
      </c>
      <c r="J716" s="66">
        <f t="shared" si="159"/>
        <v>0</v>
      </c>
      <c r="K716" s="67">
        <f t="shared" si="159"/>
        <v>0</v>
      </c>
      <c r="L716" s="34">
        <f t="shared" si="159"/>
        <v>0</v>
      </c>
      <c r="M716" s="34">
        <f t="shared" si="159"/>
        <v>0</v>
      </c>
      <c r="N716" s="34">
        <f t="shared" si="159"/>
        <v>0</v>
      </c>
      <c r="O716" s="34">
        <f t="shared" si="159"/>
        <v>0</v>
      </c>
      <c r="P716" s="34">
        <f t="shared" si="159"/>
        <v>0</v>
      </c>
      <c r="Q716" s="34">
        <f t="shared" si="159"/>
        <v>0</v>
      </c>
      <c r="R716" s="34">
        <f t="shared" si="159"/>
        <v>0</v>
      </c>
      <c r="S716" s="34">
        <f t="shared" si="159"/>
        <v>0</v>
      </c>
      <c r="T716" s="34">
        <f t="shared" si="159"/>
        <v>0</v>
      </c>
      <c r="U716" s="34">
        <f t="shared" si="159"/>
        <v>0</v>
      </c>
      <c r="V716" s="34">
        <f t="shared" si="159"/>
        <v>0</v>
      </c>
      <c r="W716" s="33">
        <f t="shared" si="159"/>
        <v>0</v>
      </c>
      <c r="Y716" s="370"/>
    </row>
    <row r="717" spans="2:25" s="72" customFormat="1" outlineLevel="1" x14ac:dyDescent="0.2">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
      <c r="B719" s="25"/>
      <c r="C719" s="23"/>
      <c r="D719" s="23"/>
      <c r="E719" s="24" t="s">
        <v>341</v>
      </c>
      <c r="F719" s="24"/>
      <c r="G719" s="69">
        <f t="shared" ref="G719:W719" si="160">SUBTOTAL(9,G720:G721)</f>
        <v>0</v>
      </c>
      <c r="H719" s="70">
        <f t="shared" si="160"/>
        <v>0</v>
      </c>
      <c r="I719" s="66">
        <f t="shared" si="160"/>
        <v>0</v>
      </c>
      <c r="J719" s="66">
        <f t="shared" si="160"/>
        <v>0</v>
      </c>
      <c r="K719" s="67">
        <f t="shared" si="160"/>
        <v>0</v>
      </c>
      <c r="L719" s="34">
        <f t="shared" si="160"/>
        <v>0</v>
      </c>
      <c r="M719" s="34">
        <f t="shared" si="160"/>
        <v>0</v>
      </c>
      <c r="N719" s="34">
        <f t="shared" si="160"/>
        <v>0</v>
      </c>
      <c r="O719" s="34">
        <f t="shared" si="160"/>
        <v>0</v>
      </c>
      <c r="P719" s="34">
        <f t="shared" si="160"/>
        <v>0</v>
      </c>
      <c r="Q719" s="34">
        <f t="shared" si="160"/>
        <v>0</v>
      </c>
      <c r="R719" s="34">
        <f t="shared" si="160"/>
        <v>0</v>
      </c>
      <c r="S719" s="34">
        <f t="shared" si="160"/>
        <v>0</v>
      </c>
      <c r="T719" s="34">
        <f t="shared" si="160"/>
        <v>0</v>
      </c>
      <c r="U719" s="34">
        <f t="shared" si="160"/>
        <v>0</v>
      </c>
      <c r="V719" s="34">
        <f t="shared" si="160"/>
        <v>0</v>
      </c>
      <c r="W719" s="33">
        <f t="shared" si="160"/>
        <v>0</v>
      </c>
      <c r="Y719" s="370"/>
    </row>
    <row r="720" spans="2:25" s="72" customFormat="1" outlineLevel="1" x14ac:dyDescent="0.2">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
      <c r="B722" s="25"/>
      <c r="C722" s="23"/>
      <c r="D722" s="23"/>
      <c r="E722" s="24" t="s">
        <v>344</v>
      </c>
      <c r="F722" s="24"/>
      <c r="G722" s="69">
        <f t="shared" ref="G722:W722" si="161">SUBTOTAL(9,G723:G724)</f>
        <v>0</v>
      </c>
      <c r="H722" s="70">
        <f t="shared" si="161"/>
        <v>0</v>
      </c>
      <c r="I722" s="66">
        <f t="shared" si="161"/>
        <v>0</v>
      </c>
      <c r="J722" s="66">
        <f t="shared" si="161"/>
        <v>0</v>
      </c>
      <c r="K722" s="67">
        <f t="shared" si="161"/>
        <v>0</v>
      </c>
      <c r="L722" s="34">
        <f t="shared" si="161"/>
        <v>0</v>
      </c>
      <c r="M722" s="34">
        <f t="shared" si="161"/>
        <v>0</v>
      </c>
      <c r="N722" s="34">
        <f t="shared" si="161"/>
        <v>0</v>
      </c>
      <c r="O722" s="34">
        <f t="shared" si="161"/>
        <v>0</v>
      </c>
      <c r="P722" s="34">
        <f t="shared" si="161"/>
        <v>0</v>
      </c>
      <c r="Q722" s="34">
        <f t="shared" si="161"/>
        <v>0</v>
      </c>
      <c r="R722" s="34">
        <f t="shared" si="161"/>
        <v>0</v>
      </c>
      <c r="S722" s="34">
        <f t="shared" si="161"/>
        <v>0</v>
      </c>
      <c r="T722" s="34">
        <f t="shared" si="161"/>
        <v>0</v>
      </c>
      <c r="U722" s="34">
        <f t="shared" si="161"/>
        <v>0</v>
      </c>
      <c r="V722" s="34">
        <f t="shared" si="161"/>
        <v>0</v>
      </c>
      <c r="W722" s="33">
        <f t="shared" si="161"/>
        <v>0</v>
      </c>
      <c r="Y722" s="370"/>
    </row>
    <row r="723" spans="2:29" s="72" customFormat="1" outlineLevel="1" x14ac:dyDescent="0.2">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
      <c r="B725" s="25"/>
      <c r="C725" s="23"/>
      <c r="D725" s="23" t="s">
        <v>63</v>
      </c>
      <c r="E725" s="24"/>
      <c r="F725" s="24"/>
      <c r="G725" s="69">
        <f>SUBTOTAL(9,G726:G728)</f>
        <v>0</v>
      </c>
      <c r="H725" s="66">
        <f t="shared" ref="H725:W725" si="162">SUBTOTAL(9,H726:H728)</f>
        <v>0</v>
      </c>
      <c r="I725" s="66">
        <f t="shared" si="162"/>
        <v>0</v>
      </c>
      <c r="J725" s="66">
        <f t="shared" si="162"/>
        <v>0</v>
      </c>
      <c r="K725" s="67">
        <f t="shared" si="162"/>
        <v>0</v>
      </c>
      <c r="L725" s="51">
        <f t="shared" si="162"/>
        <v>0</v>
      </c>
      <c r="M725" s="34">
        <f t="shared" si="162"/>
        <v>0</v>
      </c>
      <c r="N725" s="34">
        <f t="shared" si="162"/>
        <v>0</v>
      </c>
      <c r="O725" s="34">
        <f t="shared" si="162"/>
        <v>0</v>
      </c>
      <c r="P725" s="34">
        <f t="shared" si="162"/>
        <v>0</v>
      </c>
      <c r="Q725" s="34">
        <f t="shared" si="162"/>
        <v>0</v>
      </c>
      <c r="R725" s="34">
        <f t="shared" si="162"/>
        <v>0</v>
      </c>
      <c r="S725" s="34">
        <f t="shared" si="162"/>
        <v>0</v>
      </c>
      <c r="T725" s="34">
        <f t="shared" si="162"/>
        <v>0</v>
      </c>
      <c r="U725" s="34">
        <f t="shared" si="162"/>
        <v>0</v>
      </c>
      <c r="V725" s="37">
        <f t="shared" si="162"/>
        <v>0</v>
      </c>
      <c r="W725" s="37">
        <f t="shared" si="162"/>
        <v>0</v>
      </c>
      <c r="Y725" s="370"/>
    </row>
    <row r="726" spans="2:29" s="72" customFormat="1" outlineLevel="1" x14ac:dyDescent="0.2">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84"/>
      <c r="Z732" s="72"/>
      <c r="AA732" s="72"/>
      <c r="AB732" s="72"/>
      <c r="AC732" s="72"/>
    </row>
    <row r="733" spans="2:29" s="72" customFormat="1" x14ac:dyDescent="0.2">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
      <c r="B734" s="25"/>
      <c r="C734" s="23"/>
      <c r="D734" s="23"/>
      <c r="E734" s="24" t="s">
        <v>153</v>
      </c>
      <c r="F734" s="24"/>
      <c r="G734" s="69">
        <f t="shared" ref="G734:W734" si="163">SUBTOTAL(9,G735:G738)</f>
        <v>0</v>
      </c>
      <c r="H734" s="70">
        <f t="shared" si="163"/>
        <v>0</v>
      </c>
      <c r="I734" s="66">
        <f t="shared" si="163"/>
        <v>0</v>
      </c>
      <c r="J734" s="66">
        <f t="shared" si="163"/>
        <v>0</v>
      </c>
      <c r="K734" s="67">
        <f t="shared" si="163"/>
        <v>0</v>
      </c>
      <c r="L734" s="34">
        <f t="shared" si="163"/>
        <v>0</v>
      </c>
      <c r="M734" s="34">
        <f t="shared" si="163"/>
        <v>0</v>
      </c>
      <c r="N734" s="34">
        <f t="shared" si="163"/>
        <v>0</v>
      </c>
      <c r="O734" s="34">
        <f t="shared" si="163"/>
        <v>0</v>
      </c>
      <c r="P734" s="34">
        <f t="shared" si="163"/>
        <v>0</v>
      </c>
      <c r="Q734" s="34">
        <f t="shared" si="163"/>
        <v>0</v>
      </c>
      <c r="R734" s="34">
        <f t="shared" si="163"/>
        <v>0</v>
      </c>
      <c r="S734" s="34">
        <f t="shared" si="163"/>
        <v>0</v>
      </c>
      <c r="T734" s="34">
        <f t="shared" si="163"/>
        <v>0</v>
      </c>
      <c r="U734" s="34">
        <f t="shared" si="163"/>
        <v>0</v>
      </c>
      <c r="V734" s="34">
        <f t="shared" si="163"/>
        <v>0</v>
      </c>
      <c r="W734" s="33">
        <f t="shared" si="163"/>
        <v>0</v>
      </c>
      <c r="Y734" s="583"/>
    </row>
    <row r="735" spans="2:29" s="72" customFormat="1" outlineLevel="1" x14ac:dyDescent="0.2">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
      <c r="B739" s="25"/>
      <c r="C739" s="23"/>
      <c r="D739" s="23"/>
      <c r="E739" s="24" t="s">
        <v>157</v>
      </c>
      <c r="F739" s="24"/>
      <c r="G739" s="69">
        <f t="shared" ref="G739:W739" si="164">SUBTOTAL(9,G740:G743)</f>
        <v>0</v>
      </c>
      <c r="H739" s="70">
        <f t="shared" si="164"/>
        <v>0</v>
      </c>
      <c r="I739" s="66">
        <f t="shared" si="164"/>
        <v>0</v>
      </c>
      <c r="J739" s="66">
        <f t="shared" si="164"/>
        <v>0</v>
      </c>
      <c r="K739" s="67">
        <f t="shared" si="164"/>
        <v>0</v>
      </c>
      <c r="L739" s="34">
        <f t="shared" si="164"/>
        <v>0</v>
      </c>
      <c r="M739" s="34">
        <f t="shared" si="164"/>
        <v>0</v>
      </c>
      <c r="N739" s="34">
        <f t="shared" si="164"/>
        <v>0</v>
      </c>
      <c r="O739" s="34">
        <f t="shared" si="164"/>
        <v>0</v>
      </c>
      <c r="P739" s="34">
        <f t="shared" si="164"/>
        <v>0</v>
      </c>
      <c r="Q739" s="34">
        <f t="shared" si="164"/>
        <v>0</v>
      </c>
      <c r="R739" s="34">
        <f t="shared" si="164"/>
        <v>0</v>
      </c>
      <c r="S739" s="34">
        <f t="shared" si="164"/>
        <v>0</v>
      </c>
      <c r="T739" s="34">
        <f t="shared" si="164"/>
        <v>0</v>
      </c>
      <c r="U739" s="34">
        <f t="shared" si="164"/>
        <v>0</v>
      </c>
      <c r="V739" s="34">
        <f t="shared" si="164"/>
        <v>0</v>
      </c>
      <c r="W739" s="33">
        <f t="shared" si="164"/>
        <v>0</v>
      </c>
      <c r="Y739" s="370"/>
    </row>
    <row r="740" spans="2:25" s="72" customFormat="1" outlineLevel="1" x14ac:dyDescent="0.2">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
      <c r="B744" s="25"/>
      <c r="C744" s="23"/>
      <c r="D744" s="23"/>
      <c r="E744" s="24" t="s">
        <v>347</v>
      </c>
      <c r="F744" s="24"/>
      <c r="G744" s="69">
        <f t="shared" ref="G744:W744" si="165">SUBTOTAL(9,G745:G748)</f>
        <v>0</v>
      </c>
      <c r="H744" s="70">
        <f t="shared" si="165"/>
        <v>0</v>
      </c>
      <c r="I744" s="66">
        <f t="shared" si="165"/>
        <v>0</v>
      </c>
      <c r="J744" s="66">
        <f t="shared" si="165"/>
        <v>0</v>
      </c>
      <c r="K744" s="67">
        <f t="shared" si="165"/>
        <v>0</v>
      </c>
      <c r="L744" s="34">
        <f t="shared" si="165"/>
        <v>0</v>
      </c>
      <c r="M744" s="34">
        <f t="shared" si="165"/>
        <v>0</v>
      </c>
      <c r="N744" s="34">
        <f t="shared" si="165"/>
        <v>0</v>
      </c>
      <c r="O744" s="34">
        <f t="shared" si="165"/>
        <v>0</v>
      </c>
      <c r="P744" s="34">
        <f t="shared" si="165"/>
        <v>0</v>
      </c>
      <c r="Q744" s="34">
        <f t="shared" si="165"/>
        <v>0</v>
      </c>
      <c r="R744" s="34">
        <f t="shared" si="165"/>
        <v>0</v>
      </c>
      <c r="S744" s="34">
        <f t="shared" si="165"/>
        <v>0</v>
      </c>
      <c r="T744" s="34">
        <f t="shared" si="165"/>
        <v>0</v>
      </c>
      <c r="U744" s="34">
        <f t="shared" si="165"/>
        <v>0</v>
      </c>
      <c r="V744" s="34">
        <f t="shared" si="165"/>
        <v>0</v>
      </c>
      <c r="W744" s="33">
        <f t="shared" si="165"/>
        <v>0</v>
      </c>
      <c r="Y744" s="370"/>
    </row>
    <row r="745" spans="2:25" s="72" customFormat="1" outlineLevel="1" x14ac:dyDescent="0.2">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84"/>
    </row>
    <row r="750" spans="2:25" s="72" customFormat="1" x14ac:dyDescent="0.2">
      <c r="B750" s="25"/>
      <c r="C750" s="23"/>
      <c r="D750" s="23"/>
      <c r="E750" s="64" t="s">
        <v>54</v>
      </c>
      <c r="F750" s="24"/>
      <c r="G750" s="69">
        <f t="shared" ref="G750:W750" si="166">SUBTOTAL(9,G751:G753)</f>
        <v>0</v>
      </c>
      <c r="H750" s="70">
        <f t="shared" si="166"/>
        <v>0</v>
      </c>
      <c r="I750" s="66">
        <f t="shared" si="166"/>
        <v>0</v>
      </c>
      <c r="J750" s="66">
        <f t="shared" si="166"/>
        <v>0</v>
      </c>
      <c r="K750" s="67">
        <f t="shared" si="166"/>
        <v>0</v>
      </c>
      <c r="L750" s="34">
        <f t="shared" si="166"/>
        <v>0</v>
      </c>
      <c r="M750" s="34">
        <f t="shared" si="166"/>
        <v>0</v>
      </c>
      <c r="N750" s="34">
        <f t="shared" si="166"/>
        <v>0</v>
      </c>
      <c r="O750" s="34">
        <f t="shared" si="166"/>
        <v>0</v>
      </c>
      <c r="P750" s="34">
        <f t="shared" si="166"/>
        <v>0</v>
      </c>
      <c r="Q750" s="34">
        <f t="shared" si="166"/>
        <v>0</v>
      </c>
      <c r="R750" s="34">
        <f t="shared" si="166"/>
        <v>0</v>
      </c>
      <c r="S750" s="34">
        <f t="shared" si="166"/>
        <v>0</v>
      </c>
      <c r="T750" s="34">
        <f t="shared" si="166"/>
        <v>0</v>
      </c>
      <c r="U750" s="34">
        <f t="shared" si="166"/>
        <v>0</v>
      </c>
      <c r="V750" s="34">
        <f t="shared" si="166"/>
        <v>0</v>
      </c>
      <c r="W750" s="33">
        <f t="shared" si="166"/>
        <v>0</v>
      </c>
      <c r="Y750" s="583"/>
    </row>
    <row r="751" spans="2:25" s="72" customFormat="1" outlineLevel="1" x14ac:dyDescent="0.2">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
      <c r="B754" s="25"/>
      <c r="C754" s="23"/>
      <c r="D754" s="23"/>
      <c r="E754" s="24" t="s">
        <v>56</v>
      </c>
      <c r="F754" s="24"/>
      <c r="G754" s="69">
        <f t="shared" ref="G754:W754" si="167">SUBTOTAL(9,G755:G757)</f>
        <v>0</v>
      </c>
      <c r="H754" s="70">
        <f t="shared" si="167"/>
        <v>0</v>
      </c>
      <c r="I754" s="66">
        <f t="shared" si="167"/>
        <v>0</v>
      </c>
      <c r="J754" s="66">
        <f t="shared" si="167"/>
        <v>0</v>
      </c>
      <c r="K754" s="67">
        <f t="shared" si="167"/>
        <v>0</v>
      </c>
      <c r="L754" s="34">
        <f t="shared" si="167"/>
        <v>0</v>
      </c>
      <c r="M754" s="34">
        <f t="shared" si="167"/>
        <v>0</v>
      </c>
      <c r="N754" s="34">
        <f t="shared" si="167"/>
        <v>0</v>
      </c>
      <c r="O754" s="34">
        <f t="shared" si="167"/>
        <v>0</v>
      </c>
      <c r="P754" s="34">
        <f t="shared" si="167"/>
        <v>0</v>
      </c>
      <c r="Q754" s="34">
        <f t="shared" si="167"/>
        <v>0</v>
      </c>
      <c r="R754" s="34">
        <f t="shared" si="167"/>
        <v>0</v>
      </c>
      <c r="S754" s="34">
        <f t="shared" si="167"/>
        <v>0</v>
      </c>
      <c r="T754" s="34">
        <f t="shared" si="167"/>
        <v>0</v>
      </c>
      <c r="U754" s="34">
        <f t="shared" si="167"/>
        <v>0</v>
      </c>
      <c r="V754" s="34">
        <f t="shared" si="167"/>
        <v>0</v>
      </c>
      <c r="W754" s="33">
        <f t="shared" si="167"/>
        <v>0</v>
      </c>
      <c r="Y754" s="370"/>
    </row>
    <row r="755" spans="2:25" s="72" customFormat="1" outlineLevel="1" x14ac:dyDescent="0.2">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
      <c r="B758" s="25"/>
      <c r="C758" s="23"/>
      <c r="D758" s="23"/>
      <c r="E758" s="24" t="s">
        <v>57</v>
      </c>
      <c r="F758" s="24"/>
      <c r="G758" s="69">
        <f t="shared" ref="G758:W758" si="168">SUBTOTAL(9,G759:G761)</f>
        <v>0</v>
      </c>
      <c r="H758" s="70">
        <f t="shared" si="168"/>
        <v>0</v>
      </c>
      <c r="I758" s="66">
        <f t="shared" si="168"/>
        <v>0</v>
      </c>
      <c r="J758" s="66">
        <f t="shared" si="168"/>
        <v>0</v>
      </c>
      <c r="K758" s="67">
        <f t="shared" si="168"/>
        <v>0</v>
      </c>
      <c r="L758" s="34">
        <f t="shared" si="168"/>
        <v>0</v>
      </c>
      <c r="M758" s="34">
        <f t="shared" si="168"/>
        <v>0</v>
      </c>
      <c r="N758" s="34">
        <f t="shared" si="168"/>
        <v>0</v>
      </c>
      <c r="O758" s="34">
        <f t="shared" si="168"/>
        <v>0</v>
      </c>
      <c r="P758" s="34">
        <f t="shared" si="168"/>
        <v>0</v>
      </c>
      <c r="Q758" s="34">
        <f t="shared" si="168"/>
        <v>0</v>
      </c>
      <c r="R758" s="34">
        <f t="shared" si="168"/>
        <v>0</v>
      </c>
      <c r="S758" s="34">
        <f t="shared" si="168"/>
        <v>0</v>
      </c>
      <c r="T758" s="34">
        <f t="shared" si="168"/>
        <v>0</v>
      </c>
      <c r="U758" s="34">
        <f t="shared" si="168"/>
        <v>0</v>
      </c>
      <c r="V758" s="34">
        <f t="shared" si="168"/>
        <v>0</v>
      </c>
      <c r="W758" s="33">
        <f t="shared" si="168"/>
        <v>0</v>
      </c>
      <c r="Y758" s="370"/>
    </row>
    <row r="759" spans="2:25" s="72" customFormat="1" outlineLevel="1" x14ac:dyDescent="0.2">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84"/>
    </row>
    <row r="763" spans="2:25" s="72" customFormat="1" x14ac:dyDescent="0.2">
      <c r="B763" s="25"/>
      <c r="C763" s="23"/>
      <c r="D763" s="23"/>
      <c r="E763" s="24" t="s">
        <v>172</v>
      </c>
      <c r="F763" s="24"/>
      <c r="G763" s="69">
        <f t="shared" ref="G763:W763" si="169">SUBTOTAL(9,G764:G765)</f>
        <v>0</v>
      </c>
      <c r="H763" s="70">
        <f t="shared" si="169"/>
        <v>0</v>
      </c>
      <c r="I763" s="66">
        <f t="shared" si="169"/>
        <v>0</v>
      </c>
      <c r="J763" s="66">
        <f t="shared" si="169"/>
        <v>0</v>
      </c>
      <c r="K763" s="67">
        <f t="shared" si="169"/>
        <v>0</v>
      </c>
      <c r="L763" s="34">
        <f t="shared" si="169"/>
        <v>0</v>
      </c>
      <c r="M763" s="34">
        <f t="shared" si="169"/>
        <v>0</v>
      </c>
      <c r="N763" s="34">
        <f t="shared" si="169"/>
        <v>0</v>
      </c>
      <c r="O763" s="34">
        <f t="shared" si="169"/>
        <v>0</v>
      </c>
      <c r="P763" s="34">
        <f t="shared" si="169"/>
        <v>0</v>
      </c>
      <c r="Q763" s="34">
        <f t="shared" si="169"/>
        <v>0</v>
      </c>
      <c r="R763" s="34">
        <f t="shared" si="169"/>
        <v>0</v>
      </c>
      <c r="S763" s="34">
        <f t="shared" si="169"/>
        <v>0</v>
      </c>
      <c r="T763" s="34">
        <f t="shared" si="169"/>
        <v>0</v>
      </c>
      <c r="U763" s="34">
        <f t="shared" si="169"/>
        <v>0</v>
      </c>
      <c r="V763" s="34">
        <f t="shared" si="169"/>
        <v>0</v>
      </c>
      <c r="W763" s="33">
        <f t="shared" si="169"/>
        <v>0</v>
      </c>
      <c r="Y763" s="583"/>
    </row>
    <row r="764" spans="2:25" s="72" customFormat="1" outlineLevel="1" x14ac:dyDescent="0.2">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
      <c r="B766" s="25"/>
      <c r="C766" s="23"/>
      <c r="D766" s="23"/>
      <c r="E766" s="24" t="s">
        <v>166</v>
      </c>
      <c r="F766" s="24"/>
      <c r="G766" s="69">
        <f t="shared" ref="G766:W766" si="170">SUBTOTAL(9,G767:G769)</f>
        <v>0</v>
      </c>
      <c r="H766" s="70">
        <f t="shared" si="170"/>
        <v>0</v>
      </c>
      <c r="I766" s="66">
        <f t="shared" si="170"/>
        <v>0</v>
      </c>
      <c r="J766" s="66">
        <f t="shared" si="170"/>
        <v>0</v>
      </c>
      <c r="K766" s="67">
        <f t="shared" si="170"/>
        <v>0</v>
      </c>
      <c r="L766" s="34">
        <f t="shared" si="170"/>
        <v>0</v>
      </c>
      <c r="M766" s="34">
        <f t="shared" si="170"/>
        <v>0</v>
      </c>
      <c r="N766" s="34">
        <f t="shared" si="170"/>
        <v>0</v>
      </c>
      <c r="O766" s="34">
        <f t="shared" si="170"/>
        <v>0</v>
      </c>
      <c r="P766" s="34">
        <f t="shared" si="170"/>
        <v>0</v>
      </c>
      <c r="Q766" s="34">
        <f t="shared" si="170"/>
        <v>0</v>
      </c>
      <c r="R766" s="34">
        <f t="shared" si="170"/>
        <v>0</v>
      </c>
      <c r="S766" s="34">
        <f t="shared" si="170"/>
        <v>0</v>
      </c>
      <c r="T766" s="34">
        <f t="shared" si="170"/>
        <v>0</v>
      </c>
      <c r="U766" s="34">
        <f t="shared" si="170"/>
        <v>0</v>
      </c>
      <c r="V766" s="34">
        <f t="shared" si="170"/>
        <v>0</v>
      </c>
      <c r="W766" s="33">
        <f t="shared" si="170"/>
        <v>0</v>
      </c>
      <c r="Y766" s="370"/>
    </row>
    <row r="767" spans="2:25" s="72" customFormat="1" outlineLevel="1" x14ac:dyDescent="0.2">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
      <c r="B770" s="25"/>
      <c r="C770" s="23"/>
      <c r="D770" s="23"/>
      <c r="E770" s="24" t="s">
        <v>174</v>
      </c>
      <c r="F770" s="24"/>
      <c r="G770" s="69">
        <f t="shared" ref="G770:W770" si="171">SUBTOTAL(9,G771:G772)</f>
        <v>0</v>
      </c>
      <c r="H770" s="70">
        <f t="shared" si="171"/>
        <v>0</v>
      </c>
      <c r="I770" s="66">
        <f t="shared" si="171"/>
        <v>0</v>
      </c>
      <c r="J770" s="66">
        <f t="shared" si="171"/>
        <v>0</v>
      </c>
      <c r="K770" s="67">
        <f t="shared" si="171"/>
        <v>0</v>
      </c>
      <c r="L770" s="34">
        <f t="shared" si="171"/>
        <v>0</v>
      </c>
      <c r="M770" s="34">
        <f t="shared" si="171"/>
        <v>0</v>
      </c>
      <c r="N770" s="34">
        <f t="shared" si="171"/>
        <v>0</v>
      </c>
      <c r="O770" s="34">
        <f t="shared" si="171"/>
        <v>0</v>
      </c>
      <c r="P770" s="34">
        <f t="shared" si="171"/>
        <v>0</v>
      </c>
      <c r="Q770" s="34">
        <f t="shared" si="171"/>
        <v>0</v>
      </c>
      <c r="R770" s="34">
        <f t="shared" si="171"/>
        <v>0</v>
      </c>
      <c r="S770" s="34">
        <f t="shared" si="171"/>
        <v>0</v>
      </c>
      <c r="T770" s="34">
        <f t="shared" si="171"/>
        <v>0</v>
      </c>
      <c r="U770" s="34">
        <f t="shared" si="171"/>
        <v>0</v>
      </c>
      <c r="V770" s="34">
        <f t="shared" si="171"/>
        <v>0</v>
      </c>
      <c r="W770" s="33">
        <f t="shared" si="171"/>
        <v>0</v>
      </c>
      <c r="Y770" s="370"/>
    </row>
    <row r="771" spans="2:25" s="72" customFormat="1" outlineLevel="1" x14ac:dyDescent="0.2">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
      <c r="B773" s="25"/>
      <c r="C773" s="23"/>
      <c r="D773" s="23"/>
      <c r="E773" s="24" t="s">
        <v>169</v>
      </c>
      <c r="F773" s="24"/>
      <c r="G773" s="69">
        <f t="shared" ref="G773:W773" si="172">SUBTOTAL(9,G774:G776)</f>
        <v>0</v>
      </c>
      <c r="H773" s="70">
        <f t="shared" si="172"/>
        <v>0</v>
      </c>
      <c r="I773" s="66">
        <f t="shared" si="172"/>
        <v>0</v>
      </c>
      <c r="J773" s="66">
        <f t="shared" si="172"/>
        <v>0</v>
      </c>
      <c r="K773" s="67">
        <f t="shared" si="172"/>
        <v>0</v>
      </c>
      <c r="L773" s="34">
        <f t="shared" si="172"/>
        <v>0</v>
      </c>
      <c r="M773" s="34">
        <f t="shared" si="172"/>
        <v>0</v>
      </c>
      <c r="N773" s="34">
        <f t="shared" si="172"/>
        <v>0</v>
      </c>
      <c r="O773" s="34">
        <f t="shared" si="172"/>
        <v>0</v>
      </c>
      <c r="P773" s="34">
        <f t="shared" si="172"/>
        <v>0</v>
      </c>
      <c r="Q773" s="34">
        <f t="shared" si="172"/>
        <v>0</v>
      </c>
      <c r="R773" s="34">
        <f t="shared" si="172"/>
        <v>0</v>
      </c>
      <c r="S773" s="34">
        <f t="shared" si="172"/>
        <v>0</v>
      </c>
      <c r="T773" s="34">
        <f t="shared" si="172"/>
        <v>0</v>
      </c>
      <c r="U773" s="34">
        <f t="shared" si="172"/>
        <v>0</v>
      </c>
      <c r="V773" s="34">
        <f t="shared" si="172"/>
        <v>0</v>
      </c>
      <c r="W773" s="33">
        <f t="shared" si="172"/>
        <v>0</v>
      </c>
      <c r="Y773" s="370"/>
    </row>
    <row r="774" spans="2:25" s="72" customFormat="1" outlineLevel="1" x14ac:dyDescent="0.2">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
      <c r="B777" s="25"/>
      <c r="C777" s="23"/>
      <c r="D777" s="23"/>
      <c r="E777" s="24" t="s">
        <v>334</v>
      </c>
      <c r="F777" s="24"/>
      <c r="G777" s="69">
        <f t="shared" ref="G777:W777" si="173">SUBTOTAL(9,G778:G779)</f>
        <v>0</v>
      </c>
      <c r="H777" s="70">
        <f t="shared" si="173"/>
        <v>0</v>
      </c>
      <c r="I777" s="66">
        <f t="shared" si="173"/>
        <v>0</v>
      </c>
      <c r="J777" s="66">
        <f t="shared" si="173"/>
        <v>0</v>
      </c>
      <c r="K777" s="67">
        <f t="shared" si="173"/>
        <v>0</v>
      </c>
      <c r="L777" s="34">
        <f t="shared" si="173"/>
        <v>0</v>
      </c>
      <c r="M777" s="34">
        <f t="shared" si="173"/>
        <v>0</v>
      </c>
      <c r="N777" s="34">
        <f t="shared" si="173"/>
        <v>0</v>
      </c>
      <c r="O777" s="34">
        <f t="shared" si="173"/>
        <v>0</v>
      </c>
      <c r="P777" s="34">
        <f t="shared" si="173"/>
        <v>0</v>
      </c>
      <c r="Q777" s="34">
        <f t="shared" si="173"/>
        <v>0</v>
      </c>
      <c r="R777" s="34">
        <f t="shared" si="173"/>
        <v>0</v>
      </c>
      <c r="S777" s="34">
        <f t="shared" si="173"/>
        <v>0</v>
      </c>
      <c r="T777" s="34">
        <f t="shared" si="173"/>
        <v>0</v>
      </c>
      <c r="U777" s="34">
        <f t="shared" si="173"/>
        <v>0</v>
      </c>
      <c r="V777" s="34">
        <f t="shared" si="173"/>
        <v>0</v>
      </c>
      <c r="W777" s="33">
        <f t="shared" si="173"/>
        <v>0</v>
      </c>
      <c r="Y777" s="370"/>
    </row>
    <row r="778" spans="2:25" s="72" customFormat="1" outlineLevel="1" x14ac:dyDescent="0.2">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
      <c r="B780" s="25"/>
      <c r="C780" s="23"/>
      <c r="D780" s="23"/>
      <c r="E780" s="24" t="s">
        <v>337</v>
      </c>
      <c r="F780" s="24"/>
      <c r="G780" s="69">
        <f t="shared" ref="G780:W780" si="174">SUBTOTAL(9,G781:G783)</f>
        <v>0</v>
      </c>
      <c r="H780" s="70">
        <f t="shared" si="174"/>
        <v>0</v>
      </c>
      <c r="I780" s="66">
        <f t="shared" si="174"/>
        <v>0</v>
      </c>
      <c r="J780" s="66">
        <f t="shared" si="174"/>
        <v>0</v>
      </c>
      <c r="K780" s="67">
        <f t="shared" si="174"/>
        <v>0</v>
      </c>
      <c r="L780" s="34">
        <f t="shared" si="174"/>
        <v>0</v>
      </c>
      <c r="M780" s="34">
        <f t="shared" si="174"/>
        <v>0</v>
      </c>
      <c r="N780" s="34">
        <f t="shared" si="174"/>
        <v>0</v>
      </c>
      <c r="O780" s="34">
        <f t="shared" si="174"/>
        <v>0</v>
      </c>
      <c r="P780" s="34">
        <f t="shared" si="174"/>
        <v>0</v>
      </c>
      <c r="Q780" s="34">
        <f t="shared" si="174"/>
        <v>0</v>
      </c>
      <c r="R780" s="34">
        <f t="shared" si="174"/>
        <v>0</v>
      </c>
      <c r="S780" s="34">
        <f t="shared" si="174"/>
        <v>0</v>
      </c>
      <c r="T780" s="34">
        <f t="shared" si="174"/>
        <v>0</v>
      </c>
      <c r="U780" s="34">
        <f t="shared" si="174"/>
        <v>0</v>
      </c>
      <c r="V780" s="34">
        <f t="shared" si="174"/>
        <v>0</v>
      </c>
      <c r="W780" s="33">
        <f t="shared" si="174"/>
        <v>0</v>
      </c>
      <c r="Y780" s="370"/>
    </row>
    <row r="781" spans="2:25" s="72" customFormat="1" outlineLevel="1" x14ac:dyDescent="0.2">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84"/>
    </row>
    <row r="785" spans="2:25" s="72" customFormat="1" x14ac:dyDescent="0.2">
      <c r="B785" s="25"/>
      <c r="C785" s="23"/>
      <c r="D785" s="23"/>
      <c r="E785" s="24" t="s">
        <v>184</v>
      </c>
      <c r="F785" s="24"/>
      <c r="G785" s="69">
        <f t="shared" ref="G785:W785" si="175">SUBTOTAL(9,G786:G787)</f>
        <v>0</v>
      </c>
      <c r="H785" s="70">
        <f t="shared" si="175"/>
        <v>0</v>
      </c>
      <c r="I785" s="66">
        <f t="shared" si="175"/>
        <v>0</v>
      </c>
      <c r="J785" s="66">
        <f t="shared" si="175"/>
        <v>0</v>
      </c>
      <c r="K785" s="67">
        <f t="shared" si="175"/>
        <v>0</v>
      </c>
      <c r="L785" s="34">
        <f t="shared" si="175"/>
        <v>0</v>
      </c>
      <c r="M785" s="34">
        <f t="shared" si="175"/>
        <v>0</v>
      </c>
      <c r="N785" s="34">
        <f t="shared" si="175"/>
        <v>0</v>
      </c>
      <c r="O785" s="34">
        <f t="shared" si="175"/>
        <v>0</v>
      </c>
      <c r="P785" s="34">
        <f t="shared" si="175"/>
        <v>0</v>
      </c>
      <c r="Q785" s="34">
        <f t="shared" si="175"/>
        <v>0</v>
      </c>
      <c r="R785" s="34">
        <f t="shared" si="175"/>
        <v>0</v>
      </c>
      <c r="S785" s="34">
        <f t="shared" si="175"/>
        <v>0</v>
      </c>
      <c r="T785" s="34">
        <f t="shared" si="175"/>
        <v>0</v>
      </c>
      <c r="U785" s="34">
        <f t="shared" si="175"/>
        <v>0</v>
      </c>
      <c r="V785" s="34">
        <f t="shared" si="175"/>
        <v>0</v>
      </c>
      <c r="W785" s="33">
        <f t="shared" si="175"/>
        <v>0</v>
      </c>
      <c r="Y785" s="583"/>
    </row>
    <row r="786" spans="2:25" s="72" customFormat="1" outlineLevel="1" x14ac:dyDescent="0.2">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
      <c r="B788" s="25"/>
      <c r="C788" s="23"/>
      <c r="D788" s="23"/>
      <c r="E788" s="24" t="s">
        <v>185</v>
      </c>
      <c r="F788" s="24"/>
      <c r="G788" s="69">
        <f t="shared" ref="G788:W788" si="176">SUBTOTAL(9,G789:G790)</f>
        <v>0</v>
      </c>
      <c r="H788" s="70">
        <f t="shared" si="176"/>
        <v>0</v>
      </c>
      <c r="I788" s="66">
        <f t="shared" si="176"/>
        <v>0</v>
      </c>
      <c r="J788" s="66">
        <f t="shared" si="176"/>
        <v>0</v>
      </c>
      <c r="K788" s="67">
        <f t="shared" si="176"/>
        <v>0</v>
      </c>
      <c r="L788" s="34">
        <f t="shared" si="176"/>
        <v>0</v>
      </c>
      <c r="M788" s="34">
        <f t="shared" si="176"/>
        <v>0</v>
      </c>
      <c r="N788" s="34">
        <f t="shared" si="176"/>
        <v>0</v>
      </c>
      <c r="O788" s="34">
        <f t="shared" si="176"/>
        <v>0</v>
      </c>
      <c r="P788" s="34">
        <f t="shared" si="176"/>
        <v>0</v>
      </c>
      <c r="Q788" s="34">
        <f t="shared" si="176"/>
        <v>0</v>
      </c>
      <c r="R788" s="34">
        <f t="shared" si="176"/>
        <v>0</v>
      </c>
      <c r="S788" s="34">
        <f t="shared" si="176"/>
        <v>0</v>
      </c>
      <c r="T788" s="34">
        <f t="shared" si="176"/>
        <v>0</v>
      </c>
      <c r="U788" s="34">
        <f t="shared" si="176"/>
        <v>0</v>
      </c>
      <c r="V788" s="34">
        <f t="shared" si="176"/>
        <v>0</v>
      </c>
      <c r="W788" s="33">
        <f t="shared" si="176"/>
        <v>0</v>
      </c>
      <c r="Y788" s="370"/>
    </row>
    <row r="789" spans="2:25" s="72" customFormat="1" outlineLevel="1" x14ac:dyDescent="0.2">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
      <c r="B791" s="25"/>
      <c r="C791" s="23"/>
      <c r="D791" s="23"/>
      <c r="E791" s="24" t="s">
        <v>186</v>
      </c>
      <c r="F791" s="24"/>
      <c r="G791" s="69">
        <f t="shared" ref="G791:W791" si="177">SUBTOTAL(9,G792:G793)</f>
        <v>0</v>
      </c>
      <c r="H791" s="70">
        <f t="shared" si="177"/>
        <v>0</v>
      </c>
      <c r="I791" s="66">
        <f t="shared" si="177"/>
        <v>0</v>
      </c>
      <c r="J791" s="66">
        <f t="shared" si="177"/>
        <v>0</v>
      </c>
      <c r="K791" s="67">
        <f t="shared" si="177"/>
        <v>0</v>
      </c>
      <c r="L791" s="34">
        <f t="shared" si="177"/>
        <v>0</v>
      </c>
      <c r="M791" s="34">
        <f t="shared" si="177"/>
        <v>0</v>
      </c>
      <c r="N791" s="34">
        <f t="shared" si="177"/>
        <v>0</v>
      </c>
      <c r="O791" s="34">
        <f t="shared" si="177"/>
        <v>0</v>
      </c>
      <c r="P791" s="34">
        <f t="shared" si="177"/>
        <v>0</v>
      </c>
      <c r="Q791" s="34">
        <f t="shared" si="177"/>
        <v>0</v>
      </c>
      <c r="R791" s="34">
        <f t="shared" si="177"/>
        <v>0</v>
      </c>
      <c r="S791" s="34">
        <f t="shared" si="177"/>
        <v>0</v>
      </c>
      <c r="T791" s="34">
        <f t="shared" si="177"/>
        <v>0</v>
      </c>
      <c r="U791" s="34">
        <f t="shared" si="177"/>
        <v>0</v>
      </c>
      <c r="V791" s="34">
        <f t="shared" si="177"/>
        <v>0</v>
      </c>
      <c r="W791" s="33">
        <f t="shared" si="177"/>
        <v>0</v>
      </c>
      <c r="Y791" s="370"/>
    </row>
    <row r="792" spans="2:25" s="72" customFormat="1" outlineLevel="1" x14ac:dyDescent="0.2">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
      <c r="B794" s="25"/>
      <c r="C794" s="23"/>
      <c r="D794" s="23"/>
      <c r="E794" s="24" t="s">
        <v>187</v>
      </c>
      <c r="F794" s="24"/>
      <c r="G794" s="69">
        <f t="shared" ref="G794:W794" si="178">SUBTOTAL(9,G795:G796)</f>
        <v>0</v>
      </c>
      <c r="H794" s="70">
        <f t="shared" si="178"/>
        <v>0</v>
      </c>
      <c r="I794" s="66">
        <f t="shared" si="178"/>
        <v>0</v>
      </c>
      <c r="J794" s="66">
        <f t="shared" si="178"/>
        <v>0</v>
      </c>
      <c r="K794" s="67">
        <f t="shared" si="178"/>
        <v>0</v>
      </c>
      <c r="L794" s="34">
        <f t="shared" si="178"/>
        <v>0</v>
      </c>
      <c r="M794" s="34">
        <f t="shared" si="178"/>
        <v>0</v>
      </c>
      <c r="N794" s="34">
        <f t="shared" si="178"/>
        <v>0</v>
      </c>
      <c r="O794" s="34">
        <f t="shared" si="178"/>
        <v>0</v>
      </c>
      <c r="P794" s="34">
        <f t="shared" si="178"/>
        <v>0</v>
      </c>
      <c r="Q794" s="34">
        <f t="shared" si="178"/>
        <v>0</v>
      </c>
      <c r="R794" s="34">
        <f t="shared" si="178"/>
        <v>0</v>
      </c>
      <c r="S794" s="34">
        <f t="shared" si="178"/>
        <v>0</v>
      </c>
      <c r="T794" s="34">
        <f t="shared" si="178"/>
        <v>0</v>
      </c>
      <c r="U794" s="34">
        <f t="shared" si="178"/>
        <v>0</v>
      </c>
      <c r="V794" s="34">
        <f t="shared" si="178"/>
        <v>0</v>
      </c>
      <c r="W794" s="33">
        <f t="shared" si="178"/>
        <v>0</v>
      </c>
      <c r="Y794" s="370"/>
    </row>
    <row r="795" spans="2:25" s="72" customFormat="1" outlineLevel="1" x14ac:dyDescent="0.2">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
      <c r="B797" s="25"/>
      <c r="C797" s="23"/>
      <c r="D797" s="23"/>
      <c r="E797" s="24" t="s">
        <v>341</v>
      </c>
      <c r="F797" s="24"/>
      <c r="G797" s="69">
        <f t="shared" ref="G797:W797" si="179">SUBTOTAL(9,G798:G799)</f>
        <v>0</v>
      </c>
      <c r="H797" s="70">
        <f t="shared" si="179"/>
        <v>0</v>
      </c>
      <c r="I797" s="66">
        <f t="shared" si="179"/>
        <v>0</v>
      </c>
      <c r="J797" s="66">
        <f t="shared" si="179"/>
        <v>0</v>
      </c>
      <c r="K797" s="67">
        <f t="shared" si="179"/>
        <v>0</v>
      </c>
      <c r="L797" s="34">
        <f t="shared" si="179"/>
        <v>0</v>
      </c>
      <c r="M797" s="34">
        <f t="shared" si="179"/>
        <v>0</v>
      </c>
      <c r="N797" s="34">
        <f t="shared" si="179"/>
        <v>0</v>
      </c>
      <c r="O797" s="34">
        <f t="shared" si="179"/>
        <v>0</v>
      </c>
      <c r="P797" s="34">
        <f t="shared" si="179"/>
        <v>0</v>
      </c>
      <c r="Q797" s="34">
        <f t="shared" si="179"/>
        <v>0</v>
      </c>
      <c r="R797" s="34">
        <f t="shared" si="179"/>
        <v>0</v>
      </c>
      <c r="S797" s="34">
        <f t="shared" si="179"/>
        <v>0</v>
      </c>
      <c r="T797" s="34">
        <f t="shared" si="179"/>
        <v>0</v>
      </c>
      <c r="U797" s="34">
        <f t="shared" si="179"/>
        <v>0</v>
      </c>
      <c r="V797" s="34">
        <f t="shared" si="179"/>
        <v>0</v>
      </c>
      <c r="W797" s="33">
        <f t="shared" si="179"/>
        <v>0</v>
      </c>
      <c r="Y797" s="370"/>
    </row>
    <row r="798" spans="2:25" s="72" customFormat="1" outlineLevel="1" x14ac:dyDescent="0.2">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
      <c r="B800" s="25"/>
      <c r="C800" s="23"/>
      <c r="D800" s="23"/>
      <c r="E800" s="24" t="s">
        <v>344</v>
      </c>
      <c r="F800" s="24"/>
      <c r="G800" s="69">
        <f t="shared" ref="G800:W800" si="180">SUBTOTAL(9,G801:G802)</f>
        <v>0</v>
      </c>
      <c r="H800" s="66">
        <f t="shared" si="180"/>
        <v>0</v>
      </c>
      <c r="I800" s="66">
        <f t="shared" si="180"/>
        <v>0</v>
      </c>
      <c r="J800" s="66">
        <f t="shared" si="180"/>
        <v>0</v>
      </c>
      <c r="K800" s="67">
        <f t="shared" si="180"/>
        <v>0</v>
      </c>
      <c r="L800" s="51">
        <f t="shared" si="180"/>
        <v>0</v>
      </c>
      <c r="M800" s="34">
        <f t="shared" si="180"/>
        <v>0</v>
      </c>
      <c r="N800" s="34">
        <f t="shared" si="180"/>
        <v>0</v>
      </c>
      <c r="O800" s="34">
        <f t="shared" si="180"/>
        <v>0</v>
      </c>
      <c r="P800" s="34">
        <f t="shared" si="180"/>
        <v>0</v>
      </c>
      <c r="Q800" s="34">
        <f t="shared" si="180"/>
        <v>0</v>
      </c>
      <c r="R800" s="34">
        <f t="shared" si="180"/>
        <v>0</v>
      </c>
      <c r="S800" s="34">
        <f t="shared" si="180"/>
        <v>0</v>
      </c>
      <c r="T800" s="34">
        <f t="shared" si="180"/>
        <v>0</v>
      </c>
      <c r="U800" s="34">
        <f t="shared" si="180"/>
        <v>0</v>
      </c>
      <c r="V800" s="37">
        <f t="shared" si="180"/>
        <v>0</v>
      </c>
      <c r="W800" s="37">
        <f t="shared" si="180"/>
        <v>0</v>
      </c>
      <c r="Y800" s="370"/>
    </row>
    <row r="801" spans="2:25" s="72" customFormat="1" outlineLevel="1" x14ac:dyDescent="0.2">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
      <c r="B803" s="25"/>
      <c r="C803" s="23"/>
      <c r="D803" s="23" t="s">
        <v>63</v>
      </c>
      <c r="E803" s="24"/>
      <c r="F803" s="24"/>
      <c r="G803" s="69">
        <f>SUBTOTAL(9,G804:G806)</f>
        <v>0</v>
      </c>
      <c r="H803" s="70">
        <f t="shared" ref="H803:W803" si="181">SUBTOTAL(9,H804:H806)</f>
        <v>0</v>
      </c>
      <c r="I803" s="66">
        <f t="shared" si="181"/>
        <v>0</v>
      </c>
      <c r="J803" s="66">
        <f t="shared" si="181"/>
        <v>0</v>
      </c>
      <c r="K803" s="67">
        <f t="shared" si="181"/>
        <v>0</v>
      </c>
      <c r="L803" s="34">
        <f t="shared" si="181"/>
        <v>0</v>
      </c>
      <c r="M803" s="34">
        <f t="shared" si="181"/>
        <v>0</v>
      </c>
      <c r="N803" s="34">
        <f t="shared" si="181"/>
        <v>0</v>
      </c>
      <c r="O803" s="34">
        <f t="shared" si="181"/>
        <v>0</v>
      </c>
      <c r="P803" s="34">
        <f t="shared" si="181"/>
        <v>0</v>
      </c>
      <c r="Q803" s="34">
        <f t="shared" si="181"/>
        <v>0</v>
      </c>
      <c r="R803" s="34">
        <f t="shared" si="181"/>
        <v>0</v>
      </c>
      <c r="S803" s="34">
        <f t="shared" si="181"/>
        <v>0</v>
      </c>
      <c r="T803" s="34">
        <f t="shared" si="181"/>
        <v>0</v>
      </c>
      <c r="U803" s="34">
        <f t="shared" si="181"/>
        <v>0</v>
      </c>
      <c r="V803" s="34">
        <f t="shared" si="181"/>
        <v>0</v>
      </c>
      <c r="W803" s="33">
        <f t="shared" si="181"/>
        <v>0</v>
      </c>
      <c r="Y803" s="370"/>
    </row>
    <row r="804" spans="2:25" s="72" customFormat="1" outlineLevel="1" x14ac:dyDescent="0.2">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435"/>
      <c r="H810" s="70"/>
      <c r="I810" s="66"/>
      <c r="J810" s="66"/>
      <c r="K810" s="67"/>
      <c r="L810" s="34"/>
      <c r="M810" s="34"/>
      <c r="N810" s="34"/>
      <c r="O810" s="34"/>
      <c r="P810" s="34"/>
      <c r="Q810" s="34"/>
      <c r="R810" s="34"/>
      <c r="S810" s="34"/>
      <c r="T810" s="34"/>
      <c r="U810" s="34"/>
      <c r="V810" s="34"/>
      <c r="W810" s="33"/>
      <c r="Y810" s="584"/>
    </row>
    <row r="811" spans="2:25" s="72" customFormat="1" outlineLevel="1" x14ac:dyDescent="0.2">
      <c r="B811" s="25"/>
      <c r="C811" s="23" t="s">
        <v>479</v>
      </c>
      <c r="D811" s="23"/>
      <c r="E811" s="64"/>
      <c r="F811" s="24"/>
      <c r="G811" s="435">
        <f>SUBTOTAL(9,G812:G814)</f>
        <v>0</v>
      </c>
      <c r="H811" s="70">
        <f t="shared" ref="H811:W811" si="182">SUBTOTAL(9,H812:H814)</f>
        <v>0</v>
      </c>
      <c r="I811" s="66">
        <f t="shared" si="182"/>
        <v>0</v>
      </c>
      <c r="J811" s="66">
        <f t="shared" si="182"/>
        <v>0</v>
      </c>
      <c r="K811" s="67">
        <f t="shared" si="182"/>
        <v>0</v>
      </c>
      <c r="L811" s="34">
        <f t="shared" si="182"/>
        <v>0</v>
      </c>
      <c r="M811" s="34">
        <f t="shared" si="182"/>
        <v>0</v>
      </c>
      <c r="N811" s="34">
        <f t="shared" si="182"/>
        <v>0</v>
      </c>
      <c r="O811" s="34">
        <f t="shared" si="182"/>
        <v>0</v>
      </c>
      <c r="P811" s="34">
        <f t="shared" si="182"/>
        <v>0</v>
      </c>
      <c r="Q811" s="34">
        <f t="shared" si="182"/>
        <v>0</v>
      </c>
      <c r="R811" s="34">
        <f t="shared" si="182"/>
        <v>0</v>
      </c>
      <c r="S811" s="34">
        <f t="shared" si="182"/>
        <v>0</v>
      </c>
      <c r="T811" s="34">
        <f t="shared" si="182"/>
        <v>0</v>
      </c>
      <c r="U811" s="34">
        <f t="shared" si="182"/>
        <v>0</v>
      </c>
      <c r="V811" s="34">
        <f t="shared" si="182"/>
        <v>0</v>
      </c>
      <c r="W811" s="33">
        <f t="shared" si="182"/>
        <v>0</v>
      </c>
      <c r="Y811" s="583"/>
    </row>
    <row r="812" spans="2:25" s="72" customFormat="1" outlineLevel="1" x14ac:dyDescent="0.2">
      <c r="B812" s="25"/>
      <c r="C812" s="24"/>
      <c r="D812" s="23"/>
      <c r="E812" s="64"/>
      <c r="F812" s="434" t="s">
        <v>474</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
      <c r="B813" s="25"/>
      <c r="C813" s="24"/>
      <c r="D813" s="23"/>
      <c r="E813" s="64"/>
      <c r="F813" s="434" t="s">
        <v>475</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
      <c r="B814" s="25"/>
      <c r="C814" s="24"/>
      <c r="D814" s="23"/>
      <c r="E814" s="64"/>
      <c r="F814" s="434" t="s">
        <v>476</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SUBTOTAL(9,G576:G815)</f>
        <v>0</v>
      </c>
      <c r="H816" s="82">
        <f t="shared" ref="H816:W816" si="183">SUBTOTAL(9,H576:H815)</f>
        <v>0</v>
      </c>
      <c r="I816" s="82">
        <f t="shared" si="183"/>
        <v>0</v>
      </c>
      <c r="J816" s="82">
        <f t="shared" si="183"/>
        <v>0</v>
      </c>
      <c r="K816" s="465">
        <f t="shared" si="183"/>
        <v>0</v>
      </c>
      <c r="L816" s="83">
        <f t="shared" si="183"/>
        <v>0</v>
      </c>
      <c r="M816" s="84">
        <f t="shared" si="183"/>
        <v>0</v>
      </c>
      <c r="N816" s="84">
        <f t="shared" si="183"/>
        <v>0</v>
      </c>
      <c r="O816" s="84">
        <f t="shared" si="183"/>
        <v>0</v>
      </c>
      <c r="P816" s="84">
        <f t="shared" si="183"/>
        <v>0</v>
      </c>
      <c r="Q816" s="84">
        <f t="shared" si="183"/>
        <v>0</v>
      </c>
      <c r="R816" s="84">
        <f t="shared" si="183"/>
        <v>0</v>
      </c>
      <c r="S816" s="84">
        <f t="shared" si="183"/>
        <v>0</v>
      </c>
      <c r="T816" s="84">
        <f t="shared" si="183"/>
        <v>0</v>
      </c>
      <c r="U816" s="84">
        <f t="shared" si="183"/>
        <v>0</v>
      </c>
      <c r="V816" s="85">
        <f t="shared" si="183"/>
        <v>0</v>
      </c>
      <c r="W816" s="85">
        <f t="shared" si="183"/>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5" thickBot="1" x14ac:dyDescent="0.25">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595"/>
      <c r="C819" s="596" t="s">
        <v>413</v>
      </c>
      <c r="D819" s="257"/>
      <c r="E819" s="257"/>
      <c r="F819" s="597"/>
      <c r="G819" s="657"/>
      <c r="H819" s="51">
        <f t="shared" ref="H819:V819" si="184">SUBTOTAL(9,H820:H821)</f>
        <v>0</v>
      </c>
      <c r="I819" s="34">
        <f t="shared" si="184"/>
        <v>0</v>
      </c>
      <c r="J819" s="34">
        <f t="shared" si="184"/>
        <v>0</v>
      </c>
      <c r="K819" s="37">
        <f t="shared" si="184"/>
        <v>0</v>
      </c>
      <c r="L819" s="51">
        <f t="shared" si="184"/>
        <v>0</v>
      </c>
      <c r="M819" s="36">
        <f t="shared" si="184"/>
        <v>0</v>
      </c>
      <c r="N819" s="34">
        <f t="shared" si="184"/>
        <v>0</v>
      </c>
      <c r="O819" s="34">
        <f t="shared" si="184"/>
        <v>0</v>
      </c>
      <c r="P819" s="34">
        <f t="shared" si="184"/>
        <v>0</v>
      </c>
      <c r="Q819" s="34">
        <f t="shared" si="184"/>
        <v>0</v>
      </c>
      <c r="R819" s="34">
        <f t="shared" si="184"/>
        <v>0</v>
      </c>
      <c r="S819" s="34">
        <f t="shared" si="184"/>
        <v>0</v>
      </c>
      <c r="T819" s="34">
        <f t="shared" si="184"/>
        <v>0</v>
      </c>
      <c r="U819" s="34">
        <f t="shared" si="184"/>
        <v>0</v>
      </c>
      <c r="V819" s="34">
        <f t="shared" si="184"/>
        <v>0</v>
      </c>
      <c r="W819" s="657"/>
      <c r="Y819" s="426"/>
    </row>
    <row r="820" spans="2:25" s="129" customFormat="1" ht="12.75" customHeight="1" x14ac:dyDescent="0.2">
      <c r="B820" s="256"/>
      <c r="C820" s="257"/>
      <c r="D820" s="257"/>
      <c r="E820" s="257"/>
      <c r="F820" s="433" t="s">
        <v>414</v>
      </c>
      <c r="G820" s="658"/>
      <c r="H820" s="402"/>
      <c r="I820" s="403"/>
      <c r="J820" s="403"/>
      <c r="K820" s="404"/>
      <c r="L820" s="405"/>
      <c r="M820" s="406"/>
      <c r="N820" s="407"/>
      <c r="O820" s="407"/>
      <c r="P820" s="407"/>
      <c r="Q820" s="407"/>
      <c r="R820" s="407"/>
      <c r="S820" s="407"/>
      <c r="T820" s="407"/>
      <c r="U820" s="407"/>
      <c r="V820" s="408"/>
      <c r="W820" s="658"/>
      <c r="X820" s="72"/>
      <c r="Y820" s="367"/>
    </row>
    <row r="821" spans="2:25" s="129" customFormat="1" ht="12.75" customHeight="1" x14ac:dyDescent="0.2">
      <c r="B821" s="256"/>
      <c r="C821" s="257"/>
      <c r="D821" s="257"/>
      <c r="E821" s="257"/>
      <c r="F821" s="433" t="s">
        <v>415</v>
      </c>
      <c r="G821" s="658"/>
      <c r="H821" s="402"/>
      <c r="I821" s="403"/>
      <c r="J821" s="403"/>
      <c r="K821" s="404"/>
      <c r="L821" s="405"/>
      <c r="M821" s="406"/>
      <c r="N821" s="407"/>
      <c r="O821" s="407"/>
      <c r="P821" s="407"/>
      <c r="Q821" s="407"/>
      <c r="R821" s="407"/>
      <c r="S821" s="407"/>
      <c r="T821" s="407"/>
      <c r="U821" s="407"/>
      <c r="V821" s="408"/>
      <c r="W821" s="658"/>
      <c r="X821" s="72"/>
      <c r="Y821" s="367"/>
    </row>
    <row r="822" spans="2:25" s="129" customFormat="1" ht="12.75" customHeight="1" x14ac:dyDescent="0.2">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
      <c r="B823" s="589"/>
      <c r="C823" s="598" t="s">
        <v>417</v>
      </c>
      <c r="D823" s="23"/>
      <c r="E823" s="64"/>
      <c r="F823" s="590"/>
      <c r="G823" s="658"/>
      <c r="H823" s="415"/>
      <c r="I823" s="394"/>
      <c r="J823" s="394"/>
      <c r="K823" s="398"/>
      <c r="L823" s="415"/>
      <c r="M823" s="395"/>
      <c r="N823" s="394"/>
      <c r="O823" s="394"/>
      <c r="P823" s="394"/>
      <c r="Q823" s="394"/>
      <c r="R823" s="394"/>
      <c r="S823" s="394"/>
      <c r="T823" s="394"/>
      <c r="U823" s="394"/>
      <c r="V823" s="394"/>
      <c r="W823" s="658"/>
      <c r="Y823" s="426"/>
    </row>
    <row r="824" spans="2:25" s="129" customFormat="1" ht="12.75" customHeight="1" x14ac:dyDescent="0.2">
      <c r="B824" s="256"/>
      <c r="C824" s="257"/>
      <c r="D824" s="23" t="s">
        <v>13</v>
      </c>
      <c r="E824" s="64"/>
      <c r="F824" s="590"/>
      <c r="G824" s="658"/>
      <c r="H824" s="51">
        <f t="shared" ref="H824:V824" si="185">SUBTOTAL(9,H825:H828)</f>
        <v>0</v>
      </c>
      <c r="I824" s="34">
        <f t="shared" si="185"/>
        <v>0</v>
      </c>
      <c r="J824" s="34">
        <f t="shared" si="185"/>
        <v>0</v>
      </c>
      <c r="K824" s="37">
        <f t="shared" si="185"/>
        <v>0</v>
      </c>
      <c r="L824" s="51">
        <f t="shared" si="185"/>
        <v>0</v>
      </c>
      <c r="M824" s="36">
        <f t="shared" si="185"/>
        <v>0</v>
      </c>
      <c r="N824" s="34">
        <f t="shared" si="185"/>
        <v>0</v>
      </c>
      <c r="O824" s="34">
        <f t="shared" si="185"/>
        <v>0</v>
      </c>
      <c r="P824" s="34">
        <f t="shared" si="185"/>
        <v>0</v>
      </c>
      <c r="Q824" s="34">
        <f t="shared" si="185"/>
        <v>0</v>
      </c>
      <c r="R824" s="34">
        <f t="shared" si="185"/>
        <v>0</v>
      </c>
      <c r="S824" s="34">
        <f t="shared" si="185"/>
        <v>0</v>
      </c>
      <c r="T824" s="34">
        <f t="shared" si="185"/>
        <v>0</v>
      </c>
      <c r="U824" s="34">
        <f t="shared" si="185"/>
        <v>0</v>
      </c>
      <c r="V824" s="34">
        <f t="shared" si="185"/>
        <v>0</v>
      </c>
      <c r="W824" s="658"/>
      <c r="Y824" s="426"/>
    </row>
    <row r="825" spans="2:25" s="129" customFormat="1" ht="12.75" customHeight="1" outlineLevel="1" x14ac:dyDescent="0.2">
      <c r="B825" s="256"/>
      <c r="C825" s="257"/>
      <c r="D825" s="23"/>
      <c r="E825" s="24"/>
      <c r="F825" s="433" t="s">
        <v>418</v>
      </c>
      <c r="G825" s="658"/>
      <c r="H825" s="414"/>
      <c r="I825" s="403"/>
      <c r="J825" s="403"/>
      <c r="K825" s="404"/>
      <c r="L825" s="416"/>
      <c r="M825" s="406"/>
      <c r="N825" s="407"/>
      <c r="O825" s="407"/>
      <c r="P825" s="407"/>
      <c r="Q825" s="407"/>
      <c r="R825" s="407"/>
      <c r="S825" s="407"/>
      <c r="T825" s="407"/>
      <c r="U825" s="407"/>
      <c r="V825" s="408"/>
      <c r="W825" s="658"/>
      <c r="X825" s="72"/>
      <c r="Y825" s="367"/>
    </row>
    <row r="826" spans="2:25" s="129" customFormat="1" ht="12.75" customHeight="1" outlineLevel="1" x14ac:dyDescent="0.2">
      <c r="B826" s="256"/>
      <c r="C826" s="257"/>
      <c r="D826" s="23"/>
      <c r="E826" s="24"/>
      <c r="F826" s="433" t="s">
        <v>419</v>
      </c>
      <c r="G826" s="658"/>
      <c r="H826" s="414"/>
      <c r="I826" s="403"/>
      <c r="J826" s="403"/>
      <c r="K826" s="404"/>
      <c r="L826" s="416"/>
      <c r="M826" s="406"/>
      <c r="N826" s="407"/>
      <c r="O826" s="407"/>
      <c r="P826" s="407"/>
      <c r="Q826" s="407"/>
      <c r="R826" s="407"/>
      <c r="S826" s="407"/>
      <c r="T826" s="407"/>
      <c r="U826" s="407"/>
      <c r="V826" s="408"/>
      <c r="W826" s="658"/>
      <c r="X826" s="72"/>
      <c r="Y826" s="367"/>
    </row>
    <row r="827" spans="2:25" s="129" customFormat="1" ht="12.75" customHeight="1" outlineLevel="1" x14ac:dyDescent="0.2">
      <c r="B827" s="256"/>
      <c r="C827" s="257"/>
      <c r="D827" s="23"/>
      <c r="E827" s="24"/>
      <c r="F827" s="433" t="s">
        <v>420</v>
      </c>
      <c r="G827" s="658"/>
      <c r="H827" s="414"/>
      <c r="I827" s="403"/>
      <c r="J827" s="403"/>
      <c r="K827" s="404"/>
      <c r="L827" s="416"/>
      <c r="M827" s="406"/>
      <c r="N827" s="407"/>
      <c r="O827" s="407"/>
      <c r="P827" s="407"/>
      <c r="Q827" s="407"/>
      <c r="R827" s="407"/>
      <c r="S827" s="407"/>
      <c r="T827" s="407"/>
      <c r="U827" s="407"/>
      <c r="V827" s="408"/>
      <c r="W827" s="658"/>
      <c r="X827" s="72"/>
      <c r="Y827" s="367"/>
    </row>
    <row r="828" spans="2:25" s="129" customFormat="1" ht="12.75" customHeight="1" outlineLevel="1" x14ac:dyDescent="0.2">
      <c r="B828" s="256"/>
      <c r="C828" s="257"/>
      <c r="D828" s="23"/>
      <c r="E828" s="24"/>
      <c r="F828" s="433" t="s">
        <v>421</v>
      </c>
      <c r="G828" s="658"/>
      <c r="H828" s="414"/>
      <c r="I828" s="403"/>
      <c r="J828" s="403"/>
      <c r="K828" s="404"/>
      <c r="L828" s="416"/>
      <c r="M828" s="406"/>
      <c r="N828" s="407"/>
      <c r="O828" s="407"/>
      <c r="P828" s="407"/>
      <c r="Q828" s="407"/>
      <c r="R828" s="407"/>
      <c r="S828" s="407"/>
      <c r="T828" s="407"/>
      <c r="U828" s="407"/>
      <c r="V828" s="408"/>
      <c r="W828" s="658"/>
      <c r="X828" s="72"/>
      <c r="Y828" s="367"/>
    </row>
    <row r="829" spans="2:25" s="129" customFormat="1" ht="12.75" customHeight="1" x14ac:dyDescent="0.2">
      <c r="B829" s="256"/>
      <c r="C829" s="257"/>
      <c r="D829" s="23" t="s">
        <v>25</v>
      </c>
      <c r="E829" s="64"/>
      <c r="F829" s="590"/>
      <c r="G829" s="658"/>
      <c r="H829" s="51">
        <f t="shared" ref="H829:V829" si="186">SUBTOTAL(9,H830:H833)</f>
        <v>0</v>
      </c>
      <c r="I829" s="34">
        <f t="shared" si="186"/>
        <v>0</v>
      </c>
      <c r="J829" s="34">
        <f t="shared" si="186"/>
        <v>0</v>
      </c>
      <c r="K829" s="37">
        <f t="shared" si="186"/>
        <v>0</v>
      </c>
      <c r="L829" s="51">
        <f t="shared" si="186"/>
        <v>0</v>
      </c>
      <c r="M829" s="36">
        <f t="shared" si="186"/>
        <v>0</v>
      </c>
      <c r="N829" s="34">
        <f t="shared" si="186"/>
        <v>0</v>
      </c>
      <c r="O829" s="34">
        <f t="shared" si="186"/>
        <v>0</v>
      </c>
      <c r="P829" s="34">
        <f t="shared" si="186"/>
        <v>0</v>
      </c>
      <c r="Q829" s="34">
        <f t="shared" si="186"/>
        <v>0</v>
      </c>
      <c r="R829" s="34">
        <f t="shared" si="186"/>
        <v>0</v>
      </c>
      <c r="S829" s="34">
        <f t="shared" si="186"/>
        <v>0</v>
      </c>
      <c r="T829" s="34">
        <f t="shared" si="186"/>
        <v>0</v>
      </c>
      <c r="U829" s="34">
        <f t="shared" si="186"/>
        <v>0</v>
      </c>
      <c r="V829" s="34">
        <f t="shared" si="186"/>
        <v>0</v>
      </c>
      <c r="W829" s="658"/>
      <c r="Y829" s="426"/>
    </row>
    <row r="830" spans="2:25" s="129" customFormat="1" ht="12.75" customHeight="1" outlineLevel="1" x14ac:dyDescent="0.2">
      <c r="B830" s="256"/>
      <c r="C830" s="257"/>
      <c r="D830" s="23"/>
      <c r="E830" s="64"/>
      <c r="F830" s="433" t="s">
        <v>418</v>
      </c>
      <c r="G830" s="658"/>
      <c r="H830" s="414"/>
      <c r="I830" s="403"/>
      <c r="J830" s="403"/>
      <c r="K830" s="404"/>
      <c r="L830" s="416"/>
      <c r="M830" s="406"/>
      <c r="N830" s="407"/>
      <c r="O830" s="407"/>
      <c r="P830" s="407"/>
      <c r="Q830" s="407"/>
      <c r="R830" s="407"/>
      <c r="S830" s="407"/>
      <c r="T830" s="407"/>
      <c r="U830" s="407"/>
      <c r="V830" s="408"/>
      <c r="W830" s="658"/>
      <c r="X830" s="72"/>
      <c r="Y830" s="367"/>
    </row>
    <row r="831" spans="2:25" s="129" customFormat="1" ht="12.75" customHeight="1" outlineLevel="1" x14ac:dyDescent="0.2">
      <c r="B831" s="256"/>
      <c r="C831" s="257"/>
      <c r="D831" s="23"/>
      <c r="E831" s="64"/>
      <c r="F831" s="433" t="s">
        <v>419</v>
      </c>
      <c r="G831" s="658"/>
      <c r="H831" s="414"/>
      <c r="I831" s="403"/>
      <c r="J831" s="403"/>
      <c r="K831" s="404"/>
      <c r="L831" s="416"/>
      <c r="M831" s="406"/>
      <c r="N831" s="407"/>
      <c r="O831" s="407"/>
      <c r="P831" s="407"/>
      <c r="Q831" s="407"/>
      <c r="R831" s="407"/>
      <c r="S831" s="407"/>
      <c r="T831" s="407"/>
      <c r="U831" s="407"/>
      <c r="V831" s="408"/>
      <c r="W831" s="658"/>
      <c r="X831" s="72"/>
      <c r="Y831" s="367"/>
    </row>
    <row r="832" spans="2:25" s="129" customFormat="1" ht="12.75" customHeight="1" outlineLevel="1" x14ac:dyDescent="0.2">
      <c r="B832" s="256"/>
      <c r="C832" s="257"/>
      <c r="D832" s="23"/>
      <c r="E832" s="64"/>
      <c r="F832" s="433" t="s">
        <v>420</v>
      </c>
      <c r="G832" s="658"/>
      <c r="H832" s="414"/>
      <c r="I832" s="403"/>
      <c r="J832" s="403"/>
      <c r="K832" s="404"/>
      <c r="L832" s="416"/>
      <c r="M832" s="406"/>
      <c r="N832" s="407"/>
      <c r="O832" s="407"/>
      <c r="P832" s="407"/>
      <c r="Q832" s="407"/>
      <c r="R832" s="407"/>
      <c r="S832" s="407"/>
      <c r="T832" s="407"/>
      <c r="U832" s="407"/>
      <c r="V832" s="408"/>
      <c r="W832" s="658"/>
      <c r="X832" s="72"/>
      <c r="Y832" s="367"/>
    </row>
    <row r="833" spans="2:25" s="129" customFormat="1" ht="12.75" customHeight="1" outlineLevel="1" x14ac:dyDescent="0.2">
      <c r="B833" s="256"/>
      <c r="C833" s="257"/>
      <c r="D833" s="23"/>
      <c r="E833" s="64"/>
      <c r="F833" s="433" t="s">
        <v>421</v>
      </c>
      <c r="G833" s="658"/>
      <c r="H833" s="414"/>
      <c r="I833" s="403"/>
      <c r="J833" s="403"/>
      <c r="K833" s="404"/>
      <c r="L833" s="416"/>
      <c r="M833" s="406"/>
      <c r="N833" s="407"/>
      <c r="O833" s="407"/>
      <c r="P833" s="407"/>
      <c r="Q833" s="407"/>
      <c r="R833" s="407"/>
      <c r="S833" s="407"/>
      <c r="T833" s="407"/>
      <c r="U833" s="407"/>
      <c r="V833" s="408"/>
      <c r="W833" s="658"/>
      <c r="X833" s="72"/>
      <c r="Y833" s="367"/>
    </row>
    <row r="834" spans="2:25" s="129" customFormat="1" ht="12.75" customHeight="1" x14ac:dyDescent="0.2">
      <c r="B834" s="256"/>
      <c r="C834" s="257"/>
      <c r="D834" s="23" t="s">
        <v>422</v>
      </c>
      <c r="E834" s="64"/>
      <c r="F834" s="590"/>
      <c r="G834" s="658"/>
      <c r="H834" s="51">
        <f t="shared" ref="H834:V834" si="187">SUBTOTAL(9,H835:H836)</f>
        <v>0</v>
      </c>
      <c r="I834" s="34">
        <f t="shared" si="187"/>
        <v>0</v>
      </c>
      <c r="J834" s="34">
        <f t="shared" si="187"/>
        <v>0</v>
      </c>
      <c r="K834" s="37">
        <f t="shared" si="187"/>
        <v>0</v>
      </c>
      <c r="L834" s="51">
        <f t="shared" si="187"/>
        <v>0</v>
      </c>
      <c r="M834" s="36">
        <f t="shared" si="187"/>
        <v>0</v>
      </c>
      <c r="N834" s="34">
        <f t="shared" si="187"/>
        <v>0</v>
      </c>
      <c r="O834" s="34">
        <f t="shared" si="187"/>
        <v>0</v>
      </c>
      <c r="P834" s="34">
        <f t="shared" si="187"/>
        <v>0</v>
      </c>
      <c r="Q834" s="34">
        <f t="shared" si="187"/>
        <v>0</v>
      </c>
      <c r="R834" s="34">
        <f t="shared" si="187"/>
        <v>0</v>
      </c>
      <c r="S834" s="34">
        <f t="shared" si="187"/>
        <v>0</v>
      </c>
      <c r="T834" s="34">
        <f t="shared" si="187"/>
        <v>0</v>
      </c>
      <c r="U834" s="34">
        <f t="shared" si="187"/>
        <v>0</v>
      </c>
      <c r="V834" s="34">
        <f t="shared" si="187"/>
        <v>0</v>
      </c>
      <c r="W834" s="658"/>
      <c r="Y834" s="426"/>
    </row>
    <row r="835" spans="2:25" s="129" customFormat="1" ht="12.75" customHeight="1" outlineLevel="1" x14ac:dyDescent="0.2">
      <c r="B835" s="256"/>
      <c r="C835" s="257"/>
      <c r="D835" s="23"/>
      <c r="E835" s="64"/>
      <c r="F835" s="433" t="s">
        <v>423</v>
      </c>
      <c r="G835" s="658"/>
      <c r="H835" s="414"/>
      <c r="I835" s="403"/>
      <c r="J835" s="403"/>
      <c r="K835" s="404"/>
      <c r="L835" s="416"/>
      <c r="M835" s="406"/>
      <c r="N835" s="407"/>
      <c r="O835" s="407"/>
      <c r="P835" s="407"/>
      <c r="Q835" s="407"/>
      <c r="R835" s="407"/>
      <c r="S835" s="407"/>
      <c r="T835" s="407"/>
      <c r="U835" s="407"/>
      <c r="V835" s="408"/>
      <c r="W835" s="658"/>
      <c r="X835" s="72"/>
      <c r="Y835" s="367"/>
    </row>
    <row r="836" spans="2:25" s="129" customFormat="1" ht="12.75" customHeight="1" outlineLevel="1" x14ac:dyDescent="0.2">
      <c r="B836" s="256"/>
      <c r="C836" s="257"/>
      <c r="D836" s="23"/>
      <c r="E836" s="64"/>
      <c r="F836" s="433" t="s">
        <v>424</v>
      </c>
      <c r="G836" s="658"/>
      <c r="H836" s="414"/>
      <c r="I836" s="403"/>
      <c r="J836" s="403"/>
      <c r="K836" s="404"/>
      <c r="L836" s="416"/>
      <c r="M836" s="406"/>
      <c r="N836" s="407"/>
      <c r="O836" s="407"/>
      <c r="P836" s="407"/>
      <c r="Q836" s="407"/>
      <c r="R836" s="407"/>
      <c r="S836" s="407"/>
      <c r="T836" s="407"/>
      <c r="U836" s="407"/>
      <c r="V836" s="408"/>
      <c r="W836" s="658"/>
      <c r="X836" s="72"/>
      <c r="Y836" s="367"/>
    </row>
    <row r="837" spans="2:25" s="129" customFormat="1" ht="12.75" customHeight="1" x14ac:dyDescent="0.2">
      <c r="B837" s="256"/>
      <c r="C837" s="257"/>
      <c r="D837" s="23" t="s">
        <v>425</v>
      </c>
      <c r="E837" s="24"/>
      <c r="F837" s="599"/>
      <c r="G837" s="658"/>
      <c r="H837" s="51">
        <f t="shared" ref="H837:V837" si="188">SUBTOTAL(9,H838:H842)</f>
        <v>0</v>
      </c>
      <c r="I837" s="34">
        <f t="shared" si="188"/>
        <v>0</v>
      </c>
      <c r="J837" s="34">
        <f t="shared" si="188"/>
        <v>0</v>
      </c>
      <c r="K837" s="37">
        <f t="shared" si="188"/>
        <v>0</v>
      </c>
      <c r="L837" s="51">
        <f t="shared" si="188"/>
        <v>0</v>
      </c>
      <c r="M837" s="36">
        <f t="shared" si="188"/>
        <v>0</v>
      </c>
      <c r="N837" s="34">
        <f t="shared" si="188"/>
        <v>0</v>
      </c>
      <c r="O837" s="34">
        <f t="shared" si="188"/>
        <v>0</v>
      </c>
      <c r="P837" s="34">
        <f t="shared" si="188"/>
        <v>0</v>
      </c>
      <c r="Q837" s="34">
        <f t="shared" si="188"/>
        <v>0</v>
      </c>
      <c r="R837" s="34">
        <f t="shared" si="188"/>
        <v>0</v>
      </c>
      <c r="S837" s="34">
        <f t="shared" si="188"/>
        <v>0</v>
      </c>
      <c r="T837" s="34">
        <f t="shared" si="188"/>
        <v>0</v>
      </c>
      <c r="U837" s="34">
        <f t="shared" si="188"/>
        <v>0</v>
      </c>
      <c r="V837" s="34">
        <f t="shared" si="188"/>
        <v>0</v>
      </c>
      <c r="W837" s="658"/>
      <c r="Y837" s="426"/>
    </row>
    <row r="838" spans="2:25" s="129" customFormat="1" ht="12.75" customHeight="1" outlineLevel="1" x14ac:dyDescent="0.2">
      <c r="B838" s="256"/>
      <c r="C838" s="257"/>
      <c r="D838" s="23"/>
      <c r="E838" s="64"/>
      <c r="F838" s="433" t="s">
        <v>426</v>
      </c>
      <c r="G838" s="658"/>
      <c r="H838" s="414"/>
      <c r="I838" s="403"/>
      <c r="J838" s="403"/>
      <c r="K838" s="404"/>
      <c r="L838" s="416"/>
      <c r="M838" s="406"/>
      <c r="N838" s="407"/>
      <c r="O838" s="407"/>
      <c r="P838" s="407"/>
      <c r="Q838" s="407"/>
      <c r="R838" s="407"/>
      <c r="S838" s="407"/>
      <c r="T838" s="407"/>
      <c r="U838" s="407"/>
      <c r="V838" s="408"/>
      <c r="W838" s="658"/>
      <c r="X838" s="72"/>
      <c r="Y838" s="367"/>
    </row>
    <row r="839" spans="2:25" s="129" customFormat="1" ht="12.75" customHeight="1" outlineLevel="1" x14ac:dyDescent="0.2">
      <c r="B839" s="256"/>
      <c r="C839" s="257"/>
      <c r="D839" s="23"/>
      <c r="E839" s="64"/>
      <c r="F839" s="433" t="s">
        <v>427</v>
      </c>
      <c r="G839" s="658"/>
      <c r="H839" s="414"/>
      <c r="I839" s="403"/>
      <c r="J839" s="403"/>
      <c r="K839" s="404"/>
      <c r="L839" s="416"/>
      <c r="M839" s="406"/>
      <c r="N839" s="407"/>
      <c r="O839" s="407"/>
      <c r="P839" s="407"/>
      <c r="Q839" s="407"/>
      <c r="R839" s="407"/>
      <c r="S839" s="407"/>
      <c r="T839" s="407"/>
      <c r="U839" s="407"/>
      <c r="V839" s="408"/>
      <c r="W839" s="658"/>
      <c r="X839" s="72"/>
      <c r="Y839" s="367"/>
    </row>
    <row r="840" spans="2:25" s="129" customFormat="1" ht="12.75" customHeight="1" outlineLevel="1" x14ac:dyDescent="0.2">
      <c r="B840" s="256"/>
      <c r="C840" s="257"/>
      <c r="D840" s="23"/>
      <c r="E840" s="64"/>
      <c r="F840" s="433" t="s">
        <v>428</v>
      </c>
      <c r="G840" s="658"/>
      <c r="H840" s="414"/>
      <c r="I840" s="403"/>
      <c r="J840" s="403"/>
      <c r="K840" s="404"/>
      <c r="L840" s="416"/>
      <c r="M840" s="406"/>
      <c r="N840" s="407"/>
      <c r="O840" s="407"/>
      <c r="P840" s="407"/>
      <c r="Q840" s="407"/>
      <c r="R840" s="407"/>
      <c r="S840" s="407"/>
      <c r="T840" s="407"/>
      <c r="U840" s="407"/>
      <c r="V840" s="408"/>
      <c r="W840" s="658"/>
      <c r="X840" s="72"/>
      <c r="Y840" s="367"/>
    </row>
    <row r="841" spans="2:25" s="129" customFormat="1" ht="12.75" customHeight="1" outlineLevel="1" x14ac:dyDescent="0.2">
      <c r="B841" s="256"/>
      <c r="C841" s="257"/>
      <c r="D841" s="23"/>
      <c r="E841" s="64"/>
      <c r="F841" s="433" t="s">
        <v>429</v>
      </c>
      <c r="G841" s="658"/>
      <c r="H841" s="414"/>
      <c r="I841" s="403"/>
      <c r="J841" s="403"/>
      <c r="K841" s="404"/>
      <c r="L841" s="416"/>
      <c r="M841" s="406"/>
      <c r="N841" s="407"/>
      <c r="O841" s="407"/>
      <c r="P841" s="407"/>
      <c r="Q841" s="407"/>
      <c r="R841" s="407"/>
      <c r="S841" s="407"/>
      <c r="T841" s="407"/>
      <c r="U841" s="407"/>
      <c r="V841" s="408"/>
      <c r="W841" s="658"/>
      <c r="X841" s="72"/>
      <c r="Y841" s="367"/>
    </row>
    <row r="842" spans="2:25" s="129" customFormat="1" ht="12.75" customHeight="1" outlineLevel="1" x14ac:dyDescent="0.2">
      <c r="B842" s="256"/>
      <c r="C842" s="257"/>
      <c r="D842" s="23"/>
      <c r="E842" s="64"/>
      <c r="F842" s="433" t="s">
        <v>430</v>
      </c>
      <c r="G842" s="658"/>
      <c r="H842" s="414"/>
      <c r="I842" s="403"/>
      <c r="J842" s="403"/>
      <c r="K842" s="404"/>
      <c r="L842" s="416"/>
      <c r="M842" s="406"/>
      <c r="N842" s="407"/>
      <c r="O842" s="407"/>
      <c r="P842" s="407"/>
      <c r="Q842" s="407"/>
      <c r="R842" s="407"/>
      <c r="S842" s="407"/>
      <c r="T842" s="407"/>
      <c r="U842" s="407"/>
      <c r="V842" s="408"/>
      <c r="W842" s="658"/>
      <c r="X842" s="72"/>
      <c r="Y842" s="367"/>
    </row>
    <row r="843" spans="2:25" s="129" customFormat="1" ht="12.75" customHeight="1" x14ac:dyDescent="0.2">
      <c r="B843" s="256"/>
      <c r="C843" s="257"/>
      <c r="D843" s="23" t="s">
        <v>431</v>
      </c>
      <c r="E843" s="23"/>
      <c r="F843" s="591"/>
      <c r="G843" s="658"/>
      <c r="H843" s="51">
        <f t="shared" ref="H843:V843" si="189">SUBTOTAL(9,H844:H848)</f>
        <v>0</v>
      </c>
      <c r="I843" s="34">
        <f t="shared" si="189"/>
        <v>0</v>
      </c>
      <c r="J843" s="34">
        <f t="shared" si="189"/>
        <v>0</v>
      </c>
      <c r="K843" s="37">
        <f t="shared" si="189"/>
        <v>0</v>
      </c>
      <c r="L843" s="51">
        <f t="shared" si="189"/>
        <v>0</v>
      </c>
      <c r="M843" s="36">
        <f t="shared" si="189"/>
        <v>0</v>
      </c>
      <c r="N843" s="34">
        <f t="shared" si="189"/>
        <v>0</v>
      </c>
      <c r="O843" s="34">
        <f t="shared" si="189"/>
        <v>0</v>
      </c>
      <c r="P843" s="34">
        <f t="shared" si="189"/>
        <v>0</v>
      </c>
      <c r="Q843" s="34">
        <f t="shared" si="189"/>
        <v>0</v>
      </c>
      <c r="R843" s="34">
        <f t="shared" si="189"/>
        <v>0</v>
      </c>
      <c r="S843" s="34">
        <f t="shared" si="189"/>
        <v>0</v>
      </c>
      <c r="T843" s="34">
        <f t="shared" si="189"/>
        <v>0</v>
      </c>
      <c r="U843" s="34">
        <f t="shared" si="189"/>
        <v>0</v>
      </c>
      <c r="V843" s="34">
        <f t="shared" si="189"/>
        <v>0</v>
      </c>
      <c r="W843" s="658"/>
      <c r="Y843" s="426"/>
    </row>
    <row r="844" spans="2:25" s="129" customFormat="1" ht="12.75" customHeight="1" outlineLevel="1" x14ac:dyDescent="0.2">
      <c r="B844" s="256"/>
      <c r="C844" s="257"/>
      <c r="D844" s="23"/>
      <c r="E844" s="64"/>
      <c r="F844" s="433" t="s">
        <v>432</v>
      </c>
      <c r="G844" s="658"/>
      <c r="H844" s="414"/>
      <c r="I844" s="403"/>
      <c r="J844" s="403"/>
      <c r="K844" s="404"/>
      <c r="L844" s="416"/>
      <c r="M844" s="406"/>
      <c r="N844" s="407"/>
      <c r="O844" s="407"/>
      <c r="P844" s="407"/>
      <c r="Q844" s="407"/>
      <c r="R844" s="407"/>
      <c r="S844" s="407"/>
      <c r="T844" s="407"/>
      <c r="U844" s="407"/>
      <c r="V844" s="408"/>
      <c r="W844" s="658"/>
      <c r="X844" s="72"/>
      <c r="Y844" s="367"/>
    </row>
    <row r="845" spans="2:25" s="129" customFormat="1" ht="12.75" customHeight="1" outlineLevel="1" x14ac:dyDescent="0.2">
      <c r="B845" s="672" t="s">
        <v>591</v>
      </c>
      <c r="C845" s="257"/>
      <c r="D845" s="23"/>
      <c r="E845" s="64"/>
      <c r="F845" s="667" t="s">
        <v>587</v>
      </c>
      <c r="G845" s="658"/>
      <c r="H845" s="414"/>
      <c r="I845" s="403"/>
      <c r="J845" s="403"/>
      <c r="K845" s="404"/>
      <c r="L845" s="416"/>
      <c r="M845" s="406"/>
      <c r="N845" s="407"/>
      <c r="O845" s="407"/>
      <c r="P845" s="407"/>
      <c r="Q845" s="407"/>
      <c r="R845" s="407"/>
      <c r="S845" s="407"/>
      <c r="T845" s="407"/>
      <c r="U845" s="407"/>
      <c r="V845" s="408"/>
      <c r="W845" s="658"/>
      <c r="X845" s="72"/>
      <c r="Y845" s="367"/>
    </row>
    <row r="846" spans="2:25" s="129" customFormat="1" ht="12.75" customHeight="1" outlineLevel="1" x14ac:dyDescent="0.2">
      <c r="B846" s="672" t="s">
        <v>592</v>
      </c>
      <c r="C846" s="257"/>
      <c r="D846" s="23"/>
      <c r="E846" s="64"/>
      <c r="F846" s="433" t="s">
        <v>433</v>
      </c>
      <c r="G846" s="658"/>
      <c r="H846" s="660"/>
      <c r="I846" s="661"/>
      <c r="J846" s="661"/>
      <c r="K846" s="661"/>
      <c r="L846" s="661"/>
      <c r="M846" s="661"/>
      <c r="N846" s="661"/>
      <c r="O846" s="661"/>
      <c r="P846" s="661"/>
      <c r="Q846" s="661"/>
      <c r="R846" s="661"/>
      <c r="S846" s="661"/>
      <c r="T846" s="661"/>
      <c r="U846" s="661"/>
      <c r="V846" s="662"/>
      <c r="W846" s="658"/>
      <c r="X846" s="72"/>
      <c r="Y846" s="367"/>
    </row>
    <row r="847" spans="2:25" s="129" customFormat="1" ht="12.75" customHeight="1" outlineLevel="1" x14ac:dyDescent="0.2">
      <c r="B847" s="672" t="s">
        <v>592</v>
      </c>
      <c r="C847" s="257"/>
      <c r="D847" s="23"/>
      <c r="E847" s="64"/>
      <c r="F847" s="433" t="s">
        <v>434</v>
      </c>
      <c r="G847" s="658"/>
      <c r="H847" s="663"/>
      <c r="I847" s="664"/>
      <c r="J847" s="664"/>
      <c r="K847" s="664"/>
      <c r="L847" s="664"/>
      <c r="M847" s="664"/>
      <c r="N847" s="664"/>
      <c r="O847" s="664"/>
      <c r="P847" s="664"/>
      <c r="Q847" s="664"/>
      <c r="R847" s="664"/>
      <c r="S847" s="664"/>
      <c r="T847" s="664"/>
      <c r="U847" s="664"/>
      <c r="V847" s="665"/>
      <c r="W847" s="658"/>
      <c r="X847" s="72"/>
      <c r="Y847" s="367"/>
    </row>
    <row r="848" spans="2:25" s="129" customFormat="1" ht="12.75" customHeight="1" outlineLevel="1" x14ac:dyDescent="0.2">
      <c r="B848" s="672" t="s">
        <v>591</v>
      </c>
      <c r="C848" s="257"/>
      <c r="D848" s="23"/>
      <c r="E848" s="64"/>
      <c r="F848" s="667" t="s">
        <v>588</v>
      </c>
      <c r="G848" s="658"/>
      <c r="H848" s="414"/>
      <c r="I848" s="403"/>
      <c r="J848" s="403"/>
      <c r="K848" s="404"/>
      <c r="L848" s="416"/>
      <c r="M848" s="406"/>
      <c r="N848" s="407"/>
      <c r="O848" s="407"/>
      <c r="P848" s="407"/>
      <c r="Q848" s="407"/>
      <c r="R848" s="407"/>
      <c r="S848" s="407"/>
      <c r="T848" s="407"/>
      <c r="U848" s="407"/>
      <c r="V848" s="408"/>
      <c r="W848" s="658"/>
      <c r="X848" s="72"/>
      <c r="Y848" s="367"/>
    </row>
    <row r="849" spans="1:29" s="72" customFormat="1" ht="15" outlineLevel="1" x14ac:dyDescent="0.2">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29" s="72" customFormat="1" ht="15" outlineLevel="1" x14ac:dyDescent="0.2">
      <c r="B850" s="25"/>
      <c r="C850" s="23" t="s">
        <v>482</v>
      </c>
      <c r="D850" s="23"/>
      <c r="E850" s="64"/>
      <c r="F850" s="24"/>
      <c r="G850" s="705">
        <f>SUBTOTAL(9,G851:G853)</f>
        <v>0</v>
      </c>
      <c r="H850" s="70">
        <f t="shared" ref="H850:W850" si="190">SUBTOTAL(9,H851:H853)</f>
        <v>0</v>
      </c>
      <c r="I850" s="66">
        <f t="shared" si="190"/>
        <v>0</v>
      </c>
      <c r="J850" s="66">
        <f t="shared" si="190"/>
        <v>0</v>
      </c>
      <c r="K850" s="67">
        <f t="shared" si="190"/>
        <v>0</v>
      </c>
      <c r="L850" s="34">
        <f t="shared" si="190"/>
        <v>0</v>
      </c>
      <c r="M850" s="34">
        <f t="shared" si="190"/>
        <v>0</v>
      </c>
      <c r="N850" s="34">
        <f t="shared" si="190"/>
        <v>0</v>
      </c>
      <c r="O850" s="34">
        <f t="shared" si="190"/>
        <v>0</v>
      </c>
      <c r="P850" s="34">
        <f t="shared" si="190"/>
        <v>0</v>
      </c>
      <c r="Q850" s="34">
        <f t="shared" si="190"/>
        <v>0</v>
      </c>
      <c r="R850" s="34">
        <f t="shared" si="190"/>
        <v>0</v>
      </c>
      <c r="S850" s="34">
        <f t="shared" si="190"/>
        <v>0</v>
      </c>
      <c r="T850" s="34">
        <f t="shared" si="190"/>
        <v>0</v>
      </c>
      <c r="U850" s="34">
        <f t="shared" si="190"/>
        <v>0</v>
      </c>
      <c r="V850" s="34">
        <f t="shared" si="190"/>
        <v>0</v>
      </c>
      <c r="W850" s="705">
        <f t="shared" si="190"/>
        <v>0</v>
      </c>
      <c r="Y850" s="426"/>
    </row>
    <row r="851" spans="1:29" s="72" customFormat="1" outlineLevel="1" x14ac:dyDescent="0.2">
      <c r="B851" s="25"/>
      <c r="C851" s="24"/>
      <c r="D851" s="23"/>
      <c r="E851" s="64"/>
      <c r="F851" s="433" t="s">
        <v>474</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
      <c r="B852" s="25"/>
      <c r="C852" s="24"/>
      <c r="D852" s="23"/>
      <c r="E852" s="64"/>
      <c r="F852" s="433" t="s">
        <v>475</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
      <c r="B853" s="25"/>
      <c r="C853" s="24"/>
      <c r="D853" s="23"/>
      <c r="E853" s="64"/>
      <c r="F853" s="433" t="s">
        <v>476</v>
      </c>
      <c r="G853" s="337"/>
      <c r="H853" s="342"/>
      <c r="I853" s="343"/>
      <c r="J853" s="343"/>
      <c r="K853" s="344"/>
      <c r="L853" s="345"/>
      <c r="M853" s="346"/>
      <c r="N853" s="343"/>
      <c r="O853" s="343"/>
      <c r="P853" s="343"/>
      <c r="Q853" s="343"/>
      <c r="R853" s="343"/>
      <c r="S853" s="343"/>
      <c r="T853" s="343"/>
      <c r="U853" s="343"/>
      <c r="V853" s="347"/>
      <c r="W853" s="337"/>
      <c r="Y853" s="367"/>
    </row>
    <row r="854" spans="1:29" s="72" customFormat="1" outlineLevel="1" x14ac:dyDescent="0.2">
      <c r="B854" s="25"/>
      <c r="C854" s="24"/>
      <c r="D854" s="23"/>
      <c r="E854" s="64"/>
      <c r="F854" s="590"/>
      <c r="G854" s="658"/>
      <c r="H854" s="677"/>
      <c r="I854" s="676"/>
      <c r="J854" s="676"/>
      <c r="K854" s="678"/>
      <c r="L854" s="676"/>
      <c r="M854" s="676"/>
      <c r="N854" s="676"/>
      <c r="O854" s="676"/>
      <c r="P854" s="676"/>
      <c r="Q854" s="676"/>
      <c r="R854" s="676"/>
      <c r="S854" s="676"/>
      <c r="T854" s="676"/>
      <c r="U854" s="676"/>
      <c r="V854" s="676"/>
      <c r="W854" s="658"/>
      <c r="Y854" s="631"/>
    </row>
    <row r="855" spans="1:29" s="72" customFormat="1" ht="15" outlineLevel="1" x14ac:dyDescent="0.2">
      <c r="B855" s="672" t="s">
        <v>589</v>
      </c>
      <c r="C855" s="668" t="s">
        <v>584</v>
      </c>
      <c r="D855" s="669"/>
      <c r="E855" s="670"/>
      <c r="F855" s="671"/>
      <c r="G855" s="658"/>
      <c r="H855" s="70">
        <f>SUBTOTAL(9,H856:H857)</f>
        <v>0</v>
      </c>
      <c r="I855" s="70">
        <f t="shared" ref="I855:V855" si="191">SUBTOTAL(9,I856:I857)</f>
        <v>0</v>
      </c>
      <c r="J855" s="70">
        <f t="shared" si="191"/>
        <v>0</v>
      </c>
      <c r="K855" s="70">
        <f t="shared" si="191"/>
        <v>0</v>
      </c>
      <c r="L855" s="70">
        <f t="shared" si="191"/>
        <v>0</v>
      </c>
      <c r="M855" s="70">
        <f t="shared" si="191"/>
        <v>0</v>
      </c>
      <c r="N855" s="70">
        <f t="shared" si="191"/>
        <v>0</v>
      </c>
      <c r="O855" s="70">
        <f t="shared" si="191"/>
        <v>0</v>
      </c>
      <c r="P855" s="70">
        <f t="shared" si="191"/>
        <v>0</v>
      </c>
      <c r="Q855" s="70">
        <f t="shared" si="191"/>
        <v>0</v>
      </c>
      <c r="R855" s="70">
        <f t="shared" si="191"/>
        <v>0</v>
      </c>
      <c r="S855" s="70">
        <f t="shared" si="191"/>
        <v>0</v>
      </c>
      <c r="T855" s="70">
        <f t="shared" si="191"/>
        <v>0</v>
      </c>
      <c r="U855" s="70">
        <f t="shared" si="191"/>
        <v>0</v>
      </c>
      <c r="V855" s="70">
        <f t="shared" si="191"/>
        <v>0</v>
      </c>
      <c r="W855" s="658"/>
      <c r="Y855" s="631"/>
    </row>
    <row r="856" spans="1:29" s="72" customFormat="1" ht="15.75" outlineLevel="1" x14ac:dyDescent="0.2">
      <c r="B856" s="672" t="s">
        <v>589</v>
      </c>
      <c r="C856" s="637"/>
      <c r="D856" s="592"/>
      <c r="E856" s="633"/>
      <c r="F856" s="656" t="s">
        <v>585</v>
      </c>
      <c r="G856" s="658"/>
      <c r="H856" s="638"/>
      <c r="I856" s="639"/>
      <c r="J856" s="639"/>
      <c r="K856" s="640"/>
      <c r="L856" s="641"/>
      <c r="M856" s="642"/>
      <c r="N856" s="643"/>
      <c r="O856" s="643"/>
      <c r="P856" s="643"/>
      <c r="Q856" s="643"/>
      <c r="R856" s="643"/>
      <c r="S856" s="643"/>
      <c r="T856" s="643"/>
      <c r="U856" s="643"/>
      <c r="V856" s="644"/>
      <c r="W856" s="658"/>
      <c r="Y856" s="367"/>
    </row>
    <row r="857" spans="1:29" s="72" customFormat="1" ht="15.75" outlineLevel="1" x14ac:dyDescent="0.2">
      <c r="B857" s="672" t="s">
        <v>589</v>
      </c>
      <c r="C857" s="637"/>
      <c r="D857" s="592"/>
      <c r="E857" s="633"/>
      <c r="F857" s="656" t="s">
        <v>586</v>
      </c>
      <c r="G857" s="658"/>
      <c r="H857" s="638"/>
      <c r="I857" s="639"/>
      <c r="J857" s="639"/>
      <c r="K857" s="640"/>
      <c r="L857" s="641"/>
      <c r="M857" s="642"/>
      <c r="N857" s="643"/>
      <c r="O857" s="643"/>
      <c r="P857" s="643"/>
      <c r="Q857" s="643"/>
      <c r="R857" s="643"/>
      <c r="S857" s="643"/>
      <c r="T857" s="643"/>
      <c r="U857" s="643"/>
      <c r="V857" s="644"/>
      <c r="W857" s="658"/>
      <c r="Y857" s="367"/>
    </row>
    <row r="858" spans="1:29" s="129" customFormat="1" ht="12.75" customHeight="1" thickBot="1" x14ac:dyDescent="0.25">
      <c r="B858" s="600"/>
      <c r="C858" s="601"/>
      <c r="D858" s="602"/>
      <c r="E858" s="603"/>
      <c r="F858" s="604"/>
      <c r="G858" s="659"/>
      <c r="H858" s="429"/>
      <c r="I858" s="430"/>
      <c r="J858" s="430"/>
      <c r="K858" s="467"/>
      <c r="L858" s="429"/>
      <c r="M858" s="431"/>
      <c r="N858" s="430"/>
      <c r="O858" s="430"/>
      <c r="P858" s="430"/>
      <c r="Q858" s="430"/>
      <c r="R858" s="430"/>
      <c r="S858" s="430"/>
      <c r="T858" s="430"/>
      <c r="U858" s="430"/>
      <c r="V858" s="430"/>
      <c r="W858" s="659"/>
      <c r="Y858" s="443"/>
    </row>
    <row r="859" spans="1:29" x14ac:dyDescent="0.2">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row>
    <row r="860" spans="1:29" ht="13.5" thickBot="1" x14ac:dyDescent="0.25">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row>
    <row r="861" spans="1:29" s="284" customFormat="1" ht="51" thickBot="1" x14ac:dyDescent="0.75">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s="283"/>
      <c r="Z861"/>
      <c r="AA861" s="283"/>
      <c r="AB861" s="283"/>
      <c r="AC861" s="283"/>
    </row>
    <row r="862" spans="1:29" x14ac:dyDescent="0.2">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s="72"/>
      <c r="Z862"/>
      <c r="AA862" s="72"/>
      <c r="AB862" s="72"/>
      <c r="AC862" s="72"/>
    </row>
    <row r="863" spans="1:29" ht="16.5" thickBot="1" x14ac:dyDescent="0.25">
      <c r="A863" s="318"/>
      <c r="B863" s="98" t="s">
        <v>0</v>
      </c>
      <c r="C863" s="99"/>
      <c r="D863" s="99"/>
      <c r="E863" s="99"/>
      <c r="F863" s="100" t="str">
        <f>F3</f>
        <v>Euro (EUR)</v>
      </c>
      <c r="G863" s="163"/>
      <c r="H863" s="15"/>
      <c r="I863" s="15"/>
      <c r="J863" s="164"/>
      <c r="K863" s="15"/>
      <c r="L863" s="15"/>
      <c r="M863" s="165"/>
      <c r="N863" s="15"/>
      <c r="O863" s="15"/>
      <c r="P863" s="15"/>
      <c r="Q863" s="15"/>
      <c r="R863" s="15"/>
      <c r="S863" s="15"/>
      <c r="T863" s="15"/>
      <c r="U863" s="15"/>
      <c r="V863" s="15"/>
      <c r="W863" s="15"/>
      <c r="X863" s="72"/>
      <c r="Y863" s="15"/>
      <c r="Z863"/>
      <c r="AA863" s="72"/>
      <c r="AB863" s="72"/>
      <c r="AC863" s="72"/>
    </row>
    <row r="864" spans="1:29" s="150" customFormat="1" ht="15.75" x14ac:dyDescent="0.25">
      <c r="A864" s="319"/>
      <c r="B864" s="98" t="s">
        <v>2</v>
      </c>
      <c r="C864" s="99"/>
      <c r="D864" s="99"/>
      <c r="E864" s="105"/>
      <c r="F864" s="98" t="str">
        <f>F4</f>
        <v>Bank Name</v>
      </c>
      <c r="G864" s="106"/>
      <c r="H864" s="166" t="s">
        <v>3</v>
      </c>
      <c r="I864" s="108"/>
      <c r="J864" s="108"/>
      <c r="K864" s="109"/>
      <c r="L864" s="167"/>
      <c r="M864" s="108"/>
      <c r="N864" s="108"/>
      <c r="O864" s="108"/>
      <c r="P864" s="108"/>
      <c r="Q864" s="108"/>
      <c r="R864" s="108"/>
      <c r="S864" s="108"/>
      <c r="T864" s="108"/>
      <c r="U864" s="108"/>
      <c r="V864" s="109"/>
      <c r="W864" s="110"/>
      <c r="X864" s="131"/>
      <c r="Y864"/>
      <c r="Z864"/>
      <c r="AA864" s="131"/>
      <c r="AB864" s="131"/>
      <c r="AC864" s="131"/>
    </row>
    <row r="865" spans="1:26" s="131" customFormat="1" ht="16.5" thickBot="1" x14ac:dyDescent="0.25">
      <c r="A865" s="320"/>
      <c r="B865" s="98" t="s">
        <v>4</v>
      </c>
      <c r="C865" s="105"/>
      <c r="D865" s="105"/>
      <c r="E865" s="105"/>
      <c r="F865" s="111">
        <f>F5</f>
        <v>45046</v>
      </c>
      <c r="G865" s="112"/>
      <c r="H865" s="113">
        <f t="shared" ref="H865:V865" si="192">H5</f>
        <v>45053</v>
      </c>
      <c r="I865" s="114">
        <f t="shared" si="192"/>
        <v>45060</v>
      </c>
      <c r="J865" s="114">
        <f t="shared" si="192"/>
        <v>45067</v>
      </c>
      <c r="K865" s="115">
        <f t="shared" si="192"/>
        <v>45077</v>
      </c>
      <c r="L865" s="114">
        <f t="shared" si="192"/>
        <v>45107</v>
      </c>
      <c r="M865" s="114">
        <f t="shared" si="192"/>
        <v>45138</v>
      </c>
      <c r="N865" s="114">
        <f t="shared" si="192"/>
        <v>45169</v>
      </c>
      <c r="O865" s="114">
        <f t="shared" si="192"/>
        <v>45199</v>
      </c>
      <c r="P865" s="114">
        <f t="shared" si="192"/>
        <v>45230</v>
      </c>
      <c r="Q865" s="114">
        <f t="shared" si="192"/>
        <v>45260</v>
      </c>
      <c r="R865" s="114">
        <f t="shared" si="192"/>
        <v>45291</v>
      </c>
      <c r="S865" s="114">
        <f t="shared" si="192"/>
        <v>45322</v>
      </c>
      <c r="T865" s="114">
        <f t="shared" si="192"/>
        <v>45351</v>
      </c>
      <c r="U865" s="114">
        <f t="shared" si="192"/>
        <v>45382</v>
      </c>
      <c r="V865" s="114">
        <f t="shared" si="192"/>
        <v>45412</v>
      </c>
      <c r="W865" s="116"/>
      <c r="Y865"/>
      <c r="Z865"/>
    </row>
    <row r="866" spans="1:26" s="132" customFormat="1" ht="16.5" thickBot="1" x14ac:dyDescent="0.25">
      <c r="A866" s="321"/>
      <c r="B866" s="117" t="s">
        <v>5</v>
      </c>
      <c r="C866" s="118"/>
      <c r="D866" s="118"/>
      <c r="E866" s="118"/>
      <c r="F866" s="118"/>
      <c r="G866" s="169" t="s">
        <v>6</v>
      </c>
      <c r="H866" s="120" t="str">
        <f t="shared" ref="H866:V866" si="193">H6</f>
        <v>7 (Week 1)</v>
      </c>
      <c r="I866" s="120" t="str">
        <f t="shared" si="193"/>
        <v>14 (Week 2)</v>
      </c>
      <c r="J866" s="120" t="str">
        <f t="shared" si="193"/>
        <v>21 (Week 3)</v>
      </c>
      <c r="K866" s="121" t="str">
        <f t="shared" si="193"/>
        <v>31 (Week 4)</v>
      </c>
      <c r="L866" s="119" t="str">
        <f t="shared" si="193"/>
        <v>61 (Month 2)</v>
      </c>
      <c r="M866" s="120" t="str">
        <f t="shared" si="193"/>
        <v>92 (Month 3)</v>
      </c>
      <c r="N866" s="120" t="str">
        <f t="shared" si="193"/>
        <v>123 (Month 4)</v>
      </c>
      <c r="O866" s="120" t="str">
        <f t="shared" si="193"/>
        <v>153 (Month 5)</v>
      </c>
      <c r="P866" s="120" t="str">
        <f t="shared" si="193"/>
        <v>184 (Month 6)</v>
      </c>
      <c r="Q866" s="120" t="str">
        <f t="shared" si="193"/>
        <v>214 (Month 7)</v>
      </c>
      <c r="R866" s="120" t="str">
        <f t="shared" si="193"/>
        <v>245 (Month 8)</v>
      </c>
      <c r="S866" s="120" t="str">
        <f t="shared" si="193"/>
        <v>276 (Month 9)</v>
      </c>
      <c r="T866" s="120" t="str">
        <f t="shared" si="193"/>
        <v>305 (Month 10)</v>
      </c>
      <c r="U866" s="120" t="str">
        <f t="shared" si="193"/>
        <v>336 (Month 11)</v>
      </c>
      <c r="V866" s="121" t="str">
        <f t="shared" si="193"/>
        <v>366 (Month 12)</v>
      </c>
      <c r="W866" s="122" t="str">
        <f>W6</f>
        <v>&gt;365</v>
      </c>
      <c r="Y866"/>
      <c r="Z866"/>
    </row>
    <row r="867" spans="1:26" s="150" customFormat="1" ht="15.75" x14ac:dyDescent="0.2">
      <c r="A867" s="319"/>
      <c r="B867" s="325" t="s">
        <v>8</v>
      </c>
      <c r="C867" s="170"/>
      <c r="D867" s="170"/>
      <c r="E867" s="170"/>
      <c r="F867" s="170"/>
      <c r="G867" s="171"/>
      <c r="H867" s="172"/>
      <c r="I867" s="172"/>
      <c r="J867" s="172"/>
      <c r="K867" s="175"/>
      <c r="L867" s="173"/>
      <c r="M867" s="174"/>
      <c r="N867" s="172"/>
      <c r="O867" s="172"/>
      <c r="P867" s="172"/>
      <c r="Q867" s="172"/>
      <c r="R867" s="172"/>
      <c r="S867" s="172"/>
      <c r="T867" s="172"/>
      <c r="U867" s="172"/>
      <c r="V867" s="175"/>
      <c r="W867" s="171"/>
      <c r="X867" s="131"/>
      <c r="Y867"/>
      <c r="Z867"/>
    </row>
    <row r="868" spans="1:26" x14ac:dyDescent="0.2">
      <c r="A868" s="318"/>
      <c r="B868" s="25"/>
      <c r="C868" s="23" t="s">
        <v>152</v>
      </c>
      <c r="D868" s="23"/>
      <c r="E868" s="24"/>
      <c r="F868" s="24"/>
      <c r="G868" s="50"/>
      <c r="H868" s="34"/>
      <c r="I868" s="34"/>
      <c r="J868" s="34"/>
      <c r="K868" s="37"/>
      <c r="L868" s="51"/>
      <c r="M868" s="36"/>
      <c r="N868" s="34"/>
      <c r="O868" s="34"/>
      <c r="P868" s="34"/>
      <c r="Q868" s="34"/>
      <c r="R868" s="34"/>
      <c r="S868" s="34"/>
      <c r="T868" s="34"/>
      <c r="U868" s="34"/>
      <c r="V868" s="37"/>
      <c r="W868" s="33"/>
      <c r="X868" s="72"/>
      <c r="Y868"/>
      <c r="Z868"/>
    </row>
    <row r="869" spans="1:26" x14ac:dyDescent="0.2">
      <c r="A869" s="318"/>
      <c r="B869" s="25"/>
      <c r="C869" s="23"/>
      <c r="D869" s="23"/>
      <c r="E869" s="24"/>
      <c r="F869" s="187" t="s">
        <v>359</v>
      </c>
      <c r="G869" s="188">
        <f>G9</f>
        <v>0</v>
      </c>
      <c r="H869" s="189">
        <f>G869</f>
        <v>0</v>
      </c>
      <c r="I869" s="34"/>
      <c r="J869" s="34"/>
      <c r="K869" s="37"/>
      <c r="L869" s="34"/>
      <c r="M869" s="36"/>
      <c r="N869" s="34"/>
      <c r="O869" s="34"/>
      <c r="P869" s="34"/>
      <c r="Q869" s="34"/>
      <c r="R869" s="34"/>
      <c r="S869" s="34"/>
      <c r="T869" s="34"/>
      <c r="U869" s="34"/>
      <c r="V869" s="34"/>
      <c r="W869" s="33"/>
      <c r="X869" s="72"/>
      <c r="Y869"/>
      <c r="Z869"/>
    </row>
    <row r="870" spans="1:26" x14ac:dyDescent="0.2">
      <c r="A870" s="318"/>
      <c r="B870" s="25"/>
      <c r="C870" s="23"/>
      <c r="D870" s="23" t="s">
        <v>9</v>
      </c>
      <c r="E870" s="24"/>
      <c r="F870" s="24"/>
      <c r="G870" s="50">
        <f>SUBTOTAL(9,G871:G872)</f>
        <v>0</v>
      </c>
      <c r="H870" s="51">
        <f t="shared" ref="H870:W870" si="194">SUBTOTAL(9,H871:H872)</f>
        <v>0</v>
      </c>
      <c r="I870" s="34">
        <f t="shared" si="194"/>
        <v>0</v>
      </c>
      <c r="J870" s="34">
        <f t="shared" si="194"/>
        <v>0</v>
      </c>
      <c r="K870" s="37">
        <f t="shared" si="194"/>
        <v>0</v>
      </c>
      <c r="L870" s="34">
        <f t="shared" si="194"/>
        <v>0</v>
      </c>
      <c r="M870" s="36">
        <f t="shared" si="194"/>
        <v>0</v>
      </c>
      <c r="N870" s="36">
        <f t="shared" si="194"/>
        <v>0</v>
      </c>
      <c r="O870" s="36">
        <f t="shared" si="194"/>
        <v>0</v>
      </c>
      <c r="P870" s="36">
        <f t="shared" si="194"/>
        <v>0</v>
      </c>
      <c r="Q870" s="36">
        <f t="shared" si="194"/>
        <v>0</v>
      </c>
      <c r="R870" s="36">
        <f t="shared" si="194"/>
        <v>0</v>
      </c>
      <c r="S870" s="36">
        <f t="shared" si="194"/>
        <v>0</v>
      </c>
      <c r="T870" s="36">
        <f t="shared" si="194"/>
        <v>0</v>
      </c>
      <c r="U870" s="36">
        <f t="shared" si="194"/>
        <v>0</v>
      </c>
      <c r="V870" s="34">
        <f t="shared" si="194"/>
        <v>0</v>
      </c>
      <c r="W870" s="33">
        <f t="shared" si="194"/>
        <v>0</v>
      </c>
      <c r="X870" s="72"/>
      <c r="Y870"/>
      <c r="Z870"/>
    </row>
    <row r="871" spans="1:26" outlineLevel="1" x14ac:dyDescent="0.2">
      <c r="A871" s="318"/>
      <c r="B871" s="25"/>
      <c r="C871" s="24"/>
      <c r="D871" s="64"/>
      <c r="E871" s="65"/>
      <c r="F871" s="176" t="s">
        <v>10</v>
      </c>
      <c r="G871" s="177">
        <f t="shared" ref="G871:V871" si="195">G11</f>
        <v>0</v>
      </c>
      <c r="H871" s="178">
        <f t="shared" si="195"/>
        <v>0</v>
      </c>
      <c r="I871" s="179">
        <f t="shared" si="195"/>
        <v>0</v>
      </c>
      <c r="J871" s="179">
        <f t="shared" si="195"/>
        <v>0</v>
      </c>
      <c r="K871" s="197">
        <f t="shared" si="195"/>
        <v>0</v>
      </c>
      <c r="L871" s="181">
        <f t="shared" si="195"/>
        <v>0</v>
      </c>
      <c r="M871" s="182">
        <f t="shared" si="195"/>
        <v>0</v>
      </c>
      <c r="N871" s="182">
        <f t="shared" si="195"/>
        <v>0</v>
      </c>
      <c r="O871" s="182">
        <f t="shared" si="195"/>
        <v>0</v>
      </c>
      <c r="P871" s="182">
        <f t="shared" si="195"/>
        <v>0</v>
      </c>
      <c r="Q871" s="182">
        <f t="shared" si="195"/>
        <v>0</v>
      </c>
      <c r="R871" s="182">
        <f t="shared" si="195"/>
        <v>0</v>
      </c>
      <c r="S871" s="182">
        <f t="shared" si="195"/>
        <v>0</v>
      </c>
      <c r="T871" s="182">
        <f t="shared" si="195"/>
        <v>0</v>
      </c>
      <c r="U871" s="182">
        <f t="shared" si="195"/>
        <v>0</v>
      </c>
      <c r="V871" s="183">
        <f t="shared" si="195"/>
        <v>0</v>
      </c>
      <c r="W871" s="46">
        <f>G871-SUM(H871:V871)</f>
        <v>0</v>
      </c>
      <c r="X871" s="72"/>
      <c r="Y871"/>
      <c r="Z871"/>
    </row>
    <row r="872" spans="1:26" outlineLevel="1" x14ac:dyDescent="0.2">
      <c r="A872" s="318"/>
      <c r="B872" s="25"/>
      <c r="C872" s="64"/>
      <c r="D872" s="64"/>
      <c r="E872" s="64"/>
      <c r="F872" s="176" t="s">
        <v>11</v>
      </c>
      <c r="G872" s="188">
        <f>G12</f>
        <v>0</v>
      </c>
      <c r="H872" s="189">
        <f>G872</f>
        <v>0</v>
      </c>
      <c r="I872" s="42"/>
      <c r="J872" s="42"/>
      <c r="K872" s="185"/>
      <c r="L872" s="42"/>
      <c r="M872" s="42"/>
      <c r="N872" s="42"/>
      <c r="O872" s="42"/>
      <c r="P872" s="42"/>
      <c r="Q872" s="42"/>
      <c r="R872" s="42"/>
      <c r="S872" s="42"/>
      <c r="T872" s="42"/>
      <c r="U872" s="42"/>
      <c r="V872" s="185"/>
      <c r="W872" s="186"/>
      <c r="X872" s="72"/>
      <c r="Y872"/>
      <c r="Z872"/>
    </row>
    <row r="873" spans="1:26" x14ac:dyDescent="0.2">
      <c r="A873" s="318"/>
      <c r="B873" s="25"/>
      <c r="C873" s="64"/>
      <c r="D873" s="65" t="s">
        <v>374</v>
      </c>
      <c r="E873" s="64"/>
      <c r="F873" s="24"/>
      <c r="G873" s="50">
        <f>SUBTOTAL(9,G874:G875)</f>
        <v>0</v>
      </c>
      <c r="H873" s="124">
        <f>SUBTOTAL(9,H874:H875)</f>
        <v>0</v>
      </c>
      <c r="I873" s="42">
        <f t="shared" ref="I873:W873" si="196">SUBTOTAL(9,I874:I875)</f>
        <v>0</v>
      </c>
      <c r="J873" s="42">
        <f t="shared" si="196"/>
        <v>0</v>
      </c>
      <c r="K873" s="44">
        <f t="shared" si="196"/>
        <v>0</v>
      </c>
      <c r="L873" s="43">
        <f t="shared" si="196"/>
        <v>0</v>
      </c>
      <c r="M873" s="42">
        <f t="shared" si="196"/>
        <v>0</v>
      </c>
      <c r="N873" s="42">
        <f t="shared" si="196"/>
        <v>0</v>
      </c>
      <c r="O873" s="42">
        <f t="shared" si="196"/>
        <v>0</v>
      </c>
      <c r="P873" s="42">
        <f t="shared" si="196"/>
        <v>0</v>
      </c>
      <c r="Q873" s="42">
        <f t="shared" si="196"/>
        <v>0</v>
      </c>
      <c r="R873" s="42">
        <f t="shared" si="196"/>
        <v>0</v>
      </c>
      <c r="S873" s="42">
        <f t="shared" si="196"/>
        <v>0</v>
      </c>
      <c r="T873" s="42">
        <f t="shared" si="196"/>
        <v>0</v>
      </c>
      <c r="U873" s="42">
        <f t="shared" si="196"/>
        <v>0</v>
      </c>
      <c r="V873" s="44">
        <f t="shared" si="196"/>
        <v>0</v>
      </c>
      <c r="W873" s="49">
        <f t="shared" si="196"/>
        <v>0</v>
      </c>
      <c r="X873" s="72"/>
      <c r="Y873"/>
      <c r="Z873"/>
    </row>
    <row r="874" spans="1:26" outlineLevel="1" x14ac:dyDescent="0.2">
      <c r="A874" s="318"/>
      <c r="B874" s="25"/>
      <c r="C874" s="64"/>
      <c r="D874" s="64"/>
      <c r="E874" s="64"/>
      <c r="F874" s="176" t="s">
        <v>357</v>
      </c>
      <c r="G874" s="188">
        <f>G14</f>
        <v>0</v>
      </c>
      <c r="H874" s="189">
        <f>G874</f>
        <v>0</v>
      </c>
      <c r="I874" s="42"/>
      <c r="J874" s="42"/>
      <c r="K874" s="44"/>
      <c r="L874" s="43"/>
      <c r="M874" s="42"/>
      <c r="N874" s="42"/>
      <c r="O874" s="42"/>
      <c r="P874" s="42"/>
      <c r="Q874" s="42"/>
      <c r="R874" s="42"/>
      <c r="S874" s="42"/>
      <c r="T874" s="42"/>
      <c r="U874" s="42"/>
      <c r="V874" s="44"/>
      <c r="W874" s="46">
        <f>G874-SUM(H874:V874)</f>
        <v>0</v>
      </c>
      <c r="X874" s="72"/>
      <c r="Y874"/>
      <c r="Z874"/>
    </row>
    <row r="875" spans="1:26" outlineLevel="1" x14ac:dyDescent="0.2">
      <c r="A875" s="318"/>
      <c r="B875" s="25"/>
      <c r="C875" s="64"/>
      <c r="D875" s="64"/>
      <c r="E875" s="64"/>
      <c r="F875" s="187" t="s">
        <v>358</v>
      </c>
      <c r="G875" s="188">
        <f>G15</f>
        <v>0</v>
      </c>
      <c r="H875" s="178">
        <f t="shared" ref="H875:V875" si="197">H15</f>
        <v>0</v>
      </c>
      <c r="I875" s="179">
        <f t="shared" si="197"/>
        <v>0</v>
      </c>
      <c r="J875" s="179">
        <f t="shared" si="197"/>
        <v>0</v>
      </c>
      <c r="K875" s="197">
        <f t="shared" si="197"/>
        <v>0</v>
      </c>
      <c r="L875" s="181">
        <f t="shared" si="197"/>
        <v>0</v>
      </c>
      <c r="M875" s="182">
        <f t="shared" si="197"/>
        <v>0</v>
      </c>
      <c r="N875" s="182">
        <f t="shared" si="197"/>
        <v>0</v>
      </c>
      <c r="O875" s="182">
        <f t="shared" si="197"/>
        <v>0</v>
      </c>
      <c r="P875" s="182">
        <f t="shared" si="197"/>
        <v>0</v>
      </c>
      <c r="Q875" s="182">
        <f t="shared" si="197"/>
        <v>0</v>
      </c>
      <c r="R875" s="182">
        <f t="shared" si="197"/>
        <v>0</v>
      </c>
      <c r="S875" s="182">
        <f t="shared" si="197"/>
        <v>0</v>
      </c>
      <c r="T875" s="182">
        <f t="shared" si="197"/>
        <v>0</v>
      </c>
      <c r="U875" s="182">
        <f t="shared" si="197"/>
        <v>0</v>
      </c>
      <c r="V875" s="183">
        <f t="shared" si="197"/>
        <v>0</v>
      </c>
      <c r="W875" s="46">
        <f>G875-SUM(H875:V875)</f>
        <v>0</v>
      </c>
      <c r="X875" s="72"/>
      <c r="Y875"/>
      <c r="Z875"/>
    </row>
    <row r="876" spans="1:26" x14ac:dyDescent="0.2">
      <c r="A876" s="318"/>
      <c r="B876" s="25"/>
      <c r="C876" s="23" t="s">
        <v>51</v>
      </c>
      <c r="D876" s="23"/>
      <c r="E876" s="24"/>
      <c r="F876" s="24"/>
      <c r="G876" s="69"/>
      <c r="H876" s="66"/>
      <c r="I876" s="66"/>
      <c r="J876" s="66"/>
      <c r="K876" s="67"/>
      <c r="L876" s="51"/>
      <c r="M876" s="34"/>
      <c r="N876" s="34"/>
      <c r="O876" s="34"/>
      <c r="P876" s="34"/>
      <c r="Q876" s="34"/>
      <c r="R876" s="34"/>
      <c r="S876" s="34"/>
      <c r="T876" s="34"/>
      <c r="U876" s="34"/>
      <c r="V876" s="37"/>
      <c r="W876" s="33"/>
      <c r="X876" s="72"/>
      <c r="Y876"/>
      <c r="Z876"/>
    </row>
    <row r="877" spans="1:26" x14ac:dyDescent="0.2">
      <c r="A877" s="318"/>
      <c r="B877" s="25"/>
      <c r="C877" s="23"/>
      <c r="D877" s="65" t="s">
        <v>52</v>
      </c>
      <c r="E877" s="24"/>
      <c r="F877" s="24"/>
      <c r="G877" s="69"/>
      <c r="H877" s="66"/>
      <c r="I877" s="66"/>
      <c r="J877" s="66"/>
      <c r="K877" s="67"/>
      <c r="L877" s="51"/>
      <c r="M877" s="34"/>
      <c r="N877" s="34"/>
      <c r="O877" s="34"/>
      <c r="P877" s="34"/>
      <c r="Q877" s="34"/>
      <c r="R877" s="34"/>
      <c r="S877" s="34"/>
      <c r="T877" s="34"/>
      <c r="U877" s="34"/>
      <c r="V877" s="37"/>
      <c r="W877" s="33"/>
      <c r="X877" s="72"/>
      <c r="Y877"/>
      <c r="Z877"/>
    </row>
    <row r="878" spans="1:26" x14ac:dyDescent="0.2">
      <c r="A878" s="318"/>
      <c r="B878" s="25"/>
      <c r="C878" s="23"/>
      <c r="D878" s="23"/>
      <c r="E878" s="24" t="s">
        <v>153</v>
      </c>
      <c r="F878" s="24"/>
      <c r="G878" s="69">
        <f t="shared" ref="G878:W878" si="198">SUBTOTAL(9,G879:G882)</f>
        <v>0</v>
      </c>
      <c r="H878" s="70">
        <f t="shared" si="198"/>
        <v>0</v>
      </c>
      <c r="I878" s="66">
        <f t="shared" si="198"/>
        <v>0</v>
      </c>
      <c r="J878" s="66">
        <f t="shared" si="198"/>
        <v>0</v>
      </c>
      <c r="K878" s="67">
        <f t="shared" si="198"/>
        <v>0</v>
      </c>
      <c r="L878" s="34">
        <f t="shared" si="198"/>
        <v>0</v>
      </c>
      <c r="M878" s="34">
        <f t="shared" si="198"/>
        <v>0</v>
      </c>
      <c r="N878" s="34">
        <f t="shared" si="198"/>
        <v>0</v>
      </c>
      <c r="O878" s="34">
        <f t="shared" si="198"/>
        <v>0</v>
      </c>
      <c r="P878" s="34">
        <f t="shared" si="198"/>
        <v>0</v>
      </c>
      <c r="Q878" s="34">
        <f t="shared" si="198"/>
        <v>0</v>
      </c>
      <c r="R878" s="34">
        <f t="shared" si="198"/>
        <v>0</v>
      </c>
      <c r="S878" s="34">
        <f t="shared" si="198"/>
        <v>0</v>
      </c>
      <c r="T878" s="34">
        <f t="shared" si="198"/>
        <v>0</v>
      </c>
      <c r="U878" s="34">
        <f t="shared" si="198"/>
        <v>0</v>
      </c>
      <c r="V878" s="34">
        <f t="shared" si="198"/>
        <v>0</v>
      </c>
      <c r="W878" s="33">
        <f t="shared" si="198"/>
        <v>0</v>
      </c>
      <c r="X878" s="72"/>
      <c r="Y878"/>
      <c r="Z878"/>
    </row>
    <row r="879" spans="1:26" outlineLevel="1" x14ac:dyDescent="0.2">
      <c r="A879" s="318"/>
      <c r="B879" s="25"/>
      <c r="C879" s="23"/>
      <c r="D879" s="23"/>
      <c r="E879" s="24"/>
      <c r="F879" s="176" t="s">
        <v>154</v>
      </c>
      <c r="G879" s="190">
        <f>G19</f>
        <v>0</v>
      </c>
      <c r="H879" s="191">
        <f>G879*(1-VLOOKUP($F879,SHT,4,FALSE))+$H19*VLOOKUP($F879,SHT,4,FALSE)</f>
        <v>0</v>
      </c>
      <c r="I879" s="179">
        <f t="shared" ref="I879:V879" si="199">I19*VLOOKUP($F879,SHT,4,FALSE)</f>
        <v>0</v>
      </c>
      <c r="J879" s="179">
        <f t="shared" si="199"/>
        <v>0</v>
      </c>
      <c r="K879" s="197">
        <f t="shared" si="199"/>
        <v>0</v>
      </c>
      <c r="L879" s="181">
        <f t="shared" si="199"/>
        <v>0</v>
      </c>
      <c r="M879" s="192">
        <f t="shared" si="199"/>
        <v>0</v>
      </c>
      <c r="N879" s="182">
        <f t="shared" si="199"/>
        <v>0</v>
      </c>
      <c r="O879" s="182">
        <f t="shared" si="199"/>
        <v>0</v>
      </c>
      <c r="P879" s="182">
        <f t="shared" si="199"/>
        <v>0</v>
      </c>
      <c r="Q879" s="182">
        <f t="shared" si="199"/>
        <v>0</v>
      </c>
      <c r="R879" s="182">
        <f t="shared" si="199"/>
        <v>0</v>
      </c>
      <c r="S879" s="182">
        <f t="shared" si="199"/>
        <v>0</v>
      </c>
      <c r="T879" s="178">
        <f t="shared" si="199"/>
        <v>0</v>
      </c>
      <c r="U879" s="182">
        <f t="shared" si="199"/>
        <v>0</v>
      </c>
      <c r="V879" s="183">
        <f t="shared" si="199"/>
        <v>0</v>
      </c>
      <c r="W879" s="46">
        <f>G879-SUM(H879:V879)</f>
        <v>0</v>
      </c>
      <c r="X879" s="72"/>
      <c r="Y879"/>
      <c r="Z879"/>
    </row>
    <row r="880" spans="1:26" outlineLevel="1" x14ac:dyDescent="0.2">
      <c r="A880" s="318"/>
      <c r="B880" s="25"/>
      <c r="C880" s="23"/>
      <c r="D880" s="23"/>
      <c r="E880" s="24"/>
      <c r="F880" s="176" t="s">
        <v>155</v>
      </c>
      <c r="G880" s="190">
        <f>G20</f>
        <v>0</v>
      </c>
      <c r="H880" s="191">
        <f>G880*(1-VLOOKUP($F880,SHT,4,FALSE))+$H20*VLOOKUP($F880,SHT,4,FALSE)</f>
        <v>0</v>
      </c>
      <c r="I880" s="179">
        <f t="shared" ref="I880:V880" si="200">I20*VLOOKUP($F880,SHT,4,FALSE)</f>
        <v>0</v>
      </c>
      <c r="J880" s="179">
        <f t="shared" si="200"/>
        <v>0</v>
      </c>
      <c r="K880" s="197">
        <f t="shared" si="200"/>
        <v>0</v>
      </c>
      <c r="L880" s="181">
        <f t="shared" si="200"/>
        <v>0</v>
      </c>
      <c r="M880" s="192">
        <f t="shared" si="200"/>
        <v>0</v>
      </c>
      <c r="N880" s="182">
        <f t="shared" si="200"/>
        <v>0</v>
      </c>
      <c r="O880" s="182">
        <f t="shared" si="200"/>
        <v>0</v>
      </c>
      <c r="P880" s="182">
        <f t="shared" si="200"/>
        <v>0</v>
      </c>
      <c r="Q880" s="182">
        <f t="shared" si="200"/>
        <v>0</v>
      </c>
      <c r="R880" s="182">
        <f t="shared" si="200"/>
        <v>0</v>
      </c>
      <c r="S880" s="182">
        <f t="shared" si="200"/>
        <v>0</v>
      </c>
      <c r="T880" s="178">
        <f t="shared" si="200"/>
        <v>0</v>
      </c>
      <c r="U880" s="182">
        <f t="shared" si="200"/>
        <v>0</v>
      </c>
      <c r="V880" s="183">
        <f t="shared" si="200"/>
        <v>0</v>
      </c>
      <c r="W880" s="46">
        <f>G880-SUM(H880:V880)</f>
        <v>0</v>
      </c>
      <c r="X880" s="72"/>
      <c r="Y880"/>
      <c r="Z880"/>
    </row>
    <row r="881" spans="1:26" outlineLevel="1" x14ac:dyDescent="0.2">
      <c r="A881" s="318"/>
      <c r="B881" s="25"/>
      <c r="C881" s="23"/>
      <c r="D881" s="23"/>
      <c r="E881" s="24"/>
      <c r="F881" s="176" t="s">
        <v>156</v>
      </c>
      <c r="G881" s="190">
        <f>G21</f>
        <v>0</v>
      </c>
      <c r="H881" s="191">
        <f>G881*(1-VLOOKUP($F881,SHT,4,FALSE))+$H21*VLOOKUP($F881,SHT,4,FALSE)</f>
        <v>0</v>
      </c>
      <c r="I881" s="179">
        <f t="shared" ref="I881:V881" si="201">I21*VLOOKUP($F881,SHT,4,FALSE)</f>
        <v>0</v>
      </c>
      <c r="J881" s="179">
        <f t="shared" si="201"/>
        <v>0</v>
      </c>
      <c r="K881" s="197">
        <f t="shared" si="201"/>
        <v>0</v>
      </c>
      <c r="L881" s="181">
        <f t="shared" si="201"/>
        <v>0</v>
      </c>
      <c r="M881" s="192">
        <f t="shared" si="201"/>
        <v>0</v>
      </c>
      <c r="N881" s="182">
        <f t="shared" si="201"/>
        <v>0</v>
      </c>
      <c r="O881" s="182">
        <f t="shared" si="201"/>
        <v>0</v>
      </c>
      <c r="P881" s="182">
        <f t="shared" si="201"/>
        <v>0</v>
      </c>
      <c r="Q881" s="182">
        <f t="shared" si="201"/>
        <v>0</v>
      </c>
      <c r="R881" s="182">
        <f t="shared" si="201"/>
        <v>0</v>
      </c>
      <c r="S881" s="182">
        <f t="shared" si="201"/>
        <v>0</v>
      </c>
      <c r="T881" s="178">
        <f t="shared" si="201"/>
        <v>0</v>
      </c>
      <c r="U881" s="182">
        <f t="shared" si="201"/>
        <v>0</v>
      </c>
      <c r="V881" s="183">
        <f t="shared" si="201"/>
        <v>0</v>
      </c>
      <c r="W881" s="46">
        <f>G881-SUM(H881:V881)</f>
        <v>0</v>
      </c>
      <c r="X881" s="72"/>
      <c r="Y881"/>
      <c r="Z881"/>
    </row>
    <row r="882" spans="1:26" outlineLevel="1" x14ac:dyDescent="0.2">
      <c r="A882" s="318"/>
      <c r="B882" s="25"/>
      <c r="C882" s="23"/>
      <c r="D882" s="23"/>
      <c r="E882" s="24"/>
      <c r="F882" s="176" t="s">
        <v>197</v>
      </c>
      <c r="G882" s="190">
        <f>G22</f>
        <v>0</v>
      </c>
      <c r="H882" s="191">
        <f>G882*(1-VLOOKUP($F882,SHT,4,FALSE))+$H22*VLOOKUP($F882,SHT,4,FALSE)</f>
        <v>0</v>
      </c>
      <c r="I882" s="179">
        <f t="shared" ref="I882:V882" si="202">I22*VLOOKUP($F882,SHT,4,FALSE)</f>
        <v>0</v>
      </c>
      <c r="J882" s="179">
        <f t="shared" si="202"/>
        <v>0</v>
      </c>
      <c r="K882" s="197">
        <f t="shared" si="202"/>
        <v>0</v>
      </c>
      <c r="L882" s="181">
        <f t="shared" si="202"/>
        <v>0</v>
      </c>
      <c r="M882" s="192">
        <f t="shared" si="202"/>
        <v>0</v>
      </c>
      <c r="N882" s="182">
        <f t="shared" si="202"/>
        <v>0</v>
      </c>
      <c r="O882" s="182">
        <f t="shared" si="202"/>
        <v>0</v>
      </c>
      <c r="P882" s="182">
        <f t="shared" si="202"/>
        <v>0</v>
      </c>
      <c r="Q882" s="182">
        <f t="shared" si="202"/>
        <v>0</v>
      </c>
      <c r="R882" s="182">
        <f t="shared" si="202"/>
        <v>0</v>
      </c>
      <c r="S882" s="182">
        <f t="shared" si="202"/>
        <v>0</v>
      </c>
      <c r="T882" s="178">
        <f t="shared" si="202"/>
        <v>0</v>
      </c>
      <c r="U882" s="182">
        <f t="shared" si="202"/>
        <v>0</v>
      </c>
      <c r="V882" s="183">
        <f t="shared" si="202"/>
        <v>0</v>
      </c>
      <c r="W882" s="46">
        <f>G882-SUM(H882:V882)</f>
        <v>0</v>
      </c>
      <c r="X882" s="72"/>
      <c r="Y882"/>
      <c r="Z882"/>
    </row>
    <row r="883" spans="1:26" x14ac:dyDescent="0.2">
      <c r="A883" s="318"/>
      <c r="B883" s="25"/>
      <c r="C883" s="23"/>
      <c r="D883" s="23"/>
      <c r="E883" s="24" t="s">
        <v>157</v>
      </c>
      <c r="F883" s="24"/>
      <c r="G883" s="69">
        <f t="shared" ref="G883:W883" si="203">SUBTOTAL(9,G884:G887)</f>
        <v>0</v>
      </c>
      <c r="H883" s="70">
        <f t="shared" si="203"/>
        <v>0</v>
      </c>
      <c r="I883" s="66">
        <f t="shared" si="203"/>
        <v>0</v>
      </c>
      <c r="J883" s="66">
        <f t="shared" si="203"/>
        <v>0</v>
      </c>
      <c r="K883" s="67">
        <f t="shared" si="203"/>
        <v>0</v>
      </c>
      <c r="L883" s="34">
        <f t="shared" si="203"/>
        <v>0</v>
      </c>
      <c r="M883" s="34">
        <f t="shared" si="203"/>
        <v>0</v>
      </c>
      <c r="N883" s="34">
        <f t="shared" si="203"/>
        <v>0</v>
      </c>
      <c r="O883" s="34">
        <f t="shared" si="203"/>
        <v>0</v>
      </c>
      <c r="P883" s="34">
        <f t="shared" si="203"/>
        <v>0</v>
      </c>
      <c r="Q883" s="34">
        <f t="shared" si="203"/>
        <v>0</v>
      </c>
      <c r="R883" s="34">
        <f t="shared" si="203"/>
        <v>0</v>
      </c>
      <c r="S883" s="34">
        <f t="shared" si="203"/>
        <v>0</v>
      </c>
      <c r="T883" s="34">
        <f t="shared" si="203"/>
        <v>0</v>
      </c>
      <c r="U883" s="34">
        <f t="shared" si="203"/>
        <v>0</v>
      </c>
      <c r="V883" s="34">
        <f t="shared" si="203"/>
        <v>0</v>
      </c>
      <c r="W883" s="33">
        <f t="shared" si="203"/>
        <v>0</v>
      </c>
      <c r="X883" s="72"/>
      <c r="Y883"/>
      <c r="Z883"/>
    </row>
    <row r="884" spans="1:26" outlineLevel="1" x14ac:dyDescent="0.2">
      <c r="A884" s="318"/>
      <c r="B884" s="25"/>
      <c r="C884" s="23"/>
      <c r="D884" s="23"/>
      <c r="E884" s="24"/>
      <c r="F884" s="176" t="s">
        <v>158</v>
      </c>
      <c r="G884" s="190">
        <f>G24</f>
        <v>0</v>
      </c>
      <c r="H884" s="191">
        <f>G884*(1-VLOOKUP($F884,SHT,4,FALSE))+$H24*VLOOKUP($F884,SHT,4,FALSE)</f>
        <v>0</v>
      </c>
      <c r="I884" s="179">
        <f t="shared" ref="I884:V884" si="204">I24*VLOOKUP($F884,SHT,4,FALSE)</f>
        <v>0</v>
      </c>
      <c r="J884" s="179">
        <f t="shared" si="204"/>
        <v>0</v>
      </c>
      <c r="K884" s="197">
        <f t="shared" si="204"/>
        <v>0</v>
      </c>
      <c r="L884" s="181">
        <f t="shared" si="204"/>
        <v>0</v>
      </c>
      <c r="M884" s="192">
        <f t="shared" si="204"/>
        <v>0</v>
      </c>
      <c r="N884" s="182">
        <f t="shared" si="204"/>
        <v>0</v>
      </c>
      <c r="O884" s="182">
        <f t="shared" si="204"/>
        <v>0</v>
      </c>
      <c r="P884" s="182">
        <f t="shared" si="204"/>
        <v>0</v>
      </c>
      <c r="Q884" s="182">
        <f t="shared" si="204"/>
        <v>0</v>
      </c>
      <c r="R884" s="182">
        <f t="shared" si="204"/>
        <v>0</v>
      </c>
      <c r="S884" s="182">
        <f t="shared" si="204"/>
        <v>0</v>
      </c>
      <c r="T884" s="178">
        <f t="shared" si="204"/>
        <v>0</v>
      </c>
      <c r="U884" s="182">
        <f t="shared" si="204"/>
        <v>0</v>
      </c>
      <c r="V884" s="183">
        <f t="shared" si="204"/>
        <v>0</v>
      </c>
      <c r="W884" s="46">
        <f>G884-SUM(H884:V884)</f>
        <v>0</v>
      </c>
      <c r="X884" s="72"/>
      <c r="Y884"/>
      <c r="Z884"/>
    </row>
    <row r="885" spans="1:26" outlineLevel="1" x14ac:dyDescent="0.2">
      <c r="A885" s="318"/>
      <c r="B885" s="25"/>
      <c r="C885" s="23"/>
      <c r="D885" s="23"/>
      <c r="E885" s="24"/>
      <c r="F885" s="176" t="s">
        <v>159</v>
      </c>
      <c r="G885" s="190">
        <f>G25</f>
        <v>0</v>
      </c>
      <c r="H885" s="191">
        <f>G885*(1-VLOOKUP($F885,SHT,4,FALSE))+$H25*VLOOKUP($F885,SHT,4,FALSE)</f>
        <v>0</v>
      </c>
      <c r="I885" s="179">
        <f t="shared" ref="I885:V885" si="205">I25*VLOOKUP($F885,SHT,4,FALSE)</f>
        <v>0</v>
      </c>
      <c r="J885" s="179">
        <f t="shared" si="205"/>
        <v>0</v>
      </c>
      <c r="K885" s="197">
        <f t="shared" si="205"/>
        <v>0</v>
      </c>
      <c r="L885" s="181">
        <f t="shared" si="205"/>
        <v>0</v>
      </c>
      <c r="M885" s="192">
        <f t="shared" si="205"/>
        <v>0</v>
      </c>
      <c r="N885" s="182">
        <f t="shared" si="205"/>
        <v>0</v>
      </c>
      <c r="O885" s="182">
        <f t="shared" si="205"/>
        <v>0</v>
      </c>
      <c r="P885" s="182">
        <f t="shared" si="205"/>
        <v>0</v>
      </c>
      <c r="Q885" s="182">
        <f t="shared" si="205"/>
        <v>0</v>
      </c>
      <c r="R885" s="182">
        <f t="shared" si="205"/>
        <v>0</v>
      </c>
      <c r="S885" s="182">
        <f t="shared" si="205"/>
        <v>0</v>
      </c>
      <c r="T885" s="178">
        <f t="shared" si="205"/>
        <v>0</v>
      </c>
      <c r="U885" s="182">
        <f t="shared" si="205"/>
        <v>0</v>
      </c>
      <c r="V885" s="183">
        <f t="shared" si="205"/>
        <v>0</v>
      </c>
      <c r="W885" s="46">
        <f>G885-SUM(H885:V885)</f>
        <v>0</v>
      </c>
      <c r="X885" s="72"/>
      <c r="Y885"/>
      <c r="Z885"/>
    </row>
    <row r="886" spans="1:26" outlineLevel="1" x14ac:dyDescent="0.2">
      <c r="A886" s="318"/>
      <c r="B886" s="25"/>
      <c r="C886" s="23"/>
      <c r="D886" s="23"/>
      <c r="E886" s="24"/>
      <c r="F886" s="176" t="s">
        <v>160</v>
      </c>
      <c r="G886" s="190">
        <f>G26</f>
        <v>0</v>
      </c>
      <c r="H886" s="191">
        <f>G886*(1-VLOOKUP($F886,SHT,4,FALSE))+$H26*VLOOKUP($F886,SHT,4,FALSE)</f>
        <v>0</v>
      </c>
      <c r="I886" s="179">
        <f t="shared" ref="I886:V886" si="206">I26*VLOOKUP($F886,SHT,4,FALSE)</f>
        <v>0</v>
      </c>
      <c r="J886" s="179">
        <f t="shared" si="206"/>
        <v>0</v>
      </c>
      <c r="K886" s="197">
        <f t="shared" si="206"/>
        <v>0</v>
      </c>
      <c r="L886" s="181">
        <f t="shared" si="206"/>
        <v>0</v>
      </c>
      <c r="M886" s="192">
        <f t="shared" si="206"/>
        <v>0</v>
      </c>
      <c r="N886" s="182">
        <f t="shared" si="206"/>
        <v>0</v>
      </c>
      <c r="O886" s="182">
        <f t="shared" si="206"/>
        <v>0</v>
      </c>
      <c r="P886" s="182">
        <f t="shared" si="206"/>
        <v>0</v>
      </c>
      <c r="Q886" s="182">
        <f t="shared" si="206"/>
        <v>0</v>
      </c>
      <c r="R886" s="182">
        <f t="shared" si="206"/>
        <v>0</v>
      </c>
      <c r="S886" s="182">
        <f t="shared" si="206"/>
        <v>0</v>
      </c>
      <c r="T886" s="178">
        <f t="shared" si="206"/>
        <v>0</v>
      </c>
      <c r="U886" s="182">
        <f t="shared" si="206"/>
        <v>0</v>
      </c>
      <c r="V886" s="183">
        <f t="shared" si="206"/>
        <v>0</v>
      </c>
      <c r="W886" s="46">
        <f>G886-SUM(H886:V886)</f>
        <v>0</v>
      </c>
      <c r="X886" s="72"/>
      <c r="Y886"/>
      <c r="Z886"/>
    </row>
    <row r="887" spans="1:26" outlineLevel="1" x14ac:dyDescent="0.2">
      <c r="A887" s="318"/>
      <c r="B887" s="25"/>
      <c r="C887" s="23"/>
      <c r="D887" s="23"/>
      <c r="E887" s="24"/>
      <c r="F887" s="176" t="s">
        <v>198</v>
      </c>
      <c r="G887" s="190">
        <f>G27</f>
        <v>0</v>
      </c>
      <c r="H887" s="193">
        <f>G887*(1-VLOOKUP($F887,SHT,4,FALSE))+$H27*VLOOKUP($F887,SHT,4,FALSE)</f>
        <v>0</v>
      </c>
      <c r="I887" s="191">
        <f t="shared" ref="I887:V887" si="207">I27*VLOOKUP($F887,SHT,4,FALSE)</f>
        <v>0</v>
      </c>
      <c r="J887" s="179">
        <f t="shared" si="207"/>
        <v>0</v>
      </c>
      <c r="K887" s="197">
        <f t="shared" si="207"/>
        <v>0</v>
      </c>
      <c r="L887" s="181">
        <f t="shared" si="207"/>
        <v>0</v>
      </c>
      <c r="M887" s="192">
        <f t="shared" si="207"/>
        <v>0</v>
      </c>
      <c r="N887" s="182">
        <f t="shared" si="207"/>
        <v>0</v>
      </c>
      <c r="O887" s="182">
        <f t="shared" si="207"/>
        <v>0</v>
      </c>
      <c r="P887" s="182">
        <f t="shared" si="207"/>
        <v>0</v>
      </c>
      <c r="Q887" s="182">
        <f t="shared" si="207"/>
        <v>0</v>
      </c>
      <c r="R887" s="182">
        <f t="shared" si="207"/>
        <v>0</v>
      </c>
      <c r="S887" s="182">
        <f t="shared" si="207"/>
        <v>0</v>
      </c>
      <c r="T887" s="178">
        <f t="shared" si="207"/>
        <v>0</v>
      </c>
      <c r="U887" s="182">
        <f t="shared" si="207"/>
        <v>0</v>
      </c>
      <c r="V887" s="183">
        <f t="shared" si="207"/>
        <v>0</v>
      </c>
      <c r="W887" s="46">
        <f>G887-SUM(H887:V887)</f>
        <v>0</v>
      </c>
      <c r="X887" s="72"/>
      <c r="Y887"/>
      <c r="Z887"/>
    </row>
    <row r="888" spans="1:26" x14ac:dyDescent="0.2">
      <c r="A888" s="318"/>
      <c r="B888" s="25"/>
      <c r="C888" s="23"/>
      <c r="D888" s="23"/>
      <c r="E888" s="24" t="s">
        <v>347</v>
      </c>
      <c r="F888" s="24"/>
      <c r="G888" s="69">
        <f t="shared" ref="G888:W888" si="208">SUBTOTAL(9,G889:G892)</f>
        <v>0</v>
      </c>
      <c r="H888" s="70">
        <f t="shared" si="208"/>
        <v>0</v>
      </c>
      <c r="I888" s="66">
        <f t="shared" si="208"/>
        <v>0</v>
      </c>
      <c r="J888" s="66">
        <f t="shared" si="208"/>
        <v>0</v>
      </c>
      <c r="K888" s="67">
        <f t="shared" si="208"/>
        <v>0</v>
      </c>
      <c r="L888" s="34">
        <f t="shared" si="208"/>
        <v>0</v>
      </c>
      <c r="M888" s="34">
        <f t="shared" si="208"/>
        <v>0</v>
      </c>
      <c r="N888" s="34">
        <f t="shared" si="208"/>
        <v>0</v>
      </c>
      <c r="O888" s="34">
        <f t="shared" si="208"/>
        <v>0</v>
      </c>
      <c r="P888" s="34">
        <f t="shared" si="208"/>
        <v>0</v>
      </c>
      <c r="Q888" s="34">
        <f t="shared" si="208"/>
        <v>0</v>
      </c>
      <c r="R888" s="34">
        <f t="shared" si="208"/>
        <v>0</v>
      </c>
      <c r="S888" s="34">
        <f t="shared" si="208"/>
        <v>0</v>
      </c>
      <c r="T888" s="34">
        <f t="shared" si="208"/>
        <v>0</v>
      </c>
      <c r="U888" s="34">
        <f t="shared" si="208"/>
        <v>0</v>
      </c>
      <c r="V888" s="34">
        <f t="shared" si="208"/>
        <v>0</v>
      </c>
      <c r="W888" s="33">
        <f t="shared" si="208"/>
        <v>0</v>
      </c>
      <c r="X888" s="72"/>
      <c r="Y888"/>
      <c r="Z888"/>
    </row>
    <row r="889" spans="1:26" outlineLevel="1" x14ac:dyDescent="0.2">
      <c r="A889" s="318"/>
      <c r="B889" s="25"/>
      <c r="C889" s="23"/>
      <c r="D889" s="23"/>
      <c r="E889" s="24"/>
      <c r="F889" s="176" t="s">
        <v>327</v>
      </c>
      <c r="G889" s="190">
        <f>G29</f>
        <v>0</v>
      </c>
      <c r="H889" s="191">
        <f>G889*(1-VLOOKUP($F889,SHT,4,FALSE))+$H29*VLOOKUP($F889,SHT,4,FALSE)</f>
        <v>0</v>
      </c>
      <c r="I889" s="179">
        <f t="shared" ref="I889:V889" si="209">I29*VLOOKUP($F889,SHT,4,FALSE)</f>
        <v>0</v>
      </c>
      <c r="J889" s="179">
        <f t="shared" si="209"/>
        <v>0</v>
      </c>
      <c r="K889" s="197">
        <f t="shared" si="209"/>
        <v>0</v>
      </c>
      <c r="L889" s="181">
        <f t="shared" si="209"/>
        <v>0</v>
      </c>
      <c r="M889" s="192">
        <f t="shared" si="209"/>
        <v>0</v>
      </c>
      <c r="N889" s="182">
        <f t="shared" si="209"/>
        <v>0</v>
      </c>
      <c r="O889" s="182">
        <f t="shared" si="209"/>
        <v>0</v>
      </c>
      <c r="P889" s="182">
        <f t="shared" si="209"/>
        <v>0</v>
      </c>
      <c r="Q889" s="182">
        <f t="shared" si="209"/>
        <v>0</v>
      </c>
      <c r="R889" s="182">
        <f t="shared" si="209"/>
        <v>0</v>
      </c>
      <c r="S889" s="182">
        <f t="shared" si="209"/>
        <v>0</v>
      </c>
      <c r="T889" s="178">
        <f t="shared" si="209"/>
        <v>0</v>
      </c>
      <c r="U889" s="182">
        <f t="shared" si="209"/>
        <v>0</v>
      </c>
      <c r="V889" s="183">
        <f t="shared" si="209"/>
        <v>0</v>
      </c>
      <c r="W889" s="46">
        <f>G889-SUM(H889:V889)</f>
        <v>0</v>
      </c>
      <c r="X889" s="72"/>
      <c r="Y889"/>
      <c r="Z889"/>
    </row>
    <row r="890" spans="1:26" outlineLevel="1" x14ac:dyDescent="0.2">
      <c r="A890" s="318"/>
      <c r="B890" s="25"/>
      <c r="C890" s="23"/>
      <c r="D890" s="23"/>
      <c r="E890" s="24"/>
      <c r="F890" s="176" t="s">
        <v>328</v>
      </c>
      <c r="G890" s="190">
        <f>G30</f>
        <v>0</v>
      </c>
      <c r="H890" s="191">
        <f>G890*(1-VLOOKUP($F890,SHT,4,FALSE))+$H30*VLOOKUP($F890,SHT,4,FALSE)</f>
        <v>0</v>
      </c>
      <c r="I890" s="179">
        <f t="shared" ref="I890:V890" si="210">I30*VLOOKUP($F890,SHT,4,FALSE)</f>
        <v>0</v>
      </c>
      <c r="J890" s="179">
        <f t="shared" si="210"/>
        <v>0</v>
      </c>
      <c r="K890" s="197">
        <f t="shared" si="210"/>
        <v>0</v>
      </c>
      <c r="L890" s="181">
        <f t="shared" si="210"/>
        <v>0</v>
      </c>
      <c r="M890" s="192">
        <f t="shared" si="210"/>
        <v>0</v>
      </c>
      <c r="N890" s="182">
        <f t="shared" si="210"/>
        <v>0</v>
      </c>
      <c r="O890" s="182">
        <f t="shared" si="210"/>
        <v>0</v>
      </c>
      <c r="P890" s="182">
        <f t="shared" si="210"/>
        <v>0</v>
      </c>
      <c r="Q890" s="182">
        <f t="shared" si="210"/>
        <v>0</v>
      </c>
      <c r="R890" s="182">
        <f t="shared" si="210"/>
        <v>0</v>
      </c>
      <c r="S890" s="182">
        <f t="shared" si="210"/>
        <v>0</v>
      </c>
      <c r="T890" s="178">
        <f t="shared" si="210"/>
        <v>0</v>
      </c>
      <c r="U890" s="182">
        <f t="shared" si="210"/>
        <v>0</v>
      </c>
      <c r="V890" s="183">
        <f t="shared" si="210"/>
        <v>0</v>
      </c>
      <c r="W890" s="46">
        <f>G890-SUM(H890:V890)</f>
        <v>0</v>
      </c>
      <c r="X890" s="72"/>
      <c r="Y890"/>
      <c r="Z890"/>
    </row>
    <row r="891" spans="1:26" outlineLevel="1" x14ac:dyDescent="0.2">
      <c r="A891" s="318"/>
      <c r="B891" s="25"/>
      <c r="C891" s="23"/>
      <c r="D891" s="23"/>
      <c r="E891" s="24"/>
      <c r="F891" s="176" t="s">
        <v>329</v>
      </c>
      <c r="G891" s="190">
        <f>G31</f>
        <v>0</v>
      </c>
      <c r="H891" s="191">
        <f>G891*(1-VLOOKUP($F891,SHT,4,FALSE))+$H31*VLOOKUP($F891,SHT,4,FALSE)</f>
        <v>0</v>
      </c>
      <c r="I891" s="179">
        <f t="shared" ref="I891:V891" si="211">I31*VLOOKUP($F891,SHT,4,FALSE)</f>
        <v>0</v>
      </c>
      <c r="J891" s="179">
        <f t="shared" si="211"/>
        <v>0</v>
      </c>
      <c r="K891" s="197">
        <f t="shared" si="211"/>
        <v>0</v>
      </c>
      <c r="L891" s="181">
        <f t="shared" si="211"/>
        <v>0</v>
      </c>
      <c r="M891" s="192">
        <f t="shared" si="211"/>
        <v>0</v>
      </c>
      <c r="N891" s="182">
        <f t="shared" si="211"/>
        <v>0</v>
      </c>
      <c r="O891" s="182">
        <f t="shared" si="211"/>
        <v>0</v>
      </c>
      <c r="P891" s="182">
        <f t="shared" si="211"/>
        <v>0</v>
      </c>
      <c r="Q891" s="182">
        <f t="shared" si="211"/>
        <v>0</v>
      </c>
      <c r="R891" s="182">
        <f t="shared" si="211"/>
        <v>0</v>
      </c>
      <c r="S891" s="182">
        <f t="shared" si="211"/>
        <v>0</v>
      </c>
      <c r="T891" s="178">
        <f t="shared" si="211"/>
        <v>0</v>
      </c>
      <c r="U891" s="182">
        <f t="shared" si="211"/>
        <v>0</v>
      </c>
      <c r="V891" s="183">
        <f t="shared" si="211"/>
        <v>0</v>
      </c>
      <c r="W891" s="46">
        <f>G891-SUM(H891:V891)</f>
        <v>0</v>
      </c>
      <c r="X891" s="72"/>
      <c r="Y891"/>
      <c r="Z891"/>
    </row>
    <row r="892" spans="1:26" outlineLevel="1" x14ac:dyDescent="0.2">
      <c r="A892" s="318"/>
      <c r="B892" s="25"/>
      <c r="C892" s="23"/>
      <c r="D892" s="23"/>
      <c r="E892" s="24"/>
      <c r="F892" s="176" t="s">
        <v>330</v>
      </c>
      <c r="G892" s="190">
        <f>G32</f>
        <v>0</v>
      </c>
      <c r="H892" s="191">
        <f>G892*(1-VLOOKUP($F892,SHT,4,FALSE))+$H32*VLOOKUP($F892,SHT,4,FALSE)</f>
        <v>0</v>
      </c>
      <c r="I892" s="179">
        <f t="shared" ref="I892:V892" si="212">I32*VLOOKUP($F892,SHT,4,FALSE)</f>
        <v>0</v>
      </c>
      <c r="J892" s="179">
        <f t="shared" si="212"/>
        <v>0</v>
      </c>
      <c r="K892" s="197">
        <f t="shared" si="212"/>
        <v>0</v>
      </c>
      <c r="L892" s="181">
        <f t="shared" si="212"/>
        <v>0</v>
      </c>
      <c r="M892" s="192">
        <f t="shared" si="212"/>
        <v>0</v>
      </c>
      <c r="N892" s="182">
        <f t="shared" si="212"/>
        <v>0</v>
      </c>
      <c r="O892" s="182">
        <f t="shared" si="212"/>
        <v>0</v>
      </c>
      <c r="P892" s="182">
        <f t="shared" si="212"/>
        <v>0</v>
      </c>
      <c r="Q892" s="182">
        <f t="shared" si="212"/>
        <v>0</v>
      </c>
      <c r="R892" s="182">
        <f t="shared" si="212"/>
        <v>0</v>
      </c>
      <c r="S892" s="182">
        <f t="shared" si="212"/>
        <v>0</v>
      </c>
      <c r="T892" s="178">
        <f t="shared" si="212"/>
        <v>0</v>
      </c>
      <c r="U892" s="182">
        <f t="shared" si="212"/>
        <v>0</v>
      </c>
      <c r="V892" s="183">
        <f t="shared" si="212"/>
        <v>0</v>
      </c>
      <c r="W892" s="46">
        <f>G892-SUM(H892:V892)</f>
        <v>0</v>
      </c>
      <c r="X892" s="72"/>
      <c r="Y892"/>
      <c r="Z892"/>
    </row>
    <row r="893" spans="1:26" x14ac:dyDescent="0.2">
      <c r="A893" s="318"/>
      <c r="B893" s="25"/>
      <c r="C893" s="23"/>
      <c r="D893" s="23" t="s">
        <v>53</v>
      </c>
      <c r="E893" s="24"/>
      <c r="F893" s="24"/>
      <c r="G893" s="69"/>
      <c r="H893" s="66"/>
      <c r="I893" s="66"/>
      <c r="J893" s="66"/>
      <c r="K893" s="67"/>
      <c r="L893" s="51"/>
      <c r="M893" s="34"/>
      <c r="N893" s="34"/>
      <c r="O893" s="34"/>
      <c r="P893" s="34"/>
      <c r="Q893" s="34"/>
      <c r="R893" s="34"/>
      <c r="S893" s="34"/>
      <c r="T893" s="34"/>
      <c r="U893" s="34"/>
      <c r="V893" s="37"/>
      <c r="W893" s="33"/>
      <c r="X893" s="72"/>
      <c r="Y893"/>
      <c r="Z893"/>
    </row>
    <row r="894" spans="1:26" x14ac:dyDescent="0.2">
      <c r="A894" s="318"/>
      <c r="B894" s="25"/>
      <c r="C894" s="23"/>
      <c r="D894" s="23"/>
      <c r="E894" s="64" t="s">
        <v>54</v>
      </c>
      <c r="F894" s="24"/>
      <c r="G894" s="69">
        <f t="shared" ref="G894:W894" si="213">SUBTOTAL(9,G895:G897)</f>
        <v>0</v>
      </c>
      <c r="H894" s="70">
        <f t="shared" si="213"/>
        <v>0</v>
      </c>
      <c r="I894" s="66">
        <f t="shared" si="213"/>
        <v>0</v>
      </c>
      <c r="J894" s="66">
        <f t="shared" si="213"/>
        <v>0</v>
      </c>
      <c r="K894" s="67">
        <f t="shared" si="213"/>
        <v>0</v>
      </c>
      <c r="L894" s="34">
        <f t="shared" si="213"/>
        <v>0</v>
      </c>
      <c r="M894" s="34">
        <f t="shared" si="213"/>
        <v>0</v>
      </c>
      <c r="N894" s="34">
        <f t="shared" si="213"/>
        <v>0</v>
      </c>
      <c r="O894" s="34">
        <f t="shared" si="213"/>
        <v>0</v>
      </c>
      <c r="P894" s="34">
        <f t="shared" si="213"/>
        <v>0</v>
      </c>
      <c r="Q894" s="34">
        <f t="shared" si="213"/>
        <v>0</v>
      </c>
      <c r="R894" s="34">
        <f t="shared" si="213"/>
        <v>0</v>
      </c>
      <c r="S894" s="34">
        <f t="shared" si="213"/>
        <v>0</v>
      </c>
      <c r="T894" s="34">
        <f t="shared" si="213"/>
        <v>0</v>
      </c>
      <c r="U894" s="34">
        <f t="shared" si="213"/>
        <v>0</v>
      </c>
      <c r="V894" s="34">
        <f t="shared" si="213"/>
        <v>0</v>
      </c>
      <c r="W894" s="33">
        <f t="shared" si="213"/>
        <v>0</v>
      </c>
      <c r="X894" s="72"/>
      <c r="Y894"/>
      <c r="Z894"/>
    </row>
    <row r="895" spans="1:26" outlineLevel="1" x14ac:dyDescent="0.2">
      <c r="A895" s="318"/>
      <c r="B895" s="25"/>
      <c r="C895" s="23"/>
      <c r="D895" s="23"/>
      <c r="E895" s="64"/>
      <c r="F895" s="176" t="s">
        <v>55</v>
      </c>
      <c r="G895" s="190">
        <f>G35</f>
        <v>0</v>
      </c>
      <c r="H895" s="191">
        <f>G895*(1-VLOOKUP($F895,SHT,4,FALSE))+$H35*VLOOKUP($F895,SHT,4,FALSE)</f>
        <v>0</v>
      </c>
      <c r="I895" s="179">
        <f t="shared" ref="I895:V895" si="214">I35*VLOOKUP($F895,SHT,4,FALSE)</f>
        <v>0</v>
      </c>
      <c r="J895" s="179">
        <f t="shared" si="214"/>
        <v>0</v>
      </c>
      <c r="K895" s="197">
        <f t="shared" si="214"/>
        <v>0</v>
      </c>
      <c r="L895" s="181">
        <f t="shared" si="214"/>
        <v>0</v>
      </c>
      <c r="M895" s="192">
        <f t="shared" si="214"/>
        <v>0</v>
      </c>
      <c r="N895" s="182">
        <f t="shared" si="214"/>
        <v>0</v>
      </c>
      <c r="O895" s="182">
        <f t="shared" si="214"/>
        <v>0</v>
      </c>
      <c r="P895" s="182">
        <f t="shared" si="214"/>
        <v>0</v>
      </c>
      <c r="Q895" s="182">
        <f t="shared" si="214"/>
        <v>0</v>
      </c>
      <c r="R895" s="182">
        <f t="shared" si="214"/>
        <v>0</v>
      </c>
      <c r="S895" s="182">
        <f t="shared" si="214"/>
        <v>0</v>
      </c>
      <c r="T895" s="178">
        <f t="shared" si="214"/>
        <v>0</v>
      </c>
      <c r="U895" s="182">
        <f t="shared" si="214"/>
        <v>0</v>
      </c>
      <c r="V895" s="183">
        <f t="shared" si="214"/>
        <v>0</v>
      </c>
      <c r="W895" s="46">
        <f>G895-SUM(H895:V895)</f>
        <v>0</v>
      </c>
      <c r="Y895"/>
      <c r="Z895"/>
    </row>
    <row r="896" spans="1:26" outlineLevel="1" x14ac:dyDescent="0.2">
      <c r="A896" s="318"/>
      <c r="B896" s="25"/>
      <c r="C896" s="23"/>
      <c r="D896" s="23"/>
      <c r="E896" s="24"/>
      <c r="F896" s="176" t="s">
        <v>161</v>
      </c>
      <c r="G896" s="190">
        <f>G36</f>
        <v>0</v>
      </c>
      <c r="H896" s="191">
        <f>G896*(1-VLOOKUP($F896,SHT,4,FALSE))+$H36*VLOOKUP($F896,SHT,4,FALSE)</f>
        <v>0</v>
      </c>
      <c r="I896" s="179">
        <f t="shared" ref="I896:V896" si="215">I36*VLOOKUP($F896,SHT,4,FALSE)</f>
        <v>0</v>
      </c>
      <c r="J896" s="179">
        <f t="shared" si="215"/>
        <v>0</v>
      </c>
      <c r="K896" s="197">
        <f t="shared" si="215"/>
        <v>0</v>
      </c>
      <c r="L896" s="181">
        <f t="shared" si="215"/>
        <v>0</v>
      </c>
      <c r="M896" s="192">
        <f t="shared" si="215"/>
        <v>0</v>
      </c>
      <c r="N896" s="182">
        <f t="shared" si="215"/>
        <v>0</v>
      </c>
      <c r="O896" s="182">
        <f t="shared" si="215"/>
        <v>0</v>
      </c>
      <c r="P896" s="182">
        <f t="shared" si="215"/>
        <v>0</v>
      </c>
      <c r="Q896" s="182">
        <f t="shared" si="215"/>
        <v>0</v>
      </c>
      <c r="R896" s="182">
        <f t="shared" si="215"/>
        <v>0</v>
      </c>
      <c r="S896" s="182">
        <f t="shared" si="215"/>
        <v>0</v>
      </c>
      <c r="T896" s="178">
        <f t="shared" si="215"/>
        <v>0</v>
      </c>
      <c r="U896" s="182">
        <f t="shared" si="215"/>
        <v>0</v>
      </c>
      <c r="V896" s="183">
        <f t="shared" si="215"/>
        <v>0</v>
      </c>
      <c r="W896" s="46">
        <f>G896-SUM(H896:V896)</f>
        <v>0</v>
      </c>
      <c r="Y896"/>
      <c r="Z896"/>
    </row>
    <row r="897" spans="1:26" outlineLevel="1" x14ac:dyDescent="0.2">
      <c r="A897" s="318"/>
      <c r="B897" s="25"/>
      <c r="C897" s="23"/>
      <c r="D897" s="23"/>
      <c r="E897" s="24"/>
      <c r="F897" s="176" t="s">
        <v>331</v>
      </c>
      <c r="G897" s="190">
        <f>G37</f>
        <v>0</v>
      </c>
      <c r="H897" s="191">
        <f>G897*(1-VLOOKUP($F897,SHT,4,FALSE))+$H37*VLOOKUP($F897,SHT,4,FALSE)</f>
        <v>0</v>
      </c>
      <c r="I897" s="179">
        <f t="shared" ref="I897:V897" si="216">I37*VLOOKUP($F897,SHT,4,FALSE)</f>
        <v>0</v>
      </c>
      <c r="J897" s="179">
        <f t="shared" si="216"/>
        <v>0</v>
      </c>
      <c r="K897" s="197">
        <f t="shared" si="216"/>
        <v>0</v>
      </c>
      <c r="L897" s="181">
        <f t="shared" si="216"/>
        <v>0</v>
      </c>
      <c r="M897" s="192">
        <f t="shared" si="216"/>
        <v>0</v>
      </c>
      <c r="N897" s="182">
        <f t="shared" si="216"/>
        <v>0</v>
      </c>
      <c r="O897" s="182">
        <f t="shared" si="216"/>
        <v>0</v>
      </c>
      <c r="P897" s="182">
        <f t="shared" si="216"/>
        <v>0</v>
      </c>
      <c r="Q897" s="182">
        <f t="shared" si="216"/>
        <v>0</v>
      </c>
      <c r="R897" s="182">
        <f t="shared" si="216"/>
        <v>0</v>
      </c>
      <c r="S897" s="182">
        <f t="shared" si="216"/>
        <v>0</v>
      </c>
      <c r="T897" s="178">
        <f t="shared" si="216"/>
        <v>0</v>
      </c>
      <c r="U897" s="182">
        <f t="shared" si="216"/>
        <v>0</v>
      </c>
      <c r="V897" s="183">
        <f t="shared" si="216"/>
        <v>0</v>
      </c>
      <c r="W897" s="46">
        <f>G897-SUM(H897:V897)</f>
        <v>0</v>
      </c>
      <c r="Y897"/>
      <c r="Z897"/>
    </row>
    <row r="898" spans="1:26" x14ac:dyDescent="0.2">
      <c r="A898" s="318"/>
      <c r="B898" s="25"/>
      <c r="C898" s="23"/>
      <c r="D898" s="23"/>
      <c r="E898" s="24" t="s">
        <v>56</v>
      </c>
      <c r="F898" s="24"/>
      <c r="G898" s="69">
        <f t="shared" ref="G898:W898" si="217">SUBTOTAL(9,G899:G901)</f>
        <v>0</v>
      </c>
      <c r="H898" s="70">
        <f t="shared" si="217"/>
        <v>0</v>
      </c>
      <c r="I898" s="66">
        <f t="shared" si="217"/>
        <v>0</v>
      </c>
      <c r="J898" s="66">
        <f t="shared" si="217"/>
        <v>0</v>
      </c>
      <c r="K898" s="67">
        <f t="shared" si="217"/>
        <v>0</v>
      </c>
      <c r="L898" s="34">
        <f t="shared" si="217"/>
        <v>0</v>
      </c>
      <c r="M898" s="34">
        <f t="shared" si="217"/>
        <v>0</v>
      </c>
      <c r="N898" s="34">
        <f t="shared" si="217"/>
        <v>0</v>
      </c>
      <c r="O898" s="34">
        <f t="shared" si="217"/>
        <v>0</v>
      </c>
      <c r="P898" s="34">
        <f t="shared" si="217"/>
        <v>0</v>
      </c>
      <c r="Q898" s="34">
        <f t="shared" si="217"/>
        <v>0</v>
      </c>
      <c r="R898" s="34">
        <f t="shared" si="217"/>
        <v>0</v>
      </c>
      <c r="S898" s="34">
        <f t="shared" si="217"/>
        <v>0</v>
      </c>
      <c r="T898" s="34">
        <f t="shared" si="217"/>
        <v>0</v>
      </c>
      <c r="U898" s="34">
        <f t="shared" si="217"/>
        <v>0</v>
      </c>
      <c r="V898" s="34">
        <f t="shared" si="217"/>
        <v>0</v>
      </c>
      <c r="W898" s="33">
        <f t="shared" si="217"/>
        <v>0</v>
      </c>
      <c r="Y898"/>
      <c r="Z898"/>
    </row>
    <row r="899" spans="1:26" outlineLevel="1" x14ac:dyDescent="0.2">
      <c r="A899" s="318"/>
      <c r="B899" s="25"/>
      <c r="C899" s="23"/>
      <c r="D899" s="23"/>
      <c r="E899" s="24"/>
      <c r="F899" s="176" t="s">
        <v>162</v>
      </c>
      <c r="G899" s="190">
        <f>G39</f>
        <v>0</v>
      </c>
      <c r="H899" s="191">
        <f>G899*(1-VLOOKUP($F899,SHT,4,FALSE))+$H39*VLOOKUP($F899,SHT,4,FALSE)</f>
        <v>0</v>
      </c>
      <c r="I899" s="179">
        <f t="shared" ref="I899:V899" si="218">I39*VLOOKUP($F899,SHT,4,FALSE)</f>
        <v>0</v>
      </c>
      <c r="J899" s="179">
        <f t="shared" si="218"/>
        <v>0</v>
      </c>
      <c r="K899" s="197">
        <f t="shared" si="218"/>
        <v>0</v>
      </c>
      <c r="L899" s="181">
        <f t="shared" si="218"/>
        <v>0</v>
      </c>
      <c r="M899" s="192">
        <f t="shared" si="218"/>
        <v>0</v>
      </c>
      <c r="N899" s="182">
        <f t="shared" si="218"/>
        <v>0</v>
      </c>
      <c r="O899" s="182">
        <f t="shared" si="218"/>
        <v>0</v>
      </c>
      <c r="P899" s="182">
        <f t="shared" si="218"/>
        <v>0</v>
      </c>
      <c r="Q899" s="182">
        <f t="shared" si="218"/>
        <v>0</v>
      </c>
      <c r="R899" s="182">
        <f t="shared" si="218"/>
        <v>0</v>
      </c>
      <c r="S899" s="182">
        <f t="shared" si="218"/>
        <v>0</v>
      </c>
      <c r="T899" s="178">
        <f t="shared" si="218"/>
        <v>0</v>
      </c>
      <c r="U899" s="182">
        <f t="shared" si="218"/>
        <v>0</v>
      </c>
      <c r="V899" s="183">
        <f t="shared" si="218"/>
        <v>0</v>
      </c>
      <c r="W899" s="46">
        <f>G899-SUM(H899:V899)</f>
        <v>0</v>
      </c>
      <c r="Y899"/>
      <c r="Z899"/>
    </row>
    <row r="900" spans="1:26" outlineLevel="1" x14ac:dyDescent="0.2">
      <c r="A900" s="318"/>
      <c r="B900" s="25"/>
      <c r="C900" s="23"/>
      <c r="D900" s="23"/>
      <c r="E900" s="24"/>
      <c r="F900" s="176" t="s">
        <v>163</v>
      </c>
      <c r="G900" s="190">
        <f>G40</f>
        <v>0</v>
      </c>
      <c r="H900" s="191">
        <f>G900*(1-VLOOKUP($F900,SHT,4,FALSE))+$H40*VLOOKUP($F900,SHT,4,FALSE)</f>
        <v>0</v>
      </c>
      <c r="I900" s="179">
        <f t="shared" ref="I900:V900" si="219">I40*VLOOKUP($F900,SHT,4,FALSE)</f>
        <v>0</v>
      </c>
      <c r="J900" s="179">
        <f t="shared" si="219"/>
        <v>0</v>
      </c>
      <c r="K900" s="197">
        <f t="shared" si="219"/>
        <v>0</v>
      </c>
      <c r="L900" s="181">
        <f t="shared" si="219"/>
        <v>0</v>
      </c>
      <c r="M900" s="192">
        <f t="shared" si="219"/>
        <v>0</v>
      </c>
      <c r="N900" s="182">
        <f t="shared" si="219"/>
        <v>0</v>
      </c>
      <c r="O900" s="182">
        <f t="shared" si="219"/>
        <v>0</v>
      </c>
      <c r="P900" s="182">
        <f t="shared" si="219"/>
        <v>0</v>
      </c>
      <c r="Q900" s="182">
        <f t="shared" si="219"/>
        <v>0</v>
      </c>
      <c r="R900" s="182">
        <f t="shared" si="219"/>
        <v>0</v>
      </c>
      <c r="S900" s="182">
        <f t="shared" si="219"/>
        <v>0</v>
      </c>
      <c r="T900" s="178">
        <f t="shared" si="219"/>
        <v>0</v>
      </c>
      <c r="U900" s="182">
        <f t="shared" si="219"/>
        <v>0</v>
      </c>
      <c r="V900" s="183">
        <f t="shared" si="219"/>
        <v>0</v>
      </c>
      <c r="W900" s="46">
        <f>G900-SUM(H900:V900)</f>
        <v>0</v>
      </c>
      <c r="Y900"/>
      <c r="Z900"/>
    </row>
    <row r="901" spans="1:26" outlineLevel="1" x14ac:dyDescent="0.2">
      <c r="A901" s="318"/>
      <c r="B901" s="25"/>
      <c r="C901" s="23"/>
      <c r="D901" s="23"/>
      <c r="E901" s="24"/>
      <c r="F901" s="176" t="s">
        <v>332</v>
      </c>
      <c r="G901" s="190">
        <f>G41</f>
        <v>0</v>
      </c>
      <c r="H901" s="191">
        <f>G901*(1-VLOOKUP($F901,SHT,4,FALSE))+$H41*VLOOKUP($F901,SHT,4,FALSE)</f>
        <v>0</v>
      </c>
      <c r="I901" s="179">
        <f t="shared" ref="I901:V901" si="220">I41*VLOOKUP($F901,SHT,4,FALSE)</f>
        <v>0</v>
      </c>
      <c r="J901" s="179">
        <f t="shared" si="220"/>
        <v>0</v>
      </c>
      <c r="K901" s="197">
        <f t="shared" si="220"/>
        <v>0</v>
      </c>
      <c r="L901" s="181">
        <f t="shared" si="220"/>
        <v>0</v>
      </c>
      <c r="M901" s="192">
        <f t="shared" si="220"/>
        <v>0</v>
      </c>
      <c r="N901" s="182">
        <f t="shared" si="220"/>
        <v>0</v>
      </c>
      <c r="O901" s="182">
        <f t="shared" si="220"/>
        <v>0</v>
      </c>
      <c r="P901" s="182">
        <f t="shared" si="220"/>
        <v>0</v>
      </c>
      <c r="Q901" s="182">
        <f t="shared" si="220"/>
        <v>0</v>
      </c>
      <c r="R901" s="182">
        <f t="shared" si="220"/>
        <v>0</v>
      </c>
      <c r="S901" s="182">
        <f t="shared" si="220"/>
        <v>0</v>
      </c>
      <c r="T901" s="178">
        <f t="shared" si="220"/>
        <v>0</v>
      </c>
      <c r="U901" s="182">
        <f t="shared" si="220"/>
        <v>0</v>
      </c>
      <c r="V901" s="183">
        <f t="shared" si="220"/>
        <v>0</v>
      </c>
      <c r="W901" s="46">
        <f>G901-SUM(H901:V901)</f>
        <v>0</v>
      </c>
      <c r="Y901"/>
      <c r="Z901"/>
    </row>
    <row r="902" spans="1:26" x14ac:dyDescent="0.2">
      <c r="A902" s="318"/>
      <c r="B902" s="25"/>
      <c r="C902" s="23"/>
      <c r="D902" s="23"/>
      <c r="E902" s="24" t="s">
        <v>57</v>
      </c>
      <c r="F902" s="24"/>
      <c r="G902" s="69">
        <f t="shared" ref="G902:W902" si="221">SUBTOTAL(9,G903:G905)</f>
        <v>0</v>
      </c>
      <c r="H902" s="70">
        <f t="shared" si="221"/>
        <v>0</v>
      </c>
      <c r="I902" s="66">
        <f t="shared" si="221"/>
        <v>0</v>
      </c>
      <c r="J902" s="66">
        <f t="shared" si="221"/>
        <v>0</v>
      </c>
      <c r="K902" s="67">
        <f t="shared" si="221"/>
        <v>0</v>
      </c>
      <c r="L902" s="34">
        <f t="shared" si="221"/>
        <v>0</v>
      </c>
      <c r="M902" s="34">
        <f t="shared" si="221"/>
        <v>0</v>
      </c>
      <c r="N902" s="34">
        <f t="shared" si="221"/>
        <v>0</v>
      </c>
      <c r="O902" s="34">
        <f t="shared" si="221"/>
        <v>0</v>
      </c>
      <c r="P902" s="34">
        <f t="shared" si="221"/>
        <v>0</v>
      </c>
      <c r="Q902" s="34">
        <f t="shared" si="221"/>
        <v>0</v>
      </c>
      <c r="R902" s="34">
        <f t="shared" si="221"/>
        <v>0</v>
      </c>
      <c r="S902" s="34">
        <f t="shared" si="221"/>
        <v>0</v>
      </c>
      <c r="T902" s="34">
        <f t="shared" si="221"/>
        <v>0</v>
      </c>
      <c r="U902" s="34">
        <f t="shared" si="221"/>
        <v>0</v>
      </c>
      <c r="V902" s="34">
        <f t="shared" si="221"/>
        <v>0</v>
      </c>
      <c r="W902" s="33">
        <f t="shared" si="221"/>
        <v>0</v>
      </c>
      <c r="Y902"/>
      <c r="Z902"/>
    </row>
    <row r="903" spans="1:26" outlineLevel="1" x14ac:dyDescent="0.2">
      <c r="A903" s="318"/>
      <c r="B903" s="25"/>
      <c r="C903" s="23"/>
      <c r="D903" s="23"/>
      <c r="E903" s="24"/>
      <c r="F903" s="176" t="s">
        <v>164</v>
      </c>
      <c r="G903" s="190">
        <f>G43</f>
        <v>0</v>
      </c>
      <c r="H903" s="191">
        <f>G903*(1-VLOOKUP($F903,SHT,4,FALSE))+$H43*VLOOKUP($F903,SHT,4,FALSE)</f>
        <v>0</v>
      </c>
      <c r="I903" s="179">
        <f t="shared" ref="I903:V903" si="222">I43*VLOOKUP($F903,SHT,4,FALSE)</f>
        <v>0</v>
      </c>
      <c r="J903" s="179">
        <f t="shared" si="222"/>
        <v>0</v>
      </c>
      <c r="K903" s="197">
        <f t="shared" si="222"/>
        <v>0</v>
      </c>
      <c r="L903" s="181">
        <f t="shared" si="222"/>
        <v>0</v>
      </c>
      <c r="M903" s="192">
        <f t="shared" si="222"/>
        <v>0</v>
      </c>
      <c r="N903" s="182">
        <f t="shared" si="222"/>
        <v>0</v>
      </c>
      <c r="O903" s="182">
        <f t="shared" si="222"/>
        <v>0</v>
      </c>
      <c r="P903" s="182">
        <f t="shared" si="222"/>
        <v>0</v>
      </c>
      <c r="Q903" s="182">
        <f t="shared" si="222"/>
        <v>0</v>
      </c>
      <c r="R903" s="182">
        <f t="shared" si="222"/>
        <v>0</v>
      </c>
      <c r="S903" s="182">
        <f t="shared" si="222"/>
        <v>0</v>
      </c>
      <c r="T903" s="178">
        <f t="shared" si="222"/>
        <v>0</v>
      </c>
      <c r="U903" s="182">
        <f t="shared" si="222"/>
        <v>0</v>
      </c>
      <c r="V903" s="183">
        <f t="shared" si="222"/>
        <v>0</v>
      </c>
      <c r="W903" s="46">
        <f>G903-SUM(H903:V903)</f>
        <v>0</v>
      </c>
      <c r="Y903"/>
      <c r="Z903"/>
    </row>
    <row r="904" spans="1:26" outlineLevel="1" x14ac:dyDescent="0.2">
      <c r="A904" s="318"/>
      <c r="B904" s="25"/>
      <c r="C904" s="23"/>
      <c r="D904" s="23"/>
      <c r="E904" s="24"/>
      <c r="F904" s="176" t="s">
        <v>255</v>
      </c>
      <c r="G904" s="190">
        <f>G44</f>
        <v>0</v>
      </c>
      <c r="H904" s="191">
        <f>G904*(1-VLOOKUP($F904,SHT,4,FALSE))+$H44*VLOOKUP($F904,SHT,4,FALSE)</f>
        <v>0</v>
      </c>
      <c r="I904" s="179">
        <f t="shared" ref="I904:V904" si="223">I44*VLOOKUP($F904,SHT,4,FALSE)</f>
        <v>0</v>
      </c>
      <c r="J904" s="179">
        <f t="shared" si="223"/>
        <v>0</v>
      </c>
      <c r="K904" s="197">
        <f t="shared" si="223"/>
        <v>0</v>
      </c>
      <c r="L904" s="181">
        <f t="shared" si="223"/>
        <v>0</v>
      </c>
      <c r="M904" s="192">
        <f t="shared" si="223"/>
        <v>0</v>
      </c>
      <c r="N904" s="182">
        <f t="shared" si="223"/>
        <v>0</v>
      </c>
      <c r="O904" s="182">
        <f t="shared" si="223"/>
        <v>0</v>
      </c>
      <c r="P904" s="182">
        <f t="shared" si="223"/>
        <v>0</v>
      </c>
      <c r="Q904" s="182">
        <f t="shared" si="223"/>
        <v>0</v>
      </c>
      <c r="R904" s="182">
        <f t="shared" si="223"/>
        <v>0</v>
      </c>
      <c r="S904" s="182">
        <f t="shared" si="223"/>
        <v>0</v>
      </c>
      <c r="T904" s="178">
        <f t="shared" si="223"/>
        <v>0</v>
      </c>
      <c r="U904" s="182">
        <f t="shared" si="223"/>
        <v>0</v>
      </c>
      <c r="V904" s="183">
        <f t="shared" si="223"/>
        <v>0</v>
      </c>
      <c r="W904" s="46">
        <f>G904-SUM(H904:V904)</f>
        <v>0</v>
      </c>
      <c r="Y904"/>
      <c r="Z904"/>
    </row>
    <row r="905" spans="1:26" outlineLevel="1" x14ac:dyDescent="0.2">
      <c r="A905" s="318"/>
      <c r="B905" s="25"/>
      <c r="C905" s="23"/>
      <c r="D905" s="23"/>
      <c r="E905" s="24"/>
      <c r="F905" s="176" t="s">
        <v>333</v>
      </c>
      <c r="G905" s="190">
        <f>G45</f>
        <v>0</v>
      </c>
      <c r="H905" s="191">
        <f>G905*(1-VLOOKUP($F905,SHT,4,FALSE))+$H45*VLOOKUP($F905,SHT,4,FALSE)</f>
        <v>0</v>
      </c>
      <c r="I905" s="179">
        <f t="shared" ref="I905:V905" si="224">I45*VLOOKUP($F905,SHT,4,FALSE)</f>
        <v>0</v>
      </c>
      <c r="J905" s="179">
        <f t="shared" si="224"/>
        <v>0</v>
      </c>
      <c r="K905" s="197">
        <f t="shared" si="224"/>
        <v>0</v>
      </c>
      <c r="L905" s="181">
        <f t="shared" si="224"/>
        <v>0</v>
      </c>
      <c r="M905" s="192">
        <f t="shared" si="224"/>
        <v>0</v>
      </c>
      <c r="N905" s="182">
        <f t="shared" si="224"/>
        <v>0</v>
      </c>
      <c r="O905" s="182">
        <f t="shared" si="224"/>
        <v>0</v>
      </c>
      <c r="P905" s="182">
        <f t="shared" si="224"/>
        <v>0</v>
      </c>
      <c r="Q905" s="182">
        <f t="shared" si="224"/>
        <v>0</v>
      </c>
      <c r="R905" s="182">
        <f t="shared" si="224"/>
        <v>0</v>
      </c>
      <c r="S905" s="182">
        <f t="shared" si="224"/>
        <v>0</v>
      </c>
      <c r="T905" s="178">
        <f t="shared" si="224"/>
        <v>0</v>
      </c>
      <c r="U905" s="182">
        <f t="shared" si="224"/>
        <v>0</v>
      </c>
      <c r="V905" s="183">
        <f t="shared" si="224"/>
        <v>0</v>
      </c>
      <c r="W905" s="46">
        <f>G905-SUM(H905:V905)</f>
        <v>0</v>
      </c>
      <c r="Y905"/>
      <c r="Z905"/>
    </row>
    <row r="906" spans="1:26" x14ac:dyDescent="0.2">
      <c r="A906" s="318"/>
      <c r="B906" s="25"/>
      <c r="C906" s="23"/>
      <c r="D906" s="23" t="s">
        <v>58</v>
      </c>
      <c r="E906" s="24"/>
      <c r="F906" s="24"/>
      <c r="G906" s="69"/>
      <c r="H906" s="66"/>
      <c r="I906" s="66"/>
      <c r="J906" s="66"/>
      <c r="K906" s="67"/>
      <c r="L906" s="51"/>
      <c r="M906" s="34"/>
      <c r="N906" s="34"/>
      <c r="O906" s="34"/>
      <c r="P906" s="34"/>
      <c r="Q906" s="34"/>
      <c r="R906" s="34"/>
      <c r="S906" s="34"/>
      <c r="T906" s="34"/>
      <c r="U906" s="34"/>
      <c r="V906" s="37"/>
      <c r="W906" s="33"/>
      <c r="Y906"/>
      <c r="Z906"/>
    </row>
    <row r="907" spans="1:26" x14ac:dyDescent="0.2">
      <c r="A907" s="318"/>
      <c r="B907" s="25"/>
      <c r="C907" s="23"/>
      <c r="D907" s="23"/>
      <c r="E907" s="24" t="s">
        <v>172</v>
      </c>
      <c r="F907" s="24"/>
      <c r="G907" s="69">
        <f t="shared" ref="G907:W907" si="225">SUBTOTAL(9,G908:G909)</f>
        <v>0</v>
      </c>
      <c r="H907" s="70">
        <f t="shared" si="225"/>
        <v>0</v>
      </c>
      <c r="I907" s="66">
        <f t="shared" si="225"/>
        <v>0</v>
      </c>
      <c r="J907" s="66">
        <f t="shared" si="225"/>
        <v>0</v>
      </c>
      <c r="K907" s="67">
        <f t="shared" si="225"/>
        <v>0</v>
      </c>
      <c r="L907" s="34">
        <f t="shared" si="225"/>
        <v>0</v>
      </c>
      <c r="M907" s="34">
        <f t="shared" si="225"/>
        <v>0</v>
      </c>
      <c r="N907" s="34">
        <f t="shared" si="225"/>
        <v>0</v>
      </c>
      <c r="O907" s="34">
        <f t="shared" si="225"/>
        <v>0</v>
      </c>
      <c r="P907" s="34">
        <f t="shared" si="225"/>
        <v>0</v>
      </c>
      <c r="Q907" s="34">
        <f t="shared" si="225"/>
        <v>0</v>
      </c>
      <c r="R907" s="34">
        <f t="shared" si="225"/>
        <v>0</v>
      </c>
      <c r="S907" s="34">
        <f t="shared" si="225"/>
        <v>0</v>
      </c>
      <c r="T907" s="34">
        <f t="shared" si="225"/>
        <v>0</v>
      </c>
      <c r="U907" s="34">
        <f t="shared" si="225"/>
        <v>0</v>
      </c>
      <c r="V907" s="34">
        <f t="shared" si="225"/>
        <v>0</v>
      </c>
      <c r="W907" s="33">
        <f t="shared" si="225"/>
        <v>0</v>
      </c>
      <c r="Y907"/>
      <c r="Z907"/>
    </row>
    <row r="908" spans="1:26" outlineLevel="1" x14ac:dyDescent="0.2">
      <c r="A908" s="318"/>
      <c r="B908" s="25"/>
      <c r="C908" s="23"/>
      <c r="D908" s="23"/>
      <c r="E908" s="24"/>
      <c r="F908" s="176" t="s">
        <v>61</v>
      </c>
      <c r="G908" s="190">
        <f>G48</f>
        <v>0</v>
      </c>
      <c r="H908" s="191">
        <f>G908*(1-VLOOKUP($F908,SHT,4,FALSE))+$H48*VLOOKUP($F908,SHT,4,FALSE)</f>
        <v>0</v>
      </c>
      <c r="I908" s="179">
        <f t="shared" ref="I908:V908" si="226">I48*VLOOKUP($F908,SHT,4,FALSE)</f>
        <v>0</v>
      </c>
      <c r="J908" s="179">
        <f t="shared" si="226"/>
        <v>0</v>
      </c>
      <c r="K908" s="197">
        <f t="shared" si="226"/>
        <v>0</v>
      </c>
      <c r="L908" s="181">
        <f t="shared" si="226"/>
        <v>0</v>
      </c>
      <c r="M908" s="192">
        <f t="shared" si="226"/>
        <v>0</v>
      </c>
      <c r="N908" s="182">
        <f t="shared" si="226"/>
        <v>0</v>
      </c>
      <c r="O908" s="182">
        <f t="shared" si="226"/>
        <v>0</v>
      </c>
      <c r="P908" s="182">
        <f t="shared" si="226"/>
        <v>0</v>
      </c>
      <c r="Q908" s="182">
        <f t="shared" si="226"/>
        <v>0</v>
      </c>
      <c r="R908" s="182">
        <f t="shared" si="226"/>
        <v>0</v>
      </c>
      <c r="S908" s="182">
        <f t="shared" si="226"/>
        <v>0</v>
      </c>
      <c r="T908" s="178">
        <f t="shared" si="226"/>
        <v>0</v>
      </c>
      <c r="U908" s="182">
        <f t="shared" si="226"/>
        <v>0</v>
      </c>
      <c r="V908" s="183">
        <f t="shared" si="226"/>
        <v>0</v>
      </c>
      <c r="W908" s="46">
        <f>G908-SUM(H908:V908)</f>
        <v>0</v>
      </c>
      <c r="Y908"/>
      <c r="Z908"/>
    </row>
    <row r="909" spans="1:26" outlineLevel="1" x14ac:dyDescent="0.2">
      <c r="A909" s="318"/>
      <c r="B909" s="25"/>
      <c r="C909" s="23"/>
      <c r="D909" s="23"/>
      <c r="E909" s="24"/>
      <c r="F909" s="176" t="s">
        <v>173</v>
      </c>
      <c r="G909" s="190">
        <f>G49</f>
        <v>0</v>
      </c>
      <c r="H909" s="191">
        <f>G909*(1-VLOOKUP($F909,SHT,4,FALSE))+$H49*VLOOKUP($F909,SHT,4,FALSE)</f>
        <v>0</v>
      </c>
      <c r="I909" s="179">
        <f t="shared" ref="I909:V909" si="227">I49*VLOOKUP($F909,SHT,4,FALSE)</f>
        <v>0</v>
      </c>
      <c r="J909" s="179">
        <f t="shared" si="227"/>
        <v>0</v>
      </c>
      <c r="K909" s="197">
        <f t="shared" si="227"/>
        <v>0</v>
      </c>
      <c r="L909" s="181">
        <f t="shared" si="227"/>
        <v>0</v>
      </c>
      <c r="M909" s="192">
        <f t="shared" si="227"/>
        <v>0</v>
      </c>
      <c r="N909" s="182">
        <f t="shared" si="227"/>
        <v>0</v>
      </c>
      <c r="O909" s="182">
        <f t="shared" si="227"/>
        <v>0</v>
      </c>
      <c r="P909" s="182">
        <f t="shared" si="227"/>
        <v>0</v>
      </c>
      <c r="Q909" s="182">
        <f t="shared" si="227"/>
        <v>0</v>
      </c>
      <c r="R909" s="182">
        <f t="shared" si="227"/>
        <v>0</v>
      </c>
      <c r="S909" s="182">
        <f t="shared" si="227"/>
        <v>0</v>
      </c>
      <c r="T909" s="178">
        <f t="shared" si="227"/>
        <v>0</v>
      </c>
      <c r="U909" s="182">
        <f t="shared" si="227"/>
        <v>0</v>
      </c>
      <c r="V909" s="183">
        <f t="shared" si="227"/>
        <v>0</v>
      </c>
      <c r="W909" s="46">
        <f>G909-SUM(H909:V909)</f>
        <v>0</v>
      </c>
      <c r="Y909"/>
      <c r="Z909"/>
    </row>
    <row r="910" spans="1:26" x14ac:dyDescent="0.2">
      <c r="A910" s="318"/>
      <c r="B910" s="25"/>
      <c r="C910" s="23"/>
      <c r="D910" s="23"/>
      <c r="E910" s="24" t="s">
        <v>166</v>
      </c>
      <c r="F910" s="24"/>
      <c r="G910" s="69">
        <f t="shared" ref="G910:W910" si="228">SUBTOTAL(9,G911:G913)</f>
        <v>0</v>
      </c>
      <c r="H910" s="70">
        <f t="shared" si="228"/>
        <v>0</v>
      </c>
      <c r="I910" s="66">
        <f t="shared" si="228"/>
        <v>0</v>
      </c>
      <c r="J910" s="66">
        <f t="shared" si="228"/>
        <v>0</v>
      </c>
      <c r="K910" s="67">
        <f t="shared" si="228"/>
        <v>0</v>
      </c>
      <c r="L910" s="34">
        <f t="shared" si="228"/>
        <v>0</v>
      </c>
      <c r="M910" s="34">
        <f t="shared" si="228"/>
        <v>0</v>
      </c>
      <c r="N910" s="34">
        <f t="shared" si="228"/>
        <v>0</v>
      </c>
      <c r="O910" s="34">
        <f t="shared" si="228"/>
        <v>0</v>
      </c>
      <c r="P910" s="34">
        <f t="shared" si="228"/>
        <v>0</v>
      </c>
      <c r="Q910" s="34">
        <f t="shared" si="228"/>
        <v>0</v>
      </c>
      <c r="R910" s="34">
        <f t="shared" si="228"/>
        <v>0</v>
      </c>
      <c r="S910" s="34">
        <f t="shared" si="228"/>
        <v>0</v>
      </c>
      <c r="T910" s="34">
        <f t="shared" si="228"/>
        <v>0</v>
      </c>
      <c r="U910" s="34">
        <f t="shared" si="228"/>
        <v>0</v>
      </c>
      <c r="V910" s="34">
        <f t="shared" si="228"/>
        <v>0</v>
      </c>
      <c r="W910" s="33">
        <f t="shared" si="228"/>
        <v>0</v>
      </c>
      <c r="Y910"/>
      <c r="Z910"/>
    </row>
    <row r="911" spans="1:26" outlineLevel="1" x14ac:dyDescent="0.2">
      <c r="A911" s="318"/>
      <c r="B911" s="25"/>
      <c r="C911" s="23"/>
      <c r="D911" s="23"/>
      <c r="E911" s="24"/>
      <c r="F911" s="176" t="s">
        <v>59</v>
      </c>
      <c r="G911" s="190">
        <f>G51</f>
        <v>0</v>
      </c>
      <c r="H911" s="191">
        <f>G911*(1-VLOOKUP($F911,SHT,4,FALSE))+$H51*VLOOKUP($F911,SHT,4,FALSE)</f>
        <v>0</v>
      </c>
      <c r="I911" s="179">
        <f t="shared" ref="I911:V911" si="229">I51*VLOOKUP($F911,SHT,4,FALSE)</f>
        <v>0</v>
      </c>
      <c r="J911" s="179">
        <f t="shared" si="229"/>
        <v>0</v>
      </c>
      <c r="K911" s="197">
        <f t="shared" si="229"/>
        <v>0</v>
      </c>
      <c r="L911" s="194">
        <f t="shared" si="229"/>
        <v>0</v>
      </c>
      <c r="M911" s="192">
        <f t="shared" si="229"/>
        <v>0</v>
      </c>
      <c r="N911" s="182">
        <f t="shared" si="229"/>
        <v>0</v>
      </c>
      <c r="O911" s="182">
        <f t="shared" si="229"/>
        <v>0</v>
      </c>
      <c r="P911" s="182">
        <f t="shared" si="229"/>
        <v>0</v>
      </c>
      <c r="Q911" s="182">
        <f t="shared" si="229"/>
        <v>0</v>
      </c>
      <c r="R911" s="182">
        <f t="shared" si="229"/>
        <v>0</v>
      </c>
      <c r="S911" s="182">
        <f t="shared" si="229"/>
        <v>0</v>
      </c>
      <c r="T911" s="178">
        <f t="shared" si="229"/>
        <v>0</v>
      </c>
      <c r="U911" s="182">
        <f t="shared" si="229"/>
        <v>0</v>
      </c>
      <c r="V911" s="183">
        <f t="shared" si="229"/>
        <v>0</v>
      </c>
      <c r="W911" s="46">
        <f>G911-SUM(H911:V911)</f>
        <v>0</v>
      </c>
      <c r="Y911"/>
      <c r="Z911"/>
    </row>
    <row r="912" spans="1:26" outlineLevel="1" x14ac:dyDescent="0.2">
      <c r="A912" s="318"/>
      <c r="B912" s="25"/>
      <c r="C912" s="23"/>
      <c r="D912" s="23"/>
      <c r="E912" s="24"/>
      <c r="F912" s="176" t="s">
        <v>167</v>
      </c>
      <c r="G912" s="190">
        <f>G52</f>
        <v>0</v>
      </c>
      <c r="H912" s="191">
        <f>G912*(1-VLOOKUP($F912,SHT,4,FALSE))+$H52*VLOOKUP($F912,SHT,4,FALSE)</f>
        <v>0</v>
      </c>
      <c r="I912" s="179">
        <f t="shared" ref="I912:V912" si="230">I52*VLOOKUP($F912,SHT,4,FALSE)</f>
        <v>0</v>
      </c>
      <c r="J912" s="179">
        <f t="shared" si="230"/>
        <v>0</v>
      </c>
      <c r="K912" s="197">
        <f t="shared" si="230"/>
        <v>0</v>
      </c>
      <c r="L912" s="181">
        <f t="shared" si="230"/>
        <v>0</v>
      </c>
      <c r="M912" s="195">
        <f t="shared" si="230"/>
        <v>0</v>
      </c>
      <c r="N912" s="182">
        <f t="shared" si="230"/>
        <v>0</v>
      </c>
      <c r="O912" s="182">
        <f t="shared" si="230"/>
        <v>0</v>
      </c>
      <c r="P912" s="182">
        <f t="shared" si="230"/>
        <v>0</v>
      </c>
      <c r="Q912" s="182">
        <f t="shared" si="230"/>
        <v>0</v>
      </c>
      <c r="R912" s="182">
        <f t="shared" si="230"/>
        <v>0</v>
      </c>
      <c r="S912" s="182">
        <f t="shared" si="230"/>
        <v>0</v>
      </c>
      <c r="T912" s="178">
        <f t="shared" si="230"/>
        <v>0</v>
      </c>
      <c r="U912" s="182">
        <f t="shared" si="230"/>
        <v>0</v>
      </c>
      <c r="V912" s="183">
        <f t="shared" si="230"/>
        <v>0</v>
      </c>
      <c r="W912" s="46">
        <f>G912-SUM(H912:V912)</f>
        <v>0</v>
      </c>
      <c r="Y912"/>
      <c r="Z912"/>
    </row>
    <row r="913" spans="1:26" outlineLevel="1" x14ac:dyDescent="0.2">
      <c r="A913" s="318"/>
      <c r="B913" s="25"/>
      <c r="C913" s="23"/>
      <c r="D913" s="23"/>
      <c r="E913" s="24"/>
      <c r="F913" s="176" t="s">
        <v>168</v>
      </c>
      <c r="G913" s="190">
        <f>G53</f>
        <v>0</v>
      </c>
      <c r="H913" s="191">
        <f>G913*(1-VLOOKUP($F913,SHT,4,FALSE))+$H53*VLOOKUP($F913,SHT,4,FALSE)</f>
        <v>0</v>
      </c>
      <c r="I913" s="179">
        <f t="shared" ref="I913:V913" si="231">I53*VLOOKUP($F913,SHT,4,FALSE)</f>
        <v>0</v>
      </c>
      <c r="J913" s="179">
        <f t="shared" si="231"/>
        <v>0</v>
      </c>
      <c r="K913" s="197">
        <f t="shared" si="231"/>
        <v>0</v>
      </c>
      <c r="L913" s="196">
        <f t="shared" si="231"/>
        <v>0</v>
      </c>
      <c r="M913" s="178">
        <f t="shared" si="231"/>
        <v>0</v>
      </c>
      <c r="N913" s="182">
        <f t="shared" si="231"/>
        <v>0</v>
      </c>
      <c r="O913" s="182">
        <f t="shared" si="231"/>
        <v>0</v>
      </c>
      <c r="P913" s="182">
        <f t="shared" si="231"/>
        <v>0</v>
      </c>
      <c r="Q913" s="182">
        <f t="shared" si="231"/>
        <v>0</v>
      </c>
      <c r="R913" s="182">
        <f t="shared" si="231"/>
        <v>0</v>
      </c>
      <c r="S913" s="182">
        <f t="shared" si="231"/>
        <v>0</v>
      </c>
      <c r="T913" s="182">
        <f t="shared" si="231"/>
        <v>0</v>
      </c>
      <c r="U913" s="182">
        <f t="shared" si="231"/>
        <v>0</v>
      </c>
      <c r="V913" s="183">
        <f t="shared" si="231"/>
        <v>0</v>
      </c>
      <c r="W913" s="46">
        <f>G913-SUM(H913:V913)</f>
        <v>0</v>
      </c>
      <c r="Y913"/>
      <c r="Z913"/>
    </row>
    <row r="914" spans="1:26" x14ac:dyDescent="0.2">
      <c r="A914" s="318"/>
      <c r="B914" s="25"/>
      <c r="C914" s="23"/>
      <c r="D914" s="23"/>
      <c r="E914" s="24" t="s">
        <v>174</v>
      </c>
      <c r="F914" s="24"/>
      <c r="G914" s="69">
        <f t="shared" ref="G914:W914" si="232">SUBTOTAL(9,G915:G916)</f>
        <v>0</v>
      </c>
      <c r="H914" s="70">
        <f t="shared" si="232"/>
        <v>0</v>
      </c>
      <c r="I914" s="66">
        <f t="shared" si="232"/>
        <v>0</v>
      </c>
      <c r="J914" s="66">
        <f t="shared" si="232"/>
        <v>0</v>
      </c>
      <c r="K914" s="67">
        <f t="shared" si="232"/>
        <v>0</v>
      </c>
      <c r="L914" s="34">
        <f t="shared" si="232"/>
        <v>0</v>
      </c>
      <c r="M914" s="34">
        <f t="shared" si="232"/>
        <v>0</v>
      </c>
      <c r="N914" s="34">
        <f t="shared" si="232"/>
        <v>0</v>
      </c>
      <c r="O914" s="34">
        <f t="shared" si="232"/>
        <v>0</v>
      </c>
      <c r="P914" s="34">
        <f t="shared" si="232"/>
        <v>0</v>
      </c>
      <c r="Q914" s="34">
        <f t="shared" si="232"/>
        <v>0</v>
      </c>
      <c r="R914" s="34">
        <f t="shared" si="232"/>
        <v>0</v>
      </c>
      <c r="S914" s="34">
        <f t="shared" si="232"/>
        <v>0</v>
      </c>
      <c r="T914" s="34">
        <f t="shared" si="232"/>
        <v>0</v>
      </c>
      <c r="U914" s="34">
        <f t="shared" si="232"/>
        <v>0</v>
      </c>
      <c r="V914" s="34">
        <f t="shared" si="232"/>
        <v>0</v>
      </c>
      <c r="W914" s="33">
        <f t="shared" si="232"/>
        <v>0</v>
      </c>
      <c r="Y914"/>
      <c r="Z914"/>
    </row>
    <row r="915" spans="1:26" outlineLevel="1" x14ac:dyDescent="0.2">
      <c r="A915" s="318"/>
      <c r="B915" s="25"/>
      <c r="C915" s="23"/>
      <c r="D915" s="23"/>
      <c r="E915" s="24"/>
      <c r="F915" s="176" t="s">
        <v>62</v>
      </c>
      <c r="G915" s="190">
        <f>G55</f>
        <v>0</v>
      </c>
      <c r="H915" s="191">
        <f>G915*(1-VLOOKUP($F915,SHT,4,FALSE))+$H55*VLOOKUP($F915,SHT,4,FALSE)</f>
        <v>0</v>
      </c>
      <c r="I915" s="179">
        <f t="shared" ref="I915:V915" si="233">I55*VLOOKUP($F915,SHT,4,FALSE)</f>
        <v>0</v>
      </c>
      <c r="J915" s="179">
        <f t="shared" si="233"/>
        <v>0</v>
      </c>
      <c r="K915" s="197">
        <f t="shared" si="233"/>
        <v>0</v>
      </c>
      <c r="L915" s="181">
        <f t="shared" si="233"/>
        <v>0</v>
      </c>
      <c r="M915" s="178">
        <f t="shared" si="233"/>
        <v>0</v>
      </c>
      <c r="N915" s="182">
        <f t="shared" si="233"/>
        <v>0</v>
      </c>
      <c r="O915" s="182">
        <f t="shared" si="233"/>
        <v>0</v>
      </c>
      <c r="P915" s="182">
        <f t="shared" si="233"/>
        <v>0</v>
      </c>
      <c r="Q915" s="182">
        <f t="shared" si="233"/>
        <v>0</v>
      </c>
      <c r="R915" s="182">
        <f t="shared" si="233"/>
        <v>0</v>
      </c>
      <c r="S915" s="182">
        <f t="shared" si="233"/>
        <v>0</v>
      </c>
      <c r="T915" s="182">
        <f t="shared" si="233"/>
        <v>0</v>
      </c>
      <c r="U915" s="178">
        <f t="shared" si="233"/>
        <v>0</v>
      </c>
      <c r="V915" s="183">
        <f t="shared" si="233"/>
        <v>0</v>
      </c>
      <c r="W915" s="46">
        <f>G915-SUM(H915:V915)</f>
        <v>0</v>
      </c>
      <c r="Y915"/>
      <c r="Z915"/>
    </row>
    <row r="916" spans="1:26" outlineLevel="1" x14ac:dyDescent="0.2">
      <c r="A916" s="318"/>
      <c r="B916" s="25"/>
      <c r="C916" s="23"/>
      <c r="D916" s="23"/>
      <c r="E916" s="24"/>
      <c r="F916" s="176" t="s">
        <v>175</v>
      </c>
      <c r="G916" s="190">
        <f>G56</f>
        <v>0</v>
      </c>
      <c r="H916" s="191">
        <f>G916*(1-VLOOKUP($F916,SHT,4,FALSE))+$H56*VLOOKUP($F916,SHT,4,FALSE)</f>
        <v>0</v>
      </c>
      <c r="I916" s="179">
        <f t="shared" ref="I916:V916" si="234">I56*VLOOKUP($F916,SHT,4,FALSE)</f>
        <v>0</v>
      </c>
      <c r="J916" s="179">
        <f t="shared" si="234"/>
        <v>0</v>
      </c>
      <c r="K916" s="197">
        <f t="shared" si="234"/>
        <v>0</v>
      </c>
      <c r="L916" s="181">
        <f t="shared" si="234"/>
        <v>0</v>
      </c>
      <c r="M916" s="178">
        <f t="shared" si="234"/>
        <v>0</v>
      </c>
      <c r="N916" s="182">
        <f t="shared" si="234"/>
        <v>0</v>
      </c>
      <c r="O916" s="182">
        <f t="shared" si="234"/>
        <v>0</v>
      </c>
      <c r="P916" s="182">
        <f t="shared" si="234"/>
        <v>0</v>
      </c>
      <c r="Q916" s="182">
        <f t="shared" si="234"/>
        <v>0</v>
      </c>
      <c r="R916" s="182">
        <f t="shared" si="234"/>
        <v>0</v>
      </c>
      <c r="S916" s="182">
        <f t="shared" si="234"/>
        <v>0</v>
      </c>
      <c r="T916" s="182">
        <f t="shared" si="234"/>
        <v>0</v>
      </c>
      <c r="U916" s="182">
        <f t="shared" si="234"/>
        <v>0</v>
      </c>
      <c r="V916" s="192">
        <f t="shared" si="234"/>
        <v>0</v>
      </c>
      <c r="W916" s="46">
        <f>G916-SUM(H916:V916)</f>
        <v>0</v>
      </c>
      <c r="Y916"/>
      <c r="Z916"/>
    </row>
    <row r="917" spans="1:26" x14ac:dyDescent="0.2">
      <c r="A917" s="318"/>
      <c r="B917" s="25"/>
      <c r="C917" s="23"/>
      <c r="D917" s="23"/>
      <c r="E917" s="24" t="s">
        <v>169</v>
      </c>
      <c r="F917" s="24"/>
      <c r="G917" s="69">
        <f t="shared" ref="G917:W917" si="235">SUBTOTAL(9,G918:G920)</f>
        <v>0</v>
      </c>
      <c r="H917" s="66">
        <f t="shared" si="235"/>
        <v>0</v>
      </c>
      <c r="I917" s="66">
        <f t="shared" si="235"/>
        <v>0</v>
      </c>
      <c r="J917" s="66">
        <f t="shared" si="235"/>
        <v>0</v>
      </c>
      <c r="K917" s="67">
        <f t="shared" si="235"/>
        <v>0</v>
      </c>
      <c r="L917" s="34">
        <f t="shared" si="235"/>
        <v>0</v>
      </c>
      <c r="M917" s="34">
        <f t="shared" si="235"/>
        <v>0</v>
      </c>
      <c r="N917" s="34">
        <f t="shared" si="235"/>
        <v>0</v>
      </c>
      <c r="O917" s="34">
        <f t="shared" si="235"/>
        <v>0</v>
      </c>
      <c r="P917" s="34">
        <f t="shared" si="235"/>
        <v>0</v>
      </c>
      <c r="Q917" s="34">
        <f t="shared" si="235"/>
        <v>0</v>
      </c>
      <c r="R917" s="34">
        <f t="shared" si="235"/>
        <v>0</v>
      </c>
      <c r="S917" s="34">
        <f t="shared" si="235"/>
        <v>0</v>
      </c>
      <c r="T917" s="34">
        <f t="shared" si="235"/>
        <v>0</v>
      </c>
      <c r="U917" s="34">
        <f t="shared" si="235"/>
        <v>0</v>
      </c>
      <c r="V917" s="34">
        <f t="shared" si="235"/>
        <v>0</v>
      </c>
      <c r="W917" s="33">
        <f t="shared" si="235"/>
        <v>0</v>
      </c>
      <c r="Y917"/>
      <c r="Z917"/>
    </row>
    <row r="918" spans="1:26" outlineLevel="1" x14ac:dyDescent="0.2">
      <c r="A918" s="318"/>
      <c r="B918" s="25"/>
      <c r="C918" s="23"/>
      <c r="D918" s="23"/>
      <c r="E918" s="24"/>
      <c r="F918" s="176" t="s">
        <v>60</v>
      </c>
      <c r="G918" s="190">
        <f>G58</f>
        <v>0</v>
      </c>
      <c r="H918" s="191">
        <f>G918*(1-VLOOKUP($F918,SHT,4,FALSE))+$H58*VLOOKUP($F918,SHT,4,FALSE)</f>
        <v>0</v>
      </c>
      <c r="I918" s="179">
        <f t="shared" ref="I918:V918" si="236">I58*VLOOKUP($F918,SHT,4,FALSE)</f>
        <v>0</v>
      </c>
      <c r="J918" s="179">
        <f t="shared" si="236"/>
        <v>0</v>
      </c>
      <c r="K918" s="197">
        <f t="shared" si="236"/>
        <v>0</v>
      </c>
      <c r="L918" s="178">
        <f t="shared" si="236"/>
        <v>0</v>
      </c>
      <c r="M918" s="182">
        <f t="shared" si="236"/>
        <v>0</v>
      </c>
      <c r="N918" s="182">
        <f t="shared" si="236"/>
        <v>0</v>
      </c>
      <c r="O918" s="182">
        <f t="shared" si="236"/>
        <v>0</v>
      </c>
      <c r="P918" s="182">
        <f t="shared" si="236"/>
        <v>0</v>
      </c>
      <c r="Q918" s="182">
        <f t="shared" si="236"/>
        <v>0</v>
      </c>
      <c r="R918" s="182">
        <f t="shared" si="236"/>
        <v>0</v>
      </c>
      <c r="S918" s="182">
        <f t="shared" si="236"/>
        <v>0</v>
      </c>
      <c r="T918" s="182">
        <f t="shared" si="236"/>
        <v>0</v>
      </c>
      <c r="U918" s="182">
        <f t="shared" si="236"/>
        <v>0</v>
      </c>
      <c r="V918" s="192">
        <f t="shared" si="236"/>
        <v>0</v>
      </c>
      <c r="W918" s="46">
        <f>G918-SUM(H918:V918)</f>
        <v>0</v>
      </c>
      <c r="Y918"/>
      <c r="Z918"/>
    </row>
    <row r="919" spans="1:26" outlineLevel="1" x14ac:dyDescent="0.2">
      <c r="A919" s="318"/>
      <c r="B919" s="25"/>
      <c r="C919" s="23"/>
      <c r="D919" s="23"/>
      <c r="E919" s="24"/>
      <c r="F919" s="176" t="s">
        <v>170</v>
      </c>
      <c r="G919" s="190">
        <f>G59</f>
        <v>0</v>
      </c>
      <c r="H919" s="191">
        <f>G919*(1-VLOOKUP($F919,SHT,4,FALSE))+$H59*VLOOKUP($F919,SHT,4,FALSE)</f>
        <v>0</v>
      </c>
      <c r="I919" s="179">
        <f t="shared" ref="I919:V919" si="237">I59*VLOOKUP($F919,SHT,4,FALSE)</f>
        <v>0</v>
      </c>
      <c r="J919" s="179">
        <f t="shared" si="237"/>
        <v>0</v>
      </c>
      <c r="K919" s="197">
        <f t="shared" si="237"/>
        <v>0</v>
      </c>
      <c r="L919" s="178">
        <f t="shared" si="237"/>
        <v>0</v>
      </c>
      <c r="M919" s="182">
        <f t="shared" si="237"/>
        <v>0</v>
      </c>
      <c r="N919" s="182">
        <f t="shared" si="237"/>
        <v>0</v>
      </c>
      <c r="O919" s="182">
        <f t="shared" si="237"/>
        <v>0</v>
      </c>
      <c r="P919" s="182">
        <f t="shared" si="237"/>
        <v>0</v>
      </c>
      <c r="Q919" s="182">
        <f t="shared" si="237"/>
        <v>0</v>
      </c>
      <c r="R919" s="182">
        <f t="shared" si="237"/>
        <v>0</v>
      </c>
      <c r="S919" s="182">
        <f t="shared" si="237"/>
        <v>0</v>
      </c>
      <c r="T919" s="182">
        <f t="shared" si="237"/>
        <v>0</v>
      </c>
      <c r="U919" s="178">
        <f t="shared" si="237"/>
        <v>0</v>
      </c>
      <c r="V919" s="183">
        <f t="shared" si="237"/>
        <v>0</v>
      </c>
      <c r="W919" s="46">
        <f>G919-SUM(H919:V919)</f>
        <v>0</v>
      </c>
      <c r="Y919"/>
      <c r="Z919"/>
    </row>
    <row r="920" spans="1:26" outlineLevel="1" x14ac:dyDescent="0.2">
      <c r="A920" s="318"/>
      <c r="B920" s="25"/>
      <c r="C920" s="23"/>
      <c r="D920" s="23"/>
      <c r="E920" s="24"/>
      <c r="F920" s="176" t="s">
        <v>171</v>
      </c>
      <c r="G920" s="190">
        <f>G60</f>
        <v>0</v>
      </c>
      <c r="H920" s="191">
        <f>G920*(1-VLOOKUP($F920,SHT,4,FALSE))+$H60*VLOOKUP($F920,SHT,4,FALSE)</f>
        <v>0</v>
      </c>
      <c r="I920" s="179">
        <f t="shared" ref="I920:V920" si="238">I60*VLOOKUP($F920,SHT,4,FALSE)</f>
        <v>0</v>
      </c>
      <c r="J920" s="179">
        <f t="shared" si="238"/>
        <v>0</v>
      </c>
      <c r="K920" s="197">
        <f t="shared" si="238"/>
        <v>0</v>
      </c>
      <c r="L920" s="178">
        <f t="shared" si="238"/>
        <v>0</v>
      </c>
      <c r="M920" s="182">
        <f t="shared" si="238"/>
        <v>0</v>
      </c>
      <c r="N920" s="182">
        <f t="shared" si="238"/>
        <v>0</v>
      </c>
      <c r="O920" s="182">
        <f t="shared" si="238"/>
        <v>0</v>
      </c>
      <c r="P920" s="182">
        <f t="shared" si="238"/>
        <v>0</v>
      </c>
      <c r="Q920" s="182">
        <f t="shared" si="238"/>
        <v>0</v>
      </c>
      <c r="R920" s="182">
        <f t="shared" si="238"/>
        <v>0</v>
      </c>
      <c r="S920" s="182">
        <f t="shared" si="238"/>
        <v>0</v>
      </c>
      <c r="T920" s="182">
        <f t="shared" si="238"/>
        <v>0</v>
      </c>
      <c r="U920" s="178">
        <f t="shared" si="238"/>
        <v>0</v>
      </c>
      <c r="V920" s="183">
        <f t="shared" si="238"/>
        <v>0</v>
      </c>
      <c r="W920" s="46">
        <f>G920-SUM(H920:V920)</f>
        <v>0</v>
      </c>
      <c r="Y920"/>
      <c r="Z920"/>
    </row>
    <row r="921" spans="1:26" x14ac:dyDescent="0.2">
      <c r="A921" s="318"/>
      <c r="B921" s="25"/>
      <c r="C921" s="23"/>
      <c r="D921" s="23"/>
      <c r="E921" s="24" t="s">
        <v>334</v>
      </c>
      <c r="F921" s="24"/>
      <c r="G921" s="69">
        <f t="shared" ref="G921:W921" si="239">SUBTOTAL(9,G922:G923)</f>
        <v>0</v>
      </c>
      <c r="H921" s="70">
        <f t="shared" si="239"/>
        <v>0</v>
      </c>
      <c r="I921" s="66">
        <f t="shared" si="239"/>
        <v>0</v>
      </c>
      <c r="J921" s="66">
        <f t="shared" si="239"/>
        <v>0</v>
      </c>
      <c r="K921" s="67">
        <f t="shared" si="239"/>
        <v>0</v>
      </c>
      <c r="L921" s="34">
        <f t="shared" si="239"/>
        <v>0</v>
      </c>
      <c r="M921" s="34">
        <f t="shared" si="239"/>
        <v>0</v>
      </c>
      <c r="N921" s="34">
        <f t="shared" si="239"/>
        <v>0</v>
      </c>
      <c r="O921" s="34">
        <f t="shared" si="239"/>
        <v>0</v>
      </c>
      <c r="P921" s="34">
        <f t="shared" si="239"/>
        <v>0</v>
      </c>
      <c r="Q921" s="34">
        <f t="shared" si="239"/>
        <v>0</v>
      </c>
      <c r="R921" s="34">
        <f t="shared" si="239"/>
        <v>0</v>
      </c>
      <c r="S921" s="34">
        <f t="shared" si="239"/>
        <v>0</v>
      </c>
      <c r="T921" s="34">
        <f t="shared" si="239"/>
        <v>0</v>
      </c>
      <c r="U921" s="34">
        <f t="shared" si="239"/>
        <v>0</v>
      </c>
      <c r="V921" s="34">
        <f t="shared" si="239"/>
        <v>0</v>
      </c>
      <c r="W921" s="33">
        <f t="shared" si="239"/>
        <v>0</v>
      </c>
      <c r="Y921"/>
      <c r="Z921"/>
    </row>
    <row r="922" spans="1:26" outlineLevel="1" x14ac:dyDescent="0.2">
      <c r="A922" s="318"/>
      <c r="B922" s="25"/>
      <c r="C922" s="23"/>
      <c r="D922" s="23"/>
      <c r="E922" s="24"/>
      <c r="F922" s="176" t="s">
        <v>335</v>
      </c>
      <c r="G922" s="190">
        <f>G62</f>
        <v>0</v>
      </c>
      <c r="H922" s="191">
        <f>G922*(1-VLOOKUP($F922,SHT,4,FALSE))+$H62*VLOOKUP($F922,SHT,4,FALSE)</f>
        <v>0</v>
      </c>
      <c r="I922" s="179">
        <f t="shared" ref="I922:V922" si="240">I62*VLOOKUP($F922,SHT,4,FALSE)</f>
        <v>0</v>
      </c>
      <c r="J922" s="179">
        <f t="shared" si="240"/>
        <v>0</v>
      </c>
      <c r="K922" s="197">
        <f t="shared" si="240"/>
        <v>0</v>
      </c>
      <c r="L922" s="195">
        <f t="shared" si="240"/>
        <v>0</v>
      </c>
      <c r="M922" s="182">
        <f t="shared" si="240"/>
        <v>0</v>
      </c>
      <c r="N922" s="182">
        <f t="shared" si="240"/>
        <v>0</v>
      </c>
      <c r="O922" s="182">
        <f t="shared" si="240"/>
        <v>0</v>
      </c>
      <c r="P922" s="182">
        <f t="shared" si="240"/>
        <v>0</v>
      </c>
      <c r="Q922" s="182">
        <f t="shared" si="240"/>
        <v>0</v>
      </c>
      <c r="R922" s="182">
        <f t="shared" si="240"/>
        <v>0</v>
      </c>
      <c r="S922" s="182">
        <f t="shared" si="240"/>
        <v>0</v>
      </c>
      <c r="T922" s="182">
        <f t="shared" si="240"/>
        <v>0</v>
      </c>
      <c r="U922" s="178">
        <f t="shared" si="240"/>
        <v>0</v>
      </c>
      <c r="V922" s="183">
        <f t="shared" si="240"/>
        <v>0</v>
      </c>
      <c r="W922" s="46">
        <f>G922-SUM(H922:V922)</f>
        <v>0</v>
      </c>
      <c r="Y922"/>
      <c r="Z922"/>
    </row>
    <row r="923" spans="1:26" outlineLevel="1" x14ac:dyDescent="0.2">
      <c r="A923" s="318"/>
      <c r="B923" s="25"/>
      <c r="C923" s="23"/>
      <c r="D923" s="23"/>
      <c r="E923" s="24"/>
      <c r="F923" s="176" t="s">
        <v>336</v>
      </c>
      <c r="G923" s="190">
        <f>G63</f>
        <v>0</v>
      </c>
      <c r="H923" s="191">
        <f>G923*(1-VLOOKUP($F923,SHT,4,FALSE))+$H63*VLOOKUP($F923,SHT,4,FALSE)</f>
        <v>0</v>
      </c>
      <c r="I923" s="179">
        <f t="shared" ref="I923:V923" si="241">I63*VLOOKUP($F923,SHT,4,FALSE)</f>
        <v>0</v>
      </c>
      <c r="J923" s="179">
        <f t="shared" si="241"/>
        <v>0</v>
      </c>
      <c r="K923" s="197">
        <f t="shared" si="241"/>
        <v>0</v>
      </c>
      <c r="L923" s="195">
        <f t="shared" si="241"/>
        <v>0</v>
      </c>
      <c r="M923" s="182">
        <f t="shared" si="241"/>
        <v>0</v>
      </c>
      <c r="N923" s="182">
        <f t="shared" si="241"/>
        <v>0</v>
      </c>
      <c r="O923" s="182">
        <f t="shared" si="241"/>
        <v>0</v>
      </c>
      <c r="P923" s="182">
        <f t="shared" si="241"/>
        <v>0</v>
      </c>
      <c r="Q923" s="182">
        <f t="shared" si="241"/>
        <v>0</v>
      </c>
      <c r="R923" s="182">
        <f t="shared" si="241"/>
        <v>0</v>
      </c>
      <c r="S923" s="182">
        <f t="shared" si="241"/>
        <v>0</v>
      </c>
      <c r="T923" s="182">
        <f t="shared" si="241"/>
        <v>0</v>
      </c>
      <c r="U923" s="178">
        <f t="shared" si="241"/>
        <v>0</v>
      </c>
      <c r="V923" s="183">
        <f t="shared" si="241"/>
        <v>0</v>
      </c>
      <c r="W923" s="46">
        <f>G923-SUM(H923:V923)</f>
        <v>0</v>
      </c>
      <c r="Y923"/>
      <c r="Z923"/>
    </row>
    <row r="924" spans="1:26" x14ac:dyDescent="0.2">
      <c r="A924" s="318"/>
      <c r="B924" s="25"/>
      <c r="C924" s="23"/>
      <c r="D924" s="23"/>
      <c r="E924" s="24" t="s">
        <v>337</v>
      </c>
      <c r="F924" s="24"/>
      <c r="G924" s="69">
        <f t="shared" ref="G924:W924" si="242">SUBTOTAL(9,G925:G927)</f>
        <v>0</v>
      </c>
      <c r="H924" s="70">
        <f t="shared" si="242"/>
        <v>0</v>
      </c>
      <c r="I924" s="66">
        <f t="shared" si="242"/>
        <v>0</v>
      </c>
      <c r="J924" s="66">
        <f t="shared" si="242"/>
        <v>0</v>
      </c>
      <c r="K924" s="67">
        <f t="shared" si="242"/>
        <v>0</v>
      </c>
      <c r="L924" s="34">
        <f t="shared" si="242"/>
        <v>0</v>
      </c>
      <c r="M924" s="34">
        <f t="shared" si="242"/>
        <v>0</v>
      </c>
      <c r="N924" s="34">
        <f t="shared" si="242"/>
        <v>0</v>
      </c>
      <c r="O924" s="34">
        <f t="shared" si="242"/>
        <v>0</v>
      </c>
      <c r="P924" s="34">
        <f t="shared" si="242"/>
        <v>0</v>
      </c>
      <c r="Q924" s="34">
        <f t="shared" si="242"/>
        <v>0</v>
      </c>
      <c r="R924" s="34">
        <f t="shared" si="242"/>
        <v>0</v>
      </c>
      <c r="S924" s="34">
        <f t="shared" si="242"/>
        <v>0</v>
      </c>
      <c r="T924" s="34">
        <f t="shared" si="242"/>
        <v>0</v>
      </c>
      <c r="U924" s="34">
        <f t="shared" si="242"/>
        <v>0</v>
      </c>
      <c r="V924" s="34">
        <f t="shared" si="242"/>
        <v>0</v>
      </c>
      <c r="W924" s="33">
        <f t="shared" si="242"/>
        <v>0</v>
      </c>
      <c r="Y924"/>
      <c r="Z924"/>
    </row>
    <row r="925" spans="1:26" outlineLevel="1" x14ac:dyDescent="0.2">
      <c r="A925" s="318"/>
      <c r="B925" s="25"/>
      <c r="C925" s="23"/>
      <c r="D925" s="23"/>
      <c r="E925" s="24"/>
      <c r="F925" s="176" t="s">
        <v>338</v>
      </c>
      <c r="G925" s="190">
        <f>G65</f>
        <v>0</v>
      </c>
      <c r="H925" s="191">
        <f>G925*(1-VLOOKUP($F925,SHT,4,FALSE))+$H65*VLOOKUP($F925,SHT,4,FALSE)</f>
        <v>0</v>
      </c>
      <c r="I925" s="179">
        <f t="shared" ref="I925:V925" si="243">I65*VLOOKUP($F925,SHT,4,FALSE)</f>
        <v>0</v>
      </c>
      <c r="J925" s="179">
        <f t="shared" si="243"/>
        <v>0</v>
      </c>
      <c r="K925" s="197">
        <f t="shared" si="243"/>
        <v>0</v>
      </c>
      <c r="L925" s="196">
        <f t="shared" si="243"/>
        <v>0</v>
      </c>
      <c r="M925" s="182">
        <f t="shared" si="243"/>
        <v>0</v>
      </c>
      <c r="N925" s="182">
        <f t="shared" si="243"/>
        <v>0</v>
      </c>
      <c r="O925" s="182">
        <f t="shared" si="243"/>
        <v>0</v>
      </c>
      <c r="P925" s="182">
        <f t="shared" si="243"/>
        <v>0</v>
      </c>
      <c r="Q925" s="182">
        <f t="shared" si="243"/>
        <v>0</v>
      </c>
      <c r="R925" s="182">
        <f t="shared" si="243"/>
        <v>0</v>
      </c>
      <c r="S925" s="182">
        <f t="shared" si="243"/>
        <v>0</v>
      </c>
      <c r="T925" s="182">
        <f t="shared" si="243"/>
        <v>0</v>
      </c>
      <c r="U925" s="178">
        <f t="shared" si="243"/>
        <v>0</v>
      </c>
      <c r="V925" s="183">
        <f t="shared" si="243"/>
        <v>0</v>
      </c>
      <c r="W925" s="46">
        <f>G925-SUM(H925:V925)</f>
        <v>0</v>
      </c>
      <c r="Y925"/>
      <c r="Z925"/>
    </row>
    <row r="926" spans="1:26" outlineLevel="1" x14ac:dyDescent="0.2">
      <c r="A926" s="318"/>
      <c r="B926" s="25"/>
      <c r="C926" s="23"/>
      <c r="D926" s="23"/>
      <c r="E926" s="24"/>
      <c r="F926" s="176" t="s">
        <v>339</v>
      </c>
      <c r="G926" s="190">
        <f>G66</f>
        <v>0</v>
      </c>
      <c r="H926" s="191">
        <f>G926*(1-VLOOKUP($F926,SHT,4,FALSE))+$H66*VLOOKUP($F926,SHT,4,FALSE)</f>
        <v>0</v>
      </c>
      <c r="I926" s="179">
        <f t="shared" ref="I926:V926" si="244">I66*VLOOKUP($F926,SHT,4,FALSE)</f>
        <v>0</v>
      </c>
      <c r="J926" s="179">
        <f t="shared" si="244"/>
        <v>0</v>
      </c>
      <c r="K926" s="197">
        <f t="shared" si="244"/>
        <v>0</v>
      </c>
      <c r="L926" s="196">
        <f t="shared" si="244"/>
        <v>0</v>
      </c>
      <c r="M926" s="182">
        <f t="shared" si="244"/>
        <v>0</v>
      </c>
      <c r="N926" s="182">
        <f t="shared" si="244"/>
        <v>0</v>
      </c>
      <c r="O926" s="182">
        <f t="shared" si="244"/>
        <v>0</v>
      </c>
      <c r="P926" s="182">
        <f t="shared" si="244"/>
        <v>0</v>
      </c>
      <c r="Q926" s="182">
        <f t="shared" si="244"/>
        <v>0</v>
      </c>
      <c r="R926" s="182">
        <f t="shared" si="244"/>
        <v>0</v>
      </c>
      <c r="S926" s="182">
        <f t="shared" si="244"/>
        <v>0</v>
      </c>
      <c r="T926" s="182">
        <f t="shared" si="244"/>
        <v>0</v>
      </c>
      <c r="U926" s="178">
        <f t="shared" si="244"/>
        <v>0</v>
      </c>
      <c r="V926" s="183">
        <f t="shared" si="244"/>
        <v>0</v>
      </c>
      <c r="W926" s="46">
        <f>G926-SUM(H926:V926)</f>
        <v>0</v>
      </c>
      <c r="Y926"/>
      <c r="Z926"/>
    </row>
    <row r="927" spans="1:26" outlineLevel="1" x14ac:dyDescent="0.2">
      <c r="A927" s="318"/>
      <c r="B927" s="25"/>
      <c r="C927" s="23"/>
      <c r="D927" s="23"/>
      <c r="E927" s="24"/>
      <c r="F927" s="176" t="s">
        <v>340</v>
      </c>
      <c r="G927" s="190">
        <f>G67</f>
        <v>0</v>
      </c>
      <c r="H927" s="191">
        <f>G927*(1-VLOOKUP($F927,SHT,4,FALSE))+$H67*VLOOKUP($F927,SHT,4,FALSE)</f>
        <v>0</v>
      </c>
      <c r="I927" s="179">
        <f t="shared" ref="I927:V927" si="245">I67*VLOOKUP($F927,SHT,4,FALSE)</f>
        <v>0</v>
      </c>
      <c r="J927" s="179">
        <f t="shared" si="245"/>
        <v>0</v>
      </c>
      <c r="K927" s="197">
        <f t="shared" si="245"/>
        <v>0</v>
      </c>
      <c r="L927" s="196">
        <f t="shared" si="245"/>
        <v>0</v>
      </c>
      <c r="M927" s="182">
        <f t="shared" si="245"/>
        <v>0</v>
      </c>
      <c r="N927" s="182">
        <f t="shared" si="245"/>
        <v>0</v>
      </c>
      <c r="O927" s="182">
        <f t="shared" si="245"/>
        <v>0</v>
      </c>
      <c r="P927" s="182">
        <f t="shared" si="245"/>
        <v>0</v>
      </c>
      <c r="Q927" s="182">
        <f t="shared" si="245"/>
        <v>0</v>
      </c>
      <c r="R927" s="182">
        <f t="shared" si="245"/>
        <v>0</v>
      </c>
      <c r="S927" s="182">
        <f t="shared" si="245"/>
        <v>0</v>
      </c>
      <c r="T927" s="182">
        <f t="shared" si="245"/>
        <v>0</v>
      </c>
      <c r="U927" s="178">
        <f t="shared" si="245"/>
        <v>0</v>
      </c>
      <c r="V927" s="183">
        <f t="shared" si="245"/>
        <v>0</v>
      </c>
      <c r="W927" s="46">
        <f>G927-SUM(H927:V927)</f>
        <v>0</v>
      </c>
      <c r="Y927"/>
      <c r="Z927"/>
    </row>
    <row r="928" spans="1:26" x14ac:dyDescent="0.2">
      <c r="A928" s="318"/>
      <c r="B928" s="25"/>
      <c r="C928" s="23"/>
      <c r="D928" s="23" t="s">
        <v>183</v>
      </c>
      <c r="E928" s="24"/>
      <c r="F928" s="24"/>
      <c r="G928" s="69"/>
      <c r="H928" s="66"/>
      <c r="I928" s="66"/>
      <c r="J928" s="66"/>
      <c r="K928" s="67"/>
      <c r="L928" s="51"/>
      <c r="M928" s="34"/>
      <c r="N928" s="34"/>
      <c r="O928" s="34"/>
      <c r="P928" s="34"/>
      <c r="Q928" s="34"/>
      <c r="R928" s="34"/>
      <c r="S928" s="34"/>
      <c r="T928" s="34"/>
      <c r="U928" s="34"/>
      <c r="V928" s="37"/>
      <c r="W928" s="33"/>
      <c r="Y928"/>
      <c r="Z928"/>
    </row>
    <row r="929" spans="1:26" x14ac:dyDescent="0.2">
      <c r="A929" s="318"/>
      <c r="B929" s="25"/>
      <c r="C929" s="23"/>
      <c r="D929" s="23"/>
      <c r="E929" s="24" t="s">
        <v>184</v>
      </c>
      <c r="F929" s="24"/>
      <c r="G929" s="69">
        <f t="shared" ref="G929:W929" si="246">SUBTOTAL(9,G930:G931)</f>
        <v>0</v>
      </c>
      <c r="H929" s="70">
        <f t="shared" si="246"/>
        <v>0</v>
      </c>
      <c r="I929" s="66">
        <f t="shared" si="246"/>
        <v>0</v>
      </c>
      <c r="J929" s="66">
        <f t="shared" si="246"/>
        <v>0</v>
      </c>
      <c r="K929" s="67">
        <f t="shared" si="246"/>
        <v>0</v>
      </c>
      <c r="L929" s="34">
        <f t="shared" si="246"/>
        <v>0</v>
      </c>
      <c r="M929" s="34">
        <f t="shared" si="246"/>
        <v>0</v>
      </c>
      <c r="N929" s="34">
        <f t="shared" si="246"/>
        <v>0</v>
      </c>
      <c r="O929" s="34">
        <f t="shared" si="246"/>
        <v>0</v>
      </c>
      <c r="P929" s="34">
        <f t="shared" si="246"/>
        <v>0</v>
      </c>
      <c r="Q929" s="34">
        <f t="shared" si="246"/>
        <v>0</v>
      </c>
      <c r="R929" s="34">
        <f t="shared" si="246"/>
        <v>0</v>
      </c>
      <c r="S929" s="34">
        <f t="shared" si="246"/>
        <v>0</v>
      </c>
      <c r="T929" s="34">
        <f t="shared" si="246"/>
        <v>0</v>
      </c>
      <c r="U929" s="34">
        <f t="shared" si="246"/>
        <v>0</v>
      </c>
      <c r="V929" s="34">
        <f t="shared" si="246"/>
        <v>0</v>
      </c>
      <c r="W929" s="33">
        <f t="shared" si="246"/>
        <v>0</v>
      </c>
      <c r="Y929"/>
      <c r="Z929"/>
    </row>
    <row r="930" spans="1:26" outlineLevel="1" x14ac:dyDescent="0.2">
      <c r="A930" s="318"/>
      <c r="B930" s="25"/>
      <c r="C930" s="23"/>
      <c r="D930" s="23"/>
      <c r="E930" s="24"/>
      <c r="F930" s="176" t="s">
        <v>176</v>
      </c>
      <c r="G930" s="190">
        <f>G70</f>
        <v>0</v>
      </c>
      <c r="H930" s="191">
        <f>G930*(1-VLOOKUP($F930,SHT,4,FALSE))+$H70*VLOOKUP($F930,SHT,4,FALSE)</f>
        <v>0</v>
      </c>
      <c r="I930" s="179">
        <f t="shared" ref="I930:V930" si="247">I70*VLOOKUP($F930,SHT,4,FALSE)</f>
        <v>0</v>
      </c>
      <c r="J930" s="179">
        <f t="shared" si="247"/>
        <v>0</v>
      </c>
      <c r="K930" s="197">
        <f t="shared" si="247"/>
        <v>0</v>
      </c>
      <c r="L930" s="196">
        <f t="shared" si="247"/>
        <v>0</v>
      </c>
      <c r="M930" s="182">
        <f t="shared" si="247"/>
        <v>0</v>
      </c>
      <c r="N930" s="182">
        <f t="shared" si="247"/>
        <v>0</v>
      </c>
      <c r="O930" s="182">
        <f t="shared" si="247"/>
        <v>0</v>
      </c>
      <c r="P930" s="182">
        <f t="shared" si="247"/>
        <v>0</v>
      </c>
      <c r="Q930" s="182">
        <f t="shared" si="247"/>
        <v>0</v>
      </c>
      <c r="R930" s="182">
        <f t="shared" si="247"/>
        <v>0</v>
      </c>
      <c r="S930" s="182">
        <f t="shared" si="247"/>
        <v>0</v>
      </c>
      <c r="T930" s="178">
        <f t="shared" si="247"/>
        <v>0</v>
      </c>
      <c r="U930" s="182">
        <f t="shared" si="247"/>
        <v>0</v>
      </c>
      <c r="V930" s="183">
        <f t="shared" si="247"/>
        <v>0</v>
      </c>
      <c r="W930" s="46">
        <f>G930-SUM(H930:V930)</f>
        <v>0</v>
      </c>
      <c r="Y930"/>
      <c r="Z930"/>
    </row>
    <row r="931" spans="1:26" outlineLevel="1" x14ac:dyDescent="0.2">
      <c r="A931" s="318"/>
      <c r="B931" s="25"/>
      <c r="C931" s="23"/>
      <c r="D931" s="23"/>
      <c r="E931" s="24"/>
      <c r="F931" s="176" t="s">
        <v>180</v>
      </c>
      <c r="G931" s="190">
        <f>G71</f>
        <v>0</v>
      </c>
      <c r="H931" s="191">
        <f>G931*(1-VLOOKUP($F931,SHT,4,FALSE))+$H71*VLOOKUP($F931,SHT,4,FALSE)</f>
        <v>0</v>
      </c>
      <c r="I931" s="179">
        <f t="shared" ref="I931:V931" si="248">I71*VLOOKUP($F931,SHT,4,FALSE)</f>
        <v>0</v>
      </c>
      <c r="J931" s="179">
        <f t="shared" si="248"/>
        <v>0</v>
      </c>
      <c r="K931" s="197">
        <f t="shared" si="248"/>
        <v>0</v>
      </c>
      <c r="L931" s="196">
        <f t="shared" si="248"/>
        <v>0</v>
      </c>
      <c r="M931" s="182">
        <f t="shared" si="248"/>
        <v>0</v>
      </c>
      <c r="N931" s="182">
        <f t="shared" si="248"/>
        <v>0</v>
      </c>
      <c r="O931" s="182">
        <f t="shared" si="248"/>
        <v>0</v>
      </c>
      <c r="P931" s="182">
        <f t="shared" si="248"/>
        <v>0</v>
      </c>
      <c r="Q931" s="182">
        <f t="shared" si="248"/>
        <v>0</v>
      </c>
      <c r="R931" s="182">
        <f t="shared" si="248"/>
        <v>0</v>
      </c>
      <c r="S931" s="182">
        <f t="shared" si="248"/>
        <v>0</v>
      </c>
      <c r="T931" s="178">
        <f t="shared" si="248"/>
        <v>0</v>
      </c>
      <c r="U931" s="182">
        <f t="shared" si="248"/>
        <v>0</v>
      </c>
      <c r="V931" s="183">
        <f t="shared" si="248"/>
        <v>0</v>
      </c>
      <c r="W931" s="46">
        <f>G931-SUM(H931:V931)</f>
        <v>0</v>
      </c>
      <c r="Y931"/>
      <c r="Z931"/>
    </row>
    <row r="932" spans="1:26" x14ac:dyDescent="0.2">
      <c r="A932" s="318"/>
      <c r="B932" s="25"/>
      <c r="C932" s="23"/>
      <c r="D932" s="23"/>
      <c r="E932" s="24" t="s">
        <v>185</v>
      </c>
      <c r="F932" s="24"/>
      <c r="G932" s="69">
        <f t="shared" ref="G932:W932" si="249">SUBTOTAL(9,G933:G934)</f>
        <v>0</v>
      </c>
      <c r="H932" s="70">
        <f t="shared" si="249"/>
        <v>0</v>
      </c>
      <c r="I932" s="66">
        <f t="shared" si="249"/>
        <v>0</v>
      </c>
      <c r="J932" s="66">
        <f t="shared" si="249"/>
        <v>0</v>
      </c>
      <c r="K932" s="67">
        <f t="shared" si="249"/>
        <v>0</v>
      </c>
      <c r="L932" s="34">
        <f t="shared" si="249"/>
        <v>0</v>
      </c>
      <c r="M932" s="34">
        <f t="shared" si="249"/>
        <v>0</v>
      </c>
      <c r="N932" s="34">
        <f t="shared" si="249"/>
        <v>0</v>
      </c>
      <c r="O932" s="34">
        <f t="shared" si="249"/>
        <v>0</v>
      </c>
      <c r="P932" s="34">
        <f t="shared" si="249"/>
        <v>0</v>
      </c>
      <c r="Q932" s="34">
        <f t="shared" si="249"/>
        <v>0</v>
      </c>
      <c r="R932" s="34">
        <f t="shared" si="249"/>
        <v>0</v>
      </c>
      <c r="S932" s="34">
        <f t="shared" si="249"/>
        <v>0</v>
      </c>
      <c r="T932" s="34">
        <f t="shared" si="249"/>
        <v>0</v>
      </c>
      <c r="U932" s="34">
        <f t="shared" si="249"/>
        <v>0</v>
      </c>
      <c r="V932" s="34">
        <f t="shared" si="249"/>
        <v>0</v>
      </c>
      <c r="W932" s="33">
        <f t="shared" si="249"/>
        <v>0</v>
      </c>
      <c r="Y932"/>
      <c r="Z932"/>
    </row>
    <row r="933" spans="1:26" outlineLevel="1" x14ac:dyDescent="0.2">
      <c r="A933" s="318"/>
      <c r="B933" s="25"/>
      <c r="C933" s="23"/>
      <c r="D933" s="23"/>
      <c r="E933" s="24"/>
      <c r="F933" s="176" t="s">
        <v>177</v>
      </c>
      <c r="G933" s="190">
        <f>G73</f>
        <v>0</v>
      </c>
      <c r="H933" s="191">
        <f>G933*(1-VLOOKUP($F933,SHT,4,FALSE))+$H73*VLOOKUP($F933,SHT,4,FALSE)</f>
        <v>0</v>
      </c>
      <c r="I933" s="179">
        <f t="shared" ref="I933:V933" si="250">I73*VLOOKUP($F933,SHT,4,FALSE)</f>
        <v>0</v>
      </c>
      <c r="J933" s="179">
        <f t="shared" si="250"/>
        <v>0</v>
      </c>
      <c r="K933" s="197">
        <f t="shared" si="250"/>
        <v>0</v>
      </c>
      <c r="L933" s="196">
        <f t="shared" si="250"/>
        <v>0</v>
      </c>
      <c r="M933" s="182">
        <f t="shared" si="250"/>
        <v>0</v>
      </c>
      <c r="N933" s="182">
        <f t="shared" si="250"/>
        <v>0</v>
      </c>
      <c r="O933" s="182">
        <f t="shared" si="250"/>
        <v>0</v>
      </c>
      <c r="P933" s="182">
        <f t="shared" si="250"/>
        <v>0</v>
      </c>
      <c r="Q933" s="182">
        <f t="shared" si="250"/>
        <v>0</v>
      </c>
      <c r="R933" s="182">
        <f t="shared" si="250"/>
        <v>0</v>
      </c>
      <c r="S933" s="182">
        <f t="shared" si="250"/>
        <v>0</v>
      </c>
      <c r="T933" s="182">
        <f t="shared" si="250"/>
        <v>0</v>
      </c>
      <c r="U933" s="178">
        <f t="shared" si="250"/>
        <v>0</v>
      </c>
      <c r="V933" s="183">
        <f t="shared" si="250"/>
        <v>0</v>
      </c>
      <c r="W933" s="46">
        <f>G933-SUM(H933:V933)</f>
        <v>0</v>
      </c>
      <c r="Y933"/>
      <c r="Z933"/>
    </row>
    <row r="934" spans="1:26" outlineLevel="1" x14ac:dyDescent="0.2">
      <c r="A934" s="318"/>
      <c r="B934" s="25"/>
      <c r="C934" s="23"/>
      <c r="D934" s="23"/>
      <c r="E934" s="24"/>
      <c r="F934" s="176" t="s">
        <v>182</v>
      </c>
      <c r="G934" s="190">
        <f>G74</f>
        <v>0</v>
      </c>
      <c r="H934" s="191">
        <f>G934*(1-VLOOKUP($F934,SHT,4,FALSE))+$H74*VLOOKUP($F934,SHT,4,FALSE)</f>
        <v>0</v>
      </c>
      <c r="I934" s="179">
        <f t="shared" ref="I934:V934" si="251">I74*VLOOKUP($F934,SHT,4,FALSE)</f>
        <v>0</v>
      </c>
      <c r="J934" s="179">
        <f t="shared" si="251"/>
        <v>0</v>
      </c>
      <c r="K934" s="197">
        <f t="shared" si="251"/>
        <v>0</v>
      </c>
      <c r="L934" s="196">
        <f t="shared" si="251"/>
        <v>0</v>
      </c>
      <c r="M934" s="182">
        <f t="shared" si="251"/>
        <v>0</v>
      </c>
      <c r="N934" s="182">
        <f t="shared" si="251"/>
        <v>0</v>
      </c>
      <c r="O934" s="182">
        <f t="shared" si="251"/>
        <v>0</v>
      </c>
      <c r="P934" s="182">
        <f t="shared" si="251"/>
        <v>0</v>
      </c>
      <c r="Q934" s="182">
        <f t="shared" si="251"/>
        <v>0</v>
      </c>
      <c r="R934" s="182">
        <f t="shared" si="251"/>
        <v>0</v>
      </c>
      <c r="S934" s="182">
        <f t="shared" si="251"/>
        <v>0</v>
      </c>
      <c r="T934" s="182">
        <f t="shared" si="251"/>
        <v>0</v>
      </c>
      <c r="U934" s="178">
        <f t="shared" si="251"/>
        <v>0</v>
      </c>
      <c r="V934" s="183">
        <f t="shared" si="251"/>
        <v>0</v>
      </c>
      <c r="W934" s="46">
        <f>G934-SUM(H934:V934)</f>
        <v>0</v>
      </c>
      <c r="Y934"/>
      <c r="Z934"/>
    </row>
    <row r="935" spans="1:26" x14ac:dyDescent="0.2">
      <c r="A935" s="318"/>
      <c r="B935" s="25"/>
      <c r="C935" s="23"/>
      <c r="D935" s="23"/>
      <c r="E935" s="24" t="s">
        <v>186</v>
      </c>
      <c r="F935" s="24"/>
      <c r="G935" s="69">
        <f t="shared" ref="G935:W935" si="252">SUBTOTAL(9,G936:G937)</f>
        <v>0</v>
      </c>
      <c r="H935" s="70">
        <f t="shared" si="252"/>
        <v>0</v>
      </c>
      <c r="I935" s="66">
        <f t="shared" si="252"/>
        <v>0</v>
      </c>
      <c r="J935" s="66">
        <f t="shared" si="252"/>
        <v>0</v>
      </c>
      <c r="K935" s="67">
        <f t="shared" si="252"/>
        <v>0</v>
      </c>
      <c r="L935" s="34">
        <f t="shared" si="252"/>
        <v>0</v>
      </c>
      <c r="M935" s="34">
        <f t="shared" si="252"/>
        <v>0</v>
      </c>
      <c r="N935" s="34">
        <f t="shared" si="252"/>
        <v>0</v>
      </c>
      <c r="O935" s="34">
        <f t="shared" si="252"/>
        <v>0</v>
      </c>
      <c r="P935" s="34">
        <f t="shared" si="252"/>
        <v>0</v>
      </c>
      <c r="Q935" s="34">
        <f t="shared" si="252"/>
        <v>0</v>
      </c>
      <c r="R935" s="34">
        <f t="shared" si="252"/>
        <v>0</v>
      </c>
      <c r="S935" s="34">
        <f t="shared" si="252"/>
        <v>0</v>
      </c>
      <c r="T935" s="34">
        <f t="shared" si="252"/>
        <v>0</v>
      </c>
      <c r="U935" s="34">
        <f t="shared" si="252"/>
        <v>0</v>
      </c>
      <c r="V935" s="34">
        <f t="shared" si="252"/>
        <v>0</v>
      </c>
      <c r="W935" s="33">
        <f t="shared" si="252"/>
        <v>0</v>
      </c>
      <c r="Y935"/>
      <c r="Z935"/>
    </row>
    <row r="936" spans="1:26" outlineLevel="1" x14ac:dyDescent="0.2">
      <c r="A936" s="318"/>
      <c r="B936" s="25"/>
      <c r="C936" s="23"/>
      <c r="D936" s="23"/>
      <c r="E936" s="24"/>
      <c r="F936" s="176" t="s">
        <v>178</v>
      </c>
      <c r="G936" s="190">
        <f>G76</f>
        <v>0</v>
      </c>
      <c r="H936" s="191">
        <f>G936*(1-VLOOKUP($F936,SHT,4,FALSE))+$H76*VLOOKUP($F936,SHT,4,FALSE)</f>
        <v>0</v>
      </c>
      <c r="I936" s="179">
        <f t="shared" ref="I936:V936" si="253">I76*VLOOKUP($F936,SHT,4,FALSE)</f>
        <v>0</v>
      </c>
      <c r="J936" s="179">
        <f t="shared" si="253"/>
        <v>0</v>
      </c>
      <c r="K936" s="197">
        <f t="shared" si="253"/>
        <v>0</v>
      </c>
      <c r="L936" s="196">
        <f t="shared" si="253"/>
        <v>0</v>
      </c>
      <c r="M936" s="182">
        <f t="shared" si="253"/>
        <v>0</v>
      </c>
      <c r="N936" s="182">
        <f t="shared" si="253"/>
        <v>0</v>
      </c>
      <c r="O936" s="182">
        <f t="shared" si="253"/>
        <v>0</v>
      </c>
      <c r="P936" s="182">
        <f t="shared" si="253"/>
        <v>0</v>
      </c>
      <c r="Q936" s="182">
        <f t="shared" si="253"/>
        <v>0</v>
      </c>
      <c r="R936" s="182">
        <f t="shared" si="253"/>
        <v>0</v>
      </c>
      <c r="S936" s="182">
        <f t="shared" si="253"/>
        <v>0</v>
      </c>
      <c r="T936" s="178">
        <f t="shared" si="253"/>
        <v>0</v>
      </c>
      <c r="U936" s="182">
        <f t="shared" si="253"/>
        <v>0</v>
      </c>
      <c r="V936" s="183">
        <f t="shared" si="253"/>
        <v>0</v>
      </c>
      <c r="W936" s="46">
        <f>G936-SUM(H936:V936)</f>
        <v>0</v>
      </c>
      <c r="Y936"/>
      <c r="Z936"/>
    </row>
    <row r="937" spans="1:26" outlineLevel="1" x14ac:dyDescent="0.2">
      <c r="A937" s="318"/>
      <c r="B937" s="25"/>
      <c r="C937" s="23"/>
      <c r="D937" s="23"/>
      <c r="E937" s="24"/>
      <c r="F937" s="176" t="s">
        <v>181</v>
      </c>
      <c r="G937" s="190">
        <f>G77</f>
        <v>0</v>
      </c>
      <c r="H937" s="191">
        <f>G937*(1-VLOOKUP($F937,SHT,4,FALSE))+$H77*VLOOKUP($F937,SHT,4,FALSE)</f>
        <v>0</v>
      </c>
      <c r="I937" s="179">
        <f t="shared" ref="I937:V937" si="254">I77*VLOOKUP($F937,SHT,4,FALSE)</f>
        <v>0</v>
      </c>
      <c r="J937" s="179">
        <f t="shared" si="254"/>
        <v>0</v>
      </c>
      <c r="K937" s="197">
        <f t="shared" si="254"/>
        <v>0</v>
      </c>
      <c r="L937" s="196">
        <f t="shared" si="254"/>
        <v>0</v>
      </c>
      <c r="M937" s="182">
        <f t="shared" si="254"/>
        <v>0</v>
      </c>
      <c r="N937" s="182">
        <f t="shared" si="254"/>
        <v>0</v>
      </c>
      <c r="O937" s="182">
        <f t="shared" si="254"/>
        <v>0</v>
      </c>
      <c r="P937" s="182">
        <f t="shared" si="254"/>
        <v>0</v>
      </c>
      <c r="Q937" s="182">
        <f t="shared" si="254"/>
        <v>0</v>
      </c>
      <c r="R937" s="182">
        <f t="shared" si="254"/>
        <v>0</v>
      </c>
      <c r="S937" s="182">
        <f t="shared" si="254"/>
        <v>0</v>
      </c>
      <c r="T937" s="178">
        <f t="shared" si="254"/>
        <v>0</v>
      </c>
      <c r="U937" s="182">
        <f t="shared" si="254"/>
        <v>0</v>
      </c>
      <c r="V937" s="183">
        <f t="shared" si="254"/>
        <v>0</v>
      </c>
      <c r="W937" s="46">
        <f>G937-SUM(H937:V937)</f>
        <v>0</v>
      </c>
      <c r="Y937"/>
      <c r="Z937"/>
    </row>
    <row r="938" spans="1:26" x14ac:dyDescent="0.2">
      <c r="A938" s="318"/>
      <c r="B938" s="25"/>
      <c r="C938" s="23"/>
      <c r="D938" s="23"/>
      <c r="E938" s="24" t="s">
        <v>187</v>
      </c>
      <c r="F938" s="24"/>
      <c r="G938" s="69">
        <f t="shared" ref="G938:W938" si="255">SUBTOTAL(9,G939:G940)</f>
        <v>0</v>
      </c>
      <c r="H938" s="70">
        <f t="shared" si="255"/>
        <v>0</v>
      </c>
      <c r="I938" s="66">
        <f t="shared" si="255"/>
        <v>0</v>
      </c>
      <c r="J938" s="66">
        <f t="shared" si="255"/>
        <v>0</v>
      </c>
      <c r="K938" s="67">
        <f t="shared" si="255"/>
        <v>0</v>
      </c>
      <c r="L938" s="34">
        <f t="shared" si="255"/>
        <v>0</v>
      </c>
      <c r="M938" s="34">
        <f t="shared" si="255"/>
        <v>0</v>
      </c>
      <c r="N938" s="34">
        <f t="shared" si="255"/>
        <v>0</v>
      </c>
      <c r="O938" s="34">
        <f t="shared" si="255"/>
        <v>0</v>
      </c>
      <c r="P938" s="34">
        <f t="shared" si="255"/>
        <v>0</v>
      </c>
      <c r="Q938" s="34">
        <f t="shared" si="255"/>
        <v>0</v>
      </c>
      <c r="R938" s="34">
        <f t="shared" si="255"/>
        <v>0</v>
      </c>
      <c r="S938" s="34">
        <f t="shared" si="255"/>
        <v>0</v>
      </c>
      <c r="T938" s="34">
        <f t="shared" si="255"/>
        <v>0</v>
      </c>
      <c r="U938" s="34">
        <f t="shared" si="255"/>
        <v>0</v>
      </c>
      <c r="V938" s="34">
        <f t="shared" si="255"/>
        <v>0</v>
      </c>
      <c r="W938" s="33">
        <f t="shared" si="255"/>
        <v>0</v>
      </c>
      <c r="Y938"/>
      <c r="Z938"/>
    </row>
    <row r="939" spans="1:26" outlineLevel="1" x14ac:dyDescent="0.2">
      <c r="A939" s="318"/>
      <c r="B939" s="25"/>
      <c r="C939" s="23"/>
      <c r="D939" s="23"/>
      <c r="E939" s="24"/>
      <c r="F939" s="176" t="s">
        <v>179</v>
      </c>
      <c r="G939" s="190">
        <f>G79</f>
        <v>0</v>
      </c>
      <c r="H939" s="191">
        <f>G939*(1-VLOOKUP($F939,SHT,4,FALSE))+$H79*VLOOKUP($F939,SHT,4,FALSE)</f>
        <v>0</v>
      </c>
      <c r="I939" s="179">
        <f t="shared" ref="I939:V939" si="256">I79*VLOOKUP($F939,SHT,4,FALSE)</f>
        <v>0</v>
      </c>
      <c r="J939" s="179">
        <f t="shared" si="256"/>
        <v>0</v>
      </c>
      <c r="K939" s="197">
        <f t="shared" si="256"/>
        <v>0</v>
      </c>
      <c r="L939" s="196">
        <f t="shared" si="256"/>
        <v>0</v>
      </c>
      <c r="M939" s="182">
        <f t="shared" si="256"/>
        <v>0</v>
      </c>
      <c r="N939" s="182">
        <f t="shared" si="256"/>
        <v>0</v>
      </c>
      <c r="O939" s="182">
        <f t="shared" si="256"/>
        <v>0</v>
      </c>
      <c r="P939" s="182">
        <f t="shared" si="256"/>
        <v>0</v>
      </c>
      <c r="Q939" s="182">
        <f t="shared" si="256"/>
        <v>0</v>
      </c>
      <c r="R939" s="182">
        <f t="shared" si="256"/>
        <v>0</v>
      </c>
      <c r="S939" s="182">
        <f t="shared" si="256"/>
        <v>0</v>
      </c>
      <c r="T939" s="178">
        <f t="shared" si="256"/>
        <v>0</v>
      </c>
      <c r="U939" s="182">
        <f t="shared" si="256"/>
        <v>0</v>
      </c>
      <c r="V939" s="183">
        <f t="shared" si="256"/>
        <v>0</v>
      </c>
      <c r="W939" s="46">
        <f>G939-SUM(H939:V939)</f>
        <v>0</v>
      </c>
      <c r="Y939"/>
      <c r="Z939"/>
    </row>
    <row r="940" spans="1:26" outlineLevel="1" x14ac:dyDescent="0.2">
      <c r="A940" s="318"/>
      <c r="B940" s="25"/>
      <c r="C940" s="23"/>
      <c r="D940" s="23"/>
      <c r="E940" s="24"/>
      <c r="F940" s="176" t="s">
        <v>188</v>
      </c>
      <c r="G940" s="190">
        <f>G80</f>
        <v>0</v>
      </c>
      <c r="H940" s="191">
        <f>G940*(1-VLOOKUP($F940,SHT,4,FALSE))+$H80*VLOOKUP($F940,SHT,4,FALSE)</f>
        <v>0</v>
      </c>
      <c r="I940" s="179">
        <f t="shared" ref="I940:V940" si="257">I80*VLOOKUP($F940,SHT,4,FALSE)</f>
        <v>0</v>
      </c>
      <c r="J940" s="179">
        <f t="shared" si="257"/>
        <v>0</v>
      </c>
      <c r="K940" s="197">
        <f t="shared" si="257"/>
        <v>0</v>
      </c>
      <c r="L940" s="196">
        <f t="shared" si="257"/>
        <v>0</v>
      </c>
      <c r="M940" s="182">
        <f t="shared" si="257"/>
        <v>0</v>
      </c>
      <c r="N940" s="182">
        <f t="shared" si="257"/>
        <v>0</v>
      </c>
      <c r="O940" s="182">
        <f t="shared" si="257"/>
        <v>0</v>
      </c>
      <c r="P940" s="182">
        <f t="shared" si="257"/>
        <v>0</v>
      </c>
      <c r="Q940" s="182">
        <f t="shared" si="257"/>
        <v>0</v>
      </c>
      <c r="R940" s="182">
        <f t="shared" si="257"/>
        <v>0</v>
      </c>
      <c r="S940" s="182">
        <f t="shared" si="257"/>
        <v>0</v>
      </c>
      <c r="T940" s="178">
        <f t="shared" si="257"/>
        <v>0</v>
      </c>
      <c r="U940" s="182">
        <f t="shared" si="257"/>
        <v>0</v>
      </c>
      <c r="V940" s="183">
        <f t="shared" si="257"/>
        <v>0</v>
      </c>
      <c r="W940" s="46">
        <f>G940-SUM(H940:V940)</f>
        <v>0</v>
      </c>
      <c r="Y940"/>
      <c r="Z940"/>
    </row>
    <row r="941" spans="1:26" x14ac:dyDescent="0.2">
      <c r="A941" s="318"/>
      <c r="B941" s="25"/>
      <c r="C941" s="23"/>
      <c r="D941" s="23"/>
      <c r="E941" s="24" t="s">
        <v>341</v>
      </c>
      <c r="F941" s="24"/>
      <c r="G941" s="69">
        <f t="shared" ref="G941:W941" si="258">SUBTOTAL(9,G942:G943)</f>
        <v>0</v>
      </c>
      <c r="H941" s="70">
        <f t="shared" si="258"/>
        <v>0</v>
      </c>
      <c r="I941" s="66">
        <f t="shared" si="258"/>
        <v>0</v>
      </c>
      <c r="J941" s="66">
        <f t="shared" si="258"/>
        <v>0</v>
      </c>
      <c r="K941" s="67">
        <f t="shared" si="258"/>
        <v>0</v>
      </c>
      <c r="L941" s="34">
        <f t="shared" si="258"/>
        <v>0</v>
      </c>
      <c r="M941" s="34">
        <f t="shared" si="258"/>
        <v>0</v>
      </c>
      <c r="N941" s="34">
        <f t="shared" si="258"/>
        <v>0</v>
      </c>
      <c r="O941" s="34">
        <f t="shared" si="258"/>
        <v>0</v>
      </c>
      <c r="P941" s="34">
        <f t="shared" si="258"/>
        <v>0</v>
      </c>
      <c r="Q941" s="34">
        <f t="shared" si="258"/>
        <v>0</v>
      </c>
      <c r="R941" s="34">
        <f t="shared" si="258"/>
        <v>0</v>
      </c>
      <c r="S941" s="34">
        <f t="shared" si="258"/>
        <v>0</v>
      </c>
      <c r="T941" s="34">
        <f t="shared" si="258"/>
        <v>0</v>
      </c>
      <c r="U941" s="34">
        <f t="shared" si="258"/>
        <v>0</v>
      </c>
      <c r="V941" s="34">
        <f t="shared" si="258"/>
        <v>0</v>
      </c>
      <c r="W941" s="33">
        <f t="shared" si="258"/>
        <v>0</v>
      </c>
      <c r="Y941"/>
      <c r="Z941"/>
    </row>
    <row r="942" spans="1:26" outlineLevel="1" x14ac:dyDescent="0.2">
      <c r="A942" s="318"/>
      <c r="B942" s="25"/>
      <c r="C942" s="23"/>
      <c r="D942" s="23"/>
      <c r="E942" s="24"/>
      <c r="F942" s="176" t="s">
        <v>342</v>
      </c>
      <c r="G942" s="190">
        <f>G82</f>
        <v>0</v>
      </c>
      <c r="H942" s="191">
        <f>G942*(1-VLOOKUP($F942,SHT,4,FALSE))+$H82*VLOOKUP($F942,SHT,4,FALSE)</f>
        <v>0</v>
      </c>
      <c r="I942" s="179">
        <f t="shared" ref="I942:V942" si="259">I82*VLOOKUP($F942,SHT,4,FALSE)</f>
        <v>0</v>
      </c>
      <c r="J942" s="179">
        <f t="shared" si="259"/>
        <v>0</v>
      </c>
      <c r="K942" s="197">
        <f t="shared" si="259"/>
        <v>0</v>
      </c>
      <c r="L942" s="196">
        <f t="shared" si="259"/>
        <v>0</v>
      </c>
      <c r="M942" s="182">
        <f t="shared" si="259"/>
        <v>0</v>
      </c>
      <c r="N942" s="182">
        <f t="shared" si="259"/>
        <v>0</v>
      </c>
      <c r="O942" s="182">
        <f t="shared" si="259"/>
        <v>0</v>
      </c>
      <c r="P942" s="182">
        <f t="shared" si="259"/>
        <v>0</v>
      </c>
      <c r="Q942" s="182">
        <f t="shared" si="259"/>
        <v>0</v>
      </c>
      <c r="R942" s="182">
        <f t="shared" si="259"/>
        <v>0</v>
      </c>
      <c r="S942" s="182">
        <f t="shared" si="259"/>
        <v>0</v>
      </c>
      <c r="T942" s="178">
        <f t="shared" si="259"/>
        <v>0</v>
      </c>
      <c r="U942" s="182">
        <f t="shared" si="259"/>
        <v>0</v>
      </c>
      <c r="V942" s="183">
        <f t="shared" si="259"/>
        <v>0</v>
      </c>
      <c r="W942" s="46">
        <f>G942-SUM(H942:V942)</f>
        <v>0</v>
      </c>
      <c r="Y942"/>
      <c r="Z942"/>
    </row>
    <row r="943" spans="1:26" outlineLevel="1" x14ac:dyDescent="0.2">
      <c r="A943" s="318"/>
      <c r="B943" s="25"/>
      <c r="C943" s="23"/>
      <c r="D943" s="23"/>
      <c r="E943" s="24"/>
      <c r="F943" s="176" t="s">
        <v>343</v>
      </c>
      <c r="G943" s="190">
        <f>G83</f>
        <v>0</v>
      </c>
      <c r="H943" s="191">
        <f>G943*(1-VLOOKUP($F943,SHT,4,FALSE))+$H83*VLOOKUP($F943,SHT,4,FALSE)</f>
        <v>0</v>
      </c>
      <c r="I943" s="179">
        <f t="shared" ref="I943:V943" si="260">I83*VLOOKUP($F943,SHT,4,FALSE)</f>
        <v>0</v>
      </c>
      <c r="J943" s="179">
        <f t="shared" si="260"/>
        <v>0</v>
      </c>
      <c r="K943" s="197">
        <f t="shared" si="260"/>
        <v>0</v>
      </c>
      <c r="L943" s="196">
        <f t="shared" si="260"/>
        <v>0</v>
      </c>
      <c r="M943" s="182">
        <f t="shared" si="260"/>
        <v>0</v>
      </c>
      <c r="N943" s="182">
        <f t="shared" si="260"/>
        <v>0</v>
      </c>
      <c r="O943" s="182">
        <f t="shared" si="260"/>
        <v>0</v>
      </c>
      <c r="P943" s="182">
        <f t="shared" si="260"/>
        <v>0</v>
      </c>
      <c r="Q943" s="182">
        <f t="shared" si="260"/>
        <v>0</v>
      </c>
      <c r="R943" s="182">
        <f t="shared" si="260"/>
        <v>0</v>
      </c>
      <c r="S943" s="182">
        <f t="shared" si="260"/>
        <v>0</v>
      </c>
      <c r="T943" s="178">
        <f t="shared" si="260"/>
        <v>0</v>
      </c>
      <c r="U943" s="182">
        <f t="shared" si="260"/>
        <v>0</v>
      </c>
      <c r="V943" s="183">
        <f t="shared" si="260"/>
        <v>0</v>
      </c>
      <c r="W943" s="46">
        <f>G943-SUM(H943:V943)</f>
        <v>0</v>
      </c>
      <c r="Y943"/>
      <c r="Z943"/>
    </row>
    <row r="944" spans="1:26" x14ac:dyDescent="0.2">
      <c r="A944" s="318"/>
      <c r="B944" s="25"/>
      <c r="C944" s="23"/>
      <c r="D944" s="23"/>
      <c r="E944" s="24" t="s">
        <v>344</v>
      </c>
      <c r="F944" s="24"/>
      <c r="G944" s="69">
        <f t="shared" ref="G944:W944" si="261">SUBTOTAL(9,G945:G946)</f>
        <v>0</v>
      </c>
      <c r="H944" s="70">
        <f t="shared" si="261"/>
        <v>0</v>
      </c>
      <c r="I944" s="66">
        <f t="shared" si="261"/>
        <v>0</v>
      </c>
      <c r="J944" s="66">
        <f t="shared" si="261"/>
        <v>0</v>
      </c>
      <c r="K944" s="67">
        <f t="shared" si="261"/>
        <v>0</v>
      </c>
      <c r="L944" s="34">
        <f t="shared" si="261"/>
        <v>0</v>
      </c>
      <c r="M944" s="34">
        <f t="shared" si="261"/>
        <v>0</v>
      </c>
      <c r="N944" s="34">
        <f t="shared" si="261"/>
        <v>0</v>
      </c>
      <c r="O944" s="34">
        <f t="shared" si="261"/>
        <v>0</v>
      </c>
      <c r="P944" s="34">
        <f t="shared" si="261"/>
        <v>0</v>
      </c>
      <c r="Q944" s="34">
        <f t="shared" si="261"/>
        <v>0</v>
      </c>
      <c r="R944" s="34">
        <f t="shared" si="261"/>
        <v>0</v>
      </c>
      <c r="S944" s="34">
        <f t="shared" si="261"/>
        <v>0</v>
      </c>
      <c r="T944" s="34">
        <f t="shared" si="261"/>
        <v>0</v>
      </c>
      <c r="U944" s="34">
        <f t="shared" si="261"/>
        <v>0</v>
      </c>
      <c r="V944" s="34">
        <f t="shared" si="261"/>
        <v>0</v>
      </c>
      <c r="W944" s="33">
        <f t="shared" si="261"/>
        <v>0</v>
      </c>
      <c r="Y944"/>
      <c r="Z944"/>
    </row>
    <row r="945" spans="1:26" outlineLevel="1" x14ac:dyDescent="0.2">
      <c r="A945" s="318"/>
      <c r="B945" s="25"/>
      <c r="C945" s="23"/>
      <c r="D945" s="23"/>
      <c r="E945" s="24"/>
      <c r="F945" s="176" t="s">
        <v>345</v>
      </c>
      <c r="G945" s="190">
        <f>G85</f>
        <v>0</v>
      </c>
      <c r="H945" s="191">
        <f>G945*(1-VLOOKUP($F945,SHT,4,FALSE))+$H85*VLOOKUP($F945,SHT,4,FALSE)</f>
        <v>0</v>
      </c>
      <c r="I945" s="179">
        <f t="shared" ref="I945:V945" si="262">I85*VLOOKUP($F945,SHT,4,FALSE)</f>
        <v>0</v>
      </c>
      <c r="J945" s="179">
        <f t="shared" si="262"/>
        <v>0</v>
      </c>
      <c r="K945" s="197">
        <f t="shared" si="262"/>
        <v>0</v>
      </c>
      <c r="L945" s="196">
        <f t="shared" si="262"/>
        <v>0</v>
      </c>
      <c r="M945" s="182">
        <f t="shared" si="262"/>
        <v>0</v>
      </c>
      <c r="N945" s="182">
        <f t="shared" si="262"/>
        <v>0</v>
      </c>
      <c r="O945" s="182">
        <f t="shared" si="262"/>
        <v>0</v>
      </c>
      <c r="P945" s="182">
        <f t="shared" si="262"/>
        <v>0</v>
      </c>
      <c r="Q945" s="182">
        <f t="shared" si="262"/>
        <v>0</v>
      </c>
      <c r="R945" s="182">
        <f t="shared" si="262"/>
        <v>0</v>
      </c>
      <c r="S945" s="182">
        <f t="shared" si="262"/>
        <v>0</v>
      </c>
      <c r="T945" s="178">
        <f t="shared" si="262"/>
        <v>0</v>
      </c>
      <c r="U945" s="182">
        <f t="shared" si="262"/>
        <v>0</v>
      </c>
      <c r="V945" s="183">
        <f t="shared" si="262"/>
        <v>0</v>
      </c>
      <c r="W945" s="46">
        <f>G945-SUM(H945:V945)</f>
        <v>0</v>
      </c>
      <c r="Y945"/>
      <c r="Z945"/>
    </row>
    <row r="946" spans="1:26" outlineLevel="1" x14ac:dyDescent="0.2">
      <c r="A946" s="318"/>
      <c r="B946" s="25"/>
      <c r="C946" s="23"/>
      <c r="D946" s="23"/>
      <c r="E946" s="24"/>
      <c r="F946" s="176" t="s">
        <v>346</v>
      </c>
      <c r="G946" s="190">
        <f>G86</f>
        <v>0</v>
      </c>
      <c r="H946" s="191">
        <f>G946*(1-VLOOKUP($F946,SHT,4,FALSE))+$H86*VLOOKUP($F946,SHT,4,FALSE)</f>
        <v>0</v>
      </c>
      <c r="I946" s="179">
        <f t="shared" ref="I946:V946" si="263">I86*VLOOKUP($F946,SHT,4,FALSE)</f>
        <v>0</v>
      </c>
      <c r="J946" s="179">
        <f t="shared" si="263"/>
        <v>0</v>
      </c>
      <c r="K946" s="197">
        <f t="shared" si="263"/>
        <v>0</v>
      </c>
      <c r="L946" s="196">
        <f t="shared" si="263"/>
        <v>0</v>
      </c>
      <c r="M946" s="182">
        <f t="shared" si="263"/>
        <v>0</v>
      </c>
      <c r="N946" s="182">
        <f t="shared" si="263"/>
        <v>0</v>
      </c>
      <c r="O946" s="182">
        <f t="shared" si="263"/>
        <v>0</v>
      </c>
      <c r="P946" s="182">
        <f t="shared" si="263"/>
        <v>0</v>
      </c>
      <c r="Q946" s="182">
        <f t="shared" si="263"/>
        <v>0</v>
      </c>
      <c r="R946" s="182">
        <f t="shared" si="263"/>
        <v>0</v>
      </c>
      <c r="S946" s="182">
        <f t="shared" si="263"/>
        <v>0</v>
      </c>
      <c r="T946" s="178">
        <f t="shared" si="263"/>
        <v>0</v>
      </c>
      <c r="U946" s="182">
        <f t="shared" si="263"/>
        <v>0</v>
      </c>
      <c r="V946" s="183">
        <f t="shared" si="263"/>
        <v>0</v>
      </c>
      <c r="W946" s="46">
        <f>G946-SUM(H946:V946)</f>
        <v>0</v>
      </c>
      <c r="Y946"/>
      <c r="Z946"/>
    </row>
    <row r="947" spans="1:26" x14ac:dyDescent="0.2">
      <c r="A947" s="318"/>
      <c r="B947" s="25"/>
      <c r="C947" s="23"/>
      <c r="D947" s="23" t="s">
        <v>63</v>
      </c>
      <c r="E947" s="24"/>
      <c r="F947" s="24"/>
      <c r="G947" s="69">
        <f>SUBTOTAL(9,G948:G950)</f>
        <v>0</v>
      </c>
      <c r="H947" s="66"/>
      <c r="I947" s="66"/>
      <c r="J947" s="66"/>
      <c r="K947" s="67">
        <f>SUBTOTAL(9,K948:K950)</f>
        <v>0</v>
      </c>
      <c r="L947" s="51">
        <f>SUBTOTAL(9,L948:L950)</f>
        <v>0</v>
      </c>
      <c r="M947" s="34">
        <f>SUBTOTAL(9,M948:M950)</f>
        <v>0</v>
      </c>
      <c r="N947" s="34">
        <f>SUBTOTAL(9,N948:N950)</f>
        <v>0</v>
      </c>
      <c r="O947" s="34"/>
      <c r="P947" s="34"/>
      <c r="Q947" s="34"/>
      <c r="R947" s="34"/>
      <c r="S947" s="34"/>
      <c r="T947" s="34"/>
      <c r="U947" s="34"/>
      <c r="V947" s="37"/>
      <c r="W947" s="33">
        <f>SUBTOTAL(9,W948:W950)</f>
        <v>0</v>
      </c>
      <c r="Y947"/>
      <c r="Z947"/>
    </row>
    <row r="948" spans="1:26" outlineLevel="1" x14ac:dyDescent="0.2">
      <c r="A948" s="318"/>
      <c r="B948" s="25"/>
      <c r="C948" s="23"/>
      <c r="D948" s="23"/>
      <c r="E948" s="24"/>
      <c r="F948" s="176" t="s">
        <v>190</v>
      </c>
      <c r="G948" s="190">
        <f>G88</f>
        <v>0</v>
      </c>
      <c r="H948" s="66"/>
      <c r="I948" s="66"/>
      <c r="J948" s="66"/>
      <c r="K948" s="197">
        <f>G948*(VLOOKUP(F948,EIT,2,FALSE))</f>
        <v>0</v>
      </c>
      <c r="L948" s="51"/>
      <c r="M948" s="34"/>
      <c r="N948" s="34"/>
      <c r="O948" s="34"/>
      <c r="P948" s="34"/>
      <c r="Q948" s="34"/>
      <c r="R948" s="34"/>
      <c r="S948" s="34"/>
      <c r="T948" s="34"/>
      <c r="U948" s="34"/>
      <c r="V948" s="37"/>
      <c r="W948" s="46">
        <f>G948-SUM(H948:V948)</f>
        <v>0</v>
      </c>
      <c r="Y948"/>
      <c r="Z948"/>
    </row>
    <row r="949" spans="1:26" outlineLevel="1" x14ac:dyDescent="0.2">
      <c r="A949" s="318"/>
      <c r="B949" s="25"/>
      <c r="C949" s="23"/>
      <c r="D949" s="23"/>
      <c r="E949" s="24"/>
      <c r="F949" s="176" t="s">
        <v>191</v>
      </c>
      <c r="G949" s="190">
        <f>G89</f>
        <v>0</v>
      </c>
      <c r="H949" s="66"/>
      <c r="I949" s="66"/>
      <c r="J949" s="66"/>
      <c r="K949" s="67"/>
      <c r="L949" s="181">
        <f>G949*VLOOKUP(F949,EIT,3,FALSE)</f>
        <v>0</v>
      </c>
      <c r="M949" s="182">
        <f>G949*VLOOKUP(F949,EIT, 4,FALSE)</f>
        <v>0</v>
      </c>
      <c r="N949" s="182">
        <f>G949*VLOOKUP(F949,EIT, 5,FALSE)</f>
        <v>0</v>
      </c>
      <c r="O949" s="34"/>
      <c r="P949" s="34"/>
      <c r="Q949" s="34"/>
      <c r="R949" s="34"/>
      <c r="S949" s="34"/>
      <c r="T949" s="34"/>
      <c r="U949" s="34"/>
      <c r="V949" s="37"/>
      <c r="W949" s="46">
        <f>G949-SUM(H949:V949)</f>
        <v>0</v>
      </c>
      <c r="Y949"/>
      <c r="Z949"/>
    </row>
    <row r="950" spans="1:26" outlineLevel="1" x14ac:dyDescent="0.2">
      <c r="A950" s="318"/>
      <c r="B950" s="25"/>
      <c r="C950" s="23"/>
      <c r="D950" s="23"/>
      <c r="E950" s="24"/>
      <c r="F950" s="176" t="s">
        <v>189</v>
      </c>
      <c r="G950" s="190">
        <f>G90</f>
        <v>0</v>
      </c>
      <c r="H950" s="66"/>
      <c r="I950" s="66"/>
      <c r="J950" s="66"/>
      <c r="K950" s="67"/>
      <c r="L950" s="51"/>
      <c r="M950" s="34"/>
      <c r="N950" s="34"/>
      <c r="O950" s="34"/>
      <c r="P950" s="34"/>
      <c r="Q950" s="34"/>
      <c r="R950" s="34"/>
      <c r="S950" s="34"/>
      <c r="T950" s="34"/>
      <c r="U950" s="34"/>
      <c r="V950" s="37"/>
      <c r="W950" s="46">
        <f>G950-SUM(H950:V950)</f>
        <v>0</v>
      </c>
      <c r="Y950"/>
      <c r="Z950"/>
    </row>
    <row r="951" spans="1:26" x14ac:dyDescent="0.2">
      <c r="A951" s="318"/>
      <c r="B951" s="25"/>
      <c r="C951" s="64"/>
      <c r="D951" s="23" t="s">
        <v>192</v>
      </c>
      <c r="E951" s="24"/>
      <c r="F951" s="24"/>
      <c r="G951" s="69">
        <f>SUBTOTAL(9,G952:G953)</f>
        <v>0</v>
      </c>
      <c r="H951" s="70">
        <f t="shared" ref="H951:W951" si="264">SUBTOTAL(9,H952:H953)</f>
        <v>0</v>
      </c>
      <c r="I951" s="66">
        <f t="shared" si="264"/>
        <v>0</v>
      </c>
      <c r="J951" s="66">
        <f t="shared" si="264"/>
        <v>0</v>
      </c>
      <c r="K951" s="67">
        <f t="shared" si="264"/>
        <v>0</v>
      </c>
      <c r="L951" s="34">
        <f t="shared" si="264"/>
        <v>0</v>
      </c>
      <c r="M951" s="34">
        <f t="shared" si="264"/>
        <v>0</v>
      </c>
      <c r="N951" s="34">
        <f t="shared" si="264"/>
        <v>0</v>
      </c>
      <c r="O951" s="34">
        <f t="shared" si="264"/>
        <v>0</v>
      </c>
      <c r="P951" s="34">
        <f t="shared" si="264"/>
        <v>0</v>
      </c>
      <c r="Q951" s="34">
        <f t="shared" si="264"/>
        <v>0</v>
      </c>
      <c r="R951" s="34">
        <f t="shared" si="264"/>
        <v>0</v>
      </c>
      <c r="S951" s="34">
        <f t="shared" si="264"/>
        <v>0</v>
      </c>
      <c r="T951" s="34">
        <f t="shared" si="264"/>
        <v>0</v>
      </c>
      <c r="U951" s="34">
        <f t="shared" si="264"/>
        <v>0</v>
      </c>
      <c r="V951" s="34">
        <f t="shared" si="264"/>
        <v>0</v>
      </c>
      <c r="W951" s="33">
        <f t="shared" si="264"/>
        <v>0</v>
      </c>
      <c r="Y951"/>
      <c r="Z951"/>
    </row>
    <row r="952" spans="1:26" outlineLevel="1" x14ac:dyDescent="0.2">
      <c r="A952" s="318"/>
      <c r="B952" s="25"/>
      <c r="C952" s="23"/>
      <c r="D952" s="23"/>
      <c r="E952" s="24"/>
      <c r="F952" s="176" t="s">
        <v>193</v>
      </c>
      <c r="G952" s="190">
        <f t="shared" ref="G952:V952" si="265">G92</f>
        <v>0</v>
      </c>
      <c r="H952" s="191">
        <f t="shared" si="265"/>
        <v>0</v>
      </c>
      <c r="I952" s="179">
        <f t="shared" si="265"/>
        <v>0</v>
      </c>
      <c r="J952" s="179">
        <f t="shared" si="265"/>
        <v>0</v>
      </c>
      <c r="K952" s="197">
        <f t="shared" si="265"/>
        <v>0</v>
      </c>
      <c r="L952" s="181">
        <f t="shared" si="265"/>
        <v>0</v>
      </c>
      <c r="M952" s="192">
        <f t="shared" si="265"/>
        <v>0</v>
      </c>
      <c r="N952" s="182">
        <f t="shared" si="265"/>
        <v>0</v>
      </c>
      <c r="O952" s="182">
        <f t="shared" si="265"/>
        <v>0</v>
      </c>
      <c r="P952" s="182">
        <f t="shared" si="265"/>
        <v>0</v>
      </c>
      <c r="Q952" s="182">
        <f t="shared" si="265"/>
        <v>0</v>
      </c>
      <c r="R952" s="182">
        <f t="shared" si="265"/>
        <v>0</v>
      </c>
      <c r="S952" s="182">
        <f t="shared" si="265"/>
        <v>0</v>
      </c>
      <c r="T952" s="178">
        <f t="shared" si="265"/>
        <v>0</v>
      </c>
      <c r="U952" s="182">
        <f t="shared" si="265"/>
        <v>0</v>
      </c>
      <c r="V952" s="183">
        <f t="shared" si="265"/>
        <v>0</v>
      </c>
      <c r="W952" s="46">
        <f>G952-SUM(H952:V952)</f>
        <v>0</v>
      </c>
      <c r="Y952"/>
      <c r="Z952"/>
    </row>
    <row r="953" spans="1:26" outlineLevel="1" x14ac:dyDescent="0.2">
      <c r="A953" s="318"/>
      <c r="B953" s="25"/>
      <c r="C953" s="23"/>
      <c r="D953" s="23"/>
      <c r="E953" s="24"/>
      <c r="F953" s="176" t="s">
        <v>194</v>
      </c>
      <c r="G953" s="190">
        <f t="shared" ref="G953:V953" si="266">G93</f>
        <v>0</v>
      </c>
      <c r="H953" s="191">
        <f t="shared" si="266"/>
        <v>0</v>
      </c>
      <c r="I953" s="179">
        <f t="shared" si="266"/>
        <v>0</v>
      </c>
      <c r="J953" s="179">
        <f t="shared" si="266"/>
        <v>0</v>
      </c>
      <c r="K953" s="197">
        <f t="shared" si="266"/>
        <v>0</v>
      </c>
      <c r="L953" s="181">
        <f t="shared" si="266"/>
        <v>0</v>
      </c>
      <c r="M953" s="192">
        <f t="shared" si="266"/>
        <v>0</v>
      </c>
      <c r="N953" s="182">
        <f t="shared" si="266"/>
        <v>0</v>
      </c>
      <c r="O953" s="182">
        <f t="shared" si="266"/>
        <v>0</v>
      </c>
      <c r="P953" s="182">
        <f t="shared" si="266"/>
        <v>0</v>
      </c>
      <c r="Q953" s="182">
        <f t="shared" si="266"/>
        <v>0</v>
      </c>
      <c r="R953" s="182">
        <f t="shared" si="266"/>
        <v>0</v>
      </c>
      <c r="S953" s="182">
        <f t="shared" si="266"/>
        <v>0</v>
      </c>
      <c r="T953" s="178">
        <f t="shared" si="266"/>
        <v>0</v>
      </c>
      <c r="U953" s="182">
        <f t="shared" si="266"/>
        <v>0</v>
      </c>
      <c r="V953" s="183">
        <f t="shared" si="266"/>
        <v>0</v>
      </c>
      <c r="W953" s="46">
        <f>G953-SUM(H953:V953)</f>
        <v>0</v>
      </c>
      <c r="Y953"/>
      <c r="Z953"/>
    </row>
    <row r="954" spans="1:26" x14ac:dyDescent="0.2">
      <c r="A954" s="318"/>
      <c r="B954" s="25"/>
      <c r="C954" s="23" t="s">
        <v>12</v>
      </c>
      <c r="D954" s="23"/>
      <c r="E954" s="24"/>
      <c r="F954" s="24"/>
      <c r="G954" s="69"/>
      <c r="H954" s="66"/>
      <c r="I954" s="66"/>
      <c r="J954" s="66"/>
      <c r="K954" s="67"/>
      <c r="L954" s="51"/>
      <c r="M954" s="34"/>
      <c r="N954" s="34"/>
      <c r="O954" s="34"/>
      <c r="P954" s="34"/>
      <c r="Q954" s="34"/>
      <c r="R954" s="34"/>
      <c r="S954" s="34"/>
      <c r="T954" s="34"/>
      <c r="U954" s="34"/>
      <c r="V954" s="37"/>
      <c r="W954" s="33"/>
      <c r="Y954"/>
      <c r="Z954"/>
    </row>
    <row r="955" spans="1:26" x14ac:dyDescent="0.2">
      <c r="A955" s="318"/>
      <c r="B955" s="25"/>
      <c r="C955" s="23"/>
      <c r="D955" s="23" t="s">
        <v>13</v>
      </c>
      <c r="E955" s="64"/>
      <c r="F955" s="24"/>
      <c r="G955" s="69"/>
      <c r="H955" s="66"/>
      <c r="I955" s="66"/>
      <c r="J955" s="66"/>
      <c r="K955" s="67"/>
      <c r="L955" s="51"/>
      <c r="M955" s="34"/>
      <c r="N955" s="34"/>
      <c r="O955" s="34"/>
      <c r="P955" s="34"/>
      <c r="Q955" s="34"/>
      <c r="R955" s="34"/>
      <c r="S955" s="34"/>
      <c r="T955" s="34"/>
      <c r="U955" s="34"/>
      <c r="V955" s="37"/>
      <c r="W955" s="33"/>
      <c r="Y955"/>
      <c r="Z955"/>
    </row>
    <row r="956" spans="1:26" x14ac:dyDescent="0.2">
      <c r="A956" s="318"/>
      <c r="B956" s="25"/>
      <c r="C956" s="23"/>
      <c r="D956" s="23"/>
      <c r="E956" s="24" t="s">
        <v>14</v>
      </c>
      <c r="F956" s="24"/>
      <c r="G956" s="69">
        <f>SUBTOTAL(9,G957:G960)</f>
        <v>0</v>
      </c>
      <c r="H956" s="70">
        <f>SUBTOTAL(9,H957:H960)</f>
        <v>0</v>
      </c>
      <c r="I956" s="66">
        <f t="shared" ref="I956:V956" si="267">SUBTOTAL(9,I957:I960)</f>
        <v>0</v>
      </c>
      <c r="J956" s="66">
        <f t="shared" si="267"/>
        <v>0</v>
      </c>
      <c r="K956" s="67">
        <f t="shared" si="267"/>
        <v>0</v>
      </c>
      <c r="L956" s="34">
        <f t="shared" si="267"/>
        <v>0</v>
      </c>
      <c r="M956" s="34">
        <f t="shared" si="267"/>
        <v>0</v>
      </c>
      <c r="N956" s="34">
        <f t="shared" si="267"/>
        <v>0</v>
      </c>
      <c r="O956" s="34">
        <f t="shared" si="267"/>
        <v>0</v>
      </c>
      <c r="P956" s="34">
        <f t="shared" si="267"/>
        <v>0</v>
      </c>
      <c r="Q956" s="34">
        <f t="shared" si="267"/>
        <v>0</v>
      </c>
      <c r="R956" s="34">
        <f t="shared" si="267"/>
        <v>0</v>
      </c>
      <c r="S956" s="34">
        <f t="shared" si="267"/>
        <v>0</v>
      </c>
      <c r="T956" s="34">
        <f t="shared" si="267"/>
        <v>0</v>
      </c>
      <c r="U956" s="34">
        <f t="shared" si="267"/>
        <v>0</v>
      </c>
      <c r="V956" s="34">
        <f t="shared" si="267"/>
        <v>0</v>
      </c>
      <c r="W956" s="33">
        <f>SUBTOTAL(9,W957:W960)</f>
        <v>0</v>
      </c>
      <c r="Y956"/>
      <c r="Z956"/>
    </row>
    <row r="957" spans="1:26" outlineLevel="1" x14ac:dyDescent="0.2">
      <c r="A957" s="318"/>
      <c r="B957" s="25"/>
      <c r="C957" s="24"/>
      <c r="D957" s="64"/>
      <c r="E957" s="64"/>
      <c r="F957" s="176" t="s">
        <v>15</v>
      </c>
      <c r="G957" s="190">
        <f>G97</f>
        <v>0</v>
      </c>
      <c r="H957" s="191">
        <f>G957*(1-VLOOKUP($F957,SHT,4,FALSE))</f>
        <v>0</v>
      </c>
      <c r="I957" s="42"/>
      <c r="J957" s="42"/>
      <c r="K957" s="44"/>
      <c r="L957" s="43"/>
      <c r="M957" s="42"/>
      <c r="N957" s="42"/>
      <c r="O957" s="42"/>
      <c r="P957" s="42"/>
      <c r="Q957" s="42"/>
      <c r="R957" s="42"/>
      <c r="S957" s="42"/>
      <c r="T957" s="42"/>
      <c r="U957" s="42"/>
      <c r="V957" s="44"/>
      <c r="W957" s="46">
        <f>G957-SUM(H957:V957)</f>
        <v>0</v>
      </c>
      <c r="Y957"/>
      <c r="Z957"/>
    </row>
    <row r="958" spans="1:26" outlineLevel="1" x14ac:dyDescent="0.2">
      <c r="A958" s="318"/>
      <c r="B958" s="25"/>
      <c r="C958" s="24"/>
      <c r="D958" s="64"/>
      <c r="E958" s="64"/>
      <c r="F958" s="176" t="s">
        <v>16</v>
      </c>
      <c r="G958" s="190">
        <f>G98</f>
        <v>0</v>
      </c>
      <c r="H958" s="191">
        <f>G958*(1-VLOOKUP($F958,SHT,4,FALSE))</f>
        <v>0</v>
      </c>
      <c r="I958" s="42"/>
      <c r="J958" s="42"/>
      <c r="K958" s="44"/>
      <c r="L958" s="43"/>
      <c r="M958" s="42"/>
      <c r="N958" s="42"/>
      <c r="O958" s="42"/>
      <c r="P958" s="42"/>
      <c r="Q958" s="42"/>
      <c r="R958" s="42"/>
      <c r="S958" s="42"/>
      <c r="T958" s="42"/>
      <c r="U958" s="42"/>
      <c r="V958" s="44"/>
      <c r="W958" s="46">
        <f>G958-SUM(H958:V958)</f>
        <v>0</v>
      </c>
      <c r="Y958"/>
      <c r="Z958"/>
    </row>
    <row r="959" spans="1:26" outlineLevel="1" x14ac:dyDescent="0.2">
      <c r="A959" s="318"/>
      <c r="B959" s="25"/>
      <c r="C959" s="24"/>
      <c r="D959" s="64"/>
      <c r="E959" s="64"/>
      <c r="F959" s="176" t="s">
        <v>17</v>
      </c>
      <c r="G959" s="190">
        <f>G99</f>
        <v>0</v>
      </c>
      <c r="H959" s="191">
        <f t="shared" ref="H959:V959" si="268">H99</f>
        <v>0</v>
      </c>
      <c r="I959" s="179">
        <f t="shared" si="268"/>
        <v>0</v>
      </c>
      <c r="J959" s="179">
        <f t="shared" si="268"/>
        <v>0</v>
      </c>
      <c r="K959" s="197">
        <f t="shared" si="268"/>
        <v>0</v>
      </c>
      <c r="L959" s="181">
        <f t="shared" si="268"/>
        <v>0</v>
      </c>
      <c r="M959" s="192">
        <f t="shared" si="268"/>
        <v>0</v>
      </c>
      <c r="N959" s="182">
        <f t="shared" si="268"/>
        <v>0</v>
      </c>
      <c r="O959" s="182">
        <f t="shared" si="268"/>
        <v>0</v>
      </c>
      <c r="P959" s="182">
        <f t="shared" si="268"/>
        <v>0</v>
      </c>
      <c r="Q959" s="182">
        <f t="shared" si="268"/>
        <v>0</v>
      </c>
      <c r="R959" s="182">
        <f t="shared" si="268"/>
        <v>0</v>
      </c>
      <c r="S959" s="182">
        <f t="shared" si="268"/>
        <v>0</v>
      </c>
      <c r="T959" s="178">
        <f t="shared" si="268"/>
        <v>0</v>
      </c>
      <c r="U959" s="182">
        <f t="shared" si="268"/>
        <v>0</v>
      </c>
      <c r="V959" s="183">
        <f t="shared" si="268"/>
        <v>0</v>
      </c>
      <c r="W959" s="46">
        <f>G959-SUM(H959:V959)</f>
        <v>0</v>
      </c>
      <c r="Y959"/>
      <c r="Z959"/>
    </row>
    <row r="960" spans="1:26" outlineLevel="1" x14ac:dyDescent="0.2">
      <c r="A960" s="318"/>
      <c r="B960" s="25"/>
      <c r="C960" s="24"/>
      <c r="D960" s="64"/>
      <c r="E960" s="64"/>
      <c r="F960" s="176" t="s">
        <v>18</v>
      </c>
      <c r="G960" s="190">
        <f>G100</f>
        <v>0</v>
      </c>
      <c r="H960" s="191">
        <f t="shared" ref="H960:V960" si="269">H100</f>
        <v>0</v>
      </c>
      <c r="I960" s="179">
        <f t="shared" si="269"/>
        <v>0</v>
      </c>
      <c r="J960" s="179">
        <f t="shared" si="269"/>
        <v>0</v>
      </c>
      <c r="K960" s="197">
        <f t="shared" si="269"/>
        <v>0</v>
      </c>
      <c r="L960" s="181">
        <f t="shared" si="269"/>
        <v>0</v>
      </c>
      <c r="M960" s="192">
        <f t="shared" si="269"/>
        <v>0</v>
      </c>
      <c r="N960" s="182">
        <f t="shared" si="269"/>
        <v>0</v>
      </c>
      <c r="O960" s="182">
        <f t="shared" si="269"/>
        <v>0</v>
      </c>
      <c r="P960" s="182">
        <f t="shared" si="269"/>
        <v>0</v>
      </c>
      <c r="Q960" s="182">
        <f t="shared" si="269"/>
        <v>0</v>
      </c>
      <c r="R960" s="182">
        <f t="shared" si="269"/>
        <v>0</v>
      </c>
      <c r="S960" s="182">
        <f t="shared" si="269"/>
        <v>0</v>
      </c>
      <c r="T960" s="178">
        <f t="shared" si="269"/>
        <v>0</v>
      </c>
      <c r="U960" s="182">
        <f t="shared" si="269"/>
        <v>0</v>
      </c>
      <c r="V960" s="183">
        <f t="shared" si="269"/>
        <v>0</v>
      </c>
      <c r="W960" s="46">
        <f>G960-SUM(H960:V960)</f>
        <v>0</v>
      </c>
      <c r="Y960"/>
      <c r="Z960"/>
    </row>
    <row r="961" spans="1:26" x14ac:dyDescent="0.2">
      <c r="A961" s="318"/>
      <c r="B961" s="25"/>
      <c r="C961" s="24"/>
      <c r="D961" s="64"/>
      <c r="E961" s="24" t="s">
        <v>19</v>
      </c>
      <c r="F961" s="24"/>
      <c r="G961" s="69">
        <f t="shared" ref="G961:W961" si="270">SUBTOTAL(9,G962:G963)</f>
        <v>0</v>
      </c>
      <c r="H961" s="70">
        <f t="shared" si="270"/>
        <v>0</v>
      </c>
      <c r="I961" s="66">
        <f t="shared" si="270"/>
        <v>0</v>
      </c>
      <c r="J961" s="66">
        <f t="shared" si="270"/>
        <v>0</v>
      </c>
      <c r="K961" s="67">
        <f t="shared" si="270"/>
        <v>0</v>
      </c>
      <c r="L961" s="34">
        <f t="shared" si="270"/>
        <v>0</v>
      </c>
      <c r="M961" s="34">
        <f t="shared" si="270"/>
        <v>0</v>
      </c>
      <c r="N961" s="34">
        <f t="shared" si="270"/>
        <v>0</v>
      </c>
      <c r="O961" s="34">
        <f t="shared" si="270"/>
        <v>0</v>
      </c>
      <c r="P961" s="34">
        <f t="shared" si="270"/>
        <v>0</v>
      </c>
      <c r="Q961" s="34">
        <f t="shared" si="270"/>
        <v>0</v>
      </c>
      <c r="R961" s="34">
        <f t="shared" si="270"/>
        <v>0</v>
      </c>
      <c r="S961" s="34">
        <f t="shared" si="270"/>
        <v>0</v>
      </c>
      <c r="T961" s="34">
        <f t="shared" si="270"/>
        <v>0</v>
      </c>
      <c r="U961" s="34">
        <f t="shared" si="270"/>
        <v>0</v>
      </c>
      <c r="V961" s="34">
        <f t="shared" si="270"/>
        <v>0</v>
      </c>
      <c r="W961" s="33">
        <f t="shared" si="270"/>
        <v>0</v>
      </c>
      <c r="Y961"/>
      <c r="Z961"/>
    </row>
    <row r="962" spans="1:26" outlineLevel="1" x14ac:dyDescent="0.2">
      <c r="A962" s="318"/>
      <c r="B962" s="25"/>
      <c r="C962" s="24"/>
      <c r="D962" s="64"/>
      <c r="E962" s="64"/>
      <c r="F962" s="176" t="s">
        <v>20</v>
      </c>
      <c r="G962" s="190">
        <f>G102</f>
        <v>0</v>
      </c>
      <c r="H962" s="66"/>
      <c r="I962" s="66"/>
      <c r="J962" s="66"/>
      <c r="K962" s="198"/>
      <c r="L962" s="34"/>
      <c r="M962" s="34"/>
      <c r="N962" s="34"/>
      <c r="O962" s="34"/>
      <c r="P962" s="34"/>
      <c r="Q962" s="34"/>
      <c r="R962" s="34"/>
      <c r="S962" s="34"/>
      <c r="T962" s="34"/>
      <c r="U962" s="34"/>
      <c r="V962" s="34"/>
      <c r="W962" s="46">
        <f>G962-SUM(H962:V962)</f>
        <v>0</v>
      </c>
      <c r="Y962"/>
      <c r="Z962"/>
    </row>
    <row r="963" spans="1:26" outlineLevel="1" x14ac:dyDescent="0.2">
      <c r="A963" s="318"/>
      <c r="B963" s="25"/>
      <c r="C963" s="24"/>
      <c r="D963" s="64"/>
      <c r="E963" s="64"/>
      <c r="F963" s="176" t="s">
        <v>21</v>
      </c>
      <c r="G963" s="190">
        <f>G103</f>
        <v>0</v>
      </c>
      <c r="H963" s="191">
        <f>H103</f>
        <v>0</v>
      </c>
      <c r="I963" s="179">
        <f>I103</f>
        <v>0</v>
      </c>
      <c r="J963" s="179">
        <f>J103</f>
        <v>0</v>
      </c>
      <c r="K963" s="197">
        <f>K103</f>
        <v>0</v>
      </c>
      <c r="L963" s="181">
        <f t="shared" ref="L963:V963" si="271">IF($Y103="CONTRACTUAL",L103,SUM($H963:$K963))</f>
        <v>0</v>
      </c>
      <c r="M963" s="192">
        <f t="shared" si="271"/>
        <v>0</v>
      </c>
      <c r="N963" s="182">
        <f t="shared" si="271"/>
        <v>0</v>
      </c>
      <c r="O963" s="182">
        <f t="shared" si="271"/>
        <v>0</v>
      </c>
      <c r="P963" s="182">
        <f t="shared" si="271"/>
        <v>0</v>
      </c>
      <c r="Q963" s="182">
        <f t="shared" si="271"/>
        <v>0</v>
      </c>
      <c r="R963" s="182">
        <f t="shared" si="271"/>
        <v>0</v>
      </c>
      <c r="S963" s="182">
        <f t="shared" si="271"/>
        <v>0</v>
      </c>
      <c r="T963" s="178">
        <f t="shared" si="271"/>
        <v>0</v>
      </c>
      <c r="U963" s="182">
        <f t="shared" si="271"/>
        <v>0</v>
      </c>
      <c r="V963" s="183">
        <f t="shared" si="271"/>
        <v>0</v>
      </c>
      <c r="W963" s="46">
        <f>G963-SUM(H963:V963)</f>
        <v>0</v>
      </c>
      <c r="Y963"/>
      <c r="Z963"/>
    </row>
    <row r="964" spans="1:26" x14ac:dyDescent="0.2">
      <c r="A964" s="318"/>
      <c r="B964" s="25"/>
      <c r="C964" s="24"/>
      <c r="D964" s="64"/>
      <c r="E964" s="24" t="s">
        <v>22</v>
      </c>
      <c r="F964" s="24"/>
      <c r="G964" s="69">
        <f>SUBTOTAL(9,G965:G966)</f>
        <v>0</v>
      </c>
      <c r="H964" s="70">
        <f t="shared" ref="H964:W964" si="272">SUBTOTAL(9,H965:H966)</f>
        <v>0</v>
      </c>
      <c r="I964" s="66">
        <f t="shared" si="272"/>
        <v>0</v>
      </c>
      <c r="J964" s="66">
        <f t="shared" si="272"/>
        <v>0</v>
      </c>
      <c r="K964" s="67">
        <f t="shared" si="272"/>
        <v>0</v>
      </c>
      <c r="L964" s="34">
        <f t="shared" si="272"/>
        <v>0</v>
      </c>
      <c r="M964" s="34">
        <f t="shared" si="272"/>
        <v>0</v>
      </c>
      <c r="N964" s="34">
        <f t="shared" si="272"/>
        <v>0</v>
      </c>
      <c r="O964" s="34">
        <f t="shared" si="272"/>
        <v>0</v>
      </c>
      <c r="P964" s="34">
        <f t="shared" si="272"/>
        <v>0</v>
      </c>
      <c r="Q964" s="34">
        <f t="shared" si="272"/>
        <v>0</v>
      </c>
      <c r="R964" s="34">
        <f t="shared" si="272"/>
        <v>0</v>
      </c>
      <c r="S964" s="34">
        <f t="shared" si="272"/>
        <v>0</v>
      </c>
      <c r="T964" s="34">
        <f t="shared" si="272"/>
        <v>0</v>
      </c>
      <c r="U964" s="34">
        <f t="shared" si="272"/>
        <v>0</v>
      </c>
      <c r="V964" s="34">
        <f t="shared" si="272"/>
        <v>0</v>
      </c>
      <c r="W964" s="33">
        <f t="shared" si="272"/>
        <v>0</v>
      </c>
      <c r="Y964"/>
      <c r="Z964"/>
    </row>
    <row r="965" spans="1:26" outlineLevel="1" x14ac:dyDescent="0.2">
      <c r="A965" s="318"/>
      <c r="B965" s="25"/>
      <c r="C965" s="24"/>
      <c r="D965" s="64"/>
      <c r="E965" s="64"/>
      <c r="F965" s="176" t="s">
        <v>23</v>
      </c>
      <c r="G965" s="190">
        <f>G105</f>
        <v>0</v>
      </c>
      <c r="H965" s="66"/>
      <c r="I965" s="66"/>
      <c r="J965" s="66"/>
      <c r="K965" s="198"/>
      <c r="L965" s="34"/>
      <c r="M965" s="34"/>
      <c r="N965" s="34"/>
      <c r="O965" s="34"/>
      <c r="P965" s="34"/>
      <c r="Q965" s="34"/>
      <c r="R965" s="34"/>
      <c r="S965" s="34"/>
      <c r="T965" s="34"/>
      <c r="U965" s="34"/>
      <c r="V965" s="34"/>
      <c r="W965" s="46">
        <f>G965-SUM(H965:V965)</f>
        <v>0</v>
      </c>
      <c r="Y965"/>
      <c r="Z965"/>
    </row>
    <row r="966" spans="1:26" outlineLevel="1" x14ac:dyDescent="0.2">
      <c r="A966" s="318"/>
      <c r="B966" s="25"/>
      <c r="C966" s="24"/>
      <c r="D966" s="64"/>
      <c r="E966" s="64"/>
      <c r="F966" s="176" t="s">
        <v>24</v>
      </c>
      <c r="G966" s="190">
        <f>G106</f>
        <v>0</v>
      </c>
      <c r="H966" s="191">
        <f>H106</f>
        <v>0</v>
      </c>
      <c r="I966" s="179">
        <f>I106</f>
        <v>0</v>
      </c>
      <c r="J966" s="179">
        <f>J106</f>
        <v>0</v>
      </c>
      <c r="K966" s="197">
        <f>K106</f>
        <v>0</v>
      </c>
      <c r="L966" s="196">
        <f t="shared" ref="L966:V966" si="273">IF($Y106="CONTRACTUAL",L106,SUM($H966:$K966))</f>
        <v>0</v>
      </c>
      <c r="M966" s="182">
        <f t="shared" si="273"/>
        <v>0</v>
      </c>
      <c r="N966" s="182">
        <f t="shared" si="273"/>
        <v>0</v>
      </c>
      <c r="O966" s="182">
        <f t="shared" si="273"/>
        <v>0</v>
      </c>
      <c r="P966" s="182">
        <f t="shared" si="273"/>
        <v>0</v>
      </c>
      <c r="Q966" s="182">
        <f t="shared" si="273"/>
        <v>0</v>
      </c>
      <c r="R966" s="182">
        <f t="shared" si="273"/>
        <v>0</v>
      </c>
      <c r="S966" s="182">
        <f t="shared" si="273"/>
        <v>0</v>
      </c>
      <c r="T966" s="178">
        <f t="shared" si="273"/>
        <v>0</v>
      </c>
      <c r="U966" s="182">
        <f t="shared" si="273"/>
        <v>0</v>
      </c>
      <c r="V966" s="183">
        <f t="shared" si="273"/>
        <v>0</v>
      </c>
      <c r="W966" s="46">
        <f>G966-SUM(H966:V966)</f>
        <v>0</v>
      </c>
      <c r="Y966"/>
      <c r="Z966"/>
    </row>
    <row r="967" spans="1:26" x14ac:dyDescent="0.2">
      <c r="A967" s="318"/>
      <c r="B967" s="25"/>
      <c r="C967" s="23"/>
      <c r="D967" s="23" t="s">
        <v>25</v>
      </c>
      <c r="E967" s="64"/>
      <c r="F967" s="24"/>
      <c r="G967" s="69"/>
      <c r="H967" s="66"/>
      <c r="I967" s="66"/>
      <c r="J967" s="66"/>
      <c r="K967" s="67"/>
      <c r="L967" s="51"/>
      <c r="M967" s="34"/>
      <c r="N967" s="34"/>
      <c r="O967" s="34"/>
      <c r="P967" s="34"/>
      <c r="Q967" s="34"/>
      <c r="R967" s="34"/>
      <c r="S967" s="34"/>
      <c r="T967" s="34"/>
      <c r="U967" s="34"/>
      <c r="V967" s="37"/>
      <c r="W967" s="33"/>
      <c r="Y967"/>
      <c r="Z967"/>
    </row>
    <row r="968" spans="1:26" x14ac:dyDescent="0.2">
      <c r="A968" s="318"/>
      <c r="B968" s="25"/>
      <c r="C968" s="23"/>
      <c r="D968" s="23"/>
      <c r="E968" s="24" t="s">
        <v>26</v>
      </c>
      <c r="F968" s="24"/>
      <c r="G968" s="69">
        <f>SUBTOTAL(9,G969:G972)</f>
        <v>0</v>
      </c>
      <c r="H968" s="70">
        <f t="shared" ref="H968:W968" si="274">SUBTOTAL(9,H969:H972)</f>
        <v>0</v>
      </c>
      <c r="I968" s="66">
        <f t="shared" si="274"/>
        <v>0</v>
      </c>
      <c r="J968" s="66">
        <f t="shared" si="274"/>
        <v>0</v>
      </c>
      <c r="K968" s="67">
        <f t="shared" si="274"/>
        <v>0</v>
      </c>
      <c r="L968" s="34">
        <f t="shared" si="274"/>
        <v>0</v>
      </c>
      <c r="M968" s="34">
        <f t="shared" si="274"/>
        <v>0</v>
      </c>
      <c r="N968" s="34">
        <f t="shared" si="274"/>
        <v>0</v>
      </c>
      <c r="O968" s="34">
        <f t="shared" si="274"/>
        <v>0</v>
      </c>
      <c r="P968" s="34">
        <f t="shared" si="274"/>
        <v>0</v>
      </c>
      <c r="Q968" s="34">
        <f t="shared" si="274"/>
        <v>0</v>
      </c>
      <c r="R968" s="34">
        <f t="shared" si="274"/>
        <v>0</v>
      </c>
      <c r="S968" s="34">
        <f t="shared" si="274"/>
        <v>0</v>
      </c>
      <c r="T968" s="34">
        <f t="shared" si="274"/>
        <v>0</v>
      </c>
      <c r="U968" s="34">
        <f t="shared" si="274"/>
        <v>0</v>
      </c>
      <c r="V968" s="34">
        <f t="shared" si="274"/>
        <v>0</v>
      </c>
      <c r="W968" s="33">
        <f t="shared" si="274"/>
        <v>0</v>
      </c>
      <c r="Y968"/>
      <c r="Z968"/>
    </row>
    <row r="969" spans="1:26" outlineLevel="1" x14ac:dyDescent="0.2">
      <c r="A969" s="318"/>
      <c r="B969" s="25"/>
      <c r="C969" s="24"/>
      <c r="D969" s="64"/>
      <c r="E969" s="64"/>
      <c r="F969" s="176" t="s">
        <v>27</v>
      </c>
      <c r="G969" s="190">
        <f>G109</f>
        <v>0</v>
      </c>
      <c r="H969" s="191">
        <f>G969*VLOOKUP($F969,SHT,4,FALSE)</f>
        <v>0</v>
      </c>
      <c r="I969" s="42"/>
      <c r="J969" s="42"/>
      <c r="K969" s="44"/>
      <c r="L969" s="43"/>
      <c r="M969" s="42"/>
      <c r="N969" s="42"/>
      <c r="O969" s="42"/>
      <c r="P969" s="42"/>
      <c r="Q969" s="42"/>
      <c r="R969" s="42"/>
      <c r="S969" s="42"/>
      <c r="T969" s="42"/>
      <c r="U969" s="42"/>
      <c r="V969" s="44"/>
      <c r="W969" s="46">
        <f>G969-SUM(H969:V969)</f>
        <v>0</v>
      </c>
      <c r="Y969"/>
      <c r="Z969"/>
    </row>
    <row r="970" spans="1:26" outlineLevel="1" x14ac:dyDescent="0.2">
      <c r="A970" s="318"/>
      <c r="B970" s="25"/>
      <c r="C970" s="24"/>
      <c r="D970" s="64"/>
      <c r="E970" s="64"/>
      <c r="F970" s="176" t="s">
        <v>28</v>
      </c>
      <c r="G970" s="190">
        <f>G110</f>
        <v>0</v>
      </c>
      <c r="H970" s="191">
        <f>G970*VLOOKUP($F970,SHT,4,FALSE)</f>
        <v>0</v>
      </c>
      <c r="I970" s="42"/>
      <c r="J970" s="42"/>
      <c r="K970" s="44"/>
      <c r="L970" s="43"/>
      <c r="M970" s="42"/>
      <c r="N970" s="42"/>
      <c r="O970" s="42"/>
      <c r="P970" s="42"/>
      <c r="Q970" s="42"/>
      <c r="R970" s="42"/>
      <c r="S970" s="42"/>
      <c r="T970" s="42"/>
      <c r="U970" s="42"/>
      <c r="V970" s="44"/>
      <c r="W970" s="46">
        <f>G970-SUM(H970:V970)</f>
        <v>0</v>
      </c>
      <c r="Y970"/>
      <c r="Z970"/>
    </row>
    <row r="971" spans="1:26" outlineLevel="1" x14ac:dyDescent="0.2">
      <c r="A971" s="318"/>
      <c r="B971" s="25"/>
      <c r="C971" s="24"/>
      <c r="D971" s="64"/>
      <c r="E971" s="64"/>
      <c r="F971" s="176" t="s">
        <v>29</v>
      </c>
      <c r="G971" s="190">
        <f>G111</f>
        <v>0</v>
      </c>
      <c r="H971" s="191">
        <f t="shared" ref="H971:V971" si="275">H111</f>
        <v>0</v>
      </c>
      <c r="I971" s="179">
        <f t="shared" si="275"/>
        <v>0</v>
      </c>
      <c r="J971" s="179">
        <f t="shared" si="275"/>
        <v>0</v>
      </c>
      <c r="K971" s="197">
        <f t="shared" si="275"/>
        <v>0</v>
      </c>
      <c r="L971" s="181">
        <f t="shared" si="275"/>
        <v>0</v>
      </c>
      <c r="M971" s="192">
        <f t="shared" si="275"/>
        <v>0</v>
      </c>
      <c r="N971" s="182">
        <f t="shared" si="275"/>
        <v>0</v>
      </c>
      <c r="O971" s="182">
        <f t="shared" si="275"/>
        <v>0</v>
      </c>
      <c r="P971" s="182">
        <f t="shared" si="275"/>
        <v>0</v>
      </c>
      <c r="Q971" s="182">
        <f t="shared" si="275"/>
        <v>0</v>
      </c>
      <c r="R971" s="182">
        <f t="shared" si="275"/>
        <v>0</v>
      </c>
      <c r="S971" s="182">
        <f t="shared" si="275"/>
        <v>0</v>
      </c>
      <c r="T971" s="178">
        <f t="shared" si="275"/>
        <v>0</v>
      </c>
      <c r="U971" s="182">
        <f t="shared" si="275"/>
        <v>0</v>
      </c>
      <c r="V971" s="183">
        <f t="shared" si="275"/>
        <v>0</v>
      </c>
      <c r="W971" s="46">
        <f>G971-SUM(H971:V971)</f>
        <v>0</v>
      </c>
      <c r="Y971"/>
      <c r="Z971"/>
    </row>
    <row r="972" spans="1:26" outlineLevel="1" x14ac:dyDescent="0.2">
      <c r="A972" s="318"/>
      <c r="B972" s="25"/>
      <c r="C972" s="24"/>
      <c r="D972" s="64"/>
      <c r="E972" s="64"/>
      <c r="F972" s="176" t="s">
        <v>30</v>
      </c>
      <c r="G972" s="190">
        <f>G112</f>
        <v>0</v>
      </c>
      <c r="H972" s="191">
        <f t="shared" ref="H972:V972" si="276">H112</f>
        <v>0</v>
      </c>
      <c r="I972" s="179">
        <f t="shared" si="276"/>
        <v>0</v>
      </c>
      <c r="J972" s="179">
        <f t="shared" si="276"/>
        <v>0</v>
      </c>
      <c r="K972" s="197">
        <f t="shared" si="276"/>
        <v>0</v>
      </c>
      <c r="L972" s="181">
        <f t="shared" si="276"/>
        <v>0</v>
      </c>
      <c r="M972" s="192">
        <f t="shared" si="276"/>
        <v>0</v>
      </c>
      <c r="N972" s="182">
        <f t="shared" si="276"/>
        <v>0</v>
      </c>
      <c r="O972" s="182">
        <f t="shared" si="276"/>
        <v>0</v>
      </c>
      <c r="P972" s="182">
        <f t="shared" si="276"/>
        <v>0</v>
      </c>
      <c r="Q972" s="182">
        <f t="shared" si="276"/>
        <v>0</v>
      </c>
      <c r="R972" s="182">
        <f t="shared" si="276"/>
        <v>0</v>
      </c>
      <c r="S972" s="182">
        <f t="shared" si="276"/>
        <v>0</v>
      </c>
      <c r="T972" s="178">
        <f t="shared" si="276"/>
        <v>0</v>
      </c>
      <c r="U972" s="182">
        <f t="shared" si="276"/>
        <v>0</v>
      </c>
      <c r="V972" s="183">
        <f t="shared" si="276"/>
        <v>0</v>
      </c>
      <c r="W972" s="46">
        <f>G972-SUM(H972:V972)</f>
        <v>0</v>
      </c>
      <c r="Y972"/>
      <c r="Z972"/>
    </row>
    <row r="973" spans="1:26" x14ac:dyDescent="0.2">
      <c r="A973" s="318"/>
      <c r="B973" s="25"/>
      <c r="C973" s="24"/>
      <c r="D973" s="64"/>
      <c r="E973" s="24" t="s">
        <v>31</v>
      </c>
      <c r="F973" s="24"/>
      <c r="G973" s="69">
        <f t="shared" ref="G973:W973" si="277">SUBTOTAL(9,G974:G975)</f>
        <v>0</v>
      </c>
      <c r="H973" s="70">
        <f t="shared" si="277"/>
        <v>0</v>
      </c>
      <c r="I973" s="66">
        <f t="shared" si="277"/>
        <v>0</v>
      </c>
      <c r="J973" s="66">
        <f t="shared" si="277"/>
        <v>0</v>
      </c>
      <c r="K973" s="67">
        <f t="shared" si="277"/>
        <v>0</v>
      </c>
      <c r="L973" s="34">
        <f t="shared" si="277"/>
        <v>0</v>
      </c>
      <c r="M973" s="34">
        <f t="shared" si="277"/>
        <v>0</v>
      </c>
      <c r="N973" s="34">
        <f t="shared" si="277"/>
        <v>0</v>
      </c>
      <c r="O973" s="34">
        <f t="shared" si="277"/>
        <v>0</v>
      </c>
      <c r="P973" s="34">
        <f t="shared" si="277"/>
        <v>0</v>
      </c>
      <c r="Q973" s="34">
        <f t="shared" si="277"/>
        <v>0</v>
      </c>
      <c r="R973" s="34">
        <f t="shared" si="277"/>
        <v>0</v>
      </c>
      <c r="S973" s="34">
        <f t="shared" si="277"/>
        <v>0</v>
      </c>
      <c r="T973" s="34">
        <f t="shared" si="277"/>
        <v>0</v>
      </c>
      <c r="U973" s="34">
        <f t="shared" si="277"/>
        <v>0</v>
      </c>
      <c r="V973" s="34">
        <f t="shared" si="277"/>
        <v>0</v>
      </c>
      <c r="W973" s="33">
        <f t="shared" si="277"/>
        <v>0</v>
      </c>
      <c r="Y973"/>
      <c r="Z973"/>
    </row>
    <row r="974" spans="1:26" outlineLevel="1" x14ac:dyDescent="0.2">
      <c r="A974" s="318"/>
      <c r="B974" s="25"/>
      <c r="C974" s="24"/>
      <c r="D974" s="64"/>
      <c r="E974" s="64"/>
      <c r="F974" s="176" t="s">
        <v>32</v>
      </c>
      <c r="G974" s="190">
        <f>G114</f>
        <v>0</v>
      </c>
      <c r="H974" s="66"/>
      <c r="I974" s="66"/>
      <c r="J974" s="66"/>
      <c r="K974" s="198"/>
      <c r="L974" s="34"/>
      <c r="M974" s="34"/>
      <c r="N974" s="34"/>
      <c r="O974" s="34"/>
      <c r="P974" s="34"/>
      <c r="Q974" s="34"/>
      <c r="R974" s="34"/>
      <c r="S974" s="34"/>
      <c r="T974" s="34"/>
      <c r="U974" s="34"/>
      <c r="V974" s="34"/>
      <c r="W974" s="46">
        <f>G974-SUM(H974:V974)</f>
        <v>0</v>
      </c>
      <c r="Y974"/>
      <c r="Z974"/>
    </row>
    <row r="975" spans="1:26" outlineLevel="1" x14ac:dyDescent="0.2">
      <c r="A975" s="318"/>
      <c r="B975" s="25"/>
      <c r="C975" s="24"/>
      <c r="D975" s="64"/>
      <c r="E975" s="64"/>
      <c r="F975" s="176" t="s">
        <v>33</v>
      </c>
      <c r="G975" s="190">
        <f>G115</f>
        <v>0</v>
      </c>
      <c r="H975" s="191">
        <f>H115</f>
        <v>0</v>
      </c>
      <c r="I975" s="179">
        <f>I115</f>
        <v>0</v>
      </c>
      <c r="J975" s="179">
        <f>J115</f>
        <v>0</v>
      </c>
      <c r="K975" s="197">
        <f>K115</f>
        <v>0</v>
      </c>
      <c r="L975" s="181">
        <f t="shared" ref="L975:V975" si="278">IF($Y115="CONTRACTUAL",L115,SUM($H975:$K975))</f>
        <v>0</v>
      </c>
      <c r="M975" s="192">
        <f t="shared" si="278"/>
        <v>0</v>
      </c>
      <c r="N975" s="182">
        <f t="shared" si="278"/>
        <v>0</v>
      </c>
      <c r="O975" s="182">
        <f t="shared" si="278"/>
        <v>0</v>
      </c>
      <c r="P975" s="182">
        <f t="shared" si="278"/>
        <v>0</v>
      </c>
      <c r="Q975" s="182">
        <f t="shared" si="278"/>
        <v>0</v>
      </c>
      <c r="R975" s="182">
        <f t="shared" si="278"/>
        <v>0</v>
      </c>
      <c r="S975" s="182">
        <f t="shared" si="278"/>
        <v>0</v>
      </c>
      <c r="T975" s="178">
        <f t="shared" si="278"/>
        <v>0</v>
      </c>
      <c r="U975" s="182">
        <f t="shared" si="278"/>
        <v>0</v>
      </c>
      <c r="V975" s="183">
        <f t="shared" si="278"/>
        <v>0</v>
      </c>
      <c r="W975" s="46">
        <f>G975-SUM(H975:V975)</f>
        <v>0</v>
      </c>
      <c r="Y975"/>
      <c r="Z975"/>
    </row>
    <row r="976" spans="1:26" x14ac:dyDescent="0.2">
      <c r="A976" s="318"/>
      <c r="B976" s="25"/>
      <c r="C976" s="24"/>
      <c r="D976" s="64"/>
      <c r="E976" s="24" t="s">
        <v>34</v>
      </c>
      <c r="F976" s="24"/>
      <c r="G976" s="69">
        <f t="shared" ref="G976:W976" si="279">SUBTOTAL(9,G977:G978)</f>
        <v>0</v>
      </c>
      <c r="H976" s="70">
        <f t="shared" si="279"/>
        <v>0</v>
      </c>
      <c r="I976" s="66">
        <f t="shared" si="279"/>
        <v>0</v>
      </c>
      <c r="J976" s="66">
        <f t="shared" si="279"/>
        <v>0</v>
      </c>
      <c r="K976" s="67">
        <f t="shared" si="279"/>
        <v>0</v>
      </c>
      <c r="L976" s="34">
        <f t="shared" si="279"/>
        <v>0</v>
      </c>
      <c r="M976" s="34">
        <f t="shared" si="279"/>
        <v>0</v>
      </c>
      <c r="N976" s="34">
        <f t="shared" si="279"/>
        <v>0</v>
      </c>
      <c r="O976" s="34">
        <f t="shared" si="279"/>
        <v>0</v>
      </c>
      <c r="P976" s="34">
        <f t="shared" si="279"/>
        <v>0</v>
      </c>
      <c r="Q976" s="34">
        <f t="shared" si="279"/>
        <v>0</v>
      </c>
      <c r="R976" s="34">
        <f t="shared" si="279"/>
        <v>0</v>
      </c>
      <c r="S976" s="34">
        <f t="shared" si="279"/>
        <v>0</v>
      </c>
      <c r="T976" s="34">
        <f t="shared" si="279"/>
        <v>0</v>
      </c>
      <c r="U976" s="34">
        <f t="shared" si="279"/>
        <v>0</v>
      </c>
      <c r="V976" s="34">
        <f t="shared" si="279"/>
        <v>0</v>
      </c>
      <c r="W976" s="33">
        <f t="shared" si="279"/>
        <v>0</v>
      </c>
      <c r="Y976"/>
      <c r="Z976"/>
    </row>
    <row r="977" spans="1:26" outlineLevel="1" x14ac:dyDescent="0.2">
      <c r="A977" s="318"/>
      <c r="B977" s="25"/>
      <c r="C977" s="24"/>
      <c r="D977" s="64"/>
      <c r="E977" s="64"/>
      <c r="F977" s="176" t="s">
        <v>35</v>
      </c>
      <c r="G977" s="190">
        <f>G117</f>
        <v>0</v>
      </c>
      <c r="H977" s="66"/>
      <c r="I977" s="66"/>
      <c r="J977" s="66"/>
      <c r="K977" s="198"/>
      <c r="L977" s="34"/>
      <c r="M977" s="34"/>
      <c r="N977" s="34"/>
      <c r="O977" s="34"/>
      <c r="P977" s="34"/>
      <c r="Q977" s="34"/>
      <c r="R977" s="34"/>
      <c r="S977" s="34"/>
      <c r="T977" s="34"/>
      <c r="U977" s="34"/>
      <c r="V977" s="34"/>
      <c r="W977" s="46">
        <f>G977-SUM(H977:V977)</f>
        <v>0</v>
      </c>
      <c r="Y977"/>
      <c r="Z977"/>
    </row>
    <row r="978" spans="1:26" outlineLevel="1" x14ac:dyDescent="0.2">
      <c r="A978" s="318"/>
      <c r="B978" s="25"/>
      <c r="C978" s="24"/>
      <c r="D978" s="64"/>
      <c r="E978" s="64"/>
      <c r="F978" s="176" t="s">
        <v>36</v>
      </c>
      <c r="G978" s="190">
        <f>G118</f>
        <v>0</v>
      </c>
      <c r="H978" s="191">
        <f>H118</f>
        <v>0</v>
      </c>
      <c r="I978" s="179">
        <f>I118</f>
        <v>0</v>
      </c>
      <c r="J978" s="179">
        <f>J118</f>
        <v>0</v>
      </c>
      <c r="K978" s="197">
        <f>K118</f>
        <v>0</v>
      </c>
      <c r="L978" s="181">
        <f t="shared" ref="L978:V978" si="280">IF($Y118="CONTRACTUAL",L118,SUM($H978:$K978))</f>
        <v>0</v>
      </c>
      <c r="M978" s="192">
        <f t="shared" si="280"/>
        <v>0</v>
      </c>
      <c r="N978" s="182">
        <f t="shared" si="280"/>
        <v>0</v>
      </c>
      <c r="O978" s="182">
        <f t="shared" si="280"/>
        <v>0</v>
      </c>
      <c r="P978" s="182">
        <f t="shared" si="280"/>
        <v>0</v>
      </c>
      <c r="Q978" s="182">
        <f t="shared" si="280"/>
        <v>0</v>
      </c>
      <c r="R978" s="182">
        <f t="shared" si="280"/>
        <v>0</v>
      </c>
      <c r="S978" s="182">
        <f t="shared" si="280"/>
        <v>0</v>
      </c>
      <c r="T978" s="178">
        <f t="shared" si="280"/>
        <v>0</v>
      </c>
      <c r="U978" s="182">
        <f t="shared" si="280"/>
        <v>0</v>
      </c>
      <c r="V978" s="183">
        <f t="shared" si="280"/>
        <v>0</v>
      </c>
      <c r="W978" s="46">
        <f>G978-SUM(H978:V978)</f>
        <v>0</v>
      </c>
      <c r="Y978"/>
      <c r="Z978"/>
    </row>
    <row r="979" spans="1:26" x14ac:dyDescent="0.2">
      <c r="A979" s="318"/>
      <c r="B979" s="25"/>
      <c r="C979" s="24"/>
      <c r="D979" s="65" t="s">
        <v>37</v>
      </c>
      <c r="E979" s="64"/>
      <c r="F979" s="24"/>
      <c r="G979" s="69">
        <f t="shared" ref="G979:W979" si="281">SUBTOTAL(9,G980:G982)</f>
        <v>0</v>
      </c>
      <c r="H979" s="70">
        <f t="shared" si="281"/>
        <v>0</v>
      </c>
      <c r="I979" s="66">
        <f t="shared" si="281"/>
        <v>0</v>
      </c>
      <c r="J979" s="66">
        <f t="shared" si="281"/>
        <v>0</v>
      </c>
      <c r="K979" s="67">
        <f t="shared" si="281"/>
        <v>0</v>
      </c>
      <c r="L979" s="34">
        <f t="shared" si="281"/>
        <v>0</v>
      </c>
      <c r="M979" s="34">
        <f t="shared" si="281"/>
        <v>0</v>
      </c>
      <c r="N979" s="34">
        <f t="shared" si="281"/>
        <v>0</v>
      </c>
      <c r="O979" s="34">
        <f t="shared" si="281"/>
        <v>0</v>
      </c>
      <c r="P979" s="34">
        <f t="shared" si="281"/>
        <v>0</v>
      </c>
      <c r="Q979" s="34">
        <f t="shared" si="281"/>
        <v>0</v>
      </c>
      <c r="R979" s="34">
        <f t="shared" si="281"/>
        <v>0</v>
      </c>
      <c r="S979" s="34">
        <f t="shared" si="281"/>
        <v>0</v>
      </c>
      <c r="T979" s="34">
        <f t="shared" si="281"/>
        <v>0</v>
      </c>
      <c r="U979" s="34">
        <f t="shared" si="281"/>
        <v>0</v>
      </c>
      <c r="V979" s="34">
        <f t="shared" si="281"/>
        <v>0</v>
      </c>
      <c r="W979" s="33">
        <f t="shared" si="281"/>
        <v>0</v>
      </c>
      <c r="Y979"/>
      <c r="Z979"/>
    </row>
    <row r="980" spans="1:26" outlineLevel="1" x14ac:dyDescent="0.2">
      <c r="A980" s="318"/>
      <c r="B980" s="25"/>
      <c r="C980" s="24"/>
      <c r="D980" s="64"/>
      <c r="E980" s="64"/>
      <c r="F980" s="176" t="s">
        <v>38</v>
      </c>
      <c r="G980" s="190">
        <f t="shared" ref="G980:V980" si="282">G120</f>
        <v>0</v>
      </c>
      <c r="H980" s="191">
        <f t="shared" si="282"/>
        <v>0</v>
      </c>
      <c r="I980" s="179">
        <f t="shared" si="282"/>
        <v>0</v>
      </c>
      <c r="J980" s="179">
        <f t="shared" si="282"/>
        <v>0</v>
      </c>
      <c r="K980" s="197">
        <f t="shared" si="282"/>
        <v>0</v>
      </c>
      <c r="L980" s="181">
        <f t="shared" si="282"/>
        <v>0</v>
      </c>
      <c r="M980" s="192">
        <f t="shared" si="282"/>
        <v>0</v>
      </c>
      <c r="N980" s="182">
        <f t="shared" si="282"/>
        <v>0</v>
      </c>
      <c r="O980" s="182">
        <f t="shared" si="282"/>
        <v>0</v>
      </c>
      <c r="P980" s="182">
        <f t="shared" si="282"/>
        <v>0</v>
      </c>
      <c r="Q980" s="182">
        <f t="shared" si="282"/>
        <v>0</v>
      </c>
      <c r="R980" s="182">
        <f t="shared" si="282"/>
        <v>0</v>
      </c>
      <c r="S980" s="182">
        <f t="shared" si="282"/>
        <v>0</v>
      </c>
      <c r="T980" s="178">
        <f t="shared" si="282"/>
        <v>0</v>
      </c>
      <c r="U980" s="182">
        <f t="shared" si="282"/>
        <v>0</v>
      </c>
      <c r="V980" s="183">
        <f t="shared" si="282"/>
        <v>0</v>
      </c>
      <c r="W980" s="46">
        <f>G980-SUM(H980:V980)</f>
        <v>0</v>
      </c>
      <c r="Y980"/>
      <c r="Z980"/>
    </row>
    <row r="981" spans="1:26" outlineLevel="1" x14ac:dyDescent="0.2">
      <c r="A981" s="318"/>
      <c r="B981" s="25"/>
      <c r="C981" s="24"/>
      <c r="D981" s="64"/>
      <c r="E981" s="64"/>
      <c r="F981" s="176" t="s">
        <v>39</v>
      </c>
      <c r="G981" s="190">
        <f t="shared" ref="G981:V981" si="283">G121</f>
        <v>0</v>
      </c>
      <c r="H981" s="191">
        <f t="shared" si="283"/>
        <v>0</v>
      </c>
      <c r="I981" s="179">
        <f t="shared" si="283"/>
        <v>0</v>
      </c>
      <c r="J981" s="179">
        <f t="shared" si="283"/>
        <v>0</v>
      </c>
      <c r="K981" s="197">
        <f t="shared" si="283"/>
        <v>0</v>
      </c>
      <c r="L981" s="181">
        <f t="shared" si="283"/>
        <v>0</v>
      </c>
      <c r="M981" s="192">
        <f t="shared" si="283"/>
        <v>0</v>
      </c>
      <c r="N981" s="182">
        <f t="shared" si="283"/>
        <v>0</v>
      </c>
      <c r="O981" s="182">
        <f t="shared" si="283"/>
        <v>0</v>
      </c>
      <c r="P981" s="182">
        <f t="shared" si="283"/>
        <v>0</v>
      </c>
      <c r="Q981" s="182">
        <f t="shared" si="283"/>
        <v>0</v>
      </c>
      <c r="R981" s="182">
        <f t="shared" si="283"/>
        <v>0</v>
      </c>
      <c r="S981" s="182">
        <f t="shared" si="283"/>
        <v>0</v>
      </c>
      <c r="T981" s="178">
        <f t="shared" si="283"/>
        <v>0</v>
      </c>
      <c r="U981" s="182">
        <f t="shared" si="283"/>
        <v>0</v>
      </c>
      <c r="V981" s="183">
        <f t="shared" si="283"/>
        <v>0</v>
      </c>
      <c r="W981" s="46">
        <f>G981-SUM(H981:V981)</f>
        <v>0</v>
      </c>
      <c r="Y981"/>
      <c r="Z981"/>
    </row>
    <row r="982" spans="1:26" outlineLevel="1" x14ac:dyDescent="0.2">
      <c r="A982" s="318"/>
      <c r="B982" s="25"/>
      <c r="C982" s="24"/>
      <c r="D982" s="64"/>
      <c r="E982" s="64"/>
      <c r="F982" s="176" t="s">
        <v>40</v>
      </c>
      <c r="G982" s="190">
        <f>G122</f>
        <v>0</v>
      </c>
      <c r="H982" s="42"/>
      <c r="I982" s="42"/>
      <c r="J982" s="42"/>
      <c r="K982" s="44"/>
      <c r="L982" s="43"/>
      <c r="M982" s="42"/>
      <c r="N982" s="42"/>
      <c r="O982" s="42"/>
      <c r="P982" s="42"/>
      <c r="Q982" s="42"/>
      <c r="R982" s="42"/>
      <c r="S982" s="42"/>
      <c r="T982" s="42"/>
      <c r="U982" s="42"/>
      <c r="V982" s="44"/>
      <c r="W982" s="46">
        <f>G982-SUM(H982:V982)</f>
        <v>0</v>
      </c>
      <c r="Y982"/>
      <c r="Z982"/>
    </row>
    <row r="983" spans="1:26" x14ac:dyDescent="0.2">
      <c r="A983" s="318"/>
      <c r="B983" s="25"/>
      <c r="C983" s="24"/>
      <c r="D983" s="23" t="s">
        <v>41</v>
      </c>
      <c r="E983" s="64"/>
      <c r="F983" s="24"/>
      <c r="G983" s="69">
        <f t="shared" ref="G983:W983" si="284">SUBTOTAL(9,G984:G986)</f>
        <v>0</v>
      </c>
      <c r="H983" s="70">
        <f t="shared" si="284"/>
        <v>0</v>
      </c>
      <c r="I983" s="66">
        <f t="shared" si="284"/>
        <v>0</v>
      </c>
      <c r="J983" s="66">
        <f t="shared" si="284"/>
        <v>0</v>
      </c>
      <c r="K983" s="67">
        <f t="shared" si="284"/>
        <v>0</v>
      </c>
      <c r="L983" s="34">
        <f t="shared" si="284"/>
        <v>0</v>
      </c>
      <c r="M983" s="34">
        <f t="shared" si="284"/>
        <v>0</v>
      </c>
      <c r="N983" s="34">
        <f t="shared" si="284"/>
        <v>0</v>
      </c>
      <c r="O983" s="34">
        <f t="shared" si="284"/>
        <v>0</v>
      </c>
      <c r="P983" s="34">
        <f t="shared" si="284"/>
        <v>0</v>
      </c>
      <c r="Q983" s="34">
        <f t="shared" si="284"/>
        <v>0</v>
      </c>
      <c r="R983" s="34">
        <f t="shared" si="284"/>
        <v>0</v>
      </c>
      <c r="S983" s="34">
        <f t="shared" si="284"/>
        <v>0</v>
      </c>
      <c r="T983" s="34">
        <f t="shared" si="284"/>
        <v>0</v>
      </c>
      <c r="U983" s="34">
        <f t="shared" si="284"/>
        <v>0</v>
      </c>
      <c r="V983" s="34">
        <f t="shared" si="284"/>
        <v>0</v>
      </c>
      <c r="W983" s="33">
        <f t="shared" si="284"/>
        <v>0</v>
      </c>
      <c r="Y983"/>
      <c r="Z983"/>
    </row>
    <row r="984" spans="1:26" outlineLevel="1" x14ac:dyDescent="0.2">
      <c r="A984" s="318"/>
      <c r="B984" s="25"/>
      <c r="C984" s="24"/>
      <c r="D984" s="24"/>
      <c r="E984" s="64"/>
      <c r="F984" s="176" t="s">
        <v>42</v>
      </c>
      <c r="G984" s="190">
        <f t="shared" ref="G984" si="285">G124</f>
        <v>0</v>
      </c>
      <c r="H984" s="191">
        <f>H124*0.5</f>
        <v>0</v>
      </c>
      <c r="I984" s="179">
        <f t="shared" ref="I984:V984" si="286">I124*0.5</f>
        <v>0</v>
      </c>
      <c r="J984" s="179">
        <f t="shared" si="286"/>
        <v>0</v>
      </c>
      <c r="K984" s="197">
        <f t="shared" si="286"/>
        <v>0</v>
      </c>
      <c r="L984" s="181">
        <f t="shared" si="286"/>
        <v>0</v>
      </c>
      <c r="M984" s="192">
        <f t="shared" si="286"/>
        <v>0</v>
      </c>
      <c r="N984" s="182">
        <f t="shared" si="286"/>
        <v>0</v>
      </c>
      <c r="O984" s="182">
        <f t="shared" si="286"/>
        <v>0</v>
      </c>
      <c r="P984" s="182">
        <f t="shared" si="286"/>
        <v>0</v>
      </c>
      <c r="Q984" s="182">
        <f t="shared" si="286"/>
        <v>0</v>
      </c>
      <c r="R984" s="182">
        <f t="shared" si="286"/>
        <v>0</v>
      </c>
      <c r="S984" s="182">
        <f t="shared" si="286"/>
        <v>0</v>
      </c>
      <c r="T984" s="178">
        <f t="shared" si="286"/>
        <v>0</v>
      </c>
      <c r="U984" s="182">
        <f t="shared" si="286"/>
        <v>0</v>
      </c>
      <c r="V984" s="183">
        <f t="shared" si="286"/>
        <v>0</v>
      </c>
      <c r="W984" s="46">
        <f>G984-SUM(H984:V984)</f>
        <v>0</v>
      </c>
      <c r="Y984"/>
      <c r="Z984"/>
    </row>
    <row r="985" spans="1:26" outlineLevel="1" x14ac:dyDescent="0.2">
      <c r="A985" s="318"/>
      <c r="B985" s="25"/>
      <c r="C985" s="24"/>
      <c r="D985" s="64"/>
      <c r="E985" s="64"/>
      <c r="F985" s="176" t="s">
        <v>43</v>
      </c>
      <c r="G985" s="190">
        <f t="shared" ref="G985" si="287">G125</f>
        <v>0</v>
      </c>
      <c r="H985" s="191">
        <f t="shared" ref="H985:V985" si="288">H125*0.5</f>
        <v>0</v>
      </c>
      <c r="I985" s="179">
        <f t="shared" si="288"/>
        <v>0</v>
      </c>
      <c r="J985" s="179">
        <f t="shared" si="288"/>
        <v>0</v>
      </c>
      <c r="K985" s="197">
        <f t="shared" si="288"/>
        <v>0</v>
      </c>
      <c r="L985" s="181">
        <f t="shared" si="288"/>
        <v>0</v>
      </c>
      <c r="M985" s="192">
        <f t="shared" si="288"/>
        <v>0</v>
      </c>
      <c r="N985" s="182">
        <f t="shared" si="288"/>
        <v>0</v>
      </c>
      <c r="O985" s="182">
        <f t="shared" si="288"/>
        <v>0</v>
      </c>
      <c r="P985" s="182">
        <f t="shared" si="288"/>
        <v>0</v>
      </c>
      <c r="Q985" s="182">
        <f t="shared" si="288"/>
        <v>0</v>
      </c>
      <c r="R985" s="182">
        <f t="shared" si="288"/>
        <v>0</v>
      </c>
      <c r="S985" s="182">
        <f t="shared" si="288"/>
        <v>0</v>
      </c>
      <c r="T985" s="178">
        <f t="shared" si="288"/>
        <v>0</v>
      </c>
      <c r="U985" s="182">
        <f t="shared" si="288"/>
        <v>0</v>
      </c>
      <c r="V985" s="183">
        <f t="shared" si="288"/>
        <v>0</v>
      </c>
      <c r="W985" s="46">
        <f>G985-SUM(H985:V985)</f>
        <v>0</v>
      </c>
      <c r="Y985"/>
      <c r="Z985"/>
    </row>
    <row r="986" spans="1:26" outlineLevel="1" x14ac:dyDescent="0.2">
      <c r="A986" s="318"/>
      <c r="B986" s="25"/>
      <c r="C986" s="24"/>
      <c r="D986" s="23"/>
      <c r="E986" s="64"/>
      <c r="F986" s="176" t="s">
        <v>44</v>
      </c>
      <c r="G986" s="190">
        <f>G126</f>
        <v>0</v>
      </c>
      <c r="H986" s="77"/>
      <c r="I986" s="77"/>
      <c r="J986" s="77"/>
      <c r="K986" s="141"/>
      <c r="L986" s="43"/>
      <c r="M986" s="42"/>
      <c r="N986" s="42"/>
      <c r="O986" s="42"/>
      <c r="P986" s="42"/>
      <c r="Q986" s="42"/>
      <c r="R986" s="42"/>
      <c r="S986" s="42"/>
      <c r="T986" s="42"/>
      <c r="U986" s="42"/>
      <c r="V986" s="44"/>
      <c r="W986" s="46">
        <f>G986-SUM(H986:V986)</f>
        <v>0</v>
      </c>
      <c r="Y986"/>
      <c r="Z986"/>
    </row>
    <row r="987" spans="1:26" x14ac:dyDescent="0.2">
      <c r="A987" s="318"/>
      <c r="B987" s="25"/>
      <c r="C987" s="24"/>
      <c r="D987" s="23" t="s">
        <v>45</v>
      </c>
      <c r="E987" s="64"/>
      <c r="F987" s="64"/>
      <c r="G987" s="69">
        <f t="shared" ref="G987:W987" si="289">SUBTOTAL(9,G988:G989)</f>
        <v>0</v>
      </c>
      <c r="H987" s="70">
        <f t="shared" si="289"/>
        <v>0</v>
      </c>
      <c r="I987" s="66">
        <f t="shared" si="289"/>
        <v>0</v>
      </c>
      <c r="J987" s="66">
        <f t="shared" si="289"/>
        <v>0</v>
      </c>
      <c r="K987" s="67">
        <f t="shared" si="289"/>
        <v>0</v>
      </c>
      <c r="L987" s="34">
        <f t="shared" si="289"/>
        <v>0</v>
      </c>
      <c r="M987" s="34">
        <f t="shared" si="289"/>
        <v>0</v>
      </c>
      <c r="N987" s="34">
        <f t="shared" si="289"/>
        <v>0</v>
      </c>
      <c r="O987" s="34">
        <f t="shared" si="289"/>
        <v>0</v>
      </c>
      <c r="P987" s="34">
        <f t="shared" si="289"/>
        <v>0</v>
      </c>
      <c r="Q987" s="34">
        <f t="shared" si="289"/>
        <v>0</v>
      </c>
      <c r="R987" s="34">
        <f t="shared" si="289"/>
        <v>0</v>
      </c>
      <c r="S987" s="34">
        <f t="shared" si="289"/>
        <v>0</v>
      </c>
      <c r="T987" s="34">
        <f t="shared" si="289"/>
        <v>0</v>
      </c>
      <c r="U987" s="34">
        <f t="shared" si="289"/>
        <v>0</v>
      </c>
      <c r="V987" s="34">
        <f t="shared" si="289"/>
        <v>0</v>
      </c>
      <c r="W987" s="33">
        <f t="shared" si="289"/>
        <v>0</v>
      </c>
      <c r="Y987"/>
      <c r="Z987"/>
    </row>
    <row r="988" spans="1:26" outlineLevel="1" x14ac:dyDescent="0.2">
      <c r="A988" s="318"/>
      <c r="B988" s="25"/>
      <c r="C988" s="24"/>
      <c r="D988" s="24"/>
      <c r="E988" s="64"/>
      <c r="F988" s="176" t="s">
        <v>46</v>
      </c>
      <c r="G988" s="190">
        <f t="shared" ref="G988:V988" si="290">G128</f>
        <v>0</v>
      </c>
      <c r="H988" s="191">
        <f t="shared" si="290"/>
        <v>0</v>
      </c>
      <c r="I988" s="179">
        <f t="shared" si="290"/>
        <v>0</v>
      </c>
      <c r="J988" s="179">
        <f t="shared" si="290"/>
        <v>0</v>
      </c>
      <c r="K988" s="197">
        <f t="shared" si="290"/>
        <v>0</v>
      </c>
      <c r="L988" s="181">
        <f t="shared" si="290"/>
        <v>0</v>
      </c>
      <c r="M988" s="192">
        <f t="shared" si="290"/>
        <v>0</v>
      </c>
      <c r="N988" s="182">
        <f t="shared" si="290"/>
        <v>0</v>
      </c>
      <c r="O988" s="182">
        <f t="shared" si="290"/>
        <v>0</v>
      </c>
      <c r="P988" s="182">
        <f t="shared" si="290"/>
        <v>0</v>
      </c>
      <c r="Q988" s="182">
        <f t="shared" si="290"/>
        <v>0</v>
      </c>
      <c r="R988" s="182">
        <f t="shared" si="290"/>
        <v>0</v>
      </c>
      <c r="S988" s="182">
        <f t="shared" si="290"/>
        <v>0</v>
      </c>
      <c r="T988" s="178">
        <f t="shared" si="290"/>
        <v>0</v>
      </c>
      <c r="U988" s="182">
        <f t="shared" si="290"/>
        <v>0</v>
      </c>
      <c r="V988" s="183">
        <f t="shared" si="290"/>
        <v>0</v>
      </c>
      <c r="W988" s="46">
        <f>G988-SUM(H988:V988)</f>
        <v>0</v>
      </c>
      <c r="Y988"/>
      <c r="Z988"/>
    </row>
    <row r="989" spans="1:26" outlineLevel="1" x14ac:dyDescent="0.2">
      <c r="A989" s="318"/>
      <c r="B989" s="25"/>
      <c r="C989" s="24"/>
      <c r="D989" s="24"/>
      <c r="E989" s="64"/>
      <c r="F989" s="176" t="s">
        <v>47</v>
      </c>
      <c r="G989" s="190">
        <f>G129</f>
        <v>0</v>
      </c>
      <c r="H989" s="66"/>
      <c r="I989" s="66"/>
      <c r="J989" s="66"/>
      <c r="K989" s="67"/>
      <c r="L989" s="51"/>
      <c r="M989" s="34"/>
      <c r="N989" s="34"/>
      <c r="O989" s="34"/>
      <c r="P989" s="34"/>
      <c r="Q989" s="34"/>
      <c r="R989" s="34"/>
      <c r="S989" s="34"/>
      <c r="T989" s="34"/>
      <c r="U989" s="34"/>
      <c r="V989" s="37"/>
      <c r="W989" s="46">
        <f>G989-SUM(H989:V989)</f>
        <v>0</v>
      </c>
      <c r="Y989"/>
      <c r="Z989"/>
    </row>
    <row r="990" spans="1:26" x14ac:dyDescent="0.2">
      <c r="A990" s="318"/>
      <c r="B990" s="25"/>
      <c r="C990" s="24"/>
      <c r="D990" s="23" t="s">
        <v>48</v>
      </c>
      <c r="E990" s="64"/>
      <c r="F990" s="24"/>
      <c r="G990" s="69">
        <f t="shared" ref="G990:W990" si="291">SUBTOTAL(9,G991:G994)</f>
        <v>0</v>
      </c>
      <c r="H990" s="70">
        <f t="shared" si="291"/>
        <v>0</v>
      </c>
      <c r="I990" s="66">
        <f t="shared" si="291"/>
        <v>0</v>
      </c>
      <c r="J990" s="66">
        <f t="shared" si="291"/>
        <v>0</v>
      </c>
      <c r="K990" s="67">
        <f t="shared" si="291"/>
        <v>0</v>
      </c>
      <c r="L990" s="34">
        <f t="shared" si="291"/>
        <v>0</v>
      </c>
      <c r="M990" s="34">
        <f t="shared" si="291"/>
        <v>0</v>
      </c>
      <c r="N990" s="34">
        <f t="shared" si="291"/>
        <v>0</v>
      </c>
      <c r="O990" s="34">
        <f t="shared" si="291"/>
        <v>0</v>
      </c>
      <c r="P990" s="34">
        <f t="shared" si="291"/>
        <v>0</v>
      </c>
      <c r="Q990" s="34">
        <f t="shared" si="291"/>
        <v>0</v>
      </c>
      <c r="R990" s="34">
        <f t="shared" si="291"/>
        <v>0</v>
      </c>
      <c r="S990" s="34">
        <f t="shared" si="291"/>
        <v>0</v>
      </c>
      <c r="T990" s="34">
        <f t="shared" si="291"/>
        <v>0</v>
      </c>
      <c r="U990" s="34">
        <f t="shared" si="291"/>
        <v>0</v>
      </c>
      <c r="V990" s="34">
        <f t="shared" si="291"/>
        <v>0</v>
      </c>
      <c r="W990" s="33">
        <f t="shared" si="291"/>
        <v>0</v>
      </c>
      <c r="Y990"/>
      <c r="Z990"/>
    </row>
    <row r="991" spans="1:26" outlineLevel="1" x14ac:dyDescent="0.2">
      <c r="A991" s="318"/>
      <c r="B991" s="25"/>
      <c r="C991" s="24"/>
      <c r="D991" s="24"/>
      <c r="E991" s="64"/>
      <c r="F991" s="176" t="s">
        <v>49</v>
      </c>
      <c r="G991" s="190">
        <f t="shared" ref="G991:V991" si="292">G131</f>
        <v>0</v>
      </c>
      <c r="H991" s="191">
        <f t="shared" si="292"/>
        <v>0</v>
      </c>
      <c r="I991" s="179">
        <f t="shared" si="292"/>
        <v>0</v>
      </c>
      <c r="J991" s="179">
        <f t="shared" si="292"/>
        <v>0</v>
      </c>
      <c r="K991" s="197">
        <f t="shared" si="292"/>
        <v>0</v>
      </c>
      <c r="L991" s="181">
        <f t="shared" si="292"/>
        <v>0</v>
      </c>
      <c r="M991" s="192">
        <f t="shared" si="292"/>
        <v>0</v>
      </c>
      <c r="N991" s="182">
        <f t="shared" si="292"/>
        <v>0</v>
      </c>
      <c r="O991" s="182">
        <f t="shared" si="292"/>
        <v>0</v>
      </c>
      <c r="P991" s="182">
        <f t="shared" si="292"/>
        <v>0</v>
      </c>
      <c r="Q991" s="182">
        <f t="shared" si="292"/>
        <v>0</v>
      </c>
      <c r="R991" s="182">
        <f t="shared" si="292"/>
        <v>0</v>
      </c>
      <c r="S991" s="182">
        <f t="shared" si="292"/>
        <v>0</v>
      </c>
      <c r="T991" s="178">
        <f t="shared" si="292"/>
        <v>0</v>
      </c>
      <c r="U991" s="182">
        <f t="shared" si="292"/>
        <v>0</v>
      </c>
      <c r="V991" s="183">
        <f t="shared" si="292"/>
        <v>0</v>
      </c>
      <c r="W991" s="46">
        <f>G991-SUM(H991:V991)</f>
        <v>0</v>
      </c>
      <c r="Y991"/>
      <c r="Z991"/>
    </row>
    <row r="992" spans="1:26" outlineLevel="1" x14ac:dyDescent="0.2">
      <c r="A992" s="318"/>
      <c r="B992" s="25"/>
      <c r="C992" s="64"/>
      <c r="D992" s="64"/>
      <c r="E992" s="64"/>
      <c r="F992" s="176" t="s">
        <v>200</v>
      </c>
      <c r="G992" s="190">
        <f t="shared" ref="G992:V992" si="293">G132</f>
        <v>0</v>
      </c>
      <c r="H992" s="191">
        <f t="shared" si="293"/>
        <v>0</v>
      </c>
      <c r="I992" s="179">
        <f t="shared" si="293"/>
        <v>0</v>
      </c>
      <c r="J992" s="179">
        <f t="shared" si="293"/>
        <v>0</v>
      </c>
      <c r="K992" s="197">
        <f t="shared" si="293"/>
        <v>0</v>
      </c>
      <c r="L992" s="181">
        <f t="shared" si="293"/>
        <v>0</v>
      </c>
      <c r="M992" s="192">
        <f t="shared" si="293"/>
        <v>0</v>
      </c>
      <c r="N992" s="182">
        <f t="shared" si="293"/>
        <v>0</v>
      </c>
      <c r="O992" s="182">
        <f t="shared" si="293"/>
        <v>0</v>
      </c>
      <c r="P992" s="182">
        <f t="shared" si="293"/>
        <v>0</v>
      </c>
      <c r="Q992" s="182">
        <f t="shared" si="293"/>
        <v>0</v>
      </c>
      <c r="R992" s="182">
        <f t="shared" si="293"/>
        <v>0</v>
      </c>
      <c r="S992" s="182">
        <f t="shared" si="293"/>
        <v>0</v>
      </c>
      <c r="T992" s="178">
        <f t="shared" si="293"/>
        <v>0</v>
      </c>
      <c r="U992" s="182">
        <f t="shared" si="293"/>
        <v>0</v>
      </c>
      <c r="V992" s="183">
        <f t="shared" si="293"/>
        <v>0</v>
      </c>
      <c r="W992" s="46">
        <f>G992-SUM(H992:V992)</f>
        <v>0</v>
      </c>
      <c r="Y992"/>
      <c r="Z992"/>
    </row>
    <row r="993" spans="1:26" outlineLevel="1" x14ac:dyDescent="0.2">
      <c r="A993" s="318"/>
      <c r="B993" s="25"/>
      <c r="C993" s="64"/>
      <c r="D993" s="64"/>
      <c r="E993" s="64"/>
      <c r="F993" s="176" t="s">
        <v>317</v>
      </c>
      <c r="G993" s="190">
        <f t="shared" ref="G993:V993" si="294">G133</f>
        <v>0</v>
      </c>
      <c r="H993" s="191">
        <f t="shared" si="294"/>
        <v>0</v>
      </c>
      <c r="I993" s="179">
        <f t="shared" si="294"/>
        <v>0</v>
      </c>
      <c r="J993" s="179">
        <f t="shared" si="294"/>
        <v>0</v>
      </c>
      <c r="K993" s="197">
        <f t="shared" si="294"/>
        <v>0</v>
      </c>
      <c r="L993" s="181">
        <f t="shared" si="294"/>
        <v>0</v>
      </c>
      <c r="M993" s="192">
        <f t="shared" si="294"/>
        <v>0</v>
      </c>
      <c r="N993" s="182">
        <f t="shared" si="294"/>
        <v>0</v>
      </c>
      <c r="O993" s="182">
        <f t="shared" si="294"/>
        <v>0</v>
      </c>
      <c r="P993" s="182">
        <f t="shared" si="294"/>
        <v>0</v>
      </c>
      <c r="Q993" s="182">
        <f t="shared" si="294"/>
        <v>0</v>
      </c>
      <c r="R993" s="182">
        <f t="shared" si="294"/>
        <v>0</v>
      </c>
      <c r="S993" s="182">
        <f t="shared" si="294"/>
        <v>0</v>
      </c>
      <c r="T993" s="178">
        <f t="shared" si="294"/>
        <v>0</v>
      </c>
      <c r="U993" s="182">
        <f t="shared" si="294"/>
        <v>0</v>
      </c>
      <c r="V993" s="183">
        <f t="shared" si="294"/>
        <v>0</v>
      </c>
      <c r="W993" s="46">
        <f>G993-SUM(H993:V993)</f>
        <v>0</v>
      </c>
      <c r="Y993"/>
      <c r="Z993"/>
    </row>
    <row r="994" spans="1:26" outlineLevel="1" x14ac:dyDescent="0.2">
      <c r="A994" s="318"/>
      <c r="B994" s="25"/>
      <c r="C994" s="64"/>
      <c r="D994" s="64"/>
      <c r="E994" s="64"/>
      <c r="F994" s="176" t="s">
        <v>50</v>
      </c>
      <c r="G994" s="190">
        <f t="shared" ref="G994:V994" si="295">G134</f>
        <v>0</v>
      </c>
      <c r="H994" s="191">
        <f t="shared" si="295"/>
        <v>0</v>
      </c>
      <c r="I994" s="179">
        <f t="shared" si="295"/>
        <v>0</v>
      </c>
      <c r="J994" s="179">
        <f t="shared" si="295"/>
        <v>0</v>
      </c>
      <c r="K994" s="197">
        <f t="shared" si="295"/>
        <v>0</v>
      </c>
      <c r="L994" s="181">
        <f t="shared" si="295"/>
        <v>0</v>
      </c>
      <c r="M994" s="192">
        <f t="shared" si="295"/>
        <v>0</v>
      </c>
      <c r="N994" s="182">
        <f t="shared" si="295"/>
        <v>0</v>
      </c>
      <c r="O994" s="182">
        <f t="shared" si="295"/>
        <v>0</v>
      </c>
      <c r="P994" s="182">
        <f t="shared" si="295"/>
        <v>0</v>
      </c>
      <c r="Q994" s="182">
        <f t="shared" si="295"/>
        <v>0</v>
      </c>
      <c r="R994" s="182">
        <f t="shared" si="295"/>
        <v>0</v>
      </c>
      <c r="S994" s="182">
        <f t="shared" si="295"/>
        <v>0</v>
      </c>
      <c r="T994" s="178">
        <f t="shared" si="295"/>
        <v>0</v>
      </c>
      <c r="U994" s="182">
        <f t="shared" si="295"/>
        <v>0</v>
      </c>
      <c r="V994" s="183">
        <f t="shared" si="295"/>
        <v>0</v>
      </c>
      <c r="W994" s="46">
        <f>G994-SUM(H994:V994)</f>
        <v>0</v>
      </c>
      <c r="Y994"/>
      <c r="Z994"/>
    </row>
    <row r="995" spans="1:26" x14ac:dyDescent="0.2">
      <c r="A995" s="318"/>
      <c r="B995" s="25"/>
      <c r="C995" s="23" t="s">
        <v>64</v>
      </c>
      <c r="D995" s="64"/>
      <c r="E995" s="64"/>
      <c r="F995" s="24"/>
      <c r="G995" s="69"/>
      <c r="H995" s="66"/>
      <c r="I995" s="66"/>
      <c r="J995" s="66"/>
      <c r="K995" s="67"/>
      <c r="L995" s="51"/>
      <c r="M995" s="34"/>
      <c r="N995" s="34"/>
      <c r="O995" s="34"/>
      <c r="P995" s="34"/>
      <c r="Q995" s="34"/>
      <c r="R995" s="34"/>
      <c r="S995" s="34"/>
      <c r="T995" s="34"/>
      <c r="U995" s="34"/>
      <c r="V995" s="37"/>
      <c r="W995" s="33"/>
      <c r="Y995"/>
      <c r="Z995"/>
    </row>
    <row r="996" spans="1:26" s="72" customFormat="1" x14ac:dyDescent="0.2">
      <c r="A996" s="322"/>
      <c r="B996" s="25"/>
      <c r="C996" s="23"/>
      <c r="D996" s="65" t="s">
        <v>52</v>
      </c>
      <c r="E996" s="24"/>
      <c r="F996" s="24"/>
      <c r="G996" s="69"/>
      <c r="H996" s="66"/>
      <c r="I996" s="66"/>
      <c r="J996" s="66"/>
      <c r="K996" s="67"/>
      <c r="L996" s="51"/>
      <c r="M996" s="34"/>
      <c r="N996" s="34"/>
      <c r="O996" s="34"/>
      <c r="P996" s="34"/>
      <c r="Q996" s="34"/>
      <c r="R996" s="34"/>
      <c r="S996" s="34"/>
      <c r="T996" s="34"/>
      <c r="U996" s="34"/>
      <c r="V996" s="37"/>
      <c r="W996" s="33"/>
      <c r="Y996"/>
      <c r="Z996"/>
    </row>
    <row r="997" spans="1:26" s="72" customFormat="1" x14ac:dyDescent="0.2">
      <c r="A997" s="322"/>
      <c r="B997" s="25"/>
      <c r="C997" s="23"/>
      <c r="D997" s="23"/>
      <c r="E997" s="24" t="s">
        <v>153</v>
      </c>
      <c r="F997" s="24"/>
      <c r="G997" s="69">
        <f t="shared" ref="G997:W997" si="296">SUBTOTAL(9,G998:G1001)</f>
        <v>0</v>
      </c>
      <c r="H997" s="66">
        <f t="shared" si="296"/>
        <v>0</v>
      </c>
      <c r="I997" s="66">
        <f t="shared" si="296"/>
        <v>0</v>
      </c>
      <c r="J997" s="66">
        <f t="shared" si="296"/>
        <v>0</v>
      </c>
      <c r="K997" s="67">
        <f t="shared" si="296"/>
        <v>0</v>
      </c>
      <c r="L997" s="51">
        <f t="shared" si="296"/>
        <v>0</v>
      </c>
      <c r="M997" s="34">
        <f t="shared" si="296"/>
        <v>0</v>
      </c>
      <c r="N997" s="34">
        <f t="shared" si="296"/>
        <v>0</v>
      </c>
      <c r="O997" s="34">
        <f t="shared" si="296"/>
        <v>0</v>
      </c>
      <c r="P997" s="34">
        <f t="shared" si="296"/>
        <v>0</v>
      </c>
      <c r="Q997" s="34">
        <f t="shared" si="296"/>
        <v>0</v>
      </c>
      <c r="R997" s="34">
        <f t="shared" si="296"/>
        <v>0</v>
      </c>
      <c r="S997" s="34">
        <f t="shared" si="296"/>
        <v>0</v>
      </c>
      <c r="T997" s="34">
        <f t="shared" si="296"/>
        <v>0</v>
      </c>
      <c r="U997" s="34">
        <f t="shared" si="296"/>
        <v>0</v>
      </c>
      <c r="V997" s="37">
        <f t="shared" si="296"/>
        <v>0</v>
      </c>
      <c r="W997" s="33">
        <f t="shared" si="296"/>
        <v>0</v>
      </c>
      <c r="Y997"/>
      <c r="Z997"/>
    </row>
    <row r="998" spans="1:26" s="72" customFormat="1" outlineLevel="1" x14ac:dyDescent="0.2">
      <c r="A998" s="322"/>
      <c r="B998" s="25"/>
      <c r="C998" s="23"/>
      <c r="D998" s="23"/>
      <c r="E998" s="24"/>
      <c r="F998" s="176" t="s">
        <v>154</v>
      </c>
      <c r="G998" s="190">
        <f t="shared" ref="G998:V998" si="297">G138</f>
        <v>0</v>
      </c>
      <c r="H998" s="191">
        <f t="shared" si="297"/>
        <v>0</v>
      </c>
      <c r="I998" s="179">
        <f t="shared" si="297"/>
        <v>0</v>
      </c>
      <c r="J998" s="179">
        <f t="shared" si="297"/>
        <v>0</v>
      </c>
      <c r="K998" s="197">
        <f t="shared" si="297"/>
        <v>0</v>
      </c>
      <c r="L998" s="181">
        <f t="shared" si="297"/>
        <v>0</v>
      </c>
      <c r="M998" s="192">
        <f t="shared" si="297"/>
        <v>0</v>
      </c>
      <c r="N998" s="182">
        <f t="shared" si="297"/>
        <v>0</v>
      </c>
      <c r="O998" s="182">
        <f t="shared" si="297"/>
        <v>0</v>
      </c>
      <c r="P998" s="182">
        <f t="shared" si="297"/>
        <v>0</v>
      </c>
      <c r="Q998" s="182">
        <f t="shared" si="297"/>
        <v>0</v>
      </c>
      <c r="R998" s="182">
        <f t="shared" si="297"/>
        <v>0</v>
      </c>
      <c r="S998" s="182">
        <f t="shared" si="297"/>
        <v>0</v>
      </c>
      <c r="T998" s="178">
        <f t="shared" si="297"/>
        <v>0</v>
      </c>
      <c r="U998" s="182">
        <f t="shared" si="297"/>
        <v>0</v>
      </c>
      <c r="V998" s="183">
        <f t="shared" si="297"/>
        <v>0</v>
      </c>
      <c r="W998" s="46">
        <f>G998-SUM(H998:V998)</f>
        <v>0</v>
      </c>
      <c r="Y998"/>
      <c r="Z998"/>
    </row>
    <row r="999" spans="1:26" s="72" customFormat="1" outlineLevel="1" x14ac:dyDescent="0.2">
      <c r="A999" s="322"/>
      <c r="B999" s="25"/>
      <c r="C999" s="23"/>
      <c r="D999" s="23"/>
      <c r="E999" s="24"/>
      <c r="F999" s="176" t="s">
        <v>155</v>
      </c>
      <c r="G999" s="190">
        <f t="shared" ref="G999:V999" si="298">G139</f>
        <v>0</v>
      </c>
      <c r="H999" s="191">
        <f t="shared" si="298"/>
        <v>0</v>
      </c>
      <c r="I999" s="179">
        <f t="shared" si="298"/>
        <v>0</v>
      </c>
      <c r="J999" s="179">
        <f t="shared" si="298"/>
        <v>0</v>
      </c>
      <c r="K999" s="197">
        <f t="shared" si="298"/>
        <v>0</v>
      </c>
      <c r="L999" s="181">
        <f t="shared" si="298"/>
        <v>0</v>
      </c>
      <c r="M999" s="192">
        <f t="shared" si="298"/>
        <v>0</v>
      </c>
      <c r="N999" s="182">
        <f t="shared" si="298"/>
        <v>0</v>
      </c>
      <c r="O999" s="182">
        <f t="shared" si="298"/>
        <v>0</v>
      </c>
      <c r="P999" s="182">
        <f t="shared" si="298"/>
        <v>0</v>
      </c>
      <c r="Q999" s="182">
        <f t="shared" si="298"/>
        <v>0</v>
      </c>
      <c r="R999" s="182">
        <f t="shared" si="298"/>
        <v>0</v>
      </c>
      <c r="S999" s="182">
        <f t="shared" si="298"/>
        <v>0</v>
      </c>
      <c r="T999" s="178">
        <f t="shared" si="298"/>
        <v>0</v>
      </c>
      <c r="U999" s="182">
        <f t="shared" si="298"/>
        <v>0</v>
      </c>
      <c r="V999" s="183">
        <f t="shared" si="298"/>
        <v>0</v>
      </c>
      <c r="W999" s="46">
        <f>G999-SUM(H999:V999)</f>
        <v>0</v>
      </c>
      <c r="Y999"/>
      <c r="Z999"/>
    </row>
    <row r="1000" spans="1:26" s="72" customFormat="1" outlineLevel="1" x14ac:dyDescent="0.2">
      <c r="A1000" s="322"/>
      <c r="B1000" s="25"/>
      <c r="C1000" s="23"/>
      <c r="D1000" s="23"/>
      <c r="E1000" s="24"/>
      <c r="F1000" s="176" t="s">
        <v>156</v>
      </c>
      <c r="G1000" s="190">
        <f t="shared" ref="G1000:V1000" si="299">G140</f>
        <v>0</v>
      </c>
      <c r="H1000" s="191">
        <f t="shared" si="299"/>
        <v>0</v>
      </c>
      <c r="I1000" s="179">
        <f t="shared" si="299"/>
        <v>0</v>
      </c>
      <c r="J1000" s="179">
        <f t="shared" si="299"/>
        <v>0</v>
      </c>
      <c r="K1000" s="197">
        <f t="shared" si="299"/>
        <v>0</v>
      </c>
      <c r="L1000" s="181">
        <f t="shared" si="299"/>
        <v>0</v>
      </c>
      <c r="M1000" s="192">
        <f t="shared" si="299"/>
        <v>0</v>
      </c>
      <c r="N1000" s="182">
        <f t="shared" si="299"/>
        <v>0</v>
      </c>
      <c r="O1000" s="182">
        <f t="shared" si="299"/>
        <v>0</v>
      </c>
      <c r="P1000" s="182">
        <f t="shared" si="299"/>
        <v>0</v>
      </c>
      <c r="Q1000" s="182">
        <f t="shared" si="299"/>
        <v>0</v>
      </c>
      <c r="R1000" s="182">
        <f t="shared" si="299"/>
        <v>0</v>
      </c>
      <c r="S1000" s="182">
        <f t="shared" si="299"/>
        <v>0</v>
      </c>
      <c r="T1000" s="178">
        <f t="shared" si="299"/>
        <v>0</v>
      </c>
      <c r="U1000" s="182">
        <f t="shared" si="299"/>
        <v>0</v>
      </c>
      <c r="V1000" s="183">
        <f t="shared" si="299"/>
        <v>0</v>
      </c>
      <c r="W1000" s="46">
        <f>G1000-SUM(H1000:V1000)</f>
        <v>0</v>
      </c>
      <c r="Y1000"/>
      <c r="Z1000"/>
    </row>
    <row r="1001" spans="1:26" s="72" customFormat="1" outlineLevel="1" x14ac:dyDescent="0.2">
      <c r="A1001" s="322"/>
      <c r="B1001" s="25"/>
      <c r="C1001" s="23"/>
      <c r="D1001" s="23"/>
      <c r="E1001" s="24"/>
      <c r="F1001" s="176" t="s">
        <v>197</v>
      </c>
      <c r="G1001" s="190">
        <f t="shared" ref="G1001:V1001" si="300">G141</f>
        <v>0</v>
      </c>
      <c r="H1001" s="191">
        <f t="shared" si="300"/>
        <v>0</v>
      </c>
      <c r="I1001" s="179">
        <f t="shared" si="300"/>
        <v>0</v>
      </c>
      <c r="J1001" s="179">
        <f t="shared" si="300"/>
        <v>0</v>
      </c>
      <c r="K1001" s="197">
        <f t="shared" si="300"/>
        <v>0</v>
      </c>
      <c r="L1001" s="181">
        <f t="shared" si="300"/>
        <v>0</v>
      </c>
      <c r="M1001" s="192">
        <f t="shared" si="300"/>
        <v>0</v>
      </c>
      <c r="N1001" s="182">
        <f t="shared" si="300"/>
        <v>0</v>
      </c>
      <c r="O1001" s="182">
        <f t="shared" si="300"/>
        <v>0</v>
      </c>
      <c r="P1001" s="182">
        <f t="shared" si="300"/>
        <v>0</v>
      </c>
      <c r="Q1001" s="182">
        <f t="shared" si="300"/>
        <v>0</v>
      </c>
      <c r="R1001" s="182">
        <f t="shared" si="300"/>
        <v>0</v>
      </c>
      <c r="S1001" s="182">
        <f t="shared" si="300"/>
        <v>0</v>
      </c>
      <c r="T1001" s="178">
        <f t="shared" si="300"/>
        <v>0</v>
      </c>
      <c r="U1001" s="182">
        <f t="shared" si="300"/>
        <v>0</v>
      </c>
      <c r="V1001" s="183">
        <f t="shared" si="300"/>
        <v>0</v>
      </c>
      <c r="W1001" s="46">
        <f>G1001-SUM(H1001:V1001)</f>
        <v>0</v>
      </c>
      <c r="Y1001"/>
      <c r="Z1001"/>
    </row>
    <row r="1002" spans="1:26" s="72" customFormat="1" x14ac:dyDescent="0.2">
      <c r="A1002" s="322"/>
      <c r="B1002" s="25"/>
      <c r="C1002" s="23"/>
      <c r="D1002" s="23"/>
      <c r="E1002" s="24" t="s">
        <v>157</v>
      </c>
      <c r="F1002" s="24"/>
      <c r="G1002" s="69">
        <f t="shared" ref="G1002:W1002" si="301">SUBTOTAL(9,G1003:G1006)</f>
        <v>0</v>
      </c>
      <c r="H1002" s="70">
        <f t="shared" si="301"/>
        <v>0</v>
      </c>
      <c r="I1002" s="66">
        <f t="shared" si="301"/>
        <v>0</v>
      </c>
      <c r="J1002" s="66">
        <f t="shared" si="301"/>
        <v>0</v>
      </c>
      <c r="K1002" s="67">
        <f t="shared" si="301"/>
        <v>0</v>
      </c>
      <c r="L1002" s="34">
        <f t="shared" si="301"/>
        <v>0</v>
      </c>
      <c r="M1002" s="34">
        <f t="shared" si="301"/>
        <v>0</v>
      </c>
      <c r="N1002" s="34">
        <f t="shared" si="301"/>
        <v>0</v>
      </c>
      <c r="O1002" s="34">
        <f t="shared" si="301"/>
        <v>0</v>
      </c>
      <c r="P1002" s="34">
        <f t="shared" si="301"/>
        <v>0</v>
      </c>
      <c r="Q1002" s="34">
        <f t="shared" si="301"/>
        <v>0</v>
      </c>
      <c r="R1002" s="34">
        <f t="shared" si="301"/>
        <v>0</v>
      </c>
      <c r="S1002" s="34">
        <f t="shared" si="301"/>
        <v>0</v>
      </c>
      <c r="T1002" s="34">
        <f t="shared" si="301"/>
        <v>0</v>
      </c>
      <c r="U1002" s="34">
        <f t="shared" si="301"/>
        <v>0</v>
      </c>
      <c r="V1002" s="34">
        <f t="shared" si="301"/>
        <v>0</v>
      </c>
      <c r="W1002" s="33">
        <f t="shared" si="301"/>
        <v>0</v>
      </c>
      <c r="Y1002"/>
      <c r="Z1002"/>
    </row>
    <row r="1003" spans="1:26" s="72" customFormat="1" ht="12" customHeight="1" outlineLevel="1" x14ac:dyDescent="0.2">
      <c r="A1003" s="322"/>
      <c r="B1003" s="25"/>
      <c r="C1003" s="23"/>
      <c r="D1003" s="23"/>
      <c r="E1003" s="24"/>
      <c r="F1003" s="176" t="s">
        <v>158</v>
      </c>
      <c r="G1003" s="190">
        <f t="shared" ref="G1003:V1003" si="302">G143</f>
        <v>0</v>
      </c>
      <c r="H1003" s="191">
        <f t="shared" si="302"/>
        <v>0</v>
      </c>
      <c r="I1003" s="179">
        <f t="shared" si="302"/>
        <v>0</v>
      </c>
      <c r="J1003" s="179">
        <f t="shared" si="302"/>
        <v>0</v>
      </c>
      <c r="K1003" s="197">
        <f t="shared" si="302"/>
        <v>0</v>
      </c>
      <c r="L1003" s="181">
        <f t="shared" si="302"/>
        <v>0</v>
      </c>
      <c r="M1003" s="192">
        <f t="shared" si="302"/>
        <v>0</v>
      </c>
      <c r="N1003" s="182">
        <f t="shared" si="302"/>
        <v>0</v>
      </c>
      <c r="O1003" s="182">
        <f t="shared" si="302"/>
        <v>0</v>
      </c>
      <c r="P1003" s="182">
        <f t="shared" si="302"/>
        <v>0</v>
      </c>
      <c r="Q1003" s="182">
        <f t="shared" si="302"/>
        <v>0</v>
      </c>
      <c r="R1003" s="182">
        <f t="shared" si="302"/>
        <v>0</v>
      </c>
      <c r="S1003" s="182">
        <f t="shared" si="302"/>
        <v>0</v>
      </c>
      <c r="T1003" s="178">
        <f t="shared" si="302"/>
        <v>0</v>
      </c>
      <c r="U1003" s="182">
        <f t="shared" si="302"/>
        <v>0</v>
      </c>
      <c r="V1003" s="183">
        <f t="shared" si="302"/>
        <v>0</v>
      </c>
      <c r="W1003" s="46">
        <f t="shared" ref="W1003:W1011" si="303">G1003-SUM(H1003:V1003)</f>
        <v>0</v>
      </c>
      <c r="Y1003"/>
      <c r="Z1003"/>
    </row>
    <row r="1004" spans="1:26" s="72" customFormat="1" outlineLevel="1" x14ac:dyDescent="0.2">
      <c r="A1004" s="322"/>
      <c r="B1004" s="25"/>
      <c r="C1004" s="23"/>
      <c r="D1004" s="23"/>
      <c r="E1004" s="24"/>
      <c r="F1004" s="176" t="s">
        <v>159</v>
      </c>
      <c r="G1004" s="190">
        <f t="shared" ref="G1004:V1004" si="304">G144</f>
        <v>0</v>
      </c>
      <c r="H1004" s="191">
        <f t="shared" si="304"/>
        <v>0</v>
      </c>
      <c r="I1004" s="179">
        <f t="shared" si="304"/>
        <v>0</v>
      </c>
      <c r="J1004" s="179">
        <f t="shared" si="304"/>
        <v>0</v>
      </c>
      <c r="K1004" s="197">
        <f t="shared" si="304"/>
        <v>0</v>
      </c>
      <c r="L1004" s="181">
        <f t="shared" si="304"/>
        <v>0</v>
      </c>
      <c r="M1004" s="192">
        <f t="shared" si="304"/>
        <v>0</v>
      </c>
      <c r="N1004" s="182">
        <f t="shared" si="304"/>
        <v>0</v>
      </c>
      <c r="O1004" s="182">
        <f t="shared" si="304"/>
        <v>0</v>
      </c>
      <c r="P1004" s="182">
        <f t="shared" si="304"/>
        <v>0</v>
      </c>
      <c r="Q1004" s="182">
        <f t="shared" si="304"/>
        <v>0</v>
      </c>
      <c r="R1004" s="182">
        <f t="shared" si="304"/>
        <v>0</v>
      </c>
      <c r="S1004" s="182">
        <f t="shared" si="304"/>
        <v>0</v>
      </c>
      <c r="T1004" s="178">
        <f t="shared" si="304"/>
        <v>0</v>
      </c>
      <c r="U1004" s="182">
        <f t="shared" si="304"/>
        <v>0</v>
      </c>
      <c r="V1004" s="183">
        <f t="shared" si="304"/>
        <v>0</v>
      </c>
      <c r="W1004" s="46">
        <f t="shared" si="303"/>
        <v>0</v>
      </c>
      <c r="Y1004"/>
      <c r="Z1004"/>
    </row>
    <row r="1005" spans="1:26" s="72" customFormat="1" outlineLevel="1" x14ac:dyDescent="0.2">
      <c r="A1005" s="322"/>
      <c r="B1005" s="25"/>
      <c r="C1005" s="23"/>
      <c r="D1005" s="23"/>
      <c r="E1005" s="24"/>
      <c r="F1005" s="176" t="s">
        <v>160</v>
      </c>
      <c r="G1005" s="190">
        <f t="shared" ref="G1005:V1005" si="305">G145</f>
        <v>0</v>
      </c>
      <c r="H1005" s="191">
        <f t="shared" si="305"/>
        <v>0</v>
      </c>
      <c r="I1005" s="179">
        <f t="shared" si="305"/>
        <v>0</v>
      </c>
      <c r="J1005" s="179">
        <f t="shared" si="305"/>
        <v>0</v>
      </c>
      <c r="K1005" s="197">
        <f t="shared" si="305"/>
        <v>0</v>
      </c>
      <c r="L1005" s="181">
        <f t="shared" si="305"/>
        <v>0</v>
      </c>
      <c r="M1005" s="192">
        <f t="shared" si="305"/>
        <v>0</v>
      </c>
      <c r="N1005" s="182">
        <f t="shared" si="305"/>
        <v>0</v>
      </c>
      <c r="O1005" s="182">
        <f t="shared" si="305"/>
        <v>0</v>
      </c>
      <c r="P1005" s="182">
        <f t="shared" si="305"/>
        <v>0</v>
      </c>
      <c r="Q1005" s="182">
        <f t="shared" si="305"/>
        <v>0</v>
      </c>
      <c r="R1005" s="182">
        <f t="shared" si="305"/>
        <v>0</v>
      </c>
      <c r="S1005" s="182">
        <f t="shared" si="305"/>
        <v>0</v>
      </c>
      <c r="T1005" s="178">
        <f t="shared" si="305"/>
        <v>0</v>
      </c>
      <c r="U1005" s="182">
        <f t="shared" si="305"/>
        <v>0</v>
      </c>
      <c r="V1005" s="183">
        <f t="shared" si="305"/>
        <v>0</v>
      </c>
      <c r="W1005" s="46">
        <f t="shared" si="303"/>
        <v>0</v>
      </c>
      <c r="Y1005"/>
      <c r="Z1005"/>
    </row>
    <row r="1006" spans="1:26" s="72" customFormat="1" outlineLevel="1" x14ac:dyDescent="0.2">
      <c r="A1006" s="322"/>
      <c r="B1006" s="25"/>
      <c r="C1006" s="23"/>
      <c r="D1006" s="23"/>
      <c r="E1006" s="24"/>
      <c r="F1006" s="176" t="s">
        <v>198</v>
      </c>
      <c r="G1006" s="190">
        <f t="shared" ref="G1006:V1006" si="306">G146</f>
        <v>0</v>
      </c>
      <c r="H1006" s="191">
        <f t="shared" si="306"/>
        <v>0</v>
      </c>
      <c r="I1006" s="179">
        <f t="shared" si="306"/>
        <v>0</v>
      </c>
      <c r="J1006" s="179">
        <f t="shared" si="306"/>
        <v>0</v>
      </c>
      <c r="K1006" s="197">
        <f t="shared" si="306"/>
        <v>0</v>
      </c>
      <c r="L1006" s="181">
        <f t="shared" si="306"/>
        <v>0</v>
      </c>
      <c r="M1006" s="192">
        <f t="shared" si="306"/>
        <v>0</v>
      </c>
      <c r="N1006" s="182">
        <f t="shared" si="306"/>
        <v>0</v>
      </c>
      <c r="O1006" s="182">
        <f t="shared" si="306"/>
        <v>0</v>
      </c>
      <c r="P1006" s="182">
        <f t="shared" si="306"/>
        <v>0</v>
      </c>
      <c r="Q1006" s="182">
        <f t="shared" si="306"/>
        <v>0</v>
      </c>
      <c r="R1006" s="182">
        <f t="shared" si="306"/>
        <v>0</v>
      </c>
      <c r="S1006" s="182">
        <f t="shared" si="306"/>
        <v>0</v>
      </c>
      <c r="T1006" s="178">
        <f t="shared" si="306"/>
        <v>0</v>
      </c>
      <c r="U1006" s="182">
        <f t="shared" si="306"/>
        <v>0</v>
      </c>
      <c r="V1006" s="183">
        <f t="shared" si="306"/>
        <v>0</v>
      </c>
      <c r="W1006" s="46">
        <f t="shared" si="303"/>
        <v>0</v>
      </c>
      <c r="Y1006"/>
      <c r="Z1006"/>
    </row>
    <row r="1007" spans="1:26" s="72" customFormat="1" x14ac:dyDescent="0.2">
      <c r="A1007" s="322"/>
      <c r="B1007" s="25"/>
      <c r="C1007" s="23"/>
      <c r="D1007" s="23"/>
      <c r="E1007" s="24" t="s">
        <v>347</v>
      </c>
      <c r="F1007" s="24"/>
      <c r="G1007" s="69">
        <f t="shared" ref="G1007:W1007" si="307">SUBTOTAL(9,G1008:G1011)</f>
        <v>0</v>
      </c>
      <c r="H1007" s="70">
        <f t="shared" si="307"/>
        <v>0</v>
      </c>
      <c r="I1007" s="66">
        <f t="shared" si="307"/>
        <v>0</v>
      </c>
      <c r="J1007" s="66">
        <f t="shared" si="307"/>
        <v>0</v>
      </c>
      <c r="K1007" s="67">
        <f t="shared" si="307"/>
        <v>0</v>
      </c>
      <c r="L1007" s="34">
        <f t="shared" si="307"/>
        <v>0</v>
      </c>
      <c r="M1007" s="34">
        <f t="shared" si="307"/>
        <v>0</v>
      </c>
      <c r="N1007" s="34">
        <f t="shared" si="307"/>
        <v>0</v>
      </c>
      <c r="O1007" s="34">
        <f t="shared" si="307"/>
        <v>0</v>
      </c>
      <c r="P1007" s="34">
        <f t="shared" si="307"/>
        <v>0</v>
      </c>
      <c r="Q1007" s="34">
        <f t="shared" si="307"/>
        <v>0</v>
      </c>
      <c r="R1007" s="34">
        <f t="shared" si="307"/>
        <v>0</v>
      </c>
      <c r="S1007" s="34">
        <f t="shared" si="307"/>
        <v>0</v>
      </c>
      <c r="T1007" s="34">
        <f t="shared" si="307"/>
        <v>0</v>
      </c>
      <c r="U1007" s="34">
        <f t="shared" si="307"/>
        <v>0</v>
      </c>
      <c r="V1007" s="34">
        <f t="shared" si="307"/>
        <v>0</v>
      </c>
      <c r="W1007" s="33">
        <f t="shared" si="307"/>
        <v>0</v>
      </c>
      <c r="Y1007"/>
      <c r="Z1007"/>
    </row>
    <row r="1008" spans="1:26" s="72" customFormat="1" outlineLevel="1" x14ac:dyDescent="0.2">
      <c r="A1008" s="322"/>
      <c r="B1008" s="25"/>
      <c r="C1008" s="23"/>
      <c r="D1008" s="23"/>
      <c r="E1008" s="24"/>
      <c r="F1008" s="176" t="s">
        <v>327</v>
      </c>
      <c r="G1008" s="190">
        <f t="shared" ref="G1008:V1008" si="308">G148</f>
        <v>0</v>
      </c>
      <c r="H1008" s="191">
        <f t="shared" si="308"/>
        <v>0</v>
      </c>
      <c r="I1008" s="179">
        <f t="shared" si="308"/>
        <v>0</v>
      </c>
      <c r="J1008" s="179">
        <f t="shared" si="308"/>
        <v>0</v>
      </c>
      <c r="K1008" s="197">
        <f t="shared" si="308"/>
        <v>0</v>
      </c>
      <c r="L1008" s="181">
        <f t="shared" si="308"/>
        <v>0</v>
      </c>
      <c r="M1008" s="192">
        <f t="shared" si="308"/>
        <v>0</v>
      </c>
      <c r="N1008" s="182">
        <f t="shared" si="308"/>
        <v>0</v>
      </c>
      <c r="O1008" s="182">
        <f t="shared" si="308"/>
        <v>0</v>
      </c>
      <c r="P1008" s="182">
        <f t="shared" si="308"/>
        <v>0</v>
      </c>
      <c r="Q1008" s="182">
        <f t="shared" si="308"/>
        <v>0</v>
      </c>
      <c r="R1008" s="182">
        <f t="shared" si="308"/>
        <v>0</v>
      </c>
      <c r="S1008" s="182">
        <f t="shared" si="308"/>
        <v>0</v>
      </c>
      <c r="T1008" s="178">
        <f t="shared" si="308"/>
        <v>0</v>
      </c>
      <c r="U1008" s="182">
        <f t="shared" si="308"/>
        <v>0</v>
      </c>
      <c r="V1008" s="183">
        <f t="shared" si="308"/>
        <v>0</v>
      </c>
      <c r="W1008" s="46">
        <f t="shared" si="303"/>
        <v>0</v>
      </c>
      <c r="Y1008"/>
      <c r="Z1008"/>
    </row>
    <row r="1009" spans="1:26" s="72" customFormat="1" outlineLevel="1" x14ac:dyDescent="0.2">
      <c r="A1009" s="322"/>
      <c r="B1009" s="25"/>
      <c r="C1009" s="23"/>
      <c r="D1009" s="23"/>
      <c r="E1009" s="24"/>
      <c r="F1009" s="176" t="s">
        <v>328</v>
      </c>
      <c r="G1009" s="190">
        <f t="shared" ref="G1009:V1009" si="309">G149</f>
        <v>0</v>
      </c>
      <c r="H1009" s="191">
        <f t="shared" si="309"/>
        <v>0</v>
      </c>
      <c r="I1009" s="179">
        <f t="shared" si="309"/>
        <v>0</v>
      </c>
      <c r="J1009" s="179">
        <f t="shared" si="309"/>
        <v>0</v>
      </c>
      <c r="K1009" s="197">
        <f t="shared" si="309"/>
        <v>0</v>
      </c>
      <c r="L1009" s="181">
        <f t="shared" si="309"/>
        <v>0</v>
      </c>
      <c r="M1009" s="192">
        <f t="shared" si="309"/>
        <v>0</v>
      </c>
      <c r="N1009" s="182">
        <f t="shared" si="309"/>
        <v>0</v>
      </c>
      <c r="O1009" s="182">
        <f t="shared" si="309"/>
        <v>0</v>
      </c>
      <c r="P1009" s="182">
        <f t="shared" si="309"/>
        <v>0</v>
      </c>
      <c r="Q1009" s="182">
        <f t="shared" si="309"/>
        <v>0</v>
      </c>
      <c r="R1009" s="182">
        <f t="shared" si="309"/>
        <v>0</v>
      </c>
      <c r="S1009" s="182">
        <f t="shared" si="309"/>
        <v>0</v>
      </c>
      <c r="T1009" s="178">
        <f t="shared" si="309"/>
        <v>0</v>
      </c>
      <c r="U1009" s="182">
        <f t="shared" si="309"/>
        <v>0</v>
      </c>
      <c r="V1009" s="183">
        <f t="shared" si="309"/>
        <v>0</v>
      </c>
      <c r="W1009" s="46">
        <f t="shared" si="303"/>
        <v>0</v>
      </c>
      <c r="Y1009"/>
      <c r="Z1009"/>
    </row>
    <row r="1010" spans="1:26" s="72" customFormat="1" outlineLevel="1" x14ac:dyDescent="0.2">
      <c r="A1010" s="322"/>
      <c r="B1010" s="25"/>
      <c r="C1010" s="23"/>
      <c r="D1010" s="23"/>
      <c r="E1010" s="24"/>
      <c r="F1010" s="176" t="s">
        <v>329</v>
      </c>
      <c r="G1010" s="190">
        <f t="shared" ref="G1010:V1010" si="310">G150</f>
        <v>0</v>
      </c>
      <c r="H1010" s="191">
        <f t="shared" si="310"/>
        <v>0</v>
      </c>
      <c r="I1010" s="179">
        <f t="shared" si="310"/>
        <v>0</v>
      </c>
      <c r="J1010" s="179">
        <f t="shared" si="310"/>
        <v>0</v>
      </c>
      <c r="K1010" s="197">
        <f t="shared" si="310"/>
        <v>0</v>
      </c>
      <c r="L1010" s="181">
        <f t="shared" si="310"/>
        <v>0</v>
      </c>
      <c r="M1010" s="192">
        <f t="shared" si="310"/>
        <v>0</v>
      </c>
      <c r="N1010" s="182">
        <f t="shared" si="310"/>
        <v>0</v>
      </c>
      <c r="O1010" s="182">
        <f t="shared" si="310"/>
        <v>0</v>
      </c>
      <c r="P1010" s="182">
        <f t="shared" si="310"/>
        <v>0</v>
      </c>
      <c r="Q1010" s="182">
        <f t="shared" si="310"/>
        <v>0</v>
      </c>
      <c r="R1010" s="182">
        <f t="shared" si="310"/>
        <v>0</v>
      </c>
      <c r="S1010" s="182">
        <f t="shared" si="310"/>
        <v>0</v>
      </c>
      <c r="T1010" s="178">
        <f t="shared" si="310"/>
        <v>0</v>
      </c>
      <c r="U1010" s="182">
        <f t="shared" si="310"/>
        <v>0</v>
      </c>
      <c r="V1010" s="183">
        <f t="shared" si="310"/>
        <v>0</v>
      </c>
      <c r="W1010" s="46">
        <f t="shared" si="303"/>
        <v>0</v>
      </c>
      <c r="Y1010"/>
      <c r="Z1010"/>
    </row>
    <row r="1011" spans="1:26" s="72" customFormat="1" outlineLevel="1" x14ac:dyDescent="0.2">
      <c r="A1011" s="322"/>
      <c r="B1011" s="25"/>
      <c r="C1011" s="23"/>
      <c r="D1011" s="23"/>
      <c r="E1011" s="24"/>
      <c r="F1011" s="176" t="s">
        <v>330</v>
      </c>
      <c r="G1011" s="190">
        <f t="shared" ref="G1011:V1011" si="311">G151</f>
        <v>0</v>
      </c>
      <c r="H1011" s="191">
        <f t="shared" si="311"/>
        <v>0</v>
      </c>
      <c r="I1011" s="179">
        <f t="shared" si="311"/>
        <v>0</v>
      </c>
      <c r="J1011" s="179">
        <f t="shared" si="311"/>
        <v>0</v>
      </c>
      <c r="K1011" s="197">
        <f t="shared" si="311"/>
        <v>0</v>
      </c>
      <c r="L1011" s="181">
        <f t="shared" si="311"/>
        <v>0</v>
      </c>
      <c r="M1011" s="192">
        <f t="shared" si="311"/>
        <v>0</v>
      </c>
      <c r="N1011" s="182">
        <f t="shared" si="311"/>
        <v>0</v>
      </c>
      <c r="O1011" s="182">
        <f t="shared" si="311"/>
        <v>0</v>
      </c>
      <c r="P1011" s="182">
        <f t="shared" si="311"/>
        <v>0</v>
      </c>
      <c r="Q1011" s="182">
        <f t="shared" si="311"/>
        <v>0</v>
      </c>
      <c r="R1011" s="182">
        <f t="shared" si="311"/>
        <v>0</v>
      </c>
      <c r="S1011" s="182">
        <f t="shared" si="311"/>
        <v>0</v>
      </c>
      <c r="T1011" s="178">
        <f t="shared" si="311"/>
        <v>0</v>
      </c>
      <c r="U1011" s="182">
        <f t="shared" si="311"/>
        <v>0</v>
      </c>
      <c r="V1011" s="183">
        <f t="shared" si="311"/>
        <v>0</v>
      </c>
      <c r="W1011" s="46">
        <f t="shared" si="303"/>
        <v>0</v>
      </c>
      <c r="Y1011"/>
      <c r="Z1011"/>
    </row>
    <row r="1012" spans="1:26" s="72" customFormat="1" x14ac:dyDescent="0.2">
      <c r="A1012" s="322"/>
      <c r="B1012" s="25"/>
      <c r="C1012" s="23"/>
      <c r="D1012" s="23" t="s">
        <v>53</v>
      </c>
      <c r="E1012" s="24"/>
      <c r="F1012" s="24"/>
      <c r="G1012" s="69"/>
      <c r="H1012" s="66"/>
      <c r="I1012" s="66"/>
      <c r="J1012" s="66"/>
      <c r="K1012" s="67"/>
      <c r="L1012" s="51"/>
      <c r="M1012" s="34"/>
      <c r="N1012" s="34"/>
      <c r="O1012" s="34"/>
      <c r="P1012" s="34"/>
      <c r="Q1012" s="34"/>
      <c r="R1012" s="34"/>
      <c r="S1012" s="34"/>
      <c r="T1012" s="34"/>
      <c r="U1012" s="34"/>
      <c r="V1012" s="37"/>
      <c r="W1012" s="33"/>
      <c r="Y1012"/>
      <c r="Z1012"/>
    </row>
    <row r="1013" spans="1:26" s="72" customFormat="1" x14ac:dyDescent="0.2">
      <c r="A1013" s="322"/>
      <c r="B1013" s="25"/>
      <c r="C1013" s="23"/>
      <c r="D1013" s="23"/>
      <c r="E1013" s="64" t="s">
        <v>54</v>
      </c>
      <c r="F1013" s="24"/>
      <c r="G1013" s="69">
        <f t="shared" ref="G1013:W1013" si="312">SUBTOTAL(9,G1014:G1016)</f>
        <v>0</v>
      </c>
      <c r="H1013" s="70">
        <f t="shared" si="312"/>
        <v>0</v>
      </c>
      <c r="I1013" s="66">
        <f t="shared" si="312"/>
        <v>0</v>
      </c>
      <c r="J1013" s="66">
        <f t="shared" si="312"/>
        <v>0</v>
      </c>
      <c r="K1013" s="67">
        <f t="shared" si="312"/>
        <v>0</v>
      </c>
      <c r="L1013" s="34">
        <f t="shared" si="312"/>
        <v>0</v>
      </c>
      <c r="M1013" s="34">
        <f t="shared" si="312"/>
        <v>0</v>
      </c>
      <c r="N1013" s="34">
        <f t="shared" si="312"/>
        <v>0</v>
      </c>
      <c r="O1013" s="34">
        <f t="shared" si="312"/>
        <v>0</v>
      </c>
      <c r="P1013" s="34">
        <f t="shared" si="312"/>
        <v>0</v>
      </c>
      <c r="Q1013" s="34">
        <f t="shared" si="312"/>
        <v>0</v>
      </c>
      <c r="R1013" s="34">
        <f t="shared" si="312"/>
        <v>0</v>
      </c>
      <c r="S1013" s="34">
        <f t="shared" si="312"/>
        <v>0</v>
      </c>
      <c r="T1013" s="34">
        <f t="shared" si="312"/>
        <v>0</v>
      </c>
      <c r="U1013" s="34">
        <f t="shared" si="312"/>
        <v>0</v>
      </c>
      <c r="V1013" s="34">
        <f t="shared" si="312"/>
        <v>0</v>
      </c>
      <c r="W1013" s="33">
        <f t="shared" si="312"/>
        <v>0</v>
      </c>
      <c r="Y1013"/>
      <c r="Z1013"/>
    </row>
    <row r="1014" spans="1:26" s="72" customFormat="1" outlineLevel="1" x14ac:dyDescent="0.2">
      <c r="A1014" s="322"/>
      <c r="B1014" s="25"/>
      <c r="C1014" s="23"/>
      <c r="D1014" s="23"/>
      <c r="E1014" s="64"/>
      <c r="F1014" s="176" t="s">
        <v>55</v>
      </c>
      <c r="G1014" s="190">
        <f t="shared" ref="G1014:V1014" si="313">G154</f>
        <v>0</v>
      </c>
      <c r="H1014" s="191">
        <f t="shared" si="313"/>
        <v>0</v>
      </c>
      <c r="I1014" s="179">
        <f t="shared" si="313"/>
        <v>0</v>
      </c>
      <c r="J1014" s="179">
        <f t="shared" si="313"/>
        <v>0</v>
      </c>
      <c r="K1014" s="197">
        <f t="shared" si="313"/>
        <v>0</v>
      </c>
      <c r="L1014" s="181">
        <f t="shared" si="313"/>
        <v>0</v>
      </c>
      <c r="M1014" s="192">
        <f t="shared" si="313"/>
        <v>0</v>
      </c>
      <c r="N1014" s="182">
        <f t="shared" si="313"/>
        <v>0</v>
      </c>
      <c r="O1014" s="182">
        <f t="shared" si="313"/>
        <v>0</v>
      </c>
      <c r="P1014" s="182">
        <f t="shared" si="313"/>
        <v>0</v>
      </c>
      <c r="Q1014" s="182">
        <f t="shared" si="313"/>
        <v>0</v>
      </c>
      <c r="R1014" s="182">
        <f t="shared" si="313"/>
        <v>0</v>
      </c>
      <c r="S1014" s="182">
        <f t="shared" si="313"/>
        <v>0</v>
      </c>
      <c r="T1014" s="178">
        <f t="shared" si="313"/>
        <v>0</v>
      </c>
      <c r="U1014" s="182">
        <f t="shared" si="313"/>
        <v>0</v>
      </c>
      <c r="V1014" s="183">
        <f t="shared" si="313"/>
        <v>0</v>
      </c>
      <c r="W1014" s="46">
        <f>G1014-SUM(H1014:V1014)</f>
        <v>0</v>
      </c>
      <c r="Y1014"/>
      <c r="Z1014"/>
    </row>
    <row r="1015" spans="1:26" s="72" customFormat="1" outlineLevel="1" x14ac:dyDescent="0.2">
      <c r="A1015" s="322"/>
      <c r="B1015" s="25"/>
      <c r="C1015" s="23"/>
      <c r="D1015" s="23"/>
      <c r="E1015" s="24"/>
      <c r="F1015" s="176" t="s">
        <v>161</v>
      </c>
      <c r="G1015" s="190">
        <f t="shared" ref="G1015:V1015" si="314">G155</f>
        <v>0</v>
      </c>
      <c r="H1015" s="191">
        <f t="shared" si="314"/>
        <v>0</v>
      </c>
      <c r="I1015" s="179">
        <f t="shared" si="314"/>
        <v>0</v>
      </c>
      <c r="J1015" s="179">
        <f t="shared" si="314"/>
        <v>0</v>
      </c>
      <c r="K1015" s="197">
        <f t="shared" si="314"/>
        <v>0</v>
      </c>
      <c r="L1015" s="181">
        <f t="shared" si="314"/>
        <v>0</v>
      </c>
      <c r="M1015" s="192">
        <f t="shared" si="314"/>
        <v>0</v>
      </c>
      <c r="N1015" s="182">
        <f t="shared" si="314"/>
        <v>0</v>
      </c>
      <c r="O1015" s="182">
        <f t="shared" si="314"/>
        <v>0</v>
      </c>
      <c r="P1015" s="182">
        <f t="shared" si="314"/>
        <v>0</v>
      </c>
      <c r="Q1015" s="182">
        <f t="shared" si="314"/>
        <v>0</v>
      </c>
      <c r="R1015" s="182">
        <f t="shared" si="314"/>
        <v>0</v>
      </c>
      <c r="S1015" s="182">
        <f t="shared" si="314"/>
        <v>0</v>
      </c>
      <c r="T1015" s="178">
        <f t="shared" si="314"/>
        <v>0</v>
      </c>
      <c r="U1015" s="182">
        <f t="shared" si="314"/>
        <v>0</v>
      </c>
      <c r="V1015" s="183">
        <f t="shared" si="314"/>
        <v>0</v>
      </c>
      <c r="W1015" s="46">
        <f>G1015-SUM(H1015:V1015)</f>
        <v>0</v>
      </c>
      <c r="Y1015"/>
      <c r="Z1015"/>
    </row>
    <row r="1016" spans="1:26" s="72" customFormat="1" outlineLevel="1" x14ac:dyDescent="0.2">
      <c r="A1016" s="322"/>
      <c r="B1016" s="25"/>
      <c r="C1016" s="23"/>
      <c r="D1016" s="23"/>
      <c r="E1016" s="24"/>
      <c r="F1016" s="176" t="s">
        <v>331</v>
      </c>
      <c r="G1016" s="190">
        <f t="shared" ref="G1016:V1016" si="315">G156</f>
        <v>0</v>
      </c>
      <c r="H1016" s="191">
        <f t="shared" si="315"/>
        <v>0</v>
      </c>
      <c r="I1016" s="179">
        <f t="shared" si="315"/>
        <v>0</v>
      </c>
      <c r="J1016" s="179">
        <f t="shared" si="315"/>
        <v>0</v>
      </c>
      <c r="K1016" s="197">
        <f t="shared" si="315"/>
        <v>0</v>
      </c>
      <c r="L1016" s="181">
        <f t="shared" si="315"/>
        <v>0</v>
      </c>
      <c r="M1016" s="192">
        <f t="shared" si="315"/>
        <v>0</v>
      </c>
      <c r="N1016" s="182">
        <f t="shared" si="315"/>
        <v>0</v>
      </c>
      <c r="O1016" s="182">
        <f t="shared" si="315"/>
        <v>0</v>
      </c>
      <c r="P1016" s="182">
        <f t="shared" si="315"/>
        <v>0</v>
      </c>
      <c r="Q1016" s="182">
        <f t="shared" si="315"/>
        <v>0</v>
      </c>
      <c r="R1016" s="182">
        <f t="shared" si="315"/>
        <v>0</v>
      </c>
      <c r="S1016" s="182">
        <f t="shared" si="315"/>
        <v>0</v>
      </c>
      <c r="T1016" s="182">
        <f t="shared" si="315"/>
        <v>0</v>
      </c>
      <c r="U1016" s="182">
        <f t="shared" si="315"/>
        <v>0</v>
      </c>
      <c r="V1016" s="183">
        <f t="shared" si="315"/>
        <v>0</v>
      </c>
      <c r="W1016" s="46">
        <f>G1016-SUM(H1016:V1016)</f>
        <v>0</v>
      </c>
      <c r="Y1016"/>
      <c r="Z1016"/>
    </row>
    <row r="1017" spans="1:26" s="72" customFormat="1" x14ac:dyDescent="0.2">
      <c r="A1017" s="322"/>
      <c r="B1017" s="25"/>
      <c r="C1017" s="23"/>
      <c r="D1017" s="23"/>
      <c r="E1017" s="24" t="s">
        <v>56</v>
      </c>
      <c r="F1017" s="24"/>
      <c r="G1017" s="69">
        <f t="shared" ref="G1017:W1017" si="316">SUBTOTAL(9,G1018:G1020)</f>
        <v>0</v>
      </c>
      <c r="H1017" s="70">
        <f t="shared" si="316"/>
        <v>0</v>
      </c>
      <c r="I1017" s="66">
        <f t="shared" si="316"/>
        <v>0</v>
      </c>
      <c r="J1017" s="66">
        <f t="shared" si="316"/>
        <v>0</v>
      </c>
      <c r="K1017" s="67">
        <f t="shared" si="316"/>
        <v>0</v>
      </c>
      <c r="L1017" s="34">
        <f t="shared" si="316"/>
        <v>0</v>
      </c>
      <c r="M1017" s="34">
        <f t="shared" si="316"/>
        <v>0</v>
      </c>
      <c r="N1017" s="34">
        <f t="shared" si="316"/>
        <v>0</v>
      </c>
      <c r="O1017" s="34">
        <f t="shared" si="316"/>
        <v>0</v>
      </c>
      <c r="P1017" s="34">
        <f t="shared" si="316"/>
        <v>0</v>
      </c>
      <c r="Q1017" s="34">
        <f t="shared" si="316"/>
        <v>0</v>
      </c>
      <c r="R1017" s="34">
        <f t="shared" si="316"/>
        <v>0</v>
      </c>
      <c r="S1017" s="34">
        <f t="shared" si="316"/>
        <v>0</v>
      </c>
      <c r="T1017" s="34">
        <f t="shared" si="316"/>
        <v>0</v>
      </c>
      <c r="U1017" s="34">
        <f t="shared" si="316"/>
        <v>0</v>
      </c>
      <c r="V1017" s="34">
        <f t="shared" si="316"/>
        <v>0</v>
      </c>
      <c r="W1017" s="33">
        <f t="shared" si="316"/>
        <v>0</v>
      </c>
      <c r="Y1017"/>
      <c r="Z1017"/>
    </row>
    <row r="1018" spans="1:26" s="72" customFormat="1" outlineLevel="1" x14ac:dyDescent="0.2">
      <c r="A1018" s="322"/>
      <c r="B1018" s="25"/>
      <c r="C1018" s="23"/>
      <c r="D1018" s="23"/>
      <c r="E1018" s="24"/>
      <c r="F1018" s="176" t="s">
        <v>162</v>
      </c>
      <c r="G1018" s="190">
        <f t="shared" ref="G1018:V1018" si="317">G158</f>
        <v>0</v>
      </c>
      <c r="H1018" s="191">
        <f t="shared" si="317"/>
        <v>0</v>
      </c>
      <c r="I1018" s="179">
        <f t="shared" si="317"/>
        <v>0</v>
      </c>
      <c r="J1018" s="179">
        <f t="shared" si="317"/>
        <v>0</v>
      </c>
      <c r="K1018" s="197">
        <f t="shared" si="317"/>
        <v>0</v>
      </c>
      <c r="L1018" s="181">
        <f t="shared" si="317"/>
        <v>0</v>
      </c>
      <c r="M1018" s="192">
        <f t="shared" si="317"/>
        <v>0</v>
      </c>
      <c r="N1018" s="182">
        <f t="shared" si="317"/>
        <v>0</v>
      </c>
      <c r="O1018" s="182">
        <f t="shared" si="317"/>
        <v>0</v>
      </c>
      <c r="P1018" s="182">
        <f t="shared" si="317"/>
        <v>0</v>
      </c>
      <c r="Q1018" s="182">
        <f t="shared" si="317"/>
        <v>0</v>
      </c>
      <c r="R1018" s="182">
        <f t="shared" si="317"/>
        <v>0</v>
      </c>
      <c r="S1018" s="182">
        <f t="shared" si="317"/>
        <v>0</v>
      </c>
      <c r="T1018" s="178">
        <f t="shared" si="317"/>
        <v>0</v>
      </c>
      <c r="U1018" s="182">
        <f t="shared" si="317"/>
        <v>0</v>
      </c>
      <c r="V1018" s="183">
        <f t="shared" si="317"/>
        <v>0</v>
      </c>
      <c r="W1018" s="46">
        <f>G1018-SUM(H1018:V1018)</f>
        <v>0</v>
      </c>
      <c r="Y1018"/>
      <c r="Z1018"/>
    </row>
    <row r="1019" spans="1:26" s="72" customFormat="1" outlineLevel="1" x14ac:dyDescent="0.2">
      <c r="A1019" s="322"/>
      <c r="B1019" s="25"/>
      <c r="C1019" s="23"/>
      <c r="D1019" s="23"/>
      <c r="E1019" s="24"/>
      <c r="F1019" s="176" t="s">
        <v>163</v>
      </c>
      <c r="G1019" s="190">
        <f t="shared" ref="G1019:V1019" si="318">G159</f>
        <v>0</v>
      </c>
      <c r="H1019" s="191">
        <f t="shared" si="318"/>
        <v>0</v>
      </c>
      <c r="I1019" s="179">
        <f t="shared" si="318"/>
        <v>0</v>
      </c>
      <c r="J1019" s="179">
        <f t="shared" si="318"/>
        <v>0</v>
      </c>
      <c r="K1019" s="197">
        <f t="shared" si="318"/>
        <v>0</v>
      </c>
      <c r="L1019" s="181">
        <f t="shared" si="318"/>
        <v>0</v>
      </c>
      <c r="M1019" s="192">
        <f t="shared" si="318"/>
        <v>0</v>
      </c>
      <c r="N1019" s="182">
        <f t="shared" si="318"/>
        <v>0</v>
      </c>
      <c r="O1019" s="182">
        <f t="shared" si="318"/>
        <v>0</v>
      </c>
      <c r="P1019" s="182">
        <f t="shared" si="318"/>
        <v>0</v>
      </c>
      <c r="Q1019" s="182">
        <f t="shared" si="318"/>
        <v>0</v>
      </c>
      <c r="R1019" s="182">
        <f t="shared" si="318"/>
        <v>0</v>
      </c>
      <c r="S1019" s="182">
        <f t="shared" si="318"/>
        <v>0</v>
      </c>
      <c r="T1019" s="178">
        <f t="shared" si="318"/>
        <v>0</v>
      </c>
      <c r="U1019" s="182">
        <f t="shared" si="318"/>
        <v>0</v>
      </c>
      <c r="V1019" s="183">
        <f t="shared" si="318"/>
        <v>0</v>
      </c>
      <c r="W1019" s="46">
        <f>G1019-SUM(H1019:V1019)</f>
        <v>0</v>
      </c>
      <c r="Y1019"/>
      <c r="Z1019"/>
    </row>
    <row r="1020" spans="1:26" s="72" customFormat="1" outlineLevel="1" x14ac:dyDescent="0.2">
      <c r="A1020" s="322"/>
      <c r="B1020" s="25"/>
      <c r="C1020" s="23"/>
      <c r="D1020" s="23"/>
      <c r="E1020" s="24"/>
      <c r="F1020" s="176" t="s">
        <v>332</v>
      </c>
      <c r="G1020" s="190">
        <f t="shared" ref="G1020:V1020" si="319">G160</f>
        <v>0</v>
      </c>
      <c r="H1020" s="191">
        <f t="shared" si="319"/>
        <v>0</v>
      </c>
      <c r="I1020" s="179">
        <f t="shared" si="319"/>
        <v>0</v>
      </c>
      <c r="J1020" s="179">
        <f t="shared" si="319"/>
        <v>0</v>
      </c>
      <c r="K1020" s="197">
        <f t="shared" si="319"/>
        <v>0</v>
      </c>
      <c r="L1020" s="181">
        <f t="shared" si="319"/>
        <v>0</v>
      </c>
      <c r="M1020" s="192">
        <f t="shared" si="319"/>
        <v>0</v>
      </c>
      <c r="N1020" s="182">
        <f t="shared" si="319"/>
        <v>0</v>
      </c>
      <c r="O1020" s="182">
        <f t="shared" si="319"/>
        <v>0</v>
      </c>
      <c r="P1020" s="182">
        <f t="shared" si="319"/>
        <v>0</v>
      </c>
      <c r="Q1020" s="182">
        <f t="shared" si="319"/>
        <v>0</v>
      </c>
      <c r="R1020" s="182">
        <f t="shared" si="319"/>
        <v>0</v>
      </c>
      <c r="S1020" s="182">
        <f t="shared" si="319"/>
        <v>0</v>
      </c>
      <c r="T1020" s="178">
        <f t="shared" si="319"/>
        <v>0</v>
      </c>
      <c r="U1020" s="182">
        <f t="shared" si="319"/>
        <v>0</v>
      </c>
      <c r="V1020" s="183">
        <f t="shared" si="319"/>
        <v>0</v>
      </c>
      <c r="W1020" s="46">
        <f>G1020-SUM(H1020:V1020)</f>
        <v>0</v>
      </c>
      <c r="Y1020"/>
      <c r="Z1020"/>
    </row>
    <row r="1021" spans="1:26" s="72" customFormat="1" x14ac:dyDescent="0.2">
      <c r="A1021" s="322"/>
      <c r="B1021" s="25"/>
      <c r="C1021" s="23"/>
      <c r="D1021" s="23"/>
      <c r="E1021" s="24" t="s">
        <v>57</v>
      </c>
      <c r="F1021" s="24"/>
      <c r="G1021" s="69">
        <f t="shared" ref="G1021:W1021" si="320">SUBTOTAL(9,G1022:G1024)</f>
        <v>0</v>
      </c>
      <c r="H1021" s="70">
        <f t="shared" si="320"/>
        <v>0</v>
      </c>
      <c r="I1021" s="66">
        <f t="shared" si="320"/>
        <v>0</v>
      </c>
      <c r="J1021" s="66">
        <f t="shared" si="320"/>
        <v>0</v>
      </c>
      <c r="K1021" s="67">
        <f t="shared" si="320"/>
        <v>0</v>
      </c>
      <c r="L1021" s="34">
        <f t="shared" si="320"/>
        <v>0</v>
      </c>
      <c r="M1021" s="34">
        <f t="shared" si="320"/>
        <v>0</v>
      </c>
      <c r="N1021" s="34">
        <f t="shared" si="320"/>
        <v>0</v>
      </c>
      <c r="O1021" s="34">
        <f t="shared" si="320"/>
        <v>0</v>
      </c>
      <c r="P1021" s="34">
        <f t="shared" si="320"/>
        <v>0</v>
      </c>
      <c r="Q1021" s="34">
        <f t="shared" si="320"/>
        <v>0</v>
      </c>
      <c r="R1021" s="34">
        <f t="shared" si="320"/>
        <v>0</v>
      </c>
      <c r="S1021" s="34">
        <f t="shared" si="320"/>
        <v>0</v>
      </c>
      <c r="T1021" s="34">
        <f t="shared" si="320"/>
        <v>0</v>
      </c>
      <c r="U1021" s="34">
        <f t="shared" si="320"/>
        <v>0</v>
      </c>
      <c r="V1021" s="34">
        <f t="shared" si="320"/>
        <v>0</v>
      </c>
      <c r="W1021" s="33">
        <f t="shared" si="320"/>
        <v>0</v>
      </c>
      <c r="Y1021"/>
      <c r="Z1021"/>
    </row>
    <row r="1022" spans="1:26" s="72" customFormat="1" outlineLevel="1" x14ac:dyDescent="0.2">
      <c r="A1022" s="322"/>
      <c r="B1022" s="25"/>
      <c r="C1022" s="23"/>
      <c r="D1022" s="23"/>
      <c r="E1022" s="24"/>
      <c r="F1022" s="176" t="s">
        <v>164</v>
      </c>
      <c r="G1022" s="190">
        <f t="shared" ref="G1022:V1022" si="321">G162</f>
        <v>0</v>
      </c>
      <c r="H1022" s="191">
        <f t="shared" si="321"/>
        <v>0</v>
      </c>
      <c r="I1022" s="179">
        <f t="shared" si="321"/>
        <v>0</v>
      </c>
      <c r="J1022" s="179">
        <f t="shared" si="321"/>
        <v>0</v>
      </c>
      <c r="K1022" s="197">
        <f t="shared" si="321"/>
        <v>0</v>
      </c>
      <c r="L1022" s="181">
        <f t="shared" si="321"/>
        <v>0</v>
      </c>
      <c r="M1022" s="192">
        <f t="shared" si="321"/>
        <v>0</v>
      </c>
      <c r="N1022" s="182">
        <f t="shared" si="321"/>
        <v>0</v>
      </c>
      <c r="O1022" s="182">
        <f t="shared" si="321"/>
        <v>0</v>
      </c>
      <c r="P1022" s="182">
        <f t="shared" si="321"/>
        <v>0</v>
      </c>
      <c r="Q1022" s="182">
        <f t="shared" si="321"/>
        <v>0</v>
      </c>
      <c r="R1022" s="182">
        <f t="shared" si="321"/>
        <v>0</v>
      </c>
      <c r="S1022" s="182">
        <f t="shared" si="321"/>
        <v>0</v>
      </c>
      <c r="T1022" s="178">
        <f t="shared" si="321"/>
        <v>0</v>
      </c>
      <c r="U1022" s="182">
        <f t="shared" si="321"/>
        <v>0</v>
      </c>
      <c r="V1022" s="183">
        <f t="shared" si="321"/>
        <v>0</v>
      </c>
      <c r="W1022" s="46">
        <f>G1022-SUM(H1022:V1022)</f>
        <v>0</v>
      </c>
      <c r="Y1022"/>
      <c r="Z1022"/>
    </row>
    <row r="1023" spans="1:26" s="72" customFormat="1" outlineLevel="1" x14ac:dyDescent="0.2">
      <c r="A1023" s="322"/>
      <c r="B1023" s="25"/>
      <c r="C1023" s="23"/>
      <c r="D1023" s="23"/>
      <c r="E1023" s="24"/>
      <c r="F1023" s="176" t="s">
        <v>165</v>
      </c>
      <c r="G1023" s="190">
        <f t="shared" ref="G1023:V1023" si="322">G163</f>
        <v>0</v>
      </c>
      <c r="H1023" s="191">
        <f t="shared" si="322"/>
        <v>0</v>
      </c>
      <c r="I1023" s="179">
        <f t="shared" si="322"/>
        <v>0</v>
      </c>
      <c r="J1023" s="179">
        <f t="shared" si="322"/>
        <v>0</v>
      </c>
      <c r="K1023" s="197">
        <f t="shared" si="322"/>
        <v>0</v>
      </c>
      <c r="L1023" s="181">
        <f t="shared" si="322"/>
        <v>0</v>
      </c>
      <c r="M1023" s="192">
        <f t="shared" si="322"/>
        <v>0</v>
      </c>
      <c r="N1023" s="182">
        <f t="shared" si="322"/>
        <v>0</v>
      </c>
      <c r="O1023" s="182">
        <f t="shared" si="322"/>
        <v>0</v>
      </c>
      <c r="P1023" s="182">
        <f t="shared" si="322"/>
        <v>0</v>
      </c>
      <c r="Q1023" s="182">
        <f t="shared" si="322"/>
        <v>0</v>
      </c>
      <c r="R1023" s="182">
        <f t="shared" si="322"/>
        <v>0</v>
      </c>
      <c r="S1023" s="182">
        <f t="shared" si="322"/>
        <v>0</v>
      </c>
      <c r="T1023" s="178">
        <f t="shared" si="322"/>
        <v>0</v>
      </c>
      <c r="U1023" s="182">
        <f t="shared" si="322"/>
        <v>0</v>
      </c>
      <c r="V1023" s="183">
        <f t="shared" si="322"/>
        <v>0</v>
      </c>
      <c r="W1023" s="46">
        <f>G1023-SUM(H1023:V1023)</f>
        <v>0</v>
      </c>
      <c r="Y1023"/>
      <c r="Z1023"/>
    </row>
    <row r="1024" spans="1:26" s="72" customFormat="1" outlineLevel="1" x14ac:dyDescent="0.2">
      <c r="A1024" s="322"/>
      <c r="B1024" s="25"/>
      <c r="C1024" s="23"/>
      <c r="D1024" s="23"/>
      <c r="E1024" s="24"/>
      <c r="F1024" s="176" t="s">
        <v>333</v>
      </c>
      <c r="G1024" s="190">
        <f t="shared" ref="G1024:V1024" si="323">G164</f>
        <v>0</v>
      </c>
      <c r="H1024" s="191">
        <f t="shared" si="323"/>
        <v>0</v>
      </c>
      <c r="I1024" s="179">
        <f t="shared" si="323"/>
        <v>0</v>
      </c>
      <c r="J1024" s="179">
        <f t="shared" si="323"/>
        <v>0</v>
      </c>
      <c r="K1024" s="197">
        <f t="shared" si="323"/>
        <v>0</v>
      </c>
      <c r="L1024" s="181">
        <f t="shared" si="323"/>
        <v>0</v>
      </c>
      <c r="M1024" s="192">
        <f t="shared" si="323"/>
        <v>0</v>
      </c>
      <c r="N1024" s="182">
        <f t="shared" si="323"/>
        <v>0</v>
      </c>
      <c r="O1024" s="182">
        <f t="shared" si="323"/>
        <v>0</v>
      </c>
      <c r="P1024" s="182">
        <f t="shared" si="323"/>
        <v>0</v>
      </c>
      <c r="Q1024" s="182">
        <f t="shared" si="323"/>
        <v>0</v>
      </c>
      <c r="R1024" s="182">
        <f t="shared" si="323"/>
        <v>0</v>
      </c>
      <c r="S1024" s="182">
        <f t="shared" si="323"/>
        <v>0</v>
      </c>
      <c r="T1024" s="178">
        <f t="shared" si="323"/>
        <v>0</v>
      </c>
      <c r="U1024" s="182">
        <f t="shared" si="323"/>
        <v>0</v>
      </c>
      <c r="V1024" s="183">
        <f t="shared" si="323"/>
        <v>0</v>
      </c>
      <c r="W1024" s="46">
        <f>G1024-SUM(H1024:V1024)</f>
        <v>0</v>
      </c>
      <c r="Y1024"/>
      <c r="Z1024"/>
    </row>
    <row r="1025" spans="1:26" s="72" customFormat="1" x14ac:dyDescent="0.2">
      <c r="A1025" s="322"/>
      <c r="B1025" s="25"/>
      <c r="C1025" s="23"/>
      <c r="D1025" s="23" t="s">
        <v>58</v>
      </c>
      <c r="E1025" s="24"/>
      <c r="F1025" s="24"/>
      <c r="G1025" s="69"/>
      <c r="H1025" s="66"/>
      <c r="I1025" s="66"/>
      <c r="J1025" s="66"/>
      <c r="K1025" s="67"/>
      <c r="L1025" s="51"/>
      <c r="M1025" s="34"/>
      <c r="N1025" s="34"/>
      <c r="O1025" s="34"/>
      <c r="P1025" s="34"/>
      <c r="Q1025" s="34"/>
      <c r="R1025" s="34"/>
      <c r="S1025" s="34"/>
      <c r="T1025" s="34"/>
      <c r="U1025" s="34"/>
      <c r="V1025" s="37"/>
      <c r="W1025" s="33"/>
      <c r="Y1025"/>
      <c r="Z1025"/>
    </row>
    <row r="1026" spans="1:26" s="72" customFormat="1" x14ac:dyDescent="0.2">
      <c r="A1026" s="322"/>
      <c r="B1026" s="25"/>
      <c r="C1026" s="23"/>
      <c r="D1026" s="23"/>
      <c r="E1026" s="24" t="s">
        <v>172</v>
      </c>
      <c r="F1026" s="24"/>
      <c r="G1026" s="69">
        <f t="shared" ref="G1026:W1026" si="324">SUBTOTAL(9,G1027:G1028)</f>
        <v>0</v>
      </c>
      <c r="H1026" s="70">
        <f t="shared" si="324"/>
        <v>0</v>
      </c>
      <c r="I1026" s="66">
        <f t="shared" si="324"/>
        <v>0</v>
      </c>
      <c r="J1026" s="66">
        <f t="shared" si="324"/>
        <v>0</v>
      </c>
      <c r="K1026" s="67">
        <f t="shared" si="324"/>
        <v>0</v>
      </c>
      <c r="L1026" s="34">
        <f t="shared" si="324"/>
        <v>0</v>
      </c>
      <c r="M1026" s="34">
        <f t="shared" si="324"/>
        <v>0</v>
      </c>
      <c r="N1026" s="34">
        <f t="shared" si="324"/>
        <v>0</v>
      </c>
      <c r="O1026" s="34">
        <f t="shared" si="324"/>
        <v>0</v>
      </c>
      <c r="P1026" s="34">
        <f t="shared" si="324"/>
        <v>0</v>
      </c>
      <c r="Q1026" s="34">
        <f t="shared" si="324"/>
        <v>0</v>
      </c>
      <c r="R1026" s="34">
        <f t="shared" si="324"/>
        <v>0</v>
      </c>
      <c r="S1026" s="34">
        <f t="shared" si="324"/>
        <v>0</v>
      </c>
      <c r="T1026" s="34">
        <f t="shared" si="324"/>
        <v>0</v>
      </c>
      <c r="U1026" s="34">
        <f t="shared" si="324"/>
        <v>0</v>
      </c>
      <c r="V1026" s="34">
        <f t="shared" si="324"/>
        <v>0</v>
      </c>
      <c r="W1026" s="33">
        <f t="shared" si="324"/>
        <v>0</v>
      </c>
      <c r="Y1026"/>
      <c r="Z1026"/>
    </row>
    <row r="1027" spans="1:26" s="72" customFormat="1" outlineLevel="1" x14ac:dyDescent="0.2">
      <c r="A1027" s="322"/>
      <c r="B1027" s="25"/>
      <c r="C1027" s="23"/>
      <c r="D1027" s="23"/>
      <c r="E1027" s="24"/>
      <c r="F1027" s="176" t="s">
        <v>61</v>
      </c>
      <c r="G1027" s="190">
        <f t="shared" ref="G1027:V1027" si="325">G167</f>
        <v>0</v>
      </c>
      <c r="H1027" s="191">
        <f t="shared" si="325"/>
        <v>0</v>
      </c>
      <c r="I1027" s="179">
        <f t="shared" si="325"/>
        <v>0</v>
      </c>
      <c r="J1027" s="179">
        <f t="shared" si="325"/>
        <v>0</v>
      </c>
      <c r="K1027" s="197">
        <f t="shared" si="325"/>
        <v>0</v>
      </c>
      <c r="L1027" s="181">
        <f t="shared" si="325"/>
        <v>0</v>
      </c>
      <c r="M1027" s="192">
        <f t="shared" si="325"/>
        <v>0</v>
      </c>
      <c r="N1027" s="182">
        <f t="shared" si="325"/>
        <v>0</v>
      </c>
      <c r="O1027" s="182">
        <f t="shared" si="325"/>
        <v>0</v>
      </c>
      <c r="P1027" s="182">
        <f t="shared" si="325"/>
        <v>0</v>
      </c>
      <c r="Q1027" s="182">
        <f t="shared" si="325"/>
        <v>0</v>
      </c>
      <c r="R1027" s="182">
        <f t="shared" si="325"/>
        <v>0</v>
      </c>
      <c r="S1027" s="182">
        <f t="shared" si="325"/>
        <v>0</v>
      </c>
      <c r="T1027" s="178">
        <f t="shared" si="325"/>
        <v>0</v>
      </c>
      <c r="U1027" s="182">
        <f t="shared" si="325"/>
        <v>0</v>
      </c>
      <c r="V1027" s="183">
        <f t="shared" si="325"/>
        <v>0</v>
      </c>
      <c r="W1027" s="46">
        <f>G1027-SUM(H1027:V1027)</f>
        <v>0</v>
      </c>
      <c r="Y1027"/>
      <c r="Z1027"/>
    </row>
    <row r="1028" spans="1:26" s="72" customFormat="1" outlineLevel="1" x14ac:dyDescent="0.2">
      <c r="A1028" s="322"/>
      <c r="B1028" s="25"/>
      <c r="C1028" s="23"/>
      <c r="D1028" s="23"/>
      <c r="E1028" s="24"/>
      <c r="F1028" s="176" t="s">
        <v>173</v>
      </c>
      <c r="G1028" s="190">
        <f t="shared" ref="G1028:V1028" si="326">G168</f>
        <v>0</v>
      </c>
      <c r="H1028" s="191">
        <f t="shared" si="326"/>
        <v>0</v>
      </c>
      <c r="I1028" s="179">
        <f t="shared" si="326"/>
        <v>0</v>
      </c>
      <c r="J1028" s="179">
        <f t="shared" si="326"/>
        <v>0</v>
      </c>
      <c r="K1028" s="197">
        <f t="shared" si="326"/>
        <v>0</v>
      </c>
      <c r="L1028" s="181">
        <f t="shared" si="326"/>
        <v>0</v>
      </c>
      <c r="M1028" s="192">
        <f t="shared" si="326"/>
        <v>0</v>
      </c>
      <c r="N1028" s="182">
        <f t="shared" si="326"/>
        <v>0</v>
      </c>
      <c r="O1028" s="182">
        <f t="shared" si="326"/>
        <v>0</v>
      </c>
      <c r="P1028" s="182">
        <f t="shared" si="326"/>
        <v>0</v>
      </c>
      <c r="Q1028" s="182">
        <f t="shared" si="326"/>
        <v>0</v>
      </c>
      <c r="R1028" s="182">
        <f t="shared" si="326"/>
        <v>0</v>
      </c>
      <c r="S1028" s="182">
        <f t="shared" si="326"/>
        <v>0</v>
      </c>
      <c r="T1028" s="178">
        <f t="shared" si="326"/>
        <v>0</v>
      </c>
      <c r="U1028" s="182">
        <f t="shared" si="326"/>
        <v>0</v>
      </c>
      <c r="V1028" s="183">
        <f t="shared" si="326"/>
        <v>0</v>
      </c>
      <c r="W1028" s="46">
        <f>G1028-SUM(H1028:V1028)</f>
        <v>0</v>
      </c>
      <c r="Y1028"/>
      <c r="Z1028"/>
    </row>
    <row r="1029" spans="1:26" s="72" customFormat="1" x14ac:dyDescent="0.2">
      <c r="A1029" s="322"/>
      <c r="B1029" s="25"/>
      <c r="C1029" s="23"/>
      <c r="D1029" s="23"/>
      <c r="E1029" s="24" t="s">
        <v>166</v>
      </c>
      <c r="F1029" s="24"/>
      <c r="G1029" s="69">
        <f t="shared" ref="G1029:W1029" si="327">SUBTOTAL(9,G1030:G1032)</f>
        <v>0</v>
      </c>
      <c r="H1029" s="70">
        <f t="shared" si="327"/>
        <v>0</v>
      </c>
      <c r="I1029" s="66">
        <f t="shared" si="327"/>
        <v>0</v>
      </c>
      <c r="J1029" s="66">
        <f t="shared" si="327"/>
        <v>0</v>
      </c>
      <c r="K1029" s="67">
        <f t="shared" si="327"/>
        <v>0</v>
      </c>
      <c r="L1029" s="34">
        <f t="shared" si="327"/>
        <v>0</v>
      </c>
      <c r="M1029" s="34">
        <f t="shared" si="327"/>
        <v>0</v>
      </c>
      <c r="N1029" s="34">
        <f t="shared" si="327"/>
        <v>0</v>
      </c>
      <c r="O1029" s="34">
        <f t="shared" si="327"/>
        <v>0</v>
      </c>
      <c r="P1029" s="34">
        <f t="shared" si="327"/>
        <v>0</v>
      </c>
      <c r="Q1029" s="34">
        <f t="shared" si="327"/>
        <v>0</v>
      </c>
      <c r="R1029" s="34">
        <f t="shared" si="327"/>
        <v>0</v>
      </c>
      <c r="S1029" s="34">
        <f t="shared" si="327"/>
        <v>0</v>
      </c>
      <c r="T1029" s="34">
        <f t="shared" si="327"/>
        <v>0</v>
      </c>
      <c r="U1029" s="34">
        <f t="shared" si="327"/>
        <v>0</v>
      </c>
      <c r="V1029" s="34">
        <f t="shared" si="327"/>
        <v>0</v>
      </c>
      <c r="W1029" s="33">
        <f t="shared" si="327"/>
        <v>0</v>
      </c>
      <c r="Y1029"/>
      <c r="Z1029"/>
    </row>
    <row r="1030" spans="1:26" s="72" customFormat="1" outlineLevel="1" x14ac:dyDescent="0.2">
      <c r="A1030" s="322"/>
      <c r="B1030" s="25"/>
      <c r="C1030" s="23"/>
      <c r="D1030" s="23"/>
      <c r="E1030" s="24"/>
      <c r="F1030" s="176" t="s">
        <v>59</v>
      </c>
      <c r="G1030" s="190">
        <f t="shared" ref="G1030:V1030" si="328">G170</f>
        <v>0</v>
      </c>
      <c r="H1030" s="191">
        <f t="shared" si="328"/>
        <v>0</v>
      </c>
      <c r="I1030" s="179">
        <f t="shared" si="328"/>
        <v>0</v>
      </c>
      <c r="J1030" s="179">
        <f t="shared" si="328"/>
        <v>0</v>
      </c>
      <c r="K1030" s="197">
        <f t="shared" si="328"/>
        <v>0</v>
      </c>
      <c r="L1030" s="181">
        <f t="shared" si="328"/>
        <v>0</v>
      </c>
      <c r="M1030" s="192">
        <f t="shared" si="328"/>
        <v>0</v>
      </c>
      <c r="N1030" s="182">
        <f t="shared" si="328"/>
        <v>0</v>
      </c>
      <c r="O1030" s="182">
        <f t="shared" si="328"/>
        <v>0</v>
      </c>
      <c r="P1030" s="182">
        <f t="shared" si="328"/>
        <v>0</v>
      </c>
      <c r="Q1030" s="182">
        <f t="shared" si="328"/>
        <v>0</v>
      </c>
      <c r="R1030" s="182">
        <f t="shared" si="328"/>
        <v>0</v>
      </c>
      <c r="S1030" s="182">
        <f t="shared" si="328"/>
        <v>0</v>
      </c>
      <c r="T1030" s="178">
        <f t="shared" si="328"/>
        <v>0</v>
      </c>
      <c r="U1030" s="182">
        <f t="shared" si="328"/>
        <v>0</v>
      </c>
      <c r="V1030" s="183">
        <f t="shared" si="328"/>
        <v>0</v>
      </c>
      <c r="W1030" s="46">
        <f>G1030-SUM(H1030:V1030)</f>
        <v>0</v>
      </c>
      <c r="Y1030"/>
      <c r="Z1030"/>
    </row>
    <row r="1031" spans="1:26" s="72" customFormat="1" outlineLevel="1" x14ac:dyDescent="0.2">
      <c r="A1031" s="322"/>
      <c r="B1031" s="25"/>
      <c r="C1031" s="23"/>
      <c r="D1031" s="23"/>
      <c r="E1031" s="24"/>
      <c r="F1031" s="176" t="s">
        <v>167</v>
      </c>
      <c r="G1031" s="190">
        <f t="shared" ref="G1031:V1031" si="329">G171</f>
        <v>0</v>
      </c>
      <c r="H1031" s="191">
        <f t="shared" si="329"/>
        <v>0</v>
      </c>
      <c r="I1031" s="179">
        <f t="shared" si="329"/>
        <v>0</v>
      </c>
      <c r="J1031" s="179">
        <f t="shared" si="329"/>
        <v>0</v>
      </c>
      <c r="K1031" s="197">
        <f t="shared" si="329"/>
        <v>0</v>
      </c>
      <c r="L1031" s="181">
        <f t="shared" si="329"/>
        <v>0</v>
      </c>
      <c r="M1031" s="192">
        <f t="shared" si="329"/>
        <v>0</v>
      </c>
      <c r="N1031" s="182">
        <f t="shared" si="329"/>
        <v>0</v>
      </c>
      <c r="O1031" s="182">
        <f t="shared" si="329"/>
        <v>0</v>
      </c>
      <c r="P1031" s="182">
        <f t="shared" si="329"/>
        <v>0</v>
      </c>
      <c r="Q1031" s="182">
        <f t="shared" si="329"/>
        <v>0</v>
      </c>
      <c r="R1031" s="182">
        <f t="shared" si="329"/>
        <v>0</v>
      </c>
      <c r="S1031" s="182">
        <f t="shared" si="329"/>
        <v>0</v>
      </c>
      <c r="T1031" s="178">
        <f t="shared" si="329"/>
        <v>0</v>
      </c>
      <c r="U1031" s="182">
        <f t="shared" si="329"/>
        <v>0</v>
      </c>
      <c r="V1031" s="183">
        <f t="shared" si="329"/>
        <v>0</v>
      </c>
      <c r="W1031" s="46">
        <f>G1031-SUM(H1031:V1031)</f>
        <v>0</v>
      </c>
      <c r="Y1031"/>
      <c r="Z1031"/>
    </row>
    <row r="1032" spans="1:26" s="72" customFormat="1" outlineLevel="1" x14ac:dyDescent="0.2">
      <c r="A1032" s="322"/>
      <c r="B1032" s="25"/>
      <c r="C1032" s="23"/>
      <c r="D1032" s="23"/>
      <c r="E1032" s="24"/>
      <c r="F1032" s="176" t="s">
        <v>168</v>
      </c>
      <c r="G1032" s="190">
        <f t="shared" ref="G1032:V1032" si="330">G172</f>
        <v>0</v>
      </c>
      <c r="H1032" s="191">
        <f t="shared" si="330"/>
        <v>0</v>
      </c>
      <c r="I1032" s="179">
        <f t="shared" si="330"/>
        <v>0</v>
      </c>
      <c r="J1032" s="179">
        <f t="shared" si="330"/>
        <v>0</v>
      </c>
      <c r="K1032" s="197">
        <f t="shared" si="330"/>
        <v>0</v>
      </c>
      <c r="L1032" s="181">
        <f t="shared" si="330"/>
        <v>0</v>
      </c>
      <c r="M1032" s="192">
        <f t="shared" si="330"/>
        <v>0</v>
      </c>
      <c r="N1032" s="182">
        <f t="shared" si="330"/>
        <v>0</v>
      </c>
      <c r="O1032" s="182">
        <f t="shared" si="330"/>
        <v>0</v>
      </c>
      <c r="P1032" s="182">
        <f t="shared" si="330"/>
        <v>0</v>
      </c>
      <c r="Q1032" s="182">
        <f t="shared" si="330"/>
        <v>0</v>
      </c>
      <c r="R1032" s="182">
        <f t="shared" si="330"/>
        <v>0</v>
      </c>
      <c r="S1032" s="182">
        <f t="shared" si="330"/>
        <v>0</v>
      </c>
      <c r="T1032" s="178">
        <f t="shared" si="330"/>
        <v>0</v>
      </c>
      <c r="U1032" s="182">
        <f t="shared" si="330"/>
        <v>0</v>
      </c>
      <c r="V1032" s="183">
        <f t="shared" si="330"/>
        <v>0</v>
      </c>
      <c r="W1032" s="46">
        <f>G1032-SUM(H1032:V1032)</f>
        <v>0</v>
      </c>
      <c r="Y1032"/>
      <c r="Z1032"/>
    </row>
    <row r="1033" spans="1:26" s="72" customFormat="1" x14ac:dyDescent="0.2">
      <c r="A1033" s="322"/>
      <c r="B1033" s="25"/>
      <c r="C1033" s="23"/>
      <c r="D1033" s="23"/>
      <c r="E1033" s="24" t="s">
        <v>174</v>
      </c>
      <c r="F1033" s="24"/>
      <c r="G1033" s="69">
        <f t="shared" ref="G1033:W1033" si="331">SUBTOTAL(9,G1034:G1035)</f>
        <v>0</v>
      </c>
      <c r="H1033" s="70">
        <f t="shared" si="331"/>
        <v>0</v>
      </c>
      <c r="I1033" s="66">
        <f t="shared" si="331"/>
        <v>0</v>
      </c>
      <c r="J1033" s="66">
        <f t="shared" si="331"/>
        <v>0</v>
      </c>
      <c r="K1033" s="67">
        <f t="shared" si="331"/>
        <v>0</v>
      </c>
      <c r="L1033" s="34">
        <f t="shared" si="331"/>
        <v>0</v>
      </c>
      <c r="M1033" s="34">
        <f t="shared" si="331"/>
        <v>0</v>
      </c>
      <c r="N1033" s="34">
        <f t="shared" si="331"/>
        <v>0</v>
      </c>
      <c r="O1033" s="34">
        <f t="shared" si="331"/>
        <v>0</v>
      </c>
      <c r="P1033" s="34">
        <f t="shared" si="331"/>
        <v>0</v>
      </c>
      <c r="Q1033" s="34">
        <f t="shared" si="331"/>
        <v>0</v>
      </c>
      <c r="R1033" s="34">
        <f t="shared" si="331"/>
        <v>0</v>
      </c>
      <c r="S1033" s="34">
        <f t="shared" si="331"/>
        <v>0</v>
      </c>
      <c r="T1033" s="34">
        <f t="shared" si="331"/>
        <v>0</v>
      </c>
      <c r="U1033" s="34">
        <f t="shared" si="331"/>
        <v>0</v>
      </c>
      <c r="V1033" s="34">
        <f t="shared" si="331"/>
        <v>0</v>
      </c>
      <c r="W1033" s="33">
        <f t="shared" si="331"/>
        <v>0</v>
      </c>
      <c r="Y1033"/>
      <c r="Z1033"/>
    </row>
    <row r="1034" spans="1:26" s="72" customFormat="1" outlineLevel="1" x14ac:dyDescent="0.2">
      <c r="A1034" s="322"/>
      <c r="B1034" s="25"/>
      <c r="C1034" s="23"/>
      <c r="D1034" s="23"/>
      <c r="E1034" s="24"/>
      <c r="F1034" s="176" t="s">
        <v>62</v>
      </c>
      <c r="G1034" s="190">
        <f t="shared" ref="G1034:V1034" si="332">G174</f>
        <v>0</v>
      </c>
      <c r="H1034" s="191">
        <f t="shared" si="332"/>
        <v>0</v>
      </c>
      <c r="I1034" s="179">
        <f t="shared" si="332"/>
        <v>0</v>
      </c>
      <c r="J1034" s="179">
        <f t="shared" si="332"/>
        <v>0</v>
      </c>
      <c r="K1034" s="197">
        <f t="shared" si="332"/>
        <v>0</v>
      </c>
      <c r="L1034" s="181">
        <f t="shared" si="332"/>
        <v>0</v>
      </c>
      <c r="M1034" s="192">
        <f t="shared" si="332"/>
        <v>0</v>
      </c>
      <c r="N1034" s="182">
        <f t="shared" si="332"/>
        <v>0</v>
      </c>
      <c r="O1034" s="182">
        <f t="shared" si="332"/>
        <v>0</v>
      </c>
      <c r="P1034" s="182">
        <f t="shared" si="332"/>
        <v>0</v>
      </c>
      <c r="Q1034" s="182">
        <f t="shared" si="332"/>
        <v>0</v>
      </c>
      <c r="R1034" s="182">
        <f t="shared" si="332"/>
        <v>0</v>
      </c>
      <c r="S1034" s="182">
        <f t="shared" si="332"/>
        <v>0</v>
      </c>
      <c r="T1034" s="182">
        <f t="shared" si="332"/>
        <v>0</v>
      </c>
      <c r="U1034" s="178">
        <f t="shared" si="332"/>
        <v>0</v>
      </c>
      <c r="V1034" s="183">
        <f t="shared" si="332"/>
        <v>0</v>
      </c>
      <c r="W1034" s="46">
        <f>G1034-SUM(H1034:V1034)</f>
        <v>0</v>
      </c>
      <c r="Y1034"/>
      <c r="Z1034"/>
    </row>
    <row r="1035" spans="1:26" s="72" customFormat="1" outlineLevel="1" x14ac:dyDescent="0.2">
      <c r="A1035" s="322"/>
      <c r="B1035" s="25"/>
      <c r="C1035" s="23"/>
      <c r="D1035" s="23"/>
      <c r="E1035" s="24"/>
      <c r="F1035" s="176" t="s">
        <v>175</v>
      </c>
      <c r="G1035" s="190">
        <f t="shared" ref="G1035:V1035" si="333">G175</f>
        <v>0</v>
      </c>
      <c r="H1035" s="191">
        <f t="shared" si="333"/>
        <v>0</v>
      </c>
      <c r="I1035" s="179">
        <f t="shared" si="333"/>
        <v>0</v>
      </c>
      <c r="J1035" s="179">
        <f t="shared" si="333"/>
        <v>0</v>
      </c>
      <c r="K1035" s="197">
        <f t="shared" si="333"/>
        <v>0</v>
      </c>
      <c r="L1035" s="181">
        <f t="shared" si="333"/>
        <v>0</v>
      </c>
      <c r="M1035" s="192">
        <f t="shared" si="333"/>
        <v>0</v>
      </c>
      <c r="N1035" s="182">
        <f t="shared" si="333"/>
        <v>0</v>
      </c>
      <c r="O1035" s="182">
        <f t="shared" si="333"/>
        <v>0</v>
      </c>
      <c r="P1035" s="182">
        <f t="shared" si="333"/>
        <v>0</v>
      </c>
      <c r="Q1035" s="182">
        <f t="shared" si="333"/>
        <v>0</v>
      </c>
      <c r="R1035" s="182">
        <f t="shared" si="333"/>
        <v>0</v>
      </c>
      <c r="S1035" s="182">
        <f t="shared" si="333"/>
        <v>0</v>
      </c>
      <c r="T1035" s="182">
        <f t="shared" si="333"/>
        <v>0</v>
      </c>
      <c r="U1035" s="178">
        <f t="shared" si="333"/>
        <v>0</v>
      </c>
      <c r="V1035" s="183">
        <f t="shared" si="333"/>
        <v>0</v>
      </c>
      <c r="W1035" s="46">
        <f>G1035-SUM(H1035:V1035)</f>
        <v>0</v>
      </c>
      <c r="Y1035"/>
      <c r="Z1035"/>
    </row>
    <row r="1036" spans="1:26" s="72" customFormat="1" x14ac:dyDescent="0.2">
      <c r="A1036" s="322"/>
      <c r="B1036" s="25"/>
      <c r="C1036" s="23"/>
      <c r="D1036" s="23"/>
      <c r="E1036" s="24" t="s">
        <v>169</v>
      </c>
      <c r="F1036" s="24"/>
      <c r="G1036" s="69">
        <f t="shared" ref="G1036:W1036" si="334">SUBTOTAL(9,G1037:G1039)</f>
        <v>0</v>
      </c>
      <c r="H1036" s="70">
        <f t="shared" si="334"/>
        <v>0</v>
      </c>
      <c r="I1036" s="66">
        <f t="shared" si="334"/>
        <v>0</v>
      </c>
      <c r="J1036" s="66">
        <f t="shared" si="334"/>
        <v>0</v>
      </c>
      <c r="K1036" s="67">
        <f t="shared" si="334"/>
        <v>0</v>
      </c>
      <c r="L1036" s="34">
        <f t="shared" si="334"/>
        <v>0</v>
      </c>
      <c r="M1036" s="34">
        <f t="shared" si="334"/>
        <v>0</v>
      </c>
      <c r="N1036" s="34">
        <f t="shared" si="334"/>
        <v>0</v>
      </c>
      <c r="O1036" s="34">
        <f t="shared" si="334"/>
        <v>0</v>
      </c>
      <c r="P1036" s="34">
        <f t="shared" si="334"/>
        <v>0</v>
      </c>
      <c r="Q1036" s="34">
        <f t="shared" si="334"/>
        <v>0</v>
      </c>
      <c r="R1036" s="34">
        <f t="shared" si="334"/>
        <v>0</v>
      </c>
      <c r="S1036" s="34">
        <f t="shared" si="334"/>
        <v>0</v>
      </c>
      <c r="T1036" s="34">
        <f t="shared" si="334"/>
        <v>0</v>
      </c>
      <c r="U1036" s="34">
        <f t="shared" si="334"/>
        <v>0</v>
      </c>
      <c r="V1036" s="34">
        <f t="shared" si="334"/>
        <v>0</v>
      </c>
      <c r="W1036" s="33">
        <f t="shared" si="334"/>
        <v>0</v>
      </c>
      <c r="Y1036"/>
      <c r="Z1036"/>
    </row>
    <row r="1037" spans="1:26" s="72" customFormat="1" outlineLevel="1" x14ac:dyDescent="0.2">
      <c r="A1037" s="322"/>
      <c r="B1037" s="25"/>
      <c r="C1037" s="23"/>
      <c r="D1037" s="23"/>
      <c r="E1037" s="24"/>
      <c r="F1037" s="176" t="s">
        <v>60</v>
      </c>
      <c r="G1037" s="190">
        <f t="shared" ref="G1037:V1037" si="335">G177</f>
        <v>0</v>
      </c>
      <c r="H1037" s="191">
        <f t="shared" si="335"/>
        <v>0</v>
      </c>
      <c r="I1037" s="179">
        <f t="shared" si="335"/>
        <v>0</v>
      </c>
      <c r="J1037" s="179">
        <f t="shared" si="335"/>
        <v>0</v>
      </c>
      <c r="K1037" s="197">
        <f t="shared" si="335"/>
        <v>0</v>
      </c>
      <c r="L1037" s="181">
        <f t="shared" si="335"/>
        <v>0</v>
      </c>
      <c r="M1037" s="192">
        <f t="shared" si="335"/>
        <v>0</v>
      </c>
      <c r="N1037" s="182">
        <f t="shared" si="335"/>
        <v>0</v>
      </c>
      <c r="O1037" s="182">
        <f t="shared" si="335"/>
        <v>0</v>
      </c>
      <c r="P1037" s="182">
        <f t="shared" si="335"/>
        <v>0</v>
      </c>
      <c r="Q1037" s="182">
        <f t="shared" si="335"/>
        <v>0</v>
      </c>
      <c r="R1037" s="182">
        <f t="shared" si="335"/>
        <v>0</v>
      </c>
      <c r="S1037" s="182">
        <f t="shared" si="335"/>
        <v>0</v>
      </c>
      <c r="T1037" s="178">
        <f t="shared" si="335"/>
        <v>0</v>
      </c>
      <c r="U1037" s="182">
        <f t="shared" si="335"/>
        <v>0</v>
      </c>
      <c r="V1037" s="183">
        <f t="shared" si="335"/>
        <v>0</v>
      </c>
      <c r="W1037" s="46">
        <f>G1037-SUM(H1037:V1037)</f>
        <v>0</v>
      </c>
      <c r="Y1037"/>
      <c r="Z1037"/>
    </row>
    <row r="1038" spans="1:26" s="72" customFormat="1" outlineLevel="1" x14ac:dyDescent="0.2">
      <c r="A1038" s="322"/>
      <c r="B1038" s="25"/>
      <c r="C1038" s="23"/>
      <c r="D1038" s="23"/>
      <c r="E1038" s="24"/>
      <c r="F1038" s="176" t="s">
        <v>170</v>
      </c>
      <c r="G1038" s="190">
        <f t="shared" ref="G1038:V1038" si="336">G178</f>
        <v>0</v>
      </c>
      <c r="H1038" s="191">
        <f t="shared" si="336"/>
        <v>0</v>
      </c>
      <c r="I1038" s="179">
        <f t="shared" si="336"/>
        <v>0</v>
      </c>
      <c r="J1038" s="179">
        <f t="shared" si="336"/>
        <v>0</v>
      </c>
      <c r="K1038" s="197">
        <f t="shared" si="336"/>
        <v>0</v>
      </c>
      <c r="L1038" s="181">
        <f t="shared" si="336"/>
        <v>0</v>
      </c>
      <c r="M1038" s="192">
        <f t="shared" si="336"/>
        <v>0</v>
      </c>
      <c r="N1038" s="182">
        <f t="shared" si="336"/>
        <v>0</v>
      </c>
      <c r="O1038" s="182">
        <f t="shared" si="336"/>
        <v>0</v>
      </c>
      <c r="P1038" s="182">
        <f t="shared" si="336"/>
        <v>0</v>
      </c>
      <c r="Q1038" s="182">
        <f t="shared" si="336"/>
        <v>0</v>
      </c>
      <c r="R1038" s="182">
        <f t="shared" si="336"/>
        <v>0</v>
      </c>
      <c r="S1038" s="182">
        <f t="shared" si="336"/>
        <v>0</v>
      </c>
      <c r="T1038" s="178">
        <f t="shared" si="336"/>
        <v>0</v>
      </c>
      <c r="U1038" s="182">
        <f t="shared" si="336"/>
        <v>0</v>
      </c>
      <c r="V1038" s="183">
        <f t="shared" si="336"/>
        <v>0</v>
      </c>
      <c r="W1038" s="46">
        <f>G1038-SUM(H1038:V1038)</f>
        <v>0</v>
      </c>
      <c r="Y1038"/>
      <c r="Z1038"/>
    </row>
    <row r="1039" spans="1:26" s="72" customFormat="1" outlineLevel="1" x14ac:dyDescent="0.2">
      <c r="A1039" s="322"/>
      <c r="B1039" s="25"/>
      <c r="C1039" s="23"/>
      <c r="D1039" s="23"/>
      <c r="E1039" s="24"/>
      <c r="F1039" s="176" t="s">
        <v>171</v>
      </c>
      <c r="G1039" s="190">
        <f t="shared" ref="G1039:V1039" si="337">G179</f>
        <v>0</v>
      </c>
      <c r="H1039" s="191">
        <f t="shared" si="337"/>
        <v>0</v>
      </c>
      <c r="I1039" s="179">
        <f t="shared" si="337"/>
        <v>0</v>
      </c>
      <c r="J1039" s="179">
        <f t="shared" si="337"/>
        <v>0</v>
      </c>
      <c r="K1039" s="197">
        <f t="shared" si="337"/>
        <v>0</v>
      </c>
      <c r="L1039" s="181">
        <f t="shared" si="337"/>
        <v>0</v>
      </c>
      <c r="M1039" s="192">
        <f t="shared" si="337"/>
        <v>0</v>
      </c>
      <c r="N1039" s="182">
        <f t="shared" si="337"/>
        <v>0</v>
      </c>
      <c r="O1039" s="182">
        <f t="shared" si="337"/>
        <v>0</v>
      </c>
      <c r="P1039" s="182">
        <f t="shared" si="337"/>
        <v>0</v>
      </c>
      <c r="Q1039" s="182">
        <f t="shared" si="337"/>
        <v>0</v>
      </c>
      <c r="R1039" s="182">
        <f t="shared" si="337"/>
        <v>0</v>
      </c>
      <c r="S1039" s="182">
        <f t="shared" si="337"/>
        <v>0</v>
      </c>
      <c r="T1039" s="178">
        <f t="shared" si="337"/>
        <v>0</v>
      </c>
      <c r="U1039" s="182">
        <f t="shared" si="337"/>
        <v>0</v>
      </c>
      <c r="V1039" s="183">
        <f t="shared" si="337"/>
        <v>0</v>
      </c>
      <c r="W1039" s="46">
        <f>G1039-SUM(H1039:V1039)</f>
        <v>0</v>
      </c>
      <c r="Y1039"/>
      <c r="Z1039"/>
    </row>
    <row r="1040" spans="1:26" s="72" customFormat="1" x14ac:dyDescent="0.2">
      <c r="A1040" s="322"/>
      <c r="B1040" s="25"/>
      <c r="C1040" s="23"/>
      <c r="D1040" s="23"/>
      <c r="E1040" s="24" t="s">
        <v>334</v>
      </c>
      <c r="F1040" s="24"/>
      <c r="G1040" s="69">
        <f t="shared" ref="G1040:W1040" si="338">SUBTOTAL(9,G1041:G1042)</f>
        <v>0</v>
      </c>
      <c r="H1040" s="70">
        <f t="shared" si="338"/>
        <v>0</v>
      </c>
      <c r="I1040" s="66">
        <f t="shared" si="338"/>
        <v>0</v>
      </c>
      <c r="J1040" s="66">
        <f t="shared" si="338"/>
        <v>0</v>
      </c>
      <c r="K1040" s="67">
        <f t="shared" si="338"/>
        <v>0</v>
      </c>
      <c r="L1040" s="34">
        <f t="shared" si="338"/>
        <v>0</v>
      </c>
      <c r="M1040" s="34">
        <f t="shared" si="338"/>
        <v>0</v>
      </c>
      <c r="N1040" s="34">
        <f t="shared" si="338"/>
        <v>0</v>
      </c>
      <c r="O1040" s="34">
        <f t="shared" si="338"/>
        <v>0</v>
      </c>
      <c r="P1040" s="34">
        <f t="shared" si="338"/>
        <v>0</v>
      </c>
      <c r="Q1040" s="34">
        <f t="shared" si="338"/>
        <v>0</v>
      </c>
      <c r="R1040" s="34">
        <f t="shared" si="338"/>
        <v>0</v>
      </c>
      <c r="S1040" s="34">
        <f t="shared" si="338"/>
        <v>0</v>
      </c>
      <c r="T1040" s="34">
        <f t="shared" si="338"/>
        <v>0</v>
      </c>
      <c r="U1040" s="34">
        <f t="shared" si="338"/>
        <v>0</v>
      </c>
      <c r="V1040" s="34">
        <f t="shared" si="338"/>
        <v>0</v>
      </c>
      <c r="W1040" s="33">
        <f t="shared" si="338"/>
        <v>0</v>
      </c>
      <c r="Y1040"/>
      <c r="Z1040"/>
    </row>
    <row r="1041" spans="1:26" s="72" customFormat="1" outlineLevel="1" x14ac:dyDescent="0.2">
      <c r="A1041" s="322"/>
      <c r="B1041" s="25"/>
      <c r="C1041" s="23"/>
      <c r="D1041" s="23"/>
      <c r="E1041" s="24"/>
      <c r="F1041" s="176" t="s">
        <v>335</v>
      </c>
      <c r="G1041" s="190">
        <f t="shared" ref="G1041:V1041" si="339">G181</f>
        <v>0</v>
      </c>
      <c r="H1041" s="191">
        <f t="shared" si="339"/>
        <v>0</v>
      </c>
      <c r="I1041" s="179">
        <f t="shared" si="339"/>
        <v>0</v>
      </c>
      <c r="J1041" s="179">
        <f t="shared" si="339"/>
        <v>0</v>
      </c>
      <c r="K1041" s="197">
        <f t="shared" si="339"/>
        <v>0</v>
      </c>
      <c r="L1041" s="181">
        <f t="shared" si="339"/>
        <v>0</v>
      </c>
      <c r="M1041" s="192">
        <f t="shared" si="339"/>
        <v>0</v>
      </c>
      <c r="N1041" s="182">
        <f t="shared" si="339"/>
        <v>0</v>
      </c>
      <c r="O1041" s="182">
        <f t="shared" si="339"/>
        <v>0</v>
      </c>
      <c r="P1041" s="182">
        <f t="shared" si="339"/>
        <v>0</v>
      </c>
      <c r="Q1041" s="182">
        <f t="shared" si="339"/>
        <v>0</v>
      </c>
      <c r="R1041" s="182">
        <f t="shared" si="339"/>
        <v>0</v>
      </c>
      <c r="S1041" s="182">
        <f t="shared" si="339"/>
        <v>0</v>
      </c>
      <c r="T1041" s="178">
        <f t="shared" si="339"/>
        <v>0</v>
      </c>
      <c r="U1041" s="182">
        <f t="shared" si="339"/>
        <v>0</v>
      </c>
      <c r="V1041" s="183">
        <f t="shared" si="339"/>
        <v>0</v>
      </c>
      <c r="W1041" s="46">
        <f>G1041-SUM(H1041:V1041)</f>
        <v>0</v>
      </c>
      <c r="Y1041"/>
      <c r="Z1041"/>
    </row>
    <row r="1042" spans="1:26" s="72" customFormat="1" outlineLevel="1" x14ac:dyDescent="0.2">
      <c r="A1042" s="322"/>
      <c r="B1042" s="25"/>
      <c r="C1042" s="23"/>
      <c r="D1042" s="23"/>
      <c r="E1042" s="24"/>
      <c r="F1042" s="176" t="s">
        <v>336</v>
      </c>
      <c r="G1042" s="190">
        <f t="shared" ref="G1042:V1042" si="340">G182</f>
        <v>0</v>
      </c>
      <c r="H1042" s="191">
        <f t="shared" si="340"/>
        <v>0</v>
      </c>
      <c r="I1042" s="179">
        <f t="shared" si="340"/>
        <v>0</v>
      </c>
      <c r="J1042" s="179">
        <f t="shared" si="340"/>
        <v>0</v>
      </c>
      <c r="K1042" s="197">
        <f t="shared" si="340"/>
        <v>0</v>
      </c>
      <c r="L1042" s="181">
        <f t="shared" si="340"/>
        <v>0</v>
      </c>
      <c r="M1042" s="192">
        <f t="shared" si="340"/>
        <v>0</v>
      </c>
      <c r="N1042" s="182">
        <f t="shared" si="340"/>
        <v>0</v>
      </c>
      <c r="O1042" s="182">
        <f t="shared" si="340"/>
        <v>0</v>
      </c>
      <c r="P1042" s="182">
        <f t="shared" si="340"/>
        <v>0</v>
      </c>
      <c r="Q1042" s="182">
        <f t="shared" si="340"/>
        <v>0</v>
      </c>
      <c r="R1042" s="182">
        <f t="shared" si="340"/>
        <v>0</v>
      </c>
      <c r="S1042" s="182">
        <f t="shared" si="340"/>
        <v>0</v>
      </c>
      <c r="T1042" s="178">
        <f t="shared" si="340"/>
        <v>0</v>
      </c>
      <c r="U1042" s="182">
        <f t="shared" si="340"/>
        <v>0</v>
      </c>
      <c r="V1042" s="183">
        <f t="shared" si="340"/>
        <v>0</v>
      </c>
      <c r="W1042" s="46">
        <f>G1042-SUM(H1042:V1042)</f>
        <v>0</v>
      </c>
      <c r="Y1042"/>
      <c r="Z1042"/>
    </row>
    <row r="1043" spans="1:26" s="72" customFormat="1" x14ac:dyDescent="0.2">
      <c r="A1043" s="322"/>
      <c r="B1043" s="25"/>
      <c r="C1043" s="23"/>
      <c r="D1043" s="23"/>
      <c r="E1043" s="24" t="s">
        <v>337</v>
      </c>
      <c r="F1043" s="24"/>
      <c r="G1043" s="69">
        <f t="shared" ref="G1043:W1043" si="341">SUBTOTAL(9,G1044:G1046)</f>
        <v>0</v>
      </c>
      <c r="H1043" s="70">
        <f t="shared" si="341"/>
        <v>0</v>
      </c>
      <c r="I1043" s="66">
        <f t="shared" si="341"/>
        <v>0</v>
      </c>
      <c r="J1043" s="66">
        <f t="shared" si="341"/>
        <v>0</v>
      </c>
      <c r="K1043" s="67">
        <f t="shared" si="341"/>
        <v>0</v>
      </c>
      <c r="L1043" s="34">
        <f t="shared" si="341"/>
        <v>0</v>
      </c>
      <c r="M1043" s="34">
        <f t="shared" si="341"/>
        <v>0</v>
      </c>
      <c r="N1043" s="34">
        <f t="shared" si="341"/>
        <v>0</v>
      </c>
      <c r="O1043" s="34">
        <f t="shared" si="341"/>
        <v>0</v>
      </c>
      <c r="P1043" s="34">
        <f t="shared" si="341"/>
        <v>0</v>
      </c>
      <c r="Q1043" s="34">
        <f t="shared" si="341"/>
        <v>0</v>
      </c>
      <c r="R1043" s="34">
        <f t="shared" si="341"/>
        <v>0</v>
      </c>
      <c r="S1043" s="34">
        <f t="shared" si="341"/>
        <v>0</v>
      </c>
      <c r="T1043" s="34">
        <f t="shared" si="341"/>
        <v>0</v>
      </c>
      <c r="U1043" s="34">
        <f t="shared" si="341"/>
        <v>0</v>
      </c>
      <c r="V1043" s="34">
        <f t="shared" si="341"/>
        <v>0</v>
      </c>
      <c r="W1043" s="33">
        <f t="shared" si="341"/>
        <v>0</v>
      </c>
      <c r="Y1043"/>
      <c r="Z1043"/>
    </row>
    <row r="1044" spans="1:26" s="72" customFormat="1" outlineLevel="1" x14ac:dyDescent="0.2">
      <c r="A1044" s="322"/>
      <c r="B1044" s="25"/>
      <c r="C1044" s="23"/>
      <c r="D1044" s="23"/>
      <c r="E1044" s="24"/>
      <c r="F1044" s="176" t="s">
        <v>338</v>
      </c>
      <c r="G1044" s="190">
        <f t="shared" ref="G1044:V1044" si="342">G184</f>
        <v>0</v>
      </c>
      <c r="H1044" s="191">
        <f t="shared" si="342"/>
        <v>0</v>
      </c>
      <c r="I1044" s="179">
        <f t="shared" si="342"/>
        <v>0</v>
      </c>
      <c r="J1044" s="179">
        <f t="shared" si="342"/>
        <v>0</v>
      </c>
      <c r="K1044" s="197">
        <f t="shared" si="342"/>
        <v>0</v>
      </c>
      <c r="L1044" s="181">
        <f t="shared" si="342"/>
        <v>0</v>
      </c>
      <c r="M1044" s="192">
        <f t="shared" si="342"/>
        <v>0</v>
      </c>
      <c r="N1044" s="182">
        <f t="shared" si="342"/>
        <v>0</v>
      </c>
      <c r="O1044" s="182">
        <f t="shared" si="342"/>
        <v>0</v>
      </c>
      <c r="P1044" s="182">
        <f t="shared" si="342"/>
        <v>0</v>
      </c>
      <c r="Q1044" s="182">
        <f t="shared" si="342"/>
        <v>0</v>
      </c>
      <c r="R1044" s="182">
        <f t="shared" si="342"/>
        <v>0</v>
      </c>
      <c r="S1044" s="182">
        <f t="shared" si="342"/>
        <v>0</v>
      </c>
      <c r="T1044" s="178">
        <f t="shared" si="342"/>
        <v>0</v>
      </c>
      <c r="U1044" s="182">
        <f t="shared" si="342"/>
        <v>0</v>
      </c>
      <c r="V1044" s="183">
        <f t="shared" si="342"/>
        <v>0</v>
      </c>
      <c r="W1044" s="46">
        <f>G1044-SUM(H1044:V1044)</f>
        <v>0</v>
      </c>
      <c r="Y1044"/>
      <c r="Z1044"/>
    </row>
    <row r="1045" spans="1:26" s="72" customFormat="1" outlineLevel="1" x14ac:dyDescent="0.2">
      <c r="A1045" s="322"/>
      <c r="B1045" s="25"/>
      <c r="C1045" s="23"/>
      <c r="D1045" s="23"/>
      <c r="E1045" s="24"/>
      <c r="F1045" s="176" t="s">
        <v>339</v>
      </c>
      <c r="G1045" s="190">
        <f t="shared" ref="G1045:V1045" si="343">G185</f>
        <v>0</v>
      </c>
      <c r="H1045" s="191">
        <f t="shared" si="343"/>
        <v>0</v>
      </c>
      <c r="I1045" s="179">
        <f t="shared" si="343"/>
        <v>0</v>
      </c>
      <c r="J1045" s="179">
        <f t="shared" si="343"/>
        <v>0</v>
      </c>
      <c r="K1045" s="197">
        <f t="shared" si="343"/>
        <v>0</v>
      </c>
      <c r="L1045" s="181">
        <f t="shared" si="343"/>
        <v>0</v>
      </c>
      <c r="M1045" s="192">
        <f t="shared" si="343"/>
        <v>0</v>
      </c>
      <c r="N1045" s="182">
        <f t="shared" si="343"/>
        <v>0</v>
      </c>
      <c r="O1045" s="182">
        <f t="shared" si="343"/>
        <v>0</v>
      </c>
      <c r="P1045" s="182">
        <f t="shared" si="343"/>
        <v>0</v>
      </c>
      <c r="Q1045" s="182">
        <f t="shared" si="343"/>
        <v>0</v>
      </c>
      <c r="R1045" s="182">
        <f t="shared" si="343"/>
        <v>0</v>
      </c>
      <c r="S1045" s="182">
        <f t="shared" si="343"/>
        <v>0</v>
      </c>
      <c r="T1045" s="178">
        <f t="shared" si="343"/>
        <v>0</v>
      </c>
      <c r="U1045" s="182">
        <f t="shared" si="343"/>
        <v>0</v>
      </c>
      <c r="V1045" s="183">
        <f t="shared" si="343"/>
        <v>0</v>
      </c>
      <c r="W1045" s="46">
        <f>G1045-SUM(H1045:V1045)</f>
        <v>0</v>
      </c>
      <c r="Y1045"/>
      <c r="Z1045"/>
    </row>
    <row r="1046" spans="1:26" s="72" customFormat="1" outlineLevel="1" x14ac:dyDescent="0.2">
      <c r="A1046" s="322"/>
      <c r="B1046" s="25"/>
      <c r="C1046" s="23"/>
      <c r="D1046" s="23"/>
      <c r="E1046" s="24"/>
      <c r="F1046" s="176" t="s">
        <v>340</v>
      </c>
      <c r="G1046" s="190">
        <f t="shared" ref="G1046:V1046" si="344">G186</f>
        <v>0</v>
      </c>
      <c r="H1046" s="191">
        <f t="shared" si="344"/>
        <v>0</v>
      </c>
      <c r="I1046" s="179">
        <f t="shared" si="344"/>
        <v>0</v>
      </c>
      <c r="J1046" s="179">
        <f t="shared" si="344"/>
        <v>0</v>
      </c>
      <c r="K1046" s="197">
        <f t="shared" si="344"/>
        <v>0</v>
      </c>
      <c r="L1046" s="181">
        <f t="shared" si="344"/>
        <v>0</v>
      </c>
      <c r="M1046" s="192">
        <f t="shared" si="344"/>
        <v>0</v>
      </c>
      <c r="N1046" s="182">
        <f t="shared" si="344"/>
        <v>0</v>
      </c>
      <c r="O1046" s="182">
        <f t="shared" si="344"/>
        <v>0</v>
      </c>
      <c r="P1046" s="182">
        <f t="shared" si="344"/>
        <v>0</v>
      </c>
      <c r="Q1046" s="182">
        <f t="shared" si="344"/>
        <v>0</v>
      </c>
      <c r="R1046" s="182">
        <f t="shared" si="344"/>
        <v>0</v>
      </c>
      <c r="S1046" s="182">
        <f t="shared" si="344"/>
        <v>0</v>
      </c>
      <c r="T1046" s="178">
        <f t="shared" si="344"/>
        <v>0</v>
      </c>
      <c r="U1046" s="182">
        <f t="shared" si="344"/>
        <v>0</v>
      </c>
      <c r="V1046" s="183">
        <f t="shared" si="344"/>
        <v>0</v>
      </c>
      <c r="W1046" s="46">
        <f>G1046-SUM(H1046:V1046)</f>
        <v>0</v>
      </c>
      <c r="Y1046"/>
      <c r="Z1046"/>
    </row>
    <row r="1047" spans="1:26" s="72" customFormat="1" x14ac:dyDescent="0.2">
      <c r="A1047" s="322"/>
      <c r="B1047" s="25"/>
      <c r="C1047" s="23"/>
      <c r="D1047" s="23" t="s">
        <v>183</v>
      </c>
      <c r="E1047" s="24"/>
      <c r="F1047" s="24"/>
      <c r="G1047" s="69"/>
      <c r="H1047" s="66"/>
      <c r="I1047" s="66"/>
      <c r="J1047" s="66"/>
      <c r="K1047" s="67"/>
      <c r="L1047" s="51"/>
      <c r="M1047" s="34"/>
      <c r="N1047" s="34"/>
      <c r="O1047" s="34"/>
      <c r="P1047" s="34"/>
      <c r="Q1047" s="34"/>
      <c r="R1047" s="34"/>
      <c r="S1047" s="34"/>
      <c r="T1047" s="34"/>
      <c r="U1047" s="34"/>
      <c r="V1047" s="37"/>
      <c r="W1047" s="33"/>
      <c r="Y1047"/>
      <c r="Z1047"/>
    </row>
    <row r="1048" spans="1:26" s="72" customFormat="1" x14ac:dyDescent="0.2">
      <c r="A1048" s="322"/>
      <c r="B1048" s="25"/>
      <c r="C1048" s="23"/>
      <c r="D1048" s="23"/>
      <c r="E1048" s="24" t="s">
        <v>184</v>
      </c>
      <c r="F1048" s="24"/>
      <c r="G1048" s="69">
        <f t="shared" ref="G1048:W1048" si="345">SUBTOTAL(9,G1049:G1050)</f>
        <v>0</v>
      </c>
      <c r="H1048" s="70">
        <f t="shared" si="345"/>
        <v>0</v>
      </c>
      <c r="I1048" s="66">
        <f t="shared" si="345"/>
        <v>0</v>
      </c>
      <c r="J1048" s="66">
        <f t="shared" si="345"/>
        <v>0</v>
      </c>
      <c r="K1048" s="67">
        <f t="shared" si="345"/>
        <v>0</v>
      </c>
      <c r="L1048" s="34">
        <f t="shared" si="345"/>
        <v>0</v>
      </c>
      <c r="M1048" s="34">
        <f t="shared" si="345"/>
        <v>0</v>
      </c>
      <c r="N1048" s="34">
        <f t="shared" si="345"/>
        <v>0</v>
      </c>
      <c r="O1048" s="34">
        <f t="shared" si="345"/>
        <v>0</v>
      </c>
      <c r="P1048" s="34">
        <f t="shared" si="345"/>
        <v>0</v>
      </c>
      <c r="Q1048" s="34">
        <f t="shared" si="345"/>
        <v>0</v>
      </c>
      <c r="R1048" s="34">
        <f t="shared" si="345"/>
        <v>0</v>
      </c>
      <c r="S1048" s="34">
        <f t="shared" si="345"/>
        <v>0</v>
      </c>
      <c r="T1048" s="34">
        <f t="shared" si="345"/>
        <v>0</v>
      </c>
      <c r="U1048" s="34">
        <f t="shared" si="345"/>
        <v>0</v>
      </c>
      <c r="V1048" s="34">
        <f t="shared" si="345"/>
        <v>0</v>
      </c>
      <c r="W1048" s="33">
        <f t="shared" si="345"/>
        <v>0</v>
      </c>
      <c r="Y1048"/>
      <c r="Z1048"/>
    </row>
    <row r="1049" spans="1:26" s="72" customFormat="1" outlineLevel="1" x14ac:dyDescent="0.2">
      <c r="A1049" s="322"/>
      <c r="B1049" s="25"/>
      <c r="C1049" s="23"/>
      <c r="D1049" s="23"/>
      <c r="E1049" s="24"/>
      <c r="F1049" s="176" t="s">
        <v>176</v>
      </c>
      <c r="G1049" s="190">
        <f t="shared" ref="G1049:V1049" si="346">G189</f>
        <v>0</v>
      </c>
      <c r="H1049" s="191">
        <f t="shared" si="346"/>
        <v>0</v>
      </c>
      <c r="I1049" s="179">
        <f t="shared" si="346"/>
        <v>0</v>
      </c>
      <c r="J1049" s="179">
        <f t="shared" si="346"/>
        <v>0</v>
      </c>
      <c r="K1049" s="197">
        <f t="shared" si="346"/>
        <v>0</v>
      </c>
      <c r="L1049" s="181">
        <f t="shared" si="346"/>
        <v>0</v>
      </c>
      <c r="M1049" s="192">
        <f t="shared" si="346"/>
        <v>0</v>
      </c>
      <c r="N1049" s="182">
        <f t="shared" si="346"/>
        <v>0</v>
      </c>
      <c r="O1049" s="182">
        <f t="shared" si="346"/>
        <v>0</v>
      </c>
      <c r="P1049" s="182">
        <f t="shared" si="346"/>
        <v>0</v>
      </c>
      <c r="Q1049" s="182">
        <f t="shared" si="346"/>
        <v>0</v>
      </c>
      <c r="R1049" s="182">
        <f t="shared" si="346"/>
        <v>0</v>
      </c>
      <c r="S1049" s="182">
        <f t="shared" si="346"/>
        <v>0</v>
      </c>
      <c r="T1049" s="178">
        <f t="shared" si="346"/>
        <v>0</v>
      </c>
      <c r="U1049" s="182">
        <f t="shared" si="346"/>
        <v>0</v>
      </c>
      <c r="V1049" s="183">
        <f t="shared" si="346"/>
        <v>0</v>
      </c>
      <c r="W1049" s="46">
        <f>G1049-SUM(H1049:V1049)</f>
        <v>0</v>
      </c>
      <c r="Y1049"/>
      <c r="Z1049"/>
    </row>
    <row r="1050" spans="1:26" s="72" customFormat="1" outlineLevel="1" x14ac:dyDescent="0.2">
      <c r="A1050" s="322"/>
      <c r="B1050" s="25"/>
      <c r="C1050" s="23"/>
      <c r="D1050" s="23"/>
      <c r="E1050" s="24"/>
      <c r="F1050" s="176" t="s">
        <v>180</v>
      </c>
      <c r="G1050" s="190">
        <f t="shared" ref="G1050:V1050" si="347">G190</f>
        <v>0</v>
      </c>
      <c r="H1050" s="191">
        <f t="shared" si="347"/>
        <v>0</v>
      </c>
      <c r="I1050" s="179">
        <f t="shared" si="347"/>
        <v>0</v>
      </c>
      <c r="J1050" s="179">
        <f t="shared" si="347"/>
        <v>0</v>
      </c>
      <c r="K1050" s="197">
        <f t="shared" si="347"/>
        <v>0</v>
      </c>
      <c r="L1050" s="181">
        <f t="shared" si="347"/>
        <v>0</v>
      </c>
      <c r="M1050" s="192">
        <f t="shared" si="347"/>
        <v>0</v>
      </c>
      <c r="N1050" s="182">
        <f t="shared" si="347"/>
        <v>0</v>
      </c>
      <c r="O1050" s="182">
        <f t="shared" si="347"/>
        <v>0</v>
      </c>
      <c r="P1050" s="182">
        <f t="shared" si="347"/>
        <v>0</v>
      </c>
      <c r="Q1050" s="182">
        <f t="shared" si="347"/>
        <v>0</v>
      </c>
      <c r="R1050" s="182">
        <f t="shared" si="347"/>
        <v>0</v>
      </c>
      <c r="S1050" s="182">
        <f t="shared" si="347"/>
        <v>0</v>
      </c>
      <c r="T1050" s="178">
        <f t="shared" si="347"/>
        <v>0</v>
      </c>
      <c r="U1050" s="182">
        <f t="shared" si="347"/>
        <v>0</v>
      </c>
      <c r="V1050" s="183">
        <f t="shared" si="347"/>
        <v>0</v>
      </c>
      <c r="W1050" s="46">
        <f>G1050-SUM(H1050:V1050)</f>
        <v>0</v>
      </c>
      <c r="Y1050"/>
      <c r="Z1050"/>
    </row>
    <row r="1051" spans="1:26" s="72" customFormat="1" x14ac:dyDescent="0.2">
      <c r="A1051" s="322"/>
      <c r="B1051" s="25"/>
      <c r="C1051" s="23"/>
      <c r="D1051" s="23"/>
      <c r="E1051" s="24" t="s">
        <v>185</v>
      </c>
      <c r="F1051" s="24"/>
      <c r="G1051" s="69">
        <f t="shared" ref="G1051:W1051" si="348">SUBTOTAL(9,G1052:G1053)</f>
        <v>0</v>
      </c>
      <c r="H1051" s="70">
        <f t="shared" si="348"/>
        <v>0</v>
      </c>
      <c r="I1051" s="66">
        <f t="shared" si="348"/>
        <v>0</v>
      </c>
      <c r="J1051" s="66">
        <f t="shared" si="348"/>
        <v>0</v>
      </c>
      <c r="K1051" s="67">
        <f t="shared" si="348"/>
        <v>0</v>
      </c>
      <c r="L1051" s="34">
        <f t="shared" si="348"/>
        <v>0</v>
      </c>
      <c r="M1051" s="34">
        <f t="shared" si="348"/>
        <v>0</v>
      </c>
      <c r="N1051" s="34">
        <f t="shared" si="348"/>
        <v>0</v>
      </c>
      <c r="O1051" s="34">
        <f t="shared" si="348"/>
        <v>0</v>
      </c>
      <c r="P1051" s="34">
        <f t="shared" si="348"/>
        <v>0</v>
      </c>
      <c r="Q1051" s="34">
        <f t="shared" si="348"/>
        <v>0</v>
      </c>
      <c r="R1051" s="34">
        <f t="shared" si="348"/>
        <v>0</v>
      </c>
      <c r="S1051" s="34">
        <f t="shared" si="348"/>
        <v>0</v>
      </c>
      <c r="T1051" s="34">
        <f t="shared" si="348"/>
        <v>0</v>
      </c>
      <c r="U1051" s="34">
        <f t="shared" si="348"/>
        <v>0</v>
      </c>
      <c r="V1051" s="34">
        <f t="shared" si="348"/>
        <v>0</v>
      </c>
      <c r="W1051" s="33">
        <f t="shared" si="348"/>
        <v>0</v>
      </c>
      <c r="Y1051"/>
      <c r="Z1051"/>
    </row>
    <row r="1052" spans="1:26" s="72" customFormat="1" outlineLevel="1" x14ac:dyDescent="0.2">
      <c r="A1052" s="322"/>
      <c r="B1052" s="25"/>
      <c r="C1052" s="23"/>
      <c r="D1052" s="23"/>
      <c r="E1052" s="24"/>
      <c r="F1052" s="176" t="s">
        <v>177</v>
      </c>
      <c r="G1052" s="190">
        <f t="shared" ref="G1052:V1052" si="349">G192</f>
        <v>0</v>
      </c>
      <c r="H1052" s="191">
        <f t="shared" si="349"/>
        <v>0</v>
      </c>
      <c r="I1052" s="179">
        <f t="shared" si="349"/>
        <v>0</v>
      </c>
      <c r="J1052" s="179">
        <f t="shared" si="349"/>
        <v>0</v>
      </c>
      <c r="K1052" s="197">
        <f t="shared" si="349"/>
        <v>0</v>
      </c>
      <c r="L1052" s="181">
        <f t="shared" si="349"/>
        <v>0</v>
      </c>
      <c r="M1052" s="192">
        <f t="shared" si="349"/>
        <v>0</v>
      </c>
      <c r="N1052" s="182">
        <f t="shared" si="349"/>
        <v>0</v>
      </c>
      <c r="O1052" s="182">
        <f t="shared" si="349"/>
        <v>0</v>
      </c>
      <c r="P1052" s="182">
        <f t="shared" si="349"/>
        <v>0</v>
      </c>
      <c r="Q1052" s="182">
        <f t="shared" si="349"/>
        <v>0</v>
      </c>
      <c r="R1052" s="182">
        <f t="shared" si="349"/>
        <v>0</v>
      </c>
      <c r="S1052" s="182">
        <f t="shared" si="349"/>
        <v>0</v>
      </c>
      <c r="T1052" s="178">
        <f t="shared" si="349"/>
        <v>0</v>
      </c>
      <c r="U1052" s="182">
        <f t="shared" si="349"/>
        <v>0</v>
      </c>
      <c r="V1052" s="183">
        <f t="shared" si="349"/>
        <v>0</v>
      </c>
      <c r="W1052" s="46">
        <f>G1052-SUM(H1052:V1052)</f>
        <v>0</v>
      </c>
      <c r="Y1052"/>
      <c r="Z1052"/>
    </row>
    <row r="1053" spans="1:26" s="72" customFormat="1" outlineLevel="1" x14ac:dyDescent="0.2">
      <c r="A1053" s="322"/>
      <c r="B1053" s="25"/>
      <c r="C1053" s="23"/>
      <c r="D1053" s="23"/>
      <c r="E1053" s="24"/>
      <c r="F1053" s="176" t="s">
        <v>182</v>
      </c>
      <c r="G1053" s="190">
        <f t="shared" ref="G1053:V1053" si="350">G193</f>
        <v>0</v>
      </c>
      <c r="H1053" s="191">
        <f t="shared" si="350"/>
        <v>0</v>
      </c>
      <c r="I1053" s="179">
        <f t="shared" si="350"/>
        <v>0</v>
      </c>
      <c r="J1053" s="179">
        <f t="shared" si="350"/>
        <v>0</v>
      </c>
      <c r="K1053" s="197">
        <f t="shared" si="350"/>
        <v>0</v>
      </c>
      <c r="L1053" s="181">
        <f t="shared" si="350"/>
        <v>0</v>
      </c>
      <c r="M1053" s="192">
        <f t="shared" si="350"/>
        <v>0</v>
      </c>
      <c r="N1053" s="182">
        <f t="shared" si="350"/>
        <v>0</v>
      </c>
      <c r="O1053" s="182">
        <f t="shared" si="350"/>
        <v>0</v>
      </c>
      <c r="P1053" s="182">
        <f t="shared" si="350"/>
        <v>0</v>
      </c>
      <c r="Q1053" s="182">
        <f t="shared" si="350"/>
        <v>0</v>
      </c>
      <c r="R1053" s="182">
        <f t="shared" si="350"/>
        <v>0</v>
      </c>
      <c r="S1053" s="182">
        <f t="shared" si="350"/>
        <v>0</v>
      </c>
      <c r="T1053" s="178">
        <f t="shared" si="350"/>
        <v>0</v>
      </c>
      <c r="U1053" s="182">
        <f t="shared" si="350"/>
        <v>0</v>
      </c>
      <c r="V1053" s="183">
        <f t="shared" si="350"/>
        <v>0</v>
      </c>
      <c r="W1053" s="46">
        <f>G1053-SUM(H1053:V1053)</f>
        <v>0</v>
      </c>
      <c r="Y1053"/>
      <c r="Z1053"/>
    </row>
    <row r="1054" spans="1:26" s="72" customFormat="1" x14ac:dyDescent="0.2">
      <c r="A1054" s="322"/>
      <c r="B1054" s="25"/>
      <c r="C1054" s="23"/>
      <c r="D1054" s="23"/>
      <c r="E1054" s="24" t="s">
        <v>186</v>
      </c>
      <c r="F1054" s="24"/>
      <c r="G1054" s="69">
        <f t="shared" ref="G1054:W1054" si="351">SUBTOTAL(9,G1055:G1056)</f>
        <v>0</v>
      </c>
      <c r="H1054" s="70">
        <f t="shared" si="351"/>
        <v>0</v>
      </c>
      <c r="I1054" s="66">
        <f t="shared" si="351"/>
        <v>0</v>
      </c>
      <c r="J1054" s="66">
        <f t="shared" si="351"/>
        <v>0</v>
      </c>
      <c r="K1054" s="67">
        <f t="shared" si="351"/>
        <v>0</v>
      </c>
      <c r="L1054" s="34">
        <f t="shared" si="351"/>
        <v>0</v>
      </c>
      <c r="M1054" s="34">
        <f t="shared" si="351"/>
        <v>0</v>
      </c>
      <c r="N1054" s="34">
        <f t="shared" si="351"/>
        <v>0</v>
      </c>
      <c r="O1054" s="34">
        <f t="shared" si="351"/>
        <v>0</v>
      </c>
      <c r="P1054" s="34">
        <f t="shared" si="351"/>
        <v>0</v>
      </c>
      <c r="Q1054" s="34">
        <f t="shared" si="351"/>
        <v>0</v>
      </c>
      <c r="R1054" s="34">
        <f t="shared" si="351"/>
        <v>0</v>
      </c>
      <c r="S1054" s="34">
        <f t="shared" si="351"/>
        <v>0</v>
      </c>
      <c r="T1054" s="34">
        <f t="shared" si="351"/>
        <v>0</v>
      </c>
      <c r="U1054" s="34">
        <f t="shared" si="351"/>
        <v>0</v>
      </c>
      <c r="V1054" s="34">
        <f t="shared" si="351"/>
        <v>0</v>
      </c>
      <c r="W1054" s="33">
        <f t="shared" si="351"/>
        <v>0</v>
      </c>
      <c r="Y1054"/>
      <c r="Z1054"/>
    </row>
    <row r="1055" spans="1:26" s="72" customFormat="1" outlineLevel="1" x14ac:dyDescent="0.2">
      <c r="A1055" s="322"/>
      <c r="B1055" s="25"/>
      <c r="C1055" s="23"/>
      <c r="D1055" s="23"/>
      <c r="E1055" s="24"/>
      <c r="F1055" s="176" t="s">
        <v>178</v>
      </c>
      <c r="G1055" s="190">
        <f t="shared" ref="G1055:V1055" si="352">G195</f>
        <v>0</v>
      </c>
      <c r="H1055" s="191">
        <f t="shared" si="352"/>
        <v>0</v>
      </c>
      <c r="I1055" s="179">
        <f t="shared" si="352"/>
        <v>0</v>
      </c>
      <c r="J1055" s="179">
        <f t="shared" si="352"/>
        <v>0</v>
      </c>
      <c r="K1055" s="197">
        <f t="shared" si="352"/>
        <v>0</v>
      </c>
      <c r="L1055" s="181">
        <f t="shared" si="352"/>
        <v>0</v>
      </c>
      <c r="M1055" s="192">
        <f t="shared" si="352"/>
        <v>0</v>
      </c>
      <c r="N1055" s="182">
        <f t="shared" si="352"/>
        <v>0</v>
      </c>
      <c r="O1055" s="182">
        <f t="shared" si="352"/>
        <v>0</v>
      </c>
      <c r="P1055" s="182">
        <f t="shared" si="352"/>
        <v>0</v>
      </c>
      <c r="Q1055" s="182">
        <f t="shared" si="352"/>
        <v>0</v>
      </c>
      <c r="R1055" s="182">
        <f t="shared" si="352"/>
        <v>0</v>
      </c>
      <c r="S1055" s="182">
        <f t="shared" si="352"/>
        <v>0</v>
      </c>
      <c r="T1055" s="178">
        <f t="shared" si="352"/>
        <v>0</v>
      </c>
      <c r="U1055" s="182">
        <f t="shared" si="352"/>
        <v>0</v>
      </c>
      <c r="V1055" s="183">
        <f t="shared" si="352"/>
        <v>0</v>
      </c>
      <c r="W1055" s="46">
        <f>G1055-SUM(H1055:V1055)</f>
        <v>0</v>
      </c>
      <c r="Y1055"/>
      <c r="Z1055"/>
    </row>
    <row r="1056" spans="1:26" s="72" customFormat="1" outlineLevel="1" x14ac:dyDescent="0.2">
      <c r="A1056" s="322"/>
      <c r="B1056" s="25"/>
      <c r="C1056" s="23"/>
      <c r="D1056" s="23"/>
      <c r="E1056" s="24"/>
      <c r="F1056" s="176" t="s">
        <v>181</v>
      </c>
      <c r="G1056" s="190">
        <f t="shared" ref="G1056:V1056" si="353">G196</f>
        <v>0</v>
      </c>
      <c r="H1056" s="191">
        <f t="shared" si="353"/>
        <v>0</v>
      </c>
      <c r="I1056" s="179">
        <f t="shared" si="353"/>
        <v>0</v>
      </c>
      <c r="J1056" s="179">
        <f t="shared" si="353"/>
        <v>0</v>
      </c>
      <c r="K1056" s="197">
        <f t="shared" si="353"/>
        <v>0</v>
      </c>
      <c r="L1056" s="181">
        <f t="shared" si="353"/>
        <v>0</v>
      </c>
      <c r="M1056" s="192">
        <f t="shared" si="353"/>
        <v>0</v>
      </c>
      <c r="N1056" s="182">
        <f t="shared" si="353"/>
        <v>0</v>
      </c>
      <c r="O1056" s="182">
        <f t="shared" si="353"/>
        <v>0</v>
      </c>
      <c r="P1056" s="182">
        <f t="shared" si="353"/>
        <v>0</v>
      </c>
      <c r="Q1056" s="182">
        <f t="shared" si="353"/>
        <v>0</v>
      </c>
      <c r="R1056" s="182">
        <f t="shared" si="353"/>
        <v>0</v>
      </c>
      <c r="S1056" s="182">
        <f t="shared" si="353"/>
        <v>0</v>
      </c>
      <c r="T1056" s="178">
        <f t="shared" si="353"/>
        <v>0</v>
      </c>
      <c r="U1056" s="182">
        <f t="shared" si="353"/>
        <v>0</v>
      </c>
      <c r="V1056" s="183">
        <f t="shared" si="353"/>
        <v>0</v>
      </c>
      <c r="W1056" s="46">
        <f>G1056-SUM(H1056:V1056)</f>
        <v>0</v>
      </c>
      <c r="Y1056"/>
      <c r="Z1056"/>
    </row>
    <row r="1057" spans="1:26" s="72" customFormat="1" x14ac:dyDescent="0.2">
      <c r="A1057" s="322"/>
      <c r="B1057" s="25"/>
      <c r="C1057" s="23"/>
      <c r="D1057" s="23"/>
      <c r="E1057" s="24" t="s">
        <v>187</v>
      </c>
      <c r="F1057" s="24"/>
      <c r="G1057" s="69">
        <f t="shared" ref="G1057:W1057" si="354">SUBTOTAL(9,G1058:G1059)</f>
        <v>0</v>
      </c>
      <c r="H1057" s="70">
        <f t="shared" si="354"/>
        <v>0</v>
      </c>
      <c r="I1057" s="66">
        <f t="shared" si="354"/>
        <v>0</v>
      </c>
      <c r="J1057" s="66">
        <f t="shared" si="354"/>
        <v>0</v>
      </c>
      <c r="K1057" s="67">
        <f t="shared" si="354"/>
        <v>0</v>
      </c>
      <c r="L1057" s="34">
        <f t="shared" si="354"/>
        <v>0</v>
      </c>
      <c r="M1057" s="34">
        <f t="shared" si="354"/>
        <v>0</v>
      </c>
      <c r="N1057" s="34">
        <f t="shared" si="354"/>
        <v>0</v>
      </c>
      <c r="O1057" s="34">
        <f t="shared" si="354"/>
        <v>0</v>
      </c>
      <c r="P1057" s="34">
        <f t="shared" si="354"/>
        <v>0</v>
      </c>
      <c r="Q1057" s="34">
        <f t="shared" si="354"/>
        <v>0</v>
      </c>
      <c r="R1057" s="34">
        <f t="shared" si="354"/>
        <v>0</v>
      </c>
      <c r="S1057" s="34">
        <f t="shared" si="354"/>
        <v>0</v>
      </c>
      <c r="T1057" s="34">
        <f t="shared" si="354"/>
        <v>0</v>
      </c>
      <c r="U1057" s="34">
        <f t="shared" si="354"/>
        <v>0</v>
      </c>
      <c r="V1057" s="34">
        <f t="shared" si="354"/>
        <v>0</v>
      </c>
      <c r="W1057" s="33">
        <f t="shared" si="354"/>
        <v>0</v>
      </c>
      <c r="Y1057"/>
      <c r="Z1057"/>
    </row>
    <row r="1058" spans="1:26" s="72" customFormat="1" outlineLevel="1" x14ac:dyDescent="0.2">
      <c r="A1058" s="322"/>
      <c r="B1058" s="25"/>
      <c r="C1058" s="23"/>
      <c r="D1058" s="23"/>
      <c r="E1058" s="24"/>
      <c r="F1058" s="176" t="s">
        <v>179</v>
      </c>
      <c r="G1058" s="190">
        <f t="shared" ref="G1058:V1058" si="355">G198</f>
        <v>0</v>
      </c>
      <c r="H1058" s="191">
        <f t="shared" si="355"/>
        <v>0</v>
      </c>
      <c r="I1058" s="179">
        <f t="shared" si="355"/>
        <v>0</v>
      </c>
      <c r="J1058" s="179">
        <f t="shared" si="355"/>
        <v>0</v>
      </c>
      <c r="K1058" s="197">
        <f t="shared" si="355"/>
        <v>0</v>
      </c>
      <c r="L1058" s="181">
        <f t="shared" si="355"/>
        <v>0</v>
      </c>
      <c r="M1058" s="192">
        <f t="shared" si="355"/>
        <v>0</v>
      </c>
      <c r="N1058" s="182">
        <f t="shared" si="355"/>
        <v>0</v>
      </c>
      <c r="O1058" s="182">
        <f t="shared" si="355"/>
        <v>0</v>
      </c>
      <c r="P1058" s="182">
        <f t="shared" si="355"/>
        <v>0</v>
      </c>
      <c r="Q1058" s="182">
        <f t="shared" si="355"/>
        <v>0</v>
      </c>
      <c r="R1058" s="182">
        <f t="shared" si="355"/>
        <v>0</v>
      </c>
      <c r="S1058" s="182">
        <f t="shared" si="355"/>
        <v>0</v>
      </c>
      <c r="T1058" s="178">
        <f t="shared" si="355"/>
        <v>0</v>
      </c>
      <c r="U1058" s="182">
        <f t="shared" si="355"/>
        <v>0</v>
      </c>
      <c r="V1058" s="183">
        <f t="shared" si="355"/>
        <v>0</v>
      </c>
      <c r="W1058" s="46">
        <f>G1058-SUM(H1058:V1058)</f>
        <v>0</v>
      </c>
      <c r="Y1058"/>
      <c r="Z1058"/>
    </row>
    <row r="1059" spans="1:26" s="72" customFormat="1" outlineLevel="1" x14ac:dyDescent="0.2">
      <c r="A1059" s="322"/>
      <c r="B1059" s="25"/>
      <c r="C1059" s="23"/>
      <c r="D1059" s="23"/>
      <c r="E1059" s="24"/>
      <c r="F1059" s="176" t="s">
        <v>188</v>
      </c>
      <c r="G1059" s="190">
        <f t="shared" ref="G1059:V1059" si="356">G199</f>
        <v>0</v>
      </c>
      <c r="H1059" s="191">
        <f t="shared" si="356"/>
        <v>0</v>
      </c>
      <c r="I1059" s="179">
        <f t="shared" si="356"/>
        <v>0</v>
      </c>
      <c r="J1059" s="179">
        <f t="shared" si="356"/>
        <v>0</v>
      </c>
      <c r="K1059" s="197">
        <f t="shared" si="356"/>
        <v>0</v>
      </c>
      <c r="L1059" s="181">
        <f t="shared" si="356"/>
        <v>0</v>
      </c>
      <c r="M1059" s="192">
        <f t="shared" si="356"/>
        <v>0</v>
      </c>
      <c r="N1059" s="182">
        <f t="shared" si="356"/>
        <v>0</v>
      </c>
      <c r="O1059" s="182">
        <f t="shared" si="356"/>
        <v>0</v>
      </c>
      <c r="P1059" s="182">
        <f t="shared" si="356"/>
        <v>0</v>
      </c>
      <c r="Q1059" s="182">
        <f t="shared" si="356"/>
        <v>0</v>
      </c>
      <c r="R1059" s="182">
        <f t="shared" si="356"/>
        <v>0</v>
      </c>
      <c r="S1059" s="182">
        <f t="shared" si="356"/>
        <v>0</v>
      </c>
      <c r="T1059" s="178">
        <f t="shared" si="356"/>
        <v>0</v>
      </c>
      <c r="U1059" s="182">
        <f t="shared" si="356"/>
        <v>0</v>
      </c>
      <c r="V1059" s="183">
        <f t="shared" si="356"/>
        <v>0</v>
      </c>
      <c r="W1059" s="46">
        <f>G1059-SUM(H1059:V1059)</f>
        <v>0</v>
      </c>
      <c r="Y1059"/>
      <c r="Z1059"/>
    </row>
    <row r="1060" spans="1:26" s="72" customFormat="1" x14ac:dyDescent="0.2">
      <c r="A1060" s="322"/>
      <c r="B1060" s="25"/>
      <c r="C1060" s="23"/>
      <c r="D1060" s="23"/>
      <c r="E1060" s="24" t="s">
        <v>341</v>
      </c>
      <c r="F1060" s="24"/>
      <c r="G1060" s="69">
        <f t="shared" ref="G1060:W1060" si="357">SUBTOTAL(9,G1061:G1062)</f>
        <v>0</v>
      </c>
      <c r="H1060" s="70">
        <f t="shared" si="357"/>
        <v>0</v>
      </c>
      <c r="I1060" s="66">
        <f t="shared" si="357"/>
        <v>0</v>
      </c>
      <c r="J1060" s="66">
        <f t="shared" si="357"/>
        <v>0</v>
      </c>
      <c r="K1060" s="67">
        <f t="shared" si="357"/>
        <v>0</v>
      </c>
      <c r="L1060" s="34">
        <f t="shared" si="357"/>
        <v>0</v>
      </c>
      <c r="M1060" s="34">
        <f t="shared" si="357"/>
        <v>0</v>
      </c>
      <c r="N1060" s="34">
        <f t="shared" si="357"/>
        <v>0</v>
      </c>
      <c r="O1060" s="34">
        <f t="shared" si="357"/>
        <v>0</v>
      </c>
      <c r="P1060" s="34">
        <f t="shared" si="357"/>
        <v>0</v>
      </c>
      <c r="Q1060" s="34">
        <f t="shared" si="357"/>
        <v>0</v>
      </c>
      <c r="R1060" s="34">
        <f t="shared" si="357"/>
        <v>0</v>
      </c>
      <c r="S1060" s="34">
        <f t="shared" si="357"/>
        <v>0</v>
      </c>
      <c r="T1060" s="34">
        <f t="shared" si="357"/>
        <v>0</v>
      </c>
      <c r="U1060" s="34">
        <f t="shared" si="357"/>
        <v>0</v>
      </c>
      <c r="V1060" s="34">
        <f t="shared" si="357"/>
        <v>0</v>
      </c>
      <c r="W1060" s="33">
        <f t="shared" si="357"/>
        <v>0</v>
      </c>
      <c r="Y1060"/>
      <c r="Z1060"/>
    </row>
    <row r="1061" spans="1:26" s="72" customFormat="1" outlineLevel="1" x14ac:dyDescent="0.2">
      <c r="A1061" s="322"/>
      <c r="B1061" s="25"/>
      <c r="C1061" s="23"/>
      <c r="D1061" s="23"/>
      <c r="E1061" s="24"/>
      <c r="F1061" s="176" t="s">
        <v>342</v>
      </c>
      <c r="G1061" s="190">
        <f t="shared" ref="G1061:V1061" si="358">G201</f>
        <v>0</v>
      </c>
      <c r="H1061" s="191">
        <f t="shared" si="358"/>
        <v>0</v>
      </c>
      <c r="I1061" s="179">
        <f t="shared" si="358"/>
        <v>0</v>
      </c>
      <c r="J1061" s="179">
        <f t="shared" si="358"/>
        <v>0</v>
      </c>
      <c r="K1061" s="197">
        <f t="shared" si="358"/>
        <v>0</v>
      </c>
      <c r="L1061" s="181">
        <f t="shared" si="358"/>
        <v>0</v>
      </c>
      <c r="M1061" s="192">
        <f t="shared" si="358"/>
        <v>0</v>
      </c>
      <c r="N1061" s="182">
        <f t="shared" si="358"/>
        <v>0</v>
      </c>
      <c r="O1061" s="182">
        <f t="shared" si="358"/>
        <v>0</v>
      </c>
      <c r="P1061" s="182">
        <f t="shared" si="358"/>
        <v>0</v>
      </c>
      <c r="Q1061" s="182">
        <f t="shared" si="358"/>
        <v>0</v>
      </c>
      <c r="R1061" s="182">
        <f t="shared" si="358"/>
        <v>0</v>
      </c>
      <c r="S1061" s="182">
        <f t="shared" si="358"/>
        <v>0</v>
      </c>
      <c r="T1061" s="178">
        <f t="shared" si="358"/>
        <v>0</v>
      </c>
      <c r="U1061" s="182">
        <f t="shared" si="358"/>
        <v>0</v>
      </c>
      <c r="V1061" s="183">
        <f t="shared" si="358"/>
        <v>0</v>
      </c>
      <c r="W1061" s="46">
        <f>G1061-SUM(H1061:V1061)</f>
        <v>0</v>
      </c>
      <c r="Y1061"/>
      <c r="Z1061"/>
    </row>
    <row r="1062" spans="1:26" s="72" customFormat="1" outlineLevel="1" x14ac:dyDescent="0.2">
      <c r="A1062" s="322"/>
      <c r="B1062" s="25"/>
      <c r="C1062" s="23"/>
      <c r="D1062" s="23"/>
      <c r="E1062" s="24"/>
      <c r="F1062" s="176" t="s">
        <v>343</v>
      </c>
      <c r="G1062" s="190">
        <f t="shared" ref="G1062:V1062" si="359">G202</f>
        <v>0</v>
      </c>
      <c r="H1062" s="191">
        <f t="shared" si="359"/>
        <v>0</v>
      </c>
      <c r="I1062" s="179">
        <f t="shared" si="359"/>
        <v>0</v>
      </c>
      <c r="J1062" s="179">
        <f t="shared" si="359"/>
        <v>0</v>
      </c>
      <c r="K1062" s="197">
        <f t="shared" si="359"/>
        <v>0</v>
      </c>
      <c r="L1062" s="181">
        <f t="shared" si="359"/>
        <v>0</v>
      </c>
      <c r="M1062" s="192">
        <f t="shared" si="359"/>
        <v>0</v>
      </c>
      <c r="N1062" s="182">
        <f t="shared" si="359"/>
        <v>0</v>
      </c>
      <c r="O1062" s="182">
        <f t="shared" si="359"/>
        <v>0</v>
      </c>
      <c r="P1062" s="182">
        <f t="shared" si="359"/>
        <v>0</v>
      </c>
      <c r="Q1062" s="182">
        <f t="shared" si="359"/>
        <v>0</v>
      </c>
      <c r="R1062" s="182">
        <f t="shared" si="359"/>
        <v>0</v>
      </c>
      <c r="S1062" s="182">
        <f t="shared" si="359"/>
        <v>0</v>
      </c>
      <c r="T1062" s="178">
        <f t="shared" si="359"/>
        <v>0</v>
      </c>
      <c r="U1062" s="182">
        <f t="shared" si="359"/>
        <v>0</v>
      </c>
      <c r="V1062" s="183">
        <f t="shared" si="359"/>
        <v>0</v>
      </c>
      <c r="W1062" s="46">
        <f>G1062-SUM(H1062:V1062)</f>
        <v>0</v>
      </c>
      <c r="Y1062"/>
      <c r="Z1062"/>
    </row>
    <row r="1063" spans="1:26" s="72" customFormat="1" x14ac:dyDescent="0.2">
      <c r="A1063" s="322"/>
      <c r="B1063" s="25"/>
      <c r="C1063" s="23"/>
      <c r="D1063" s="23"/>
      <c r="E1063" s="24" t="s">
        <v>344</v>
      </c>
      <c r="F1063" s="24"/>
      <c r="G1063" s="69">
        <f t="shared" ref="G1063:W1063" si="360">SUBTOTAL(9,G1064:G1065)</f>
        <v>0</v>
      </c>
      <c r="H1063" s="70">
        <f t="shared" si="360"/>
        <v>0</v>
      </c>
      <c r="I1063" s="66">
        <f t="shared" si="360"/>
        <v>0</v>
      </c>
      <c r="J1063" s="66">
        <f t="shared" si="360"/>
        <v>0</v>
      </c>
      <c r="K1063" s="67">
        <f t="shared" si="360"/>
        <v>0</v>
      </c>
      <c r="L1063" s="34">
        <f t="shared" si="360"/>
        <v>0</v>
      </c>
      <c r="M1063" s="34">
        <f t="shared" si="360"/>
        <v>0</v>
      </c>
      <c r="N1063" s="34">
        <f t="shared" si="360"/>
        <v>0</v>
      </c>
      <c r="O1063" s="34">
        <f t="shared" si="360"/>
        <v>0</v>
      </c>
      <c r="P1063" s="34">
        <f t="shared" si="360"/>
        <v>0</v>
      </c>
      <c r="Q1063" s="34">
        <f t="shared" si="360"/>
        <v>0</v>
      </c>
      <c r="R1063" s="34">
        <f t="shared" si="360"/>
        <v>0</v>
      </c>
      <c r="S1063" s="34">
        <f t="shared" si="360"/>
        <v>0</v>
      </c>
      <c r="T1063" s="34">
        <f t="shared" si="360"/>
        <v>0</v>
      </c>
      <c r="U1063" s="34">
        <f t="shared" si="360"/>
        <v>0</v>
      </c>
      <c r="V1063" s="34">
        <f t="shared" si="360"/>
        <v>0</v>
      </c>
      <c r="W1063" s="33">
        <f t="shared" si="360"/>
        <v>0</v>
      </c>
      <c r="Y1063"/>
      <c r="Z1063"/>
    </row>
    <row r="1064" spans="1:26" s="72" customFormat="1" outlineLevel="1" x14ac:dyDescent="0.2">
      <c r="A1064" s="322"/>
      <c r="B1064" s="25"/>
      <c r="C1064" s="23"/>
      <c r="D1064" s="23"/>
      <c r="E1064" s="24"/>
      <c r="F1064" s="176" t="s">
        <v>345</v>
      </c>
      <c r="G1064" s="190">
        <f t="shared" ref="G1064:V1064" si="361">G204</f>
        <v>0</v>
      </c>
      <c r="H1064" s="191">
        <f t="shared" si="361"/>
        <v>0</v>
      </c>
      <c r="I1064" s="179">
        <f t="shared" si="361"/>
        <v>0</v>
      </c>
      <c r="J1064" s="179">
        <f t="shared" si="361"/>
        <v>0</v>
      </c>
      <c r="K1064" s="197">
        <f t="shared" si="361"/>
        <v>0</v>
      </c>
      <c r="L1064" s="181">
        <f t="shared" si="361"/>
        <v>0</v>
      </c>
      <c r="M1064" s="192">
        <f t="shared" si="361"/>
        <v>0</v>
      </c>
      <c r="N1064" s="182">
        <f t="shared" si="361"/>
        <v>0</v>
      </c>
      <c r="O1064" s="182">
        <f t="shared" si="361"/>
        <v>0</v>
      </c>
      <c r="P1064" s="182">
        <f t="shared" si="361"/>
        <v>0</v>
      </c>
      <c r="Q1064" s="182">
        <f t="shared" si="361"/>
        <v>0</v>
      </c>
      <c r="R1064" s="182">
        <f t="shared" si="361"/>
        <v>0</v>
      </c>
      <c r="S1064" s="182">
        <f t="shared" si="361"/>
        <v>0</v>
      </c>
      <c r="T1064" s="178">
        <f t="shared" si="361"/>
        <v>0</v>
      </c>
      <c r="U1064" s="182">
        <f t="shared" si="361"/>
        <v>0</v>
      </c>
      <c r="V1064" s="183">
        <f t="shared" si="361"/>
        <v>0</v>
      </c>
      <c r="W1064" s="46">
        <f t="shared" ref="W1064:W1072" si="362">G1064-SUM(H1064:V1064)</f>
        <v>0</v>
      </c>
      <c r="Y1064"/>
      <c r="Z1064"/>
    </row>
    <row r="1065" spans="1:26" s="72" customFormat="1" outlineLevel="1" x14ac:dyDescent="0.2">
      <c r="A1065" s="322"/>
      <c r="B1065" s="25"/>
      <c r="C1065" s="23"/>
      <c r="D1065" s="23"/>
      <c r="E1065" s="24"/>
      <c r="F1065" s="176" t="s">
        <v>346</v>
      </c>
      <c r="G1065" s="190">
        <f t="shared" ref="G1065:V1065" si="363">G205</f>
        <v>0</v>
      </c>
      <c r="H1065" s="191">
        <f t="shared" si="363"/>
        <v>0</v>
      </c>
      <c r="I1065" s="179">
        <f t="shared" si="363"/>
        <v>0</v>
      </c>
      <c r="J1065" s="179">
        <f t="shared" si="363"/>
        <v>0</v>
      </c>
      <c r="K1065" s="197">
        <f t="shared" si="363"/>
        <v>0</v>
      </c>
      <c r="L1065" s="181">
        <f t="shared" si="363"/>
        <v>0</v>
      </c>
      <c r="M1065" s="192">
        <f t="shared" si="363"/>
        <v>0</v>
      </c>
      <c r="N1065" s="182">
        <f t="shared" si="363"/>
        <v>0</v>
      </c>
      <c r="O1065" s="182">
        <f t="shared" si="363"/>
        <v>0</v>
      </c>
      <c r="P1065" s="182">
        <f t="shared" si="363"/>
        <v>0</v>
      </c>
      <c r="Q1065" s="182">
        <f t="shared" si="363"/>
        <v>0</v>
      </c>
      <c r="R1065" s="182">
        <f t="shared" si="363"/>
        <v>0</v>
      </c>
      <c r="S1065" s="182">
        <f t="shared" si="363"/>
        <v>0</v>
      </c>
      <c r="T1065" s="178">
        <f t="shared" si="363"/>
        <v>0</v>
      </c>
      <c r="U1065" s="182">
        <f t="shared" si="363"/>
        <v>0</v>
      </c>
      <c r="V1065" s="183">
        <f t="shared" si="363"/>
        <v>0</v>
      </c>
      <c r="W1065" s="46">
        <f t="shared" si="362"/>
        <v>0</v>
      </c>
      <c r="Y1065"/>
      <c r="Z1065"/>
    </row>
    <row r="1066" spans="1:26" s="72" customFormat="1" x14ac:dyDescent="0.2">
      <c r="A1066" s="322"/>
      <c r="B1066" s="25"/>
      <c r="C1066" s="23"/>
      <c r="D1066" s="23" t="s">
        <v>63</v>
      </c>
      <c r="E1066" s="24"/>
      <c r="F1066" s="24"/>
      <c r="G1066" s="69">
        <f t="shared" ref="G1066:W1066" si="364">SUBTOTAL(9,G1067:G1069)</f>
        <v>0</v>
      </c>
      <c r="H1066" s="70">
        <f t="shared" si="364"/>
        <v>0</v>
      </c>
      <c r="I1066" s="66">
        <f t="shared" si="364"/>
        <v>0</v>
      </c>
      <c r="J1066" s="66">
        <f t="shared" si="364"/>
        <v>0</v>
      </c>
      <c r="K1066" s="67">
        <f t="shared" si="364"/>
        <v>0</v>
      </c>
      <c r="L1066" s="34">
        <f t="shared" si="364"/>
        <v>0</v>
      </c>
      <c r="M1066" s="34">
        <f t="shared" si="364"/>
        <v>0</v>
      </c>
      <c r="N1066" s="34">
        <f t="shared" si="364"/>
        <v>0</v>
      </c>
      <c r="O1066" s="34">
        <f t="shared" si="364"/>
        <v>0</v>
      </c>
      <c r="P1066" s="34">
        <f t="shared" si="364"/>
        <v>0</v>
      </c>
      <c r="Q1066" s="34">
        <f t="shared" si="364"/>
        <v>0</v>
      </c>
      <c r="R1066" s="34">
        <f t="shared" si="364"/>
        <v>0</v>
      </c>
      <c r="S1066" s="34">
        <f t="shared" si="364"/>
        <v>0</v>
      </c>
      <c r="T1066" s="34">
        <f t="shared" si="364"/>
        <v>0</v>
      </c>
      <c r="U1066" s="34">
        <f t="shared" si="364"/>
        <v>0</v>
      </c>
      <c r="V1066" s="34">
        <f t="shared" si="364"/>
        <v>0</v>
      </c>
      <c r="W1066" s="33">
        <f t="shared" si="364"/>
        <v>0</v>
      </c>
      <c r="Y1066"/>
      <c r="Z1066"/>
    </row>
    <row r="1067" spans="1:26" s="72" customFormat="1" outlineLevel="1" x14ac:dyDescent="0.2">
      <c r="A1067" s="322"/>
      <c r="B1067" s="25"/>
      <c r="C1067" s="23"/>
      <c r="D1067" s="23"/>
      <c r="E1067" s="24"/>
      <c r="F1067" s="176" t="s">
        <v>190</v>
      </c>
      <c r="G1067" s="190">
        <f t="shared" ref="G1067:V1067" si="365">G207</f>
        <v>0</v>
      </c>
      <c r="H1067" s="191">
        <f t="shared" si="365"/>
        <v>0</v>
      </c>
      <c r="I1067" s="179">
        <f t="shared" si="365"/>
        <v>0</v>
      </c>
      <c r="J1067" s="179">
        <f t="shared" si="365"/>
        <v>0</v>
      </c>
      <c r="K1067" s="197">
        <f t="shared" si="365"/>
        <v>0</v>
      </c>
      <c r="L1067" s="178">
        <f t="shared" si="365"/>
        <v>0</v>
      </c>
      <c r="M1067" s="192">
        <f t="shared" si="365"/>
        <v>0</v>
      </c>
      <c r="N1067" s="182">
        <f t="shared" si="365"/>
        <v>0</v>
      </c>
      <c r="O1067" s="182">
        <f t="shared" si="365"/>
        <v>0</v>
      </c>
      <c r="P1067" s="182">
        <f t="shared" si="365"/>
        <v>0</v>
      </c>
      <c r="Q1067" s="182">
        <f t="shared" si="365"/>
        <v>0</v>
      </c>
      <c r="R1067" s="182">
        <f t="shared" si="365"/>
        <v>0</v>
      </c>
      <c r="S1067" s="182">
        <f t="shared" si="365"/>
        <v>0</v>
      </c>
      <c r="T1067" s="178">
        <f t="shared" si="365"/>
        <v>0</v>
      </c>
      <c r="U1067" s="182">
        <f t="shared" si="365"/>
        <v>0</v>
      </c>
      <c r="V1067" s="183">
        <f t="shared" si="365"/>
        <v>0</v>
      </c>
      <c r="W1067" s="46">
        <f t="shared" si="362"/>
        <v>0</v>
      </c>
      <c r="Y1067"/>
      <c r="Z1067"/>
    </row>
    <row r="1068" spans="1:26" s="72" customFormat="1" outlineLevel="1" x14ac:dyDescent="0.2">
      <c r="A1068" s="322"/>
      <c r="B1068" s="25"/>
      <c r="C1068" s="23"/>
      <c r="D1068" s="23"/>
      <c r="E1068" s="24"/>
      <c r="F1068" s="176" t="s">
        <v>191</v>
      </c>
      <c r="G1068" s="190">
        <f t="shared" ref="G1068:V1068" si="366">G208</f>
        <v>0</v>
      </c>
      <c r="H1068" s="191">
        <f t="shared" si="366"/>
        <v>0</v>
      </c>
      <c r="I1068" s="179">
        <f t="shared" si="366"/>
        <v>0</v>
      </c>
      <c r="J1068" s="179">
        <f t="shared" si="366"/>
        <v>0</v>
      </c>
      <c r="K1068" s="197">
        <f t="shared" si="366"/>
        <v>0</v>
      </c>
      <c r="L1068" s="178">
        <f t="shared" si="366"/>
        <v>0</v>
      </c>
      <c r="M1068" s="192">
        <f t="shared" si="366"/>
        <v>0</v>
      </c>
      <c r="N1068" s="182">
        <f t="shared" si="366"/>
        <v>0</v>
      </c>
      <c r="O1068" s="182">
        <f t="shared" si="366"/>
        <v>0</v>
      </c>
      <c r="P1068" s="182">
        <f t="shared" si="366"/>
        <v>0</v>
      </c>
      <c r="Q1068" s="182">
        <f t="shared" si="366"/>
        <v>0</v>
      </c>
      <c r="R1068" s="182">
        <f t="shared" si="366"/>
        <v>0</v>
      </c>
      <c r="S1068" s="182">
        <f t="shared" si="366"/>
        <v>0</v>
      </c>
      <c r="T1068" s="201">
        <f t="shared" si="366"/>
        <v>0</v>
      </c>
      <c r="U1068" s="182">
        <f t="shared" si="366"/>
        <v>0</v>
      </c>
      <c r="V1068" s="183">
        <f t="shared" si="366"/>
        <v>0</v>
      </c>
      <c r="W1068" s="46">
        <f t="shared" si="362"/>
        <v>0</v>
      </c>
      <c r="Y1068"/>
      <c r="Z1068"/>
    </row>
    <row r="1069" spans="1:26" s="72" customFormat="1" outlineLevel="1" x14ac:dyDescent="0.2">
      <c r="A1069" s="322"/>
      <c r="B1069" s="25"/>
      <c r="C1069" s="23"/>
      <c r="D1069" s="23"/>
      <c r="E1069" s="24"/>
      <c r="F1069" s="176" t="s">
        <v>189</v>
      </c>
      <c r="G1069" s="190">
        <f t="shared" ref="G1069:V1069" si="367">G209</f>
        <v>0</v>
      </c>
      <c r="H1069" s="191">
        <f t="shared" si="367"/>
        <v>0</v>
      </c>
      <c r="I1069" s="179">
        <f t="shared" si="367"/>
        <v>0</v>
      </c>
      <c r="J1069" s="179">
        <f t="shared" si="367"/>
        <v>0</v>
      </c>
      <c r="K1069" s="197">
        <f t="shared" si="367"/>
        <v>0</v>
      </c>
      <c r="L1069" s="178">
        <f t="shared" si="367"/>
        <v>0</v>
      </c>
      <c r="M1069" s="192">
        <f t="shared" si="367"/>
        <v>0</v>
      </c>
      <c r="N1069" s="182">
        <f t="shared" si="367"/>
        <v>0</v>
      </c>
      <c r="O1069" s="182">
        <f t="shared" si="367"/>
        <v>0</v>
      </c>
      <c r="P1069" s="182">
        <f t="shared" si="367"/>
        <v>0</v>
      </c>
      <c r="Q1069" s="182">
        <f t="shared" si="367"/>
        <v>0</v>
      </c>
      <c r="R1069" s="182">
        <f t="shared" si="367"/>
        <v>0</v>
      </c>
      <c r="S1069" s="182">
        <f t="shared" si="367"/>
        <v>0</v>
      </c>
      <c r="T1069" s="182">
        <f t="shared" si="367"/>
        <v>0</v>
      </c>
      <c r="U1069" s="178">
        <f t="shared" si="367"/>
        <v>0</v>
      </c>
      <c r="V1069" s="183">
        <f t="shared" si="367"/>
        <v>0</v>
      </c>
      <c r="W1069" s="46">
        <f t="shared" si="362"/>
        <v>0</v>
      </c>
      <c r="Y1069"/>
      <c r="Z1069"/>
    </row>
    <row r="1070" spans="1:26" s="72" customFormat="1" x14ac:dyDescent="0.2">
      <c r="A1070" s="322"/>
      <c r="B1070" s="25"/>
      <c r="C1070" s="64"/>
      <c r="D1070" s="23" t="s">
        <v>192</v>
      </c>
      <c r="E1070" s="24"/>
      <c r="F1070" s="24"/>
      <c r="G1070" s="69">
        <f t="shared" ref="G1070:W1070" si="368">SUBTOTAL(9,G1071:G1072)</f>
        <v>0</v>
      </c>
      <c r="H1070" s="70">
        <f t="shared" si="368"/>
        <v>0</v>
      </c>
      <c r="I1070" s="66">
        <f t="shared" si="368"/>
        <v>0</v>
      </c>
      <c r="J1070" s="66">
        <f t="shared" si="368"/>
        <v>0</v>
      </c>
      <c r="K1070" s="67">
        <f t="shared" si="368"/>
        <v>0</v>
      </c>
      <c r="L1070" s="34">
        <f t="shared" si="368"/>
        <v>0</v>
      </c>
      <c r="M1070" s="34">
        <f t="shared" si="368"/>
        <v>0</v>
      </c>
      <c r="N1070" s="34">
        <f t="shared" si="368"/>
        <v>0</v>
      </c>
      <c r="O1070" s="34">
        <f t="shared" si="368"/>
        <v>0</v>
      </c>
      <c r="P1070" s="34">
        <f t="shared" si="368"/>
        <v>0</v>
      </c>
      <c r="Q1070" s="34">
        <f t="shared" si="368"/>
        <v>0</v>
      </c>
      <c r="R1070" s="34">
        <f t="shared" si="368"/>
        <v>0</v>
      </c>
      <c r="S1070" s="34">
        <f t="shared" si="368"/>
        <v>0</v>
      </c>
      <c r="T1070" s="34">
        <f t="shared" si="368"/>
        <v>0</v>
      </c>
      <c r="U1070" s="34">
        <f t="shared" si="368"/>
        <v>0</v>
      </c>
      <c r="V1070" s="34">
        <f t="shared" si="368"/>
        <v>0</v>
      </c>
      <c r="W1070" s="33">
        <f t="shared" si="368"/>
        <v>0</v>
      </c>
      <c r="Y1070"/>
      <c r="Z1070"/>
    </row>
    <row r="1071" spans="1:26" s="72" customFormat="1" outlineLevel="1" x14ac:dyDescent="0.2">
      <c r="A1071" s="322"/>
      <c r="B1071" s="25"/>
      <c r="C1071" s="23"/>
      <c r="D1071" s="23"/>
      <c r="E1071" s="24"/>
      <c r="F1071" s="176" t="s">
        <v>193</v>
      </c>
      <c r="G1071" s="190">
        <f t="shared" ref="G1071:V1071" si="369">G211</f>
        <v>0</v>
      </c>
      <c r="H1071" s="191">
        <f t="shared" si="369"/>
        <v>0</v>
      </c>
      <c r="I1071" s="179">
        <f t="shared" si="369"/>
        <v>0</v>
      </c>
      <c r="J1071" s="179">
        <f t="shared" si="369"/>
        <v>0</v>
      </c>
      <c r="K1071" s="197">
        <f t="shared" si="369"/>
        <v>0</v>
      </c>
      <c r="L1071" s="178">
        <f t="shared" si="369"/>
        <v>0</v>
      </c>
      <c r="M1071" s="192">
        <f t="shared" si="369"/>
        <v>0</v>
      </c>
      <c r="N1071" s="182">
        <f t="shared" si="369"/>
        <v>0</v>
      </c>
      <c r="O1071" s="182">
        <f t="shared" si="369"/>
        <v>0</v>
      </c>
      <c r="P1071" s="182">
        <f t="shared" si="369"/>
        <v>0</v>
      </c>
      <c r="Q1071" s="182">
        <f t="shared" si="369"/>
        <v>0</v>
      </c>
      <c r="R1071" s="182">
        <f t="shared" si="369"/>
        <v>0</v>
      </c>
      <c r="S1071" s="182">
        <f t="shared" si="369"/>
        <v>0</v>
      </c>
      <c r="T1071" s="182">
        <f t="shared" si="369"/>
        <v>0</v>
      </c>
      <c r="U1071" s="178">
        <f t="shared" si="369"/>
        <v>0</v>
      </c>
      <c r="V1071" s="183">
        <f t="shared" si="369"/>
        <v>0</v>
      </c>
      <c r="W1071" s="46">
        <f t="shared" si="362"/>
        <v>0</v>
      </c>
      <c r="Y1071"/>
      <c r="Z1071"/>
    </row>
    <row r="1072" spans="1:26" s="72" customFormat="1" outlineLevel="1" x14ac:dyDescent="0.2">
      <c r="A1072" s="322"/>
      <c r="B1072" s="25"/>
      <c r="C1072" s="23"/>
      <c r="D1072" s="23"/>
      <c r="E1072" s="24"/>
      <c r="F1072" s="176" t="s">
        <v>194</v>
      </c>
      <c r="G1072" s="190">
        <f t="shared" ref="G1072:V1072" si="370">G212</f>
        <v>0</v>
      </c>
      <c r="H1072" s="191">
        <f t="shared" si="370"/>
        <v>0</v>
      </c>
      <c r="I1072" s="179">
        <f t="shared" si="370"/>
        <v>0</v>
      </c>
      <c r="J1072" s="179">
        <f t="shared" si="370"/>
        <v>0</v>
      </c>
      <c r="K1072" s="197">
        <f t="shared" si="370"/>
        <v>0</v>
      </c>
      <c r="L1072" s="178">
        <f t="shared" si="370"/>
        <v>0</v>
      </c>
      <c r="M1072" s="192">
        <f t="shared" si="370"/>
        <v>0</v>
      </c>
      <c r="N1072" s="182">
        <f t="shared" si="370"/>
        <v>0</v>
      </c>
      <c r="O1072" s="182">
        <f t="shared" si="370"/>
        <v>0</v>
      </c>
      <c r="P1072" s="182">
        <f t="shared" si="370"/>
        <v>0</v>
      </c>
      <c r="Q1072" s="182">
        <f t="shared" si="370"/>
        <v>0</v>
      </c>
      <c r="R1072" s="182">
        <f t="shared" si="370"/>
        <v>0</v>
      </c>
      <c r="S1072" s="182">
        <f t="shared" si="370"/>
        <v>0</v>
      </c>
      <c r="T1072" s="182">
        <f t="shared" si="370"/>
        <v>0</v>
      </c>
      <c r="U1072" s="178">
        <f t="shared" si="370"/>
        <v>0</v>
      </c>
      <c r="V1072" s="183">
        <f t="shared" si="370"/>
        <v>0</v>
      </c>
      <c r="W1072" s="46">
        <f t="shared" si="362"/>
        <v>0</v>
      </c>
      <c r="Y1072"/>
      <c r="Z1072"/>
    </row>
    <row r="1073" spans="1:26" x14ac:dyDescent="0.2">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c r="Y1073"/>
      <c r="Z1073"/>
    </row>
    <row r="1074" spans="1:26" x14ac:dyDescent="0.2">
      <c r="A1074" s="318"/>
      <c r="B1074" s="25"/>
      <c r="C1074" s="23"/>
      <c r="D1074" s="23" t="s">
        <v>66</v>
      </c>
      <c r="E1074" s="24"/>
      <c r="F1074" s="64"/>
      <c r="G1074" s="69">
        <f t="shared" ref="G1074:W1074" si="371">SUBTOTAL(9,G1075:G1076)</f>
        <v>0</v>
      </c>
      <c r="H1074" s="70">
        <f t="shared" si="371"/>
        <v>0</v>
      </c>
      <c r="I1074" s="66">
        <f t="shared" si="371"/>
        <v>0</v>
      </c>
      <c r="J1074" s="66">
        <f t="shared" si="371"/>
        <v>0</v>
      </c>
      <c r="K1074" s="67">
        <f t="shared" si="371"/>
        <v>0</v>
      </c>
      <c r="L1074" s="34">
        <f t="shared" si="371"/>
        <v>0</v>
      </c>
      <c r="M1074" s="34">
        <f t="shared" si="371"/>
        <v>0</v>
      </c>
      <c r="N1074" s="34">
        <f t="shared" si="371"/>
        <v>0</v>
      </c>
      <c r="O1074" s="34">
        <f t="shared" si="371"/>
        <v>0</v>
      </c>
      <c r="P1074" s="34">
        <f t="shared" si="371"/>
        <v>0</v>
      </c>
      <c r="Q1074" s="34">
        <f t="shared" si="371"/>
        <v>0</v>
      </c>
      <c r="R1074" s="34">
        <f t="shared" si="371"/>
        <v>0</v>
      </c>
      <c r="S1074" s="34">
        <f t="shared" si="371"/>
        <v>0</v>
      </c>
      <c r="T1074" s="34">
        <f t="shared" si="371"/>
        <v>0</v>
      </c>
      <c r="U1074" s="34">
        <f t="shared" si="371"/>
        <v>0</v>
      </c>
      <c r="V1074" s="34">
        <f t="shared" si="371"/>
        <v>0</v>
      </c>
      <c r="W1074" s="33">
        <f t="shared" si="371"/>
        <v>0</v>
      </c>
      <c r="Y1074"/>
      <c r="Z1074"/>
    </row>
    <row r="1075" spans="1:26" outlineLevel="1" x14ac:dyDescent="0.2">
      <c r="A1075" s="318"/>
      <c r="B1075" s="25"/>
      <c r="C1075" s="24"/>
      <c r="D1075" s="24"/>
      <c r="E1075" s="24"/>
      <c r="F1075" s="202" t="s">
        <v>67</v>
      </c>
      <c r="G1075" s="203">
        <f>G215</f>
        <v>0</v>
      </c>
      <c r="H1075" s="66"/>
      <c r="I1075" s="66"/>
      <c r="J1075" s="66"/>
      <c r="K1075" s="67"/>
      <c r="L1075" s="51"/>
      <c r="M1075" s="34"/>
      <c r="N1075" s="34"/>
      <c r="O1075" s="34"/>
      <c r="P1075" s="34"/>
      <c r="Q1075" s="34"/>
      <c r="R1075" s="34"/>
      <c r="S1075" s="34"/>
      <c r="T1075" s="34"/>
      <c r="U1075" s="34"/>
      <c r="V1075" s="37"/>
      <c r="W1075" s="46">
        <f>G1075-SUM(H1075:V1075)</f>
        <v>0</v>
      </c>
      <c r="Y1075"/>
      <c r="Z1075"/>
    </row>
    <row r="1076" spans="1:26" outlineLevel="1" x14ac:dyDescent="0.2">
      <c r="A1076" s="318"/>
      <c r="B1076" s="71"/>
      <c r="C1076" s="24"/>
      <c r="D1076" s="24"/>
      <c r="E1076" s="24"/>
      <c r="F1076" s="176" t="s">
        <v>68</v>
      </c>
      <c r="G1076" s="190">
        <f>G216</f>
        <v>0</v>
      </c>
      <c r="H1076" s="191">
        <f t="shared" ref="H1076:V1076" si="372">H216</f>
        <v>0</v>
      </c>
      <c r="I1076" s="179">
        <f t="shared" si="372"/>
        <v>0</v>
      </c>
      <c r="J1076" s="179">
        <f t="shared" si="372"/>
        <v>0</v>
      </c>
      <c r="K1076" s="197">
        <f t="shared" si="372"/>
        <v>0</v>
      </c>
      <c r="L1076" s="181">
        <f t="shared" si="372"/>
        <v>0</v>
      </c>
      <c r="M1076" s="192">
        <f t="shared" si="372"/>
        <v>0</v>
      </c>
      <c r="N1076" s="182">
        <f t="shared" si="372"/>
        <v>0</v>
      </c>
      <c r="O1076" s="182">
        <f t="shared" si="372"/>
        <v>0</v>
      </c>
      <c r="P1076" s="182">
        <f t="shared" si="372"/>
        <v>0</v>
      </c>
      <c r="Q1076" s="182">
        <f t="shared" si="372"/>
        <v>0</v>
      </c>
      <c r="R1076" s="182">
        <f t="shared" si="372"/>
        <v>0</v>
      </c>
      <c r="S1076" s="182">
        <f t="shared" si="372"/>
        <v>0</v>
      </c>
      <c r="T1076" s="182">
        <f t="shared" si="372"/>
        <v>0</v>
      </c>
      <c r="U1076" s="178">
        <f t="shared" si="372"/>
        <v>0</v>
      </c>
      <c r="V1076" s="183">
        <f t="shared" si="372"/>
        <v>0</v>
      </c>
      <c r="W1076" s="46">
        <f>G1076-SUM(H1076:V1076)</f>
        <v>0</v>
      </c>
      <c r="Y1076"/>
      <c r="Z1076"/>
    </row>
    <row r="1077" spans="1:26" x14ac:dyDescent="0.2">
      <c r="A1077" s="318"/>
      <c r="B1077" s="71"/>
      <c r="C1077" s="24"/>
      <c r="D1077" s="23" t="s">
        <v>202</v>
      </c>
      <c r="E1077" s="24"/>
      <c r="F1077" s="24"/>
      <c r="G1077" s="69">
        <f>SUBTOTAL(9,G1078:G1080)</f>
        <v>0</v>
      </c>
      <c r="H1077" s="70">
        <f t="shared" ref="H1077:W1077" si="373">SUBTOTAL(9,H1078:H1080)</f>
        <v>0</v>
      </c>
      <c r="I1077" s="66">
        <f t="shared" si="373"/>
        <v>0</v>
      </c>
      <c r="J1077" s="66">
        <f t="shared" si="373"/>
        <v>0</v>
      </c>
      <c r="K1077" s="67">
        <f t="shared" si="373"/>
        <v>0</v>
      </c>
      <c r="L1077" s="34">
        <f t="shared" si="373"/>
        <v>0</v>
      </c>
      <c r="M1077" s="34">
        <f t="shared" si="373"/>
        <v>0</v>
      </c>
      <c r="N1077" s="34">
        <f t="shared" si="373"/>
        <v>0</v>
      </c>
      <c r="O1077" s="34">
        <f t="shared" si="373"/>
        <v>0</v>
      </c>
      <c r="P1077" s="34">
        <f t="shared" si="373"/>
        <v>0</v>
      </c>
      <c r="Q1077" s="34">
        <f t="shared" si="373"/>
        <v>0</v>
      </c>
      <c r="R1077" s="34">
        <f t="shared" si="373"/>
        <v>0</v>
      </c>
      <c r="S1077" s="34">
        <f t="shared" si="373"/>
        <v>0</v>
      </c>
      <c r="T1077" s="34">
        <f t="shared" si="373"/>
        <v>0</v>
      </c>
      <c r="U1077" s="34">
        <f t="shared" si="373"/>
        <v>0</v>
      </c>
      <c r="V1077" s="34">
        <f t="shared" si="373"/>
        <v>0</v>
      </c>
      <c r="W1077" s="33">
        <f t="shared" si="373"/>
        <v>0</v>
      </c>
      <c r="Y1077"/>
      <c r="Z1077"/>
    </row>
    <row r="1078" spans="1:26" outlineLevel="1" x14ac:dyDescent="0.2">
      <c r="A1078" s="318"/>
      <c r="B1078" s="25"/>
      <c r="C1078" s="24"/>
      <c r="D1078" s="24"/>
      <c r="E1078" s="64"/>
      <c r="F1078" s="176" t="s">
        <v>251</v>
      </c>
      <c r="G1078" s="190">
        <f t="shared" ref="G1078:V1078" si="374">G218</f>
        <v>0</v>
      </c>
      <c r="H1078" s="191">
        <f t="shared" si="374"/>
        <v>0</v>
      </c>
      <c r="I1078" s="179">
        <f t="shared" si="374"/>
        <v>0</v>
      </c>
      <c r="J1078" s="179">
        <f t="shared" si="374"/>
        <v>0</v>
      </c>
      <c r="K1078" s="197">
        <f t="shared" si="374"/>
        <v>0</v>
      </c>
      <c r="L1078" s="181">
        <f t="shared" si="374"/>
        <v>0</v>
      </c>
      <c r="M1078" s="192">
        <f t="shared" si="374"/>
        <v>0</v>
      </c>
      <c r="N1078" s="182">
        <f t="shared" si="374"/>
        <v>0</v>
      </c>
      <c r="O1078" s="182">
        <f t="shared" si="374"/>
        <v>0</v>
      </c>
      <c r="P1078" s="182">
        <f t="shared" si="374"/>
        <v>0</v>
      </c>
      <c r="Q1078" s="182">
        <f t="shared" si="374"/>
        <v>0</v>
      </c>
      <c r="R1078" s="182">
        <f t="shared" si="374"/>
        <v>0</v>
      </c>
      <c r="S1078" s="182">
        <f t="shared" si="374"/>
        <v>0</v>
      </c>
      <c r="T1078" s="178">
        <f t="shared" si="374"/>
        <v>0</v>
      </c>
      <c r="U1078" s="182">
        <f t="shared" si="374"/>
        <v>0</v>
      </c>
      <c r="V1078" s="183">
        <f t="shared" si="374"/>
        <v>0</v>
      </c>
      <c r="W1078" s="46">
        <f>G1078-SUM(H1078:V1078)</f>
        <v>0</v>
      </c>
      <c r="Y1078"/>
      <c r="Z1078"/>
    </row>
    <row r="1079" spans="1:26" outlineLevel="1" x14ac:dyDescent="0.2">
      <c r="A1079" s="318"/>
      <c r="B1079" s="25"/>
      <c r="C1079" s="24"/>
      <c r="D1079" s="24"/>
      <c r="E1079" s="64"/>
      <c r="F1079" s="176" t="s">
        <v>252</v>
      </c>
      <c r="G1079" s="190">
        <f t="shared" ref="G1079:V1079" si="375">G219</f>
        <v>0</v>
      </c>
      <c r="H1079" s="191">
        <f t="shared" si="375"/>
        <v>0</v>
      </c>
      <c r="I1079" s="179">
        <f t="shared" si="375"/>
        <v>0</v>
      </c>
      <c r="J1079" s="179">
        <f t="shared" si="375"/>
        <v>0</v>
      </c>
      <c r="K1079" s="197">
        <f t="shared" si="375"/>
        <v>0</v>
      </c>
      <c r="L1079" s="181">
        <f t="shared" si="375"/>
        <v>0</v>
      </c>
      <c r="M1079" s="192">
        <f t="shared" si="375"/>
        <v>0</v>
      </c>
      <c r="N1079" s="182">
        <f t="shared" si="375"/>
        <v>0</v>
      </c>
      <c r="O1079" s="182">
        <f t="shared" si="375"/>
        <v>0</v>
      </c>
      <c r="P1079" s="182">
        <f t="shared" si="375"/>
        <v>0</v>
      </c>
      <c r="Q1079" s="182">
        <f t="shared" si="375"/>
        <v>0</v>
      </c>
      <c r="R1079" s="182">
        <f t="shared" si="375"/>
        <v>0</v>
      </c>
      <c r="S1079" s="182">
        <f t="shared" si="375"/>
        <v>0</v>
      </c>
      <c r="T1079" s="178">
        <f t="shared" si="375"/>
        <v>0</v>
      </c>
      <c r="U1079" s="182">
        <f t="shared" si="375"/>
        <v>0</v>
      </c>
      <c r="V1079" s="183">
        <f t="shared" si="375"/>
        <v>0</v>
      </c>
      <c r="W1079" s="46">
        <f>G1079-SUM(H1079:V1079)</f>
        <v>0</v>
      </c>
      <c r="Y1079"/>
      <c r="Z1079"/>
    </row>
    <row r="1080" spans="1:26" outlineLevel="1" x14ac:dyDescent="0.2">
      <c r="A1080" s="318"/>
      <c r="B1080" s="25"/>
      <c r="C1080" s="24"/>
      <c r="D1080" s="24"/>
      <c r="E1080" s="64"/>
      <c r="F1080" s="176" t="s">
        <v>363</v>
      </c>
      <c r="G1080" s="190">
        <f>G220</f>
        <v>0</v>
      </c>
      <c r="H1080" s="66"/>
      <c r="I1080" s="66"/>
      <c r="J1080" s="66"/>
      <c r="K1080" s="67"/>
      <c r="L1080" s="51"/>
      <c r="M1080" s="34"/>
      <c r="N1080" s="34"/>
      <c r="O1080" s="34"/>
      <c r="P1080" s="34"/>
      <c r="Q1080" s="34"/>
      <c r="R1080" s="34"/>
      <c r="S1080" s="34"/>
      <c r="T1080" s="34"/>
      <c r="U1080" s="34"/>
      <c r="V1080" s="37"/>
      <c r="W1080" s="49"/>
      <c r="Y1080"/>
      <c r="Z1080"/>
    </row>
    <row r="1081" spans="1:26" x14ac:dyDescent="0.2">
      <c r="A1081" s="318"/>
      <c r="B1081" s="25"/>
      <c r="C1081" s="24"/>
      <c r="D1081" s="23" t="s">
        <v>70</v>
      </c>
      <c r="E1081" s="64"/>
      <c r="F1081" s="24"/>
      <c r="G1081" s="69">
        <f>SUBTOTAL(9,G1082:G1084)</f>
        <v>0</v>
      </c>
      <c r="H1081" s="66"/>
      <c r="I1081" s="66"/>
      <c r="J1081" s="66"/>
      <c r="K1081" s="67"/>
      <c r="L1081" s="51"/>
      <c r="M1081" s="34"/>
      <c r="N1081" s="34"/>
      <c r="O1081" s="34"/>
      <c r="P1081" s="34"/>
      <c r="Q1081" s="34"/>
      <c r="R1081" s="34"/>
      <c r="S1081" s="34"/>
      <c r="T1081" s="34"/>
      <c r="U1081" s="34"/>
      <c r="V1081" s="37"/>
      <c r="W1081" s="33">
        <f>SUBTOTAL(9,W1082:W1084)</f>
        <v>0</v>
      </c>
      <c r="Y1081"/>
      <c r="Z1081"/>
    </row>
    <row r="1082" spans="1:26" outlineLevel="1" x14ac:dyDescent="0.2">
      <c r="A1082" s="318"/>
      <c r="B1082" s="25"/>
      <c r="C1082" s="24"/>
      <c r="D1082" s="24"/>
      <c r="E1082" s="64"/>
      <c r="F1082" s="176" t="s">
        <v>71</v>
      </c>
      <c r="G1082" s="190">
        <f>G222</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outlineLevel="1" x14ac:dyDescent="0.2">
      <c r="A1083" s="318"/>
      <c r="B1083" s="25"/>
      <c r="C1083" s="24"/>
      <c r="D1083" s="24"/>
      <c r="E1083" s="64"/>
      <c r="F1083" s="176" t="s">
        <v>72</v>
      </c>
      <c r="G1083" s="190">
        <f>G223</f>
        <v>0</v>
      </c>
      <c r="H1083" s="66"/>
      <c r="I1083" s="66"/>
      <c r="J1083" s="66"/>
      <c r="K1083" s="67"/>
      <c r="L1083" s="51"/>
      <c r="M1083" s="34"/>
      <c r="N1083" s="34"/>
      <c r="O1083" s="34"/>
      <c r="P1083" s="34"/>
      <c r="Q1083" s="34"/>
      <c r="R1083" s="34"/>
      <c r="S1083" s="34"/>
      <c r="T1083" s="34"/>
      <c r="U1083" s="34"/>
      <c r="V1083" s="37"/>
      <c r="W1083" s="46">
        <f>G1083-SUM(H1083:V1083)</f>
        <v>0</v>
      </c>
      <c r="Y1083"/>
      <c r="Z1083"/>
    </row>
    <row r="1084" spans="1:26" outlineLevel="1" x14ac:dyDescent="0.2">
      <c r="A1084" s="318"/>
      <c r="B1084" s="25"/>
      <c r="C1084" s="24"/>
      <c r="D1084" s="24"/>
      <c r="E1084" s="64"/>
      <c r="F1084" s="176" t="s">
        <v>73</v>
      </c>
      <c r="G1084" s="190">
        <f>G224</f>
        <v>0</v>
      </c>
      <c r="H1084" s="66"/>
      <c r="I1084" s="66"/>
      <c r="J1084" s="66"/>
      <c r="K1084" s="67"/>
      <c r="L1084" s="51"/>
      <c r="M1084" s="34"/>
      <c r="N1084" s="34"/>
      <c r="O1084" s="34"/>
      <c r="P1084" s="34"/>
      <c r="Q1084" s="34"/>
      <c r="R1084" s="34"/>
      <c r="S1084" s="34"/>
      <c r="T1084" s="34"/>
      <c r="U1084" s="34"/>
      <c r="V1084" s="37"/>
      <c r="W1084" s="46">
        <f>G1084-SUM(H1084:V1084)</f>
        <v>0</v>
      </c>
      <c r="Y1084"/>
      <c r="Z1084"/>
    </row>
    <row r="1085" spans="1:26" x14ac:dyDescent="0.2">
      <c r="A1085" s="318"/>
      <c r="B1085" s="25"/>
      <c r="C1085" s="24"/>
      <c r="D1085" s="23" t="s">
        <v>65</v>
      </c>
      <c r="E1085" s="64"/>
      <c r="F1085" s="24"/>
      <c r="G1085" s="69">
        <f>SUBTOTAL(9,G1086)</f>
        <v>0</v>
      </c>
      <c r="H1085" s="66"/>
      <c r="I1085" s="66"/>
      <c r="J1085" s="66"/>
      <c r="K1085" s="67"/>
      <c r="L1085" s="51"/>
      <c r="M1085" s="34"/>
      <c r="N1085" s="34"/>
      <c r="O1085" s="34"/>
      <c r="P1085" s="34"/>
      <c r="Q1085" s="34"/>
      <c r="R1085" s="34"/>
      <c r="S1085" s="34"/>
      <c r="T1085" s="34"/>
      <c r="U1085" s="34"/>
      <c r="V1085" s="37"/>
      <c r="W1085" s="33">
        <f>SUBTOTAL(9,W1086)</f>
        <v>0</v>
      </c>
      <c r="Y1085"/>
      <c r="Z1085"/>
    </row>
    <row r="1086" spans="1:26" outlineLevel="1" x14ac:dyDescent="0.2">
      <c r="A1086" s="318"/>
      <c r="B1086" s="25"/>
      <c r="C1086" s="24"/>
      <c r="D1086" s="23"/>
      <c r="E1086" s="64"/>
      <c r="F1086" s="176" t="s">
        <v>65</v>
      </c>
      <c r="G1086" s="190">
        <f>G226</f>
        <v>0</v>
      </c>
      <c r="H1086" s="66"/>
      <c r="I1086" s="66"/>
      <c r="J1086" s="66"/>
      <c r="K1086" s="67"/>
      <c r="L1086" s="51"/>
      <c r="M1086" s="34"/>
      <c r="N1086" s="34"/>
      <c r="O1086" s="34"/>
      <c r="P1086" s="34"/>
      <c r="Q1086" s="34"/>
      <c r="R1086" s="34"/>
      <c r="S1086" s="34"/>
      <c r="T1086" s="34"/>
      <c r="U1086" s="34"/>
      <c r="V1086" s="37"/>
      <c r="W1086" s="46">
        <f>G1086-SUM(H1086:V1086)</f>
        <v>0</v>
      </c>
      <c r="Y1086"/>
      <c r="Z1086"/>
    </row>
    <row r="1087" spans="1:26" s="72" customFormat="1" outlineLevel="1" x14ac:dyDescent="0.2">
      <c r="A1087" s="318"/>
      <c r="B1087" s="25"/>
      <c r="C1087" s="24"/>
      <c r="D1087" s="23"/>
      <c r="E1087" s="64"/>
      <c r="F1087" s="24"/>
      <c r="G1087" s="435"/>
      <c r="H1087" s="70"/>
      <c r="I1087" s="66"/>
      <c r="J1087" s="66"/>
      <c r="K1087" s="67"/>
      <c r="L1087" s="34"/>
      <c r="M1087" s="34"/>
      <c r="N1087" s="34"/>
      <c r="O1087" s="34"/>
      <c r="P1087" s="34"/>
      <c r="Q1087" s="34"/>
      <c r="R1087" s="34"/>
      <c r="S1087" s="34"/>
      <c r="T1087" s="34"/>
      <c r="U1087" s="34"/>
      <c r="V1087" s="34"/>
      <c r="W1087" s="33"/>
      <c r="Y1087"/>
      <c r="Z1087"/>
    </row>
    <row r="1088" spans="1:26" s="72" customFormat="1" outlineLevel="1" x14ac:dyDescent="0.2">
      <c r="A1088" s="318"/>
      <c r="B1088" s="25"/>
      <c r="C1088" s="23" t="s">
        <v>477</v>
      </c>
      <c r="D1088" s="23"/>
      <c r="E1088" s="64"/>
      <c r="F1088" s="24"/>
      <c r="G1088" s="435">
        <f>SUBTOTAL(9,G1089:G1091)</f>
        <v>0</v>
      </c>
      <c r="H1088" s="70">
        <f t="shared" ref="H1088:W1088" si="376">SUBTOTAL(9,H1089:H1091)</f>
        <v>0</v>
      </c>
      <c r="I1088" s="66">
        <f t="shared" si="376"/>
        <v>0</v>
      </c>
      <c r="J1088" s="66">
        <f t="shared" si="376"/>
        <v>0</v>
      </c>
      <c r="K1088" s="67">
        <f t="shared" si="376"/>
        <v>0</v>
      </c>
      <c r="L1088" s="34">
        <f t="shared" si="376"/>
        <v>0</v>
      </c>
      <c r="M1088" s="34">
        <f t="shared" si="376"/>
        <v>0</v>
      </c>
      <c r="N1088" s="34">
        <f t="shared" si="376"/>
        <v>0</v>
      </c>
      <c r="O1088" s="34">
        <f t="shared" si="376"/>
        <v>0</v>
      </c>
      <c r="P1088" s="34">
        <f t="shared" si="376"/>
        <v>0</v>
      </c>
      <c r="Q1088" s="34">
        <f t="shared" si="376"/>
        <v>0</v>
      </c>
      <c r="R1088" s="34">
        <f t="shared" si="376"/>
        <v>0</v>
      </c>
      <c r="S1088" s="34">
        <f t="shared" si="376"/>
        <v>0</v>
      </c>
      <c r="T1088" s="34">
        <f t="shared" si="376"/>
        <v>0</v>
      </c>
      <c r="U1088" s="34">
        <f t="shared" si="376"/>
        <v>0</v>
      </c>
      <c r="V1088" s="34">
        <f t="shared" si="376"/>
        <v>0</v>
      </c>
      <c r="W1088" s="33">
        <f t="shared" si="376"/>
        <v>0</v>
      </c>
      <c r="Y1088"/>
      <c r="Z1088"/>
    </row>
    <row r="1089" spans="1:26" s="72" customFormat="1" outlineLevel="1" x14ac:dyDescent="0.2">
      <c r="A1089" s="318"/>
      <c r="B1089" s="25"/>
      <c r="C1089" s="24"/>
      <c r="D1089" s="23"/>
      <c r="E1089" s="64"/>
      <c r="F1089" s="433" t="s">
        <v>474</v>
      </c>
      <c r="G1089" s="436">
        <f>G229</f>
        <v>0</v>
      </c>
      <c r="H1089" s="437">
        <f>G1089*(1-VLOOKUP($F1089,SHT,4,FALSE))+$H229*VLOOKUP($F1089,SHT,4,FALSE)</f>
        <v>0</v>
      </c>
      <c r="I1089" s="438">
        <f t="shared" ref="I1089:V1089" si="377">I229*VLOOKUP($F1089,SHT,4,FALSE)</f>
        <v>0</v>
      </c>
      <c r="J1089" s="438">
        <f t="shared" si="377"/>
        <v>0</v>
      </c>
      <c r="K1089" s="439">
        <f t="shared" si="377"/>
        <v>0</v>
      </c>
      <c r="L1089" s="440">
        <f t="shared" si="377"/>
        <v>0</v>
      </c>
      <c r="M1089" s="441">
        <f t="shared" si="377"/>
        <v>0</v>
      </c>
      <c r="N1089" s="438">
        <f t="shared" si="377"/>
        <v>0</v>
      </c>
      <c r="O1089" s="438">
        <f t="shared" si="377"/>
        <v>0</v>
      </c>
      <c r="P1089" s="438">
        <f t="shared" si="377"/>
        <v>0</v>
      </c>
      <c r="Q1089" s="438">
        <f t="shared" si="377"/>
        <v>0</v>
      </c>
      <c r="R1089" s="438">
        <f t="shared" si="377"/>
        <v>0</v>
      </c>
      <c r="S1089" s="438">
        <f t="shared" si="377"/>
        <v>0</v>
      </c>
      <c r="T1089" s="438">
        <f t="shared" si="377"/>
        <v>0</v>
      </c>
      <c r="U1089" s="438">
        <f t="shared" si="377"/>
        <v>0</v>
      </c>
      <c r="V1089" s="442">
        <f t="shared" si="377"/>
        <v>0</v>
      </c>
      <c r="W1089" s="436">
        <f t="shared" ref="W1089:W1091" si="378">G1089-SUM(H1089:V1089)</f>
        <v>0</v>
      </c>
      <c r="Y1089"/>
      <c r="Z1089"/>
    </row>
    <row r="1090" spans="1:26" s="72" customFormat="1" outlineLevel="1" x14ac:dyDescent="0.2">
      <c r="A1090" s="318"/>
      <c r="B1090" s="25"/>
      <c r="C1090" s="24"/>
      <c r="D1090" s="23"/>
      <c r="E1090" s="64"/>
      <c r="F1090" s="433" t="s">
        <v>475</v>
      </c>
      <c r="G1090" s="436">
        <f>G230</f>
        <v>0</v>
      </c>
      <c r="H1090" s="437">
        <f>G1090*(1-VLOOKUP($F1090,SHT,4,FALSE))+$H230*VLOOKUP($F1090,SHT,4,FALSE)</f>
        <v>0</v>
      </c>
      <c r="I1090" s="438">
        <f t="shared" ref="I1090:V1090" si="379">I230*VLOOKUP($F1090,SHT,4,FALSE)</f>
        <v>0</v>
      </c>
      <c r="J1090" s="438">
        <f t="shared" si="379"/>
        <v>0</v>
      </c>
      <c r="K1090" s="439">
        <f t="shared" si="379"/>
        <v>0</v>
      </c>
      <c r="L1090" s="440">
        <f t="shared" si="379"/>
        <v>0</v>
      </c>
      <c r="M1090" s="441">
        <f t="shared" si="379"/>
        <v>0</v>
      </c>
      <c r="N1090" s="438">
        <f t="shared" si="379"/>
        <v>0</v>
      </c>
      <c r="O1090" s="438">
        <f t="shared" si="379"/>
        <v>0</v>
      </c>
      <c r="P1090" s="438">
        <f t="shared" si="379"/>
        <v>0</v>
      </c>
      <c r="Q1090" s="438">
        <f t="shared" si="379"/>
        <v>0</v>
      </c>
      <c r="R1090" s="438">
        <f t="shared" si="379"/>
        <v>0</v>
      </c>
      <c r="S1090" s="438">
        <f t="shared" si="379"/>
        <v>0</v>
      </c>
      <c r="T1090" s="438">
        <f t="shared" si="379"/>
        <v>0</v>
      </c>
      <c r="U1090" s="438">
        <f t="shared" si="379"/>
        <v>0</v>
      </c>
      <c r="V1090" s="442">
        <f t="shared" si="379"/>
        <v>0</v>
      </c>
      <c r="W1090" s="436">
        <f t="shared" si="378"/>
        <v>0</v>
      </c>
      <c r="Y1090"/>
      <c r="Z1090"/>
    </row>
    <row r="1091" spans="1:26" s="72" customFormat="1" outlineLevel="1" x14ac:dyDescent="0.2">
      <c r="A1091" s="318"/>
      <c r="B1091" s="25"/>
      <c r="C1091" s="24"/>
      <c r="D1091" s="23"/>
      <c r="E1091" s="64"/>
      <c r="F1091" s="433" t="s">
        <v>476</v>
      </c>
      <c r="G1091" s="436">
        <f>G231</f>
        <v>0</v>
      </c>
      <c r="H1091" s="437">
        <f>G1091*(1-VLOOKUP($F1091,SHT,4,FALSE))+$H231*VLOOKUP($F1091,SHT,4,FALSE)</f>
        <v>0</v>
      </c>
      <c r="I1091" s="438">
        <f t="shared" ref="I1091:V1091" si="380">I231*VLOOKUP($F1091,SHT,4,FALSE)</f>
        <v>0</v>
      </c>
      <c r="J1091" s="438">
        <f t="shared" si="380"/>
        <v>0</v>
      </c>
      <c r="K1091" s="439">
        <f t="shared" si="380"/>
        <v>0</v>
      </c>
      <c r="L1091" s="440">
        <f t="shared" si="380"/>
        <v>0</v>
      </c>
      <c r="M1091" s="441">
        <f t="shared" si="380"/>
        <v>0</v>
      </c>
      <c r="N1091" s="438">
        <f t="shared" si="380"/>
        <v>0</v>
      </c>
      <c r="O1091" s="438">
        <f t="shared" si="380"/>
        <v>0</v>
      </c>
      <c r="P1091" s="438">
        <f t="shared" si="380"/>
        <v>0</v>
      </c>
      <c r="Q1091" s="438">
        <f t="shared" si="380"/>
        <v>0</v>
      </c>
      <c r="R1091" s="438">
        <f t="shared" si="380"/>
        <v>0</v>
      </c>
      <c r="S1091" s="438">
        <f t="shared" si="380"/>
        <v>0</v>
      </c>
      <c r="T1091" s="438">
        <f t="shared" si="380"/>
        <v>0</v>
      </c>
      <c r="U1091" s="438">
        <f t="shared" si="380"/>
        <v>0</v>
      </c>
      <c r="V1091" s="442">
        <f t="shared" si="380"/>
        <v>0</v>
      </c>
      <c r="W1091" s="436">
        <f t="shared" si="378"/>
        <v>0</v>
      </c>
      <c r="Y1091"/>
      <c r="Z1091"/>
    </row>
    <row r="1092" spans="1:26" x14ac:dyDescent="0.2">
      <c r="A1092" s="318"/>
      <c r="B1092" s="25"/>
      <c r="C1092" s="24"/>
      <c r="D1092" s="23"/>
      <c r="E1092" s="64"/>
      <c r="F1092" s="24"/>
      <c r="G1092" s="69"/>
      <c r="H1092" s="66"/>
      <c r="I1092" s="66"/>
      <c r="J1092" s="66"/>
      <c r="K1092" s="67"/>
      <c r="L1092" s="51"/>
      <c r="M1092" s="34"/>
      <c r="N1092" s="34"/>
      <c r="O1092" s="34"/>
      <c r="P1092" s="34"/>
      <c r="Q1092" s="34"/>
      <c r="R1092" s="34"/>
      <c r="S1092" s="34"/>
      <c r="T1092" s="34"/>
      <c r="U1092" s="34"/>
      <c r="V1092" s="37"/>
      <c r="W1092" s="33"/>
      <c r="Y1092"/>
      <c r="Z1092"/>
    </row>
    <row r="1093" spans="1:26" s="150" customFormat="1" ht="16.5" thickBot="1" x14ac:dyDescent="0.25">
      <c r="A1093" s="319"/>
      <c r="B1093" s="79" t="s">
        <v>309</v>
      </c>
      <c r="C1093" s="204"/>
      <c r="D1093" s="204"/>
      <c r="E1093" s="204"/>
      <c r="F1093" s="204"/>
      <c r="G1093" s="205">
        <f>SUBTOTAL(9,G868:G1092)</f>
        <v>0</v>
      </c>
      <c r="H1093" s="206">
        <f t="shared" ref="H1093:W1093" si="381">SUBTOTAL(9,H868:H1092)</f>
        <v>0</v>
      </c>
      <c r="I1093" s="207">
        <f t="shared" si="381"/>
        <v>0</v>
      </c>
      <c r="J1093" s="207">
        <f t="shared" si="381"/>
        <v>0</v>
      </c>
      <c r="K1093" s="468">
        <f t="shared" si="381"/>
        <v>0</v>
      </c>
      <c r="L1093" s="209">
        <f t="shared" si="381"/>
        <v>0</v>
      </c>
      <c r="M1093" s="210">
        <f t="shared" si="381"/>
        <v>0</v>
      </c>
      <c r="N1093" s="210">
        <f t="shared" si="381"/>
        <v>0</v>
      </c>
      <c r="O1093" s="210">
        <f t="shared" si="381"/>
        <v>0</v>
      </c>
      <c r="P1093" s="210">
        <f t="shared" si="381"/>
        <v>0</v>
      </c>
      <c r="Q1093" s="210">
        <f t="shared" si="381"/>
        <v>0</v>
      </c>
      <c r="R1093" s="210">
        <f t="shared" si="381"/>
        <v>0</v>
      </c>
      <c r="S1093" s="210">
        <f t="shared" si="381"/>
        <v>0</v>
      </c>
      <c r="T1093" s="210">
        <f t="shared" si="381"/>
        <v>0</v>
      </c>
      <c r="U1093" s="210">
        <f t="shared" si="381"/>
        <v>0</v>
      </c>
      <c r="V1093" s="211">
        <f t="shared" si="381"/>
        <v>0</v>
      </c>
      <c r="W1093" s="205">
        <f t="shared" si="381"/>
        <v>0</v>
      </c>
      <c r="Y1093"/>
      <c r="Z1093"/>
    </row>
    <row r="1094" spans="1:26" ht="13.5" thickBot="1" x14ac:dyDescent="0.25">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c r="Y1094"/>
      <c r="Z1094"/>
    </row>
    <row r="1095" spans="1:26" s="150" customFormat="1" ht="15.75" x14ac:dyDescent="0.2">
      <c r="A1095" s="319"/>
      <c r="B1095" s="324" t="s">
        <v>75</v>
      </c>
      <c r="C1095" s="143"/>
      <c r="D1095" s="143"/>
      <c r="E1095" s="143"/>
      <c r="F1095" s="143"/>
      <c r="G1095" s="87"/>
      <c r="H1095" s="88"/>
      <c r="I1095" s="88"/>
      <c r="J1095" s="88"/>
      <c r="K1095" s="91"/>
      <c r="L1095" s="89"/>
      <c r="M1095" s="90"/>
      <c r="N1095" s="88"/>
      <c r="O1095" s="88"/>
      <c r="P1095" s="88"/>
      <c r="Q1095" s="88"/>
      <c r="R1095" s="88"/>
      <c r="S1095" s="88"/>
      <c r="T1095" s="88"/>
      <c r="U1095" s="88"/>
      <c r="V1095" s="91"/>
      <c r="W1095" s="87"/>
      <c r="Y1095"/>
      <c r="Z1095"/>
    </row>
    <row r="1096" spans="1:26" x14ac:dyDescent="0.2">
      <c r="A1096" s="318"/>
      <c r="B1096" s="71"/>
      <c r="C1096" s="23" t="s">
        <v>76</v>
      </c>
      <c r="D1096" s="23"/>
      <c r="E1096" s="64"/>
      <c r="F1096" s="64"/>
      <c r="G1096" s="33"/>
      <c r="H1096" s="34"/>
      <c r="I1096" s="34"/>
      <c r="J1096" s="34"/>
      <c r="K1096" s="37"/>
      <c r="L1096" s="35"/>
      <c r="M1096" s="36"/>
      <c r="N1096" s="34"/>
      <c r="O1096" s="34"/>
      <c r="P1096" s="34"/>
      <c r="Q1096" s="34"/>
      <c r="R1096" s="34"/>
      <c r="S1096" s="34"/>
      <c r="T1096" s="34"/>
      <c r="U1096" s="34"/>
      <c r="V1096" s="37"/>
      <c r="W1096" s="33"/>
      <c r="Y1096"/>
      <c r="Z1096"/>
    </row>
    <row r="1097" spans="1:26" x14ac:dyDescent="0.2">
      <c r="A1097" s="318"/>
      <c r="B1097" s="71"/>
      <c r="C1097" s="64"/>
      <c r="D1097" s="23" t="s">
        <v>77</v>
      </c>
      <c r="E1097" s="64"/>
      <c r="F1097" s="64"/>
      <c r="G1097" s="69">
        <f>SUBTOTAL(9,G1098:G1104)</f>
        <v>0</v>
      </c>
      <c r="H1097" s="34">
        <f t="shared" ref="H1097:W1097" si="382">SUBTOTAL(9,H1098:H1104)</f>
        <v>0</v>
      </c>
      <c r="I1097" s="34">
        <f t="shared" si="382"/>
        <v>0</v>
      </c>
      <c r="J1097" s="34">
        <f t="shared" si="382"/>
        <v>0</v>
      </c>
      <c r="K1097" s="37">
        <f t="shared" si="382"/>
        <v>0</v>
      </c>
      <c r="L1097" s="35">
        <f t="shared" si="382"/>
        <v>0</v>
      </c>
      <c r="M1097" s="36">
        <f t="shared" si="382"/>
        <v>0</v>
      </c>
      <c r="N1097" s="36">
        <f t="shared" si="382"/>
        <v>0</v>
      </c>
      <c r="O1097" s="36">
        <f t="shared" si="382"/>
        <v>0</v>
      </c>
      <c r="P1097" s="36">
        <f t="shared" si="382"/>
        <v>0</v>
      </c>
      <c r="Q1097" s="36">
        <f t="shared" si="382"/>
        <v>0</v>
      </c>
      <c r="R1097" s="36">
        <f t="shared" si="382"/>
        <v>0</v>
      </c>
      <c r="S1097" s="36">
        <f t="shared" si="382"/>
        <v>0</v>
      </c>
      <c r="T1097" s="36">
        <f t="shared" si="382"/>
        <v>0</v>
      </c>
      <c r="U1097" s="36">
        <f t="shared" si="382"/>
        <v>0</v>
      </c>
      <c r="V1097" s="37">
        <f t="shared" si="382"/>
        <v>0</v>
      </c>
      <c r="W1097" s="37">
        <f t="shared" si="382"/>
        <v>0</v>
      </c>
      <c r="Y1097"/>
      <c r="Z1097"/>
    </row>
    <row r="1098" spans="1:26" outlineLevel="1" x14ac:dyDescent="0.2">
      <c r="A1098" s="318"/>
      <c r="B1098" s="29"/>
      <c r="C1098" s="73"/>
      <c r="D1098" s="73"/>
      <c r="E1098" s="73"/>
      <c r="F1098" s="212" t="s">
        <v>78</v>
      </c>
      <c r="G1098" s="188">
        <f t="shared" ref="G1098:G1104" si="383">G238</f>
        <v>0</v>
      </c>
      <c r="H1098" s="189">
        <f t="shared" ref="H1098:H1104" si="384">G1098*VLOOKUP(F1098,DRT,2,FALSE)</f>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ref="W1098:W1104" si="385">G1098-SUM(H1098:V1098)</f>
        <v>0</v>
      </c>
      <c r="Y1098"/>
      <c r="Z1098"/>
    </row>
    <row r="1099" spans="1:26" outlineLevel="1" x14ac:dyDescent="0.2">
      <c r="A1099" s="318"/>
      <c r="B1099" s="25"/>
      <c r="C1099" s="64"/>
      <c r="D1099" s="64"/>
      <c r="E1099" s="64"/>
      <c r="F1099" s="212" t="s">
        <v>79</v>
      </c>
      <c r="G1099" s="188">
        <f t="shared" si="383"/>
        <v>0</v>
      </c>
      <c r="H1099" s="189">
        <f t="shared" si="384"/>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85"/>
        <v>0</v>
      </c>
      <c r="Y1099"/>
      <c r="Z1099"/>
    </row>
    <row r="1100" spans="1:26" outlineLevel="1" x14ac:dyDescent="0.2">
      <c r="A1100" s="318"/>
      <c r="B1100" s="25"/>
      <c r="C1100" s="64"/>
      <c r="D1100" s="64"/>
      <c r="E1100" s="64"/>
      <c r="F1100" s="187" t="s">
        <v>80</v>
      </c>
      <c r="G1100" s="188">
        <f t="shared" si="383"/>
        <v>0</v>
      </c>
      <c r="H1100" s="189">
        <f t="shared" si="384"/>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85"/>
        <v>0</v>
      </c>
      <c r="Y1100"/>
      <c r="Z1100"/>
    </row>
    <row r="1101" spans="1:26" outlineLevel="1" x14ac:dyDescent="0.2">
      <c r="A1101" s="318"/>
      <c r="B1101" s="25"/>
      <c r="C1101" s="64"/>
      <c r="D1101" s="64"/>
      <c r="E1101" s="64"/>
      <c r="F1101" s="187" t="s">
        <v>405</v>
      </c>
      <c r="G1101" s="188">
        <f t="shared" si="383"/>
        <v>0</v>
      </c>
      <c r="H1101" s="189">
        <f t="shared" si="384"/>
        <v>0</v>
      </c>
      <c r="I1101" s="184">
        <f>($G$1101-SUM($H$1101:H1101))*VLOOKUP($F1101,DRT,2,FALSE)</f>
        <v>0</v>
      </c>
      <c r="J1101" s="184">
        <f>($G$1101-SUM($H$1101:I1101))*VLOOKUP($F1101,DRT,2,FALSE)</f>
        <v>0</v>
      </c>
      <c r="K1101" s="215">
        <f>($G$1101-SUM($H$1101:J1101))*VLOOKUP($F1101,DRT,2,FALSE)</f>
        <v>0</v>
      </c>
      <c r="L1101" s="214">
        <f>($G1101-SUM($H1101:K1101))*VLOOKUP($F1101,DRT,4,FALSE)</f>
        <v>0</v>
      </c>
      <c r="M1101" s="184">
        <f>($G1101-SUM($H1101:L1101))*VLOOKUP($F1101,DRT,4,FALSE)</f>
        <v>0</v>
      </c>
      <c r="N1101" s="184">
        <f>($G1101-SUM($H1101:M1101))*VLOOKUP($F1101,DRT,4,FALSE)</f>
        <v>0</v>
      </c>
      <c r="O1101" s="184">
        <f>($G1101-SUM($H1101:N1101))*VLOOKUP($F1101,DRT,4,FALSE)</f>
        <v>0</v>
      </c>
      <c r="P1101" s="184">
        <f>($G1101-SUM($H1101:O1101))*VLOOKUP($F1101,DRT,4,FALSE)</f>
        <v>0</v>
      </c>
      <c r="Q1101" s="184">
        <f>($G1101-SUM($H1101:P1101))*VLOOKUP($F1101,DRT,4,FALSE)</f>
        <v>0</v>
      </c>
      <c r="R1101" s="184">
        <f>($G1101-SUM($H1101:Q1101))*VLOOKUP($F1101,DRT,4,FALSE)</f>
        <v>0</v>
      </c>
      <c r="S1101" s="184">
        <f>($G1101-SUM($H1101:R1101))*VLOOKUP($F1101,DRT,4,FALSE)</f>
        <v>0</v>
      </c>
      <c r="T1101" s="184">
        <f>($G1101-SUM($H1101:S1101))*VLOOKUP($F1101,DRT,4,FALSE)</f>
        <v>0</v>
      </c>
      <c r="U1101" s="184">
        <f>($G1101-SUM($H1101:T1101))*VLOOKUP($F1101,DRT,4,FALSE)</f>
        <v>0</v>
      </c>
      <c r="V1101" s="215">
        <f>($G1101-SUM($H1101:U1101))*VLOOKUP($F1101,DRT,4,FALSE)</f>
        <v>0</v>
      </c>
      <c r="W1101" s="46">
        <f t="shared" si="385"/>
        <v>0</v>
      </c>
      <c r="Y1101"/>
      <c r="Z1101"/>
    </row>
    <row r="1102" spans="1:26" outlineLevel="1" x14ac:dyDescent="0.2">
      <c r="A1102" s="318"/>
      <c r="B1102" s="25"/>
      <c r="C1102" s="64"/>
      <c r="D1102" s="64"/>
      <c r="E1102" s="64"/>
      <c r="F1102" s="187" t="s">
        <v>81</v>
      </c>
      <c r="G1102" s="188">
        <f t="shared" si="383"/>
        <v>0</v>
      </c>
      <c r="H1102" s="189">
        <f t="shared" si="384"/>
        <v>0</v>
      </c>
      <c r="I1102" s="184">
        <f>($G$1102-SUM($H$1102:H1102))*VLOOKUP($F1102,DRT,2,FALSE)</f>
        <v>0</v>
      </c>
      <c r="J1102" s="184">
        <f>($G$1102-SUM($H$1102:I1102))*VLOOKUP($F1102,DRT,2,FALSE)</f>
        <v>0</v>
      </c>
      <c r="K1102" s="215">
        <f>($G$1102-SUM($H$1102:J1102))*VLOOKUP($F1102,DRT,2,FALSE)</f>
        <v>0</v>
      </c>
      <c r="L1102" s="214">
        <f>($G1102-SUM($H1102:K1102))*VLOOKUP($F1102,DRT,4,FALSE)</f>
        <v>0</v>
      </c>
      <c r="M1102" s="184">
        <f>($G1102-SUM($H1102:L1102))*VLOOKUP($F1102,DRT,4,FALSE)</f>
        <v>0</v>
      </c>
      <c r="N1102" s="184">
        <f>($G1102-SUM($H1102:M1102))*VLOOKUP($F1102,DRT,4,FALSE)</f>
        <v>0</v>
      </c>
      <c r="O1102" s="184">
        <f>($G1102-SUM($H1102:N1102))*VLOOKUP($F1102,DRT,4,FALSE)</f>
        <v>0</v>
      </c>
      <c r="P1102" s="184">
        <f>($G1102-SUM($H1102:O1102))*VLOOKUP($F1102,DRT,4,FALSE)</f>
        <v>0</v>
      </c>
      <c r="Q1102" s="184">
        <f>($G1102-SUM($H1102:P1102))*VLOOKUP($F1102,DRT,4,FALSE)</f>
        <v>0</v>
      </c>
      <c r="R1102" s="184">
        <f>($G1102-SUM($H1102:Q1102))*VLOOKUP($F1102,DRT,4,FALSE)</f>
        <v>0</v>
      </c>
      <c r="S1102" s="184">
        <f>($G1102-SUM($H1102:R1102))*VLOOKUP($F1102,DRT,4,FALSE)</f>
        <v>0</v>
      </c>
      <c r="T1102" s="184">
        <f>($G1102-SUM($H1102:S1102))*VLOOKUP($F1102,DRT,4,FALSE)</f>
        <v>0</v>
      </c>
      <c r="U1102" s="184">
        <f>($G1102-SUM($H1102:T1102))*VLOOKUP($F1102,DRT,4,FALSE)</f>
        <v>0</v>
      </c>
      <c r="V1102" s="215">
        <f>($G1102-SUM($H1102:U1102))*VLOOKUP($F1102,DRT,4,FALSE)</f>
        <v>0</v>
      </c>
      <c r="W1102" s="46">
        <f t="shared" si="385"/>
        <v>0</v>
      </c>
      <c r="Y1102"/>
      <c r="Z1102"/>
    </row>
    <row r="1103" spans="1:26" outlineLevel="1" x14ac:dyDescent="0.2">
      <c r="A1103" s="318"/>
      <c r="B1103" s="25"/>
      <c r="C1103" s="64"/>
      <c r="D1103" s="64"/>
      <c r="E1103" s="64"/>
      <c r="F1103" s="176" t="s">
        <v>402</v>
      </c>
      <c r="G1103" s="188">
        <f t="shared" si="383"/>
        <v>0</v>
      </c>
      <c r="H1103" s="189">
        <f t="shared" si="384"/>
        <v>0</v>
      </c>
      <c r="I1103" s="184">
        <f>($G1103-SUM($H1103:H1103))*VLOOKUP($F1103,DRT,2,FALSE)</f>
        <v>0</v>
      </c>
      <c r="J1103" s="184">
        <f>($G1103-SUM($H1103:I1103))*VLOOKUP($F1103,DRT,2,FALSE)</f>
        <v>0</v>
      </c>
      <c r="K1103" s="215">
        <f>($G1103-SUM($H1103:J1103))*VLOOKUP($F1103,DRT,2,FALSE)</f>
        <v>0</v>
      </c>
      <c r="L1103" s="214">
        <f>($G1103-SUM($H1103:K1103))*VLOOKUP($F1103,DRT,4,FALSE)</f>
        <v>0</v>
      </c>
      <c r="M1103" s="184">
        <f>($G1103-SUM($H1103:L1103))*VLOOKUP($F1103,DRT,4,FALSE)</f>
        <v>0</v>
      </c>
      <c r="N1103" s="184">
        <f>($G1103-SUM($H1103:M1103))*VLOOKUP($F1103,DRT,4,FALSE)</f>
        <v>0</v>
      </c>
      <c r="O1103" s="184">
        <f>($G1103-SUM($H1103:N1103))*VLOOKUP($F1103,DRT,4,FALSE)</f>
        <v>0</v>
      </c>
      <c r="P1103" s="184">
        <f>($G1103-SUM($H1103:O1103))*VLOOKUP($F1103,DRT,4,FALSE)</f>
        <v>0</v>
      </c>
      <c r="Q1103" s="184">
        <f>($G1103-SUM($H1103:P1103))*VLOOKUP($F1103,DRT,4,FALSE)</f>
        <v>0</v>
      </c>
      <c r="R1103" s="184">
        <f>($G1103-SUM($H1103:Q1103))*VLOOKUP($F1103,DRT,4,FALSE)</f>
        <v>0</v>
      </c>
      <c r="S1103" s="184">
        <f>($G1103-SUM($H1103:R1103))*VLOOKUP($F1103,DRT,4,FALSE)</f>
        <v>0</v>
      </c>
      <c r="T1103" s="184">
        <f>($G1103-SUM($H1103:S1103))*VLOOKUP($F1103,DRT,4,FALSE)</f>
        <v>0</v>
      </c>
      <c r="U1103" s="184">
        <f>($G1103-SUM($H1103:T1103))*VLOOKUP($F1103,DRT,4,FALSE)</f>
        <v>0</v>
      </c>
      <c r="V1103" s="215">
        <f>($G1103-SUM($H1103:U1103))*VLOOKUP($F1103,DRT,4,FALSE)</f>
        <v>0</v>
      </c>
      <c r="W1103" s="46">
        <f t="shared" si="385"/>
        <v>0</v>
      </c>
      <c r="Y1103"/>
      <c r="Z1103"/>
    </row>
    <row r="1104" spans="1:26" outlineLevel="1" x14ac:dyDescent="0.2">
      <c r="A1104" s="318"/>
      <c r="B1104" s="25"/>
      <c r="C1104" s="64"/>
      <c r="D1104" s="64"/>
      <c r="E1104" s="64"/>
      <c r="F1104" s="176" t="s">
        <v>403</v>
      </c>
      <c r="G1104" s="188">
        <f t="shared" si="383"/>
        <v>0</v>
      </c>
      <c r="H1104" s="189">
        <f t="shared" si="384"/>
        <v>0</v>
      </c>
      <c r="I1104" s="184">
        <f>($G1104-SUM($H1104:H1104))*VLOOKUP($F1104,DRT,2,FALSE)</f>
        <v>0</v>
      </c>
      <c r="J1104" s="184">
        <f>($G1104-SUM($H1104:I1104))*VLOOKUP($F1104,DRT,2,FALSE)</f>
        <v>0</v>
      </c>
      <c r="K1104" s="215">
        <f>($G1104-SUM($H1104:J1104))*VLOOKUP($F1104,DRT,2,FALSE)</f>
        <v>0</v>
      </c>
      <c r="L1104" s="214">
        <f>($G1104-SUM($H1104:K1104))*VLOOKUP($F1104,DRT,4,FALSE)</f>
        <v>0</v>
      </c>
      <c r="M1104" s="184">
        <f>($G1104-SUM($H1104:L1104))*VLOOKUP($F1104,DRT,4,FALSE)</f>
        <v>0</v>
      </c>
      <c r="N1104" s="184">
        <f>($G1104-SUM($H1104:M1104))*VLOOKUP($F1104,DRT,4,FALSE)</f>
        <v>0</v>
      </c>
      <c r="O1104" s="184">
        <f>($G1104-SUM($H1104:N1104))*VLOOKUP($F1104,DRT,4,FALSE)</f>
        <v>0</v>
      </c>
      <c r="P1104" s="184">
        <f>($G1104-SUM($H1104:O1104))*VLOOKUP($F1104,DRT,4,FALSE)</f>
        <v>0</v>
      </c>
      <c r="Q1104" s="184">
        <f>($G1104-SUM($H1104:P1104))*VLOOKUP($F1104,DRT,4,FALSE)</f>
        <v>0</v>
      </c>
      <c r="R1104" s="184">
        <f>($G1104-SUM($H1104:Q1104))*VLOOKUP($F1104,DRT,4,FALSE)</f>
        <v>0</v>
      </c>
      <c r="S1104" s="184">
        <f>($G1104-SUM($H1104:R1104))*VLOOKUP($F1104,DRT,4,FALSE)</f>
        <v>0</v>
      </c>
      <c r="T1104" s="184">
        <f>($G1104-SUM($H1104:S1104))*VLOOKUP($F1104,DRT,4,FALSE)</f>
        <v>0</v>
      </c>
      <c r="U1104" s="184">
        <f>($G1104-SUM($H1104:T1104))*VLOOKUP($F1104,DRT,4,FALSE)</f>
        <v>0</v>
      </c>
      <c r="V1104" s="215">
        <f>($G1104-SUM($H1104:U1104))*VLOOKUP($F1104,DRT,4,FALSE)</f>
        <v>0</v>
      </c>
      <c r="W1104" s="46">
        <f t="shared" si="385"/>
        <v>0</v>
      </c>
      <c r="Y1104"/>
      <c r="Z1104"/>
    </row>
    <row r="1105" spans="1:26" x14ac:dyDescent="0.2">
      <c r="A1105" s="318"/>
      <c r="B1105" s="71"/>
      <c r="C1105" s="64"/>
      <c r="D1105" s="65" t="s">
        <v>82</v>
      </c>
      <c r="E1105" s="64"/>
      <c r="F1105" s="64"/>
      <c r="G1105" s="75"/>
      <c r="H1105" s="34"/>
      <c r="I1105" s="34"/>
      <c r="J1105" s="34"/>
      <c r="K1105" s="37"/>
      <c r="L1105" s="35"/>
      <c r="M1105" s="36"/>
      <c r="N1105" s="34"/>
      <c r="O1105" s="34"/>
      <c r="P1105" s="34"/>
      <c r="Q1105" s="34"/>
      <c r="R1105" s="34"/>
      <c r="S1105" s="34"/>
      <c r="T1105" s="34"/>
      <c r="U1105" s="34"/>
      <c r="V1105" s="37"/>
      <c r="W1105" s="33"/>
      <c r="Y1105"/>
      <c r="Z1105"/>
    </row>
    <row r="1106" spans="1:26" x14ac:dyDescent="0.2">
      <c r="A1106" s="318"/>
      <c r="B1106" s="71"/>
      <c r="C1106" s="64"/>
      <c r="D1106" s="65"/>
      <c r="E1106" s="64" t="s">
        <v>83</v>
      </c>
      <c r="F1106" s="64"/>
      <c r="G1106" s="69">
        <f t="shared" ref="G1106:W1106" si="386">SUBTOTAL(9,G1107:G1112)</f>
        <v>0</v>
      </c>
      <c r="H1106" s="34">
        <f t="shared" si="386"/>
        <v>0</v>
      </c>
      <c r="I1106" s="34">
        <f t="shared" si="386"/>
        <v>0</v>
      </c>
      <c r="J1106" s="34">
        <f t="shared" si="386"/>
        <v>0</v>
      </c>
      <c r="K1106" s="37">
        <f t="shared" si="386"/>
        <v>0</v>
      </c>
      <c r="L1106" s="35">
        <f t="shared" si="386"/>
        <v>0</v>
      </c>
      <c r="M1106" s="36">
        <f t="shared" si="386"/>
        <v>0</v>
      </c>
      <c r="N1106" s="36">
        <f t="shared" si="386"/>
        <v>0</v>
      </c>
      <c r="O1106" s="36">
        <f t="shared" si="386"/>
        <v>0</v>
      </c>
      <c r="P1106" s="36">
        <f t="shared" si="386"/>
        <v>0</v>
      </c>
      <c r="Q1106" s="36">
        <f t="shared" si="386"/>
        <v>0</v>
      </c>
      <c r="R1106" s="36">
        <f t="shared" si="386"/>
        <v>0</v>
      </c>
      <c r="S1106" s="36">
        <f t="shared" si="386"/>
        <v>0</v>
      </c>
      <c r="T1106" s="36">
        <f t="shared" si="386"/>
        <v>0</v>
      </c>
      <c r="U1106" s="36">
        <f t="shared" si="386"/>
        <v>0</v>
      </c>
      <c r="V1106" s="37">
        <f t="shared" si="386"/>
        <v>0</v>
      </c>
      <c r="W1106" s="37">
        <f t="shared" si="386"/>
        <v>0</v>
      </c>
      <c r="Y1106"/>
      <c r="Z1106"/>
    </row>
    <row r="1107" spans="1:26" outlineLevel="1" x14ac:dyDescent="0.2">
      <c r="A1107" s="318"/>
      <c r="B1107" s="25"/>
      <c r="C1107" s="64"/>
      <c r="D1107" s="64"/>
      <c r="E1107" s="24"/>
      <c r="F1107" s="187" t="s">
        <v>84</v>
      </c>
      <c r="G1107" s="188">
        <f t="shared" ref="G1107:G1112" si="387">G247</f>
        <v>0</v>
      </c>
      <c r="H1107" s="178">
        <f>IF(SUM($H247:H247)="","",SUM($H247:H247)*VLOOKUP($F1107,DRT,2,FALSE))</f>
        <v>0</v>
      </c>
      <c r="I1107" s="182">
        <f>IF(SUM($H247:I247)="","",(SUM($H247:I247)-SUM($H1107:H1107))*VLOOKUP($F1107,DRT,2,FALSE))</f>
        <v>0</v>
      </c>
      <c r="J1107" s="182">
        <f>IF(SUM($H247:J247)="","",(SUM($H247:J247)-SUM($H1107:I1107))*VLOOKUP($F1107,DRT,2,FALSE))</f>
        <v>0</v>
      </c>
      <c r="K1107" s="183">
        <f>IF(SUM($H247:K247)="","",(SUM($H247:K247)-SUM($H1107:J1107))*VLOOKUP($F1107,DRT,2,FALSE))</f>
        <v>0</v>
      </c>
      <c r="L1107" s="216">
        <f>IF(SUM($H247:L247)="","",(SUM($H247:L247)-SUM($H1107:K1107))*VLOOKUP($F1107,DRT,4,FALSE))</f>
        <v>0</v>
      </c>
      <c r="M1107" s="217">
        <f>IF(SUM($H247:M247)="","",(SUM($H247:M247)-SUM($H1107:L1107))*VLOOKUP($F1107,DRT,4,FALSE))</f>
        <v>0</v>
      </c>
      <c r="N1107" s="182">
        <f>IF(SUM($H247:N247)="","",(SUM($H247:N247)-SUM($H1107:M1107))*VLOOKUP($F1107,DRT,4,FALSE))</f>
        <v>0</v>
      </c>
      <c r="O1107" s="182">
        <f>IF(SUM($H247:O247)="","",(SUM($H247:O247)-SUM($H1107:N1107))*VLOOKUP($F1107,DRT,4,FALSE))</f>
        <v>0</v>
      </c>
      <c r="P1107" s="182">
        <f>IF(SUM($H247:P247)="","",(SUM($H247:P247)-SUM($H1107:O1107))*VLOOKUP($F1107,DRT,4,FALSE))</f>
        <v>0</v>
      </c>
      <c r="Q1107" s="182">
        <f>IF(SUM($H247:Q247)="","",(SUM($H247:Q247)-SUM($H1107:P1107))*VLOOKUP($F1107,DRT,4,FALSE))</f>
        <v>0</v>
      </c>
      <c r="R1107" s="182">
        <f>IF(SUM($H247:R247)="","",(SUM($H247:R247)-SUM($H1107:Q1107))*VLOOKUP($F1107,DRT,4,FALSE))</f>
        <v>0</v>
      </c>
      <c r="S1107" s="182">
        <f>IF(SUM($H247:S247)="","",(SUM($H247:S247)-SUM($H1107:R1107))*VLOOKUP($F1107,DRT,4,FALSE))</f>
        <v>0</v>
      </c>
      <c r="T1107" s="182">
        <f>IF(SUM($H247:T247)="","",(SUM($H247:T247)-SUM($H1107:S1107))*VLOOKUP($F1107,DRT,4,FALSE))</f>
        <v>0</v>
      </c>
      <c r="U1107" s="182">
        <f>IF(SUM($H247:U247)="","",(SUM($H247:U247)-SUM($H1107:T1107))*VLOOKUP($F1107,DRT,4,FALSE))</f>
        <v>0</v>
      </c>
      <c r="V1107" s="183">
        <f>IF(SUM($H247:V247)="","",(SUM($H247:V247)-SUM($H1107:U1107))*VLOOKUP($F1107,DRT,4,FALSE))</f>
        <v>0</v>
      </c>
      <c r="W1107" s="125">
        <f>G1107-SUM(H1107:V1107)</f>
        <v>0</v>
      </c>
      <c r="Y1107"/>
      <c r="Z1107"/>
    </row>
    <row r="1108" spans="1:26" outlineLevel="1" x14ac:dyDescent="0.2">
      <c r="A1108" s="318"/>
      <c r="B1108" s="25"/>
      <c r="C1108" s="64"/>
      <c r="D1108" s="64"/>
      <c r="E1108" s="24"/>
      <c r="F1108" s="187" t="s">
        <v>85</v>
      </c>
      <c r="G1108" s="188">
        <f t="shared" si="387"/>
        <v>0</v>
      </c>
      <c r="H1108" s="178">
        <f>IF(SUM($H248:H248)="","",SUM($H248:H248)*VLOOKUP($F1108,DRT,2,FALSE))</f>
        <v>0</v>
      </c>
      <c r="I1108" s="182">
        <f>IF(SUM($H248:I248)="","",(SUM($H248:I248)-SUM($H1108:H1108))*VLOOKUP($F1108,DRT,2,FALSE))</f>
        <v>0</v>
      </c>
      <c r="J1108" s="182">
        <f>IF(SUM($H248:J248)="","",(SUM($H248:J248)-SUM($H1108:I1108))*VLOOKUP($F1108,DRT,2,FALSE))</f>
        <v>0</v>
      </c>
      <c r="K1108" s="183">
        <f>IF(SUM($H248:K248)="","",(SUM($H248:K248)-SUM($H1108:J1108))*VLOOKUP($F1108,DRT,2,FALSE))</f>
        <v>0</v>
      </c>
      <c r="L1108" s="216">
        <f>IF(SUM($H248:L248)="","",(SUM($H248:L248)-SUM($H1108:K1108))*VLOOKUP($F1108,DRT,4,FALSE))</f>
        <v>0</v>
      </c>
      <c r="M1108" s="217">
        <f>IF(SUM($H248:M248)="","",(SUM($H248:M248)-SUM($H1108:L1108))*VLOOKUP($F1108,DRT,4,FALSE))</f>
        <v>0</v>
      </c>
      <c r="N1108" s="182">
        <f>IF(SUM($H248:N248)="","",(SUM($H248:N248)-SUM($H1108:M1108))*VLOOKUP($F1108,DRT,4,FALSE))</f>
        <v>0</v>
      </c>
      <c r="O1108" s="182">
        <f>IF(SUM($H248:O248)="","",(SUM($H248:O248)-SUM($H1108:N1108))*VLOOKUP($F1108,DRT,4,FALSE))</f>
        <v>0</v>
      </c>
      <c r="P1108" s="182">
        <f>IF(SUM($H248:P248)="","",(SUM($H248:P248)-SUM($H1108:O1108))*VLOOKUP($F1108,DRT,4,FALSE))</f>
        <v>0</v>
      </c>
      <c r="Q1108" s="182">
        <f>IF(SUM($H248:Q248)="","",(SUM($H248:Q248)-SUM($H1108:P1108))*VLOOKUP($F1108,DRT,4,FALSE))</f>
        <v>0</v>
      </c>
      <c r="R1108" s="182">
        <f>IF(SUM($H248:R248)="","",(SUM($H248:R248)-SUM($H1108:Q1108))*VLOOKUP($F1108,DRT,4,FALSE))</f>
        <v>0</v>
      </c>
      <c r="S1108" s="182">
        <f>IF(SUM($H248:S248)="","",(SUM($H248:S248)-SUM($H1108:R1108))*VLOOKUP($F1108,DRT,4,FALSE))</f>
        <v>0</v>
      </c>
      <c r="T1108" s="182">
        <f>IF(SUM($H248:T248)="","",(SUM($H248:T248)-SUM($H1108:S1108))*VLOOKUP($F1108,DRT,4,FALSE))</f>
        <v>0</v>
      </c>
      <c r="U1108" s="182">
        <f>IF(SUM($H248:U248)="","",(SUM($H248:U248)-SUM($H1108:T1108))*VLOOKUP($F1108,DRT,4,FALSE))</f>
        <v>0</v>
      </c>
      <c r="V1108" s="183">
        <f>IF(SUM($H248:V248)="","",(SUM($H248:V248)-SUM($H1108:U1108))*VLOOKUP($F1108,DRT,4,FALSE))</f>
        <v>0</v>
      </c>
      <c r="W1108" s="125">
        <f t="shared" ref="W1108:W1119" si="388">G1108-SUM(H1108:V1108)</f>
        <v>0</v>
      </c>
      <c r="Y1108"/>
      <c r="Z1108"/>
    </row>
    <row r="1109" spans="1:26" outlineLevel="1" x14ac:dyDescent="0.2">
      <c r="A1109" s="318"/>
      <c r="B1109" s="25"/>
      <c r="C1109" s="64"/>
      <c r="D1109" s="64"/>
      <c r="E1109" s="24"/>
      <c r="F1109" s="187" t="s">
        <v>86</v>
      </c>
      <c r="G1109" s="188">
        <f t="shared" si="387"/>
        <v>0</v>
      </c>
      <c r="H1109" s="178">
        <f>IF(SUM($H249:H249)="","",SUM($H249:H249)*VLOOKUP($F1109,DRT,2,FALSE))</f>
        <v>0</v>
      </c>
      <c r="I1109" s="182">
        <f>IF(SUM($H249:I249)="","",(SUM($H249:I249)-SUM($H1109:H1109))*VLOOKUP($F1109,DRT,2,FALSE))</f>
        <v>0</v>
      </c>
      <c r="J1109" s="182">
        <f>IF(SUM($H249:J249)="","",(SUM($H249:J249)-SUM($H1109:I1109))*VLOOKUP($F1109,DRT,2,FALSE))</f>
        <v>0</v>
      </c>
      <c r="K1109" s="183">
        <f>IF(SUM($H249:K249)="","",(SUM($H249:K249)-SUM($H1109:J1109))*VLOOKUP($F1109,DRT,2,FALSE))</f>
        <v>0</v>
      </c>
      <c r="L1109" s="216">
        <f>IF(SUM($H249:L249)="","",(SUM($H249:L249)-SUM($H1109:K1109))*VLOOKUP($F1109,DRT,4,FALSE))</f>
        <v>0</v>
      </c>
      <c r="M1109" s="217">
        <f>IF(SUM($H249:M249)="","",(SUM($H249:M249)-SUM($H1109:L1109))*VLOOKUP($F1109,DRT,4,FALSE))</f>
        <v>0</v>
      </c>
      <c r="N1109" s="182">
        <f>IF(SUM($H249:N249)="","",(SUM($H249:N249)-SUM($H1109:M1109))*VLOOKUP($F1109,DRT,4,FALSE))</f>
        <v>0</v>
      </c>
      <c r="O1109" s="182">
        <f>IF(SUM($H249:O249)="","",(SUM($H249:O249)-SUM($H1109:N1109))*VLOOKUP($F1109,DRT,4,FALSE))</f>
        <v>0</v>
      </c>
      <c r="P1109" s="182">
        <f>IF(SUM($H249:P249)="","",(SUM($H249:P249)-SUM($H1109:O1109))*VLOOKUP($F1109,DRT,4,FALSE))</f>
        <v>0</v>
      </c>
      <c r="Q1109" s="182">
        <f>IF(SUM($H249:Q249)="","",(SUM($H249:Q249)-SUM($H1109:P1109))*VLOOKUP($F1109,DRT,4,FALSE))</f>
        <v>0</v>
      </c>
      <c r="R1109" s="182">
        <f>IF(SUM($H249:R249)="","",(SUM($H249:R249)-SUM($H1109:Q1109))*VLOOKUP($F1109,DRT,4,FALSE))</f>
        <v>0</v>
      </c>
      <c r="S1109" s="182">
        <f>IF(SUM($H249:S249)="","",(SUM($H249:S249)-SUM($H1109:R1109))*VLOOKUP($F1109,DRT,4,FALSE))</f>
        <v>0</v>
      </c>
      <c r="T1109" s="182">
        <f>IF(SUM($H249:T249)="","",(SUM($H249:T249)-SUM($H1109:S1109))*VLOOKUP($F1109,DRT,4,FALSE))</f>
        <v>0</v>
      </c>
      <c r="U1109" s="182">
        <f>IF(SUM($H249:U249)="","",(SUM($H249:U249)-SUM($H1109:T1109))*VLOOKUP($F1109,DRT,4,FALSE))</f>
        <v>0</v>
      </c>
      <c r="V1109" s="183">
        <f>IF(SUM($H249:V249)="","",(SUM($H249:V249)-SUM($H1109:U1109))*VLOOKUP($F1109,DRT,4,FALSE))</f>
        <v>0</v>
      </c>
      <c r="W1109" s="125">
        <f t="shared" si="388"/>
        <v>0</v>
      </c>
      <c r="Y1109"/>
      <c r="Z1109"/>
    </row>
    <row r="1110" spans="1:26" outlineLevel="1" x14ac:dyDescent="0.2">
      <c r="A1110" s="318"/>
      <c r="B1110" s="25"/>
      <c r="C1110" s="24"/>
      <c r="D1110" s="24"/>
      <c r="E1110" s="24"/>
      <c r="F1110" s="187" t="s">
        <v>87</v>
      </c>
      <c r="G1110" s="188">
        <f t="shared" si="387"/>
        <v>0</v>
      </c>
      <c r="H1110" s="178">
        <f>IF(SUM($H250:H250)="","",SUM($H250:H250)*VLOOKUP($F1110,DRT,2,FALSE))</f>
        <v>0</v>
      </c>
      <c r="I1110" s="182">
        <f>IF(SUM($H250:I250)="","",(SUM($H250:I250)-SUM($H1110:H1110))*VLOOKUP($F1110,DRT,2,FALSE))</f>
        <v>0</v>
      </c>
      <c r="J1110" s="182">
        <f>IF(SUM($H250:J250)="","",(SUM($H250:J250)-SUM($H1110:I1110))*VLOOKUP($F1110,DRT,2,FALSE))</f>
        <v>0</v>
      </c>
      <c r="K1110" s="183">
        <f>IF(SUM($H250:K250)="","",(SUM($H250:K250)-SUM($H1110:J1110))*VLOOKUP($F1110,DRT,2,FALSE))</f>
        <v>0</v>
      </c>
      <c r="L1110" s="216">
        <f>IF(SUM($H250:L250)="","",(SUM($H250:L250)-SUM($H1110:K1110))*VLOOKUP($F1110,DRT,4,FALSE))</f>
        <v>0</v>
      </c>
      <c r="M1110" s="217">
        <f>IF(SUM($H250:M250)="","",(SUM($H250:M250)-SUM($H1110:L1110))*VLOOKUP($F1110,DRT,4,FALSE))</f>
        <v>0</v>
      </c>
      <c r="N1110" s="182">
        <f>IF(SUM($H250:N250)="","",(SUM($H250:N250)-SUM($H1110:M1110))*VLOOKUP($F1110,DRT,4,FALSE))</f>
        <v>0</v>
      </c>
      <c r="O1110" s="182">
        <f>IF(SUM($H250:O250)="","",(SUM($H250:O250)-SUM($H1110:N1110))*VLOOKUP($F1110,DRT,4,FALSE))</f>
        <v>0</v>
      </c>
      <c r="P1110" s="182">
        <f>IF(SUM($H250:P250)="","",(SUM($H250:P250)-SUM($H1110:O1110))*VLOOKUP($F1110,DRT,4,FALSE))</f>
        <v>0</v>
      </c>
      <c r="Q1110" s="182">
        <f>IF(SUM($H250:Q250)="","",(SUM($H250:Q250)-SUM($H1110:P1110))*VLOOKUP($F1110,DRT,4,FALSE))</f>
        <v>0</v>
      </c>
      <c r="R1110" s="182">
        <f>IF(SUM($H250:R250)="","",(SUM($H250:R250)-SUM($H1110:Q1110))*VLOOKUP($F1110,DRT,4,FALSE))</f>
        <v>0</v>
      </c>
      <c r="S1110" s="182">
        <f>IF(SUM($H250:S250)="","",(SUM($H250:S250)-SUM($H1110:R1110))*VLOOKUP($F1110,DRT,4,FALSE))</f>
        <v>0</v>
      </c>
      <c r="T1110" s="182">
        <f>IF(SUM($H250:T250)="","",(SUM($H250:T250)-SUM($H1110:S1110))*VLOOKUP($F1110,DRT,4,FALSE))</f>
        <v>0</v>
      </c>
      <c r="U1110" s="182">
        <f>IF(SUM($H250:U250)="","",(SUM($H250:U250)-SUM($H1110:T1110))*VLOOKUP($F1110,DRT,4,FALSE))</f>
        <v>0</v>
      </c>
      <c r="V1110" s="183">
        <f>IF(SUM($H250:V250)="","",(SUM($H250:V250)-SUM($H1110:U1110))*VLOOKUP($F1110,DRT,4,FALSE))</f>
        <v>0</v>
      </c>
      <c r="W1110" s="125">
        <f t="shared" si="388"/>
        <v>0</v>
      </c>
      <c r="Y1110"/>
      <c r="Z1110"/>
    </row>
    <row r="1111" spans="1:26" outlineLevel="1" x14ac:dyDescent="0.2">
      <c r="A1111" s="318"/>
      <c r="B1111" s="25"/>
      <c r="C1111" s="24"/>
      <c r="D1111" s="24"/>
      <c r="E1111" s="24"/>
      <c r="F1111" s="176" t="s">
        <v>88</v>
      </c>
      <c r="G1111" s="188">
        <f t="shared" si="387"/>
        <v>0</v>
      </c>
      <c r="H1111" s="178">
        <f>IF(SUM($H251:H251)="","",SUM($H251:H251)*VLOOKUP($F1111,DRT,2,FALSE))</f>
        <v>0</v>
      </c>
      <c r="I1111" s="182">
        <f>IF(SUM($H251:I251)="","",(SUM($H251:I251)-SUM($H1111:H1111))*VLOOKUP($F1111,DRT,2,FALSE))</f>
        <v>0</v>
      </c>
      <c r="J1111" s="182">
        <f>IF(SUM($H251:J251)="","",(SUM($H251:J251)-SUM($H1111:I1111))*VLOOKUP($F1111,DRT,2,FALSE))</f>
        <v>0</v>
      </c>
      <c r="K1111" s="183">
        <f>IF(SUM($H251:K251)="","",(SUM($H251:K251)-SUM($H1111:J1111))*VLOOKUP($F1111,DRT,2,FALSE))</f>
        <v>0</v>
      </c>
      <c r="L1111" s="216">
        <f>IF(SUM($H251:L251)="","",(SUM($H251:L251)-SUM($H1111:K1111))*VLOOKUP($F1111,DRT,4,FALSE))</f>
        <v>0</v>
      </c>
      <c r="M1111" s="217">
        <f>IF(SUM($H251:M251)="","",(SUM($H251:M251)-SUM($H1111:L1111))*VLOOKUP($F1111,DRT,4,FALSE))</f>
        <v>0</v>
      </c>
      <c r="N1111" s="182">
        <f>IF(SUM($H251:N251)="","",(SUM($H251:N251)-SUM($H1111:M1111))*VLOOKUP($F1111,DRT,4,FALSE))</f>
        <v>0</v>
      </c>
      <c r="O1111" s="182">
        <f>IF(SUM($H251:O251)="","",(SUM($H251:O251)-SUM($H1111:N1111))*VLOOKUP($F1111,DRT,4,FALSE))</f>
        <v>0</v>
      </c>
      <c r="P1111" s="182">
        <f>IF(SUM($H251:P251)="","",(SUM($H251:P251)-SUM($H1111:O1111))*VLOOKUP($F1111,DRT,4,FALSE))</f>
        <v>0</v>
      </c>
      <c r="Q1111" s="182">
        <f>IF(SUM($H251:Q251)="","",(SUM($H251:Q251)-SUM($H1111:P1111))*VLOOKUP($F1111,DRT,4,FALSE))</f>
        <v>0</v>
      </c>
      <c r="R1111" s="182">
        <f>IF(SUM($H251:R251)="","",(SUM($H251:R251)-SUM($H1111:Q1111))*VLOOKUP($F1111,DRT,4,FALSE))</f>
        <v>0</v>
      </c>
      <c r="S1111" s="182">
        <f>IF(SUM($H251:S251)="","",(SUM($H251:S251)-SUM($H1111:R1111))*VLOOKUP($F1111,DRT,4,FALSE))</f>
        <v>0</v>
      </c>
      <c r="T1111" s="182">
        <f>IF(SUM($H251:T251)="","",(SUM($H251:T251)-SUM($H1111:S1111))*VLOOKUP($F1111,DRT,4,FALSE))</f>
        <v>0</v>
      </c>
      <c r="U1111" s="182">
        <f>IF(SUM($H251:U251)="","",(SUM($H251:U251)-SUM($H1111:T1111))*VLOOKUP($F1111,DRT,4,FALSE))</f>
        <v>0</v>
      </c>
      <c r="V1111" s="183">
        <f>IF(SUM($H251:V251)="","",(SUM($H251:V251)-SUM($H1111:U1111))*VLOOKUP($F1111,DRT,4,FALSE))</f>
        <v>0</v>
      </c>
      <c r="W1111" s="125">
        <f t="shared" si="388"/>
        <v>0</v>
      </c>
      <c r="Y1111"/>
      <c r="Z1111"/>
    </row>
    <row r="1112" spans="1:26" outlineLevel="1" x14ac:dyDescent="0.2">
      <c r="A1112" s="318"/>
      <c r="B1112" s="25"/>
      <c r="C1112" s="24"/>
      <c r="D1112" s="24"/>
      <c r="E1112" s="24"/>
      <c r="F1112" s="176" t="s">
        <v>406</v>
      </c>
      <c r="G1112" s="188">
        <f t="shared" si="387"/>
        <v>0</v>
      </c>
      <c r="H1112" s="178">
        <f>IF(SUM($H252:H252)="","",SUM($H252:H252)*VLOOKUP($F1112,DRT,2,FALSE))</f>
        <v>0</v>
      </c>
      <c r="I1112" s="182">
        <f>IF(SUM($H252:I252)="","",(SUM($H252:I252)-SUM($H1112:H1112))*VLOOKUP($F1112,DRT,2,FALSE))</f>
        <v>0</v>
      </c>
      <c r="J1112" s="182">
        <f>IF(SUM($H252:J252)="","",(SUM($H252:J252)-SUM($H1112:I1112))*VLOOKUP($F1112,DRT,2,FALSE))</f>
        <v>0</v>
      </c>
      <c r="K1112" s="183">
        <f>IF(SUM($H252:K252)="","",(SUM($H252:K252)-SUM($H1112:J1112))*VLOOKUP($F1112,DRT,2,FALSE))</f>
        <v>0</v>
      </c>
      <c r="L1112" s="216">
        <f>IF(SUM($H252:L252)="","",(SUM($H252:L252)-SUM($H1112:K1112))*VLOOKUP($F1112,DRT,4,FALSE))</f>
        <v>0</v>
      </c>
      <c r="M1112" s="217">
        <f>IF(SUM($H252:M252)="","",(SUM($H252:M252)-SUM($H1112:L1112))*VLOOKUP($F1112,DRT,4,FALSE))</f>
        <v>0</v>
      </c>
      <c r="N1112" s="182">
        <f>IF(SUM($H252:N252)="","",(SUM($H252:N252)-SUM($H1112:M1112))*VLOOKUP($F1112,DRT,4,FALSE))</f>
        <v>0</v>
      </c>
      <c r="O1112" s="182">
        <f>IF(SUM($H252:O252)="","",(SUM($H252:O252)-SUM($H1112:N1112))*VLOOKUP($F1112,DRT,4,FALSE))</f>
        <v>0</v>
      </c>
      <c r="P1112" s="182">
        <f>IF(SUM($H252:P252)="","",(SUM($H252:P252)-SUM($H1112:O1112))*VLOOKUP($F1112,DRT,4,FALSE))</f>
        <v>0</v>
      </c>
      <c r="Q1112" s="182">
        <f>IF(SUM($H252:Q252)="","",(SUM($H252:Q252)-SUM($H1112:P1112))*VLOOKUP($F1112,DRT,4,FALSE))</f>
        <v>0</v>
      </c>
      <c r="R1112" s="182">
        <f>IF(SUM($H252:R252)="","",(SUM($H252:R252)-SUM($H1112:Q1112))*VLOOKUP($F1112,DRT,4,FALSE))</f>
        <v>0</v>
      </c>
      <c r="S1112" s="182">
        <f>IF(SUM($H252:S252)="","",(SUM($H252:S252)-SUM($H1112:R1112))*VLOOKUP($F1112,DRT,4,FALSE))</f>
        <v>0</v>
      </c>
      <c r="T1112" s="182">
        <f>IF(SUM($H252:T252)="","",(SUM($H252:T252)-SUM($H1112:S1112))*VLOOKUP($F1112,DRT,4,FALSE))</f>
        <v>0</v>
      </c>
      <c r="U1112" s="182">
        <f>IF(SUM($H252:U252)="","",(SUM($H252:U252)-SUM($H1112:T1112))*VLOOKUP($F1112,DRT,4,FALSE))</f>
        <v>0</v>
      </c>
      <c r="V1112" s="183">
        <f>IF(SUM($H252:V252)="","",(SUM($H252:V252)-SUM($H1112:U1112))*VLOOKUP($F1112,DRT,4,FALSE))</f>
        <v>0</v>
      </c>
      <c r="W1112" s="125">
        <f t="shared" si="388"/>
        <v>0</v>
      </c>
      <c r="Y1112"/>
      <c r="Z1112"/>
    </row>
    <row r="1113" spans="1:26" x14ac:dyDescent="0.2">
      <c r="A1113" s="318"/>
      <c r="B1113" s="25"/>
      <c r="C1113" s="24"/>
      <c r="D1113" s="24"/>
      <c r="E1113" s="24" t="s">
        <v>89</v>
      </c>
      <c r="F1113" s="64"/>
      <c r="G1113" s="69">
        <f t="shared" ref="G1113:W1113" si="389">SUBTOTAL(9,G1114:G1119)</f>
        <v>0</v>
      </c>
      <c r="H1113" s="34">
        <f t="shared" si="389"/>
        <v>0</v>
      </c>
      <c r="I1113" s="34">
        <f t="shared" si="389"/>
        <v>0</v>
      </c>
      <c r="J1113" s="34">
        <f t="shared" si="389"/>
        <v>0</v>
      </c>
      <c r="K1113" s="37">
        <f t="shared" si="389"/>
        <v>0</v>
      </c>
      <c r="L1113" s="35">
        <f t="shared" si="389"/>
        <v>0</v>
      </c>
      <c r="M1113" s="36">
        <f t="shared" si="389"/>
        <v>0</v>
      </c>
      <c r="N1113" s="36">
        <f t="shared" si="389"/>
        <v>0</v>
      </c>
      <c r="O1113" s="36">
        <f t="shared" si="389"/>
        <v>0</v>
      </c>
      <c r="P1113" s="36">
        <f t="shared" si="389"/>
        <v>0</v>
      </c>
      <c r="Q1113" s="36">
        <f t="shared" si="389"/>
        <v>0</v>
      </c>
      <c r="R1113" s="36">
        <f t="shared" si="389"/>
        <v>0</v>
      </c>
      <c r="S1113" s="36">
        <f t="shared" si="389"/>
        <v>0</v>
      </c>
      <c r="T1113" s="36">
        <f t="shared" si="389"/>
        <v>0</v>
      </c>
      <c r="U1113" s="36">
        <f t="shared" si="389"/>
        <v>0</v>
      </c>
      <c r="V1113" s="37">
        <f t="shared" si="389"/>
        <v>0</v>
      </c>
      <c r="W1113" s="37">
        <f t="shared" si="389"/>
        <v>0</v>
      </c>
      <c r="Y1113"/>
      <c r="Z1113"/>
    </row>
    <row r="1114" spans="1:26" outlineLevel="1" x14ac:dyDescent="0.2">
      <c r="A1114" s="318"/>
      <c r="B1114" s="25"/>
      <c r="C1114" s="24"/>
      <c r="D1114" s="24"/>
      <c r="E1114" s="24"/>
      <c r="F1114" s="176" t="s">
        <v>90</v>
      </c>
      <c r="G1114" s="188">
        <f t="shared" ref="G1114:G1119" si="390">G254</f>
        <v>0</v>
      </c>
      <c r="H1114" s="178">
        <f t="shared" ref="H1114:K1119" si="391">IF(H254="",0,H254*VLOOKUP($F1114,DRT,3,FALSE))</f>
        <v>0</v>
      </c>
      <c r="I1114" s="182">
        <f t="shared" si="391"/>
        <v>0</v>
      </c>
      <c r="J1114" s="182">
        <f t="shared" si="391"/>
        <v>0</v>
      </c>
      <c r="K1114" s="183">
        <f t="shared" si="391"/>
        <v>0</v>
      </c>
      <c r="L1114" s="214">
        <f>(SUM($H254:$L254)-SUM($H1114:K1114))*VLOOKUP($F1114,DRT,4,FALSE)</f>
        <v>0</v>
      </c>
      <c r="M1114" s="184">
        <f>(SUM($H254:$L254)-SUM($H1114:L1114))*VLOOKUP($F1114,DRT,4,FALSE)</f>
        <v>0</v>
      </c>
      <c r="N1114" s="184">
        <f>(SUM($H254:$L254)-SUM($H1114:M1114))*VLOOKUP($F1114,DRT,4,FALSE)</f>
        <v>0</v>
      </c>
      <c r="O1114" s="184">
        <f>(SUM($H254:$L254)-SUM($H1114:N1114))*VLOOKUP($F1114,DRT,4,FALSE)</f>
        <v>0</v>
      </c>
      <c r="P1114" s="184">
        <f>(SUM($H254:$L254)-SUM($H1114:O1114))*VLOOKUP($F1114,DRT,4,FALSE)</f>
        <v>0</v>
      </c>
      <c r="Q1114" s="184">
        <f>(SUM($H254:$L254)-SUM($H1114:P1114))*VLOOKUP($F1114,DRT,4,FALSE)</f>
        <v>0</v>
      </c>
      <c r="R1114" s="184">
        <f>(SUM($H254:$L254)-SUM($H1114:Q1114))*VLOOKUP($F1114,DRT,4,FALSE)</f>
        <v>0</v>
      </c>
      <c r="S1114" s="184">
        <f>(SUM($H254:$L254)-SUM($H1114:R1114))*VLOOKUP($F1114,DRT,4,FALSE)</f>
        <v>0</v>
      </c>
      <c r="T1114" s="184">
        <f>(SUM($H254:$L254)-SUM($H1114:S1114))*VLOOKUP($F1114,DRT,4,FALSE)</f>
        <v>0</v>
      </c>
      <c r="U1114" s="184">
        <f>(SUM($H254:$L254)-SUM($H1114:T1114))*VLOOKUP($F1114,DRT,4,FALSE)</f>
        <v>0</v>
      </c>
      <c r="V1114" s="215">
        <f>(SUM($H254:$L254)-SUM($H1114:U1114))*VLOOKUP($F1114,DRT,4,FALSE)</f>
        <v>0</v>
      </c>
      <c r="W1114" s="46">
        <f t="shared" si="388"/>
        <v>0</v>
      </c>
      <c r="Y1114"/>
      <c r="Z1114"/>
    </row>
    <row r="1115" spans="1:26" outlineLevel="1" x14ac:dyDescent="0.2">
      <c r="A1115" s="318"/>
      <c r="B1115" s="25"/>
      <c r="C1115" s="24"/>
      <c r="D1115" s="24"/>
      <c r="E1115" s="24"/>
      <c r="F1115" s="176" t="s">
        <v>91</v>
      </c>
      <c r="G1115" s="188">
        <f t="shared" si="390"/>
        <v>0</v>
      </c>
      <c r="H1115" s="178">
        <f t="shared" si="391"/>
        <v>0</v>
      </c>
      <c r="I1115" s="182">
        <f t="shared" si="391"/>
        <v>0</v>
      </c>
      <c r="J1115" s="182">
        <f t="shared" si="391"/>
        <v>0</v>
      </c>
      <c r="K1115" s="183">
        <f t="shared" si="391"/>
        <v>0</v>
      </c>
      <c r="L1115" s="181">
        <f>IF(L255="",0,L255*VLOOKUP($F1115,DRT,4,FALSE))</f>
        <v>0</v>
      </c>
      <c r="M1115" s="184">
        <f>(SUM($H255:$K255,M255)-SUM($H1115:$K1115))*VLOOKUP($F1115,DRT,4,FALSE)</f>
        <v>0</v>
      </c>
      <c r="N1115" s="184">
        <f>($L255-$L1115)*VLOOKUP($F1115,DRT,4,FALSE)</f>
        <v>0</v>
      </c>
      <c r="O1115" s="184">
        <f>(SUM($H255:$K255,M255)-SUM($H1115:$K1115)-$M1115)*VLOOKUP($F1115,DRT,4,FALSE)</f>
        <v>0</v>
      </c>
      <c r="P1115" s="184">
        <f>($L255-$L1115-$N1115)*VLOOKUP($F1115,DRT,4,FALSE)</f>
        <v>0</v>
      </c>
      <c r="Q1115" s="184">
        <f>(SUM($H255:$K255,M255)-SUM($H1115:$K1115)-$M1115-$O1115)*VLOOKUP($F1115,DRT,4,FALSE)</f>
        <v>0</v>
      </c>
      <c r="R1115" s="184">
        <f>($L255-$L1115-$N1115-$P1115)*VLOOKUP($F1115,DRT,4,FALSE)</f>
        <v>0</v>
      </c>
      <c r="S1115" s="184">
        <f>(SUM($H255:$K255,M255)-SUM($H1115:$K1115)-$M1115-$O1115-$Q1115)*VLOOKUP($F1115,DRT,4,FALSE)</f>
        <v>0</v>
      </c>
      <c r="T1115" s="184">
        <f>($L255-$L1115-$N1115-$P1115-$R1115)*VLOOKUP($F1115,DRT,4,FALSE)</f>
        <v>0</v>
      </c>
      <c r="U1115" s="184">
        <f>(SUM($H255:$K255,M255)-SUM($H1115:$K1115)-$M1115-$O1115-$Q1115-$S1115)*VLOOKUP($F1115,DRT,4,FALSE)</f>
        <v>0</v>
      </c>
      <c r="V1115" s="215">
        <f>($L255-$L1115-$N1115-$P1115-$R1115-$T1115)*VLOOKUP($F1115,DRT,4,FALSE)</f>
        <v>0</v>
      </c>
      <c r="W1115" s="46">
        <f t="shared" si="388"/>
        <v>0</v>
      </c>
      <c r="Y1115"/>
      <c r="Z1115"/>
    </row>
    <row r="1116" spans="1:26" outlineLevel="1" x14ac:dyDescent="0.2">
      <c r="A1116" s="318"/>
      <c r="B1116" s="25"/>
      <c r="C1116" s="24"/>
      <c r="D1116" s="24"/>
      <c r="E1116" s="24"/>
      <c r="F1116" s="176" t="s">
        <v>92</v>
      </c>
      <c r="G1116" s="188">
        <f t="shared" si="390"/>
        <v>0</v>
      </c>
      <c r="H1116" s="178">
        <f t="shared" si="391"/>
        <v>0</v>
      </c>
      <c r="I1116" s="182">
        <f t="shared" si="391"/>
        <v>0</v>
      </c>
      <c r="J1116" s="182">
        <f t="shared" si="391"/>
        <v>0</v>
      </c>
      <c r="K1116" s="183">
        <f t="shared" si="391"/>
        <v>0</v>
      </c>
      <c r="L1116" s="181">
        <f>IF(L256="",0,L256*VLOOKUP($F1116,DRT,4,FALSE))</f>
        <v>0</v>
      </c>
      <c r="M1116" s="184">
        <f>IF(M256="",0,M256*VLOOKUP($F1116,DRT,4,FALSE))</f>
        <v>0</v>
      </c>
      <c r="N1116" s="184">
        <f>(SUM($H256:$K256,N256)-SUM($H1116:$K1116))*VLOOKUP($F1116,DRT,4,FALSE)</f>
        <v>0</v>
      </c>
      <c r="O1116" s="184">
        <f>($L256+$O256-$L1116)*VLOOKUP($F1116,DRT,4,FALSE)</f>
        <v>0</v>
      </c>
      <c r="P1116" s="184">
        <f>($M256-$M1116)*VLOOKUP($F1116,DRT,4,FALSE)</f>
        <v>0</v>
      </c>
      <c r="Q1116" s="184">
        <f>(SUM($H256:$K256,N256)-SUM($H1116:$K1116)-N1116)*VLOOKUP($F1116,DRT,4,FALSE)</f>
        <v>0</v>
      </c>
      <c r="R1116" s="184">
        <f>($L256+$O256-$L1116-$O1116)*VLOOKUP($F1116,DRT,4,FALSE)</f>
        <v>0</v>
      </c>
      <c r="S1116" s="184">
        <f>($M256-$M1116-$P1116)*VLOOKUP($F1116,DRT,4,FALSE)</f>
        <v>0</v>
      </c>
      <c r="T1116" s="184">
        <f>(SUM($H256:$K256,N256)-SUM($H1116:$K1116)-$N1116-$Q1116)*VLOOKUP($F1116,DRT,4,FALSE)</f>
        <v>0</v>
      </c>
      <c r="U1116" s="184">
        <f>($L256+O256-$L1116-$O1116-$R1116)*VLOOKUP($F1116,DRT,4,FALSE)</f>
        <v>0</v>
      </c>
      <c r="V1116" s="215">
        <f>($M256-$M1116-$P1116-$S1116)*VLOOKUP($F1116,DRT,4,FALSE)</f>
        <v>0</v>
      </c>
      <c r="W1116" s="46">
        <f t="shared" si="388"/>
        <v>0</v>
      </c>
      <c r="Y1116"/>
      <c r="Z1116"/>
    </row>
    <row r="1117" spans="1:26" outlineLevel="1" x14ac:dyDescent="0.2">
      <c r="A1117" s="318"/>
      <c r="B1117" s="25"/>
      <c r="C1117" s="24"/>
      <c r="D1117" s="24"/>
      <c r="E1117" s="24"/>
      <c r="F1117" s="176" t="s">
        <v>93</v>
      </c>
      <c r="G1117" s="188">
        <f t="shared" si="390"/>
        <v>0</v>
      </c>
      <c r="H1117" s="178">
        <f t="shared" si="391"/>
        <v>0</v>
      </c>
      <c r="I1117" s="182">
        <f t="shared" si="391"/>
        <v>0</v>
      </c>
      <c r="J1117" s="182">
        <f t="shared" si="391"/>
        <v>0</v>
      </c>
      <c r="K1117" s="183">
        <f t="shared" si="391"/>
        <v>0</v>
      </c>
      <c r="L1117" s="181">
        <f>IF(L257="",0,L257*VLOOKUP($F1117,DRT,4,FALSE))</f>
        <v>0</v>
      </c>
      <c r="M1117" s="184">
        <f>IF(M257="",0,M257*VLOOKUP($F1117,DRT,4,FALSE))</f>
        <v>0</v>
      </c>
      <c r="N1117" s="184">
        <f t="shared" ref="N1117:P1119" si="392">IF(N257="",0,N257*VLOOKUP($F1117,DRT,4,FALSE))</f>
        <v>0</v>
      </c>
      <c r="O1117" s="184">
        <f t="shared" si="392"/>
        <v>0</v>
      </c>
      <c r="P1117" s="184">
        <f t="shared" si="392"/>
        <v>0</v>
      </c>
      <c r="Q1117" s="184">
        <f>(SUM($H257:$K257,Q257)-SUM($H1117:$K1117))*VLOOKUP($F1117,DRT,4,FALSE)</f>
        <v>0</v>
      </c>
      <c r="R1117" s="184">
        <f>($L257+R257-$L1117)*VLOOKUP($F1117,DRT,4,FALSE)</f>
        <v>0</v>
      </c>
      <c r="S1117" s="184">
        <f>($M257+S257-$M1117)*VLOOKUP($F1117,DRT,4,FALSE)</f>
        <v>0</v>
      </c>
      <c r="T1117" s="184">
        <f>($N257-$N1117)*VLOOKUP($F1117,DRT,4,FALSE)</f>
        <v>0</v>
      </c>
      <c r="U1117" s="184">
        <f>($O257-$O1117)*VLOOKUP($F1117,DRT,4,FALSE)</f>
        <v>0</v>
      </c>
      <c r="V1117" s="215">
        <f>($P257-$P1117)*VLOOKUP($F1117,DRT,4,FALSE)</f>
        <v>0</v>
      </c>
      <c r="W1117" s="46">
        <f t="shared" si="388"/>
        <v>0</v>
      </c>
      <c r="Y1117"/>
      <c r="Z1117"/>
    </row>
    <row r="1118" spans="1:26" outlineLevel="1" x14ac:dyDescent="0.2">
      <c r="A1118" s="318"/>
      <c r="B1118" s="25"/>
      <c r="C1118" s="24"/>
      <c r="D1118" s="24"/>
      <c r="E1118" s="24"/>
      <c r="F1118" s="176" t="s">
        <v>94</v>
      </c>
      <c r="G1118" s="188">
        <f t="shared" si="390"/>
        <v>0</v>
      </c>
      <c r="H1118" s="178">
        <f t="shared" si="391"/>
        <v>0</v>
      </c>
      <c r="I1118" s="182">
        <f t="shared" si="391"/>
        <v>0</v>
      </c>
      <c r="J1118" s="182">
        <f t="shared" si="391"/>
        <v>0</v>
      </c>
      <c r="K1118" s="183">
        <f t="shared" si="391"/>
        <v>0</v>
      </c>
      <c r="L1118" s="181">
        <f>IF(L258="",0,L258*VLOOKUP($F1118,DRT,4,FALSE))</f>
        <v>0</v>
      </c>
      <c r="M1118" s="184">
        <f>IF(M258="",0,M258*VLOOKUP($F1118,DRT,4,FALSE))</f>
        <v>0</v>
      </c>
      <c r="N1118" s="184">
        <f t="shared" si="392"/>
        <v>0</v>
      </c>
      <c r="O1118" s="184">
        <f t="shared" si="392"/>
        <v>0</v>
      </c>
      <c r="P1118" s="184">
        <f t="shared" si="392"/>
        <v>0</v>
      </c>
      <c r="Q1118" s="184">
        <f t="shared" ref="Q1118:V1119" si="393">IF(Q258="",0,Q258*VLOOKUP($F1118,DRT,4,FALSE))</f>
        <v>0</v>
      </c>
      <c r="R1118" s="184">
        <f t="shared" si="393"/>
        <v>0</v>
      </c>
      <c r="S1118" s="184">
        <f t="shared" si="393"/>
        <v>0</v>
      </c>
      <c r="T1118" s="184">
        <f t="shared" si="393"/>
        <v>0</v>
      </c>
      <c r="U1118" s="184">
        <f t="shared" si="393"/>
        <v>0</v>
      </c>
      <c r="V1118" s="215">
        <f t="shared" si="393"/>
        <v>0</v>
      </c>
      <c r="W1118" s="46">
        <f t="shared" si="388"/>
        <v>0</v>
      </c>
      <c r="Y1118"/>
      <c r="Z1118"/>
    </row>
    <row r="1119" spans="1:26" outlineLevel="1" x14ac:dyDescent="0.2">
      <c r="A1119" s="318"/>
      <c r="B1119" s="25"/>
      <c r="C1119" s="24"/>
      <c r="D1119" s="24"/>
      <c r="E1119" s="24"/>
      <c r="F1119" s="176" t="s">
        <v>95</v>
      </c>
      <c r="G1119" s="188">
        <f t="shared" si="390"/>
        <v>0</v>
      </c>
      <c r="H1119" s="178">
        <f t="shared" si="391"/>
        <v>0</v>
      </c>
      <c r="I1119" s="182">
        <f t="shared" si="391"/>
        <v>0</v>
      </c>
      <c r="J1119" s="182">
        <f t="shared" si="391"/>
        <v>0</v>
      </c>
      <c r="K1119" s="183">
        <f t="shared" si="391"/>
        <v>0</v>
      </c>
      <c r="L1119" s="214">
        <f>IF(L259="",0,L259*VLOOKUP($F1119,DRT,4,FALSE))</f>
        <v>0</v>
      </c>
      <c r="M1119" s="182">
        <f>IF(M259="",0,M259*VLOOKUP($F1119,DRT,4,FALSE))</f>
        <v>0</v>
      </c>
      <c r="N1119" s="184">
        <f t="shared" si="392"/>
        <v>0</v>
      </c>
      <c r="O1119" s="184">
        <f t="shared" si="392"/>
        <v>0</v>
      </c>
      <c r="P1119" s="184">
        <f t="shared" si="392"/>
        <v>0</v>
      </c>
      <c r="Q1119" s="184">
        <f t="shared" si="393"/>
        <v>0</v>
      </c>
      <c r="R1119" s="184">
        <f t="shared" si="393"/>
        <v>0</v>
      </c>
      <c r="S1119" s="184">
        <f t="shared" si="393"/>
        <v>0</v>
      </c>
      <c r="T1119" s="184">
        <f t="shared" si="393"/>
        <v>0</v>
      </c>
      <c r="U1119" s="184">
        <f t="shared" si="393"/>
        <v>0</v>
      </c>
      <c r="V1119" s="215">
        <f t="shared" si="393"/>
        <v>0</v>
      </c>
      <c r="W1119" s="46">
        <f t="shared" si="388"/>
        <v>0</v>
      </c>
      <c r="Y1119"/>
      <c r="Z1119"/>
    </row>
    <row r="1120" spans="1:26" x14ac:dyDescent="0.2">
      <c r="A1120" s="318"/>
      <c r="B1120" s="25"/>
      <c r="C1120" s="24"/>
      <c r="D1120" s="24"/>
      <c r="E1120" s="24" t="s">
        <v>96</v>
      </c>
      <c r="F1120" s="64"/>
      <c r="G1120" s="69">
        <f t="shared" ref="G1120:W1120" si="394">SUBTOTAL(9,G1121:G1126)</f>
        <v>0</v>
      </c>
      <c r="H1120" s="34">
        <f t="shared" si="394"/>
        <v>0</v>
      </c>
      <c r="I1120" s="34">
        <f t="shared" si="394"/>
        <v>0</v>
      </c>
      <c r="J1120" s="34">
        <f t="shared" si="394"/>
        <v>0</v>
      </c>
      <c r="K1120" s="37">
        <f t="shared" si="394"/>
        <v>0</v>
      </c>
      <c r="L1120" s="35">
        <f t="shared" si="394"/>
        <v>0</v>
      </c>
      <c r="M1120" s="36">
        <f t="shared" si="394"/>
        <v>0</v>
      </c>
      <c r="N1120" s="36">
        <f t="shared" si="394"/>
        <v>0</v>
      </c>
      <c r="O1120" s="36">
        <f t="shared" si="394"/>
        <v>0</v>
      </c>
      <c r="P1120" s="36">
        <f t="shared" si="394"/>
        <v>0</v>
      </c>
      <c r="Q1120" s="36">
        <f t="shared" si="394"/>
        <v>0</v>
      </c>
      <c r="R1120" s="36">
        <f t="shared" si="394"/>
        <v>0</v>
      </c>
      <c r="S1120" s="36">
        <f t="shared" si="394"/>
        <v>0</v>
      </c>
      <c r="T1120" s="36">
        <f t="shared" si="394"/>
        <v>0</v>
      </c>
      <c r="U1120" s="36">
        <f t="shared" si="394"/>
        <v>0</v>
      </c>
      <c r="V1120" s="37">
        <f t="shared" si="394"/>
        <v>0</v>
      </c>
      <c r="W1120" s="37">
        <f t="shared" si="394"/>
        <v>0</v>
      </c>
      <c r="Y1120"/>
      <c r="Z1120"/>
    </row>
    <row r="1121" spans="1:26" outlineLevel="1" x14ac:dyDescent="0.2">
      <c r="A1121" s="318"/>
      <c r="B1121" s="25"/>
      <c r="C1121" s="24"/>
      <c r="D1121" s="24"/>
      <c r="E1121" s="24"/>
      <c r="F1121" s="176" t="s">
        <v>97</v>
      </c>
      <c r="G1121" s="188">
        <f t="shared" ref="G1121:G1126" si="395">G261</f>
        <v>0</v>
      </c>
      <c r="H1121" s="178">
        <f t="shared" ref="H1121:K1126" si="396">IF(H261="",0,H261*VLOOKUP($F1121,DRT,3,FALSE))</f>
        <v>0</v>
      </c>
      <c r="I1121" s="182">
        <f t="shared" si="396"/>
        <v>0</v>
      </c>
      <c r="J1121" s="182">
        <f t="shared" si="396"/>
        <v>0</v>
      </c>
      <c r="K1121" s="183">
        <f t="shared" si="396"/>
        <v>0</v>
      </c>
      <c r="L1121" s="214">
        <f>(SUM($H261:$L261)-SUM($H1121:K1121))*VLOOKUP($F1121,DRT,4,FALSE)</f>
        <v>0</v>
      </c>
      <c r="M1121" s="184">
        <f>(SUM($H261:$L261)-SUM($H1121:L1121))*VLOOKUP($F1121,DRT,4,FALSE)</f>
        <v>0</v>
      </c>
      <c r="N1121" s="184">
        <f>(SUM($H261:$L261)-SUM($H1121:M1121))*VLOOKUP($F1121,DRT,4,FALSE)</f>
        <v>0</v>
      </c>
      <c r="O1121" s="184">
        <f>(SUM($H261:$L261)-SUM($H1121:N1121))*VLOOKUP($F1121,DRT,4,FALSE)</f>
        <v>0</v>
      </c>
      <c r="P1121" s="184">
        <f>(SUM($H261:$L261)-SUM($H1121:O1121))*VLOOKUP($F1121,DRT,4,FALSE)</f>
        <v>0</v>
      </c>
      <c r="Q1121" s="184">
        <f>(SUM($H261:$L261)-SUM($H1121:P1121))*VLOOKUP($F1121,DRT,4,FALSE)</f>
        <v>0</v>
      </c>
      <c r="R1121" s="184">
        <f>(SUM($H261:$L261)-SUM($H1121:Q1121))*VLOOKUP($F1121,DRT,4,FALSE)</f>
        <v>0</v>
      </c>
      <c r="S1121" s="184">
        <f>(SUM($H261:$L261)-SUM($H1121:R1121))*VLOOKUP($F1121,DRT,4,FALSE)</f>
        <v>0</v>
      </c>
      <c r="T1121" s="184">
        <f>(SUM($H261:$L261)-SUM($H1121:S1121))*VLOOKUP($F1121,DRT,4,FALSE)</f>
        <v>0</v>
      </c>
      <c r="U1121" s="184">
        <f>(SUM($H261:$L261)-SUM($H1121:T1121))*VLOOKUP($F1121,DRT,4,FALSE)</f>
        <v>0</v>
      </c>
      <c r="V1121" s="215">
        <f>(SUM($H261:$L261)-SUM($H1121:U1121))*VLOOKUP($F1121,DRT,4,FALSE)</f>
        <v>0</v>
      </c>
      <c r="W1121" s="46">
        <f t="shared" ref="W1121:W1126" si="397">G1121-SUM(H1121:V1121)</f>
        <v>0</v>
      </c>
      <c r="Y1121"/>
      <c r="Z1121"/>
    </row>
    <row r="1122" spans="1:26" outlineLevel="1" x14ac:dyDescent="0.2">
      <c r="A1122" s="318"/>
      <c r="B1122" s="25"/>
      <c r="C1122" s="24"/>
      <c r="D1122" s="24"/>
      <c r="E1122" s="24"/>
      <c r="F1122" s="176" t="s">
        <v>98</v>
      </c>
      <c r="G1122" s="188">
        <f t="shared" si="395"/>
        <v>0</v>
      </c>
      <c r="H1122" s="178">
        <f t="shared" si="396"/>
        <v>0</v>
      </c>
      <c r="I1122" s="182">
        <f t="shared" si="396"/>
        <v>0</v>
      </c>
      <c r="J1122" s="182">
        <f t="shared" si="396"/>
        <v>0</v>
      </c>
      <c r="K1122" s="183">
        <f t="shared" si="396"/>
        <v>0</v>
      </c>
      <c r="L1122" s="181">
        <f>IF(L262="",0,L262*VLOOKUP($F1122,DRT,4,FALSE))</f>
        <v>0</v>
      </c>
      <c r="M1122" s="184">
        <f>(SUM($H262:$K262,M262)-SUM($H1122:$K1122))*VLOOKUP($F1122,DRT,4,FALSE)</f>
        <v>0</v>
      </c>
      <c r="N1122" s="184">
        <f>($L262-$L1122)*VLOOKUP($F1122,DRT,4,FALSE)</f>
        <v>0</v>
      </c>
      <c r="O1122" s="184">
        <f>(SUM($H262:$K262,M262)-SUM($H1122:$K1122)-$M1122)*VLOOKUP($F1122,DRT,4,FALSE)</f>
        <v>0</v>
      </c>
      <c r="P1122" s="184">
        <f>($L262-$L1122-$N1122)*VLOOKUP($F1122,DRT,4,FALSE)</f>
        <v>0</v>
      </c>
      <c r="Q1122" s="184">
        <f>(SUM($H262:$K262,M262)-SUM($H1122:$K1122)-$M1122-$O1122)*VLOOKUP($F1122,DRT,4,FALSE)</f>
        <v>0</v>
      </c>
      <c r="R1122" s="184">
        <f>($L262-$L1122-$N1122-$P1122)*VLOOKUP($F1122,DRT,4,FALSE)</f>
        <v>0</v>
      </c>
      <c r="S1122" s="184">
        <f>(SUM($H262:$K262,M262)-SUM($H1122:$K1122)-$M1122-$O1122-$Q1122)*VLOOKUP($F1122,DRT,4,FALSE)</f>
        <v>0</v>
      </c>
      <c r="T1122" s="184">
        <f>($L262-$L1122-$N1122-$P1122-$R1122)*VLOOKUP($F1122,DRT,4,FALSE)</f>
        <v>0</v>
      </c>
      <c r="U1122" s="184">
        <f>(SUM($H262:$K262,M262)-SUM($H1122:$K1122)-$M1122-$O1122-$Q1122-$S1122)*VLOOKUP($F1122,DRT,4,FALSE)</f>
        <v>0</v>
      </c>
      <c r="V1122" s="215">
        <f>($L262-$L1122-$N1122-$P1122-$R1122-$T1122)*VLOOKUP($F1122,DRT,4,FALSE)</f>
        <v>0</v>
      </c>
      <c r="W1122" s="46">
        <f t="shared" si="397"/>
        <v>0</v>
      </c>
      <c r="Y1122"/>
      <c r="Z1122"/>
    </row>
    <row r="1123" spans="1:26" outlineLevel="1" x14ac:dyDescent="0.2">
      <c r="A1123" s="318"/>
      <c r="B1123" s="25"/>
      <c r="C1123" s="24"/>
      <c r="D1123" s="24"/>
      <c r="E1123" s="24"/>
      <c r="F1123" s="176" t="s">
        <v>99</v>
      </c>
      <c r="G1123" s="188">
        <f t="shared" si="395"/>
        <v>0</v>
      </c>
      <c r="H1123" s="178">
        <f t="shared" si="396"/>
        <v>0</v>
      </c>
      <c r="I1123" s="182">
        <f t="shared" si="396"/>
        <v>0</v>
      </c>
      <c r="J1123" s="182">
        <f t="shared" si="396"/>
        <v>0</v>
      </c>
      <c r="K1123" s="183">
        <f t="shared" si="396"/>
        <v>0</v>
      </c>
      <c r="L1123" s="181">
        <f>IF(L263="",0,L263*VLOOKUP($F1123,DRT,4,FALSE))</f>
        <v>0</v>
      </c>
      <c r="M1123" s="184">
        <f>IF(M263="",0,M263*VLOOKUP($F1123,DRT,4,FALSE))</f>
        <v>0</v>
      </c>
      <c r="N1123" s="184">
        <f>(SUM($H263:$K263,N263)-SUM($H1123:$K1123))*VLOOKUP($F1123,DRT,4,FALSE)</f>
        <v>0</v>
      </c>
      <c r="O1123" s="184">
        <f>($L263+$O263-$L1123)*VLOOKUP($F1123,DRT,4,FALSE)</f>
        <v>0</v>
      </c>
      <c r="P1123" s="184">
        <f>($M263-$M1123)*VLOOKUP($F1123,DRT,4,FALSE)</f>
        <v>0</v>
      </c>
      <c r="Q1123" s="184">
        <f>(SUM($H263:$K263,N263)-SUM($H1123:$K1123)-N1123)*VLOOKUP($F1123,DRT,4,FALSE)</f>
        <v>0</v>
      </c>
      <c r="R1123" s="184">
        <f>($L263+$O263-$L1123-$O1123)*VLOOKUP($F1123,DRT,4,FALSE)</f>
        <v>0</v>
      </c>
      <c r="S1123" s="184">
        <f>($M263-$M1123-$P1123)*VLOOKUP($F1123,DRT,4,FALSE)</f>
        <v>0</v>
      </c>
      <c r="T1123" s="184">
        <f>(SUM($H263:$K263,N263)-SUM($H1123:$K1123)-$N1123-$Q1123)*VLOOKUP($F1123,DRT,4,FALSE)</f>
        <v>0</v>
      </c>
      <c r="U1123" s="184">
        <f>($L263+O263-$L1123-$O1123-$R1123)*VLOOKUP($F1123,DRT,4,FALSE)</f>
        <v>0</v>
      </c>
      <c r="V1123" s="215">
        <f>($M263-$M1123-$P1123-$S1123)*VLOOKUP($F1123,DRT,4,FALSE)</f>
        <v>0</v>
      </c>
      <c r="W1123" s="46">
        <f t="shared" si="397"/>
        <v>0</v>
      </c>
      <c r="Y1123"/>
      <c r="Z1123"/>
    </row>
    <row r="1124" spans="1:26" outlineLevel="1" x14ac:dyDescent="0.2">
      <c r="A1124" s="318"/>
      <c r="B1124" s="25"/>
      <c r="C1124" s="24"/>
      <c r="D1124" s="24"/>
      <c r="E1124" s="24"/>
      <c r="F1124" s="176" t="s">
        <v>100</v>
      </c>
      <c r="G1124" s="188">
        <f t="shared" si="395"/>
        <v>0</v>
      </c>
      <c r="H1124" s="178">
        <f t="shared" si="396"/>
        <v>0</v>
      </c>
      <c r="I1124" s="182">
        <f t="shared" si="396"/>
        <v>0</v>
      </c>
      <c r="J1124" s="182">
        <f t="shared" si="396"/>
        <v>0</v>
      </c>
      <c r="K1124" s="183">
        <f t="shared" si="396"/>
        <v>0</v>
      </c>
      <c r="L1124" s="181">
        <f>IF(L264="",0,L264*VLOOKUP($F1124,DRT,4,FALSE))</f>
        <v>0</v>
      </c>
      <c r="M1124" s="184">
        <f>IF(M264="",0,M264*VLOOKUP($F1124,DRT,4,FALSE))</f>
        <v>0</v>
      </c>
      <c r="N1124" s="184">
        <f t="shared" ref="N1124:P1126" si="398">IF(N264="",0,N264*VLOOKUP($F1124,DRT,4,FALSE))</f>
        <v>0</v>
      </c>
      <c r="O1124" s="184">
        <f t="shared" si="398"/>
        <v>0</v>
      </c>
      <c r="P1124" s="184">
        <f t="shared" si="398"/>
        <v>0</v>
      </c>
      <c r="Q1124" s="184">
        <f>(SUM($H264:$K264,Q264)-SUM($H1124:$K1124))*VLOOKUP($F1124,DRT,4,FALSE)</f>
        <v>0</v>
      </c>
      <c r="R1124" s="184">
        <f>($L264+R264-$L1124)*VLOOKUP($F1124,DRT,4,FALSE)</f>
        <v>0</v>
      </c>
      <c r="S1124" s="184">
        <f>($M264+S264-$M1124)*VLOOKUP($F1124,DRT,4,FALSE)</f>
        <v>0</v>
      </c>
      <c r="T1124" s="184">
        <f>($N264-$N1124)*VLOOKUP($F1124,DRT,4,FALSE)</f>
        <v>0</v>
      </c>
      <c r="U1124" s="184">
        <f>($O264-$O1124)*VLOOKUP($F1124,DRT,4,FALSE)</f>
        <v>0</v>
      </c>
      <c r="V1124" s="215">
        <f>($P264-$P1124)*VLOOKUP($F1124,DRT,4,FALSE)</f>
        <v>0</v>
      </c>
      <c r="W1124" s="46">
        <f t="shared" si="397"/>
        <v>0</v>
      </c>
      <c r="Y1124"/>
      <c r="Z1124"/>
    </row>
    <row r="1125" spans="1:26" outlineLevel="1" x14ac:dyDescent="0.2">
      <c r="A1125" s="318"/>
      <c r="B1125" s="25"/>
      <c r="C1125" s="24"/>
      <c r="D1125" s="24"/>
      <c r="E1125" s="24"/>
      <c r="F1125" s="176" t="s">
        <v>101</v>
      </c>
      <c r="G1125" s="188">
        <f t="shared" si="395"/>
        <v>0</v>
      </c>
      <c r="H1125" s="178">
        <f t="shared" si="396"/>
        <v>0</v>
      </c>
      <c r="I1125" s="182">
        <f t="shared" si="396"/>
        <v>0</v>
      </c>
      <c r="J1125" s="182">
        <f t="shared" si="396"/>
        <v>0</v>
      </c>
      <c r="K1125" s="183">
        <f t="shared" si="396"/>
        <v>0</v>
      </c>
      <c r="L1125" s="181">
        <f>IF(L265="",0,L265*VLOOKUP($F1125,DRT,4,FALSE))</f>
        <v>0</v>
      </c>
      <c r="M1125" s="184">
        <f>IF(M265="",0,M265*VLOOKUP($F1125,DRT,4,FALSE))</f>
        <v>0</v>
      </c>
      <c r="N1125" s="184">
        <f t="shared" si="398"/>
        <v>0</v>
      </c>
      <c r="O1125" s="184">
        <f t="shared" si="398"/>
        <v>0</v>
      </c>
      <c r="P1125" s="184">
        <f t="shared" si="398"/>
        <v>0</v>
      </c>
      <c r="Q1125" s="184">
        <f t="shared" ref="Q1125:V1126" si="399">IF(Q265="",0,Q265*VLOOKUP($F1125,DRT,4,FALSE))</f>
        <v>0</v>
      </c>
      <c r="R1125" s="184">
        <f t="shared" si="399"/>
        <v>0</v>
      </c>
      <c r="S1125" s="184">
        <f t="shared" si="399"/>
        <v>0</v>
      </c>
      <c r="T1125" s="184">
        <f t="shared" si="399"/>
        <v>0</v>
      </c>
      <c r="U1125" s="184">
        <f t="shared" si="399"/>
        <v>0</v>
      </c>
      <c r="V1125" s="215">
        <f t="shared" si="399"/>
        <v>0</v>
      </c>
      <c r="W1125" s="46">
        <f t="shared" si="397"/>
        <v>0</v>
      </c>
      <c r="Y1125"/>
      <c r="Z1125"/>
    </row>
    <row r="1126" spans="1:26" outlineLevel="1" x14ac:dyDescent="0.2">
      <c r="A1126" s="318"/>
      <c r="B1126" s="25"/>
      <c r="C1126" s="24"/>
      <c r="D1126" s="24"/>
      <c r="E1126" s="24"/>
      <c r="F1126" s="176" t="s">
        <v>102</v>
      </c>
      <c r="G1126" s="188">
        <f t="shared" si="395"/>
        <v>0</v>
      </c>
      <c r="H1126" s="178">
        <f t="shared" si="396"/>
        <v>0</v>
      </c>
      <c r="I1126" s="182">
        <f t="shared" si="396"/>
        <v>0</v>
      </c>
      <c r="J1126" s="182">
        <f t="shared" si="396"/>
        <v>0</v>
      </c>
      <c r="K1126" s="183">
        <f t="shared" si="396"/>
        <v>0</v>
      </c>
      <c r="L1126" s="214">
        <f>IF(L266="",0,L266*VLOOKUP($F1126,DRT,4,FALSE))</f>
        <v>0</v>
      </c>
      <c r="M1126" s="182">
        <f>IF(M266="",0,M266*VLOOKUP($F1126,DRT,4,FALSE))</f>
        <v>0</v>
      </c>
      <c r="N1126" s="184">
        <f t="shared" si="398"/>
        <v>0</v>
      </c>
      <c r="O1126" s="184">
        <f t="shared" si="398"/>
        <v>0</v>
      </c>
      <c r="P1126" s="184">
        <f t="shared" si="398"/>
        <v>0</v>
      </c>
      <c r="Q1126" s="184">
        <f t="shared" si="399"/>
        <v>0</v>
      </c>
      <c r="R1126" s="184">
        <f t="shared" si="399"/>
        <v>0</v>
      </c>
      <c r="S1126" s="184">
        <f t="shared" si="399"/>
        <v>0</v>
      </c>
      <c r="T1126" s="184">
        <f t="shared" si="399"/>
        <v>0</v>
      </c>
      <c r="U1126" s="184">
        <f t="shared" si="399"/>
        <v>0</v>
      </c>
      <c r="V1126" s="215">
        <f t="shared" si="399"/>
        <v>0</v>
      </c>
      <c r="W1126" s="46">
        <f t="shared" si="397"/>
        <v>0</v>
      </c>
      <c r="Y1126"/>
      <c r="Z1126"/>
    </row>
    <row r="1127" spans="1:26" x14ac:dyDescent="0.2">
      <c r="A1127" s="318"/>
      <c r="B1127" s="25"/>
      <c r="C1127" s="24"/>
      <c r="D1127" s="24"/>
      <c r="E1127" s="24" t="s">
        <v>103</v>
      </c>
      <c r="F1127" s="64"/>
      <c r="G1127" s="69">
        <f t="shared" ref="G1127:W1127" si="400">SUBTOTAL(9,G1128:G1133)</f>
        <v>0</v>
      </c>
      <c r="H1127" s="34">
        <f t="shared" si="400"/>
        <v>0</v>
      </c>
      <c r="I1127" s="34">
        <f t="shared" si="400"/>
        <v>0</v>
      </c>
      <c r="J1127" s="34">
        <f t="shared" si="400"/>
        <v>0</v>
      </c>
      <c r="K1127" s="37">
        <f t="shared" si="400"/>
        <v>0</v>
      </c>
      <c r="L1127" s="35">
        <f t="shared" si="400"/>
        <v>0</v>
      </c>
      <c r="M1127" s="36">
        <f t="shared" si="400"/>
        <v>0</v>
      </c>
      <c r="N1127" s="36">
        <f t="shared" si="400"/>
        <v>0</v>
      </c>
      <c r="O1127" s="36">
        <f t="shared" si="400"/>
        <v>0</v>
      </c>
      <c r="P1127" s="36">
        <f t="shared" si="400"/>
        <v>0</v>
      </c>
      <c r="Q1127" s="36">
        <f t="shared" si="400"/>
        <v>0</v>
      </c>
      <c r="R1127" s="36">
        <f t="shared" si="400"/>
        <v>0</v>
      </c>
      <c r="S1127" s="36">
        <f t="shared" si="400"/>
        <v>0</v>
      </c>
      <c r="T1127" s="36">
        <f t="shared" si="400"/>
        <v>0</v>
      </c>
      <c r="U1127" s="36">
        <f t="shared" si="400"/>
        <v>0</v>
      </c>
      <c r="V1127" s="37">
        <f t="shared" si="400"/>
        <v>0</v>
      </c>
      <c r="W1127" s="37">
        <f t="shared" si="400"/>
        <v>0</v>
      </c>
      <c r="Y1127"/>
      <c r="Z1127"/>
    </row>
    <row r="1128" spans="1:26" outlineLevel="1" x14ac:dyDescent="0.2">
      <c r="A1128" s="318"/>
      <c r="B1128" s="25"/>
      <c r="C1128" s="24"/>
      <c r="D1128" s="24"/>
      <c r="E1128" s="24"/>
      <c r="F1128" s="176" t="s">
        <v>104</v>
      </c>
      <c r="G1128" s="188">
        <f t="shared" ref="G1128:G1133" si="401">G268</f>
        <v>0</v>
      </c>
      <c r="H1128" s="178">
        <f t="shared" ref="H1128:K1133" si="402">IF(H268="",0,H268*VLOOKUP($F1128,DRT,3,FALSE))</f>
        <v>0</v>
      </c>
      <c r="I1128" s="182">
        <f t="shared" si="402"/>
        <v>0</v>
      </c>
      <c r="J1128" s="182">
        <f t="shared" si="402"/>
        <v>0</v>
      </c>
      <c r="K1128" s="183">
        <f t="shared" si="402"/>
        <v>0</v>
      </c>
      <c r="L1128" s="214">
        <f>(SUM($H268:$L268)-SUM($H1128:K1128))*VLOOKUP($F1128,DRT,4,FALSE)</f>
        <v>0</v>
      </c>
      <c r="M1128" s="184">
        <f>(SUM($H268:$L268)-SUM($H1128:L1128))*VLOOKUP($F1128,DRT,4,FALSE)</f>
        <v>0</v>
      </c>
      <c r="N1128" s="184">
        <f>(SUM($H268:$L268)-SUM($H1128:M1128))*VLOOKUP($F1128,DRT,4,FALSE)</f>
        <v>0</v>
      </c>
      <c r="O1128" s="184">
        <f>(SUM($H268:$L268)-SUM($H1128:N1128))*VLOOKUP($F1128,DRT,4,FALSE)</f>
        <v>0</v>
      </c>
      <c r="P1128" s="184">
        <f>(SUM($H268:$L268)-SUM($H1128:O1128))*VLOOKUP($F1128,DRT,4,FALSE)</f>
        <v>0</v>
      </c>
      <c r="Q1128" s="184">
        <f>(SUM($H268:$L268)-SUM($H1128:P1128))*VLOOKUP($F1128,DRT,4,FALSE)</f>
        <v>0</v>
      </c>
      <c r="R1128" s="184">
        <f>(SUM($H268:$L268)-SUM($H1128:Q1128))*VLOOKUP($F1128,DRT,4,FALSE)</f>
        <v>0</v>
      </c>
      <c r="S1128" s="184">
        <f>(SUM($H268:$L268)-SUM($H1128:R1128))*VLOOKUP($F1128,DRT,4,FALSE)</f>
        <v>0</v>
      </c>
      <c r="T1128" s="184">
        <f>(SUM($H268:$L268)-SUM($H1128:S1128))*VLOOKUP($F1128,DRT,4,FALSE)</f>
        <v>0</v>
      </c>
      <c r="U1128" s="184">
        <f>(SUM($H268:$L268)-SUM($H1128:T1128))*VLOOKUP($F1128,DRT,4,FALSE)</f>
        <v>0</v>
      </c>
      <c r="V1128" s="215">
        <f>(SUM($H268:$L268)-SUM($H1128:U1128))*VLOOKUP($F1128,DRT,4,FALSE)</f>
        <v>0</v>
      </c>
      <c r="W1128" s="46">
        <f t="shared" ref="W1128:W1133" si="403">G1128-SUM(H1128:V1128)</f>
        <v>0</v>
      </c>
      <c r="Y1128"/>
      <c r="Z1128"/>
    </row>
    <row r="1129" spans="1:26" outlineLevel="1" x14ac:dyDescent="0.2">
      <c r="A1129" s="318"/>
      <c r="B1129" s="25"/>
      <c r="C1129" s="24"/>
      <c r="D1129" s="24"/>
      <c r="E1129" s="24"/>
      <c r="F1129" s="176" t="s">
        <v>105</v>
      </c>
      <c r="G1129" s="188">
        <f t="shared" si="401"/>
        <v>0</v>
      </c>
      <c r="H1129" s="178">
        <f t="shared" si="402"/>
        <v>0</v>
      </c>
      <c r="I1129" s="182">
        <f t="shared" si="402"/>
        <v>0</v>
      </c>
      <c r="J1129" s="182">
        <f t="shared" si="402"/>
        <v>0</v>
      </c>
      <c r="K1129" s="183">
        <f t="shared" si="402"/>
        <v>0</v>
      </c>
      <c r="L1129" s="181">
        <f>IF(L269="",0,L269*VLOOKUP($F1129,DRT,4,FALSE))</f>
        <v>0</v>
      </c>
      <c r="M1129" s="184">
        <f>(SUM($H269:$K269,M269)-SUM($H1129:$K1129))*VLOOKUP($F1129,DRT,4,FALSE)</f>
        <v>0</v>
      </c>
      <c r="N1129" s="184">
        <f>($L269-$L1129)*VLOOKUP($F1129,DRT,4,FALSE)</f>
        <v>0</v>
      </c>
      <c r="O1129" s="184">
        <f>(SUM($H269:$K269,M269)-SUM($H1129:$K1129)-$M1129)*VLOOKUP($F1129,DRT,4,FALSE)</f>
        <v>0</v>
      </c>
      <c r="P1129" s="184">
        <f>($L269-$L1129-$N1129)*VLOOKUP($F1129,DRT,4,FALSE)</f>
        <v>0</v>
      </c>
      <c r="Q1129" s="184">
        <f>(SUM($H269:$K269,M269)-SUM($H1129:$K1129)-$M1129-$O1129)*VLOOKUP($F1129,DRT,4,FALSE)</f>
        <v>0</v>
      </c>
      <c r="R1129" s="184">
        <f>($L269-$L1129-$N1129-$P1129)*VLOOKUP($F1129,DRT,4,FALSE)</f>
        <v>0</v>
      </c>
      <c r="S1129" s="184">
        <f>(SUM($H269:$K269,M269)-SUM($H1129:$K1129)-$M1129-$O1129-$Q1129)*VLOOKUP($F1129,DRT,4,FALSE)</f>
        <v>0</v>
      </c>
      <c r="T1129" s="184">
        <f>($L269-$L1129-$N1129-$P1129-$R1129)*VLOOKUP($F1129,DRT,4,FALSE)</f>
        <v>0</v>
      </c>
      <c r="U1129" s="184">
        <f>(SUM($H269:$K269,M269)-SUM($H1129:$K1129)-$M1129-$O1129-$Q1129-$S1129)*VLOOKUP($F1129,DRT,4,FALSE)</f>
        <v>0</v>
      </c>
      <c r="V1129" s="215">
        <f>($L269-$L1129-$N1129-$P1129-$R1129-$T1129)*VLOOKUP($F1129,DRT,4,FALSE)</f>
        <v>0</v>
      </c>
      <c r="W1129" s="46">
        <f t="shared" si="403"/>
        <v>0</v>
      </c>
      <c r="Y1129"/>
      <c r="Z1129"/>
    </row>
    <row r="1130" spans="1:26" outlineLevel="1" x14ac:dyDescent="0.2">
      <c r="A1130" s="318"/>
      <c r="B1130" s="25"/>
      <c r="C1130" s="24"/>
      <c r="D1130" s="24"/>
      <c r="E1130" s="24"/>
      <c r="F1130" s="176" t="s">
        <v>106</v>
      </c>
      <c r="G1130" s="188">
        <f t="shared" si="401"/>
        <v>0</v>
      </c>
      <c r="H1130" s="178">
        <f t="shared" si="402"/>
        <v>0</v>
      </c>
      <c r="I1130" s="182">
        <f t="shared" si="402"/>
        <v>0</v>
      </c>
      <c r="J1130" s="182">
        <f t="shared" si="402"/>
        <v>0</v>
      </c>
      <c r="K1130" s="183">
        <f t="shared" si="402"/>
        <v>0</v>
      </c>
      <c r="L1130" s="181">
        <f>IF(L270="",0,L270*VLOOKUP($F1130,DRT,4,FALSE))</f>
        <v>0</v>
      </c>
      <c r="M1130" s="184">
        <f>IF(M270="",0,M270*VLOOKUP($F1130,DRT,4,FALSE))</f>
        <v>0</v>
      </c>
      <c r="N1130" s="184">
        <f>(SUM($H270:$K270,N270)-SUM($H1130:$K1130))*VLOOKUP($F1130,DRT,4,FALSE)</f>
        <v>0</v>
      </c>
      <c r="O1130" s="184">
        <f>($L270+$O270-$L1130)*VLOOKUP($F1130,DRT,4,FALSE)</f>
        <v>0</v>
      </c>
      <c r="P1130" s="184">
        <f>($M270-$M1130)*VLOOKUP($F1130,DRT,4,FALSE)</f>
        <v>0</v>
      </c>
      <c r="Q1130" s="184">
        <f>(SUM($H270:$K270,N270)-SUM($H1130:$K1130)-N1130)*VLOOKUP($F1130,DRT,4,FALSE)</f>
        <v>0</v>
      </c>
      <c r="R1130" s="184">
        <f>($L270+$O270-$L1130-$O1130)*VLOOKUP($F1130,DRT,4,FALSE)</f>
        <v>0</v>
      </c>
      <c r="S1130" s="184">
        <f>($M270-$M1130-$P1130)*VLOOKUP($F1130,DRT,4,FALSE)</f>
        <v>0</v>
      </c>
      <c r="T1130" s="184">
        <f>(SUM($H270:$K270,N270)-SUM($H1130:$K1130)-$N1130-$Q1130)*VLOOKUP($F1130,DRT,4,FALSE)</f>
        <v>0</v>
      </c>
      <c r="U1130" s="184">
        <f>($L270+O270-$L1130-$O1130-$R1130)*VLOOKUP($F1130,DRT,4,FALSE)</f>
        <v>0</v>
      </c>
      <c r="V1130" s="215">
        <f>($M270-$M1130-$P1130-$S1130)*VLOOKUP($F1130,DRT,4,FALSE)</f>
        <v>0</v>
      </c>
      <c r="W1130" s="46">
        <f t="shared" si="403"/>
        <v>0</v>
      </c>
      <c r="Y1130"/>
      <c r="Z1130"/>
    </row>
    <row r="1131" spans="1:26" outlineLevel="1" x14ac:dyDescent="0.2">
      <c r="A1131" s="318"/>
      <c r="B1131" s="25"/>
      <c r="C1131" s="24"/>
      <c r="D1131" s="24"/>
      <c r="E1131" s="24"/>
      <c r="F1131" s="176" t="s">
        <v>107</v>
      </c>
      <c r="G1131" s="188">
        <f t="shared" si="401"/>
        <v>0</v>
      </c>
      <c r="H1131" s="178">
        <f t="shared" si="402"/>
        <v>0</v>
      </c>
      <c r="I1131" s="182">
        <f t="shared" si="402"/>
        <v>0</v>
      </c>
      <c r="J1131" s="182">
        <f t="shared" si="402"/>
        <v>0</v>
      </c>
      <c r="K1131" s="183">
        <f t="shared" si="402"/>
        <v>0</v>
      </c>
      <c r="L1131" s="181">
        <f>IF(L271="",0,L271*VLOOKUP($F1131,DRT,4,FALSE))</f>
        <v>0</v>
      </c>
      <c r="M1131" s="184">
        <f>IF(M271="",0,M271*VLOOKUP($F1131,DRT,4,FALSE))</f>
        <v>0</v>
      </c>
      <c r="N1131" s="184">
        <f t="shared" ref="N1131:P1133" si="404">IF(N271="",0,N271*VLOOKUP($F1131,DRT,4,FALSE))</f>
        <v>0</v>
      </c>
      <c r="O1131" s="184">
        <f t="shared" si="404"/>
        <v>0</v>
      </c>
      <c r="P1131" s="184">
        <f t="shared" si="404"/>
        <v>0</v>
      </c>
      <c r="Q1131" s="184">
        <f>(SUM($H271:$K271,Q271)-SUM($H1131:$K1131))*VLOOKUP($F1131,DRT,4,FALSE)</f>
        <v>0</v>
      </c>
      <c r="R1131" s="184">
        <f>($L271+R271-$L1131)*VLOOKUP($F1131,DRT,4,FALSE)</f>
        <v>0</v>
      </c>
      <c r="S1131" s="184">
        <f>($M271+S271-$M1131)*VLOOKUP($F1131,DRT,4,FALSE)</f>
        <v>0</v>
      </c>
      <c r="T1131" s="184">
        <f>($N271-$N1131)*VLOOKUP($F1131,DRT,4,FALSE)</f>
        <v>0</v>
      </c>
      <c r="U1131" s="184">
        <f>($O271-$O1131)*VLOOKUP($F1131,DRT,4,FALSE)</f>
        <v>0</v>
      </c>
      <c r="V1131" s="215">
        <f>($P271-$P1131)*VLOOKUP($F1131,DRT,4,FALSE)</f>
        <v>0</v>
      </c>
      <c r="W1131" s="46">
        <f t="shared" si="403"/>
        <v>0</v>
      </c>
      <c r="Y1131"/>
      <c r="Z1131"/>
    </row>
    <row r="1132" spans="1:26" outlineLevel="1" x14ac:dyDescent="0.2">
      <c r="A1132" s="318"/>
      <c r="B1132" s="25"/>
      <c r="C1132" s="24"/>
      <c r="D1132" s="24"/>
      <c r="E1132" s="24"/>
      <c r="F1132" s="176" t="s">
        <v>108</v>
      </c>
      <c r="G1132" s="188">
        <f t="shared" si="401"/>
        <v>0</v>
      </c>
      <c r="H1132" s="178">
        <f t="shared" si="402"/>
        <v>0</v>
      </c>
      <c r="I1132" s="182">
        <f t="shared" si="402"/>
        <v>0</v>
      </c>
      <c r="J1132" s="182">
        <f t="shared" si="402"/>
        <v>0</v>
      </c>
      <c r="K1132" s="183">
        <f t="shared" si="402"/>
        <v>0</v>
      </c>
      <c r="L1132" s="181">
        <f>IF(L272="",0,L272*VLOOKUP($F1132,DRT,4,FALSE))</f>
        <v>0</v>
      </c>
      <c r="M1132" s="184">
        <f>IF(M272="",0,M272*VLOOKUP($F1132,DRT,4,FALSE))</f>
        <v>0</v>
      </c>
      <c r="N1132" s="184">
        <f t="shared" si="404"/>
        <v>0</v>
      </c>
      <c r="O1132" s="184">
        <f t="shared" si="404"/>
        <v>0</v>
      </c>
      <c r="P1132" s="184">
        <f t="shared" si="404"/>
        <v>0</v>
      </c>
      <c r="Q1132" s="184">
        <f t="shared" ref="Q1132:V1133" si="405">IF(Q272="",0,Q272*VLOOKUP($F1132,DRT,4,FALSE))</f>
        <v>0</v>
      </c>
      <c r="R1132" s="184">
        <f t="shared" si="405"/>
        <v>0</v>
      </c>
      <c r="S1132" s="184">
        <f t="shared" si="405"/>
        <v>0</v>
      </c>
      <c r="T1132" s="184">
        <f t="shared" si="405"/>
        <v>0</v>
      </c>
      <c r="U1132" s="184">
        <f t="shared" si="405"/>
        <v>0</v>
      </c>
      <c r="V1132" s="215">
        <f t="shared" si="405"/>
        <v>0</v>
      </c>
      <c r="W1132" s="46">
        <f t="shared" si="403"/>
        <v>0</v>
      </c>
      <c r="Y1132"/>
      <c r="Z1132"/>
    </row>
    <row r="1133" spans="1:26" outlineLevel="1" x14ac:dyDescent="0.2">
      <c r="A1133" s="318"/>
      <c r="B1133" s="25"/>
      <c r="C1133" s="24"/>
      <c r="D1133" s="24"/>
      <c r="E1133" s="24"/>
      <c r="F1133" s="176" t="s">
        <v>109</v>
      </c>
      <c r="G1133" s="188">
        <f t="shared" si="401"/>
        <v>0</v>
      </c>
      <c r="H1133" s="178">
        <f t="shared" si="402"/>
        <v>0</v>
      </c>
      <c r="I1133" s="182">
        <f t="shared" si="402"/>
        <v>0</v>
      </c>
      <c r="J1133" s="182">
        <f t="shared" si="402"/>
        <v>0</v>
      </c>
      <c r="K1133" s="183">
        <f t="shared" si="402"/>
        <v>0</v>
      </c>
      <c r="L1133" s="214">
        <f>IF(L273="",0,L273*VLOOKUP($F1133,DRT,4,FALSE))</f>
        <v>0</v>
      </c>
      <c r="M1133" s="182">
        <f>IF(M273="",0,M273*VLOOKUP($F1133,DRT,4,FALSE))</f>
        <v>0</v>
      </c>
      <c r="N1133" s="184">
        <f t="shared" si="404"/>
        <v>0</v>
      </c>
      <c r="O1133" s="184">
        <f t="shared" si="404"/>
        <v>0</v>
      </c>
      <c r="P1133" s="184">
        <f t="shared" si="404"/>
        <v>0</v>
      </c>
      <c r="Q1133" s="184">
        <f t="shared" si="405"/>
        <v>0</v>
      </c>
      <c r="R1133" s="184">
        <f t="shared" si="405"/>
        <v>0</v>
      </c>
      <c r="S1133" s="184">
        <f t="shared" si="405"/>
        <v>0</v>
      </c>
      <c r="T1133" s="184">
        <f t="shared" si="405"/>
        <v>0</v>
      </c>
      <c r="U1133" s="184">
        <f t="shared" si="405"/>
        <v>0</v>
      </c>
      <c r="V1133" s="215">
        <f t="shared" si="405"/>
        <v>0</v>
      </c>
      <c r="W1133" s="46">
        <f t="shared" si="403"/>
        <v>0</v>
      </c>
      <c r="Y1133"/>
      <c r="Z1133"/>
    </row>
    <row r="1134" spans="1:26" x14ac:dyDescent="0.2">
      <c r="A1134" s="318"/>
      <c r="B1134" s="25"/>
      <c r="C1134" s="24"/>
      <c r="D1134" s="24"/>
      <c r="E1134" s="24" t="s">
        <v>110</v>
      </c>
      <c r="F1134" s="64"/>
      <c r="G1134" s="69">
        <f t="shared" ref="G1134:W1134" si="406">SUBTOTAL(9,G1135:G1140)</f>
        <v>0</v>
      </c>
      <c r="H1134" s="34">
        <f t="shared" si="406"/>
        <v>0</v>
      </c>
      <c r="I1134" s="34">
        <f t="shared" si="406"/>
        <v>0</v>
      </c>
      <c r="J1134" s="34">
        <f t="shared" si="406"/>
        <v>0</v>
      </c>
      <c r="K1134" s="37">
        <f t="shared" si="406"/>
        <v>0</v>
      </c>
      <c r="L1134" s="35">
        <f t="shared" si="406"/>
        <v>0</v>
      </c>
      <c r="M1134" s="36">
        <f t="shared" si="406"/>
        <v>0</v>
      </c>
      <c r="N1134" s="36">
        <f t="shared" si="406"/>
        <v>0</v>
      </c>
      <c r="O1134" s="36">
        <f t="shared" si="406"/>
        <v>0</v>
      </c>
      <c r="P1134" s="36">
        <f t="shared" si="406"/>
        <v>0</v>
      </c>
      <c r="Q1134" s="36">
        <f t="shared" si="406"/>
        <v>0</v>
      </c>
      <c r="R1134" s="36">
        <f t="shared" si="406"/>
        <v>0</v>
      </c>
      <c r="S1134" s="36">
        <f t="shared" si="406"/>
        <v>0</v>
      </c>
      <c r="T1134" s="36">
        <f t="shared" si="406"/>
        <v>0</v>
      </c>
      <c r="U1134" s="36">
        <f t="shared" si="406"/>
        <v>0</v>
      </c>
      <c r="V1134" s="37">
        <f t="shared" si="406"/>
        <v>0</v>
      </c>
      <c r="W1134" s="37">
        <f t="shared" si="406"/>
        <v>0</v>
      </c>
      <c r="Y1134"/>
      <c r="Z1134"/>
    </row>
    <row r="1135" spans="1:26" outlineLevel="1" x14ac:dyDescent="0.2">
      <c r="A1135" s="318"/>
      <c r="B1135" s="25"/>
      <c r="C1135" s="24"/>
      <c r="D1135" s="24"/>
      <c r="E1135" s="24"/>
      <c r="F1135" s="176" t="s">
        <v>111</v>
      </c>
      <c r="G1135" s="188">
        <f t="shared" ref="G1135:G1140" si="407">G275</f>
        <v>0</v>
      </c>
      <c r="H1135" s="178">
        <f t="shared" ref="H1135:K1140" si="408">IF(H275="",0,H275*VLOOKUP($F1135,DRT,3,FALSE))</f>
        <v>0</v>
      </c>
      <c r="I1135" s="182">
        <f t="shared" si="408"/>
        <v>0</v>
      </c>
      <c r="J1135" s="182">
        <f t="shared" si="408"/>
        <v>0</v>
      </c>
      <c r="K1135" s="183">
        <f t="shared" si="408"/>
        <v>0</v>
      </c>
      <c r="L1135" s="214">
        <f>(SUM($H275:$L275)-SUM($H1135:K1135))*VLOOKUP($F1135,DRT,4,FALSE)</f>
        <v>0</v>
      </c>
      <c r="M1135" s="184">
        <f>(SUM($H275:$L275)-SUM($H1135:L1135))*VLOOKUP($F1135,DRT,4,FALSE)</f>
        <v>0</v>
      </c>
      <c r="N1135" s="184">
        <f>(SUM($H275:$L275)-SUM($H1135:M1135))*VLOOKUP($F1135,DRT,4,FALSE)</f>
        <v>0</v>
      </c>
      <c r="O1135" s="184">
        <f>(SUM($H275:$L275)-SUM($H1135:N1135))*VLOOKUP($F1135,DRT,4,FALSE)</f>
        <v>0</v>
      </c>
      <c r="P1135" s="184">
        <f>(SUM($H275:$L275)-SUM($H1135:O1135))*VLOOKUP($F1135,DRT,4,FALSE)</f>
        <v>0</v>
      </c>
      <c r="Q1135" s="184">
        <f>(SUM($H275:$L275)-SUM($H1135:P1135))*VLOOKUP($F1135,DRT,4,FALSE)</f>
        <v>0</v>
      </c>
      <c r="R1135" s="184">
        <f>(SUM($H275:$L275)-SUM($H1135:Q1135))*VLOOKUP($F1135,DRT,4,FALSE)</f>
        <v>0</v>
      </c>
      <c r="S1135" s="184">
        <f>(SUM($H275:$L275)-SUM($H1135:R1135))*VLOOKUP($F1135,DRT,4,FALSE)</f>
        <v>0</v>
      </c>
      <c r="T1135" s="184">
        <f>(SUM($H275:$L275)-SUM($H1135:S1135))*VLOOKUP($F1135,DRT,4,FALSE)</f>
        <v>0</v>
      </c>
      <c r="U1135" s="184">
        <f>(SUM($H275:$L275)-SUM($H1135:T1135))*VLOOKUP($F1135,DRT,4,FALSE)</f>
        <v>0</v>
      </c>
      <c r="V1135" s="215">
        <f>(SUM($H275:$L275)-SUM($H1135:U1135))*VLOOKUP($F1135,DRT,4,FALSE)</f>
        <v>0</v>
      </c>
      <c r="W1135" s="46">
        <f t="shared" ref="W1135:W1140" si="409">G1135-SUM(H1135:V1135)</f>
        <v>0</v>
      </c>
      <c r="Y1135"/>
      <c r="Z1135"/>
    </row>
    <row r="1136" spans="1:26" outlineLevel="1" x14ac:dyDescent="0.2">
      <c r="A1136" s="318"/>
      <c r="B1136" s="25"/>
      <c r="C1136" s="24"/>
      <c r="D1136" s="24"/>
      <c r="E1136" s="24"/>
      <c r="F1136" s="176" t="s">
        <v>112</v>
      </c>
      <c r="G1136" s="188">
        <f t="shared" si="407"/>
        <v>0</v>
      </c>
      <c r="H1136" s="178">
        <f t="shared" si="408"/>
        <v>0</v>
      </c>
      <c r="I1136" s="182">
        <f t="shared" si="408"/>
        <v>0</v>
      </c>
      <c r="J1136" s="182">
        <f t="shared" si="408"/>
        <v>0</v>
      </c>
      <c r="K1136" s="183">
        <f t="shared" si="408"/>
        <v>0</v>
      </c>
      <c r="L1136" s="181">
        <f>IF(L276="",0,L276*VLOOKUP($F1136,DRT,4,FALSE))</f>
        <v>0</v>
      </c>
      <c r="M1136" s="184">
        <f>(SUM($H276:$K276,M276)-SUM($H1136:$K1136))*VLOOKUP($F1136,DRT,4,FALSE)</f>
        <v>0</v>
      </c>
      <c r="N1136" s="184">
        <f>($L276-$L1136)*VLOOKUP($F1136,DRT,4,FALSE)</f>
        <v>0</v>
      </c>
      <c r="O1136" s="184">
        <f>(SUM($H276:$K276,M276)-SUM($H1136:$K1136)-$M1136)*VLOOKUP($F1136,DRT,4,FALSE)</f>
        <v>0</v>
      </c>
      <c r="P1136" s="184">
        <f>($L276-$L1136-$N1136)*VLOOKUP($F1136,DRT,4,FALSE)</f>
        <v>0</v>
      </c>
      <c r="Q1136" s="184">
        <f>(SUM($H276:$K276,M276)-SUM($H1136:$K1136)-$M1136-$O1136)*VLOOKUP($F1136,DRT,4,FALSE)</f>
        <v>0</v>
      </c>
      <c r="R1136" s="184">
        <f>($L276-$L1136-$N1136-$P1136)*VLOOKUP($F1136,DRT,4,FALSE)</f>
        <v>0</v>
      </c>
      <c r="S1136" s="184">
        <f>(SUM($H276:$K276,M276)-SUM($H1136:$K1136)-$M1136-$O1136-$Q1136)*VLOOKUP($F1136,DRT,4,FALSE)</f>
        <v>0</v>
      </c>
      <c r="T1136" s="184">
        <f>($L276-$L1136-$N1136-$P1136-$R1136)*VLOOKUP($F1136,DRT,4,FALSE)</f>
        <v>0</v>
      </c>
      <c r="U1136" s="184">
        <f>(SUM($H276:$K276,M276)-SUM($H1136:$K1136)-$M1136-$O1136-$Q1136-$S1136)*VLOOKUP($F1136,DRT,4,FALSE)</f>
        <v>0</v>
      </c>
      <c r="V1136" s="215">
        <f>($L276-$L1136-$N1136-$P1136-$R1136-$T1136)*VLOOKUP($F1136,DRT,4,FALSE)</f>
        <v>0</v>
      </c>
      <c r="W1136" s="46">
        <f t="shared" si="409"/>
        <v>0</v>
      </c>
      <c r="Y1136"/>
      <c r="Z1136"/>
    </row>
    <row r="1137" spans="1:26" outlineLevel="1" x14ac:dyDescent="0.2">
      <c r="A1137" s="318"/>
      <c r="B1137" s="25"/>
      <c r="C1137" s="24"/>
      <c r="D1137" s="24"/>
      <c r="E1137" s="24"/>
      <c r="F1137" s="176" t="s">
        <v>113</v>
      </c>
      <c r="G1137" s="188">
        <f t="shared" si="407"/>
        <v>0</v>
      </c>
      <c r="H1137" s="178">
        <f t="shared" si="408"/>
        <v>0</v>
      </c>
      <c r="I1137" s="182">
        <f t="shared" si="408"/>
        <v>0</v>
      </c>
      <c r="J1137" s="182">
        <f t="shared" si="408"/>
        <v>0</v>
      </c>
      <c r="K1137" s="183">
        <f t="shared" si="408"/>
        <v>0</v>
      </c>
      <c r="L1137" s="181">
        <f>IF(L277="",0,L277*VLOOKUP($F1137,DRT,4,FALSE))</f>
        <v>0</v>
      </c>
      <c r="M1137" s="184">
        <f>IF(M277="",0,M277*VLOOKUP($F1137,DRT,4,FALSE))</f>
        <v>0</v>
      </c>
      <c r="N1137" s="184">
        <f>(SUM($H277:$K277,N277)-SUM($H1137:$K1137))*VLOOKUP($F1137,DRT,4,FALSE)</f>
        <v>0</v>
      </c>
      <c r="O1137" s="184">
        <f>($L277+$O277-$L1137)*VLOOKUP($F1137,DRT,4,FALSE)</f>
        <v>0</v>
      </c>
      <c r="P1137" s="184">
        <f>($M277-$M1137)*VLOOKUP($F1137,DRT,4,FALSE)</f>
        <v>0</v>
      </c>
      <c r="Q1137" s="184">
        <f>(SUM($H277:$K277,N277)-SUM($H1137:$K1137)-N1137)*VLOOKUP($F1137,DRT,4,FALSE)</f>
        <v>0</v>
      </c>
      <c r="R1137" s="184">
        <f>($L277+$O277-$L1137-$O1137)*VLOOKUP($F1137,DRT,4,FALSE)</f>
        <v>0</v>
      </c>
      <c r="S1137" s="184">
        <f>($M277-$M1137-$P1137)*VLOOKUP($F1137,DRT,4,FALSE)</f>
        <v>0</v>
      </c>
      <c r="T1137" s="184">
        <f>(SUM($H277:$K277,N277)-SUM($H1137:$K1137)-$N1137-$Q1137)*VLOOKUP($F1137,DRT,4,FALSE)</f>
        <v>0</v>
      </c>
      <c r="U1137" s="184">
        <f>($L277+O277-$L1137-$O1137-$R1137)*VLOOKUP($F1137,DRT,4,FALSE)</f>
        <v>0</v>
      </c>
      <c r="V1137" s="215">
        <f>($M277-$M1137-$P1137-$S1137)*VLOOKUP($F1137,DRT,4,FALSE)</f>
        <v>0</v>
      </c>
      <c r="W1137" s="46">
        <f t="shared" si="409"/>
        <v>0</v>
      </c>
      <c r="Y1137"/>
      <c r="Z1137"/>
    </row>
    <row r="1138" spans="1:26" outlineLevel="1" x14ac:dyDescent="0.2">
      <c r="A1138" s="318"/>
      <c r="B1138" s="25"/>
      <c r="C1138" s="24"/>
      <c r="D1138" s="24"/>
      <c r="E1138" s="24"/>
      <c r="F1138" s="176" t="s">
        <v>114</v>
      </c>
      <c r="G1138" s="188">
        <f t="shared" si="407"/>
        <v>0</v>
      </c>
      <c r="H1138" s="178">
        <f t="shared" si="408"/>
        <v>0</v>
      </c>
      <c r="I1138" s="182">
        <f t="shared" si="408"/>
        <v>0</v>
      </c>
      <c r="J1138" s="182">
        <f t="shared" si="408"/>
        <v>0</v>
      </c>
      <c r="K1138" s="183">
        <f t="shared" si="408"/>
        <v>0</v>
      </c>
      <c r="L1138" s="181">
        <f>IF(L278="",0,L278*VLOOKUP($F1138,DRT,4,FALSE))</f>
        <v>0</v>
      </c>
      <c r="M1138" s="184">
        <f>IF(M278="",0,M278*VLOOKUP($F1138,DRT,4,FALSE))</f>
        <v>0</v>
      </c>
      <c r="N1138" s="184">
        <f t="shared" ref="N1138:P1140" si="410">IF(N278="",0,N278*VLOOKUP($F1138,DRT,4,FALSE))</f>
        <v>0</v>
      </c>
      <c r="O1138" s="184">
        <f t="shared" si="410"/>
        <v>0</v>
      </c>
      <c r="P1138" s="184">
        <f t="shared" si="410"/>
        <v>0</v>
      </c>
      <c r="Q1138" s="184">
        <f>(SUM($H278:$K278,Q278)-SUM($H1138:$K1138))*VLOOKUP($F1138,DRT,4,FALSE)</f>
        <v>0</v>
      </c>
      <c r="R1138" s="184">
        <f>($L278+R278-$L1138)*VLOOKUP($F1138,DRT,4,FALSE)</f>
        <v>0</v>
      </c>
      <c r="S1138" s="184">
        <f>($M278+S278-$M1138)*VLOOKUP($F1138,DRT,4,FALSE)</f>
        <v>0</v>
      </c>
      <c r="T1138" s="184">
        <f>($N278-$N1138)*VLOOKUP($F1138,DRT,4,FALSE)</f>
        <v>0</v>
      </c>
      <c r="U1138" s="184">
        <f>($O278-$O1138)*VLOOKUP($F1138,DRT,4,FALSE)</f>
        <v>0</v>
      </c>
      <c r="V1138" s="215">
        <f>($P278-$P1138)*VLOOKUP($F1138,DRT,4,FALSE)</f>
        <v>0</v>
      </c>
      <c r="W1138" s="46">
        <f t="shared" si="409"/>
        <v>0</v>
      </c>
      <c r="Y1138"/>
      <c r="Z1138"/>
    </row>
    <row r="1139" spans="1:26" outlineLevel="1" x14ac:dyDescent="0.2">
      <c r="A1139" s="318"/>
      <c r="B1139" s="25"/>
      <c r="C1139" s="24"/>
      <c r="D1139" s="24"/>
      <c r="E1139" s="24"/>
      <c r="F1139" s="176" t="s">
        <v>115</v>
      </c>
      <c r="G1139" s="188">
        <f t="shared" si="407"/>
        <v>0</v>
      </c>
      <c r="H1139" s="178">
        <f t="shared" si="408"/>
        <v>0</v>
      </c>
      <c r="I1139" s="182">
        <f t="shared" si="408"/>
        <v>0</v>
      </c>
      <c r="J1139" s="182">
        <f t="shared" si="408"/>
        <v>0</v>
      </c>
      <c r="K1139" s="183">
        <f t="shared" si="408"/>
        <v>0</v>
      </c>
      <c r="L1139" s="181">
        <f>IF(L279="",0,L279*VLOOKUP($F1139,DRT,4,FALSE))</f>
        <v>0</v>
      </c>
      <c r="M1139" s="184">
        <f>IF(M279="",0,M279*VLOOKUP($F1139,DRT,4,FALSE))</f>
        <v>0</v>
      </c>
      <c r="N1139" s="184">
        <f t="shared" si="410"/>
        <v>0</v>
      </c>
      <c r="O1139" s="184">
        <f t="shared" si="410"/>
        <v>0</v>
      </c>
      <c r="P1139" s="184">
        <f t="shared" si="410"/>
        <v>0</v>
      </c>
      <c r="Q1139" s="184">
        <f t="shared" ref="Q1139:V1140" si="411">IF(Q279="",0,Q279*VLOOKUP($F1139,DRT,4,FALSE))</f>
        <v>0</v>
      </c>
      <c r="R1139" s="184">
        <f t="shared" si="411"/>
        <v>0</v>
      </c>
      <c r="S1139" s="184">
        <f t="shared" si="411"/>
        <v>0</v>
      </c>
      <c r="T1139" s="184">
        <f t="shared" si="411"/>
        <v>0</v>
      </c>
      <c r="U1139" s="184">
        <f t="shared" si="411"/>
        <v>0</v>
      </c>
      <c r="V1139" s="215">
        <f t="shared" si="411"/>
        <v>0</v>
      </c>
      <c r="W1139" s="46">
        <f t="shared" si="409"/>
        <v>0</v>
      </c>
      <c r="Y1139"/>
      <c r="Z1139"/>
    </row>
    <row r="1140" spans="1:26" outlineLevel="1" x14ac:dyDescent="0.2">
      <c r="A1140" s="318"/>
      <c r="B1140" s="25"/>
      <c r="C1140" s="24"/>
      <c r="D1140" s="24"/>
      <c r="E1140" s="24"/>
      <c r="F1140" s="176" t="s">
        <v>116</v>
      </c>
      <c r="G1140" s="188">
        <f t="shared" si="407"/>
        <v>0</v>
      </c>
      <c r="H1140" s="178">
        <f t="shared" si="408"/>
        <v>0</v>
      </c>
      <c r="I1140" s="182">
        <f t="shared" si="408"/>
        <v>0</v>
      </c>
      <c r="J1140" s="182">
        <f t="shared" si="408"/>
        <v>0</v>
      </c>
      <c r="K1140" s="183">
        <f t="shared" si="408"/>
        <v>0</v>
      </c>
      <c r="L1140" s="214">
        <f>IF(L280="",0,L280*VLOOKUP($F1140,DRT,4,FALSE))</f>
        <v>0</v>
      </c>
      <c r="M1140" s="182">
        <f>IF(M280="",0,M280*VLOOKUP($F1140,DRT,4,FALSE))</f>
        <v>0</v>
      </c>
      <c r="N1140" s="184">
        <f t="shared" si="410"/>
        <v>0</v>
      </c>
      <c r="O1140" s="184">
        <f t="shared" si="410"/>
        <v>0</v>
      </c>
      <c r="P1140" s="184">
        <f t="shared" si="410"/>
        <v>0</v>
      </c>
      <c r="Q1140" s="184">
        <f t="shared" si="411"/>
        <v>0</v>
      </c>
      <c r="R1140" s="184">
        <f t="shared" si="411"/>
        <v>0</v>
      </c>
      <c r="S1140" s="184">
        <f t="shared" si="411"/>
        <v>0</v>
      </c>
      <c r="T1140" s="184">
        <f t="shared" si="411"/>
        <v>0</v>
      </c>
      <c r="U1140" s="184">
        <f t="shared" si="411"/>
        <v>0</v>
      </c>
      <c r="V1140" s="215">
        <f t="shared" si="411"/>
        <v>0</v>
      </c>
      <c r="W1140" s="46">
        <f t="shared" si="409"/>
        <v>0</v>
      </c>
      <c r="Y1140"/>
      <c r="Z1140"/>
    </row>
    <row r="1141" spans="1:26" x14ac:dyDescent="0.2">
      <c r="A1141" s="318"/>
      <c r="B1141" s="25"/>
      <c r="C1141" s="24"/>
      <c r="D1141" s="24"/>
      <c r="E1141" s="24" t="s">
        <v>117</v>
      </c>
      <c r="F1141" s="64"/>
      <c r="G1141" s="69">
        <f t="shared" ref="G1141:W1141" si="412">SUBTOTAL(9,G1142:G1147)</f>
        <v>0</v>
      </c>
      <c r="H1141" s="34">
        <f t="shared" si="412"/>
        <v>0</v>
      </c>
      <c r="I1141" s="34">
        <f t="shared" si="412"/>
        <v>0</v>
      </c>
      <c r="J1141" s="34">
        <f t="shared" si="412"/>
        <v>0</v>
      </c>
      <c r="K1141" s="37">
        <f t="shared" si="412"/>
        <v>0</v>
      </c>
      <c r="L1141" s="35">
        <f t="shared" si="412"/>
        <v>0</v>
      </c>
      <c r="M1141" s="36">
        <f t="shared" si="412"/>
        <v>0</v>
      </c>
      <c r="N1141" s="36">
        <f t="shared" si="412"/>
        <v>0</v>
      </c>
      <c r="O1141" s="36">
        <f t="shared" si="412"/>
        <v>0</v>
      </c>
      <c r="P1141" s="36">
        <f t="shared" si="412"/>
        <v>0</v>
      </c>
      <c r="Q1141" s="36">
        <f t="shared" si="412"/>
        <v>0</v>
      </c>
      <c r="R1141" s="36">
        <f t="shared" si="412"/>
        <v>0</v>
      </c>
      <c r="S1141" s="36">
        <f t="shared" si="412"/>
        <v>0</v>
      </c>
      <c r="T1141" s="36">
        <f t="shared" si="412"/>
        <v>0</v>
      </c>
      <c r="U1141" s="36">
        <f t="shared" si="412"/>
        <v>0</v>
      </c>
      <c r="V1141" s="37">
        <f t="shared" si="412"/>
        <v>0</v>
      </c>
      <c r="W1141" s="37">
        <f t="shared" si="412"/>
        <v>0</v>
      </c>
      <c r="Y1141"/>
      <c r="Z1141"/>
    </row>
    <row r="1142" spans="1:26" outlineLevel="1" x14ac:dyDescent="0.2">
      <c r="A1142" s="318"/>
      <c r="B1142" s="25"/>
      <c r="C1142" s="24"/>
      <c r="D1142" s="24"/>
      <c r="E1142" s="24"/>
      <c r="F1142" s="176" t="s">
        <v>118</v>
      </c>
      <c r="G1142" s="188">
        <f t="shared" ref="G1142:G1147" si="413">G282</f>
        <v>0</v>
      </c>
      <c r="H1142" s="178">
        <f t="shared" ref="H1142:K1147" si="414">IF(H282="",0,H282*VLOOKUP($F1142,DRT,3,FALSE))</f>
        <v>0</v>
      </c>
      <c r="I1142" s="182">
        <f t="shared" si="414"/>
        <v>0</v>
      </c>
      <c r="J1142" s="182">
        <f t="shared" si="414"/>
        <v>0</v>
      </c>
      <c r="K1142" s="183">
        <f t="shared" si="414"/>
        <v>0</v>
      </c>
      <c r="L1142" s="214">
        <f>(SUM($H282:$L282)-SUM($H1142:K1142))*VLOOKUP($F1142,DRT,4,FALSE)</f>
        <v>0</v>
      </c>
      <c r="M1142" s="184">
        <f>(SUM($H282:$L282)-SUM($H1142:L1142))*VLOOKUP($F1142,DRT,4,FALSE)</f>
        <v>0</v>
      </c>
      <c r="N1142" s="184">
        <f>(SUM($H282:$L282)-SUM($H1142:M1142))*VLOOKUP($F1142,DRT,4,FALSE)</f>
        <v>0</v>
      </c>
      <c r="O1142" s="184">
        <f>(SUM($H282:$L282)-SUM($H1142:N1142))*VLOOKUP($F1142,DRT,4,FALSE)</f>
        <v>0</v>
      </c>
      <c r="P1142" s="184">
        <f>(SUM($H282:$L282)-SUM($H1142:O1142))*VLOOKUP($F1142,DRT,4,FALSE)</f>
        <v>0</v>
      </c>
      <c r="Q1142" s="184">
        <f>(SUM($H282:$L282)-SUM($H1142:P1142))*VLOOKUP($F1142,DRT,4,FALSE)</f>
        <v>0</v>
      </c>
      <c r="R1142" s="184">
        <f>(SUM($H282:$L282)-SUM($H1142:Q1142))*VLOOKUP($F1142,DRT,4,FALSE)</f>
        <v>0</v>
      </c>
      <c r="S1142" s="184">
        <f>(SUM($H282:$L282)-SUM($H1142:R1142))*VLOOKUP($F1142,DRT,4,FALSE)</f>
        <v>0</v>
      </c>
      <c r="T1142" s="184">
        <f>(SUM($H282:$L282)-SUM($H1142:S1142))*VLOOKUP($F1142,DRT,4,FALSE)</f>
        <v>0</v>
      </c>
      <c r="U1142" s="184">
        <f>(SUM($H282:$L282)-SUM($H1142:T1142))*VLOOKUP($F1142,DRT,4,FALSE)</f>
        <v>0</v>
      </c>
      <c r="V1142" s="215">
        <f>(SUM($H282:$L282)-SUM($H1142:U1142))*VLOOKUP($F1142,DRT,4,FALSE)</f>
        <v>0</v>
      </c>
      <c r="W1142" s="46">
        <f t="shared" ref="W1142:W1147" si="415">G1142-SUM(H1142:V1142)</f>
        <v>0</v>
      </c>
      <c r="Y1142"/>
      <c r="Z1142"/>
    </row>
    <row r="1143" spans="1:26" outlineLevel="1" x14ac:dyDescent="0.2">
      <c r="A1143" s="318"/>
      <c r="B1143" s="25"/>
      <c r="C1143" s="24"/>
      <c r="D1143" s="24"/>
      <c r="E1143" s="24"/>
      <c r="F1143" s="176" t="s">
        <v>119</v>
      </c>
      <c r="G1143" s="188">
        <f t="shared" si="413"/>
        <v>0</v>
      </c>
      <c r="H1143" s="178">
        <f t="shared" si="414"/>
        <v>0</v>
      </c>
      <c r="I1143" s="182">
        <f t="shared" si="414"/>
        <v>0</v>
      </c>
      <c r="J1143" s="182">
        <f t="shared" si="414"/>
        <v>0</v>
      </c>
      <c r="K1143" s="183">
        <f t="shared" si="414"/>
        <v>0</v>
      </c>
      <c r="L1143" s="181">
        <f>IF(L283="",0,L283*VLOOKUP($F1143,DRT,4,FALSE))</f>
        <v>0</v>
      </c>
      <c r="M1143" s="184">
        <f>(SUM($H283:$K283,M283)-SUM($H1143:$K1143))*VLOOKUP($F1143,DRT,4,FALSE)</f>
        <v>0</v>
      </c>
      <c r="N1143" s="184">
        <f>($L283-$L1143)*VLOOKUP($F1143,DRT,4,FALSE)</f>
        <v>0</v>
      </c>
      <c r="O1143" s="184">
        <f>(SUM($H283:$K283,M283)-SUM($H1143:$K1143)-$M1143)*VLOOKUP($F1143,DRT,4,FALSE)</f>
        <v>0</v>
      </c>
      <c r="P1143" s="184">
        <f>($L283-$L1143-$N1143)*VLOOKUP($F1143,DRT,4,FALSE)</f>
        <v>0</v>
      </c>
      <c r="Q1143" s="184">
        <f>(SUM($H283:$K283,M283)-SUM($H1143:$K1143)-$M1143-$O1143)*VLOOKUP($F1143,DRT,4,FALSE)</f>
        <v>0</v>
      </c>
      <c r="R1143" s="184">
        <f>($L283-$L1143-$N1143-$P1143)*VLOOKUP($F1143,DRT,4,FALSE)</f>
        <v>0</v>
      </c>
      <c r="S1143" s="184">
        <f>(SUM($H283:$K283,M283)-SUM($H1143:$K1143)-$M1143-$O1143-$Q1143)*VLOOKUP($F1143,DRT,4,FALSE)</f>
        <v>0</v>
      </c>
      <c r="T1143" s="184">
        <f>($L283-$L1143-$N1143-$P1143-$R1143)*VLOOKUP($F1143,DRT,4,FALSE)</f>
        <v>0</v>
      </c>
      <c r="U1143" s="184">
        <f>(SUM($H283:$K283,M283)-SUM($H1143:$K1143)-$M1143-$O1143-$Q1143-$S1143)*VLOOKUP($F1143,DRT,4,FALSE)</f>
        <v>0</v>
      </c>
      <c r="V1143" s="215">
        <f>($L283-$L1143-$N1143-$P1143-$R1143-$T1143)*VLOOKUP($F1143,DRT,4,FALSE)</f>
        <v>0</v>
      </c>
      <c r="W1143" s="46">
        <f t="shared" si="415"/>
        <v>0</v>
      </c>
      <c r="Y1143"/>
      <c r="Z1143"/>
    </row>
    <row r="1144" spans="1:26" outlineLevel="1" x14ac:dyDescent="0.2">
      <c r="A1144" s="318"/>
      <c r="B1144" s="25"/>
      <c r="C1144" s="24"/>
      <c r="D1144" s="24"/>
      <c r="E1144" s="24"/>
      <c r="F1144" s="176" t="s">
        <v>120</v>
      </c>
      <c r="G1144" s="188">
        <f t="shared" si="413"/>
        <v>0</v>
      </c>
      <c r="H1144" s="178">
        <f t="shared" si="414"/>
        <v>0</v>
      </c>
      <c r="I1144" s="182">
        <f t="shared" si="414"/>
        <v>0</v>
      </c>
      <c r="J1144" s="182">
        <f t="shared" si="414"/>
        <v>0</v>
      </c>
      <c r="K1144" s="183">
        <f t="shared" si="414"/>
        <v>0</v>
      </c>
      <c r="L1144" s="181">
        <f>IF(L284="",0,L284*VLOOKUP($F1144,DRT,4,FALSE))</f>
        <v>0</v>
      </c>
      <c r="M1144" s="184">
        <f>IF(M284="",0,M284*VLOOKUP($F1144,DRT,4,FALSE))</f>
        <v>0</v>
      </c>
      <c r="N1144" s="184">
        <f>(SUM($H284:$K284,N284)-SUM($H1144:$K1144))*VLOOKUP($F1144,DRT,4,FALSE)</f>
        <v>0</v>
      </c>
      <c r="O1144" s="184">
        <f>($L284+$O284-$L1144)*VLOOKUP($F1144,DRT,4,FALSE)</f>
        <v>0</v>
      </c>
      <c r="P1144" s="184">
        <f>($M284-$M1144)*VLOOKUP($F1144,DRT,4,FALSE)</f>
        <v>0</v>
      </c>
      <c r="Q1144" s="184">
        <f>(SUM($H284:$K284,N284)-SUM($H1144:$K1144)-N1144)*VLOOKUP($F1144,DRT,4,FALSE)</f>
        <v>0</v>
      </c>
      <c r="R1144" s="184">
        <f>($L284+$O284-$L1144-$O1144)*VLOOKUP($F1144,DRT,4,FALSE)</f>
        <v>0</v>
      </c>
      <c r="S1144" s="184">
        <f>($M284-$M1144-$P1144)*VLOOKUP($F1144,DRT,4,FALSE)</f>
        <v>0</v>
      </c>
      <c r="T1144" s="184">
        <f>(SUM($H284:$K284,N284)-SUM($H1144:$K1144)-$N1144-$Q1144)*VLOOKUP($F1144,DRT,4,FALSE)</f>
        <v>0</v>
      </c>
      <c r="U1144" s="184">
        <f>($L284+O284-$L1144-$O1144-$R1144)*VLOOKUP($F1144,DRT,4,FALSE)</f>
        <v>0</v>
      </c>
      <c r="V1144" s="215">
        <f>($M284-$M1144-$P1144-$S1144)*VLOOKUP($F1144,DRT,4,FALSE)</f>
        <v>0</v>
      </c>
      <c r="W1144" s="46">
        <f t="shared" si="415"/>
        <v>0</v>
      </c>
      <c r="Y1144"/>
      <c r="Z1144"/>
    </row>
    <row r="1145" spans="1:26" outlineLevel="1" x14ac:dyDescent="0.2">
      <c r="A1145" s="318"/>
      <c r="B1145" s="25"/>
      <c r="C1145" s="24"/>
      <c r="D1145" s="24"/>
      <c r="E1145" s="24"/>
      <c r="F1145" s="176" t="s">
        <v>121</v>
      </c>
      <c r="G1145" s="188">
        <f t="shared" si="413"/>
        <v>0</v>
      </c>
      <c r="H1145" s="178">
        <f t="shared" si="414"/>
        <v>0</v>
      </c>
      <c r="I1145" s="182">
        <f t="shared" si="414"/>
        <v>0</v>
      </c>
      <c r="J1145" s="182">
        <f t="shared" si="414"/>
        <v>0</v>
      </c>
      <c r="K1145" s="183">
        <f t="shared" si="414"/>
        <v>0</v>
      </c>
      <c r="L1145" s="181">
        <f>IF(L285="",0,L285*VLOOKUP($F1145,DRT,4,FALSE))</f>
        <v>0</v>
      </c>
      <c r="M1145" s="184">
        <f>IF(M285="",0,M285*VLOOKUP($F1145,DRT,4,FALSE))</f>
        <v>0</v>
      </c>
      <c r="N1145" s="184">
        <f t="shared" ref="N1145:P1147" si="416">IF(N285="",0,N285*VLOOKUP($F1145,DRT,4,FALSE))</f>
        <v>0</v>
      </c>
      <c r="O1145" s="184">
        <f t="shared" si="416"/>
        <v>0</v>
      </c>
      <c r="P1145" s="184">
        <f t="shared" si="416"/>
        <v>0</v>
      </c>
      <c r="Q1145" s="184">
        <f>(SUM($H285:$K285,Q285)-SUM($H1145:$K1145))*VLOOKUP($F1145,DRT,4,FALSE)</f>
        <v>0</v>
      </c>
      <c r="R1145" s="184">
        <f>($L285+R285-$L1145)*VLOOKUP($F1145,DRT,4,FALSE)</f>
        <v>0</v>
      </c>
      <c r="S1145" s="184">
        <f>($M285+S285-$M1145)*VLOOKUP($F1145,DRT,4,FALSE)</f>
        <v>0</v>
      </c>
      <c r="T1145" s="184">
        <f>($N285-$N1145)*VLOOKUP($F1145,DRT,4,FALSE)</f>
        <v>0</v>
      </c>
      <c r="U1145" s="184">
        <f>($O285-$O1145)*VLOOKUP($F1145,DRT,4,FALSE)</f>
        <v>0</v>
      </c>
      <c r="V1145" s="215">
        <f>($P285-$P1145)*VLOOKUP($F1145,DRT,4,FALSE)</f>
        <v>0</v>
      </c>
      <c r="W1145" s="46">
        <f t="shared" si="415"/>
        <v>0</v>
      </c>
      <c r="Y1145"/>
      <c r="Z1145"/>
    </row>
    <row r="1146" spans="1:26" outlineLevel="1" x14ac:dyDescent="0.2">
      <c r="A1146" s="318"/>
      <c r="B1146" s="25"/>
      <c r="C1146" s="24"/>
      <c r="D1146" s="24"/>
      <c r="E1146" s="24"/>
      <c r="F1146" s="176" t="s">
        <v>122</v>
      </c>
      <c r="G1146" s="188">
        <f t="shared" si="413"/>
        <v>0</v>
      </c>
      <c r="H1146" s="178">
        <f t="shared" si="414"/>
        <v>0</v>
      </c>
      <c r="I1146" s="182">
        <f t="shared" si="414"/>
        <v>0</v>
      </c>
      <c r="J1146" s="182">
        <f t="shared" si="414"/>
        <v>0</v>
      </c>
      <c r="K1146" s="183">
        <f t="shared" si="414"/>
        <v>0</v>
      </c>
      <c r="L1146" s="181">
        <f>IF(L286="",0,L286*VLOOKUP($F1146,DRT,4,FALSE))</f>
        <v>0</v>
      </c>
      <c r="M1146" s="184">
        <f>IF(M286="",0,M286*VLOOKUP($F1146,DRT,4,FALSE))</f>
        <v>0</v>
      </c>
      <c r="N1146" s="184">
        <f t="shared" si="416"/>
        <v>0</v>
      </c>
      <c r="O1146" s="184">
        <f t="shared" si="416"/>
        <v>0</v>
      </c>
      <c r="P1146" s="184">
        <f t="shared" si="416"/>
        <v>0</v>
      </c>
      <c r="Q1146" s="184">
        <f t="shared" ref="Q1146:V1147" si="417">IF(Q286="",0,Q286*VLOOKUP($F1146,DRT,4,FALSE))</f>
        <v>0</v>
      </c>
      <c r="R1146" s="184">
        <f t="shared" si="417"/>
        <v>0</v>
      </c>
      <c r="S1146" s="184">
        <f t="shared" si="417"/>
        <v>0</v>
      </c>
      <c r="T1146" s="184">
        <f t="shared" si="417"/>
        <v>0</v>
      </c>
      <c r="U1146" s="184">
        <f t="shared" si="417"/>
        <v>0</v>
      </c>
      <c r="V1146" s="215">
        <f t="shared" si="417"/>
        <v>0</v>
      </c>
      <c r="W1146" s="46">
        <f t="shared" si="415"/>
        <v>0</v>
      </c>
      <c r="Y1146"/>
      <c r="Z1146"/>
    </row>
    <row r="1147" spans="1:26" outlineLevel="1" x14ac:dyDescent="0.2">
      <c r="A1147" s="318"/>
      <c r="B1147" s="25"/>
      <c r="C1147" s="24"/>
      <c r="D1147" s="24"/>
      <c r="E1147" s="24"/>
      <c r="F1147" s="176" t="s">
        <v>123</v>
      </c>
      <c r="G1147" s="188">
        <f t="shared" si="413"/>
        <v>0</v>
      </c>
      <c r="H1147" s="178">
        <f t="shared" si="414"/>
        <v>0</v>
      </c>
      <c r="I1147" s="182">
        <f t="shared" si="414"/>
        <v>0</v>
      </c>
      <c r="J1147" s="182">
        <f t="shared" si="414"/>
        <v>0</v>
      </c>
      <c r="K1147" s="183">
        <f t="shared" si="414"/>
        <v>0</v>
      </c>
      <c r="L1147" s="214">
        <f>IF(L287="",0,L287*VLOOKUP($F1147,DRT,4,FALSE))</f>
        <v>0</v>
      </c>
      <c r="M1147" s="182">
        <f>IF(M287="",0,M287*VLOOKUP($F1147,DRT,4,FALSE))</f>
        <v>0</v>
      </c>
      <c r="N1147" s="184">
        <f t="shared" si="416"/>
        <v>0</v>
      </c>
      <c r="O1147" s="184">
        <f t="shared" si="416"/>
        <v>0</v>
      </c>
      <c r="P1147" s="184">
        <f t="shared" si="416"/>
        <v>0</v>
      </c>
      <c r="Q1147" s="184">
        <f t="shared" si="417"/>
        <v>0</v>
      </c>
      <c r="R1147" s="184">
        <f t="shared" si="417"/>
        <v>0</v>
      </c>
      <c r="S1147" s="184">
        <f t="shared" si="417"/>
        <v>0</v>
      </c>
      <c r="T1147" s="184">
        <f t="shared" si="417"/>
        <v>0</v>
      </c>
      <c r="U1147" s="184">
        <f t="shared" si="417"/>
        <v>0</v>
      </c>
      <c r="V1147" s="215">
        <f t="shared" si="417"/>
        <v>0</v>
      </c>
      <c r="W1147" s="46">
        <f t="shared" si="415"/>
        <v>0</v>
      </c>
      <c r="Y1147"/>
      <c r="Z1147"/>
    </row>
    <row r="1148" spans="1:26" x14ac:dyDescent="0.2">
      <c r="A1148" s="318"/>
      <c r="B1148" s="25"/>
      <c r="C1148" s="24"/>
      <c r="D1148" s="24"/>
      <c r="E1148" s="24" t="s">
        <v>395</v>
      </c>
      <c r="F1148" s="64"/>
      <c r="G1148" s="69">
        <f t="shared" ref="G1148:W1148" si="418">SUBTOTAL(9,G1149:G1154)</f>
        <v>0</v>
      </c>
      <c r="H1148" s="34">
        <f t="shared" si="418"/>
        <v>0</v>
      </c>
      <c r="I1148" s="34">
        <f t="shared" si="418"/>
        <v>0</v>
      </c>
      <c r="J1148" s="34">
        <f t="shared" si="418"/>
        <v>0</v>
      </c>
      <c r="K1148" s="37">
        <f t="shared" si="418"/>
        <v>0</v>
      </c>
      <c r="L1148" s="35">
        <f t="shared" si="418"/>
        <v>0</v>
      </c>
      <c r="M1148" s="36">
        <f t="shared" si="418"/>
        <v>0</v>
      </c>
      <c r="N1148" s="36">
        <f t="shared" si="418"/>
        <v>0</v>
      </c>
      <c r="O1148" s="36">
        <f t="shared" si="418"/>
        <v>0</v>
      </c>
      <c r="P1148" s="36">
        <f t="shared" si="418"/>
        <v>0</v>
      </c>
      <c r="Q1148" s="36">
        <f t="shared" si="418"/>
        <v>0</v>
      </c>
      <c r="R1148" s="36">
        <f t="shared" si="418"/>
        <v>0</v>
      </c>
      <c r="S1148" s="36">
        <f t="shared" si="418"/>
        <v>0</v>
      </c>
      <c r="T1148" s="36">
        <f t="shared" si="418"/>
        <v>0</v>
      </c>
      <c r="U1148" s="36">
        <f t="shared" si="418"/>
        <v>0</v>
      </c>
      <c r="V1148" s="37">
        <f t="shared" si="418"/>
        <v>0</v>
      </c>
      <c r="W1148" s="37">
        <f t="shared" si="418"/>
        <v>0</v>
      </c>
      <c r="Y1148"/>
      <c r="Z1148"/>
    </row>
    <row r="1149" spans="1:26" outlineLevel="1" x14ac:dyDescent="0.2">
      <c r="A1149" s="318"/>
      <c r="B1149" s="25"/>
      <c r="C1149" s="24"/>
      <c r="D1149" s="24"/>
      <c r="E1149" s="23"/>
      <c r="F1149" s="176" t="s">
        <v>396</v>
      </c>
      <c r="G1149" s="188">
        <f t="shared" ref="G1149:G1154" si="419">G289</f>
        <v>0</v>
      </c>
      <c r="H1149" s="178">
        <f t="shared" ref="H1149:K1154" si="420">IF(H289="",0,H289*VLOOKUP($F1149,DRT,3,FALSE))</f>
        <v>0</v>
      </c>
      <c r="I1149" s="182">
        <f t="shared" si="420"/>
        <v>0</v>
      </c>
      <c r="J1149" s="182">
        <f t="shared" si="420"/>
        <v>0</v>
      </c>
      <c r="K1149" s="183">
        <f t="shared" si="420"/>
        <v>0</v>
      </c>
      <c r="L1149" s="214">
        <f>(SUM($H289:$L289)-SUM($H1149:K1149))*VLOOKUP($F1149,DRT,4,FALSE)</f>
        <v>0</v>
      </c>
      <c r="M1149" s="184">
        <f>(SUM($H289:$L289)-SUM($H1149:L1149))*VLOOKUP($F1149,DRT,4,FALSE)</f>
        <v>0</v>
      </c>
      <c r="N1149" s="184">
        <f>(SUM($H289:$L289)-SUM($H1149:M1149))*VLOOKUP($F1149,DRT,4,FALSE)</f>
        <v>0</v>
      </c>
      <c r="O1149" s="184">
        <f>(SUM($H289:$L289)-SUM($H1149:N1149))*VLOOKUP($F1149,DRT,4,FALSE)</f>
        <v>0</v>
      </c>
      <c r="P1149" s="184">
        <f>(SUM($H289:$L289)-SUM($H1149:O1149))*VLOOKUP($F1149,DRT,4,FALSE)</f>
        <v>0</v>
      </c>
      <c r="Q1149" s="184">
        <f>(SUM($H289:$L289)-SUM($H1149:P1149))*VLOOKUP($F1149,DRT,4,FALSE)</f>
        <v>0</v>
      </c>
      <c r="R1149" s="184">
        <f>(SUM($H289:$L289)-SUM($H1149:Q1149))*VLOOKUP($F1149,DRT,4,FALSE)</f>
        <v>0</v>
      </c>
      <c r="S1149" s="184">
        <f>(SUM($H289:$L289)-SUM($H1149:R1149))*VLOOKUP($F1149,DRT,4,FALSE)</f>
        <v>0</v>
      </c>
      <c r="T1149" s="184">
        <f>(SUM($H289:$L289)-SUM($H1149:S1149))*VLOOKUP($F1149,DRT,4,FALSE)</f>
        <v>0</v>
      </c>
      <c r="U1149" s="184">
        <f>(SUM($H289:$L289)-SUM($H1149:T1149))*VLOOKUP($F1149,DRT,4,FALSE)</f>
        <v>0</v>
      </c>
      <c r="V1149" s="215">
        <f>(SUM($H289:$L289)-SUM($H1149:U1149))*VLOOKUP($F1149,DRT,4,FALSE)</f>
        <v>0</v>
      </c>
      <c r="W1149" s="46">
        <f t="shared" ref="W1149:W1154" si="421">G1149-SUM(H1149:V1149)</f>
        <v>0</v>
      </c>
      <c r="Y1149"/>
      <c r="Z1149"/>
    </row>
    <row r="1150" spans="1:26" outlineLevel="1" x14ac:dyDescent="0.2">
      <c r="A1150" s="318"/>
      <c r="B1150" s="25"/>
      <c r="C1150" s="24"/>
      <c r="D1150" s="24"/>
      <c r="E1150" s="23"/>
      <c r="F1150" s="176" t="s">
        <v>397</v>
      </c>
      <c r="G1150" s="188">
        <f t="shared" si="419"/>
        <v>0</v>
      </c>
      <c r="H1150" s="178">
        <f t="shared" si="420"/>
        <v>0</v>
      </c>
      <c r="I1150" s="182">
        <f t="shared" si="420"/>
        <v>0</v>
      </c>
      <c r="J1150" s="182">
        <f t="shared" si="420"/>
        <v>0</v>
      </c>
      <c r="K1150" s="183">
        <f t="shared" si="420"/>
        <v>0</v>
      </c>
      <c r="L1150" s="181">
        <f>IF(L290="",0,L290*VLOOKUP($F1150,DRT,4,FALSE))</f>
        <v>0</v>
      </c>
      <c r="M1150" s="184">
        <f>(SUM($H290:$K290,M290)-SUM($H1150:$K1150))*VLOOKUP($F1150,DRT,4,FALSE)</f>
        <v>0</v>
      </c>
      <c r="N1150" s="184">
        <f>($L290-$L1150)*VLOOKUP($F1150,DRT,4,FALSE)</f>
        <v>0</v>
      </c>
      <c r="O1150" s="184">
        <f>(SUM($H290:$K290,M290)-SUM($H1150:$K1150)-$M1150)*VLOOKUP($F1150,DRT,4,FALSE)</f>
        <v>0</v>
      </c>
      <c r="P1150" s="184">
        <f>($L290-$L1150-$N1150)*VLOOKUP($F1150,DRT,4,FALSE)</f>
        <v>0</v>
      </c>
      <c r="Q1150" s="184">
        <f>(SUM($H290:$K290,M290)-SUM($H1150:$K1150)-$M1150-$O1150)*VLOOKUP($F1150,DRT,4,FALSE)</f>
        <v>0</v>
      </c>
      <c r="R1150" s="184">
        <f>($L290-$L1150-$N1150-$P1150)*VLOOKUP($F1150,DRT,4,FALSE)</f>
        <v>0</v>
      </c>
      <c r="S1150" s="184">
        <f>(SUM($H290:$K290,M290)-SUM($H1150:$K1150)-$M1150-$O1150-$Q1150)*VLOOKUP($F1150,DRT,4,FALSE)</f>
        <v>0</v>
      </c>
      <c r="T1150" s="184">
        <f>($L290-$L1150-$N1150-$P1150-$R1150)*VLOOKUP($F1150,DRT,4,FALSE)</f>
        <v>0</v>
      </c>
      <c r="U1150" s="184">
        <f>(SUM($H290:$K290,M290)-SUM($H1150:$K1150)-$M1150-$O1150-$Q1150-$S1150)*VLOOKUP($F1150,DRT,4,FALSE)</f>
        <v>0</v>
      </c>
      <c r="V1150" s="215">
        <f>($L290-$L1150-$N1150-$P1150-$R1150-$T1150)*VLOOKUP($F1150,DRT,4,FALSE)</f>
        <v>0</v>
      </c>
      <c r="W1150" s="46">
        <f t="shared" si="421"/>
        <v>0</v>
      </c>
      <c r="Y1150"/>
      <c r="Z1150"/>
    </row>
    <row r="1151" spans="1:26" outlineLevel="1" x14ac:dyDescent="0.2">
      <c r="A1151" s="318"/>
      <c r="B1151" s="25"/>
      <c r="C1151" s="24"/>
      <c r="D1151" s="24"/>
      <c r="E1151" s="23"/>
      <c r="F1151" s="176" t="s">
        <v>398</v>
      </c>
      <c r="G1151" s="188">
        <f t="shared" si="419"/>
        <v>0</v>
      </c>
      <c r="H1151" s="178">
        <f t="shared" si="420"/>
        <v>0</v>
      </c>
      <c r="I1151" s="182">
        <f t="shared" si="420"/>
        <v>0</v>
      </c>
      <c r="J1151" s="182">
        <f t="shared" si="420"/>
        <v>0</v>
      </c>
      <c r="K1151" s="183">
        <f t="shared" si="420"/>
        <v>0</v>
      </c>
      <c r="L1151" s="181">
        <f>IF(L291="",0,L291*VLOOKUP($F1151,DRT,4,FALSE))</f>
        <v>0</v>
      </c>
      <c r="M1151" s="184">
        <f>IF(M291="",0,M291*VLOOKUP($F1151,DRT,4,FALSE))</f>
        <v>0</v>
      </c>
      <c r="N1151" s="184">
        <f>(SUM($H291:$K291,N291)-SUM($H1151:$K1151))*VLOOKUP($F1151,DRT,4,FALSE)</f>
        <v>0</v>
      </c>
      <c r="O1151" s="184">
        <f>($L291+$O291-$L1151)*VLOOKUP($F1151,DRT,4,FALSE)</f>
        <v>0</v>
      </c>
      <c r="P1151" s="184">
        <f>($M291-$M1151)*VLOOKUP($F1151,DRT,4,FALSE)</f>
        <v>0</v>
      </c>
      <c r="Q1151" s="184">
        <f>(SUM($H291:$K291,N291)-SUM($H1151:$K1151)-N1151)*VLOOKUP($F1151,DRT,4,FALSE)</f>
        <v>0</v>
      </c>
      <c r="R1151" s="184">
        <f>($L291+$O291-$L1151-$O1151)*VLOOKUP($F1151,DRT,4,FALSE)</f>
        <v>0</v>
      </c>
      <c r="S1151" s="184">
        <f>($M291-$M1151-$P1151)*VLOOKUP($F1151,DRT,4,FALSE)</f>
        <v>0</v>
      </c>
      <c r="T1151" s="184">
        <f>(SUM($H291:$K291,N291)-SUM($H1151:$K1151)-$N1151-$Q1151)*VLOOKUP($F1151,DRT,4,FALSE)</f>
        <v>0</v>
      </c>
      <c r="U1151" s="184">
        <f>($L291+O291-$L1151-$O1151-$R1151)*VLOOKUP($F1151,DRT,4,FALSE)</f>
        <v>0</v>
      </c>
      <c r="V1151" s="215">
        <f>($M291-$M1151-$P1151-$S1151)*VLOOKUP($F1151,DRT,4,FALSE)</f>
        <v>0</v>
      </c>
      <c r="W1151" s="46">
        <f t="shared" si="421"/>
        <v>0</v>
      </c>
      <c r="Y1151"/>
      <c r="Z1151"/>
    </row>
    <row r="1152" spans="1:26" outlineLevel="1" x14ac:dyDescent="0.2">
      <c r="A1152" s="318"/>
      <c r="B1152" s="25"/>
      <c r="C1152" s="24"/>
      <c r="D1152" s="24"/>
      <c r="E1152" s="23"/>
      <c r="F1152" s="176" t="s">
        <v>401</v>
      </c>
      <c r="G1152" s="188">
        <f t="shared" si="419"/>
        <v>0</v>
      </c>
      <c r="H1152" s="178">
        <f t="shared" si="420"/>
        <v>0</v>
      </c>
      <c r="I1152" s="182">
        <f t="shared" si="420"/>
        <v>0</v>
      </c>
      <c r="J1152" s="182">
        <f t="shared" si="420"/>
        <v>0</v>
      </c>
      <c r="K1152" s="183">
        <f t="shared" si="420"/>
        <v>0</v>
      </c>
      <c r="L1152" s="181">
        <f>IF(L292="",0,L292*VLOOKUP($F1152,DRT,4,FALSE))</f>
        <v>0</v>
      </c>
      <c r="M1152" s="184">
        <f>IF(M292="",0,M292*VLOOKUP($F1152,DRT,4,FALSE))</f>
        <v>0</v>
      </c>
      <c r="N1152" s="184">
        <f t="shared" ref="N1152:P1154" si="422">IF(N292="",0,N292*VLOOKUP($F1152,DRT,4,FALSE))</f>
        <v>0</v>
      </c>
      <c r="O1152" s="184">
        <f t="shared" si="422"/>
        <v>0</v>
      </c>
      <c r="P1152" s="184">
        <f t="shared" si="422"/>
        <v>0</v>
      </c>
      <c r="Q1152" s="184">
        <f>(SUM($H292:$K292,Q292)-SUM($H1152:$K1152))*VLOOKUP($F1152,DRT,4,FALSE)</f>
        <v>0</v>
      </c>
      <c r="R1152" s="184">
        <f>($L292+R292-$L1152)*VLOOKUP($F1152,DRT,4,FALSE)</f>
        <v>0</v>
      </c>
      <c r="S1152" s="184">
        <f>($M292+S292-$M1152)*VLOOKUP($F1152,DRT,4,FALSE)</f>
        <v>0</v>
      </c>
      <c r="T1152" s="184">
        <f>($N292-$N1152)*VLOOKUP($F1152,DRT,4,FALSE)</f>
        <v>0</v>
      </c>
      <c r="U1152" s="184">
        <f>($O292-$O1152)*VLOOKUP($F1152,DRT,4,FALSE)</f>
        <v>0</v>
      </c>
      <c r="V1152" s="215">
        <f>($P292-$P1152)*VLOOKUP($F1152,DRT,4,FALSE)</f>
        <v>0</v>
      </c>
      <c r="W1152" s="46">
        <f t="shared" si="421"/>
        <v>0</v>
      </c>
      <c r="Y1152"/>
      <c r="Z1152"/>
    </row>
    <row r="1153" spans="1:26" outlineLevel="1" x14ac:dyDescent="0.2">
      <c r="A1153" s="318"/>
      <c r="B1153" s="25"/>
      <c r="C1153" s="24"/>
      <c r="D1153" s="24"/>
      <c r="E1153" s="23"/>
      <c r="F1153" s="176" t="s">
        <v>399</v>
      </c>
      <c r="G1153" s="188">
        <f t="shared" si="419"/>
        <v>0</v>
      </c>
      <c r="H1153" s="178">
        <f t="shared" si="420"/>
        <v>0</v>
      </c>
      <c r="I1153" s="182">
        <f t="shared" si="420"/>
        <v>0</v>
      </c>
      <c r="J1153" s="182">
        <f t="shared" si="420"/>
        <v>0</v>
      </c>
      <c r="K1153" s="183">
        <f t="shared" si="420"/>
        <v>0</v>
      </c>
      <c r="L1153" s="181">
        <f>IF(L293="",0,L293*VLOOKUP($F1153,DRT,4,FALSE))</f>
        <v>0</v>
      </c>
      <c r="M1153" s="184">
        <f>IF(M293="",0,M293*VLOOKUP($F1153,DRT,4,FALSE))</f>
        <v>0</v>
      </c>
      <c r="N1153" s="184">
        <f t="shared" si="422"/>
        <v>0</v>
      </c>
      <c r="O1153" s="184">
        <f t="shared" si="422"/>
        <v>0</v>
      </c>
      <c r="P1153" s="184">
        <f t="shared" si="422"/>
        <v>0</v>
      </c>
      <c r="Q1153" s="184">
        <f t="shared" ref="Q1153:V1154" si="423">IF(Q293="",0,Q293*VLOOKUP($F1153,DRT,4,FALSE))</f>
        <v>0</v>
      </c>
      <c r="R1153" s="184">
        <f t="shared" si="423"/>
        <v>0</v>
      </c>
      <c r="S1153" s="184">
        <f t="shared" si="423"/>
        <v>0</v>
      </c>
      <c r="T1153" s="184">
        <f t="shared" si="423"/>
        <v>0</v>
      </c>
      <c r="U1153" s="184">
        <f t="shared" si="423"/>
        <v>0</v>
      </c>
      <c r="V1153" s="215">
        <f t="shared" si="423"/>
        <v>0</v>
      </c>
      <c r="W1153" s="186">
        <f t="shared" si="421"/>
        <v>0</v>
      </c>
      <c r="Y1153"/>
      <c r="Z1153"/>
    </row>
    <row r="1154" spans="1:26" outlineLevel="1" x14ac:dyDescent="0.2">
      <c r="A1154" s="318"/>
      <c r="B1154" s="25"/>
      <c r="C1154" s="24"/>
      <c r="D1154" s="24"/>
      <c r="E1154" s="23"/>
      <c r="F1154" s="176" t="s">
        <v>400</v>
      </c>
      <c r="G1154" s="188">
        <f t="shared" si="419"/>
        <v>0</v>
      </c>
      <c r="H1154" s="178">
        <f t="shared" si="420"/>
        <v>0</v>
      </c>
      <c r="I1154" s="182">
        <f t="shared" si="420"/>
        <v>0</v>
      </c>
      <c r="J1154" s="182">
        <f t="shared" si="420"/>
        <v>0</v>
      </c>
      <c r="K1154" s="183">
        <f t="shared" si="420"/>
        <v>0</v>
      </c>
      <c r="L1154" s="214">
        <f>IF(L294="",0,L294*VLOOKUP($F1154,DRT,4,FALSE))</f>
        <v>0</v>
      </c>
      <c r="M1154" s="182">
        <f>IF(M294="",0,M294*VLOOKUP($F1154,DRT,4,FALSE))</f>
        <v>0</v>
      </c>
      <c r="N1154" s="184">
        <f t="shared" si="422"/>
        <v>0</v>
      </c>
      <c r="O1154" s="184">
        <f t="shared" si="422"/>
        <v>0</v>
      </c>
      <c r="P1154" s="184">
        <f t="shared" si="422"/>
        <v>0</v>
      </c>
      <c r="Q1154" s="184">
        <f t="shared" si="423"/>
        <v>0</v>
      </c>
      <c r="R1154" s="184">
        <f t="shared" si="423"/>
        <v>0</v>
      </c>
      <c r="S1154" s="184">
        <f t="shared" si="423"/>
        <v>0</v>
      </c>
      <c r="T1154" s="184">
        <f t="shared" si="423"/>
        <v>0</v>
      </c>
      <c r="U1154" s="184">
        <f t="shared" si="423"/>
        <v>0</v>
      </c>
      <c r="V1154" s="215">
        <f t="shared" si="423"/>
        <v>0</v>
      </c>
      <c r="W1154" s="46">
        <f t="shared" si="421"/>
        <v>0</v>
      </c>
      <c r="Y1154"/>
      <c r="Z1154"/>
    </row>
    <row r="1155" spans="1:26" x14ac:dyDescent="0.2">
      <c r="A1155" s="318"/>
      <c r="B1155" s="71"/>
      <c r="C1155" s="64"/>
      <c r="D1155" s="65" t="s">
        <v>124</v>
      </c>
      <c r="E1155" s="24"/>
      <c r="F1155" s="24"/>
      <c r="G1155" s="69">
        <f t="shared" ref="G1155:W1155" si="424">SUBTOTAL(9,G1156:G1157)</f>
        <v>0</v>
      </c>
      <c r="H1155" s="70">
        <f t="shared" si="424"/>
        <v>0</v>
      </c>
      <c r="I1155" s="66">
        <f t="shared" si="424"/>
        <v>0</v>
      </c>
      <c r="J1155" s="66">
        <f t="shared" si="424"/>
        <v>0</v>
      </c>
      <c r="K1155" s="67">
        <f t="shared" si="424"/>
        <v>0</v>
      </c>
      <c r="L1155" s="34">
        <f t="shared" si="424"/>
        <v>0</v>
      </c>
      <c r="M1155" s="34">
        <f t="shared" si="424"/>
        <v>0</v>
      </c>
      <c r="N1155" s="34">
        <f t="shared" si="424"/>
        <v>0</v>
      </c>
      <c r="O1155" s="34">
        <f t="shared" si="424"/>
        <v>0</v>
      </c>
      <c r="P1155" s="34">
        <f t="shared" si="424"/>
        <v>0</v>
      </c>
      <c r="Q1155" s="34">
        <f t="shared" si="424"/>
        <v>0</v>
      </c>
      <c r="R1155" s="34">
        <f t="shared" si="424"/>
        <v>0</v>
      </c>
      <c r="S1155" s="34">
        <f t="shared" si="424"/>
        <v>0</v>
      </c>
      <c r="T1155" s="34">
        <f t="shared" si="424"/>
        <v>0</v>
      </c>
      <c r="U1155" s="34">
        <f t="shared" si="424"/>
        <v>0</v>
      </c>
      <c r="V1155" s="34">
        <f t="shared" si="424"/>
        <v>0</v>
      </c>
      <c r="W1155" s="49">
        <f t="shared" si="424"/>
        <v>0</v>
      </c>
      <c r="Y1155"/>
      <c r="Z1155"/>
    </row>
    <row r="1156" spans="1:26" outlineLevel="1" x14ac:dyDescent="0.2">
      <c r="A1156" s="318"/>
      <c r="B1156" s="71"/>
      <c r="C1156" s="64"/>
      <c r="D1156" s="65"/>
      <c r="E1156" s="24"/>
      <c r="F1156" s="176" t="s">
        <v>253</v>
      </c>
      <c r="G1156" s="188">
        <f t="shared" ref="G1156:V1156" si="425">G296</f>
        <v>0</v>
      </c>
      <c r="H1156" s="178">
        <f t="shared" si="425"/>
        <v>0</v>
      </c>
      <c r="I1156" s="182">
        <f t="shared" si="425"/>
        <v>0</v>
      </c>
      <c r="J1156" s="182">
        <f t="shared" si="425"/>
        <v>0</v>
      </c>
      <c r="K1156" s="183">
        <f t="shared" si="425"/>
        <v>0</v>
      </c>
      <c r="L1156" s="189">
        <f t="shared" si="425"/>
        <v>0</v>
      </c>
      <c r="M1156" s="213">
        <f t="shared" si="425"/>
        <v>0</v>
      </c>
      <c r="N1156" s="184">
        <f t="shared" si="425"/>
        <v>0</v>
      </c>
      <c r="O1156" s="184">
        <f t="shared" si="425"/>
        <v>0</v>
      </c>
      <c r="P1156" s="184">
        <f t="shared" si="425"/>
        <v>0</v>
      </c>
      <c r="Q1156" s="184">
        <f t="shared" si="425"/>
        <v>0</v>
      </c>
      <c r="R1156" s="184">
        <f t="shared" si="425"/>
        <v>0</v>
      </c>
      <c r="S1156" s="184">
        <f t="shared" si="425"/>
        <v>0</v>
      </c>
      <c r="T1156" s="184">
        <f t="shared" si="425"/>
        <v>0</v>
      </c>
      <c r="U1156" s="184">
        <f t="shared" si="425"/>
        <v>0</v>
      </c>
      <c r="V1156" s="213">
        <f t="shared" si="425"/>
        <v>0</v>
      </c>
      <c r="W1156" s="46">
        <f>G1156-SUM(H1156:V1156)</f>
        <v>0</v>
      </c>
      <c r="Y1156"/>
      <c r="Z1156"/>
    </row>
    <row r="1157" spans="1:26" outlineLevel="1" x14ac:dyDescent="0.2">
      <c r="A1157" s="318"/>
      <c r="B1157" s="71"/>
      <c r="C1157" s="64"/>
      <c r="D1157" s="65"/>
      <c r="E1157" s="24"/>
      <c r="F1157" s="176" t="s">
        <v>254</v>
      </c>
      <c r="G1157" s="188">
        <f t="shared" ref="G1157:V1157" si="426">G297</f>
        <v>0</v>
      </c>
      <c r="H1157" s="218">
        <f t="shared" si="426"/>
        <v>0</v>
      </c>
      <c r="I1157" s="219">
        <f t="shared" si="426"/>
        <v>0</v>
      </c>
      <c r="J1157" s="219">
        <f t="shared" si="426"/>
        <v>0</v>
      </c>
      <c r="K1157" s="220">
        <f t="shared" si="426"/>
        <v>0</v>
      </c>
      <c r="L1157" s="189">
        <f t="shared" si="426"/>
        <v>0</v>
      </c>
      <c r="M1157" s="213">
        <f t="shared" si="426"/>
        <v>0</v>
      </c>
      <c r="N1157" s="184">
        <f t="shared" si="426"/>
        <v>0</v>
      </c>
      <c r="O1157" s="184">
        <f t="shared" si="426"/>
        <v>0</v>
      </c>
      <c r="P1157" s="184">
        <f t="shared" si="426"/>
        <v>0</v>
      </c>
      <c r="Q1157" s="184">
        <f t="shared" si="426"/>
        <v>0</v>
      </c>
      <c r="R1157" s="184">
        <f t="shared" si="426"/>
        <v>0</v>
      </c>
      <c r="S1157" s="184">
        <f t="shared" si="426"/>
        <v>0</v>
      </c>
      <c r="T1157" s="184">
        <f t="shared" si="426"/>
        <v>0</v>
      </c>
      <c r="U1157" s="184">
        <f t="shared" si="426"/>
        <v>0</v>
      </c>
      <c r="V1157" s="213">
        <f t="shared" si="426"/>
        <v>0</v>
      </c>
      <c r="W1157" s="221">
        <f>G1157-SUM(H1157:V1157)</f>
        <v>0</v>
      </c>
      <c r="Y1157"/>
      <c r="Z1157"/>
    </row>
    <row r="1158" spans="1:26" x14ac:dyDescent="0.2">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c r="Y1158"/>
      <c r="Z1158"/>
    </row>
    <row r="1159" spans="1:26" x14ac:dyDescent="0.2">
      <c r="A1159" s="318"/>
      <c r="B1159" s="71"/>
      <c r="C1159" s="64"/>
      <c r="D1159" s="65"/>
      <c r="E1159" s="64" t="s">
        <v>499</v>
      </c>
      <c r="F1159" s="24"/>
      <c r="G1159" s="69">
        <f t="shared" ref="G1159:W1159" si="427">SUBTOTAL(9,G1160:G1162)</f>
        <v>0</v>
      </c>
      <c r="H1159" s="70">
        <f t="shared" si="427"/>
        <v>0</v>
      </c>
      <c r="I1159" s="66">
        <f t="shared" si="427"/>
        <v>0</v>
      </c>
      <c r="J1159" s="66">
        <f t="shared" si="427"/>
        <v>0</v>
      </c>
      <c r="K1159" s="67">
        <f t="shared" si="427"/>
        <v>0</v>
      </c>
      <c r="L1159" s="34">
        <f t="shared" si="427"/>
        <v>0</v>
      </c>
      <c r="M1159" s="34">
        <f t="shared" si="427"/>
        <v>0</v>
      </c>
      <c r="N1159" s="34">
        <f t="shared" si="427"/>
        <v>0</v>
      </c>
      <c r="O1159" s="34">
        <f t="shared" si="427"/>
        <v>0</v>
      </c>
      <c r="P1159" s="34">
        <f t="shared" si="427"/>
        <v>0</v>
      </c>
      <c r="Q1159" s="34">
        <f t="shared" si="427"/>
        <v>0</v>
      </c>
      <c r="R1159" s="34">
        <f t="shared" si="427"/>
        <v>0</v>
      </c>
      <c r="S1159" s="34">
        <f t="shared" si="427"/>
        <v>0</v>
      </c>
      <c r="T1159" s="34">
        <f t="shared" si="427"/>
        <v>0</v>
      </c>
      <c r="U1159" s="34">
        <f t="shared" si="427"/>
        <v>0</v>
      </c>
      <c r="V1159" s="34">
        <f t="shared" si="427"/>
        <v>0</v>
      </c>
      <c r="W1159" s="49">
        <f t="shared" si="427"/>
        <v>0</v>
      </c>
      <c r="Y1159"/>
      <c r="Z1159"/>
    </row>
    <row r="1160" spans="1:26" outlineLevel="1" x14ac:dyDescent="0.2">
      <c r="A1160" s="318"/>
      <c r="B1160" s="71"/>
      <c r="C1160" s="64"/>
      <c r="D1160" s="64"/>
      <c r="E1160" s="64"/>
      <c r="F1160" s="176" t="s">
        <v>379</v>
      </c>
      <c r="G1160" s="188">
        <f>G300</f>
        <v>0</v>
      </c>
      <c r="H1160" s="189">
        <f>G1160*VLOOKUP(F1160,DRT,2,FALSE)</f>
        <v>0</v>
      </c>
      <c r="I1160" s="184">
        <f>($G1160-SUM($H1160:H1160))*VLOOKUP($F1160,DRT,2,FALSE)</f>
        <v>0</v>
      </c>
      <c r="J1160" s="213">
        <f>($G1160-SUM($H1160:I1160))*VLOOKUP($F1160,DRT,2,FALSE)</f>
        <v>0</v>
      </c>
      <c r="K1160" s="215">
        <f>($G1160-SUM($H1160:J1160))*VLOOKUP($F1160,DRT,2,FALSE)</f>
        <v>0</v>
      </c>
      <c r="L1160" s="214">
        <f>($G1160-SUM($H1160:K1160))*VLOOKUP($F1160,DRT,4,FALSE)</f>
        <v>0</v>
      </c>
      <c r="M1160" s="184">
        <f>($G1160-SUM($H1160:L1160))*VLOOKUP($F1160,DRT,4,FALSE)</f>
        <v>0</v>
      </c>
      <c r="N1160" s="184">
        <f>($G1160-SUM($H1160:M1160))*VLOOKUP($F1160,DRT,4,FALSE)</f>
        <v>0</v>
      </c>
      <c r="O1160" s="184">
        <f>($G1160-SUM($H1160:N1160))*VLOOKUP($F1160,DRT,4,FALSE)</f>
        <v>0</v>
      </c>
      <c r="P1160" s="184">
        <f>($G1160-SUM($H1160:O1160))*VLOOKUP($F1160,DRT,4,FALSE)</f>
        <v>0</v>
      </c>
      <c r="Q1160" s="184">
        <f>($G1160-SUM($H1160:P1160))*VLOOKUP($F1160,DRT,4,FALSE)</f>
        <v>0</v>
      </c>
      <c r="R1160" s="184">
        <f>($G1160-SUM($H1160:Q1160))*VLOOKUP($F1160,DRT,4,FALSE)</f>
        <v>0</v>
      </c>
      <c r="S1160" s="184">
        <f>($G1160-SUM($H1160:R1160))*VLOOKUP($F1160,DRT,4,FALSE)</f>
        <v>0</v>
      </c>
      <c r="T1160" s="184">
        <f>($G1160-SUM($H1160:S1160))*VLOOKUP($F1160,DRT,4,FALSE)</f>
        <v>0</v>
      </c>
      <c r="U1160" s="184">
        <f>($G1160-SUM($H1160:T1160))*VLOOKUP($F1160,DRT,4,FALSE)</f>
        <v>0</v>
      </c>
      <c r="V1160" s="213">
        <f>($G1160-SUM($H1160:U1160))*VLOOKUP($F1160,DRT,4,FALSE)</f>
        <v>0</v>
      </c>
      <c r="W1160" s="46">
        <f>G1160-SUM(H1160:V1160)</f>
        <v>0</v>
      </c>
      <c r="Y1160"/>
      <c r="Z1160"/>
    </row>
    <row r="1161" spans="1:26" outlineLevel="1" x14ac:dyDescent="0.2">
      <c r="A1161" s="318"/>
      <c r="B1161" s="71"/>
      <c r="C1161" s="64"/>
      <c r="D1161" s="64"/>
      <c r="E1161" s="64"/>
      <c r="F1161" s="176" t="s">
        <v>380</v>
      </c>
      <c r="G1161" s="188">
        <f>G301</f>
        <v>0</v>
      </c>
      <c r="H1161" s="189">
        <f>G1161*VLOOKUP(F1161,DRT,2,FALSE)</f>
        <v>0</v>
      </c>
      <c r="I1161" s="184">
        <f>($G1161-SUM($H1161:H1161))*VLOOKUP($F1161,DRT,2,FALSE)</f>
        <v>0</v>
      </c>
      <c r="J1161" s="213">
        <f>($G1161-SUM($H1161:I1161))*VLOOKUP($F1161,DRT,2,FALSE)</f>
        <v>0</v>
      </c>
      <c r="K1161" s="215">
        <f>($G1161-SUM($H1161:J1161))*VLOOKUP($F1161,DRT,2,FALSE)</f>
        <v>0</v>
      </c>
      <c r="L1161" s="214">
        <f>($G1161-SUM($H1161:K1161))*VLOOKUP($F1161,DRT,4,FALSE)</f>
        <v>0</v>
      </c>
      <c r="M1161" s="184">
        <f>($G1161-SUM($H1161:L1161))*VLOOKUP($F1161,DRT,4,FALSE)</f>
        <v>0</v>
      </c>
      <c r="N1161" s="184">
        <f>($G1161-SUM($H1161:M1161))*VLOOKUP($F1161,DRT,4,FALSE)</f>
        <v>0</v>
      </c>
      <c r="O1161" s="184">
        <f>($G1161-SUM($H1161:N1161))*VLOOKUP($F1161,DRT,4,FALSE)</f>
        <v>0</v>
      </c>
      <c r="P1161" s="184">
        <f>($G1161-SUM($H1161:O1161))*VLOOKUP($F1161,DRT,4,FALSE)</f>
        <v>0</v>
      </c>
      <c r="Q1161" s="184">
        <f>($G1161-SUM($H1161:P1161))*VLOOKUP($F1161,DRT,4,FALSE)</f>
        <v>0</v>
      </c>
      <c r="R1161" s="184">
        <f>($G1161-SUM($H1161:Q1161))*VLOOKUP($F1161,DRT,4,FALSE)</f>
        <v>0</v>
      </c>
      <c r="S1161" s="184">
        <f>($G1161-SUM($H1161:R1161))*VLOOKUP($F1161,DRT,4,FALSE)</f>
        <v>0</v>
      </c>
      <c r="T1161" s="184">
        <f>($G1161-SUM($H1161:S1161))*VLOOKUP($F1161,DRT,4,FALSE)</f>
        <v>0</v>
      </c>
      <c r="U1161" s="184">
        <f>($G1161-SUM($H1161:T1161))*VLOOKUP($F1161,DRT,4,FALSE)</f>
        <v>0</v>
      </c>
      <c r="V1161" s="213">
        <f>($G1161-SUM($H1161:U1161))*VLOOKUP($F1161,DRT,4,FALSE)</f>
        <v>0</v>
      </c>
      <c r="W1161" s="46">
        <f t="shared" ref="W1161:W1162" si="428">G1161-SUM(H1161:V1161)</f>
        <v>0</v>
      </c>
      <c r="Y1161"/>
      <c r="Z1161"/>
    </row>
    <row r="1162" spans="1:26" outlineLevel="1" x14ac:dyDescent="0.2">
      <c r="A1162" s="318"/>
      <c r="B1162" s="71"/>
      <c r="C1162" s="64"/>
      <c r="D1162" s="64"/>
      <c r="E1162" s="64"/>
      <c r="F1162" s="176" t="s">
        <v>381</v>
      </c>
      <c r="G1162" s="188">
        <f>G302</f>
        <v>0</v>
      </c>
      <c r="H1162" s="189">
        <f>G1162*VLOOKUP(F1162,DRT,2,FALSE)</f>
        <v>0</v>
      </c>
      <c r="I1162" s="184">
        <f>($G1162-SUM($H1162:H1162))*VLOOKUP($F1162,DRT,2,FALSE)</f>
        <v>0</v>
      </c>
      <c r="J1162" s="213">
        <f>($G1162-SUM($H1162:I1162))*VLOOKUP($F1162,DRT,2,FALSE)</f>
        <v>0</v>
      </c>
      <c r="K1162" s="215">
        <f>($G1162-SUM($H1162:J1162))*VLOOKUP($F1162,DRT,2,FALSE)</f>
        <v>0</v>
      </c>
      <c r="L1162" s="214">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46">
        <f t="shared" si="428"/>
        <v>0</v>
      </c>
      <c r="Y1162"/>
      <c r="Z1162"/>
    </row>
    <row r="1163" spans="1:26" x14ac:dyDescent="0.2">
      <c r="A1163" s="318"/>
      <c r="B1163" s="71"/>
      <c r="C1163" s="64"/>
      <c r="D1163" s="65"/>
      <c r="E1163" s="64" t="s">
        <v>497</v>
      </c>
      <c r="F1163" s="24"/>
      <c r="G1163" s="69">
        <f t="shared" ref="G1163:W1163" si="429">SUBTOTAL(9,G1164:G1167)</f>
        <v>0</v>
      </c>
      <c r="H1163" s="70">
        <f t="shared" si="429"/>
        <v>0</v>
      </c>
      <c r="I1163" s="66">
        <f t="shared" si="429"/>
        <v>0</v>
      </c>
      <c r="J1163" s="66">
        <f t="shared" si="429"/>
        <v>0</v>
      </c>
      <c r="K1163" s="67">
        <f t="shared" si="429"/>
        <v>0</v>
      </c>
      <c r="L1163" s="34">
        <f t="shared" si="429"/>
        <v>0</v>
      </c>
      <c r="M1163" s="34">
        <f t="shared" si="429"/>
        <v>0</v>
      </c>
      <c r="N1163" s="34">
        <f t="shared" si="429"/>
        <v>0</v>
      </c>
      <c r="O1163" s="34">
        <f t="shared" si="429"/>
        <v>0</v>
      </c>
      <c r="P1163" s="34">
        <f t="shared" si="429"/>
        <v>0</v>
      </c>
      <c r="Q1163" s="34">
        <f t="shared" si="429"/>
        <v>0</v>
      </c>
      <c r="R1163" s="34">
        <f t="shared" si="429"/>
        <v>0</v>
      </c>
      <c r="S1163" s="34">
        <f t="shared" si="429"/>
        <v>0</v>
      </c>
      <c r="T1163" s="34">
        <f t="shared" si="429"/>
        <v>0</v>
      </c>
      <c r="U1163" s="34">
        <f t="shared" si="429"/>
        <v>0</v>
      </c>
      <c r="V1163" s="34">
        <f t="shared" si="429"/>
        <v>0</v>
      </c>
      <c r="W1163" s="49">
        <f t="shared" si="429"/>
        <v>0</v>
      </c>
      <c r="Y1163"/>
      <c r="Z1163"/>
    </row>
    <row r="1164" spans="1:26" outlineLevel="1" x14ac:dyDescent="0.2">
      <c r="A1164" s="318"/>
      <c r="B1164" s="71"/>
      <c r="C1164" s="64"/>
      <c r="D1164" s="64"/>
      <c r="E1164" s="64"/>
      <c r="F1164" s="176" t="s">
        <v>378</v>
      </c>
      <c r="G1164" s="188">
        <f>G304</f>
        <v>0</v>
      </c>
      <c r="H1164" s="189">
        <f t="shared" ref="H1164:K1167" si="430">$G1164*VLOOKUP($F1164,DRT,2,FALSE)</f>
        <v>0</v>
      </c>
      <c r="I1164" s="184">
        <f t="shared" si="430"/>
        <v>0</v>
      </c>
      <c r="J1164" s="213">
        <f t="shared" si="430"/>
        <v>0</v>
      </c>
      <c r="K1164" s="215">
        <f t="shared" si="430"/>
        <v>0</v>
      </c>
      <c r="L1164" s="42"/>
      <c r="M1164" s="42"/>
      <c r="N1164" s="42"/>
      <c r="O1164" s="42"/>
      <c r="P1164" s="42"/>
      <c r="Q1164" s="42"/>
      <c r="R1164" s="42"/>
      <c r="S1164" s="42"/>
      <c r="T1164" s="42"/>
      <c r="U1164" s="42"/>
      <c r="V1164" s="42"/>
      <c r="W1164" s="46">
        <f>G1164-SUM(H1164:V1164)</f>
        <v>0</v>
      </c>
      <c r="Y1164"/>
      <c r="Z1164"/>
    </row>
    <row r="1165" spans="1:26" outlineLevel="1" x14ac:dyDescent="0.2">
      <c r="A1165" s="318"/>
      <c r="B1165" s="25"/>
      <c r="C1165" s="24"/>
      <c r="D1165" s="24"/>
      <c r="E1165" s="64"/>
      <c r="F1165" s="176" t="s">
        <v>377</v>
      </c>
      <c r="G1165" s="188">
        <f>G305</f>
        <v>0</v>
      </c>
      <c r="H1165" s="189">
        <f t="shared" si="430"/>
        <v>0</v>
      </c>
      <c r="I1165" s="184">
        <f t="shared" si="430"/>
        <v>0</v>
      </c>
      <c r="J1165" s="184">
        <f t="shared" si="430"/>
        <v>0</v>
      </c>
      <c r="K1165" s="222">
        <f t="shared" si="430"/>
        <v>0</v>
      </c>
      <c r="L1165" s="42"/>
      <c r="M1165" s="42"/>
      <c r="N1165" s="42"/>
      <c r="O1165" s="42"/>
      <c r="P1165" s="42"/>
      <c r="Q1165" s="42"/>
      <c r="R1165" s="42"/>
      <c r="S1165" s="42"/>
      <c r="T1165" s="42"/>
      <c r="U1165" s="42"/>
      <c r="V1165" s="42"/>
      <c r="W1165" s="221">
        <f>G1165-SUM(H1165:V1165)</f>
        <v>0</v>
      </c>
      <c r="Y1165"/>
      <c r="Z1165"/>
    </row>
    <row r="1166" spans="1:26" outlineLevel="1" x14ac:dyDescent="0.2">
      <c r="A1166" s="318"/>
      <c r="B1166" s="25"/>
      <c r="C1166" s="24"/>
      <c r="D1166" s="24"/>
      <c r="E1166" s="64"/>
      <c r="F1166" s="176" t="s">
        <v>376</v>
      </c>
      <c r="G1166" s="188">
        <f>G306</f>
        <v>0</v>
      </c>
      <c r="H1166" s="189">
        <f t="shared" si="430"/>
        <v>0</v>
      </c>
      <c r="I1166" s="184">
        <f>($G1166-SUM($H1166:H1166))*VLOOKUP($F1166,DRT,2,FALSE)</f>
        <v>0</v>
      </c>
      <c r="J1166" s="184">
        <f>($G1166-SUM($H1166:I1166))*VLOOKUP($F1166,DRT,2,FALSE)</f>
        <v>0</v>
      </c>
      <c r="K1166" s="215">
        <f>($G1166-SUM($H1166:J1166))*VLOOKUP($F1166,DRT,2,FALSE)</f>
        <v>0</v>
      </c>
      <c r="L1166" s="189">
        <f>($G1166-SUM($H1166:K1166))*VLOOKUP($F1166,DRT,4,FALSE)</f>
        <v>0</v>
      </c>
      <c r="M1166" s="184">
        <f>($G1166-SUM($H1166:L1166))*VLOOKUP($F1166,DRT,4,FALSE)</f>
        <v>0</v>
      </c>
      <c r="N1166" s="184">
        <f>($G1166-SUM($H1166:M1166))*VLOOKUP($F1166,DRT,4,FALSE)</f>
        <v>0</v>
      </c>
      <c r="O1166" s="184">
        <f>($G1166-SUM($H1166:N1166))*VLOOKUP($F1166,DRT,4,FALSE)</f>
        <v>0</v>
      </c>
      <c r="P1166" s="184">
        <f>($G1166-SUM($H1166:O1166))*VLOOKUP($F1166,DRT,4,FALSE)</f>
        <v>0</v>
      </c>
      <c r="Q1166" s="184">
        <f>($G1166-SUM($H1166:P1166))*VLOOKUP($F1166,DRT,4,FALSE)</f>
        <v>0</v>
      </c>
      <c r="R1166" s="184">
        <f>($G1166-SUM($H1166:Q1166))*VLOOKUP($F1166,DRT,4,FALSE)</f>
        <v>0</v>
      </c>
      <c r="S1166" s="184">
        <f>($G1166-SUM($H1166:R1166))*VLOOKUP($F1166,DRT,4,FALSE)</f>
        <v>0</v>
      </c>
      <c r="T1166" s="184">
        <f>($G1166-SUM($H1166:S1166))*VLOOKUP($F1166,DRT,4,FALSE)</f>
        <v>0</v>
      </c>
      <c r="U1166" s="184">
        <f>($G1166-SUM($H1166:T1166))*VLOOKUP($F1166,DRT,4,FALSE)</f>
        <v>0</v>
      </c>
      <c r="V1166" s="213">
        <f>($G1166-SUM($H1166:U1166))*VLOOKUP($F1166,DRT,4,FALSE)</f>
        <v>0</v>
      </c>
      <c r="W1166" s="186">
        <f>G1166-SUM(H1166:V1166)</f>
        <v>0</v>
      </c>
      <c r="Y1166"/>
      <c r="Z1166"/>
    </row>
    <row r="1167" spans="1:26" outlineLevel="1" x14ac:dyDescent="0.2">
      <c r="A1167" s="318"/>
      <c r="B1167" s="25"/>
      <c r="C1167" s="24"/>
      <c r="D1167" s="24"/>
      <c r="E1167" s="64"/>
      <c r="F1167" s="176" t="s">
        <v>375</v>
      </c>
      <c r="G1167" s="188">
        <f>G307</f>
        <v>0</v>
      </c>
      <c r="H1167" s="189">
        <f t="shared" si="430"/>
        <v>0</v>
      </c>
      <c r="I1167" s="184">
        <f>($G1167-SUM($H1167:H1167))*VLOOKUP($F1167,DRT,2,FALSE)</f>
        <v>0</v>
      </c>
      <c r="J1167" s="184">
        <f>($G1167-SUM($H1167:I1167))*VLOOKUP($F1167,DRT,2,FALSE)</f>
        <v>0</v>
      </c>
      <c r="K1167" s="215">
        <f>($G1167-SUM($H1167:J1167))*VLOOKUP($F1167,DRT,2,FALSE)</f>
        <v>0</v>
      </c>
      <c r="L1167" s="189">
        <f>($G1167-SUM($H1167:K1167))*VLOOKUP($F1167,DRT,4,FALSE)</f>
        <v>0</v>
      </c>
      <c r="M1167" s="184">
        <f>($G1167-SUM($H1167:L1167))*VLOOKUP($F1167,DRT,4,FALSE)</f>
        <v>0</v>
      </c>
      <c r="N1167" s="184">
        <f>($G1167-SUM($H1167:M1167))*VLOOKUP($F1167,DRT,4,FALSE)</f>
        <v>0</v>
      </c>
      <c r="O1167" s="184">
        <f>($G1167-SUM($H1167:N1167))*VLOOKUP($F1167,DRT,4,FALSE)</f>
        <v>0</v>
      </c>
      <c r="P1167" s="184">
        <f>($G1167-SUM($H1167:O1167))*VLOOKUP($F1167,DRT,4,FALSE)</f>
        <v>0</v>
      </c>
      <c r="Q1167" s="184">
        <f>($G1167-SUM($H1167:P1167))*VLOOKUP($F1167,DRT,4,FALSE)</f>
        <v>0</v>
      </c>
      <c r="R1167" s="184">
        <f>($G1167-SUM($H1167:Q1167))*VLOOKUP($F1167,DRT,4,FALSE)</f>
        <v>0</v>
      </c>
      <c r="S1167" s="184">
        <f>($G1167-SUM($H1167:R1167))*VLOOKUP($F1167,DRT,4,FALSE)</f>
        <v>0</v>
      </c>
      <c r="T1167" s="184">
        <f>($G1167-SUM($H1167:S1167))*VLOOKUP($F1167,DRT,4,FALSE)</f>
        <v>0</v>
      </c>
      <c r="U1167" s="184">
        <f>($G1167-SUM($H1167:T1167))*VLOOKUP($F1167,DRT,4,FALSE)</f>
        <v>0</v>
      </c>
      <c r="V1167" s="213">
        <f>($G1167-SUM($H1167:U1167))*VLOOKUP($F1167,DRT,4,FALSE)</f>
        <v>0</v>
      </c>
      <c r="W1167" s="186">
        <f t="shared" ref="W1167" si="431">G1167-SUM(H1167:V1167)</f>
        <v>0</v>
      </c>
      <c r="Y1167"/>
      <c r="Z1167"/>
    </row>
    <row r="1168" spans="1:26" x14ac:dyDescent="0.2">
      <c r="A1168" s="318"/>
      <c r="B1168" s="25"/>
      <c r="C1168" s="24"/>
      <c r="D1168" s="24"/>
      <c r="E1168" s="64" t="s">
        <v>496</v>
      </c>
      <c r="F1168" s="24"/>
      <c r="G1168" s="69">
        <f>SUBTOTAL(9,G1169)</f>
        <v>0</v>
      </c>
      <c r="H1168" s="66">
        <f t="shared" ref="H1168:W1168" si="432">SUBTOTAL(9,H1169)</f>
        <v>0</v>
      </c>
      <c r="I1168" s="66">
        <f t="shared" si="432"/>
        <v>0</v>
      </c>
      <c r="J1168" s="66">
        <f t="shared" si="432"/>
        <v>0</v>
      </c>
      <c r="K1168" s="67">
        <f t="shared" si="432"/>
        <v>0</v>
      </c>
      <c r="L1168" s="34">
        <f t="shared" si="432"/>
        <v>0</v>
      </c>
      <c r="M1168" s="34">
        <f t="shared" si="432"/>
        <v>0</v>
      </c>
      <c r="N1168" s="34">
        <f t="shared" si="432"/>
        <v>0</v>
      </c>
      <c r="O1168" s="34">
        <f t="shared" si="432"/>
        <v>0</v>
      </c>
      <c r="P1168" s="34">
        <f t="shared" si="432"/>
        <v>0</v>
      </c>
      <c r="Q1168" s="34">
        <f t="shared" si="432"/>
        <v>0</v>
      </c>
      <c r="R1168" s="34">
        <f t="shared" si="432"/>
        <v>0</v>
      </c>
      <c r="S1168" s="34">
        <f t="shared" si="432"/>
        <v>0</v>
      </c>
      <c r="T1168" s="34">
        <f t="shared" si="432"/>
        <v>0</v>
      </c>
      <c r="U1168" s="34">
        <f t="shared" si="432"/>
        <v>0</v>
      </c>
      <c r="V1168" s="34">
        <f t="shared" si="432"/>
        <v>0</v>
      </c>
      <c r="W1168" s="49">
        <f t="shared" si="432"/>
        <v>0</v>
      </c>
      <c r="Y1168"/>
      <c r="Z1168"/>
    </row>
    <row r="1169" spans="1:26" ht="12.75" customHeight="1" outlineLevel="1" x14ac:dyDescent="0.2">
      <c r="A1169" s="318"/>
      <c r="B1169" s="256"/>
      <c r="C1169" s="257"/>
      <c r="D1169" s="257"/>
      <c r="E1169" s="257"/>
      <c r="F1169" s="176" t="s">
        <v>494</v>
      </c>
      <c r="G1169" s="188">
        <f t="shared" ref="G1169:V1169" si="433">G309</f>
        <v>0</v>
      </c>
      <c r="H1169" s="214">
        <f t="shared" si="433"/>
        <v>0</v>
      </c>
      <c r="I1169" s="184">
        <f t="shared" si="433"/>
        <v>0</v>
      </c>
      <c r="J1169" s="184">
        <f t="shared" si="433"/>
        <v>0</v>
      </c>
      <c r="K1169" s="215">
        <f t="shared" si="433"/>
        <v>0</v>
      </c>
      <c r="L1169" s="214">
        <f t="shared" si="433"/>
        <v>0</v>
      </c>
      <c r="M1169" s="184">
        <f t="shared" si="433"/>
        <v>0</v>
      </c>
      <c r="N1169" s="184">
        <f t="shared" si="433"/>
        <v>0</v>
      </c>
      <c r="O1169" s="184">
        <f t="shared" si="433"/>
        <v>0</v>
      </c>
      <c r="P1169" s="184">
        <f t="shared" si="433"/>
        <v>0</v>
      </c>
      <c r="Q1169" s="184">
        <f t="shared" si="433"/>
        <v>0</v>
      </c>
      <c r="R1169" s="184">
        <f t="shared" si="433"/>
        <v>0</v>
      </c>
      <c r="S1169" s="184">
        <f t="shared" si="433"/>
        <v>0</v>
      </c>
      <c r="T1169" s="184">
        <f t="shared" si="433"/>
        <v>0</v>
      </c>
      <c r="U1169" s="184">
        <f t="shared" si="433"/>
        <v>0</v>
      </c>
      <c r="V1169" s="215">
        <f t="shared" si="433"/>
        <v>0</v>
      </c>
      <c r="W1169" s="46">
        <f t="shared" ref="W1169" si="434">G1169-SUM(H1169:V1169)</f>
        <v>0</v>
      </c>
      <c r="Y1169"/>
      <c r="Z1169"/>
    </row>
    <row r="1170" spans="1:26" outlineLevel="1" x14ac:dyDescent="0.2">
      <c r="A1170" s="318"/>
      <c r="B1170" s="25"/>
      <c r="C1170" s="24"/>
      <c r="D1170" s="24"/>
      <c r="E1170" s="64" t="s">
        <v>490</v>
      </c>
      <c r="F1170" s="24"/>
      <c r="G1170" s="75">
        <f t="shared" ref="G1170:W1170" si="435">SUBTOTAL(9,G1171:G1173)</f>
        <v>0</v>
      </c>
      <c r="H1170" s="42">
        <f t="shared" si="435"/>
        <v>0</v>
      </c>
      <c r="I1170" s="42">
        <f t="shared" si="435"/>
        <v>0</v>
      </c>
      <c r="J1170" s="42">
        <f t="shared" si="435"/>
        <v>0</v>
      </c>
      <c r="K1170" s="44">
        <f t="shared" si="435"/>
        <v>0</v>
      </c>
      <c r="L1170" s="42">
        <f t="shared" si="435"/>
        <v>0</v>
      </c>
      <c r="M1170" s="42">
        <f t="shared" si="435"/>
        <v>0</v>
      </c>
      <c r="N1170" s="42">
        <f t="shared" si="435"/>
        <v>0</v>
      </c>
      <c r="O1170" s="42">
        <f t="shared" si="435"/>
        <v>0</v>
      </c>
      <c r="P1170" s="42">
        <f t="shared" si="435"/>
        <v>0</v>
      </c>
      <c r="Q1170" s="42">
        <f t="shared" si="435"/>
        <v>0</v>
      </c>
      <c r="R1170" s="42">
        <f t="shared" si="435"/>
        <v>0</v>
      </c>
      <c r="S1170" s="42">
        <f t="shared" si="435"/>
        <v>0</v>
      </c>
      <c r="T1170" s="42">
        <f t="shared" si="435"/>
        <v>0</v>
      </c>
      <c r="U1170" s="42">
        <f t="shared" si="435"/>
        <v>0</v>
      </c>
      <c r="V1170" s="42">
        <f t="shared" si="435"/>
        <v>0</v>
      </c>
      <c r="W1170" s="49">
        <f t="shared" si="435"/>
        <v>0</v>
      </c>
      <c r="Y1170"/>
      <c r="Z1170"/>
    </row>
    <row r="1171" spans="1:26" outlineLevel="1" x14ac:dyDescent="0.2">
      <c r="A1171" s="318"/>
      <c r="B1171" s="25"/>
      <c r="C1171" s="24"/>
      <c r="D1171" s="24"/>
      <c r="E1171" s="64"/>
      <c r="F1171" s="433" t="s">
        <v>491</v>
      </c>
      <c r="G1171" s="188">
        <f>G311</f>
        <v>0</v>
      </c>
      <c r="H1171" s="189">
        <f t="shared" ref="H1171:K1172" si="436">IF(H311="",0,H311*VLOOKUP($F1171,DRT,3,FALSE))</f>
        <v>0</v>
      </c>
      <c r="I1171" s="184">
        <f t="shared" si="436"/>
        <v>0</v>
      </c>
      <c r="J1171" s="184">
        <f t="shared" si="436"/>
        <v>0</v>
      </c>
      <c r="K1171" s="215">
        <f t="shared" si="436"/>
        <v>0</v>
      </c>
      <c r="L1171" s="189">
        <f>(SUM($H311:L311)-SUM($H1171:K1171))*VLOOKUP($F1171,DRT,4,FALSE)</f>
        <v>0</v>
      </c>
      <c r="M1171" s="184">
        <f>(SUM($H311:M311)-SUM($H1171:L1171))*VLOOKUP($F1171,DRT,4,FALSE)</f>
        <v>0</v>
      </c>
      <c r="N1171" s="184">
        <f>(SUM($H311:N311)-SUM($H1171:M1171))*VLOOKUP($F1171,DRT,4,FALSE)</f>
        <v>0</v>
      </c>
      <c r="O1171" s="184">
        <f>(SUM($H311:O311)-SUM($H1171:N1171))*VLOOKUP($F1171,DRT,4,FALSE)</f>
        <v>0</v>
      </c>
      <c r="P1171" s="184">
        <f>(SUM($H311:P311)-SUM($H1171:O1171))*VLOOKUP($F1171,DRT,4,FALSE)</f>
        <v>0</v>
      </c>
      <c r="Q1171" s="184">
        <f>(SUM($H311:Q311)-SUM($H1171:P1171))*VLOOKUP($F1171,DRT,4,FALSE)</f>
        <v>0</v>
      </c>
      <c r="R1171" s="184">
        <f>(SUM($H311:R311)-SUM($H1171:Q1171))*VLOOKUP($F1171,DRT,4,FALSE)</f>
        <v>0</v>
      </c>
      <c r="S1171" s="184">
        <f>(SUM($H311:S311)-SUM($H1171:R1171))*VLOOKUP($F1171,DRT,4,FALSE)</f>
        <v>0</v>
      </c>
      <c r="T1171" s="184">
        <f>(SUM($H311:T311)-SUM($H1171:S1171))*VLOOKUP($F1171,DRT,4,FALSE)</f>
        <v>0</v>
      </c>
      <c r="U1171" s="184">
        <f>(SUM($H311:U311)-SUM($H1171:T1171))*VLOOKUP($F1171,DRT,4,FALSE)</f>
        <v>0</v>
      </c>
      <c r="V1171" s="213">
        <f>(SUM($H311:V311)-SUM($H1171:U1171))*VLOOKUP($F1171,DRT,4,FALSE)</f>
        <v>0</v>
      </c>
      <c r="W1171" s="46">
        <f t="shared" ref="W1171:W1172" si="437">G1171-SUM(H1171:V1171)</f>
        <v>0</v>
      </c>
      <c r="Y1171"/>
      <c r="Z1171"/>
    </row>
    <row r="1172" spans="1:26" outlineLevel="1" x14ac:dyDescent="0.2">
      <c r="A1172" s="318"/>
      <c r="B1172" s="25"/>
      <c r="C1172" s="24"/>
      <c r="D1172" s="24"/>
      <c r="E1172" s="64"/>
      <c r="F1172" s="433" t="s">
        <v>492</v>
      </c>
      <c r="G1172" s="188">
        <f>G312</f>
        <v>0</v>
      </c>
      <c r="H1172" s="189">
        <f t="shared" si="436"/>
        <v>0</v>
      </c>
      <c r="I1172" s="184">
        <f t="shared" si="436"/>
        <v>0</v>
      </c>
      <c r="J1172" s="184">
        <f t="shared" si="436"/>
        <v>0</v>
      </c>
      <c r="K1172" s="215">
        <f t="shared" si="436"/>
        <v>0</v>
      </c>
      <c r="L1172" s="189">
        <f>(SUM($H312:L312)-SUM($H1172:K1172))*VLOOKUP($F1172,DRT,4,FALSE)</f>
        <v>0</v>
      </c>
      <c r="M1172" s="184">
        <f>(SUM($H312:M312)-SUM($H1172:L1172))*VLOOKUP($F1172,DRT,4,FALSE)</f>
        <v>0</v>
      </c>
      <c r="N1172" s="184">
        <f>(SUM($H312:N312)-SUM($H1172:M1172))*VLOOKUP($F1172,DRT,4,FALSE)</f>
        <v>0</v>
      </c>
      <c r="O1172" s="184">
        <f>(SUM($H312:O312)-SUM($H1172:N1172))*VLOOKUP($F1172,DRT,4,FALSE)</f>
        <v>0</v>
      </c>
      <c r="P1172" s="184">
        <f>(SUM($H312:P312)-SUM($H1172:O1172))*VLOOKUP($F1172,DRT,4,FALSE)</f>
        <v>0</v>
      </c>
      <c r="Q1172" s="184">
        <f>(SUM($H312:Q312)-SUM($H1172:P1172))*VLOOKUP($F1172,DRT,4,FALSE)</f>
        <v>0</v>
      </c>
      <c r="R1172" s="184">
        <f>(SUM($H312:R312)-SUM($H1172:Q1172))*VLOOKUP($F1172,DRT,4,FALSE)</f>
        <v>0</v>
      </c>
      <c r="S1172" s="184">
        <f>(SUM($H312:S312)-SUM($H1172:R1172))*VLOOKUP($F1172,DRT,4,FALSE)</f>
        <v>0</v>
      </c>
      <c r="T1172" s="184">
        <f>(SUM($H312:T312)-SUM($H1172:S1172))*VLOOKUP($F1172,DRT,4,FALSE)</f>
        <v>0</v>
      </c>
      <c r="U1172" s="184">
        <f>(SUM($H312:U312)-SUM($H1172:T1172))*VLOOKUP($F1172,DRT,4,FALSE)</f>
        <v>0</v>
      </c>
      <c r="V1172" s="213">
        <f>(SUM($H312:V312)-SUM($H1172:U1172))*VLOOKUP($F1172,DRT,4,FALSE)</f>
        <v>0</v>
      </c>
      <c r="W1172" s="46">
        <f t="shared" si="437"/>
        <v>0</v>
      </c>
      <c r="Y1172"/>
      <c r="Z1172"/>
    </row>
    <row r="1173" spans="1:26" outlineLevel="1" x14ac:dyDescent="0.2">
      <c r="A1173" s="318"/>
      <c r="B1173" s="25"/>
      <c r="C1173" s="24"/>
      <c r="D1173" s="24"/>
      <c r="E1173" s="64"/>
      <c r="F1173" s="433" t="s">
        <v>493</v>
      </c>
      <c r="G1173" s="188">
        <f>G313</f>
        <v>0</v>
      </c>
      <c r="H1173" s="178">
        <f t="shared" ref="H1173:V1173" si="438">H313</f>
        <v>0</v>
      </c>
      <c r="I1173" s="182">
        <f t="shared" si="438"/>
        <v>0</v>
      </c>
      <c r="J1173" s="182">
        <f t="shared" si="438"/>
        <v>0</v>
      </c>
      <c r="K1173" s="183">
        <f t="shared" si="438"/>
        <v>0</v>
      </c>
      <c r="L1173" s="189">
        <f t="shared" si="438"/>
        <v>0</v>
      </c>
      <c r="M1173" s="213">
        <f t="shared" si="438"/>
        <v>0</v>
      </c>
      <c r="N1173" s="184">
        <f t="shared" si="438"/>
        <v>0</v>
      </c>
      <c r="O1173" s="184">
        <f t="shared" si="438"/>
        <v>0</v>
      </c>
      <c r="P1173" s="184">
        <f t="shared" si="438"/>
        <v>0</v>
      </c>
      <c r="Q1173" s="184">
        <f t="shared" si="438"/>
        <v>0</v>
      </c>
      <c r="R1173" s="184">
        <f t="shared" si="438"/>
        <v>0</v>
      </c>
      <c r="S1173" s="184">
        <f t="shared" si="438"/>
        <v>0</v>
      </c>
      <c r="T1173" s="184">
        <f t="shared" si="438"/>
        <v>0</v>
      </c>
      <c r="U1173" s="184">
        <f t="shared" si="438"/>
        <v>0</v>
      </c>
      <c r="V1173" s="213">
        <f t="shared" si="438"/>
        <v>0</v>
      </c>
      <c r="W1173" s="46">
        <f t="shared" ref="W1173" si="439">G1173-SUM(H1173:V1173)</f>
        <v>0</v>
      </c>
      <c r="Y1173"/>
      <c r="Z1173"/>
    </row>
    <row r="1174" spans="1:26" x14ac:dyDescent="0.2">
      <c r="A1174" s="318"/>
      <c r="B1174" s="25"/>
      <c r="C1174" s="24"/>
      <c r="D1174" s="24"/>
      <c r="E1174" s="64" t="s">
        <v>495</v>
      </c>
      <c r="F1174" s="24"/>
      <c r="G1174" s="69">
        <f t="shared" ref="G1174:W1174" si="440">SUBTOTAL(9,G1175:G1177)</f>
        <v>0</v>
      </c>
      <c r="H1174" s="66">
        <f t="shared" si="440"/>
        <v>0</v>
      </c>
      <c r="I1174" s="66">
        <f t="shared" si="440"/>
        <v>0</v>
      </c>
      <c r="J1174" s="66">
        <f t="shared" si="440"/>
        <v>0</v>
      </c>
      <c r="K1174" s="67">
        <f t="shared" si="440"/>
        <v>0</v>
      </c>
      <c r="L1174" s="34">
        <f t="shared" si="440"/>
        <v>0</v>
      </c>
      <c r="M1174" s="34">
        <f t="shared" si="440"/>
        <v>0</v>
      </c>
      <c r="N1174" s="34">
        <f t="shared" si="440"/>
        <v>0</v>
      </c>
      <c r="O1174" s="34">
        <f t="shared" si="440"/>
        <v>0</v>
      </c>
      <c r="P1174" s="34">
        <f t="shared" si="440"/>
        <v>0</v>
      </c>
      <c r="Q1174" s="34">
        <f t="shared" si="440"/>
        <v>0</v>
      </c>
      <c r="R1174" s="34">
        <f t="shared" si="440"/>
        <v>0</v>
      </c>
      <c r="S1174" s="34">
        <f t="shared" si="440"/>
        <v>0</v>
      </c>
      <c r="T1174" s="34">
        <f t="shared" si="440"/>
        <v>0</v>
      </c>
      <c r="U1174" s="34">
        <f t="shared" si="440"/>
        <v>0</v>
      </c>
      <c r="V1174" s="34">
        <f t="shared" si="440"/>
        <v>0</v>
      </c>
      <c r="W1174" s="49">
        <f t="shared" si="440"/>
        <v>0</v>
      </c>
      <c r="Y1174"/>
      <c r="Z1174"/>
    </row>
    <row r="1175" spans="1:26" outlineLevel="1" x14ac:dyDescent="0.2">
      <c r="A1175" s="318"/>
      <c r="B1175" s="25"/>
      <c r="C1175" s="24"/>
      <c r="D1175" s="24"/>
      <c r="E1175" s="64"/>
      <c r="F1175" s="187" t="s">
        <v>488</v>
      </c>
      <c r="G1175" s="188">
        <f>G315</f>
        <v>0</v>
      </c>
      <c r="H1175" s="189">
        <f t="shared" ref="H1175:K1176" si="441">IF(H315="",0,H315*VLOOKUP($F1175,DRT,3,FALSE))</f>
        <v>0</v>
      </c>
      <c r="I1175" s="184">
        <f t="shared" si="441"/>
        <v>0</v>
      </c>
      <c r="J1175" s="184">
        <f t="shared" si="441"/>
        <v>0</v>
      </c>
      <c r="K1175" s="215">
        <f t="shared" si="441"/>
        <v>0</v>
      </c>
      <c r="L1175" s="189">
        <f>(SUM($H315:L315)-SUM($H1175:K1175))*VLOOKUP($F1175,DRT,4,FALSE)</f>
        <v>0</v>
      </c>
      <c r="M1175" s="184">
        <f>(SUM($H315:M315)-SUM($H1175:L1175))*VLOOKUP($F1175,DRT,4,FALSE)</f>
        <v>0</v>
      </c>
      <c r="N1175" s="184">
        <f>(SUM($H315:N315)-SUM($H1175:M1175))*VLOOKUP($F1175,DRT,4,FALSE)</f>
        <v>0</v>
      </c>
      <c r="O1175" s="184">
        <f>(SUM($H315:O315)-SUM($H1175:N1175))*VLOOKUP($F1175,DRT,4,FALSE)</f>
        <v>0</v>
      </c>
      <c r="P1175" s="184">
        <f>(SUM($H315:P315)-SUM($H1175:O1175))*VLOOKUP($F1175,DRT,4,FALSE)</f>
        <v>0</v>
      </c>
      <c r="Q1175" s="184">
        <f>(SUM($H315:Q315)-SUM($H1175:P1175))*VLOOKUP($F1175,DRT,4,FALSE)</f>
        <v>0</v>
      </c>
      <c r="R1175" s="184">
        <f>(SUM($H315:R315)-SUM($H1175:Q1175))*VLOOKUP($F1175,DRT,4,FALSE)</f>
        <v>0</v>
      </c>
      <c r="S1175" s="184">
        <f>(SUM($H315:S315)-SUM($H1175:R1175))*VLOOKUP($F1175,DRT,4,FALSE)</f>
        <v>0</v>
      </c>
      <c r="T1175" s="184">
        <f>(SUM($H315:T315)-SUM($H1175:S1175))*VLOOKUP($F1175,DRT,4,FALSE)</f>
        <v>0</v>
      </c>
      <c r="U1175" s="184">
        <f>(SUM($H315:U315)-SUM($H1175:T1175))*VLOOKUP($F1175,DRT,4,FALSE)</f>
        <v>0</v>
      </c>
      <c r="V1175" s="213">
        <f>(SUM($H315:V315)-SUM($H1175:U1175))*VLOOKUP($F1175,DRT,4,FALSE)</f>
        <v>0</v>
      </c>
      <c r="W1175" s="46">
        <f>G1175-SUM(H1175:V1175)</f>
        <v>0</v>
      </c>
      <c r="Y1175"/>
      <c r="Z1175"/>
    </row>
    <row r="1176" spans="1:26" ht="12.75" customHeight="1" outlineLevel="1" x14ac:dyDescent="0.2">
      <c r="A1176" s="318"/>
      <c r="B1176" s="256"/>
      <c r="C1176" s="257"/>
      <c r="D1176" s="257"/>
      <c r="E1176" s="257"/>
      <c r="F1176" s="176" t="s">
        <v>489</v>
      </c>
      <c r="G1176" s="226">
        <f>G316</f>
        <v>0</v>
      </c>
      <c r="H1176" s="189">
        <f t="shared" si="441"/>
        <v>0</v>
      </c>
      <c r="I1176" s="189">
        <f t="shared" si="441"/>
        <v>0</v>
      </c>
      <c r="J1176" s="189">
        <f t="shared" si="441"/>
        <v>0</v>
      </c>
      <c r="K1176" s="215">
        <f t="shared" si="441"/>
        <v>0</v>
      </c>
      <c r="L1176" s="189">
        <f>(SUM($H316:L316)-SUM($H1176:K1176))*VLOOKUP($F1176,DRT,4,FALSE)</f>
        <v>0</v>
      </c>
      <c r="M1176" s="189">
        <f>(SUM($H316:M316)-SUM($H1176:L1176))*VLOOKUP($F1176,DRT,4,FALSE)</f>
        <v>0</v>
      </c>
      <c r="N1176" s="189">
        <f>(SUM($H316:N316)-SUM($H1176:M1176))*VLOOKUP($F1176,DRT,4,FALSE)</f>
        <v>0</v>
      </c>
      <c r="O1176" s="189">
        <f>(SUM($H316:O316)-SUM($H1176:N1176))*VLOOKUP($F1176,DRT,4,FALSE)</f>
        <v>0</v>
      </c>
      <c r="P1176" s="189">
        <f>(SUM($H316:P316)-SUM($H1176:O1176))*VLOOKUP($F1176,DRT,4,FALSE)</f>
        <v>0</v>
      </c>
      <c r="Q1176" s="189">
        <f>(SUM($H316:Q316)-SUM($H1176:P1176))*VLOOKUP($F1176,DRT,4,FALSE)</f>
        <v>0</v>
      </c>
      <c r="R1176" s="189">
        <f>(SUM($H316:R316)-SUM($H1176:Q1176))*VLOOKUP($F1176,DRT,4,FALSE)</f>
        <v>0</v>
      </c>
      <c r="S1176" s="189">
        <f>(SUM($H316:S316)-SUM($H1176:R1176))*VLOOKUP($F1176,DRT,4,FALSE)</f>
        <v>0</v>
      </c>
      <c r="T1176" s="189">
        <f>(SUM($H316:T316)-SUM($H1176:S1176))*VLOOKUP($F1176,DRT,4,FALSE)</f>
        <v>0</v>
      </c>
      <c r="U1176" s="189">
        <f>(SUM($H316:U316)-SUM($H1176:T1176))*VLOOKUP($F1176,DRT,4,FALSE)</f>
        <v>0</v>
      </c>
      <c r="V1176" s="189">
        <f>(SUM($H316:V316)-SUM($H1176:U1176))*VLOOKUP($F1176,DRT,4,FALSE)</f>
        <v>0</v>
      </c>
      <c r="W1176" s="46">
        <f>G1176-SUM(H1176:V1176)</f>
        <v>0</v>
      </c>
      <c r="Y1176"/>
      <c r="Z1176"/>
    </row>
    <row r="1177" spans="1:26" ht="12.75" customHeight="1" outlineLevel="1" x14ac:dyDescent="0.2">
      <c r="A1177" s="318"/>
      <c r="B1177" s="256"/>
      <c r="C1177" s="257"/>
      <c r="D1177" s="257"/>
      <c r="E1177" s="257"/>
      <c r="F1177" s="176" t="s">
        <v>464</v>
      </c>
      <c r="G1177" s="226">
        <f>G317</f>
        <v>0</v>
      </c>
      <c r="H1177" s="223">
        <f t="shared" ref="H1177:V1177" si="442">H317</f>
        <v>0</v>
      </c>
      <c r="I1177" s="224">
        <f t="shared" si="442"/>
        <v>0</v>
      </c>
      <c r="J1177" s="224">
        <f t="shared" si="442"/>
        <v>0</v>
      </c>
      <c r="K1177" s="215">
        <f t="shared" si="442"/>
        <v>0</v>
      </c>
      <c r="L1177" s="223">
        <f t="shared" si="442"/>
        <v>0</v>
      </c>
      <c r="M1177" s="224">
        <f t="shared" si="442"/>
        <v>0</v>
      </c>
      <c r="N1177" s="184">
        <f t="shared" si="442"/>
        <v>0</v>
      </c>
      <c r="O1177" s="224">
        <f t="shared" si="442"/>
        <v>0</v>
      </c>
      <c r="P1177" s="224">
        <f t="shared" si="442"/>
        <v>0</v>
      </c>
      <c r="Q1177" s="224">
        <f t="shared" si="442"/>
        <v>0</v>
      </c>
      <c r="R1177" s="184">
        <f t="shared" si="442"/>
        <v>0</v>
      </c>
      <c r="S1177" s="224">
        <f t="shared" si="442"/>
        <v>0</v>
      </c>
      <c r="T1177" s="224">
        <f t="shared" si="442"/>
        <v>0</v>
      </c>
      <c r="U1177" s="224">
        <f t="shared" si="442"/>
        <v>0</v>
      </c>
      <c r="V1177" s="225">
        <f t="shared" si="442"/>
        <v>0</v>
      </c>
      <c r="W1177" s="46">
        <f t="shared" ref="W1177" si="443">G1177-SUM(H1177:V1177)</f>
        <v>0</v>
      </c>
      <c r="Y1177"/>
      <c r="Z1177"/>
    </row>
    <row r="1178" spans="1:26" x14ac:dyDescent="0.2">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c r="Y1178"/>
      <c r="Z1178"/>
    </row>
    <row r="1179" spans="1:26" x14ac:dyDescent="0.2">
      <c r="A1179" s="318"/>
      <c r="B1179" s="71"/>
      <c r="C1179" s="23"/>
      <c r="D1179" s="23"/>
      <c r="E1179" s="24" t="s">
        <v>142</v>
      </c>
      <c r="F1179" s="24"/>
      <c r="G1179" s="69">
        <f>SUBTOTAL(9,G1180:G1182)</f>
        <v>0</v>
      </c>
      <c r="H1179" s="70">
        <f t="shared" ref="H1179:W1179" si="444">SUBTOTAL(9,H1180:H1182)</f>
        <v>0</v>
      </c>
      <c r="I1179" s="66">
        <f t="shared" si="444"/>
        <v>0</v>
      </c>
      <c r="J1179" s="66">
        <f t="shared" si="444"/>
        <v>0</v>
      </c>
      <c r="K1179" s="67">
        <f t="shared" si="444"/>
        <v>0</v>
      </c>
      <c r="L1179" s="34">
        <f t="shared" si="444"/>
        <v>0</v>
      </c>
      <c r="M1179" s="34">
        <f t="shared" si="444"/>
        <v>0</v>
      </c>
      <c r="N1179" s="34">
        <f t="shared" si="444"/>
        <v>0</v>
      </c>
      <c r="O1179" s="34">
        <f t="shared" si="444"/>
        <v>0</v>
      </c>
      <c r="P1179" s="34">
        <f t="shared" si="444"/>
        <v>0</v>
      </c>
      <c r="Q1179" s="34">
        <f t="shared" si="444"/>
        <v>0</v>
      </c>
      <c r="R1179" s="34">
        <f t="shared" si="444"/>
        <v>0</v>
      </c>
      <c r="S1179" s="34">
        <f t="shared" si="444"/>
        <v>0</v>
      </c>
      <c r="T1179" s="34">
        <f t="shared" si="444"/>
        <v>0</v>
      </c>
      <c r="U1179" s="34">
        <f t="shared" si="444"/>
        <v>0</v>
      </c>
      <c r="V1179" s="34">
        <f t="shared" si="444"/>
        <v>0</v>
      </c>
      <c r="W1179" s="33">
        <f t="shared" si="444"/>
        <v>0</v>
      </c>
      <c r="Y1179"/>
      <c r="Z1179"/>
    </row>
    <row r="1180" spans="1:26" outlineLevel="1" x14ac:dyDescent="0.2">
      <c r="A1180" s="318"/>
      <c r="B1180" s="71"/>
      <c r="C1180" s="23"/>
      <c r="D1180" s="23"/>
      <c r="E1180" s="24"/>
      <c r="F1180" s="176" t="s">
        <v>129</v>
      </c>
      <c r="G1180" s="188">
        <f>G320</f>
        <v>0</v>
      </c>
      <c r="H1180" s="189">
        <f t="shared" ref="H1180:K1182" si="445">IF(H320="",0,H320*VLOOKUP($F1180,DRT,3,FALSE))</f>
        <v>0</v>
      </c>
      <c r="I1180" s="189">
        <f t="shared" si="445"/>
        <v>0</v>
      </c>
      <c r="J1180" s="189">
        <f t="shared" si="445"/>
        <v>0</v>
      </c>
      <c r="K1180" s="215">
        <f t="shared" si="445"/>
        <v>0</v>
      </c>
      <c r="L1180" s="189">
        <f>(SUM($H320:$K320)-SUM($H1180:K1180))*VLOOKUP($F1180,DRT,4,FALSE)</f>
        <v>0</v>
      </c>
      <c r="M1180" s="189">
        <f>(SUM($H320:$K320)-SUM($H1180:L1180))*VLOOKUP($F1180,DRT,4,FALSE)</f>
        <v>0</v>
      </c>
      <c r="N1180" s="189">
        <f>(SUM($H320:$K320)-SUM($H1180:M1180))*VLOOKUP($F1180,DRT,4,FALSE)</f>
        <v>0</v>
      </c>
      <c r="O1180" s="189">
        <f>(SUM($H320:$K320)-SUM($H1180:N1180))*VLOOKUP($F1180,DRT,4,FALSE)</f>
        <v>0</v>
      </c>
      <c r="P1180" s="189">
        <f>(SUM($H320:$K320)-SUM($H1180:O1180))*VLOOKUP($F1180,DRT,4,FALSE)</f>
        <v>0</v>
      </c>
      <c r="Q1180" s="189">
        <f>(SUM($H320:$K320)-SUM($H1180:P1180))*VLOOKUP($F1180,DRT,4,FALSE)</f>
        <v>0</v>
      </c>
      <c r="R1180" s="189">
        <f>(SUM($H320:$K320)-SUM($H1180:Q1180))*VLOOKUP($F1180,DRT,4,FALSE)</f>
        <v>0</v>
      </c>
      <c r="S1180" s="189">
        <f>(SUM($H320:$K320)-SUM($H1180:R1180))*VLOOKUP($F1180,DRT,4,FALSE)</f>
        <v>0</v>
      </c>
      <c r="T1180" s="189">
        <f>(SUM($H320:$K320)-SUM($H1180:S1180))*VLOOKUP($F1180,DRT,4,FALSE)</f>
        <v>0</v>
      </c>
      <c r="U1180" s="189">
        <f>(SUM($H320:$K320)-SUM($H1180:T1180))*VLOOKUP($F1180,DRT,4,FALSE)</f>
        <v>0</v>
      </c>
      <c r="V1180" s="215">
        <f>(SUM($H320:$K320)-SUM($H1180:U1180))*VLOOKUP($F1180,DRT,4,FALSE)</f>
        <v>0</v>
      </c>
      <c r="W1180" s="46">
        <f>G1180-SUM(H1180:V1180)</f>
        <v>0</v>
      </c>
      <c r="Y1180"/>
      <c r="Z1180"/>
    </row>
    <row r="1181" spans="1:26" outlineLevel="1" x14ac:dyDescent="0.2">
      <c r="A1181" s="318"/>
      <c r="B1181" s="71"/>
      <c r="C1181" s="23"/>
      <c r="D1181" s="23"/>
      <c r="E1181" s="24"/>
      <c r="F1181" s="176" t="s">
        <v>130</v>
      </c>
      <c r="G1181" s="188">
        <f>G321</f>
        <v>0</v>
      </c>
      <c r="H1181" s="189">
        <f t="shared" si="445"/>
        <v>0</v>
      </c>
      <c r="I1181" s="184">
        <f t="shared" si="445"/>
        <v>0</v>
      </c>
      <c r="J1181" s="184">
        <f t="shared" si="445"/>
        <v>0</v>
      </c>
      <c r="K1181" s="215">
        <f t="shared" si="445"/>
        <v>0</v>
      </c>
      <c r="L1181" s="181">
        <f>IF(L321="",0,L321*VLOOKUP($F1181,DRT,4,FALSE))</f>
        <v>0</v>
      </c>
      <c r="M1181" s="213">
        <f>(SUM($H321:$K321)-SUM($H1181:$K1181))*VLOOKUP($F1181,DRT,4,FALSE)</f>
        <v>0</v>
      </c>
      <c r="N1181" s="184">
        <f>(N($L321)-$L1181)*VLOOKUP($F1181,DRT,4,FALSE)</f>
        <v>0</v>
      </c>
      <c r="O1181" s="189">
        <f>(SUM($H321:$K321)-SUM($H1181:$K1181)-$M1181)*VLOOKUP($F1181,DRT,4,FALSE)</f>
        <v>0</v>
      </c>
      <c r="P1181" s="184">
        <f>(N($L321)-$L1181-$N1181)*VLOOKUP($F1181,DRT,4,FALSE)</f>
        <v>0</v>
      </c>
      <c r="Q1181" s="213">
        <f>(SUM($H321:$K321)-SUM($H1181:$K1181)-$M1181-$O1181)*VLOOKUP($F1181,DRT,4,FALSE)</f>
        <v>0</v>
      </c>
      <c r="R1181" s="184">
        <f>(N($L321)-$L1181-$N1181-$P1181)*VLOOKUP($F1181,DRT,4,FALSE)</f>
        <v>0</v>
      </c>
      <c r="S1181" s="184">
        <f>(SUM($H321:$K321)-SUM($H1181:$K1181)-$M1181-$O1181-$Q1181)*VLOOKUP($F1181,DRT,4,FALSE)</f>
        <v>0</v>
      </c>
      <c r="T1181" s="189">
        <f>(N($L321)-$L1181-$N1181-$P1181-$R1181)*VLOOKUP($F1181,DRT,4,FALSE)</f>
        <v>0</v>
      </c>
      <c r="U1181" s="184">
        <f>(SUM($H321:$K321)-SUM($H1181:$K1181)-$M1181-$O1181-$Q1181-$S1181)*VLOOKUP($F1181,DRT,4,FALSE)</f>
        <v>0</v>
      </c>
      <c r="V1181" s="213">
        <f>(N($L321)-$L1181-$N1181-$P1181-$R1181-$T1181)*VLOOKUP($F1181,DRT,4,FALSE)</f>
        <v>0</v>
      </c>
      <c r="W1181" s="46">
        <f>G1181-SUM(H1181:V1181)</f>
        <v>0</v>
      </c>
      <c r="Y1181"/>
      <c r="Z1181"/>
    </row>
    <row r="1182" spans="1:26" outlineLevel="1" x14ac:dyDescent="0.2">
      <c r="A1182" s="318"/>
      <c r="B1182" s="71"/>
      <c r="C1182" s="23"/>
      <c r="D1182" s="23"/>
      <c r="E1182" s="24"/>
      <c r="F1182" s="176" t="s">
        <v>131</v>
      </c>
      <c r="G1182" s="188">
        <f>G322</f>
        <v>0</v>
      </c>
      <c r="H1182" s="189">
        <f t="shared" si="445"/>
        <v>0</v>
      </c>
      <c r="I1182" s="184">
        <f t="shared" si="445"/>
        <v>0</v>
      </c>
      <c r="J1182" s="184">
        <f t="shared" si="445"/>
        <v>0</v>
      </c>
      <c r="K1182" s="215">
        <f t="shared" si="445"/>
        <v>0</v>
      </c>
      <c r="L1182" s="181">
        <f>IF(L322="",0,L322*VLOOKUP($F1182,DRT,4,FALSE))</f>
        <v>0</v>
      </c>
      <c r="M1182" s="192">
        <f>IF(M322="",0,M322*VLOOKUP($F1182,DRT,4,FALSE))</f>
        <v>0</v>
      </c>
      <c r="N1182" s="184">
        <f>(SUM($H322:$K322)-SUM($H1182:$K1182))*VLOOKUP($F1182,DRT,4,FALSE)</f>
        <v>0</v>
      </c>
      <c r="O1182" s="189">
        <f>($L322-$L1182)*VLOOKUP($F1182,DRT,4,FALSE)</f>
        <v>0</v>
      </c>
      <c r="P1182" s="184">
        <f>($M322-$M1182)*VLOOKUP($F1182,DRT,4,FALSE)</f>
        <v>0</v>
      </c>
      <c r="Q1182" s="213">
        <f>(SUM($H322:$K322)-SUM($H1182:$K1182)-N1182)*VLOOKUP($F1182,DRT,4,FALSE)</f>
        <v>0</v>
      </c>
      <c r="R1182" s="184">
        <f>($L322-$L1182-$O1182)*VLOOKUP($F1182,DRT,4,FALSE)</f>
        <v>0</v>
      </c>
      <c r="S1182" s="184">
        <f>($M322-$M1182-$P1182)*VLOOKUP($F1182,DRT,4,FALSE)</f>
        <v>0</v>
      </c>
      <c r="T1182" s="189">
        <f>(SUM($H322:$K322)-SUM($H1182:$K1182)-$N1182-$Q1182)*VLOOKUP($F1182,DRT,4,FALSE)</f>
        <v>0</v>
      </c>
      <c r="U1182" s="184">
        <f>($L322-$L1182-$O1182-$R1182)*VLOOKUP($F1182,DRT,4,FALSE)</f>
        <v>0</v>
      </c>
      <c r="V1182" s="213">
        <f>($M322-$M1182-$P1182-$S1182)*VLOOKUP($F1182,DRT,4,FALSE)</f>
        <v>0</v>
      </c>
      <c r="W1182" s="46">
        <f>G1182-SUM(H1182:V1182)</f>
        <v>0</v>
      </c>
      <c r="Y1182"/>
      <c r="Z1182"/>
    </row>
    <row r="1183" spans="1:26" x14ac:dyDescent="0.2">
      <c r="A1183" s="318"/>
      <c r="B1183" s="71"/>
      <c r="C1183" s="23"/>
      <c r="D1183" s="23"/>
      <c r="E1183" s="24" t="s">
        <v>393</v>
      </c>
      <c r="F1183" s="24"/>
      <c r="G1183" s="69">
        <f>SUBTOTAL(9,G1184:G1185)</f>
        <v>0</v>
      </c>
      <c r="H1183" s="70">
        <f t="shared" ref="H1183:W1183" si="446">SUBTOTAL(9,H1184:H1185)</f>
        <v>0</v>
      </c>
      <c r="I1183" s="66">
        <f t="shared" si="446"/>
        <v>0</v>
      </c>
      <c r="J1183" s="66">
        <f t="shared" si="446"/>
        <v>0</v>
      </c>
      <c r="K1183" s="67">
        <f t="shared" si="446"/>
        <v>0</v>
      </c>
      <c r="L1183" s="34">
        <f t="shared" si="446"/>
        <v>0</v>
      </c>
      <c r="M1183" s="34">
        <f t="shared" si="446"/>
        <v>0</v>
      </c>
      <c r="N1183" s="34">
        <f t="shared" si="446"/>
        <v>0</v>
      </c>
      <c r="O1183" s="34">
        <f t="shared" si="446"/>
        <v>0</v>
      </c>
      <c r="P1183" s="34">
        <f t="shared" si="446"/>
        <v>0</v>
      </c>
      <c r="Q1183" s="34">
        <f t="shared" si="446"/>
        <v>0</v>
      </c>
      <c r="R1183" s="34">
        <f t="shared" si="446"/>
        <v>0</v>
      </c>
      <c r="S1183" s="34">
        <f t="shared" si="446"/>
        <v>0</v>
      </c>
      <c r="T1183" s="34">
        <f t="shared" si="446"/>
        <v>0</v>
      </c>
      <c r="U1183" s="34">
        <f t="shared" si="446"/>
        <v>0</v>
      </c>
      <c r="V1183" s="34">
        <f t="shared" si="446"/>
        <v>0</v>
      </c>
      <c r="W1183" s="33">
        <f t="shared" si="446"/>
        <v>0</v>
      </c>
      <c r="Y1183"/>
      <c r="Z1183"/>
    </row>
    <row r="1184" spans="1:26" outlineLevel="1" x14ac:dyDescent="0.2">
      <c r="A1184" s="318"/>
      <c r="B1184" s="25"/>
      <c r="C1184" s="24"/>
      <c r="D1184" s="23"/>
      <c r="E1184" s="64"/>
      <c r="F1184" s="187" t="s">
        <v>201</v>
      </c>
      <c r="G1184" s="188">
        <f t="shared" ref="G1184:V1184" si="447">G324</f>
        <v>0</v>
      </c>
      <c r="H1184" s="189">
        <f t="shared" si="447"/>
        <v>0</v>
      </c>
      <c r="I1184" s="189">
        <f t="shared" si="447"/>
        <v>0</v>
      </c>
      <c r="J1184" s="45">
        <f t="shared" si="447"/>
        <v>0</v>
      </c>
      <c r="K1184" s="215">
        <f t="shared" si="447"/>
        <v>0</v>
      </c>
      <c r="L1184" s="189">
        <f t="shared" si="447"/>
        <v>0</v>
      </c>
      <c r="M1184" s="45">
        <f t="shared" si="447"/>
        <v>0</v>
      </c>
      <c r="N1184" s="184">
        <f t="shared" si="447"/>
        <v>0</v>
      </c>
      <c r="O1184" s="189">
        <f t="shared" si="447"/>
        <v>0</v>
      </c>
      <c r="P1184" s="189">
        <f t="shared" si="447"/>
        <v>0</v>
      </c>
      <c r="Q1184" s="45">
        <f t="shared" si="447"/>
        <v>0</v>
      </c>
      <c r="R1184" s="184">
        <f t="shared" si="447"/>
        <v>0</v>
      </c>
      <c r="S1184" s="189">
        <f t="shared" si="447"/>
        <v>0</v>
      </c>
      <c r="T1184" s="189">
        <f t="shared" si="447"/>
        <v>0</v>
      </c>
      <c r="U1184" s="189">
        <f t="shared" si="447"/>
        <v>0</v>
      </c>
      <c r="V1184" s="45">
        <f t="shared" si="447"/>
        <v>0</v>
      </c>
      <c r="W1184" s="46">
        <f>G1184-SUM(H1184:V1184)</f>
        <v>0</v>
      </c>
      <c r="Y1184"/>
      <c r="Z1184"/>
    </row>
    <row r="1185" spans="1:26" outlineLevel="1" x14ac:dyDescent="0.2">
      <c r="A1185" s="318"/>
      <c r="B1185" s="25"/>
      <c r="C1185" s="24"/>
      <c r="D1185" s="23"/>
      <c r="E1185" s="64"/>
      <c r="F1185" s="187" t="s">
        <v>314</v>
      </c>
      <c r="G1185" s="188">
        <f t="shared" ref="G1185:V1185" si="448">G325</f>
        <v>0</v>
      </c>
      <c r="H1185" s="189">
        <f t="shared" si="448"/>
        <v>0</v>
      </c>
      <c r="I1185" s="189">
        <f t="shared" si="448"/>
        <v>0</v>
      </c>
      <c r="J1185" s="45">
        <f t="shared" si="448"/>
        <v>0</v>
      </c>
      <c r="K1185" s="215">
        <f t="shared" si="448"/>
        <v>0</v>
      </c>
      <c r="L1185" s="189">
        <f t="shared" si="448"/>
        <v>0</v>
      </c>
      <c r="M1185" s="45">
        <f t="shared" si="448"/>
        <v>0</v>
      </c>
      <c r="N1185" s="184">
        <f t="shared" si="448"/>
        <v>0</v>
      </c>
      <c r="O1185" s="189">
        <f t="shared" si="448"/>
        <v>0</v>
      </c>
      <c r="P1185" s="189">
        <f t="shared" si="448"/>
        <v>0</v>
      </c>
      <c r="Q1185" s="45">
        <f t="shared" si="448"/>
        <v>0</v>
      </c>
      <c r="R1185" s="184">
        <f t="shared" si="448"/>
        <v>0</v>
      </c>
      <c r="S1185" s="189">
        <f t="shared" si="448"/>
        <v>0</v>
      </c>
      <c r="T1185" s="189">
        <f t="shared" si="448"/>
        <v>0</v>
      </c>
      <c r="U1185" s="189">
        <f t="shared" si="448"/>
        <v>0</v>
      </c>
      <c r="V1185" s="45">
        <f t="shared" si="448"/>
        <v>0</v>
      </c>
      <c r="W1185" s="46">
        <f>G1185-SUM(H1185:V1185)</f>
        <v>0</v>
      </c>
      <c r="Y1185"/>
      <c r="Z1185"/>
    </row>
    <row r="1186" spans="1:26" x14ac:dyDescent="0.2">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c r="Y1186"/>
      <c r="Z1186"/>
    </row>
    <row r="1187" spans="1:26" x14ac:dyDescent="0.2">
      <c r="A1187" s="318"/>
      <c r="B1187" s="71"/>
      <c r="C1187" s="23"/>
      <c r="D1187" s="23" t="s">
        <v>127</v>
      </c>
      <c r="E1187" s="24"/>
      <c r="F1187" s="24"/>
      <c r="G1187" s="75">
        <f>SUBTOTAL(9,G1188:G1193)</f>
        <v>0</v>
      </c>
      <c r="H1187" s="42">
        <f t="shared" ref="H1187:W1187" si="449">SUBTOTAL(9,H1188:H1193)</f>
        <v>0</v>
      </c>
      <c r="I1187" s="42">
        <f t="shared" si="449"/>
        <v>0</v>
      </c>
      <c r="J1187" s="42">
        <f t="shared" si="449"/>
        <v>0</v>
      </c>
      <c r="K1187" s="44">
        <f t="shared" si="449"/>
        <v>0</v>
      </c>
      <c r="L1187" s="42">
        <f t="shared" si="449"/>
        <v>0</v>
      </c>
      <c r="M1187" s="42">
        <f t="shared" si="449"/>
        <v>0</v>
      </c>
      <c r="N1187" s="42">
        <f t="shared" si="449"/>
        <v>0</v>
      </c>
      <c r="O1187" s="42">
        <f t="shared" si="449"/>
        <v>0</v>
      </c>
      <c r="P1187" s="42">
        <f t="shared" si="449"/>
        <v>0</v>
      </c>
      <c r="Q1187" s="42">
        <f t="shared" si="449"/>
        <v>0</v>
      </c>
      <c r="R1187" s="42">
        <f t="shared" si="449"/>
        <v>0</v>
      </c>
      <c r="S1187" s="42">
        <f t="shared" si="449"/>
        <v>0</v>
      </c>
      <c r="T1187" s="42">
        <f t="shared" si="449"/>
        <v>0</v>
      </c>
      <c r="U1187" s="42">
        <f t="shared" si="449"/>
        <v>0</v>
      </c>
      <c r="V1187" s="42">
        <f t="shared" si="449"/>
        <v>0</v>
      </c>
      <c r="W1187" s="49">
        <f t="shared" si="449"/>
        <v>0</v>
      </c>
      <c r="Y1187"/>
      <c r="Z1187"/>
    </row>
    <row r="1188" spans="1:26" outlineLevel="1" x14ac:dyDescent="0.2">
      <c r="A1188" s="318"/>
      <c r="B1188" s="25"/>
      <c r="C1188" s="24"/>
      <c r="D1188" s="23"/>
      <c r="E1188" s="64"/>
      <c r="F1188" s="187" t="s">
        <v>128</v>
      </c>
      <c r="G1188" s="188">
        <f t="shared" ref="G1188:W1188" si="450">G328</f>
        <v>0</v>
      </c>
      <c r="H1188" s="189">
        <f t="shared" si="450"/>
        <v>0</v>
      </c>
      <c r="I1188" s="189">
        <f t="shared" si="450"/>
        <v>0</v>
      </c>
      <c r="J1188" s="45">
        <f t="shared" si="450"/>
        <v>0</v>
      </c>
      <c r="K1188" s="215">
        <f t="shared" si="450"/>
        <v>0</v>
      </c>
      <c r="L1188" s="189">
        <f t="shared" si="450"/>
        <v>0</v>
      </c>
      <c r="M1188" s="45">
        <f t="shared" si="450"/>
        <v>0</v>
      </c>
      <c r="N1188" s="184">
        <f t="shared" si="450"/>
        <v>0</v>
      </c>
      <c r="O1188" s="189">
        <f t="shared" si="450"/>
        <v>0</v>
      </c>
      <c r="P1188" s="189">
        <f t="shared" si="450"/>
        <v>0</v>
      </c>
      <c r="Q1188" s="45">
        <f t="shared" si="450"/>
        <v>0</v>
      </c>
      <c r="R1188" s="184">
        <f t="shared" si="450"/>
        <v>0</v>
      </c>
      <c r="S1188" s="189">
        <f t="shared" si="450"/>
        <v>0</v>
      </c>
      <c r="T1188" s="189">
        <f t="shared" si="450"/>
        <v>0</v>
      </c>
      <c r="U1188" s="189">
        <f t="shared" si="450"/>
        <v>0</v>
      </c>
      <c r="V1188" s="45">
        <f t="shared" si="450"/>
        <v>0</v>
      </c>
      <c r="W1188" s="46">
        <f t="shared" si="450"/>
        <v>0</v>
      </c>
      <c r="Y1188"/>
      <c r="Z1188"/>
    </row>
    <row r="1189" spans="1:26" outlineLevel="1" x14ac:dyDescent="0.2">
      <c r="A1189" s="318"/>
      <c r="B1189" s="71"/>
      <c r="C1189" s="24"/>
      <c r="D1189" s="24"/>
      <c r="E1189" s="64"/>
      <c r="F1189" s="176" t="s">
        <v>132</v>
      </c>
      <c r="G1189" s="188">
        <f t="shared" ref="G1189:V1189" si="451">G329</f>
        <v>0</v>
      </c>
      <c r="H1189" s="189">
        <f t="shared" si="451"/>
        <v>0</v>
      </c>
      <c r="I1189" s="184">
        <f t="shared" si="451"/>
        <v>0</v>
      </c>
      <c r="J1189" s="184">
        <f t="shared" si="451"/>
        <v>0</v>
      </c>
      <c r="K1189" s="215">
        <f t="shared" si="451"/>
        <v>0</v>
      </c>
      <c r="L1189" s="214">
        <f t="shared" si="451"/>
        <v>0</v>
      </c>
      <c r="M1189" s="184">
        <f t="shared" si="451"/>
        <v>0</v>
      </c>
      <c r="N1189" s="184">
        <f t="shared" si="451"/>
        <v>0</v>
      </c>
      <c r="O1189" s="184">
        <f t="shared" si="451"/>
        <v>0</v>
      </c>
      <c r="P1189" s="184">
        <f t="shared" si="451"/>
        <v>0</v>
      </c>
      <c r="Q1189" s="213">
        <f t="shared" si="451"/>
        <v>0</v>
      </c>
      <c r="R1189" s="184">
        <f t="shared" si="451"/>
        <v>0</v>
      </c>
      <c r="S1189" s="184">
        <f t="shared" si="451"/>
        <v>0</v>
      </c>
      <c r="T1189" s="189">
        <f t="shared" si="451"/>
        <v>0</v>
      </c>
      <c r="U1189" s="184">
        <f t="shared" si="451"/>
        <v>0</v>
      </c>
      <c r="V1189" s="213">
        <f t="shared" si="451"/>
        <v>0</v>
      </c>
      <c r="W1189" s="46">
        <f>G1189-SUM(H1189:V1189)</f>
        <v>0</v>
      </c>
      <c r="Y1189"/>
      <c r="Z1189"/>
    </row>
    <row r="1190" spans="1:26" outlineLevel="1" x14ac:dyDescent="0.2">
      <c r="A1190" s="318"/>
      <c r="B1190" s="71"/>
      <c r="C1190" s="24"/>
      <c r="D1190" s="24"/>
      <c r="E1190" s="64"/>
      <c r="F1190" s="176" t="s">
        <v>133</v>
      </c>
      <c r="G1190" s="188">
        <f t="shared" ref="G1190:V1190" si="452">G330</f>
        <v>0</v>
      </c>
      <c r="H1190" s="189">
        <f t="shared" si="452"/>
        <v>0</v>
      </c>
      <c r="I1190" s="184">
        <f t="shared" si="452"/>
        <v>0</v>
      </c>
      <c r="J1190" s="184">
        <f t="shared" si="452"/>
        <v>0</v>
      </c>
      <c r="K1190" s="215">
        <f t="shared" si="452"/>
        <v>0</v>
      </c>
      <c r="L1190" s="214">
        <f t="shared" si="452"/>
        <v>0</v>
      </c>
      <c r="M1190" s="184">
        <f t="shared" si="452"/>
        <v>0</v>
      </c>
      <c r="N1190" s="224">
        <f t="shared" si="452"/>
        <v>0</v>
      </c>
      <c r="O1190" s="184">
        <f t="shared" si="452"/>
        <v>0</v>
      </c>
      <c r="P1190" s="184">
        <f t="shared" si="452"/>
        <v>0</v>
      </c>
      <c r="Q1190" s="213">
        <f t="shared" si="452"/>
        <v>0</v>
      </c>
      <c r="R1190" s="184">
        <f t="shared" si="452"/>
        <v>0</v>
      </c>
      <c r="S1190" s="184">
        <f t="shared" si="452"/>
        <v>0</v>
      </c>
      <c r="T1190" s="189">
        <f t="shared" si="452"/>
        <v>0</v>
      </c>
      <c r="U1190" s="184">
        <f t="shared" si="452"/>
        <v>0</v>
      </c>
      <c r="V1190" s="215">
        <f t="shared" si="452"/>
        <v>0</v>
      </c>
      <c r="W1190" s="46">
        <f>G1190-SUM(H1190:V1190)</f>
        <v>0</v>
      </c>
      <c r="Y1190"/>
      <c r="Z1190"/>
    </row>
    <row r="1191" spans="1:26" outlineLevel="1" x14ac:dyDescent="0.2">
      <c r="A1191" s="318"/>
      <c r="B1191" s="71"/>
      <c r="C1191" s="24"/>
      <c r="D1191" s="24"/>
      <c r="E1191" s="64"/>
      <c r="F1191" s="176" t="s">
        <v>134</v>
      </c>
      <c r="G1191" s="188">
        <f t="shared" ref="G1191:V1191" si="453">G331</f>
        <v>0</v>
      </c>
      <c r="H1191" s="189">
        <f t="shared" si="453"/>
        <v>0</v>
      </c>
      <c r="I1191" s="184">
        <f t="shared" si="453"/>
        <v>0</v>
      </c>
      <c r="J1191" s="184">
        <f t="shared" si="453"/>
        <v>0</v>
      </c>
      <c r="K1191" s="48">
        <f t="shared" si="453"/>
        <v>0</v>
      </c>
      <c r="L1191" s="189">
        <f t="shared" si="453"/>
        <v>0</v>
      </c>
      <c r="M1191" s="184">
        <f t="shared" si="453"/>
        <v>0</v>
      </c>
      <c r="N1191" s="184">
        <f t="shared" si="453"/>
        <v>0</v>
      </c>
      <c r="O1191" s="184">
        <f t="shared" si="453"/>
        <v>0</v>
      </c>
      <c r="P1191" s="184">
        <f t="shared" si="453"/>
        <v>0</v>
      </c>
      <c r="Q1191" s="213">
        <f t="shared" si="453"/>
        <v>0</v>
      </c>
      <c r="R1191" s="184">
        <f t="shared" si="453"/>
        <v>0</v>
      </c>
      <c r="S1191" s="184">
        <f t="shared" si="453"/>
        <v>0</v>
      </c>
      <c r="T1191" s="189">
        <f t="shared" si="453"/>
        <v>0</v>
      </c>
      <c r="U1191" s="184">
        <f t="shared" si="453"/>
        <v>0</v>
      </c>
      <c r="V1191" s="215">
        <f t="shared" si="453"/>
        <v>0</v>
      </c>
      <c r="W1191" s="46">
        <f>G1191-SUM(H1191:V1191)</f>
        <v>0</v>
      </c>
      <c r="Y1191"/>
      <c r="Z1191"/>
    </row>
    <row r="1192" spans="1:26" outlineLevel="1" x14ac:dyDescent="0.2">
      <c r="A1192" s="318"/>
      <c r="B1192" s="71"/>
      <c r="C1192" s="24"/>
      <c r="D1192" s="24"/>
      <c r="E1192" s="64"/>
      <c r="F1192" s="176" t="s">
        <v>135</v>
      </c>
      <c r="G1192" s="188">
        <f t="shared" ref="G1192:V1192" si="454">G332</f>
        <v>0</v>
      </c>
      <c r="H1192" s="189">
        <f t="shared" si="454"/>
        <v>0</v>
      </c>
      <c r="I1192" s="184">
        <f t="shared" si="454"/>
        <v>0</v>
      </c>
      <c r="J1192" s="184">
        <f t="shared" si="454"/>
        <v>0</v>
      </c>
      <c r="K1192" s="215">
        <f t="shared" si="454"/>
        <v>0</v>
      </c>
      <c r="L1192" s="214">
        <f t="shared" si="454"/>
        <v>0</v>
      </c>
      <c r="M1192" s="184">
        <f t="shared" si="454"/>
        <v>0</v>
      </c>
      <c r="N1192" s="227">
        <f t="shared" si="454"/>
        <v>0</v>
      </c>
      <c r="O1192" s="184">
        <f t="shared" si="454"/>
        <v>0</v>
      </c>
      <c r="P1192" s="184">
        <f t="shared" si="454"/>
        <v>0</v>
      </c>
      <c r="Q1192" s="213">
        <f t="shared" si="454"/>
        <v>0</v>
      </c>
      <c r="R1192" s="184">
        <f t="shared" si="454"/>
        <v>0</v>
      </c>
      <c r="S1192" s="184">
        <f t="shared" si="454"/>
        <v>0</v>
      </c>
      <c r="T1192" s="189">
        <f t="shared" si="454"/>
        <v>0</v>
      </c>
      <c r="U1192" s="184">
        <f t="shared" si="454"/>
        <v>0</v>
      </c>
      <c r="V1192" s="215">
        <f t="shared" si="454"/>
        <v>0</v>
      </c>
      <c r="W1192" s="46">
        <f>G1192-SUM(H1192:V1192)</f>
        <v>0</v>
      </c>
      <c r="Y1192"/>
      <c r="Z1192"/>
    </row>
    <row r="1193" spans="1:26" outlineLevel="1" x14ac:dyDescent="0.2">
      <c r="A1193" s="318"/>
      <c r="B1193" s="71"/>
      <c r="C1193" s="64"/>
      <c r="D1193" s="64"/>
      <c r="E1193" s="64"/>
      <c r="F1193" s="176" t="s">
        <v>136</v>
      </c>
      <c r="G1193" s="188">
        <f t="shared" ref="G1193:V1193" si="455">G333</f>
        <v>0</v>
      </c>
      <c r="H1193" s="189">
        <f t="shared" si="455"/>
        <v>0</v>
      </c>
      <c r="I1193" s="184">
        <f t="shared" si="455"/>
        <v>0</v>
      </c>
      <c r="J1193" s="184">
        <f t="shared" si="455"/>
        <v>0</v>
      </c>
      <c r="K1193" s="215">
        <f t="shared" si="455"/>
        <v>0</v>
      </c>
      <c r="L1193" s="214">
        <f t="shared" si="455"/>
        <v>0</v>
      </c>
      <c r="M1193" s="184">
        <f t="shared" si="455"/>
        <v>0</v>
      </c>
      <c r="N1193" s="184">
        <f t="shared" si="455"/>
        <v>0</v>
      </c>
      <c r="O1193" s="184">
        <f t="shared" si="455"/>
        <v>0</v>
      </c>
      <c r="P1193" s="184">
        <f t="shared" si="455"/>
        <v>0</v>
      </c>
      <c r="Q1193" s="213">
        <f t="shared" si="455"/>
        <v>0</v>
      </c>
      <c r="R1193" s="184">
        <f t="shared" si="455"/>
        <v>0</v>
      </c>
      <c r="S1193" s="184">
        <f t="shared" si="455"/>
        <v>0</v>
      </c>
      <c r="T1193" s="189">
        <f t="shared" si="455"/>
        <v>0</v>
      </c>
      <c r="U1193" s="184">
        <f t="shared" si="455"/>
        <v>0</v>
      </c>
      <c r="V1193" s="215">
        <f t="shared" si="455"/>
        <v>0</v>
      </c>
      <c r="W1193" s="46">
        <f>G1193-SUM(H1193:V1193)</f>
        <v>0</v>
      </c>
      <c r="Y1193"/>
      <c r="Z1193"/>
    </row>
    <row r="1194" spans="1:26" x14ac:dyDescent="0.2">
      <c r="A1194" s="318"/>
      <c r="B1194" s="71"/>
      <c r="C1194" s="24"/>
      <c r="D1194" s="23" t="s">
        <v>137</v>
      </c>
      <c r="E1194" s="64"/>
      <c r="F1194" s="24"/>
      <c r="G1194" s="69">
        <f t="shared" ref="G1194:W1194" si="456">SUBTOTAL(9,G1195:G1199)</f>
        <v>0</v>
      </c>
      <c r="H1194" s="34">
        <f t="shared" si="456"/>
        <v>0</v>
      </c>
      <c r="I1194" s="34">
        <f t="shared" si="456"/>
        <v>0</v>
      </c>
      <c r="J1194" s="34">
        <f t="shared" si="456"/>
        <v>0</v>
      </c>
      <c r="K1194" s="37">
        <f t="shared" si="456"/>
        <v>0</v>
      </c>
      <c r="L1194" s="35">
        <f t="shared" si="456"/>
        <v>0</v>
      </c>
      <c r="M1194" s="36">
        <f t="shared" si="456"/>
        <v>0</v>
      </c>
      <c r="N1194" s="36">
        <f t="shared" si="456"/>
        <v>0</v>
      </c>
      <c r="O1194" s="36">
        <f t="shared" si="456"/>
        <v>0</v>
      </c>
      <c r="P1194" s="36">
        <f t="shared" si="456"/>
        <v>0</v>
      </c>
      <c r="Q1194" s="36">
        <f t="shared" si="456"/>
        <v>0</v>
      </c>
      <c r="R1194" s="36">
        <f t="shared" si="456"/>
        <v>0</v>
      </c>
      <c r="S1194" s="36">
        <f t="shared" si="456"/>
        <v>0</v>
      </c>
      <c r="T1194" s="36">
        <f t="shared" si="456"/>
        <v>0</v>
      </c>
      <c r="U1194" s="36">
        <f t="shared" si="456"/>
        <v>0</v>
      </c>
      <c r="V1194" s="37">
        <f t="shared" si="456"/>
        <v>0</v>
      </c>
      <c r="W1194" s="37">
        <f t="shared" si="456"/>
        <v>0</v>
      </c>
      <c r="Y1194"/>
      <c r="Z1194"/>
    </row>
    <row r="1195" spans="1:26" outlineLevel="1" x14ac:dyDescent="0.2">
      <c r="A1195" s="318"/>
      <c r="B1195" s="71"/>
      <c r="C1195" s="24"/>
      <c r="D1195" s="24"/>
      <c r="E1195" s="23"/>
      <c r="F1195" s="176" t="s">
        <v>138</v>
      </c>
      <c r="G1195" s="188">
        <f t="shared" ref="G1195:V1195" si="457">G335</f>
        <v>0</v>
      </c>
      <c r="H1195" s="189">
        <f t="shared" si="457"/>
        <v>0</v>
      </c>
      <c r="I1195" s="184">
        <f t="shared" si="457"/>
        <v>0</v>
      </c>
      <c r="J1195" s="184">
        <f t="shared" si="457"/>
        <v>0</v>
      </c>
      <c r="K1195" s="215">
        <f t="shared" si="457"/>
        <v>0</v>
      </c>
      <c r="L1195" s="214">
        <f t="shared" si="457"/>
        <v>0</v>
      </c>
      <c r="M1195" s="213">
        <f t="shared" si="457"/>
        <v>0</v>
      </c>
      <c r="N1195" s="184">
        <f t="shared" si="457"/>
        <v>0</v>
      </c>
      <c r="O1195" s="189">
        <f t="shared" si="457"/>
        <v>0</v>
      </c>
      <c r="P1195" s="184">
        <f t="shared" si="457"/>
        <v>0</v>
      </c>
      <c r="Q1195" s="213">
        <f t="shared" si="457"/>
        <v>0</v>
      </c>
      <c r="R1195" s="184">
        <f t="shared" si="457"/>
        <v>0</v>
      </c>
      <c r="S1195" s="184">
        <f t="shared" si="457"/>
        <v>0</v>
      </c>
      <c r="T1195" s="189">
        <f t="shared" si="457"/>
        <v>0</v>
      </c>
      <c r="U1195" s="184">
        <f t="shared" si="457"/>
        <v>0</v>
      </c>
      <c r="V1195" s="215">
        <f t="shared" si="457"/>
        <v>0</v>
      </c>
      <c r="W1195" s="46">
        <f>G1195-SUM(H1195:V1195)</f>
        <v>0</v>
      </c>
      <c r="Y1195"/>
      <c r="Z1195"/>
    </row>
    <row r="1196" spans="1:26" outlineLevel="1" x14ac:dyDescent="0.2">
      <c r="A1196" s="318"/>
      <c r="B1196" s="71"/>
      <c r="C1196" s="24"/>
      <c r="D1196" s="24"/>
      <c r="E1196" s="24"/>
      <c r="F1196" s="176" t="s">
        <v>139</v>
      </c>
      <c r="G1196" s="188">
        <f t="shared" ref="G1196:V1196" si="458">G336</f>
        <v>0</v>
      </c>
      <c r="H1196" s="189">
        <f t="shared" si="458"/>
        <v>0</v>
      </c>
      <c r="I1196" s="184">
        <f t="shared" si="458"/>
        <v>0</v>
      </c>
      <c r="J1196" s="184">
        <f t="shared" si="458"/>
        <v>0</v>
      </c>
      <c r="K1196" s="215">
        <f t="shared" si="458"/>
        <v>0</v>
      </c>
      <c r="L1196" s="214">
        <f t="shared" si="458"/>
        <v>0</v>
      </c>
      <c r="M1196" s="213">
        <f t="shared" si="458"/>
        <v>0</v>
      </c>
      <c r="N1196" s="184">
        <f t="shared" si="458"/>
        <v>0</v>
      </c>
      <c r="O1196" s="189">
        <f t="shared" si="458"/>
        <v>0</v>
      </c>
      <c r="P1196" s="184">
        <f t="shared" si="458"/>
        <v>0</v>
      </c>
      <c r="Q1196" s="213">
        <f t="shared" si="458"/>
        <v>0</v>
      </c>
      <c r="R1196" s="184">
        <f t="shared" si="458"/>
        <v>0</v>
      </c>
      <c r="S1196" s="184">
        <f t="shared" si="458"/>
        <v>0</v>
      </c>
      <c r="T1196" s="189">
        <f t="shared" si="458"/>
        <v>0</v>
      </c>
      <c r="U1196" s="184">
        <f t="shared" si="458"/>
        <v>0</v>
      </c>
      <c r="V1196" s="215">
        <f t="shared" si="458"/>
        <v>0</v>
      </c>
      <c r="W1196" s="46">
        <f>G1196-SUM(H1196:V1196)</f>
        <v>0</v>
      </c>
      <c r="Y1196"/>
      <c r="Z1196"/>
    </row>
    <row r="1197" spans="1:26" outlineLevel="1" x14ac:dyDescent="0.2">
      <c r="A1197" s="318"/>
      <c r="B1197" s="71"/>
      <c r="C1197" s="24"/>
      <c r="D1197" s="24"/>
      <c r="E1197" s="24"/>
      <c r="F1197" s="176" t="s">
        <v>140</v>
      </c>
      <c r="G1197" s="188">
        <f t="shared" ref="G1197:V1197" si="459">G337</f>
        <v>0</v>
      </c>
      <c r="H1197" s="189">
        <f t="shared" si="459"/>
        <v>0</v>
      </c>
      <c r="I1197" s="184">
        <f t="shared" si="459"/>
        <v>0</v>
      </c>
      <c r="J1197" s="184">
        <f t="shared" si="459"/>
        <v>0</v>
      </c>
      <c r="K1197" s="215">
        <f t="shared" si="459"/>
        <v>0</v>
      </c>
      <c r="L1197" s="214">
        <f t="shared" si="459"/>
        <v>0</v>
      </c>
      <c r="M1197" s="213">
        <f t="shared" si="459"/>
        <v>0</v>
      </c>
      <c r="N1197" s="184">
        <f t="shared" si="459"/>
        <v>0</v>
      </c>
      <c r="O1197" s="189">
        <f t="shared" si="459"/>
        <v>0</v>
      </c>
      <c r="P1197" s="184">
        <f t="shared" si="459"/>
        <v>0</v>
      </c>
      <c r="Q1197" s="213">
        <f t="shared" si="459"/>
        <v>0</v>
      </c>
      <c r="R1197" s="184">
        <f t="shared" si="459"/>
        <v>0</v>
      </c>
      <c r="S1197" s="184">
        <f t="shared" si="459"/>
        <v>0</v>
      </c>
      <c r="T1197" s="189">
        <f t="shared" si="459"/>
        <v>0</v>
      </c>
      <c r="U1197" s="184">
        <f t="shared" si="459"/>
        <v>0</v>
      </c>
      <c r="V1197" s="215">
        <f t="shared" si="459"/>
        <v>0</v>
      </c>
      <c r="W1197" s="46">
        <f>G1197-SUM(H1197:V1197)</f>
        <v>0</v>
      </c>
      <c r="Y1197"/>
      <c r="Z1197"/>
    </row>
    <row r="1198" spans="1:26" outlineLevel="1" x14ac:dyDescent="0.2">
      <c r="A1198" s="318"/>
      <c r="B1198" s="71"/>
      <c r="C1198" s="24"/>
      <c r="D1198" s="24"/>
      <c r="E1198" s="24"/>
      <c r="F1198" s="176" t="s">
        <v>141</v>
      </c>
      <c r="G1198" s="188">
        <f t="shared" ref="G1198:V1198" si="460">G338</f>
        <v>0</v>
      </c>
      <c r="H1198" s="189">
        <f t="shared" si="460"/>
        <v>0</v>
      </c>
      <c r="I1198" s="184">
        <f t="shared" si="460"/>
        <v>0</v>
      </c>
      <c r="J1198" s="184">
        <f t="shared" si="460"/>
        <v>0</v>
      </c>
      <c r="K1198" s="215">
        <f t="shared" si="460"/>
        <v>0</v>
      </c>
      <c r="L1198" s="214">
        <f t="shared" si="460"/>
        <v>0</v>
      </c>
      <c r="M1198" s="213">
        <f t="shared" si="460"/>
        <v>0</v>
      </c>
      <c r="N1198" s="184">
        <f t="shared" si="460"/>
        <v>0</v>
      </c>
      <c r="O1198" s="189">
        <f t="shared" si="460"/>
        <v>0</v>
      </c>
      <c r="P1198" s="184">
        <f t="shared" si="460"/>
        <v>0</v>
      </c>
      <c r="Q1198" s="213">
        <f t="shared" si="460"/>
        <v>0</v>
      </c>
      <c r="R1198" s="184">
        <f t="shared" si="460"/>
        <v>0</v>
      </c>
      <c r="S1198" s="184">
        <f t="shared" si="460"/>
        <v>0</v>
      </c>
      <c r="T1198" s="189">
        <f t="shared" si="460"/>
        <v>0</v>
      </c>
      <c r="U1198" s="184">
        <f t="shared" si="460"/>
        <v>0</v>
      </c>
      <c r="V1198" s="215">
        <f t="shared" si="460"/>
        <v>0</v>
      </c>
      <c r="W1198" s="46">
        <f>G1198-SUM(H1198:V1198)</f>
        <v>0</v>
      </c>
      <c r="Y1198"/>
      <c r="Z1198"/>
    </row>
    <row r="1199" spans="1:26" outlineLevel="1" x14ac:dyDescent="0.2">
      <c r="A1199" s="318"/>
      <c r="B1199" s="71"/>
      <c r="C1199" s="24"/>
      <c r="D1199" s="24"/>
      <c r="E1199" s="24"/>
      <c r="F1199" s="176" t="s">
        <v>195</v>
      </c>
      <c r="G1199" s="188">
        <f t="shared" ref="G1199:V1199" si="461">G339</f>
        <v>0</v>
      </c>
      <c r="H1199" s="189">
        <f t="shared" si="461"/>
        <v>0</v>
      </c>
      <c r="I1199" s="184">
        <f t="shared" si="461"/>
        <v>0</v>
      </c>
      <c r="J1199" s="184">
        <f t="shared" si="461"/>
        <v>0</v>
      </c>
      <c r="K1199" s="215">
        <f t="shared" si="461"/>
        <v>0</v>
      </c>
      <c r="L1199" s="214">
        <f t="shared" si="461"/>
        <v>0</v>
      </c>
      <c r="M1199" s="213">
        <f t="shared" si="461"/>
        <v>0</v>
      </c>
      <c r="N1199" s="184">
        <f t="shared" si="461"/>
        <v>0</v>
      </c>
      <c r="O1199" s="189">
        <f t="shared" si="461"/>
        <v>0</v>
      </c>
      <c r="P1199" s="184">
        <f t="shared" si="461"/>
        <v>0</v>
      </c>
      <c r="Q1199" s="213">
        <f t="shared" si="461"/>
        <v>0</v>
      </c>
      <c r="R1199" s="184">
        <f t="shared" si="461"/>
        <v>0</v>
      </c>
      <c r="S1199" s="184">
        <f t="shared" si="461"/>
        <v>0</v>
      </c>
      <c r="T1199" s="189">
        <f t="shared" si="461"/>
        <v>0</v>
      </c>
      <c r="U1199" s="184">
        <f t="shared" si="461"/>
        <v>0</v>
      </c>
      <c r="V1199" s="215">
        <f t="shared" si="461"/>
        <v>0</v>
      </c>
      <c r="W1199" s="46">
        <f>G1199-SUM(H1199:V1199)</f>
        <v>0</v>
      </c>
      <c r="Y1199"/>
      <c r="Z1199"/>
    </row>
    <row r="1200" spans="1:26" x14ac:dyDescent="0.2">
      <c r="A1200" s="318"/>
      <c r="B1200" s="25"/>
      <c r="C1200" s="23" t="s">
        <v>143</v>
      </c>
      <c r="D1200" s="64"/>
      <c r="E1200" s="64"/>
      <c r="F1200" s="24"/>
      <c r="G1200" s="75"/>
      <c r="H1200" s="42"/>
      <c r="I1200" s="42"/>
      <c r="J1200" s="42"/>
      <c r="K1200" s="44"/>
      <c r="L1200" s="43"/>
      <c r="M1200" s="42"/>
      <c r="N1200" s="42"/>
      <c r="O1200" s="42"/>
      <c r="P1200" s="42"/>
      <c r="Q1200" s="42"/>
      <c r="R1200" s="42"/>
      <c r="S1200" s="42"/>
      <c r="T1200" s="42"/>
      <c r="U1200" s="42"/>
      <c r="V1200" s="44"/>
      <c r="W1200" s="33"/>
      <c r="Y1200"/>
      <c r="Z1200"/>
    </row>
    <row r="1201" spans="1:26" s="72" customFormat="1" x14ac:dyDescent="0.2">
      <c r="A1201" s="322"/>
      <c r="B1201" s="25"/>
      <c r="C1201" s="23"/>
      <c r="D1201" s="65" t="s">
        <v>52</v>
      </c>
      <c r="E1201" s="24"/>
      <c r="F1201" s="24"/>
      <c r="G1201" s="69"/>
      <c r="H1201" s="66"/>
      <c r="I1201" s="66"/>
      <c r="J1201" s="66"/>
      <c r="K1201" s="67"/>
      <c r="L1201" s="51"/>
      <c r="M1201" s="34"/>
      <c r="N1201" s="34"/>
      <c r="O1201" s="34"/>
      <c r="P1201" s="34"/>
      <c r="Q1201" s="34"/>
      <c r="R1201" s="34"/>
      <c r="S1201" s="34"/>
      <c r="T1201" s="34"/>
      <c r="U1201" s="34"/>
      <c r="V1201" s="37"/>
      <c r="W1201" s="33"/>
      <c r="Y1201"/>
      <c r="Z1201"/>
    </row>
    <row r="1202" spans="1:26" s="72" customFormat="1" x14ac:dyDescent="0.2">
      <c r="A1202" s="322"/>
      <c r="B1202" s="25"/>
      <c r="C1202" s="23"/>
      <c r="D1202" s="23"/>
      <c r="E1202" s="24" t="s">
        <v>153</v>
      </c>
      <c r="F1202" s="24"/>
      <c r="G1202" s="69">
        <f>SUBTOTAL(9,G1203:G1206)</f>
        <v>0</v>
      </c>
      <c r="H1202" s="70">
        <f t="shared" ref="H1202:W1202" si="462">SUBTOTAL(9,H1203:H1206)</f>
        <v>0</v>
      </c>
      <c r="I1202" s="66">
        <f t="shared" si="462"/>
        <v>0</v>
      </c>
      <c r="J1202" s="66">
        <f t="shared" si="462"/>
        <v>0</v>
      </c>
      <c r="K1202" s="67">
        <f t="shared" si="462"/>
        <v>0</v>
      </c>
      <c r="L1202" s="34">
        <f t="shared" si="462"/>
        <v>0</v>
      </c>
      <c r="M1202" s="34">
        <f t="shared" si="462"/>
        <v>0</v>
      </c>
      <c r="N1202" s="34">
        <f t="shared" si="462"/>
        <v>0</v>
      </c>
      <c r="O1202" s="34">
        <f t="shared" si="462"/>
        <v>0</v>
      </c>
      <c r="P1202" s="34">
        <f t="shared" si="462"/>
        <v>0</v>
      </c>
      <c r="Q1202" s="34">
        <f t="shared" si="462"/>
        <v>0</v>
      </c>
      <c r="R1202" s="34">
        <f t="shared" si="462"/>
        <v>0</v>
      </c>
      <c r="S1202" s="34">
        <f t="shared" si="462"/>
        <v>0</v>
      </c>
      <c r="T1202" s="34">
        <f t="shared" si="462"/>
        <v>0</v>
      </c>
      <c r="U1202" s="34">
        <f t="shared" si="462"/>
        <v>0</v>
      </c>
      <c r="V1202" s="34">
        <f t="shared" si="462"/>
        <v>0</v>
      </c>
      <c r="W1202" s="33">
        <f t="shared" si="462"/>
        <v>0</v>
      </c>
      <c r="Y1202"/>
      <c r="Z1202"/>
    </row>
    <row r="1203" spans="1:26" s="72" customFormat="1" outlineLevel="1" x14ac:dyDescent="0.2">
      <c r="A1203" s="322"/>
      <c r="B1203" s="25"/>
      <c r="C1203" s="23"/>
      <c r="D1203" s="23"/>
      <c r="E1203" s="24"/>
      <c r="F1203" s="176" t="s">
        <v>154</v>
      </c>
      <c r="G1203" s="190">
        <f t="shared" ref="G1203:V1203" si="463">G343</f>
        <v>0</v>
      </c>
      <c r="H1203" s="191">
        <f t="shared" si="463"/>
        <v>0</v>
      </c>
      <c r="I1203" s="179">
        <f t="shared" si="463"/>
        <v>0</v>
      </c>
      <c r="J1203" s="179">
        <f t="shared" si="463"/>
        <v>0</v>
      </c>
      <c r="K1203" s="197">
        <f t="shared" si="463"/>
        <v>0</v>
      </c>
      <c r="L1203" s="181">
        <f t="shared" si="463"/>
        <v>0</v>
      </c>
      <c r="M1203" s="192">
        <f t="shared" si="463"/>
        <v>0</v>
      </c>
      <c r="N1203" s="182">
        <f t="shared" si="463"/>
        <v>0</v>
      </c>
      <c r="O1203" s="178">
        <f t="shared" si="463"/>
        <v>0</v>
      </c>
      <c r="P1203" s="182">
        <f t="shared" si="463"/>
        <v>0</v>
      </c>
      <c r="Q1203" s="192">
        <f t="shared" si="463"/>
        <v>0</v>
      </c>
      <c r="R1203" s="182">
        <f t="shared" si="463"/>
        <v>0</v>
      </c>
      <c r="S1203" s="182">
        <f t="shared" si="463"/>
        <v>0</v>
      </c>
      <c r="T1203" s="178">
        <f t="shared" si="463"/>
        <v>0</v>
      </c>
      <c r="U1203" s="182">
        <f t="shared" si="463"/>
        <v>0</v>
      </c>
      <c r="V1203" s="183">
        <f t="shared" si="463"/>
        <v>0</v>
      </c>
      <c r="W1203" s="46">
        <f>G1203-SUM(H1203:V1203)</f>
        <v>0</v>
      </c>
      <c r="Y1203"/>
      <c r="Z1203"/>
    </row>
    <row r="1204" spans="1:26" s="72" customFormat="1" outlineLevel="1" x14ac:dyDescent="0.2">
      <c r="A1204" s="322"/>
      <c r="B1204" s="25"/>
      <c r="C1204" s="23"/>
      <c r="D1204" s="23"/>
      <c r="E1204" s="24"/>
      <c r="F1204" s="176" t="s">
        <v>155</v>
      </c>
      <c r="G1204" s="190">
        <f t="shared" ref="G1204:V1204" si="464">G344</f>
        <v>0</v>
      </c>
      <c r="H1204" s="191">
        <f t="shared" si="464"/>
        <v>0</v>
      </c>
      <c r="I1204" s="179">
        <f t="shared" si="464"/>
        <v>0</v>
      </c>
      <c r="J1204" s="179">
        <f t="shared" si="464"/>
        <v>0</v>
      </c>
      <c r="K1204" s="197">
        <f t="shared" si="464"/>
        <v>0</v>
      </c>
      <c r="L1204" s="181">
        <f t="shared" si="464"/>
        <v>0</v>
      </c>
      <c r="M1204" s="192">
        <f t="shared" si="464"/>
        <v>0</v>
      </c>
      <c r="N1204" s="182">
        <f t="shared" si="464"/>
        <v>0</v>
      </c>
      <c r="O1204" s="178">
        <f t="shared" si="464"/>
        <v>0</v>
      </c>
      <c r="P1204" s="182">
        <f t="shared" si="464"/>
        <v>0</v>
      </c>
      <c r="Q1204" s="192">
        <f t="shared" si="464"/>
        <v>0</v>
      </c>
      <c r="R1204" s="182">
        <f t="shared" si="464"/>
        <v>0</v>
      </c>
      <c r="S1204" s="182">
        <f t="shared" si="464"/>
        <v>0</v>
      </c>
      <c r="T1204" s="178">
        <f t="shared" si="464"/>
        <v>0</v>
      </c>
      <c r="U1204" s="182">
        <f t="shared" si="464"/>
        <v>0</v>
      </c>
      <c r="V1204" s="183">
        <f t="shared" si="464"/>
        <v>0</v>
      </c>
      <c r="W1204" s="46">
        <f>G1204-SUM(H1204:V1204)</f>
        <v>0</v>
      </c>
      <c r="Y1204"/>
      <c r="Z1204"/>
    </row>
    <row r="1205" spans="1:26" s="72" customFormat="1" outlineLevel="1" x14ac:dyDescent="0.2">
      <c r="A1205" s="322"/>
      <c r="B1205" s="25"/>
      <c r="C1205" s="23"/>
      <c r="D1205" s="23"/>
      <c r="E1205" s="24"/>
      <c r="F1205" s="176" t="s">
        <v>156</v>
      </c>
      <c r="G1205" s="190">
        <f t="shared" ref="G1205:V1205" si="465">G345</f>
        <v>0</v>
      </c>
      <c r="H1205" s="191">
        <f t="shared" si="465"/>
        <v>0</v>
      </c>
      <c r="I1205" s="179">
        <f t="shared" si="465"/>
        <v>0</v>
      </c>
      <c r="J1205" s="179">
        <f t="shared" si="465"/>
        <v>0</v>
      </c>
      <c r="K1205" s="197">
        <f t="shared" si="465"/>
        <v>0</v>
      </c>
      <c r="L1205" s="181">
        <f t="shared" si="465"/>
        <v>0</v>
      </c>
      <c r="M1205" s="192">
        <f t="shared" si="465"/>
        <v>0</v>
      </c>
      <c r="N1205" s="182">
        <f t="shared" si="465"/>
        <v>0</v>
      </c>
      <c r="O1205" s="178">
        <f t="shared" si="465"/>
        <v>0</v>
      </c>
      <c r="P1205" s="182">
        <f t="shared" si="465"/>
        <v>0</v>
      </c>
      <c r="Q1205" s="192">
        <f t="shared" si="465"/>
        <v>0</v>
      </c>
      <c r="R1205" s="182">
        <f t="shared" si="465"/>
        <v>0</v>
      </c>
      <c r="S1205" s="182">
        <f t="shared" si="465"/>
        <v>0</v>
      </c>
      <c r="T1205" s="178">
        <f t="shared" si="465"/>
        <v>0</v>
      </c>
      <c r="U1205" s="182">
        <f t="shared" si="465"/>
        <v>0</v>
      </c>
      <c r="V1205" s="183">
        <f t="shared" si="465"/>
        <v>0</v>
      </c>
      <c r="W1205" s="46">
        <f>G1205-SUM(H1205:V1205)</f>
        <v>0</v>
      </c>
      <c r="Y1205"/>
      <c r="Z1205"/>
    </row>
    <row r="1206" spans="1:26" s="72" customFormat="1" outlineLevel="1" x14ac:dyDescent="0.2">
      <c r="A1206" s="322"/>
      <c r="B1206" s="25"/>
      <c r="C1206" s="23"/>
      <c r="D1206" s="23"/>
      <c r="E1206" s="24"/>
      <c r="F1206" s="176" t="s">
        <v>197</v>
      </c>
      <c r="G1206" s="190">
        <f t="shared" ref="G1206:V1206" si="466">G346</f>
        <v>0</v>
      </c>
      <c r="H1206" s="191">
        <f t="shared" si="466"/>
        <v>0</v>
      </c>
      <c r="I1206" s="179">
        <f t="shared" si="466"/>
        <v>0</v>
      </c>
      <c r="J1206" s="179">
        <f t="shared" si="466"/>
        <v>0</v>
      </c>
      <c r="K1206" s="197">
        <f t="shared" si="466"/>
        <v>0</v>
      </c>
      <c r="L1206" s="181">
        <f t="shared" si="466"/>
        <v>0</v>
      </c>
      <c r="M1206" s="192">
        <f t="shared" si="466"/>
        <v>0</v>
      </c>
      <c r="N1206" s="182">
        <f t="shared" si="466"/>
        <v>0</v>
      </c>
      <c r="O1206" s="178">
        <f t="shared" si="466"/>
        <v>0</v>
      </c>
      <c r="P1206" s="182">
        <f t="shared" si="466"/>
        <v>0</v>
      </c>
      <c r="Q1206" s="192">
        <f t="shared" si="466"/>
        <v>0</v>
      </c>
      <c r="R1206" s="182">
        <f t="shared" si="466"/>
        <v>0</v>
      </c>
      <c r="S1206" s="182">
        <f t="shared" si="466"/>
        <v>0</v>
      </c>
      <c r="T1206" s="178">
        <f t="shared" si="466"/>
        <v>0</v>
      </c>
      <c r="U1206" s="182">
        <f t="shared" si="466"/>
        <v>0</v>
      </c>
      <c r="V1206" s="183">
        <f t="shared" si="466"/>
        <v>0</v>
      </c>
      <c r="W1206" s="46">
        <f>G1206-SUM(H1206:V1206)</f>
        <v>0</v>
      </c>
      <c r="Y1206"/>
      <c r="Z1206"/>
    </row>
    <row r="1207" spans="1:26" s="72" customFormat="1" x14ac:dyDescent="0.2">
      <c r="A1207" s="322"/>
      <c r="B1207" s="25"/>
      <c r="C1207" s="23"/>
      <c r="D1207" s="23"/>
      <c r="E1207" s="24" t="s">
        <v>157</v>
      </c>
      <c r="F1207" s="24"/>
      <c r="G1207" s="69">
        <f>SUBTOTAL(9,G1208:G1211)</f>
        <v>0</v>
      </c>
      <c r="H1207" s="70">
        <f t="shared" ref="H1207:W1207" si="467">SUBTOTAL(9,H1208:H1211)</f>
        <v>0</v>
      </c>
      <c r="I1207" s="66">
        <f t="shared" si="467"/>
        <v>0</v>
      </c>
      <c r="J1207" s="66">
        <f t="shared" si="467"/>
        <v>0</v>
      </c>
      <c r="K1207" s="67">
        <f t="shared" si="467"/>
        <v>0</v>
      </c>
      <c r="L1207" s="34">
        <f t="shared" si="467"/>
        <v>0</v>
      </c>
      <c r="M1207" s="34">
        <f t="shared" si="467"/>
        <v>0</v>
      </c>
      <c r="N1207" s="34">
        <f t="shared" si="467"/>
        <v>0</v>
      </c>
      <c r="O1207" s="34">
        <f t="shared" si="467"/>
        <v>0</v>
      </c>
      <c r="P1207" s="34">
        <f t="shared" si="467"/>
        <v>0</v>
      </c>
      <c r="Q1207" s="34">
        <f t="shared" si="467"/>
        <v>0</v>
      </c>
      <c r="R1207" s="34">
        <f t="shared" si="467"/>
        <v>0</v>
      </c>
      <c r="S1207" s="34">
        <f t="shared" si="467"/>
        <v>0</v>
      </c>
      <c r="T1207" s="34">
        <f t="shared" si="467"/>
        <v>0</v>
      </c>
      <c r="U1207" s="34">
        <f t="shared" si="467"/>
        <v>0</v>
      </c>
      <c r="V1207" s="34">
        <f t="shared" si="467"/>
        <v>0</v>
      </c>
      <c r="W1207" s="33">
        <f t="shared" si="467"/>
        <v>0</v>
      </c>
      <c r="Y1207"/>
      <c r="Z1207"/>
    </row>
    <row r="1208" spans="1:26" s="72" customFormat="1" outlineLevel="1" x14ac:dyDescent="0.2">
      <c r="A1208" s="322"/>
      <c r="B1208" s="25"/>
      <c r="C1208" s="23"/>
      <c r="D1208" s="23"/>
      <c r="E1208" s="24"/>
      <c r="F1208" s="176" t="s">
        <v>158</v>
      </c>
      <c r="G1208" s="190">
        <f t="shared" ref="G1208:V1208" si="468">G348</f>
        <v>0</v>
      </c>
      <c r="H1208" s="191">
        <f t="shared" si="468"/>
        <v>0</v>
      </c>
      <c r="I1208" s="179">
        <f t="shared" si="468"/>
        <v>0</v>
      </c>
      <c r="J1208" s="179">
        <f t="shared" si="468"/>
        <v>0</v>
      </c>
      <c r="K1208" s="197">
        <f t="shared" si="468"/>
        <v>0</v>
      </c>
      <c r="L1208" s="181">
        <f t="shared" si="468"/>
        <v>0</v>
      </c>
      <c r="M1208" s="192">
        <f t="shared" si="468"/>
        <v>0</v>
      </c>
      <c r="N1208" s="182">
        <f t="shared" si="468"/>
        <v>0</v>
      </c>
      <c r="O1208" s="178">
        <f t="shared" si="468"/>
        <v>0</v>
      </c>
      <c r="P1208" s="182">
        <f t="shared" si="468"/>
        <v>0</v>
      </c>
      <c r="Q1208" s="182">
        <f t="shared" si="468"/>
        <v>0</v>
      </c>
      <c r="R1208" s="182">
        <f t="shared" si="468"/>
        <v>0</v>
      </c>
      <c r="S1208" s="182">
        <f t="shared" si="468"/>
        <v>0</v>
      </c>
      <c r="T1208" s="182">
        <f t="shared" si="468"/>
        <v>0</v>
      </c>
      <c r="U1208" s="182">
        <f t="shared" si="468"/>
        <v>0</v>
      </c>
      <c r="V1208" s="183">
        <f t="shared" si="468"/>
        <v>0</v>
      </c>
      <c r="W1208" s="46">
        <f>G1208-SUM(H1208:V1208)</f>
        <v>0</v>
      </c>
      <c r="Y1208"/>
      <c r="Z1208"/>
    </row>
    <row r="1209" spans="1:26" s="72" customFormat="1" outlineLevel="1" x14ac:dyDescent="0.2">
      <c r="A1209" s="322"/>
      <c r="B1209" s="25"/>
      <c r="C1209" s="23"/>
      <c r="D1209" s="23"/>
      <c r="E1209" s="24"/>
      <c r="F1209" s="176" t="s">
        <v>159</v>
      </c>
      <c r="G1209" s="190">
        <f t="shared" ref="G1209:V1209" si="469">G349</f>
        <v>0</v>
      </c>
      <c r="H1209" s="191">
        <f t="shared" si="469"/>
        <v>0</v>
      </c>
      <c r="I1209" s="179">
        <f t="shared" si="469"/>
        <v>0</v>
      </c>
      <c r="J1209" s="179">
        <f t="shared" si="469"/>
        <v>0</v>
      </c>
      <c r="K1209" s="197">
        <f t="shared" si="469"/>
        <v>0</v>
      </c>
      <c r="L1209" s="181">
        <f t="shared" si="469"/>
        <v>0</v>
      </c>
      <c r="M1209" s="192">
        <f t="shared" si="469"/>
        <v>0</v>
      </c>
      <c r="N1209" s="182">
        <f t="shared" si="469"/>
        <v>0</v>
      </c>
      <c r="O1209" s="178">
        <f t="shared" si="469"/>
        <v>0</v>
      </c>
      <c r="P1209" s="182">
        <f t="shared" si="469"/>
        <v>0</v>
      </c>
      <c r="Q1209" s="182">
        <f t="shared" si="469"/>
        <v>0</v>
      </c>
      <c r="R1209" s="182">
        <f t="shared" si="469"/>
        <v>0</v>
      </c>
      <c r="S1209" s="182">
        <f t="shared" si="469"/>
        <v>0</v>
      </c>
      <c r="T1209" s="182">
        <f t="shared" si="469"/>
        <v>0</v>
      </c>
      <c r="U1209" s="182">
        <f t="shared" si="469"/>
        <v>0</v>
      </c>
      <c r="V1209" s="183">
        <f t="shared" si="469"/>
        <v>0</v>
      </c>
      <c r="W1209" s="46">
        <f>G1209-SUM(H1209:V1209)</f>
        <v>0</v>
      </c>
      <c r="Y1209"/>
      <c r="Z1209"/>
    </row>
    <row r="1210" spans="1:26" s="72" customFormat="1" outlineLevel="1" x14ac:dyDescent="0.2">
      <c r="A1210" s="322"/>
      <c r="B1210" s="25"/>
      <c r="C1210" s="23"/>
      <c r="D1210" s="23"/>
      <c r="E1210" s="24"/>
      <c r="F1210" s="176" t="s">
        <v>160</v>
      </c>
      <c r="G1210" s="190">
        <f t="shared" ref="G1210:V1210" si="470">G350</f>
        <v>0</v>
      </c>
      <c r="H1210" s="191">
        <f t="shared" si="470"/>
        <v>0</v>
      </c>
      <c r="I1210" s="179">
        <f t="shared" si="470"/>
        <v>0</v>
      </c>
      <c r="J1210" s="179">
        <f t="shared" si="470"/>
        <v>0</v>
      </c>
      <c r="K1210" s="197">
        <f t="shared" si="470"/>
        <v>0</v>
      </c>
      <c r="L1210" s="181">
        <f t="shared" si="470"/>
        <v>0</v>
      </c>
      <c r="M1210" s="182">
        <f t="shared" si="470"/>
        <v>0</v>
      </c>
      <c r="N1210" s="182">
        <f t="shared" si="470"/>
        <v>0</v>
      </c>
      <c r="O1210" s="182">
        <f t="shared" si="470"/>
        <v>0</v>
      </c>
      <c r="P1210" s="182">
        <f t="shared" si="470"/>
        <v>0</v>
      </c>
      <c r="Q1210" s="182">
        <f t="shared" si="470"/>
        <v>0</v>
      </c>
      <c r="R1210" s="182">
        <f t="shared" si="470"/>
        <v>0</v>
      </c>
      <c r="S1210" s="182">
        <f t="shared" si="470"/>
        <v>0</v>
      </c>
      <c r="T1210" s="182">
        <f t="shared" si="470"/>
        <v>0</v>
      </c>
      <c r="U1210" s="182">
        <f t="shared" si="470"/>
        <v>0</v>
      </c>
      <c r="V1210" s="183">
        <f t="shared" si="470"/>
        <v>0</v>
      </c>
      <c r="W1210" s="46">
        <f>G1210-SUM(H1210:V1210)</f>
        <v>0</v>
      </c>
      <c r="Y1210"/>
      <c r="Z1210"/>
    </row>
    <row r="1211" spans="1:26" s="72" customFormat="1" outlineLevel="1" x14ac:dyDescent="0.2">
      <c r="A1211" s="322"/>
      <c r="B1211" s="25"/>
      <c r="C1211" s="23"/>
      <c r="D1211" s="23"/>
      <c r="E1211" s="24"/>
      <c r="F1211" s="176" t="s">
        <v>198</v>
      </c>
      <c r="G1211" s="190">
        <f t="shared" ref="G1211:V1211" si="471">G351</f>
        <v>0</v>
      </c>
      <c r="H1211" s="191">
        <f t="shared" si="471"/>
        <v>0</v>
      </c>
      <c r="I1211" s="179">
        <f t="shared" si="471"/>
        <v>0</v>
      </c>
      <c r="J1211" s="179">
        <f t="shared" si="471"/>
        <v>0</v>
      </c>
      <c r="K1211" s="197">
        <f t="shared" si="471"/>
        <v>0</v>
      </c>
      <c r="L1211" s="181">
        <f t="shared" si="471"/>
        <v>0</v>
      </c>
      <c r="M1211" s="182">
        <f t="shared" si="471"/>
        <v>0</v>
      </c>
      <c r="N1211" s="182">
        <f t="shared" si="471"/>
        <v>0</v>
      </c>
      <c r="O1211" s="182">
        <f t="shared" si="471"/>
        <v>0</v>
      </c>
      <c r="P1211" s="182">
        <f t="shared" si="471"/>
        <v>0</v>
      </c>
      <c r="Q1211" s="182">
        <f t="shared" si="471"/>
        <v>0</v>
      </c>
      <c r="R1211" s="182">
        <f t="shared" si="471"/>
        <v>0</v>
      </c>
      <c r="S1211" s="182">
        <f t="shared" si="471"/>
        <v>0</v>
      </c>
      <c r="T1211" s="182">
        <f t="shared" si="471"/>
        <v>0</v>
      </c>
      <c r="U1211" s="182">
        <f t="shared" si="471"/>
        <v>0</v>
      </c>
      <c r="V1211" s="183">
        <f t="shared" si="471"/>
        <v>0</v>
      </c>
      <c r="W1211" s="46">
        <f>G1211-SUM(H1211:V1211)</f>
        <v>0</v>
      </c>
      <c r="Y1211"/>
      <c r="Z1211"/>
    </row>
    <row r="1212" spans="1:26" s="72" customFormat="1" x14ac:dyDescent="0.2">
      <c r="A1212" s="322"/>
      <c r="B1212" s="25"/>
      <c r="C1212" s="23"/>
      <c r="D1212" s="23"/>
      <c r="E1212" s="24" t="s">
        <v>347</v>
      </c>
      <c r="F1212" s="24"/>
      <c r="G1212" s="69">
        <f>SUBTOTAL(9,G1213:G1216)</f>
        <v>0</v>
      </c>
      <c r="H1212" s="70">
        <f t="shared" ref="H1212:W1212" si="472">SUBTOTAL(9,H1213:H1216)</f>
        <v>0</v>
      </c>
      <c r="I1212" s="66">
        <f t="shared" si="472"/>
        <v>0</v>
      </c>
      <c r="J1212" s="66">
        <f t="shared" si="472"/>
        <v>0</v>
      </c>
      <c r="K1212" s="67">
        <f t="shared" si="472"/>
        <v>0</v>
      </c>
      <c r="L1212" s="34">
        <f t="shared" si="472"/>
        <v>0</v>
      </c>
      <c r="M1212" s="34">
        <f t="shared" si="472"/>
        <v>0</v>
      </c>
      <c r="N1212" s="34">
        <f t="shared" si="472"/>
        <v>0</v>
      </c>
      <c r="O1212" s="34">
        <f t="shared" si="472"/>
        <v>0</v>
      </c>
      <c r="P1212" s="34">
        <f t="shared" si="472"/>
        <v>0</v>
      </c>
      <c r="Q1212" s="34">
        <f t="shared" si="472"/>
        <v>0</v>
      </c>
      <c r="R1212" s="34">
        <f t="shared" si="472"/>
        <v>0</v>
      </c>
      <c r="S1212" s="34">
        <f t="shared" si="472"/>
        <v>0</v>
      </c>
      <c r="T1212" s="34">
        <f t="shared" si="472"/>
        <v>0</v>
      </c>
      <c r="U1212" s="34">
        <f t="shared" si="472"/>
        <v>0</v>
      </c>
      <c r="V1212" s="34">
        <f t="shared" si="472"/>
        <v>0</v>
      </c>
      <c r="W1212" s="33">
        <f t="shared" si="472"/>
        <v>0</v>
      </c>
      <c r="Y1212"/>
      <c r="Z1212"/>
    </row>
    <row r="1213" spans="1:26" s="72" customFormat="1" outlineLevel="1" x14ac:dyDescent="0.2">
      <c r="A1213" s="322"/>
      <c r="B1213" s="25"/>
      <c r="C1213" s="23"/>
      <c r="D1213" s="23"/>
      <c r="E1213" s="24"/>
      <c r="F1213" s="176" t="s">
        <v>327</v>
      </c>
      <c r="G1213" s="190">
        <f t="shared" ref="G1213:V1213" si="473">G353</f>
        <v>0</v>
      </c>
      <c r="H1213" s="191">
        <f t="shared" si="473"/>
        <v>0</v>
      </c>
      <c r="I1213" s="179">
        <f t="shared" si="473"/>
        <v>0</v>
      </c>
      <c r="J1213" s="179">
        <f t="shared" si="473"/>
        <v>0</v>
      </c>
      <c r="K1213" s="197">
        <f t="shared" si="473"/>
        <v>0</v>
      </c>
      <c r="L1213" s="181">
        <f t="shared" si="473"/>
        <v>0</v>
      </c>
      <c r="M1213" s="182">
        <f t="shared" si="473"/>
        <v>0</v>
      </c>
      <c r="N1213" s="182">
        <f t="shared" si="473"/>
        <v>0</v>
      </c>
      <c r="O1213" s="182">
        <f t="shared" si="473"/>
        <v>0</v>
      </c>
      <c r="P1213" s="182">
        <f t="shared" si="473"/>
        <v>0</v>
      </c>
      <c r="Q1213" s="182">
        <f t="shared" si="473"/>
        <v>0</v>
      </c>
      <c r="R1213" s="182">
        <f t="shared" si="473"/>
        <v>0</v>
      </c>
      <c r="S1213" s="182">
        <f t="shared" si="473"/>
        <v>0</v>
      </c>
      <c r="T1213" s="182">
        <f t="shared" si="473"/>
        <v>0</v>
      </c>
      <c r="U1213" s="182">
        <f t="shared" si="473"/>
        <v>0</v>
      </c>
      <c r="V1213" s="183">
        <f t="shared" si="473"/>
        <v>0</v>
      </c>
      <c r="W1213" s="46">
        <f>G1213-SUM(H1213:V1213)</f>
        <v>0</v>
      </c>
      <c r="Y1213"/>
      <c r="Z1213"/>
    </row>
    <row r="1214" spans="1:26" s="72" customFormat="1" outlineLevel="1" x14ac:dyDescent="0.2">
      <c r="A1214" s="322"/>
      <c r="B1214" s="25"/>
      <c r="C1214" s="23"/>
      <c r="D1214" s="23"/>
      <c r="E1214" s="24"/>
      <c r="F1214" s="176" t="s">
        <v>328</v>
      </c>
      <c r="G1214" s="190">
        <f t="shared" ref="G1214:V1214" si="474">G354</f>
        <v>0</v>
      </c>
      <c r="H1214" s="191">
        <f t="shared" si="474"/>
        <v>0</v>
      </c>
      <c r="I1214" s="179">
        <f t="shared" si="474"/>
        <v>0</v>
      </c>
      <c r="J1214" s="179">
        <f t="shared" si="474"/>
        <v>0</v>
      </c>
      <c r="K1214" s="197">
        <f t="shared" si="474"/>
        <v>0</v>
      </c>
      <c r="L1214" s="181">
        <f t="shared" si="474"/>
        <v>0</v>
      </c>
      <c r="M1214" s="228">
        <f t="shared" si="474"/>
        <v>0</v>
      </c>
      <c r="N1214" s="182">
        <f t="shared" si="474"/>
        <v>0</v>
      </c>
      <c r="O1214" s="229">
        <f t="shared" si="474"/>
        <v>0</v>
      </c>
      <c r="P1214" s="200">
        <f t="shared" si="474"/>
        <v>0</v>
      </c>
      <c r="Q1214" s="228">
        <f t="shared" si="474"/>
        <v>0</v>
      </c>
      <c r="R1214" s="200">
        <f t="shared" si="474"/>
        <v>0</v>
      </c>
      <c r="S1214" s="200">
        <f t="shared" si="474"/>
        <v>0</v>
      </c>
      <c r="T1214" s="229">
        <f t="shared" si="474"/>
        <v>0</v>
      </c>
      <c r="U1214" s="200">
        <f t="shared" si="474"/>
        <v>0</v>
      </c>
      <c r="V1214" s="183">
        <f t="shared" si="474"/>
        <v>0</v>
      </c>
      <c r="W1214" s="46">
        <f>G1214-SUM(H1214:V1214)</f>
        <v>0</v>
      </c>
      <c r="Y1214"/>
      <c r="Z1214"/>
    </row>
    <row r="1215" spans="1:26" s="72" customFormat="1" outlineLevel="1" x14ac:dyDescent="0.2">
      <c r="A1215" s="322"/>
      <c r="B1215" s="25"/>
      <c r="C1215" s="23"/>
      <c r="D1215" s="23"/>
      <c r="E1215" s="24"/>
      <c r="F1215" s="176" t="s">
        <v>329</v>
      </c>
      <c r="G1215" s="190">
        <f t="shared" ref="G1215:V1215" si="475">G355</f>
        <v>0</v>
      </c>
      <c r="H1215" s="191">
        <f t="shared" si="475"/>
        <v>0</v>
      </c>
      <c r="I1215" s="179">
        <f t="shared" si="475"/>
        <v>0</v>
      </c>
      <c r="J1215" s="179">
        <f t="shared" si="475"/>
        <v>0</v>
      </c>
      <c r="K1215" s="197">
        <f t="shared" si="475"/>
        <v>0</v>
      </c>
      <c r="L1215" s="181">
        <f t="shared" si="475"/>
        <v>0</v>
      </c>
      <c r="M1215" s="192">
        <f t="shared" si="475"/>
        <v>0</v>
      </c>
      <c r="N1215" s="182">
        <f t="shared" si="475"/>
        <v>0</v>
      </c>
      <c r="O1215" s="178">
        <f t="shared" si="475"/>
        <v>0</v>
      </c>
      <c r="P1215" s="182">
        <f t="shared" si="475"/>
        <v>0</v>
      </c>
      <c r="Q1215" s="192">
        <f t="shared" si="475"/>
        <v>0</v>
      </c>
      <c r="R1215" s="182">
        <f t="shared" si="475"/>
        <v>0</v>
      </c>
      <c r="S1215" s="182">
        <f t="shared" si="475"/>
        <v>0</v>
      </c>
      <c r="T1215" s="178">
        <f t="shared" si="475"/>
        <v>0</v>
      </c>
      <c r="U1215" s="182">
        <f t="shared" si="475"/>
        <v>0</v>
      </c>
      <c r="V1215" s="183">
        <f t="shared" si="475"/>
        <v>0</v>
      </c>
      <c r="W1215" s="46">
        <f>G1215-SUM(H1215:V1215)</f>
        <v>0</v>
      </c>
      <c r="Y1215"/>
      <c r="Z1215"/>
    </row>
    <row r="1216" spans="1:26" s="72" customFormat="1" outlineLevel="1" x14ac:dyDescent="0.2">
      <c r="A1216" s="322"/>
      <c r="B1216" s="25"/>
      <c r="C1216" s="23"/>
      <c r="D1216" s="23"/>
      <c r="E1216" s="24"/>
      <c r="F1216" s="176" t="s">
        <v>330</v>
      </c>
      <c r="G1216" s="190">
        <f t="shared" ref="G1216:V1216" si="476">G356</f>
        <v>0</v>
      </c>
      <c r="H1216" s="191">
        <f t="shared" si="476"/>
        <v>0</v>
      </c>
      <c r="I1216" s="179">
        <f t="shared" si="476"/>
        <v>0</v>
      </c>
      <c r="J1216" s="179">
        <f t="shared" si="476"/>
        <v>0</v>
      </c>
      <c r="K1216" s="197">
        <f t="shared" si="476"/>
        <v>0</v>
      </c>
      <c r="L1216" s="181">
        <f t="shared" si="476"/>
        <v>0</v>
      </c>
      <c r="M1216" s="192">
        <f t="shared" si="476"/>
        <v>0</v>
      </c>
      <c r="N1216" s="182">
        <f t="shared" si="476"/>
        <v>0</v>
      </c>
      <c r="O1216" s="178">
        <f t="shared" si="476"/>
        <v>0</v>
      </c>
      <c r="P1216" s="182">
        <f t="shared" si="476"/>
        <v>0</v>
      </c>
      <c r="Q1216" s="192">
        <f t="shared" si="476"/>
        <v>0</v>
      </c>
      <c r="R1216" s="182">
        <f t="shared" si="476"/>
        <v>0</v>
      </c>
      <c r="S1216" s="182">
        <f t="shared" si="476"/>
        <v>0</v>
      </c>
      <c r="T1216" s="178">
        <f t="shared" si="476"/>
        <v>0</v>
      </c>
      <c r="U1216" s="182">
        <f t="shared" si="476"/>
        <v>0</v>
      </c>
      <c r="V1216" s="183">
        <f t="shared" si="476"/>
        <v>0</v>
      </c>
      <c r="W1216" s="46">
        <f>G1216-SUM(H1216:V1216)</f>
        <v>0</v>
      </c>
      <c r="Y1216"/>
      <c r="Z1216"/>
    </row>
    <row r="1217" spans="1:26" s="72" customFormat="1" x14ac:dyDescent="0.2">
      <c r="A1217" s="322"/>
      <c r="B1217" s="25"/>
      <c r="C1217" s="23"/>
      <c r="D1217" s="23" t="s">
        <v>53</v>
      </c>
      <c r="E1217" s="24"/>
      <c r="F1217" s="24"/>
      <c r="G1217" s="69"/>
      <c r="H1217" s="66"/>
      <c r="I1217" s="66"/>
      <c r="J1217" s="66"/>
      <c r="K1217" s="67"/>
      <c r="L1217" s="51"/>
      <c r="M1217" s="34"/>
      <c r="N1217" s="34"/>
      <c r="O1217" s="34"/>
      <c r="P1217" s="34"/>
      <c r="Q1217" s="34"/>
      <c r="R1217" s="34"/>
      <c r="S1217" s="34"/>
      <c r="T1217" s="34"/>
      <c r="U1217" s="34"/>
      <c r="V1217" s="37"/>
      <c r="W1217" s="33"/>
      <c r="Y1217"/>
      <c r="Z1217"/>
    </row>
    <row r="1218" spans="1:26" s="72" customFormat="1" x14ac:dyDescent="0.2">
      <c r="A1218" s="322"/>
      <c r="B1218" s="25"/>
      <c r="C1218" s="23"/>
      <c r="D1218" s="23"/>
      <c r="E1218" s="64" t="s">
        <v>54</v>
      </c>
      <c r="F1218" s="24"/>
      <c r="G1218" s="69">
        <f t="shared" ref="G1218:W1218" si="477">SUBTOTAL(9,G1219:G1221)</f>
        <v>0</v>
      </c>
      <c r="H1218" s="70">
        <f t="shared" si="477"/>
        <v>0</v>
      </c>
      <c r="I1218" s="66">
        <f t="shared" si="477"/>
        <v>0</v>
      </c>
      <c r="J1218" s="66">
        <f t="shared" si="477"/>
        <v>0</v>
      </c>
      <c r="K1218" s="67">
        <f t="shared" si="477"/>
        <v>0</v>
      </c>
      <c r="L1218" s="34">
        <f t="shared" si="477"/>
        <v>0</v>
      </c>
      <c r="M1218" s="34">
        <f t="shared" si="477"/>
        <v>0</v>
      </c>
      <c r="N1218" s="34">
        <f t="shared" si="477"/>
        <v>0</v>
      </c>
      <c r="O1218" s="34">
        <f t="shared" si="477"/>
        <v>0</v>
      </c>
      <c r="P1218" s="34">
        <f t="shared" si="477"/>
        <v>0</v>
      </c>
      <c r="Q1218" s="34">
        <f t="shared" si="477"/>
        <v>0</v>
      </c>
      <c r="R1218" s="34">
        <f t="shared" si="477"/>
        <v>0</v>
      </c>
      <c r="S1218" s="34">
        <f t="shared" si="477"/>
        <v>0</v>
      </c>
      <c r="T1218" s="34">
        <f t="shared" si="477"/>
        <v>0</v>
      </c>
      <c r="U1218" s="34">
        <f t="shared" si="477"/>
        <v>0</v>
      </c>
      <c r="V1218" s="34">
        <f t="shared" si="477"/>
        <v>0</v>
      </c>
      <c r="W1218" s="33">
        <f t="shared" si="477"/>
        <v>0</v>
      </c>
      <c r="Y1218"/>
      <c r="Z1218"/>
    </row>
    <row r="1219" spans="1:26" s="72" customFormat="1" outlineLevel="1" x14ac:dyDescent="0.2">
      <c r="A1219" s="322"/>
      <c r="B1219" s="25"/>
      <c r="C1219" s="23"/>
      <c r="D1219" s="23"/>
      <c r="E1219" s="64"/>
      <c r="F1219" s="176" t="s">
        <v>55</v>
      </c>
      <c r="G1219" s="190">
        <f t="shared" ref="G1219:V1219" si="478">G359</f>
        <v>0</v>
      </c>
      <c r="H1219" s="191">
        <f t="shared" si="478"/>
        <v>0</v>
      </c>
      <c r="I1219" s="179">
        <f t="shared" si="478"/>
        <v>0</v>
      </c>
      <c r="J1219" s="179">
        <f t="shared" si="478"/>
        <v>0</v>
      </c>
      <c r="K1219" s="197">
        <f t="shared" si="478"/>
        <v>0</v>
      </c>
      <c r="L1219" s="181">
        <f t="shared" si="478"/>
        <v>0</v>
      </c>
      <c r="M1219" s="192">
        <f t="shared" si="478"/>
        <v>0</v>
      </c>
      <c r="N1219" s="182">
        <f t="shared" si="478"/>
        <v>0</v>
      </c>
      <c r="O1219" s="178">
        <f t="shared" si="478"/>
        <v>0</v>
      </c>
      <c r="P1219" s="182">
        <f t="shared" si="478"/>
        <v>0</v>
      </c>
      <c r="Q1219" s="192">
        <f t="shared" si="478"/>
        <v>0</v>
      </c>
      <c r="R1219" s="182">
        <f t="shared" si="478"/>
        <v>0</v>
      </c>
      <c r="S1219" s="182">
        <f t="shared" si="478"/>
        <v>0</v>
      </c>
      <c r="T1219" s="178">
        <f t="shared" si="478"/>
        <v>0</v>
      </c>
      <c r="U1219" s="182">
        <f t="shared" si="478"/>
        <v>0</v>
      </c>
      <c r="V1219" s="183">
        <f t="shared" si="478"/>
        <v>0</v>
      </c>
      <c r="W1219" s="46">
        <f>G1219-SUM(H1219:V1219)</f>
        <v>0</v>
      </c>
      <c r="Y1219"/>
      <c r="Z1219"/>
    </row>
    <row r="1220" spans="1:26" s="72" customFormat="1" outlineLevel="1" x14ac:dyDescent="0.2">
      <c r="A1220" s="322"/>
      <c r="B1220" s="25"/>
      <c r="C1220" s="23"/>
      <c r="D1220" s="23"/>
      <c r="E1220" s="24"/>
      <c r="F1220" s="176" t="s">
        <v>161</v>
      </c>
      <c r="G1220" s="190">
        <f t="shared" ref="G1220:V1220" si="479">G360</f>
        <v>0</v>
      </c>
      <c r="H1220" s="191">
        <f t="shared" si="479"/>
        <v>0</v>
      </c>
      <c r="I1220" s="179">
        <f t="shared" si="479"/>
        <v>0</v>
      </c>
      <c r="J1220" s="179">
        <f t="shared" si="479"/>
        <v>0</v>
      </c>
      <c r="K1220" s="197">
        <f t="shared" si="479"/>
        <v>0</v>
      </c>
      <c r="L1220" s="181">
        <f t="shared" si="479"/>
        <v>0</v>
      </c>
      <c r="M1220" s="192">
        <f t="shared" si="479"/>
        <v>0</v>
      </c>
      <c r="N1220" s="182">
        <f t="shared" si="479"/>
        <v>0</v>
      </c>
      <c r="O1220" s="178">
        <f t="shared" si="479"/>
        <v>0</v>
      </c>
      <c r="P1220" s="182">
        <f t="shared" si="479"/>
        <v>0</v>
      </c>
      <c r="Q1220" s="192">
        <f t="shared" si="479"/>
        <v>0</v>
      </c>
      <c r="R1220" s="182">
        <f t="shared" si="479"/>
        <v>0</v>
      </c>
      <c r="S1220" s="182">
        <f t="shared" si="479"/>
        <v>0</v>
      </c>
      <c r="T1220" s="178">
        <f t="shared" si="479"/>
        <v>0</v>
      </c>
      <c r="U1220" s="182">
        <f t="shared" si="479"/>
        <v>0</v>
      </c>
      <c r="V1220" s="183">
        <f t="shared" si="479"/>
        <v>0</v>
      </c>
      <c r="W1220" s="46">
        <f>G1220-SUM(H1220:V1220)</f>
        <v>0</v>
      </c>
      <c r="Y1220"/>
      <c r="Z1220"/>
    </row>
    <row r="1221" spans="1:26" s="72" customFormat="1" outlineLevel="1" x14ac:dyDescent="0.2">
      <c r="A1221" s="322"/>
      <c r="B1221" s="25"/>
      <c r="C1221" s="23"/>
      <c r="D1221" s="23"/>
      <c r="E1221" s="24"/>
      <c r="F1221" s="176" t="s">
        <v>331</v>
      </c>
      <c r="G1221" s="190">
        <f t="shared" ref="G1221:V1221" si="480">G361</f>
        <v>0</v>
      </c>
      <c r="H1221" s="191">
        <f t="shared" si="480"/>
        <v>0</v>
      </c>
      <c r="I1221" s="179">
        <f t="shared" si="480"/>
        <v>0</v>
      </c>
      <c r="J1221" s="179">
        <f t="shared" si="480"/>
        <v>0</v>
      </c>
      <c r="K1221" s="197">
        <f t="shared" si="480"/>
        <v>0</v>
      </c>
      <c r="L1221" s="181">
        <f t="shared" si="480"/>
        <v>0</v>
      </c>
      <c r="M1221" s="192">
        <f t="shared" si="480"/>
        <v>0</v>
      </c>
      <c r="N1221" s="182">
        <f t="shared" si="480"/>
        <v>0</v>
      </c>
      <c r="O1221" s="178">
        <f t="shared" si="480"/>
        <v>0</v>
      </c>
      <c r="P1221" s="182">
        <f t="shared" si="480"/>
        <v>0</v>
      </c>
      <c r="Q1221" s="192">
        <f t="shared" si="480"/>
        <v>0</v>
      </c>
      <c r="R1221" s="182">
        <f t="shared" si="480"/>
        <v>0</v>
      </c>
      <c r="S1221" s="182">
        <f t="shared" si="480"/>
        <v>0</v>
      </c>
      <c r="T1221" s="178">
        <f t="shared" si="480"/>
        <v>0</v>
      </c>
      <c r="U1221" s="182">
        <f t="shared" si="480"/>
        <v>0</v>
      </c>
      <c r="V1221" s="183">
        <f t="shared" si="480"/>
        <v>0</v>
      </c>
      <c r="W1221" s="46">
        <f>G1221-SUM(H1221:V1221)</f>
        <v>0</v>
      </c>
      <c r="Y1221"/>
      <c r="Z1221"/>
    </row>
    <row r="1222" spans="1:26" s="72" customFormat="1" x14ac:dyDescent="0.2">
      <c r="A1222" s="322"/>
      <c r="B1222" s="25"/>
      <c r="C1222" s="23"/>
      <c r="D1222" s="23"/>
      <c r="E1222" s="24" t="s">
        <v>56</v>
      </c>
      <c r="F1222" s="24"/>
      <c r="G1222" s="69">
        <f t="shared" ref="G1222:W1222" si="481">SUBTOTAL(9,G1223:G1225)</f>
        <v>0</v>
      </c>
      <c r="H1222" s="70">
        <f t="shared" si="481"/>
        <v>0</v>
      </c>
      <c r="I1222" s="66">
        <f t="shared" si="481"/>
        <v>0</v>
      </c>
      <c r="J1222" s="66">
        <f t="shared" si="481"/>
        <v>0</v>
      </c>
      <c r="K1222" s="67">
        <f t="shared" si="481"/>
        <v>0</v>
      </c>
      <c r="L1222" s="34">
        <f t="shared" si="481"/>
        <v>0</v>
      </c>
      <c r="M1222" s="34">
        <f t="shared" si="481"/>
        <v>0</v>
      </c>
      <c r="N1222" s="34">
        <f t="shared" si="481"/>
        <v>0</v>
      </c>
      <c r="O1222" s="34">
        <f t="shared" si="481"/>
        <v>0</v>
      </c>
      <c r="P1222" s="34">
        <f t="shared" si="481"/>
        <v>0</v>
      </c>
      <c r="Q1222" s="34">
        <f t="shared" si="481"/>
        <v>0</v>
      </c>
      <c r="R1222" s="34">
        <f t="shared" si="481"/>
        <v>0</v>
      </c>
      <c r="S1222" s="34">
        <f t="shared" si="481"/>
        <v>0</v>
      </c>
      <c r="T1222" s="34">
        <f t="shared" si="481"/>
        <v>0</v>
      </c>
      <c r="U1222" s="34">
        <f t="shared" si="481"/>
        <v>0</v>
      </c>
      <c r="V1222" s="34">
        <f t="shared" si="481"/>
        <v>0</v>
      </c>
      <c r="W1222" s="33">
        <f t="shared" si="481"/>
        <v>0</v>
      </c>
      <c r="Y1222"/>
      <c r="Z1222"/>
    </row>
    <row r="1223" spans="1:26" s="72" customFormat="1" outlineLevel="1" x14ac:dyDescent="0.2">
      <c r="A1223" s="322"/>
      <c r="B1223" s="25"/>
      <c r="C1223" s="23"/>
      <c r="D1223" s="23"/>
      <c r="E1223" s="24"/>
      <c r="F1223" s="176" t="s">
        <v>162</v>
      </c>
      <c r="G1223" s="190">
        <f t="shared" ref="G1223:V1223" si="482">G363</f>
        <v>0</v>
      </c>
      <c r="H1223" s="191">
        <f t="shared" si="482"/>
        <v>0</v>
      </c>
      <c r="I1223" s="179">
        <f t="shared" si="482"/>
        <v>0</v>
      </c>
      <c r="J1223" s="179">
        <f t="shared" si="482"/>
        <v>0</v>
      </c>
      <c r="K1223" s="197">
        <f t="shared" si="482"/>
        <v>0</v>
      </c>
      <c r="L1223" s="181">
        <f t="shared" si="482"/>
        <v>0</v>
      </c>
      <c r="M1223" s="192">
        <f t="shared" si="482"/>
        <v>0</v>
      </c>
      <c r="N1223" s="182">
        <f t="shared" si="482"/>
        <v>0</v>
      </c>
      <c r="O1223" s="178">
        <f t="shared" si="482"/>
        <v>0</v>
      </c>
      <c r="P1223" s="182">
        <f t="shared" si="482"/>
        <v>0</v>
      </c>
      <c r="Q1223" s="192">
        <f t="shared" si="482"/>
        <v>0</v>
      </c>
      <c r="R1223" s="182">
        <f t="shared" si="482"/>
        <v>0</v>
      </c>
      <c r="S1223" s="182">
        <f t="shared" si="482"/>
        <v>0</v>
      </c>
      <c r="T1223" s="178">
        <f t="shared" si="482"/>
        <v>0</v>
      </c>
      <c r="U1223" s="182">
        <f t="shared" si="482"/>
        <v>0</v>
      </c>
      <c r="V1223" s="183">
        <f t="shared" si="482"/>
        <v>0</v>
      </c>
      <c r="W1223" s="46">
        <f>G1223-SUM(H1223:V1223)</f>
        <v>0</v>
      </c>
      <c r="Y1223"/>
      <c r="Z1223"/>
    </row>
    <row r="1224" spans="1:26" s="72" customFormat="1" outlineLevel="1" x14ac:dyDescent="0.2">
      <c r="A1224" s="322"/>
      <c r="B1224" s="25"/>
      <c r="C1224" s="23"/>
      <c r="D1224" s="23"/>
      <c r="E1224" s="24"/>
      <c r="F1224" s="176" t="s">
        <v>163</v>
      </c>
      <c r="G1224" s="190">
        <f t="shared" ref="G1224:V1224" si="483">G364</f>
        <v>0</v>
      </c>
      <c r="H1224" s="191">
        <f t="shared" si="483"/>
        <v>0</v>
      </c>
      <c r="I1224" s="179">
        <f t="shared" si="483"/>
        <v>0</v>
      </c>
      <c r="J1224" s="179">
        <f t="shared" si="483"/>
        <v>0</v>
      </c>
      <c r="K1224" s="197">
        <f t="shared" si="483"/>
        <v>0</v>
      </c>
      <c r="L1224" s="181">
        <f t="shared" si="483"/>
        <v>0</v>
      </c>
      <c r="M1224" s="192">
        <f t="shared" si="483"/>
        <v>0</v>
      </c>
      <c r="N1224" s="182">
        <f t="shared" si="483"/>
        <v>0</v>
      </c>
      <c r="O1224" s="178">
        <f t="shared" si="483"/>
        <v>0</v>
      </c>
      <c r="P1224" s="182">
        <f t="shared" si="483"/>
        <v>0</v>
      </c>
      <c r="Q1224" s="192">
        <f t="shared" si="483"/>
        <v>0</v>
      </c>
      <c r="R1224" s="182">
        <f t="shared" si="483"/>
        <v>0</v>
      </c>
      <c r="S1224" s="182">
        <f t="shared" si="483"/>
        <v>0</v>
      </c>
      <c r="T1224" s="178">
        <f t="shared" si="483"/>
        <v>0</v>
      </c>
      <c r="U1224" s="182">
        <f t="shared" si="483"/>
        <v>0</v>
      </c>
      <c r="V1224" s="183">
        <f t="shared" si="483"/>
        <v>0</v>
      </c>
      <c r="W1224" s="46">
        <f>G1224-SUM(H1224:V1224)</f>
        <v>0</v>
      </c>
      <c r="Y1224"/>
      <c r="Z1224"/>
    </row>
    <row r="1225" spans="1:26" s="72" customFormat="1" outlineLevel="1" x14ac:dyDescent="0.2">
      <c r="A1225" s="322"/>
      <c r="B1225" s="25"/>
      <c r="C1225" s="23"/>
      <c r="D1225" s="23"/>
      <c r="E1225" s="24"/>
      <c r="F1225" s="176" t="s">
        <v>332</v>
      </c>
      <c r="G1225" s="190">
        <f t="shared" ref="G1225:V1225" si="484">G365</f>
        <v>0</v>
      </c>
      <c r="H1225" s="191">
        <f t="shared" si="484"/>
        <v>0</v>
      </c>
      <c r="I1225" s="179">
        <f t="shared" si="484"/>
        <v>0</v>
      </c>
      <c r="J1225" s="179">
        <f t="shared" si="484"/>
        <v>0</v>
      </c>
      <c r="K1225" s="197">
        <f t="shared" si="484"/>
        <v>0</v>
      </c>
      <c r="L1225" s="181">
        <f t="shared" si="484"/>
        <v>0</v>
      </c>
      <c r="M1225" s="192">
        <f t="shared" si="484"/>
        <v>0</v>
      </c>
      <c r="N1225" s="182">
        <f t="shared" si="484"/>
        <v>0</v>
      </c>
      <c r="O1225" s="178">
        <f t="shared" si="484"/>
        <v>0</v>
      </c>
      <c r="P1225" s="182">
        <f t="shared" si="484"/>
        <v>0</v>
      </c>
      <c r="Q1225" s="192">
        <f t="shared" si="484"/>
        <v>0</v>
      </c>
      <c r="R1225" s="182">
        <f t="shared" si="484"/>
        <v>0</v>
      </c>
      <c r="S1225" s="182">
        <f t="shared" si="484"/>
        <v>0</v>
      </c>
      <c r="T1225" s="178">
        <f t="shared" si="484"/>
        <v>0</v>
      </c>
      <c r="U1225" s="182">
        <f t="shared" si="484"/>
        <v>0</v>
      </c>
      <c r="V1225" s="183">
        <f t="shared" si="484"/>
        <v>0</v>
      </c>
      <c r="W1225" s="46">
        <f>G1225-SUM(H1225:V1225)</f>
        <v>0</v>
      </c>
      <c r="Y1225"/>
      <c r="Z1225"/>
    </row>
    <row r="1226" spans="1:26" s="72" customFormat="1" x14ac:dyDescent="0.2">
      <c r="A1226" s="322"/>
      <c r="B1226" s="25"/>
      <c r="C1226" s="23"/>
      <c r="D1226" s="23"/>
      <c r="E1226" s="24" t="s">
        <v>57</v>
      </c>
      <c r="F1226" s="24"/>
      <c r="G1226" s="69">
        <f t="shared" ref="G1226:W1226" si="485">SUBTOTAL(9,G1227:G1229)</f>
        <v>0</v>
      </c>
      <c r="H1226" s="70">
        <f t="shared" si="485"/>
        <v>0</v>
      </c>
      <c r="I1226" s="66">
        <f t="shared" si="485"/>
        <v>0</v>
      </c>
      <c r="J1226" s="66">
        <f t="shared" si="485"/>
        <v>0</v>
      </c>
      <c r="K1226" s="67">
        <f t="shared" si="485"/>
        <v>0</v>
      </c>
      <c r="L1226" s="34">
        <f t="shared" si="485"/>
        <v>0</v>
      </c>
      <c r="M1226" s="34">
        <f t="shared" si="485"/>
        <v>0</v>
      </c>
      <c r="N1226" s="34">
        <f t="shared" si="485"/>
        <v>0</v>
      </c>
      <c r="O1226" s="34">
        <f t="shared" si="485"/>
        <v>0</v>
      </c>
      <c r="P1226" s="34">
        <f t="shared" si="485"/>
        <v>0</v>
      </c>
      <c r="Q1226" s="34">
        <f t="shared" si="485"/>
        <v>0</v>
      </c>
      <c r="R1226" s="34">
        <f t="shared" si="485"/>
        <v>0</v>
      </c>
      <c r="S1226" s="34">
        <f t="shared" si="485"/>
        <v>0</v>
      </c>
      <c r="T1226" s="34">
        <f t="shared" si="485"/>
        <v>0</v>
      </c>
      <c r="U1226" s="34">
        <f t="shared" si="485"/>
        <v>0</v>
      </c>
      <c r="V1226" s="34">
        <f t="shared" si="485"/>
        <v>0</v>
      </c>
      <c r="W1226" s="33">
        <f t="shared" si="485"/>
        <v>0</v>
      </c>
      <c r="Y1226"/>
      <c r="Z1226"/>
    </row>
    <row r="1227" spans="1:26" s="72" customFormat="1" outlineLevel="1" x14ac:dyDescent="0.2">
      <c r="A1227" s="322"/>
      <c r="B1227" s="25"/>
      <c r="C1227" s="23"/>
      <c r="D1227" s="23"/>
      <c r="E1227" s="24"/>
      <c r="F1227" s="176" t="s">
        <v>164</v>
      </c>
      <c r="G1227" s="190">
        <f t="shared" ref="G1227:V1227" si="486">G367</f>
        <v>0</v>
      </c>
      <c r="H1227" s="191">
        <f t="shared" si="486"/>
        <v>0</v>
      </c>
      <c r="I1227" s="179">
        <f t="shared" si="486"/>
        <v>0</v>
      </c>
      <c r="J1227" s="179">
        <f t="shared" si="486"/>
        <v>0</v>
      </c>
      <c r="K1227" s="197">
        <f t="shared" si="486"/>
        <v>0</v>
      </c>
      <c r="L1227" s="181">
        <f t="shared" si="486"/>
        <v>0</v>
      </c>
      <c r="M1227" s="192">
        <f t="shared" si="486"/>
        <v>0</v>
      </c>
      <c r="N1227" s="182">
        <f t="shared" si="486"/>
        <v>0</v>
      </c>
      <c r="O1227" s="178">
        <f t="shared" si="486"/>
        <v>0</v>
      </c>
      <c r="P1227" s="182">
        <f t="shared" si="486"/>
        <v>0</v>
      </c>
      <c r="Q1227" s="192">
        <f t="shared" si="486"/>
        <v>0</v>
      </c>
      <c r="R1227" s="182">
        <f t="shared" si="486"/>
        <v>0</v>
      </c>
      <c r="S1227" s="182">
        <f t="shared" si="486"/>
        <v>0</v>
      </c>
      <c r="T1227" s="178">
        <f t="shared" si="486"/>
        <v>0</v>
      </c>
      <c r="U1227" s="182">
        <f t="shared" si="486"/>
        <v>0</v>
      </c>
      <c r="V1227" s="183">
        <f t="shared" si="486"/>
        <v>0</v>
      </c>
      <c r="W1227" s="46">
        <f>G1227-SUM(H1227:V1227)</f>
        <v>0</v>
      </c>
      <c r="Y1227"/>
      <c r="Z1227"/>
    </row>
    <row r="1228" spans="1:26" s="72" customFormat="1" outlineLevel="1" x14ac:dyDescent="0.2">
      <c r="A1228" s="322"/>
      <c r="B1228" s="25"/>
      <c r="C1228" s="23"/>
      <c r="D1228" s="23"/>
      <c r="E1228" s="24"/>
      <c r="F1228" s="176" t="s">
        <v>165</v>
      </c>
      <c r="G1228" s="190">
        <f t="shared" ref="G1228:V1228" si="487">G368</f>
        <v>0</v>
      </c>
      <c r="H1228" s="191">
        <f t="shared" si="487"/>
        <v>0</v>
      </c>
      <c r="I1228" s="179">
        <f t="shared" si="487"/>
        <v>0</v>
      </c>
      <c r="J1228" s="179">
        <f t="shared" si="487"/>
        <v>0</v>
      </c>
      <c r="K1228" s="197">
        <f t="shared" si="487"/>
        <v>0</v>
      </c>
      <c r="L1228" s="181">
        <f t="shared" si="487"/>
        <v>0</v>
      </c>
      <c r="M1228" s="192">
        <f t="shared" si="487"/>
        <v>0</v>
      </c>
      <c r="N1228" s="182">
        <f t="shared" si="487"/>
        <v>0</v>
      </c>
      <c r="O1228" s="178">
        <f t="shared" si="487"/>
        <v>0</v>
      </c>
      <c r="P1228" s="182">
        <f t="shared" si="487"/>
        <v>0</v>
      </c>
      <c r="Q1228" s="192">
        <f t="shared" si="487"/>
        <v>0</v>
      </c>
      <c r="R1228" s="182">
        <f t="shared" si="487"/>
        <v>0</v>
      </c>
      <c r="S1228" s="182">
        <f t="shared" si="487"/>
        <v>0</v>
      </c>
      <c r="T1228" s="178">
        <f t="shared" si="487"/>
        <v>0</v>
      </c>
      <c r="U1228" s="182">
        <f t="shared" si="487"/>
        <v>0</v>
      </c>
      <c r="V1228" s="183">
        <f t="shared" si="487"/>
        <v>0</v>
      </c>
      <c r="W1228" s="46">
        <f>G1228-SUM(H1228:V1228)</f>
        <v>0</v>
      </c>
      <c r="Y1228"/>
      <c r="Z1228"/>
    </row>
    <row r="1229" spans="1:26" s="72" customFormat="1" outlineLevel="1" x14ac:dyDescent="0.2">
      <c r="A1229" s="322"/>
      <c r="B1229" s="25"/>
      <c r="C1229" s="23"/>
      <c r="D1229" s="23"/>
      <c r="E1229" s="24"/>
      <c r="F1229" s="176" t="s">
        <v>333</v>
      </c>
      <c r="G1229" s="190">
        <f t="shared" ref="G1229:V1229" si="488">G369</f>
        <v>0</v>
      </c>
      <c r="H1229" s="191">
        <f t="shared" si="488"/>
        <v>0</v>
      </c>
      <c r="I1229" s="179">
        <f t="shared" si="488"/>
        <v>0</v>
      </c>
      <c r="J1229" s="179">
        <f t="shared" si="488"/>
        <v>0</v>
      </c>
      <c r="K1229" s="197">
        <f t="shared" si="488"/>
        <v>0</v>
      </c>
      <c r="L1229" s="181">
        <f t="shared" si="488"/>
        <v>0</v>
      </c>
      <c r="M1229" s="192">
        <f t="shared" si="488"/>
        <v>0</v>
      </c>
      <c r="N1229" s="182">
        <f t="shared" si="488"/>
        <v>0</v>
      </c>
      <c r="O1229" s="178">
        <f t="shared" si="488"/>
        <v>0</v>
      </c>
      <c r="P1229" s="182">
        <f t="shared" si="488"/>
        <v>0</v>
      </c>
      <c r="Q1229" s="192">
        <f t="shared" si="488"/>
        <v>0</v>
      </c>
      <c r="R1229" s="182">
        <f t="shared" si="488"/>
        <v>0</v>
      </c>
      <c r="S1229" s="182">
        <f t="shared" si="488"/>
        <v>0</v>
      </c>
      <c r="T1229" s="178">
        <f t="shared" si="488"/>
        <v>0</v>
      </c>
      <c r="U1229" s="182">
        <f t="shared" si="488"/>
        <v>0</v>
      </c>
      <c r="V1229" s="183">
        <f t="shared" si="488"/>
        <v>0</v>
      </c>
      <c r="W1229" s="46">
        <f>G1229-SUM(H1229:V1229)</f>
        <v>0</v>
      </c>
      <c r="Y1229"/>
      <c r="Z1229"/>
    </row>
    <row r="1230" spans="1:26" s="72" customFormat="1" x14ac:dyDescent="0.2">
      <c r="A1230" s="322"/>
      <c r="B1230" s="25"/>
      <c r="C1230" s="23"/>
      <c r="D1230" s="23" t="s">
        <v>58</v>
      </c>
      <c r="E1230" s="24"/>
      <c r="F1230" s="24"/>
      <c r="G1230" s="69"/>
      <c r="H1230" s="66"/>
      <c r="I1230" s="66"/>
      <c r="J1230" s="66"/>
      <c r="K1230" s="67"/>
      <c r="L1230" s="51"/>
      <c r="M1230" s="34"/>
      <c r="N1230" s="34"/>
      <c r="O1230" s="34"/>
      <c r="P1230" s="34"/>
      <c r="Q1230" s="34"/>
      <c r="R1230" s="34"/>
      <c r="S1230" s="34"/>
      <c r="T1230" s="34"/>
      <c r="U1230" s="34"/>
      <c r="V1230" s="37"/>
      <c r="W1230" s="33"/>
      <c r="Y1230"/>
      <c r="Z1230"/>
    </row>
    <row r="1231" spans="1:26" s="72" customFormat="1" x14ac:dyDescent="0.2">
      <c r="A1231" s="322"/>
      <c r="B1231" s="25"/>
      <c r="C1231" s="23"/>
      <c r="D1231" s="23"/>
      <c r="E1231" s="24" t="s">
        <v>172</v>
      </c>
      <c r="F1231" s="24"/>
      <c r="G1231" s="69">
        <f t="shared" ref="G1231:W1231" si="489">SUBTOTAL(9,G1232:G1233)</f>
        <v>0</v>
      </c>
      <c r="H1231" s="70">
        <f t="shared" si="489"/>
        <v>0</v>
      </c>
      <c r="I1231" s="66">
        <f t="shared" si="489"/>
        <v>0</v>
      </c>
      <c r="J1231" s="66">
        <f t="shared" si="489"/>
        <v>0</v>
      </c>
      <c r="K1231" s="67">
        <f t="shared" si="489"/>
        <v>0</v>
      </c>
      <c r="L1231" s="34">
        <f t="shared" si="489"/>
        <v>0</v>
      </c>
      <c r="M1231" s="34">
        <f t="shared" si="489"/>
        <v>0</v>
      </c>
      <c r="N1231" s="34">
        <f t="shared" si="489"/>
        <v>0</v>
      </c>
      <c r="O1231" s="34">
        <f t="shared" si="489"/>
        <v>0</v>
      </c>
      <c r="P1231" s="34">
        <f t="shared" si="489"/>
        <v>0</v>
      </c>
      <c r="Q1231" s="34">
        <f t="shared" si="489"/>
        <v>0</v>
      </c>
      <c r="R1231" s="34">
        <f t="shared" si="489"/>
        <v>0</v>
      </c>
      <c r="S1231" s="34">
        <f t="shared" si="489"/>
        <v>0</v>
      </c>
      <c r="T1231" s="34">
        <f t="shared" si="489"/>
        <v>0</v>
      </c>
      <c r="U1231" s="34">
        <f t="shared" si="489"/>
        <v>0</v>
      </c>
      <c r="V1231" s="34">
        <f t="shared" si="489"/>
        <v>0</v>
      </c>
      <c r="W1231" s="33">
        <f t="shared" si="489"/>
        <v>0</v>
      </c>
      <c r="Y1231"/>
      <c r="Z1231"/>
    </row>
    <row r="1232" spans="1:26" s="72" customFormat="1" outlineLevel="1" x14ac:dyDescent="0.2">
      <c r="A1232" s="322"/>
      <c r="B1232" s="25"/>
      <c r="C1232" s="23"/>
      <c r="D1232" s="23"/>
      <c r="E1232" s="24"/>
      <c r="F1232" s="176" t="s">
        <v>61</v>
      </c>
      <c r="G1232" s="190">
        <f t="shared" ref="G1232:V1232" si="490">G372</f>
        <v>0</v>
      </c>
      <c r="H1232" s="191">
        <f t="shared" si="490"/>
        <v>0</v>
      </c>
      <c r="I1232" s="179">
        <f t="shared" si="490"/>
        <v>0</v>
      </c>
      <c r="J1232" s="179">
        <f t="shared" si="490"/>
        <v>0</v>
      </c>
      <c r="K1232" s="197">
        <f t="shared" si="490"/>
        <v>0</v>
      </c>
      <c r="L1232" s="181">
        <f t="shared" si="490"/>
        <v>0</v>
      </c>
      <c r="M1232" s="182">
        <f t="shared" si="490"/>
        <v>0</v>
      </c>
      <c r="N1232" s="182">
        <f t="shared" si="490"/>
        <v>0</v>
      </c>
      <c r="O1232" s="182">
        <f t="shared" si="490"/>
        <v>0</v>
      </c>
      <c r="P1232" s="182">
        <f t="shared" si="490"/>
        <v>0</v>
      </c>
      <c r="Q1232" s="182">
        <f t="shared" si="490"/>
        <v>0</v>
      </c>
      <c r="R1232" s="199">
        <f t="shared" si="490"/>
        <v>0</v>
      </c>
      <c r="S1232" s="199">
        <f t="shared" si="490"/>
        <v>0</v>
      </c>
      <c r="T1232" s="182">
        <f t="shared" si="490"/>
        <v>0</v>
      </c>
      <c r="U1232" s="182">
        <f t="shared" si="490"/>
        <v>0</v>
      </c>
      <c r="V1232" s="183">
        <f t="shared" si="490"/>
        <v>0</v>
      </c>
      <c r="W1232" s="46">
        <f>G1232-SUM(H1232:V1232)</f>
        <v>0</v>
      </c>
      <c r="Y1232"/>
      <c r="Z1232"/>
    </row>
    <row r="1233" spans="1:26" s="72" customFormat="1" outlineLevel="1" x14ac:dyDescent="0.2">
      <c r="A1233" s="322"/>
      <c r="B1233" s="25"/>
      <c r="C1233" s="23"/>
      <c r="D1233" s="23"/>
      <c r="E1233" s="24"/>
      <c r="F1233" s="176" t="s">
        <v>173</v>
      </c>
      <c r="G1233" s="190">
        <f t="shared" ref="G1233:V1233" si="491">G373</f>
        <v>0</v>
      </c>
      <c r="H1233" s="191">
        <f t="shared" si="491"/>
        <v>0</v>
      </c>
      <c r="I1233" s="179">
        <f t="shared" si="491"/>
        <v>0</v>
      </c>
      <c r="J1233" s="179">
        <f t="shared" si="491"/>
        <v>0</v>
      </c>
      <c r="K1233" s="197">
        <f t="shared" si="491"/>
        <v>0</v>
      </c>
      <c r="L1233" s="181">
        <f t="shared" si="491"/>
        <v>0</v>
      </c>
      <c r="M1233" s="192">
        <f t="shared" si="491"/>
        <v>0</v>
      </c>
      <c r="N1233" s="182">
        <f t="shared" si="491"/>
        <v>0</v>
      </c>
      <c r="O1233" s="178">
        <f t="shared" si="491"/>
        <v>0</v>
      </c>
      <c r="P1233" s="182">
        <f t="shared" si="491"/>
        <v>0</v>
      </c>
      <c r="Q1233" s="192">
        <f t="shared" si="491"/>
        <v>0</v>
      </c>
      <c r="R1233" s="182">
        <f t="shared" si="491"/>
        <v>0</v>
      </c>
      <c r="S1233" s="178">
        <f t="shared" si="491"/>
        <v>0</v>
      </c>
      <c r="T1233" s="178">
        <f t="shared" si="491"/>
        <v>0</v>
      </c>
      <c r="U1233" s="182">
        <f t="shared" si="491"/>
        <v>0</v>
      </c>
      <c r="V1233" s="183">
        <f t="shared" si="491"/>
        <v>0</v>
      </c>
      <c r="W1233" s="46">
        <f>G1233-SUM(H1233:V1233)</f>
        <v>0</v>
      </c>
      <c r="Y1233"/>
      <c r="Z1233"/>
    </row>
    <row r="1234" spans="1:26" s="72" customFormat="1" x14ac:dyDescent="0.2">
      <c r="A1234" s="322"/>
      <c r="B1234" s="25"/>
      <c r="C1234" s="23"/>
      <c r="D1234" s="23"/>
      <c r="E1234" s="24" t="s">
        <v>166</v>
      </c>
      <c r="F1234" s="24"/>
      <c r="G1234" s="69">
        <f t="shared" ref="G1234:W1234" si="492">SUBTOTAL(9,G1235:G1237)</f>
        <v>0</v>
      </c>
      <c r="H1234" s="70">
        <f t="shared" si="492"/>
        <v>0</v>
      </c>
      <c r="I1234" s="66">
        <f t="shared" si="492"/>
        <v>0</v>
      </c>
      <c r="J1234" s="66">
        <f t="shared" si="492"/>
        <v>0</v>
      </c>
      <c r="K1234" s="67">
        <f t="shared" si="492"/>
        <v>0</v>
      </c>
      <c r="L1234" s="34">
        <f t="shared" si="492"/>
        <v>0</v>
      </c>
      <c r="M1234" s="34">
        <f t="shared" si="492"/>
        <v>0</v>
      </c>
      <c r="N1234" s="34">
        <f t="shared" si="492"/>
        <v>0</v>
      </c>
      <c r="O1234" s="34">
        <f t="shared" si="492"/>
        <v>0</v>
      </c>
      <c r="P1234" s="34">
        <f t="shared" si="492"/>
        <v>0</v>
      </c>
      <c r="Q1234" s="34">
        <f t="shared" si="492"/>
        <v>0</v>
      </c>
      <c r="R1234" s="34">
        <f t="shared" si="492"/>
        <v>0</v>
      </c>
      <c r="S1234" s="34">
        <f t="shared" si="492"/>
        <v>0</v>
      </c>
      <c r="T1234" s="34">
        <f t="shared" si="492"/>
        <v>0</v>
      </c>
      <c r="U1234" s="34">
        <f t="shared" si="492"/>
        <v>0</v>
      </c>
      <c r="V1234" s="34">
        <f t="shared" si="492"/>
        <v>0</v>
      </c>
      <c r="W1234" s="33">
        <f t="shared" si="492"/>
        <v>0</v>
      </c>
      <c r="Y1234"/>
      <c r="Z1234"/>
    </row>
    <row r="1235" spans="1:26" s="72" customFormat="1" outlineLevel="1" x14ac:dyDescent="0.2">
      <c r="A1235" s="322"/>
      <c r="B1235" s="25"/>
      <c r="C1235" s="23"/>
      <c r="D1235" s="23"/>
      <c r="E1235" s="24"/>
      <c r="F1235" s="176" t="s">
        <v>59</v>
      </c>
      <c r="G1235" s="190">
        <f t="shared" ref="G1235:V1235" si="493">G375</f>
        <v>0</v>
      </c>
      <c r="H1235" s="191">
        <f t="shared" si="493"/>
        <v>0</v>
      </c>
      <c r="I1235" s="179">
        <f t="shared" si="493"/>
        <v>0</v>
      </c>
      <c r="J1235" s="179">
        <f t="shared" si="493"/>
        <v>0</v>
      </c>
      <c r="K1235" s="197">
        <f t="shared" si="493"/>
        <v>0</v>
      </c>
      <c r="L1235" s="181">
        <f t="shared" si="493"/>
        <v>0</v>
      </c>
      <c r="M1235" s="192">
        <f t="shared" si="493"/>
        <v>0</v>
      </c>
      <c r="N1235" s="182">
        <f t="shared" si="493"/>
        <v>0</v>
      </c>
      <c r="O1235" s="178">
        <f t="shared" si="493"/>
        <v>0</v>
      </c>
      <c r="P1235" s="182">
        <f t="shared" si="493"/>
        <v>0</v>
      </c>
      <c r="Q1235" s="192">
        <f t="shared" si="493"/>
        <v>0</v>
      </c>
      <c r="R1235" s="182">
        <f t="shared" si="493"/>
        <v>0</v>
      </c>
      <c r="S1235" s="178">
        <f t="shared" si="493"/>
        <v>0</v>
      </c>
      <c r="T1235" s="178">
        <f t="shared" si="493"/>
        <v>0</v>
      </c>
      <c r="U1235" s="182">
        <f t="shared" si="493"/>
        <v>0</v>
      </c>
      <c r="V1235" s="183">
        <f t="shared" si="493"/>
        <v>0</v>
      </c>
      <c r="W1235" s="46">
        <f>G1235-SUM(H1235:V1235)</f>
        <v>0</v>
      </c>
      <c r="Y1235"/>
      <c r="Z1235"/>
    </row>
    <row r="1236" spans="1:26" s="72" customFormat="1" outlineLevel="1" x14ac:dyDescent="0.2">
      <c r="A1236" s="322"/>
      <c r="B1236" s="25"/>
      <c r="C1236" s="23"/>
      <c r="D1236" s="23"/>
      <c r="E1236" s="24"/>
      <c r="F1236" s="176" t="s">
        <v>167</v>
      </c>
      <c r="G1236" s="190">
        <f t="shared" ref="G1236:V1236" si="494">G376</f>
        <v>0</v>
      </c>
      <c r="H1236" s="191">
        <f t="shared" si="494"/>
        <v>0</v>
      </c>
      <c r="I1236" s="179">
        <f t="shared" si="494"/>
        <v>0</v>
      </c>
      <c r="J1236" s="179">
        <f t="shared" si="494"/>
        <v>0</v>
      </c>
      <c r="K1236" s="197">
        <f t="shared" si="494"/>
        <v>0</v>
      </c>
      <c r="L1236" s="181">
        <f t="shared" si="494"/>
        <v>0</v>
      </c>
      <c r="M1236" s="192">
        <f t="shared" si="494"/>
        <v>0</v>
      </c>
      <c r="N1236" s="182">
        <f t="shared" si="494"/>
        <v>0</v>
      </c>
      <c r="O1236" s="178">
        <f t="shared" si="494"/>
        <v>0</v>
      </c>
      <c r="P1236" s="182">
        <f t="shared" si="494"/>
        <v>0</v>
      </c>
      <c r="Q1236" s="192">
        <f t="shared" si="494"/>
        <v>0</v>
      </c>
      <c r="R1236" s="182">
        <f t="shared" si="494"/>
        <v>0</v>
      </c>
      <c r="S1236" s="178">
        <f t="shared" si="494"/>
        <v>0</v>
      </c>
      <c r="T1236" s="178">
        <f t="shared" si="494"/>
        <v>0</v>
      </c>
      <c r="U1236" s="182">
        <f t="shared" si="494"/>
        <v>0</v>
      </c>
      <c r="V1236" s="183">
        <f t="shared" si="494"/>
        <v>0</v>
      </c>
      <c r="W1236" s="46">
        <f>G1236-SUM(H1236:V1236)</f>
        <v>0</v>
      </c>
      <c r="Y1236"/>
      <c r="Z1236"/>
    </row>
    <row r="1237" spans="1:26" s="72" customFormat="1" outlineLevel="1" x14ac:dyDescent="0.2">
      <c r="A1237" s="322"/>
      <c r="B1237" s="25"/>
      <c r="C1237" s="23"/>
      <c r="D1237" s="23"/>
      <c r="E1237" s="24"/>
      <c r="F1237" s="176" t="s">
        <v>168</v>
      </c>
      <c r="G1237" s="190">
        <f t="shared" ref="G1237:V1237" si="495">G377</f>
        <v>0</v>
      </c>
      <c r="H1237" s="191">
        <f t="shared" si="495"/>
        <v>0</v>
      </c>
      <c r="I1237" s="179">
        <f t="shared" si="495"/>
        <v>0</v>
      </c>
      <c r="J1237" s="179">
        <f t="shared" si="495"/>
        <v>0</v>
      </c>
      <c r="K1237" s="197">
        <f t="shared" si="495"/>
        <v>0</v>
      </c>
      <c r="L1237" s="181">
        <f t="shared" si="495"/>
        <v>0</v>
      </c>
      <c r="M1237" s="192">
        <f t="shared" si="495"/>
        <v>0</v>
      </c>
      <c r="N1237" s="182">
        <f t="shared" si="495"/>
        <v>0</v>
      </c>
      <c r="O1237" s="178">
        <f t="shared" si="495"/>
        <v>0</v>
      </c>
      <c r="P1237" s="182">
        <f t="shared" si="495"/>
        <v>0</v>
      </c>
      <c r="Q1237" s="192">
        <f t="shared" si="495"/>
        <v>0</v>
      </c>
      <c r="R1237" s="182">
        <f t="shared" si="495"/>
        <v>0</v>
      </c>
      <c r="S1237" s="178">
        <f t="shared" si="495"/>
        <v>0</v>
      </c>
      <c r="T1237" s="178">
        <f t="shared" si="495"/>
        <v>0</v>
      </c>
      <c r="U1237" s="182">
        <f t="shared" si="495"/>
        <v>0</v>
      </c>
      <c r="V1237" s="183">
        <f t="shared" si="495"/>
        <v>0</v>
      </c>
      <c r="W1237" s="46">
        <f>G1237-SUM(H1237:V1237)</f>
        <v>0</v>
      </c>
      <c r="Y1237"/>
      <c r="Z1237"/>
    </row>
    <row r="1238" spans="1:26" s="72" customFormat="1" x14ac:dyDescent="0.2">
      <c r="A1238" s="322"/>
      <c r="B1238" s="25"/>
      <c r="C1238" s="23"/>
      <c r="D1238" s="23"/>
      <c r="E1238" s="24" t="s">
        <v>174</v>
      </c>
      <c r="F1238" s="24"/>
      <c r="G1238" s="69">
        <f t="shared" ref="G1238:W1238" si="496">SUBTOTAL(9,G1239:G1240)</f>
        <v>0</v>
      </c>
      <c r="H1238" s="70">
        <f t="shared" si="496"/>
        <v>0</v>
      </c>
      <c r="I1238" s="66">
        <f t="shared" si="496"/>
        <v>0</v>
      </c>
      <c r="J1238" s="66">
        <f t="shared" si="496"/>
        <v>0</v>
      </c>
      <c r="K1238" s="67">
        <f t="shared" si="496"/>
        <v>0</v>
      </c>
      <c r="L1238" s="34">
        <f t="shared" si="496"/>
        <v>0</v>
      </c>
      <c r="M1238" s="34">
        <f t="shared" si="496"/>
        <v>0</v>
      </c>
      <c r="N1238" s="34">
        <f t="shared" si="496"/>
        <v>0</v>
      </c>
      <c r="O1238" s="34">
        <f t="shared" si="496"/>
        <v>0</v>
      </c>
      <c r="P1238" s="34">
        <f t="shared" si="496"/>
        <v>0</v>
      </c>
      <c r="Q1238" s="34">
        <f t="shared" si="496"/>
        <v>0</v>
      </c>
      <c r="R1238" s="34">
        <f t="shared" si="496"/>
        <v>0</v>
      </c>
      <c r="S1238" s="34">
        <f t="shared" si="496"/>
        <v>0</v>
      </c>
      <c r="T1238" s="34">
        <f t="shared" si="496"/>
        <v>0</v>
      </c>
      <c r="U1238" s="34">
        <f t="shared" si="496"/>
        <v>0</v>
      </c>
      <c r="V1238" s="34">
        <f t="shared" si="496"/>
        <v>0</v>
      </c>
      <c r="W1238" s="33">
        <f t="shared" si="496"/>
        <v>0</v>
      </c>
      <c r="Y1238"/>
      <c r="Z1238"/>
    </row>
    <row r="1239" spans="1:26" s="72" customFormat="1" outlineLevel="1" x14ac:dyDescent="0.2">
      <c r="A1239" s="322"/>
      <c r="B1239" s="25"/>
      <c r="C1239" s="23"/>
      <c r="D1239" s="23"/>
      <c r="E1239" s="24"/>
      <c r="F1239" s="176" t="s">
        <v>62</v>
      </c>
      <c r="G1239" s="190">
        <f t="shared" ref="G1239:V1239" si="497">G379</f>
        <v>0</v>
      </c>
      <c r="H1239" s="191">
        <f t="shared" si="497"/>
        <v>0</v>
      </c>
      <c r="I1239" s="179">
        <f t="shared" si="497"/>
        <v>0</v>
      </c>
      <c r="J1239" s="179">
        <f t="shared" si="497"/>
        <v>0</v>
      </c>
      <c r="K1239" s="197">
        <f t="shared" si="497"/>
        <v>0</v>
      </c>
      <c r="L1239" s="181">
        <f t="shared" si="497"/>
        <v>0</v>
      </c>
      <c r="M1239" s="192">
        <f t="shared" si="497"/>
        <v>0</v>
      </c>
      <c r="N1239" s="182">
        <f t="shared" si="497"/>
        <v>0</v>
      </c>
      <c r="O1239" s="178">
        <f t="shared" si="497"/>
        <v>0</v>
      </c>
      <c r="P1239" s="182">
        <f t="shared" si="497"/>
        <v>0</v>
      </c>
      <c r="Q1239" s="192">
        <f t="shared" si="497"/>
        <v>0</v>
      </c>
      <c r="R1239" s="182">
        <f t="shared" si="497"/>
        <v>0</v>
      </c>
      <c r="S1239" s="178">
        <f t="shared" si="497"/>
        <v>0</v>
      </c>
      <c r="T1239" s="178">
        <f t="shared" si="497"/>
        <v>0</v>
      </c>
      <c r="U1239" s="182">
        <f t="shared" si="497"/>
        <v>0</v>
      </c>
      <c r="V1239" s="183">
        <f t="shared" si="497"/>
        <v>0</v>
      </c>
      <c r="W1239" s="46">
        <f>G1239-SUM(H1239:V1239)</f>
        <v>0</v>
      </c>
      <c r="Y1239"/>
      <c r="Z1239"/>
    </row>
    <row r="1240" spans="1:26" s="72" customFormat="1" outlineLevel="1" x14ac:dyDescent="0.2">
      <c r="A1240" s="322"/>
      <c r="B1240" s="25"/>
      <c r="C1240" s="23"/>
      <c r="D1240" s="23"/>
      <c r="E1240" s="24"/>
      <c r="F1240" s="176" t="s">
        <v>175</v>
      </c>
      <c r="G1240" s="190">
        <f t="shared" ref="G1240:V1240" si="498">G380</f>
        <v>0</v>
      </c>
      <c r="H1240" s="191">
        <f t="shared" si="498"/>
        <v>0</v>
      </c>
      <c r="I1240" s="179">
        <f t="shared" si="498"/>
        <v>0</v>
      </c>
      <c r="J1240" s="179">
        <f t="shared" si="498"/>
        <v>0</v>
      </c>
      <c r="K1240" s="197">
        <f t="shared" si="498"/>
        <v>0</v>
      </c>
      <c r="L1240" s="181">
        <f t="shared" si="498"/>
        <v>0</v>
      </c>
      <c r="M1240" s="192">
        <f t="shared" si="498"/>
        <v>0</v>
      </c>
      <c r="N1240" s="182">
        <f t="shared" si="498"/>
        <v>0</v>
      </c>
      <c r="O1240" s="178">
        <f t="shared" si="498"/>
        <v>0</v>
      </c>
      <c r="P1240" s="182">
        <f t="shared" si="498"/>
        <v>0</v>
      </c>
      <c r="Q1240" s="192">
        <f t="shared" si="498"/>
        <v>0</v>
      </c>
      <c r="R1240" s="200">
        <f t="shared" si="498"/>
        <v>0</v>
      </c>
      <c r="S1240" s="182">
        <f t="shared" si="498"/>
        <v>0</v>
      </c>
      <c r="T1240" s="178">
        <f t="shared" si="498"/>
        <v>0</v>
      </c>
      <c r="U1240" s="182">
        <f t="shared" si="498"/>
        <v>0</v>
      </c>
      <c r="V1240" s="183">
        <f t="shared" si="498"/>
        <v>0</v>
      </c>
      <c r="W1240" s="46">
        <f>G1240-SUM(H1240:V1240)</f>
        <v>0</v>
      </c>
      <c r="Y1240"/>
      <c r="Z1240"/>
    </row>
    <row r="1241" spans="1:26" s="72" customFormat="1" x14ac:dyDescent="0.2">
      <c r="A1241" s="322"/>
      <c r="B1241" s="25"/>
      <c r="C1241" s="23"/>
      <c r="D1241" s="23"/>
      <c r="E1241" s="24" t="s">
        <v>169</v>
      </c>
      <c r="F1241" s="24"/>
      <c r="G1241" s="69">
        <f t="shared" ref="G1241:W1241" si="499">SUBTOTAL(9,G1242:G1244)</f>
        <v>0</v>
      </c>
      <c r="H1241" s="70">
        <f t="shared" si="499"/>
        <v>0</v>
      </c>
      <c r="I1241" s="66">
        <f t="shared" si="499"/>
        <v>0</v>
      </c>
      <c r="J1241" s="66">
        <f t="shared" si="499"/>
        <v>0</v>
      </c>
      <c r="K1241" s="67">
        <f t="shared" si="499"/>
        <v>0</v>
      </c>
      <c r="L1241" s="34">
        <f t="shared" si="499"/>
        <v>0</v>
      </c>
      <c r="M1241" s="34">
        <f t="shared" si="499"/>
        <v>0</v>
      </c>
      <c r="N1241" s="34">
        <f t="shared" si="499"/>
        <v>0</v>
      </c>
      <c r="O1241" s="34">
        <f t="shared" si="499"/>
        <v>0</v>
      </c>
      <c r="P1241" s="34">
        <f t="shared" si="499"/>
        <v>0</v>
      </c>
      <c r="Q1241" s="34">
        <f t="shared" si="499"/>
        <v>0</v>
      </c>
      <c r="R1241" s="34">
        <f t="shared" si="499"/>
        <v>0</v>
      </c>
      <c r="S1241" s="34">
        <f t="shared" si="499"/>
        <v>0</v>
      </c>
      <c r="T1241" s="34">
        <f t="shared" si="499"/>
        <v>0</v>
      </c>
      <c r="U1241" s="34">
        <f t="shared" si="499"/>
        <v>0</v>
      </c>
      <c r="V1241" s="34">
        <f t="shared" si="499"/>
        <v>0</v>
      </c>
      <c r="W1241" s="33">
        <f t="shared" si="499"/>
        <v>0</v>
      </c>
      <c r="Y1241"/>
      <c r="Z1241"/>
    </row>
    <row r="1242" spans="1:26" s="72" customFormat="1" outlineLevel="1" x14ac:dyDescent="0.2">
      <c r="A1242" s="322"/>
      <c r="B1242" s="25"/>
      <c r="C1242" s="23"/>
      <c r="D1242" s="23"/>
      <c r="E1242" s="24"/>
      <c r="F1242" s="176" t="s">
        <v>60</v>
      </c>
      <c r="G1242" s="190">
        <f t="shared" ref="G1242:V1242" si="500">G382</f>
        <v>0</v>
      </c>
      <c r="H1242" s="191">
        <f t="shared" si="500"/>
        <v>0</v>
      </c>
      <c r="I1242" s="179">
        <f t="shared" si="500"/>
        <v>0</v>
      </c>
      <c r="J1242" s="179">
        <f t="shared" si="500"/>
        <v>0</v>
      </c>
      <c r="K1242" s="197">
        <f t="shared" si="500"/>
        <v>0</v>
      </c>
      <c r="L1242" s="181">
        <f t="shared" si="500"/>
        <v>0</v>
      </c>
      <c r="M1242" s="192">
        <f t="shared" si="500"/>
        <v>0</v>
      </c>
      <c r="N1242" s="182">
        <f t="shared" si="500"/>
        <v>0</v>
      </c>
      <c r="O1242" s="178">
        <f t="shared" si="500"/>
        <v>0</v>
      </c>
      <c r="P1242" s="182">
        <f t="shared" si="500"/>
        <v>0</v>
      </c>
      <c r="Q1242" s="192">
        <f t="shared" si="500"/>
        <v>0</v>
      </c>
      <c r="R1242" s="182">
        <f t="shared" si="500"/>
        <v>0</v>
      </c>
      <c r="S1242" s="182">
        <f t="shared" si="500"/>
        <v>0</v>
      </c>
      <c r="T1242" s="182">
        <f t="shared" si="500"/>
        <v>0</v>
      </c>
      <c r="U1242" s="178">
        <f t="shared" si="500"/>
        <v>0</v>
      </c>
      <c r="V1242" s="183">
        <f t="shared" si="500"/>
        <v>0</v>
      </c>
      <c r="W1242" s="46">
        <f>G1242-SUM(H1242:V1242)</f>
        <v>0</v>
      </c>
      <c r="Y1242"/>
      <c r="Z1242"/>
    </row>
    <row r="1243" spans="1:26" s="72" customFormat="1" outlineLevel="1" x14ac:dyDescent="0.2">
      <c r="A1243" s="322"/>
      <c r="B1243" s="25"/>
      <c r="C1243" s="23"/>
      <c r="D1243" s="23"/>
      <c r="E1243" s="24"/>
      <c r="F1243" s="176" t="s">
        <v>170</v>
      </c>
      <c r="G1243" s="190">
        <f t="shared" ref="G1243:V1243" si="501">G383</f>
        <v>0</v>
      </c>
      <c r="H1243" s="191">
        <f t="shared" si="501"/>
        <v>0</v>
      </c>
      <c r="I1243" s="179">
        <f t="shared" si="501"/>
        <v>0</v>
      </c>
      <c r="J1243" s="179">
        <f t="shared" si="501"/>
        <v>0</v>
      </c>
      <c r="K1243" s="197">
        <f t="shared" si="501"/>
        <v>0</v>
      </c>
      <c r="L1243" s="181">
        <f t="shared" si="501"/>
        <v>0</v>
      </c>
      <c r="M1243" s="192">
        <f t="shared" si="501"/>
        <v>0</v>
      </c>
      <c r="N1243" s="182">
        <f t="shared" si="501"/>
        <v>0</v>
      </c>
      <c r="O1243" s="178">
        <f t="shared" si="501"/>
        <v>0</v>
      </c>
      <c r="P1243" s="182">
        <f t="shared" si="501"/>
        <v>0</v>
      </c>
      <c r="Q1243" s="192">
        <f t="shared" si="501"/>
        <v>0</v>
      </c>
      <c r="R1243" s="182">
        <f t="shared" si="501"/>
        <v>0</v>
      </c>
      <c r="S1243" s="182">
        <f t="shared" si="501"/>
        <v>0</v>
      </c>
      <c r="T1243" s="182">
        <f t="shared" si="501"/>
        <v>0</v>
      </c>
      <c r="U1243" s="178">
        <f t="shared" si="501"/>
        <v>0</v>
      </c>
      <c r="V1243" s="183">
        <f t="shared" si="501"/>
        <v>0</v>
      </c>
      <c r="W1243" s="46">
        <f>G1243-SUM(H1243:V1243)</f>
        <v>0</v>
      </c>
      <c r="Y1243"/>
      <c r="Z1243"/>
    </row>
    <row r="1244" spans="1:26" s="72" customFormat="1" outlineLevel="1" x14ac:dyDescent="0.2">
      <c r="A1244" s="322"/>
      <c r="B1244" s="25"/>
      <c r="C1244" s="23"/>
      <c r="D1244" s="23"/>
      <c r="E1244" s="24"/>
      <c r="F1244" s="176" t="s">
        <v>171</v>
      </c>
      <c r="G1244" s="190">
        <f t="shared" ref="G1244:V1244" si="502">G384</f>
        <v>0</v>
      </c>
      <c r="H1244" s="191">
        <f t="shared" si="502"/>
        <v>0</v>
      </c>
      <c r="I1244" s="179">
        <f t="shared" si="502"/>
        <v>0</v>
      </c>
      <c r="J1244" s="179">
        <f t="shared" si="502"/>
        <v>0</v>
      </c>
      <c r="K1244" s="197">
        <f t="shared" si="502"/>
        <v>0</v>
      </c>
      <c r="L1244" s="181">
        <f t="shared" si="502"/>
        <v>0</v>
      </c>
      <c r="M1244" s="192">
        <f t="shared" si="502"/>
        <v>0</v>
      </c>
      <c r="N1244" s="182">
        <f t="shared" si="502"/>
        <v>0</v>
      </c>
      <c r="O1244" s="178">
        <f t="shared" si="502"/>
        <v>0</v>
      </c>
      <c r="P1244" s="182">
        <f t="shared" si="502"/>
        <v>0</v>
      </c>
      <c r="Q1244" s="192">
        <f t="shared" si="502"/>
        <v>0</v>
      </c>
      <c r="R1244" s="182">
        <f t="shared" si="502"/>
        <v>0</v>
      </c>
      <c r="S1244" s="182">
        <f t="shared" si="502"/>
        <v>0</v>
      </c>
      <c r="T1244" s="229">
        <f t="shared" si="502"/>
        <v>0</v>
      </c>
      <c r="U1244" s="182">
        <f t="shared" si="502"/>
        <v>0</v>
      </c>
      <c r="V1244" s="183">
        <f t="shared" si="502"/>
        <v>0</v>
      </c>
      <c r="W1244" s="46">
        <f>G1244-SUM(H1244:V1244)</f>
        <v>0</v>
      </c>
      <c r="Y1244"/>
      <c r="Z1244"/>
    </row>
    <row r="1245" spans="1:26" s="72" customFormat="1" x14ac:dyDescent="0.2">
      <c r="A1245" s="322"/>
      <c r="B1245" s="25"/>
      <c r="C1245" s="23"/>
      <c r="D1245" s="23"/>
      <c r="E1245" s="24" t="s">
        <v>334</v>
      </c>
      <c r="F1245" s="24"/>
      <c r="G1245" s="69">
        <f t="shared" ref="G1245:W1245" si="503">SUBTOTAL(9,G1246:G1247)</f>
        <v>0</v>
      </c>
      <c r="H1245" s="70">
        <f t="shared" si="503"/>
        <v>0</v>
      </c>
      <c r="I1245" s="66">
        <f t="shared" si="503"/>
        <v>0</v>
      </c>
      <c r="J1245" s="66">
        <f t="shared" si="503"/>
        <v>0</v>
      </c>
      <c r="K1245" s="67">
        <f t="shared" si="503"/>
        <v>0</v>
      </c>
      <c r="L1245" s="34">
        <f t="shared" si="503"/>
        <v>0</v>
      </c>
      <c r="M1245" s="34">
        <f t="shared" si="503"/>
        <v>0</v>
      </c>
      <c r="N1245" s="34">
        <f t="shared" si="503"/>
        <v>0</v>
      </c>
      <c r="O1245" s="34">
        <f t="shared" si="503"/>
        <v>0</v>
      </c>
      <c r="P1245" s="34">
        <f t="shared" si="503"/>
        <v>0</v>
      </c>
      <c r="Q1245" s="34">
        <f t="shared" si="503"/>
        <v>0</v>
      </c>
      <c r="R1245" s="34">
        <f t="shared" si="503"/>
        <v>0</v>
      </c>
      <c r="S1245" s="34">
        <f t="shared" si="503"/>
        <v>0</v>
      </c>
      <c r="T1245" s="34">
        <f t="shared" si="503"/>
        <v>0</v>
      </c>
      <c r="U1245" s="34">
        <f t="shared" si="503"/>
        <v>0</v>
      </c>
      <c r="V1245" s="34">
        <f t="shared" si="503"/>
        <v>0</v>
      </c>
      <c r="W1245" s="33">
        <f t="shared" si="503"/>
        <v>0</v>
      </c>
      <c r="Y1245"/>
      <c r="Z1245"/>
    </row>
    <row r="1246" spans="1:26" s="72" customFormat="1" outlineLevel="1" x14ac:dyDescent="0.2">
      <c r="A1246" s="322"/>
      <c r="B1246" s="25"/>
      <c r="C1246" s="23"/>
      <c r="D1246" s="23"/>
      <c r="E1246" s="24"/>
      <c r="F1246" s="176" t="s">
        <v>335</v>
      </c>
      <c r="G1246" s="190">
        <f t="shared" ref="G1246:V1246" si="504">G386</f>
        <v>0</v>
      </c>
      <c r="H1246" s="191">
        <f t="shared" si="504"/>
        <v>0</v>
      </c>
      <c r="I1246" s="179">
        <f t="shared" si="504"/>
        <v>0</v>
      </c>
      <c r="J1246" s="179">
        <f t="shared" si="504"/>
        <v>0</v>
      </c>
      <c r="K1246" s="197">
        <f t="shared" si="504"/>
        <v>0</v>
      </c>
      <c r="L1246" s="181">
        <f t="shared" si="504"/>
        <v>0</v>
      </c>
      <c r="M1246" s="192">
        <f t="shared" si="504"/>
        <v>0</v>
      </c>
      <c r="N1246" s="182">
        <f t="shared" si="504"/>
        <v>0</v>
      </c>
      <c r="O1246" s="178">
        <f t="shared" si="504"/>
        <v>0</v>
      </c>
      <c r="P1246" s="182">
        <f t="shared" si="504"/>
        <v>0</v>
      </c>
      <c r="Q1246" s="192">
        <f t="shared" si="504"/>
        <v>0</v>
      </c>
      <c r="R1246" s="182">
        <f t="shared" si="504"/>
        <v>0</v>
      </c>
      <c r="S1246" s="182">
        <f t="shared" si="504"/>
        <v>0</v>
      </c>
      <c r="T1246" s="178">
        <f t="shared" si="504"/>
        <v>0</v>
      </c>
      <c r="U1246" s="182">
        <f t="shared" si="504"/>
        <v>0</v>
      </c>
      <c r="V1246" s="183">
        <f t="shared" si="504"/>
        <v>0</v>
      </c>
      <c r="W1246" s="46">
        <f>G1246-SUM(H1246:V1246)</f>
        <v>0</v>
      </c>
      <c r="Y1246"/>
      <c r="Z1246"/>
    </row>
    <row r="1247" spans="1:26" s="72" customFormat="1" outlineLevel="1" x14ac:dyDescent="0.2">
      <c r="A1247" s="322"/>
      <c r="B1247" s="25"/>
      <c r="C1247" s="23"/>
      <c r="D1247" s="23"/>
      <c r="E1247" s="24"/>
      <c r="F1247" s="176" t="s">
        <v>336</v>
      </c>
      <c r="G1247" s="190">
        <f t="shared" ref="G1247:V1247" si="505">G387</f>
        <v>0</v>
      </c>
      <c r="H1247" s="191">
        <f t="shared" si="505"/>
        <v>0</v>
      </c>
      <c r="I1247" s="179">
        <f t="shared" si="505"/>
        <v>0</v>
      </c>
      <c r="J1247" s="179">
        <f t="shared" si="505"/>
        <v>0</v>
      </c>
      <c r="K1247" s="197">
        <f t="shared" si="505"/>
        <v>0</v>
      </c>
      <c r="L1247" s="181">
        <f t="shared" si="505"/>
        <v>0</v>
      </c>
      <c r="M1247" s="192">
        <f t="shared" si="505"/>
        <v>0</v>
      </c>
      <c r="N1247" s="182">
        <f t="shared" si="505"/>
        <v>0</v>
      </c>
      <c r="O1247" s="178">
        <f t="shared" si="505"/>
        <v>0</v>
      </c>
      <c r="P1247" s="182">
        <f t="shared" si="505"/>
        <v>0</v>
      </c>
      <c r="Q1247" s="192">
        <f t="shared" si="505"/>
        <v>0</v>
      </c>
      <c r="R1247" s="182">
        <f t="shared" si="505"/>
        <v>0</v>
      </c>
      <c r="S1247" s="182">
        <f t="shared" si="505"/>
        <v>0</v>
      </c>
      <c r="T1247" s="178">
        <f t="shared" si="505"/>
        <v>0</v>
      </c>
      <c r="U1247" s="182">
        <f t="shared" si="505"/>
        <v>0</v>
      </c>
      <c r="V1247" s="183">
        <f t="shared" si="505"/>
        <v>0</v>
      </c>
      <c r="W1247" s="46">
        <f>G1247-SUM(H1247:V1247)</f>
        <v>0</v>
      </c>
      <c r="Y1247"/>
      <c r="Z1247"/>
    </row>
    <row r="1248" spans="1:26" s="72" customFormat="1" x14ac:dyDescent="0.2">
      <c r="A1248" s="322"/>
      <c r="B1248" s="25"/>
      <c r="C1248" s="23"/>
      <c r="D1248" s="23"/>
      <c r="E1248" s="24" t="s">
        <v>337</v>
      </c>
      <c r="F1248" s="24"/>
      <c r="G1248" s="69">
        <f t="shared" ref="G1248:W1248" si="506">SUBTOTAL(9,G1249:G1251)</f>
        <v>0</v>
      </c>
      <c r="H1248" s="70">
        <f t="shared" si="506"/>
        <v>0</v>
      </c>
      <c r="I1248" s="66">
        <f t="shared" si="506"/>
        <v>0</v>
      </c>
      <c r="J1248" s="66">
        <f t="shared" si="506"/>
        <v>0</v>
      </c>
      <c r="K1248" s="67">
        <f t="shared" si="506"/>
        <v>0</v>
      </c>
      <c r="L1248" s="34">
        <f t="shared" si="506"/>
        <v>0</v>
      </c>
      <c r="M1248" s="34">
        <f t="shared" si="506"/>
        <v>0</v>
      </c>
      <c r="N1248" s="34">
        <f t="shared" si="506"/>
        <v>0</v>
      </c>
      <c r="O1248" s="34">
        <f t="shared" si="506"/>
        <v>0</v>
      </c>
      <c r="P1248" s="34">
        <f t="shared" si="506"/>
        <v>0</v>
      </c>
      <c r="Q1248" s="34">
        <f t="shared" si="506"/>
        <v>0</v>
      </c>
      <c r="R1248" s="34">
        <f t="shared" si="506"/>
        <v>0</v>
      </c>
      <c r="S1248" s="34">
        <f t="shared" si="506"/>
        <v>0</v>
      </c>
      <c r="T1248" s="34">
        <f t="shared" si="506"/>
        <v>0</v>
      </c>
      <c r="U1248" s="34">
        <f t="shared" si="506"/>
        <v>0</v>
      </c>
      <c r="V1248" s="34">
        <f t="shared" si="506"/>
        <v>0</v>
      </c>
      <c r="W1248" s="33">
        <f t="shared" si="506"/>
        <v>0</v>
      </c>
      <c r="Y1248"/>
      <c r="Z1248"/>
    </row>
    <row r="1249" spans="1:26" s="72" customFormat="1" outlineLevel="1" x14ac:dyDescent="0.2">
      <c r="A1249" s="322"/>
      <c r="B1249" s="25"/>
      <c r="C1249" s="23"/>
      <c r="D1249" s="23"/>
      <c r="E1249" s="24"/>
      <c r="F1249" s="176" t="s">
        <v>338</v>
      </c>
      <c r="G1249" s="190">
        <f t="shared" ref="G1249:V1249" si="507">G389</f>
        <v>0</v>
      </c>
      <c r="H1249" s="191">
        <f t="shared" si="507"/>
        <v>0</v>
      </c>
      <c r="I1249" s="179">
        <f t="shared" si="507"/>
        <v>0</v>
      </c>
      <c r="J1249" s="179">
        <f t="shared" si="507"/>
        <v>0</v>
      </c>
      <c r="K1249" s="197">
        <f t="shared" si="507"/>
        <v>0</v>
      </c>
      <c r="L1249" s="181">
        <f t="shared" si="507"/>
        <v>0</v>
      </c>
      <c r="M1249" s="192">
        <f t="shared" si="507"/>
        <v>0</v>
      </c>
      <c r="N1249" s="182">
        <f t="shared" si="507"/>
        <v>0</v>
      </c>
      <c r="O1249" s="178">
        <f t="shared" si="507"/>
        <v>0</v>
      </c>
      <c r="P1249" s="182">
        <f t="shared" si="507"/>
        <v>0</v>
      </c>
      <c r="Q1249" s="192">
        <f t="shared" si="507"/>
        <v>0</v>
      </c>
      <c r="R1249" s="182">
        <f t="shared" si="507"/>
        <v>0</v>
      </c>
      <c r="S1249" s="182">
        <f t="shared" si="507"/>
        <v>0</v>
      </c>
      <c r="T1249" s="178">
        <f t="shared" si="507"/>
        <v>0</v>
      </c>
      <c r="U1249" s="182">
        <f t="shared" si="507"/>
        <v>0</v>
      </c>
      <c r="V1249" s="183">
        <f t="shared" si="507"/>
        <v>0</v>
      </c>
      <c r="W1249" s="46">
        <f>G1249-SUM(H1249:V1249)</f>
        <v>0</v>
      </c>
      <c r="Y1249"/>
      <c r="Z1249"/>
    </row>
    <row r="1250" spans="1:26" s="72" customFormat="1" outlineLevel="1" x14ac:dyDescent="0.2">
      <c r="A1250" s="322"/>
      <c r="B1250" s="25"/>
      <c r="C1250" s="23"/>
      <c r="D1250" s="23"/>
      <c r="E1250" s="24"/>
      <c r="F1250" s="176" t="s">
        <v>339</v>
      </c>
      <c r="G1250" s="190">
        <f t="shared" ref="G1250:V1250" si="508">G390</f>
        <v>0</v>
      </c>
      <c r="H1250" s="191">
        <f t="shared" si="508"/>
        <v>0</v>
      </c>
      <c r="I1250" s="179">
        <f t="shared" si="508"/>
        <v>0</v>
      </c>
      <c r="J1250" s="179">
        <f t="shared" si="508"/>
        <v>0</v>
      </c>
      <c r="K1250" s="197">
        <f t="shared" si="508"/>
        <v>0</v>
      </c>
      <c r="L1250" s="181">
        <f t="shared" si="508"/>
        <v>0</v>
      </c>
      <c r="M1250" s="192">
        <f t="shared" si="508"/>
        <v>0</v>
      </c>
      <c r="N1250" s="182">
        <f t="shared" si="508"/>
        <v>0</v>
      </c>
      <c r="O1250" s="178">
        <f t="shared" si="508"/>
        <v>0</v>
      </c>
      <c r="P1250" s="182">
        <f t="shared" si="508"/>
        <v>0</v>
      </c>
      <c r="Q1250" s="192">
        <f t="shared" si="508"/>
        <v>0</v>
      </c>
      <c r="R1250" s="182">
        <f t="shared" si="508"/>
        <v>0</v>
      </c>
      <c r="S1250" s="182">
        <f t="shared" si="508"/>
        <v>0</v>
      </c>
      <c r="T1250" s="178">
        <f t="shared" si="508"/>
        <v>0</v>
      </c>
      <c r="U1250" s="182">
        <f t="shared" si="508"/>
        <v>0</v>
      </c>
      <c r="V1250" s="183">
        <f t="shared" si="508"/>
        <v>0</v>
      </c>
      <c r="W1250" s="46">
        <f>G1250-SUM(H1250:V1250)</f>
        <v>0</v>
      </c>
      <c r="Y1250"/>
      <c r="Z1250"/>
    </row>
    <row r="1251" spans="1:26" s="72" customFormat="1" outlineLevel="1" x14ac:dyDescent="0.2">
      <c r="A1251" s="322"/>
      <c r="B1251" s="25"/>
      <c r="C1251" s="23"/>
      <c r="D1251" s="23"/>
      <c r="E1251" s="24"/>
      <c r="F1251" s="176" t="s">
        <v>340</v>
      </c>
      <c r="G1251" s="190">
        <f t="shared" ref="G1251:V1251" si="509">G391</f>
        <v>0</v>
      </c>
      <c r="H1251" s="191">
        <f t="shared" si="509"/>
        <v>0</v>
      </c>
      <c r="I1251" s="179">
        <f t="shared" si="509"/>
        <v>0</v>
      </c>
      <c r="J1251" s="179">
        <f t="shared" si="509"/>
        <v>0</v>
      </c>
      <c r="K1251" s="197">
        <f t="shared" si="509"/>
        <v>0</v>
      </c>
      <c r="L1251" s="181">
        <f t="shared" si="509"/>
        <v>0</v>
      </c>
      <c r="M1251" s="192">
        <f t="shared" si="509"/>
        <v>0</v>
      </c>
      <c r="N1251" s="182">
        <f t="shared" si="509"/>
        <v>0</v>
      </c>
      <c r="O1251" s="178">
        <f t="shared" si="509"/>
        <v>0</v>
      </c>
      <c r="P1251" s="182">
        <f t="shared" si="509"/>
        <v>0</v>
      </c>
      <c r="Q1251" s="192">
        <f t="shared" si="509"/>
        <v>0</v>
      </c>
      <c r="R1251" s="182">
        <f t="shared" si="509"/>
        <v>0</v>
      </c>
      <c r="S1251" s="182">
        <f t="shared" si="509"/>
        <v>0</v>
      </c>
      <c r="T1251" s="178">
        <f t="shared" si="509"/>
        <v>0</v>
      </c>
      <c r="U1251" s="182">
        <f t="shared" si="509"/>
        <v>0</v>
      </c>
      <c r="V1251" s="183">
        <f t="shared" si="509"/>
        <v>0</v>
      </c>
      <c r="W1251" s="46">
        <f>G1251-SUM(H1251:V1251)</f>
        <v>0</v>
      </c>
      <c r="Y1251"/>
      <c r="Z1251"/>
    </row>
    <row r="1252" spans="1:26" s="72" customFormat="1" x14ac:dyDescent="0.2">
      <c r="A1252" s="322"/>
      <c r="B1252" s="25"/>
      <c r="C1252" s="23"/>
      <c r="D1252" s="23" t="s">
        <v>183</v>
      </c>
      <c r="E1252" s="24"/>
      <c r="F1252" s="24"/>
      <c r="G1252" s="69"/>
      <c r="H1252" s="66"/>
      <c r="I1252" s="66"/>
      <c r="J1252" s="66"/>
      <c r="K1252" s="67"/>
      <c r="L1252" s="51"/>
      <c r="M1252" s="34"/>
      <c r="N1252" s="34"/>
      <c r="O1252" s="34"/>
      <c r="P1252" s="34"/>
      <c r="Q1252" s="34"/>
      <c r="R1252" s="34"/>
      <c r="S1252" s="34"/>
      <c r="T1252" s="34"/>
      <c r="U1252" s="34"/>
      <c r="V1252" s="37"/>
      <c r="W1252" s="33"/>
      <c r="Y1252"/>
      <c r="Z1252"/>
    </row>
    <row r="1253" spans="1:26" s="72" customFormat="1" x14ac:dyDescent="0.2">
      <c r="A1253" s="322"/>
      <c r="B1253" s="25"/>
      <c r="C1253" s="23"/>
      <c r="D1253" s="23"/>
      <c r="E1253" s="24" t="s">
        <v>184</v>
      </c>
      <c r="F1253" s="24"/>
      <c r="G1253" s="69">
        <f t="shared" ref="G1253:W1253" si="510">SUBTOTAL(9,G1254:G1255)</f>
        <v>0</v>
      </c>
      <c r="H1253" s="70">
        <f t="shared" si="510"/>
        <v>0</v>
      </c>
      <c r="I1253" s="66">
        <f t="shared" si="510"/>
        <v>0</v>
      </c>
      <c r="J1253" s="66">
        <f t="shared" si="510"/>
        <v>0</v>
      </c>
      <c r="K1253" s="67">
        <f t="shared" si="510"/>
        <v>0</v>
      </c>
      <c r="L1253" s="34">
        <f t="shared" si="510"/>
        <v>0</v>
      </c>
      <c r="M1253" s="34">
        <f t="shared" si="510"/>
        <v>0</v>
      </c>
      <c r="N1253" s="34">
        <f t="shared" si="510"/>
        <v>0</v>
      </c>
      <c r="O1253" s="34">
        <f t="shared" si="510"/>
        <v>0</v>
      </c>
      <c r="P1253" s="34">
        <f t="shared" si="510"/>
        <v>0</v>
      </c>
      <c r="Q1253" s="34">
        <f t="shared" si="510"/>
        <v>0</v>
      </c>
      <c r="R1253" s="34">
        <f t="shared" si="510"/>
        <v>0</v>
      </c>
      <c r="S1253" s="34">
        <f t="shared" si="510"/>
        <v>0</v>
      </c>
      <c r="T1253" s="34">
        <f t="shared" si="510"/>
        <v>0</v>
      </c>
      <c r="U1253" s="34">
        <f t="shared" si="510"/>
        <v>0</v>
      </c>
      <c r="V1253" s="34">
        <f t="shared" si="510"/>
        <v>0</v>
      </c>
      <c r="W1253" s="33">
        <f t="shared" si="510"/>
        <v>0</v>
      </c>
      <c r="Y1253"/>
      <c r="Z1253"/>
    </row>
    <row r="1254" spans="1:26" s="72" customFormat="1" outlineLevel="1" x14ac:dyDescent="0.2">
      <c r="A1254" s="322"/>
      <c r="B1254" s="25"/>
      <c r="C1254" s="23"/>
      <c r="D1254" s="23"/>
      <c r="E1254" s="24"/>
      <c r="F1254" s="176" t="s">
        <v>176</v>
      </c>
      <c r="G1254" s="190">
        <f t="shared" ref="G1254:V1254" si="511">G394</f>
        <v>0</v>
      </c>
      <c r="H1254" s="191">
        <f t="shared" si="511"/>
        <v>0</v>
      </c>
      <c r="I1254" s="179">
        <f t="shared" si="511"/>
        <v>0</v>
      </c>
      <c r="J1254" s="179">
        <f t="shared" si="511"/>
        <v>0</v>
      </c>
      <c r="K1254" s="197">
        <f t="shared" si="511"/>
        <v>0</v>
      </c>
      <c r="L1254" s="181">
        <f t="shared" si="511"/>
        <v>0</v>
      </c>
      <c r="M1254" s="182">
        <f t="shared" si="511"/>
        <v>0</v>
      </c>
      <c r="N1254" s="182">
        <f t="shared" si="511"/>
        <v>0</v>
      </c>
      <c r="O1254" s="182">
        <f t="shared" si="511"/>
        <v>0</v>
      </c>
      <c r="P1254" s="182">
        <f t="shared" si="511"/>
        <v>0</v>
      </c>
      <c r="Q1254" s="182">
        <f t="shared" si="511"/>
        <v>0</v>
      </c>
      <c r="R1254" s="182">
        <f t="shared" si="511"/>
        <v>0</v>
      </c>
      <c r="S1254" s="182">
        <f t="shared" si="511"/>
        <v>0</v>
      </c>
      <c r="T1254" s="182">
        <f t="shared" si="511"/>
        <v>0</v>
      </c>
      <c r="U1254" s="182">
        <f t="shared" si="511"/>
        <v>0</v>
      </c>
      <c r="V1254" s="183">
        <f t="shared" si="511"/>
        <v>0</v>
      </c>
      <c r="W1254" s="46">
        <f>G1254-SUM(H1254:V1254)</f>
        <v>0</v>
      </c>
      <c r="Y1254"/>
      <c r="Z1254"/>
    </row>
    <row r="1255" spans="1:26" s="72" customFormat="1" outlineLevel="1" x14ac:dyDescent="0.2">
      <c r="A1255" s="322"/>
      <c r="B1255" s="25"/>
      <c r="C1255" s="23"/>
      <c r="D1255" s="23"/>
      <c r="E1255" s="24"/>
      <c r="F1255" s="176" t="s">
        <v>180</v>
      </c>
      <c r="G1255" s="190">
        <f t="shared" ref="G1255:V1255" si="512">G395</f>
        <v>0</v>
      </c>
      <c r="H1255" s="191">
        <f t="shared" si="512"/>
        <v>0</v>
      </c>
      <c r="I1255" s="179">
        <f t="shared" si="512"/>
        <v>0</v>
      </c>
      <c r="J1255" s="179">
        <f t="shared" si="512"/>
        <v>0</v>
      </c>
      <c r="K1255" s="197">
        <f t="shared" si="512"/>
        <v>0</v>
      </c>
      <c r="L1255" s="181">
        <f t="shared" si="512"/>
        <v>0</v>
      </c>
      <c r="M1255" s="182">
        <f t="shared" si="512"/>
        <v>0</v>
      </c>
      <c r="N1255" s="182">
        <f t="shared" si="512"/>
        <v>0</v>
      </c>
      <c r="O1255" s="182">
        <f t="shared" si="512"/>
        <v>0</v>
      </c>
      <c r="P1255" s="182">
        <f t="shared" si="512"/>
        <v>0</v>
      </c>
      <c r="Q1255" s="182">
        <f t="shared" si="512"/>
        <v>0</v>
      </c>
      <c r="R1255" s="182">
        <f t="shared" si="512"/>
        <v>0</v>
      </c>
      <c r="S1255" s="182">
        <f t="shared" si="512"/>
        <v>0</v>
      </c>
      <c r="T1255" s="182">
        <f t="shared" si="512"/>
        <v>0</v>
      </c>
      <c r="U1255" s="182">
        <f t="shared" si="512"/>
        <v>0</v>
      </c>
      <c r="V1255" s="183">
        <f t="shared" si="512"/>
        <v>0</v>
      </c>
      <c r="W1255" s="46">
        <f>G1255-SUM(H1255:V1255)</f>
        <v>0</v>
      </c>
      <c r="Y1255"/>
      <c r="Z1255"/>
    </row>
    <row r="1256" spans="1:26" s="72" customFormat="1" x14ac:dyDescent="0.2">
      <c r="A1256" s="322"/>
      <c r="B1256" s="25"/>
      <c r="C1256" s="23"/>
      <c r="D1256" s="23"/>
      <c r="E1256" s="24" t="s">
        <v>185</v>
      </c>
      <c r="F1256" s="24"/>
      <c r="G1256" s="69">
        <f t="shared" ref="G1256:W1256" si="513">SUBTOTAL(9,G1257:G1258)</f>
        <v>0</v>
      </c>
      <c r="H1256" s="70">
        <f t="shared" si="513"/>
        <v>0</v>
      </c>
      <c r="I1256" s="66">
        <f t="shared" si="513"/>
        <v>0</v>
      </c>
      <c r="J1256" s="66">
        <f t="shared" si="513"/>
        <v>0</v>
      </c>
      <c r="K1256" s="67">
        <f t="shared" si="513"/>
        <v>0</v>
      </c>
      <c r="L1256" s="34">
        <f t="shared" si="513"/>
        <v>0</v>
      </c>
      <c r="M1256" s="34">
        <f t="shared" si="513"/>
        <v>0</v>
      </c>
      <c r="N1256" s="34">
        <f t="shared" si="513"/>
        <v>0</v>
      </c>
      <c r="O1256" s="34">
        <f t="shared" si="513"/>
        <v>0</v>
      </c>
      <c r="P1256" s="34">
        <f t="shared" si="513"/>
        <v>0</v>
      </c>
      <c r="Q1256" s="34">
        <f t="shared" si="513"/>
        <v>0</v>
      </c>
      <c r="R1256" s="34">
        <f t="shared" si="513"/>
        <v>0</v>
      </c>
      <c r="S1256" s="34">
        <f t="shared" si="513"/>
        <v>0</v>
      </c>
      <c r="T1256" s="34">
        <f t="shared" si="513"/>
        <v>0</v>
      </c>
      <c r="U1256" s="34">
        <f t="shared" si="513"/>
        <v>0</v>
      </c>
      <c r="V1256" s="34">
        <f t="shared" si="513"/>
        <v>0</v>
      </c>
      <c r="W1256" s="33">
        <f t="shared" si="513"/>
        <v>0</v>
      </c>
      <c r="Y1256"/>
      <c r="Z1256"/>
    </row>
    <row r="1257" spans="1:26" s="72" customFormat="1" outlineLevel="1" x14ac:dyDescent="0.2">
      <c r="A1257" s="322"/>
      <c r="B1257" s="25"/>
      <c r="C1257" s="23"/>
      <c r="D1257" s="23"/>
      <c r="E1257" s="24"/>
      <c r="F1257" s="176" t="s">
        <v>177</v>
      </c>
      <c r="G1257" s="190">
        <f t="shared" ref="G1257:V1257" si="514">G397</f>
        <v>0</v>
      </c>
      <c r="H1257" s="191">
        <f t="shared" si="514"/>
        <v>0</v>
      </c>
      <c r="I1257" s="179">
        <f t="shared" si="514"/>
        <v>0</v>
      </c>
      <c r="J1257" s="179">
        <f t="shared" si="514"/>
        <v>0</v>
      </c>
      <c r="K1257" s="197">
        <f t="shared" si="514"/>
        <v>0</v>
      </c>
      <c r="L1257" s="181">
        <f t="shared" si="514"/>
        <v>0</v>
      </c>
      <c r="M1257" s="182">
        <f t="shared" si="514"/>
        <v>0</v>
      </c>
      <c r="N1257" s="182">
        <f t="shared" si="514"/>
        <v>0</v>
      </c>
      <c r="O1257" s="182">
        <f t="shared" si="514"/>
        <v>0</v>
      </c>
      <c r="P1257" s="182">
        <f t="shared" si="514"/>
        <v>0</v>
      </c>
      <c r="Q1257" s="182">
        <f t="shared" si="514"/>
        <v>0</v>
      </c>
      <c r="R1257" s="182">
        <f t="shared" si="514"/>
        <v>0</v>
      </c>
      <c r="S1257" s="182">
        <f t="shared" si="514"/>
        <v>0</v>
      </c>
      <c r="T1257" s="182">
        <f t="shared" si="514"/>
        <v>0</v>
      </c>
      <c r="U1257" s="182">
        <f t="shared" si="514"/>
        <v>0</v>
      </c>
      <c r="V1257" s="183">
        <f t="shared" si="514"/>
        <v>0</v>
      </c>
      <c r="W1257" s="46">
        <f>G1257-SUM(H1257:V1257)</f>
        <v>0</v>
      </c>
      <c r="Y1257"/>
      <c r="Z1257"/>
    </row>
    <row r="1258" spans="1:26" s="72" customFormat="1" outlineLevel="1" x14ac:dyDescent="0.2">
      <c r="A1258" s="322"/>
      <c r="B1258" s="25"/>
      <c r="C1258" s="23"/>
      <c r="D1258" s="23"/>
      <c r="E1258" s="24"/>
      <c r="F1258" s="176" t="s">
        <v>182</v>
      </c>
      <c r="G1258" s="190">
        <f t="shared" ref="G1258:V1258" si="515">G398</f>
        <v>0</v>
      </c>
      <c r="H1258" s="191">
        <f t="shared" si="515"/>
        <v>0</v>
      </c>
      <c r="I1258" s="179">
        <f t="shared" si="515"/>
        <v>0</v>
      </c>
      <c r="J1258" s="179">
        <f t="shared" si="515"/>
        <v>0</v>
      </c>
      <c r="K1258" s="197">
        <f t="shared" si="515"/>
        <v>0</v>
      </c>
      <c r="L1258" s="181">
        <f t="shared" si="515"/>
        <v>0</v>
      </c>
      <c r="M1258" s="182">
        <f t="shared" si="515"/>
        <v>0</v>
      </c>
      <c r="N1258" s="182">
        <f t="shared" si="515"/>
        <v>0</v>
      </c>
      <c r="O1258" s="182">
        <f t="shared" si="515"/>
        <v>0</v>
      </c>
      <c r="P1258" s="182">
        <f t="shared" si="515"/>
        <v>0</v>
      </c>
      <c r="Q1258" s="182">
        <f t="shared" si="515"/>
        <v>0</v>
      </c>
      <c r="R1258" s="182">
        <f t="shared" si="515"/>
        <v>0</v>
      </c>
      <c r="S1258" s="182">
        <f t="shared" si="515"/>
        <v>0</v>
      </c>
      <c r="T1258" s="182">
        <f t="shared" si="515"/>
        <v>0</v>
      </c>
      <c r="U1258" s="182">
        <f t="shared" si="515"/>
        <v>0</v>
      </c>
      <c r="V1258" s="183">
        <f t="shared" si="515"/>
        <v>0</v>
      </c>
      <c r="W1258" s="46">
        <f>G1258-SUM(H1258:V1258)</f>
        <v>0</v>
      </c>
      <c r="Y1258"/>
      <c r="Z1258"/>
    </row>
    <row r="1259" spans="1:26" s="72" customFormat="1" x14ac:dyDescent="0.2">
      <c r="A1259" s="322"/>
      <c r="B1259" s="25"/>
      <c r="C1259" s="23"/>
      <c r="D1259" s="23"/>
      <c r="E1259" s="24" t="s">
        <v>186</v>
      </c>
      <c r="F1259" s="24"/>
      <c r="G1259" s="69">
        <f t="shared" ref="G1259:W1259" si="516">SUBTOTAL(9,G1260:G1261)</f>
        <v>0</v>
      </c>
      <c r="H1259" s="70">
        <f t="shared" si="516"/>
        <v>0</v>
      </c>
      <c r="I1259" s="66">
        <f t="shared" si="516"/>
        <v>0</v>
      </c>
      <c r="J1259" s="66">
        <f t="shared" si="516"/>
        <v>0</v>
      </c>
      <c r="K1259" s="67">
        <f t="shared" si="516"/>
        <v>0</v>
      </c>
      <c r="L1259" s="34">
        <f t="shared" si="516"/>
        <v>0</v>
      </c>
      <c r="M1259" s="34">
        <f t="shared" si="516"/>
        <v>0</v>
      </c>
      <c r="N1259" s="34">
        <f t="shared" si="516"/>
        <v>0</v>
      </c>
      <c r="O1259" s="34">
        <f t="shared" si="516"/>
        <v>0</v>
      </c>
      <c r="P1259" s="34">
        <f t="shared" si="516"/>
        <v>0</v>
      </c>
      <c r="Q1259" s="34">
        <f t="shared" si="516"/>
        <v>0</v>
      </c>
      <c r="R1259" s="34">
        <f t="shared" si="516"/>
        <v>0</v>
      </c>
      <c r="S1259" s="34">
        <f t="shared" si="516"/>
        <v>0</v>
      </c>
      <c r="T1259" s="34">
        <f t="shared" si="516"/>
        <v>0</v>
      </c>
      <c r="U1259" s="34">
        <f t="shared" si="516"/>
        <v>0</v>
      </c>
      <c r="V1259" s="34">
        <f t="shared" si="516"/>
        <v>0</v>
      </c>
      <c r="W1259" s="33">
        <f t="shared" si="516"/>
        <v>0</v>
      </c>
      <c r="Y1259"/>
      <c r="Z1259"/>
    </row>
    <row r="1260" spans="1:26" s="72" customFormat="1" outlineLevel="1" x14ac:dyDescent="0.2">
      <c r="A1260" s="322"/>
      <c r="B1260" s="25"/>
      <c r="C1260" s="23"/>
      <c r="D1260" s="23"/>
      <c r="E1260" s="24"/>
      <c r="F1260" s="176" t="s">
        <v>178</v>
      </c>
      <c r="G1260" s="190">
        <f t="shared" ref="G1260:V1260" si="517">G400</f>
        <v>0</v>
      </c>
      <c r="H1260" s="191">
        <f t="shared" si="517"/>
        <v>0</v>
      </c>
      <c r="I1260" s="179">
        <f t="shared" si="517"/>
        <v>0</v>
      </c>
      <c r="J1260" s="179">
        <f t="shared" si="517"/>
        <v>0</v>
      </c>
      <c r="K1260" s="197">
        <f t="shared" si="517"/>
        <v>0</v>
      </c>
      <c r="L1260" s="181">
        <f t="shared" si="517"/>
        <v>0</v>
      </c>
      <c r="M1260" s="182">
        <f t="shared" si="517"/>
        <v>0</v>
      </c>
      <c r="N1260" s="182">
        <f t="shared" si="517"/>
        <v>0</v>
      </c>
      <c r="O1260" s="182">
        <f t="shared" si="517"/>
        <v>0</v>
      </c>
      <c r="P1260" s="182">
        <f t="shared" si="517"/>
        <v>0</v>
      </c>
      <c r="Q1260" s="182">
        <f t="shared" si="517"/>
        <v>0</v>
      </c>
      <c r="R1260" s="182">
        <f t="shared" si="517"/>
        <v>0</v>
      </c>
      <c r="S1260" s="182">
        <f t="shared" si="517"/>
        <v>0</v>
      </c>
      <c r="T1260" s="182">
        <f t="shared" si="517"/>
        <v>0</v>
      </c>
      <c r="U1260" s="182">
        <f t="shared" si="517"/>
        <v>0</v>
      </c>
      <c r="V1260" s="183">
        <f t="shared" si="517"/>
        <v>0</v>
      </c>
      <c r="W1260" s="46">
        <f>G1260-SUM(H1260:V1260)</f>
        <v>0</v>
      </c>
      <c r="Y1260"/>
      <c r="Z1260"/>
    </row>
    <row r="1261" spans="1:26" s="72" customFormat="1" outlineLevel="1" x14ac:dyDescent="0.2">
      <c r="A1261" s="322"/>
      <c r="B1261" s="25"/>
      <c r="C1261" s="23"/>
      <c r="D1261" s="23"/>
      <c r="E1261" s="24"/>
      <c r="F1261" s="176" t="s">
        <v>181</v>
      </c>
      <c r="G1261" s="190">
        <f t="shared" ref="G1261:V1261" si="518">G401</f>
        <v>0</v>
      </c>
      <c r="H1261" s="191">
        <f t="shared" si="518"/>
        <v>0</v>
      </c>
      <c r="I1261" s="179">
        <f t="shared" si="518"/>
        <v>0</v>
      </c>
      <c r="J1261" s="179">
        <f t="shared" si="518"/>
        <v>0</v>
      </c>
      <c r="K1261" s="197">
        <f t="shared" si="518"/>
        <v>0</v>
      </c>
      <c r="L1261" s="181">
        <f t="shared" si="518"/>
        <v>0</v>
      </c>
      <c r="M1261" s="182">
        <f t="shared" si="518"/>
        <v>0</v>
      </c>
      <c r="N1261" s="182">
        <f t="shared" si="518"/>
        <v>0</v>
      </c>
      <c r="O1261" s="182">
        <f t="shared" si="518"/>
        <v>0</v>
      </c>
      <c r="P1261" s="182">
        <f t="shared" si="518"/>
        <v>0</v>
      </c>
      <c r="Q1261" s="182">
        <f t="shared" si="518"/>
        <v>0</v>
      </c>
      <c r="R1261" s="182">
        <f t="shared" si="518"/>
        <v>0</v>
      </c>
      <c r="S1261" s="182">
        <f t="shared" si="518"/>
        <v>0</v>
      </c>
      <c r="T1261" s="182">
        <f t="shared" si="518"/>
        <v>0</v>
      </c>
      <c r="U1261" s="182">
        <f t="shared" si="518"/>
        <v>0</v>
      </c>
      <c r="V1261" s="183">
        <f t="shared" si="518"/>
        <v>0</v>
      </c>
      <c r="W1261" s="46">
        <f>G1261-SUM(H1261:V1261)</f>
        <v>0</v>
      </c>
      <c r="Y1261"/>
      <c r="Z1261"/>
    </row>
    <row r="1262" spans="1:26" s="72" customFormat="1" x14ac:dyDescent="0.2">
      <c r="A1262" s="322"/>
      <c r="B1262" s="25"/>
      <c r="C1262" s="23"/>
      <c r="D1262" s="23"/>
      <c r="E1262" s="24" t="s">
        <v>187</v>
      </c>
      <c r="F1262" s="24"/>
      <c r="G1262" s="69">
        <f t="shared" ref="G1262:W1262" si="519">SUBTOTAL(9,G1263:G1264)</f>
        <v>0</v>
      </c>
      <c r="H1262" s="70">
        <f t="shared" si="519"/>
        <v>0</v>
      </c>
      <c r="I1262" s="66">
        <f t="shared" si="519"/>
        <v>0</v>
      </c>
      <c r="J1262" s="66">
        <f t="shared" si="519"/>
        <v>0</v>
      </c>
      <c r="K1262" s="67">
        <f t="shared" si="519"/>
        <v>0</v>
      </c>
      <c r="L1262" s="34">
        <f t="shared" si="519"/>
        <v>0</v>
      </c>
      <c r="M1262" s="34">
        <f t="shared" si="519"/>
        <v>0</v>
      </c>
      <c r="N1262" s="34">
        <f t="shared" si="519"/>
        <v>0</v>
      </c>
      <c r="O1262" s="34">
        <f t="shared" si="519"/>
        <v>0</v>
      </c>
      <c r="P1262" s="34">
        <f t="shared" si="519"/>
        <v>0</v>
      </c>
      <c r="Q1262" s="34">
        <f t="shared" si="519"/>
        <v>0</v>
      </c>
      <c r="R1262" s="34">
        <f t="shared" si="519"/>
        <v>0</v>
      </c>
      <c r="S1262" s="34">
        <f t="shared" si="519"/>
        <v>0</v>
      </c>
      <c r="T1262" s="34">
        <f t="shared" si="519"/>
        <v>0</v>
      </c>
      <c r="U1262" s="34">
        <f t="shared" si="519"/>
        <v>0</v>
      </c>
      <c r="V1262" s="34">
        <f t="shared" si="519"/>
        <v>0</v>
      </c>
      <c r="W1262" s="33">
        <f t="shared" si="519"/>
        <v>0</v>
      </c>
      <c r="Y1262"/>
      <c r="Z1262"/>
    </row>
    <row r="1263" spans="1:26" s="72" customFormat="1" outlineLevel="1" x14ac:dyDescent="0.2">
      <c r="A1263" s="322"/>
      <c r="B1263" s="25"/>
      <c r="C1263" s="23"/>
      <c r="D1263" s="23"/>
      <c r="E1263" s="24"/>
      <c r="F1263" s="176" t="s">
        <v>179</v>
      </c>
      <c r="G1263" s="190">
        <f t="shared" ref="G1263:V1263" si="520">G403</f>
        <v>0</v>
      </c>
      <c r="H1263" s="191">
        <f t="shared" si="520"/>
        <v>0</v>
      </c>
      <c r="I1263" s="179">
        <f t="shared" si="520"/>
        <v>0</v>
      </c>
      <c r="J1263" s="179">
        <f t="shared" si="520"/>
        <v>0</v>
      </c>
      <c r="K1263" s="197">
        <f t="shared" si="520"/>
        <v>0</v>
      </c>
      <c r="L1263" s="181">
        <f t="shared" si="520"/>
        <v>0</v>
      </c>
      <c r="M1263" s="182">
        <f t="shared" si="520"/>
        <v>0</v>
      </c>
      <c r="N1263" s="182">
        <f t="shared" si="520"/>
        <v>0</v>
      </c>
      <c r="O1263" s="182">
        <f t="shared" si="520"/>
        <v>0</v>
      </c>
      <c r="P1263" s="182">
        <f t="shared" si="520"/>
        <v>0</v>
      </c>
      <c r="Q1263" s="182">
        <f t="shared" si="520"/>
        <v>0</v>
      </c>
      <c r="R1263" s="182">
        <f t="shared" si="520"/>
        <v>0</v>
      </c>
      <c r="S1263" s="182">
        <f t="shared" si="520"/>
        <v>0</v>
      </c>
      <c r="T1263" s="182">
        <f t="shared" si="520"/>
        <v>0</v>
      </c>
      <c r="U1263" s="182">
        <f t="shared" si="520"/>
        <v>0</v>
      </c>
      <c r="V1263" s="183">
        <f t="shared" si="520"/>
        <v>0</v>
      </c>
      <c r="W1263" s="46">
        <f>G1263-SUM(H1263:V1263)</f>
        <v>0</v>
      </c>
      <c r="Y1263"/>
      <c r="Z1263"/>
    </row>
    <row r="1264" spans="1:26" s="72" customFormat="1" outlineLevel="1" x14ac:dyDescent="0.2">
      <c r="A1264" s="322"/>
      <c r="B1264" s="25"/>
      <c r="C1264" s="23"/>
      <c r="D1264" s="23"/>
      <c r="E1264" s="24"/>
      <c r="F1264" s="176" t="s">
        <v>188</v>
      </c>
      <c r="G1264" s="190">
        <f t="shared" ref="G1264:V1264" si="521">G404</f>
        <v>0</v>
      </c>
      <c r="H1264" s="191">
        <f t="shared" si="521"/>
        <v>0</v>
      </c>
      <c r="I1264" s="179">
        <f t="shared" si="521"/>
        <v>0</v>
      </c>
      <c r="J1264" s="179">
        <f t="shared" si="521"/>
        <v>0</v>
      </c>
      <c r="K1264" s="197">
        <f t="shared" si="521"/>
        <v>0</v>
      </c>
      <c r="L1264" s="181">
        <f t="shared" si="521"/>
        <v>0</v>
      </c>
      <c r="M1264" s="182">
        <f t="shared" si="521"/>
        <v>0</v>
      </c>
      <c r="N1264" s="182">
        <f t="shared" si="521"/>
        <v>0</v>
      </c>
      <c r="O1264" s="182">
        <f t="shared" si="521"/>
        <v>0</v>
      </c>
      <c r="P1264" s="182">
        <f t="shared" si="521"/>
        <v>0</v>
      </c>
      <c r="Q1264" s="182">
        <f t="shared" si="521"/>
        <v>0</v>
      </c>
      <c r="R1264" s="182">
        <f t="shared" si="521"/>
        <v>0</v>
      </c>
      <c r="S1264" s="182">
        <f t="shared" si="521"/>
        <v>0</v>
      </c>
      <c r="T1264" s="182">
        <f t="shared" si="521"/>
        <v>0</v>
      </c>
      <c r="U1264" s="182">
        <f t="shared" si="521"/>
        <v>0</v>
      </c>
      <c r="V1264" s="183">
        <f t="shared" si="521"/>
        <v>0</v>
      </c>
      <c r="W1264" s="46">
        <f>G1264-SUM(H1264:V1264)</f>
        <v>0</v>
      </c>
      <c r="Y1264"/>
      <c r="Z1264"/>
    </row>
    <row r="1265" spans="1:26" s="72" customFormat="1" x14ac:dyDescent="0.2">
      <c r="A1265" s="322"/>
      <c r="B1265" s="25"/>
      <c r="C1265" s="23"/>
      <c r="D1265" s="23"/>
      <c r="E1265" s="24" t="s">
        <v>341</v>
      </c>
      <c r="F1265" s="24"/>
      <c r="G1265" s="69">
        <f t="shared" ref="G1265:W1265" si="522">SUBTOTAL(9,G1266:G1267)</f>
        <v>0</v>
      </c>
      <c r="H1265" s="70">
        <f t="shared" si="522"/>
        <v>0</v>
      </c>
      <c r="I1265" s="66">
        <f t="shared" si="522"/>
        <v>0</v>
      </c>
      <c r="J1265" s="66">
        <f t="shared" si="522"/>
        <v>0</v>
      </c>
      <c r="K1265" s="67">
        <f t="shared" si="522"/>
        <v>0</v>
      </c>
      <c r="L1265" s="34">
        <f t="shared" si="522"/>
        <v>0</v>
      </c>
      <c r="M1265" s="34">
        <f t="shared" si="522"/>
        <v>0</v>
      </c>
      <c r="N1265" s="34">
        <f t="shared" si="522"/>
        <v>0</v>
      </c>
      <c r="O1265" s="34">
        <f t="shared" si="522"/>
        <v>0</v>
      </c>
      <c r="P1265" s="34">
        <f t="shared" si="522"/>
        <v>0</v>
      </c>
      <c r="Q1265" s="34">
        <f t="shared" si="522"/>
        <v>0</v>
      </c>
      <c r="R1265" s="34">
        <f t="shared" si="522"/>
        <v>0</v>
      </c>
      <c r="S1265" s="34">
        <f t="shared" si="522"/>
        <v>0</v>
      </c>
      <c r="T1265" s="34">
        <f t="shared" si="522"/>
        <v>0</v>
      </c>
      <c r="U1265" s="34">
        <f t="shared" si="522"/>
        <v>0</v>
      </c>
      <c r="V1265" s="34">
        <f t="shared" si="522"/>
        <v>0</v>
      </c>
      <c r="W1265" s="33">
        <f t="shared" si="522"/>
        <v>0</v>
      </c>
      <c r="Y1265"/>
      <c r="Z1265"/>
    </row>
    <row r="1266" spans="1:26" s="72" customFormat="1" outlineLevel="1" x14ac:dyDescent="0.2">
      <c r="A1266" s="322"/>
      <c r="B1266" s="25"/>
      <c r="C1266" s="23"/>
      <c r="D1266" s="23"/>
      <c r="E1266" s="24"/>
      <c r="F1266" s="176" t="s">
        <v>342</v>
      </c>
      <c r="G1266" s="190">
        <f t="shared" ref="G1266:V1266" si="523">G406</f>
        <v>0</v>
      </c>
      <c r="H1266" s="191">
        <f t="shared" si="523"/>
        <v>0</v>
      </c>
      <c r="I1266" s="179">
        <f t="shared" si="523"/>
        <v>0</v>
      </c>
      <c r="J1266" s="179">
        <f t="shared" si="523"/>
        <v>0</v>
      </c>
      <c r="K1266" s="197">
        <f t="shared" si="523"/>
        <v>0</v>
      </c>
      <c r="L1266" s="181">
        <f t="shared" si="523"/>
        <v>0</v>
      </c>
      <c r="M1266" s="182">
        <f t="shared" si="523"/>
        <v>0</v>
      </c>
      <c r="N1266" s="182">
        <f t="shared" si="523"/>
        <v>0</v>
      </c>
      <c r="O1266" s="182">
        <f t="shared" si="523"/>
        <v>0</v>
      </c>
      <c r="P1266" s="182">
        <f t="shared" si="523"/>
        <v>0</v>
      </c>
      <c r="Q1266" s="182">
        <f t="shared" si="523"/>
        <v>0</v>
      </c>
      <c r="R1266" s="182">
        <f t="shared" si="523"/>
        <v>0</v>
      </c>
      <c r="S1266" s="182">
        <f t="shared" si="523"/>
        <v>0</v>
      </c>
      <c r="T1266" s="182">
        <f t="shared" si="523"/>
        <v>0</v>
      </c>
      <c r="U1266" s="182">
        <f t="shared" si="523"/>
        <v>0</v>
      </c>
      <c r="V1266" s="183">
        <f t="shared" si="523"/>
        <v>0</v>
      </c>
      <c r="W1266" s="46">
        <f>G1266-SUM(H1266:V1266)</f>
        <v>0</v>
      </c>
      <c r="Y1266"/>
      <c r="Z1266"/>
    </row>
    <row r="1267" spans="1:26" s="72" customFormat="1" outlineLevel="1" x14ac:dyDescent="0.2">
      <c r="A1267" s="322"/>
      <c r="B1267" s="25"/>
      <c r="C1267" s="23"/>
      <c r="D1267" s="23"/>
      <c r="E1267" s="24"/>
      <c r="F1267" s="176" t="s">
        <v>343</v>
      </c>
      <c r="G1267" s="190">
        <f t="shared" ref="G1267:V1267" si="524">G407</f>
        <v>0</v>
      </c>
      <c r="H1267" s="191">
        <f t="shared" si="524"/>
        <v>0</v>
      </c>
      <c r="I1267" s="179">
        <f t="shared" si="524"/>
        <v>0</v>
      </c>
      <c r="J1267" s="179">
        <f t="shared" si="524"/>
        <v>0</v>
      </c>
      <c r="K1267" s="197">
        <f t="shared" si="524"/>
        <v>0</v>
      </c>
      <c r="L1267" s="181">
        <f t="shared" si="524"/>
        <v>0</v>
      </c>
      <c r="M1267" s="182">
        <f t="shared" si="524"/>
        <v>0</v>
      </c>
      <c r="N1267" s="182">
        <f t="shared" si="524"/>
        <v>0</v>
      </c>
      <c r="O1267" s="182">
        <f t="shared" si="524"/>
        <v>0</v>
      </c>
      <c r="P1267" s="182">
        <f t="shared" si="524"/>
        <v>0</v>
      </c>
      <c r="Q1267" s="182">
        <f t="shared" si="524"/>
        <v>0</v>
      </c>
      <c r="R1267" s="182">
        <f t="shared" si="524"/>
        <v>0</v>
      </c>
      <c r="S1267" s="182">
        <f t="shared" si="524"/>
        <v>0</v>
      </c>
      <c r="T1267" s="182">
        <f t="shared" si="524"/>
        <v>0</v>
      </c>
      <c r="U1267" s="182">
        <f t="shared" si="524"/>
        <v>0</v>
      </c>
      <c r="V1267" s="183">
        <f t="shared" si="524"/>
        <v>0</v>
      </c>
      <c r="W1267" s="46">
        <f>G1267-SUM(H1267:V1267)</f>
        <v>0</v>
      </c>
      <c r="Y1267"/>
      <c r="Z1267"/>
    </row>
    <row r="1268" spans="1:26" s="72" customFormat="1" x14ac:dyDescent="0.2">
      <c r="A1268" s="322"/>
      <c r="B1268" s="25"/>
      <c r="C1268" s="23"/>
      <c r="D1268" s="23"/>
      <c r="E1268" s="24" t="s">
        <v>344</v>
      </c>
      <c r="F1268" s="24"/>
      <c r="G1268" s="69">
        <f t="shared" ref="G1268:W1268" si="525">SUBTOTAL(9,G1269:G1270)</f>
        <v>0</v>
      </c>
      <c r="H1268" s="70">
        <f t="shared" si="525"/>
        <v>0</v>
      </c>
      <c r="I1268" s="66">
        <f t="shared" si="525"/>
        <v>0</v>
      </c>
      <c r="J1268" s="66">
        <f t="shared" si="525"/>
        <v>0</v>
      </c>
      <c r="K1268" s="67">
        <f t="shared" si="525"/>
        <v>0</v>
      </c>
      <c r="L1268" s="34">
        <f t="shared" si="525"/>
        <v>0</v>
      </c>
      <c r="M1268" s="34">
        <f t="shared" si="525"/>
        <v>0</v>
      </c>
      <c r="N1268" s="34">
        <f t="shared" si="525"/>
        <v>0</v>
      </c>
      <c r="O1268" s="34">
        <f t="shared" si="525"/>
        <v>0</v>
      </c>
      <c r="P1268" s="34">
        <f t="shared" si="525"/>
        <v>0</v>
      </c>
      <c r="Q1268" s="34">
        <f t="shared" si="525"/>
        <v>0</v>
      </c>
      <c r="R1268" s="34">
        <f t="shared" si="525"/>
        <v>0</v>
      </c>
      <c r="S1268" s="34">
        <f t="shared" si="525"/>
        <v>0</v>
      </c>
      <c r="T1268" s="34">
        <f t="shared" si="525"/>
        <v>0</v>
      </c>
      <c r="U1268" s="34">
        <f t="shared" si="525"/>
        <v>0</v>
      </c>
      <c r="V1268" s="34">
        <f t="shared" si="525"/>
        <v>0</v>
      </c>
      <c r="W1268" s="33">
        <f t="shared" si="525"/>
        <v>0</v>
      </c>
      <c r="Y1268"/>
      <c r="Z1268"/>
    </row>
    <row r="1269" spans="1:26" s="72" customFormat="1" outlineLevel="1" x14ac:dyDescent="0.2">
      <c r="A1269" s="322"/>
      <c r="B1269" s="25"/>
      <c r="C1269" s="23"/>
      <c r="D1269" s="23"/>
      <c r="E1269" s="24"/>
      <c r="F1269" s="176" t="s">
        <v>345</v>
      </c>
      <c r="G1269" s="190">
        <f t="shared" ref="G1269:V1269" si="526">G409</f>
        <v>0</v>
      </c>
      <c r="H1269" s="191">
        <f t="shared" si="526"/>
        <v>0</v>
      </c>
      <c r="I1269" s="179">
        <f t="shared" si="526"/>
        <v>0</v>
      </c>
      <c r="J1269" s="179">
        <f t="shared" si="526"/>
        <v>0</v>
      </c>
      <c r="K1269" s="197">
        <f t="shared" si="526"/>
        <v>0</v>
      </c>
      <c r="L1269" s="181">
        <f t="shared" si="526"/>
        <v>0</v>
      </c>
      <c r="M1269" s="182">
        <f t="shared" si="526"/>
        <v>0</v>
      </c>
      <c r="N1269" s="199">
        <f t="shared" si="526"/>
        <v>0</v>
      </c>
      <c r="O1269" s="182">
        <f t="shared" si="526"/>
        <v>0</v>
      </c>
      <c r="P1269" s="182">
        <f t="shared" si="526"/>
        <v>0</v>
      </c>
      <c r="Q1269" s="182">
        <f t="shared" si="526"/>
        <v>0</v>
      </c>
      <c r="R1269" s="199">
        <f t="shared" si="526"/>
        <v>0</v>
      </c>
      <c r="S1269" s="199">
        <f t="shared" si="526"/>
        <v>0</v>
      </c>
      <c r="T1269" s="182">
        <f t="shared" si="526"/>
        <v>0</v>
      </c>
      <c r="U1269" s="182">
        <f t="shared" si="526"/>
        <v>0</v>
      </c>
      <c r="V1269" s="183">
        <f t="shared" si="526"/>
        <v>0</v>
      </c>
      <c r="W1269" s="46">
        <f>G1269-SUM(H1269:V1269)</f>
        <v>0</v>
      </c>
      <c r="Y1269"/>
      <c r="Z1269"/>
    </row>
    <row r="1270" spans="1:26" s="72" customFormat="1" outlineLevel="1" x14ac:dyDescent="0.2">
      <c r="A1270" s="322"/>
      <c r="B1270" s="25"/>
      <c r="C1270" s="23"/>
      <c r="D1270" s="23"/>
      <c r="E1270" s="24"/>
      <c r="F1270" s="176" t="s">
        <v>346</v>
      </c>
      <c r="G1270" s="190">
        <f t="shared" ref="G1270:V1270" si="527">G410</f>
        <v>0</v>
      </c>
      <c r="H1270" s="191">
        <f t="shared" si="527"/>
        <v>0</v>
      </c>
      <c r="I1270" s="179">
        <f t="shared" si="527"/>
        <v>0</v>
      </c>
      <c r="J1270" s="179">
        <f t="shared" si="527"/>
        <v>0</v>
      </c>
      <c r="K1270" s="197">
        <f t="shared" si="527"/>
        <v>0</v>
      </c>
      <c r="L1270" s="181">
        <f t="shared" si="527"/>
        <v>0</v>
      </c>
      <c r="M1270" s="192">
        <f t="shared" si="527"/>
        <v>0</v>
      </c>
      <c r="N1270" s="182">
        <f t="shared" si="527"/>
        <v>0</v>
      </c>
      <c r="O1270" s="178">
        <f t="shared" si="527"/>
        <v>0</v>
      </c>
      <c r="P1270" s="182">
        <f t="shared" si="527"/>
        <v>0</v>
      </c>
      <c r="Q1270" s="192">
        <f t="shared" si="527"/>
        <v>0</v>
      </c>
      <c r="R1270" s="182">
        <f t="shared" si="527"/>
        <v>0</v>
      </c>
      <c r="S1270" s="182">
        <f t="shared" si="527"/>
        <v>0</v>
      </c>
      <c r="T1270" s="178">
        <f t="shared" si="527"/>
        <v>0</v>
      </c>
      <c r="U1270" s="182">
        <f t="shared" si="527"/>
        <v>0</v>
      </c>
      <c r="V1270" s="183">
        <f t="shared" si="527"/>
        <v>0</v>
      </c>
      <c r="W1270" s="46">
        <f>G1270-SUM(H1270:V1270)</f>
        <v>0</v>
      </c>
      <c r="Y1270"/>
      <c r="Z1270"/>
    </row>
    <row r="1271" spans="1:26" s="72" customFormat="1" x14ac:dyDescent="0.2">
      <c r="A1271" s="322"/>
      <c r="B1271" s="25"/>
      <c r="C1271" s="23"/>
      <c r="D1271" s="23" t="s">
        <v>63</v>
      </c>
      <c r="E1271" s="24"/>
      <c r="F1271" s="24"/>
      <c r="G1271" s="69">
        <f t="shared" ref="G1271:W1271" si="528">SUBTOTAL(9,G1272:G1274)</f>
        <v>0</v>
      </c>
      <c r="H1271" s="70">
        <f t="shared" si="528"/>
        <v>0</v>
      </c>
      <c r="I1271" s="66">
        <f t="shared" si="528"/>
        <v>0</v>
      </c>
      <c r="J1271" s="66">
        <f t="shared" si="528"/>
        <v>0</v>
      </c>
      <c r="K1271" s="67">
        <f t="shared" si="528"/>
        <v>0</v>
      </c>
      <c r="L1271" s="34">
        <f t="shared" si="528"/>
        <v>0</v>
      </c>
      <c r="M1271" s="34">
        <f t="shared" si="528"/>
        <v>0</v>
      </c>
      <c r="N1271" s="34">
        <f t="shared" si="528"/>
        <v>0</v>
      </c>
      <c r="O1271" s="34">
        <f t="shared" si="528"/>
        <v>0</v>
      </c>
      <c r="P1271" s="34">
        <f t="shared" si="528"/>
        <v>0</v>
      </c>
      <c r="Q1271" s="34">
        <f t="shared" si="528"/>
        <v>0</v>
      </c>
      <c r="R1271" s="34">
        <f t="shared" si="528"/>
        <v>0</v>
      </c>
      <c r="S1271" s="34">
        <f t="shared" si="528"/>
        <v>0</v>
      </c>
      <c r="T1271" s="34">
        <f t="shared" si="528"/>
        <v>0</v>
      </c>
      <c r="U1271" s="34">
        <f t="shared" si="528"/>
        <v>0</v>
      </c>
      <c r="V1271" s="34">
        <f t="shared" si="528"/>
        <v>0</v>
      </c>
      <c r="W1271" s="33">
        <f t="shared" si="528"/>
        <v>0</v>
      </c>
      <c r="Y1271"/>
      <c r="Z1271"/>
    </row>
    <row r="1272" spans="1:26" s="72" customFormat="1" outlineLevel="1" x14ac:dyDescent="0.2">
      <c r="A1272" s="322"/>
      <c r="B1272" s="25"/>
      <c r="C1272" s="23"/>
      <c r="D1272" s="23"/>
      <c r="E1272" s="24"/>
      <c r="F1272" s="176" t="s">
        <v>190</v>
      </c>
      <c r="G1272" s="190">
        <f t="shared" ref="G1272:V1272" si="529">G412</f>
        <v>0</v>
      </c>
      <c r="H1272" s="191">
        <f t="shared" si="529"/>
        <v>0</v>
      </c>
      <c r="I1272" s="179">
        <f t="shared" si="529"/>
        <v>0</v>
      </c>
      <c r="J1272" s="179">
        <f t="shared" si="529"/>
        <v>0</v>
      </c>
      <c r="K1272" s="197">
        <f t="shared" si="529"/>
        <v>0</v>
      </c>
      <c r="L1272" s="181">
        <f t="shared" si="529"/>
        <v>0</v>
      </c>
      <c r="M1272" s="192">
        <f t="shared" si="529"/>
        <v>0</v>
      </c>
      <c r="N1272" s="182">
        <f t="shared" si="529"/>
        <v>0</v>
      </c>
      <c r="O1272" s="178">
        <f t="shared" si="529"/>
        <v>0</v>
      </c>
      <c r="P1272" s="182">
        <f t="shared" si="529"/>
        <v>0</v>
      </c>
      <c r="Q1272" s="192">
        <f t="shared" si="529"/>
        <v>0</v>
      </c>
      <c r="R1272" s="182">
        <f t="shared" si="529"/>
        <v>0</v>
      </c>
      <c r="S1272" s="182">
        <f t="shared" si="529"/>
        <v>0</v>
      </c>
      <c r="T1272" s="178">
        <f t="shared" si="529"/>
        <v>0</v>
      </c>
      <c r="U1272" s="182">
        <f t="shared" si="529"/>
        <v>0</v>
      </c>
      <c r="V1272" s="183">
        <f t="shared" si="529"/>
        <v>0</v>
      </c>
      <c r="W1272" s="46">
        <f>G1272-SUM(H1272:V1272)</f>
        <v>0</v>
      </c>
      <c r="Y1272"/>
      <c r="Z1272"/>
    </row>
    <row r="1273" spans="1:26" s="72" customFormat="1" outlineLevel="1" x14ac:dyDescent="0.2">
      <c r="A1273" s="322"/>
      <c r="B1273" s="25"/>
      <c r="C1273" s="23"/>
      <c r="D1273" s="23"/>
      <c r="E1273" s="24"/>
      <c r="F1273" s="176" t="s">
        <v>191</v>
      </c>
      <c r="G1273" s="190">
        <f t="shared" ref="G1273:V1273" si="530">G413</f>
        <v>0</v>
      </c>
      <c r="H1273" s="191">
        <f t="shared" si="530"/>
        <v>0</v>
      </c>
      <c r="I1273" s="179">
        <f t="shared" si="530"/>
        <v>0</v>
      </c>
      <c r="J1273" s="179">
        <f t="shared" si="530"/>
        <v>0</v>
      </c>
      <c r="K1273" s="197">
        <f t="shared" si="530"/>
        <v>0</v>
      </c>
      <c r="L1273" s="181">
        <f t="shared" si="530"/>
        <v>0</v>
      </c>
      <c r="M1273" s="192">
        <f t="shared" si="530"/>
        <v>0</v>
      </c>
      <c r="N1273" s="182">
        <f t="shared" si="530"/>
        <v>0</v>
      </c>
      <c r="O1273" s="178">
        <f t="shared" si="530"/>
        <v>0</v>
      </c>
      <c r="P1273" s="182">
        <f t="shared" si="530"/>
        <v>0</v>
      </c>
      <c r="Q1273" s="192">
        <f t="shared" si="530"/>
        <v>0</v>
      </c>
      <c r="R1273" s="182">
        <f t="shared" si="530"/>
        <v>0</v>
      </c>
      <c r="S1273" s="182">
        <f t="shared" si="530"/>
        <v>0</v>
      </c>
      <c r="T1273" s="178">
        <f t="shared" si="530"/>
        <v>0</v>
      </c>
      <c r="U1273" s="182">
        <f t="shared" si="530"/>
        <v>0</v>
      </c>
      <c r="V1273" s="183">
        <f t="shared" si="530"/>
        <v>0</v>
      </c>
      <c r="W1273" s="46">
        <f>G1273-SUM(H1273:V1273)</f>
        <v>0</v>
      </c>
      <c r="Y1273"/>
      <c r="Z1273"/>
    </row>
    <row r="1274" spans="1:26" s="72" customFormat="1" outlineLevel="1" x14ac:dyDescent="0.2">
      <c r="A1274" s="322"/>
      <c r="B1274" s="25"/>
      <c r="C1274" s="23"/>
      <c r="D1274" s="23"/>
      <c r="E1274" s="24"/>
      <c r="F1274" s="176" t="s">
        <v>189</v>
      </c>
      <c r="G1274" s="190">
        <f t="shared" ref="G1274:V1274" si="531">G414</f>
        <v>0</v>
      </c>
      <c r="H1274" s="191">
        <f t="shared" si="531"/>
        <v>0</v>
      </c>
      <c r="I1274" s="179">
        <f t="shared" si="531"/>
        <v>0</v>
      </c>
      <c r="J1274" s="179">
        <f t="shared" si="531"/>
        <v>0</v>
      </c>
      <c r="K1274" s="197">
        <f t="shared" si="531"/>
        <v>0</v>
      </c>
      <c r="L1274" s="181">
        <f t="shared" si="531"/>
        <v>0</v>
      </c>
      <c r="M1274" s="192">
        <f t="shared" si="531"/>
        <v>0</v>
      </c>
      <c r="N1274" s="182">
        <f t="shared" si="531"/>
        <v>0</v>
      </c>
      <c r="O1274" s="178">
        <f t="shared" si="531"/>
        <v>0</v>
      </c>
      <c r="P1274" s="182">
        <f t="shared" si="531"/>
        <v>0</v>
      </c>
      <c r="Q1274" s="192">
        <f t="shared" si="531"/>
        <v>0</v>
      </c>
      <c r="R1274" s="182">
        <f t="shared" si="531"/>
        <v>0</v>
      </c>
      <c r="S1274" s="182">
        <f t="shared" si="531"/>
        <v>0</v>
      </c>
      <c r="T1274" s="178">
        <f t="shared" si="531"/>
        <v>0</v>
      </c>
      <c r="U1274" s="182">
        <f t="shared" si="531"/>
        <v>0</v>
      </c>
      <c r="V1274" s="183">
        <f t="shared" si="531"/>
        <v>0</v>
      </c>
      <c r="W1274" s="46">
        <f>G1274-SUM(H1274:V1274)</f>
        <v>0</v>
      </c>
      <c r="Y1274"/>
      <c r="Z1274"/>
    </row>
    <row r="1275" spans="1:26" s="72" customFormat="1" x14ac:dyDescent="0.2">
      <c r="A1275" s="322"/>
      <c r="B1275" s="25"/>
      <c r="C1275" s="64"/>
      <c r="D1275" s="23" t="s">
        <v>192</v>
      </c>
      <c r="E1275" s="24"/>
      <c r="F1275" s="24"/>
      <c r="G1275" s="69">
        <f t="shared" ref="G1275:W1275" si="532">SUBTOTAL(9,G1276:G1277)</f>
        <v>0</v>
      </c>
      <c r="H1275" s="70">
        <f t="shared" si="532"/>
        <v>0</v>
      </c>
      <c r="I1275" s="66">
        <f t="shared" si="532"/>
        <v>0</v>
      </c>
      <c r="J1275" s="66">
        <f t="shared" si="532"/>
        <v>0</v>
      </c>
      <c r="K1275" s="67">
        <f t="shared" si="532"/>
        <v>0</v>
      </c>
      <c r="L1275" s="34">
        <f t="shared" si="532"/>
        <v>0</v>
      </c>
      <c r="M1275" s="34">
        <f t="shared" si="532"/>
        <v>0</v>
      </c>
      <c r="N1275" s="34">
        <f t="shared" si="532"/>
        <v>0</v>
      </c>
      <c r="O1275" s="34">
        <f t="shared" si="532"/>
        <v>0</v>
      </c>
      <c r="P1275" s="34">
        <f t="shared" si="532"/>
        <v>0</v>
      </c>
      <c r="Q1275" s="34">
        <f t="shared" si="532"/>
        <v>0</v>
      </c>
      <c r="R1275" s="34">
        <f t="shared" si="532"/>
        <v>0</v>
      </c>
      <c r="S1275" s="34">
        <f t="shared" si="532"/>
        <v>0</v>
      </c>
      <c r="T1275" s="34">
        <f t="shared" si="532"/>
        <v>0</v>
      </c>
      <c r="U1275" s="34">
        <f t="shared" si="532"/>
        <v>0</v>
      </c>
      <c r="V1275" s="34">
        <f t="shared" si="532"/>
        <v>0</v>
      </c>
      <c r="W1275" s="33">
        <f t="shared" si="532"/>
        <v>0</v>
      </c>
      <c r="Y1275"/>
      <c r="Z1275"/>
    </row>
    <row r="1276" spans="1:26" s="72" customFormat="1" outlineLevel="1" x14ac:dyDescent="0.2">
      <c r="A1276" s="322"/>
      <c r="B1276" s="25"/>
      <c r="C1276" s="23"/>
      <c r="D1276" s="23"/>
      <c r="E1276" s="24"/>
      <c r="F1276" s="176" t="s">
        <v>193</v>
      </c>
      <c r="G1276" s="190">
        <f t="shared" ref="G1276:V1276" si="533">G416</f>
        <v>0</v>
      </c>
      <c r="H1276" s="191">
        <f t="shared" si="533"/>
        <v>0</v>
      </c>
      <c r="I1276" s="179">
        <f t="shared" si="533"/>
        <v>0</v>
      </c>
      <c r="J1276" s="179">
        <f t="shared" si="533"/>
        <v>0</v>
      </c>
      <c r="K1276" s="197">
        <f t="shared" si="533"/>
        <v>0</v>
      </c>
      <c r="L1276" s="181">
        <f t="shared" si="533"/>
        <v>0</v>
      </c>
      <c r="M1276" s="192">
        <f t="shared" si="533"/>
        <v>0</v>
      </c>
      <c r="N1276" s="182">
        <f t="shared" si="533"/>
        <v>0</v>
      </c>
      <c r="O1276" s="178">
        <f t="shared" si="533"/>
        <v>0</v>
      </c>
      <c r="P1276" s="182">
        <f t="shared" si="533"/>
        <v>0</v>
      </c>
      <c r="Q1276" s="192">
        <f t="shared" si="533"/>
        <v>0</v>
      </c>
      <c r="R1276" s="182">
        <f t="shared" si="533"/>
        <v>0</v>
      </c>
      <c r="S1276" s="182">
        <f t="shared" si="533"/>
        <v>0</v>
      </c>
      <c r="T1276" s="178">
        <f t="shared" si="533"/>
        <v>0</v>
      </c>
      <c r="U1276" s="182">
        <f t="shared" si="533"/>
        <v>0</v>
      </c>
      <c r="V1276" s="183">
        <f t="shared" si="533"/>
        <v>0</v>
      </c>
      <c r="W1276" s="46">
        <f>G1276-SUM(H1276:V1276)</f>
        <v>0</v>
      </c>
      <c r="Y1276"/>
      <c r="Z1276"/>
    </row>
    <row r="1277" spans="1:26" s="72" customFormat="1" outlineLevel="1" x14ac:dyDescent="0.2">
      <c r="A1277" s="322"/>
      <c r="B1277" s="25"/>
      <c r="C1277" s="23"/>
      <c r="D1277" s="23"/>
      <c r="E1277" s="24"/>
      <c r="F1277" s="176" t="s">
        <v>194</v>
      </c>
      <c r="G1277" s="190">
        <f t="shared" ref="G1277:V1277" si="534">G417</f>
        <v>0</v>
      </c>
      <c r="H1277" s="191">
        <f t="shared" si="534"/>
        <v>0</v>
      </c>
      <c r="I1277" s="179">
        <f t="shared" si="534"/>
        <v>0</v>
      </c>
      <c r="J1277" s="179">
        <f t="shared" si="534"/>
        <v>0</v>
      </c>
      <c r="K1277" s="197">
        <f t="shared" si="534"/>
        <v>0</v>
      </c>
      <c r="L1277" s="181">
        <f t="shared" si="534"/>
        <v>0</v>
      </c>
      <c r="M1277" s="182">
        <f t="shared" si="534"/>
        <v>0</v>
      </c>
      <c r="N1277" s="200">
        <f t="shared" si="534"/>
        <v>0</v>
      </c>
      <c r="O1277" s="182">
        <f t="shared" si="534"/>
        <v>0</v>
      </c>
      <c r="P1277" s="182">
        <f t="shared" si="534"/>
        <v>0</v>
      </c>
      <c r="Q1277" s="182">
        <f t="shared" si="534"/>
        <v>0</v>
      </c>
      <c r="R1277" s="200">
        <f t="shared" si="534"/>
        <v>0</v>
      </c>
      <c r="S1277" s="200">
        <f t="shared" si="534"/>
        <v>0</v>
      </c>
      <c r="T1277" s="182">
        <f t="shared" si="534"/>
        <v>0</v>
      </c>
      <c r="U1277" s="182">
        <f t="shared" si="534"/>
        <v>0</v>
      </c>
      <c r="V1277" s="183">
        <f t="shared" si="534"/>
        <v>0</v>
      </c>
      <c r="W1277" s="46">
        <f>G1277-SUM(H1277:V1277)</f>
        <v>0</v>
      </c>
      <c r="Y1277"/>
      <c r="Z1277"/>
    </row>
    <row r="1278" spans="1:26" x14ac:dyDescent="0.2">
      <c r="A1278" s="318"/>
      <c r="B1278" s="25"/>
      <c r="C1278" s="23" t="s">
        <v>144</v>
      </c>
      <c r="D1278" s="64"/>
      <c r="E1278" s="64"/>
      <c r="F1278" s="24"/>
      <c r="G1278" s="69"/>
      <c r="H1278" s="66"/>
      <c r="I1278" s="66"/>
      <c r="J1278" s="66"/>
      <c r="K1278" s="67"/>
      <c r="L1278" s="51"/>
      <c r="M1278" s="34"/>
      <c r="N1278" s="34"/>
      <c r="O1278" s="34"/>
      <c r="P1278" s="34"/>
      <c r="Q1278" s="34"/>
      <c r="R1278" s="34"/>
      <c r="S1278" s="34"/>
      <c r="T1278" s="34"/>
      <c r="U1278" s="34"/>
      <c r="V1278" s="37"/>
      <c r="W1278" s="33"/>
      <c r="Y1278"/>
      <c r="Z1278"/>
    </row>
    <row r="1279" spans="1:26" s="72" customFormat="1" x14ac:dyDescent="0.2">
      <c r="A1279" s="322"/>
      <c r="B1279" s="25"/>
      <c r="C1279" s="23"/>
      <c r="D1279" s="65" t="s">
        <v>52</v>
      </c>
      <c r="E1279" s="24"/>
      <c r="F1279" s="24"/>
      <c r="G1279" s="69"/>
      <c r="H1279" s="66"/>
      <c r="I1279" s="66"/>
      <c r="J1279" s="66"/>
      <c r="K1279" s="67"/>
      <c r="L1279" s="51"/>
      <c r="M1279" s="34"/>
      <c r="N1279" s="34"/>
      <c r="O1279" s="34"/>
      <c r="P1279" s="34"/>
      <c r="Q1279" s="34"/>
      <c r="R1279" s="34"/>
      <c r="S1279" s="34"/>
      <c r="T1279" s="34"/>
      <c r="U1279" s="34"/>
      <c r="V1279" s="37"/>
      <c r="W1279" s="33"/>
      <c r="Y1279"/>
      <c r="Z1279"/>
    </row>
    <row r="1280" spans="1:26" s="72" customFormat="1" x14ac:dyDescent="0.2">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c r="Y1280"/>
      <c r="Z1280"/>
    </row>
    <row r="1281" spans="1:26" s="72" customFormat="1" outlineLevel="1" x14ac:dyDescent="0.2">
      <c r="A1281" s="322"/>
      <c r="B1281" s="25"/>
      <c r="C1281" s="23"/>
      <c r="D1281" s="23"/>
      <c r="E1281" s="24"/>
      <c r="F1281" s="176" t="s">
        <v>154</v>
      </c>
      <c r="G1281" s="190">
        <f>G421</f>
        <v>0</v>
      </c>
      <c r="H1281" s="191">
        <f>G1281</f>
        <v>0</v>
      </c>
      <c r="I1281" s="66"/>
      <c r="J1281" s="66"/>
      <c r="K1281" s="67"/>
      <c r="L1281" s="34"/>
      <c r="M1281" s="34"/>
      <c r="N1281" s="34"/>
      <c r="O1281" s="34"/>
      <c r="P1281" s="34"/>
      <c r="Q1281" s="34"/>
      <c r="R1281" s="34"/>
      <c r="S1281" s="34"/>
      <c r="T1281" s="34"/>
      <c r="U1281" s="34"/>
      <c r="V1281" s="34"/>
      <c r="W1281" s="46">
        <f>G1281-SUM(H1281:V1281)</f>
        <v>0</v>
      </c>
      <c r="Y1281"/>
      <c r="Z1281"/>
    </row>
    <row r="1282" spans="1:26" s="72" customFormat="1" outlineLevel="1" x14ac:dyDescent="0.2">
      <c r="A1282" s="322"/>
      <c r="B1282" s="25"/>
      <c r="C1282" s="23"/>
      <c r="D1282" s="23"/>
      <c r="E1282" s="24"/>
      <c r="F1282" s="176" t="s">
        <v>155</v>
      </c>
      <c r="G1282" s="190">
        <f>G422</f>
        <v>0</v>
      </c>
      <c r="H1282" s="191">
        <f t="shared" ref="H1282:H1345" si="535">G1282</f>
        <v>0</v>
      </c>
      <c r="I1282" s="66"/>
      <c r="J1282" s="66"/>
      <c r="K1282" s="67"/>
      <c r="L1282" s="34"/>
      <c r="M1282" s="34"/>
      <c r="N1282" s="34"/>
      <c r="O1282" s="34"/>
      <c r="P1282" s="34"/>
      <c r="Q1282" s="34"/>
      <c r="R1282" s="34"/>
      <c r="S1282" s="34"/>
      <c r="T1282" s="34"/>
      <c r="U1282" s="34"/>
      <c r="V1282" s="34"/>
      <c r="W1282" s="46">
        <f>G1282-SUM(H1282:V1282)</f>
        <v>0</v>
      </c>
      <c r="Y1282"/>
      <c r="Z1282"/>
    </row>
    <row r="1283" spans="1:26" s="72" customFormat="1" outlineLevel="1" x14ac:dyDescent="0.2">
      <c r="A1283" s="322"/>
      <c r="B1283" s="25"/>
      <c r="C1283" s="23"/>
      <c r="D1283" s="23"/>
      <c r="E1283" s="24"/>
      <c r="F1283" s="176" t="s">
        <v>156</v>
      </c>
      <c r="G1283" s="190">
        <f>G423</f>
        <v>0</v>
      </c>
      <c r="H1283" s="191">
        <f t="shared" si="535"/>
        <v>0</v>
      </c>
      <c r="I1283" s="66"/>
      <c r="J1283" s="66"/>
      <c r="K1283" s="67"/>
      <c r="L1283" s="34"/>
      <c r="M1283" s="34"/>
      <c r="N1283" s="34"/>
      <c r="O1283" s="34"/>
      <c r="P1283" s="34"/>
      <c r="Q1283" s="34"/>
      <c r="R1283" s="34"/>
      <c r="S1283" s="34"/>
      <c r="T1283" s="34"/>
      <c r="U1283" s="34"/>
      <c r="V1283" s="34"/>
      <c r="W1283" s="46">
        <f>G1283-SUM(H1283:V1283)</f>
        <v>0</v>
      </c>
      <c r="Y1283"/>
      <c r="Z1283"/>
    </row>
    <row r="1284" spans="1:26" s="72" customFormat="1" outlineLevel="1" x14ac:dyDescent="0.2">
      <c r="A1284" s="322"/>
      <c r="B1284" s="25"/>
      <c r="C1284" s="23"/>
      <c r="D1284" s="23"/>
      <c r="E1284" s="24"/>
      <c r="F1284" s="176" t="s">
        <v>197</v>
      </c>
      <c r="G1284" s="190">
        <f>G424</f>
        <v>0</v>
      </c>
      <c r="H1284" s="191">
        <f t="shared" si="535"/>
        <v>0</v>
      </c>
      <c r="I1284" s="66"/>
      <c r="J1284" s="66"/>
      <c r="K1284" s="67"/>
      <c r="L1284" s="34"/>
      <c r="M1284" s="34"/>
      <c r="N1284" s="34"/>
      <c r="O1284" s="34"/>
      <c r="P1284" s="34"/>
      <c r="Q1284" s="34"/>
      <c r="R1284" s="34"/>
      <c r="S1284" s="34"/>
      <c r="T1284" s="34"/>
      <c r="U1284" s="34"/>
      <c r="V1284" s="34"/>
      <c r="W1284" s="46">
        <f>G1284-SUM(H1284:V1284)</f>
        <v>0</v>
      </c>
      <c r="Y1284"/>
      <c r="Z1284"/>
    </row>
    <row r="1285" spans="1:26" s="72" customFormat="1" x14ac:dyDescent="0.2">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c r="Y1285"/>
      <c r="Z1285"/>
    </row>
    <row r="1286" spans="1:26" s="72" customFormat="1" outlineLevel="1" x14ac:dyDescent="0.2">
      <c r="A1286" s="322"/>
      <c r="B1286" s="25"/>
      <c r="C1286" s="23"/>
      <c r="D1286" s="23"/>
      <c r="E1286" s="24"/>
      <c r="F1286" s="176" t="s">
        <v>158</v>
      </c>
      <c r="G1286" s="190">
        <f>G426</f>
        <v>0</v>
      </c>
      <c r="H1286" s="191">
        <f t="shared" si="535"/>
        <v>0</v>
      </c>
      <c r="I1286" s="66"/>
      <c r="J1286" s="66"/>
      <c r="K1286" s="67"/>
      <c r="L1286" s="34"/>
      <c r="M1286" s="34"/>
      <c r="N1286" s="34"/>
      <c r="O1286" s="34"/>
      <c r="P1286" s="34"/>
      <c r="Q1286" s="34"/>
      <c r="R1286" s="34"/>
      <c r="S1286" s="34"/>
      <c r="T1286" s="34"/>
      <c r="U1286" s="34"/>
      <c r="V1286" s="34"/>
      <c r="W1286" s="46">
        <f t="shared" ref="W1286:W1294" si="536">G1286-SUM(H1286:V1286)</f>
        <v>0</v>
      </c>
      <c r="Y1286"/>
      <c r="Z1286"/>
    </row>
    <row r="1287" spans="1:26" s="72" customFormat="1" outlineLevel="1" x14ac:dyDescent="0.2">
      <c r="A1287" s="322"/>
      <c r="B1287" s="25"/>
      <c r="C1287" s="23"/>
      <c r="D1287" s="23"/>
      <c r="E1287" s="24"/>
      <c r="F1287" s="176" t="s">
        <v>159</v>
      </c>
      <c r="G1287" s="190">
        <f>G427</f>
        <v>0</v>
      </c>
      <c r="H1287" s="191">
        <f t="shared" si="535"/>
        <v>0</v>
      </c>
      <c r="I1287" s="66"/>
      <c r="J1287" s="66"/>
      <c r="K1287" s="67"/>
      <c r="L1287" s="34"/>
      <c r="M1287" s="34"/>
      <c r="N1287" s="34"/>
      <c r="O1287" s="34"/>
      <c r="P1287" s="34"/>
      <c r="Q1287" s="34"/>
      <c r="R1287" s="34"/>
      <c r="S1287" s="34"/>
      <c r="T1287" s="34"/>
      <c r="U1287" s="34"/>
      <c r="V1287" s="34"/>
      <c r="W1287" s="46">
        <f t="shared" si="536"/>
        <v>0</v>
      </c>
      <c r="Y1287"/>
      <c r="Z1287"/>
    </row>
    <row r="1288" spans="1:26" s="72" customFormat="1" outlineLevel="1" x14ac:dyDescent="0.2">
      <c r="A1288" s="322"/>
      <c r="B1288" s="25"/>
      <c r="C1288" s="23"/>
      <c r="D1288" s="23"/>
      <c r="E1288" s="24"/>
      <c r="F1288" s="176" t="s">
        <v>160</v>
      </c>
      <c r="G1288" s="190">
        <f>G428</f>
        <v>0</v>
      </c>
      <c r="H1288" s="191">
        <f t="shared" si="535"/>
        <v>0</v>
      </c>
      <c r="I1288" s="66"/>
      <c r="J1288" s="66"/>
      <c r="K1288" s="67"/>
      <c r="L1288" s="34"/>
      <c r="M1288" s="34"/>
      <c r="N1288" s="34"/>
      <c r="O1288" s="34"/>
      <c r="P1288" s="34"/>
      <c r="Q1288" s="34"/>
      <c r="R1288" s="34"/>
      <c r="S1288" s="34"/>
      <c r="T1288" s="34"/>
      <c r="U1288" s="34"/>
      <c r="V1288" s="34"/>
      <c r="W1288" s="46">
        <f t="shared" si="536"/>
        <v>0</v>
      </c>
      <c r="Y1288"/>
      <c r="Z1288"/>
    </row>
    <row r="1289" spans="1:26" s="72" customFormat="1" outlineLevel="1" x14ac:dyDescent="0.2">
      <c r="A1289" s="322"/>
      <c r="B1289" s="25"/>
      <c r="C1289" s="23"/>
      <c r="D1289" s="23"/>
      <c r="E1289" s="24"/>
      <c r="F1289" s="176" t="s">
        <v>198</v>
      </c>
      <c r="G1289" s="190">
        <f>G429</f>
        <v>0</v>
      </c>
      <c r="H1289" s="191">
        <f t="shared" si="535"/>
        <v>0</v>
      </c>
      <c r="I1289" s="66"/>
      <c r="J1289" s="66"/>
      <c r="K1289" s="67"/>
      <c r="L1289" s="34"/>
      <c r="M1289" s="34"/>
      <c r="N1289" s="34"/>
      <c r="O1289" s="34"/>
      <c r="P1289" s="34"/>
      <c r="Q1289" s="34"/>
      <c r="R1289" s="34"/>
      <c r="S1289" s="34"/>
      <c r="T1289" s="34"/>
      <c r="U1289" s="34"/>
      <c r="V1289" s="34"/>
      <c r="W1289" s="46">
        <f t="shared" si="536"/>
        <v>0</v>
      </c>
      <c r="Y1289"/>
      <c r="Z1289"/>
    </row>
    <row r="1290" spans="1:26" s="72" customFormat="1" x14ac:dyDescent="0.2">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c r="Y1290"/>
      <c r="Z1290"/>
    </row>
    <row r="1291" spans="1:26" s="72" customFormat="1" outlineLevel="1" x14ac:dyDescent="0.2">
      <c r="A1291" s="322"/>
      <c r="B1291" s="25"/>
      <c r="C1291" s="23"/>
      <c r="D1291" s="23"/>
      <c r="E1291" s="24"/>
      <c r="F1291" s="176" t="s">
        <v>327</v>
      </c>
      <c r="G1291" s="190">
        <f>G431</f>
        <v>0</v>
      </c>
      <c r="H1291" s="191">
        <f t="shared" si="535"/>
        <v>0</v>
      </c>
      <c r="I1291" s="66"/>
      <c r="J1291" s="66"/>
      <c r="K1291" s="67"/>
      <c r="L1291" s="34"/>
      <c r="M1291" s="34"/>
      <c r="N1291" s="34"/>
      <c r="O1291" s="34"/>
      <c r="P1291" s="34"/>
      <c r="Q1291" s="34"/>
      <c r="R1291" s="34"/>
      <c r="S1291" s="34"/>
      <c r="T1291" s="34"/>
      <c r="U1291" s="34"/>
      <c r="V1291" s="34"/>
      <c r="W1291" s="46">
        <f t="shared" si="536"/>
        <v>0</v>
      </c>
      <c r="Y1291"/>
      <c r="Z1291"/>
    </row>
    <row r="1292" spans="1:26" s="72" customFormat="1" outlineLevel="1" x14ac:dyDescent="0.2">
      <c r="A1292" s="322"/>
      <c r="B1292" s="25"/>
      <c r="C1292" s="23"/>
      <c r="D1292" s="23"/>
      <c r="E1292" s="24"/>
      <c r="F1292" s="176" t="s">
        <v>328</v>
      </c>
      <c r="G1292" s="190">
        <f>G432</f>
        <v>0</v>
      </c>
      <c r="H1292" s="191">
        <f t="shared" si="535"/>
        <v>0</v>
      </c>
      <c r="I1292" s="66"/>
      <c r="J1292" s="66"/>
      <c r="K1292" s="67"/>
      <c r="L1292" s="34"/>
      <c r="M1292" s="34"/>
      <c r="N1292" s="34"/>
      <c r="O1292" s="34"/>
      <c r="P1292" s="34"/>
      <c r="Q1292" s="34"/>
      <c r="R1292" s="34"/>
      <c r="S1292" s="34"/>
      <c r="T1292" s="34"/>
      <c r="U1292" s="34"/>
      <c r="V1292" s="34"/>
      <c r="W1292" s="46">
        <f t="shared" si="536"/>
        <v>0</v>
      </c>
      <c r="Y1292"/>
      <c r="Z1292"/>
    </row>
    <row r="1293" spans="1:26" s="72" customFormat="1" outlineLevel="1" x14ac:dyDescent="0.2">
      <c r="A1293" s="322"/>
      <c r="B1293" s="25"/>
      <c r="C1293" s="23"/>
      <c r="D1293" s="23"/>
      <c r="E1293" s="24"/>
      <c r="F1293" s="176" t="s">
        <v>329</v>
      </c>
      <c r="G1293" s="190">
        <f>G433</f>
        <v>0</v>
      </c>
      <c r="H1293" s="191">
        <f t="shared" si="535"/>
        <v>0</v>
      </c>
      <c r="I1293" s="66"/>
      <c r="J1293" s="66"/>
      <c r="K1293" s="67"/>
      <c r="L1293" s="34"/>
      <c r="M1293" s="34"/>
      <c r="N1293" s="34"/>
      <c r="O1293" s="34"/>
      <c r="P1293" s="34"/>
      <c r="Q1293" s="34"/>
      <c r="R1293" s="34"/>
      <c r="S1293" s="34"/>
      <c r="T1293" s="34"/>
      <c r="U1293" s="34"/>
      <c r="V1293" s="34"/>
      <c r="W1293" s="46">
        <f t="shared" si="536"/>
        <v>0</v>
      </c>
      <c r="Y1293"/>
      <c r="Z1293"/>
    </row>
    <row r="1294" spans="1:26" s="72" customFormat="1" outlineLevel="1" x14ac:dyDescent="0.2">
      <c r="A1294" s="322"/>
      <c r="B1294" s="25"/>
      <c r="C1294" s="23"/>
      <c r="D1294" s="23"/>
      <c r="E1294" s="24"/>
      <c r="F1294" s="176" t="s">
        <v>330</v>
      </c>
      <c r="G1294" s="190">
        <f>G434</f>
        <v>0</v>
      </c>
      <c r="H1294" s="191">
        <f t="shared" si="535"/>
        <v>0</v>
      </c>
      <c r="I1294" s="66"/>
      <c r="J1294" s="66"/>
      <c r="K1294" s="67"/>
      <c r="L1294" s="34"/>
      <c r="M1294" s="34"/>
      <c r="N1294" s="34"/>
      <c r="O1294" s="34"/>
      <c r="P1294" s="34"/>
      <c r="Q1294" s="34"/>
      <c r="R1294" s="34"/>
      <c r="S1294" s="34"/>
      <c r="T1294" s="34"/>
      <c r="U1294" s="34"/>
      <c r="V1294" s="34"/>
      <c r="W1294" s="46">
        <f t="shared" si="536"/>
        <v>0</v>
      </c>
      <c r="Y1294"/>
      <c r="Z1294"/>
    </row>
    <row r="1295" spans="1:26" s="72" customFormat="1" x14ac:dyDescent="0.2">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c r="Y1295"/>
      <c r="Z1295"/>
    </row>
    <row r="1296" spans="1:26" s="72" customFormat="1" x14ac:dyDescent="0.2">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
      <c r="A1297" s="322"/>
      <c r="B1297" s="25"/>
      <c r="C1297" s="23"/>
      <c r="D1297" s="23"/>
      <c r="E1297" s="64"/>
      <c r="F1297" s="176" t="s">
        <v>55</v>
      </c>
      <c r="G1297" s="190">
        <f>G437</f>
        <v>0</v>
      </c>
      <c r="H1297" s="191">
        <f t="shared" si="535"/>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
      <c r="A1298" s="322"/>
      <c r="B1298" s="25"/>
      <c r="C1298" s="23"/>
      <c r="D1298" s="23"/>
      <c r="E1298" s="24"/>
      <c r="F1298" s="176" t="s">
        <v>161</v>
      </c>
      <c r="G1298" s="190">
        <f>G438</f>
        <v>0</v>
      </c>
      <c r="H1298" s="191">
        <f t="shared" si="535"/>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
      <c r="A1299" s="322"/>
      <c r="B1299" s="25"/>
      <c r="C1299" s="23"/>
      <c r="D1299" s="23"/>
      <c r="E1299" s="24"/>
      <c r="F1299" s="176" t="s">
        <v>331</v>
      </c>
      <c r="G1299" s="190">
        <f>G439</f>
        <v>0</v>
      </c>
      <c r="H1299" s="191">
        <f t="shared" si="535"/>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
      <c r="A1301" s="322"/>
      <c r="B1301" s="25"/>
      <c r="C1301" s="23"/>
      <c r="D1301" s="23"/>
      <c r="E1301" s="24"/>
      <c r="F1301" s="176" t="s">
        <v>162</v>
      </c>
      <c r="G1301" s="190">
        <f>G441</f>
        <v>0</v>
      </c>
      <c r="H1301" s="191">
        <f t="shared" si="535"/>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
      <c r="A1302" s="322"/>
      <c r="B1302" s="25"/>
      <c r="C1302" s="23"/>
      <c r="D1302" s="23"/>
      <c r="E1302" s="24"/>
      <c r="F1302" s="176" t="s">
        <v>163</v>
      </c>
      <c r="G1302" s="190">
        <f>G442</f>
        <v>0</v>
      </c>
      <c r="H1302" s="191">
        <f t="shared" si="535"/>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
      <c r="A1303" s="322"/>
      <c r="B1303" s="25"/>
      <c r="C1303" s="23"/>
      <c r="D1303" s="23"/>
      <c r="E1303" s="24"/>
      <c r="F1303" s="176" t="s">
        <v>332</v>
      </c>
      <c r="G1303" s="190">
        <f>G443</f>
        <v>0</v>
      </c>
      <c r="H1303" s="191">
        <f t="shared" si="535"/>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c r="Y1304"/>
      <c r="Z1304"/>
    </row>
    <row r="1305" spans="1:26" s="72" customFormat="1" outlineLevel="1" x14ac:dyDescent="0.2">
      <c r="A1305" s="322"/>
      <c r="B1305" s="25"/>
      <c r="C1305" s="23"/>
      <c r="D1305" s="23"/>
      <c r="E1305" s="24"/>
      <c r="F1305" s="176" t="s">
        <v>164</v>
      </c>
      <c r="G1305" s="190">
        <f>G445</f>
        <v>0</v>
      </c>
      <c r="H1305" s="191">
        <f t="shared" si="535"/>
        <v>0</v>
      </c>
      <c r="I1305" s="66"/>
      <c r="J1305" s="66"/>
      <c r="K1305" s="67"/>
      <c r="L1305" s="34"/>
      <c r="M1305" s="34"/>
      <c r="N1305" s="34"/>
      <c r="O1305" s="34"/>
      <c r="P1305" s="34"/>
      <c r="Q1305" s="34"/>
      <c r="R1305" s="34"/>
      <c r="S1305" s="34"/>
      <c r="T1305" s="34"/>
      <c r="U1305" s="34"/>
      <c r="V1305" s="34"/>
      <c r="W1305" s="46">
        <f>G1305-SUM(H1305:V1305)</f>
        <v>0</v>
      </c>
      <c r="Y1305"/>
      <c r="Z1305"/>
    </row>
    <row r="1306" spans="1:26" s="72" customFormat="1" outlineLevel="1" x14ac:dyDescent="0.2">
      <c r="A1306" s="322"/>
      <c r="B1306" s="25"/>
      <c r="C1306" s="23"/>
      <c r="D1306" s="23"/>
      <c r="E1306" s="24"/>
      <c r="F1306" s="176" t="s">
        <v>165</v>
      </c>
      <c r="G1306" s="190">
        <f>G446</f>
        <v>0</v>
      </c>
      <c r="H1306" s="191">
        <f t="shared" si="535"/>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
      <c r="A1307" s="322"/>
      <c r="B1307" s="25"/>
      <c r="C1307" s="23"/>
      <c r="D1307" s="23"/>
      <c r="E1307" s="24"/>
      <c r="F1307" s="176" t="s">
        <v>333</v>
      </c>
      <c r="G1307" s="190">
        <f>G447</f>
        <v>0</v>
      </c>
      <c r="H1307" s="191">
        <f t="shared" si="535"/>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c r="Y1308"/>
      <c r="Z1308"/>
    </row>
    <row r="1309" spans="1:26" s="72" customFormat="1" x14ac:dyDescent="0.2">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c r="Y1309"/>
      <c r="Z1309"/>
    </row>
    <row r="1310" spans="1:26" s="72" customFormat="1" outlineLevel="1" x14ac:dyDescent="0.2">
      <c r="A1310" s="322"/>
      <c r="B1310" s="25"/>
      <c r="C1310" s="23"/>
      <c r="D1310" s="23"/>
      <c r="E1310" s="24"/>
      <c r="F1310" s="176" t="s">
        <v>61</v>
      </c>
      <c r="G1310" s="190">
        <f>G450</f>
        <v>0</v>
      </c>
      <c r="H1310" s="191">
        <f t="shared" si="535"/>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
      <c r="A1311" s="322"/>
      <c r="B1311" s="25"/>
      <c r="C1311" s="23"/>
      <c r="D1311" s="23"/>
      <c r="E1311" s="24"/>
      <c r="F1311" s="176" t="s">
        <v>173</v>
      </c>
      <c r="G1311" s="190">
        <f>G451</f>
        <v>0</v>
      </c>
      <c r="H1311" s="191">
        <f t="shared" si="535"/>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c r="Y1312"/>
      <c r="Z1312"/>
    </row>
    <row r="1313" spans="1:26" s="72" customFormat="1" outlineLevel="1" x14ac:dyDescent="0.2">
      <c r="A1313" s="322"/>
      <c r="B1313" s="25"/>
      <c r="C1313" s="23"/>
      <c r="D1313" s="23"/>
      <c r="E1313" s="24"/>
      <c r="F1313" s="176" t="s">
        <v>59</v>
      </c>
      <c r="G1313" s="190">
        <f>G453</f>
        <v>0</v>
      </c>
      <c r="H1313" s="191">
        <f t="shared" si="535"/>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
      <c r="A1314" s="322"/>
      <c r="B1314" s="25"/>
      <c r="C1314" s="23"/>
      <c r="D1314" s="23"/>
      <c r="E1314" s="24"/>
      <c r="F1314" s="176" t="s">
        <v>167</v>
      </c>
      <c r="G1314" s="190">
        <f>G454</f>
        <v>0</v>
      </c>
      <c r="H1314" s="191">
        <f t="shared" si="535"/>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outlineLevel="1" x14ac:dyDescent="0.2">
      <c r="A1315" s="322"/>
      <c r="B1315" s="25"/>
      <c r="C1315" s="23"/>
      <c r="D1315" s="23"/>
      <c r="E1315" s="24"/>
      <c r="F1315" s="176" t="s">
        <v>168</v>
      </c>
      <c r="G1315" s="190">
        <f>G455</f>
        <v>0</v>
      </c>
      <c r="H1315" s="191">
        <f t="shared" si="535"/>
        <v>0</v>
      </c>
      <c r="I1315" s="66"/>
      <c r="J1315" s="66"/>
      <c r="K1315" s="67"/>
      <c r="L1315" s="34"/>
      <c r="M1315" s="34"/>
      <c r="N1315" s="34"/>
      <c r="O1315" s="34"/>
      <c r="P1315" s="34"/>
      <c r="Q1315" s="34"/>
      <c r="R1315" s="34"/>
      <c r="S1315" s="34"/>
      <c r="T1315" s="34"/>
      <c r="U1315" s="34"/>
      <c r="V1315" s="34"/>
      <c r="W1315" s="46">
        <f>G1315-SUM(H1315:V1315)</f>
        <v>0</v>
      </c>
      <c r="Y1315"/>
      <c r="Z1315"/>
    </row>
    <row r="1316" spans="1:26" s="72" customFormat="1" x14ac:dyDescent="0.2">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c r="Y1316"/>
      <c r="Z1316"/>
    </row>
    <row r="1317" spans="1:26" s="72" customFormat="1" outlineLevel="1" x14ac:dyDescent="0.2">
      <c r="A1317" s="322"/>
      <c r="B1317" s="25"/>
      <c r="C1317" s="23"/>
      <c r="D1317" s="23"/>
      <c r="E1317" s="24"/>
      <c r="F1317" s="176" t="s">
        <v>62</v>
      </c>
      <c r="G1317" s="190">
        <f>G457</f>
        <v>0</v>
      </c>
      <c r="H1317" s="191">
        <f t="shared" si="535"/>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
      <c r="A1318" s="322"/>
      <c r="B1318" s="25"/>
      <c r="C1318" s="23"/>
      <c r="D1318" s="23"/>
      <c r="E1318" s="24"/>
      <c r="F1318" s="176" t="s">
        <v>175</v>
      </c>
      <c r="G1318" s="190">
        <f>G458</f>
        <v>0</v>
      </c>
      <c r="H1318" s="191">
        <f t="shared" si="535"/>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c r="Y1319"/>
      <c r="Z1319"/>
    </row>
    <row r="1320" spans="1:26" s="72" customFormat="1" outlineLevel="1" x14ac:dyDescent="0.2">
      <c r="A1320" s="322"/>
      <c r="B1320" s="25"/>
      <c r="C1320" s="23"/>
      <c r="D1320" s="23"/>
      <c r="E1320" s="24"/>
      <c r="F1320" s="176" t="s">
        <v>60</v>
      </c>
      <c r="G1320" s="190">
        <f>G460</f>
        <v>0</v>
      </c>
      <c r="H1320" s="191">
        <f t="shared" si="535"/>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
      <c r="A1321" s="322"/>
      <c r="B1321" s="25"/>
      <c r="C1321" s="23"/>
      <c r="D1321" s="23"/>
      <c r="E1321" s="24"/>
      <c r="F1321" s="176" t="s">
        <v>170</v>
      </c>
      <c r="G1321" s="190">
        <f>G461</f>
        <v>0</v>
      </c>
      <c r="H1321" s="191">
        <f t="shared" si="535"/>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outlineLevel="1" x14ac:dyDescent="0.2">
      <c r="A1322" s="322"/>
      <c r="B1322" s="25"/>
      <c r="C1322" s="23"/>
      <c r="D1322" s="23"/>
      <c r="E1322" s="24"/>
      <c r="F1322" s="176" t="s">
        <v>171</v>
      </c>
      <c r="G1322" s="190">
        <f>G462</f>
        <v>0</v>
      </c>
      <c r="H1322" s="191">
        <f t="shared" si="535"/>
        <v>0</v>
      </c>
      <c r="I1322" s="66"/>
      <c r="J1322" s="66"/>
      <c r="K1322" s="67"/>
      <c r="L1322" s="34"/>
      <c r="M1322" s="34"/>
      <c r="N1322" s="34"/>
      <c r="O1322" s="34"/>
      <c r="P1322" s="34"/>
      <c r="Q1322" s="34"/>
      <c r="R1322" s="34"/>
      <c r="S1322" s="34"/>
      <c r="T1322" s="34"/>
      <c r="U1322" s="34"/>
      <c r="V1322" s="34"/>
      <c r="W1322" s="46">
        <f>G1322-SUM(H1322:V1322)</f>
        <v>0</v>
      </c>
      <c r="Y1322"/>
      <c r="Z1322"/>
    </row>
    <row r="1323" spans="1:26" s="72" customFormat="1" x14ac:dyDescent="0.2">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c r="Y1323"/>
      <c r="Z1323"/>
    </row>
    <row r="1324" spans="1:26" s="72" customFormat="1" outlineLevel="1" x14ac:dyDescent="0.2">
      <c r="A1324" s="322"/>
      <c r="B1324" s="25"/>
      <c r="C1324" s="23"/>
      <c r="D1324" s="23"/>
      <c r="E1324" s="24"/>
      <c r="F1324" s="176" t="s">
        <v>335</v>
      </c>
      <c r="G1324" s="190">
        <f>G464</f>
        <v>0</v>
      </c>
      <c r="H1324" s="191">
        <f t="shared" si="535"/>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
      <c r="A1325" s="322"/>
      <c r="B1325" s="25"/>
      <c r="C1325" s="23"/>
      <c r="D1325" s="23"/>
      <c r="E1325" s="24"/>
      <c r="F1325" s="176" t="s">
        <v>336</v>
      </c>
      <c r="G1325" s="190">
        <f>G465</f>
        <v>0</v>
      </c>
      <c r="H1325" s="191">
        <f t="shared" si="535"/>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c r="Y1326"/>
      <c r="Z1326"/>
    </row>
    <row r="1327" spans="1:26" s="72" customFormat="1" outlineLevel="1" x14ac:dyDescent="0.2">
      <c r="A1327" s="322"/>
      <c r="B1327" s="25"/>
      <c r="C1327" s="23"/>
      <c r="D1327" s="23"/>
      <c r="E1327" s="24"/>
      <c r="F1327" s="176" t="s">
        <v>338</v>
      </c>
      <c r="G1327" s="190">
        <f>G467</f>
        <v>0</v>
      </c>
      <c r="H1327" s="191">
        <f t="shared" si="535"/>
        <v>0</v>
      </c>
      <c r="I1327" s="66"/>
      <c r="J1327" s="66"/>
      <c r="K1327" s="67"/>
      <c r="L1327" s="34"/>
      <c r="M1327" s="34"/>
      <c r="N1327" s="34"/>
      <c r="O1327" s="34"/>
      <c r="P1327" s="34"/>
      <c r="Q1327" s="34"/>
      <c r="R1327" s="34"/>
      <c r="S1327" s="34"/>
      <c r="T1327" s="34"/>
      <c r="U1327" s="34"/>
      <c r="V1327" s="34"/>
      <c r="W1327" s="46">
        <f>G1327-SUM(H1327:V1327)</f>
        <v>0</v>
      </c>
      <c r="Y1327"/>
      <c r="Z1327"/>
    </row>
    <row r="1328" spans="1:26" s="72" customFormat="1" outlineLevel="1" x14ac:dyDescent="0.2">
      <c r="A1328" s="322"/>
      <c r="B1328" s="25"/>
      <c r="C1328" s="23"/>
      <c r="D1328" s="23"/>
      <c r="E1328" s="24"/>
      <c r="F1328" s="176" t="s">
        <v>339</v>
      </c>
      <c r="G1328" s="190">
        <f>G468</f>
        <v>0</v>
      </c>
      <c r="H1328" s="191">
        <f t="shared" si="535"/>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
      <c r="A1329" s="322"/>
      <c r="B1329" s="25"/>
      <c r="C1329" s="23"/>
      <c r="D1329" s="23"/>
      <c r="E1329" s="24"/>
      <c r="F1329" s="176" t="s">
        <v>340</v>
      </c>
      <c r="G1329" s="190">
        <f>G469</f>
        <v>0</v>
      </c>
      <c r="H1329" s="191">
        <f t="shared" si="535"/>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c r="Y1330"/>
      <c r="Z1330"/>
    </row>
    <row r="1331" spans="1:26" s="72" customFormat="1" x14ac:dyDescent="0.2">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c r="Y1331"/>
      <c r="Z1331"/>
    </row>
    <row r="1332" spans="1:26" s="72" customFormat="1" outlineLevel="1" x14ac:dyDescent="0.2">
      <c r="A1332" s="322"/>
      <c r="B1332" s="25"/>
      <c r="C1332" s="23"/>
      <c r="D1332" s="23"/>
      <c r="E1332" s="24"/>
      <c r="F1332" s="176" t="s">
        <v>176</v>
      </c>
      <c r="G1332" s="190">
        <f>G472</f>
        <v>0</v>
      </c>
      <c r="H1332" s="191">
        <f t="shared" si="535"/>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outlineLevel="1" x14ac:dyDescent="0.2">
      <c r="A1333" s="322"/>
      <c r="B1333" s="25"/>
      <c r="C1333" s="23"/>
      <c r="D1333" s="23"/>
      <c r="E1333" s="24"/>
      <c r="F1333" s="176" t="s">
        <v>180</v>
      </c>
      <c r="G1333" s="190">
        <f>G473</f>
        <v>0</v>
      </c>
      <c r="H1333" s="191">
        <f t="shared" si="535"/>
        <v>0</v>
      </c>
      <c r="I1333" s="66"/>
      <c r="J1333" s="66"/>
      <c r="K1333" s="67"/>
      <c r="L1333" s="34"/>
      <c r="M1333" s="34"/>
      <c r="N1333" s="34"/>
      <c r="O1333" s="34"/>
      <c r="P1333" s="34"/>
      <c r="Q1333" s="34"/>
      <c r="R1333" s="34"/>
      <c r="S1333" s="34"/>
      <c r="T1333" s="34"/>
      <c r="U1333" s="34"/>
      <c r="V1333" s="34"/>
      <c r="W1333" s="46">
        <f>G1333-SUM(H1333:V1333)</f>
        <v>0</v>
      </c>
      <c r="Y1333"/>
      <c r="Z1333"/>
    </row>
    <row r="1334" spans="1:26" s="72" customFormat="1" x14ac:dyDescent="0.2">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c r="Y1334"/>
      <c r="Z1334"/>
    </row>
    <row r="1335" spans="1:26" s="72" customFormat="1" outlineLevel="1" x14ac:dyDescent="0.2">
      <c r="A1335" s="322"/>
      <c r="B1335" s="25"/>
      <c r="C1335" s="23"/>
      <c r="D1335" s="23"/>
      <c r="E1335" s="24"/>
      <c r="F1335" s="176" t="s">
        <v>177</v>
      </c>
      <c r="G1335" s="190">
        <f>G475</f>
        <v>0</v>
      </c>
      <c r="H1335" s="191">
        <f t="shared" si="535"/>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outlineLevel="1" x14ac:dyDescent="0.2">
      <c r="A1336" s="322"/>
      <c r="B1336" s="25"/>
      <c r="C1336" s="23"/>
      <c r="D1336" s="23"/>
      <c r="E1336" s="24"/>
      <c r="F1336" s="176" t="s">
        <v>182</v>
      </c>
      <c r="G1336" s="190">
        <f>G476</f>
        <v>0</v>
      </c>
      <c r="H1336" s="191">
        <f t="shared" si="535"/>
        <v>0</v>
      </c>
      <c r="I1336" s="66"/>
      <c r="J1336" s="66"/>
      <c r="K1336" s="67"/>
      <c r="L1336" s="34"/>
      <c r="M1336" s="34"/>
      <c r="N1336" s="34"/>
      <c r="O1336" s="34"/>
      <c r="P1336" s="34"/>
      <c r="Q1336" s="34"/>
      <c r="R1336" s="34"/>
      <c r="S1336" s="34"/>
      <c r="T1336" s="34"/>
      <c r="U1336" s="34"/>
      <c r="V1336" s="34"/>
      <c r="W1336" s="46">
        <f>G1336-SUM(H1336:V1336)</f>
        <v>0</v>
      </c>
      <c r="Y1336"/>
      <c r="Z1336"/>
    </row>
    <row r="1337" spans="1:26" s="72" customFormat="1" x14ac:dyDescent="0.2">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c r="Y1337"/>
      <c r="Z1337"/>
    </row>
    <row r="1338" spans="1:26" s="72" customFormat="1" outlineLevel="1" x14ac:dyDescent="0.2">
      <c r="A1338" s="322"/>
      <c r="B1338" s="25"/>
      <c r="C1338" s="23"/>
      <c r="D1338" s="23"/>
      <c r="E1338" s="24"/>
      <c r="F1338" s="176" t="s">
        <v>178</v>
      </c>
      <c r="G1338" s="190">
        <f>G478</f>
        <v>0</v>
      </c>
      <c r="H1338" s="191">
        <f t="shared" si="535"/>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outlineLevel="1" x14ac:dyDescent="0.2">
      <c r="A1339" s="322"/>
      <c r="B1339" s="25"/>
      <c r="C1339" s="23"/>
      <c r="D1339" s="23"/>
      <c r="E1339" s="24"/>
      <c r="F1339" s="176" t="s">
        <v>181</v>
      </c>
      <c r="G1339" s="190">
        <f>G479</f>
        <v>0</v>
      </c>
      <c r="H1339" s="191">
        <f t="shared" si="535"/>
        <v>0</v>
      </c>
      <c r="I1339" s="66"/>
      <c r="J1339" s="66"/>
      <c r="K1339" s="67"/>
      <c r="L1339" s="34"/>
      <c r="M1339" s="34"/>
      <c r="N1339" s="34"/>
      <c r="O1339" s="34"/>
      <c r="P1339" s="34"/>
      <c r="Q1339" s="34"/>
      <c r="R1339" s="34"/>
      <c r="S1339" s="34"/>
      <c r="T1339" s="34"/>
      <c r="U1339" s="34"/>
      <c r="V1339" s="34"/>
      <c r="W1339" s="46">
        <f>G1339-SUM(H1339:V1339)</f>
        <v>0</v>
      </c>
      <c r="Y1339"/>
      <c r="Z1339"/>
    </row>
    <row r="1340" spans="1:26" s="72" customFormat="1" x14ac:dyDescent="0.2">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c r="Y1340"/>
      <c r="Z1340"/>
    </row>
    <row r="1341" spans="1:26" s="72" customFormat="1" outlineLevel="1" x14ac:dyDescent="0.2">
      <c r="A1341" s="322"/>
      <c r="B1341" s="25"/>
      <c r="C1341" s="23"/>
      <c r="D1341" s="23"/>
      <c r="E1341" s="24"/>
      <c r="F1341" s="176" t="s">
        <v>179</v>
      </c>
      <c r="G1341" s="190">
        <f>G481</f>
        <v>0</v>
      </c>
      <c r="H1341" s="191">
        <f t="shared" si="535"/>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outlineLevel="1" x14ac:dyDescent="0.2">
      <c r="A1342" s="322"/>
      <c r="B1342" s="25"/>
      <c r="C1342" s="23"/>
      <c r="D1342" s="23"/>
      <c r="E1342" s="24"/>
      <c r="F1342" s="176" t="s">
        <v>188</v>
      </c>
      <c r="G1342" s="190">
        <f>G482</f>
        <v>0</v>
      </c>
      <c r="H1342" s="191">
        <f t="shared" si="535"/>
        <v>0</v>
      </c>
      <c r="I1342" s="66"/>
      <c r="J1342" s="66"/>
      <c r="K1342" s="67"/>
      <c r="L1342" s="34"/>
      <c r="M1342" s="34"/>
      <c r="N1342" s="34"/>
      <c r="O1342" s="34"/>
      <c r="P1342" s="34"/>
      <c r="Q1342" s="34"/>
      <c r="R1342" s="34"/>
      <c r="S1342" s="34"/>
      <c r="T1342" s="34"/>
      <c r="U1342" s="34"/>
      <c r="V1342" s="34"/>
      <c r="W1342" s="46">
        <f>G1342-SUM(H1342:V1342)</f>
        <v>0</v>
      </c>
      <c r="Y1342"/>
      <c r="Z1342"/>
    </row>
    <row r="1343" spans="1:26" s="72" customFormat="1" x14ac:dyDescent="0.2">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c r="Y1343"/>
      <c r="Z1343"/>
    </row>
    <row r="1344" spans="1:26" s="72" customFormat="1" outlineLevel="1" x14ac:dyDescent="0.2">
      <c r="A1344" s="322"/>
      <c r="B1344" s="25"/>
      <c r="C1344" s="23"/>
      <c r="D1344" s="23"/>
      <c r="E1344" s="24"/>
      <c r="F1344" s="176" t="s">
        <v>342</v>
      </c>
      <c r="G1344" s="190">
        <f>G484</f>
        <v>0</v>
      </c>
      <c r="H1344" s="191">
        <f t="shared" si="535"/>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outlineLevel="1" x14ac:dyDescent="0.2">
      <c r="A1345" s="322"/>
      <c r="B1345" s="25"/>
      <c r="C1345" s="23"/>
      <c r="D1345" s="23"/>
      <c r="E1345" s="24"/>
      <c r="F1345" s="176" t="s">
        <v>343</v>
      </c>
      <c r="G1345" s="190">
        <f>G485</f>
        <v>0</v>
      </c>
      <c r="H1345" s="191">
        <f t="shared" si="535"/>
        <v>0</v>
      </c>
      <c r="I1345" s="66"/>
      <c r="J1345" s="66"/>
      <c r="K1345" s="67"/>
      <c r="L1345" s="34"/>
      <c r="M1345" s="34"/>
      <c r="N1345" s="34"/>
      <c r="O1345" s="34"/>
      <c r="P1345" s="34"/>
      <c r="Q1345" s="34"/>
      <c r="R1345" s="34"/>
      <c r="S1345" s="34"/>
      <c r="T1345" s="34"/>
      <c r="U1345" s="34"/>
      <c r="V1345" s="34"/>
      <c r="W1345" s="46">
        <f>G1345-SUM(H1345:V1345)</f>
        <v>0</v>
      </c>
      <c r="Y1345"/>
      <c r="Z1345"/>
    </row>
    <row r="1346" spans="1:26" s="72" customFormat="1" x14ac:dyDescent="0.2">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c r="Y1346"/>
      <c r="Z1346"/>
    </row>
    <row r="1347" spans="1:26" s="72" customFormat="1" outlineLevel="1" x14ac:dyDescent="0.2">
      <c r="A1347" s="322"/>
      <c r="B1347" s="25"/>
      <c r="C1347" s="23"/>
      <c r="D1347" s="23"/>
      <c r="E1347" s="24"/>
      <c r="F1347" s="176" t="s">
        <v>345</v>
      </c>
      <c r="G1347" s="190">
        <f>G487</f>
        <v>0</v>
      </c>
      <c r="H1347" s="191">
        <f t="shared" ref="H1347:H1355" si="537">G1347</f>
        <v>0</v>
      </c>
      <c r="I1347" s="66"/>
      <c r="J1347" s="66"/>
      <c r="K1347" s="67"/>
      <c r="L1347" s="34"/>
      <c r="M1347" s="34"/>
      <c r="N1347" s="34"/>
      <c r="O1347" s="34"/>
      <c r="P1347" s="34"/>
      <c r="Q1347" s="34"/>
      <c r="R1347" s="34"/>
      <c r="S1347" s="34"/>
      <c r="T1347" s="34"/>
      <c r="U1347" s="34"/>
      <c r="V1347" s="34"/>
      <c r="W1347" s="46">
        <f>G1347-SUM(H1347:V1347)</f>
        <v>0</v>
      </c>
      <c r="Y1347"/>
      <c r="Z1347"/>
    </row>
    <row r="1348" spans="1:26" s="72" customFormat="1" outlineLevel="1" x14ac:dyDescent="0.2">
      <c r="A1348" s="322"/>
      <c r="B1348" s="25"/>
      <c r="C1348" s="23"/>
      <c r="D1348" s="23"/>
      <c r="E1348" s="24"/>
      <c r="F1348" s="176" t="s">
        <v>346</v>
      </c>
      <c r="G1348" s="190">
        <f>G488</f>
        <v>0</v>
      </c>
      <c r="H1348" s="191">
        <f t="shared" si="537"/>
        <v>0</v>
      </c>
      <c r="I1348" s="66"/>
      <c r="J1348" s="66"/>
      <c r="K1348" s="67"/>
      <c r="L1348" s="34"/>
      <c r="M1348" s="34"/>
      <c r="N1348" s="34"/>
      <c r="O1348" s="34"/>
      <c r="P1348" s="34"/>
      <c r="Q1348" s="34"/>
      <c r="R1348" s="34"/>
      <c r="S1348" s="34"/>
      <c r="T1348" s="34"/>
      <c r="U1348" s="34"/>
      <c r="V1348" s="34"/>
      <c r="W1348" s="46">
        <f>G1348-SUM(H1348:V1348)</f>
        <v>0</v>
      </c>
      <c r="Y1348"/>
      <c r="Z1348"/>
    </row>
    <row r="1349" spans="1:26" s="72" customFormat="1" x14ac:dyDescent="0.2">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c r="Y1349"/>
      <c r="Z1349"/>
    </row>
    <row r="1350" spans="1:26" s="72" customFormat="1" outlineLevel="1" x14ac:dyDescent="0.2">
      <c r="A1350" s="322"/>
      <c r="B1350" s="25"/>
      <c r="C1350" s="23"/>
      <c r="D1350" s="23"/>
      <c r="E1350" s="24"/>
      <c r="F1350" s="176" t="s">
        <v>190</v>
      </c>
      <c r="G1350" s="190">
        <f>G490</f>
        <v>0</v>
      </c>
      <c r="H1350" s="191">
        <f t="shared" si="537"/>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
      <c r="A1351" s="322"/>
      <c r="B1351" s="25"/>
      <c r="C1351" s="23"/>
      <c r="D1351" s="23"/>
      <c r="E1351" s="24"/>
      <c r="F1351" s="176" t="s">
        <v>191</v>
      </c>
      <c r="G1351" s="190">
        <f>G491</f>
        <v>0</v>
      </c>
      <c r="H1351" s="191">
        <f t="shared" si="537"/>
        <v>0</v>
      </c>
      <c r="I1351" s="66"/>
      <c r="J1351" s="66"/>
      <c r="K1351" s="67"/>
      <c r="L1351" s="34"/>
      <c r="M1351" s="34"/>
      <c r="N1351" s="34"/>
      <c r="O1351" s="34"/>
      <c r="P1351" s="34"/>
      <c r="Q1351" s="34"/>
      <c r="R1351" s="34"/>
      <c r="S1351" s="34"/>
      <c r="T1351" s="34"/>
      <c r="U1351" s="34"/>
      <c r="V1351" s="37"/>
      <c r="W1351" s="46">
        <f>G1351-SUM(H1351:V1351)</f>
        <v>0</v>
      </c>
      <c r="Y1351"/>
      <c r="Z1351"/>
    </row>
    <row r="1352" spans="1:26" s="72" customFormat="1" outlineLevel="1" x14ac:dyDescent="0.2">
      <c r="A1352" s="322"/>
      <c r="B1352" s="25"/>
      <c r="C1352" s="23"/>
      <c r="D1352" s="23"/>
      <c r="E1352" s="24"/>
      <c r="F1352" s="176" t="s">
        <v>189</v>
      </c>
      <c r="G1352" s="190">
        <f>G492</f>
        <v>0</v>
      </c>
      <c r="H1352" s="191">
        <f t="shared" si="537"/>
        <v>0</v>
      </c>
      <c r="I1352" s="66"/>
      <c r="J1352" s="66"/>
      <c r="K1352" s="67"/>
      <c r="L1352" s="34"/>
      <c r="M1352" s="34"/>
      <c r="N1352" s="34"/>
      <c r="O1352" s="34"/>
      <c r="P1352" s="34"/>
      <c r="Q1352" s="34"/>
      <c r="R1352" s="34"/>
      <c r="S1352" s="34"/>
      <c r="T1352" s="34"/>
      <c r="U1352" s="34"/>
      <c r="V1352" s="37"/>
      <c r="W1352" s="46">
        <f>G1352-SUM(H1352:V1352)</f>
        <v>0</v>
      </c>
      <c r="Y1352"/>
      <c r="Z1352"/>
    </row>
    <row r="1353" spans="1:26" s="72" customFormat="1" x14ac:dyDescent="0.2">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c r="Y1353"/>
      <c r="Z1353"/>
    </row>
    <row r="1354" spans="1:26" s="72" customFormat="1" outlineLevel="1" x14ac:dyDescent="0.2">
      <c r="A1354" s="322"/>
      <c r="B1354" s="25"/>
      <c r="C1354" s="23"/>
      <c r="D1354" s="23"/>
      <c r="E1354" s="24"/>
      <c r="F1354" s="176" t="s">
        <v>193</v>
      </c>
      <c r="G1354" s="190">
        <f>G494</f>
        <v>0</v>
      </c>
      <c r="H1354" s="191">
        <f t="shared" si="537"/>
        <v>0</v>
      </c>
      <c r="I1354" s="66"/>
      <c r="J1354" s="66"/>
      <c r="K1354" s="67"/>
      <c r="L1354" s="34"/>
      <c r="M1354" s="34"/>
      <c r="N1354" s="34"/>
      <c r="O1354" s="34"/>
      <c r="P1354" s="34"/>
      <c r="Q1354" s="34"/>
      <c r="R1354" s="34"/>
      <c r="S1354" s="34"/>
      <c r="T1354" s="34"/>
      <c r="U1354" s="34"/>
      <c r="V1354" s="37"/>
      <c r="W1354" s="46">
        <f>G1354-SUM(H1354:V1354)</f>
        <v>0</v>
      </c>
      <c r="Y1354"/>
      <c r="Z1354"/>
    </row>
    <row r="1355" spans="1:26" s="72" customFormat="1" outlineLevel="1" x14ac:dyDescent="0.2">
      <c r="A1355" s="322"/>
      <c r="B1355" s="25"/>
      <c r="C1355" s="23"/>
      <c r="D1355" s="23"/>
      <c r="E1355" s="24"/>
      <c r="F1355" s="176" t="s">
        <v>194</v>
      </c>
      <c r="G1355" s="190">
        <f>G495</f>
        <v>0</v>
      </c>
      <c r="H1355" s="191">
        <f t="shared" si="537"/>
        <v>0</v>
      </c>
      <c r="I1355" s="66"/>
      <c r="J1355" s="66"/>
      <c r="K1355" s="67"/>
      <c r="L1355" s="34"/>
      <c r="M1355" s="34"/>
      <c r="N1355" s="34"/>
      <c r="O1355" s="34"/>
      <c r="P1355" s="34"/>
      <c r="Q1355" s="34"/>
      <c r="R1355" s="34"/>
      <c r="S1355" s="34"/>
      <c r="T1355" s="34"/>
      <c r="U1355" s="34"/>
      <c r="V1355" s="37"/>
      <c r="W1355" s="46">
        <f>G1355-SUM(H1355:V1355)</f>
        <v>0</v>
      </c>
      <c r="Y1355"/>
      <c r="Z1355"/>
    </row>
    <row r="1356" spans="1:26" x14ac:dyDescent="0.2">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c r="Y1356"/>
      <c r="Z1356"/>
    </row>
    <row r="1357" spans="1:26" x14ac:dyDescent="0.2">
      <c r="A1357" s="318"/>
      <c r="B1357" s="25"/>
      <c r="C1357" s="23"/>
      <c r="D1357" s="23" t="s">
        <v>146</v>
      </c>
      <c r="E1357" s="24"/>
      <c r="F1357" s="64"/>
      <c r="G1357" s="69">
        <f t="shared" ref="G1357:W1357" si="538">SUBTOTAL(9,G1358:G1359)</f>
        <v>0</v>
      </c>
      <c r="H1357" s="70">
        <f t="shared" si="538"/>
        <v>0</v>
      </c>
      <c r="I1357" s="66">
        <f t="shared" si="538"/>
        <v>0</v>
      </c>
      <c r="J1357" s="66">
        <f t="shared" si="538"/>
        <v>0</v>
      </c>
      <c r="K1357" s="67">
        <f t="shared" si="538"/>
        <v>0</v>
      </c>
      <c r="L1357" s="34">
        <f t="shared" si="538"/>
        <v>0</v>
      </c>
      <c r="M1357" s="34">
        <f t="shared" si="538"/>
        <v>0</v>
      </c>
      <c r="N1357" s="34">
        <f t="shared" si="538"/>
        <v>0</v>
      </c>
      <c r="O1357" s="34">
        <f t="shared" si="538"/>
        <v>0</v>
      </c>
      <c r="P1357" s="34">
        <f t="shared" si="538"/>
        <v>0</v>
      </c>
      <c r="Q1357" s="34">
        <f t="shared" si="538"/>
        <v>0</v>
      </c>
      <c r="R1357" s="34">
        <f t="shared" si="538"/>
        <v>0</v>
      </c>
      <c r="S1357" s="34">
        <f t="shared" si="538"/>
        <v>0</v>
      </c>
      <c r="T1357" s="34">
        <f t="shared" si="538"/>
        <v>0</v>
      </c>
      <c r="U1357" s="34">
        <f t="shared" si="538"/>
        <v>0</v>
      </c>
      <c r="V1357" s="37">
        <f t="shared" si="538"/>
        <v>0</v>
      </c>
      <c r="W1357" s="33">
        <f t="shared" si="538"/>
        <v>0</v>
      </c>
      <c r="Y1357"/>
      <c r="Z1357"/>
    </row>
    <row r="1358" spans="1:26" outlineLevel="1" x14ac:dyDescent="0.2">
      <c r="A1358" s="318"/>
      <c r="B1358" s="25"/>
      <c r="C1358" s="24"/>
      <c r="D1358" s="24"/>
      <c r="E1358" s="24"/>
      <c r="F1358" s="202" t="s">
        <v>196</v>
      </c>
      <c r="G1358" s="190">
        <f>G498</f>
        <v>0</v>
      </c>
      <c r="H1358" s="66"/>
      <c r="I1358" s="66"/>
      <c r="J1358" s="66"/>
      <c r="K1358" s="198"/>
      <c r="L1358" s="34"/>
      <c r="M1358" s="34"/>
      <c r="N1358" s="34"/>
      <c r="O1358" s="34"/>
      <c r="P1358" s="34"/>
      <c r="Q1358" s="34"/>
      <c r="R1358" s="34"/>
      <c r="S1358" s="34"/>
      <c r="T1358" s="34"/>
      <c r="U1358" s="34"/>
      <c r="V1358" s="37"/>
      <c r="W1358" s="46">
        <f>G1358-SUM(H1358:V1358)</f>
        <v>0</v>
      </c>
      <c r="Y1358"/>
      <c r="Z1358"/>
    </row>
    <row r="1359" spans="1:26" outlineLevel="1" x14ac:dyDescent="0.2">
      <c r="A1359" s="318"/>
      <c r="B1359" s="25"/>
      <c r="C1359" s="24"/>
      <c r="D1359" s="24"/>
      <c r="E1359" s="24"/>
      <c r="F1359" s="176" t="s">
        <v>208</v>
      </c>
      <c r="G1359" s="190">
        <f>G499</f>
        <v>0</v>
      </c>
      <c r="H1359" s="191">
        <f t="shared" ref="H1359:V1359" si="539">H499</f>
        <v>0</v>
      </c>
      <c r="I1359" s="179">
        <f t="shared" si="539"/>
        <v>0</v>
      </c>
      <c r="J1359" s="179">
        <f t="shared" si="539"/>
        <v>0</v>
      </c>
      <c r="K1359" s="197">
        <f t="shared" si="539"/>
        <v>0</v>
      </c>
      <c r="L1359" s="181">
        <f t="shared" si="539"/>
        <v>0</v>
      </c>
      <c r="M1359" s="192">
        <f t="shared" si="539"/>
        <v>0</v>
      </c>
      <c r="N1359" s="182">
        <f t="shared" si="539"/>
        <v>0</v>
      </c>
      <c r="O1359" s="178">
        <f t="shared" si="539"/>
        <v>0</v>
      </c>
      <c r="P1359" s="182">
        <f t="shared" si="539"/>
        <v>0</v>
      </c>
      <c r="Q1359" s="192">
        <f t="shared" si="539"/>
        <v>0</v>
      </c>
      <c r="R1359" s="182">
        <f t="shared" si="539"/>
        <v>0</v>
      </c>
      <c r="S1359" s="178">
        <f t="shared" si="539"/>
        <v>0</v>
      </c>
      <c r="T1359" s="182">
        <f t="shared" si="539"/>
        <v>0</v>
      </c>
      <c r="U1359" s="182">
        <f t="shared" si="539"/>
        <v>0</v>
      </c>
      <c r="V1359" s="183">
        <f t="shared" si="539"/>
        <v>0</v>
      </c>
      <c r="W1359" s="46">
        <f>G1359-SUM(H1359:V1359)</f>
        <v>0</v>
      </c>
      <c r="Y1359"/>
      <c r="Z1359"/>
    </row>
    <row r="1360" spans="1:26" x14ac:dyDescent="0.2">
      <c r="A1360" s="318"/>
      <c r="B1360" s="25"/>
      <c r="C1360" s="24"/>
      <c r="D1360" s="23" t="s">
        <v>69</v>
      </c>
      <c r="E1360" s="24"/>
      <c r="F1360" s="24"/>
      <c r="G1360" s="69">
        <f>SUBTOTAL(9,G1361:G1363)</f>
        <v>0</v>
      </c>
      <c r="H1360" s="70">
        <f t="shared" ref="H1360:W1360" si="540">SUBTOTAL(9,H1361:H1363)</f>
        <v>0</v>
      </c>
      <c r="I1360" s="66">
        <f t="shared" si="540"/>
        <v>0</v>
      </c>
      <c r="J1360" s="66">
        <f t="shared" si="540"/>
        <v>0</v>
      </c>
      <c r="K1360" s="67">
        <f t="shared" si="540"/>
        <v>0</v>
      </c>
      <c r="L1360" s="34">
        <f t="shared" si="540"/>
        <v>0</v>
      </c>
      <c r="M1360" s="34">
        <f t="shared" si="540"/>
        <v>0</v>
      </c>
      <c r="N1360" s="34">
        <f t="shared" si="540"/>
        <v>0</v>
      </c>
      <c r="O1360" s="34">
        <f t="shared" si="540"/>
        <v>0</v>
      </c>
      <c r="P1360" s="34">
        <f t="shared" si="540"/>
        <v>0</v>
      </c>
      <c r="Q1360" s="34">
        <f t="shared" si="540"/>
        <v>0</v>
      </c>
      <c r="R1360" s="34">
        <f t="shared" si="540"/>
        <v>0</v>
      </c>
      <c r="S1360" s="34">
        <f t="shared" si="540"/>
        <v>0</v>
      </c>
      <c r="T1360" s="34">
        <f t="shared" si="540"/>
        <v>0</v>
      </c>
      <c r="U1360" s="34">
        <f t="shared" si="540"/>
        <v>0</v>
      </c>
      <c r="V1360" s="37">
        <f t="shared" si="540"/>
        <v>0</v>
      </c>
      <c r="W1360" s="33">
        <f t="shared" si="540"/>
        <v>0</v>
      </c>
      <c r="Y1360"/>
      <c r="Z1360"/>
    </row>
    <row r="1361" spans="1:26" outlineLevel="1" x14ac:dyDescent="0.2">
      <c r="A1361" s="318"/>
      <c r="B1361" s="25"/>
      <c r="C1361" s="24"/>
      <c r="D1361" s="24"/>
      <c r="E1361" s="64"/>
      <c r="F1361" s="176" t="s">
        <v>249</v>
      </c>
      <c r="G1361" s="190">
        <f t="shared" ref="G1361:V1361" si="541">G501</f>
        <v>0</v>
      </c>
      <c r="H1361" s="191">
        <f t="shared" si="541"/>
        <v>0</v>
      </c>
      <c r="I1361" s="179">
        <f t="shared" si="541"/>
        <v>0</v>
      </c>
      <c r="J1361" s="179">
        <f t="shared" si="541"/>
        <v>0</v>
      </c>
      <c r="K1361" s="197">
        <f t="shared" si="541"/>
        <v>0</v>
      </c>
      <c r="L1361" s="181">
        <f t="shared" si="541"/>
        <v>0</v>
      </c>
      <c r="M1361" s="192">
        <f t="shared" si="541"/>
        <v>0</v>
      </c>
      <c r="N1361" s="182">
        <f t="shared" si="541"/>
        <v>0</v>
      </c>
      <c r="O1361" s="178">
        <f t="shared" si="541"/>
        <v>0</v>
      </c>
      <c r="P1361" s="182">
        <f t="shared" si="541"/>
        <v>0</v>
      </c>
      <c r="Q1361" s="192">
        <f t="shared" si="541"/>
        <v>0</v>
      </c>
      <c r="R1361" s="182">
        <f t="shared" si="541"/>
        <v>0</v>
      </c>
      <c r="S1361" s="178">
        <f t="shared" si="541"/>
        <v>0</v>
      </c>
      <c r="T1361" s="182">
        <f t="shared" si="541"/>
        <v>0</v>
      </c>
      <c r="U1361" s="182">
        <f t="shared" si="541"/>
        <v>0</v>
      </c>
      <c r="V1361" s="183">
        <f t="shared" si="541"/>
        <v>0</v>
      </c>
      <c r="W1361" s="46">
        <f t="shared" ref="W1361:W1378" si="542">G1361-SUM(H1361:V1361)</f>
        <v>0</v>
      </c>
      <c r="Y1361"/>
      <c r="Z1361"/>
    </row>
    <row r="1362" spans="1:26" outlineLevel="1" x14ac:dyDescent="0.2">
      <c r="A1362" s="318"/>
      <c r="B1362" s="25"/>
      <c r="C1362" s="24"/>
      <c r="D1362" s="24"/>
      <c r="E1362" s="64"/>
      <c r="F1362" s="176" t="s">
        <v>250</v>
      </c>
      <c r="G1362" s="190">
        <f t="shared" ref="G1362:V1362" si="543">G502</f>
        <v>0</v>
      </c>
      <c r="H1362" s="191">
        <f t="shared" si="543"/>
        <v>0</v>
      </c>
      <c r="I1362" s="179">
        <f t="shared" si="543"/>
        <v>0</v>
      </c>
      <c r="J1362" s="179">
        <f t="shared" si="543"/>
        <v>0</v>
      </c>
      <c r="K1362" s="197">
        <f t="shared" si="543"/>
        <v>0</v>
      </c>
      <c r="L1362" s="181">
        <f t="shared" si="543"/>
        <v>0</v>
      </c>
      <c r="M1362" s="192">
        <f t="shared" si="543"/>
        <v>0</v>
      </c>
      <c r="N1362" s="200">
        <f t="shared" si="543"/>
        <v>0</v>
      </c>
      <c r="O1362" s="178">
        <f t="shared" si="543"/>
        <v>0</v>
      </c>
      <c r="P1362" s="182">
        <f t="shared" si="543"/>
        <v>0</v>
      </c>
      <c r="Q1362" s="192">
        <f t="shared" si="543"/>
        <v>0</v>
      </c>
      <c r="R1362" s="182">
        <f t="shared" si="543"/>
        <v>0</v>
      </c>
      <c r="S1362" s="178">
        <f t="shared" si="543"/>
        <v>0</v>
      </c>
      <c r="T1362" s="182">
        <f t="shared" si="543"/>
        <v>0</v>
      </c>
      <c r="U1362" s="182">
        <f t="shared" si="543"/>
        <v>0</v>
      </c>
      <c r="V1362" s="183">
        <f t="shared" si="543"/>
        <v>0</v>
      </c>
      <c r="W1362" s="46">
        <f t="shared" si="542"/>
        <v>0</v>
      </c>
      <c r="Y1362"/>
      <c r="Z1362"/>
    </row>
    <row r="1363" spans="1:26" outlineLevel="1" x14ac:dyDescent="0.2">
      <c r="A1363" s="318"/>
      <c r="B1363" s="25"/>
      <c r="C1363" s="24"/>
      <c r="D1363" s="24"/>
      <c r="E1363" s="64"/>
      <c r="F1363" s="176" t="s">
        <v>373</v>
      </c>
      <c r="G1363" s="190">
        <f>G503</f>
        <v>0</v>
      </c>
      <c r="H1363" s="66"/>
      <c r="I1363" s="66"/>
      <c r="J1363" s="66"/>
      <c r="K1363" s="67"/>
      <c r="L1363" s="51"/>
      <c r="M1363" s="34"/>
      <c r="N1363" s="34"/>
      <c r="O1363" s="34"/>
      <c r="P1363" s="34"/>
      <c r="Q1363" s="34"/>
      <c r="R1363" s="34"/>
      <c r="S1363" s="34"/>
      <c r="T1363" s="34"/>
      <c r="U1363" s="34"/>
      <c r="V1363" s="37"/>
      <c r="W1363" s="46">
        <f t="shared" si="542"/>
        <v>0</v>
      </c>
      <c r="Y1363"/>
      <c r="Z1363"/>
    </row>
    <row r="1364" spans="1:26" x14ac:dyDescent="0.2">
      <c r="A1364" s="318"/>
      <c r="B1364" s="25"/>
      <c r="C1364" s="24"/>
      <c r="D1364" s="23" t="s">
        <v>205</v>
      </c>
      <c r="E1364" s="64"/>
      <c r="F1364" s="24"/>
      <c r="G1364" s="69">
        <f>SUBTOTAL(9,G1365:G1367)</f>
        <v>0</v>
      </c>
      <c r="H1364" s="66"/>
      <c r="I1364" s="66"/>
      <c r="J1364" s="66"/>
      <c r="K1364" s="67"/>
      <c r="L1364" s="51"/>
      <c r="M1364" s="34"/>
      <c r="N1364" s="34"/>
      <c r="O1364" s="34"/>
      <c r="P1364" s="34"/>
      <c r="Q1364" s="34"/>
      <c r="R1364" s="34"/>
      <c r="S1364" s="34"/>
      <c r="T1364" s="34"/>
      <c r="U1364" s="34"/>
      <c r="V1364" s="37"/>
      <c r="W1364" s="33">
        <f>SUBTOTAL(9,W1365:W1367)</f>
        <v>0</v>
      </c>
      <c r="Y1364"/>
      <c r="Z1364"/>
    </row>
    <row r="1365" spans="1:26" outlineLevel="1" x14ac:dyDescent="0.2">
      <c r="A1365" s="318"/>
      <c r="B1365" s="25"/>
      <c r="C1365" s="24"/>
      <c r="D1365" s="23"/>
      <c r="E1365" s="64"/>
      <c r="F1365" s="176" t="s">
        <v>209</v>
      </c>
      <c r="G1365" s="190">
        <f>G505</f>
        <v>0</v>
      </c>
      <c r="H1365" s="66"/>
      <c r="I1365" s="66"/>
      <c r="J1365" s="66"/>
      <c r="K1365" s="67"/>
      <c r="L1365" s="51"/>
      <c r="M1365" s="34"/>
      <c r="N1365" s="34"/>
      <c r="O1365" s="34"/>
      <c r="P1365" s="34"/>
      <c r="Q1365" s="34"/>
      <c r="R1365" s="34"/>
      <c r="S1365" s="34"/>
      <c r="T1365" s="34"/>
      <c r="U1365" s="34"/>
      <c r="V1365" s="37"/>
      <c r="W1365" s="46">
        <f t="shared" si="542"/>
        <v>0</v>
      </c>
      <c r="Y1365"/>
      <c r="Z1365"/>
    </row>
    <row r="1366" spans="1:26" outlineLevel="1" x14ac:dyDescent="0.2">
      <c r="A1366" s="318"/>
      <c r="B1366" s="25"/>
      <c r="C1366" s="24"/>
      <c r="D1366" s="24"/>
      <c r="E1366" s="64"/>
      <c r="F1366" s="176" t="s">
        <v>207</v>
      </c>
      <c r="G1366" s="190">
        <f>G506</f>
        <v>0</v>
      </c>
      <c r="H1366" s="66"/>
      <c r="I1366" s="66"/>
      <c r="J1366" s="66"/>
      <c r="K1366" s="67"/>
      <c r="L1366" s="51"/>
      <c r="M1366" s="34"/>
      <c r="N1366" s="34"/>
      <c r="O1366" s="34"/>
      <c r="P1366" s="34"/>
      <c r="Q1366" s="34"/>
      <c r="R1366" s="34"/>
      <c r="S1366" s="34"/>
      <c r="T1366" s="34"/>
      <c r="U1366" s="34"/>
      <c r="V1366" s="37"/>
      <c r="W1366" s="46">
        <f t="shared" si="542"/>
        <v>0</v>
      </c>
      <c r="Y1366"/>
      <c r="Z1366"/>
    </row>
    <row r="1367" spans="1:26" outlineLevel="1" x14ac:dyDescent="0.2">
      <c r="A1367" s="318"/>
      <c r="B1367" s="25"/>
      <c r="C1367" s="24"/>
      <c r="D1367" s="24"/>
      <c r="E1367" s="64"/>
      <c r="F1367" s="176" t="s">
        <v>206</v>
      </c>
      <c r="G1367" s="190">
        <f>G507</f>
        <v>0</v>
      </c>
      <c r="H1367" s="66"/>
      <c r="I1367" s="66"/>
      <c r="J1367" s="66"/>
      <c r="K1367" s="67"/>
      <c r="L1367" s="51"/>
      <c r="M1367" s="34"/>
      <c r="N1367" s="34"/>
      <c r="O1367" s="34"/>
      <c r="P1367" s="34"/>
      <c r="Q1367" s="34"/>
      <c r="R1367" s="34"/>
      <c r="S1367" s="34"/>
      <c r="T1367" s="34"/>
      <c r="U1367" s="34"/>
      <c r="V1367" s="37"/>
      <c r="W1367" s="46">
        <f t="shared" si="542"/>
        <v>0</v>
      </c>
      <c r="Y1367"/>
      <c r="Z1367"/>
    </row>
    <row r="1368" spans="1:26" x14ac:dyDescent="0.2">
      <c r="A1368" s="318"/>
      <c r="B1368" s="25"/>
      <c r="C1368" s="24"/>
      <c r="D1368" s="23" t="s">
        <v>145</v>
      </c>
      <c r="E1368" s="64"/>
      <c r="F1368" s="24"/>
      <c r="G1368" s="69">
        <f>SUBTOTAL(9,G1369)</f>
        <v>0</v>
      </c>
      <c r="H1368" s="66"/>
      <c r="I1368" s="66"/>
      <c r="J1368" s="66"/>
      <c r="K1368" s="67"/>
      <c r="L1368" s="51"/>
      <c r="M1368" s="34"/>
      <c r="N1368" s="34"/>
      <c r="O1368" s="34"/>
      <c r="P1368" s="34"/>
      <c r="Q1368" s="34"/>
      <c r="R1368" s="34"/>
      <c r="S1368" s="34"/>
      <c r="T1368" s="34"/>
      <c r="U1368" s="34"/>
      <c r="V1368" s="37"/>
      <c r="W1368" s="33">
        <f>SUBTOTAL(9,W1369)</f>
        <v>0</v>
      </c>
      <c r="Y1368"/>
      <c r="Z1368"/>
    </row>
    <row r="1369" spans="1:26" outlineLevel="1" x14ac:dyDescent="0.2">
      <c r="A1369" s="318"/>
      <c r="B1369" s="25"/>
      <c r="C1369" s="24"/>
      <c r="D1369" s="23"/>
      <c r="E1369" s="64"/>
      <c r="F1369" s="176" t="s">
        <v>145</v>
      </c>
      <c r="G1369" s="190">
        <f>G509</f>
        <v>0</v>
      </c>
      <c r="H1369" s="66"/>
      <c r="I1369" s="66"/>
      <c r="J1369" s="66"/>
      <c r="K1369" s="67"/>
      <c r="L1369" s="51"/>
      <c r="M1369" s="34"/>
      <c r="N1369" s="34"/>
      <c r="O1369" s="34"/>
      <c r="P1369" s="34"/>
      <c r="Q1369" s="34"/>
      <c r="R1369" s="34"/>
      <c r="S1369" s="34"/>
      <c r="T1369" s="34"/>
      <c r="U1369" s="34"/>
      <c r="V1369" s="37"/>
      <c r="W1369" s="46">
        <f t="shared" si="542"/>
        <v>0</v>
      </c>
      <c r="Y1369"/>
      <c r="Z1369"/>
    </row>
    <row r="1370" spans="1:26" s="72" customFormat="1" outlineLevel="1" x14ac:dyDescent="0.2">
      <c r="A1370" s="318"/>
      <c r="B1370" s="25"/>
      <c r="C1370" s="24"/>
      <c r="D1370" s="23"/>
      <c r="E1370" s="64"/>
      <c r="F1370" s="24"/>
      <c r="G1370" s="435"/>
      <c r="H1370" s="70"/>
      <c r="I1370" s="66"/>
      <c r="J1370" s="66"/>
      <c r="K1370" s="67"/>
      <c r="L1370" s="34"/>
      <c r="M1370" s="34"/>
      <c r="N1370" s="34"/>
      <c r="O1370" s="34"/>
      <c r="P1370" s="34"/>
      <c r="Q1370" s="34"/>
      <c r="R1370" s="34"/>
      <c r="S1370" s="34"/>
      <c r="T1370" s="34"/>
      <c r="U1370" s="34"/>
      <c r="V1370" s="34"/>
      <c r="W1370" s="33"/>
      <c r="Y1370"/>
      <c r="Z1370"/>
    </row>
    <row r="1371" spans="1:26" s="72" customFormat="1" outlineLevel="1" x14ac:dyDescent="0.2">
      <c r="A1371" s="318"/>
      <c r="B1371" s="25"/>
      <c r="C1371" s="23" t="s">
        <v>478</v>
      </c>
      <c r="D1371" s="23"/>
      <c r="E1371" s="64"/>
      <c r="F1371" s="24"/>
      <c r="G1371" s="435">
        <f>SUBTOTAL(9,G1372:G1374)</f>
        <v>0</v>
      </c>
      <c r="H1371" s="70">
        <f t="shared" ref="H1371:W1371" si="544">SUBTOTAL(9,H1372:H1374)</f>
        <v>0</v>
      </c>
      <c r="I1371" s="66">
        <f t="shared" si="544"/>
        <v>0</v>
      </c>
      <c r="J1371" s="66">
        <f t="shared" si="544"/>
        <v>0</v>
      </c>
      <c r="K1371" s="67">
        <f t="shared" si="544"/>
        <v>0</v>
      </c>
      <c r="L1371" s="34">
        <f t="shared" si="544"/>
        <v>0</v>
      </c>
      <c r="M1371" s="34">
        <f t="shared" si="544"/>
        <v>0</v>
      </c>
      <c r="N1371" s="34">
        <f t="shared" si="544"/>
        <v>0</v>
      </c>
      <c r="O1371" s="34">
        <f t="shared" si="544"/>
        <v>0</v>
      </c>
      <c r="P1371" s="34">
        <f t="shared" si="544"/>
        <v>0</v>
      </c>
      <c r="Q1371" s="34">
        <f t="shared" si="544"/>
        <v>0</v>
      </c>
      <c r="R1371" s="34">
        <f t="shared" si="544"/>
        <v>0</v>
      </c>
      <c r="S1371" s="34">
        <f t="shared" si="544"/>
        <v>0</v>
      </c>
      <c r="T1371" s="34">
        <f t="shared" si="544"/>
        <v>0</v>
      </c>
      <c r="U1371" s="34">
        <f t="shared" si="544"/>
        <v>0</v>
      </c>
      <c r="V1371" s="34">
        <f t="shared" si="544"/>
        <v>0</v>
      </c>
      <c r="W1371" s="33">
        <f t="shared" si="544"/>
        <v>0</v>
      </c>
      <c r="Y1371"/>
      <c r="Z1371"/>
    </row>
    <row r="1372" spans="1:26" s="72" customFormat="1" outlineLevel="1" x14ac:dyDescent="0.2">
      <c r="A1372" s="318"/>
      <c r="B1372" s="25"/>
      <c r="C1372" s="24"/>
      <c r="D1372" s="23"/>
      <c r="E1372" s="64"/>
      <c r="F1372" s="433" t="s">
        <v>474</v>
      </c>
      <c r="G1372" s="436">
        <f>G512</f>
        <v>0</v>
      </c>
      <c r="H1372" s="437">
        <f t="shared" ref="H1372:K1372" si="545">IF(H512="",0,H512*VLOOKUP($F1372,DRT,3,FALSE))</f>
        <v>0</v>
      </c>
      <c r="I1372" s="438">
        <f t="shared" si="545"/>
        <v>0</v>
      </c>
      <c r="J1372" s="438">
        <f t="shared" si="545"/>
        <v>0</v>
      </c>
      <c r="K1372" s="439">
        <f t="shared" si="545"/>
        <v>0</v>
      </c>
      <c r="L1372" s="440">
        <f t="shared" ref="L1372:M1374" si="546">IF(L512="",0,L512*VLOOKUP($F1372,DRT,4,FALSE))</f>
        <v>0</v>
      </c>
      <c r="M1372" s="441">
        <f t="shared" si="546"/>
        <v>0</v>
      </c>
      <c r="N1372" s="438">
        <f t="shared" ref="N1372:V1372" si="547">IF(N512="",0,N512*VLOOKUP($F1372,DRT,4,FALSE))</f>
        <v>0</v>
      </c>
      <c r="O1372" s="438">
        <f t="shared" si="547"/>
        <v>0</v>
      </c>
      <c r="P1372" s="438">
        <f t="shared" si="547"/>
        <v>0</v>
      </c>
      <c r="Q1372" s="438">
        <f t="shared" si="547"/>
        <v>0</v>
      </c>
      <c r="R1372" s="438">
        <f t="shared" si="547"/>
        <v>0</v>
      </c>
      <c r="S1372" s="438">
        <f t="shared" si="547"/>
        <v>0</v>
      </c>
      <c r="T1372" s="438">
        <f t="shared" si="547"/>
        <v>0</v>
      </c>
      <c r="U1372" s="438">
        <f t="shared" si="547"/>
        <v>0</v>
      </c>
      <c r="V1372" s="442">
        <f t="shared" si="547"/>
        <v>0</v>
      </c>
      <c r="W1372" s="436">
        <f t="shared" ref="W1372:W1374" si="548">G1372-SUM(H1372:V1372)</f>
        <v>0</v>
      </c>
      <c r="Y1372"/>
      <c r="Z1372"/>
    </row>
    <row r="1373" spans="1:26" s="72" customFormat="1" outlineLevel="1" x14ac:dyDescent="0.2">
      <c r="A1373" s="318"/>
      <c r="B1373" s="25"/>
      <c r="C1373" s="24"/>
      <c r="D1373" s="23"/>
      <c r="E1373" s="64"/>
      <c r="F1373" s="433" t="s">
        <v>475</v>
      </c>
      <c r="G1373" s="436">
        <f>G513</f>
        <v>0</v>
      </c>
      <c r="H1373" s="437">
        <f t="shared" ref="H1373:K1373" si="549">IF(H513="",0,H513*VLOOKUP($F1373,DRT,3,FALSE))</f>
        <v>0</v>
      </c>
      <c r="I1373" s="438">
        <f t="shared" si="549"/>
        <v>0</v>
      </c>
      <c r="J1373" s="438">
        <f t="shared" si="549"/>
        <v>0</v>
      </c>
      <c r="K1373" s="439">
        <f t="shared" si="549"/>
        <v>0</v>
      </c>
      <c r="L1373" s="440">
        <f t="shared" si="546"/>
        <v>0</v>
      </c>
      <c r="M1373" s="441">
        <f t="shared" si="546"/>
        <v>0</v>
      </c>
      <c r="N1373" s="438">
        <f t="shared" ref="N1373:V1373" si="550">IF(N513="",0,N513*VLOOKUP($F1373,DRT,4,FALSE))</f>
        <v>0</v>
      </c>
      <c r="O1373" s="438">
        <f t="shared" si="550"/>
        <v>0</v>
      </c>
      <c r="P1373" s="438">
        <f t="shared" si="550"/>
        <v>0</v>
      </c>
      <c r="Q1373" s="438">
        <f t="shared" si="550"/>
        <v>0</v>
      </c>
      <c r="R1373" s="438">
        <f t="shared" si="550"/>
        <v>0</v>
      </c>
      <c r="S1373" s="438">
        <f t="shared" si="550"/>
        <v>0</v>
      </c>
      <c r="T1373" s="438">
        <f t="shared" si="550"/>
        <v>0</v>
      </c>
      <c r="U1373" s="438">
        <f t="shared" si="550"/>
        <v>0</v>
      </c>
      <c r="V1373" s="442">
        <f t="shared" si="550"/>
        <v>0</v>
      </c>
      <c r="W1373" s="436">
        <f t="shared" si="548"/>
        <v>0</v>
      </c>
      <c r="Y1373"/>
      <c r="Z1373"/>
    </row>
    <row r="1374" spans="1:26" s="72" customFormat="1" outlineLevel="1" x14ac:dyDescent="0.2">
      <c r="A1374" s="318"/>
      <c r="B1374" s="25"/>
      <c r="C1374" s="24"/>
      <c r="D1374" s="23"/>
      <c r="E1374" s="64"/>
      <c r="F1374" s="433" t="s">
        <v>476</v>
      </c>
      <c r="G1374" s="436">
        <f>G514</f>
        <v>0</v>
      </c>
      <c r="H1374" s="437">
        <f t="shared" ref="H1374:K1374" si="551">IF(H514="",0,H514*VLOOKUP($F1374,DRT,3,FALSE))</f>
        <v>0</v>
      </c>
      <c r="I1374" s="438">
        <f t="shared" si="551"/>
        <v>0</v>
      </c>
      <c r="J1374" s="438">
        <f t="shared" si="551"/>
        <v>0</v>
      </c>
      <c r="K1374" s="439">
        <f t="shared" si="551"/>
        <v>0</v>
      </c>
      <c r="L1374" s="440">
        <f t="shared" si="546"/>
        <v>0</v>
      </c>
      <c r="M1374" s="441">
        <f t="shared" si="546"/>
        <v>0</v>
      </c>
      <c r="N1374" s="438">
        <f t="shared" ref="N1374:V1374" si="552">IF(N514="",0,N514*VLOOKUP($F1374,DRT,4,FALSE))</f>
        <v>0</v>
      </c>
      <c r="O1374" s="438">
        <f t="shared" si="552"/>
        <v>0</v>
      </c>
      <c r="P1374" s="438">
        <f t="shared" si="552"/>
        <v>0</v>
      </c>
      <c r="Q1374" s="438">
        <f t="shared" si="552"/>
        <v>0</v>
      </c>
      <c r="R1374" s="438">
        <f t="shared" si="552"/>
        <v>0</v>
      </c>
      <c r="S1374" s="438">
        <f t="shared" si="552"/>
        <v>0</v>
      </c>
      <c r="T1374" s="438">
        <f t="shared" si="552"/>
        <v>0</v>
      </c>
      <c r="U1374" s="438">
        <f t="shared" si="552"/>
        <v>0</v>
      </c>
      <c r="V1374" s="442">
        <f t="shared" si="552"/>
        <v>0</v>
      </c>
      <c r="W1374" s="436">
        <f t="shared" si="548"/>
        <v>0</v>
      </c>
      <c r="Y1374"/>
      <c r="Z1374"/>
    </row>
    <row r="1375" spans="1:26" x14ac:dyDescent="0.2">
      <c r="A1375" s="318"/>
      <c r="B1375" s="30"/>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x14ac:dyDescent="0.2">
      <c r="A1376" s="318"/>
      <c r="B1376" s="31" t="s">
        <v>308</v>
      </c>
      <c r="C1376" s="230"/>
      <c r="D1376" s="230"/>
      <c r="E1376" s="230"/>
      <c r="F1376" s="230"/>
      <c r="G1376" s="231">
        <f t="shared" ref="G1376:W1376" si="553">SUBTOTAL(9,G1096:G1375)</f>
        <v>0</v>
      </c>
      <c r="H1376" s="232">
        <f t="shared" si="553"/>
        <v>0</v>
      </c>
      <c r="I1376" s="233">
        <f t="shared" si="553"/>
        <v>0</v>
      </c>
      <c r="J1376" s="233">
        <f t="shared" si="553"/>
        <v>0</v>
      </c>
      <c r="K1376" s="469">
        <f t="shared" si="553"/>
        <v>0</v>
      </c>
      <c r="L1376" s="235">
        <f t="shared" si="553"/>
        <v>0</v>
      </c>
      <c r="M1376" s="236">
        <f t="shared" si="553"/>
        <v>0</v>
      </c>
      <c r="N1376" s="236">
        <f t="shared" si="553"/>
        <v>0</v>
      </c>
      <c r="O1376" s="236">
        <f t="shared" si="553"/>
        <v>0</v>
      </c>
      <c r="P1376" s="236">
        <f t="shared" si="553"/>
        <v>0</v>
      </c>
      <c r="Q1376" s="236">
        <f t="shared" si="553"/>
        <v>0</v>
      </c>
      <c r="R1376" s="236">
        <f t="shared" si="553"/>
        <v>0</v>
      </c>
      <c r="S1376" s="236">
        <f t="shared" si="553"/>
        <v>0</v>
      </c>
      <c r="T1376" s="236">
        <f t="shared" si="553"/>
        <v>0</v>
      </c>
      <c r="U1376" s="236">
        <f t="shared" si="553"/>
        <v>0</v>
      </c>
      <c r="V1376" s="237">
        <f t="shared" si="553"/>
        <v>0</v>
      </c>
      <c r="W1376" s="231">
        <f t="shared" si="553"/>
        <v>0</v>
      </c>
      <c r="Y1376"/>
      <c r="Z1376"/>
    </row>
    <row r="1377" spans="1:26" x14ac:dyDescent="0.2">
      <c r="A1377" s="318"/>
      <c r="B1377" s="30"/>
      <c r="C1377" s="24"/>
      <c r="D1377" s="24"/>
      <c r="E1377" s="24"/>
      <c r="F1377" s="24"/>
      <c r="G1377" s="49"/>
      <c r="H1377" s="42"/>
      <c r="I1377" s="42"/>
      <c r="J1377" s="42"/>
      <c r="K1377" s="44"/>
      <c r="L1377" s="43"/>
      <c r="M1377" s="42"/>
      <c r="N1377" s="42"/>
      <c r="O1377" s="42"/>
      <c r="P1377" s="42"/>
      <c r="Q1377" s="42"/>
      <c r="R1377" s="42"/>
      <c r="S1377" s="42"/>
      <c r="T1377" s="42"/>
      <c r="U1377" s="42"/>
      <c r="V1377" s="44"/>
      <c r="W1377" s="49"/>
      <c r="Y1377"/>
      <c r="Z1377"/>
    </row>
    <row r="1378" spans="1:26" x14ac:dyDescent="0.2">
      <c r="A1378" s="318"/>
      <c r="B1378" s="31" t="s">
        <v>312</v>
      </c>
      <c r="C1378" s="78"/>
      <c r="D1378" s="78"/>
      <c r="E1378" s="78"/>
      <c r="F1378" s="78"/>
      <c r="G1378" s="188">
        <f>G518</f>
        <v>0</v>
      </c>
      <c r="H1378" s="77"/>
      <c r="I1378" s="77"/>
      <c r="J1378" s="77"/>
      <c r="K1378" s="141"/>
      <c r="L1378" s="43"/>
      <c r="M1378" s="42"/>
      <c r="N1378" s="42"/>
      <c r="O1378" s="42"/>
      <c r="P1378" s="42"/>
      <c r="Q1378" s="42"/>
      <c r="R1378" s="42"/>
      <c r="S1378" s="42"/>
      <c r="T1378" s="42"/>
      <c r="U1378" s="42"/>
      <c r="V1378" s="44"/>
      <c r="W1378" s="46">
        <f t="shared" si="542"/>
        <v>0</v>
      </c>
      <c r="Y1378"/>
      <c r="Z1378"/>
    </row>
    <row r="1379" spans="1:26" x14ac:dyDescent="0.2">
      <c r="A1379" s="318"/>
      <c r="B1379" s="25"/>
      <c r="C1379" s="24"/>
      <c r="D1379" s="24"/>
      <c r="E1379" s="24"/>
      <c r="F1379" s="24"/>
      <c r="G1379" s="75"/>
      <c r="H1379" s="77"/>
      <c r="I1379" s="77"/>
      <c r="J1379" s="77"/>
      <c r="K1379" s="141"/>
      <c r="L1379" s="43"/>
      <c r="M1379" s="42"/>
      <c r="N1379" s="42"/>
      <c r="O1379" s="42"/>
      <c r="P1379" s="42"/>
      <c r="Q1379" s="42"/>
      <c r="R1379" s="42"/>
      <c r="S1379" s="42"/>
      <c r="T1379" s="42"/>
      <c r="U1379" s="42"/>
      <c r="V1379" s="44"/>
      <c r="W1379" s="49"/>
      <c r="Y1379"/>
      <c r="Z1379"/>
    </row>
    <row r="1380" spans="1:26" s="150" customFormat="1" ht="16.5" thickBot="1" x14ac:dyDescent="0.25">
      <c r="A1380" s="319"/>
      <c r="B1380" s="79" t="s">
        <v>311</v>
      </c>
      <c r="C1380" s="204"/>
      <c r="D1380" s="204"/>
      <c r="E1380" s="204"/>
      <c r="F1380" s="204"/>
      <c r="G1380" s="205">
        <f>SUM(G1376:G1379)</f>
        <v>0</v>
      </c>
      <c r="H1380" s="206">
        <f>SUM(H1376:H1379)</f>
        <v>0</v>
      </c>
      <c r="I1380" s="207">
        <f t="shared" ref="I1380:W1380" si="554">SUM(I1376:I1379)</f>
        <v>0</v>
      </c>
      <c r="J1380" s="207">
        <f t="shared" si="554"/>
        <v>0</v>
      </c>
      <c r="K1380" s="468">
        <f t="shared" si="554"/>
        <v>0</v>
      </c>
      <c r="L1380" s="209">
        <f t="shared" si="554"/>
        <v>0</v>
      </c>
      <c r="M1380" s="210">
        <f t="shared" si="554"/>
        <v>0</v>
      </c>
      <c r="N1380" s="210">
        <f t="shared" si="554"/>
        <v>0</v>
      </c>
      <c r="O1380" s="210">
        <f t="shared" si="554"/>
        <v>0</v>
      </c>
      <c r="P1380" s="210">
        <f t="shared" si="554"/>
        <v>0</v>
      </c>
      <c r="Q1380" s="210">
        <f t="shared" si="554"/>
        <v>0</v>
      </c>
      <c r="R1380" s="210">
        <f t="shared" si="554"/>
        <v>0</v>
      </c>
      <c r="S1380" s="210">
        <f t="shared" si="554"/>
        <v>0</v>
      </c>
      <c r="T1380" s="210">
        <f t="shared" si="554"/>
        <v>0</v>
      </c>
      <c r="U1380" s="210">
        <f t="shared" si="554"/>
        <v>0</v>
      </c>
      <c r="V1380" s="211">
        <f t="shared" si="554"/>
        <v>0</v>
      </c>
      <c r="W1380" s="205">
        <f t="shared" si="554"/>
        <v>0</v>
      </c>
      <c r="Y1380"/>
      <c r="Z1380"/>
    </row>
    <row r="1381" spans="1:26" ht="13.5" thickBot="1" x14ac:dyDescent="0.25">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c r="Y1381"/>
      <c r="Z1381"/>
    </row>
    <row r="1382" spans="1:26" s="129" customFormat="1" ht="15.75" x14ac:dyDescent="0.2">
      <c r="A1382" s="318"/>
      <c r="B1382" s="324" t="s">
        <v>416</v>
      </c>
      <c r="C1382" s="133"/>
      <c r="D1382" s="133"/>
      <c r="E1382" s="133"/>
      <c r="F1382" s="133"/>
      <c r="G1382" s="400"/>
      <c r="H1382" s="89"/>
      <c r="I1382" s="88"/>
      <c r="J1382" s="88"/>
      <c r="K1382" s="91"/>
      <c r="L1382" s="89"/>
      <c r="M1382" s="90"/>
      <c r="N1382" s="88"/>
      <c r="O1382" s="88"/>
      <c r="P1382" s="88"/>
      <c r="Q1382" s="88"/>
      <c r="R1382" s="88"/>
      <c r="S1382" s="88"/>
      <c r="T1382" s="88"/>
      <c r="U1382" s="88"/>
      <c r="V1382" s="88"/>
      <c r="W1382" s="428"/>
      <c r="Y1382"/>
      <c r="Z1382"/>
    </row>
    <row r="1383" spans="1:26" s="129" customFormat="1" ht="12.75" customHeight="1" x14ac:dyDescent="0.2">
      <c r="A1383" s="318"/>
      <c r="B1383" s="589" t="s">
        <v>435</v>
      </c>
      <c r="C1383" s="257"/>
      <c r="D1383" s="23"/>
      <c r="E1383" s="64"/>
      <c r="F1383" s="590"/>
      <c r="G1383" s="66"/>
      <c r="H1383" s="51"/>
      <c r="I1383" s="34"/>
      <c r="J1383" s="34"/>
      <c r="K1383" s="37"/>
      <c r="L1383" s="51"/>
      <c r="M1383" s="36"/>
      <c r="N1383" s="34"/>
      <c r="O1383" s="34"/>
      <c r="P1383" s="34"/>
      <c r="Q1383" s="34"/>
      <c r="R1383" s="34"/>
      <c r="S1383" s="34"/>
      <c r="T1383" s="34"/>
      <c r="U1383" s="34"/>
      <c r="V1383" s="34"/>
      <c r="W1383" s="33"/>
      <c r="Y1383"/>
      <c r="Z1383"/>
    </row>
    <row r="1384" spans="1:26" s="129" customFormat="1" ht="12.75" customHeight="1" x14ac:dyDescent="0.2">
      <c r="A1384" s="318"/>
      <c r="B1384" s="256"/>
      <c r="C1384" s="257"/>
      <c r="D1384" s="23" t="s">
        <v>436</v>
      </c>
      <c r="E1384" s="23"/>
      <c r="F1384" s="591"/>
      <c r="G1384" s="66">
        <f t="shared" ref="G1384:W1384" si="555">SUBTOTAL(9,G1385:G1392)</f>
        <v>0</v>
      </c>
      <c r="H1384" s="70">
        <f t="shared" si="555"/>
        <v>0</v>
      </c>
      <c r="I1384" s="66">
        <f t="shared" si="555"/>
        <v>0</v>
      </c>
      <c r="J1384" s="66">
        <f t="shared" si="555"/>
        <v>0</v>
      </c>
      <c r="K1384" s="67">
        <f t="shared" si="555"/>
        <v>0</v>
      </c>
      <c r="L1384" s="34">
        <f t="shared" si="555"/>
        <v>0</v>
      </c>
      <c r="M1384" s="34">
        <f t="shared" si="555"/>
        <v>0</v>
      </c>
      <c r="N1384" s="34">
        <f t="shared" si="555"/>
        <v>0</v>
      </c>
      <c r="O1384" s="34">
        <f t="shared" si="555"/>
        <v>0</v>
      </c>
      <c r="P1384" s="34">
        <f t="shared" si="555"/>
        <v>0</v>
      </c>
      <c r="Q1384" s="34">
        <f t="shared" si="555"/>
        <v>0</v>
      </c>
      <c r="R1384" s="34">
        <f t="shared" si="555"/>
        <v>0</v>
      </c>
      <c r="S1384" s="34">
        <f t="shared" si="555"/>
        <v>0</v>
      </c>
      <c r="T1384" s="34">
        <f t="shared" si="555"/>
        <v>0</v>
      </c>
      <c r="U1384" s="34">
        <f t="shared" si="555"/>
        <v>0</v>
      </c>
      <c r="V1384" s="34">
        <f t="shared" si="555"/>
        <v>0</v>
      </c>
      <c r="W1384" s="33">
        <f t="shared" si="555"/>
        <v>0</v>
      </c>
      <c r="Y1384"/>
      <c r="Z1384"/>
    </row>
    <row r="1385" spans="1:26" s="129" customFormat="1" ht="12.75" customHeight="1" x14ac:dyDescent="0.2">
      <c r="A1385" s="318"/>
      <c r="B1385" s="256"/>
      <c r="C1385" s="257"/>
      <c r="D1385" s="257"/>
      <c r="E1385" s="257"/>
      <c r="F1385" s="433" t="s">
        <v>437</v>
      </c>
      <c r="G1385" s="190">
        <f t="shared" ref="G1385:G1392" si="556">G525</f>
        <v>0</v>
      </c>
      <c r="H1385" s="191">
        <f t="shared" ref="H1385:V1385" si="557">H525*VLOOKUP($F1385,DCT,2,FALSE)</f>
        <v>0</v>
      </c>
      <c r="I1385" s="179">
        <f t="shared" si="557"/>
        <v>0</v>
      </c>
      <c r="J1385" s="179">
        <f t="shared" si="557"/>
        <v>0</v>
      </c>
      <c r="K1385" s="197">
        <f t="shared" si="557"/>
        <v>0</v>
      </c>
      <c r="L1385" s="181">
        <f t="shared" si="557"/>
        <v>0</v>
      </c>
      <c r="M1385" s="192">
        <f t="shared" si="557"/>
        <v>0</v>
      </c>
      <c r="N1385" s="182">
        <f t="shared" si="557"/>
        <v>0</v>
      </c>
      <c r="O1385" s="182">
        <f t="shared" si="557"/>
        <v>0</v>
      </c>
      <c r="P1385" s="182">
        <f t="shared" si="557"/>
        <v>0</v>
      </c>
      <c r="Q1385" s="182">
        <f t="shared" si="557"/>
        <v>0</v>
      </c>
      <c r="R1385" s="182">
        <f t="shared" si="557"/>
        <v>0</v>
      </c>
      <c r="S1385" s="182">
        <f t="shared" si="557"/>
        <v>0</v>
      </c>
      <c r="T1385" s="182">
        <f t="shared" si="557"/>
        <v>0</v>
      </c>
      <c r="U1385" s="182">
        <f t="shared" si="557"/>
        <v>0</v>
      </c>
      <c r="V1385" s="195">
        <f t="shared" si="557"/>
        <v>0</v>
      </c>
      <c r="W1385" s="46">
        <f>G1385-SUM(H1385:V1385)</f>
        <v>0</v>
      </c>
      <c r="X1385" s="72"/>
      <c r="Y1385"/>
      <c r="Z1385"/>
    </row>
    <row r="1386" spans="1:26" s="129" customFormat="1" ht="12.75" customHeight="1" x14ac:dyDescent="0.2">
      <c r="A1386" s="318"/>
      <c r="B1386" s="256"/>
      <c r="C1386" s="257"/>
      <c r="D1386" s="257"/>
      <c r="E1386" s="257"/>
      <c r="F1386" s="433" t="s">
        <v>438</v>
      </c>
      <c r="G1386" s="190">
        <f t="shared" si="556"/>
        <v>0</v>
      </c>
      <c r="H1386" s="34"/>
      <c r="I1386" s="411"/>
      <c r="J1386" s="411"/>
      <c r="K1386" s="470"/>
      <c r="L1386" s="418"/>
      <c r="M1386" s="411"/>
      <c r="N1386" s="411"/>
      <c r="O1386" s="411"/>
      <c r="P1386" s="411"/>
      <c r="Q1386" s="411"/>
      <c r="R1386" s="411"/>
      <c r="S1386" s="411"/>
      <c r="T1386" s="411"/>
      <c r="U1386" s="411"/>
      <c r="V1386" s="411"/>
      <c r="W1386" s="33"/>
      <c r="X1386" s="72"/>
      <c r="Y1386"/>
      <c r="Z1386"/>
    </row>
    <row r="1387" spans="1:26" s="129" customFormat="1" ht="12.75" customHeight="1" x14ac:dyDescent="0.2">
      <c r="A1387" s="318"/>
      <c r="B1387" s="256"/>
      <c r="C1387" s="257"/>
      <c r="D1387" s="257"/>
      <c r="E1387" s="257"/>
      <c r="F1387" s="433" t="s">
        <v>439</v>
      </c>
      <c r="G1387" s="190">
        <f t="shared" si="556"/>
        <v>0</v>
      </c>
      <c r="H1387" s="191">
        <f t="shared" ref="H1387:V1387" si="558">H527*VLOOKUP($F1387,DCT,2,FALSE)</f>
        <v>0</v>
      </c>
      <c r="I1387" s="179">
        <f t="shared" si="558"/>
        <v>0</v>
      </c>
      <c r="J1387" s="179">
        <f t="shared" si="558"/>
        <v>0</v>
      </c>
      <c r="K1387" s="197">
        <f t="shared" si="558"/>
        <v>0</v>
      </c>
      <c r="L1387" s="181">
        <f t="shared" si="558"/>
        <v>0</v>
      </c>
      <c r="M1387" s="192">
        <f t="shared" si="558"/>
        <v>0</v>
      </c>
      <c r="N1387" s="182">
        <f t="shared" si="558"/>
        <v>0</v>
      </c>
      <c r="O1387" s="182">
        <f t="shared" si="558"/>
        <v>0</v>
      </c>
      <c r="P1387" s="182">
        <f t="shared" si="558"/>
        <v>0</v>
      </c>
      <c r="Q1387" s="182">
        <f t="shared" si="558"/>
        <v>0</v>
      </c>
      <c r="R1387" s="182">
        <f t="shared" si="558"/>
        <v>0</v>
      </c>
      <c r="S1387" s="182">
        <f t="shared" si="558"/>
        <v>0</v>
      </c>
      <c r="T1387" s="182">
        <f t="shared" si="558"/>
        <v>0</v>
      </c>
      <c r="U1387" s="182">
        <f t="shared" si="558"/>
        <v>0</v>
      </c>
      <c r="V1387" s="195">
        <f t="shared" si="558"/>
        <v>0</v>
      </c>
      <c r="W1387" s="46">
        <f>G1387-SUM(H1387:V1387)</f>
        <v>0</v>
      </c>
      <c r="X1387" s="72"/>
      <c r="Y1387"/>
      <c r="Z1387"/>
    </row>
    <row r="1388" spans="1:26" s="129" customFormat="1" ht="12.75" customHeight="1" x14ac:dyDescent="0.2">
      <c r="A1388" s="318"/>
      <c r="B1388" s="256"/>
      <c r="C1388" s="257"/>
      <c r="D1388" s="257"/>
      <c r="E1388" s="257"/>
      <c r="F1388" s="433" t="s">
        <v>440</v>
      </c>
      <c r="G1388" s="190">
        <f t="shared" si="556"/>
        <v>0</v>
      </c>
      <c r="H1388" s="34"/>
      <c r="I1388" s="411"/>
      <c r="J1388" s="411"/>
      <c r="K1388" s="470"/>
      <c r="L1388" s="418"/>
      <c r="M1388" s="411"/>
      <c r="N1388" s="411"/>
      <c r="O1388" s="411"/>
      <c r="P1388" s="411"/>
      <c r="Q1388" s="411"/>
      <c r="R1388" s="411"/>
      <c r="S1388" s="411"/>
      <c r="T1388" s="411"/>
      <c r="U1388" s="411"/>
      <c r="V1388" s="411"/>
      <c r="W1388" s="33"/>
      <c r="X1388" s="72"/>
      <c r="Y1388"/>
      <c r="Z1388"/>
    </row>
    <row r="1389" spans="1:26" s="129" customFormat="1" ht="12.75" customHeight="1" x14ac:dyDescent="0.2">
      <c r="A1389" s="318"/>
      <c r="B1389" s="256"/>
      <c r="C1389" s="257"/>
      <c r="D1389" s="257"/>
      <c r="E1389" s="257"/>
      <c r="F1389" s="433" t="s">
        <v>441</v>
      </c>
      <c r="G1389" s="190">
        <f t="shared" si="556"/>
        <v>0</v>
      </c>
      <c r="H1389" s="191">
        <f t="shared" ref="H1389:V1389" si="559">H529*VLOOKUP($F1389,DCT,2,FALSE)</f>
        <v>0</v>
      </c>
      <c r="I1389" s="179">
        <f t="shared" si="559"/>
        <v>0</v>
      </c>
      <c r="J1389" s="179">
        <f t="shared" si="559"/>
        <v>0</v>
      </c>
      <c r="K1389" s="197">
        <f t="shared" si="559"/>
        <v>0</v>
      </c>
      <c r="L1389" s="181">
        <f t="shared" si="559"/>
        <v>0</v>
      </c>
      <c r="M1389" s="192">
        <f t="shared" si="559"/>
        <v>0</v>
      </c>
      <c r="N1389" s="182">
        <f t="shared" si="559"/>
        <v>0</v>
      </c>
      <c r="O1389" s="182">
        <f t="shared" si="559"/>
        <v>0</v>
      </c>
      <c r="P1389" s="182">
        <f t="shared" si="559"/>
        <v>0</v>
      </c>
      <c r="Q1389" s="182">
        <f t="shared" si="559"/>
        <v>0</v>
      </c>
      <c r="R1389" s="182">
        <f t="shared" si="559"/>
        <v>0</v>
      </c>
      <c r="S1389" s="182">
        <f t="shared" si="559"/>
        <v>0</v>
      </c>
      <c r="T1389" s="182">
        <f t="shared" si="559"/>
        <v>0</v>
      </c>
      <c r="U1389" s="182">
        <f t="shared" si="559"/>
        <v>0</v>
      </c>
      <c r="V1389" s="195">
        <f t="shared" si="559"/>
        <v>0</v>
      </c>
      <c r="W1389" s="46">
        <f>G1389-SUM(H1389:V1389)</f>
        <v>0</v>
      </c>
      <c r="X1389" s="72"/>
      <c r="Y1389"/>
      <c r="Z1389"/>
    </row>
    <row r="1390" spans="1:26" s="129" customFormat="1" ht="12.75" customHeight="1" x14ac:dyDescent="0.2">
      <c r="A1390" s="318"/>
      <c r="B1390" s="256"/>
      <c r="C1390" s="257"/>
      <c r="D1390" s="257"/>
      <c r="E1390" s="257"/>
      <c r="F1390" s="433" t="s">
        <v>442</v>
      </c>
      <c r="G1390" s="190">
        <f t="shared" si="556"/>
        <v>0</v>
      </c>
      <c r="H1390" s="191">
        <f t="shared" ref="H1390:V1390" si="560">H530*VLOOKUP($F1390,DCT,2,FALSE)</f>
        <v>0</v>
      </c>
      <c r="I1390" s="179">
        <f t="shared" si="560"/>
        <v>0</v>
      </c>
      <c r="J1390" s="179">
        <f t="shared" si="560"/>
        <v>0</v>
      </c>
      <c r="K1390" s="197">
        <f t="shared" si="560"/>
        <v>0</v>
      </c>
      <c r="L1390" s="181">
        <f t="shared" si="560"/>
        <v>0</v>
      </c>
      <c r="M1390" s="192">
        <f t="shared" si="560"/>
        <v>0</v>
      </c>
      <c r="N1390" s="182">
        <f t="shared" si="560"/>
        <v>0</v>
      </c>
      <c r="O1390" s="182">
        <f t="shared" si="560"/>
        <v>0</v>
      </c>
      <c r="P1390" s="182">
        <f t="shared" si="560"/>
        <v>0</v>
      </c>
      <c r="Q1390" s="182">
        <f t="shared" si="560"/>
        <v>0</v>
      </c>
      <c r="R1390" s="182">
        <f t="shared" si="560"/>
        <v>0</v>
      </c>
      <c r="S1390" s="182">
        <f t="shared" si="560"/>
        <v>0</v>
      </c>
      <c r="T1390" s="182">
        <f t="shared" si="560"/>
        <v>0</v>
      </c>
      <c r="U1390" s="182">
        <f t="shared" si="560"/>
        <v>0</v>
      </c>
      <c r="V1390" s="195">
        <f t="shared" si="560"/>
        <v>0</v>
      </c>
      <c r="W1390" s="46">
        <f>G1390-SUM(H1390:V1390)</f>
        <v>0</v>
      </c>
      <c r="X1390" s="72"/>
      <c r="Y1390"/>
      <c r="Z1390"/>
    </row>
    <row r="1391" spans="1:26" s="129" customFormat="1" ht="12.75" customHeight="1" x14ac:dyDescent="0.2">
      <c r="A1391" s="318"/>
      <c r="B1391" s="256"/>
      <c r="C1391" s="257"/>
      <c r="D1391" s="257"/>
      <c r="E1391" s="257"/>
      <c r="F1391" s="433" t="s">
        <v>443</v>
      </c>
      <c r="G1391" s="190">
        <f t="shared" si="556"/>
        <v>0</v>
      </c>
      <c r="H1391" s="191">
        <f t="shared" ref="H1391:V1391" si="561">H531*VLOOKUP($F1391,DCT,2,FALSE)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G1391-SUM(H1391:V1391)</f>
        <v>0</v>
      </c>
      <c r="X1391" s="72"/>
      <c r="Y1391"/>
      <c r="Z1391"/>
    </row>
    <row r="1392" spans="1:26" s="129" customFormat="1" ht="12.75" customHeight="1" x14ac:dyDescent="0.2">
      <c r="A1392" s="318"/>
      <c r="B1392" s="256"/>
      <c r="C1392" s="257"/>
      <c r="D1392" s="257"/>
      <c r="E1392" s="257"/>
      <c r="F1392" s="433" t="s">
        <v>444</v>
      </c>
      <c r="G1392" s="190">
        <f t="shared" si="556"/>
        <v>0</v>
      </c>
      <c r="H1392" s="191">
        <f t="shared" ref="H1392:V1392" si="562">H532*VLOOKUP($F1392,DCT,2,FALSE)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G1392-SUM(H1392:V1392)</f>
        <v>0</v>
      </c>
      <c r="X1392" s="72"/>
      <c r="Y1392"/>
      <c r="Z1392"/>
    </row>
    <row r="1393" spans="1:26" s="129" customFormat="1" ht="12.75" customHeight="1" x14ac:dyDescent="0.2">
      <c r="A1393" s="318"/>
      <c r="B1393" s="256"/>
      <c r="C1393" s="257"/>
      <c r="D1393" s="23" t="s">
        <v>445</v>
      </c>
      <c r="E1393" s="23"/>
      <c r="F1393" s="591"/>
      <c r="G1393" s="69">
        <f t="shared" ref="G1393:W1393" si="563">SUBTOTAL(9,G1394:G1401)</f>
        <v>0</v>
      </c>
      <c r="H1393" s="34">
        <f t="shared" si="563"/>
        <v>0</v>
      </c>
      <c r="I1393" s="66">
        <f t="shared" si="563"/>
        <v>0</v>
      </c>
      <c r="J1393" s="66">
        <f t="shared" si="563"/>
        <v>0</v>
      </c>
      <c r="K1393" s="67">
        <f t="shared" si="563"/>
        <v>0</v>
      </c>
      <c r="L1393" s="34">
        <f t="shared" si="563"/>
        <v>0</v>
      </c>
      <c r="M1393" s="34">
        <f t="shared" si="563"/>
        <v>0</v>
      </c>
      <c r="N1393" s="34">
        <f t="shared" si="563"/>
        <v>0</v>
      </c>
      <c r="O1393" s="34">
        <f t="shared" si="563"/>
        <v>0</v>
      </c>
      <c r="P1393" s="34">
        <f t="shared" si="563"/>
        <v>0</v>
      </c>
      <c r="Q1393" s="34">
        <f t="shared" si="563"/>
        <v>0</v>
      </c>
      <c r="R1393" s="34">
        <f t="shared" si="563"/>
        <v>0</v>
      </c>
      <c r="S1393" s="34">
        <f t="shared" si="563"/>
        <v>0</v>
      </c>
      <c r="T1393" s="34">
        <f t="shared" si="563"/>
        <v>0</v>
      </c>
      <c r="U1393" s="34">
        <f t="shared" si="563"/>
        <v>0</v>
      </c>
      <c r="V1393" s="34">
        <f t="shared" si="563"/>
        <v>0</v>
      </c>
      <c r="W1393" s="33">
        <f t="shared" si="563"/>
        <v>0</v>
      </c>
      <c r="Y1393"/>
      <c r="Z1393"/>
    </row>
    <row r="1394" spans="1:26" s="129" customFormat="1" ht="12.75" customHeight="1" x14ac:dyDescent="0.2">
      <c r="A1394" s="318"/>
      <c r="B1394" s="256"/>
      <c r="C1394" s="257"/>
      <c r="D1394" s="257"/>
      <c r="E1394" s="257"/>
      <c r="F1394" s="626" t="s">
        <v>582</v>
      </c>
      <c r="G1394" s="190">
        <f t="shared" ref="G1394:G1401" si="564">G534</f>
        <v>0</v>
      </c>
      <c r="H1394" s="191">
        <f t="shared" ref="H1394:V1394" si="565">H534*VLOOKUP($F1394,DCT,2,FALSE)</f>
        <v>0</v>
      </c>
      <c r="I1394" s="179">
        <f t="shared" si="565"/>
        <v>0</v>
      </c>
      <c r="J1394" s="179">
        <f t="shared" si="565"/>
        <v>0</v>
      </c>
      <c r="K1394" s="197">
        <f t="shared" si="565"/>
        <v>0</v>
      </c>
      <c r="L1394" s="181">
        <f t="shared" si="565"/>
        <v>0</v>
      </c>
      <c r="M1394" s="192">
        <f t="shared" si="565"/>
        <v>0</v>
      </c>
      <c r="N1394" s="182">
        <f t="shared" si="565"/>
        <v>0</v>
      </c>
      <c r="O1394" s="182">
        <f t="shared" si="565"/>
        <v>0</v>
      </c>
      <c r="P1394" s="182">
        <f t="shared" si="565"/>
        <v>0</v>
      </c>
      <c r="Q1394" s="182">
        <f t="shared" si="565"/>
        <v>0</v>
      </c>
      <c r="R1394" s="182">
        <f t="shared" si="565"/>
        <v>0</v>
      </c>
      <c r="S1394" s="182">
        <f t="shared" si="565"/>
        <v>0</v>
      </c>
      <c r="T1394" s="182">
        <f t="shared" si="565"/>
        <v>0</v>
      </c>
      <c r="U1394" s="182">
        <f t="shared" si="565"/>
        <v>0</v>
      </c>
      <c r="V1394" s="195">
        <f t="shared" si="565"/>
        <v>0</v>
      </c>
      <c r="W1394" s="46">
        <f t="shared" ref="W1394:W1401" si="566">G1394-SUM(H1394:V1394)</f>
        <v>0</v>
      </c>
      <c r="X1394" s="72"/>
      <c r="Y1394"/>
      <c r="Z1394"/>
    </row>
    <row r="1395" spans="1:26" s="129" customFormat="1" ht="12.75" customHeight="1" x14ac:dyDescent="0.2">
      <c r="A1395" s="318"/>
      <c r="B1395" s="256"/>
      <c r="C1395" s="257"/>
      <c r="D1395" s="257"/>
      <c r="E1395" s="257"/>
      <c r="F1395" s="627" t="s">
        <v>543</v>
      </c>
      <c r="G1395" s="190">
        <f t="shared" si="564"/>
        <v>0</v>
      </c>
      <c r="H1395" s="191">
        <f t="shared" ref="H1395:V1395" si="567">H535*VLOOKUP($F1395,DCT,2,FALSE)</f>
        <v>0</v>
      </c>
      <c r="I1395" s="179">
        <f t="shared" si="567"/>
        <v>0</v>
      </c>
      <c r="J1395" s="179">
        <f t="shared" si="567"/>
        <v>0</v>
      </c>
      <c r="K1395" s="197">
        <f t="shared" si="567"/>
        <v>0</v>
      </c>
      <c r="L1395" s="181">
        <f t="shared" si="567"/>
        <v>0</v>
      </c>
      <c r="M1395" s="192">
        <f t="shared" si="567"/>
        <v>0</v>
      </c>
      <c r="N1395" s="182">
        <f t="shared" si="567"/>
        <v>0</v>
      </c>
      <c r="O1395" s="182">
        <f t="shared" si="567"/>
        <v>0</v>
      </c>
      <c r="P1395" s="182">
        <f t="shared" si="567"/>
        <v>0</v>
      </c>
      <c r="Q1395" s="182">
        <f t="shared" si="567"/>
        <v>0</v>
      </c>
      <c r="R1395" s="182">
        <f t="shared" si="567"/>
        <v>0</v>
      </c>
      <c r="S1395" s="182">
        <f t="shared" si="567"/>
        <v>0</v>
      </c>
      <c r="T1395" s="182">
        <f t="shared" si="567"/>
        <v>0</v>
      </c>
      <c r="U1395" s="182">
        <f t="shared" si="567"/>
        <v>0</v>
      </c>
      <c r="V1395" s="195">
        <f t="shared" si="567"/>
        <v>0</v>
      </c>
      <c r="W1395" s="46">
        <f t="shared" si="566"/>
        <v>0</v>
      </c>
      <c r="X1395" s="72"/>
      <c r="Y1395"/>
      <c r="Z1395"/>
    </row>
    <row r="1396" spans="1:26" s="129" customFormat="1" ht="12.75" customHeight="1" x14ac:dyDescent="0.2">
      <c r="A1396" s="318"/>
      <c r="B1396" s="256"/>
      <c r="C1396" s="257"/>
      <c r="D1396" s="257"/>
      <c r="E1396" s="257"/>
      <c r="F1396" s="626" t="s">
        <v>583</v>
      </c>
      <c r="G1396" s="190">
        <f t="shared" si="564"/>
        <v>0</v>
      </c>
      <c r="H1396" s="191">
        <f t="shared" ref="H1396:V1396" si="568">H536*VLOOKUP($F1396,DCT,2,FALSE)</f>
        <v>0</v>
      </c>
      <c r="I1396" s="179">
        <f t="shared" si="568"/>
        <v>0</v>
      </c>
      <c r="J1396" s="179">
        <f t="shared" si="568"/>
        <v>0</v>
      </c>
      <c r="K1396" s="197">
        <f t="shared" si="568"/>
        <v>0</v>
      </c>
      <c r="L1396" s="181">
        <f t="shared" si="568"/>
        <v>0</v>
      </c>
      <c r="M1396" s="192">
        <f t="shared" si="568"/>
        <v>0</v>
      </c>
      <c r="N1396" s="182">
        <f t="shared" si="568"/>
        <v>0</v>
      </c>
      <c r="O1396" s="182">
        <f t="shared" si="568"/>
        <v>0</v>
      </c>
      <c r="P1396" s="182">
        <f t="shared" si="568"/>
        <v>0</v>
      </c>
      <c r="Q1396" s="182">
        <f t="shared" si="568"/>
        <v>0</v>
      </c>
      <c r="R1396" s="182">
        <f t="shared" si="568"/>
        <v>0</v>
      </c>
      <c r="S1396" s="182">
        <f t="shared" si="568"/>
        <v>0</v>
      </c>
      <c r="T1396" s="182">
        <f t="shared" si="568"/>
        <v>0</v>
      </c>
      <c r="U1396" s="182">
        <f t="shared" si="568"/>
        <v>0</v>
      </c>
      <c r="V1396" s="195">
        <f t="shared" si="568"/>
        <v>0</v>
      </c>
      <c r="W1396" s="46">
        <f t="shared" si="566"/>
        <v>0</v>
      </c>
      <c r="X1396" s="72"/>
      <c r="Y1396"/>
      <c r="Z1396"/>
    </row>
    <row r="1397" spans="1:26" s="129" customFormat="1" ht="12.75" customHeight="1" x14ac:dyDescent="0.2">
      <c r="A1397" s="318"/>
      <c r="B1397" s="256"/>
      <c r="C1397" s="257"/>
      <c r="D1397" s="257"/>
      <c r="E1397" s="257"/>
      <c r="F1397" s="628" t="s">
        <v>544</v>
      </c>
      <c r="G1397" s="190">
        <f t="shared" si="564"/>
        <v>0</v>
      </c>
      <c r="H1397" s="191">
        <f t="shared" ref="H1397:V1397" si="569">H537*VLOOKUP($F1397,DCT,2,FALSE)</f>
        <v>0</v>
      </c>
      <c r="I1397" s="179">
        <f t="shared" si="569"/>
        <v>0</v>
      </c>
      <c r="J1397" s="179">
        <f t="shared" si="569"/>
        <v>0</v>
      </c>
      <c r="K1397" s="197">
        <f t="shared" si="569"/>
        <v>0</v>
      </c>
      <c r="L1397" s="181">
        <f t="shared" si="569"/>
        <v>0</v>
      </c>
      <c r="M1397" s="192">
        <f t="shared" si="569"/>
        <v>0</v>
      </c>
      <c r="N1397" s="182">
        <f t="shared" si="569"/>
        <v>0</v>
      </c>
      <c r="O1397" s="182">
        <f t="shared" si="569"/>
        <v>0</v>
      </c>
      <c r="P1397" s="182">
        <f t="shared" si="569"/>
        <v>0</v>
      </c>
      <c r="Q1397" s="182">
        <f t="shared" si="569"/>
        <v>0</v>
      </c>
      <c r="R1397" s="182">
        <f t="shared" si="569"/>
        <v>0</v>
      </c>
      <c r="S1397" s="182">
        <f t="shared" si="569"/>
        <v>0</v>
      </c>
      <c r="T1397" s="182">
        <f t="shared" si="569"/>
        <v>0</v>
      </c>
      <c r="U1397" s="182">
        <f t="shared" si="569"/>
        <v>0</v>
      </c>
      <c r="V1397" s="195">
        <f t="shared" si="569"/>
        <v>0</v>
      </c>
      <c r="W1397" s="46">
        <f t="shared" si="566"/>
        <v>0</v>
      </c>
      <c r="X1397" s="72"/>
      <c r="Y1397"/>
      <c r="Z1397"/>
    </row>
    <row r="1398" spans="1:26" s="129" customFormat="1" ht="12.75" customHeight="1" x14ac:dyDescent="0.2">
      <c r="A1398" s="318"/>
      <c r="B1398" s="256"/>
      <c r="C1398" s="257"/>
      <c r="D1398" s="257"/>
      <c r="E1398" s="257"/>
      <c r="F1398" s="629" t="s">
        <v>545</v>
      </c>
      <c r="G1398" s="190">
        <f t="shared" si="564"/>
        <v>0</v>
      </c>
      <c r="H1398" s="191">
        <f t="shared" ref="H1398:V1398" si="570">H538*VLOOKUP($F1398,DCT,2,FALSE)</f>
        <v>0</v>
      </c>
      <c r="I1398" s="179">
        <f t="shared" si="570"/>
        <v>0</v>
      </c>
      <c r="J1398" s="179">
        <f t="shared" si="570"/>
        <v>0</v>
      </c>
      <c r="K1398" s="197">
        <f t="shared" si="570"/>
        <v>0</v>
      </c>
      <c r="L1398" s="181">
        <f t="shared" si="570"/>
        <v>0</v>
      </c>
      <c r="M1398" s="192">
        <f t="shared" si="570"/>
        <v>0</v>
      </c>
      <c r="N1398" s="182">
        <f t="shared" si="570"/>
        <v>0</v>
      </c>
      <c r="O1398" s="182">
        <f t="shared" si="570"/>
        <v>0</v>
      </c>
      <c r="P1398" s="182">
        <f t="shared" si="570"/>
        <v>0</v>
      </c>
      <c r="Q1398" s="182">
        <f t="shared" si="570"/>
        <v>0</v>
      </c>
      <c r="R1398" s="182">
        <f t="shared" si="570"/>
        <v>0</v>
      </c>
      <c r="S1398" s="182">
        <f t="shared" si="570"/>
        <v>0</v>
      </c>
      <c r="T1398" s="182">
        <f t="shared" si="570"/>
        <v>0</v>
      </c>
      <c r="U1398" s="182">
        <f t="shared" si="570"/>
        <v>0</v>
      </c>
      <c r="V1398" s="195">
        <f t="shared" si="570"/>
        <v>0</v>
      </c>
      <c r="W1398" s="46">
        <f t="shared" si="566"/>
        <v>0</v>
      </c>
      <c r="X1398" s="72"/>
      <c r="Y1398"/>
      <c r="Z1398"/>
    </row>
    <row r="1399" spans="1:26" s="129" customFormat="1" ht="12.75" customHeight="1" x14ac:dyDescent="0.2">
      <c r="A1399" s="318"/>
      <c r="B1399" s="256"/>
      <c r="C1399" s="257"/>
      <c r="D1399" s="257"/>
      <c r="E1399" s="257"/>
      <c r="F1399" s="629" t="s">
        <v>546</v>
      </c>
      <c r="G1399" s="190">
        <f t="shared" si="564"/>
        <v>0</v>
      </c>
      <c r="H1399" s="191">
        <f t="shared" ref="H1399:V1399" si="571">H539*VLOOKUP($F1399,DCT,2,FALSE)</f>
        <v>0</v>
      </c>
      <c r="I1399" s="179">
        <f t="shared" si="571"/>
        <v>0</v>
      </c>
      <c r="J1399" s="179">
        <f t="shared" si="571"/>
        <v>0</v>
      </c>
      <c r="K1399" s="197">
        <f t="shared" si="571"/>
        <v>0</v>
      </c>
      <c r="L1399" s="181">
        <f t="shared" si="571"/>
        <v>0</v>
      </c>
      <c r="M1399" s="192">
        <f t="shared" si="571"/>
        <v>0</v>
      </c>
      <c r="N1399" s="182">
        <f t="shared" si="571"/>
        <v>0</v>
      </c>
      <c r="O1399" s="182">
        <f t="shared" si="571"/>
        <v>0</v>
      </c>
      <c r="P1399" s="182">
        <f t="shared" si="571"/>
        <v>0</v>
      </c>
      <c r="Q1399" s="182">
        <f t="shared" si="571"/>
        <v>0</v>
      </c>
      <c r="R1399" s="182">
        <f t="shared" si="571"/>
        <v>0</v>
      </c>
      <c r="S1399" s="182">
        <f t="shared" si="571"/>
        <v>0</v>
      </c>
      <c r="T1399" s="182">
        <f t="shared" si="571"/>
        <v>0</v>
      </c>
      <c r="U1399" s="182">
        <f t="shared" si="571"/>
        <v>0</v>
      </c>
      <c r="V1399" s="195">
        <f t="shared" si="571"/>
        <v>0</v>
      </c>
      <c r="W1399" s="46">
        <f t="shared" si="566"/>
        <v>0</v>
      </c>
      <c r="X1399" s="72"/>
      <c r="Y1399"/>
      <c r="Z1399"/>
    </row>
    <row r="1400" spans="1:26" s="129" customFormat="1" ht="12.75" customHeight="1" x14ac:dyDescent="0.2">
      <c r="A1400" s="318"/>
      <c r="B1400" s="256"/>
      <c r="C1400" s="257"/>
      <c r="D1400" s="257"/>
      <c r="E1400" s="257"/>
      <c r="F1400" s="629" t="s">
        <v>547</v>
      </c>
      <c r="G1400" s="190">
        <f t="shared" si="564"/>
        <v>0</v>
      </c>
      <c r="H1400" s="191">
        <f t="shared" ref="H1400:V1400" si="572">H540*VLOOKUP($F1400,DCT,2,FALSE)</f>
        <v>0</v>
      </c>
      <c r="I1400" s="179">
        <f t="shared" si="572"/>
        <v>0</v>
      </c>
      <c r="J1400" s="179">
        <f t="shared" si="572"/>
        <v>0</v>
      </c>
      <c r="K1400" s="197">
        <f t="shared" si="572"/>
        <v>0</v>
      </c>
      <c r="L1400" s="181">
        <f t="shared" si="572"/>
        <v>0</v>
      </c>
      <c r="M1400" s="192">
        <f t="shared" si="572"/>
        <v>0</v>
      </c>
      <c r="N1400" s="182">
        <f t="shared" si="572"/>
        <v>0</v>
      </c>
      <c r="O1400" s="182">
        <f t="shared" si="572"/>
        <v>0</v>
      </c>
      <c r="P1400" s="182">
        <f t="shared" si="572"/>
        <v>0</v>
      </c>
      <c r="Q1400" s="182">
        <f t="shared" si="572"/>
        <v>0</v>
      </c>
      <c r="R1400" s="182">
        <f t="shared" si="572"/>
        <v>0</v>
      </c>
      <c r="S1400" s="182">
        <f t="shared" si="572"/>
        <v>0</v>
      </c>
      <c r="T1400" s="182">
        <f t="shared" si="572"/>
        <v>0</v>
      </c>
      <c r="U1400" s="182">
        <f t="shared" si="572"/>
        <v>0</v>
      </c>
      <c r="V1400" s="195">
        <f t="shared" si="572"/>
        <v>0</v>
      </c>
      <c r="W1400" s="46">
        <f t="shared" si="566"/>
        <v>0</v>
      </c>
      <c r="X1400" s="72"/>
      <c r="Y1400"/>
      <c r="Z1400"/>
    </row>
    <row r="1401" spans="1:26" s="129" customFormat="1" ht="12.75" customHeight="1" x14ac:dyDescent="0.2">
      <c r="A1401" s="318"/>
      <c r="B1401" s="256"/>
      <c r="C1401" s="257"/>
      <c r="D1401" s="257"/>
      <c r="E1401" s="257"/>
      <c r="F1401" s="629" t="s">
        <v>548</v>
      </c>
      <c r="G1401" s="190">
        <f t="shared" si="564"/>
        <v>0</v>
      </c>
      <c r="H1401" s="191">
        <f t="shared" ref="H1401:V1401" si="573">H541*VLOOKUP($F1401,DCT,2,FALSE)</f>
        <v>0</v>
      </c>
      <c r="I1401" s="179">
        <f t="shared" si="573"/>
        <v>0</v>
      </c>
      <c r="J1401" s="179">
        <f t="shared" si="573"/>
        <v>0</v>
      </c>
      <c r="K1401" s="197">
        <f t="shared" si="573"/>
        <v>0</v>
      </c>
      <c r="L1401" s="181">
        <f t="shared" si="573"/>
        <v>0</v>
      </c>
      <c r="M1401" s="192">
        <f t="shared" si="573"/>
        <v>0</v>
      </c>
      <c r="N1401" s="182">
        <f t="shared" si="573"/>
        <v>0</v>
      </c>
      <c r="O1401" s="182">
        <f t="shared" si="573"/>
        <v>0</v>
      </c>
      <c r="P1401" s="182">
        <f t="shared" si="573"/>
        <v>0</v>
      </c>
      <c r="Q1401" s="182">
        <f t="shared" si="573"/>
        <v>0</v>
      </c>
      <c r="R1401" s="182">
        <f t="shared" si="573"/>
        <v>0</v>
      </c>
      <c r="S1401" s="182">
        <f t="shared" si="573"/>
        <v>0</v>
      </c>
      <c r="T1401" s="182">
        <f t="shared" si="573"/>
        <v>0</v>
      </c>
      <c r="U1401" s="182">
        <f t="shared" si="573"/>
        <v>0</v>
      </c>
      <c r="V1401" s="195">
        <f t="shared" si="573"/>
        <v>0</v>
      </c>
      <c r="W1401" s="46">
        <f t="shared" si="566"/>
        <v>0</v>
      </c>
      <c r="X1401" s="72"/>
      <c r="Y1401"/>
      <c r="Z1401"/>
    </row>
    <row r="1402" spans="1:26" s="129" customFormat="1" ht="12.75" customHeight="1" x14ac:dyDescent="0.2">
      <c r="A1402" s="318"/>
      <c r="B1402" s="256"/>
      <c r="C1402" s="257"/>
      <c r="D1402" s="592" t="s">
        <v>473</v>
      </c>
      <c r="E1402" s="592"/>
      <c r="F1402" s="593"/>
      <c r="G1402" s="69">
        <f>SUBTOTAL(9,G1403:G1404)</f>
        <v>0</v>
      </c>
      <c r="H1402" s="34">
        <f>SUBTOTAL(9,H1403:H1404)</f>
        <v>0</v>
      </c>
      <c r="I1402" s="66">
        <f t="shared" ref="I1402:V1402" si="574">SUBTOTAL(9,I1403:I1404)</f>
        <v>0</v>
      </c>
      <c r="J1402" s="66">
        <f t="shared" si="574"/>
        <v>0</v>
      </c>
      <c r="K1402" s="67">
        <f t="shared" si="574"/>
        <v>0</v>
      </c>
      <c r="L1402" s="34">
        <f t="shared" si="574"/>
        <v>0</v>
      </c>
      <c r="M1402" s="34">
        <f t="shared" si="574"/>
        <v>0</v>
      </c>
      <c r="N1402" s="34">
        <f t="shared" si="574"/>
        <v>0</v>
      </c>
      <c r="O1402" s="34">
        <f t="shared" si="574"/>
        <v>0</v>
      </c>
      <c r="P1402" s="34">
        <f t="shared" si="574"/>
        <v>0</v>
      </c>
      <c r="Q1402" s="34">
        <f t="shared" si="574"/>
        <v>0</v>
      </c>
      <c r="R1402" s="34">
        <f t="shared" si="574"/>
        <v>0</v>
      </c>
      <c r="S1402" s="34">
        <f t="shared" si="574"/>
        <v>0</v>
      </c>
      <c r="T1402" s="34">
        <f t="shared" si="574"/>
        <v>0</v>
      </c>
      <c r="U1402" s="34">
        <f t="shared" si="574"/>
        <v>0</v>
      </c>
      <c r="V1402" s="34">
        <f t="shared" si="574"/>
        <v>0</v>
      </c>
      <c r="W1402" s="33">
        <f>SUBTOTAL(9,W1403:W1404)</f>
        <v>0</v>
      </c>
      <c r="X1402" s="72"/>
      <c r="Y1402"/>
      <c r="Z1402"/>
    </row>
    <row r="1403" spans="1:26" s="129" customFormat="1" ht="12.75" customHeight="1" x14ac:dyDescent="0.2">
      <c r="A1403" s="318"/>
      <c r="B1403" s="256"/>
      <c r="C1403" s="257"/>
      <c r="D1403" s="594"/>
      <c r="E1403" s="594"/>
      <c r="F1403" s="630" t="s">
        <v>549</v>
      </c>
      <c r="G1403" s="190">
        <f>G543</f>
        <v>0</v>
      </c>
      <c r="H1403" s="191">
        <f t="shared" ref="H1403:V1403" si="575">H543*VLOOKUP($F1403,DCT,2,FALSE)</f>
        <v>0</v>
      </c>
      <c r="I1403" s="179">
        <f t="shared" si="575"/>
        <v>0</v>
      </c>
      <c r="J1403" s="179">
        <f t="shared" si="575"/>
        <v>0</v>
      </c>
      <c r="K1403" s="197">
        <f t="shared" si="575"/>
        <v>0</v>
      </c>
      <c r="L1403" s="181">
        <f t="shared" si="575"/>
        <v>0</v>
      </c>
      <c r="M1403" s="192">
        <f t="shared" si="575"/>
        <v>0</v>
      </c>
      <c r="N1403" s="182">
        <f t="shared" si="575"/>
        <v>0</v>
      </c>
      <c r="O1403" s="182">
        <f t="shared" si="575"/>
        <v>0</v>
      </c>
      <c r="P1403" s="182">
        <f t="shared" si="575"/>
        <v>0</v>
      </c>
      <c r="Q1403" s="182">
        <f t="shared" si="575"/>
        <v>0</v>
      </c>
      <c r="R1403" s="182">
        <f t="shared" si="575"/>
        <v>0</v>
      </c>
      <c r="S1403" s="182">
        <f t="shared" si="575"/>
        <v>0</v>
      </c>
      <c r="T1403" s="182">
        <f t="shared" si="575"/>
        <v>0</v>
      </c>
      <c r="U1403" s="182">
        <f t="shared" si="575"/>
        <v>0</v>
      </c>
      <c r="V1403" s="195">
        <f t="shared" si="575"/>
        <v>0</v>
      </c>
      <c r="W1403" s="46">
        <f>G1403-SUM(H1403:V1403)</f>
        <v>0</v>
      </c>
      <c r="X1403" s="72"/>
      <c r="Y1403"/>
      <c r="Z1403"/>
    </row>
    <row r="1404" spans="1:26" s="129" customFormat="1" ht="12.75" customHeight="1" x14ac:dyDescent="0.2">
      <c r="A1404" s="318"/>
      <c r="B1404" s="256"/>
      <c r="C1404" s="257"/>
      <c r="D1404" s="594"/>
      <c r="E1404" s="594"/>
      <c r="F1404" s="630" t="s">
        <v>550</v>
      </c>
      <c r="G1404" s="190">
        <f>G544</f>
        <v>0</v>
      </c>
      <c r="H1404" s="191">
        <f t="shared" ref="H1404:V1404" si="576">H544*VLOOKUP($F1404,DCT,2,FALSE)</f>
        <v>0</v>
      </c>
      <c r="I1404" s="179">
        <f t="shared" si="576"/>
        <v>0</v>
      </c>
      <c r="J1404" s="179">
        <f t="shared" si="576"/>
        <v>0</v>
      </c>
      <c r="K1404" s="197">
        <f t="shared" si="576"/>
        <v>0</v>
      </c>
      <c r="L1404" s="181">
        <f t="shared" si="576"/>
        <v>0</v>
      </c>
      <c r="M1404" s="192">
        <f t="shared" si="576"/>
        <v>0</v>
      </c>
      <c r="N1404" s="182">
        <f t="shared" si="576"/>
        <v>0</v>
      </c>
      <c r="O1404" s="182">
        <f t="shared" si="576"/>
        <v>0</v>
      </c>
      <c r="P1404" s="182">
        <f t="shared" si="576"/>
        <v>0</v>
      </c>
      <c r="Q1404" s="182">
        <f t="shared" si="576"/>
        <v>0</v>
      </c>
      <c r="R1404" s="182">
        <f t="shared" si="576"/>
        <v>0</v>
      </c>
      <c r="S1404" s="182">
        <f t="shared" si="576"/>
        <v>0</v>
      </c>
      <c r="T1404" s="182">
        <f t="shared" si="576"/>
        <v>0</v>
      </c>
      <c r="U1404" s="182">
        <f t="shared" si="576"/>
        <v>0</v>
      </c>
      <c r="V1404" s="195">
        <f t="shared" si="576"/>
        <v>0</v>
      </c>
      <c r="W1404" s="46">
        <f>G1404-SUM(H1404:V1404)</f>
        <v>0</v>
      </c>
      <c r="X1404" s="72"/>
      <c r="Y1404"/>
      <c r="Z1404"/>
    </row>
    <row r="1405" spans="1:26" s="129" customFormat="1" ht="12.75" customHeight="1" x14ac:dyDescent="0.2">
      <c r="A1405" s="318"/>
      <c r="B1405" s="256"/>
      <c r="C1405" s="257"/>
      <c r="D1405" s="23" t="s">
        <v>446</v>
      </c>
      <c r="E1405" s="23"/>
      <c r="F1405" s="23"/>
      <c r="G1405" s="69">
        <f t="shared" ref="G1405:W1405" si="577">SUBTOTAL(9,G1406:G1410)</f>
        <v>0</v>
      </c>
      <c r="H1405" s="34">
        <f t="shared" si="577"/>
        <v>0</v>
      </c>
      <c r="I1405" s="66">
        <f t="shared" si="577"/>
        <v>0</v>
      </c>
      <c r="J1405" s="66">
        <f t="shared" si="577"/>
        <v>0</v>
      </c>
      <c r="K1405" s="67">
        <f t="shared" si="577"/>
        <v>0</v>
      </c>
      <c r="L1405" s="34">
        <f t="shared" si="577"/>
        <v>0</v>
      </c>
      <c r="M1405" s="34">
        <f t="shared" si="577"/>
        <v>0</v>
      </c>
      <c r="N1405" s="34">
        <f t="shared" si="577"/>
        <v>0</v>
      </c>
      <c r="O1405" s="34">
        <f t="shared" si="577"/>
        <v>0</v>
      </c>
      <c r="P1405" s="34">
        <f t="shared" si="577"/>
        <v>0</v>
      </c>
      <c r="Q1405" s="34">
        <f t="shared" si="577"/>
        <v>0</v>
      </c>
      <c r="R1405" s="34">
        <f t="shared" si="577"/>
        <v>0</v>
      </c>
      <c r="S1405" s="34">
        <f t="shared" si="577"/>
        <v>0</v>
      </c>
      <c r="T1405" s="34">
        <f t="shared" si="577"/>
        <v>0</v>
      </c>
      <c r="U1405" s="34">
        <f t="shared" si="577"/>
        <v>0</v>
      </c>
      <c r="V1405" s="34">
        <f t="shared" si="577"/>
        <v>0</v>
      </c>
      <c r="W1405" s="33">
        <f t="shared" si="577"/>
        <v>0</v>
      </c>
      <c r="Y1405"/>
      <c r="Z1405"/>
    </row>
    <row r="1406" spans="1:26" s="129" customFormat="1" ht="12.75" customHeight="1" x14ac:dyDescent="0.2">
      <c r="A1406" s="318"/>
      <c r="B1406" s="256"/>
      <c r="C1406" s="257"/>
      <c r="D1406" s="257"/>
      <c r="E1406" s="257"/>
      <c r="F1406" s="629" t="s">
        <v>551</v>
      </c>
      <c r="G1406" s="190">
        <f>G546</f>
        <v>0</v>
      </c>
      <c r="H1406" s="191">
        <f t="shared" ref="H1406:V1406" si="578">H546*VLOOKUP($F1406,DCT,2,FALSE)</f>
        <v>0</v>
      </c>
      <c r="I1406" s="179">
        <f t="shared" si="578"/>
        <v>0</v>
      </c>
      <c r="J1406" s="179">
        <f t="shared" si="578"/>
        <v>0</v>
      </c>
      <c r="K1406" s="197">
        <f t="shared" si="578"/>
        <v>0</v>
      </c>
      <c r="L1406" s="181">
        <f t="shared" si="578"/>
        <v>0</v>
      </c>
      <c r="M1406" s="192">
        <f t="shared" si="578"/>
        <v>0</v>
      </c>
      <c r="N1406" s="182">
        <f t="shared" si="578"/>
        <v>0</v>
      </c>
      <c r="O1406" s="182">
        <f t="shared" si="578"/>
        <v>0</v>
      </c>
      <c r="P1406" s="182">
        <f t="shared" si="578"/>
        <v>0</v>
      </c>
      <c r="Q1406" s="182">
        <f t="shared" si="578"/>
        <v>0</v>
      </c>
      <c r="R1406" s="182">
        <f t="shared" si="578"/>
        <v>0</v>
      </c>
      <c r="S1406" s="182">
        <f t="shared" si="578"/>
        <v>0</v>
      </c>
      <c r="T1406" s="182">
        <f t="shared" si="578"/>
        <v>0</v>
      </c>
      <c r="U1406" s="182">
        <f t="shared" si="578"/>
        <v>0</v>
      </c>
      <c r="V1406" s="195">
        <f t="shared" si="578"/>
        <v>0</v>
      </c>
      <c r="W1406" s="46">
        <f>G1406-SUM(H1406:V1406)</f>
        <v>0</v>
      </c>
      <c r="X1406" s="72"/>
      <c r="Y1406"/>
      <c r="Z1406"/>
    </row>
    <row r="1407" spans="1:26" s="129" customFormat="1" ht="12.75" customHeight="1" x14ac:dyDescent="0.2">
      <c r="A1407" s="318"/>
      <c r="B1407" s="256"/>
      <c r="C1407" s="257"/>
      <c r="D1407" s="257"/>
      <c r="E1407" s="257"/>
      <c r="F1407" s="629" t="s">
        <v>552</v>
      </c>
      <c r="G1407" s="190">
        <f>G547</f>
        <v>0</v>
      </c>
      <c r="H1407" s="191">
        <f t="shared" ref="H1407:V1407" si="579">H547*VLOOKUP($F1407,DCT,2,FALSE)</f>
        <v>0</v>
      </c>
      <c r="I1407" s="179">
        <f t="shared" si="579"/>
        <v>0</v>
      </c>
      <c r="J1407" s="179">
        <f t="shared" si="579"/>
        <v>0</v>
      </c>
      <c r="K1407" s="197">
        <f t="shared" si="579"/>
        <v>0</v>
      </c>
      <c r="L1407" s="181">
        <f t="shared" si="579"/>
        <v>0</v>
      </c>
      <c r="M1407" s="192">
        <f t="shared" si="579"/>
        <v>0</v>
      </c>
      <c r="N1407" s="182">
        <f t="shared" si="579"/>
        <v>0</v>
      </c>
      <c r="O1407" s="182">
        <f t="shared" si="579"/>
        <v>0</v>
      </c>
      <c r="P1407" s="182">
        <f t="shared" si="579"/>
        <v>0</v>
      </c>
      <c r="Q1407" s="182">
        <f t="shared" si="579"/>
        <v>0</v>
      </c>
      <c r="R1407" s="182">
        <f t="shared" si="579"/>
        <v>0</v>
      </c>
      <c r="S1407" s="182">
        <f t="shared" si="579"/>
        <v>0</v>
      </c>
      <c r="T1407" s="182">
        <f t="shared" si="579"/>
        <v>0</v>
      </c>
      <c r="U1407" s="182">
        <f t="shared" si="579"/>
        <v>0</v>
      </c>
      <c r="V1407" s="195">
        <f t="shared" si="579"/>
        <v>0</v>
      </c>
      <c r="W1407" s="46">
        <f>G1407-SUM(H1407:V1407)</f>
        <v>0</v>
      </c>
      <c r="X1407" s="72"/>
      <c r="Y1407"/>
      <c r="Z1407"/>
    </row>
    <row r="1408" spans="1:26" s="129" customFormat="1" ht="12.75" customHeight="1" x14ac:dyDescent="0.2">
      <c r="A1408" s="318"/>
      <c r="B1408" s="256"/>
      <c r="C1408" s="257"/>
      <c r="D1408" s="257"/>
      <c r="E1408" s="257"/>
      <c r="F1408" s="629" t="s">
        <v>553</v>
      </c>
      <c r="G1408" s="190">
        <f>G548</f>
        <v>0</v>
      </c>
      <c r="H1408" s="191">
        <f t="shared" ref="H1408:V1408" si="580">H548*VLOOKUP($F1408,DCT,2,FALSE)</f>
        <v>0</v>
      </c>
      <c r="I1408" s="179">
        <f t="shared" si="580"/>
        <v>0</v>
      </c>
      <c r="J1408" s="179">
        <f t="shared" si="580"/>
        <v>0</v>
      </c>
      <c r="K1408" s="197">
        <f t="shared" si="580"/>
        <v>0</v>
      </c>
      <c r="L1408" s="181">
        <f t="shared" si="580"/>
        <v>0</v>
      </c>
      <c r="M1408" s="192">
        <f t="shared" si="580"/>
        <v>0</v>
      </c>
      <c r="N1408" s="182">
        <f t="shared" si="580"/>
        <v>0</v>
      </c>
      <c r="O1408" s="182">
        <f t="shared" si="580"/>
        <v>0</v>
      </c>
      <c r="P1408" s="182">
        <f t="shared" si="580"/>
        <v>0</v>
      </c>
      <c r="Q1408" s="182">
        <f t="shared" si="580"/>
        <v>0</v>
      </c>
      <c r="R1408" s="182">
        <f t="shared" si="580"/>
        <v>0</v>
      </c>
      <c r="S1408" s="182">
        <f t="shared" si="580"/>
        <v>0</v>
      </c>
      <c r="T1408" s="182">
        <f t="shared" si="580"/>
        <v>0</v>
      </c>
      <c r="U1408" s="182">
        <f t="shared" si="580"/>
        <v>0</v>
      </c>
      <c r="V1408" s="195">
        <f t="shared" si="580"/>
        <v>0</v>
      </c>
      <c r="W1408" s="46">
        <f>G1408-SUM(H1408:V1408)</f>
        <v>0</v>
      </c>
      <c r="X1408" s="72"/>
      <c r="Y1408"/>
      <c r="Z1408"/>
    </row>
    <row r="1409" spans="1:26" s="129" customFormat="1" ht="12.75" customHeight="1" x14ac:dyDescent="0.2">
      <c r="A1409" s="318"/>
      <c r="B1409" s="256"/>
      <c r="C1409" s="257"/>
      <c r="D1409" s="257"/>
      <c r="E1409" s="257"/>
      <c r="F1409" s="629" t="s">
        <v>554</v>
      </c>
      <c r="G1409" s="190">
        <f>G549</f>
        <v>0</v>
      </c>
      <c r="H1409" s="191">
        <f t="shared" ref="H1409:V1409" si="581">H549*VLOOKUP($F1409,DCT,2,FALSE)</f>
        <v>0</v>
      </c>
      <c r="I1409" s="179">
        <f t="shared" si="581"/>
        <v>0</v>
      </c>
      <c r="J1409" s="179">
        <f t="shared" si="581"/>
        <v>0</v>
      </c>
      <c r="K1409" s="197">
        <f t="shared" si="581"/>
        <v>0</v>
      </c>
      <c r="L1409" s="181">
        <f t="shared" si="581"/>
        <v>0</v>
      </c>
      <c r="M1409" s="192">
        <f t="shared" si="581"/>
        <v>0</v>
      </c>
      <c r="N1409" s="182">
        <f t="shared" si="581"/>
        <v>0</v>
      </c>
      <c r="O1409" s="182">
        <f t="shared" si="581"/>
        <v>0</v>
      </c>
      <c r="P1409" s="182">
        <f t="shared" si="581"/>
        <v>0</v>
      </c>
      <c r="Q1409" s="182">
        <f t="shared" si="581"/>
        <v>0</v>
      </c>
      <c r="R1409" s="182">
        <f t="shared" si="581"/>
        <v>0</v>
      </c>
      <c r="S1409" s="182">
        <f t="shared" si="581"/>
        <v>0</v>
      </c>
      <c r="T1409" s="182">
        <f t="shared" si="581"/>
        <v>0</v>
      </c>
      <c r="U1409" s="182">
        <f t="shared" si="581"/>
        <v>0</v>
      </c>
      <c r="V1409" s="195">
        <f t="shared" si="581"/>
        <v>0</v>
      </c>
      <c r="W1409" s="46">
        <f>G1409-SUM(H1409:V1409)</f>
        <v>0</v>
      </c>
      <c r="X1409" s="72"/>
      <c r="Y1409"/>
      <c r="Z1409"/>
    </row>
    <row r="1410" spans="1:26" s="129" customFormat="1" ht="12.75" customHeight="1" x14ac:dyDescent="0.2">
      <c r="A1410" s="318"/>
      <c r="B1410" s="256"/>
      <c r="C1410" s="257"/>
      <c r="D1410" s="257"/>
      <c r="E1410" s="257"/>
      <c r="F1410" s="629" t="s">
        <v>555</v>
      </c>
      <c r="G1410" s="190">
        <f>G550</f>
        <v>0</v>
      </c>
      <c r="H1410" s="191">
        <f t="shared" ref="H1410:V1410" si="582">H550*VLOOKUP($F1410,DCT,2,FALSE)</f>
        <v>0</v>
      </c>
      <c r="I1410" s="179">
        <f t="shared" si="582"/>
        <v>0</v>
      </c>
      <c r="J1410" s="179">
        <f t="shared" si="582"/>
        <v>0</v>
      </c>
      <c r="K1410" s="197">
        <f t="shared" si="582"/>
        <v>0</v>
      </c>
      <c r="L1410" s="181">
        <f t="shared" si="582"/>
        <v>0</v>
      </c>
      <c r="M1410" s="192">
        <f t="shared" si="582"/>
        <v>0</v>
      </c>
      <c r="N1410" s="182">
        <f t="shared" si="582"/>
        <v>0</v>
      </c>
      <c r="O1410" s="182">
        <f t="shared" si="582"/>
        <v>0</v>
      </c>
      <c r="P1410" s="182">
        <f t="shared" si="582"/>
        <v>0</v>
      </c>
      <c r="Q1410" s="182">
        <f t="shared" si="582"/>
        <v>0</v>
      </c>
      <c r="R1410" s="182">
        <f t="shared" si="582"/>
        <v>0</v>
      </c>
      <c r="S1410" s="182">
        <f t="shared" si="582"/>
        <v>0</v>
      </c>
      <c r="T1410" s="182">
        <f t="shared" si="582"/>
        <v>0</v>
      </c>
      <c r="U1410" s="182">
        <f t="shared" si="582"/>
        <v>0</v>
      </c>
      <c r="V1410" s="195">
        <f t="shared" si="582"/>
        <v>0</v>
      </c>
      <c r="W1410" s="46">
        <f>G1410-SUM(H1410:V1410)</f>
        <v>0</v>
      </c>
      <c r="X1410" s="72"/>
      <c r="Y1410"/>
      <c r="Z1410"/>
    </row>
    <row r="1411" spans="1:26" s="129" customFormat="1" ht="12.75" customHeight="1" x14ac:dyDescent="0.2">
      <c r="A1411" s="318"/>
      <c r="B1411" s="256"/>
      <c r="C1411" s="257"/>
      <c r="D1411" s="23" t="s">
        <v>483</v>
      </c>
      <c r="E1411" s="23"/>
      <c r="F1411" s="23"/>
      <c r="G1411" s="69">
        <f>SUBTOTAL(9,G1412:G1413)</f>
        <v>0</v>
      </c>
      <c r="H1411" s="196">
        <f>SUBTOTAL(9,H1412:H1413)</f>
        <v>0</v>
      </c>
      <c r="I1411" s="195">
        <f t="shared" ref="I1411:K1411" si="583">SUBTOTAL(9,I1412:I1413)</f>
        <v>0</v>
      </c>
      <c r="J1411" s="195">
        <f t="shared" si="583"/>
        <v>0</v>
      </c>
      <c r="K1411" s="243">
        <f t="shared" si="583"/>
        <v>0</v>
      </c>
      <c r="L1411" s="445"/>
      <c r="M1411" s="446"/>
      <c r="N1411" s="447"/>
      <c r="O1411" s="447"/>
      <c r="P1411" s="447"/>
      <c r="Q1411" s="447"/>
      <c r="R1411" s="447"/>
      <c r="S1411" s="447"/>
      <c r="T1411" s="447"/>
      <c r="U1411" s="447"/>
      <c r="V1411" s="447"/>
      <c r="W1411" s="378"/>
    </row>
    <row r="1412" spans="1:26" s="129" customFormat="1" ht="12.75" customHeight="1" outlineLevel="1" x14ac:dyDescent="0.2">
      <c r="A1412" s="318"/>
      <c r="B1412" s="256"/>
      <c r="C1412" s="257"/>
      <c r="D1412" s="257"/>
      <c r="E1412" s="257"/>
      <c r="F1412" s="176" t="s">
        <v>485</v>
      </c>
      <c r="G1412" s="190">
        <f>G552</f>
        <v>0</v>
      </c>
      <c r="H1412" s="242">
        <f t="shared" ref="H1412:K1413" si="584">H552*VLOOKUP($F1412,DCT,2,FALSE)</f>
        <v>0</v>
      </c>
      <c r="I1412" s="179">
        <f t="shared" si="584"/>
        <v>0</v>
      </c>
      <c r="J1412" s="179">
        <f t="shared" si="584"/>
        <v>0</v>
      </c>
      <c r="K1412" s="197">
        <f t="shared" si="584"/>
        <v>0</v>
      </c>
      <c r="L1412" s="51"/>
      <c r="M1412" s="34"/>
      <c r="N1412" s="34"/>
      <c r="O1412" s="34"/>
      <c r="P1412" s="34"/>
      <c r="Q1412" s="34"/>
      <c r="R1412" s="34"/>
      <c r="S1412" s="34"/>
      <c r="T1412" s="34"/>
      <c r="U1412" s="34"/>
      <c r="V1412" s="37"/>
      <c r="W1412" s="221"/>
      <c r="X1412" s="72"/>
    </row>
    <row r="1413" spans="1:26" s="129" customFormat="1" ht="12.75" customHeight="1" outlineLevel="1" x14ac:dyDescent="0.2">
      <c r="A1413" s="318"/>
      <c r="B1413" s="256"/>
      <c r="C1413" s="257"/>
      <c r="D1413" s="257"/>
      <c r="E1413" s="257"/>
      <c r="F1413" s="176" t="s">
        <v>486</v>
      </c>
      <c r="G1413" s="190">
        <f>G553</f>
        <v>0</v>
      </c>
      <c r="H1413" s="242">
        <f t="shared" si="584"/>
        <v>0</v>
      </c>
      <c r="I1413" s="179">
        <f t="shared" si="584"/>
        <v>0</v>
      </c>
      <c r="J1413" s="179">
        <f t="shared" si="584"/>
        <v>0</v>
      </c>
      <c r="K1413" s="197">
        <f t="shared" si="584"/>
        <v>0</v>
      </c>
      <c r="L1413" s="417"/>
      <c r="M1413" s="425"/>
      <c r="N1413" s="425"/>
      <c r="O1413" s="425"/>
      <c r="P1413" s="425"/>
      <c r="Q1413" s="425"/>
      <c r="R1413" s="425"/>
      <c r="S1413" s="425"/>
      <c r="T1413" s="425"/>
      <c r="U1413" s="425"/>
      <c r="V1413" s="412"/>
      <c r="W1413" s="46"/>
      <c r="X1413" s="72"/>
    </row>
    <row r="1414" spans="1:26" s="129" customFormat="1" ht="12.75" customHeight="1" x14ac:dyDescent="0.2">
      <c r="A1414" s="318"/>
      <c r="B1414" s="256"/>
      <c r="C1414" s="257"/>
      <c r="D1414" s="23" t="s">
        <v>447</v>
      </c>
      <c r="E1414" s="23"/>
      <c r="F1414" s="591"/>
      <c r="G1414" s="69">
        <f>SUBTOTAL(9,G1415:G1421)</f>
        <v>0</v>
      </c>
      <c r="H1414" s="448">
        <f>SUBTOTAL(9,H1415:H1421)</f>
        <v>0</v>
      </c>
      <c r="I1414" s="450">
        <f t="shared" ref="I1414:V1414" si="585">SUBTOTAL(9,I1415:I1421)</f>
        <v>0</v>
      </c>
      <c r="J1414" s="450">
        <f t="shared" si="585"/>
        <v>0</v>
      </c>
      <c r="K1414" s="451">
        <f t="shared" si="585"/>
        <v>0</v>
      </c>
      <c r="L1414" s="34">
        <f t="shared" si="585"/>
        <v>0</v>
      </c>
      <c r="M1414" s="34">
        <f t="shared" si="585"/>
        <v>0</v>
      </c>
      <c r="N1414" s="34">
        <f t="shared" si="585"/>
        <v>0</v>
      </c>
      <c r="O1414" s="34">
        <f t="shared" si="585"/>
        <v>0</v>
      </c>
      <c r="P1414" s="34">
        <f t="shared" si="585"/>
        <v>0</v>
      </c>
      <c r="Q1414" s="34">
        <f t="shared" si="585"/>
        <v>0</v>
      </c>
      <c r="R1414" s="34">
        <f t="shared" si="585"/>
        <v>0</v>
      </c>
      <c r="S1414" s="34">
        <f t="shared" si="585"/>
        <v>0</v>
      </c>
      <c r="T1414" s="34">
        <f t="shared" si="585"/>
        <v>0</v>
      </c>
      <c r="U1414" s="34">
        <f t="shared" si="585"/>
        <v>0</v>
      </c>
      <c r="V1414" s="34">
        <f t="shared" si="585"/>
        <v>0</v>
      </c>
      <c r="W1414" s="33">
        <f>SUBTOTAL(9,W1415:W1421)</f>
        <v>0</v>
      </c>
      <c r="Y1414"/>
      <c r="Z1414"/>
    </row>
    <row r="1415" spans="1:26" s="129" customFormat="1" ht="12.75" customHeight="1" x14ac:dyDescent="0.2">
      <c r="A1415" s="318"/>
      <c r="B1415" s="256"/>
      <c r="C1415" s="257"/>
      <c r="D1415" s="257"/>
      <c r="E1415" s="257"/>
      <c r="F1415" s="433" t="s">
        <v>448</v>
      </c>
      <c r="G1415" s="190">
        <f t="shared" ref="G1415:G1421" si="586">G555</f>
        <v>0</v>
      </c>
      <c r="H1415" s="191">
        <f t="shared" ref="H1415:V1415" si="587">H555*VLOOKUP($F1415,DCT,2,FALSE)</f>
        <v>0</v>
      </c>
      <c r="I1415" s="179">
        <f t="shared" si="587"/>
        <v>0</v>
      </c>
      <c r="J1415" s="179">
        <f t="shared" si="587"/>
        <v>0</v>
      </c>
      <c r="K1415" s="197">
        <f t="shared" si="587"/>
        <v>0</v>
      </c>
      <c r="L1415" s="181">
        <f t="shared" si="587"/>
        <v>0</v>
      </c>
      <c r="M1415" s="192">
        <f t="shared" si="587"/>
        <v>0</v>
      </c>
      <c r="N1415" s="182">
        <f t="shared" si="587"/>
        <v>0</v>
      </c>
      <c r="O1415" s="182">
        <f t="shared" si="587"/>
        <v>0</v>
      </c>
      <c r="P1415" s="182">
        <f t="shared" si="587"/>
        <v>0</v>
      </c>
      <c r="Q1415" s="182">
        <f t="shared" si="587"/>
        <v>0</v>
      </c>
      <c r="R1415" s="182">
        <f t="shared" si="587"/>
        <v>0</v>
      </c>
      <c r="S1415" s="182">
        <f t="shared" si="587"/>
        <v>0</v>
      </c>
      <c r="T1415" s="182">
        <f t="shared" si="587"/>
        <v>0</v>
      </c>
      <c r="U1415" s="182">
        <f t="shared" si="587"/>
        <v>0</v>
      </c>
      <c r="V1415" s="195">
        <f t="shared" si="587"/>
        <v>0</v>
      </c>
      <c r="W1415" s="46">
        <f t="shared" ref="W1415:W1421" si="588">G1415-SUM(H1415:V1415)</f>
        <v>0</v>
      </c>
      <c r="X1415" s="72"/>
      <c r="Y1415"/>
      <c r="Z1415"/>
    </row>
    <row r="1416" spans="1:26" s="129" customFormat="1" ht="12.75" customHeight="1" x14ac:dyDescent="0.2">
      <c r="A1416" s="318"/>
      <c r="B1416" s="256"/>
      <c r="C1416" s="257"/>
      <c r="D1416" s="257"/>
      <c r="E1416" s="257"/>
      <c r="F1416" s="433" t="s">
        <v>449</v>
      </c>
      <c r="G1416" s="190">
        <f t="shared" si="586"/>
        <v>0</v>
      </c>
      <c r="H1416" s="191">
        <f t="shared" ref="H1416:V1416" si="589">H556*VLOOKUP($F1416,DCT,2,FALSE)</f>
        <v>0</v>
      </c>
      <c r="I1416" s="179">
        <f t="shared" si="589"/>
        <v>0</v>
      </c>
      <c r="J1416" s="179">
        <f t="shared" si="589"/>
        <v>0</v>
      </c>
      <c r="K1416" s="197">
        <f t="shared" si="589"/>
        <v>0</v>
      </c>
      <c r="L1416" s="181">
        <f t="shared" si="589"/>
        <v>0</v>
      </c>
      <c r="M1416" s="192">
        <f t="shared" si="589"/>
        <v>0</v>
      </c>
      <c r="N1416" s="182">
        <f t="shared" si="589"/>
        <v>0</v>
      </c>
      <c r="O1416" s="182">
        <f t="shared" si="589"/>
        <v>0</v>
      </c>
      <c r="P1416" s="182">
        <f t="shared" si="589"/>
        <v>0</v>
      </c>
      <c r="Q1416" s="182">
        <f t="shared" si="589"/>
        <v>0</v>
      </c>
      <c r="R1416" s="182">
        <f t="shared" si="589"/>
        <v>0</v>
      </c>
      <c r="S1416" s="182">
        <f t="shared" si="589"/>
        <v>0</v>
      </c>
      <c r="T1416" s="182">
        <f t="shared" si="589"/>
        <v>0</v>
      </c>
      <c r="U1416" s="182">
        <f t="shared" si="589"/>
        <v>0</v>
      </c>
      <c r="V1416" s="195">
        <f t="shared" si="589"/>
        <v>0</v>
      </c>
      <c r="W1416" s="46">
        <f t="shared" si="588"/>
        <v>0</v>
      </c>
      <c r="X1416" s="72"/>
      <c r="Y1416"/>
      <c r="Z1416"/>
    </row>
    <row r="1417" spans="1:26" s="129" customFormat="1" ht="12.75" customHeight="1" x14ac:dyDescent="0.2">
      <c r="A1417" s="318"/>
      <c r="B1417" s="256"/>
      <c r="C1417" s="257"/>
      <c r="D1417" s="257"/>
      <c r="E1417" s="257"/>
      <c r="F1417" s="433" t="s">
        <v>450</v>
      </c>
      <c r="G1417" s="190">
        <f t="shared" si="586"/>
        <v>0</v>
      </c>
      <c r="H1417" s="191">
        <f t="shared" ref="H1417:V1417" si="590">H557*VLOOKUP($F1417,DCT,2,FALSE)</f>
        <v>0</v>
      </c>
      <c r="I1417" s="179">
        <f t="shared" si="590"/>
        <v>0</v>
      </c>
      <c r="J1417" s="179">
        <f t="shared" si="590"/>
        <v>0</v>
      </c>
      <c r="K1417" s="197">
        <f t="shared" si="590"/>
        <v>0</v>
      </c>
      <c r="L1417" s="181">
        <f t="shared" si="590"/>
        <v>0</v>
      </c>
      <c r="M1417" s="192">
        <f t="shared" si="590"/>
        <v>0</v>
      </c>
      <c r="N1417" s="182">
        <f t="shared" si="590"/>
        <v>0</v>
      </c>
      <c r="O1417" s="182">
        <f t="shared" si="590"/>
        <v>0</v>
      </c>
      <c r="P1417" s="182">
        <f t="shared" si="590"/>
        <v>0</v>
      </c>
      <c r="Q1417" s="182">
        <f t="shared" si="590"/>
        <v>0</v>
      </c>
      <c r="R1417" s="182">
        <f t="shared" si="590"/>
        <v>0</v>
      </c>
      <c r="S1417" s="182">
        <f t="shared" si="590"/>
        <v>0</v>
      </c>
      <c r="T1417" s="182">
        <f t="shared" si="590"/>
        <v>0</v>
      </c>
      <c r="U1417" s="182">
        <f t="shared" si="590"/>
        <v>0</v>
      </c>
      <c r="V1417" s="195">
        <f t="shared" si="590"/>
        <v>0</v>
      </c>
      <c r="W1417" s="46">
        <f t="shared" si="588"/>
        <v>0</v>
      </c>
      <c r="X1417" s="72"/>
      <c r="Y1417"/>
      <c r="Z1417"/>
    </row>
    <row r="1418" spans="1:26" s="129" customFormat="1" ht="12.75" customHeight="1" x14ac:dyDescent="0.2">
      <c r="A1418" s="318"/>
      <c r="B1418" s="256"/>
      <c r="C1418" s="257"/>
      <c r="D1418" s="257"/>
      <c r="E1418" s="257"/>
      <c r="F1418" s="433" t="s">
        <v>451</v>
      </c>
      <c r="G1418" s="190">
        <f t="shared" si="586"/>
        <v>0</v>
      </c>
      <c r="H1418" s="191">
        <f t="shared" ref="H1418:V1418" si="591">H558*VLOOKUP($F1418,DCT,2,FALSE)</f>
        <v>0</v>
      </c>
      <c r="I1418" s="179">
        <f t="shared" si="591"/>
        <v>0</v>
      </c>
      <c r="J1418" s="179">
        <f t="shared" si="591"/>
        <v>0</v>
      </c>
      <c r="K1418" s="197">
        <f t="shared" si="591"/>
        <v>0</v>
      </c>
      <c r="L1418" s="181">
        <f t="shared" si="591"/>
        <v>0</v>
      </c>
      <c r="M1418" s="192">
        <f t="shared" si="591"/>
        <v>0</v>
      </c>
      <c r="N1418" s="182">
        <f t="shared" si="591"/>
        <v>0</v>
      </c>
      <c r="O1418" s="182">
        <f t="shared" si="591"/>
        <v>0</v>
      </c>
      <c r="P1418" s="182">
        <f t="shared" si="591"/>
        <v>0</v>
      </c>
      <c r="Q1418" s="182">
        <f t="shared" si="591"/>
        <v>0</v>
      </c>
      <c r="R1418" s="182">
        <f t="shared" si="591"/>
        <v>0</v>
      </c>
      <c r="S1418" s="182">
        <f t="shared" si="591"/>
        <v>0</v>
      </c>
      <c r="T1418" s="182">
        <f t="shared" si="591"/>
        <v>0</v>
      </c>
      <c r="U1418" s="182">
        <f t="shared" si="591"/>
        <v>0</v>
      </c>
      <c r="V1418" s="195">
        <f t="shared" si="591"/>
        <v>0</v>
      </c>
      <c r="W1418" s="46">
        <f t="shared" si="588"/>
        <v>0</v>
      </c>
      <c r="X1418" s="72"/>
      <c r="Y1418"/>
      <c r="Z1418"/>
    </row>
    <row r="1419" spans="1:26" s="129" customFormat="1" ht="12.75" customHeight="1" x14ac:dyDescent="0.2">
      <c r="A1419" s="318"/>
      <c r="B1419" s="256"/>
      <c r="C1419" s="257"/>
      <c r="D1419" s="257"/>
      <c r="E1419" s="257"/>
      <c r="F1419" s="433" t="s">
        <v>484</v>
      </c>
      <c r="G1419" s="190">
        <f t="shared" si="586"/>
        <v>0</v>
      </c>
      <c r="H1419" s="191">
        <f t="shared" ref="H1419:K1421" si="592">H559*VLOOKUP($F1419,DCT,2,FALSE)</f>
        <v>0</v>
      </c>
      <c r="I1419" s="179">
        <f t="shared" si="592"/>
        <v>0</v>
      </c>
      <c r="J1419" s="179">
        <f t="shared" si="592"/>
        <v>0</v>
      </c>
      <c r="K1419" s="197">
        <f t="shared" si="592"/>
        <v>0</v>
      </c>
      <c r="L1419" s="196"/>
      <c r="M1419" s="195"/>
      <c r="N1419" s="195"/>
      <c r="O1419" s="195"/>
      <c r="P1419" s="195"/>
      <c r="Q1419" s="195"/>
      <c r="R1419" s="195"/>
      <c r="S1419" s="195"/>
      <c r="T1419" s="195"/>
      <c r="U1419" s="195"/>
      <c r="V1419" s="243"/>
      <c r="W1419" s="46"/>
      <c r="X1419" s="72"/>
      <c r="Y1419"/>
      <c r="Z1419"/>
    </row>
    <row r="1420" spans="1:26" s="129" customFormat="1" ht="12.75" customHeight="1" x14ac:dyDescent="0.2">
      <c r="A1420" s="318"/>
      <c r="B1420" s="256"/>
      <c r="C1420" s="257"/>
      <c r="D1420" s="257"/>
      <c r="E1420" s="257"/>
      <c r="F1420" s="433" t="s">
        <v>452</v>
      </c>
      <c r="G1420" s="190">
        <f t="shared" si="586"/>
        <v>0</v>
      </c>
      <c r="H1420" s="191">
        <f t="shared" si="592"/>
        <v>0</v>
      </c>
      <c r="I1420" s="179">
        <f t="shared" si="592"/>
        <v>0</v>
      </c>
      <c r="J1420" s="179">
        <f t="shared" si="592"/>
        <v>0</v>
      </c>
      <c r="K1420" s="197">
        <f t="shared" si="592"/>
        <v>0</v>
      </c>
      <c r="L1420" s="181">
        <f t="shared" ref="L1420:V1420" si="593">L560*VLOOKUP($F1420,DCT,2,FALSE)</f>
        <v>0</v>
      </c>
      <c r="M1420" s="192">
        <f t="shared" si="593"/>
        <v>0</v>
      </c>
      <c r="N1420" s="182">
        <f t="shared" si="593"/>
        <v>0</v>
      </c>
      <c r="O1420" s="182">
        <f t="shared" si="593"/>
        <v>0</v>
      </c>
      <c r="P1420" s="182">
        <f t="shared" si="593"/>
        <v>0</v>
      </c>
      <c r="Q1420" s="182">
        <f t="shared" si="593"/>
        <v>0</v>
      </c>
      <c r="R1420" s="182">
        <f t="shared" si="593"/>
        <v>0</v>
      </c>
      <c r="S1420" s="182">
        <f t="shared" si="593"/>
        <v>0</v>
      </c>
      <c r="T1420" s="182">
        <f t="shared" si="593"/>
        <v>0</v>
      </c>
      <c r="U1420" s="182">
        <f t="shared" si="593"/>
        <v>0</v>
      </c>
      <c r="V1420" s="195">
        <f t="shared" si="593"/>
        <v>0</v>
      </c>
      <c r="W1420" s="46">
        <f t="shared" si="588"/>
        <v>0</v>
      </c>
      <c r="X1420" s="72"/>
      <c r="Y1420"/>
      <c r="Z1420"/>
    </row>
    <row r="1421" spans="1:26" s="129" customFormat="1" ht="12.75" customHeight="1" x14ac:dyDescent="0.2">
      <c r="A1421" s="318"/>
      <c r="B1421" s="256"/>
      <c r="C1421" s="257"/>
      <c r="D1421" s="257"/>
      <c r="E1421" s="257"/>
      <c r="F1421" s="433" t="s">
        <v>453</v>
      </c>
      <c r="G1421" s="190">
        <f t="shared" si="586"/>
        <v>0</v>
      </c>
      <c r="H1421" s="191">
        <f t="shared" si="592"/>
        <v>0</v>
      </c>
      <c r="I1421" s="179">
        <f t="shared" si="592"/>
        <v>0</v>
      </c>
      <c r="J1421" s="179">
        <f t="shared" si="592"/>
        <v>0</v>
      </c>
      <c r="K1421" s="197">
        <f t="shared" si="592"/>
        <v>0</v>
      </c>
      <c r="L1421" s="181">
        <f t="shared" ref="L1421:V1421" si="594">L561*VLOOKUP($F1421,DCT,2,FALSE)</f>
        <v>0</v>
      </c>
      <c r="M1421" s="192">
        <f t="shared" si="594"/>
        <v>0</v>
      </c>
      <c r="N1421" s="182">
        <f t="shared" si="594"/>
        <v>0</v>
      </c>
      <c r="O1421" s="182">
        <f t="shared" si="594"/>
        <v>0</v>
      </c>
      <c r="P1421" s="182">
        <f t="shared" si="594"/>
        <v>0</v>
      </c>
      <c r="Q1421" s="182">
        <f t="shared" si="594"/>
        <v>0</v>
      </c>
      <c r="R1421" s="182">
        <f t="shared" si="594"/>
        <v>0</v>
      </c>
      <c r="S1421" s="182">
        <f t="shared" si="594"/>
        <v>0</v>
      </c>
      <c r="T1421" s="182">
        <f t="shared" si="594"/>
        <v>0</v>
      </c>
      <c r="U1421" s="182">
        <f t="shared" si="594"/>
        <v>0</v>
      </c>
      <c r="V1421" s="195">
        <f t="shared" si="594"/>
        <v>0</v>
      </c>
      <c r="W1421" s="46">
        <f t="shared" si="588"/>
        <v>0</v>
      </c>
      <c r="X1421" s="72"/>
      <c r="Y1421"/>
      <c r="Z1421"/>
    </row>
    <row r="1422" spans="1:26" s="129" customFormat="1" ht="12.75" customHeight="1" x14ac:dyDescent="0.2">
      <c r="A1422" s="318"/>
      <c r="B1422" s="256"/>
      <c r="C1422" s="257"/>
      <c r="D1422" s="23" t="s">
        <v>454</v>
      </c>
      <c r="E1422" s="23"/>
      <c r="F1422" s="591"/>
      <c r="G1422" s="69">
        <f>SUBTOTAL(9,G1423:G1424)</f>
        <v>0</v>
      </c>
      <c r="H1422" s="34">
        <f>SUBTOTAL(9,H1423:H1424)</f>
        <v>0</v>
      </c>
      <c r="I1422" s="66">
        <f t="shared" ref="I1422:V1422" si="595">SUBTOTAL(9,I1423:I1424)</f>
        <v>0</v>
      </c>
      <c r="J1422" s="66">
        <f t="shared" si="595"/>
        <v>0</v>
      </c>
      <c r="K1422" s="67">
        <f t="shared" si="595"/>
        <v>0</v>
      </c>
      <c r="L1422" s="34">
        <f t="shared" si="595"/>
        <v>0</v>
      </c>
      <c r="M1422" s="34">
        <f t="shared" si="595"/>
        <v>0</v>
      </c>
      <c r="N1422" s="34">
        <f t="shared" si="595"/>
        <v>0</v>
      </c>
      <c r="O1422" s="34">
        <f t="shared" si="595"/>
        <v>0</v>
      </c>
      <c r="P1422" s="34">
        <f t="shared" si="595"/>
        <v>0</v>
      </c>
      <c r="Q1422" s="34">
        <f t="shared" si="595"/>
        <v>0</v>
      </c>
      <c r="R1422" s="34">
        <f t="shared" si="595"/>
        <v>0</v>
      </c>
      <c r="S1422" s="34">
        <f t="shared" si="595"/>
        <v>0</v>
      </c>
      <c r="T1422" s="34">
        <f t="shared" si="595"/>
        <v>0</v>
      </c>
      <c r="U1422" s="34">
        <f t="shared" si="595"/>
        <v>0</v>
      </c>
      <c r="V1422" s="34">
        <f t="shared" si="595"/>
        <v>0</v>
      </c>
      <c r="W1422" s="33">
        <f>SUBTOTAL(9,W1423:W1424)</f>
        <v>0</v>
      </c>
      <c r="Y1422"/>
      <c r="Z1422"/>
    </row>
    <row r="1423" spans="1:26" s="129" customFormat="1" ht="12.75" customHeight="1" x14ac:dyDescent="0.2">
      <c r="A1423" s="318"/>
      <c r="B1423" s="256"/>
      <c r="C1423" s="257"/>
      <c r="D1423" s="257"/>
      <c r="E1423" s="257"/>
      <c r="F1423" s="433" t="s">
        <v>455</v>
      </c>
      <c r="G1423" s="190">
        <f>G563</f>
        <v>0</v>
      </c>
      <c r="H1423" s="191">
        <f t="shared" ref="H1423:V1423" si="596">H563*VLOOKUP($F1423,DCT,2,FALSE)</f>
        <v>0</v>
      </c>
      <c r="I1423" s="179">
        <f t="shared" si="596"/>
        <v>0</v>
      </c>
      <c r="J1423" s="179">
        <f t="shared" si="596"/>
        <v>0</v>
      </c>
      <c r="K1423" s="197">
        <f t="shared" si="596"/>
        <v>0</v>
      </c>
      <c r="L1423" s="181">
        <f t="shared" si="596"/>
        <v>0</v>
      </c>
      <c r="M1423" s="192">
        <f t="shared" si="596"/>
        <v>0</v>
      </c>
      <c r="N1423" s="182">
        <f t="shared" si="596"/>
        <v>0</v>
      </c>
      <c r="O1423" s="182">
        <f t="shared" si="596"/>
        <v>0</v>
      </c>
      <c r="P1423" s="182">
        <f t="shared" si="596"/>
        <v>0</v>
      </c>
      <c r="Q1423" s="182">
        <f t="shared" si="596"/>
        <v>0</v>
      </c>
      <c r="R1423" s="182">
        <f t="shared" si="596"/>
        <v>0</v>
      </c>
      <c r="S1423" s="182">
        <f t="shared" si="596"/>
        <v>0</v>
      </c>
      <c r="T1423" s="182">
        <f t="shared" si="596"/>
        <v>0</v>
      </c>
      <c r="U1423" s="182">
        <f t="shared" si="596"/>
        <v>0</v>
      </c>
      <c r="V1423" s="195">
        <f t="shared" si="596"/>
        <v>0</v>
      </c>
      <c r="W1423" s="46">
        <f>G1423-SUM(H1423:V1423)</f>
        <v>0</v>
      </c>
      <c r="X1423" s="72"/>
      <c r="Y1423"/>
      <c r="Z1423"/>
    </row>
    <row r="1424" spans="1:26" s="129" customFormat="1" ht="12.75" customHeight="1" x14ac:dyDescent="0.2">
      <c r="A1424" s="318"/>
      <c r="B1424" s="256"/>
      <c r="C1424" s="257"/>
      <c r="D1424" s="257"/>
      <c r="E1424" s="257"/>
      <c r="F1424" s="433" t="s">
        <v>456</v>
      </c>
      <c r="G1424" s="190">
        <f>G564</f>
        <v>0</v>
      </c>
      <c r="H1424" s="191">
        <f t="shared" ref="H1424:V1424" si="597">H564*VLOOKUP($F1424,DCT,2,FALSE)</f>
        <v>0</v>
      </c>
      <c r="I1424" s="179">
        <f t="shared" si="597"/>
        <v>0</v>
      </c>
      <c r="J1424" s="179">
        <f t="shared" si="597"/>
        <v>0</v>
      </c>
      <c r="K1424" s="197">
        <f t="shared" si="597"/>
        <v>0</v>
      </c>
      <c r="L1424" s="181">
        <f t="shared" si="597"/>
        <v>0</v>
      </c>
      <c r="M1424" s="192">
        <f t="shared" si="597"/>
        <v>0</v>
      </c>
      <c r="N1424" s="182">
        <f t="shared" si="597"/>
        <v>0</v>
      </c>
      <c r="O1424" s="182">
        <f t="shared" si="597"/>
        <v>0</v>
      </c>
      <c r="P1424" s="182">
        <f t="shared" si="597"/>
        <v>0</v>
      </c>
      <c r="Q1424" s="182">
        <f t="shared" si="597"/>
        <v>0</v>
      </c>
      <c r="R1424" s="182">
        <f t="shared" si="597"/>
        <v>0</v>
      </c>
      <c r="S1424" s="182">
        <f t="shared" si="597"/>
        <v>0</v>
      </c>
      <c r="T1424" s="182">
        <f t="shared" si="597"/>
        <v>0</v>
      </c>
      <c r="U1424" s="182">
        <f t="shared" si="597"/>
        <v>0</v>
      </c>
      <c r="V1424" s="195">
        <f t="shared" si="597"/>
        <v>0</v>
      </c>
      <c r="W1424" s="46">
        <f>G1424-SUM(H1424:V1424)</f>
        <v>0</v>
      </c>
      <c r="X1424" s="72"/>
      <c r="Y1424"/>
      <c r="Z1424"/>
    </row>
    <row r="1425" spans="1:26" s="129" customFormat="1" ht="12.75" customHeight="1" x14ac:dyDescent="0.2">
      <c r="A1425" s="318"/>
      <c r="B1425" s="256"/>
      <c r="C1425" s="257"/>
      <c r="D1425" s="23" t="s">
        <v>457</v>
      </c>
      <c r="E1425" s="257"/>
      <c r="F1425" s="257"/>
      <c r="G1425" s="69">
        <f>SUBTOTAL(9,G1426)</f>
        <v>0</v>
      </c>
      <c r="H1425" s="34">
        <f>SUBTOTAL(9,H1426)</f>
        <v>0</v>
      </c>
      <c r="I1425" s="66">
        <f t="shared" ref="I1425:V1425" si="598">SUBTOTAL(9,I1426)</f>
        <v>0</v>
      </c>
      <c r="J1425" s="66">
        <f t="shared" si="598"/>
        <v>0</v>
      </c>
      <c r="K1425" s="67">
        <f t="shared" si="598"/>
        <v>0</v>
      </c>
      <c r="L1425" s="34">
        <f t="shared" si="598"/>
        <v>0</v>
      </c>
      <c r="M1425" s="34">
        <f t="shared" si="598"/>
        <v>0</v>
      </c>
      <c r="N1425" s="34">
        <f t="shared" si="598"/>
        <v>0</v>
      </c>
      <c r="O1425" s="34">
        <f t="shared" si="598"/>
        <v>0</v>
      </c>
      <c r="P1425" s="34">
        <f t="shared" si="598"/>
        <v>0</v>
      </c>
      <c r="Q1425" s="34">
        <f t="shared" si="598"/>
        <v>0</v>
      </c>
      <c r="R1425" s="34">
        <f t="shared" si="598"/>
        <v>0</v>
      </c>
      <c r="S1425" s="34">
        <f t="shared" si="598"/>
        <v>0</v>
      </c>
      <c r="T1425" s="34">
        <f t="shared" si="598"/>
        <v>0</v>
      </c>
      <c r="U1425" s="34">
        <f t="shared" si="598"/>
        <v>0</v>
      </c>
      <c r="V1425" s="34">
        <f t="shared" si="598"/>
        <v>0</v>
      </c>
      <c r="W1425" s="46">
        <f>SUBTOTAL(9,W1426)</f>
        <v>0</v>
      </c>
      <c r="Y1425"/>
      <c r="Z1425"/>
    </row>
    <row r="1426" spans="1:26" s="129" customFormat="1" ht="12.75" customHeight="1" x14ac:dyDescent="0.2">
      <c r="A1426" s="318"/>
      <c r="B1426" s="256"/>
      <c r="C1426" s="257"/>
      <c r="D1426" s="257"/>
      <c r="E1426" s="257"/>
      <c r="F1426" s="433" t="s">
        <v>458</v>
      </c>
      <c r="G1426" s="190">
        <f>G566</f>
        <v>0</v>
      </c>
      <c r="H1426" s="191">
        <f t="shared" ref="H1426:V1426" si="599">H566*VLOOKUP($F1426,DCT,2,FALSE)</f>
        <v>0</v>
      </c>
      <c r="I1426" s="179">
        <f t="shared" si="599"/>
        <v>0</v>
      </c>
      <c r="J1426" s="179">
        <f t="shared" si="599"/>
        <v>0</v>
      </c>
      <c r="K1426" s="197">
        <f t="shared" si="599"/>
        <v>0</v>
      </c>
      <c r="L1426" s="181">
        <f t="shared" si="599"/>
        <v>0</v>
      </c>
      <c r="M1426" s="192">
        <f t="shared" si="599"/>
        <v>0</v>
      </c>
      <c r="N1426" s="182">
        <f t="shared" si="599"/>
        <v>0</v>
      </c>
      <c r="O1426" s="182">
        <f t="shared" si="599"/>
        <v>0</v>
      </c>
      <c r="P1426" s="182">
        <f t="shared" si="599"/>
        <v>0</v>
      </c>
      <c r="Q1426" s="182">
        <f t="shared" si="599"/>
        <v>0</v>
      </c>
      <c r="R1426" s="182">
        <f t="shared" si="599"/>
        <v>0</v>
      </c>
      <c r="S1426" s="182">
        <f t="shared" si="599"/>
        <v>0</v>
      </c>
      <c r="T1426" s="182">
        <f t="shared" si="599"/>
        <v>0</v>
      </c>
      <c r="U1426" s="182">
        <f t="shared" si="599"/>
        <v>0</v>
      </c>
      <c r="V1426" s="195">
        <f t="shared" si="599"/>
        <v>0</v>
      </c>
      <c r="W1426" s="46">
        <f>G1426-SUM(H1426:V1426)</f>
        <v>0</v>
      </c>
      <c r="X1426" s="72"/>
      <c r="Y1426"/>
      <c r="Z1426"/>
    </row>
    <row r="1427" spans="1:26" s="72" customFormat="1" outlineLevel="1" x14ac:dyDescent="0.2">
      <c r="A1427" s="318"/>
      <c r="B1427" s="25"/>
      <c r="C1427" s="24"/>
      <c r="D1427" s="23"/>
      <c r="E1427" s="64"/>
      <c r="F1427" s="24"/>
      <c r="G1427" s="435"/>
      <c r="H1427" s="70"/>
      <c r="I1427" s="66"/>
      <c r="J1427" s="66"/>
      <c r="K1427" s="67"/>
      <c r="L1427" s="34"/>
      <c r="M1427" s="34"/>
      <c r="N1427" s="34"/>
      <c r="O1427" s="34"/>
      <c r="P1427" s="34"/>
      <c r="Q1427" s="34"/>
      <c r="R1427" s="34"/>
      <c r="S1427" s="34"/>
      <c r="T1427" s="34"/>
      <c r="U1427" s="34"/>
      <c r="V1427" s="34"/>
      <c r="W1427" s="33"/>
      <c r="Y1427"/>
      <c r="Z1427"/>
    </row>
    <row r="1428" spans="1:26" s="72" customFormat="1" outlineLevel="1" x14ac:dyDescent="0.2">
      <c r="A1428" s="318"/>
      <c r="B1428" s="25"/>
      <c r="C1428" s="23" t="s">
        <v>480</v>
      </c>
      <c r="D1428" s="23"/>
      <c r="E1428" s="64"/>
      <c r="F1428" s="24"/>
      <c r="G1428" s="435">
        <f>SUBTOTAL(9,G1429:G1431)</f>
        <v>0</v>
      </c>
      <c r="H1428" s="70">
        <f t="shared" ref="H1428:W1428" si="600">SUBTOTAL(9,H1429:H1431)</f>
        <v>0</v>
      </c>
      <c r="I1428" s="66">
        <f t="shared" si="600"/>
        <v>0</v>
      </c>
      <c r="J1428" s="66">
        <f t="shared" si="600"/>
        <v>0</v>
      </c>
      <c r="K1428" s="67">
        <f t="shared" si="600"/>
        <v>0</v>
      </c>
      <c r="L1428" s="34">
        <f t="shared" si="600"/>
        <v>0</v>
      </c>
      <c r="M1428" s="34">
        <f t="shared" si="600"/>
        <v>0</v>
      </c>
      <c r="N1428" s="34">
        <f t="shared" si="600"/>
        <v>0</v>
      </c>
      <c r="O1428" s="34">
        <f t="shared" si="600"/>
        <v>0</v>
      </c>
      <c r="P1428" s="34">
        <f t="shared" si="600"/>
        <v>0</v>
      </c>
      <c r="Q1428" s="34">
        <f t="shared" si="600"/>
        <v>0</v>
      </c>
      <c r="R1428" s="34">
        <f t="shared" si="600"/>
        <v>0</v>
      </c>
      <c r="S1428" s="34">
        <f t="shared" si="600"/>
        <v>0</v>
      </c>
      <c r="T1428" s="34">
        <f t="shared" si="600"/>
        <v>0</v>
      </c>
      <c r="U1428" s="34">
        <f t="shared" si="600"/>
        <v>0</v>
      </c>
      <c r="V1428" s="34">
        <f t="shared" si="600"/>
        <v>0</v>
      </c>
      <c r="W1428" s="33">
        <f t="shared" si="600"/>
        <v>0</v>
      </c>
      <c r="Y1428"/>
      <c r="Z1428"/>
    </row>
    <row r="1429" spans="1:26" s="72" customFormat="1" outlineLevel="1" x14ac:dyDescent="0.2">
      <c r="A1429" s="318"/>
      <c r="B1429" s="25"/>
      <c r="C1429" s="24"/>
      <c r="D1429" s="23"/>
      <c r="E1429" s="64"/>
      <c r="F1429" s="433" t="s">
        <v>474</v>
      </c>
      <c r="G1429" s="436">
        <f>G569</f>
        <v>0</v>
      </c>
      <c r="H1429" s="437">
        <f t="shared" ref="H1429:V1429" si="601">H569*VLOOKUP($F1429,DCT,2,FALSE)</f>
        <v>0</v>
      </c>
      <c r="I1429" s="438">
        <f t="shared" si="601"/>
        <v>0</v>
      </c>
      <c r="J1429" s="438">
        <f t="shared" si="601"/>
        <v>0</v>
      </c>
      <c r="K1429" s="439">
        <f t="shared" si="601"/>
        <v>0</v>
      </c>
      <c r="L1429" s="440">
        <f t="shared" si="601"/>
        <v>0</v>
      </c>
      <c r="M1429" s="441">
        <f t="shared" si="601"/>
        <v>0</v>
      </c>
      <c r="N1429" s="438">
        <f t="shared" si="601"/>
        <v>0</v>
      </c>
      <c r="O1429" s="438">
        <f t="shared" si="601"/>
        <v>0</v>
      </c>
      <c r="P1429" s="438">
        <f t="shared" si="601"/>
        <v>0</v>
      </c>
      <c r="Q1429" s="438">
        <f t="shared" si="601"/>
        <v>0</v>
      </c>
      <c r="R1429" s="438">
        <f t="shared" si="601"/>
        <v>0</v>
      </c>
      <c r="S1429" s="438">
        <f t="shared" si="601"/>
        <v>0</v>
      </c>
      <c r="T1429" s="438">
        <f t="shared" si="601"/>
        <v>0</v>
      </c>
      <c r="U1429" s="438">
        <f t="shared" si="601"/>
        <v>0</v>
      </c>
      <c r="V1429" s="442">
        <f t="shared" si="601"/>
        <v>0</v>
      </c>
      <c r="W1429" s="436">
        <f t="shared" ref="W1429:W1431" si="602">G1429-SUM(H1429:V1429)</f>
        <v>0</v>
      </c>
      <c r="Y1429"/>
      <c r="Z1429"/>
    </row>
    <row r="1430" spans="1:26" s="72" customFormat="1" outlineLevel="1" x14ac:dyDescent="0.2">
      <c r="A1430" s="318"/>
      <c r="B1430" s="25"/>
      <c r="C1430" s="24"/>
      <c r="D1430" s="23"/>
      <c r="E1430" s="64"/>
      <c r="F1430" s="433" t="s">
        <v>475</v>
      </c>
      <c r="G1430" s="436">
        <f>G570</f>
        <v>0</v>
      </c>
      <c r="H1430" s="437">
        <f t="shared" ref="H1430:V1430" si="603">H570*VLOOKUP($F1430,DCT,2,FALSE)</f>
        <v>0</v>
      </c>
      <c r="I1430" s="438">
        <f t="shared" si="603"/>
        <v>0</v>
      </c>
      <c r="J1430" s="438">
        <f t="shared" si="603"/>
        <v>0</v>
      </c>
      <c r="K1430" s="439">
        <f t="shared" si="603"/>
        <v>0</v>
      </c>
      <c r="L1430" s="440">
        <f t="shared" si="603"/>
        <v>0</v>
      </c>
      <c r="M1430" s="441">
        <f t="shared" si="603"/>
        <v>0</v>
      </c>
      <c r="N1430" s="438">
        <f t="shared" si="603"/>
        <v>0</v>
      </c>
      <c r="O1430" s="438">
        <f t="shared" si="603"/>
        <v>0</v>
      </c>
      <c r="P1430" s="438">
        <f t="shared" si="603"/>
        <v>0</v>
      </c>
      <c r="Q1430" s="438">
        <f t="shared" si="603"/>
        <v>0</v>
      </c>
      <c r="R1430" s="438">
        <f t="shared" si="603"/>
        <v>0</v>
      </c>
      <c r="S1430" s="438">
        <f t="shared" si="603"/>
        <v>0</v>
      </c>
      <c r="T1430" s="438">
        <f t="shared" si="603"/>
        <v>0</v>
      </c>
      <c r="U1430" s="438">
        <f t="shared" si="603"/>
        <v>0</v>
      </c>
      <c r="V1430" s="442">
        <f t="shared" si="603"/>
        <v>0</v>
      </c>
      <c r="W1430" s="436">
        <f t="shared" si="602"/>
        <v>0</v>
      </c>
      <c r="Y1430"/>
      <c r="Z1430"/>
    </row>
    <row r="1431" spans="1:26" s="72" customFormat="1" outlineLevel="1" x14ac:dyDescent="0.2">
      <c r="A1431" s="318"/>
      <c r="B1431" s="25"/>
      <c r="C1431" s="24"/>
      <c r="D1431" s="23"/>
      <c r="E1431" s="64"/>
      <c r="F1431" s="433" t="s">
        <v>476</v>
      </c>
      <c r="G1431" s="436">
        <f>G571</f>
        <v>0</v>
      </c>
      <c r="H1431" s="437">
        <f t="shared" ref="H1431:V1431" si="604">H571*VLOOKUP($F1431,DCT,2,FALSE)</f>
        <v>0</v>
      </c>
      <c r="I1431" s="438">
        <f t="shared" si="604"/>
        <v>0</v>
      </c>
      <c r="J1431" s="438">
        <f t="shared" si="604"/>
        <v>0</v>
      </c>
      <c r="K1431" s="439">
        <f t="shared" si="604"/>
        <v>0</v>
      </c>
      <c r="L1431" s="440">
        <f t="shared" si="604"/>
        <v>0</v>
      </c>
      <c r="M1431" s="441">
        <f t="shared" si="604"/>
        <v>0</v>
      </c>
      <c r="N1431" s="438">
        <f t="shared" si="604"/>
        <v>0</v>
      </c>
      <c r="O1431" s="438">
        <f t="shared" si="604"/>
        <v>0</v>
      </c>
      <c r="P1431" s="438">
        <f t="shared" si="604"/>
        <v>0</v>
      </c>
      <c r="Q1431" s="438">
        <f t="shared" si="604"/>
        <v>0</v>
      </c>
      <c r="R1431" s="438">
        <f t="shared" si="604"/>
        <v>0</v>
      </c>
      <c r="S1431" s="438">
        <f t="shared" si="604"/>
        <v>0</v>
      </c>
      <c r="T1431" s="438">
        <f t="shared" si="604"/>
        <v>0</v>
      </c>
      <c r="U1431" s="438">
        <f t="shared" si="604"/>
        <v>0</v>
      </c>
      <c r="V1431" s="442">
        <f t="shared" si="604"/>
        <v>0</v>
      </c>
      <c r="W1431" s="436">
        <f t="shared" si="602"/>
        <v>0</v>
      </c>
      <c r="Y1431"/>
      <c r="Z1431"/>
    </row>
    <row r="1432" spans="1:26" s="129" customFormat="1" ht="12.75" customHeight="1" x14ac:dyDescent="0.2">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c r="Y1432"/>
      <c r="Z1432"/>
    </row>
    <row r="1433" spans="1:26" s="129" customFormat="1" ht="16.5" thickBot="1" x14ac:dyDescent="0.25">
      <c r="A1433" s="318"/>
      <c r="B1433" s="79" t="s">
        <v>459</v>
      </c>
      <c r="C1433" s="80"/>
      <c r="D1433" s="80"/>
      <c r="E1433" s="80"/>
      <c r="F1433" s="80"/>
      <c r="G1433" s="92">
        <f t="shared" ref="G1433:W1433" si="605">SUBTOTAL(9,G1383:G1432)</f>
        <v>0</v>
      </c>
      <c r="H1433" s="419">
        <f t="shared" si="605"/>
        <v>0</v>
      </c>
      <c r="I1433" s="420">
        <f t="shared" si="605"/>
        <v>0</v>
      </c>
      <c r="J1433" s="420">
        <f t="shared" si="605"/>
        <v>0</v>
      </c>
      <c r="K1433" s="421">
        <f t="shared" si="605"/>
        <v>0</v>
      </c>
      <c r="L1433" s="422">
        <f t="shared" si="605"/>
        <v>0</v>
      </c>
      <c r="M1433" s="424">
        <f t="shared" si="605"/>
        <v>0</v>
      </c>
      <c r="N1433" s="423">
        <f t="shared" si="605"/>
        <v>0</v>
      </c>
      <c r="O1433" s="423">
        <f t="shared" si="605"/>
        <v>0</v>
      </c>
      <c r="P1433" s="423">
        <f t="shared" si="605"/>
        <v>0</v>
      </c>
      <c r="Q1433" s="423">
        <f t="shared" si="605"/>
        <v>0</v>
      </c>
      <c r="R1433" s="423">
        <f t="shared" si="605"/>
        <v>0</v>
      </c>
      <c r="S1433" s="423">
        <f t="shared" si="605"/>
        <v>0</v>
      </c>
      <c r="T1433" s="423">
        <f t="shared" si="605"/>
        <v>0</v>
      </c>
      <c r="U1433" s="423">
        <f t="shared" si="605"/>
        <v>0</v>
      </c>
      <c r="V1433" s="94">
        <f t="shared" si="605"/>
        <v>0</v>
      </c>
      <c r="W1433" s="97">
        <f t="shared" si="605"/>
        <v>0</v>
      </c>
      <c r="X1433" s="72"/>
      <c r="Y1433"/>
      <c r="Z1433"/>
    </row>
    <row r="1434" spans="1:26" ht="13.5" thickBot="1" x14ac:dyDescent="0.25">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c r="Y1434"/>
      <c r="Z1434"/>
    </row>
    <row r="1435" spans="1:26" s="150" customFormat="1" ht="15.75" x14ac:dyDescent="0.2">
      <c r="A1435" s="319"/>
      <c r="B1435" s="325" t="s">
        <v>149</v>
      </c>
      <c r="C1435" s="170"/>
      <c r="D1435" s="170"/>
      <c r="E1435" s="170"/>
      <c r="F1435" s="170"/>
      <c r="G1435" s="238"/>
      <c r="H1435" s="239"/>
      <c r="I1435" s="239"/>
      <c r="J1435" s="239"/>
      <c r="K1435" s="241"/>
      <c r="L1435" s="240"/>
      <c r="M1435" s="239"/>
      <c r="N1435" s="239"/>
      <c r="O1435" s="239"/>
      <c r="P1435" s="239"/>
      <c r="Q1435" s="239"/>
      <c r="R1435" s="239"/>
      <c r="S1435" s="239"/>
      <c r="T1435" s="239"/>
      <c r="U1435" s="239"/>
      <c r="V1435" s="241"/>
      <c r="W1435" s="241"/>
      <c r="Y1435"/>
      <c r="Z1435"/>
    </row>
    <row r="1436" spans="1:26" x14ac:dyDescent="0.2">
      <c r="A1436" s="318"/>
      <c r="B1436" s="30"/>
      <c r="C1436" s="23" t="s">
        <v>199</v>
      </c>
      <c r="D1436" s="24"/>
      <c r="E1436" s="24"/>
      <c r="F1436" s="24"/>
      <c r="G1436" s="49"/>
      <c r="H1436" s="42"/>
      <c r="I1436" s="42"/>
      <c r="J1436" s="42"/>
      <c r="K1436" s="44"/>
      <c r="L1436" s="43"/>
      <c r="M1436" s="42"/>
      <c r="N1436" s="42"/>
      <c r="O1436" s="42"/>
      <c r="P1436" s="42"/>
      <c r="Q1436" s="42"/>
      <c r="R1436" s="42"/>
      <c r="S1436" s="42"/>
      <c r="T1436" s="42"/>
      <c r="U1436" s="42"/>
      <c r="V1436" s="44"/>
      <c r="W1436" s="44"/>
      <c r="Y1436"/>
      <c r="Z1436"/>
    </row>
    <row r="1437" spans="1:26" s="72" customFormat="1" x14ac:dyDescent="0.2">
      <c r="A1437" s="322"/>
      <c r="B1437" s="25"/>
      <c r="C1437" s="23"/>
      <c r="D1437" s="65" t="s">
        <v>52</v>
      </c>
      <c r="E1437" s="24"/>
      <c r="F1437" s="24"/>
      <c r="G1437" s="69"/>
      <c r="H1437" s="70"/>
      <c r="I1437" s="66"/>
      <c r="J1437" s="66"/>
      <c r="K1437" s="67"/>
      <c r="L1437" s="51"/>
      <c r="M1437" s="34"/>
      <c r="N1437" s="34"/>
      <c r="O1437" s="34"/>
      <c r="P1437" s="34"/>
      <c r="Q1437" s="34"/>
      <c r="R1437" s="34"/>
      <c r="S1437" s="34"/>
      <c r="T1437" s="34"/>
      <c r="U1437" s="34"/>
      <c r="V1437" s="37"/>
      <c r="W1437" s="37"/>
      <c r="Y1437"/>
      <c r="Z1437"/>
    </row>
    <row r="1438" spans="1:26" s="72" customFormat="1" x14ac:dyDescent="0.2">
      <c r="A1438" s="322"/>
      <c r="B1438" s="25"/>
      <c r="C1438" s="23"/>
      <c r="D1438" s="23"/>
      <c r="E1438" s="24" t="s">
        <v>153</v>
      </c>
      <c r="F1438" s="24"/>
      <c r="G1438" s="69">
        <f>SUBTOTAL(9,G1439:G1442)</f>
        <v>0</v>
      </c>
      <c r="H1438" s="70">
        <f t="shared" ref="H1438:W1438" si="606">SUBTOTAL(9,H1439:H1442)</f>
        <v>0</v>
      </c>
      <c r="I1438" s="66">
        <f t="shared" si="606"/>
        <v>0</v>
      </c>
      <c r="J1438" s="66">
        <f t="shared" si="606"/>
        <v>0</v>
      </c>
      <c r="K1438" s="67">
        <f t="shared" si="606"/>
        <v>0</v>
      </c>
      <c r="L1438" s="34">
        <f t="shared" si="606"/>
        <v>0</v>
      </c>
      <c r="M1438" s="34">
        <f t="shared" si="606"/>
        <v>0</v>
      </c>
      <c r="N1438" s="34">
        <f t="shared" si="606"/>
        <v>0</v>
      </c>
      <c r="O1438" s="34">
        <f t="shared" si="606"/>
        <v>0</v>
      </c>
      <c r="P1438" s="34">
        <f t="shared" si="606"/>
        <v>0</v>
      </c>
      <c r="Q1438" s="34">
        <f t="shared" si="606"/>
        <v>0</v>
      </c>
      <c r="R1438" s="34">
        <f t="shared" si="606"/>
        <v>0</v>
      </c>
      <c r="S1438" s="34">
        <f t="shared" si="606"/>
        <v>0</v>
      </c>
      <c r="T1438" s="34">
        <f t="shared" si="606"/>
        <v>0</v>
      </c>
      <c r="U1438" s="34">
        <f t="shared" si="606"/>
        <v>0</v>
      </c>
      <c r="V1438" s="34">
        <f t="shared" si="606"/>
        <v>0</v>
      </c>
      <c r="W1438" s="33">
        <f t="shared" si="606"/>
        <v>0</v>
      </c>
      <c r="Y1438"/>
      <c r="Z1438"/>
    </row>
    <row r="1439" spans="1:26" s="72" customFormat="1" outlineLevel="1" x14ac:dyDescent="0.2">
      <c r="A1439" s="322"/>
      <c r="B1439" s="25"/>
      <c r="C1439" s="23"/>
      <c r="D1439" s="23"/>
      <c r="E1439" s="24"/>
      <c r="F1439" s="176" t="s">
        <v>154</v>
      </c>
      <c r="G1439" s="190">
        <f>G579</f>
        <v>0</v>
      </c>
      <c r="H1439" s="242">
        <f>G1439*(1-VLOOKUP($F1439,SHT,4,FALSE))+H579*(1-VLOOKUP($F1439,SHT,4,FALSE))</f>
        <v>0</v>
      </c>
      <c r="I1439" s="179">
        <f t="shared" ref="I1439:V1439" si="607">I579*(1-VLOOKUP($F1439,SHT,4,FALSE))</f>
        <v>0</v>
      </c>
      <c r="J1439" s="179">
        <f t="shared" si="607"/>
        <v>0</v>
      </c>
      <c r="K1439" s="197">
        <f t="shared" si="607"/>
        <v>0</v>
      </c>
      <c r="L1439" s="181">
        <f t="shared" si="607"/>
        <v>0</v>
      </c>
      <c r="M1439" s="192">
        <f t="shared" si="607"/>
        <v>0</v>
      </c>
      <c r="N1439" s="182">
        <f t="shared" si="607"/>
        <v>0</v>
      </c>
      <c r="O1439" s="182">
        <f t="shared" si="607"/>
        <v>0</v>
      </c>
      <c r="P1439" s="182">
        <f t="shared" si="607"/>
        <v>0</v>
      </c>
      <c r="Q1439" s="182">
        <f t="shared" si="607"/>
        <v>0</v>
      </c>
      <c r="R1439" s="182">
        <f t="shared" si="607"/>
        <v>0</v>
      </c>
      <c r="S1439" s="182">
        <f t="shared" si="607"/>
        <v>0</v>
      </c>
      <c r="T1439" s="178">
        <f t="shared" si="607"/>
        <v>0</v>
      </c>
      <c r="U1439" s="182">
        <f t="shared" si="607"/>
        <v>0</v>
      </c>
      <c r="V1439" s="183">
        <f t="shared" si="607"/>
        <v>0</v>
      </c>
      <c r="W1439" s="46">
        <f>W579</f>
        <v>0</v>
      </c>
      <c r="Y1439"/>
      <c r="Z1439"/>
    </row>
    <row r="1440" spans="1:26" s="72" customFormat="1" outlineLevel="1" x14ac:dyDescent="0.2">
      <c r="A1440" s="322"/>
      <c r="B1440" s="25"/>
      <c r="C1440" s="23"/>
      <c r="D1440" s="23"/>
      <c r="E1440" s="24"/>
      <c r="F1440" s="176" t="s">
        <v>155</v>
      </c>
      <c r="G1440" s="190">
        <f>G580</f>
        <v>0</v>
      </c>
      <c r="H1440" s="242">
        <f>G1440*(1-VLOOKUP($F1440,SHT,4,FALSE))+H580*(1-VLOOKUP($F1440,SHT,4,FALSE))</f>
        <v>0</v>
      </c>
      <c r="I1440" s="179">
        <f t="shared" ref="I1440:V1440" si="608">I580*(1-VLOOKUP($F1440,SHT,4,FALSE))</f>
        <v>0</v>
      </c>
      <c r="J1440" s="179">
        <f t="shared" si="608"/>
        <v>0</v>
      </c>
      <c r="K1440" s="197">
        <f t="shared" si="608"/>
        <v>0</v>
      </c>
      <c r="L1440" s="181">
        <f t="shared" si="608"/>
        <v>0</v>
      </c>
      <c r="M1440" s="192">
        <f t="shared" si="608"/>
        <v>0</v>
      </c>
      <c r="N1440" s="182">
        <f t="shared" si="608"/>
        <v>0</v>
      </c>
      <c r="O1440" s="182">
        <f t="shared" si="608"/>
        <v>0</v>
      </c>
      <c r="P1440" s="182">
        <f t="shared" si="608"/>
        <v>0</v>
      </c>
      <c r="Q1440" s="182">
        <f t="shared" si="608"/>
        <v>0</v>
      </c>
      <c r="R1440" s="182">
        <f t="shared" si="608"/>
        <v>0</v>
      </c>
      <c r="S1440" s="182">
        <f t="shared" si="608"/>
        <v>0</v>
      </c>
      <c r="T1440" s="178">
        <f t="shared" si="608"/>
        <v>0</v>
      </c>
      <c r="U1440" s="182">
        <f t="shared" si="608"/>
        <v>0</v>
      </c>
      <c r="V1440" s="183">
        <f t="shared" si="608"/>
        <v>0</v>
      </c>
      <c r="W1440" s="46">
        <f>W580</f>
        <v>0</v>
      </c>
      <c r="Y1440"/>
      <c r="Z1440"/>
    </row>
    <row r="1441" spans="1:26" s="72" customFormat="1" outlineLevel="1" x14ac:dyDescent="0.2">
      <c r="A1441" s="322"/>
      <c r="B1441" s="25"/>
      <c r="C1441" s="23"/>
      <c r="D1441" s="23"/>
      <c r="E1441" s="24"/>
      <c r="F1441" s="176" t="s">
        <v>156</v>
      </c>
      <c r="G1441" s="190">
        <f>G581</f>
        <v>0</v>
      </c>
      <c r="H1441" s="242">
        <f>G1441*(1-VLOOKUP($F1441,SHT,4,FALSE))+H581*(1-VLOOKUP($F1441,SHT,4,FALSE))</f>
        <v>0</v>
      </c>
      <c r="I1441" s="179">
        <f t="shared" ref="I1441:V1441" si="609">I581*(1-VLOOKUP($F1441,SHT,4,FALSE))</f>
        <v>0</v>
      </c>
      <c r="J1441" s="179">
        <f t="shared" si="609"/>
        <v>0</v>
      </c>
      <c r="K1441" s="197">
        <f t="shared" si="609"/>
        <v>0</v>
      </c>
      <c r="L1441" s="181">
        <f t="shared" si="609"/>
        <v>0</v>
      </c>
      <c r="M1441" s="192">
        <f t="shared" si="609"/>
        <v>0</v>
      </c>
      <c r="N1441" s="182">
        <f t="shared" si="609"/>
        <v>0</v>
      </c>
      <c r="O1441" s="182">
        <f t="shared" si="609"/>
        <v>0</v>
      </c>
      <c r="P1441" s="182">
        <f t="shared" si="609"/>
        <v>0</v>
      </c>
      <c r="Q1441" s="182">
        <f t="shared" si="609"/>
        <v>0</v>
      </c>
      <c r="R1441" s="182">
        <f t="shared" si="609"/>
        <v>0</v>
      </c>
      <c r="S1441" s="182">
        <f t="shared" si="609"/>
        <v>0</v>
      </c>
      <c r="T1441" s="178">
        <f t="shared" si="609"/>
        <v>0</v>
      </c>
      <c r="U1441" s="182">
        <f t="shared" si="609"/>
        <v>0</v>
      </c>
      <c r="V1441" s="183">
        <f t="shared" si="609"/>
        <v>0</v>
      </c>
      <c r="W1441" s="46">
        <f>W581</f>
        <v>0</v>
      </c>
      <c r="Y1441"/>
      <c r="Z1441"/>
    </row>
    <row r="1442" spans="1:26" s="72" customFormat="1" outlineLevel="1" x14ac:dyDescent="0.2">
      <c r="A1442" s="322"/>
      <c r="B1442" s="25"/>
      <c r="C1442" s="23"/>
      <c r="D1442" s="23"/>
      <c r="E1442" s="24"/>
      <c r="F1442" s="176" t="s">
        <v>197</v>
      </c>
      <c r="G1442" s="190">
        <f>G582</f>
        <v>0</v>
      </c>
      <c r="H1442" s="242">
        <f>G1442*(1-VLOOKUP($F1442,SHT,4,FALSE))+H582*(1-VLOOKUP($F1442,SHT,4,FALSE))</f>
        <v>0</v>
      </c>
      <c r="I1442" s="179">
        <f t="shared" ref="I1442:V1442" si="610">I582*(1-VLOOKUP($F1442,SHT,4,FALSE))</f>
        <v>0</v>
      </c>
      <c r="J1442" s="179">
        <f t="shared" si="610"/>
        <v>0</v>
      </c>
      <c r="K1442" s="197">
        <f t="shared" si="610"/>
        <v>0</v>
      </c>
      <c r="L1442" s="181">
        <f t="shared" si="610"/>
        <v>0</v>
      </c>
      <c r="M1442" s="192">
        <f t="shared" si="610"/>
        <v>0</v>
      </c>
      <c r="N1442" s="182">
        <f t="shared" si="610"/>
        <v>0</v>
      </c>
      <c r="O1442" s="182">
        <f t="shared" si="610"/>
        <v>0</v>
      </c>
      <c r="P1442" s="182">
        <f t="shared" si="610"/>
        <v>0</v>
      </c>
      <c r="Q1442" s="182">
        <f t="shared" si="610"/>
        <v>0</v>
      </c>
      <c r="R1442" s="182">
        <f t="shared" si="610"/>
        <v>0</v>
      </c>
      <c r="S1442" s="182">
        <f t="shared" si="610"/>
        <v>0</v>
      </c>
      <c r="T1442" s="178">
        <f t="shared" si="610"/>
        <v>0</v>
      </c>
      <c r="U1442" s="182">
        <f t="shared" si="610"/>
        <v>0</v>
      </c>
      <c r="V1442" s="183">
        <f t="shared" si="610"/>
        <v>0</v>
      </c>
      <c r="W1442" s="46">
        <f>W582</f>
        <v>0</v>
      </c>
      <c r="Y1442"/>
      <c r="Z1442"/>
    </row>
    <row r="1443" spans="1:26" s="72" customFormat="1" x14ac:dyDescent="0.2">
      <c r="A1443" s="322"/>
      <c r="B1443" s="25"/>
      <c r="C1443" s="23"/>
      <c r="D1443" s="23"/>
      <c r="E1443" s="24" t="s">
        <v>157</v>
      </c>
      <c r="F1443" s="24"/>
      <c r="G1443" s="69">
        <f t="shared" ref="G1443:W1443" si="611">SUBTOTAL(9,G1444:G1447)</f>
        <v>0</v>
      </c>
      <c r="H1443" s="70">
        <f t="shared" si="611"/>
        <v>0</v>
      </c>
      <c r="I1443" s="66">
        <f t="shared" si="611"/>
        <v>0</v>
      </c>
      <c r="J1443" s="66">
        <f t="shared" si="611"/>
        <v>0</v>
      </c>
      <c r="K1443" s="67">
        <f t="shared" si="611"/>
        <v>0</v>
      </c>
      <c r="L1443" s="34">
        <f t="shared" si="611"/>
        <v>0</v>
      </c>
      <c r="M1443" s="34">
        <f t="shared" si="611"/>
        <v>0</v>
      </c>
      <c r="N1443" s="34">
        <f t="shared" si="611"/>
        <v>0</v>
      </c>
      <c r="O1443" s="34">
        <f t="shared" si="611"/>
        <v>0</v>
      </c>
      <c r="P1443" s="34">
        <f t="shared" si="611"/>
        <v>0</v>
      </c>
      <c r="Q1443" s="34">
        <f t="shared" si="611"/>
        <v>0</v>
      </c>
      <c r="R1443" s="34">
        <f t="shared" si="611"/>
        <v>0</v>
      </c>
      <c r="S1443" s="34">
        <f t="shared" si="611"/>
        <v>0</v>
      </c>
      <c r="T1443" s="34">
        <f t="shared" si="611"/>
        <v>0</v>
      </c>
      <c r="U1443" s="34">
        <f t="shared" si="611"/>
        <v>0</v>
      </c>
      <c r="V1443" s="34">
        <f t="shared" si="611"/>
        <v>0</v>
      </c>
      <c r="W1443" s="33">
        <f t="shared" si="611"/>
        <v>0</v>
      </c>
      <c r="Y1443"/>
      <c r="Z1443"/>
    </row>
    <row r="1444" spans="1:26" s="72" customFormat="1" outlineLevel="1" x14ac:dyDescent="0.2">
      <c r="A1444" s="322"/>
      <c r="B1444" s="25"/>
      <c r="C1444" s="23"/>
      <c r="D1444" s="23"/>
      <c r="E1444" s="24"/>
      <c r="F1444" s="176" t="s">
        <v>158</v>
      </c>
      <c r="G1444" s="190">
        <f>G584</f>
        <v>0</v>
      </c>
      <c r="H1444" s="242">
        <f>G1444*(1-VLOOKUP($F1444,SHT,4,FALSE))+H584*(1-VLOOKUP($F1444,SHT,4,FALSE))</f>
        <v>0</v>
      </c>
      <c r="I1444" s="179">
        <f t="shared" ref="I1444:V1444" si="612">I584*(1-VLOOKUP($F1444,SHT,4,FALSE))</f>
        <v>0</v>
      </c>
      <c r="J1444" s="179">
        <f t="shared" si="612"/>
        <v>0</v>
      </c>
      <c r="K1444" s="197">
        <f t="shared" si="612"/>
        <v>0</v>
      </c>
      <c r="L1444" s="181">
        <f t="shared" si="612"/>
        <v>0</v>
      </c>
      <c r="M1444" s="192">
        <f t="shared" si="612"/>
        <v>0</v>
      </c>
      <c r="N1444" s="182">
        <f t="shared" si="612"/>
        <v>0</v>
      </c>
      <c r="O1444" s="182">
        <f t="shared" si="612"/>
        <v>0</v>
      </c>
      <c r="P1444" s="182">
        <f t="shared" si="612"/>
        <v>0</v>
      </c>
      <c r="Q1444" s="182">
        <f t="shared" si="612"/>
        <v>0</v>
      </c>
      <c r="R1444" s="182">
        <f t="shared" si="612"/>
        <v>0</v>
      </c>
      <c r="S1444" s="182">
        <f t="shared" si="612"/>
        <v>0</v>
      </c>
      <c r="T1444" s="178">
        <f t="shared" si="612"/>
        <v>0</v>
      </c>
      <c r="U1444" s="182">
        <f t="shared" si="612"/>
        <v>0</v>
      </c>
      <c r="V1444" s="183">
        <f t="shared" si="612"/>
        <v>0</v>
      </c>
      <c r="W1444" s="46">
        <f>W584</f>
        <v>0</v>
      </c>
      <c r="Y1444"/>
      <c r="Z1444"/>
    </row>
    <row r="1445" spans="1:26" s="72" customFormat="1" outlineLevel="1" x14ac:dyDescent="0.2">
      <c r="A1445" s="322"/>
      <c r="B1445" s="25"/>
      <c r="C1445" s="23"/>
      <c r="D1445" s="23"/>
      <c r="E1445" s="24"/>
      <c r="F1445" s="176" t="s">
        <v>159</v>
      </c>
      <c r="G1445" s="190">
        <f>G585</f>
        <v>0</v>
      </c>
      <c r="H1445" s="242">
        <f>G1445*(1-VLOOKUP($F1445,SHT,4,FALSE))+H585*(1-VLOOKUP($F1445,SHT,4,FALSE))</f>
        <v>0</v>
      </c>
      <c r="I1445" s="179">
        <f t="shared" ref="I1445:V1445" si="613">I585*(1-VLOOKUP($F1445,SHT,4,FALSE))</f>
        <v>0</v>
      </c>
      <c r="J1445" s="179">
        <f t="shared" si="613"/>
        <v>0</v>
      </c>
      <c r="K1445" s="197">
        <f t="shared" si="613"/>
        <v>0</v>
      </c>
      <c r="L1445" s="181">
        <f t="shared" si="613"/>
        <v>0</v>
      </c>
      <c r="M1445" s="192">
        <f t="shared" si="613"/>
        <v>0</v>
      </c>
      <c r="N1445" s="182">
        <f t="shared" si="613"/>
        <v>0</v>
      </c>
      <c r="O1445" s="182">
        <f t="shared" si="613"/>
        <v>0</v>
      </c>
      <c r="P1445" s="182">
        <f t="shared" si="613"/>
        <v>0</v>
      </c>
      <c r="Q1445" s="182">
        <f t="shared" si="613"/>
        <v>0</v>
      </c>
      <c r="R1445" s="182">
        <f t="shared" si="613"/>
        <v>0</v>
      </c>
      <c r="S1445" s="182">
        <f t="shared" si="613"/>
        <v>0</v>
      </c>
      <c r="T1445" s="178">
        <f t="shared" si="613"/>
        <v>0</v>
      </c>
      <c r="U1445" s="182">
        <f t="shared" si="613"/>
        <v>0</v>
      </c>
      <c r="V1445" s="183">
        <f t="shared" si="613"/>
        <v>0</v>
      </c>
      <c r="W1445" s="46">
        <f>W585</f>
        <v>0</v>
      </c>
      <c r="Y1445"/>
      <c r="Z1445"/>
    </row>
    <row r="1446" spans="1:26" s="72" customFormat="1" outlineLevel="1" x14ac:dyDescent="0.2">
      <c r="A1446" s="322"/>
      <c r="B1446" s="25"/>
      <c r="C1446" s="23"/>
      <c r="D1446" s="23"/>
      <c r="E1446" s="24"/>
      <c r="F1446" s="176" t="s">
        <v>160</v>
      </c>
      <c r="G1446" s="190">
        <f>G586</f>
        <v>0</v>
      </c>
      <c r="H1446" s="242">
        <f>G1446*(1-VLOOKUP($F1446,SHT,4,FALSE))+H586*(1-VLOOKUP($F1446,SHT,4,FALSE))</f>
        <v>0</v>
      </c>
      <c r="I1446" s="179">
        <f t="shared" ref="I1446:V1446" si="614">I586*(1-VLOOKUP($F1446,SHT,4,FALSE))</f>
        <v>0</v>
      </c>
      <c r="J1446" s="179">
        <f t="shared" si="614"/>
        <v>0</v>
      </c>
      <c r="K1446" s="197">
        <f t="shared" si="614"/>
        <v>0</v>
      </c>
      <c r="L1446" s="181">
        <f t="shared" si="614"/>
        <v>0</v>
      </c>
      <c r="M1446" s="192">
        <f t="shared" si="614"/>
        <v>0</v>
      </c>
      <c r="N1446" s="182">
        <f t="shared" si="614"/>
        <v>0</v>
      </c>
      <c r="O1446" s="182">
        <f t="shared" si="614"/>
        <v>0</v>
      </c>
      <c r="P1446" s="182">
        <f t="shared" si="614"/>
        <v>0</v>
      </c>
      <c r="Q1446" s="182">
        <f t="shared" si="614"/>
        <v>0</v>
      </c>
      <c r="R1446" s="182">
        <f t="shared" si="614"/>
        <v>0</v>
      </c>
      <c r="S1446" s="182">
        <f t="shared" si="614"/>
        <v>0</v>
      </c>
      <c r="T1446" s="178">
        <f t="shared" si="614"/>
        <v>0</v>
      </c>
      <c r="U1446" s="182">
        <f t="shared" si="614"/>
        <v>0</v>
      </c>
      <c r="V1446" s="183">
        <f t="shared" si="614"/>
        <v>0</v>
      </c>
      <c r="W1446" s="46">
        <f>W586</f>
        <v>0</v>
      </c>
      <c r="Y1446"/>
      <c r="Z1446"/>
    </row>
    <row r="1447" spans="1:26" s="72" customFormat="1" outlineLevel="1" x14ac:dyDescent="0.2">
      <c r="A1447" s="322"/>
      <c r="B1447" s="25"/>
      <c r="C1447" s="23"/>
      <c r="D1447" s="23"/>
      <c r="E1447" s="24"/>
      <c r="F1447" s="176" t="s">
        <v>198</v>
      </c>
      <c r="G1447" s="190">
        <f>G587</f>
        <v>0</v>
      </c>
      <c r="H1447" s="242">
        <f>G1447*(1-VLOOKUP($F1447,SHT,4,FALSE))+H587*(1-VLOOKUP($F1447,SHT,4,FALSE))</f>
        <v>0</v>
      </c>
      <c r="I1447" s="179">
        <f t="shared" ref="I1447:V1447" si="615">I587*(1-VLOOKUP($F1447,SHT,4,FALSE))</f>
        <v>0</v>
      </c>
      <c r="J1447" s="179">
        <f t="shared" si="615"/>
        <v>0</v>
      </c>
      <c r="K1447" s="197">
        <f t="shared" si="615"/>
        <v>0</v>
      </c>
      <c r="L1447" s="181">
        <f t="shared" si="615"/>
        <v>0</v>
      </c>
      <c r="M1447" s="192">
        <f t="shared" si="615"/>
        <v>0</v>
      </c>
      <c r="N1447" s="182">
        <f t="shared" si="615"/>
        <v>0</v>
      </c>
      <c r="O1447" s="182">
        <f t="shared" si="615"/>
        <v>0</v>
      </c>
      <c r="P1447" s="182">
        <f t="shared" si="615"/>
        <v>0</v>
      </c>
      <c r="Q1447" s="182">
        <f t="shared" si="615"/>
        <v>0</v>
      </c>
      <c r="R1447" s="182">
        <f t="shared" si="615"/>
        <v>0</v>
      </c>
      <c r="S1447" s="182">
        <f t="shared" si="615"/>
        <v>0</v>
      </c>
      <c r="T1447" s="178">
        <f t="shared" si="615"/>
        <v>0</v>
      </c>
      <c r="U1447" s="182">
        <f t="shared" si="615"/>
        <v>0</v>
      </c>
      <c r="V1447" s="183">
        <f t="shared" si="615"/>
        <v>0</v>
      </c>
      <c r="W1447" s="46">
        <f>W587</f>
        <v>0</v>
      </c>
      <c r="Y1447"/>
      <c r="Z1447"/>
    </row>
    <row r="1448" spans="1:26" s="72" customFormat="1" x14ac:dyDescent="0.2">
      <c r="A1448" s="322"/>
      <c r="B1448" s="25"/>
      <c r="C1448" s="23"/>
      <c r="D1448" s="23"/>
      <c r="E1448" s="24" t="s">
        <v>347</v>
      </c>
      <c r="F1448" s="24"/>
      <c r="G1448" s="69">
        <f t="shared" ref="G1448:W1448" si="616">SUBTOTAL(9,G1449:G1452)</f>
        <v>0</v>
      </c>
      <c r="H1448" s="70">
        <f t="shared" si="616"/>
        <v>0</v>
      </c>
      <c r="I1448" s="66">
        <f t="shared" si="616"/>
        <v>0</v>
      </c>
      <c r="J1448" s="66">
        <f t="shared" si="616"/>
        <v>0</v>
      </c>
      <c r="K1448" s="67">
        <f t="shared" si="616"/>
        <v>0</v>
      </c>
      <c r="L1448" s="34">
        <f t="shared" si="616"/>
        <v>0</v>
      </c>
      <c r="M1448" s="34">
        <f t="shared" si="616"/>
        <v>0</v>
      </c>
      <c r="N1448" s="34">
        <f t="shared" si="616"/>
        <v>0</v>
      </c>
      <c r="O1448" s="34">
        <f t="shared" si="616"/>
        <v>0</v>
      </c>
      <c r="P1448" s="34">
        <f t="shared" si="616"/>
        <v>0</v>
      </c>
      <c r="Q1448" s="34">
        <f t="shared" si="616"/>
        <v>0</v>
      </c>
      <c r="R1448" s="34">
        <f t="shared" si="616"/>
        <v>0</v>
      </c>
      <c r="S1448" s="34">
        <f t="shared" si="616"/>
        <v>0</v>
      </c>
      <c r="T1448" s="34">
        <f t="shared" si="616"/>
        <v>0</v>
      </c>
      <c r="U1448" s="34">
        <f t="shared" si="616"/>
        <v>0</v>
      </c>
      <c r="V1448" s="34">
        <f t="shared" si="616"/>
        <v>0</v>
      </c>
      <c r="W1448" s="33">
        <f t="shared" si="616"/>
        <v>0</v>
      </c>
      <c r="Y1448"/>
      <c r="Z1448"/>
    </row>
    <row r="1449" spans="1:26" s="72" customFormat="1" outlineLevel="1" x14ac:dyDescent="0.2">
      <c r="A1449" s="322"/>
      <c r="B1449" s="25"/>
      <c r="C1449" s="23"/>
      <c r="D1449" s="23"/>
      <c r="E1449" s="24"/>
      <c r="F1449" s="176" t="s">
        <v>327</v>
      </c>
      <c r="G1449" s="190">
        <f>G589</f>
        <v>0</v>
      </c>
      <c r="H1449" s="242">
        <f>G1449*(1-VLOOKUP($F1449,SHT,4,FALSE))+H589*(1-VLOOKUP($F1449,SHT,4,FALSE))</f>
        <v>0</v>
      </c>
      <c r="I1449" s="179">
        <f t="shared" ref="I1449:V1449" si="617">I589*(1-VLOOKUP($F1449,SHT,4,FALSE))</f>
        <v>0</v>
      </c>
      <c r="J1449" s="179">
        <f t="shared" si="617"/>
        <v>0</v>
      </c>
      <c r="K1449" s="197">
        <f t="shared" si="617"/>
        <v>0</v>
      </c>
      <c r="L1449" s="181">
        <f t="shared" si="617"/>
        <v>0</v>
      </c>
      <c r="M1449" s="192">
        <f t="shared" si="617"/>
        <v>0</v>
      </c>
      <c r="N1449" s="182">
        <f t="shared" si="617"/>
        <v>0</v>
      </c>
      <c r="O1449" s="182">
        <f t="shared" si="617"/>
        <v>0</v>
      </c>
      <c r="P1449" s="182">
        <f t="shared" si="617"/>
        <v>0</v>
      </c>
      <c r="Q1449" s="182">
        <f t="shared" si="617"/>
        <v>0</v>
      </c>
      <c r="R1449" s="182">
        <f t="shared" si="617"/>
        <v>0</v>
      </c>
      <c r="S1449" s="182">
        <f t="shared" si="617"/>
        <v>0</v>
      </c>
      <c r="T1449" s="178">
        <f t="shared" si="617"/>
        <v>0</v>
      </c>
      <c r="U1449" s="182">
        <f t="shared" si="617"/>
        <v>0</v>
      </c>
      <c r="V1449" s="183">
        <f t="shared" si="617"/>
        <v>0</v>
      </c>
      <c r="W1449" s="46">
        <f>W589</f>
        <v>0</v>
      </c>
      <c r="Y1449"/>
      <c r="Z1449"/>
    </row>
    <row r="1450" spans="1:26" s="72" customFormat="1" outlineLevel="1" x14ac:dyDescent="0.2">
      <c r="A1450" s="322"/>
      <c r="B1450" s="25"/>
      <c r="C1450" s="23"/>
      <c r="D1450" s="23"/>
      <c r="E1450" s="24"/>
      <c r="F1450" s="176" t="s">
        <v>328</v>
      </c>
      <c r="G1450" s="190">
        <f>G590</f>
        <v>0</v>
      </c>
      <c r="H1450" s="242">
        <f>G1450*(1-VLOOKUP($F1450,SHT,4,FALSE))+H590*(1-VLOOKUP($F1450,SHT,4,FALSE))</f>
        <v>0</v>
      </c>
      <c r="I1450" s="179">
        <f t="shared" ref="I1450:V1450" si="618">I590*(1-VLOOKUP($F1450,SHT,4,FALSE))</f>
        <v>0</v>
      </c>
      <c r="J1450" s="179">
        <f t="shared" si="618"/>
        <v>0</v>
      </c>
      <c r="K1450" s="197">
        <f t="shared" si="618"/>
        <v>0</v>
      </c>
      <c r="L1450" s="181">
        <f t="shared" si="618"/>
        <v>0</v>
      </c>
      <c r="M1450" s="192">
        <f t="shared" si="618"/>
        <v>0</v>
      </c>
      <c r="N1450" s="182">
        <f t="shared" si="618"/>
        <v>0</v>
      </c>
      <c r="O1450" s="182">
        <f t="shared" si="618"/>
        <v>0</v>
      </c>
      <c r="P1450" s="182">
        <f t="shared" si="618"/>
        <v>0</v>
      </c>
      <c r="Q1450" s="182">
        <f t="shared" si="618"/>
        <v>0</v>
      </c>
      <c r="R1450" s="182">
        <f t="shared" si="618"/>
        <v>0</v>
      </c>
      <c r="S1450" s="182">
        <f t="shared" si="618"/>
        <v>0</v>
      </c>
      <c r="T1450" s="178">
        <f t="shared" si="618"/>
        <v>0</v>
      </c>
      <c r="U1450" s="182">
        <f t="shared" si="618"/>
        <v>0</v>
      </c>
      <c r="V1450" s="183">
        <f t="shared" si="618"/>
        <v>0</v>
      </c>
      <c r="W1450" s="46">
        <f>W590</f>
        <v>0</v>
      </c>
      <c r="Y1450"/>
      <c r="Z1450"/>
    </row>
    <row r="1451" spans="1:26" s="72" customFormat="1" outlineLevel="1" x14ac:dyDescent="0.2">
      <c r="A1451" s="322"/>
      <c r="B1451" s="25"/>
      <c r="C1451" s="23"/>
      <c r="D1451" s="23"/>
      <c r="E1451" s="24"/>
      <c r="F1451" s="176" t="s">
        <v>329</v>
      </c>
      <c r="G1451" s="190">
        <f>G591</f>
        <v>0</v>
      </c>
      <c r="H1451" s="242">
        <f>G1451*(1-VLOOKUP($F1451,SHT,4,FALSE))+H591*(1-VLOOKUP($F1451,SHT,4,FALSE))</f>
        <v>0</v>
      </c>
      <c r="I1451" s="179">
        <f t="shared" ref="I1451:V1451" si="619">I591*(1-VLOOKUP($F1451,SHT,4,FALSE))</f>
        <v>0</v>
      </c>
      <c r="J1451" s="179">
        <f t="shared" si="619"/>
        <v>0</v>
      </c>
      <c r="K1451" s="197">
        <f t="shared" si="619"/>
        <v>0</v>
      </c>
      <c r="L1451" s="181">
        <f t="shared" si="619"/>
        <v>0</v>
      </c>
      <c r="M1451" s="192">
        <f t="shared" si="619"/>
        <v>0</v>
      </c>
      <c r="N1451" s="182">
        <f t="shared" si="619"/>
        <v>0</v>
      </c>
      <c r="O1451" s="182">
        <f t="shared" si="619"/>
        <v>0</v>
      </c>
      <c r="P1451" s="182">
        <f t="shared" si="619"/>
        <v>0</v>
      </c>
      <c r="Q1451" s="182">
        <f t="shared" si="619"/>
        <v>0</v>
      </c>
      <c r="R1451" s="182">
        <f t="shared" si="619"/>
        <v>0</v>
      </c>
      <c r="S1451" s="182">
        <f t="shared" si="619"/>
        <v>0</v>
      </c>
      <c r="T1451" s="178">
        <f t="shared" si="619"/>
        <v>0</v>
      </c>
      <c r="U1451" s="182">
        <f t="shared" si="619"/>
        <v>0</v>
      </c>
      <c r="V1451" s="183">
        <f t="shared" si="619"/>
        <v>0</v>
      </c>
      <c r="W1451" s="46">
        <f>W591</f>
        <v>0</v>
      </c>
      <c r="Y1451"/>
      <c r="Z1451"/>
    </row>
    <row r="1452" spans="1:26" s="72" customFormat="1" outlineLevel="1" x14ac:dyDescent="0.2">
      <c r="A1452" s="322"/>
      <c r="B1452" s="25"/>
      <c r="C1452" s="23"/>
      <c r="D1452" s="23"/>
      <c r="E1452" s="24"/>
      <c r="F1452" s="176" t="s">
        <v>330</v>
      </c>
      <c r="G1452" s="190">
        <f>G592</f>
        <v>0</v>
      </c>
      <c r="H1452" s="242">
        <f>G1452*(1-VLOOKUP($F1452,SHT,4,FALSE))+H592*(1-VLOOKUP($F1452,SHT,4,FALSE))</f>
        <v>0</v>
      </c>
      <c r="I1452" s="179">
        <f t="shared" ref="I1452:V1452" si="620">I592*(1-VLOOKUP($F1452,SHT,4,FALSE))</f>
        <v>0</v>
      </c>
      <c r="J1452" s="179">
        <f t="shared" si="620"/>
        <v>0</v>
      </c>
      <c r="K1452" s="197">
        <f t="shared" si="620"/>
        <v>0</v>
      </c>
      <c r="L1452" s="181">
        <f t="shared" si="620"/>
        <v>0</v>
      </c>
      <c r="M1452" s="192">
        <f t="shared" si="620"/>
        <v>0</v>
      </c>
      <c r="N1452" s="182">
        <f t="shared" si="620"/>
        <v>0</v>
      </c>
      <c r="O1452" s="182">
        <f t="shared" si="620"/>
        <v>0</v>
      </c>
      <c r="P1452" s="182">
        <f t="shared" si="620"/>
        <v>0</v>
      </c>
      <c r="Q1452" s="182">
        <f t="shared" si="620"/>
        <v>0</v>
      </c>
      <c r="R1452" s="182">
        <f t="shared" si="620"/>
        <v>0</v>
      </c>
      <c r="S1452" s="182">
        <f t="shared" si="620"/>
        <v>0</v>
      </c>
      <c r="T1452" s="178">
        <f t="shared" si="620"/>
        <v>0</v>
      </c>
      <c r="U1452" s="182">
        <f t="shared" si="620"/>
        <v>0</v>
      </c>
      <c r="V1452" s="183">
        <f t="shared" si="620"/>
        <v>0</v>
      </c>
      <c r="W1452" s="46">
        <f>W592</f>
        <v>0</v>
      </c>
      <c r="Y1452"/>
      <c r="Z1452"/>
    </row>
    <row r="1453" spans="1:26" s="72" customFormat="1" x14ac:dyDescent="0.2">
      <c r="A1453" s="322"/>
      <c r="B1453" s="25"/>
      <c r="C1453" s="23"/>
      <c r="D1453" s="23" t="s">
        <v>53</v>
      </c>
      <c r="E1453" s="24"/>
      <c r="F1453" s="24"/>
      <c r="G1453" s="69"/>
      <c r="H1453" s="70"/>
      <c r="I1453" s="66"/>
      <c r="J1453" s="66"/>
      <c r="K1453" s="67"/>
      <c r="L1453" s="51"/>
      <c r="M1453" s="34"/>
      <c r="N1453" s="34"/>
      <c r="O1453" s="34"/>
      <c r="P1453" s="34"/>
      <c r="Q1453" s="34"/>
      <c r="R1453" s="34"/>
      <c r="S1453" s="34"/>
      <c r="T1453" s="34"/>
      <c r="U1453" s="34"/>
      <c r="V1453" s="37"/>
      <c r="W1453" s="33"/>
      <c r="Y1453"/>
      <c r="Z1453"/>
    </row>
    <row r="1454" spans="1:26" s="72" customFormat="1" x14ac:dyDescent="0.2">
      <c r="A1454" s="322"/>
      <c r="B1454" s="25"/>
      <c r="C1454" s="23"/>
      <c r="D1454" s="23"/>
      <c r="E1454" s="64" t="s">
        <v>54</v>
      </c>
      <c r="F1454" s="24"/>
      <c r="G1454" s="69">
        <f t="shared" ref="G1454:W1454" si="621">SUBTOTAL(9,G1455:G1457)</f>
        <v>0</v>
      </c>
      <c r="H1454" s="70">
        <f t="shared" si="621"/>
        <v>0</v>
      </c>
      <c r="I1454" s="66">
        <f t="shared" si="621"/>
        <v>0</v>
      </c>
      <c r="J1454" s="66">
        <f t="shared" si="621"/>
        <v>0</v>
      </c>
      <c r="K1454" s="67">
        <f t="shared" si="621"/>
        <v>0</v>
      </c>
      <c r="L1454" s="34">
        <f t="shared" si="621"/>
        <v>0</v>
      </c>
      <c r="M1454" s="34">
        <f t="shared" si="621"/>
        <v>0</v>
      </c>
      <c r="N1454" s="34">
        <f t="shared" si="621"/>
        <v>0</v>
      </c>
      <c r="O1454" s="34">
        <f t="shared" si="621"/>
        <v>0</v>
      </c>
      <c r="P1454" s="34">
        <f t="shared" si="621"/>
        <v>0</v>
      </c>
      <c r="Q1454" s="34">
        <f t="shared" si="621"/>
        <v>0</v>
      </c>
      <c r="R1454" s="34">
        <f t="shared" si="621"/>
        <v>0</v>
      </c>
      <c r="S1454" s="34">
        <f t="shared" si="621"/>
        <v>0</v>
      </c>
      <c r="T1454" s="34">
        <f t="shared" si="621"/>
        <v>0</v>
      </c>
      <c r="U1454" s="34">
        <f t="shared" si="621"/>
        <v>0</v>
      </c>
      <c r="V1454" s="34">
        <f t="shared" si="621"/>
        <v>0</v>
      </c>
      <c r="W1454" s="33">
        <f t="shared" si="621"/>
        <v>0</v>
      </c>
      <c r="Y1454"/>
      <c r="Z1454"/>
    </row>
    <row r="1455" spans="1:26" s="72" customFormat="1" outlineLevel="1" x14ac:dyDescent="0.2">
      <c r="A1455" s="322"/>
      <c r="B1455" s="25"/>
      <c r="C1455" s="23"/>
      <c r="D1455" s="23"/>
      <c r="E1455" s="64"/>
      <c r="F1455" s="176" t="s">
        <v>55</v>
      </c>
      <c r="G1455" s="190">
        <f>G595</f>
        <v>0</v>
      </c>
      <c r="H1455" s="242">
        <f>G1455*(1-VLOOKUP($F1455,SHT,4,FALSE))+H595*(1-VLOOKUP($F1455,SHT,4,FALSE))</f>
        <v>0</v>
      </c>
      <c r="I1455" s="179">
        <f t="shared" ref="I1455:V1455" si="622">I595*(1-VLOOKUP($F1455,SHT,4,FALSE))</f>
        <v>0</v>
      </c>
      <c r="J1455" s="179">
        <f t="shared" si="622"/>
        <v>0</v>
      </c>
      <c r="K1455" s="197">
        <f t="shared" si="622"/>
        <v>0</v>
      </c>
      <c r="L1455" s="181">
        <f t="shared" si="622"/>
        <v>0</v>
      </c>
      <c r="M1455" s="192">
        <f t="shared" si="622"/>
        <v>0</v>
      </c>
      <c r="N1455" s="182">
        <f t="shared" si="622"/>
        <v>0</v>
      </c>
      <c r="O1455" s="182">
        <f t="shared" si="622"/>
        <v>0</v>
      </c>
      <c r="P1455" s="182">
        <f t="shared" si="622"/>
        <v>0</v>
      </c>
      <c r="Q1455" s="182">
        <f t="shared" si="622"/>
        <v>0</v>
      </c>
      <c r="R1455" s="182">
        <f t="shared" si="622"/>
        <v>0</v>
      </c>
      <c r="S1455" s="182">
        <f t="shared" si="622"/>
        <v>0</v>
      </c>
      <c r="T1455" s="178">
        <f t="shared" si="622"/>
        <v>0</v>
      </c>
      <c r="U1455" s="182">
        <f t="shared" si="622"/>
        <v>0</v>
      </c>
      <c r="V1455" s="183">
        <f t="shared" si="622"/>
        <v>0</v>
      </c>
      <c r="W1455" s="46">
        <f>W595</f>
        <v>0</v>
      </c>
      <c r="Y1455"/>
      <c r="Z1455"/>
    </row>
    <row r="1456" spans="1:26" s="72" customFormat="1" outlineLevel="1" x14ac:dyDescent="0.2">
      <c r="A1456" s="322"/>
      <c r="B1456" s="25"/>
      <c r="C1456" s="23"/>
      <c r="D1456" s="23"/>
      <c r="E1456" s="24"/>
      <c r="F1456" s="176" t="s">
        <v>161</v>
      </c>
      <c r="G1456" s="190">
        <f>G596</f>
        <v>0</v>
      </c>
      <c r="H1456" s="242">
        <f>G1456*(1-VLOOKUP($F1456,SHT,4,FALSE))+H596*(1-VLOOKUP($F1456,SHT,4,FALSE))</f>
        <v>0</v>
      </c>
      <c r="I1456" s="179">
        <f t="shared" ref="I1456:V1456" si="623">I596*(1-VLOOKUP($F1456,SHT,4,FALSE))</f>
        <v>0</v>
      </c>
      <c r="J1456" s="179">
        <f t="shared" si="623"/>
        <v>0</v>
      </c>
      <c r="K1456" s="197">
        <f t="shared" si="623"/>
        <v>0</v>
      </c>
      <c r="L1456" s="181">
        <f t="shared" si="623"/>
        <v>0</v>
      </c>
      <c r="M1456" s="192">
        <f t="shared" si="623"/>
        <v>0</v>
      </c>
      <c r="N1456" s="182">
        <f t="shared" si="623"/>
        <v>0</v>
      </c>
      <c r="O1456" s="182">
        <f t="shared" si="623"/>
        <v>0</v>
      </c>
      <c r="P1456" s="182">
        <f t="shared" si="623"/>
        <v>0</v>
      </c>
      <c r="Q1456" s="182">
        <f t="shared" si="623"/>
        <v>0</v>
      </c>
      <c r="R1456" s="182">
        <f t="shared" si="623"/>
        <v>0</v>
      </c>
      <c r="S1456" s="182">
        <f t="shared" si="623"/>
        <v>0</v>
      </c>
      <c r="T1456" s="178">
        <f t="shared" si="623"/>
        <v>0</v>
      </c>
      <c r="U1456" s="182">
        <f t="shared" si="623"/>
        <v>0</v>
      </c>
      <c r="V1456" s="183">
        <f t="shared" si="623"/>
        <v>0</v>
      </c>
      <c r="W1456" s="46">
        <f>W596</f>
        <v>0</v>
      </c>
      <c r="Y1456"/>
      <c r="Z1456"/>
    </row>
    <row r="1457" spans="1:26" s="72" customFormat="1" outlineLevel="1" x14ac:dyDescent="0.2">
      <c r="A1457" s="322"/>
      <c r="B1457" s="25"/>
      <c r="C1457" s="23"/>
      <c r="D1457" s="23"/>
      <c r="E1457" s="24"/>
      <c r="F1457" s="176" t="s">
        <v>331</v>
      </c>
      <c r="G1457" s="190">
        <f>G597</f>
        <v>0</v>
      </c>
      <c r="H1457" s="242">
        <f>G1457*(1-VLOOKUP($F1457,SHT,4,FALSE))+H597*(1-VLOOKUP($F1457,SHT,4,FALSE))</f>
        <v>0</v>
      </c>
      <c r="I1457" s="179">
        <f t="shared" ref="I1457:V1457" si="624">I597*(1-VLOOKUP($F1457,SHT,4,FALSE))</f>
        <v>0</v>
      </c>
      <c r="J1457" s="179">
        <f t="shared" si="624"/>
        <v>0</v>
      </c>
      <c r="K1457" s="197">
        <f t="shared" si="624"/>
        <v>0</v>
      </c>
      <c r="L1457" s="181">
        <f t="shared" si="624"/>
        <v>0</v>
      </c>
      <c r="M1457" s="192">
        <f t="shared" si="624"/>
        <v>0</v>
      </c>
      <c r="N1457" s="182">
        <f t="shared" si="624"/>
        <v>0</v>
      </c>
      <c r="O1457" s="182">
        <f t="shared" si="624"/>
        <v>0</v>
      </c>
      <c r="P1457" s="182">
        <f t="shared" si="624"/>
        <v>0</v>
      </c>
      <c r="Q1457" s="182">
        <f t="shared" si="624"/>
        <v>0</v>
      </c>
      <c r="R1457" s="182">
        <f t="shared" si="624"/>
        <v>0</v>
      </c>
      <c r="S1457" s="182">
        <f t="shared" si="624"/>
        <v>0</v>
      </c>
      <c r="T1457" s="178">
        <f t="shared" si="624"/>
        <v>0</v>
      </c>
      <c r="U1457" s="182">
        <f t="shared" si="624"/>
        <v>0</v>
      </c>
      <c r="V1457" s="183">
        <f t="shared" si="624"/>
        <v>0</v>
      </c>
      <c r="W1457" s="46">
        <f>W597</f>
        <v>0</v>
      </c>
      <c r="Y1457"/>
      <c r="Z1457"/>
    </row>
    <row r="1458" spans="1:26" s="72" customFormat="1" x14ac:dyDescent="0.2">
      <c r="A1458" s="322"/>
      <c r="B1458" s="25"/>
      <c r="C1458" s="23"/>
      <c r="D1458" s="23"/>
      <c r="E1458" s="24" t="s">
        <v>56</v>
      </c>
      <c r="F1458" s="24"/>
      <c r="G1458" s="69">
        <f t="shared" ref="G1458:W1458" si="625">SUBTOTAL(9,G1459:G1461)</f>
        <v>0</v>
      </c>
      <c r="H1458" s="70">
        <f t="shared" si="625"/>
        <v>0</v>
      </c>
      <c r="I1458" s="66">
        <f t="shared" si="625"/>
        <v>0</v>
      </c>
      <c r="J1458" s="66">
        <f t="shared" si="625"/>
        <v>0</v>
      </c>
      <c r="K1458" s="67">
        <f t="shared" si="625"/>
        <v>0</v>
      </c>
      <c r="L1458" s="34">
        <f t="shared" si="625"/>
        <v>0</v>
      </c>
      <c r="M1458" s="34">
        <f t="shared" si="625"/>
        <v>0</v>
      </c>
      <c r="N1458" s="34">
        <f t="shared" si="625"/>
        <v>0</v>
      </c>
      <c r="O1458" s="34">
        <f t="shared" si="625"/>
        <v>0</v>
      </c>
      <c r="P1458" s="34">
        <f t="shared" si="625"/>
        <v>0</v>
      </c>
      <c r="Q1458" s="34">
        <f t="shared" si="625"/>
        <v>0</v>
      </c>
      <c r="R1458" s="34">
        <f t="shared" si="625"/>
        <v>0</v>
      </c>
      <c r="S1458" s="34">
        <f t="shared" si="625"/>
        <v>0</v>
      </c>
      <c r="T1458" s="34">
        <f t="shared" si="625"/>
        <v>0</v>
      </c>
      <c r="U1458" s="34">
        <f t="shared" si="625"/>
        <v>0</v>
      </c>
      <c r="V1458" s="34">
        <f t="shared" si="625"/>
        <v>0</v>
      </c>
      <c r="W1458" s="33">
        <f t="shared" si="625"/>
        <v>0</v>
      </c>
      <c r="Y1458"/>
      <c r="Z1458"/>
    </row>
    <row r="1459" spans="1:26" s="72" customFormat="1" outlineLevel="1" x14ac:dyDescent="0.2">
      <c r="A1459" s="322"/>
      <c r="B1459" s="25"/>
      <c r="C1459" s="23"/>
      <c r="D1459" s="23"/>
      <c r="E1459" s="24"/>
      <c r="F1459" s="176" t="s">
        <v>162</v>
      </c>
      <c r="G1459" s="190">
        <f>G599</f>
        <v>0</v>
      </c>
      <c r="H1459" s="242">
        <f>G1459*(1-VLOOKUP($F1459,SHT,4,FALSE))+H599*(1-VLOOKUP($F1459,SHT,4,FALSE))</f>
        <v>0</v>
      </c>
      <c r="I1459" s="179">
        <f t="shared" ref="I1459:V1459" si="626">I599*(1-VLOOKUP($F1459,SHT,4,FALSE))</f>
        <v>0</v>
      </c>
      <c r="J1459" s="179">
        <f t="shared" si="626"/>
        <v>0</v>
      </c>
      <c r="K1459" s="197">
        <f t="shared" si="626"/>
        <v>0</v>
      </c>
      <c r="L1459" s="181">
        <f t="shared" si="626"/>
        <v>0</v>
      </c>
      <c r="M1459" s="192">
        <f t="shared" si="626"/>
        <v>0</v>
      </c>
      <c r="N1459" s="182">
        <f t="shared" si="626"/>
        <v>0</v>
      </c>
      <c r="O1459" s="182">
        <f t="shared" si="626"/>
        <v>0</v>
      </c>
      <c r="P1459" s="182">
        <f t="shared" si="626"/>
        <v>0</v>
      </c>
      <c r="Q1459" s="182">
        <f t="shared" si="626"/>
        <v>0</v>
      </c>
      <c r="R1459" s="182">
        <f t="shared" si="626"/>
        <v>0</v>
      </c>
      <c r="S1459" s="182">
        <f t="shared" si="626"/>
        <v>0</v>
      </c>
      <c r="T1459" s="178">
        <f t="shared" si="626"/>
        <v>0</v>
      </c>
      <c r="U1459" s="182">
        <f t="shared" si="626"/>
        <v>0</v>
      </c>
      <c r="V1459" s="183">
        <f t="shared" si="626"/>
        <v>0</v>
      </c>
      <c r="W1459" s="46">
        <f>W599</f>
        <v>0</v>
      </c>
      <c r="Y1459"/>
      <c r="Z1459"/>
    </row>
    <row r="1460" spans="1:26" s="72" customFormat="1" outlineLevel="1" x14ac:dyDescent="0.2">
      <c r="A1460" s="322"/>
      <c r="B1460" s="25"/>
      <c r="C1460" s="23"/>
      <c r="D1460" s="23"/>
      <c r="E1460" s="24"/>
      <c r="F1460" s="176" t="s">
        <v>163</v>
      </c>
      <c r="G1460" s="190">
        <f>G600</f>
        <v>0</v>
      </c>
      <c r="H1460" s="242">
        <f>G1460*(1-VLOOKUP($F1460,SHT,4,FALSE))+H600*(1-VLOOKUP($F1460,SHT,4,FALSE))</f>
        <v>0</v>
      </c>
      <c r="I1460" s="179">
        <f t="shared" ref="I1460:V1460" si="627">I600*(1-VLOOKUP($F1460,SHT,4,FALSE))</f>
        <v>0</v>
      </c>
      <c r="J1460" s="179">
        <f t="shared" si="627"/>
        <v>0</v>
      </c>
      <c r="K1460" s="197">
        <f t="shared" si="627"/>
        <v>0</v>
      </c>
      <c r="L1460" s="181">
        <f t="shared" si="627"/>
        <v>0</v>
      </c>
      <c r="M1460" s="192">
        <f t="shared" si="627"/>
        <v>0</v>
      </c>
      <c r="N1460" s="182">
        <f t="shared" si="627"/>
        <v>0</v>
      </c>
      <c r="O1460" s="182">
        <f t="shared" si="627"/>
        <v>0</v>
      </c>
      <c r="P1460" s="182">
        <f t="shared" si="627"/>
        <v>0</v>
      </c>
      <c r="Q1460" s="182">
        <f t="shared" si="627"/>
        <v>0</v>
      </c>
      <c r="R1460" s="182">
        <f t="shared" si="627"/>
        <v>0</v>
      </c>
      <c r="S1460" s="182">
        <f t="shared" si="627"/>
        <v>0</v>
      </c>
      <c r="T1460" s="178">
        <f t="shared" si="627"/>
        <v>0</v>
      </c>
      <c r="U1460" s="182">
        <f t="shared" si="627"/>
        <v>0</v>
      </c>
      <c r="V1460" s="183">
        <f t="shared" si="627"/>
        <v>0</v>
      </c>
      <c r="W1460" s="46">
        <f>W600</f>
        <v>0</v>
      </c>
      <c r="Y1460"/>
      <c r="Z1460"/>
    </row>
    <row r="1461" spans="1:26" s="72" customFormat="1" outlineLevel="1" x14ac:dyDescent="0.2">
      <c r="A1461" s="322"/>
      <c r="B1461" s="25"/>
      <c r="C1461" s="23"/>
      <c r="D1461" s="23"/>
      <c r="E1461" s="24"/>
      <c r="F1461" s="176" t="s">
        <v>332</v>
      </c>
      <c r="G1461" s="190">
        <f>G601</f>
        <v>0</v>
      </c>
      <c r="H1461" s="242">
        <f>G1461*(1-VLOOKUP($F1461,SHT,4,FALSE))+H601*(1-VLOOKUP($F1461,SHT,4,FALSE))</f>
        <v>0</v>
      </c>
      <c r="I1461" s="179">
        <f t="shared" ref="I1461:V1461" si="628">I601*(1-VLOOKUP($F1461,SHT,4,FALSE))</f>
        <v>0</v>
      </c>
      <c r="J1461" s="179">
        <f t="shared" si="628"/>
        <v>0</v>
      </c>
      <c r="K1461" s="197">
        <f t="shared" si="628"/>
        <v>0</v>
      </c>
      <c r="L1461" s="181">
        <f t="shared" si="628"/>
        <v>0</v>
      </c>
      <c r="M1461" s="192">
        <f t="shared" si="628"/>
        <v>0</v>
      </c>
      <c r="N1461" s="182">
        <f t="shared" si="628"/>
        <v>0</v>
      </c>
      <c r="O1461" s="182">
        <f t="shared" si="628"/>
        <v>0</v>
      </c>
      <c r="P1461" s="182">
        <f t="shared" si="628"/>
        <v>0</v>
      </c>
      <c r="Q1461" s="182">
        <f t="shared" si="628"/>
        <v>0</v>
      </c>
      <c r="R1461" s="182">
        <f t="shared" si="628"/>
        <v>0</v>
      </c>
      <c r="S1461" s="182">
        <f t="shared" si="628"/>
        <v>0</v>
      </c>
      <c r="T1461" s="178">
        <f t="shared" si="628"/>
        <v>0</v>
      </c>
      <c r="U1461" s="182">
        <f t="shared" si="628"/>
        <v>0</v>
      </c>
      <c r="V1461" s="183">
        <f t="shared" si="628"/>
        <v>0</v>
      </c>
      <c r="W1461" s="46">
        <f>W601</f>
        <v>0</v>
      </c>
      <c r="Y1461"/>
      <c r="Z1461"/>
    </row>
    <row r="1462" spans="1:26" s="72" customFormat="1" x14ac:dyDescent="0.2">
      <c r="A1462" s="322"/>
      <c r="B1462" s="25"/>
      <c r="C1462" s="23"/>
      <c r="D1462" s="23"/>
      <c r="E1462" s="24" t="s">
        <v>57</v>
      </c>
      <c r="F1462" s="24"/>
      <c r="G1462" s="69">
        <f t="shared" ref="G1462:W1462" si="629">SUBTOTAL(9,G1463:G1465)</f>
        <v>0</v>
      </c>
      <c r="H1462" s="70">
        <f t="shared" si="629"/>
        <v>0</v>
      </c>
      <c r="I1462" s="66">
        <f t="shared" si="629"/>
        <v>0</v>
      </c>
      <c r="J1462" s="66">
        <f t="shared" si="629"/>
        <v>0</v>
      </c>
      <c r="K1462" s="67">
        <f t="shared" si="629"/>
        <v>0</v>
      </c>
      <c r="L1462" s="34">
        <f t="shared" si="629"/>
        <v>0</v>
      </c>
      <c r="M1462" s="34">
        <f t="shared" si="629"/>
        <v>0</v>
      </c>
      <c r="N1462" s="34">
        <f t="shared" si="629"/>
        <v>0</v>
      </c>
      <c r="O1462" s="34">
        <f t="shared" si="629"/>
        <v>0</v>
      </c>
      <c r="P1462" s="34">
        <f t="shared" si="629"/>
        <v>0</v>
      </c>
      <c r="Q1462" s="34">
        <f t="shared" si="629"/>
        <v>0</v>
      </c>
      <c r="R1462" s="34">
        <f t="shared" si="629"/>
        <v>0</v>
      </c>
      <c r="S1462" s="34">
        <f t="shared" si="629"/>
        <v>0</v>
      </c>
      <c r="T1462" s="34">
        <f t="shared" si="629"/>
        <v>0</v>
      </c>
      <c r="U1462" s="34">
        <f t="shared" si="629"/>
        <v>0</v>
      </c>
      <c r="V1462" s="34">
        <f t="shared" si="629"/>
        <v>0</v>
      </c>
      <c r="W1462" s="33">
        <f t="shared" si="629"/>
        <v>0</v>
      </c>
      <c r="Y1462"/>
      <c r="Z1462"/>
    </row>
    <row r="1463" spans="1:26" s="72" customFormat="1" outlineLevel="1" x14ac:dyDescent="0.2">
      <c r="A1463" s="322"/>
      <c r="B1463" s="25"/>
      <c r="C1463" s="23"/>
      <c r="D1463" s="23"/>
      <c r="E1463" s="24"/>
      <c r="F1463" s="176" t="s">
        <v>164</v>
      </c>
      <c r="G1463" s="190">
        <f>G603</f>
        <v>0</v>
      </c>
      <c r="H1463" s="242">
        <f>G1463*(1-VLOOKUP($F1463,SHT,4,FALSE))+H603*(1-VLOOKUP($F1463,SHT,4,FALSE))</f>
        <v>0</v>
      </c>
      <c r="I1463" s="179">
        <f t="shared" ref="I1463:V1463" si="630">I603*(1-VLOOKUP($F1463,SHT,4,FALSE))</f>
        <v>0</v>
      </c>
      <c r="J1463" s="179">
        <f t="shared" si="630"/>
        <v>0</v>
      </c>
      <c r="K1463" s="197">
        <f t="shared" si="630"/>
        <v>0</v>
      </c>
      <c r="L1463" s="181">
        <f t="shared" si="630"/>
        <v>0</v>
      </c>
      <c r="M1463" s="192">
        <f t="shared" si="630"/>
        <v>0</v>
      </c>
      <c r="N1463" s="182">
        <f t="shared" si="630"/>
        <v>0</v>
      </c>
      <c r="O1463" s="182">
        <f t="shared" si="630"/>
        <v>0</v>
      </c>
      <c r="P1463" s="182">
        <f t="shared" si="630"/>
        <v>0</v>
      </c>
      <c r="Q1463" s="182">
        <f t="shared" si="630"/>
        <v>0</v>
      </c>
      <c r="R1463" s="182">
        <f t="shared" si="630"/>
        <v>0</v>
      </c>
      <c r="S1463" s="182">
        <f t="shared" si="630"/>
        <v>0</v>
      </c>
      <c r="T1463" s="178">
        <f t="shared" si="630"/>
        <v>0</v>
      </c>
      <c r="U1463" s="182">
        <f t="shared" si="630"/>
        <v>0</v>
      </c>
      <c r="V1463" s="183">
        <f t="shared" si="630"/>
        <v>0</v>
      </c>
      <c r="W1463" s="46">
        <f>W603</f>
        <v>0</v>
      </c>
      <c r="Y1463"/>
      <c r="Z1463"/>
    </row>
    <row r="1464" spans="1:26" s="72" customFormat="1" outlineLevel="1" x14ac:dyDescent="0.2">
      <c r="A1464" s="322"/>
      <c r="B1464" s="25"/>
      <c r="C1464" s="23"/>
      <c r="D1464" s="23"/>
      <c r="E1464" s="24"/>
      <c r="F1464" s="176" t="s">
        <v>255</v>
      </c>
      <c r="G1464" s="190">
        <f>G604</f>
        <v>0</v>
      </c>
      <c r="H1464" s="242">
        <f>G1464*(1-VLOOKUP($F1464,SHT,4,FALSE))+H604*(1-VLOOKUP($F1464,SHT,4,FALSE))</f>
        <v>0</v>
      </c>
      <c r="I1464" s="179">
        <f t="shared" ref="I1464:V1464" si="631">I604*(1-VLOOKUP($F1464,SHT,4,FALSE))</f>
        <v>0</v>
      </c>
      <c r="J1464" s="179">
        <f t="shared" si="631"/>
        <v>0</v>
      </c>
      <c r="K1464" s="197">
        <f t="shared" si="631"/>
        <v>0</v>
      </c>
      <c r="L1464" s="181">
        <f t="shared" si="631"/>
        <v>0</v>
      </c>
      <c r="M1464" s="192">
        <f t="shared" si="631"/>
        <v>0</v>
      </c>
      <c r="N1464" s="182">
        <f t="shared" si="631"/>
        <v>0</v>
      </c>
      <c r="O1464" s="182">
        <f t="shared" si="631"/>
        <v>0</v>
      </c>
      <c r="P1464" s="182">
        <f t="shared" si="631"/>
        <v>0</v>
      </c>
      <c r="Q1464" s="182">
        <f t="shared" si="631"/>
        <v>0</v>
      </c>
      <c r="R1464" s="182">
        <f t="shared" si="631"/>
        <v>0</v>
      </c>
      <c r="S1464" s="182">
        <f t="shared" si="631"/>
        <v>0</v>
      </c>
      <c r="T1464" s="178">
        <f t="shared" si="631"/>
        <v>0</v>
      </c>
      <c r="U1464" s="182">
        <f t="shared" si="631"/>
        <v>0</v>
      </c>
      <c r="V1464" s="183">
        <f t="shared" si="631"/>
        <v>0</v>
      </c>
      <c r="W1464" s="46">
        <f>W604</f>
        <v>0</v>
      </c>
      <c r="Y1464"/>
      <c r="Z1464"/>
    </row>
    <row r="1465" spans="1:26" s="72" customFormat="1" outlineLevel="1" x14ac:dyDescent="0.2">
      <c r="A1465" s="322"/>
      <c r="B1465" s="25"/>
      <c r="C1465" s="23"/>
      <c r="D1465" s="23"/>
      <c r="E1465" s="24"/>
      <c r="F1465" s="176" t="s">
        <v>333</v>
      </c>
      <c r="G1465" s="190">
        <f>G605</f>
        <v>0</v>
      </c>
      <c r="H1465" s="242">
        <f>G1465*(1-VLOOKUP($F1465,SHT,4,FALSE))+H605*(1-VLOOKUP($F1465,SHT,4,FALSE))</f>
        <v>0</v>
      </c>
      <c r="I1465" s="179">
        <f t="shared" ref="I1465:V1465" si="632">I605*(1-VLOOKUP($F1465,SHT,4,FALSE))</f>
        <v>0</v>
      </c>
      <c r="J1465" s="179">
        <f t="shared" si="632"/>
        <v>0</v>
      </c>
      <c r="K1465" s="197">
        <f t="shared" si="632"/>
        <v>0</v>
      </c>
      <c r="L1465" s="181">
        <f t="shared" si="632"/>
        <v>0</v>
      </c>
      <c r="M1465" s="192">
        <f t="shared" si="632"/>
        <v>0</v>
      </c>
      <c r="N1465" s="182">
        <f t="shared" si="632"/>
        <v>0</v>
      </c>
      <c r="O1465" s="182">
        <f t="shared" si="632"/>
        <v>0</v>
      </c>
      <c r="P1465" s="182">
        <f t="shared" si="632"/>
        <v>0</v>
      </c>
      <c r="Q1465" s="182">
        <f t="shared" si="632"/>
        <v>0</v>
      </c>
      <c r="R1465" s="182">
        <f t="shared" si="632"/>
        <v>0</v>
      </c>
      <c r="S1465" s="182">
        <f t="shared" si="632"/>
        <v>0</v>
      </c>
      <c r="T1465" s="178">
        <f t="shared" si="632"/>
        <v>0</v>
      </c>
      <c r="U1465" s="182">
        <f t="shared" si="632"/>
        <v>0</v>
      </c>
      <c r="V1465" s="183">
        <f t="shared" si="632"/>
        <v>0</v>
      </c>
      <c r="W1465" s="46">
        <f>W605</f>
        <v>0</v>
      </c>
      <c r="Y1465"/>
      <c r="Z1465"/>
    </row>
    <row r="1466" spans="1:26" s="72" customFormat="1" x14ac:dyDescent="0.2">
      <c r="A1466" s="322"/>
      <c r="B1466" s="25"/>
      <c r="C1466" s="23"/>
      <c r="D1466" s="23" t="s">
        <v>58</v>
      </c>
      <c r="E1466" s="24"/>
      <c r="F1466" s="24"/>
      <c r="G1466" s="69"/>
      <c r="H1466" s="70"/>
      <c r="I1466" s="66"/>
      <c r="J1466" s="66"/>
      <c r="K1466" s="67"/>
      <c r="L1466" s="51"/>
      <c r="M1466" s="34"/>
      <c r="N1466" s="34"/>
      <c r="O1466" s="34"/>
      <c r="P1466" s="34"/>
      <c r="Q1466" s="34"/>
      <c r="R1466" s="34"/>
      <c r="S1466" s="34"/>
      <c r="T1466" s="34"/>
      <c r="U1466" s="34"/>
      <c r="V1466" s="37"/>
      <c r="W1466" s="33"/>
      <c r="Y1466"/>
      <c r="Z1466"/>
    </row>
    <row r="1467" spans="1:26" s="72" customFormat="1" x14ac:dyDescent="0.2">
      <c r="A1467" s="322"/>
      <c r="B1467" s="25"/>
      <c r="C1467" s="23"/>
      <c r="D1467" s="23"/>
      <c r="E1467" s="24" t="s">
        <v>172</v>
      </c>
      <c r="F1467" s="24"/>
      <c r="G1467" s="69">
        <f t="shared" ref="G1467:W1467" si="633">SUBTOTAL(9,G1468:G1469)</f>
        <v>0</v>
      </c>
      <c r="H1467" s="70">
        <f t="shared" si="633"/>
        <v>0</v>
      </c>
      <c r="I1467" s="66">
        <f t="shared" si="633"/>
        <v>0</v>
      </c>
      <c r="J1467" s="66">
        <f t="shared" si="633"/>
        <v>0</v>
      </c>
      <c r="K1467" s="67">
        <f t="shared" si="633"/>
        <v>0</v>
      </c>
      <c r="L1467" s="34">
        <f t="shared" si="633"/>
        <v>0</v>
      </c>
      <c r="M1467" s="34">
        <f t="shared" si="633"/>
        <v>0</v>
      </c>
      <c r="N1467" s="34">
        <f t="shared" si="633"/>
        <v>0</v>
      </c>
      <c r="O1467" s="34">
        <f t="shared" si="633"/>
        <v>0</v>
      </c>
      <c r="P1467" s="34">
        <f t="shared" si="633"/>
        <v>0</v>
      </c>
      <c r="Q1467" s="34">
        <f t="shared" si="633"/>
        <v>0</v>
      </c>
      <c r="R1467" s="34">
        <f t="shared" si="633"/>
        <v>0</v>
      </c>
      <c r="S1467" s="34">
        <f t="shared" si="633"/>
        <v>0</v>
      </c>
      <c r="T1467" s="34">
        <f t="shared" si="633"/>
        <v>0</v>
      </c>
      <c r="U1467" s="34">
        <f t="shared" si="633"/>
        <v>0</v>
      </c>
      <c r="V1467" s="37">
        <f t="shared" si="633"/>
        <v>0</v>
      </c>
      <c r="W1467" s="33">
        <f t="shared" si="633"/>
        <v>0</v>
      </c>
      <c r="Y1467"/>
      <c r="Z1467"/>
    </row>
    <row r="1468" spans="1:26" s="72" customFormat="1" outlineLevel="1" x14ac:dyDescent="0.2">
      <c r="A1468" s="322"/>
      <c r="B1468" s="25"/>
      <c r="C1468" s="23"/>
      <c r="D1468" s="23"/>
      <c r="E1468" s="24"/>
      <c r="F1468" s="176" t="s">
        <v>61</v>
      </c>
      <c r="G1468" s="190">
        <f>G608</f>
        <v>0</v>
      </c>
      <c r="H1468" s="242">
        <f>G1468*(1-VLOOKUP($F1468,SHT,4,FALSE))+H608*(1-VLOOKUP($F1468,SHT,4,FALSE))</f>
        <v>0</v>
      </c>
      <c r="I1468" s="179">
        <f t="shared" ref="I1468:V1468" si="634">I608*(1-VLOOKUP($F1468,SHT,4,FALSE))</f>
        <v>0</v>
      </c>
      <c r="J1468" s="179">
        <f t="shared" si="634"/>
        <v>0</v>
      </c>
      <c r="K1468" s="197">
        <f t="shared" si="634"/>
        <v>0</v>
      </c>
      <c r="L1468" s="181">
        <f t="shared" si="634"/>
        <v>0</v>
      </c>
      <c r="M1468" s="192">
        <f t="shared" si="634"/>
        <v>0</v>
      </c>
      <c r="N1468" s="182">
        <f t="shared" si="634"/>
        <v>0</v>
      </c>
      <c r="O1468" s="182">
        <f t="shared" si="634"/>
        <v>0</v>
      </c>
      <c r="P1468" s="182">
        <f t="shared" si="634"/>
        <v>0</v>
      </c>
      <c r="Q1468" s="182">
        <f t="shared" si="634"/>
        <v>0</v>
      </c>
      <c r="R1468" s="182">
        <f t="shared" si="634"/>
        <v>0</v>
      </c>
      <c r="S1468" s="182">
        <f t="shared" si="634"/>
        <v>0</v>
      </c>
      <c r="T1468" s="178">
        <f t="shared" si="634"/>
        <v>0</v>
      </c>
      <c r="U1468" s="182">
        <f t="shared" si="634"/>
        <v>0</v>
      </c>
      <c r="V1468" s="183">
        <f t="shared" si="634"/>
        <v>0</v>
      </c>
      <c r="W1468" s="46">
        <f>W608</f>
        <v>0</v>
      </c>
      <c r="Y1468"/>
      <c r="Z1468"/>
    </row>
    <row r="1469" spans="1:26" s="72" customFormat="1" outlineLevel="1" x14ac:dyDescent="0.2">
      <c r="A1469" s="322"/>
      <c r="B1469" s="25"/>
      <c r="C1469" s="23"/>
      <c r="D1469" s="23"/>
      <c r="E1469" s="24"/>
      <c r="F1469" s="176" t="s">
        <v>173</v>
      </c>
      <c r="G1469" s="190">
        <f>G609</f>
        <v>0</v>
      </c>
      <c r="H1469" s="242">
        <f>G1469*(1-VLOOKUP($F1469,SHT,4,FALSE))+H609*(1-VLOOKUP($F1469,SHT,4,FALSE))</f>
        <v>0</v>
      </c>
      <c r="I1469" s="179">
        <f t="shared" ref="I1469:V1469" si="635">I609*(1-VLOOKUP($F1469,SHT,4,FALSE))</f>
        <v>0</v>
      </c>
      <c r="J1469" s="179">
        <f t="shared" si="635"/>
        <v>0</v>
      </c>
      <c r="K1469" s="197">
        <f t="shared" si="635"/>
        <v>0</v>
      </c>
      <c r="L1469" s="181">
        <f t="shared" si="635"/>
        <v>0</v>
      </c>
      <c r="M1469" s="192">
        <f t="shared" si="635"/>
        <v>0</v>
      </c>
      <c r="N1469" s="182">
        <f t="shared" si="635"/>
        <v>0</v>
      </c>
      <c r="O1469" s="182">
        <f t="shared" si="635"/>
        <v>0</v>
      </c>
      <c r="P1469" s="182">
        <f t="shared" si="635"/>
        <v>0</v>
      </c>
      <c r="Q1469" s="182">
        <f t="shared" si="635"/>
        <v>0</v>
      </c>
      <c r="R1469" s="182">
        <f t="shared" si="635"/>
        <v>0</v>
      </c>
      <c r="S1469" s="182">
        <f t="shared" si="635"/>
        <v>0</v>
      </c>
      <c r="T1469" s="178">
        <f t="shared" si="635"/>
        <v>0</v>
      </c>
      <c r="U1469" s="182">
        <f t="shared" si="635"/>
        <v>0</v>
      </c>
      <c r="V1469" s="183">
        <f t="shared" si="635"/>
        <v>0</v>
      </c>
      <c r="W1469" s="46">
        <f>W609</f>
        <v>0</v>
      </c>
      <c r="Y1469"/>
      <c r="Z1469"/>
    </row>
    <row r="1470" spans="1:26" s="72" customFormat="1" x14ac:dyDescent="0.2">
      <c r="A1470" s="322"/>
      <c r="B1470" s="25"/>
      <c r="C1470" s="23"/>
      <c r="D1470" s="23"/>
      <c r="E1470" s="24" t="s">
        <v>166</v>
      </c>
      <c r="F1470" s="24"/>
      <c r="G1470" s="69">
        <f t="shared" ref="G1470:W1470" si="636">SUBTOTAL(9,G1471:G1473)</f>
        <v>0</v>
      </c>
      <c r="H1470" s="70">
        <f t="shared" si="636"/>
        <v>0</v>
      </c>
      <c r="I1470" s="66">
        <f t="shared" si="636"/>
        <v>0</v>
      </c>
      <c r="J1470" s="66">
        <f t="shared" si="636"/>
        <v>0</v>
      </c>
      <c r="K1470" s="67">
        <f t="shared" si="636"/>
        <v>0</v>
      </c>
      <c r="L1470" s="34">
        <f t="shared" si="636"/>
        <v>0</v>
      </c>
      <c r="M1470" s="34">
        <f t="shared" si="636"/>
        <v>0</v>
      </c>
      <c r="N1470" s="34">
        <f t="shared" si="636"/>
        <v>0</v>
      </c>
      <c r="O1470" s="34">
        <f t="shared" si="636"/>
        <v>0</v>
      </c>
      <c r="P1470" s="34">
        <f t="shared" si="636"/>
        <v>0</v>
      </c>
      <c r="Q1470" s="34">
        <f t="shared" si="636"/>
        <v>0</v>
      </c>
      <c r="R1470" s="34">
        <f t="shared" si="636"/>
        <v>0</v>
      </c>
      <c r="S1470" s="34">
        <f t="shared" si="636"/>
        <v>0</v>
      </c>
      <c r="T1470" s="34">
        <f t="shared" si="636"/>
        <v>0</v>
      </c>
      <c r="U1470" s="34">
        <f t="shared" si="636"/>
        <v>0</v>
      </c>
      <c r="V1470" s="34">
        <f t="shared" si="636"/>
        <v>0</v>
      </c>
      <c r="W1470" s="33">
        <f t="shared" si="636"/>
        <v>0</v>
      </c>
      <c r="Y1470"/>
      <c r="Z1470"/>
    </row>
    <row r="1471" spans="1:26" s="72" customFormat="1" outlineLevel="1" x14ac:dyDescent="0.2">
      <c r="A1471" s="322"/>
      <c r="B1471" s="25"/>
      <c r="C1471" s="23"/>
      <c r="D1471" s="23"/>
      <c r="E1471" s="24"/>
      <c r="F1471" s="176" t="s">
        <v>59</v>
      </c>
      <c r="G1471" s="190">
        <f>G611</f>
        <v>0</v>
      </c>
      <c r="H1471" s="242">
        <f>G1471*(1-VLOOKUP($F1471,SHT,4,FALSE))+H611*(1-VLOOKUP($F1471,SHT,4,FALSE))</f>
        <v>0</v>
      </c>
      <c r="I1471" s="179">
        <f t="shared" ref="I1471:V1471" si="637">I611*(1-VLOOKUP($F1471,SHT,4,FALSE))</f>
        <v>0</v>
      </c>
      <c r="J1471" s="179">
        <f t="shared" si="637"/>
        <v>0</v>
      </c>
      <c r="K1471" s="197">
        <f t="shared" si="637"/>
        <v>0</v>
      </c>
      <c r="L1471" s="181">
        <f t="shared" si="637"/>
        <v>0</v>
      </c>
      <c r="M1471" s="192">
        <f t="shared" si="637"/>
        <v>0</v>
      </c>
      <c r="N1471" s="182">
        <f t="shared" si="637"/>
        <v>0</v>
      </c>
      <c r="O1471" s="182">
        <f t="shared" si="637"/>
        <v>0</v>
      </c>
      <c r="P1471" s="182">
        <f t="shared" si="637"/>
        <v>0</v>
      </c>
      <c r="Q1471" s="182">
        <f t="shared" si="637"/>
        <v>0</v>
      </c>
      <c r="R1471" s="182">
        <f t="shared" si="637"/>
        <v>0</v>
      </c>
      <c r="S1471" s="182">
        <f t="shared" si="637"/>
        <v>0</v>
      </c>
      <c r="T1471" s="178">
        <f t="shared" si="637"/>
        <v>0</v>
      </c>
      <c r="U1471" s="182">
        <f t="shared" si="637"/>
        <v>0</v>
      </c>
      <c r="V1471" s="183">
        <f t="shared" si="637"/>
        <v>0</v>
      </c>
      <c r="W1471" s="46">
        <f>W611</f>
        <v>0</v>
      </c>
      <c r="Y1471"/>
      <c r="Z1471"/>
    </row>
    <row r="1472" spans="1:26" s="72" customFormat="1" outlineLevel="1" x14ac:dyDescent="0.2">
      <c r="A1472" s="322"/>
      <c r="B1472" s="25"/>
      <c r="C1472" s="23"/>
      <c r="D1472" s="23"/>
      <c r="E1472" s="24"/>
      <c r="F1472" s="176" t="s">
        <v>167</v>
      </c>
      <c r="G1472" s="190">
        <f>G612</f>
        <v>0</v>
      </c>
      <c r="H1472" s="242">
        <f>G1472*(1-VLOOKUP($F1472,SHT,4,FALSE))+H612*(1-VLOOKUP($F1472,SHT,4,FALSE))</f>
        <v>0</v>
      </c>
      <c r="I1472" s="179">
        <f t="shared" ref="I1472:V1472" si="638">I612*(1-VLOOKUP($F1472,SHT,4,FALSE))</f>
        <v>0</v>
      </c>
      <c r="J1472" s="179">
        <f t="shared" si="638"/>
        <v>0</v>
      </c>
      <c r="K1472" s="197">
        <f t="shared" si="638"/>
        <v>0</v>
      </c>
      <c r="L1472" s="181">
        <f t="shared" si="638"/>
        <v>0</v>
      </c>
      <c r="M1472" s="192">
        <f t="shared" si="638"/>
        <v>0</v>
      </c>
      <c r="N1472" s="182">
        <f t="shared" si="638"/>
        <v>0</v>
      </c>
      <c r="O1472" s="182">
        <f t="shared" si="638"/>
        <v>0</v>
      </c>
      <c r="P1472" s="182">
        <f t="shared" si="638"/>
        <v>0</v>
      </c>
      <c r="Q1472" s="182">
        <f t="shared" si="638"/>
        <v>0</v>
      </c>
      <c r="R1472" s="182">
        <f t="shared" si="638"/>
        <v>0</v>
      </c>
      <c r="S1472" s="182">
        <f t="shared" si="638"/>
        <v>0</v>
      </c>
      <c r="T1472" s="178">
        <f t="shared" si="638"/>
        <v>0</v>
      </c>
      <c r="U1472" s="182">
        <f t="shared" si="638"/>
        <v>0</v>
      </c>
      <c r="V1472" s="183">
        <f t="shared" si="638"/>
        <v>0</v>
      </c>
      <c r="W1472" s="46">
        <f>W612</f>
        <v>0</v>
      </c>
      <c r="Y1472"/>
      <c r="Z1472"/>
    </row>
    <row r="1473" spans="1:26" s="72" customFormat="1" outlineLevel="1" x14ac:dyDescent="0.2">
      <c r="A1473" s="322"/>
      <c r="B1473" s="25"/>
      <c r="C1473" s="23"/>
      <c r="D1473" s="23"/>
      <c r="E1473" s="24"/>
      <c r="F1473" s="176" t="s">
        <v>168</v>
      </c>
      <c r="G1473" s="190">
        <f>G613</f>
        <v>0</v>
      </c>
      <c r="H1473" s="242">
        <f>G1473*(1-VLOOKUP($F1473,SHT,4,FALSE))+H613*(1-VLOOKUP($F1473,SHT,4,FALSE))</f>
        <v>0</v>
      </c>
      <c r="I1473" s="179">
        <f t="shared" ref="I1473:V1473" si="639">I613*(1-VLOOKUP($F1473,SHT,4,FALSE))</f>
        <v>0</v>
      </c>
      <c r="J1473" s="179">
        <f t="shared" si="639"/>
        <v>0</v>
      </c>
      <c r="K1473" s="197">
        <f t="shared" si="639"/>
        <v>0</v>
      </c>
      <c r="L1473" s="181">
        <f t="shared" si="639"/>
        <v>0</v>
      </c>
      <c r="M1473" s="192">
        <f t="shared" si="639"/>
        <v>0</v>
      </c>
      <c r="N1473" s="182">
        <f t="shared" si="639"/>
        <v>0</v>
      </c>
      <c r="O1473" s="182">
        <f t="shared" si="639"/>
        <v>0</v>
      </c>
      <c r="P1473" s="182">
        <f t="shared" si="639"/>
        <v>0</v>
      </c>
      <c r="Q1473" s="182">
        <f t="shared" si="639"/>
        <v>0</v>
      </c>
      <c r="R1473" s="182">
        <f t="shared" si="639"/>
        <v>0</v>
      </c>
      <c r="S1473" s="182">
        <f t="shared" si="639"/>
        <v>0</v>
      </c>
      <c r="T1473" s="178">
        <f t="shared" si="639"/>
        <v>0</v>
      </c>
      <c r="U1473" s="182">
        <f t="shared" si="639"/>
        <v>0</v>
      </c>
      <c r="V1473" s="183">
        <f t="shared" si="639"/>
        <v>0</v>
      </c>
      <c r="W1473" s="46">
        <f>W613</f>
        <v>0</v>
      </c>
      <c r="Y1473"/>
      <c r="Z1473"/>
    </row>
    <row r="1474" spans="1:26" s="72" customFormat="1" x14ac:dyDescent="0.2">
      <c r="A1474" s="322"/>
      <c r="B1474" s="25"/>
      <c r="C1474" s="23"/>
      <c r="D1474" s="23"/>
      <c r="E1474" s="24" t="s">
        <v>174</v>
      </c>
      <c r="F1474" s="24"/>
      <c r="G1474" s="69">
        <f t="shared" ref="G1474:W1474" si="640">SUBTOTAL(9,G1475:G1476)</f>
        <v>0</v>
      </c>
      <c r="H1474" s="70">
        <f t="shared" si="640"/>
        <v>0</v>
      </c>
      <c r="I1474" s="66">
        <f t="shared" si="640"/>
        <v>0</v>
      </c>
      <c r="J1474" s="66">
        <f t="shared" si="640"/>
        <v>0</v>
      </c>
      <c r="K1474" s="67">
        <f t="shared" si="640"/>
        <v>0</v>
      </c>
      <c r="L1474" s="34">
        <f t="shared" si="640"/>
        <v>0</v>
      </c>
      <c r="M1474" s="34">
        <f t="shared" si="640"/>
        <v>0</v>
      </c>
      <c r="N1474" s="34">
        <f t="shared" si="640"/>
        <v>0</v>
      </c>
      <c r="O1474" s="34">
        <f t="shared" si="640"/>
        <v>0</v>
      </c>
      <c r="P1474" s="34">
        <f t="shared" si="640"/>
        <v>0</v>
      </c>
      <c r="Q1474" s="34">
        <f t="shared" si="640"/>
        <v>0</v>
      </c>
      <c r="R1474" s="34">
        <f t="shared" si="640"/>
        <v>0</v>
      </c>
      <c r="S1474" s="34">
        <f t="shared" si="640"/>
        <v>0</v>
      </c>
      <c r="T1474" s="34">
        <f t="shared" si="640"/>
        <v>0</v>
      </c>
      <c r="U1474" s="34">
        <f t="shared" si="640"/>
        <v>0</v>
      </c>
      <c r="V1474" s="37">
        <f t="shared" si="640"/>
        <v>0</v>
      </c>
      <c r="W1474" s="33">
        <f t="shared" si="640"/>
        <v>0</v>
      </c>
      <c r="Y1474"/>
      <c r="Z1474"/>
    </row>
    <row r="1475" spans="1:26" s="72" customFormat="1" outlineLevel="1" x14ac:dyDescent="0.2">
      <c r="A1475" s="322"/>
      <c r="B1475" s="25"/>
      <c r="C1475" s="23"/>
      <c r="D1475" s="23"/>
      <c r="E1475" s="24"/>
      <c r="F1475" s="176" t="s">
        <v>62</v>
      </c>
      <c r="G1475" s="190">
        <f>G615</f>
        <v>0</v>
      </c>
      <c r="H1475" s="242">
        <f>G1475*(1-VLOOKUP($F1475,SHT,4,FALSE))+H615*(1-VLOOKUP($F1475,SHT,4,FALSE))</f>
        <v>0</v>
      </c>
      <c r="I1475" s="179">
        <f t="shared" ref="I1475:V1475" si="641">I615*(1-VLOOKUP($F1475,SHT,4,FALSE))</f>
        <v>0</v>
      </c>
      <c r="J1475" s="179">
        <f t="shared" si="641"/>
        <v>0</v>
      </c>
      <c r="K1475" s="197">
        <f t="shared" si="641"/>
        <v>0</v>
      </c>
      <c r="L1475" s="181">
        <f t="shared" si="641"/>
        <v>0</v>
      </c>
      <c r="M1475" s="192">
        <f t="shared" si="641"/>
        <v>0</v>
      </c>
      <c r="N1475" s="182">
        <f t="shared" si="641"/>
        <v>0</v>
      </c>
      <c r="O1475" s="182">
        <f t="shared" si="641"/>
        <v>0</v>
      </c>
      <c r="P1475" s="182">
        <f t="shared" si="641"/>
        <v>0</v>
      </c>
      <c r="Q1475" s="182">
        <f t="shared" si="641"/>
        <v>0</v>
      </c>
      <c r="R1475" s="182">
        <f t="shared" si="641"/>
        <v>0</v>
      </c>
      <c r="S1475" s="182">
        <f t="shared" si="641"/>
        <v>0</v>
      </c>
      <c r="T1475" s="178">
        <f t="shared" si="641"/>
        <v>0</v>
      </c>
      <c r="U1475" s="182">
        <f t="shared" si="641"/>
        <v>0</v>
      </c>
      <c r="V1475" s="183">
        <f t="shared" si="641"/>
        <v>0</v>
      </c>
      <c r="W1475" s="46">
        <f>W615</f>
        <v>0</v>
      </c>
      <c r="Y1475"/>
      <c r="Z1475"/>
    </row>
    <row r="1476" spans="1:26" s="72" customFormat="1" outlineLevel="1" x14ac:dyDescent="0.2">
      <c r="A1476" s="322"/>
      <c r="B1476" s="25"/>
      <c r="C1476" s="23"/>
      <c r="D1476" s="23"/>
      <c r="E1476" s="24"/>
      <c r="F1476" s="176" t="s">
        <v>175</v>
      </c>
      <c r="G1476" s="190">
        <f>G616</f>
        <v>0</v>
      </c>
      <c r="H1476" s="242">
        <f>G1476*(1-VLOOKUP($F1476,SHT,4,FALSE))+H616*(1-VLOOKUP($F1476,SHT,4,FALSE))</f>
        <v>0</v>
      </c>
      <c r="I1476" s="179">
        <f t="shared" ref="I1476:V1476" si="642">I616*(1-VLOOKUP($F1476,SHT,4,FALSE))</f>
        <v>0</v>
      </c>
      <c r="J1476" s="179">
        <f t="shared" si="642"/>
        <v>0</v>
      </c>
      <c r="K1476" s="197">
        <f t="shared" si="642"/>
        <v>0</v>
      </c>
      <c r="L1476" s="181">
        <f t="shared" si="642"/>
        <v>0</v>
      </c>
      <c r="M1476" s="192">
        <f t="shared" si="642"/>
        <v>0</v>
      </c>
      <c r="N1476" s="182">
        <f t="shared" si="642"/>
        <v>0</v>
      </c>
      <c r="O1476" s="182">
        <f t="shared" si="642"/>
        <v>0</v>
      </c>
      <c r="P1476" s="182">
        <f t="shared" si="642"/>
        <v>0</v>
      </c>
      <c r="Q1476" s="182">
        <f t="shared" si="642"/>
        <v>0</v>
      </c>
      <c r="R1476" s="182">
        <f t="shared" si="642"/>
        <v>0</v>
      </c>
      <c r="S1476" s="182">
        <f t="shared" si="642"/>
        <v>0</v>
      </c>
      <c r="T1476" s="178">
        <f t="shared" si="642"/>
        <v>0</v>
      </c>
      <c r="U1476" s="182">
        <f t="shared" si="642"/>
        <v>0</v>
      </c>
      <c r="V1476" s="183">
        <f t="shared" si="642"/>
        <v>0</v>
      </c>
      <c r="W1476" s="46">
        <f>W616</f>
        <v>0</v>
      </c>
      <c r="Y1476"/>
      <c r="Z1476"/>
    </row>
    <row r="1477" spans="1:26" s="72" customFormat="1" x14ac:dyDescent="0.2">
      <c r="A1477" s="322"/>
      <c r="B1477" s="25"/>
      <c r="C1477" s="23"/>
      <c r="D1477" s="23"/>
      <c r="E1477" s="24" t="s">
        <v>169</v>
      </c>
      <c r="F1477" s="24"/>
      <c r="G1477" s="69">
        <f t="shared" ref="G1477:W1477" si="643">SUBTOTAL(9,G1478:G1480)</f>
        <v>0</v>
      </c>
      <c r="H1477" s="70">
        <f t="shared" si="643"/>
        <v>0</v>
      </c>
      <c r="I1477" s="66">
        <f t="shared" si="643"/>
        <v>0</v>
      </c>
      <c r="J1477" s="66">
        <f t="shared" si="643"/>
        <v>0</v>
      </c>
      <c r="K1477" s="67">
        <f t="shared" si="643"/>
        <v>0</v>
      </c>
      <c r="L1477" s="34">
        <f t="shared" si="643"/>
        <v>0</v>
      </c>
      <c r="M1477" s="34">
        <f t="shared" si="643"/>
        <v>0</v>
      </c>
      <c r="N1477" s="34">
        <f t="shared" si="643"/>
        <v>0</v>
      </c>
      <c r="O1477" s="34">
        <f t="shared" si="643"/>
        <v>0</v>
      </c>
      <c r="P1477" s="34">
        <f t="shared" si="643"/>
        <v>0</v>
      </c>
      <c r="Q1477" s="34">
        <f t="shared" si="643"/>
        <v>0</v>
      </c>
      <c r="R1477" s="34">
        <f t="shared" si="643"/>
        <v>0</v>
      </c>
      <c r="S1477" s="34">
        <f t="shared" si="643"/>
        <v>0</v>
      </c>
      <c r="T1477" s="34">
        <f t="shared" si="643"/>
        <v>0</v>
      </c>
      <c r="U1477" s="34">
        <f t="shared" si="643"/>
        <v>0</v>
      </c>
      <c r="V1477" s="34">
        <f t="shared" si="643"/>
        <v>0</v>
      </c>
      <c r="W1477" s="33">
        <f t="shared" si="643"/>
        <v>0</v>
      </c>
      <c r="Y1477"/>
      <c r="Z1477"/>
    </row>
    <row r="1478" spans="1:26" s="72" customFormat="1" outlineLevel="1" x14ac:dyDescent="0.2">
      <c r="A1478" s="322"/>
      <c r="B1478" s="25"/>
      <c r="C1478" s="23"/>
      <c r="D1478" s="23"/>
      <c r="E1478" s="24"/>
      <c r="F1478" s="176" t="s">
        <v>60</v>
      </c>
      <c r="G1478" s="190">
        <f>G618</f>
        <v>0</v>
      </c>
      <c r="H1478" s="242">
        <f>G1478*(1-VLOOKUP($F1478,SHT,4,FALSE))+H618*(1-VLOOKUP($F1478,SHT,4,FALSE))</f>
        <v>0</v>
      </c>
      <c r="I1478" s="179">
        <f t="shared" ref="I1478:V1478" si="644">I618*(1-VLOOKUP($F1478,SHT,4,FALSE))</f>
        <v>0</v>
      </c>
      <c r="J1478" s="179">
        <f t="shared" si="644"/>
        <v>0</v>
      </c>
      <c r="K1478" s="197">
        <f t="shared" si="644"/>
        <v>0</v>
      </c>
      <c r="L1478" s="181">
        <f t="shared" si="644"/>
        <v>0</v>
      </c>
      <c r="M1478" s="192">
        <f t="shared" si="644"/>
        <v>0</v>
      </c>
      <c r="N1478" s="182">
        <f t="shared" si="644"/>
        <v>0</v>
      </c>
      <c r="O1478" s="182">
        <f t="shared" si="644"/>
        <v>0</v>
      </c>
      <c r="P1478" s="182">
        <f t="shared" si="644"/>
        <v>0</v>
      </c>
      <c r="Q1478" s="182">
        <f t="shared" si="644"/>
        <v>0</v>
      </c>
      <c r="R1478" s="182">
        <f t="shared" si="644"/>
        <v>0</v>
      </c>
      <c r="S1478" s="182">
        <f t="shared" si="644"/>
        <v>0</v>
      </c>
      <c r="T1478" s="178">
        <f t="shared" si="644"/>
        <v>0</v>
      </c>
      <c r="U1478" s="182">
        <f t="shared" si="644"/>
        <v>0</v>
      </c>
      <c r="V1478" s="183">
        <f t="shared" si="644"/>
        <v>0</v>
      </c>
      <c r="W1478" s="46">
        <f>W618</f>
        <v>0</v>
      </c>
      <c r="Y1478"/>
      <c r="Z1478"/>
    </row>
    <row r="1479" spans="1:26" s="72" customFormat="1" outlineLevel="1" x14ac:dyDescent="0.2">
      <c r="A1479" s="322"/>
      <c r="B1479" s="25"/>
      <c r="C1479" s="23"/>
      <c r="D1479" s="23"/>
      <c r="E1479" s="24"/>
      <c r="F1479" s="176" t="s">
        <v>170</v>
      </c>
      <c r="G1479" s="190">
        <f>G619</f>
        <v>0</v>
      </c>
      <c r="H1479" s="242">
        <f>G1479*(1-VLOOKUP($F1479,SHT,4,FALSE))+H619*(1-VLOOKUP($F1479,SHT,4,FALSE))</f>
        <v>0</v>
      </c>
      <c r="I1479" s="179">
        <f t="shared" ref="I1479:V1479" si="645">I619*(1-VLOOKUP($F1479,SHT,4,FALSE))</f>
        <v>0</v>
      </c>
      <c r="J1479" s="179">
        <f t="shared" si="645"/>
        <v>0</v>
      </c>
      <c r="K1479" s="197">
        <f t="shared" si="645"/>
        <v>0</v>
      </c>
      <c r="L1479" s="181">
        <f t="shared" si="645"/>
        <v>0</v>
      </c>
      <c r="M1479" s="192">
        <f t="shared" si="645"/>
        <v>0</v>
      </c>
      <c r="N1479" s="182">
        <f t="shared" si="645"/>
        <v>0</v>
      </c>
      <c r="O1479" s="182">
        <f t="shared" si="645"/>
        <v>0</v>
      </c>
      <c r="P1479" s="182">
        <f t="shared" si="645"/>
        <v>0</v>
      </c>
      <c r="Q1479" s="182">
        <f t="shared" si="645"/>
        <v>0</v>
      </c>
      <c r="R1479" s="182">
        <f t="shared" si="645"/>
        <v>0</v>
      </c>
      <c r="S1479" s="182">
        <f t="shared" si="645"/>
        <v>0</v>
      </c>
      <c r="T1479" s="178">
        <f t="shared" si="645"/>
        <v>0</v>
      </c>
      <c r="U1479" s="182">
        <f t="shared" si="645"/>
        <v>0</v>
      </c>
      <c r="V1479" s="183">
        <f t="shared" si="645"/>
        <v>0</v>
      </c>
      <c r="W1479" s="46">
        <f>W619</f>
        <v>0</v>
      </c>
      <c r="Y1479"/>
      <c r="Z1479"/>
    </row>
    <row r="1480" spans="1:26" s="72" customFormat="1" outlineLevel="1" x14ac:dyDescent="0.2">
      <c r="A1480" s="322"/>
      <c r="B1480" s="25"/>
      <c r="C1480" s="23"/>
      <c r="D1480" s="23"/>
      <c r="E1480" s="24"/>
      <c r="F1480" s="176" t="s">
        <v>171</v>
      </c>
      <c r="G1480" s="190">
        <f>G620</f>
        <v>0</v>
      </c>
      <c r="H1480" s="242">
        <f>G1480*(1-VLOOKUP($F1480,SHT,4,FALSE))+H620*(1-VLOOKUP($F1480,SHT,4,FALSE))</f>
        <v>0</v>
      </c>
      <c r="I1480" s="179">
        <f t="shared" ref="I1480:V1480" si="646">I620*(1-VLOOKUP($F1480,SHT,4,FALSE))</f>
        <v>0</v>
      </c>
      <c r="J1480" s="179">
        <f t="shared" si="646"/>
        <v>0</v>
      </c>
      <c r="K1480" s="197">
        <f t="shared" si="646"/>
        <v>0</v>
      </c>
      <c r="L1480" s="181">
        <f t="shared" si="646"/>
        <v>0</v>
      </c>
      <c r="M1480" s="192">
        <f t="shared" si="646"/>
        <v>0</v>
      </c>
      <c r="N1480" s="182">
        <f t="shared" si="646"/>
        <v>0</v>
      </c>
      <c r="O1480" s="182">
        <f t="shared" si="646"/>
        <v>0</v>
      </c>
      <c r="P1480" s="182">
        <f t="shared" si="646"/>
        <v>0</v>
      </c>
      <c r="Q1480" s="182">
        <f t="shared" si="646"/>
        <v>0</v>
      </c>
      <c r="R1480" s="182">
        <f t="shared" si="646"/>
        <v>0</v>
      </c>
      <c r="S1480" s="182">
        <f t="shared" si="646"/>
        <v>0</v>
      </c>
      <c r="T1480" s="178">
        <f t="shared" si="646"/>
        <v>0</v>
      </c>
      <c r="U1480" s="182">
        <f t="shared" si="646"/>
        <v>0</v>
      </c>
      <c r="V1480" s="183">
        <f t="shared" si="646"/>
        <v>0</v>
      </c>
      <c r="W1480" s="46">
        <f>W620</f>
        <v>0</v>
      </c>
      <c r="Y1480"/>
      <c r="Z1480"/>
    </row>
    <row r="1481" spans="1:26" s="72" customFormat="1" x14ac:dyDescent="0.2">
      <c r="A1481" s="322"/>
      <c r="B1481" s="25"/>
      <c r="C1481" s="23"/>
      <c r="D1481" s="23"/>
      <c r="E1481" s="24" t="s">
        <v>334</v>
      </c>
      <c r="F1481" s="24"/>
      <c r="G1481" s="69">
        <f t="shared" ref="G1481:W1481" si="647">SUBTOTAL(9,G1482:G1483)</f>
        <v>0</v>
      </c>
      <c r="H1481" s="70">
        <f t="shared" si="647"/>
        <v>0</v>
      </c>
      <c r="I1481" s="66">
        <f t="shared" si="647"/>
        <v>0</v>
      </c>
      <c r="J1481" s="66">
        <f t="shared" si="647"/>
        <v>0</v>
      </c>
      <c r="K1481" s="67">
        <f t="shared" si="647"/>
        <v>0</v>
      </c>
      <c r="L1481" s="34">
        <f t="shared" si="647"/>
        <v>0</v>
      </c>
      <c r="M1481" s="34">
        <f t="shared" si="647"/>
        <v>0</v>
      </c>
      <c r="N1481" s="34">
        <f t="shared" si="647"/>
        <v>0</v>
      </c>
      <c r="O1481" s="34">
        <f t="shared" si="647"/>
        <v>0</v>
      </c>
      <c r="P1481" s="34">
        <f t="shared" si="647"/>
        <v>0</v>
      </c>
      <c r="Q1481" s="34">
        <f t="shared" si="647"/>
        <v>0</v>
      </c>
      <c r="R1481" s="34">
        <f t="shared" si="647"/>
        <v>0</v>
      </c>
      <c r="S1481" s="34">
        <f t="shared" si="647"/>
        <v>0</v>
      </c>
      <c r="T1481" s="34">
        <f t="shared" si="647"/>
        <v>0</v>
      </c>
      <c r="U1481" s="34">
        <f t="shared" si="647"/>
        <v>0</v>
      </c>
      <c r="V1481" s="37">
        <f t="shared" si="647"/>
        <v>0</v>
      </c>
      <c r="W1481" s="33">
        <f t="shared" si="647"/>
        <v>0</v>
      </c>
      <c r="Y1481"/>
      <c r="Z1481"/>
    </row>
    <row r="1482" spans="1:26" s="72" customFormat="1" outlineLevel="1" x14ac:dyDescent="0.2">
      <c r="A1482" s="322"/>
      <c r="B1482" s="25"/>
      <c r="C1482" s="23"/>
      <c r="D1482" s="23"/>
      <c r="E1482" s="24"/>
      <c r="F1482" s="176" t="s">
        <v>335</v>
      </c>
      <c r="G1482" s="190">
        <f>G622</f>
        <v>0</v>
      </c>
      <c r="H1482" s="242">
        <f>G1482*(1-VLOOKUP($F1482,SHT,4,FALSE))+H622*(1-VLOOKUP($F1482,SHT,4,FALSE))</f>
        <v>0</v>
      </c>
      <c r="I1482" s="179">
        <f t="shared" ref="I1482:V1482" si="648">I622*(1-VLOOKUP($F1482,SHT,4,FALSE))</f>
        <v>0</v>
      </c>
      <c r="J1482" s="179">
        <f t="shared" si="648"/>
        <v>0</v>
      </c>
      <c r="K1482" s="197">
        <f t="shared" si="648"/>
        <v>0</v>
      </c>
      <c r="L1482" s="181">
        <f t="shared" si="648"/>
        <v>0</v>
      </c>
      <c r="M1482" s="192">
        <f t="shared" si="648"/>
        <v>0</v>
      </c>
      <c r="N1482" s="182">
        <f t="shared" si="648"/>
        <v>0</v>
      </c>
      <c r="O1482" s="182">
        <f t="shared" si="648"/>
        <v>0</v>
      </c>
      <c r="P1482" s="182">
        <f t="shared" si="648"/>
        <v>0</v>
      </c>
      <c r="Q1482" s="182">
        <f t="shared" si="648"/>
        <v>0</v>
      </c>
      <c r="R1482" s="182">
        <f t="shared" si="648"/>
        <v>0</v>
      </c>
      <c r="S1482" s="182">
        <f t="shared" si="648"/>
        <v>0</v>
      </c>
      <c r="T1482" s="178">
        <f t="shared" si="648"/>
        <v>0</v>
      </c>
      <c r="U1482" s="182">
        <f t="shared" si="648"/>
        <v>0</v>
      </c>
      <c r="V1482" s="183">
        <f t="shared" si="648"/>
        <v>0</v>
      </c>
      <c r="W1482" s="46">
        <f>W622</f>
        <v>0</v>
      </c>
      <c r="Y1482"/>
      <c r="Z1482"/>
    </row>
    <row r="1483" spans="1:26" s="72" customFormat="1" outlineLevel="1" x14ac:dyDescent="0.2">
      <c r="A1483" s="322"/>
      <c r="B1483" s="25"/>
      <c r="C1483" s="23"/>
      <c r="D1483" s="23"/>
      <c r="E1483" s="24"/>
      <c r="F1483" s="176" t="s">
        <v>336</v>
      </c>
      <c r="G1483" s="190">
        <f>G623</f>
        <v>0</v>
      </c>
      <c r="H1483" s="242">
        <f>G1483*(1-VLOOKUP($F1483,SHT,4,FALSE))+H623*(1-VLOOKUP($F1483,SHT,4,FALSE))</f>
        <v>0</v>
      </c>
      <c r="I1483" s="179">
        <f t="shared" ref="I1483:V1483" si="649">I623*(1-VLOOKUP($F1483,SHT,4,FALSE))</f>
        <v>0</v>
      </c>
      <c r="J1483" s="179">
        <f t="shared" si="649"/>
        <v>0</v>
      </c>
      <c r="K1483" s="197">
        <f t="shared" si="649"/>
        <v>0</v>
      </c>
      <c r="L1483" s="181">
        <f t="shared" si="649"/>
        <v>0</v>
      </c>
      <c r="M1483" s="192">
        <f t="shared" si="649"/>
        <v>0</v>
      </c>
      <c r="N1483" s="182">
        <f t="shared" si="649"/>
        <v>0</v>
      </c>
      <c r="O1483" s="182">
        <f t="shared" si="649"/>
        <v>0</v>
      </c>
      <c r="P1483" s="182">
        <f t="shared" si="649"/>
        <v>0</v>
      </c>
      <c r="Q1483" s="182">
        <f t="shared" si="649"/>
        <v>0</v>
      </c>
      <c r="R1483" s="182">
        <f t="shared" si="649"/>
        <v>0</v>
      </c>
      <c r="S1483" s="182">
        <f t="shared" si="649"/>
        <v>0</v>
      </c>
      <c r="T1483" s="178">
        <f t="shared" si="649"/>
        <v>0</v>
      </c>
      <c r="U1483" s="182">
        <f t="shared" si="649"/>
        <v>0</v>
      </c>
      <c r="V1483" s="183">
        <f t="shared" si="649"/>
        <v>0</v>
      </c>
      <c r="W1483" s="46">
        <f>W623</f>
        <v>0</v>
      </c>
      <c r="Y1483"/>
      <c r="Z1483"/>
    </row>
    <row r="1484" spans="1:26" s="72" customFormat="1" x14ac:dyDescent="0.2">
      <c r="A1484" s="322"/>
      <c r="B1484" s="25"/>
      <c r="C1484" s="23"/>
      <c r="D1484" s="23"/>
      <c r="E1484" s="24" t="s">
        <v>337</v>
      </c>
      <c r="F1484" s="24"/>
      <c r="G1484" s="69">
        <f t="shared" ref="G1484:W1484" si="650">SUBTOTAL(9,G1485:G1487)</f>
        <v>0</v>
      </c>
      <c r="H1484" s="70">
        <f t="shared" si="650"/>
        <v>0</v>
      </c>
      <c r="I1484" s="66">
        <f t="shared" si="650"/>
        <v>0</v>
      </c>
      <c r="J1484" s="66">
        <f t="shared" si="650"/>
        <v>0</v>
      </c>
      <c r="K1484" s="67">
        <f t="shared" si="650"/>
        <v>0</v>
      </c>
      <c r="L1484" s="34">
        <f t="shared" si="650"/>
        <v>0</v>
      </c>
      <c r="M1484" s="34">
        <f t="shared" si="650"/>
        <v>0</v>
      </c>
      <c r="N1484" s="34">
        <f t="shared" si="650"/>
        <v>0</v>
      </c>
      <c r="O1484" s="34">
        <f t="shared" si="650"/>
        <v>0</v>
      </c>
      <c r="P1484" s="34">
        <f t="shared" si="650"/>
        <v>0</v>
      </c>
      <c r="Q1484" s="34">
        <f t="shared" si="650"/>
        <v>0</v>
      </c>
      <c r="R1484" s="34">
        <f t="shared" si="650"/>
        <v>0</v>
      </c>
      <c r="S1484" s="34">
        <f t="shared" si="650"/>
        <v>0</v>
      </c>
      <c r="T1484" s="34">
        <f t="shared" si="650"/>
        <v>0</v>
      </c>
      <c r="U1484" s="34">
        <f t="shared" si="650"/>
        <v>0</v>
      </c>
      <c r="V1484" s="34">
        <f t="shared" si="650"/>
        <v>0</v>
      </c>
      <c r="W1484" s="33">
        <f t="shared" si="650"/>
        <v>0</v>
      </c>
      <c r="Y1484"/>
      <c r="Z1484"/>
    </row>
    <row r="1485" spans="1:26" s="72" customFormat="1" outlineLevel="1" x14ac:dyDescent="0.2">
      <c r="A1485" s="322"/>
      <c r="B1485" s="25"/>
      <c r="C1485" s="23"/>
      <c r="D1485" s="23"/>
      <c r="E1485" s="24"/>
      <c r="F1485" s="176" t="s">
        <v>338</v>
      </c>
      <c r="G1485" s="190">
        <f>G625</f>
        <v>0</v>
      </c>
      <c r="H1485" s="242">
        <f>G1485*(1-VLOOKUP($F1485,SHT,4,FALSE))+H625*(1-VLOOKUP($F1485,SHT,4,FALSE))</f>
        <v>0</v>
      </c>
      <c r="I1485" s="179">
        <f t="shared" ref="I1485:V1485" si="651">I625*(1-VLOOKUP($F1485,SHT,4,FALSE))</f>
        <v>0</v>
      </c>
      <c r="J1485" s="179">
        <f t="shared" si="651"/>
        <v>0</v>
      </c>
      <c r="K1485" s="197">
        <f t="shared" si="651"/>
        <v>0</v>
      </c>
      <c r="L1485" s="181">
        <f t="shared" si="651"/>
        <v>0</v>
      </c>
      <c r="M1485" s="192">
        <f t="shared" si="651"/>
        <v>0</v>
      </c>
      <c r="N1485" s="182">
        <f t="shared" si="651"/>
        <v>0</v>
      </c>
      <c r="O1485" s="182">
        <f t="shared" si="651"/>
        <v>0</v>
      </c>
      <c r="P1485" s="182">
        <f t="shared" si="651"/>
        <v>0</v>
      </c>
      <c r="Q1485" s="182">
        <f t="shared" si="651"/>
        <v>0</v>
      </c>
      <c r="R1485" s="182">
        <f t="shared" si="651"/>
        <v>0</v>
      </c>
      <c r="S1485" s="182">
        <f t="shared" si="651"/>
        <v>0</v>
      </c>
      <c r="T1485" s="178">
        <f t="shared" si="651"/>
        <v>0</v>
      </c>
      <c r="U1485" s="182">
        <f t="shared" si="651"/>
        <v>0</v>
      </c>
      <c r="V1485" s="183">
        <f t="shared" si="651"/>
        <v>0</v>
      </c>
      <c r="W1485" s="46">
        <f>W625</f>
        <v>0</v>
      </c>
      <c r="Y1485"/>
      <c r="Z1485"/>
    </row>
    <row r="1486" spans="1:26" s="72" customFormat="1" outlineLevel="1" x14ac:dyDescent="0.2">
      <c r="A1486" s="322"/>
      <c r="B1486" s="25"/>
      <c r="C1486" s="23"/>
      <c r="D1486" s="23"/>
      <c r="E1486" s="24"/>
      <c r="F1486" s="176" t="s">
        <v>339</v>
      </c>
      <c r="G1486" s="190">
        <f>G626</f>
        <v>0</v>
      </c>
      <c r="H1486" s="242">
        <f>G1486*(1-VLOOKUP($F1486,SHT,4,FALSE))+H626*(1-VLOOKUP($F1486,SHT,4,FALSE))</f>
        <v>0</v>
      </c>
      <c r="I1486" s="179">
        <f t="shared" ref="I1486:V1486" si="652">I626*(1-VLOOKUP($F1486,SHT,4,FALSE))</f>
        <v>0</v>
      </c>
      <c r="J1486" s="179">
        <f t="shared" si="652"/>
        <v>0</v>
      </c>
      <c r="K1486" s="197">
        <f t="shared" si="652"/>
        <v>0</v>
      </c>
      <c r="L1486" s="181">
        <f t="shared" si="652"/>
        <v>0</v>
      </c>
      <c r="M1486" s="192">
        <f t="shared" si="652"/>
        <v>0</v>
      </c>
      <c r="N1486" s="182">
        <f t="shared" si="652"/>
        <v>0</v>
      </c>
      <c r="O1486" s="182">
        <f t="shared" si="652"/>
        <v>0</v>
      </c>
      <c r="P1486" s="182">
        <f t="shared" si="652"/>
        <v>0</v>
      </c>
      <c r="Q1486" s="182">
        <f t="shared" si="652"/>
        <v>0</v>
      </c>
      <c r="R1486" s="182">
        <f t="shared" si="652"/>
        <v>0</v>
      </c>
      <c r="S1486" s="182">
        <f t="shared" si="652"/>
        <v>0</v>
      </c>
      <c r="T1486" s="178">
        <f t="shared" si="652"/>
        <v>0</v>
      </c>
      <c r="U1486" s="182">
        <f t="shared" si="652"/>
        <v>0</v>
      </c>
      <c r="V1486" s="183">
        <f t="shared" si="652"/>
        <v>0</v>
      </c>
      <c r="W1486" s="46">
        <f>W626</f>
        <v>0</v>
      </c>
      <c r="Y1486"/>
      <c r="Z1486"/>
    </row>
    <row r="1487" spans="1:26" s="72" customFormat="1" outlineLevel="1" x14ac:dyDescent="0.2">
      <c r="A1487" s="322"/>
      <c r="B1487" s="25"/>
      <c r="C1487" s="23"/>
      <c r="D1487" s="23"/>
      <c r="E1487" s="24"/>
      <c r="F1487" s="176" t="s">
        <v>340</v>
      </c>
      <c r="G1487" s="190">
        <f>G627</f>
        <v>0</v>
      </c>
      <c r="H1487" s="242">
        <f>G1487*(1-VLOOKUP($F1487,SHT,4,FALSE))+H627*(1-VLOOKUP($F1487,SHT,4,FALSE))</f>
        <v>0</v>
      </c>
      <c r="I1487" s="179">
        <f t="shared" ref="I1487:V1487" si="653">I627*(1-VLOOKUP($F1487,SHT,4,FALSE))</f>
        <v>0</v>
      </c>
      <c r="J1487" s="179">
        <f t="shared" si="653"/>
        <v>0</v>
      </c>
      <c r="K1487" s="197">
        <f t="shared" si="653"/>
        <v>0</v>
      </c>
      <c r="L1487" s="181">
        <f t="shared" si="653"/>
        <v>0</v>
      </c>
      <c r="M1487" s="192">
        <f t="shared" si="653"/>
        <v>0</v>
      </c>
      <c r="N1487" s="182">
        <f t="shared" si="653"/>
        <v>0</v>
      </c>
      <c r="O1487" s="182">
        <f t="shared" si="653"/>
        <v>0</v>
      </c>
      <c r="P1487" s="182">
        <f t="shared" si="653"/>
        <v>0</v>
      </c>
      <c r="Q1487" s="182">
        <f t="shared" si="653"/>
        <v>0</v>
      </c>
      <c r="R1487" s="182">
        <f t="shared" si="653"/>
        <v>0</v>
      </c>
      <c r="S1487" s="182">
        <f t="shared" si="653"/>
        <v>0</v>
      </c>
      <c r="T1487" s="178">
        <f t="shared" si="653"/>
        <v>0</v>
      </c>
      <c r="U1487" s="182">
        <f t="shared" si="653"/>
        <v>0</v>
      </c>
      <c r="V1487" s="183">
        <f t="shared" si="653"/>
        <v>0</v>
      </c>
      <c r="W1487" s="46">
        <f>W627</f>
        <v>0</v>
      </c>
      <c r="Y1487"/>
      <c r="Z1487"/>
    </row>
    <row r="1488" spans="1:26" s="72" customFormat="1" x14ac:dyDescent="0.2">
      <c r="A1488" s="322"/>
      <c r="B1488" s="25"/>
      <c r="C1488" s="23"/>
      <c r="D1488" s="23" t="s">
        <v>183</v>
      </c>
      <c r="E1488" s="24"/>
      <c r="F1488" s="24"/>
      <c r="G1488" s="69"/>
      <c r="H1488" s="70"/>
      <c r="I1488" s="66"/>
      <c r="J1488" s="66"/>
      <c r="K1488" s="67"/>
      <c r="L1488" s="51"/>
      <c r="M1488" s="34"/>
      <c r="N1488" s="34"/>
      <c r="O1488" s="34"/>
      <c r="P1488" s="34"/>
      <c r="Q1488" s="34"/>
      <c r="R1488" s="34"/>
      <c r="S1488" s="34"/>
      <c r="T1488" s="34"/>
      <c r="U1488" s="34"/>
      <c r="V1488" s="37"/>
      <c r="W1488" s="33"/>
      <c r="Y1488"/>
      <c r="Z1488"/>
    </row>
    <row r="1489" spans="1:26" s="72" customFormat="1" x14ac:dyDescent="0.2">
      <c r="A1489" s="322"/>
      <c r="B1489" s="25"/>
      <c r="C1489" s="23"/>
      <c r="D1489" s="23"/>
      <c r="E1489" s="24" t="s">
        <v>184</v>
      </c>
      <c r="F1489" s="24"/>
      <c r="G1489" s="69">
        <f t="shared" ref="G1489:W1489" si="654">SUBTOTAL(9,G1490:G1491)</f>
        <v>0</v>
      </c>
      <c r="H1489" s="70">
        <f t="shared" si="654"/>
        <v>0</v>
      </c>
      <c r="I1489" s="66">
        <f t="shared" si="654"/>
        <v>0</v>
      </c>
      <c r="J1489" s="66">
        <f t="shared" si="654"/>
        <v>0</v>
      </c>
      <c r="K1489" s="67">
        <f t="shared" si="654"/>
        <v>0</v>
      </c>
      <c r="L1489" s="34">
        <f t="shared" si="654"/>
        <v>0</v>
      </c>
      <c r="M1489" s="34">
        <f t="shared" si="654"/>
        <v>0</v>
      </c>
      <c r="N1489" s="34">
        <f t="shared" si="654"/>
        <v>0</v>
      </c>
      <c r="O1489" s="34">
        <f t="shared" si="654"/>
        <v>0</v>
      </c>
      <c r="P1489" s="34">
        <f t="shared" si="654"/>
        <v>0</v>
      </c>
      <c r="Q1489" s="34">
        <f t="shared" si="654"/>
        <v>0</v>
      </c>
      <c r="R1489" s="34">
        <f t="shared" si="654"/>
        <v>0</v>
      </c>
      <c r="S1489" s="34">
        <f t="shared" si="654"/>
        <v>0</v>
      </c>
      <c r="T1489" s="34">
        <f t="shared" si="654"/>
        <v>0</v>
      </c>
      <c r="U1489" s="34">
        <f t="shared" si="654"/>
        <v>0</v>
      </c>
      <c r="V1489" s="37">
        <f t="shared" si="654"/>
        <v>0</v>
      </c>
      <c r="W1489" s="33">
        <f t="shared" si="654"/>
        <v>0</v>
      </c>
      <c r="Y1489"/>
      <c r="Z1489"/>
    </row>
    <row r="1490" spans="1:26" s="72" customFormat="1" outlineLevel="1" x14ac:dyDescent="0.2">
      <c r="A1490" s="322"/>
      <c r="B1490" s="25"/>
      <c r="C1490" s="23"/>
      <c r="D1490" s="23"/>
      <c r="E1490" s="24"/>
      <c r="F1490" s="176" t="s">
        <v>176</v>
      </c>
      <c r="G1490" s="190">
        <f>G630</f>
        <v>0</v>
      </c>
      <c r="H1490" s="242">
        <f>G1490*(1-VLOOKUP($F1490,SHT,4,FALSE))+H630*(1-VLOOKUP($F1490,SHT,4,FALSE))</f>
        <v>0</v>
      </c>
      <c r="I1490" s="179">
        <f t="shared" ref="I1490:V1490" si="655">I630*(1-VLOOKUP($F1490,SHT,4,FALSE))</f>
        <v>0</v>
      </c>
      <c r="J1490" s="179">
        <f t="shared" si="655"/>
        <v>0</v>
      </c>
      <c r="K1490" s="197">
        <f t="shared" si="655"/>
        <v>0</v>
      </c>
      <c r="L1490" s="181">
        <f t="shared" si="655"/>
        <v>0</v>
      </c>
      <c r="M1490" s="192">
        <f t="shared" si="655"/>
        <v>0</v>
      </c>
      <c r="N1490" s="182">
        <f t="shared" si="655"/>
        <v>0</v>
      </c>
      <c r="O1490" s="182">
        <f t="shared" si="655"/>
        <v>0</v>
      </c>
      <c r="P1490" s="182">
        <f t="shared" si="655"/>
        <v>0</v>
      </c>
      <c r="Q1490" s="182">
        <f t="shared" si="655"/>
        <v>0</v>
      </c>
      <c r="R1490" s="182">
        <f t="shared" si="655"/>
        <v>0</v>
      </c>
      <c r="S1490" s="182">
        <f t="shared" si="655"/>
        <v>0</v>
      </c>
      <c r="T1490" s="178">
        <f t="shared" si="655"/>
        <v>0</v>
      </c>
      <c r="U1490" s="182">
        <f t="shared" si="655"/>
        <v>0</v>
      </c>
      <c r="V1490" s="183">
        <f t="shared" si="655"/>
        <v>0</v>
      </c>
      <c r="W1490" s="46">
        <f>W630</f>
        <v>0</v>
      </c>
      <c r="Y1490"/>
      <c r="Z1490"/>
    </row>
    <row r="1491" spans="1:26" s="72" customFormat="1" outlineLevel="1" x14ac:dyDescent="0.2">
      <c r="A1491" s="322"/>
      <c r="B1491" s="25"/>
      <c r="C1491" s="23"/>
      <c r="D1491" s="23"/>
      <c r="E1491" s="24"/>
      <c r="F1491" s="176" t="s">
        <v>180</v>
      </c>
      <c r="G1491" s="190">
        <f>G631</f>
        <v>0</v>
      </c>
      <c r="H1491" s="242">
        <f>G1491*(1-VLOOKUP($F1491,SHT,4,FALSE))+H631*(1-VLOOKUP($F1491,SHT,4,FALSE))</f>
        <v>0</v>
      </c>
      <c r="I1491" s="179">
        <f t="shared" ref="I1491:V1491" si="656">I631*(1-VLOOKUP($F1491,SHT,4,FALSE))</f>
        <v>0</v>
      </c>
      <c r="J1491" s="179">
        <f t="shared" si="656"/>
        <v>0</v>
      </c>
      <c r="K1491" s="197">
        <f t="shared" si="656"/>
        <v>0</v>
      </c>
      <c r="L1491" s="181">
        <f t="shared" si="656"/>
        <v>0</v>
      </c>
      <c r="M1491" s="192">
        <f t="shared" si="656"/>
        <v>0</v>
      </c>
      <c r="N1491" s="182">
        <f t="shared" si="656"/>
        <v>0</v>
      </c>
      <c r="O1491" s="182">
        <f t="shared" si="656"/>
        <v>0</v>
      </c>
      <c r="P1491" s="182">
        <f t="shared" si="656"/>
        <v>0</v>
      </c>
      <c r="Q1491" s="182">
        <f t="shared" si="656"/>
        <v>0</v>
      </c>
      <c r="R1491" s="182">
        <f t="shared" si="656"/>
        <v>0</v>
      </c>
      <c r="S1491" s="182">
        <f t="shared" si="656"/>
        <v>0</v>
      </c>
      <c r="T1491" s="178">
        <f t="shared" si="656"/>
        <v>0</v>
      </c>
      <c r="U1491" s="182">
        <f t="shared" si="656"/>
        <v>0</v>
      </c>
      <c r="V1491" s="183">
        <f t="shared" si="656"/>
        <v>0</v>
      </c>
      <c r="W1491" s="46">
        <f>W631</f>
        <v>0</v>
      </c>
      <c r="Y1491"/>
      <c r="Z1491"/>
    </row>
    <row r="1492" spans="1:26" s="72" customFormat="1" x14ac:dyDescent="0.2">
      <c r="A1492" s="322"/>
      <c r="B1492" s="25"/>
      <c r="C1492" s="23"/>
      <c r="D1492" s="23"/>
      <c r="E1492" s="24" t="s">
        <v>185</v>
      </c>
      <c r="F1492" s="24"/>
      <c r="G1492" s="69">
        <f t="shared" ref="G1492:W1492" si="657">SUBTOTAL(9,G1493:G1494)</f>
        <v>0</v>
      </c>
      <c r="H1492" s="70">
        <f t="shared" si="657"/>
        <v>0</v>
      </c>
      <c r="I1492" s="66">
        <f t="shared" si="657"/>
        <v>0</v>
      </c>
      <c r="J1492" s="66">
        <f t="shared" si="657"/>
        <v>0</v>
      </c>
      <c r="K1492" s="67">
        <f t="shared" si="657"/>
        <v>0</v>
      </c>
      <c r="L1492" s="34">
        <f t="shared" si="657"/>
        <v>0</v>
      </c>
      <c r="M1492" s="34">
        <f t="shared" si="657"/>
        <v>0</v>
      </c>
      <c r="N1492" s="34">
        <f t="shared" si="657"/>
        <v>0</v>
      </c>
      <c r="O1492" s="34">
        <f t="shared" si="657"/>
        <v>0</v>
      </c>
      <c r="P1492" s="34">
        <f t="shared" si="657"/>
        <v>0</v>
      </c>
      <c r="Q1492" s="34">
        <f t="shared" si="657"/>
        <v>0</v>
      </c>
      <c r="R1492" s="34">
        <f t="shared" si="657"/>
        <v>0</v>
      </c>
      <c r="S1492" s="34">
        <f t="shared" si="657"/>
        <v>0</v>
      </c>
      <c r="T1492" s="34">
        <f t="shared" si="657"/>
        <v>0</v>
      </c>
      <c r="U1492" s="34">
        <f t="shared" si="657"/>
        <v>0</v>
      </c>
      <c r="V1492" s="37">
        <f t="shared" si="657"/>
        <v>0</v>
      </c>
      <c r="W1492" s="33">
        <f t="shared" si="657"/>
        <v>0</v>
      </c>
      <c r="Y1492"/>
      <c r="Z1492"/>
    </row>
    <row r="1493" spans="1:26" s="72" customFormat="1" outlineLevel="1" x14ac:dyDescent="0.2">
      <c r="A1493" s="322"/>
      <c r="B1493" s="25"/>
      <c r="C1493" s="23"/>
      <c r="D1493" s="23"/>
      <c r="E1493" s="24"/>
      <c r="F1493" s="176" t="s">
        <v>177</v>
      </c>
      <c r="G1493" s="190">
        <f>G633</f>
        <v>0</v>
      </c>
      <c r="H1493" s="242">
        <f>G1493*(1-VLOOKUP($F1493,SHT,4,FALSE))+H633*(1-VLOOKUP($F1493,SHT,4,FALSE))</f>
        <v>0</v>
      </c>
      <c r="I1493" s="179">
        <f t="shared" ref="I1493:V1493" si="658">I633*(1-VLOOKUP($F1493,SHT,4,FALSE))</f>
        <v>0</v>
      </c>
      <c r="J1493" s="179">
        <f t="shared" si="658"/>
        <v>0</v>
      </c>
      <c r="K1493" s="197">
        <f t="shared" si="658"/>
        <v>0</v>
      </c>
      <c r="L1493" s="181">
        <f t="shared" si="658"/>
        <v>0</v>
      </c>
      <c r="M1493" s="192">
        <f t="shared" si="658"/>
        <v>0</v>
      </c>
      <c r="N1493" s="182">
        <f t="shared" si="658"/>
        <v>0</v>
      </c>
      <c r="O1493" s="182">
        <f t="shared" si="658"/>
        <v>0</v>
      </c>
      <c r="P1493" s="182">
        <f t="shared" si="658"/>
        <v>0</v>
      </c>
      <c r="Q1493" s="182">
        <f t="shared" si="658"/>
        <v>0</v>
      </c>
      <c r="R1493" s="182">
        <f t="shared" si="658"/>
        <v>0</v>
      </c>
      <c r="S1493" s="182">
        <f t="shared" si="658"/>
        <v>0</v>
      </c>
      <c r="T1493" s="178">
        <f t="shared" si="658"/>
        <v>0</v>
      </c>
      <c r="U1493" s="182">
        <f t="shared" si="658"/>
        <v>0</v>
      </c>
      <c r="V1493" s="183">
        <f t="shared" si="658"/>
        <v>0</v>
      </c>
      <c r="W1493" s="46">
        <f>W633</f>
        <v>0</v>
      </c>
      <c r="Y1493"/>
      <c r="Z1493"/>
    </row>
    <row r="1494" spans="1:26" s="72" customFormat="1" outlineLevel="1" x14ac:dyDescent="0.2">
      <c r="A1494" s="322"/>
      <c r="B1494" s="25"/>
      <c r="C1494" s="23"/>
      <c r="D1494" s="23"/>
      <c r="E1494" s="24"/>
      <c r="F1494" s="176" t="s">
        <v>182</v>
      </c>
      <c r="G1494" s="190">
        <f>G634</f>
        <v>0</v>
      </c>
      <c r="H1494" s="242">
        <f>G1494*(1-VLOOKUP($F1494,SHT,4,FALSE))+H634*(1-VLOOKUP($F1494,SHT,4,FALSE))</f>
        <v>0</v>
      </c>
      <c r="I1494" s="179">
        <f t="shared" ref="I1494:V1494" si="659">I634*(1-VLOOKUP($F1494,SHT,4,FALSE))</f>
        <v>0</v>
      </c>
      <c r="J1494" s="179">
        <f t="shared" si="659"/>
        <v>0</v>
      </c>
      <c r="K1494" s="197">
        <f t="shared" si="659"/>
        <v>0</v>
      </c>
      <c r="L1494" s="181">
        <f t="shared" si="659"/>
        <v>0</v>
      </c>
      <c r="M1494" s="192">
        <f t="shared" si="659"/>
        <v>0</v>
      </c>
      <c r="N1494" s="182">
        <f t="shared" si="659"/>
        <v>0</v>
      </c>
      <c r="O1494" s="182">
        <f t="shared" si="659"/>
        <v>0</v>
      </c>
      <c r="P1494" s="182">
        <f t="shared" si="659"/>
        <v>0</v>
      </c>
      <c r="Q1494" s="182">
        <f t="shared" si="659"/>
        <v>0</v>
      </c>
      <c r="R1494" s="182">
        <f t="shared" si="659"/>
        <v>0</v>
      </c>
      <c r="S1494" s="182">
        <f t="shared" si="659"/>
        <v>0</v>
      </c>
      <c r="T1494" s="178">
        <f t="shared" si="659"/>
        <v>0</v>
      </c>
      <c r="U1494" s="182">
        <f t="shared" si="659"/>
        <v>0</v>
      </c>
      <c r="V1494" s="183">
        <f t="shared" si="659"/>
        <v>0</v>
      </c>
      <c r="W1494" s="46">
        <f>W634</f>
        <v>0</v>
      </c>
      <c r="Y1494"/>
      <c r="Z1494"/>
    </row>
    <row r="1495" spans="1:26" s="72" customFormat="1" x14ac:dyDescent="0.2">
      <c r="A1495" s="322"/>
      <c r="B1495" s="25"/>
      <c r="C1495" s="23"/>
      <c r="D1495" s="23"/>
      <c r="E1495" s="24" t="s">
        <v>186</v>
      </c>
      <c r="F1495" s="24"/>
      <c r="G1495" s="69">
        <f t="shared" ref="G1495:W1495" si="660">SUBTOTAL(9,G1496:G1497)</f>
        <v>0</v>
      </c>
      <c r="H1495" s="70">
        <f t="shared" si="660"/>
        <v>0</v>
      </c>
      <c r="I1495" s="66">
        <f t="shared" si="660"/>
        <v>0</v>
      </c>
      <c r="J1495" s="66">
        <f t="shared" si="660"/>
        <v>0</v>
      </c>
      <c r="K1495" s="67">
        <f t="shared" si="660"/>
        <v>0</v>
      </c>
      <c r="L1495" s="34">
        <f t="shared" si="660"/>
        <v>0</v>
      </c>
      <c r="M1495" s="34">
        <f t="shared" si="660"/>
        <v>0</v>
      </c>
      <c r="N1495" s="34">
        <f t="shared" si="660"/>
        <v>0</v>
      </c>
      <c r="O1495" s="34">
        <f t="shared" si="660"/>
        <v>0</v>
      </c>
      <c r="P1495" s="34">
        <f t="shared" si="660"/>
        <v>0</v>
      </c>
      <c r="Q1495" s="34">
        <f t="shared" si="660"/>
        <v>0</v>
      </c>
      <c r="R1495" s="34">
        <f t="shared" si="660"/>
        <v>0</v>
      </c>
      <c r="S1495" s="34">
        <f t="shared" si="660"/>
        <v>0</v>
      </c>
      <c r="T1495" s="34">
        <f t="shared" si="660"/>
        <v>0</v>
      </c>
      <c r="U1495" s="34">
        <f t="shared" si="660"/>
        <v>0</v>
      </c>
      <c r="V1495" s="37">
        <f t="shared" si="660"/>
        <v>0</v>
      </c>
      <c r="W1495" s="33">
        <f t="shared" si="660"/>
        <v>0</v>
      </c>
      <c r="Y1495"/>
      <c r="Z1495"/>
    </row>
    <row r="1496" spans="1:26" s="72" customFormat="1" outlineLevel="1" x14ac:dyDescent="0.2">
      <c r="A1496" s="322"/>
      <c r="B1496" s="25"/>
      <c r="C1496" s="23"/>
      <c r="D1496" s="23"/>
      <c r="E1496" s="24"/>
      <c r="F1496" s="176" t="s">
        <v>178</v>
      </c>
      <c r="G1496" s="190">
        <f>G636</f>
        <v>0</v>
      </c>
      <c r="H1496" s="242">
        <f>G1496*(1-VLOOKUP($F1496,SHT,4,FALSE))+H636*(1-VLOOKUP($F1496,SHT,4,FALSE))</f>
        <v>0</v>
      </c>
      <c r="I1496" s="179">
        <f t="shared" ref="I1496:V1496" si="661">I636*(1-VLOOKUP($F1496,SHT,4,FALSE))</f>
        <v>0</v>
      </c>
      <c r="J1496" s="179">
        <f t="shared" si="661"/>
        <v>0</v>
      </c>
      <c r="K1496" s="197">
        <f t="shared" si="661"/>
        <v>0</v>
      </c>
      <c r="L1496" s="181">
        <f t="shared" si="661"/>
        <v>0</v>
      </c>
      <c r="M1496" s="192">
        <f t="shared" si="661"/>
        <v>0</v>
      </c>
      <c r="N1496" s="182">
        <f t="shared" si="661"/>
        <v>0</v>
      </c>
      <c r="O1496" s="182">
        <f t="shared" si="661"/>
        <v>0</v>
      </c>
      <c r="P1496" s="182">
        <f t="shared" si="661"/>
        <v>0</v>
      </c>
      <c r="Q1496" s="182">
        <f t="shared" si="661"/>
        <v>0</v>
      </c>
      <c r="R1496" s="182">
        <f t="shared" si="661"/>
        <v>0</v>
      </c>
      <c r="S1496" s="182">
        <f t="shared" si="661"/>
        <v>0</v>
      </c>
      <c r="T1496" s="178">
        <f t="shared" si="661"/>
        <v>0</v>
      </c>
      <c r="U1496" s="182">
        <f t="shared" si="661"/>
        <v>0</v>
      </c>
      <c r="V1496" s="183">
        <f t="shared" si="661"/>
        <v>0</v>
      </c>
      <c r="W1496" s="46">
        <f>W636</f>
        <v>0</v>
      </c>
      <c r="Y1496"/>
      <c r="Z1496"/>
    </row>
    <row r="1497" spans="1:26" s="72" customFormat="1" outlineLevel="1" x14ac:dyDescent="0.2">
      <c r="A1497" s="322"/>
      <c r="B1497" s="25"/>
      <c r="C1497" s="23"/>
      <c r="D1497" s="23"/>
      <c r="E1497" s="24"/>
      <c r="F1497" s="176" t="s">
        <v>181</v>
      </c>
      <c r="G1497" s="190">
        <f>G637</f>
        <v>0</v>
      </c>
      <c r="H1497" s="242">
        <f>G1497*(1-VLOOKUP($F1497,SHT,4,FALSE))+H637*(1-VLOOKUP($F1497,SHT,4,FALSE))</f>
        <v>0</v>
      </c>
      <c r="I1497" s="179">
        <f t="shared" ref="I1497:V1497" si="662">I637*(1-VLOOKUP($F1497,SHT,4,FALSE))</f>
        <v>0</v>
      </c>
      <c r="J1497" s="179">
        <f t="shared" si="662"/>
        <v>0</v>
      </c>
      <c r="K1497" s="197">
        <f t="shared" si="662"/>
        <v>0</v>
      </c>
      <c r="L1497" s="181">
        <f t="shared" si="662"/>
        <v>0</v>
      </c>
      <c r="M1497" s="192">
        <f t="shared" si="662"/>
        <v>0</v>
      </c>
      <c r="N1497" s="182">
        <f t="shared" si="662"/>
        <v>0</v>
      </c>
      <c r="O1497" s="182">
        <f t="shared" si="662"/>
        <v>0</v>
      </c>
      <c r="P1497" s="182">
        <f t="shared" si="662"/>
        <v>0</v>
      </c>
      <c r="Q1497" s="182">
        <f t="shared" si="662"/>
        <v>0</v>
      </c>
      <c r="R1497" s="182">
        <f t="shared" si="662"/>
        <v>0</v>
      </c>
      <c r="S1497" s="182">
        <f t="shared" si="662"/>
        <v>0</v>
      </c>
      <c r="T1497" s="178">
        <f t="shared" si="662"/>
        <v>0</v>
      </c>
      <c r="U1497" s="182">
        <f t="shared" si="662"/>
        <v>0</v>
      </c>
      <c r="V1497" s="183">
        <f t="shared" si="662"/>
        <v>0</v>
      </c>
      <c r="W1497" s="46">
        <f>W637</f>
        <v>0</v>
      </c>
      <c r="Y1497"/>
      <c r="Z1497"/>
    </row>
    <row r="1498" spans="1:26" s="72" customFormat="1" x14ac:dyDescent="0.2">
      <c r="A1498" s="322"/>
      <c r="B1498" s="25"/>
      <c r="C1498" s="23"/>
      <c r="D1498" s="23"/>
      <c r="E1498" s="24" t="s">
        <v>187</v>
      </c>
      <c r="F1498" s="24"/>
      <c r="G1498" s="69">
        <f t="shared" ref="G1498:W1498" si="663">SUBTOTAL(9,G1499:G1500)</f>
        <v>0</v>
      </c>
      <c r="H1498" s="70">
        <f t="shared" si="663"/>
        <v>0</v>
      </c>
      <c r="I1498" s="66">
        <f t="shared" si="663"/>
        <v>0</v>
      </c>
      <c r="J1498" s="66">
        <f t="shared" si="663"/>
        <v>0</v>
      </c>
      <c r="K1498" s="67">
        <f t="shared" si="663"/>
        <v>0</v>
      </c>
      <c r="L1498" s="34">
        <f t="shared" si="663"/>
        <v>0</v>
      </c>
      <c r="M1498" s="34">
        <f t="shared" si="663"/>
        <v>0</v>
      </c>
      <c r="N1498" s="34">
        <f t="shared" si="663"/>
        <v>0</v>
      </c>
      <c r="O1498" s="34">
        <f t="shared" si="663"/>
        <v>0</v>
      </c>
      <c r="P1498" s="34">
        <f t="shared" si="663"/>
        <v>0</v>
      </c>
      <c r="Q1498" s="34">
        <f t="shared" si="663"/>
        <v>0</v>
      </c>
      <c r="R1498" s="34">
        <f t="shared" si="663"/>
        <v>0</v>
      </c>
      <c r="S1498" s="34">
        <f t="shared" si="663"/>
        <v>0</v>
      </c>
      <c r="T1498" s="34">
        <f t="shared" si="663"/>
        <v>0</v>
      </c>
      <c r="U1498" s="34">
        <f t="shared" si="663"/>
        <v>0</v>
      </c>
      <c r="V1498" s="37">
        <f t="shared" si="663"/>
        <v>0</v>
      </c>
      <c r="W1498" s="33">
        <f t="shared" si="663"/>
        <v>0</v>
      </c>
      <c r="Y1498"/>
      <c r="Z1498"/>
    </row>
    <row r="1499" spans="1:26" s="72" customFormat="1" outlineLevel="1" x14ac:dyDescent="0.2">
      <c r="A1499" s="322"/>
      <c r="B1499" s="25"/>
      <c r="C1499" s="23"/>
      <c r="D1499" s="23"/>
      <c r="E1499" s="24"/>
      <c r="F1499" s="176" t="s">
        <v>179</v>
      </c>
      <c r="G1499" s="190">
        <f>G639</f>
        <v>0</v>
      </c>
      <c r="H1499" s="242">
        <f>G1499*(1-VLOOKUP($F1499,SHT,4,FALSE))+H639*(1-VLOOKUP($F1499,SHT,4,FALSE))</f>
        <v>0</v>
      </c>
      <c r="I1499" s="179">
        <f t="shared" ref="I1499:V1499" si="664">I639*(1-VLOOKUP($F1499,SHT,4,FALSE))</f>
        <v>0</v>
      </c>
      <c r="J1499" s="179">
        <f t="shared" si="664"/>
        <v>0</v>
      </c>
      <c r="K1499" s="197">
        <f t="shared" si="664"/>
        <v>0</v>
      </c>
      <c r="L1499" s="181">
        <f t="shared" si="664"/>
        <v>0</v>
      </c>
      <c r="M1499" s="192">
        <f t="shared" si="664"/>
        <v>0</v>
      </c>
      <c r="N1499" s="182">
        <f t="shared" si="664"/>
        <v>0</v>
      </c>
      <c r="O1499" s="182">
        <f t="shared" si="664"/>
        <v>0</v>
      </c>
      <c r="P1499" s="182">
        <f t="shared" si="664"/>
        <v>0</v>
      </c>
      <c r="Q1499" s="182">
        <f t="shared" si="664"/>
        <v>0</v>
      </c>
      <c r="R1499" s="182">
        <f t="shared" si="664"/>
        <v>0</v>
      </c>
      <c r="S1499" s="182">
        <f t="shared" si="664"/>
        <v>0</v>
      </c>
      <c r="T1499" s="178">
        <f t="shared" si="664"/>
        <v>0</v>
      </c>
      <c r="U1499" s="182">
        <f t="shared" si="664"/>
        <v>0</v>
      </c>
      <c r="V1499" s="183">
        <f t="shared" si="664"/>
        <v>0</v>
      </c>
      <c r="W1499" s="46">
        <f>W639</f>
        <v>0</v>
      </c>
      <c r="Y1499"/>
      <c r="Z1499"/>
    </row>
    <row r="1500" spans="1:26" s="72" customFormat="1" outlineLevel="1" x14ac:dyDescent="0.2">
      <c r="A1500" s="322"/>
      <c r="B1500" s="25"/>
      <c r="C1500" s="23"/>
      <c r="D1500" s="23"/>
      <c r="E1500" s="24"/>
      <c r="F1500" s="176" t="s">
        <v>188</v>
      </c>
      <c r="G1500" s="190">
        <f>G640</f>
        <v>0</v>
      </c>
      <c r="H1500" s="242">
        <f>G1500*(1-VLOOKUP($F1500,SHT,4,FALSE))+H640*(1-VLOOKUP($F1500,SHT,4,FALSE))</f>
        <v>0</v>
      </c>
      <c r="I1500" s="179">
        <f t="shared" ref="I1500:V1500" si="665">I640*(1-VLOOKUP($F1500,SHT,4,FALSE))</f>
        <v>0</v>
      </c>
      <c r="J1500" s="179">
        <f t="shared" si="665"/>
        <v>0</v>
      </c>
      <c r="K1500" s="197">
        <f t="shared" si="665"/>
        <v>0</v>
      </c>
      <c r="L1500" s="181">
        <f t="shared" si="665"/>
        <v>0</v>
      </c>
      <c r="M1500" s="192">
        <f t="shared" si="665"/>
        <v>0</v>
      </c>
      <c r="N1500" s="182">
        <f t="shared" si="665"/>
        <v>0</v>
      </c>
      <c r="O1500" s="182">
        <f t="shared" si="665"/>
        <v>0</v>
      </c>
      <c r="P1500" s="182">
        <f t="shared" si="665"/>
        <v>0</v>
      </c>
      <c r="Q1500" s="182">
        <f t="shared" si="665"/>
        <v>0</v>
      </c>
      <c r="R1500" s="182">
        <f t="shared" si="665"/>
        <v>0</v>
      </c>
      <c r="S1500" s="182">
        <f t="shared" si="665"/>
        <v>0</v>
      </c>
      <c r="T1500" s="178">
        <f t="shared" si="665"/>
        <v>0</v>
      </c>
      <c r="U1500" s="182">
        <f t="shared" si="665"/>
        <v>0</v>
      </c>
      <c r="V1500" s="183">
        <f t="shared" si="665"/>
        <v>0</v>
      </c>
      <c r="W1500" s="46">
        <f>W640</f>
        <v>0</v>
      </c>
      <c r="Y1500"/>
      <c r="Z1500"/>
    </row>
    <row r="1501" spans="1:26" s="72" customFormat="1" x14ac:dyDescent="0.2">
      <c r="A1501" s="322"/>
      <c r="B1501" s="25"/>
      <c r="C1501" s="23"/>
      <c r="D1501" s="23"/>
      <c r="E1501" s="24" t="s">
        <v>341</v>
      </c>
      <c r="F1501" s="24"/>
      <c r="G1501" s="69">
        <f t="shared" ref="G1501:W1501" si="666">SUBTOTAL(9,G1502:G1503)</f>
        <v>0</v>
      </c>
      <c r="H1501" s="70">
        <f t="shared" si="666"/>
        <v>0</v>
      </c>
      <c r="I1501" s="66">
        <f t="shared" si="666"/>
        <v>0</v>
      </c>
      <c r="J1501" s="66">
        <f t="shared" si="666"/>
        <v>0</v>
      </c>
      <c r="K1501" s="67">
        <f t="shared" si="666"/>
        <v>0</v>
      </c>
      <c r="L1501" s="34">
        <f t="shared" si="666"/>
        <v>0</v>
      </c>
      <c r="M1501" s="34">
        <f t="shared" si="666"/>
        <v>0</v>
      </c>
      <c r="N1501" s="34">
        <f t="shared" si="666"/>
        <v>0</v>
      </c>
      <c r="O1501" s="34">
        <f t="shared" si="666"/>
        <v>0</v>
      </c>
      <c r="P1501" s="34">
        <f t="shared" si="666"/>
        <v>0</v>
      </c>
      <c r="Q1501" s="34">
        <f t="shared" si="666"/>
        <v>0</v>
      </c>
      <c r="R1501" s="34">
        <f t="shared" si="666"/>
        <v>0</v>
      </c>
      <c r="S1501" s="34">
        <f t="shared" si="666"/>
        <v>0</v>
      </c>
      <c r="T1501" s="34">
        <f t="shared" si="666"/>
        <v>0</v>
      </c>
      <c r="U1501" s="34">
        <f t="shared" si="666"/>
        <v>0</v>
      </c>
      <c r="V1501" s="37">
        <f t="shared" si="666"/>
        <v>0</v>
      </c>
      <c r="W1501" s="33">
        <f t="shared" si="666"/>
        <v>0</v>
      </c>
      <c r="Y1501"/>
      <c r="Z1501"/>
    </row>
    <row r="1502" spans="1:26" s="72" customFormat="1" outlineLevel="1" x14ac:dyDescent="0.2">
      <c r="A1502" s="322"/>
      <c r="B1502" s="25"/>
      <c r="C1502" s="23"/>
      <c r="D1502" s="23"/>
      <c r="E1502" s="24"/>
      <c r="F1502" s="176" t="s">
        <v>342</v>
      </c>
      <c r="G1502" s="190">
        <f>G642</f>
        <v>0</v>
      </c>
      <c r="H1502" s="242">
        <f>G1502*(1-VLOOKUP($F1502,SHT,4,FALSE))+H642*(1-VLOOKUP($F1502,SHT,4,FALSE))</f>
        <v>0</v>
      </c>
      <c r="I1502" s="179">
        <f t="shared" ref="I1502:V1502" si="667">I642*(1-VLOOKUP($F1502,SHT,4,FALSE))</f>
        <v>0</v>
      </c>
      <c r="J1502" s="179">
        <f t="shared" si="667"/>
        <v>0</v>
      </c>
      <c r="K1502" s="197">
        <f t="shared" si="667"/>
        <v>0</v>
      </c>
      <c r="L1502" s="181">
        <f t="shared" si="667"/>
        <v>0</v>
      </c>
      <c r="M1502" s="192">
        <f t="shared" si="667"/>
        <v>0</v>
      </c>
      <c r="N1502" s="182">
        <f t="shared" si="667"/>
        <v>0</v>
      </c>
      <c r="O1502" s="182">
        <f t="shared" si="667"/>
        <v>0</v>
      </c>
      <c r="P1502" s="182">
        <f t="shared" si="667"/>
        <v>0</v>
      </c>
      <c r="Q1502" s="182">
        <f t="shared" si="667"/>
        <v>0</v>
      </c>
      <c r="R1502" s="182">
        <f t="shared" si="667"/>
        <v>0</v>
      </c>
      <c r="S1502" s="182">
        <f t="shared" si="667"/>
        <v>0</v>
      </c>
      <c r="T1502" s="178">
        <f t="shared" si="667"/>
        <v>0</v>
      </c>
      <c r="U1502" s="182">
        <f t="shared" si="667"/>
        <v>0</v>
      </c>
      <c r="V1502" s="183">
        <f t="shared" si="667"/>
        <v>0</v>
      </c>
      <c r="W1502" s="46">
        <f>W642</f>
        <v>0</v>
      </c>
      <c r="Y1502"/>
      <c r="Z1502"/>
    </row>
    <row r="1503" spans="1:26" s="72" customFormat="1" outlineLevel="1" x14ac:dyDescent="0.2">
      <c r="A1503" s="322"/>
      <c r="B1503" s="25"/>
      <c r="C1503" s="23"/>
      <c r="D1503" s="23"/>
      <c r="E1503" s="24"/>
      <c r="F1503" s="176" t="s">
        <v>343</v>
      </c>
      <c r="G1503" s="190">
        <f>G643</f>
        <v>0</v>
      </c>
      <c r="H1503" s="242">
        <f>G1503*(1-VLOOKUP($F1503,SHT,4,FALSE))+H643*(1-VLOOKUP($F1503,SHT,4,FALSE))</f>
        <v>0</v>
      </c>
      <c r="I1503" s="179">
        <f t="shared" ref="I1503:V1503" si="668">I643*(1-VLOOKUP($F1503,SHT,4,FALSE))</f>
        <v>0</v>
      </c>
      <c r="J1503" s="179">
        <f t="shared" si="668"/>
        <v>0</v>
      </c>
      <c r="K1503" s="197">
        <f t="shared" si="668"/>
        <v>0</v>
      </c>
      <c r="L1503" s="181">
        <f t="shared" si="668"/>
        <v>0</v>
      </c>
      <c r="M1503" s="192">
        <f t="shared" si="668"/>
        <v>0</v>
      </c>
      <c r="N1503" s="182">
        <f t="shared" si="668"/>
        <v>0</v>
      </c>
      <c r="O1503" s="182">
        <f t="shared" si="668"/>
        <v>0</v>
      </c>
      <c r="P1503" s="182">
        <f t="shared" si="668"/>
        <v>0</v>
      </c>
      <c r="Q1503" s="182">
        <f t="shared" si="668"/>
        <v>0</v>
      </c>
      <c r="R1503" s="182">
        <f t="shared" si="668"/>
        <v>0</v>
      </c>
      <c r="S1503" s="182">
        <f t="shared" si="668"/>
        <v>0</v>
      </c>
      <c r="T1503" s="178">
        <f t="shared" si="668"/>
        <v>0</v>
      </c>
      <c r="U1503" s="182">
        <f t="shared" si="668"/>
        <v>0</v>
      </c>
      <c r="V1503" s="183">
        <f t="shared" si="668"/>
        <v>0</v>
      </c>
      <c r="W1503" s="46">
        <f>W643</f>
        <v>0</v>
      </c>
      <c r="Y1503"/>
      <c r="Z1503"/>
    </row>
    <row r="1504" spans="1:26" s="72" customFormat="1" x14ac:dyDescent="0.2">
      <c r="A1504" s="322"/>
      <c r="B1504" s="25"/>
      <c r="C1504" s="23"/>
      <c r="D1504" s="23"/>
      <c r="E1504" s="24" t="s">
        <v>344</v>
      </c>
      <c r="F1504" s="24"/>
      <c r="G1504" s="69">
        <f t="shared" ref="G1504:W1504" si="669">SUBTOTAL(9,G1505:G1506)</f>
        <v>0</v>
      </c>
      <c r="H1504" s="70">
        <f t="shared" si="669"/>
        <v>0</v>
      </c>
      <c r="I1504" s="66">
        <f t="shared" si="669"/>
        <v>0</v>
      </c>
      <c r="J1504" s="66">
        <f t="shared" si="669"/>
        <v>0</v>
      </c>
      <c r="K1504" s="67">
        <f t="shared" si="669"/>
        <v>0</v>
      </c>
      <c r="L1504" s="34">
        <f t="shared" si="669"/>
        <v>0</v>
      </c>
      <c r="M1504" s="34">
        <f t="shared" si="669"/>
        <v>0</v>
      </c>
      <c r="N1504" s="34">
        <f t="shared" si="669"/>
        <v>0</v>
      </c>
      <c r="O1504" s="34">
        <f t="shared" si="669"/>
        <v>0</v>
      </c>
      <c r="P1504" s="34">
        <f t="shared" si="669"/>
        <v>0</v>
      </c>
      <c r="Q1504" s="34">
        <f t="shared" si="669"/>
        <v>0</v>
      </c>
      <c r="R1504" s="34">
        <f t="shared" si="669"/>
        <v>0</v>
      </c>
      <c r="S1504" s="34">
        <f t="shared" si="669"/>
        <v>0</v>
      </c>
      <c r="T1504" s="34">
        <f t="shared" si="669"/>
        <v>0</v>
      </c>
      <c r="U1504" s="34">
        <f t="shared" si="669"/>
        <v>0</v>
      </c>
      <c r="V1504" s="37">
        <f t="shared" si="669"/>
        <v>0</v>
      </c>
      <c r="W1504" s="33">
        <f t="shared" si="669"/>
        <v>0</v>
      </c>
      <c r="Y1504"/>
      <c r="Z1504"/>
    </row>
    <row r="1505" spans="1:26" s="72" customFormat="1" outlineLevel="1" x14ac:dyDescent="0.2">
      <c r="A1505" s="322"/>
      <c r="B1505" s="25"/>
      <c r="C1505" s="23"/>
      <c r="D1505" s="23"/>
      <c r="E1505" s="24"/>
      <c r="F1505" s="176" t="s">
        <v>345</v>
      </c>
      <c r="G1505" s="190">
        <f>G645</f>
        <v>0</v>
      </c>
      <c r="H1505" s="242">
        <f>G1505*(1-VLOOKUP($F1505,SHT,4,FALSE))+H645*(1-VLOOKUP($F1505,SHT,4,FALSE))</f>
        <v>0</v>
      </c>
      <c r="I1505" s="179">
        <f t="shared" ref="I1505:V1505" si="670">I645*(1-VLOOKUP($F1505,SHT,4,FALSE))</f>
        <v>0</v>
      </c>
      <c r="J1505" s="179">
        <f t="shared" si="670"/>
        <v>0</v>
      </c>
      <c r="K1505" s="197">
        <f t="shared" si="670"/>
        <v>0</v>
      </c>
      <c r="L1505" s="181">
        <f t="shared" si="670"/>
        <v>0</v>
      </c>
      <c r="M1505" s="192">
        <f t="shared" si="670"/>
        <v>0</v>
      </c>
      <c r="N1505" s="182">
        <f t="shared" si="670"/>
        <v>0</v>
      </c>
      <c r="O1505" s="182">
        <f t="shared" si="670"/>
        <v>0</v>
      </c>
      <c r="P1505" s="182">
        <f t="shared" si="670"/>
        <v>0</v>
      </c>
      <c r="Q1505" s="182">
        <f t="shared" si="670"/>
        <v>0</v>
      </c>
      <c r="R1505" s="182">
        <f t="shared" si="670"/>
        <v>0</v>
      </c>
      <c r="S1505" s="182">
        <f t="shared" si="670"/>
        <v>0</v>
      </c>
      <c r="T1505" s="178">
        <f t="shared" si="670"/>
        <v>0</v>
      </c>
      <c r="U1505" s="182">
        <f t="shared" si="670"/>
        <v>0</v>
      </c>
      <c r="V1505" s="183">
        <f t="shared" si="670"/>
        <v>0</v>
      </c>
      <c r="W1505" s="46">
        <f>W645</f>
        <v>0</v>
      </c>
      <c r="Y1505"/>
      <c r="Z1505"/>
    </row>
    <row r="1506" spans="1:26" s="72" customFormat="1" outlineLevel="1" x14ac:dyDescent="0.2">
      <c r="A1506" s="322"/>
      <c r="B1506" s="25"/>
      <c r="C1506" s="23"/>
      <c r="D1506" s="23"/>
      <c r="E1506" s="24"/>
      <c r="F1506" s="176" t="s">
        <v>346</v>
      </c>
      <c r="G1506" s="190">
        <f>G646</f>
        <v>0</v>
      </c>
      <c r="H1506" s="242">
        <f>G1506*(1-VLOOKUP($F1506,SHT,4,FALSE))+H646*(1-VLOOKUP($F1506,SHT,4,FALSE))</f>
        <v>0</v>
      </c>
      <c r="I1506" s="179">
        <f t="shared" ref="I1506:V1506" si="671">I646*(1-VLOOKUP($F1506,SHT,4,FALSE))</f>
        <v>0</v>
      </c>
      <c r="J1506" s="179">
        <f t="shared" si="671"/>
        <v>0</v>
      </c>
      <c r="K1506" s="197">
        <f t="shared" si="671"/>
        <v>0</v>
      </c>
      <c r="L1506" s="181">
        <f t="shared" si="671"/>
        <v>0</v>
      </c>
      <c r="M1506" s="192">
        <f t="shared" si="671"/>
        <v>0</v>
      </c>
      <c r="N1506" s="182">
        <f t="shared" si="671"/>
        <v>0</v>
      </c>
      <c r="O1506" s="182">
        <f t="shared" si="671"/>
        <v>0</v>
      </c>
      <c r="P1506" s="182">
        <f t="shared" si="671"/>
        <v>0</v>
      </c>
      <c r="Q1506" s="182">
        <f t="shared" si="671"/>
        <v>0</v>
      </c>
      <c r="R1506" s="182">
        <f t="shared" si="671"/>
        <v>0</v>
      </c>
      <c r="S1506" s="182">
        <f t="shared" si="671"/>
        <v>0</v>
      </c>
      <c r="T1506" s="178">
        <f t="shared" si="671"/>
        <v>0</v>
      </c>
      <c r="U1506" s="182">
        <f t="shared" si="671"/>
        <v>0</v>
      </c>
      <c r="V1506" s="183">
        <f t="shared" si="671"/>
        <v>0</v>
      </c>
      <c r="W1506" s="46">
        <f>W646</f>
        <v>0</v>
      </c>
      <c r="Y1506"/>
      <c r="Z1506"/>
    </row>
    <row r="1507" spans="1:26" s="72" customFormat="1" x14ac:dyDescent="0.2">
      <c r="A1507" s="322"/>
      <c r="B1507" s="25"/>
      <c r="C1507" s="23"/>
      <c r="D1507" s="23" t="s">
        <v>63</v>
      </c>
      <c r="E1507" s="24"/>
      <c r="F1507" s="24"/>
      <c r="G1507" s="69">
        <f>SUBTOTAL(9,G1508:G1510)</f>
        <v>0</v>
      </c>
      <c r="H1507" s="70"/>
      <c r="I1507" s="66"/>
      <c r="J1507" s="66"/>
      <c r="K1507" s="67">
        <f t="shared" ref="K1507:W1507" si="672">SUBTOTAL(9,K1508:K1510)</f>
        <v>0</v>
      </c>
      <c r="L1507" s="34">
        <f t="shared" si="672"/>
        <v>0</v>
      </c>
      <c r="M1507" s="34">
        <f t="shared" si="672"/>
        <v>0</v>
      </c>
      <c r="N1507" s="34">
        <f t="shared" si="672"/>
        <v>0</v>
      </c>
      <c r="O1507" s="34">
        <f t="shared" si="672"/>
        <v>0</v>
      </c>
      <c r="P1507" s="34">
        <f t="shared" si="672"/>
        <v>0</v>
      </c>
      <c r="Q1507" s="34">
        <f t="shared" si="672"/>
        <v>0</v>
      </c>
      <c r="R1507" s="34">
        <f t="shared" si="672"/>
        <v>0</v>
      </c>
      <c r="S1507" s="34">
        <f t="shared" si="672"/>
        <v>0</v>
      </c>
      <c r="T1507" s="34">
        <f t="shared" si="672"/>
        <v>0</v>
      </c>
      <c r="U1507" s="34">
        <f t="shared" si="672"/>
        <v>0</v>
      </c>
      <c r="V1507" s="34">
        <f t="shared" si="672"/>
        <v>0</v>
      </c>
      <c r="W1507" s="33">
        <f t="shared" si="672"/>
        <v>0</v>
      </c>
      <c r="Y1507"/>
      <c r="Z1507"/>
    </row>
    <row r="1508" spans="1:26" s="72" customFormat="1" outlineLevel="1" x14ac:dyDescent="0.2">
      <c r="A1508" s="322"/>
      <c r="B1508" s="25"/>
      <c r="C1508" s="23"/>
      <c r="D1508" s="23"/>
      <c r="E1508" s="24"/>
      <c r="F1508" s="176" t="s">
        <v>190</v>
      </c>
      <c r="G1508" s="190">
        <f>G648</f>
        <v>0</v>
      </c>
      <c r="H1508" s="70"/>
      <c r="I1508" s="66"/>
      <c r="J1508" s="66"/>
      <c r="K1508" s="197">
        <f>($G1508+SUM($H648:K648))*VLOOKUP($F1508,EIT,2,FALSE)</f>
        <v>0</v>
      </c>
      <c r="L1508" s="181">
        <f t="shared" ref="L1508:V1508" si="673">L648*VLOOKUP($F1508,EIT,2,FALSE)</f>
        <v>0</v>
      </c>
      <c r="M1508" s="192">
        <f t="shared" si="673"/>
        <v>0</v>
      </c>
      <c r="N1508" s="182">
        <f t="shared" si="673"/>
        <v>0</v>
      </c>
      <c r="O1508" s="178">
        <f t="shared" si="673"/>
        <v>0</v>
      </c>
      <c r="P1508" s="192">
        <f t="shared" si="673"/>
        <v>0</v>
      </c>
      <c r="Q1508" s="182">
        <f t="shared" si="673"/>
        <v>0</v>
      </c>
      <c r="R1508" s="182">
        <f t="shared" si="673"/>
        <v>0</v>
      </c>
      <c r="S1508" s="182">
        <f t="shared" si="673"/>
        <v>0</v>
      </c>
      <c r="T1508" s="178">
        <f t="shared" si="673"/>
        <v>0</v>
      </c>
      <c r="U1508" s="182">
        <f t="shared" si="673"/>
        <v>0</v>
      </c>
      <c r="V1508" s="183">
        <f t="shared" si="673"/>
        <v>0</v>
      </c>
      <c r="W1508" s="46">
        <f>W648</f>
        <v>0</v>
      </c>
      <c r="Y1508"/>
      <c r="Z1508"/>
    </row>
    <row r="1509" spans="1:26" s="72" customFormat="1" outlineLevel="1" x14ac:dyDescent="0.2">
      <c r="A1509" s="322"/>
      <c r="B1509" s="25"/>
      <c r="C1509" s="23"/>
      <c r="D1509" s="23"/>
      <c r="E1509" s="24"/>
      <c r="F1509" s="176" t="s">
        <v>191</v>
      </c>
      <c r="G1509" s="190">
        <f>G649</f>
        <v>0</v>
      </c>
      <c r="H1509" s="70"/>
      <c r="I1509" s="66"/>
      <c r="J1509" s="66"/>
      <c r="K1509" s="67"/>
      <c r="L1509" s="181">
        <f>($G1509+SUM($H649:L649))*VLOOKUP($F1509,EIT,3,FALSE)</f>
        <v>0</v>
      </c>
      <c r="M1509" s="192">
        <f>($G1509+SUM($H649:$L649))*VLOOKUP($F1509,EIT,4,FALSE)+$M649*(VLOOKUP($F1509,EIT,3,FALSE)+VLOOKUP($F1509,EIT,4,FALSE))</f>
        <v>0</v>
      </c>
      <c r="N1509" s="182">
        <f>($G1509+SUM($H649:$M649))*VLOOKUP($F1509,EIT,5,FALSE)+$N649*(VLOOKUP($F1509,EIT,3,FALSE)+VLOOKUP($F1509,EIT,4,FALSE)+VLOOKUP($F1509,EIT,5,FALSE))</f>
        <v>0</v>
      </c>
      <c r="O1509" s="178">
        <f t="shared" ref="O1509:V1509" si="674">O649*(VLOOKUP($F1509,EIT,3,FALSE)+VLOOKUP($F1509,EIT,4,FALSE)+VLOOKUP($F1509,EIT,5,FALSE))</f>
        <v>0</v>
      </c>
      <c r="P1509" s="192">
        <f t="shared" si="674"/>
        <v>0</v>
      </c>
      <c r="Q1509" s="182">
        <f t="shared" si="674"/>
        <v>0</v>
      </c>
      <c r="R1509" s="182">
        <f t="shared" si="674"/>
        <v>0</v>
      </c>
      <c r="S1509" s="182">
        <f t="shared" si="674"/>
        <v>0</v>
      </c>
      <c r="T1509" s="178">
        <f t="shared" si="674"/>
        <v>0</v>
      </c>
      <c r="U1509" s="182">
        <f t="shared" si="674"/>
        <v>0</v>
      </c>
      <c r="V1509" s="183">
        <f t="shared" si="674"/>
        <v>0</v>
      </c>
      <c r="W1509" s="46">
        <f>W649</f>
        <v>0</v>
      </c>
      <c r="Y1509"/>
      <c r="Z1509"/>
    </row>
    <row r="1510" spans="1:26" s="72" customFormat="1" outlineLevel="1" x14ac:dyDescent="0.2">
      <c r="A1510" s="322"/>
      <c r="B1510" s="25"/>
      <c r="C1510" s="23"/>
      <c r="D1510" s="23"/>
      <c r="E1510" s="24"/>
      <c r="F1510" s="176" t="s">
        <v>189</v>
      </c>
      <c r="G1510" s="190">
        <f>G650</f>
        <v>0</v>
      </c>
      <c r="H1510" s="70"/>
      <c r="I1510" s="66"/>
      <c r="J1510" s="66"/>
      <c r="K1510" s="67"/>
      <c r="L1510" s="51"/>
      <c r="M1510" s="34"/>
      <c r="N1510" s="34"/>
      <c r="O1510" s="34"/>
      <c r="P1510" s="34"/>
      <c r="Q1510" s="34"/>
      <c r="R1510" s="34"/>
      <c r="S1510" s="34"/>
      <c r="T1510" s="34"/>
      <c r="U1510" s="34"/>
      <c r="V1510" s="37"/>
      <c r="W1510" s="46">
        <f>W650</f>
        <v>0</v>
      </c>
      <c r="Y1510"/>
      <c r="Z1510"/>
    </row>
    <row r="1511" spans="1:26" s="72" customFormat="1" x14ac:dyDescent="0.2">
      <c r="A1511" s="322"/>
      <c r="B1511" s="25"/>
      <c r="C1511" s="64"/>
      <c r="D1511" s="23" t="s">
        <v>192</v>
      </c>
      <c r="E1511" s="24"/>
      <c r="F1511" s="24"/>
      <c r="G1511" s="69">
        <f>SUBTOTAL(9,G1512:G1513)</f>
        <v>0</v>
      </c>
      <c r="H1511" s="70"/>
      <c r="I1511" s="66"/>
      <c r="J1511" s="66"/>
      <c r="K1511" s="67"/>
      <c r="L1511" s="51"/>
      <c r="M1511" s="34"/>
      <c r="N1511" s="34"/>
      <c r="O1511" s="34"/>
      <c r="P1511" s="34"/>
      <c r="Q1511" s="34"/>
      <c r="R1511" s="34"/>
      <c r="S1511" s="34"/>
      <c r="T1511" s="34"/>
      <c r="U1511" s="34"/>
      <c r="V1511" s="37"/>
      <c r="W1511" s="378"/>
      <c r="Y1511"/>
      <c r="Z1511"/>
    </row>
    <row r="1512" spans="1:26" s="72" customFormat="1" outlineLevel="1" x14ac:dyDescent="0.2">
      <c r="A1512" s="322"/>
      <c r="B1512" s="25"/>
      <c r="C1512" s="23"/>
      <c r="D1512" s="23"/>
      <c r="E1512" s="24"/>
      <c r="F1512" s="176" t="s">
        <v>193</v>
      </c>
      <c r="G1512" s="190">
        <f>G652</f>
        <v>0</v>
      </c>
      <c r="H1512" s="70"/>
      <c r="I1512" s="66"/>
      <c r="J1512" s="66"/>
      <c r="K1512" s="67"/>
      <c r="L1512" s="51"/>
      <c r="M1512" s="34"/>
      <c r="N1512" s="34"/>
      <c r="O1512" s="34"/>
      <c r="P1512" s="34"/>
      <c r="Q1512" s="34"/>
      <c r="R1512" s="34"/>
      <c r="S1512" s="34"/>
      <c r="T1512" s="34"/>
      <c r="U1512" s="34"/>
      <c r="V1512" s="37"/>
      <c r="W1512" s="49"/>
      <c r="Y1512"/>
      <c r="Z1512"/>
    </row>
    <row r="1513" spans="1:26" s="72" customFormat="1" outlineLevel="1" x14ac:dyDescent="0.2">
      <c r="A1513" s="322"/>
      <c r="B1513" s="25"/>
      <c r="C1513" s="23"/>
      <c r="D1513" s="23"/>
      <c r="E1513" s="24"/>
      <c r="F1513" s="176" t="s">
        <v>194</v>
      </c>
      <c r="G1513" s="190">
        <f>G653</f>
        <v>0</v>
      </c>
      <c r="H1513" s="70"/>
      <c r="I1513" s="66"/>
      <c r="J1513" s="66"/>
      <c r="K1513" s="67"/>
      <c r="L1513" s="51"/>
      <c r="M1513" s="34"/>
      <c r="N1513" s="34"/>
      <c r="O1513" s="34"/>
      <c r="P1513" s="34"/>
      <c r="Q1513" s="34"/>
      <c r="R1513" s="34"/>
      <c r="S1513" s="34"/>
      <c r="T1513" s="34"/>
      <c r="U1513" s="34"/>
      <c r="V1513" s="37"/>
      <c r="W1513" s="49"/>
      <c r="Y1513"/>
      <c r="Z1513"/>
    </row>
    <row r="1514" spans="1:26" x14ac:dyDescent="0.2">
      <c r="A1514" s="318"/>
      <c r="B1514" s="30"/>
      <c r="C1514" s="23" t="s">
        <v>150</v>
      </c>
      <c r="D1514" s="24"/>
      <c r="E1514" s="24"/>
      <c r="F1514" s="24"/>
      <c r="G1514" s="49"/>
      <c r="H1514" s="42"/>
      <c r="I1514" s="42"/>
      <c r="J1514" s="42"/>
      <c r="K1514" s="44"/>
      <c r="L1514" s="43"/>
      <c r="M1514" s="42"/>
      <c r="N1514" s="42"/>
      <c r="O1514" s="42"/>
      <c r="P1514" s="42"/>
      <c r="Q1514" s="42"/>
      <c r="R1514" s="42"/>
      <c r="S1514" s="42"/>
      <c r="T1514" s="42"/>
      <c r="U1514" s="42"/>
      <c r="V1514" s="44"/>
      <c r="W1514" s="44"/>
      <c r="Y1514"/>
      <c r="Z1514"/>
    </row>
    <row r="1515" spans="1:26" s="72" customFormat="1" x14ac:dyDescent="0.2">
      <c r="A1515" s="322"/>
      <c r="B1515" s="25"/>
      <c r="C1515" s="23"/>
      <c r="D1515" s="65" t="s">
        <v>52</v>
      </c>
      <c r="E1515" s="24"/>
      <c r="F1515" s="24"/>
      <c r="G1515" s="69"/>
      <c r="H1515" s="70"/>
      <c r="I1515" s="66"/>
      <c r="J1515" s="66"/>
      <c r="K1515" s="67"/>
      <c r="L1515" s="51"/>
      <c r="M1515" s="34"/>
      <c r="N1515" s="34"/>
      <c r="O1515" s="34"/>
      <c r="P1515" s="34"/>
      <c r="Q1515" s="34"/>
      <c r="R1515" s="34"/>
      <c r="S1515" s="34"/>
      <c r="T1515" s="34"/>
      <c r="U1515" s="34"/>
      <c r="V1515" s="37"/>
      <c r="W1515" s="37"/>
      <c r="Y1515"/>
      <c r="Z1515"/>
    </row>
    <row r="1516" spans="1:26" s="72" customFormat="1" x14ac:dyDescent="0.2">
      <c r="A1516" s="322"/>
      <c r="B1516" s="25"/>
      <c r="C1516" s="23"/>
      <c r="D1516" s="23"/>
      <c r="E1516" s="24" t="s">
        <v>153</v>
      </c>
      <c r="F1516" s="24"/>
      <c r="G1516" s="69">
        <f t="shared" ref="G1516:W1516" si="675">SUBTOTAL(9,G1517:G1520)</f>
        <v>0</v>
      </c>
      <c r="H1516" s="70">
        <f t="shared" si="675"/>
        <v>0</v>
      </c>
      <c r="I1516" s="66">
        <f t="shared" si="675"/>
        <v>0</v>
      </c>
      <c r="J1516" s="66">
        <f t="shared" si="675"/>
        <v>0</v>
      </c>
      <c r="K1516" s="67">
        <f t="shared" si="675"/>
        <v>0</v>
      </c>
      <c r="L1516" s="34">
        <f t="shared" si="675"/>
        <v>0</v>
      </c>
      <c r="M1516" s="34">
        <f t="shared" si="675"/>
        <v>0</v>
      </c>
      <c r="N1516" s="34">
        <f t="shared" si="675"/>
        <v>0</v>
      </c>
      <c r="O1516" s="34">
        <f t="shared" si="675"/>
        <v>0</v>
      </c>
      <c r="P1516" s="34">
        <f t="shared" si="675"/>
        <v>0</v>
      </c>
      <c r="Q1516" s="34">
        <f t="shared" si="675"/>
        <v>0</v>
      </c>
      <c r="R1516" s="34">
        <f t="shared" si="675"/>
        <v>0</v>
      </c>
      <c r="S1516" s="34">
        <f t="shared" si="675"/>
        <v>0</v>
      </c>
      <c r="T1516" s="34">
        <f t="shared" si="675"/>
        <v>0</v>
      </c>
      <c r="U1516" s="34">
        <f t="shared" si="675"/>
        <v>0</v>
      </c>
      <c r="V1516" s="34">
        <f t="shared" si="675"/>
        <v>0</v>
      </c>
      <c r="W1516" s="33">
        <f t="shared" si="675"/>
        <v>0</v>
      </c>
      <c r="Y1516"/>
      <c r="Z1516"/>
    </row>
    <row r="1517" spans="1:26" s="72" customFormat="1" outlineLevel="1" x14ac:dyDescent="0.2">
      <c r="A1517" s="322"/>
      <c r="B1517" s="25"/>
      <c r="C1517" s="23"/>
      <c r="D1517" s="23"/>
      <c r="E1517" s="24"/>
      <c r="F1517" s="176" t="s">
        <v>154</v>
      </c>
      <c r="G1517" s="190">
        <f>G657</f>
        <v>0</v>
      </c>
      <c r="H1517" s="242">
        <f>G1517*(1-VLOOKUP($F1517,SHT,4,FALSE))+H657*(1-VLOOKUP($F1517,SHT,4,FALSE))</f>
        <v>0</v>
      </c>
      <c r="I1517" s="179">
        <f t="shared" ref="I1517:V1517" si="676">I657*(1-VLOOKUP($F1517,SHT,4,FALSE))</f>
        <v>0</v>
      </c>
      <c r="J1517" s="179">
        <f t="shared" si="676"/>
        <v>0</v>
      </c>
      <c r="K1517" s="197">
        <f t="shared" si="676"/>
        <v>0</v>
      </c>
      <c r="L1517" s="181">
        <f t="shared" si="676"/>
        <v>0</v>
      </c>
      <c r="M1517" s="192">
        <f t="shared" si="676"/>
        <v>0</v>
      </c>
      <c r="N1517" s="182">
        <f t="shared" si="676"/>
        <v>0</v>
      </c>
      <c r="O1517" s="182">
        <f t="shared" si="676"/>
        <v>0</v>
      </c>
      <c r="P1517" s="182">
        <f t="shared" si="676"/>
        <v>0</v>
      </c>
      <c r="Q1517" s="182">
        <f t="shared" si="676"/>
        <v>0</v>
      </c>
      <c r="R1517" s="182">
        <f t="shared" si="676"/>
        <v>0</v>
      </c>
      <c r="S1517" s="182">
        <f t="shared" si="676"/>
        <v>0</v>
      </c>
      <c r="T1517" s="178">
        <f t="shared" si="676"/>
        <v>0</v>
      </c>
      <c r="U1517" s="182">
        <f t="shared" si="676"/>
        <v>0</v>
      </c>
      <c r="V1517" s="183">
        <f t="shared" si="676"/>
        <v>0</v>
      </c>
      <c r="W1517" s="46">
        <f>W657</f>
        <v>0</v>
      </c>
      <c r="Y1517"/>
      <c r="Z1517"/>
    </row>
    <row r="1518" spans="1:26" s="72" customFormat="1" outlineLevel="1" x14ac:dyDescent="0.2">
      <c r="A1518" s="322"/>
      <c r="B1518" s="25"/>
      <c r="C1518" s="23"/>
      <c r="D1518" s="23"/>
      <c r="E1518" s="24"/>
      <c r="F1518" s="176" t="s">
        <v>155</v>
      </c>
      <c r="G1518" s="190">
        <f>G658</f>
        <v>0</v>
      </c>
      <c r="H1518" s="242">
        <f>G1518*(1-VLOOKUP($F1518,SHT,4,FALSE))+H658*(1-VLOOKUP($F1518,SHT,4,FALSE))</f>
        <v>0</v>
      </c>
      <c r="I1518" s="179">
        <f t="shared" ref="I1518:V1518" si="677">I658*(1-VLOOKUP($F1518,SHT,4,FALSE))</f>
        <v>0</v>
      </c>
      <c r="J1518" s="179">
        <f t="shared" si="677"/>
        <v>0</v>
      </c>
      <c r="K1518" s="197">
        <f t="shared" si="677"/>
        <v>0</v>
      </c>
      <c r="L1518" s="181">
        <f t="shared" si="677"/>
        <v>0</v>
      </c>
      <c r="M1518" s="192">
        <f t="shared" si="677"/>
        <v>0</v>
      </c>
      <c r="N1518" s="182">
        <f t="shared" si="677"/>
        <v>0</v>
      </c>
      <c r="O1518" s="182">
        <f t="shared" si="677"/>
        <v>0</v>
      </c>
      <c r="P1518" s="182">
        <f t="shared" si="677"/>
        <v>0</v>
      </c>
      <c r="Q1518" s="182">
        <f t="shared" si="677"/>
        <v>0</v>
      </c>
      <c r="R1518" s="182">
        <f t="shared" si="677"/>
        <v>0</v>
      </c>
      <c r="S1518" s="182">
        <f t="shared" si="677"/>
        <v>0</v>
      </c>
      <c r="T1518" s="178">
        <f t="shared" si="677"/>
        <v>0</v>
      </c>
      <c r="U1518" s="182">
        <f t="shared" si="677"/>
        <v>0</v>
      </c>
      <c r="V1518" s="183">
        <f t="shared" si="677"/>
        <v>0</v>
      </c>
      <c r="W1518" s="46">
        <f>W658</f>
        <v>0</v>
      </c>
      <c r="Y1518"/>
      <c r="Z1518"/>
    </row>
    <row r="1519" spans="1:26" s="72" customFormat="1" outlineLevel="1" x14ac:dyDescent="0.2">
      <c r="A1519" s="322"/>
      <c r="B1519" s="25"/>
      <c r="C1519" s="23"/>
      <c r="D1519" s="23"/>
      <c r="E1519" s="24"/>
      <c r="F1519" s="176" t="s">
        <v>156</v>
      </c>
      <c r="G1519" s="190">
        <f>G659</f>
        <v>0</v>
      </c>
      <c r="H1519" s="242">
        <f>G1519*(1-VLOOKUP($F1519,SHT,4,FALSE))+H659*(1-VLOOKUP($F1519,SHT,4,FALSE))</f>
        <v>0</v>
      </c>
      <c r="I1519" s="179">
        <f t="shared" ref="I1519:V1519" si="678">I659*(1-VLOOKUP($F1519,SHT,4,FALSE))</f>
        <v>0</v>
      </c>
      <c r="J1519" s="179">
        <f t="shared" si="678"/>
        <v>0</v>
      </c>
      <c r="K1519" s="197">
        <f t="shared" si="678"/>
        <v>0</v>
      </c>
      <c r="L1519" s="181">
        <f t="shared" si="678"/>
        <v>0</v>
      </c>
      <c r="M1519" s="192">
        <f t="shared" si="678"/>
        <v>0</v>
      </c>
      <c r="N1519" s="182">
        <f t="shared" si="678"/>
        <v>0</v>
      </c>
      <c r="O1519" s="182">
        <f t="shared" si="678"/>
        <v>0</v>
      </c>
      <c r="P1519" s="182">
        <f t="shared" si="678"/>
        <v>0</v>
      </c>
      <c r="Q1519" s="182">
        <f t="shared" si="678"/>
        <v>0</v>
      </c>
      <c r="R1519" s="182">
        <f t="shared" si="678"/>
        <v>0</v>
      </c>
      <c r="S1519" s="182">
        <f t="shared" si="678"/>
        <v>0</v>
      </c>
      <c r="T1519" s="178">
        <f t="shared" si="678"/>
        <v>0</v>
      </c>
      <c r="U1519" s="182">
        <f t="shared" si="678"/>
        <v>0</v>
      </c>
      <c r="V1519" s="183">
        <f t="shared" si="678"/>
        <v>0</v>
      </c>
      <c r="W1519" s="46">
        <f>W659</f>
        <v>0</v>
      </c>
      <c r="Y1519"/>
      <c r="Z1519"/>
    </row>
    <row r="1520" spans="1:26" s="72" customFormat="1" outlineLevel="1" x14ac:dyDescent="0.2">
      <c r="A1520" s="322"/>
      <c r="B1520" s="25"/>
      <c r="C1520" s="23"/>
      <c r="D1520" s="23"/>
      <c r="E1520" s="24"/>
      <c r="F1520" s="176" t="s">
        <v>197</v>
      </c>
      <c r="G1520" s="190">
        <f>G660</f>
        <v>0</v>
      </c>
      <c r="H1520" s="242">
        <f>G1520*(1-VLOOKUP($F1520,SHT,4,FALSE))+H660*(1-VLOOKUP($F1520,SHT,4,FALSE))</f>
        <v>0</v>
      </c>
      <c r="I1520" s="179">
        <f t="shared" ref="I1520:V1520" si="679">I660*(1-VLOOKUP($F1520,SHT,4,FALSE))</f>
        <v>0</v>
      </c>
      <c r="J1520" s="179">
        <f t="shared" si="679"/>
        <v>0</v>
      </c>
      <c r="K1520" s="197">
        <f t="shared" si="679"/>
        <v>0</v>
      </c>
      <c r="L1520" s="181">
        <f t="shared" si="679"/>
        <v>0</v>
      </c>
      <c r="M1520" s="192">
        <f t="shared" si="679"/>
        <v>0</v>
      </c>
      <c r="N1520" s="182">
        <f t="shared" si="679"/>
        <v>0</v>
      </c>
      <c r="O1520" s="182">
        <f t="shared" si="679"/>
        <v>0</v>
      </c>
      <c r="P1520" s="182">
        <f t="shared" si="679"/>
        <v>0</v>
      </c>
      <c r="Q1520" s="182">
        <f t="shared" si="679"/>
        <v>0</v>
      </c>
      <c r="R1520" s="182">
        <f t="shared" si="679"/>
        <v>0</v>
      </c>
      <c r="S1520" s="182">
        <f t="shared" si="679"/>
        <v>0</v>
      </c>
      <c r="T1520" s="178">
        <f t="shared" si="679"/>
        <v>0</v>
      </c>
      <c r="U1520" s="182">
        <f t="shared" si="679"/>
        <v>0</v>
      </c>
      <c r="V1520" s="183">
        <f t="shared" si="679"/>
        <v>0</v>
      </c>
      <c r="W1520" s="46">
        <f>W660</f>
        <v>0</v>
      </c>
      <c r="Y1520"/>
      <c r="Z1520"/>
    </row>
    <row r="1521" spans="1:26" s="72" customFormat="1" x14ac:dyDescent="0.2">
      <c r="A1521" s="322"/>
      <c r="B1521" s="25"/>
      <c r="C1521" s="23"/>
      <c r="D1521" s="23"/>
      <c r="E1521" s="24" t="s">
        <v>157</v>
      </c>
      <c r="F1521" s="24"/>
      <c r="G1521" s="69">
        <f t="shared" ref="G1521:W1521" si="680">SUBTOTAL(9,G1522:G1525)</f>
        <v>0</v>
      </c>
      <c r="H1521" s="70">
        <f t="shared" si="680"/>
        <v>0</v>
      </c>
      <c r="I1521" s="66">
        <f t="shared" si="680"/>
        <v>0</v>
      </c>
      <c r="J1521" s="66">
        <f t="shared" si="680"/>
        <v>0</v>
      </c>
      <c r="K1521" s="67">
        <f t="shared" si="680"/>
        <v>0</v>
      </c>
      <c r="L1521" s="34">
        <f t="shared" si="680"/>
        <v>0</v>
      </c>
      <c r="M1521" s="34">
        <f t="shared" si="680"/>
        <v>0</v>
      </c>
      <c r="N1521" s="34">
        <f t="shared" si="680"/>
        <v>0</v>
      </c>
      <c r="O1521" s="34">
        <f t="shared" si="680"/>
        <v>0</v>
      </c>
      <c r="P1521" s="34">
        <f t="shared" si="680"/>
        <v>0</v>
      </c>
      <c r="Q1521" s="34">
        <f t="shared" si="680"/>
        <v>0</v>
      </c>
      <c r="R1521" s="34">
        <f t="shared" si="680"/>
        <v>0</v>
      </c>
      <c r="S1521" s="34">
        <f t="shared" si="680"/>
        <v>0</v>
      </c>
      <c r="T1521" s="34">
        <f t="shared" si="680"/>
        <v>0</v>
      </c>
      <c r="U1521" s="34">
        <f t="shared" si="680"/>
        <v>0</v>
      </c>
      <c r="V1521" s="34">
        <f t="shared" si="680"/>
        <v>0</v>
      </c>
      <c r="W1521" s="33">
        <f t="shared" si="680"/>
        <v>0</v>
      </c>
      <c r="Y1521"/>
      <c r="Z1521"/>
    </row>
    <row r="1522" spans="1:26" s="72" customFormat="1" outlineLevel="1" x14ac:dyDescent="0.2">
      <c r="A1522" s="322"/>
      <c r="B1522" s="25"/>
      <c r="C1522" s="23"/>
      <c r="D1522" s="23"/>
      <c r="E1522" s="24"/>
      <c r="F1522" s="176" t="s">
        <v>158</v>
      </c>
      <c r="G1522" s="190">
        <f>G662</f>
        <v>0</v>
      </c>
      <c r="H1522" s="242">
        <f>G1522*(1-VLOOKUP($F1522,SHT,4,FALSE))+H662*(1-VLOOKUP($F1522,SHT,4,FALSE))</f>
        <v>0</v>
      </c>
      <c r="I1522" s="179">
        <f t="shared" ref="I1522:V1522" si="681">I662*(1-VLOOKUP($F1522,SHT,4,FALSE))</f>
        <v>0</v>
      </c>
      <c r="J1522" s="179">
        <f t="shared" si="681"/>
        <v>0</v>
      </c>
      <c r="K1522" s="197">
        <f t="shared" si="681"/>
        <v>0</v>
      </c>
      <c r="L1522" s="181">
        <f t="shared" si="681"/>
        <v>0</v>
      </c>
      <c r="M1522" s="192">
        <f t="shared" si="681"/>
        <v>0</v>
      </c>
      <c r="N1522" s="182">
        <f t="shared" si="681"/>
        <v>0</v>
      </c>
      <c r="O1522" s="182">
        <f t="shared" si="681"/>
        <v>0</v>
      </c>
      <c r="P1522" s="182">
        <f t="shared" si="681"/>
        <v>0</v>
      </c>
      <c r="Q1522" s="182">
        <f t="shared" si="681"/>
        <v>0</v>
      </c>
      <c r="R1522" s="182">
        <f t="shared" si="681"/>
        <v>0</v>
      </c>
      <c r="S1522" s="182">
        <f t="shared" si="681"/>
        <v>0</v>
      </c>
      <c r="T1522" s="178">
        <f t="shared" si="681"/>
        <v>0</v>
      </c>
      <c r="U1522" s="182">
        <f t="shared" si="681"/>
        <v>0</v>
      </c>
      <c r="V1522" s="183">
        <f t="shared" si="681"/>
        <v>0</v>
      </c>
      <c r="W1522" s="46">
        <f>W662</f>
        <v>0</v>
      </c>
      <c r="Y1522"/>
      <c r="Z1522"/>
    </row>
    <row r="1523" spans="1:26" s="72" customFormat="1" outlineLevel="1" x14ac:dyDescent="0.2">
      <c r="A1523" s="322"/>
      <c r="B1523" s="25"/>
      <c r="C1523" s="23"/>
      <c r="D1523" s="23"/>
      <c r="E1523" s="24"/>
      <c r="F1523" s="176" t="s">
        <v>159</v>
      </c>
      <c r="G1523" s="190">
        <f>G663</f>
        <v>0</v>
      </c>
      <c r="H1523" s="242">
        <f>G1523*(1-VLOOKUP($F1523,SHT,4,FALSE))+H663*(1-VLOOKUP($F1523,SHT,4,FALSE))</f>
        <v>0</v>
      </c>
      <c r="I1523" s="179">
        <f t="shared" ref="I1523:V1523" si="682">I663*(1-VLOOKUP($F1523,SHT,4,FALSE))</f>
        <v>0</v>
      </c>
      <c r="J1523" s="179">
        <f t="shared" si="682"/>
        <v>0</v>
      </c>
      <c r="K1523" s="197">
        <f t="shared" si="682"/>
        <v>0</v>
      </c>
      <c r="L1523" s="181">
        <f t="shared" si="682"/>
        <v>0</v>
      </c>
      <c r="M1523" s="192">
        <f t="shared" si="682"/>
        <v>0</v>
      </c>
      <c r="N1523" s="182">
        <f t="shared" si="682"/>
        <v>0</v>
      </c>
      <c r="O1523" s="182">
        <f t="shared" si="682"/>
        <v>0</v>
      </c>
      <c r="P1523" s="182">
        <f t="shared" si="682"/>
        <v>0</v>
      </c>
      <c r="Q1523" s="182">
        <f t="shared" si="682"/>
        <v>0</v>
      </c>
      <c r="R1523" s="182">
        <f t="shared" si="682"/>
        <v>0</v>
      </c>
      <c r="S1523" s="182">
        <f t="shared" si="682"/>
        <v>0</v>
      </c>
      <c r="T1523" s="178">
        <f t="shared" si="682"/>
        <v>0</v>
      </c>
      <c r="U1523" s="182">
        <f t="shared" si="682"/>
        <v>0</v>
      </c>
      <c r="V1523" s="183">
        <f t="shared" si="682"/>
        <v>0</v>
      </c>
      <c r="W1523" s="46">
        <f>W663</f>
        <v>0</v>
      </c>
      <c r="Y1523"/>
      <c r="Z1523"/>
    </row>
    <row r="1524" spans="1:26" s="72" customFormat="1" outlineLevel="1" x14ac:dyDescent="0.2">
      <c r="A1524" s="322"/>
      <c r="B1524" s="25"/>
      <c r="C1524" s="23"/>
      <c r="D1524" s="23"/>
      <c r="E1524" s="24"/>
      <c r="F1524" s="176" t="s">
        <v>160</v>
      </c>
      <c r="G1524" s="190">
        <f>G664</f>
        <v>0</v>
      </c>
      <c r="H1524" s="242">
        <f>G1524*(1-VLOOKUP($F1524,SHT,4,FALSE))+H664*(1-VLOOKUP($F1524,SHT,4,FALSE))</f>
        <v>0</v>
      </c>
      <c r="I1524" s="179">
        <f t="shared" ref="I1524:V1524" si="683">I664*(1-VLOOKUP($F1524,SHT,4,FALSE))</f>
        <v>0</v>
      </c>
      <c r="J1524" s="179">
        <f t="shared" si="683"/>
        <v>0</v>
      </c>
      <c r="K1524" s="197">
        <f t="shared" si="683"/>
        <v>0</v>
      </c>
      <c r="L1524" s="181">
        <f t="shared" si="683"/>
        <v>0</v>
      </c>
      <c r="M1524" s="192">
        <f t="shared" si="683"/>
        <v>0</v>
      </c>
      <c r="N1524" s="182">
        <f t="shared" si="683"/>
        <v>0</v>
      </c>
      <c r="O1524" s="182">
        <f t="shared" si="683"/>
        <v>0</v>
      </c>
      <c r="P1524" s="182">
        <f t="shared" si="683"/>
        <v>0</v>
      </c>
      <c r="Q1524" s="182">
        <f t="shared" si="683"/>
        <v>0</v>
      </c>
      <c r="R1524" s="182">
        <f t="shared" si="683"/>
        <v>0</v>
      </c>
      <c r="S1524" s="182">
        <f t="shared" si="683"/>
        <v>0</v>
      </c>
      <c r="T1524" s="178">
        <f t="shared" si="683"/>
        <v>0</v>
      </c>
      <c r="U1524" s="182">
        <f t="shared" si="683"/>
        <v>0</v>
      </c>
      <c r="V1524" s="183">
        <f t="shared" si="683"/>
        <v>0</v>
      </c>
      <c r="W1524" s="46">
        <f>W664</f>
        <v>0</v>
      </c>
      <c r="Y1524"/>
      <c r="Z1524"/>
    </row>
    <row r="1525" spans="1:26" s="72" customFormat="1" outlineLevel="1" x14ac:dyDescent="0.2">
      <c r="A1525" s="322"/>
      <c r="B1525" s="25"/>
      <c r="C1525" s="23"/>
      <c r="D1525" s="23"/>
      <c r="E1525" s="24"/>
      <c r="F1525" s="176" t="s">
        <v>198</v>
      </c>
      <c r="G1525" s="190">
        <f>G665</f>
        <v>0</v>
      </c>
      <c r="H1525" s="242">
        <f>G1525*(1-VLOOKUP($F1525,SHT,4,FALSE))+H665*(1-VLOOKUP($F1525,SHT,4,FALSE))</f>
        <v>0</v>
      </c>
      <c r="I1525" s="179">
        <f t="shared" ref="I1525:V1525" si="684">I665*(1-VLOOKUP($F1525,SHT,4,FALSE))</f>
        <v>0</v>
      </c>
      <c r="J1525" s="179">
        <f t="shared" si="684"/>
        <v>0</v>
      </c>
      <c r="K1525" s="197">
        <f t="shared" si="684"/>
        <v>0</v>
      </c>
      <c r="L1525" s="181">
        <f t="shared" si="684"/>
        <v>0</v>
      </c>
      <c r="M1525" s="192">
        <f t="shared" si="684"/>
        <v>0</v>
      </c>
      <c r="N1525" s="182">
        <f t="shared" si="684"/>
        <v>0</v>
      </c>
      <c r="O1525" s="182">
        <f t="shared" si="684"/>
        <v>0</v>
      </c>
      <c r="P1525" s="182">
        <f t="shared" si="684"/>
        <v>0</v>
      </c>
      <c r="Q1525" s="182">
        <f t="shared" si="684"/>
        <v>0</v>
      </c>
      <c r="R1525" s="182">
        <f t="shared" si="684"/>
        <v>0</v>
      </c>
      <c r="S1525" s="182">
        <f t="shared" si="684"/>
        <v>0</v>
      </c>
      <c r="T1525" s="178">
        <f t="shared" si="684"/>
        <v>0</v>
      </c>
      <c r="U1525" s="182">
        <f t="shared" si="684"/>
        <v>0</v>
      </c>
      <c r="V1525" s="183">
        <f t="shared" si="684"/>
        <v>0</v>
      </c>
      <c r="W1525" s="46">
        <f>W665</f>
        <v>0</v>
      </c>
      <c r="Y1525"/>
      <c r="Z1525"/>
    </row>
    <row r="1526" spans="1:26" s="72" customFormat="1" x14ac:dyDescent="0.2">
      <c r="A1526" s="322"/>
      <c r="B1526" s="25"/>
      <c r="C1526" s="23"/>
      <c r="D1526" s="23"/>
      <c r="E1526" s="24" t="s">
        <v>347</v>
      </c>
      <c r="F1526" s="24"/>
      <c r="G1526" s="69">
        <f t="shared" ref="G1526:W1526" si="685">SUBTOTAL(9,G1527:G1530)</f>
        <v>0</v>
      </c>
      <c r="H1526" s="70">
        <f t="shared" si="685"/>
        <v>0</v>
      </c>
      <c r="I1526" s="66">
        <f t="shared" si="685"/>
        <v>0</v>
      </c>
      <c r="J1526" s="66">
        <f t="shared" si="685"/>
        <v>0</v>
      </c>
      <c r="K1526" s="67">
        <f t="shared" si="685"/>
        <v>0</v>
      </c>
      <c r="L1526" s="34">
        <f t="shared" si="685"/>
        <v>0</v>
      </c>
      <c r="M1526" s="34">
        <f t="shared" si="685"/>
        <v>0</v>
      </c>
      <c r="N1526" s="34">
        <f t="shared" si="685"/>
        <v>0</v>
      </c>
      <c r="O1526" s="34">
        <f t="shared" si="685"/>
        <v>0</v>
      </c>
      <c r="P1526" s="34">
        <f t="shared" si="685"/>
        <v>0</v>
      </c>
      <c r="Q1526" s="34">
        <f t="shared" si="685"/>
        <v>0</v>
      </c>
      <c r="R1526" s="34">
        <f t="shared" si="685"/>
        <v>0</v>
      </c>
      <c r="S1526" s="34">
        <f t="shared" si="685"/>
        <v>0</v>
      </c>
      <c r="T1526" s="34">
        <f t="shared" si="685"/>
        <v>0</v>
      </c>
      <c r="U1526" s="34">
        <f t="shared" si="685"/>
        <v>0</v>
      </c>
      <c r="V1526" s="34">
        <f t="shared" si="685"/>
        <v>0</v>
      </c>
      <c r="W1526" s="33">
        <f t="shared" si="685"/>
        <v>0</v>
      </c>
      <c r="Y1526"/>
      <c r="Z1526"/>
    </row>
    <row r="1527" spans="1:26" s="72" customFormat="1" outlineLevel="1" x14ac:dyDescent="0.2">
      <c r="A1527" s="322"/>
      <c r="B1527" s="25"/>
      <c r="C1527" s="23"/>
      <c r="D1527" s="23"/>
      <c r="E1527" s="24"/>
      <c r="F1527" s="176" t="s">
        <v>327</v>
      </c>
      <c r="G1527" s="190">
        <f>G667</f>
        <v>0</v>
      </c>
      <c r="H1527" s="242">
        <f>G1527*(1-VLOOKUP($F1527,SHT,4,FALSE))+H667*(1-VLOOKUP($F1527,SHT,4,FALSE))</f>
        <v>0</v>
      </c>
      <c r="I1527" s="179">
        <f t="shared" ref="I1527:V1527" si="686">I667*(1-VLOOKUP($F1527,SHT,4,FALSE))</f>
        <v>0</v>
      </c>
      <c r="J1527" s="179">
        <f t="shared" si="686"/>
        <v>0</v>
      </c>
      <c r="K1527" s="197">
        <f t="shared" si="686"/>
        <v>0</v>
      </c>
      <c r="L1527" s="181">
        <f t="shared" si="686"/>
        <v>0</v>
      </c>
      <c r="M1527" s="192">
        <f t="shared" si="686"/>
        <v>0</v>
      </c>
      <c r="N1527" s="182">
        <f t="shared" si="686"/>
        <v>0</v>
      </c>
      <c r="O1527" s="182">
        <f t="shared" si="686"/>
        <v>0</v>
      </c>
      <c r="P1527" s="182">
        <f t="shared" si="686"/>
        <v>0</v>
      </c>
      <c r="Q1527" s="182">
        <f t="shared" si="686"/>
        <v>0</v>
      </c>
      <c r="R1527" s="182">
        <f t="shared" si="686"/>
        <v>0</v>
      </c>
      <c r="S1527" s="182">
        <f t="shared" si="686"/>
        <v>0</v>
      </c>
      <c r="T1527" s="178">
        <f t="shared" si="686"/>
        <v>0</v>
      </c>
      <c r="U1527" s="182">
        <f t="shared" si="686"/>
        <v>0</v>
      </c>
      <c r="V1527" s="183">
        <f t="shared" si="686"/>
        <v>0</v>
      </c>
      <c r="W1527" s="46">
        <f>W667</f>
        <v>0</v>
      </c>
      <c r="Y1527"/>
      <c r="Z1527"/>
    </row>
    <row r="1528" spans="1:26" s="72" customFormat="1" outlineLevel="1" x14ac:dyDescent="0.2">
      <c r="A1528" s="322"/>
      <c r="B1528" s="25"/>
      <c r="C1528" s="23"/>
      <c r="D1528" s="23"/>
      <c r="E1528" s="24"/>
      <c r="F1528" s="176" t="s">
        <v>328</v>
      </c>
      <c r="G1528" s="190">
        <f>G668</f>
        <v>0</v>
      </c>
      <c r="H1528" s="242">
        <f>G1528*(1-VLOOKUP($F1528,SHT,4,FALSE))+H668*(1-VLOOKUP($F1528,SHT,4,FALSE))</f>
        <v>0</v>
      </c>
      <c r="I1528" s="179">
        <f t="shared" ref="I1528:V1528" si="687">I668*(1-VLOOKUP($F1528,SHT,4,FALSE))</f>
        <v>0</v>
      </c>
      <c r="J1528" s="179">
        <f t="shared" si="687"/>
        <v>0</v>
      </c>
      <c r="K1528" s="197">
        <f t="shared" si="687"/>
        <v>0</v>
      </c>
      <c r="L1528" s="181">
        <f t="shared" si="687"/>
        <v>0</v>
      </c>
      <c r="M1528" s="192">
        <f t="shared" si="687"/>
        <v>0</v>
      </c>
      <c r="N1528" s="182">
        <f t="shared" si="687"/>
        <v>0</v>
      </c>
      <c r="O1528" s="182">
        <f t="shared" si="687"/>
        <v>0</v>
      </c>
      <c r="P1528" s="182">
        <f t="shared" si="687"/>
        <v>0</v>
      </c>
      <c r="Q1528" s="182">
        <f t="shared" si="687"/>
        <v>0</v>
      </c>
      <c r="R1528" s="182">
        <f t="shared" si="687"/>
        <v>0</v>
      </c>
      <c r="S1528" s="182">
        <f t="shared" si="687"/>
        <v>0</v>
      </c>
      <c r="T1528" s="178">
        <f t="shared" si="687"/>
        <v>0</v>
      </c>
      <c r="U1528" s="182">
        <f t="shared" si="687"/>
        <v>0</v>
      </c>
      <c r="V1528" s="183">
        <f t="shared" si="687"/>
        <v>0</v>
      </c>
      <c r="W1528" s="46">
        <f>W668</f>
        <v>0</v>
      </c>
      <c r="Y1528"/>
      <c r="Z1528"/>
    </row>
    <row r="1529" spans="1:26" s="72" customFormat="1" outlineLevel="1" x14ac:dyDescent="0.2">
      <c r="A1529" s="322"/>
      <c r="B1529" s="25"/>
      <c r="C1529" s="23"/>
      <c r="D1529" s="23"/>
      <c r="E1529" s="24"/>
      <c r="F1529" s="176" t="s">
        <v>329</v>
      </c>
      <c r="G1529" s="190">
        <f>G669</f>
        <v>0</v>
      </c>
      <c r="H1529" s="242">
        <f>G1529*(1-VLOOKUP($F1529,SHT,4,FALSE))+H669*(1-VLOOKUP($F1529,SHT,4,FALSE))</f>
        <v>0</v>
      </c>
      <c r="I1529" s="179">
        <f t="shared" ref="I1529:V1529" si="688">I669*(1-VLOOKUP($F1529,SHT,4,FALSE))</f>
        <v>0</v>
      </c>
      <c r="J1529" s="179">
        <f t="shared" si="688"/>
        <v>0</v>
      </c>
      <c r="K1529" s="197">
        <f t="shared" si="688"/>
        <v>0</v>
      </c>
      <c r="L1529" s="181">
        <f t="shared" si="688"/>
        <v>0</v>
      </c>
      <c r="M1529" s="192">
        <f t="shared" si="688"/>
        <v>0</v>
      </c>
      <c r="N1529" s="182">
        <f t="shared" si="688"/>
        <v>0</v>
      </c>
      <c r="O1529" s="182">
        <f t="shared" si="688"/>
        <v>0</v>
      </c>
      <c r="P1529" s="182">
        <f t="shared" si="688"/>
        <v>0</v>
      </c>
      <c r="Q1529" s="182">
        <f t="shared" si="688"/>
        <v>0</v>
      </c>
      <c r="R1529" s="182">
        <f t="shared" si="688"/>
        <v>0</v>
      </c>
      <c r="S1529" s="182">
        <f t="shared" si="688"/>
        <v>0</v>
      </c>
      <c r="T1529" s="178">
        <f t="shared" si="688"/>
        <v>0</v>
      </c>
      <c r="U1529" s="182">
        <f t="shared" si="688"/>
        <v>0</v>
      </c>
      <c r="V1529" s="183">
        <f t="shared" si="688"/>
        <v>0</v>
      </c>
      <c r="W1529" s="46">
        <f>W669</f>
        <v>0</v>
      </c>
      <c r="Y1529"/>
      <c r="Z1529"/>
    </row>
    <row r="1530" spans="1:26" s="72" customFormat="1" outlineLevel="1" x14ac:dyDescent="0.2">
      <c r="A1530" s="322"/>
      <c r="B1530" s="25"/>
      <c r="C1530" s="23"/>
      <c r="D1530" s="23"/>
      <c r="E1530" s="24"/>
      <c r="F1530" s="176" t="s">
        <v>330</v>
      </c>
      <c r="G1530" s="190">
        <f>G670</f>
        <v>0</v>
      </c>
      <c r="H1530" s="242">
        <f>G1530*(1-VLOOKUP($F1530,SHT,4,FALSE))+H670*(1-VLOOKUP($F1530,SHT,4,FALSE))</f>
        <v>0</v>
      </c>
      <c r="I1530" s="179">
        <f t="shared" ref="I1530:V1530" si="689">I670*(1-VLOOKUP($F1530,SHT,4,FALSE))</f>
        <v>0</v>
      </c>
      <c r="J1530" s="179">
        <f t="shared" si="689"/>
        <v>0</v>
      </c>
      <c r="K1530" s="197">
        <f t="shared" si="689"/>
        <v>0</v>
      </c>
      <c r="L1530" s="181">
        <f t="shared" si="689"/>
        <v>0</v>
      </c>
      <c r="M1530" s="192">
        <f t="shared" si="689"/>
        <v>0</v>
      </c>
      <c r="N1530" s="182">
        <f t="shared" si="689"/>
        <v>0</v>
      </c>
      <c r="O1530" s="182">
        <f t="shared" si="689"/>
        <v>0</v>
      </c>
      <c r="P1530" s="182">
        <f t="shared" si="689"/>
        <v>0</v>
      </c>
      <c r="Q1530" s="182">
        <f t="shared" si="689"/>
        <v>0</v>
      </c>
      <c r="R1530" s="182">
        <f t="shared" si="689"/>
        <v>0</v>
      </c>
      <c r="S1530" s="182">
        <f t="shared" si="689"/>
        <v>0</v>
      </c>
      <c r="T1530" s="178">
        <f t="shared" si="689"/>
        <v>0</v>
      </c>
      <c r="U1530" s="182">
        <f t="shared" si="689"/>
        <v>0</v>
      </c>
      <c r="V1530" s="183">
        <f t="shared" si="689"/>
        <v>0</v>
      </c>
      <c r="W1530" s="46">
        <f>W670</f>
        <v>0</v>
      </c>
      <c r="Y1530"/>
      <c r="Z1530"/>
    </row>
    <row r="1531" spans="1:26" s="72" customFormat="1" x14ac:dyDescent="0.2">
      <c r="A1531" s="322"/>
      <c r="B1531" s="25"/>
      <c r="C1531" s="23"/>
      <c r="D1531" s="23" t="s">
        <v>53</v>
      </c>
      <c r="E1531" s="24"/>
      <c r="F1531" s="24"/>
      <c r="G1531" s="69"/>
      <c r="H1531" s="70"/>
      <c r="I1531" s="66"/>
      <c r="J1531" s="66"/>
      <c r="K1531" s="67"/>
      <c r="L1531" s="51"/>
      <c r="M1531" s="34"/>
      <c r="N1531" s="34"/>
      <c r="O1531" s="34"/>
      <c r="P1531" s="34"/>
      <c r="Q1531" s="34"/>
      <c r="R1531" s="34"/>
      <c r="S1531" s="34"/>
      <c r="T1531" s="34"/>
      <c r="U1531" s="34"/>
      <c r="V1531" s="37"/>
      <c r="W1531" s="33"/>
      <c r="Y1531"/>
      <c r="Z1531"/>
    </row>
    <row r="1532" spans="1:26" s="72" customFormat="1" x14ac:dyDescent="0.2">
      <c r="A1532" s="322"/>
      <c r="B1532" s="25"/>
      <c r="C1532" s="23"/>
      <c r="D1532" s="23"/>
      <c r="E1532" s="64" t="s">
        <v>54</v>
      </c>
      <c r="F1532" s="24"/>
      <c r="G1532" s="69">
        <f t="shared" ref="G1532:W1532" si="690">SUBTOTAL(9,G1533:G1535)</f>
        <v>0</v>
      </c>
      <c r="H1532" s="70">
        <f t="shared" si="690"/>
        <v>0</v>
      </c>
      <c r="I1532" s="66">
        <f t="shared" si="690"/>
        <v>0</v>
      </c>
      <c r="J1532" s="66">
        <f t="shared" si="690"/>
        <v>0</v>
      </c>
      <c r="K1532" s="67">
        <f t="shared" si="690"/>
        <v>0</v>
      </c>
      <c r="L1532" s="34">
        <f t="shared" si="690"/>
        <v>0</v>
      </c>
      <c r="M1532" s="34">
        <f t="shared" si="690"/>
        <v>0</v>
      </c>
      <c r="N1532" s="34">
        <f t="shared" si="690"/>
        <v>0</v>
      </c>
      <c r="O1532" s="34">
        <f t="shared" si="690"/>
        <v>0</v>
      </c>
      <c r="P1532" s="34">
        <f t="shared" si="690"/>
        <v>0</v>
      </c>
      <c r="Q1532" s="34">
        <f t="shared" si="690"/>
        <v>0</v>
      </c>
      <c r="R1532" s="34">
        <f t="shared" si="690"/>
        <v>0</v>
      </c>
      <c r="S1532" s="34">
        <f t="shared" si="690"/>
        <v>0</v>
      </c>
      <c r="T1532" s="34">
        <f t="shared" si="690"/>
        <v>0</v>
      </c>
      <c r="U1532" s="34">
        <f t="shared" si="690"/>
        <v>0</v>
      </c>
      <c r="V1532" s="34">
        <f t="shared" si="690"/>
        <v>0</v>
      </c>
      <c r="W1532" s="33">
        <f t="shared" si="690"/>
        <v>0</v>
      </c>
      <c r="Y1532"/>
      <c r="Z1532"/>
    </row>
    <row r="1533" spans="1:26" s="72" customFormat="1" outlineLevel="1" x14ac:dyDescent="0.2">
      <c r="A1533" s="322"/>
      <c r="B1533" s="25"/>
      <c r="C1533" s="23"/>
      <c r="D1533" s="23"/>
      <c r="E1533" s="64"/>
      <c r="F1533" s="176" t="s">
        <v>55</v>
      </c>
      <c r="G1533" s="190">
        <f>G673</f>
        <v>0</v>
      </c>
      <c r="H1533" s="242">
        <f>G1533*(1-VLOOKUP($F1533,SHT,4,FALSE))+H673*(1-VLOOKUP($F1533,SHT,4,FALSE))</f>
        <v>0</v>
      </c>
      <c r="I1533" s="179">
        <f t="shared" ref="I1533:V1533" si="691">I673*(1-VLOOKUP($F1533,SHT,4,FALSE))</f>
        <v>0</v>
      </c>
      <c r="J1533" s="179">
        <f t="shared" si="691"/>
        <v>0</v>
      </c>
      <c r="K1533" s="197">
        <f t="shared" si="691"/>
        <v>0</v>
      </c>
      <c r="L1533" s="181">
        <f t="shared" si="691"/>
        <v>0</v>
      </c>
      <c r="M1533" s="192">
        <f t="shared" si="691"/>
        <v>0</v>
      </c>
      <c r="N1533" s="182">
        <f t="shared" si="691"/>
        <v>0</v>
      </c>
      <c r="O1533" s="182">
        <f t="shared" si="691"/>
        <v>0</v>
      </c>
      <c r="P1533" s="182">
        <f t="shared" si="691"/>
        <v>0</v>
      </c>
      <c r="Q1533" s="182">
        <f t="shared" si="691"/>
        <v>0</v>
      </c>
      <c r="R1533" s="182">
        <f t="shared" si="691"/>
        <v>0</v>
      </c>
      <c r="S1533" s="182">
        <f t="shared" si="691"/>
        <v>0</v>
      </c>
      <c r="T1533" s="178">
        <f t="shared" si="691"/>
        <v>0</v>
      </c>
      <c r="U1533" s="182">
        <f t="shared" si="691"/>
        <v>0</v>
      </c>
      <c r="V1533" s="183">
        <f t="shared" si="691"/>
        <v>0</v>
      </c>
      <c r="W1533" s="46">
        <f>W673</f>
        <v>0</v>
      </c>
      <c r="Y1533"/>
      <c r="Z1533"/>
    </row>
    <row r="1534" spans="1:26" s="72" customFormat="1" outlineLevel="1" x14ac:dyDescent="0.2">
      <c r="A1534" s="322"/>
      <c r="B1534" s="25"/>
      <c r="C1534" s="23"/>
      <c r="D1534" s="23"/>
      <c r="E1534" s="24"/>
      <c r="F1534" s="176" t="s">
        <v>161</v>
      </c>
      <c r="G1534" s="190">
        <f>G674</f>
        <v>0</v>
      </c>
      <c r="H1534" s="242">
        <f>G1534*(1-VLOOKUP($F1534,SHT,4,FALSE))+H674*(1-VLOOKUP($F1534,SHT,4,FALSE))</f>
        <v>0</v>
      </c>
      <c r="I1534" s="179">
        <f t="shared" ref="I1534:V1534" si="692">I674*(1-VLOOKUP($F1534,SHT,4,FALSE))</f>
        <v>0</v>
      </c>
      <c r="J1534" s="179">
        <f t="shared" si="692"/>
        <v>0</v>
      </c>
      <c r="K1534" s="197">
        <f t="shared" si="692"/>
        <v>0</v>
      </c>
      <c r="L1534" s="181">
        <f t="shared" si="692"/>
        <v>0</v>
      </c>
      <c r="M1534" s="192">
        <f t="shared" si="692"/>
        <v>0</v>
      </c>
      <c r="N1534" s="182">
        <f t="shared" si="692"/>
        <v>0</v>
      </c>
      <c r="O1534" s="182">
        <f t="shared" si="692"/>
        <v>0</v>
      </c>
      <c r="P1534" s="182">
        <f t="shared" si="692"/>
        <v>0</v>
      </c>
      <c r="Q1534" s="182">
        <f t="shared" si="692"/>
        <v>0</v>
      </c>
      <c r="R1534" s="182">
        <f t="shared" si="692"/>
        <v>0</v>
      </c>
      <c r="S1534" s="182">
        <f t="shared" si="692"/>
        <v>0</v>
      </c>
      <c r="T1534" s="178">
        <f t="shared" si="692"/>
        <v>0</v>
      </c>
      <c r="U1534" s="182">
        <f t="shared" si="692"/>
        <v>0</v>
      </c>
      <c r="V1534" s="183">
        <f t="shared" si="692"/>
        <v>0</v>
      </c>
      <c r="W1534" s="46">
        <f>W674</f>
        <v>0</v>
      </c>
      <c r="Y1534"/>
      <c r="Z1534"/>
    </row>
    <row r="1535" spans="1:26" s="72" customFormat="1" outlineLevel="1" x14ac:dyDescent="0.2">
      <c r="A1535" s="322"/>
      <c r="B1535" s="25"/>
      <c r="C1535" s="23"/>
      <c r="D1535" s="23"/>
      <c r="E1535" s="24"/>
      <c r="F1535" s="176" t="s">
        <v>331</v>
      </c>
      <c r="G1535" s="190">
        <f>G675</f>
        <v>0</v>
      </c>
      <c r="H1535" s="242">
        <f>G1535*(1-VLOOKUP($F1535,SHT,4,FALSE))+H675*(1-VLOOKUP($F1535,SHT,4,FALSE))</f>
        <v>0</v>
      </c>
      <c r="I1535" s="179">
        <f t="shared" ref="I1535:V1535" si="693">I675*(1-VLOOKUP($F1535,SHT,4,FALSE))</f>
        <v>0</v>
      </c>
      <c r="J1535" s="179">
        <f t="shared" si="693"/>
        <v>0</v>
      </c>
      <c r="K1535" s="197">
        <f t="shared" si="693"/>
        <v>0</v>
      </c>
      <c r="L1535" s="181">
        <f t="shared" si="693"/>
        <v>0</v>
      </c>
      <c r="M1535" s="192">
        <f t="shared" si="693"/>
        <v>0</v>
      </c>
      <c r="N1535" s="182">
        <f t="shared" si="693"/>
        <v>0</v>
      </c>
      <c r="O1535" s="182">
        <f t="shared" si="693"/>
        <v>0</v>
      </c>
      <c r="P1535" s="182">
        <f t="shared" si="693"/>
        <v>0</v>
      </c>
      <c r="Q1535" s="182">
        <f t="shared" si="693"/>
        <v>0</v>
      </c>
      <c r="R1535" s="182">
        <f t="shared" si="693"/>
        <v>0</v>
      </c>
      <c r="S1535" s="182">
        <f t="shared" si="693"/>
        <v>0</v>
      </c>
      <c r="T1535" s="178">
        <f t="shared" si="693"/>
        <v>0</v>
      </c>
      <c r="U1535" s="182">
        <f t="shared" si="693"/>
        <v>0</v>
      </c>
      <c r="V1535" s="183">
        <f t="shared" si="693"/>
        <v>0</v>
      </c>
      <c r="W1535" s="46">
        <f>W675</f>
        <v>0</v>
      </c>
      <c r="Y1535"/>
      <c r="Z1535"/>
    </row>
    <row r="1536" spans="1:26" s="72" customFormat="1" x14ac:dyDescent="0.2">
      <c r="A1536" s="322"/>
      <c r="B1536" s="25"/>
      <c r="C1536" s="23"/>
      <c r="D1536" s="23"/>
      <c r="E1536" s="24" t="s">
        <v>56</v>
      </c>
      <c r="F1536" s="24"/>
      <c r="G1536" s="69">
        <f t="shared" ref="G1536:W1536" si="694">SUBTOTAL(9,G1537:G1539)</f>
        <v>0</v>
      </c>
      <c r="H1536" s="70">
        <f t="shared" si="694"/>
        <v>0</v>
      </c>
      <c r="I1536" s="66">
        <f t="shared" si="694"/>
        <v>0</v>
      </c>
      <c r="J1536" s="66">
        <f t="shared" si="694"/>
        <v>0</v>
      </c>
      <c r="K1536" s="67">
        <f t="shared" si="694"/>
        <v>0</v>
      </c>
      <c r="L1536" s="34">
        <f t="shared" si="694"/>
        <v>0</v>
      </c>
      <c r="M1536" s="34">
        <f t="shared" si="694"/>
        <v>0</v>
      </c>
      <c r="N1536" s="34">
        <f t="shared" si="694"/>
        <v>0</v>
      </c>
      <c r="O1536" s="34">
        <f t="shared" si="694"/>
        <v>0</v>
      </c>
      <c r="P1536" s="34">
        <f t="shared" si="694"/>
        <v>0</v>
      </c>
      <c r="Q1536" s="34">
        <f t="shared" si="694"/>
        <v>0</v>
      </c>
      <c r="R1536" s="34">
        <f t="shared" si="694"/>
        <v>0</v>
      </c>
      <c r="S1536" s="34">
        <f t="shared" si="694"/>
        <v>0</v>
      </c>
      <c r="T1536" s="34">
        <f t="shared" si="694"/>
        <v>0</v>
      </c>
      <c r="U1536" s="34">
        <f t="shared" si="694"/>
        <v>0</v>
      </c>
      <c r="V1536" s="34">
        <f t="shared" si="694"/>
        <v>0</v>
      </c>
      <c r="W1536" s="33">
        <f t="shared" si="694"/>
        <v>0</v>
      </c>
      <c r="Y1536"/>
      <c r="Z1536"/>
    </row>
    <row r="1537" spans="1:26" s="72" customFormat="1" outlineLevel="1" x14ac:dyDescent="0.2">
      <c r="A1537" s="322"/>
      <c r="B1537" s="25"/>
      <c r="C1537" s="23"/>
      <c r="D1537" s="23"/>
      <c r="E1537" s="24"/>
      <c r="F1537" s="176" t="s">
        <v>162</v>
      </c>
      <c r="G1537" s="190">
        <f>G677</f>
        <v>0</v>
      </c>
      <c r="H1537" s="242">
        <f>G1537*(1-VLOOKUP($F1537,SHT,4,FALSE))+H677*(1-VLOOKUP($F1537,SHT,4,FALSE))</f>
        <v>0</v>
      </c>
      <c r="I1537" s="179">
        <f t="shared" ref="I1537:V1537" si="695">I677*(1-VLOOKUP($F1537,SHT,4,FALSE))</f>
        <v>0</v>
      </c>
      <c r="J1537" s="179">
        <f t="shared" si="695"/>
        <v>0</v>
      </c>
      <c r="K1537" s="197">
        <f t="shared" si="695"/>
        <v>0</v>
      </c>
      <c r="L1537" s="181">
        <f t="shared" si="695"/>
        <v>0</v>
      </c>
      <c r="M1537" s="192">
        <f t="shared" si="695"/>
        <v>0</v>
      </c>
      <c r="N1537" s="182">
        <f t="shared" si="695"/>
        <v>0</v>
      </c>
      <c r="O1537" s="182">
        <f t="shared" si="695"/>
        <v>0</v>
      </c>
      <c r="P1537" s="182">
        <f t="shared" si="695"/>
        <v>0</v>
      </c>
      <c r="Q1537" s="182">
        <f t="shared" si="695"/>
        <v>0</v>
      </c>
      <c r="R1537" s="182">
        <f t="shared" si="695"/>
        <v>0</v>
      </c>
      <c r="S1537" s="182">
        <f t="shared" si="695"/>
        <v>0</v>
      </c>
      <c r="T1537" s="178">
        <f t="shared" si="695"/>
        <v>0</v>
      </c>
      <c r="U1537" s="182">
        <f t="shared" si="695"/>
        <v>0</v>
      </c>
      <c r="V1537" s="183">
        <f t="shared" si="695"/>
        <v>0</v>
      </c>
      <c r="W1537" s="46">
        <f>W677</f>
        <v>0</v>
      </c>
      <c r="Y1537"/>
      <c r="Z1537"/>
    </row>
    <row r="1538" spans="1:26" s="72" customFormat="1" outlineLevel="1" x14ac:dyDescent="0.2">
      <c r="A1538" s="322"/>
      <c r="B1538" s="25"/>
      <c r="C1538" s="23"/>
      <c r="D1538" s="23"/>
      <c r="E1538" s="24"/>
      <c r="F1538" s="176" t="s">
        <v>163</v>
      </c>
      <c r="G1538" s="190">
        <f>G678</f>
        <v>0</v>
      </c>
      <c r="H1538" s="242">
        <f>G1538*(1-VLOOKUP($F1538,SHT,4,FALSE))+H678*(1-VLOOKUP($F1538,SHT,4,FALSE))</f>
        <v>0</v>
      </c>
      <c r="I1538" s="179">
        <f t="shared" ref="I1538:V1538" si="696">I678*(1-VLOOKUP($F1538,SHT,4,FALSE))</f>
        <v>0</v>
      </c>
      <c r="J1538" s="179">
        <f t="shared" si="696"/>
        <v>0</v>
      </c>
      <c r="K1538" s="197">
        <f t="shared" si="696"/>
        <v>0</v>
      </c>
      <c r="L1538" s="181">
        <f t="shared" si="696"/>
        <v>0</v>
      </c>
      <c r="M1538" s="192">
        <f t="shared" si="696"/>
        <v>0</v>
      </c>
      <c r="N1538" s="182">
        <f t="shared" si="696"/>
        <v>0</v>
      </c>
      <c r="O1538" s="182">
        <f t="shared" si="696"/>
        <v>0</v>
      </c>
      <c r="P1538" s="182">
        <f t="shared" si="696"/>
        <v>0</v>
      </c>
      <c r="Q1538" s="182">
        <f t="shared" si="696"/>
        <v>0</v>
      </c>
      <c r="R1538" s="182">
        <f t="shared" si="696"/>
        <v>0</v>
      </c>
      <c r="S1538" s="182">
        <f t="shared" si="696"/>
        <v>0</v>
      </c>
      <c r="T1538" s="178">
        <f t="shared" si="696"/>
        <v>0</v>
      </c>
      <c r="U1538" s="182">
        <f t="shared" si="696"/>
        <v>0</v>
      </c>
      <c r="V1538" s="183">
        <f t="shared" si="696"/>
        <v>0</v>
      </c>
      <c r="W1538" s="46">
        <f>W678</f>
        <v>0</v>
      </c>
      <c r="Y1538"/>
      <c r="Z1538"/>
    </row>
    <row r="1539" spans="1:26" s="72" customFormat="1" outlineLevel="1" x14ac:dyDescent="0.2">
      <c r="A1539" s="322"/>
      <c r="B1539" s="25"/>
      <c r="C1539" s="23"/>
      <c r="D1539" s="23"/>
      <c r="E1539" s="24"/>
      <c r="F1539" s="176" t="s">
        <v>332</v>
      </c>
      <c r="G1539" s="190">
        <f>G679</f>
        <v>0</v>
      </c>
      <c r="H1539" s="242">
        <f>G1539*(1-VLOOKUP($F1539,SHT,4,FALSE))+H679*(1-VLOOKUP($F1539,SHT,4,FALSE))</f>
        <v>0</v>
      </c>
      <c r="I1539" s="179">
        <f t="shared" ref="I1539:V1539" si="697">I679*(1-VLOOKUP($F1539,SHT,4,FALSE))</f>
        <v>0</v>
      </c>
      <c r="J1539" s="179">
        <f t="shared" si="697"/>
        <v>0</v>
      </c>
      <c r="K1539" s="197">
        <f t="shared" si="697"/>
        <v>0</v>
      </c>
      <c r="L1539" s="181">
        <f t="shared" si="697"/>
        <v>0</v>
      </c>
      <c r="M1539" s="192">
        <f t="shared" si="697"/>
        <v>0</v>
      </c>
      <c r="N1539" s="182">
        <f t="shared" si="697"/>
        <v>0</v>
      </c>
      <c r="O1539" s="182">
        <f t="shared" si="697"/>
        <v>0</v>
      </c>
      <c r="P1539" s="182">
        <f t="shared" si="697"/>
        <v>0</v>
      </c>
      <c r="Q1539" s="182">
        <f t="shared" si="697"/>
        <v>0</v>
      </c>
      <c r="R1539" s="182">
        <f t="shared" si="697"/>
        <v>0</v>
      </c>
      <c r="S1539" s="182">
        <f t="shared" si="697"/>
        <v>0</v>
      </c>
      <c r="T1539" s="178">
        <f t="shared" si="697"/>
        <v>0</v>
      </c>
      <c r="U1539" s="182">
        <f t="shared" si="697"/>
        <v>0</v>
      </c>
      <c r="V1539" s="183">
        <f t="shared" si="697"/>
        <v>0</v>
      </c>
      <c r="W1539" s="46">
        <f>W679</f>
        <v>0</v>
      </c>
      <c r="Y1539"/>
      <c r="Z1539"/>
    </row>
    <row r="1540" spans="1:26" s="72" customFormat="1" x14ac:dyDescent="0.2">
      <c r="A1540" s="322"/>
      <c r="B1540" s="25"/>
      <c r="C1540" s="23"/>
      <c r="D1540" s="23"/>
      <c r="E1540" s="24" t="s">
        <v>57</v>
      </c>
      <c r="F1540" s="24"/>
      <c r="G1540" s="69">
        <f t="shared" ref="G1540:W1540" si="698">SUBTOTAL(9,G1541:G1543)</f>
        <v>0</v>
      </c>
      <c r="H1540" s="70">
        <f t="shared" si="698"/>
        <v>0</v>
      </c>
      <c r="I1540" s="66">
        <f t="shared" si="698"/>
        <v>0</v>
      </c>
      <c r="J1540" s="66">
        <f t="shared" si="698"/>
        <v>0</v>
      </c>
      <c r="K1540" s="67">
        <f t="shared" si="698"/>
        <v>0</v>
      </c>
      <c r="L1540" s="34">
        <f t="shared" si="698"/>
        <v>0</v>
      </c>
      <c r="M1540" s="34">
        <f t="shared" si="698"/>
        <v>0</v>
      </c>
      <c r="N1540" s="34">
        <f t="shared" si="698"/>
        <v>0</v>
      </c>
      <c r="O1540" s="34">
        <f t="shared" si="698"/>
        <v>0</v>
      </c>
      <c r="P1540" s="34">
        <f t="shared" si="698"/>
        <v>0</v>
      </c>
      <c r="Q1540" s="34">
        <f t="shared" si="698"/>
        <v>0</v>
      </c>
      <c r="R1540" s="34">
        <f t="shared" si="698"/>
        <v>0</v>
      </c>
      <c r="S1540" s="34">
        <f t="shared" si="698"/>
        <v>0</v>
      </c>
      <c r="T1540" s="34">
        <f t="shared" si="698"/>
        <v>0</v>
      </c>
      <c r="U1540" s="34">
        <f t="shared" si="698"/>
        <v>0</v>
      </c>
      <c r="V1540" s="34">
        <f t="shared" si="698"/>
        <v>0</v>
      </c>
      <c r="W1540" s="33">
        <f t="shared" si="698"/>
        <v>0</v>
      </c>
      <c r="Y1540"/>
      <c r="Z1540"/>
    </row>
    <row r="1541" spans="1:26" s="72" customFormat="1" outlineLevel="1" x14ac:dyDescent="0.2">
      <c r="A1541" s="322"/>
      <c r="B1541" s="25"/>
      <c r="C1541" s="23"/>
      <c r="D1541" s="23"/>
      <c r="E1541" s="24"/>
      <c r="F1541" s="176" t="s">
        <v>164</v>
      </c>
      <c r="G1541" s="190">
        <f>G681</f>
        <v>0</v>
      </c>
      <c r="H1541" s="242">
        <f>G1541*(1-VLOOKUP($F1541,SHT,4,FALSE))+H681*(1-VLOOKUP($F1541,SHT,4,FALSE))</f>
        <v>0</v>
      </c>
      <c r="I1541" s="179">
        <f t="shared" ref="I1541:V1541" si="699">I681*(1-VLOOKUP($F1541,SHT,4,FALSE))</f>
        <v>0</v>
      </c>
      <c r="J1541" s="179">
        <f t="shared" si="699"/>
        <v>0</v>
      </c>
      <c r="K1541" s="197">
        <f t="shared" si="699"/>
        <v>0</v>
      </c>
      <c r="L1541" s="181">
        <f t="shared" si="699"/>
        <v>0</v>
      </c>
      <c r="M1541" s="192">
        <f t="shared" si="699"/>
        <v>0</v>
      </c>
      <c r="N1541" s="182">
        <f t="shared" si="699"/>
        <v>0</v>
      </c>
      <c r="O1541" s="182">
        <f t="shared" si="699"/>
        <v>0</v>
      </c>
      <c r="P1541" s="182">
        <f t="shared" si="699"/>
        <v>0</v>
      </c>
      <c r="Q1541" s="182">
        <f t="shared" si="699"/>
        <v>0</v>
      </c>
      <c r="R1541" s="182">
        <f t="shared" si="699"/>
        <v>0</v>
      </c>
      <c r="S1541" s="182">
        <f t="shared" si="699"/>
        <v>0</v>
      </c>
      <c r="T1541" s="178">
        <f t="shared" si="699"/>
        <v>0</v>
      </c>
      <c r="U1541" s="182">
        <f t="shared" si="699"/>
        <v>0</v>
      </c>
      <c r="V1541" s="183">
        <f t="shared" si="699"/>
        <v>0</v>
      </c>
      <c r="W1541" s="46">
        <f>W681</f>
        <v>0</v>
      </c>
      <c r="Y1541"/>
      <c r="Z1541"/>
    </row>
    <row r="1542" spans="1:26" s="72" customFormat="1" outlineLevel="1" x14ac:dyDescent="0.2">
      <c r="A1542" s="322"/>
      <c r="B1542" s="25"/>
      <c r="C1542" s="23"/>
      <c r="D1542" s="23"/>
      <c r="E1542" s="24"/>
      <c r="F1542" s="176" t="s">
        <v>255</v>
      </c>
      <c r="G1542" s="190">
        <f>G682</f>
        <v>0</v>
      </c>
      <c r="H1542" s="242">
        <f>G1542*(1-VLOOKUP($F1542,SHT,4,FALSE))+H682*(1-VLOOKUP($F1542,SHT,4,FALSE))</f>
        <v>0</v>
      </c>
      <c r="I1542" s="179">
        <f t="shared" ref="I1542:V1542" si="700">I682*(1-VLOOKUP($F1542,SHT,4,FALSE))</f>
        <v>0</v>
      </c>
      <c r="J1542" s="179">
        <f t="shared" si="700"/>
        <v>0</v>
      </c>
      <c r="K1542" s="197">
        <f t="shared" si="700"/>
        <v>0</v>
      </c>
      <c r="L1542" s="181">
        <f t="shared" si="700"/>
        <v>0</v>
      </c>
      <c r="M1542" s="192">
        <f t="shared" si="700"/>
        <v>0</v>
      </c>
      <c r="N1542" s="182">
        <f t="shared" si="700"/>
        <v>0</v>
      </c>
      <c r="O1542" s="182">
        <f t="shared" si="700"/>
        <v>0</v>
      </c>
      <c r="P1542" s="182">
        <f t="shared" si="700"/>
        <v>0</v>
      </c>
      <c r="Q1542" s="182">
        <f t="shared" si="700"/>
        <v>0</v>
      </c>
      <c r="R1542" s="182">
        <f t="shared" si="700"/>
        <v>0</v>
      </c>
      <c r="S1542" s="182">
        <f t="shared" si="700"/>
        <v>0</v>
      </c>
      <c r="T1542" s="178">
        <f t="shared" si="700"/>
        <v>0</v>
      </c>
      <c r="U1542" s="182">
        <f t="shared" si="700"/>
        <v>0</v>
      </c>
      <c r="V1542" s="183">
        <f t="shared" si="700"/>
        <v>0</v>
      </c>
      <c r="W1542" s="46">
        <f>W682</f>
        <v>0</v>
      </c>
      <c r="Y1542"/>
      <c r="Z1542"/>
    </row>
    <row r="1543" spans="1:26" s="72" customFormat="1" outlineLevel="1" x14ac:dyDescent="0.2">
      <c r="A1543" s="322"/>
      <c r="B1543" s="25"/>
      <c r="C1543" s="23"/>
      <c r="D1543" s="23"/>
      <c r="E1543" s="24"/>
      <c r="F1543" s="176" t="s">
        <v>333</v>
      </c>
      <c r="G1543" s="190">
        <f>G683</f>
        <v>0</v>
      </c>
      <c r="H1543" s="242">
        <f>G1543*(1-VLOOKUP($F1543,SHT,4,FALSE))+H683*(1-VLOOKUP($F1543,SHT,4,FALSE))</f>
        <v>0</v>
      </c>
      <c r="I1543" s="179">
        <f t="shared" ref="I1543:V1543" si="701">I683*(1-VLOOKUP($F1543,SHT,4,FALSE))</f>
        <v>0</v>
      </c>
      <c r="J1543" s="179">
        <f t="shared" si="701"/>
        <v>0</v>
      </c>
      <c r="K1543" s="197">
        <f t="shared" si="701"/>
        <v>0</v>
      </c>
      <c r="L1543" s="181">
        <f t="shared" si="701"/>
        <v>0</v>
      </c>
      <c r="M1543" s="192">
        <f t="shared" si="701"/>
        <v>0</v>
      </c>
      <c r="N1543" s="182">
        <f t="shared" si="701"/>
        <v>0</v>
      </c>
      <c r="O1543" s="182">
        <f t="shared" si="701"/>
        <v>0</v>
      </c>
      <c r="P1543" s="182">
        <f t="shared" si="701"/>
        <v>0</v>
      </c>
      <c r="Q1543" s="182">
        <f t="shared" si="701"/>
        <v>0</v>
      </c>
      <c r="R1543" s="182">
        <f t="shared" si="701"/>
        <v>0</v>
      </c>
      <c r="S1543" s="182">
        <f t="shared" si="701"/>
        <v>0</v>
      </c>
      <c r="T1543" s="178">
        <f t="shared" si="701"/>
        <v>0</v>
      </c>
      <c r="U1543" s="182">
        <f t="shared" si="701"/>
        <v>0</v>
      </c>
      <c r="V1543" s="183">
        <f t="shared" si="701"/>
        <v>0</v>
      </c>
      <c r="W1543" s="46">
        <f>W683</f>
        <v>0</v>
      </c>
      <c r="Y1543"/>
      <c r="Z1543"/>
    </row>
    <row r="1544" spans="1:26" s="72" customFormat="1" x14ac:dyDescent="0.2">
      <c r="A1544" s="322"/>
      <c r="B1544" s="25"/>
      <c r="C1544" s="23"/>
      <c r="D1544" s="23" t="s">
        <v>58</v>
      </c>
      <c r="E1544" s="24"/>
      <c r="F1544" s="24"/>
      <c r="G1544" s="69"/>
      <c r="H1544" s="70"/>
      <c r="I1544" s="66"/>
      <c r="J1544" s="66"/>
      <c r="K1544" s="67"/>
      <c r="L1544" s="51"/>
      <c r="M1544" s="34"/>
      <c r="N1544" s="34"/>
      <c r="O1544" s="34"/>
      <c r="P1544" s="34"/>
      <c r="Q1544" s="34"/>
      <c r="R1544" s="34"/>
      <c r="S1544" s="34"/>
      <c r="T1544" s="34"/>
      <c r="U1544" s="34"/>
      <c r="V1544" s="37"/>
      <c r="W1544" s="33"/>
      <c r="Y1544"/>
      <c r="Z1544"/>
    </row>
    <row r="1545" spans="1:26" s="72" customFormat="1" x14ac:dyDescent="0.2">
      <c r="A1545" s="322"/>
      <c r="B1545" s="25"/>
      <c r="C1545" s="23"/>
      <c r="D1545" s="23"/>
      <c r="E1545" s="24" t="s">
        <v>172</v>
      </c>
      <c r="F1545" s="24"/>
      <c r="G1545" s="69">
        <f t="shared" ref="G1545:W1545" si="702">SUBTOTAL(9,G1546:G1547)</f>
        <v>0</v>
      </c>
      <c r="H1545" s="70">
        <f t="shared" si="702"/>
        <v>0</v>
      </c>
      <c r="I1545" s="66">
        <f t="shared" si="702"/>
        <v>0</v>
      </c>
      <c r="J1545" s="66">
        <f t="shared" si="702"/>
        <v>0</v>
      </c>
      <c r="K1545" s="67">
        <f t="shared" si="702"/>
        <v>0</v>
      </c>
      <c r="L1545" s="34">
        <f t="shared" si="702"/>
        <v>0</v>
      </c>
      <c r="M1545" s="34">
        <f t="shared" si="702"/>
        <v>0</v>
      </c>
      <c r="N1545" s="34">
        <f t="shared" si="702"/>
        <v>0</v>
      </c>
      <c r="O1545" s="34">
        <f t="shared" si="702"/>
        <v>0</v>
      </c>
      <c r="P1545" s="34">
        <f t="shared" si="702"/>
        <v>0</v>
      </c>
      <c r="Q1545" s="34">
        <f t="shared" si="702"/>
        <v>0</v>
      </c>
      <c r="R1545" s="34">
        <f t="shared" si="702"/>
        <v>0</v>
      </c>
      <c r="S1545" s="34">
        <f t="shared" si="702"/>
        <v>0</v>
      </c>
      <c r="T1545" s="34">
        <f t="shared" si="702"/>
        <v>0</v>
      </c>
      <c r="U1545" s="34">
        <f t="shared" si="702"/>
        <v>0</v>
      </c>
      <c r="V1545" s="37">
        <f t="shared" si="702"/>
        <v>0</v>
      </c>
      <c r="W1545" s="33">
        <f t="shared" si="702"/>
        <v>0</v>
      </c>
      <c r="Y1545"/>
      <c r="Z1545"/>
    </row>
    <row r="1546" spans="1:26" s="72" customFormat="1" outlineLevel="1" x14ac:dyDescent="0.2">
      <c r="A1546" s="322"/>
      <c r="B1546" s="25"/>
      <c r="C1546" s="23"/>
      <c r="D1546" s="23"/>
      <c r="E1546" s="24"/>
      <c r="F1546" s="176" t="s">
        <v>61</v>
      </c>
      <c r="G1546" s="190">
        <f>G686</f>
        <v>0</v>
      </c>
      <c r="H1546" s="242">
        <f>G1546*(1-VLOOKUP($F1546,SHT,4,FALSE))+H686*(1-VLOOKUP($F1546,SHT,4,FALSE))</f>
        <v>0</v>
      </c>
      <c r="I1546" s="179">
        <f t="shared" ref="I1546:V1546" si="703">I686*(1-VLOOKUP($F1546,SHT,4,FALSE))</f>
        <v>0</v>
      </c>
      <c r="J1546" s="179">
        <f t="shared" si="703"/>
        <v>0</v>
      </c>
      <c r="K1546" s="197">
        <f t="shared" si="703"/>
        <v>0</v>
      </c>
      <c r="L1546" s="181">
        <f t="shared" si="703"/>
        <v>0</v>
      </c>
      <c r="M1546" s="192">
        <f t="shared" si="703"/>
        <v>0</v>
      </c>
      <c r="N1546" s="182">
        <f t="shared" si="703"/>
        <v>0</v>
      </c>
      <c r="O1546" s="182">
        <f t="shared" si="703"/>
        <v>0</v>
      </c>
      <c r="P1546" s="182">
        <f t="shared" si="703"/>
        <v>0</v>
      </c>
      <c r="Q1546" s="182">
        <f t="shared" si="703"/>
        <v>0</v>
      </c>
      <c r="R1546" s="182">
        <f t="shared" si="703"/>
        <v>0</v>
      </c>
      <c r="S1546" s="182">
        <f t="shared" si="703"/>
        <v>0</v>
      </c>
      <c r="T1546" s="178">
        <f t="shared" si="703"/>
        <v>0</v>
      </c>
      <c r="U1546" s="182">
        <f t="shared" si="703"/>
        <v>0</v>
      </c>
      <c r="V1546" s="183">
        <f t="shared" si="703"/>
        <v>0</v>
      </c>
      <c r="W1546" s="46">
        <f>W686</f>
        <v>0</v>
      </c>
      <c r="Y1546"/>
      <c r="Z1546"/>
    </row>
    <row r="1547" spans="1:26" s="72" customFormat="1" outlineLevel="1" x14ac:dyDescent="0.2">
      <c r="A1547" s="322"/>
      <c r="B1547" s="25"/>
      <c r="C1547" s="23"/>
      <c r="D1547" s="23"/>
      <c r="E1547" s="24"/>
      <c r="F1547" s="176" t="s">
        <v>173</v>
      </c>
      <c r="G1547" s="190">
        <f>G687</f>
        <v>0</v>
      </c>
      <c r="H1547" s="242">
        <f>G1547*(1-VLOOKUP($F1547,SHT,4,FALSE))+H687*(1-VLOOKUP($F1547,SHT,4,FALSE))</f>
        <v>0</v>
      </c>
      <c r="I1547" s="179">
        <f t="shared" ref="I1547:V1547" si="704">I687*(1-VLOOKUP($F1547,SHT,4,FALSE))</f>
        <v>0</v>
      </c>
      <c r="J1547" s="179">
        <f t="shared" si="704"/>
        <v>0</v>
      </c>
      <c r="K1547" s="197">
        <f t="shared" si="704"/>
        <v>0</v>
      </c>
      <c r="L1547" s="181">
        <f t="shared" si="704"/>
        <v>0</v>
      </c>
      <c r="M1547" s="192">
        <f t="shared" si="704"/>
        <v>0</v>
      </c>
      <c r="N1547" s="182">
        <f t="shared" si="704"/>
        <v>0</v>
      </c>
      <c r="O1547" s="182">
        <f t="shared" si="704"/>
        <v>0</v>
      </c>
      <c r="P1547" s="182">
        <f t="shared" si="704"/>
        <v>0</v>
      </c>
      <c r="Q1547" s="182">
        <f t="shared" si="704"/>
        <v>0</v>
      </c>
      <c r="R1547" s="182">
        <f t="shared" si="704"/>
        <v>0</v>
      </c>
      <c r="S1547" s="182">
        <f t="shared" si="704"/>
        <v>0</v>
      </c>
      <c r="T1547" s="178">
        <f t="shared" si="704"/>
        <v>0</v>
      </c>
      <c r="U1547" s="182">
        <f t="shared" si="704"/>
        <v>0</v>
      </c>
      <c r="V1547" s="183">
        <f t="shared" si="704"/>
        <v>0</v>
      </c>
      <c r="W1547" s="46">
        <f>W687</f>
        <v>0</v>
      </c>
      <c r="Y1547"/>
      <c r="Z1547"/>
    </row>
    <row r="1548" spans="1:26" s="72" customFormat="1" x14ac:dyDescent="0.2">
      <c r="A1548" s="322"/>
      <c r="B1548" s="25"/>
      <c r="C1548" s="23"/>
      <c r="D1548" s="23"/>
      <c r="E1548" s="24" t="s">
        <v>166</v>
      </c>
      <c r="F1548" s="24"/>
      <c r="G1548" s="69">
        <f t="shared" ref="G1548:W1548" si="705">SUBTOTAL(9,G1549:G1551)</f>
        <v>0</v>
      </c>
      <c r="H1548" s="70">
        <f t="shared" si="705"/>
        <v>0</v>
      </c>
      <c r="I1548" s="66">
        <f t="shared" si="705"/>
        <v>0</v>
      </c>
      <c r="J1548" s="66">
        <f t="shared" si="705"/>
        <v>0</v>
      </c>
      <c r="K1548" s="67">
        <f t="shared" si="705"/>
        <v>0</v>
      </c>
      <c r="L1548" s="34">
        <f t="shared" si="705"/>
        <v>0</v>
      </c>
      <c r="M1548" s="34">
        <f t="shared" si="705"/>
        <v>0</v>
      </c>
      <c r="N1548" s="34">
        <f t="shared" si="705"/>
        <v>0</v>
      </c>
      <c r="O1548" s="34">
        <f t="shared" si="705"/>
        <v>0</v>
      </c>
      <c r="P1548" s="34">
        <f t="shared" si="705"/>
        <v>0</v>
      </c>
      <c r="Q1548" s="34">
        <f t="shared" si="705"/>
        <v>0</v>
      </c>
      <c r="R1548" s="34">
        <f t="shared" si="705"/>
        <v>0</v>
      </c>
      <c r="S1548" s="34">
        <f t="shared" si="705"/>
        <v>0</v>
      </c>
      <c r="T1548" s="34">
        <f t="shared" si="705"/>
        <v>0</v>
      </c>
      <c r="U1548" s="34">
        <f t="shared" si="705"/>
        <v>0</v>
      </c>
      <c r="V1548" s="34">
        <f t="shared" si="705"/>
        <v>0</v>
      </c>
      <c r="W1548" s="33">
        <f t="shared" si="705"/>
        <v>0</v>
      </c>
      <c r="Y1548"/>
      <c r="Z1548"/>
    </row>
    <row r="1549" spans="1:26" s="72" customFormat="1" outlineLevel="1" x14ac:dyDescent="0.2">
      <c r="A1549" s="322"/>
      <c r="B1549" s="25"/>
      <c r="C1549" s="23"/>
      <c r="D1549" s="23"/>
      <c r="E1549" s="24"/>
      <c r="F1549" s="176" t="s">
        <v>59</v>
      </c>
      <c r="G1549" s="190">
        <f>G689</f>
        <v>0</v>
      </c>
      <c r="H1549" s="242">
        <f>G1549*(1-VLOOKUP($F1549,SHT,4,FALSE))+H689*(1-VLOOKUP($F1549,SHT,4,FALSE))</f>
        <v>0</v>
      </c>
      <c r="I1549" s="179">
        <f t="shared" ref="I1549:V1549" si="706">I689*(1-VLOOKUP($F1549,SHT,4,FALSE))</f>
        <v>0</v>
      </c>
      <c r="J1549" s="179">
        <f t="shared" si="706"/>
        <v>0</v>
      </c>
      <c r="K1549" s="197">
        <f t="shared" si="706"/>
        <v>0</v>
      </c>
      <c r="L1549" s="181">
        <f t="shared" si="706"/>
        <v>0</v>
      </c>
      <c r="M1549" s="192">
        <f t="shared" si="706"/>
        <v>0</v>
      </c>
      <c r="N1549" s="182">
        <f t="shared" si="706"/>
        <v>0</v>
      </c>
      <c r="O1549" s="182">
        <f t="shared" si="706"/>
        <v>0</v>
      </c>
      <c r="P1549" s="182">
        <f t="shared" si="706"/>
        <v>0</v>
      </c>
      <c r="Q1549" s="182">
        <f t="shared" si="706"/>
        <v>0</v>
      </c>
      <c r="R1549" s="182">
        <f t="shared" si="706"/>
        <v>0</v>
      </c>
      <c r="S1549" s="182">
        <f t="shared" si="706"/>
        <v>0</v>
      </c>
      <c r="T1549" s="178">
        <f t="shared" si="706"/>
        <v>0</v>
      </c>
      <c r="U1549" s="182">
        <f t="shared" si="706"/>
        <v>0</v>
      </c>
      <c r="V1549" s="183">
        <f t="shared" si="706"/>
        <v>0</v>
      </c>
      <c r="W1549" s="46">
        <f>W689</f>
        <v>0</v>
      </c>
      <c r="Y1549"/>
      <c r="Z1549"/>
    </row>
    <row r="1550" spans="1:26" s="72" customFormat="1" outlineLevel="1" x14ac:dyDescent="0.2">
      <c r="A1550" s="322"/>
      <c r="B1550" s="25"/>
      <c r="C1550" s="23"/>
      <c r="D1550" s="23"/>
      <c r="E1550" s="24"/>
      <c r="F1550" s="176" t="s">
        <v>167</v>
      </c>
      <c r="G1550" s="190">
        <f>G690</f>
        <v>0</v>
      </c>
      <c r="H1550" s="242">
        <f>G1550*(1-VLOOKUP($F1550,SHT,4,FALSE))+H690*(1-VLOOKUP($F1550,SHT,4,FALSE))</f>
        <v>0</v>
      </c>
      <c r="I1550" s="179">
        <f t="shared" ref="I1550:V1550" si="707">I690*(1-VLOOKUP($F1550,SHT,4,FALSE))</f>
        <v>0</v>
      </c>
      <c r="J1550" s="179">
        <f t="shared" si="707"/>
        <v>0</v>
      </c>
      <c r="K1550" s="197">
        <f t="shared" si="707"/>
        <v>0</v>
      </c>
      <c r="L1550" s="181">
        <f t="shared" si="707"/>
        <v>0</v>
      </c>
      <c r="M1550" s="192">
        <f t="shared" si="707"/>
        <v>0</v>
      </c>
      <c r="N1550" s="182">
        <f t="shared" si="707"/>
        <v>0</v>
      </c>
      <c r="O1550" s="182">
        <f t="shared" si="707"/>
        <v>0</v>
      </c>
      <c r="P1550" s="182">
        <f t="shared" si="707"/>
        <v>0</v>
      </c>
      <c r="Q1550" s="182">
        <f t="shared" si="707"/>
        <v>0</v>
      </c>
      <c r="R1550" s="182">
        <f t="shared" si="707"/>
        <v>0</v>
      </c>
      <c r="S1550" s="182">
        <f t="shared" si="707"/>
        <v>0</v>
      </c>
      <c r="T1550" s="178">
        <f t="shared" si="707"/>
        <v>0</v>
      </c>
      <c r="U1550" s="182">
        <f t="shared" si="707"/>
        <v>0</v>
      </c>
      <c r="V1550" s="183">
        <f t="shared" si="707"/>
        <v>0</v>
      </c>
      <c r="W1550" s="46">
        <f>W690</f>
        <v>0</v>
      </c>
      <c r="Y1550"/>
      <c r="Z1550"/>
    </row>
    <row r="1551" spans="1:26" s="72" customFormat="1" outlineLevel="1" x14ac:dyDescent="0.2">
      <c r="A1551" s="322"/>
      <c r="B1551" s="25"/>
      <c r="C1551" s="23"/>
      <c r="D1551" s="23"/>
      <c r="E1551" s="24"/>
      <c r="F1551" s="176" t="s">
        <v>168</v>
      </c>
      <c r="G1551" s="190">
        <f>G691</f>
        <v>0</v>
      </c>
      <c r="H1551" s="242">
        <f>G1551*(1-VLOOKUP($F1551,SHT,4,FALSE))+H691*(1-VLOOKUP($F1551,SHT,4,FALSE))</f>
        <v>0</v>
      </c>
      <c r="I1551" s="179">
        <f t="shared" ref="I1551:V1551" si="708">I691*(1-VLOOKUP($F1551,SHT,4,FALSE))</f>
        <v>0</v>
      </c>
      <c r="J1551" s="179">
        <f t="shared" si="708"/>
        <v>0</v>
      </c>
      <c r="K1551" s="197">
        <f t="shared" si="708"/>
        <v>0</v>
      </c>
      <c r="L1551" s="181">
        <f t="shared" si="708"/>
        <v>0</v>
      </c>
      <c r="M1551" s="192">
        <f t="shared" si="708"/>
        <v>0</v>
      </c>
      <c r="N1551" s="182">
        <f t="shared" si="708"/>
        <v>0</v>
      </c>
      <c r="O1551" s="182">
        <f t="shared" si="708"/>
        <v>0</v>
      </c>
      <c r="P1551" s="182">
        <f t="shared" si="708"/>
        <v>0</v>
      </c>
      <c r="Q1551" s="182">
        <f t="shared" si="708"/>
        <v>0</v>
      </c>
      <c r="R1551" s="182">
        <f t="shared" si="708"/>
        <v>0</v>
      </c>
      <c r="S1551" s="182">
        <f t="shared" si="708"/>
        <v>0</v>
      </c>
      <c r="T1551" s="178">
        <f t="shared" si="708"/>
        <v>0</v>
      </c>
      <c r="U1551" s="182">
        <f t="shared" si="708"/>
        <v>0</v>
      </c>
      <c r="V1551" s="183">
        <f t="shared" si="708"/>
        <v>0</v>
      </c>
      <c r="W1551" s="46">
        <f>W691</f>
        <v>0</v>
      </c>
      <c r="Y1551"/>
      <c r="Z1551"/>
    </row>
    <row r="1552" spans="1:26" s="72" customFormat="1" x14ac:dyDescent="0.2">
      <c r="A1552" s="322"/>
      <c r="B1552" s="25"/>
      <c r="C1552" s="23"/>
      <c r="D1552" s="23"/>
      <c r="E1552" s="24" t="s">
        <v>174</v>
      </c>
      <c r="F1552" s="24"/>
      <c r="G1552" s="69">
        <f t="shared" ref="G1552:W1552" si="709">SUBTOTAL(9,G1553:G1554)</f>
        <v>0</v>
      </c>
      <c r="H1552" s="70">
        <f t="shared" si="709"/>
        <v>0</v>
      </c>
      <c r="I1552" s="66">
        <f t="shared" si="709"/>
        <v>0</v>
      </c>
      <c r="J1552" s="66">
        <f t="shared" si="709"/>
        <v>0</v>
      </c>
      <c r="K1552" s="67">
        <f t="shared" si="709"/>
        <v>0</v>
      </c>
      <c r="L1552" s="34">
        <f t="shared" si="709"/>
        <v>0</v>
      </c>
      <c r="M1552" s="34">
        <f t="shared" si="709"/>
        <v>0</v>
      </c>
      <c r="N1552" s="34">
        <f t="shared" si="709"/>
        <v>0</v>
      </c>
      <c r="O1552" s="34">
        <f t="shared" si="709"/>
        <v>0</v>
      </c>
      <c r="P1552" s="34">
        <f t="shared" si="709"/>
        <v>0</v>
      </c>
      <c r="Q1552" s="34">
        <f t="shared" si="709"/>
        <v>0</v>
      </c>
      <c r="R1552" s="34">
        <f t="shared" si="709"/>
        <v>0</v>
      </c>
      <c r="S1552" s="34">
        <f t="shared" si="709"/>
        <v>0</v>
      </c>
      <c r="T1552" s="34">
        <f t="shared" si="709"/>
        <v>0</v>
      </c>
      <c r="U1552" s="34">
        <f t="shared" si="709"/>
        <v>0</v>
      </c>
      <c r="V1552" s="37">
        <f t="shared" si="709"/>
        <v>0</v>
      </c>
      <c r="W1552" s="33">
        <f t="shared" si="709"/>
        <v>0</v>
      </c>
      <c r="Y1552"/>
      <c r="Z1552"/>
    </row>
    <row r="1553" spans="1:26" s="72" customFormat="1" outlineLevel="1" x14ac:dyDescent="0.2">
      <c r="A1553" s="322"/>
      <c r="B1553" s="25"/>
      <c r="C1553" s="23"/>
      <c r="D1553" s="23"/>
      <c r="E1553" s="24"/>
      <c r="F1553" s="176" t="s">
        <v>62</v>
      </c>
      <c r="G1553" s="190">
        <f>G693</f>
        <v>0</v>
      </c>
      <c r="H1553" s="242">
        <f>G1553*(1-VLOOKUP($F1553,SHT,4,FALSE))+H693*(1-VLOOKUP($F1553,SHT,4,FALSE))</f>
        <v>0</v>
      </c>
      <c r="I1553" s="179">
        <f t="shared" ref="I1553:V1553" si="710">I693*(1-VLOOKUP($F1553,SHT,4,FALSE))</f>
        <v>0</v>
      </c>
      <c r="J1553" s="179">
        <f t="shared" si="710"/>
        <v>0</v>
      </c>
      <c r="K1553" s="197">
        <f t="shared" si="710"/>
        <v>0</v>
      </c>
      <c r="L1553" s="181">
        <f t="shared" si="710"/>
        <v>0</v>
      </c>
      <c r="M1553" s="192">
        <f t="shared" si="710"/>
        <v>0</v>
      </c>
      <c r="N1553" s="182">
        <f t="shared" si="710"/>
        <v>0</v>
      </c>
      <c r="O1553" s="182">
        <f t="shared" si="710"/>
        <v>0</v>
      </c>
      <c r="P1553" s="182">
        <f t="shared" si="710"/>
        <v>0</v>
      </c>
      <c r="Q1553" s="182">
        <f t="shared" si="710"/>
        <v>0</v>
      </c>
      <c r="R1553" s="182">
        <f t="shared" si="710"/>
        <v>0</v>
      </c>
      <c r="S1553" s="182">
        <f t="shared" si="710"/>
        <v>0</v>
      </c>
      <c r="T1553" s="178">
        <f t="shared" si="710"/>
        <v>0</v>
      </c>
      <c r="U1553" s="182">
        <f t="shared" si="710"/>
        <v>0</v>
      </c>
      <c r="V1553" s="183">
        <f t="shared" si="710"/>
        <v>0</v>
      </c>
      <c r="W1553" s="46">
        <f>W693</f>
        <v>0</v>
      </c>
      <c r="Y1553"/>
      <c r="Z1553"/>
    </row>
    <row r="1554" spans="1:26" s="72" customFormat="1" outlineLevel="1" x14ac:dyDescent="0.2">
      <c r="A1554" s="322"/>
      <c r="B1554" s="25"/>
      <c r="C1554" s="23"/>
      <c r="D1554" s="23"/>
      <c r="E1554" s="24"/>
      <c r="F1554" s="176" t="s">
        <v>175</v>
      </c>
      <c r="G1554" s="190">
        <f>G694</f>
        <v>0</v>
      </c>
      <c r="H1554" s="242">
        <f>G1554*(1-VLOOKUP($F1554,SHT,4,FALSE))+H694*(1-VLOOKUP($F1554,SHT,4,FALSE))</f>
        <v>0</v>
      </c>
      <c r="I1554" s="179">
        <f t="shared" ref="I1554:V1554" si="711">I694*(1-VLOOKUP($F1554,SHT,4,FALSE))</f>
        <v>0</v>
      </c>
      <c r="J1554" s="179">
        <f t="shared" si="711"/>
        <v>0</v>
      </c>
      <c r="K1554" s="197">
        <f t="shared" si="711"/>
        <v>0</v>
      </c>
      <c r="L1554" s="181">
        <f t="shared" si="711"/>
        <v>0</v>
      </c>
      <c r="M1554" s="192">
        <f t="shared" si="711"/>
        <v>0</v>
      </c>
      <c r="N1554" s="182">
        <f t="shared" si="711"/>
        <v>0</v>
      </c>
      <c r="O1554" s="182">
        <f t="shared" si="711"/>
        <v>0</v>
      </c>
      <c r="P1554" s="182">
        <f t="shared" si="711"/>
        <v>0</v>
      </c>
      <c r="Q1554" s="182">
        <f t="shared" si="711"/>
        <v>0</v>
      </c>
      <c r="R1554" s="182">
        <f t="shared" si="711"/>
        <v>0</v>
      </c>
      <c r="S1554" s="182">
        <f t="shared" si="711"/>
        <v>0</v>
      </c>
      <c r="T1554" s="178">
        <f t="shared" si="711"/>
        <v>0</v>
      </c>
      <c r="U1554" s="182">
        <f t="shared" si="711"/>
        <v>0</v>
      </c>
      <c r="V1554" s="183">
        <f t="shared" si="711"/>
        <v>0</v>
      </c>
      <c r="W1554" s="46">
        <f>W694</f>
        <v>0</v>
      </c>
      <c r="Y1554"/>
      <c r="Z1554"/>
    </row>
    <row r="1555" spans="1:26" s="72" customFormat="1" x14ac:dyDescent="0.2">
      <c r="A1555" s="322"/>
      <c r="B1555" s="25"/>
      <c r="C1555" s="23"/>
      <c r="D1555" s="23"/>
      <c r="E1555" s="24" t="s">
        <v>169</v>
      </c>
      <c r="F1555" s="24"/>
      <c r="G1555" s="69">
        <f t="shared" ref="G1555:W1555" si="712">SUBTOTAL(9,G1556:G1558)</f>
        <v>0</v>
      </c>
      <c r="H1555" s="70">
        <f t="shared" si="712"/>
        <v>0</v>
      </c>
      <c r="I1555" s="66">
        <f t="shared" si="712"/>
        <v>0</v>
      </c>
      <c r="J1555" s="66">
        <f t="shared" si="712"/>
        <v>0</v>
      </c>
      <c r="K1555" s="67">
        <f t="shared" si="712"/>
        <v>0</v>
      </c>
      <c r="L1555" s="34">
        <f t="shared" si="712"/>
        <v>0</v>
      </c>
      <c r="M1555" s="34">
        <f t="shared" si="712"/>
        <v>0</v>
      </c>
      <c r="N1555" s="34">
        <f t="shared" si="712"/>
        <v>0</v>
      </c>
      <c r="O1555" s="34">
        <f t="shared" si="712"/>
        <v>0</v>
      </c>
      <c r="P1555" s="34">
        <f t="shared" si="712"/>
        <v>0</v>
      </c>
      <c r="Q1555" s="34">
        <f t="shared" si="712"/>
        <v>0</v>
      </c>
      <c r="R1555" s="34">
        <f t="shared" si="712"/>
        <v>0</v>
      </c>
      <c r="S1555" s="34">
        <f t="shared" si="712"/>
        <v>0</v>
      </c>
      <c r="T1555" s="34">
        <f t="shared" si="712"/>
        <v>0</v>
      </c>
      <c r="U1555" s="34">
        <f t="shared" si="712"/>
        <v>0</v>
      </c>
      <c r="V1555" s="34">
        <f t="shared" si="712"/>
        <v>0</v>
      </c>
      <c r="W1555" s="33">
        <f t="shared" si="712"/>
        <v>0</v>
      </c>
      <c r="Y1555"/>
      <c r="Z1555"/>
    </row>
    <row r="1556" spans="1:26" s="72" customFormat="1" outlineLevel="1" x14ac:dyDescent="0.2">
      <c r="A1556" s="322"/>
      <c r="B1556" s="25"/>
      <c r="C1556" s="23"/>
      <c r="D1556" s="23"/>
      <c r="E1556" s="24"/>
      <c r="F1556" s="176" t="s">
        <v>60</v>
      </c>
      <c r="G1556" s="190">
        <f>G696</f>
        <v>0</v>
      </c>
      <c r="H1556" s="242">
        <f>G1556*(1-VLOOKUP($F1556,SHT,4,FALSE))+H696*(1-VLOOKUP($F1556,SHT,4,FALSE))</f>
        <v>0</v>
      </c>
      <c r="I1556" s="179">
        <f t="shared" ref="I1556:V1556" si="713">I696*(1-VLOOKUP($F1556,SHT,4,FALSE))</f>
        <v>0</v>
      </c>
      <c r="J1556" s="179">
        <f t="shared" si="713"/>
        <v>0</v>
      </c>
      <c r="K1556" s="197">
        <f t="shared" si="713"/>
        <v>0</v>
      </c>
      <c r="L1556" s="181">
        <f t="shared" si="713"/>
        <v>0</v>
      </c>
      <c r="M1556" s="192">
        <f t="shared" si="713"/>
        <v>0</v>
      </c>
      <c r="N1556" s="182">
        <f t="shared" si="713"/>
        <v>0</v>
      </c>
      <c r="O1556" s="182">
        <f t="shared" si="713"/>
        <v>0</v>
      </c>
      <c r="P1556" s="182">
        <f t="shared" si="713"/>
        <v>0</v>
      </c>
      <c r="Q1556" s="182">
        <f t="shared" si="713"/>
        <v>0</v>
      </c>
      <c r="R1556" s="182">
        <f t="shared" si="713"/>
        <v>0</v>
      </c>
      <c r="S1556" s="182">
        <f t="shared" si="713"/>
        <v>0</v>
      </c>
      <c r="T1556" s="178">
        <f t="shared" si="713"/>
        <v>0</v>
      </c>
      <c r="U1556" s="182">
        <f t="shared" si="713"/>
        <v>0</v>
      </c>
      <c r="V1556" s="183">
        <f t="shared" si="713"/>
        <v>0</v>
      </c>
      <c r="W1556" s="46">
        <f>W696</f>
        <v>0</v>
      </c>
      <c r="Y1556"/>
      <c r="Z1556"/>
    </row>
    <row r="1557" spans="1:26" s="72" customFormat="1" outlineLevel="1" x14ac:dyDescent="0.2">
      <c r="A1557" s="322"/>
      <c r="B1557" s="25"/>
      <c r="C1557" s="23"/>
      <c r="D1557" s="23"/>
      <c r="E1557" s="24"/>
      <c r="F1557" s="176" t="s">
        <v>170</v>
      </c>
      <c r="G1557" s="190">
        <f>G697</f>
        <v>0</v>
      </c>
      <c r="H1557" s="242">
        <f>G1557*(1-VLOOKUP($F1557,SHT,4,FALSE))+H697*(1-VLOOKUP($F1557,SHT,4,FALSE))</f>
        <v>0</v>
      </c>
      <c r="I1557" s="179">
        <f t="shared" ref="I1557:V1557" si="714">I697*(1-VLOOKUP($F1557,SHT,4,FALSE))</f>
        <v>0</v>
      </c>
      <c r="J1557" s="179">
        <f t="shared" si="714"/>
        <v>0</v>
      </c>
      <c r="K1557" s="197">
        <f t="shared" si="714"/>
        <v>0</v>
      </c>
      <c r="L1557" s="181">
        <f t="shared" si="714"/>
        <v>0</v>
      </c>
      <c r="M1557" s="192">
        <f t="shared" si="714"/>
        <v>0</v>
      </c>
      <c r="N1557" s="182">
        <f t="shared" si="714"/>
        <v>0</v>
      </c>
      <c r="O1557" s="182">
        <f t="shared" si="714"/>
        <v>0</v>
      </c>
      <c r="P1557" s="182">
        <f t="shared" si="714"/>
        <v>0</v>
      </c>
      <c r="Q1557" s="182">
        <f t="shared" si="714"/>
        <v>0</v>
      </c>
      <c r="R1557" s="182">
        <f t="shared" si="714"/>
        <v>0</v>
      </c>
      <c r="S1557" s="182">
        <f t="shared" si="714"/>
        <v>0</v>
      </c>
      <c r="T1557" s="178">
        <f t="shared" si="714"/>
        <v>0</v>
      </c>
      <c r="U1557" s="182">
        <f t="shared" si="714"/>
        <v>0</v>
      </c>
      <c r="V1557" s="183">
        <f t="shared" si="714"/>
        <v>0</v>
      </c>
      <c r="W1557" s="46">
        <f>W697</f>
        <v>0</v>
      </c>
      <c r="Y1557"/>
      <c r="Z1557"/>
    </row>
    <row r="1558" spans="1:26" s="72" customFormat="1" outlineLevel="1" x14ac:dyDescent="0.2">
      <c r="A1558" s="322"/>
      <c r="B1558" s="25"/>
      <c r="C1558" s="23"/>
      <c r="D1558" s="23"/>
      <c r="E1558" s="24"/>
      <c r="F1558" s="176" t="s">
        <v>171</v>
      </c>
      <c r="G1558" s="190">
        <f>G698</f>
        <v>0</v>
      </c>
      <c r="H1558" s="242">
        <f>G1558*(1-VLOOKUP($F1558,SHT,4,FALSE))+H698*(1-VLOOKUP($F1558,SHT,4,FALSE))</f>
        <v>0</v>
      </c>
      <c r="I1558" s="179">
        <f t="shared" ref="I1558:V1558" si="715">I698*(1-VLOOKUP($F1558,SHT,4,FALSE))</f>
        <v>0</v>
      </c>
      <c r="J1558" s="179">
        <f t="shared" si="715"/>
        <v>0</v>
      </c>
      <c r="K1558" s="197">
        <f t="shared" si="715"/>
        <v>0</v>
      </c>
      <c r="L1558" s="181">
        <f t="shared" si="715"/>
        <v>0</v>
      </c>
      <c r="M1558" s="192">
        <f t="shared" si="715"/>
        <v>0</v>
      </c>
      <c r="N1558" s="182">
        <f t="shared" si="715"/>
        <v>0</v>
      </c>
      <c r="O1558" s="182">
        <f t="shared" si="715"/>
        <v>0</v>
      </c>
      <c r="P1558" s="182">
        <f t="shared" si="715"/>
        <v>0</v>
      </c>
      <c r="Q1558" s="182">
        <f t="shared" si="715"/>
        <v>0</v>
      </c>
      <c r="R1558" s="182">
        <f t="shared" si="715"/>
        <v>0</v>
      </c>
      <c r="S1558" s="182">
        <f t="shared" si="715"/>
        <v>0</v>
      </c>
      <c r="T1558" s="178">
        <f t="shared" si="715"/>
        <v>0</v>
      </c>
      <c r="U1558" s="182">
        <f t="shared" si="715"/>
        <v>0</v>
      </c>
      <c r="V1558" s="183">
        <f t="shared" si="715"/>
        <v>0</v>
      </c>
      <c r="W1558" s="46">
        <f>W698</f>
        <v>0</v>
      </c>
      <c r="Y1558"/>
      <c r="Z1558"/>
    </row>
    <row r="1559" spans="1:26" s="72" customFormat="1" x14ac:dyDescent="0.2">
      <c r="A1559" s="322"/>
      <c r="B1559" s="25"/>
      <c r="C1559" s="23"/>
      <c r="D1559" s="23"/>
      <c r="E1559" s="24" t="s">
        <v>334</v>
      </c>
      <c r="F1559" s="24"/>
      <c r="G1559" s="69">
        <f t="shared" ref="G1559:W1559" si="716">SUBTOTAL(9,G1560:G1561)</f>
        <v>0</v>
      </c>
      <c r="H1559" s="70">
        <f t="shared" si="716"/>
        <v>0</v>
      </c>
      <c r="I1559" s="66">
        <f t="shared" si="716"/>
        <v>0</v>
      </c>
      <c r="J1559" s="66">
        <f t="shared" si="716"/>
        <v>0</v>
      </c>
      <c r="K1559" s="67">
        <f t="shared" si="716"/>
        <v>0</v>
      </c>
      <c r="L1559" s="34">
        <f t="shared" si="716"/>
        <v>0</v>
      </c>
      <c r="M1559" s="34">
        <f t="shared" si="716"/>
        <v>0</v>
      </c>
      <c r="N1559" s="34">
        <f t="shared" si="716"/>
        <v>0</v>
      </c>
      <c r="O1559" s="34">
        <f t="shared" si="716"/>
        <v>0</v>
      </c>
      <c r="P1559" s="34">
        <f t="shared" si="716"/>
        <v>0</v>
      </c>
      <c r="Q1559" s="34">
        <f t="shared" si="716"/>
        <v>0</v>
      </c>
      <c r="R1559" s="34">
        <f t="shared" si="716"/>
        <v>0</v>
      </c>
      <c r="S1559" s="34">
        <f t="shared" si="716"/>
        <v>0</v>
      </c>
      <c r="T1559" s="34">
        <f t="shared" si="716"/>
        <v>0</v>
      </c>
      <c r="U1559" s="34">
        <f t="shared" si="716"/>
        <v>0</v>
      </c>
      <c r="V1559" s="37">
        <f t="shared" si="716"/>
        <v>0</v>
      </c>
      <c r="W1559" s="33">
        <f t="shared" si="716"/>
        <v>0</v>
      </c>
      <c r="Y1559"/>
      <c r="Z1559"/>
    </row>
    <row r="1560" spans="1:26" s="72" customFormat="1" outlineLevel="1" x14ac:dyDescent="0.2">
      <c r="A1560" s="322"/>
      <c r="B1560" s="25"/>
      <c r="C1560" s="23"/>
      <c r="D1560" s="23"/>
      <c r="E1560" s="24"/>
      <c r="F1560" s="176" t="s">
        <v>335</v>
      </c>
      <c r="G1560" s="190">
        <f>G700</f>
        <v>0</v>
      </c>
      <c r="H1560" s="242">
        <f>G1560*(1-VLOOKUP($F1560,SHT,4,FALSE))+H700*(1-VLOOKUP($F1560,SHT,4,FALSE))</f>
        <v>0</v>
      </c>
      <c r="I1560" s="179">
        <f t="shared" ref="I1560:V1560" si="717">I700*(1-VLOOKUP($F1560,SHT,4,FALSE))</f>
        <v>0</v>
      </c>
      <c r="J1560" s="179">
        <f t="shared" si="717"/>
        <v>0</v>
      </c>
      <c r="K1560" s="197">
        <f t="shared" si="717"/>
        <v>0</v>
      </c>
      <c r="L1560" s="181">
        <f t="shared" si="717"/>
        <v>0</v>
      </c>
      <c r="M1560" s="192">
        <f t="shared" si="717"/>
        <v>0</v>
      </c>
      <c r="N1560" s="182">
        <f t="shared" si="717"/>
        <v>0</v>
      </c>
      <c r="O1560" s="182">
        <f t="shared" si="717"/>
        <v>0</v>
      </c>
      <c r="P1560" s="182">
        <f t="shared" si="717"/>
        <v>0</v>
      </c>
      <c r="Q1560" s="182">
        <f t="shared" si="717"/>
        <v>0</v>
      </c>
      <c r="R1560" s="182">
        <f t="shared" si="717"/>
        <v>0</v>
      </c>
      <c r="S1560" s="182">
        <f t="shared" si="717"/>
        <v>0</v>
      </c>
      <c r="T1560" s="178">
        <f t="shared" si="717"/>
        <v>0</v>
      </c>
      <c r="U1560" s="182">
        <f t="shared" si="717"/>
        <v>0</v>
      </c>
      <c r="V1560" s="183">
        <f t="shared" si="717"/>
        <v>0</v>
      </c>
      <c r="W1560" s="46">
        <f>W700</f>
        <v>0</v>
      </c>
      <c r="Y1560"/>
      <c r="Z1560"/>
    </row>
    <row r="1561" spans="1:26" s="72" customFormat="1" outlineLevel="1" x14ac:dyDescent="0.2">
      <c r="A1561" s="322"/>
      <c r="B1561" s="25"/>
      <c r="C1561" s="23"/>
      <c r="D1561" s="23"/>
      <c r="E1561" s="24"/>
      <c r="F1561" s="176" t="s">
        <v>336</v>
      </c>
      <c r="G1561" s="190">
        <f>G701</f>
        <v>0</v>
      </c>
      <c r="H1561" s="242">
        <f>G1561*(1-VLOOKUP($F1561,SHT,4,FALSE))+H701*(1-VLOOKUP($F1561,SHT,4,FALSE))</f>
        <v>0</v>
      </c>
      <c r="I1561" s="179">
        <f t="shared" ref="I1561:V1561" si="718">I701*(1-VLOOKUP($F1561,SHT,4,FALSE))</f>
        <v>0</v>
      </c>
      <c r="J1561" s="179">
        <f t="shared" si="718"/>
        <v>0</v>
      </c>
      <c r="K1561" s="197">
        <f t="shared" si="718"/>
        <v>0</v>
      </c>
      <c r="L1561" s="181">
        <f t="shared" si="718"/>
        <v>0</v>
      </c>
      <c r="M1561" s="192">
        <f t="shared" si="718"/>
        <v>0</v>
      </c>
      <c r="N1561" s="182">
        <f t="shared" si="718"/>
        <v>0</v>
      </c>
      <c r="O1561" s="182">
        <f t="shared" si="718"/>
        <v>0</v>
      </c>
      <c r="P1561" s="182">
        <f t="shared" si="718"/>
        <v>0</v>
      </c>
      <c r="Q1561" s="182">
        <f t="shared" si="718"/>
        <v>0</v>
      </c>
      <c r="R1561" s="182">
        <f t="shared" si="718"/>
        <v>0</v>
      </c>
      <c r="S1561" s="182">
        <f t="shared" si="718"/>
        <v>0</v>
      </c>
      <c r="T1561" s="178">
        <f t="shared" si="718"/>
        <v>0</v>
      </c>
      <c r="U1561" s="182">
        <f t="shared" si="718"/>
        <v>0</v>
      </c>
      <c r="V1561" s="183">
        <f t="shared" si="718"/>
        <v>0</v>
      </c>
      <c r="W1561" s="46">
        <f>W701</f>
        <v>0</v>
      </c>
      <c r="Y1561"/>
      <c r="Z1561"/>
    </row>
    <row r="1562" spans="1:26" s="72" customFormat="1" x14ac:dyDescent="0.2">
      <c r="A1562" s="322"/>
      <c r="B1562" s="25"/>
      <c r="C1562" s="23"/>
      <c r="D1562" s="23"/>
      <c r="E1562" s="24" t="s">
        <v>337</v>
      </c>
      <c r="F1562" s="24"/>
      <c r="G1562" s="69">
        <f t="shared" ref="G1562:W1562" si="719">SUBTOTAL(9,G1563:G1565)</f>
        <v>0</v>
      </c>
      <c r="H1562" s="70">
        <f t="shared" si="719"/>
        <v>0</v>
      </c>
      <c r="I1562" s="66">
        <f t="shared" si="719"/>
        <v>0</v>
      </c>
      <c r="J1562" s="66">
        <f t="shared" si="719"/>
        <v>0</v>
      </c>
      <c r="K1562" s="67">
        <f t="shared" si="719"/>
        <v>0</v>
      </c>
      <c r="L1562" s="34">
        <f t="shared" si="719"/>
        <v>0</v>
      </c>
      <c r="M1562" s="34">
        <f t="shared" si="719"/>
        <v>0</v>
      </c>
      <c r="N1562" s="34">
        <f t="shared" si="719"/>
        <v>0</v>
      </c>
      <c r="O1562" s="34">
        <f t="shared" si="719"/>
        <v>0</v>
      </c>
      <c r="P1562" s="34">
        <f t="shared" si="719"/>
        <v>0</v>
      </c>
      <c r="Q1562" s="34">
        <f t="shared" si="719"/>
        <v>0</v>
      </c>
      <c r="R1562" s="34">
        <f t="shared" si="719"/>
        <v>0</v>
      </c>
      <c r="S1562" s="34">
        <f t="shared" si="719"/>
        <v>0</v>
      </c>
      <c r="T1562" s="34">
        <f t="shared" si="719"/>
        <v>0</v>
      </c>
      <c r="U1562" s="34">
        <f t="shared" si="719"/>
        <v>0</v>
      </c>
      <c r="V1562" s="34">
        <f t="shared" si="719"/>
        <v>0</v>
      </c>
      <c r="W1562" s="33">
        <f t="shared" si="719"/>
        <v>0</v>
      </c>
      <c r="Y1562"/>
      <c r="Z1562"/>
    </row>
    <row r="1563" spans="1:26" s="72" customFormat="1" outlineLevel="1" x14ac:dyDescent="0.2">
      <c r="A1563" s="322"/>
      <c r="B1563" s="25"/>
      <c r="C1563" s="23"/>
      <c r="D1563" s="23"/>
      <c r="E1563" s="24"/>
      <c r="F1563" s="176" t="s">
        <v>338</v>
      </c>
      <c r="G1563" s="190">
        <f>G703</f>
        <v>0</v>
      </c>
      <c r="H1563" s="242">
        <f>G1563*(1-VLOOKUP($F1563,SHT,4,FALSE))+H703*(1-VLOOKUP($F1563,SHT,4,FALSE))</f>
        <v>0</v>
      </c>
      <c r="I1563" s="179">
        <f t="shared" ref="I1563:V1563" si="720">I703*(1-VLOOKUP($F1563,SHT,4,FALSE))</f>
        <v>0</v>
      </c>
      <c r="J1563" s="179">
        <f t="shared" si="720"/>
        <v>0</v>
      </c>
      <c r="K1563" s="197">
        <f t="shared" si="720"/>
        <v>0</v>
      </c>
      <c r="L1563" s="181">
        <f t="shared" si="720"/>
        <v>0</v>
      </c>
      <c r="M1563" s="192">
        <f t="shared" si="720"/>
        <v>0</v>
      </c>
      <c r="N1563" s="182">
        <f t="shared" si="720"/>
        <v>0</v>
      </c>
      <c r="O1563" s="182">
        <f t="shared" si="720"/>
        <v>0</v>
      </c>
      <c r="P1563" s="182">
        <f t="shared" si="720"/>
        <v>0</v>
      </c>
      <c r="Q1563" s="182">
        <f t="shared" si="720"/>
        <v>0</v>
      </c>
      <c r="R1563" s="182">
        <f t="shared" si="720"/>
        <v>0</v>
      </c>
      <c r="S1563" s="182">
        <f t="shared" si="720"/>
        <v>0</v>
      </c>
      <c r="T1563" s="178">
        <f t="shared" si="720"/>
        <v>0</v>
      </c>
      <c r="U1563" s="182">
        <f t="shared" si="720"/>
        <v>0</v>
      </c>
      <c r="V1563" s="183">
        <f t="shared" si="720"/>
        <v>0</v>
      </c>
      <c r="W1563" s="46">
        <f>W703</f>
        <v>0</v>
      </c>
      <c r="Y1563"/>
      <c r="Z1563"/>
    </row>
    <row r="1564" spans="1:26" s="72" customFormat="1" outlineLevel="1" x14ac:dyDescent="0.2">
      <c r="A1564" s="322"/>
      <c r="B1564" s="25"/>
      <c r="C1564" s="23"/>
      <c r="D1564" s="23"/>
      <c r="E1564" s="24"/>
      <c r="F1564" s="176" t="s">
        <v>339</v>
      </c>
      <c r="G1564" s="190">
        <f>G704</f>
        <v>0</v>
      </c>
      <c r="H1564" s="242">
        <f>G1564*(1-VLOOKUP($F1564,SHT,4,FALSE))+H704*(1-VLOOKUP($F1564,SHT,4,FALSE))</f>
        <v>0</v>
      </c>
      <c r="I1564" s="179">
        <f t="shared" ref="I1564:V1564" si="721">I704*(1-VLOOKUP($F1564,SHT,4,FALSE))</f>
        <v>0</v>
      </c>
      <c r="J1564" s="179">
        <f t="shared" si="721"/>
        <v>0</v>
      </c>
      <c r="K1564" s="197">
        <f t="shared" si="721"/>
        <v>0</v>
      </c>
      <c r="L1564" s="181">
        <f t="shared" si="721"/>
        <v>0</v>
      </c>
      <c r="M1564" s="192">
        <f t="shared" si="721"/>
        <v>0</v>
      </c>
      <c r="N1564" s="182">
        <f t="shared" si="721"/>
        <v>0</v>
      </c>
      <c r="O1564" s="182">
        <f t="shared" si="721"/>
        <v>0</v>
      </c>
      <c r="P1564" s="182">
        <f t="shared" si="721"/>
        <v>0</v>
      </c>
      <c r="Q1564" s="182">
        <f t="shared" si="721"/>
        <v>0</v>
      </c>
      <c r="R1564" s="182">
        <f t="shared" si="721"/>
        <v>0</v>
      </c>
      <c r="S1564" s="182">
        <f t="shared" si="721"/>
        <v>0</v>
      </c>
      <c r="T1564" s="178">
        <f t="shared" si="721"/>
        <v>0</v>
      </c>
      <c r="U1564" s="182">
        <f t="shared" si="721"/>
        <v>0</v>
      </c>
      <c r="V1564" s="183">
        <f t="shared" si="721"/>
        <v>0</v>
      </c>
      <c r="W1564" s="46">
        <f>W704</f>
        <v>0</v>
      </c>
      <c r="Y1564"/>
      <c r="Z1564"/>
    </row>
    <row r="1565" spans="1:26" s="72" customFormat="1" outlineLevel="1" x14ac:dyDescent="0.2">
      <c r="A1565" s="322"/>
      <c r="B1565" s="25"/>
      <c r="C1565" s="23"/>
      <c r="D1565" s="23"/>
      <c r="E1565" s="24"/>
      <c r="F1565" s="176" t="s">
        <v>340</v>
      </c>
      <c r="G1565" s="190">
        <f>G705</f>
        <v>0</v>
      </c>
      <c r="H1565" s="242">
        <f>G1565*(1-VLOOKUP($F1565,SHT,4,FALSE))+H705*(1-VLOOKUP($F1565,SHT,4,FALSE))</f>
        <v>0</v>
      </c>
      <c r="I1565" s="179">
        <f t="shared" ref="I1565:V1565" si="722">I705*(1-VLOOKUP($F1565,SHT,4,FALSE))</f>
        <v>0</v>
      </c>
      <c r="J1565" s="179">
        <f t="shared" si="722"/>
        <v>0</v>
      </c>
      <c r="K1565" s="197">
        <f t="shared" si="722"/>
        <v>0</v>
      </c>
      <c r="L1565" s="181">
        <f t="shared" si="722"/>
        <v>0</v>
      </c>
      <c r="M1565" s="192">
        <f t="shared" si="722"/>
        <v>0</v>
      </c>
      <c r="N1565" s="182">
        <f t="shared" si="722"/>
        <v>0</v>
      </c>
      <c r="O1565" s="182">
        <f t="shared" si="722"/>
        <v>0</v>
      </c>
      <c r="P1565" s="182">
        <f t="shared" si="722"/>
        <v>0</v>
      </c>
      <c r="Q1565" s="182">
        <f t="shared" si="722"/>
        <v>0</v>
      </c>
      <c r="R1565" s="182">
        <f t="shared" si="722"/>
        <v>0</v>
      </c>
      <c r="S1565" s="182">
        <f t="shared" si="722"/>
        <v>0</v>
      </c>
      <c r="T1565" s="178">
        <f t="shared" si="722"/>
        <v>0</v>
      </c>
      <c r="U1565" s="182">
        <f t="shared" si="722"/>
        <v>0</v>
      </c>
      <c r="V1565" s="183">
        <f t="shared" si="722"/>
        <v>0</v>
      </c>
      <c r="W1565" s="46">
        <f>W705</f>
        <v>0</v>
      </c>
      <c r="Y1565"/>
      <c r="Z1565"/>
    </row>
    <row r="1566" spans="1:26" s="72" customFormat="1" x14ac:dyDescent="0.2">
      <c r="A1566" s="322"/>
      <c r="B1566" s="25"/>
      <c r="C1566" s="23"/>
      <c r="D1566" s="23" t="s">
        <v>183</v>
      </c>
      <c r="E1566" s="24"/>
      <c r="F1566" s="24"/>
      <c r="G1566" s="69"/>
      <c r="H1566" s="70"/>
      <c r="I1566" s="66"/>
      <c r="J1566" s="66"/>
      <c r="K1566" s="67"/>
      <c r="L1566" s="51"/>
      <c r="M1566" s="34"/>
      <c r="N1566" s="34"/>
      <c r="O1566" s="34"/>
      <c r="P1566" s="34"/>
      <c r="Q1566" s="34"/>
      <c r="R1566" s="34"/>
      <c r="S1566" s="34"/>
      <c r="T1566" s="34"/>
      <c r="U1566" s="34"/>
      <c r="V1566" s="37"/>
      <c r="W1566" s="33"/>
      <c r="Y1566"/>
      <c r="Z1566"/>
    </row>
    <row r="1567" spans="1:26" s="72" customFormat="1" x14ac:dyDescent="0.2">
      <c r="A1567" s="322"/>
      <c r="B1567" s="25"/>
      <c r="C1567" s="23"/>
      <c r="D1567" s="23"/>
      <c r="E1567" s="24" t="s">
        <v>184</v>
      </c>
      <c r="F1567" s="24"/>
      <c r="G1567" s="69">
        <f t="shared" ref="G1567:W1567" si="723">SUBTOTAL(9,G1568:G1569)</f>
        <v>0</v>
      </c>
      <c r="H1567" s="70">
        <f t="shared" si="723"/>
        <v>0</v>
      </c>
      <c r="I1567" s="66">
        <f t="shared" si="723"/>
        <v>0</v>
      </c>
      <c r="J1567" s="66">
        <f t="shared" si="723"/>
        <v>0</v>
      </c>
      <c r="K1567" s="67">
        <f t="shared" si="723"/>
        <v>0</v>
      </c>
      <c r="L1567" s="34">
        <f t="shared" si="723"/>
        <v>0</v>
      </c>
      <c r="M1567" s="34">
        <f t="shared" si="723"/>
        <v>0</v>
      </c>
      <c r="N1567" s="34">
        <f t="shared" si="723"/>
        <v>0</v>
      </c>
      <c r="O1567" s="34">
        <f t="shared" si="723"/>
        <v>0</v>
      </c>
      <c r="P1567" s="34">
        <f t="shared" si="723"/>
        <v>0</v>
      </c>
      <c r="Q1567" s="34">
        <f t="shared" si="723"/>
        <v>0</v>
      </c>
      <c r="R1567" s="34">
        <f t="shared" si="723"/>
        <v>0</v>
      </c>
      <c r="S1567" s="34">
        <f t="shared" si="723"/>
        <v>0</v>
      </c>
      <c r="T1567" s="34">
        <f t="shared" si="723"/>
        <v>0</v>
      </c>
      <c r="U1567" s="34">
        <f t="shared" si="723"/>
        <v>0</v>
      </c>
      <c r="V1567" s="37">
        <f t="shared" si="723"/>
        <v>0</v>
      </c>
      <c r="W1567" s="33">
        <f t="shared" si="723"/>
        <v>0</v>
      </c>
      <c r="Y1567"/>
      <c r="Z1567"/>
    </row>
    <row r="1568" spans="1:26" s="72" customFormat="1" outlineLevel="1" x14ac:dyDescent="0.2">
      <c r="A1568" s="322"/>
      <c r="B1568" s="25"/>
      <c r="C1568" s="23"/>
      <c r="D1568" s="23"/>
      <c r="E1568" s="24"/>
      <c r="F1568" s="176" t="s">
        <v>176</v>
      </c>
      <c r="G1568" s="190">
        <f>G708</f>
        <v>0</v>
      </c>
      <c r="H1568" s="242">
        <f>G1568*(1-VLOOKUP($F1568,SHT,4,FALSE))+H708*(1-VLOOKUP($F1568,SHT,4,FALSE))</f>
        <v>0</v>
      </c>
      <c r="I1568" s="179">
        <f t="shared" ref="I1568:V1568" si="724">I708*(1-VLOOKUP($F1568,SHT,4,FALSE))</f>
        <v>0</v>
      </c>
      <c r="J1568" s="179">
        <f t="shared" si="724"/>
        <v>0</v>
      </c>
      <c r="K1568" s="197">
        <f t="shared" si="724"/>
        <v>0</v>
      </c>
      <c r="L1568" s="181">
        <f t="shared" si="724"/>
        <v>0</v>
      </c>
      <c r="M1568" s="192">
        <f t="shared" si="724"/>
        <v>0</v>
      </c>
      <c r="N1568" s="182">
        <f t="shared" si="724"/>
        <v>0</v>
      </c>
      <c r="O1568" s="182">
        <f t="shared" si="724"/>
        <v>0</v>
      </c>
      <c r="P1568" s="182">
        <f t="shared" si="724"/>
        <v>0</v>
      </c>
      <c r="Q1568" s="182">
        <f t="shared" si="724"/>
        <v>0</v>
      </c>
      <c r="R1568" s="182">
        <f t="shared" si="724"/>
        <v>0</v>
      </c>
      <c r="S1568" s="182">
        <f t="shared" si="724"/>
        <v>0</v>
      </c>
      <c r="T1568" s="178">
        <f t="shared" si="724"/>
        <v>0</v>
      </c>
      <c r="U1568" s="182">
        <f t="shared" si="724"/>
        <v>0</v>
      </c>
      <c r="V1568" s="183">
        <f t="shared" si="724"/>
        <v>0</v>
      </c>
      <c r="W1568" s="46">
        <f>W708</f>
        <v>0</v>
      </c>
      <c r="Y1568"/>
      <c r="Z1568"/>
    </row>
    <row r="1569" spans="1:26" s="72" customFormat="1" outlineLevel="1" x14ac:dyDescent="0.2">
      <c r="A1569" s="322"/>
      <c r="B1569" s="25"/>
      <c r="C1569" s="23"/>
      <c r="D1569" s="23"/>
      <c r="E1569" s="24"/>
      <c r="F1569" s="176" t="s">
        <v>180</v>
      </c>
      <c r="G1569" s="190">
        <f>G709</f>
        <v>0</v>
      </c>
      <c r="H1569" s="242">
        <f>G1569*(1-VLOOKUP($F1569,SHT,4,FALSE))+H709*(1-VLOOKUP($F1569,SHT,4,FALSE))</f>
        <v>0</v>
      </c>
      <c r="I1569" s="179">
        <f t="shared" ref="I1569:V1569" si="725">I709*(1-VLOOKUP($F1569,SHT,4,FALSE))</f>
        <v>0</v>
      </c>
      <c r="J1569" s="179">
        <f t="shared" si="725"/>
        <v>0</v>
      </c>
      <c r="K1569" s="197">
        <f t="shared" si="725"/>
        <v>0</v>
      </c>
      <c r="L1569" s="181">
        <f t="shared" si="725"/>
        <v>0</v>
      </c>
      <c r="M1569" s="192">
        <f t="shared" si="725"/>
        <v>0</v>
      </c>
      <c r="N1569" s="182">
        <f t="shared" si="725"/>
        <v>0</v>
      </c>
      <c r="O1569" s="182">
        <f t="shared" si="725"/>
        <v>0</v>
      </c>
      <c r="P1569" s="182">
        <f t="shared" si="725"/>
        <v>0</v>
      </c>
      <c r="Q1569" s="182">
        <f t="shared" si="725"/>
        <v>0</v>
      </c>
      <c r="R1569" s="182">
        <f t="shared" si="725"/>
        <v>0</v>
      </c>
      <c r="S1569" s="182">
        <f t="shared" si="725"/>
        <v>0</v>
      </c>
      <c r="T1569" s="178">
        <f t="shared" si="725"/>
        <v>0</v>
      </c>
      <c r="U1569" s="182">
        <f t="shared" si="725"/>
        <v>0</v>
      </c>
      <c r="V1569" s="183">
        <f t="shared" si="725"/>
        <v>0</v>
      </c>
      <c r="W1569" s="46">
        <f>W709</f>
        <v>0</v>
      </c>
      <c r="Y1569"/>
      <c r="Z1569"/>
    </row>
    <row r="1570" spans="1:26" s="72" customFormat="1" x14ac:dyDescent="0.2">
      <c r="A1570" s="322"/>
      <c r="B1570" s="25"/>
      <c r="C1570" s="23"/>
      <c r="D1570" s="23"/>
      <c r="E1570" s="24" t="s">
        <v>185</v>
      </c>
      <c r="F1570" s="24"/>
      <c r="G1570" s="69">
        <f t="shared" ref="G1570:W1570" si="726">SUBTOTAL(9,G1571:G1572)</f>
        <v>0</v>
      </c>
      <c r="H1570" s="70">
        <f t="shared" si="726"/>
        <v>0</v>
      </c>
      <c r="I1570" s="66">
        <f t="shared" si="726"/>
        <v>0</v>
      </c>
      <c r="J1570" s="66">
        <f t="shared" si="726"/>
        <v>0</v>
      </c>
      <c r="K1570" s="67">
        <f t="shared" si="726"/>
        <v>0</v>
      </c>
      <c r="L1570" s="34">
        <f t="shared" si="726"/>
        <v>0</v>
      </c>
      <c r="M1570" s="34">
        <f t="shared" si="726"/>
        <v>0</v>
      </c>
      <c r="N1570" s="34">
        <f t="shared" si="726"/>
        <v>0</v>
      </c>
      <c r="O1570" s="34">
        <f t="shared" si="726"/>
        <v>0</v>
      </c>
      <c r="P1570" s="34">
        <f t="shared" si="726"/>
        <v>0</v>
      </c>
      <c r="Q1570" s="34">
        <f t="shared" si="726"/>
        <v>0</v>
      </c>
      <c r="R1570" s="34">
        <f t="shared" si="726"/>
        <v>0</v>
      </c>
      <c r="S1570" s="34">
        <f t="shared" si="726"/>
        <v>0</v>
      </c>
      <c r="T1570" s="34">
        <f t="shared" si="726"/>
        <v>0</v>
      </c>
      <c r="U1570" s="34">
        <f t="shared" si="726"/>
        <v>0</v>
      </c>
      <c r="V1570" s="37">
        <f t="shared" si="726"/>
        <v>0</v>
      </c>
      <c r="W1570" s="33">
        <f t="shared" si="726"/>
        <v>0</v>
      </c>
      <c r="Y1570"/>
      <c r="Z1570"/>
    </row>
    <row r="1571" spans="1:26" s="72" customFormat="1" outlineLevel="1" x14ac:dyDescent="0.2">
      <c r="A1571" s="322"/>
      <c r="B1571" s="25"/>
      <c r="C1571" s="23"/>
      <c r="D1571" s="23"/>
      <c r="E1571" s="24"/>
      <c r="F1571" s="176" t="s">
        <v>177</v>
      </c>
      <c r="G1571" s="190">
        <f>G711</f>
        <v>0</v>
      </c>
      <c r="H1571" s="242">
        <f>G1571*(1-VLOOKUP($F1571,SHT,4,FALSE))+H711*(1-VLOOKUP($F1571,SHT,4,FALSE))</f>
        <v>0</v>
      </c>
      <c r="I1571" s="179">
        <f t="shared" ref="I1571:V1571" si="727">I711*(1-VLOOKUP($F1571,SHT,4,FALSE))</f>
        <v>0</v>
      </c>
      <c r="J1571" s="179">
        <f t="shared" si="727"/>
        <v>0</v>
      </c>
      <c r="K1571" s="197">
        <f t="shared" si="727"/>
        <v>0</v>
      </c>
      <c r="L1571" s="181">
        <f t="shared" si="727"/>
        <v>0</v>
      </c>
      <c r="M1571" s="192">
        <f t="shared" si="727"/>
        <v>0</v>
      </c>
      <c r="N1571" s="182">
        <f t="shared" si="727"/>
        <v>0</v>
      </c>
      <c r="O1571" s="182">
        <f t="shared" si="727"/>
        <v>0</v>
      </c>
      <c r="P1571" s="182">
        <f t="shared" si="727"/>
        <v>0</v>
      </c>
      <c r="Q1571" s="182">
        <f t="shared" si="727"/>
        <v>0</v>
      </c>
      <c r="R1571" s="182">
        <f t="shared" si="727"/>
        <v>0</v>
      </c>
      <c r="S1571" s="182">
        <f t="shared" si="727"/>
        <v>0</v>
      </c>
      <c r="T1571" s="178">
        <f t="shared" si="727"/>
        <v>0</v>
      </c>
      <c r="U1571" s="182">
        <f t="shared" si="727"/>
        <v>0</v>
      </c>
      <c r="V1571" s="183">
        <f t="shared" si="727"/>
        <v>0</v>
      </c>
      <c r="W1571" s="46">
        <f>W711</f>
        <v>0</v>
      </c>
      <c r="Y1571"/>
      <c r="Z1571"/>
    </row>
    <row r="1572" spans="1:26" s="72" customFormat="1" outlineLevel="1" x14ac:dyDescent="0.2">
      <c r="A1572" s="322"/>
      <c r="B1572" s="25"/>
      <c r="C1572" s="23"/>
      <c r="D1572" s="23"/>
      <c r="E1572" s="24"/>
      <c r="F1572" s="176" t="s">
        <v>182</v>
      </c>
      <c r="G1572" s="190">
        <f>G712</f>
        <v>0</v>
      </c>
      <c r="H1572" s="242">
        <f>G1572*(1-VLOOKUP($F1572,SHT,4,FALSE))+H712*(1-VLOOKUP($F1572,SHT,4,FALSE))</f>
        <v>0</v>
      </c>
      <c r="I1572" s="179">
        <f t="shared" ref="I1572:V1572" si="728">I712*(1-VLOOKUP($F1572,SHT,4,FALSE))</f>
        <v>0</v>
      </c>
      <c r="J1572" s="179">
        <f t="shared" si="728"/>
        <v>0</v>
      </c>
      <c r="K1572" s="197">
        <f t="shared" si="728"/>
        <v>0</v>
      </c>
      <c r="L1572" s="181">
        <f t="shared" si="728"/>
        <v>0</v>
      </c>
      <c r="M1572" s="192">
        <f t="shared" si="728"/>
        <v>0</v>
      </c>
      <c r="N1572" s="182">
        <f t="shared" si="728"/>
        <v>0</v>
      </c>
      <c r="O1572" s="182">
        <f t="shared" si="728"/>
        <v>0</v>
      </c>
      <c r="P1572" s="182">
        <f t="shared" si="728"/>
        <v>0</v>
      </c>
      <c r="Q1572" s="182">
        <f t="shared" si="728"/>
        <v>0</v>
      </c>
      <c r="R1572" s="182">
        <f t="shared" si="728"/>
        <v>0</v>
      </c>
      <c r="S1572" s="182">
        <f t="shared" si="728"/>
        <v>0</v>
      </c>
      <c r="T1572" s="178">
        <f t="shared" si="728"/>
        <v>0</v>
      </c>
      <c r="U1572" s="182">
        <f t="shared" si="728"/>
        <v>0</v>
      </c>
      <c r="V1572" s="183">
        <f t="shared" si="728"/>
        <v>0</v>
      </c>
      <c r="W1572" s="46">
        <f>W712</f>
        <v>0</v>
      </c>
      <c r="Y1572"/>
      <c r="Z1572"/>
    </row>
    <row r="1573" spans="1:26" s="72" customFormat="1" x14ac:dyDescent="0.2">
      <c r="A1573" s="322"/>
      <c r="B1573" s="25"/>
      <c r="C1573" s="23"/>
      <c r="D1573" s="23"/>
      <c r="E1573" s="24" t="s">
        <v>186</v>
      </c>
      <c r="F1573" s="24"/>
      <c r="G1573" s="69">
        <f t="shared" ref="G1573:W1573" si="729">SUBTOTAL(9,G1574:G1575)</f>
        <v>0</v>
      </c>
      <c r="H1573" s="70">
        <f t="shared" si="729"/>
        <v>0</v>
      </c>
      <c r="I1573" s="66">
        <f t="shared" si="729"/>
        <v>0</v>
      </c>
      <c r="J1573" s="66">
        <f t="shared" si="729"/>
        <v>0</v>
      </c>
      <c r="K1573" s="67">
        <f t="shared" si="729"/>
        <v>0</v>
      </c>
      <c r="L1573" s="34">
        <f t="shared" si="729"/>
        <v>0</v>
      </c>
      <c r="M1573" s="34">
        <f t="shared" si="729"/>
        <v>0</v>
      </c>
      <c r="N1573" s="34">
        <f t="shared" si="729"/>
        <v>0</v>
      </c>
      <c r="O1573" s="34">
        <f t="shared" si="729"/>
        <v>0</v>
      </c>
      <c r="P1573" s="34">
        <f t="shared" si="729"/>
        <v>0</v>
      </c>
      <c r="Q1573" s="34">
        <f t="shared" si="729"/>
        <v>0</v>
      </c>
      <c r="R1573" s="34">
        <f t="shared" si="729"/>
        <v>0</v>
      </c>
      <c r="S1573" s="34">
        <f t="shared" si="729"/>
        <v>0</v>
      </c>
      <c r="T1573" s="34">
        <f t="shared" si="729"/>
        <v>0</v>
      </c>
      <c r="U1573" s="34">
        <f t="shared" si="729"/>
        <v>0</v>
      </c>
      <c r="V1573" s="37">
        <f t="shared" si="729"/>
        <v>0</v>
      </c>
      <c r="W1573" s="33">
        <f t="shared" si="729"/>
        <v>0</v>
      </c>
      <c r="Y1573"/>
      <c r="Z1573"/>
    </row>
    <row r="1574" spans="1:26" s="72" customFormat="1" outlineLevel="1" x14ac:dyDescent="0.2">
      <c r="A1574" s="322"/>
      <c r="B1574" s="25"/>
      <c r="C1574" s="23"/>
      <c r="D1574" s="23"/>
      <c r="E1574" s="24"/>
      <c r="F1574" s="176" t="s">
        <v>178</v>
      </c>
      <c r="G1574" s="190">
        <f>G714</f>
        <v>0</v>
      </c>
      <c r="H1574" s="242">
        <f>G1574*(1-VLOOKUP($F1574,SHT,4,FALSE))+H714*(1-VLOOKUP($F1574,SHT,4,FALSE))</f>
        <v>0</v>
      </c>
      <c r="I1574" s="179">
        <f t="shared" ref="I1574:V1574" si="730">I714*(1-VLOOKUP($F1574,SHT,4,FALSE))</f>
        <v>0</v>
      </c>
      <c r="J1574" s="179">
        <f t="shared" si="730"/>
        <v>0</v>
      </c>
      <c r="K1574" s="197">
        <f t="shared" si="730"/>
        <v>0</v>
      </c>
      <c r="L1574" s="181">
        <f t="shared" si="730"/>
        <v>0</v>
      </c>
      <c r="M1574" s="192">
        <f t="shared" si="730"/>
        <v>0</v>
      </c>
      <c r="N1574" s="182">
        <f t="shared" si="730"/>
        <v>0</v>
      </c>
      <c r="O1574" s="182">
        <f t="shared" si="730"/>
        <v>0</v>
      </c>
      <c r="P1574" s="182">
        <f t="shared" si="730"/>
        <v>0</v>
      </c>
      <c r="Q1574" s="182">
        <f t="shared" si="730"/>
        <v>0</v>
      </c>
      <c r="R1574" s="182">
        <f t="shared" si="730"/>
        <v>0</v>
      </c>
      <c r="S1574" s="182">
        <f t="shared" si="730"/>
        <v>0</v>
      </c>
      <c r="T1574" s="178">
        <f t="shared" si="730"/>
        <v>0</v>
      </c>
      <c r="U1574" s="182">
        <f t="shared" si="730"/>
        <v>0</v>
      </c>
      <c r="V1574" s="183">
        <f t="shared" si="730"/>
        <v>0</v>
      </c>
      <c r="W1574" s="46">
        <f>W714</f>
        <v>0</v>
      </c>
      <c r="Y1574"/>
      <c r="Z1574"/>
    </row>
    <row r="1575" spans="1:26" s="72" customFormat="1" outlineLevel="1" x14ac:dyDescent="0.2">
      <c r="A1575" s="322"/>
      <c r="B1575" s="25"/>
      <c r="C1575" s="23"/>
      <c r="D1575" s="23"/>
      <c r="E1575" s="24"/>
      <c r="F1575" s="176" t="s">
        <v>181</v>
      </c>
      <c r="G1575" s="190">
        <f>G715</f>
        <v>0</v>
      </c>
      <c r="H1575" s="242">
        <f>G1575*(1-VLOOKUP($F1575,SHT,4,FALSE))+H715*(1-VLOOKUP($F1575,SHT,4,FALSE))</f>
        <v>0</v>
      </c>
      <c r="I1575" s="179">
        <f t="shared" ref="I1575:V1575" si="731">I715*(1-VLOOKUP($F1575,SHT,4,FALSE))</f>
        <v>0</v>
      </c>
      <c r="J1575" s="179">
        <f t="shared" si="731"/>
        <v>0</v>
      </c>
      <c r="K1575" s="197">
        <f t="shared" si="731"/>
        <v>0</v>
      </c>
      <c r="L1575" s="181">
        <f t="shared" si="731"/>
        <v>0</v>
      </c>
      <c r="M1575" s="192">
        <f t="shared" si="731"/>
        <v>0</v>
      </c>
      <c r="N1575" s="182">
        <f t="shared" si="731"/>
        <v>0</v>
      </c>
      <c r="O1575" s="182">
        <f t="shared" si="731"/>
        <v>0</v>
      </c>
      <c r="P1575" s="182">
        <f t="shared" si="731"/>
        <v>0</v>
      </c>
      <c r="Q1575" s="182">
        <f t="shared" si="731"/>
        <v>0</v>
      </c>
      <c r="R1575" s="182">
        <f t="shared" si="731"/>
        <v>0</v>
      </c>
      <c r="S1575" s="182">
        <f t="shared" si="731"/>
        <v>0</v>
      </c>
      <c r="T1575" s="178">
        <f t="shared" si="731"/>
        <v>0</v>
      </c>
      <c r="U1575" s="182">
        <f t="shared" si="731"/>
        <v>0</v>
      </c>
      <c r="V1575" s="183">
        <f t="shared" si="731"/>
        <v>0</v>
      </c>
      <c r="W1575" s="46">
        <f>W715</f>
        <v>0</v>
      </c>
      <c r="Y1575"/>
      <c r="Z1575"/>
    </row>
    <row r="1576" spans="1:26" s="72" customFormat="1" x14ac:dyDescent="0.2">
      <c r="A1576" s="322"/>
      <c r="B1576" s="25"/>
      <c r="C1576" s="23"/>
      <c r="D1576" s="23"/>
      <c r="E1576" s="24" t="s">
        <v>187</v>
      </c>
      <c r="F1576" s="24"/>
      <c r="G1576" s="69">
        <f t="shared" ref="G1576:W1576" si="732">SUBTOTAL(9,G1577:G1578)</f>
        <v>0</v>
      </c>
      <c r="H1576" s="70">
        <f t="shared" si="732"/>
        <v>0</v>
      </c>
      <c r="I1576" s="66">
        <f t="shared" si="732"/>
        <v>0</v>
      </c>
      <c r="J1576" s="66">
        <f t="shared" si="732"/>
        <v>0</v>
      </c>
      <c r="K1576" s="67">
        <f t="shared" si="732"/>
        <v>0</v>
      </c>
      <c r="L1576" s="34">
        <f t="shared" si="732"/>
        <v>0</v>
      </c>
      <c r="M1576" s="34">
        <f t="shared" si="732"/>
        <v>0</v>
      </c>
      <c r="N1576" s="34">
        <f t="shared" si="732"/>
        <v>0</v>
      </c>
      <c r="O1576" s="34">
        <f t="shared" si="732"/>
        <v>0</v>
      </c>
      <c r="P1576" s="34">
        <f t="shared" si="732"/>
        <v>0</v>
      </c>
      <c r="Q1576" s="34">
        <f t="shared" si="732"/>
        <v>0</v>
      </c>
      <c r="R1576" s="34">
        <f t="shared" si="732"/>
        <v>0</v>
      </c>
      <c r="S1576" s="34">
        <f t="shared" si="732"/>
        <v>0</v>
      </c>
      <c r="T1576" s="34">
        <f t="shared" si="732"/>
        <v>0</v>
      </c>
      <c r="U1576" s="34">
        <f t="shared" si="732"/>
        <v>0</v>
      </c>
      <c r="V1576" s="37">
        <f t="shared" si="732"/>
        <v>0</v>
      </c>
      <c r="W1576" s="33">
        <f t="shared" si="732"/>
        <v>0</v>
      </c>
      <c r="Y1576"/>
      <c r="Z1576"/>
    </row>
    <row r="1577" spans="1:26" s="72" customFormat="1" outlineLevel="1" x14ac:dyDescent="0.2">
      <c r="A1577" s="322"/>
      <c r="B1577" s="25"/>
      <c r="C1577" s="23"/>
      <c r="D1577" s="23"/>
      <c r="E1577" s="24"/>
      <c r="F1577" s="176" t="s">
        <v>179</v>
      </c>
      <c r="G1577" s="190">
        <f>G717</f>
        <v>0</v>
      </c>
      <c r="H1577" s="242">
        <f>G1577*(1-VLOOKUP($F1577,SHT,4,FALSE))+H717*(1-VLOOKUP($F1577,SHT,4,FALSE))</f>
        <v>0</v>
      </c>
      <c r="I1577" s="179">
        <f t="shared" ref="I1577:V1577" si="733">I717*(1-VLOOKUP($F1577,SHT,4,FALSE))</f>
        <v>0</v>
      </c>
      <c r="J1577" s="179">
        <f t="shared" si="733"/>
        <v>0</v>
      </c>
      <c r="K1577" s="197">
        <f t="shared" si="733"/>
        <v>0</v>
      </c>
      <c r="L1577" s="181">
        <f t="shared" si="733"/>
        <v>0</v>
      </c>
      <c r="M1577" s="192">
        <f t="shared" si="733"/>
        <v>0</v>
      </c>
      <c r="N1577" s="182">
        <f t="shared" si="733"/>
        <v>0</v>
      </c>
      <c r="O1577" s="182">
        <f t="shared" si="733"/>
        <v>0</v>
      </c>
      <c r="P1577" s="182">
        <f t="shared" si="733"/>
        <v>0</v>
      </c>
      <c r="Q1577" s="182">
        <f t="shared" si="733"/>
        <v>0</v>
      </c>
      <c r="R1577" s="182">
        <f t="shared" si="733"/>
        <v>0</v>
      </c>
      <c r="S1577" s="182">
        <f t="shared" si="733"/>
        <v>0</v>
      </c>
      <c r="T1577" s="178">
        <f t="shared" si="733"/>
        <v>0</v>
      </c>
      <c r="U1577" s="182">
        <f t="shared" si="733"/>
        <v>0</v>
      </c>
      <c r="V1577" s="183">
        <f t="shared" si="733"/>
        <v>0</v>
      </c>
      <c r="W1577" s="46">
        <f>W717</f>
        <v>0</v>
      </c>
      <c r="Y1577"/>
      <c r="Z1577"/>
    </row>
    <row r="1578" spans="1:26" s="72" customFormat="1" outlineLevel="1" x14ac:dyDescent="0.2">
      <c r="A1578" s="322"/>
      <c r="B1578" s="25"/>
      <c r="C1578" s="23"/>
      <c r="D1578" s="23"/>
      <c r="E1578" s="24"/>
      <c r="F1578" s="176" t="s">
        <v>188</v>
      </c>
      <c r="G1578" s="190">
        <f>G718</f>
        <v>0</v>
      </c>
      <c r="H1578" s="242">
        <f>G1578*(1-VLOOKUP($F1578,SHT,4,FALSE))+H718*(1-VLOOKUP($F1578,SHT,4,FALSE))</f>
        <v>0</v>
      </c>
      <c r="I1578" s="179">
        <f t="shared" ref="I1578:V1578" si="734">I718*(1-VLOOKUP($F1578,SHT,4,FALSE))</f>
        <v>0</v>
      </c>
      <c r="J1578" s="179">
        <f t="shared" si="734"/>
        <v>0</v>
      </c>
      <c r="K1578" s="197">
        <f t="shared" si="734"/>
        <v>0</v>
      </c>
      <c r="L1578" s="181">
        <f t="shared" si="734"/>
        <v>0</v>
      </c>
      <c r="M1578" s="192">
        <f t="shared" si="734"/>
        <v>0</v>
      </c>
      <c r="N1578" s="182">
        <f t="shared" si="734"/>
        <v>0</v>
      </c>
      <c r="O1578" s="182">
        <f t="shared" si="734"/>
        <v>0</v>
      </c>
      <c r="P1578" s="182">
        <f t="shared" si="734"/>
        <v>0</v>
      </c>
      <c r="Q1578" s="182">
        <f t="shared" si="734"/>
        <v>0</v>
      </c>
      <c r="R1578" s="182">
        <f t="shared" si="734"/>
        <v>0</v>
      </c>
      <c r="S1578" s="182">
        <f t="shared" si="734"/>
        <v>0</v>
      </c>
      <c r="T1578" s="178">
        <f t="shared" si="734"/>
        <v>0</v>
      </c>
      <c r="U1578" s="182">
        <f t="shared" si="734"/>
        <v>0</v>
      </c>
      <c r="V1578" s="183">
        <f t="shared" si="734"/>
        <v>0</v>
      </c>
      <c r="W1578" s="46">
        <f>W718</f>
        <v>0</v>
      </c>
      <c r="Y1578"/>
      <c r="Z1578"/>
    </row>
    <row r="1579" spans="1:26" s="72" customFormat="1" x14ac:dyDescent="0.2">
      <c r="A1579" s="322"/>
      <c r="B1579" s="25"/>
      <c r="C1579" s="23"/>
      <c r="D1579" s="23"/>
      <c r="E1579" s="24" t="s">
        <v>341</v>
      </c>
      <c r="F1579" s="24"/>
      <c r="G1579" s="69">
        <f t="shared" ref="G1579:W1579" si="735">SUBTOTAL(9,G1580:G1581)</f>
        <v>0</v>
      </c>
      <c r="H1579" s="70">
        <f t="shared" si="735"/>
        <v>0</v>
      </c>
      <c r="I1579" s="66">
        <f t="shared" si="735"/>
        <v>0</v>
      </c>
      <c r="J1579" s="66">
        <f t="shared" si="735"/>
        <v>0</v>
      </c>
      <c r="K1579" s="67">
        <f t="shared" si="735"/>
        <v>0</v>
      </c>
      <c r="L1579" s="34">
        <f t="shared" si="735"/>
        <v>0</v>
      </c>
      <c r="M1579" s="34">
        <f t="shared" si="735"/>
        <v>0</v>
      </c>
      <c r="N1579" s="34">
        <f t="shared" si="735"/>
        <v>0</v>
      </c>
      <c r="O1579" s="34">
        <f t="shared" si="735"/>
        <v>0</v>
      </c>
      <c r="P1579" s="34">
        <f t="shared" si="735"/>
        <v>0</v>
      </c>
      <c r="Q1579" s="34">
        <f t="shared" si="735"/>
        <v>0</v>
      </c>
      <c r="R1579" s="34">
        <f t="shared" si="735"/>
        <v>0</v>
      </c>
      <c r="S1579" s="34">
        <f t="shared" si="735"/>
        <v>0</v>
      </c>
      <c r="T1579" s="34">
        <f t="shared" si="735"/>
        <v>0</v>
      </c>
      <c r="U1579" s="34">
        <f t="shared" si="735"/>
        <v>0</v>
      </c>
      <c r="V1579" s="37">
        <f t="shared" si="735"/>
        <v>0</v>
      </c>
      <c r="W1579" s="33">
        <f t="shared" si="735"/>
        <v>0</v>
      </c>
      <c r="Y1579"/>
      <c r="Z1579"/>
    </row>
    <row r="1580" spans="1:26" s="72" customFormat="1" outlineLevel="1" x14ac:dyDescent="0.2">
      <c r="A1580" s="322"/>
      <c r="B1580" s="25"/>
      <c r="C1580" s="23"/>
      <c r="D1580" s="23"/>
      <c r="E1580" s="24"/>
      <c r="F1580" s="176" t="s">
        <v>342</v>
      </c>
      <c r="G1580" s="190">
        <f>G720</f>
        <v>0</v>
      </c>
      <c r="H1580" s="242">
        <f>G1580*(1-VLOOKUP($F1580,SHT,4,FALSE))+H720*(1-VLOOKUP($F1580,SHT,4,FALSE))</f>
        <v>0</v>
      </c>
      <c r="I1580" s="179">
        <f t="shared" ref="I1580:V1580" si="736">I720*(1-VLOOKUP($F1580,SHT,4,FALSE))</f>
        <v>0</v>
      </c>
      <c r="J1580" s="179">
        <f t="shared" si="736"/>
        <v>0</v>
      </c>
      <c r="K1580" s="197">
        <f t="shared" si="736"/>
        <v>0</v>
      </c>
      <c r="L1580" s="181">
        <f t="shared" si="736"/>
        <v>0</v>
      </c>
      <c r="M1580" s="192">
        <f t="shared" si="736"/>
        <v>0</v>
      </c>
      <c r="N1580" s="182">
        <f t="shared" si="736"/>
        <v>0</v>
      </c>
      <c r="O1580" s="182">
        <f t="shared" si="736"/>
        <v>0</v>
      </c>
      <c r="P1580" s="182">
        <f t="shared" si="736"/>
        <v>0</v>
      </c>
      <c r="Q1580" s="182">
        <f t="shared" si="736"/>
        <v>0</v>
      </c>
      <c r="R1580" s="182">
        <f t="shared" si="736"/>
        <v>0</v>
      </c>
      <c r="S1580" s="182">
        <f t="shared" si="736"/>
        <v>0</v>
      </c>
      <c r="T1580" s="178">
        <f t="shared" si="736"/>
        <v>0</v>
      </c>
      <c r="U1580" s="182">
        <f t="shared" si="736"/>
        <v>0</v>
      </c>
      <c r="V1580" s="183">
        <f t="shared" si="736"/>
        <v>0</v>
      </c>
      <c r="W1580" s="46">
        <f>W720</f>
        <v>0</v>
      </c>
      <c r="Y1580"/>
      <c r="Z1580"/>
    </row>
    <row r="1581" spans="1:26" s="72" customFormat="1" outlineLevel="1" x14ac:dyDescent="0.2">
      <c r="A1581" s="322"/>
      <c r="B1581" s="25"/>
      <c r="C1581" s="23"/>
      <c r="D1581" s="23"/>
      <c r="E1581" s="24"/>
      <c r="F1581" s="176" t="s">
        <v>343</v>
      </c>
      <c r="G1581" s="190">
        <f>G721</f>
        <v>0</v>
      </c>
      <c r="H1581" s="242">
        <f>G1581*(1-VLOOKUP($F1581,SHT,4,FALSE))+H721*(1-VLOOKUP($F1581,SHT,4,FALSE))</f>
        <v>0</v>
      </c>
      <c r="I1581" s="179">
        <f t="shared" ref="I1581:V1581" si="737">I721*(1-VLOOKUP($F1581,SHT,4,FALSE))</f>
        <v>0</v>
      </c>
      <c r="J1581" s="179">
        <f t="shared" si="737"/>
        <v>0</v>
      </c>
      <c r="K1581" s="197">
        <f t="shared" si="737"/>
        <v>0</v>
      </c>
      <c r="L1581" s="181">
        <f t="shared" si="737"/>
        <v>0</v>
      </c>
      <c r="M1581" s="192">
        <f t="shared" si="737"/>
        <v>0</v>
      </c>
      <c r="N1581" s="182">
        <f t="shared" si="737"/>
        <v>0</v>
      </c>
      <c r="O1581" s="182">
        <f t="shared" si="737"/>
        <v>0</v>
      </c>
      <c r="P1581" s="182">
        <f t="shared" si="737"/>
        <v>0</v>
      </c>
      <c r="Q1581" s="182">
        <f t="shared" si="737"/>
        <v>0</v>
      </c>
      <c r="R1581" s="182">
        <f t="shared" si="737"/>
        <v>0</v>
      </c>
      <c r="S1581" s="182">
        <f t="shared" si="737"/>
        <v>0</v>
      </c>
      <c r="T1581" s="178">
        <f t="shared" si="737"/>
        <v>0</v>
      </c>
      <c r="U1581" s="182">
        <f t="shared" si="737"/>
        <v>0</v>
      </c>
      <c r="V1581" s="183">
        <f t="shared" si="737"/>
        <v>0</v>
      </c>
      <c r="W1581" s="46">
        <f>W721</f>
        <v>0</v>
      </c>
      <c r="Y1581"/>
      <c r="Z1581"/>
    </row>
    <row r="1582" spans="1:26" s="72" customFormat="1" x14ac:dyDescent="0.2">
      <c r="A1582" s="322"/>
      <c r="B1582" s="25"/>
      <c r="C1582" s="23"/>
      <c r="D1582" s="23"/>
      <c r="E1582" s="24" t="s">
        <v>344</v>
      </c>
      <c r="F1582" s="24"/>
      <c r="G1582" s="69">
        <f t="shared" ref="G1582:W1582" si="738">SUBTOTAL(9,G1583:G1584)</f>
        <v>0</v>
      </c>
      <c r="H1582" s="70">
        <f t="shared" si="738"/>
        <v>0</v>
      </c>
      <c r="I1582" s="66">
        <f t="shared" si="738"/>
        <v>0</v>
      </c>
      <c r="J1582" s="66">
        <f t="shared" si="738"/>
        <v>0</v>
      </c>
      <c r="K1582" s="67">
        <f t="shared" si="738"/>
        <v>0</v>
      </c>
      <c r="L1582" s="34">
        <f t="shared" si="738"/>
        <v>0</v>
      </c>
      <c r="M1582" s="34">
        <f t="shared" si="738"/>
        <v>0</v>
      </c>
      <c r="N1582" s="34">
        <f t="shared" si="738"/>
        <v>0</v>
      </c>
      <c r="O1582" s="34">
        <f t="shared" si="738"/>
        <v>0</v>
      </c>
      <c r="P1582" s="34">
        <f t="shared" si="738"/>
        <v>0</v>
      </c>
      <c r="Q1582" s="34">
        <f t="shared" si="738"/>
        <v>0</v>
      </c>
      <c r="R1582" s="34">
        <f t="shared" si="738"/>
        <v>0</v>
      </c>
      <c r="S1582" s="34">
        <f t="shared" si="738"/>
        <v>0</v>
      </c>
      <c r="T1582" s="34">
        <f t="shared" si="738"/>
        <v>0</v>
      </c>
      <c r="U1582" s="34">
        <f t="shared" si="738"/>
        <v>0</v>
      </c>
      <c r="V1582" s="37">
        <f t="shared" si="738"/>
        <v>0</v>
      </c>
      <c r="W1582" s="33">
        <f t="shared" si="738"/>
        <v>0</v>
      </c>
      <c r="Y1582"/>
      <c r="Z1582"/>
    </row>
    <row r="1583" spans="1:26" s="72" customFormat="1" outlineLevel="1" x14ac:dyDescent="0.2">
      <c r="A1583" s="322"/>
      <c r="B1583" s="25"/>
      <c r="C1583" s="23"/>
      <c r="D1583" s="23"/>
      <c r="E1583" s="24"/>
      <c r="F1583" s="176" t="s">
        <v>345</v>
      </c>
      <c r="G1583" s="190">
        <f>G723</f>
        <v>0</v>
      </c>
      <c r="H1583" s="242">
        <f>G1583*(1-VLOOKUP($F1583,SHT,4,FALSE))+H723*(1-VLOOKUP($F1583,SHT,4,FALSE))</f>
        <v>0</v>
      </c>
      <c r="I1583" s="179">
        <f t="shared" ref="I1583:V1583" si="739">I723*(1-VLOOKUP($F1583,SHT,4,FALSE))</f>
        <v>0</v>
      </c>
      <c r="J1583" s="179">
        <f t="shared" si="739"/>
        <v>0</v>
      </c>
      <c r="K1583" s="197">
        <f t="shared" si="739"/>
        <v>0</v>
      </c>
      <c r="L1583" s="181">
        <f t="shared" si="739"/>
        <v>0</v>
      </c>
      <c r="M1583" s="192">
        <f t="shared" si="739"/>
        <v>0</v>
      </c>
      <c r="N1583" s="182">
        <f t="shared" si="739"/>
        <v>0</v>
      </c>
      <c r="O1583" s="182">
        <f t="shared" si="739"/>
        <v>0</v>
      </c>
      <c r="P1583" s="182">
        <f t="shared" si="739"/>
        <v>0</v>
      </c>
      <c r="Q1583" s="182">
        <f t="shared" si="739"/>
        <v>0</v>
      </c>
      <c r="R1583" s="182">
        <f t="shared" si="739"/>
        <v>0</v>
      </c>
      <c r="S1583" s="182">
        <f t="shared" si="739"/>
        <v>0</v>
      </c>
      <c r="T1583" s="178">
        <f t="shared" si="739"/>
        <v>0</v>
      </c>
      <c r="U1583" s="182">
        <f t="shared" si="739"/>
        <v>0</v>
      </c>
      <c r="V1583" s="183">
        <f t="shared" si="739"/>
        <v>0</v>
      </c>
      <c r="W1583" s="46">
        <f>W723</f>
        <v>0</v>
      </c>
      <c r="Y1583"/>
      <c r="Z1583"/>
    </row>
    <row r="1584" spans="1:26" s="72" customFormat="1" outlineLevel="1" x14ac:dyDescent="0.2">
      <c r="A1584" s="322"/>
      <c r="B1584" s="25"/>
      <c r="C1584" s="23"/>
      <c r="D1584" s="23"/>
      <c r="E1584" s="24"/>
      <c r="F1584" s="176" t="s">
        <v>346</v>
      </c>
      <c r="G1584" s="190">
        <f>G724</f>
        <v>0</v>
      </c>
      <c r="H1584" s="242">
        <f>G1584*(1-VLOOKUP($F1584,SHT,4,FALSE))+H724*(1-VLOOKUP($F1584,SHT,4,FALSE))</f>
        <v>0</v>
      </c>
      <c r="I1584" s="179">
        <f t="shared" ref="I1584:V1584" si="740">I724*(1-VLOOKUP($F1584,SHT,4,FALSE))</f>
        <v>0</v>
      </c>
      <c r="J1584" s="179">
        <f t="shared" si="740"/>
        <v>0</v>
      </c>
      <c r="K1584" s="197">
        <f t="shared" si="740"/>
        <v>0</v>
      </c>
      <c r="L1584" s="181">
        <f t="shared" si="740"/>
        <v>0</v>
      </c>
      <c r="M1584" s="192">
        <f t="shared" si="740"/>
        <v>0</v>
      </c>
      <c r="N1584" s="182">
        <f t="shared" si="740"/>
        <v>0</v>
      </c>
      <c r="O1584" s="182">
        <f t="shared" si="740"/>
        <v>0</v>
      </c>
      <c r="P1584" s="182">
        <f t="shared" si="740"/>
        <v>0</v>
      </c>
      <c r="Q1584" s="182">
        <f t="shared" si="740"/>
        <v>0</v>
      </c>
      <c r="R1584" s="182">
        <f t="shared" si="740"/>
        <v>0</v>
      </c>
      <c r="S1584" s="182">
        <f t="shared" si="740"/>
        <v>0</v>
      </c>
      <c r="T1584" s="178">
        <f t="shared" si="740"/>
        <v>0</v>
      </c>
      <c r="U1584" s="182">
        <f t="shared" si="740"/>
        <v>0</v>
      </c>
      <c r="V1584" s="183">
        <f t="shared" si="740"/>
        <v>0</v>
      </c>
      <c r="W1584" s="46">
        <f>W724</f>
        <v>0</v>
      </c>
      <c r="Y1584"/>
      <c r="Z1584"/>
    </row>
    <row r="1585" spans="1:26" s="72" customFormat="1" x14ac:dyDescent="0.2">
      <c r="A1585" s="322"/>
      <c r="B1585" s="25"/>
      <c r="C1585" s="23"/>
      <c r="D1585" s="23" t="s">
        <v>63</v>
      </c>
      <c r="E1585" s="24"/>
      <c r="F1585" s="24"/>
      <c r="G1585" s="69">
        <f t="shared" ref="G1585:W1585" si="741">SUBTOTAL(9,G1586:G1588)</f>
        <v>0</v>
      </c>
      <c r="H1585" s="70"/>
      <c r="I1585" s="66"/>
      <c r="J1585" s="66"/>
      <c r="K1585" s="67">
        <f t="shared" si="741"/>
        <v>0</v>
      </c>
      <c r="L1585" s="51">
        <f t="shared" si="741"/>
        <v>0</v>
      </c>
      <c r="M1585" s="34">
        <f t="shared" si="741"/>
        <v>0</v>
      </c>
      <c r="N1585" s="34">
        <f t="shared" si="741"/>
        <v>0</v>
      </c>
      <c r="O1585" s="34">
        <f t="shared" si="741"/>
        <v>0</v>
      </c>
      <c r="P1585" s="34">
        <f t="shared" si="741"/>
        <v>0</v>
      </c>
      <c r="Q1585" s="34">
        <f t="shared" si="741"/>
        <v>0</v>
      </c>
      <c r="R1585" s="34">
        <f t="shared" si="741"/>
        <v>0</v>
      </c>
      <c r="S1585" s="34">
        <f t="shared" si="741"/>
        <v>0</v>
      </c>
      <c r="T1585" s="34">
        <f t="shared" si="741"/>
        <v>0</v>
      </c>
      <c r="U1585" s="34">
        <f t="shared" si="741"/>
        <v>0</v>
      </c>
      <c r="V1585" s="37">
        <f t="shared" si="741"/>
        <v>0</v>
      </c>
      <c r="W1585" s="33">
        <f t="shared" si="741"/>
        <v>0</v>
      </c>
      <c r="Y1585"/>
      <c r="Z1585"/>
    </row>
    <row r="1586" spans="1:26" s="72" customFormat="1" outlineLevel="1" x14ac:dyDescent="0.2">
      <c r="A1586" s="322"/>
      <c r="B1586" s="25"/>
      <c r="C1586" s="23"/>
      <c r="D1586" s="23"/>
      <c r="E1586" s="24"/>
      <c r="F1586" s="176" t="s">
        <v>190</v>
      </c>
      <c r="G1586" s="190">
        <f>G726</f>
        <v>0</v>
      </c>
      <c r="H1586" s="66"/>
      <c r="I1586" s="66"/>
      <c r="J1586" s="66"/>
      <c r="K1586" s="197">
        <f>($G1586+SUM($H726:K726))*VLOOKUP($F1586,EIT,2,FALSE)</f>
        <v>0</v>
      </c>
      <c r="L1586" s="181">
        <f t="shared" ref="L1586:V1586" si="742">L726*VLOOKUP($F1586,EIT,2,FALSE)</f>
        <v>0</v>
      </c>
      <c r="M1586" s="192">
        <f t="shared" si="742"/>
        <v>0</v>
      </c>
      <c r="N1586" s="182">
        <f t="shared" si="742"/>
        <v>0</v>
      </c>
      <c r="O1586" s="178">
        <f t="shared" si="742"/>
        <v>0</v>
      </c>
      <c r="P1586" s="182">
        <f t="shared" si="742"/>
        <v>0</v>
      </c>
      <c r="Q1586" s="192">
        <f t="shared" si="742"/>
        <v>0</v>
      </c>
      <c r="R1586" s="182">
        <f t="shared" si="742"/>
        <v>0</v>
      </c>
      <c r="S1586" s="182">
        <f t="shared" si="742"/>
        <v>0</v>
      </c>
      <c r="T1586" s="178">
        <f t="shared" si="742"/>
        <v>0</v>
      </c>
      <c r="U1586" s="182">
        <f t="shared" si="742"/>
        <v>0</v>
      </c>
      <c r="V1586" s="183">
        <f t="shared" si="742"/>
        <v>0</v>
      </c>
      <c r="W1586" s="46">
        <f>W726</f>
        <v>0</v>
      </c>
      <c r="Y1586"/>
      <c r="Z1586"/>
    </row>
    <row r="1587" spans="1:26" s="72" customFormat="1" outlineLevel="1" x14ac:dyDescent="0.2">
      <c r="A1587" s="322"/>
      <c r="B1587" s="25"/>
      <c r="C1587" s="23"/>
      <c r="D1587" s="23"/>
      <c r="E1587" s="24"/>
      <c r="F1587" s="176" t="s">
        <v>191</v>
      </c>
      <c r="G1587" s="190">
        <f>G727</f>
        <v>0</v>
      </c>
      <c r="H1587" s="66"/>
      <c r="I1587" s="66"/>
      <c r="J1587" s="66"/>
      <c r="K1587" s="67"/>
      <c r="L1587" s="181">
        <f>($G1587+SUM($H727:L727))*VLOOKUP($F1587,EIT,3,FALSE)</f>
        <v>0</v>
      </c>
      <c r="M1587" s="182">
        <f>($G1587+SUM($H727:$L727))*VLOOKUP($F1587,EIT,4,FALSE)+$M727*(VLOOKUP($F1587,EIT,3,FALSE)+VLOOKUP($F1587,EIT,4,FALSE))</f>
        <v>0</v>
      </c>
      <c r="N1587" s="182">
        <f>($G1587+SUM($H727:$M727))*VLOOKUP($F1587,EIT,5,FALSE)+$N727*(VLOOKUP($F1587,EIT,3,FALSE)+VLOOKUP($F1587,EIT,4,FALSE)+VLOOKUP($F1587,EIT,5,FALSE))</f>
        <v>0</v>
      </c>
      <c r="O1587" s="182">
        <f t="shared" ref="O1587:V1587" si="743">O727*(VLOOKUP($F1587,EIT,3,FALSE)+VLOOKUP($F1587,EIT,4,FALSE)+VLOOKUP($F1587,EIT,5,FALSE))</f>
        <v>0</v>
      </c>
      <c r="P1587" s="182">
        <f t="shared" si="743"/>
        <v>0</v>
      </c>
      <c r="Q1587" s="182">
        <f t="shared" si="743"/>
        <v>0</v>
      </c>
      <c r="R1587" s="182">
        <f t="shared" si="743"/>
        <v>0</v>
      </c>
      <c r="S1587" s="182">
        <f t="shared" si="743"/>
        <v>0</v>
      </c>
      <c r="T1587" s="182">
        <f t="shared" si="743"/>
        <v>0</v>
      </c>
      <c r="U1587" s="182">
        <f t="shared" si="743"/>
        <v>0</v>
      </c>
      <c r="V1587" s="183">
        <f t="shared" si="743"/>
        <v>0</v>
      </c>
      <c r="W1587" s="46">
        <f>W727</f>
        <v>0</v>
      </c>
      <c r="Y1587"/>
      <c r="Z1587"/>
    </row>
    <row r="1588" spans="1:26" s="72" customFormat="1" outlineLevel="1" x14ac:dyDescent="0.2">
      <c r="A1588" s="322"/>
      <c r="B1588" s="25"/>
      <c r="C1588" s="23"/>
      <c r="D1588" s="23"/>
      <c r="E1588" s="24"/>
      <c r="F1588" s="176" t="s">
        <v>189</v>
      </c>
      <c r="G1588" s="190">
        <f>G728</f>
        <v>0</v>
      </c>
      <c r="H1588" s="66"/>
      <c r="I1588" s="66"/>
      <c r="J1588" s="66"/>
      <c r="K1588" s="67"/>
      <c r="L1588" s="34"/>
      <c r="M1588" s="34"/>
      <c r="N1588" s="34"/>
      <c r="O1588" s="34"/>
      <c r="P1588" s="34"/>
      <c r="Q1588" s="34"/>
      <c r="R1588" s="34"/>
      <c r="S1588" s="34"/>
      <c r="T1588" s="34"/>
      <c r="U1588" s="34"/>
      <c r="V1588" s="244"/>
      <c r="W1588" s="46">
        <f>W728</f>
        <v>0</v>
      </c>
      <c r="Y1588"/>
      <c r="Z1588"/>
    </row>
    <row r="1589" spans="1:26" s="72" customFormat="1" x14ac:dyDescent="0.2">
      <c r="A1589" s="322"/>
      <c r="B1589" s="25"/>
      <c r="C1589" s="64"/>
      <c r="D1589" s="23" t="s">
        <v>192</v>
      </c>
      <c r="E1589" s="24"/>
      <c r="F1589" s="24"/>
      <c r="G1589" s="69">
        <f>SUBTOTAL(9,G1590:G1591)</f>
        <v>0</v>
      </c>
      <c r="H1589" s="70"/>
      <c r="I1589" s="66"/>
      <c r="J1589" s="66"/>
      <c r="K1589" s="67"/>
      <c r="L1589" s="51"/>
      <c r="M1589" s="34"/>
      <c r="N1589" s="34"/>
      <c r="O1589" s="34"/>
      <c r="P1589" s="34"/>
      <c r="Q1589" s="34"/>
      <c r="R1589" s="34"/>
      <c r="S1589" s="34"/>
      <c r="T1589" s="34"/>
      <c r="U1589" s="34"/>
      <c r="V1589" s="37"/>
      <c r="W1589" s="378"/>
      <c r="Y1589"/>
      <c r="Z1589"/>
    </row>
    <row r="1590" spans="1:26" s="72" customFormat="1" outlineLevel="1" x14ac:dyDescent="0.2">
      <c r="A1590" s="322"/>
      <c r="B1590" s="25"/>
      <c r="C1590" s="23"/>
      <c r="D1590" s="23"/>
      <c r="E1590" s="24"/>
      <c r="F1590" s="176" t="s">
        <v>193</v>
      </c>
      <c r="G1590" s="190">
        <f>G730</f>
        <v>0</v>
      </c>
      <c r="H1590" s="70"/>
      <c r="I1590" s="66"/>
      <c r="J1590" s="66"/>
      <c r="K1590" s="67"/>
      <c r="L1590" s="51"/>
      <c r="M1590" s="34"/>
      <c r="N1590" s="34"/>
      <c r="O1590" s="34"/>
      <c r="P1590" s="34"/>
      <c r="Q1590" s="34"/>
      <c r="R1590" s="34"/>
      <c r="S1590" s="34"/>
      <c r="T1590" s="34"/>
      <c r="U1590" s="34"/>
      <c r="V1590" s="37"/>
      <c r="W1590" s="49"/>
      <c r="Y1590"/>
      <c r="Z1590"/>
    </row>
    <row r="1591" spans="1:26" s="72" customFormat="1" outlineLevel="1" x14ac:dyDescent="0.2">
      <c r="A1591" s="322"/>
      <c r="B1591" s="25"/>
      <c r="C1591" s="23"/>
      <c r="D1591" s="23"/>
      <c r="E1591" s="24"/>
      <c r="F1591" s="176" t="s">
        <v>194</v>
      </c>
      <c r="G1591" s="190">
        <f>G731</f>
        <v>0</v>
      </c>
      <c r="H1591" s="70"/>
      <c r="I1591" s="66"/>
      <c r="J1591" s="66"/>
      <c r="K1591" s="67"/>
      <c r="L1591" s="51"/>
      <c r="M1591" s="34"/>
      <c r="N1591" s="34"/>
      <c r="O1591" s="34"/>
      <c r="P1591" s="34"/>
      <c r="Q1591" s="34"/>
      <c r="R1591" s="34"/>
      <c r="S1591" s="34"/>
      <c r="T1591" s="34"/>
      <c r="U1591" s="34"/>
      <c r="V1591" s="37"/>
      <c r="W1591" s="49"/>
      <c r="Y1591"/>
      <c r="Z1591"/>
    </row>
    <row r="1592" spans="1:26" x14ac:dyDescent="0.2">
      <c r="A1592" s="318"/>
      <c r="B1592" s="30"/>
      <c r="C1592" s="23" t="s">
        <v>151</v>
      </c>
      <c r="D1592" s="24"/>
      <c r="E1592" s="24"/>
      <c r="F1592" s="24"/>
      <c r="G1592" s="75"/>
      <c r="H1592" s="43"/>
      <c r="I1592" s="42"/>
      <c r="J1592" s="42"/>
      <c r="K1592" s="44"/>
      <c r="L1592" s="43"/>
      <c r="M1592" s="42"/>
      <c r="N1592" s="42"/>
      <c r="O1592" s="42"/>
      <c r="P1592" s="42"/>
      <c r="Q1592" s="42"/>
      <c r="R1592" s="42"/>
      <c r="S1592" s="42"/>
      <c r="T1592" s="42"/>
      <c r="U1592" s="42"/>
      <c r="V1592" s="44"/>
      <c r="W1592" s="44"/>
      <c r="Y1592"/>
      <c r="Z1592"/>
    </row>
    <row r="1593" spans="1:26" s="72" customFormat="1" x14ac:dyDescent="0.2">
      <c r="A1593" s="322"/>
      <c r="B1593" s="25"/>
      <c r="C1593" s="23"/>
      <c r="D1593" s="65" t="s">
        <v>52</v>
      </c>
      <c r="E1593" s="24"/>
      <c r="F1593" s="24"/>
      <c r="G1593" s="69"/>
      <c r="H1593" s="70"/>
      <c r="I1593" s="66"/>
      <c r="J1593" s="66"/>
      <c r="K1593" s="67"/>
      <c r="L1593" s="51"/>
      <c r="M1593" s="34"/>
      <c r="N1593" s="34"/>
      <c r="O1593" s="34"/>
      <c r="P1593" s="34"/>
      <c r="Q1593" s="34"/>
      <c r="R1593" s="34"/>
      <c r="S1593" s="34"/>
      <c r="T1593" s="34"/>
      <c r="U1593" s="34"/>
      <c r="V1593" s="37"/>
      <c r="W1593" s="37"/>
      <c r="Y1593"/>
      <c r="Z1593"/>
    </row>
    <row r="1594" spans="1:26" s="72" customFormat="1" x14ac:dyDescent="0.2">
      <c r="A1594" s="322"/>
      <c r="B1594" s="25"/>
      <c r="C1594" s="23"/>
      <c r="D1594" s="23"/>
      <c r="E1594" s="24" t="s">
        <v>153</v>
      </c>
      <c r="F1594" s="24"/>
      <c r="G1594" s="69">
        <f t="shared" ref="G1594:W1594" si="744">SUBTOTAL(9,G1595:G1598)</f>
        <v>0</v>
      </c>
      <c r="H1594" s="70">
        <f t="shared" si="744"/>
        <v>0</v>
      </c>
      <c r="I1594" s="66">
        <f t="shared" si="744"/>
        <v>0</v>
      </c>
      <c r="J1594" s="66">
        <f t="shared" si="744"/>
        <v>0</v>
      </c>
      <c r="K1594" s="67">
        <f t="shared" si="744"/>
        <v>0</v>
      </c>
      <c r="L1594" s="34">
        <f t="shared" si="744"/>
        <v>0</v>
      </c>
      <c r="M1594" s="34">
        <f t="shared" si="744"/>
        <v>0</v>
      </c>
      <c r="N1594" s="34">
        <f t="shared" si="744"/>
        <v>0</v>
      </c>
      <c r="O1594" s="34">
        <f t="shared" si="744"/>
        <v>0</v>
      </c>
      <c r="P1594" s="34">
        <f t="shared" si="744"/>
        <v>0</v>
      </c>
      <c r="Q1594" s="34">
        <f t="shared" si="744"/>
        <v>0</v>
      </c>
      <c r="R1594" s="34">
        <f t="shared" si="744"/>
        <v>0</v>
      </c>
      <c r="S1594" s="34">
        <f t="shared" si="744"/>
        <v>0</v>
      </c>
      <c r="T1594" s="34">
        <f t="shared" si="744"/>
        <v>0</v>
      </c>
      <c r="U1594" s="34">
        <f t="shared" si="744"/>
        <v>0</v>
      </c>
      <c r="V1594" s="34">
        <f t="shared" si="744"/>
        <v>0</v>
      </c>
      <c r="W1594" s="33">
        <f t="shared" si="744"/>
        <v>0</v>
      </c>
      <c r="Y1594"/>
      <c r="Z1594"/>
    </row>
    <row r="1595" spans="1:26" s="72" customFormat="1" outlineLevel="1" x14ac:dyDescent="0.2">
      <c r="A1595" s="322"/>
      <c r="B1595" s="25"/>
      <c r="C1595" s="23"/>
      <c r="D1595" s="23"/>
      <c r="E1595" s="24"/>
      <c r="F1595" s="176" t="s">
        <v>154</v>
      </c>
      <c r="G1595" s="190">
        <f>G735</f>
        <v>0</v>
      </c>
      <c r="H1595" s="242">
        <f>G1595*(1-VLOOKUP($F1595,SHT,4,FALSE))+H735*(1-VLOOKUP($F1595,SHT,4,FALSE))</f>
        <v>0</v>
      </c>
      <c r="I1595" s="179">
        <f t="shared" ref="I1595:V1595" si="745">I735*(1-VLOOKUP($F1595,SHT,4,FALSE))</f>
        <v>0</v>
      </c>
      <c r="J1595" s="179">
        <f t="shared" si="745"/>
        <v>0</v>
      </c>
      <c r="K1595" s="197">
        <f t="shared" si="745"/>
        <v>0</v>
      </c>
      <c r="L1595" s="181">
        <f t="shared" si="745"/>
        <v>0</v>
      </c>
      <c r="M1595" s="192">
        <f t="shared" si="745"/>
        <v>0</v>
      </c>
      <c r="N1595" s="182">
        <f t="shared" si="745"/>
        <v>0</v>
      </c>
      <c r="O1595" s="182">
        <f t="shared" si="745"/>
        <v>0</v>
      </c>
      <c r="P1595" s="182">
        <f t="shared" si="745"/>
        <v>0</v>
      </c>
      <c r="Q1595" s="182">
        <f t="shared" si="745"/>
        <v>0</v>
      </c>
      <c r="R1595" s="182">
        <f t="shared" si="745"/>
        <v>0</v>
      </c>
      <c r="S1595" s="182">
        <f t="shared" si="745"/>
        <v>0</v>
      </c>
      <c r="T1595" s="178">
        <f t="shared" si="745"/>
        <v>0</v>
      </c>
      <c r="U1595" s="182">
        <f t="shared" si="745"/>
        <v>0</v>
      </c>
      <c r="V1595" s="183">
        <f t="shared" si="745"/>
        <v>0</v>
      </c>
      <c r="W1595" s="46">
        <f>W735</f>
        <v>0</v>
      </c>
      <c r="Y1595"/>
      <c r="Z1595"/>
    </row>
    <row r="1596" spans="1:26" s="72" customFormat="1" outlineLevel="1" x14ac:dyDescent="0.2">
      <c r="A1596" s="322"/>
      <c r="B1596" s="25"/>
      <c r="C1596" s="23"/>
      <c r="D1596" s="23"/>
      <c r="E1596" s="24"/>
      <c r="F1596" s="176" t="s">
        <v>155</v>
      </c>
      <c r="G1596" s="190">
        <f>G736</f>
        <v>0</v>
      </c>
      <c r="H1596" s="242">
        <f>G1596*(1-VLOOKUP($F1596,SHT,4,FALSE))+H736*(1-VLOOKUP($F1596,SHT,4,FALSE))</f>
        <v>0</v>
      </c>
      <c r="I1596" s="179">
        <f t="shared" ref="I1596:V1596" si="746">I736*(1-VLOOKUP($F1596,SHT,4,FALSE))</f>
        <v>0</v>
      </c>
      <c r="J1596" s="179">
        <f t="shared" si="746"/>
        <v>0</v>
      </c>
      <c r="K1596" s="197">
        <f t="shared" si="746"/>
        <v>0</v>
      </c>
      <c r="L1596" s="181">
        <f t="shared" si="746"/>
        <v>0</v>
      </c>
      <c r="M1596" s="192">
        <f t="shared" si="746"/>
        <v>0</v>
      </c>
      <c r="N1596" s="182">
        <f t="shared" si="746"/>
        <v>0</v>
      </c>
      <c r="O1596" s="182">
        <f t="shared" si="746"/>
        <v>0</v>
      </c>
      <c r="P1596" s="182">
        <f t="shared" si="746"/>
        <v>0</v>
      </c>
      <c r="Q1596" s="182">
        <f t="shared" si="746"/>
        <v>0</v>
      </c>
      <c r="R1596" s="182">
        <f t="shared" si="746"/>
        <v>0</v>
      </c>
      <c r="S1596" s="182">
        <f t="shared" si="746"/>
        <v>0</v>
      </c>
      <c r="T1596" s="178">
        <f t="shared" si="746"/>
        <v>0</v>
      </c>
      <c r="U1596" s="182">
        <f t="shared" si="746"/>
        <v>0</v>
      </c>
      <c r="V1596" s="183">
        <f t="shared" si="746"/>
        <v>0</v>
      </c>
      <c r="W1596" s="46">
        <f>W736</f>
        <v>0</v>
      </c>
      <c r="Y1596"/>
      <c r="Z1596"/>
    </row>
    <row r="1597" spans="1:26" s="72" customFormat="1" outlineLevel="1" x14ac:dyDescent="0.2">
      <c r="A1597" s="322"/>
      <c r="B1597" s="25"/>
      <c r="C1597" s="23"/>
      <c r="D1597" s="23"/>
      <c r="E1597" s="24"/>
      <c r="F1597" s="176" t="s">
        <v>156</v>
      </c>
      <c r="G1597" s="190">
        <f>G737</f>
        <v>0</v>
      </c>
      <c r="H1597" s="242">
        <f>G1597*(1-VLOOKUP($F1597,SHT,4,FALSE))+H737*(1-VLOOKUP($F1597,SHT,4,FALSE))</f>
        <v>0</v>
      </c>
      <c r="I1597" s="179">
        <f t="shared" ref="I1597:V1597" si="747">I737*(1-VLOOKUP($F1597,SHT,4,FALSE))</f>
        <v>0</v>
      </c>
      <c r="J1597" s="179">
        <f t="shared" si="747"/>
        <v>0</v>
      </c>
      <c r="K1597" s="197">
        <f t="shared" si="747"/>
        <v>0</v>
      </c>
      <c r="L1597" s="181">
        <f t="shared" si="747"/>
        <v>0</v>
      </c>
      <c r="M1597" s="192">
        <f t="shared" si="747"/>
        <v>0</v>
      </c>
      <c r="N1597" s="182">
        <f t="shared" si="747"/>
        <v>0</v>
      </c>
      <c r="O1597" s="182">
        <f t="shared" si="747"/>
        <v>0</v>
      </c>
      <c r="P1597" s="182">
        <f t="shared" si="747"/>
        <v>0</v>
      </c>
      <c r="Q1597" s="182">
        <f t="shared" si="747"/>
        <v>0</v>
      </c>
      <c r="R1597" s="182">
        <f t="shared" si="747"/>
        <v>0</v>
      </c>
      <c r="S1597" s="182">
        <f t="shared" si="747"/>
        <v>0</v>
      </c>
      <c r="T1597" s="178">
        <f t="shared" si="747"/>
        <v>0</v>
      </c>
      <c r="U1597" s="182">
        <f t="shared" si="747"/>
        <v>0</v>
      </c>
      <c r="V1597" s="183">
        <f t="shared" si="747"/>
        <v>0</v>
      </c>
      <c r="W1597" s="46">
        <f>W737</f>
        <v>0</v>
      </c>
      <c r="Y1597"/>
      <c r="Z1597"/>
    </row>
    <row r="1598" spans="1:26" s="72" customFormat="1" outlineLevel="1" x14ac:dyDescent="0.2">
      <c r="A1598" s="322"/>
      <c r="B1598" s="25"/>
      <c r="C1598" s="23"/>
      <c r="D1598" s="23"/>
      <c r="E1598" s="24"/>
      <c r="F1598" s="176" t="s">
        <v>197</v>
      </c>
      <c r="G1598" s="190">
        <f>G738</f>
        <v>0</v>
      </c>
      <c r="H1598" s="242">
        <f>G1598*(1-VLOOKUP($F1598,SHT,4,FALSE))+H738*(1-VLOOKUP($F1598,SHT,4,FALSE))</f>
        <v>0</v>
      </c>
      <c r="I1598" s="179">
        <f t="shared" ref="I1598:V1598" si="748">I738*(1-VLOOKUP($F1598,SHT,4,FALSE))</f>
        <v>0</v>
      </c>
      <c r="J1598" s="179">
        <f t="shared" si="748"/>
        <v>0</v>
      </c>
      <c r="K1598" s="197">
        <f t="shared" si="748"/>
        <v>0</v>
      </c>
      <c r="L1598" s="181">
        <f t="shared" si="748"/>
        <v>0</v>
      </c>
      <c r="M1598" s="192">
        <f t="shared" si="748"/>
        <v>0</v>
      </c>
      <c r="N1598" s="182">
        <f t="shared" si="748"/>
        <v>0</v>
      </c>
      <c r="O1598" s="182">
        <f t="shared" si="748"/>
        <v>0</v>
      </c>
      <c r="P1598" s="182">
        <f t="shared" si="748"/>
        <v>0</v>
      </c>
      <c r="Q1598" s="182">
        <f t="shared" si="748"/>
        <v>0</v>
      </c>
      <c r="R1598" s="182">
        <f t="shared" si="748"/>
        <v>0</v>
      </c>
      <c r="S1598" s="182">
        <f t="shared" si="748"/>
        <v>0</v>
      </c>
      <c r="T1598" s="178">
        <f t="shared" si="748"/>
        <v>0</v>
      </c>
      <c r="U1598" s="182">
        <f t="shared" si="748"/>
        <v>0</v>
      </c>
      <c r="V1598" s="183">
        <f t="shared" si="748"/>
        <v>0</v>
      </c>
      <c r="W1598" s="46">
        <f>W738</f>
        <v>0</v>
      </c>
      <c r="Y1598"/>
      <c r="Z1598"/>
    </row>
    <row r="1599" spans="1:26" s="72" customFormat="1" x14ac:dyDescent="0.2">
      <c r="A1599" s="322"/>
      <c r="B1599" s="25"/>
      <c r="C1599" s="23"/>
      <c r="D1599" s="23"/>
      <c r="E1599" s="24" t="s">
        <v>157</v>
      </c>
      <c r="F1599" s="24"/>
      <c r="G1599" s="69">
        <f t="shared" ref="G1599:W1599" si="749">SUBTOTAL(9,G1600:G1603)</f>
        <v>0</v>
      </c>
      <c r="H1599" s="70">
        <f t="shared" si="749"/>
        <v>0</v>
      </c>
      <c r="I1599" s="66">
        <f t="shared" si="749"/>
        <v>0</v>
      </c>
      <c r="J1599" s="66">
        <f t="shared" si="749"/>
        <v>0</v>
      </c>
      <c r="K1599" s="67">
        <f t="shared" si="749"/>
        <v>0</v>
      </c>
      <c r="L1599" s="34">
        <f t="shared" si="749"/>
        <v>0</v>
      </c>
      <c r="M1599" s="34">
        <f t="shared" si="749"/>
        <v>0</v>
      </c>
      <c r="N1599" s="34">
        <f t="shared" si="749"/>
        <v>0</v>
      </c>
      <c r="O1599" s="34">
        <f t="shared" si="749"/>
        <v>0</v>
      </c>
      <c r="P1599" s="34">
        <f t="shared" si="749"/>
        <v>0</v>
      </c>
      <c r="Q1599" s="34">
        <f t="shared" si="749"/>
        <v>0</v>
      </c>
      <c r="R1599" s="34">
        <f t="shared" si="749"/>
        <v>0</v>
      </c>
      <c r="S1599" s="34">
        <f t="shared" si="749"/>
        <v>0</v>
      </c>
      <c r="T1599" s="34">
        <f t="shared" si="749"/>
        <v>0</v>
      </c>
      <c r="U1599" s="34">
        <f t="shared" si="749"/>
        <v>0</v>
      </c>
      <c r="V1599" s="34">
        <f t="shared" si="749"/>
        <v>0</v>
      </c>
      <c r="W1599" s="33">
        <f t="shared" si="749"/>
        <v>0</v>
      </c>
      <c r="Y1599"/>
      <c r="Z1599"/>
    </row>
    <row r="1600" spans="1:26" s="72" customFormat="1" outlineLevel="1" x14ac:dyDescent="0.2">
      <c r="A1600" s="322"/>
      <c r="B1600" s="25"/>
      <c r="C1600" s="23"/>
      <c r="D1600" s="23"/>
      <c r="E1600" s="24"/>
      <c r="F1600" s="176" t="s">
        <v>158</v>
      </c>
      <c r="G1600" s="190">
        <f>G740</f>
        <v>0</v>
      </c>
      <c r="H1600" s="242">
        <f>G1600*(1-VLOOKUP($F1600,SHT,4,FALSE))+H740*(1-VLOOKUP($F1600,SHT,4,FALSE))</f>
        <v>0</v>
      </c>
      <c r="I1600" s="179">
        <f t="shared" ref="I1600:V1600" si="750">I740*(1-VLOOKUP($F1600,SHT,4,FALSE))</f>
        <v>0</v>
      </c>
      <c r="J1600" s="179">
        <f t="shared" si="750"/>
        <v>0</v>
      </c>
      <c r="K1600" s="197">
        <f t="shared" si="750"/>
        <v>0</v>
      </c>
      <c r="L1600" s="181">
        <f t="shared" si="750"/>
        <v>0</v>
      </c>
      <c r="M1600" s="192">
        <f t="shared" si="750"/>
        <v>0</v>
      </c>
      <c r="N1600" s="182">
        <f t="shared" si="750"/>
        <v>0</v>
      </c>
      <c r="O1600" s="182">
        <f t="shared" si="750"/>
        <v>0</v>
      </c>
      <c r="P1600" s="182">
        <f t="shared" si="750"/>
        <v>0</v>
      </c>
      <c r="Q1600" s="182">
        <f t="shared" si="750"/>
        <v>0</v>
      </c>
      <c r="R1600" s="182">
        <f t="shared" si="750"/>
        <v>0</v>
      </c>
      <c r="S1600" s="182">
        <f t="shared" si="750"/>
        <v>0</v>
      </c>
      <c r="T1600" s="178">
        <f t="shared" si="750"/>
        <v>0</v>
      </c>
      <c r="U1600" s="182">
        <f t="shared" si="750"/>
        <v>0</v>
      </c>
      <c r="V1600" s="183">
        <f t="shared" si="750"/>
        <v>0</v>
      </c>
      <c r="W1600" s="46">
        <f>W740</f>
        <v>0</v>
      </c>
      <c r="Y1600"/>
      <c r="Z1600"/>
    </row>
    <row r="1601" spans="1:26" s="72" customFormat="1" outlineLevel="1" x14ac:dyDescent="0.2">
      <c r="A1601" s="322"/>
      <c r="B1601" s="25"/>
      <c r="C1601" s="23"/>
      <c r="D1601" s="23"/>
      <c r="E1601" s="24"/>
      <c r="F1601" s="176" t="s">
        <v>159</v>
      </c>
      <c r="G1601" s="190">
        <f>G741</f>
        <v>0</v>
      </c>
      <c r="H1601" s="242">
        <f>G1601*(1-VLOOKUP($F1601,SHT,4,FALSE))+H741*(1-VLOOKUP($F1601,SHT,4,FALSE))</f>
        <v>0</v>
      </c>
      <c r="I1601" s="179">
        <f t="shared" ref="I1601:V1601" si="751">I741*(1-VLOOKUP($F1601,SHT,4,FALSE))</f>
        <v>0</v>
      </c>
      <c r="J1601" s="179">
        <f t="shared" si="751"/>
        <v>0</v>
      </c>
      <c r="K1601" s="197">
        <f t="shared" si="751"/>
        <v>0</v>
      </c>
      <c r="L1601" s="181">
        <f t="shared" si="751"/>
        <v>0</v>
      </c>
      <c r="M1601" s="192">
        <f t="shared" si="751"/>
        <v>0</v>
      </c>
      <c r="N1601" s="182">
        <f t="shared" si="751"/>
        <v>0</v>
      </c>
      <c r="O1601" s="182">
        <f t="shared" si="751"/>
        <v>0</v>
      </c>
      <c r="P1601" s="182">
        <f t="shared" si="751"/>
        <v>0</v>
      </c>
      <c r="Q1601" s="182">
        <f t="shared" si="751"/>
        <v>0</v>
      </c>
      <c r="R1601" s="182">
        <f t="shared" si="751"/>
        <v>0</v>
      </c>
      <c r="S1601" s="182">
        <f t="shared" si="751"/>
        <v>0</v>
      </c>
      <c r="T1601" s="178">
        <f t="shared" si="751"/>
        <v>0</v>
      </c>
      <c r="U1601" s="182">
        <f t="shared" si="751"/>
        <v>0</v>
      </c>
      <c r="V1601" s="183">
        <f t="shared" si="751"/>
        <v>0</v>
      </c>
      <c r="W1601" s="46">
        <f>W741</f>
        <v>0</v>
      </c>
      <c r="Y1601"/>
      <c r="Z1601"/>
    </row>
    <row r="1602" spans="1:26" s="72" customFormat="1" outlineLevel="1" x14ac:dyDescent="0.2">
      <c r="A1602" s="322"/>
      <c r="B1602" s="25"/>
      <c r="C1602" s="23"/>
      <c r="D1602" s="23"/>
      <c r="E1602" s="24"/>
      <c r="F1602" s="176" t="s">
        <v>160</v>
      </c>
      <c r="G1602" s="190">
        <f>G742</f>
        <v>0</v>
      </c>
      <c r="H1602" s="242">
        <f>G1602*(1-VLOOKUP($F1602,SHT,4,FALSE))+H742*(1-VLOOKUP($F1602,SHT,4,FALSE))</f>
        <v>0</v>
      </c>
      <c r="I1602" s="179">
        <f t="shared" ref="I1602:V1602" si="752">I742*(1-VLOOKUP($F1602,SHT,4,FALSE))</f>
        <v>0</v>
      </c>
      <c r="J1602" s="179">
        <f t="shared" si="752"/>
        <v>0</v>
      </c>
      <c r="K1602" s="197">
        <f t="shared" si="752"/>
        <v>0</v>
      </c>
      <c r="L1602" s="181">
        <f t="shared" si="752"/>
        <v>0</v>
      </c>
      <c r="M1602" s="192">
        <f t="shared" si="752"/>
        <v>0</v>
      </c>
      <c r="N1602" s="182">
        <f t="shared" si="752"/>
        <v>0</v>
      </c>
      <c r="O1602" s="182">
        <f t="shared" si="752"/>
        <v>0</v>
      </c>
      <c r="P1602" s="182">
        <f t="shared" si="752"/>
        <v>0</v>
      </c>
      <c r="Q1602" s="182">
        <f t="shared" si="752"/>
        <v>0</v>
      </c>
      <c r="R1602" s="182">
        <f t="shared" si="752"/>
        <v>0</v>
      </c>
      <c r="S1602" s="182">
        <f t="shared" si="752"/>
        <v>0</v>
      </c>
      <c r="T1602" s="178">
        <f t="shared" si="752"/>
        <v>0</v>
      </c>
      <c r="U1602" s="182">
        <f t="shared" si="752"/>
        <v>0</v>
      </c>
      <c r="V1602" s="183">
        <f t="shared" si="752"/>
        <v>0</v>
      </c>
      <c r="W1602" s="46">
        <f>W742</f>
        <v>0</v>
      </c>
      <c r="Y1602"/>
      <c r="Z1602"/>
    </row>
    <row r="1603" spans="1:26" s="72" customFormat="1" outlineLevel="1" x14ac:dyDescent="0.2">
      <c r="A1603" s="322"/>
      <c r="B1603" s="25"/>
      <c r="C1603" s="23"/>
      <c r="D1603" s="23"/>
      <c r="E1603" s="24"/>
      <c r="F1603" s="176" t="s">
        <v>198</v>
      </c>
      <c r="G1603" s="190">
        <f>G743</f>
        <v>0</v>
      </c>
      <c r="H1603" s="242">
        <f>G1603*(1-VLOOKUP($F1603,SHT,4,FALSE))+H743*(1-VLOOKUP($F1603,SHT,4,FALSE))</f>
        <v>0</v>
      </c>
      <c r="I1603" s="179">
        <f t="shared" ref="I1603:V1603" si="753">I743*(1-VLOOKUP($F1603,SHT,4,FALSE))</f>
        <v>0</v>
      </c>
      <c r="J1603" s="179">
        <f t="shared" si="753"/>
        <v>0</v>
      </c>
      <c r="K1603" s="197">
        <f t="shared" si="753"/>
        <v>0</v>
      </c>
      <c r="L1603" s="181">
        <f t="shared" si="753"/>
        <v>0</v>
      </c>
      <c r="M1603" s="192">
        <f t="shared" si="753"/>
        <v>0</v>
      </c>
      <c r="N1603" s="182">
        <f t="shared" si="753"/>
        <v>0</v>
      </c>
      <c r="O1603" s="182">
        <f t="shared" si="753"/>
        <v>0</v>
      </c>
      <c r="P1603" s="182">
        <f t="shared" si="753"/>
        <v>0</v>
      </c>
      <c r="Q1603" s="182">
        <f t="shared" si="753"/>
        <v>0</v>
      </c>
      <c r="R1603" s="182">
        <f t="shared" si="753"/>
        <v>0</v>
      </c>
      <c r="S1603" s="182">
        <f t="shared" si="753"/>
        <v>0</v>
      </c>
      <c r="T1603" s="178">
        <f t="shared" si="753"/>
        <v>0</v>
      </c>
      <c r="U1603" s="182">
        <f t="shared" si="753"/>
        <v>0</v>
      </c>
      <c r="V1603" s="183">
        <f t="shared" si="753"/>
        <v>0</v>
      </c>
      <c r="W1603" s="46">
        <f>W743</f>
        <v>0</v>
      </c>
      <c r="Y1603"/>
      <c r="Z1603"/>
    </row>
    <row r="1604" spans="1:26" s="72" customFormat="1" x14ac:dyDescent="0.2">
      <c r="A1604" s="322"/>
      <c r="B1604" s="25"/>
      <c r="C1604" s="23"/>
      <c r="D1604" s="23"/>
      <c r="E1604" s="24" t="s">
        <v>347</v>
      </c>
      <c r="F1604" s="24"/>
      <c r="G1604" s="69">
        <f t="shared" ref="G1604:W1604" si="754">SUBTOTAL(9,G1605:G1608)</f>
        <v>0</v>
      </c>
      <c r="H1604" s="70">
        <f t="shared" si="754"/>
        <v>0</v>
      </c>
      <c r="I1604" s="66">
        <f t="shared" si="754"/>
        <v>0</v>
      </c>
      <c r="J1604" s="66">
        <f t="shared" si="754"/>
        <v>0</v>
      </c>
      <c r="K1604" s="67">
        <f t="shared" si="754"/>
        <v>0</v>
      </c>
      <c r="L1604" s="34">
        <f t="shared" si="754"/>
        <v>0</v>
      </c>
      <c r="M1604" s="34">
        <f t="shared" si="754"/>
        <v>0</v>
      </c>
      <c r="N1604" s="34">
        <f t="shared" si="754"/>
        <v>0</v>
      </c>
      <c r="O1604" s="34">
        <f t="shared" si="754"/>
        <v>0</v>
      </c>
      <c r="P1604" s="34">
        <f t="shared" si="754"/>
        <v>0</v>
      </c>
      <c r="Q1604" s="34">
        <f t="shared" si="754"/>
        <v>0</v>
      </c>
      <c r="R1604" s="34">
        <f t="shared" si="754"/>
        <v>0</v>
      </c>
      <c r="S1604" s="34">
        <f t="shared" si="754"/>
        <v>0</v>
      </c>
      <c r="T1604" s="34">
        <f t="shared" si="754"/>
        <v>0</v>
      </c>
      <c r="U1604" s="34">
        <f t="shared" si="754"/>
        <v>0</v>
      </c>
      <c r="V1604" s="34">
        <f t="shared" si="754"/>
        <v>0</v>
      </c>
      <c r="W1604" s="33">
        <f t="shared" si="754"/>
        <v>0</v>
      </c>
      <c r="Y1604"/>
      <c r="Z1604"/>
    </row>
    <row r="1605" spans="1:26" s="72" customFormat="1" outlineLevel="1" x14ac:dyDescent="0.2">
      <c r="A1605" s="322"/>
      <c r="B1605" s="25"/>
      <c r="C1605" s="23"/>
      <c r="D1605" s="23"/>
      <c r="E1605" s="24"/>
      <c r="F1605" s="176" t="s">
        <v>327</v>
      </c>
      <c r="G1605" s="190">
        <f>G745</f>
        <v>0</v>
      </c>
      <c r="H1605" s="242">
        <f>G1605*(1-VLOOKUP($F1605,SHT,4,FALSE))+H745*(1-VLOOKUP($F1605,SHT,4,FALSE))</f>
        <v>0</v>
      </c>
      <c r="I1605" s="179">
        <f t="shared" ref="I1605:V1605" si="755">I745*(1-VLOOKUP($F1605,SHT,4,FALSE))</f>
        <v>0</v>
      </c>
      <c r="J1605" s="179">
        <f t="shared" si="755"/>
        <v>0</v>
      </c>
      <c r="K1605" s="197">
        <f t="shared" si="755"/>
        <v>0</v>
      </c>
      <c r="L1605" s="181">
        <f t="shared" si="755"/>
        <v>0</v>
      </c>
      <c r="M1605" s="192">
        <f t="shared" si="755"/>
        <v>0</v>
      </c>
      <c r="N1605" s="182">
        <f t="shared" si="755"/>
        <v>0</v>
      </c>
      <c r="O1605" s="182">
        <f t="shared" si="755"/>
        <v>0</v>
      </c>
      <c r="P1605" s="182">
        <f t="shared" si="755"/>
        <v>0</v>
      </c>
      <c r="Q1605" s="182">
        <f t="shared" si="755"/>
        <v>0</v>
      </c>
      <c r="R1605" s="182">
        <f t="shared" si="755"/>
        <v>0</v>
      </c>
      <c r="S1605" s="182">
        <f t="shared" si="755"/>
        <v>0</v>
      </c>
      <c r="T1605" s="178">
        <f t="shared" si="755"/>
        <v>0</v>
      </c>
      <c r="U1605" s="182">
        <f t="shared" si="755"/>
        <v>0</v>
      </c>
      <c r="V1605" s="183">
        <f t="shared" si="755"/>
        <v>0</v>
      </c>
      <c r="W1605" s="46">
        <f>W745</f>
        <v>0</v>
      </c>
      <c r="Y1605"/>
      <c r="Z1605"/>
    </row>
    <row r="1606" spans="1:26" s="72" customFormat="1" outlineLevel="1" x14ac:dyDescent="0.2">
      <c r="A1606" s="322"/>
      <c r="B1606" s="25"/>
      <c r="C1606" s="23"/>
      <c r="D1606" s="23"/>
      <c r="E1606" s="24"/>
      <c r="F1606" s="176" t="s">
        <v>328</v>
      </c>
      <c r="G1606" s="190">
        <f>G746</f>
        <v>0</v>
      </c>
      <c r="H1606" s="242">
        <f>G1606*(1-VLOOKUP($F1606,SHT,4,FALSE))+H746*(1-VLOOKUP($F1606,SHT,4,FALSE))</f>
        <v>0</v>
      </c>
      <c r="I1606" s="179">
        <f t="shared" ref="I1606:V1606" si="756">I746*(1-VLOOKUP($F1606,SHT,4,FALSE))</f>
        <v>0</v>
      </c>
      <c r="J1606" s="179">
        <f t="shared" si="756"/>
        <v>0</v>
      </c>
      <c r="K1606" s="197">
        <f t="shared" si="756"/>
        <v>0</v>
      </c>
      <c r="L1606" s="181">
        <f t="shared" si="756"/>
        <v>0</v>
      </c>
      <c r="M1606" s="192">
        <f t="shared" si="756"/>
        <v>0</v>
      </c>
      <c r="N1606" s="182">
        <f t="shared" si="756"/>
        <v>0</v>
      </c>
      <c r="O1606" s="182">
        <f t="shared" si="756"/>
        <v>0</v>
      </c>
      <c r="P1606" s="182">
        <f t="shared" si="756"/>
        <v>0</v>
      </c>
      <c r="Q1606" s="182">
        <f t="shared" si="756"/>
        <v>0</v>
      </c>
      <c r="R1606" s="182">
        <f t="shared" si="756"/>
        <v>0</v>
      </c>
      <c r="S1606" s="182">
        <f t="shared" si="756"/>
        <v>0</v>
      </c>
      <c r="T1606" s="178">
        <f t="shared" si="756"/>
        <v>0</v>
      </c>
      <c r="U1606" s="182">
        <f t="shared" si="756"/>
        <v>0</v>
      </c>
      <c r="V1606" s="183">
        <f t="shared" si="756"/>
        <v>0</v>
      </c>
      <c r="W1606" s="46">
        <f>W746</f>
        <v>0</v>
      </c>
      <c r="Y1606"/>
      <c r="Z1606"/>
    </row>
    <row r="1607" spans="1:26" s="72" customFormat="1" outlineLevel="1" x14ac:dyDescent="0.2">
      <c r="A1607" s="322"/>
      <c r="B1607" s="25"/>
      <c r="C1607" s="23"/>
      <c r="D1607" s="23"/>
      <c r="E1607" s="24"/>
      <c r="F1607" s="176" t="s">
        <v>329</v>
      </c>
      <c r="G1607" s="190">
        <f>G747</f>
        <v>0</v>
      </c>
      <c r="H1607" s="242">
        <f>G1607*(1-VLOOKUP($F1607,SHT,4,FALSE))+H747*(1-VLOOKUP($F1607,SHT,4,FALSE))</f>
        <v>0</v>
      </c>
      <c r="I1607" s="179">
        <f t="shared" ref="I1607:V1607" si="757">I747*(1-VLOOKUP($F1607,SHT,4,FALSE))</f>
        <v>0</v>
      </c>
      <c r="J1607" s="179">
        <f t="shared" si="757"/>
        <v>0</v>
      </c>
      <c r="K1607" s="197">
        <f t="shared" si="757"/>
        <v>0</v>
      </c>
      <c r="L1607" s="181">
        <f t="shared" si="757"/>
        <v>0</v>
      </c>
      <c r="M1607" s="192">
        <f t="shared" si="757"/>
        <v>0</v>
      </c>
      <c r="N1607" s="182">
        <f t="shared" si="757"/>
        <v>0</v>
      </c>
      <c r="O1607" s="182">
        <f t="shared" si="757"/>
        <v>0</v>
      </c>
      <c r="P1607" s="182">
        <f t="shared" si="757"/>
        <v>0</v>
      </c>
      <c r="Q1607" s="182">
        <f t="shared" si="757"/>
        <v>0</v>
      </c>
      <c r="R1607" s="182">
        <f t="shared" si="757"/>
        <v>0</v>
      </c>
      <c r="S1607" s="182">
        <f t="shared" si="757"/>
        <v>0</v>
      </c>
      <c r="T1607" s="178">
        <f t="shared" si="757"/>
        <v>0</v>
      </c>
      <c r="U1607" s="182">
        <f t="shared" si="757"/>
        <v>0</v>
      </c>
      <c r="V1607" s="183">
        <f t="shared" si="757"/>
        <v>0</v>
      </c>
      <c r="W1607" s="46">
        <f>W747</f>
        <v>0</v>
      </c>
      <c r="Y1607"/>
      <c r="Z1607"/>
    </row>
    <row r="1608" spans="1:26" s="72" customFormat="1" outlineLevel="1" x14ac:dyDescent="0.2">
      <c r="A1608" s="322"/>
      <c r="B1608" s="25"/>
      <c r="C1608" s="23"/>
      <c r="D1608" s="23"/>
      <c r="E1608" s="24"/>
      <c r="F1608" s="176" t="s">
        <v>330</v>
      </c>
      <c r="G1608" s="190">
        <f>G748</f>
        <v>0</v>
      </c>
      <c r="H1608" s="242">
        <f>G1608*(1-VLOOKUP($F1608,SHT,4,FALSE))+H748*(1-VLOOKUP($F1608,SHT,4,FALSE))</f>
        <v>0</v>
      </c>
      <c r="I1608" s="179">
        <f t="shared" ref="I1608:V1608" si="758">I748*(1-VLOOKUP($F1608,SHT,4,FALSE))</f>
        <v>0</v>
      </c>
      <c r="J1608" s="179">
        <f t="shared" si="758"/>
        <v>0</v>
      </c>
      <c r="K1608" s="197">
        <f t="shared" si="758"/>
        <v>0</v>
      </c>
      <c r="L1608" s="181">
        <f t="shared" si="758"/>
        <v>0</v>
      </c>
      <c r="M1608" s="192">
        <f t="shared" si="758"/>
        <v>0</v>
      </c>
      <c r="N1608" s="182">
        <f t="shared" si="758"/>
        <v>0</v>
      </c>
      <c r="O1608" s="182">
        <f t="shared" si="758"/>
        <v>0</v>
      </c>
      <c r="P1608" s="182">
        <f t="shared" si="758"/>
        <v>0</v>
      </c>
      <c r="Q1608" s="182">
        <f t="shared" si="758"/>
        <v>0</v>
      </c>
      <c r="R1608" s="182">
        <f t="shared" si="758"/>
        <v>0</v>
      </c>
      <c r="S1608" s="182">
        <f t="shared" si="758"/>
        <v>0</v>
      </c>
      <c r="T1608" s="178">
        <f t="shared" si="758"/>
        <v>0</v>
      </c>
      <c r="U1608" s="182">
        <f t="shared" si="758"/>
        <v>0</v>
      </c>
      <c r="V1608" s="183">
        <f t="shared" si="758"/>
        <v>0</v>
      </c>
      <c r="W1608" s="46">
        <f>W748</f>
        <v>0</v>
      </c>
      <c r="Y1608"/>
      <c r="Z1608"/>
    </row>
    <row r="1609" spans="1:26" s="72" customFormat="1" x14ac:dyDescent="0.2">
      <c r="A1609" s="322"/>
      <c r="B1609" s="25"/>
      <c r="C1609" s="23"/>
      <c r="D1609" s="23" t="s">
        <v>53</v>
      </c>
      <c r="E1609" s="24"/>
      <c r="F1609" s="24"/>
      <c r="G1609" s="69"/>
      <c r="H1609" s="70"/>
      <c r="I1609" s="66"/>
      <c r="J1609" s="66"/>
      <c r="K1609" s="67"/>
      <c r="L1609" s="51"/>
      <c r="M1609" s="34"/>
      <c r="N1609" s="34"/>
      <c r="O1609" s="34"/>
      <c r="P1609" s="34"/>
      <c r="Q1609" s="34"/>
      <c r="R1609" s="34"/>
      <c r="S1609" s="34"/>
      <c r="T1609" s="34"/>
      <c r="U1609" s="34"/>
      <c r="V1609" s="37"/>
      <c r="W1609" s="33"/>
      <c r="Y1609"/>
      <c r="Z1609"/>
    </row>
    <row r="1610" spans="1:26" s="72" customFormat="1" x14ac:dyDescent="0.2">
      <c r="A1610" s="322"/>
      <c r="B1610" s="25"/>
      <c r="C1610" s="23"/>
      <c r="D1610" s="23"/>
      <c r="E1610" s="64" t="s">
        <v>54</v>
      </c>
      <c r="F1610" s="24"/>
      <c r="G1610" s="69">
        <f t="shared" ref="G1610:W1610" si="759">SUBTOTAL(9,G1611:G1613)</f>
        <v>0</v>
      </c>
      <c r="H1610" s="70">
        <f t="shared" si="759"/>
        <v>0</v>
      </c>
      <c r="I1610" s="66">
        <f t="shared" si="759"/>
        <v>0</v>
      </c>
      <c r="J1610" s="66">
        <f t="shared" si="759"/>
        <v>0</v>
      </c>
      <c r="K1610" s="67">
        <f t="shared" si="759"/>
        <v>0</v>
      </c>
      <c r="L1610" s="34">
        <f t="shared" si="759"/>
        <v>0</v>
      </c>
      <c r="M1610" s="34">
        <f t="shared" si="759"/>
        <v>0</v>
      </c>
      <c r="N1610" s="34">
        <f t="shared" si="759"/>
        <v>0</v>
      </c>
      <c r="O1610" s="34">
        <f t="shared" si="759"/>
        <v>0</v>
      </c>
      <c r="P1610" s="34">
        <f t="shared" si="759"/>
        <v>0</v>
      </c>
      <c r="Q1610" s="34">
        <f t="shared" si="759"/>
        <v>0</v>
      </c>
      <c r="R1610" s="34">
        <f t="shared" si="759"/>
        <v>0</v>
      </c>
      <c r="S1610" s="34">
        <f t="shared" si="759"/>
        <v>0</v>
      </c>
      <c r="T1610" s="34">
        <f t="shared" si="759"/>
        <v>0</v>
      </c>
      <c r="U1610" s="34">
        <f t="shared" si="759"/>
        <v>0</v>
      </c>
      <c r="V1610" s="34">
        <f t="shared" si="759"/>
        <v>0</v>
      </c>
      <c r="W1610" s="33">
        <f t="shared" si="759"/>
        <v>0</v>
      </c>
      <c r="Y1610"/>
      <c r="Z1610"/>
    </row>
    <row r="1611" spans="1:26" s="72" customFormat="1" outlineLevel="1" x14ac:dyDescent="0.2">
      <c r="A1611" s="322"/>
      <c r="B1611" s="25"/>
      <c r="C1611" s="23"/>
      <c r="D1611" s="23"/>
      <c r="E1611" s="64"/>
      <c r="F1611" s="176" t="s">
        <v>55</v>
      </c>
      <c r="G1611" s="190">
        <f>G751</f>
        <v>0</v>
      </c>
      <c r="H1611" s="242">
        <f>G1611*(1-VLOOKUP($F1611,SHT,4,FALSE))+H751*(1-VLOOKUP($F1611,SHT,4,FALSE))</f>
        <v>0</v>
      </c>
      <c r="I1611" s="179">
        <f t="shared" ref="I1611:V1611" si="760">I751*(1-VLOOKUP($F1611,SHT,4,FALSE))</f>
        <v>0</v>
      </c>
      <c r="J1611" s="179">
        <f t="shared" si="760"/>
        <v>0</v>
      </c>
      <c r="K1611" s="197">
        <f t="shared" si="760"/>
        <v>0</v>
      </c>
      <c r="L1611" s="181">
        <f t="shared" si="760"/>
        <v>0</v>
      </c>
      <c r="M1611" s="192">
        <f t="shared" si="760"/>
        <v>0</v>
      </c>
      <c r="N1611" s="182">
        <f t="shared" si="760"/>
        <v>0</v>
      </c>
      <c r="O1611" s="182">
        <f t="shared" si="760"/>
        <v>0</v>
      </c>
      <c r="P1611" s="182">
        <f t="shared" si="760"/>
        <v>0</v>
      </c>
      <c r="Q1611" s="182">
        <f t="shared" si="760"/>
        <v>0</v>
      </c>
      <c r="R1611" s="182">
        <f t="shared" si="760"/>
        <v>0</v>
      </c>
      <c r="S1611" s="182">
        <f t="shared" si="760"/>
        <v>0</v>
      </c>
      <c r="T1611" s="178">
        <f t="shared" si="760"/>
        <v>0</v>
      </c>
      <c r="U1611" s="182">
        <f t="shared" si="760"/>
        <v>0</v>
      </c>
      <c r="V1611" s="183">
        <f t="shared" si="760"/>
        <v>0</v>
      </c>
      <c r="W1611" s="46">
        <f>W751</f>
        <v>0</v>
      </c>
      <c r="Y1611"/>
      <c r="Z1611"/>
    </row>
    <row r="1612" spans="1:26" s="72" customFormat="1" outlineLevel="1" x14ac:dyDescent="0.2">
      <c r="A1612" s="322"/>
      <c r="B1612" s="25"/>
      <c r="C1612" s="23"/>
      <c r="D1612" s="23"/>
      <c r="E1612" s="24"/>
      <c r="F1612" s="176" t="s">
        <v>161</v>
      </c>
      <c r="G1612" s="190">
        <f>G752</f>
        <v>0</v>
      </c>
      <c r="H1612" s="242">
        <f>G1612*(1-VLOOKUP($F1612,SHT,4,FALSE))+H752*(1-VLOOKUP($F1612,SHT,4,FALSE))</f>
        <v>0</v>
      </c>
      <c r="I1612" s="179">
        <f t="shared" ref="I1612:V1612" si="761">I752*(1-VLOOKUP($F1612,SHT,4,FALSE))</f>
        <v>0</v>
      </c>
      <c r="J1612" s="179">
        <f t="shared" si="761"/>
        <v>0</v>
      </c>
      <c r="K1612" s="197">
        <f t="shared" si="761"/>
        <v>0</v>
      </c>
      <c r="L1612" s="181">
        <f t="shared" si="761"/>
        <v>0</v>
      </c>
      <c r="M1612" s="192">
        <f t="shared" si="761"/>
        <v>0</v>
      </c>
      <c r="N1612" s="182">
        <f t="shared" si="761"/>
        <v>0</v>
      </c>
      <c r="O1612" s="182">
        <f t="shared" si="761"/>
        <v>0</v>
      </c>
      <c r="P1612" s="182">
        <f t="shared" si="761"/>
        <v>0</v>
      </c>
      <c r="Q1612" s="182">
        <f t="shared" si="761"/>
        <v>0</v>
      </c>
      <c r="R1612" s="182">
        <f t="shared" si="761"/>
        <v>0</v>
      </c>
      <c r="S1612" s="182">
        <f t="shared" si="761"/>
        <v>0</v>
      </c>
      <c r="T1612" s="178">
        <f t="shared" si="761"/>
        <v>0</v>
      </c>
      <c r="U1612" s="182">
        <f t="shared" si="761"/>
        <v>0</v>
      </c>
      <c r="V1612" s="183">
        <f t="shared" si="761"/>
        <v>0</v>
      </c>
      <c r="W1612" s="46">
        <f>W752</f>
        <v>0</v>
      </c>
      <c r="Y1612"/>
      <c r="Z1612"/>
    </row>
    <row r="1613" spans="1:26" s="72" customFormat="1" outlineLevel="1" x14ac:dyDescent="0.2">
      <c r="A1613" s="322"/>
      <c r="B1613" s="25"/>
      <c r="C1613" s="23"/>
      <c r="D1613" s="23"/>
      <c r="E1613" s="24"/>
      <c r="F1613" s="176" t="s">
        <v>331</v>
      </c>
      <c r="G1613" s="190">
        <f>G753</f>
        <v>0</v>
      </c>
      <c r="H1613" s="242">
        <f>G1613*(1-VLOOKUP($F1613,SHT,4,FALSE))+H753*(1-VLOOKUP($F1613,SHT,4,FALSE))</f>
        <v>0</v>
      </c>
      <c r="I1613" s="179">
        <f t="shared" ref="I1613:V1613" si="762">I753*(1-VLOOKUP($F1613,SHT,4,FALSE))</f>
        <v>0</v>
      </c>
      <c r="J1613" s="179">
        <f t="shared" si="762"/>
        <v>0</v>
      </c>
      <c r="K1613" s="197">
        <f t="shared" si="762"/>
        <v>0</v>
      </c>
      <c r="L1613" s="181">
        <f t="shared" si="762"/>
        <v>0</v>
      </c>
      <c r="M1613" s="192">
        <f t="shared" si="762"/>
        <v>0</v>
      </c>
      <c r="N1613" s="182">
        <f t="shared" si="762"/>
        <v>0</v>
      </c>
      <c r="O1613" s="182">
        <f t="shared" si="762"/>
        <v>0</v>
      </c>
      <c r="P1613" s="182">
        <f t="shared" si="762"/>
        <v>0</v>
      </c>
      <c r="Q1613" s="182">
        <f t="shared" si="762"/>
        <v>0</v>
      </c>
      <c r="R1613" s="182">
        <f t="shared" si="762"/>
        <v>0</v>
      </c>
      <c r="S1613" s="182">
        <f t="shared" si="762"/>
        <v>0</v>
      </c>
      <c r="T1613" s="178">
        <f t="shared" si="762"/>
        <v>0</v>
      </c>
      <c r="U1613" s="182">
        <f t="shared" si="762"/>
        <v>0</v>
      </c>
      <c r="V1613" s="183">
        <f t="shared" si="762"/>
        <v>0</v>
      </c>
      <c r="W1613" s="46">
        <f>W753</f>
        <v>0</v>
      </c>
      <c r="Y1613"/>
      <c r="Z1613"/>
    </row>
    <row r="1614" spans="1:26" s="72" customFormat="1" x14ac:dyDescent="0.2">
      <c r="A1614" s="322"/>
      <c r="B1614" s="25"/>
      <c r="C1614" s="23"/>
      <c r="D1614" s="23"/>
      <c r="E1614" s="24" t="s">
        <v>56</v>
      </c>
      <c r="F1614" s="24"/>
      <c r="G1614" s="69">
        <f t="shared" ref="G1614:W1614" si="763">SUBTOTAL(9,G1615:G1617)</f>
        <v>0</v>
      </c>
      <c r="H1614" s="70">
        <f t="shared" si="763"/>
        <v>0</v>
      </c>
      <c r="I1614" s="66">
        <f t="shared" si="763"/>
        <v>0</v>
      </c>
      <c r="J1614" s="66">
        <f t="shared" si="763"/>
        <v>0</v>
      </c>
      <c r="K1614" s="67">
        <f t="shared" si="763"/>
        <v>0</v>
      </c>
      <c r="L1614" s="34">
        <f t="shared" si="763"/>
        <v>0</v>
      </c>
      <c r="M1614" s="34">
        <f t="shared" si="763"/>
        <v>0</v>
      </c>
      <c r="N1614" s="34">
        <f t="shared" si="763"/>
        <v>0</v>
      </c>
      <c r="O1614" s="34">
        <f t="shared" si="763"/>
        <v>0</v>
      </c>
      <c r="P1614" s="34">
        <f t="shared" si="763"/>
        <v>0</v>
      </c>
      <c r="Q1614" s="34">
        <f t="shared" si="763"/>
        <v>0</v>
      </c>
      <c r="R1614" s="34">
        <f t="shared" si="763"/>
        <v>0</v>
      </c>
      <c r="S1614" s="34">
        <f t="shared" si="763"/>
        <v>0</v>
      </c>
      <c r="T1614" s="34">
        <f t="shared" si="763"/>
        <v>0</v>
      </c>
      <c r="U1614" s="34">
        <f t="shared" si="763"/>
        <v>0</v>
      </c>
      <c r="V1614" s="34">
        <f t="shared" si="763"/>
        <v>0</v>
      </c>
      <c r="W1614" s="33">
        <f t="shared" si="763"/>
        <v>0</v>
      </c>
      <c r="Y1614"/>
      <c r="Z1614"/>
    </row>
    <row r="1615" spans="1:26" s="72" customFormat="1" outlineLevel="1" x14ac:dyDescent="0.2">
      <c r="A1615" s="322"/>
      <c r="B1615" s="25"/>
      <c r="C1615" s="23"/>
      <c r="D1615" s="23"/>
      <c r="E1615" s="24"/>
      <c r="F1615" s="176" t="s">
        <v>162</v>
      </c>
      <c r="G1615" s="190">
        <f>G755</f>
        <v>0</v>
      </c>
      <c r="H1615" s="242">
        <f>G1615*(1-VLOOKUP($F1615,SHT,4,FALSE))+H755*(1-VLOOKUP($F1615,SHT,4,FALSE))</f>
        <v>0</v>
      </c>
      <c r="I1615" s="179">
        <f t="shared" ref="I1615:V1615" si="764">I755*(1-VLOOKUP($F1615,SHT,4,FALSE))</f>
        <v>0</v>
      </c>
      <c r="J1615" s="179">
        <f t="shared" si="764"/>
        <v>0</v>
      </c>
      <c r="K1615" s="197">
        <f t="shared" si="764"/>
        <v>0</v>
      </c>
      <c r="L1615" s="181">
        <f t="shared" si="764"/>
        <v>0</v>
      </c>
      <c r="M1615" s="192">
        <f t="shared" si="764"/>
        <v>0</v>
      </c>
      <c r="N1615" s="182">
        <f t="shared" si="764"/>
        <v>0</v>
      </c>
      <c r="O1615" s="182">
        <f t="shared" si="764"/>
        <v>0</v>
      </c>
      <c r="P1615" s="182">
        <f t="shared" si="764"/>
        <v>0</v>
      </c>
      <c r="Q1615" s="182">
        <f t="shared" si="764"/>
        <v>0</v>
      </c>
      <c r="R1615" s="182">
        <f t="shared" si="764"/>
        <v>0</v>
      </c>
      <c r="S1615" s="182">
        <f t="shared" si="764"/>
        <v>0</v>
      </c>
      <c r="T1615" s="178">
        <f t="shared" si="764"/>
        <v>0</v>
      </c>
      <c r="U1615" s="182">
        <f t="shared" si="764"/>
        <v>0</v>
      </c>
      <c r="V1615" s="183">
        <f t="shared" si="764"/>
        <v>0</v>
      </c>
      <c r="W1615" s="46">
        <f>W755</f>
        <v>0</v>
      </c>
      <c r="Y1615"/>
      <c r="Z1615"/>
    </row>
    <row r="1616" spans="1:26" s="72" customFormat="1" outlineLevel="1" x14ac:dyDescent="0.2">
      <c r="A1616" s="322"/>
      <c r="B1616" s="25"/>
      <c r="C1616" s="23"/>
      <c r="D1616" s="23"/>
      <c r="E1616" s="24"/>
      <c r="F1616" s="176" t="s">
        <v>163</v>
      </c>
      <c r="G1616" s="190">
        <f>G756</f>
        <v>0</v>
      </c>
      <c r="H1616" s="242">
        <f>G1616*(1-VLOOKUP($F1616,SHT,4,FALSE))+H756*(1-VLOOKUP($F1616,SHT,4,FALSE))</f>
        <v>0</v>
      </c>
      <c r="I1616" s="179">
        <f t="shared" ref="I1616:V1616" si="765">I756*(1-VLOOKUP($F1616,SHT,4,FALSE))</f>
        <v>0</v>
      </c>
      <c r="J1616" s="179">
        <f t="shared" si="765"/>
        <v>0</v>
      </c>
      <c r="K1616" s="197">
        <f t="shared" si="765"/>
        <v>0</v>
      </c>
      <c r="L1616" s="181">
        <f t="shared" si="765"/>
        <v>0</v>
      </c>
      <c r="M1616" s="192">
        <f t="shared" si="765"/>
        <v>0</v>
      </c>
      <c r="N1616" s="182">
        <f t="shared" si="765"/>
        <v>0</v>
      </c>
      <c r="O1616" s="182">
        <f t="shared" si="765"/>
        <v>0</v>
      </c>
      <c r="P1616" s="182">
        <f t="shared" si="765"/>
        <v>0</v>
      </c>
      <c r="Q1616" s="182">
        <f t="shared" si="765"/>
        <v>0</v>
      </c>
      <c r="R1616" s="182">
        <f t="shared" si="765"/>
        <v>0</v>
      </c>
      <c r="S1616" s="182">
        <f t="shared" si="765"/>
        <v>0</v>
      </c>
      <c r="T1616" s="178">
        <f t="shared" si="765"/>
        <v>0</v>
      </c>
      <c r="U1616" s="182">
        <f t="shared" si="765"/>
        <v>0</v>
      </c>
      <c r="V1616" s="183">
        <f t="shared" si="765"/>
        <v>0</v>
      </c>
      <c r="W1616" s="46">
        <f>W756</f>
        <v>0</v>
      </c>
      <c r="Y1616"/>
      <c r="Z1616"/>
    </row>
    <row r="1617" spans="1:26" s="72" customFormat="1" outlineLevel="1" x14ac:dyDescent="0.2">
      <c r="A1617" s="322"/>
      <c r="B1617" s="25"/>
      <c r="C1617" s="23"/>
      <c r="D1617" s="23"/>
      <c r="E1617" s="24"/>
      <c r="F1617" s="176" t="s">
        <v>332</v>
      </c>
      <c r="G1617" s="190">
        <f>G757</f>
        <v>0</v>
      </c>
      <c r="H1617" s="242">
        <f>G1617*(1-VLOOKUP($F1617,SHT,4,FALSE))+H757*(1-VLOOKUP($F1617,SHT,4,FALSE))</f>
        <v>0</v>
      </c>
      <c r="I1617" s="179">
        <f t="shared" ref="I1617:V1617" si="766">I757*(1-VLOOKUP($F1617,SHT,4,FALSE))</f>
        <v>0</v>
      </c>
      <c r="J1617" s="179">
        <f t="shared" si="766"/>
        <v>0</v>
      </c>
      <c r="K1617" s="197">
        <f t="shared" si="766"/>
        <v>0</v>
      </c>
      <c r="L1617" s="181">
        <f t="shared" si="766"/>
        <v>0</v>
      </c>
      <c r="M1617" s="192">
        <f t="shared" si="766"/>
        <v>0</v>
      </c>
      <c r="N1617" s="182">
        <f t="shared" si="766"/>
        <v>0</v>
      </c>
      <c r="O1617" s="182">
        <f t="shared" si="766"/>
        <v>0</v>
      </c>
      <c r="P1617" s="182">
        <f t="shared" si="766"/>
        <v>0</v>
      </c>
      <c r="Q1617" s="182">
        <f t="shared" si="766"/>
        <v>0</v>
      </c>
      <c r="R1617" s="182">
        <f t="shared" si="766"/>
        <v>0</v>
      </c>
      <c r="S1617" s="182">
        <f t="shared" si="766"/>
        <v>0</v>
      </c>
      <c r="T1617" s="178">
        <f t="shared" si="766"/>
        <v>0</v>
      </c>
      <c r="U1617" s="182">
        <f t="shared" si="766"/>
        <v>0</v>
      </c>
      <c r="V1617" s="183">
        <f t="shared" si="766"/>
        <v>0</v>
      </c>
      <c r="W1617" s="46">
        <f>W757</f>
        <v>0</v>
      </c>
      <c r="Y1617"/>
      <c r="Z1617"/>
    </row>
    <row r="1618" spans="1:26" s="72" customFormat="1" x14ac:dyDescent="0.2">
      <c r="A1618" s="322"/>
      <c r="B1618" s="25"/>
      <c r="C1618" s="23"/>
      <c r="D1618" s="23"/>
      <c r="E1618" s="24" t="s">
        <v>57</v>
      </c>
      <c r="F1618" s="24"/>
      <c r="G1618" s="69">
        <f t="shared" ref="G1618:W1618" si="767">SUBTOTAL(9,G1619:G1621)</f>
        <v>0</v>
      </c>
      <c r="H1618" s="70">
        <f t="shared" si="767"/>
        <v>0</v>
      </c>
      <c r="I1618" s="66">
        <f t="shared" si="767"/>
        <v>0</v>
      </c>
      <c r="J1618" s="66">
        <f t="shared" si="767"/>
        <v>0</v>
      </c>
      <c r="K1618" s="67">
        <f t="shared" si="767"/>
        <v>0</v>
      </c>
      <c r="L1618" s="34">
        <f t="shared" si="767"/>
        <v>0</v>
      </c>
      <c r="M1618" s="34">
        <f t="shared" si="767"/>
        <v>0</v>
      </c>
      <c r="N1618" s="34">
        <f t="shared" si="767"/>
        <v>0</v>
      </c>
      <c r="O1618" s="34">
        <f t="shared" si="767"/>
        <v>0</v>
      </c>
      <c r="P1618" s="34">
        <f t="shared" si="767"/>
        <v>0</v>
      </c>
      <c r="Q1618" s="34">
        <f t="shared" si="767"/>
        <v>0</v>
      </c>
      <c r="R1618" s="34">
        <f t="shared" si="767"/>
        <v>0</v>
      </c>
      <c r="S1618" s="34">
        <f t="shared" si="767"/>
        <v>0</v>
      </c>
      <c r="T1618" s="34">
        <f t="shared" si="767"/>
        <v>0</v>
      </c>
      <c r="U1618" s="34">
        <f t="shared" si="767"/>
        <v>0</v>
      </c>
      <c r="V1618" s="34">
        <f t="shared" si="767"/>
        <v>0</v>
      </c>
      <c r="W1618" s="33">
        <f t="shared" si="767"/>
        <v>0</v>
      </c>
      <c r="Y1618"/>
      <c r="Z1618"/>
    </row>
    <row r="1619" spans="1:26" s="72" customFormat="1" outlineLevel="1" x14ac:dyDescent="0.2">
      <c r="A1619" s="322"/>
      <c r="B1619" s="25"/>
      <c r="C1619" s="23"/>
      <c r="D1619" s="23"/>
      <c r="E1619" s="24"/>
      <c r="F1619" s="176" t="s">
        <v>164</v>
      </c>
      <c r="G1619" s="190">
        <f>G759</f>
        <v>0</v>
      </c>
      <c r="H1619" s="242">
        <f>G1619*(1-VLOOKUP($F1619,SHT,4,FALSE))+H759*(1-VLOOKUP($F1619,SHT,4,FALSE))</f>
        <v>0</v>
      </c>
      <c r="I1619" s="179">
        <f t="shared" ref="I1619:V1619" si="768">I759*(1-VLOOKUP($F1619,SHT,4,FALSE))</f>
        <v>0</v>
      </c>
      <c r="J1619" s="179">
        <f t="shared" si="768"/>
        <v>0</v>
      </c>
      <c r="K1619" s="197">
        <f t="shared" si="768"/>
        <v>0</v>
      </c>
      <c r="L1619" s="181">
        <f t="shared" si="768"/>
        <v>0</v>
      </c>
      <c r="M1619" s="192">
        <f t="shared" si="768"/>
        <v>0</v>
      </c>
      <c r="N1619" s="182">
        <f t="shared" si="768"/>
        <v>0</v>
      </c>
      <c r="O1619" s="182">
        <f t="shared" si="768"/>
        <v>0</v>
      </c>
      <c r="P1619" s="182">
        <f t="shared" si="768"/>
        <v>0</v>
      </c>
      <c r="Q1619" s="182">
        <f t="shared" si="768"/>
        <v>0</v>
      </c>
      <c r="R1619" s="182">
        <f t="shared" si="768"/>
        <v>0</v>
      </c>
      <c r="S1619" s="182">
        <f t="shared" si="768"/>
        <v>0</v>
      </c>
      <c r="T1619" s="178">
        <f t="shared" si="768"/>
        <v>0</v>
      </c>
      <c r="U1619" s="182">
        <f t="shared" si="768"/>
        <v>0</v>
      </c>
      <c r="V1619" s="183">
        <f t="shared" si="768"/>
        <v>0</v>
      </c>
      <c r="W1619" s="46">
        <f>W759</f>
        <v>0</v>
      </c>
      <c r="Y1619"/>
      <c r="Z1619"/>
    </row>
    <row r="1620" spans="1:26" s="72" customFormat="1" outlineLevel="1" x14ac:dyDescent="0.2">
      <c r="A1620" s="322"/>
      <c r="B1620" s="25"/>
      <c r="C1620" s="23"/>
      <c r="D1620" s="23"/>
      <c r="E1620" s="24"/>
      <c r="F1620" s="176" t="s">
        <v>255</v>
      </c>
      <c r="G1620" s="190">
        <f>G760</f>
        <v>0</v>
      </c>
      <c r="H1620" s="242">
        <f>G1620*(1-VLOOKUP($F1620,SHT,4,FALSE))+H760*(1-VLOOKUP($F1620,SHT,4,FALSE))</f>
        <v>0</v>
      </c>
      <c r="I1620" s="179">
        <f t="shared" ref="I1620:V1620" si="769">I760*(1-VLOOKUP($F1620,SHT,4,FALSE))</f>
        <v>0</v>
      </c>
      <c r="J1620" s="179">
        <f t="shared" si="769"/>
        <v>0</v>
      </c>
      <c r="K1620" s="197">
        <f t="shared" si="769"/>
        <v>0</v>
      </c>
      <c r="L1620" s="181">
        <f t="shared" si="769"/>
        <v>0</v>
      </c>
      <c r="M1620" s="192">
        <f t="shared" si="769"/>
        <v>0</v>
      </c>
      <c r="N1620" s="182">
        <f t="shared" si="769"/>
        <v>0</v>
      </c>
      <c r="O1620" s="182">
        <f t="shared" si="769"/>
        <v>0</v>
      </c>
      <c r="P1620" s="182">
        <f t="shared" si="769"/>
        <v>0</v>
      </c>
      <c r="Q1620" s="182">
        <f t="shared" si="769"/>
        <v>0</v>
      </c>
      <c r="R1620" s="182">
        <f t="shared" si="769"/>
        <v>0</v>
      </c>
      <c r="S1620" s="182">
        <f t="shared" si="769"/>
        <v>0</v>
      </c>
      <c r="T1620" s="178">
        <f t="shared" si="769"/>
        <v>0</v>
      </c>
      <c r="U1620" s="182">
        <f t="shared" si="769"/>
        <v>0</v>
      </c>
      <c r="V1620" s="183">
        <f t="shared" si="769"/>
        <v>0</v>
      </c>
      <c r="W1620" s="46">
        <f>W760</f>
        <v>0</v>
      </c>
      <c r="Y1620"/>
      <c r="Z1620"/>
    </row>
    <row r="1621" spans="1:26" s="72" customFormat="1" outlineLevel="1" x14ac:dyDescent="0.2">
      <c r="A1621" s="322"/>
      <c r="B1621" s="25"/>
      <c r="C1621" s="23"/>
      <c r="D1621" s="23"/>
      <c r="E1621" s="24"/>
      <c r="F1621" s="176" t="s">
        <v>333</v>
      </c>
      <c r="G1621" s="190">
        <f>G761</f>
        <v>0</v>
      </c>
      <c r="H1621" s="242">
        <f>G1621*(1-VLOOKUP($F1621,SHT,4,FALSE))+H761*(1-VLOOKUP($F1621,SHT,4,FALSE))</f>
        <v>0</v>
      </c>
      <c r="I1621" s="179">
        <f t="shared" ref="I1621:V1621" si="770">I761*(1-VLOOKUP($F1621,SHT,4,FALSE))</f>
        <v>0</v>
      </c>
      <c r="J1621" s="179">
        <f t="shared" si="770"/>
        <v>0</v>
      </c>
      <c r="K1621" s="197">
        <f t="shared" si="770"/>
        <v>0</v>
      </c>
      <c r="L1621" s="181">
        <f t="shared" si="770"/>
        <v>0</v>
      </c>
      <c r="M1621" s="192">
        <f t="shared" si="770"/>
        <v>0</v>
      </c>
      <c r="N1621" s="182">
        <f t="shared" si="770"/>
        <v>0</v>
      </c>
      <c r="O1621" s="182">
        <f t="shared" si="770"/>
        <v>0</v>
      </c>
      <c r="P1621" s="182">
        <f t="shared" si="770"/>
        <v>0</v>
      </c>
      <c r="Q1621" s="182">
        <f t="shared" si="770"/>
        <v>0</v>
      </c>
      <c r="R1621" s="182">
        <f t="shared" si="770"/>
        <v>0</v>
      </c>
      <c r="S1621" s="182">
        <f t="shared" si="770"/>
        <v>0</v>
      </c>
      <c r="T1621" s="178">
        <f t="shared" si="770"/>
        <v>0</v>
      </c>
      <c r="U1621" s="182">
        <f t="shared" si="770"/>
        <v>0</v>
      </c>
      <c r="V1621" s="183">
        <f t="shared" si="770"/>
        <v>0</v>
      </c>
      <c r="W1621" s="46">
        <f>W761</f>
        <v>0</v>
      </c>
      <c r="Y1621"/>
      <c r="Z1621"/>
    </row>
    <row r="1622" spans="1:26" s="72" customFormat="1" x14ac:dyDescent="0.2">
      <c r="A1622" s="322"/>
      <c r="B1622" s="25"/>
      <c r="C1622" s="23"/>
      <c r="D1622" s="23" t="s">
        <v>58</v>
      </c>
      <c r="E1622" s="24"/>
      <c r="F1622" s="24"/>
      <c r="G1622" s="69"/>
      <c r="H1622" s="70"/>
      <c r="I1622" s="66"/>
      <c r="J1622" s="66"/>
      <c r="K1622" s="67"/>
      <c r="L1622" s="51"/>
      <c r="M1622" s="34"/>
      <c r="N1622" s="34"/>
      <c r="O1622" s="34"/>
      <c r="P1622" s="34"/>
      <c r="Q1622" s="34"/>
      <c r="R1622" s="34"/>
      <c r="S1622" s="34"/>
      <c r="T1622" s="34"/>
      <c r="U1622" s="34"/>
      <c r="V1622" s="37"/>
      <c r="W1622" s="33"/>
      <c r="Y1622"/>
      <c r="Z1622"/>
    </row>
    <row r="1623" spans="1:26" s="72" customFormat="1" x14ac:dyDescent="0.2">
      <c r="A1623" s="322"/>
      <c r="B1623" s="25"/>
      <c r="C1623" s="23"/>
      <c r="D1623" s="23"/>
      <c r="E1623" s="24" t="s">
        <v>172</v>
      </c>
      <c r="F1623" s="24"/>
      <c r="G1623" s="69">
        <f t="shared" ref="G1623:W1623" si="771">SUBTOTAL(9,G1624:G1625)</f>
        <v>0</v>
      </c>
      <c r="H1623" s="70">
        <f t="shared" si="771"/>
        <v>0</v>
      </c>
      <c r="I1623" s="66">
        <f t="shared" si="771"/>
        <v>0</v>
      </c>
      <c r="J1623" s="66">
        <f t="shared" si="771"/>
        <v>0</v>
      </c>
      <c r="K1623" s="67">
        <f t="shared" si="771"/>
        <v>0</v>
      </c>
      <c r="L1623" s="34">
        <f t="shared" si="771"/>
        <v>0</v>
      </c>
      <c r="M1623" s="34">
        <f t="shared" si="771"/>
        <v>0</v>
      </c>
      <c r="N1623" s="34">
        <f t="shared" si="771"/>
        <v>0</v>
      </c>
      <c r="O1623" s="34">
        <f t="shared" si="771"/>
        <v>0</v>
      </c>
      <c r="P1623" s="34">
        <f t="shared" si="771"/>
        <v>0</v>
      </c>
      <c r="Q1623" s="34">
        <f t="shared" si="771"/>
        <v>0</v>
      </c>
      <c r="R1623" s="34">
        <f t="shared" si="771"/>
        <v>0</v>
      </c>
      <c r="S1623" s="34">
        <f t="shared" si="771"/>
        <v>0</v>
      </c>
      <c r="T1623" s="34">
        <f t="shared" si="771"/>
        <v>0</v>
      </c>
      <c r="U1623" s="34">
        <f t="shared" si="771"/>
        <v>0</v>
      </c>
      <c r="V1623" s="37">
        <f t="shared" si="771"/>
        <v>0</v>
      </c>
      <c r="W1623" s="33">
        <f t="shared" si="771"/>
        <v>0</v>
      </c>
      <c r="Y1623"/>
      <c r="Z1623"/>
    </row>
    <row r="1624" spans="1:26" s="72" customFormat="1" outlineLevel="1" x14ac:dyDescent="0.2">
      <c r="A1624" s="322"/>
      <c r="B1624" s="25"/>
      <c r="C1624" s="23"/>
      <c r="D1624" s="23"/>
      <c r="E1624" s="24"/>
      <c r="F1624" s="176" t="s">
        <v>61</v>
      </c>
      <c r="G1624" s="190">
        <f>G764</f>
        <v>0</v>
      </c>
      <c r="H1624" s="242">
        <f>G1624*(1-VLOOKUP($F1624,SHT,4,FALSE))+H764*(1-VLOOKUP($F1624,SHT,4,FALSE))</f>
        <v>0</v>
      </c>
      <c r="I1624" s="179">
        <f t="shared" ref="I1624:V1624" si="772">I764*(1-VLOOKUP($F1624,SHT,4,FALSE))</f>
        <v>0</v>
      </c>
      <c r="J1624" s="179">
        <f t="shared" si="772"/>
        <v>0</v>
      </c>
      <c r="K1624" s="197">
        <f t="shared" si="772"/>
        <v>0</v>
      </c>
      <c r="L1624" s="181">
        <f t="shared" si="772"/>
        <v>0</v>
      </c>
      <c r="M1624" s="192">
        <f t="shared" si="772"/>
        <v>0</v>
      </c>
      <c r="N1624" s="182">
        <f t="shared" si="772"/>
        <v>0</v>
      </c>
      <c r="O1624" s="182">
        <f t="shared" si="772"/>
        <v>0</v>
      </c>
      <c r="P1624" s="182">
        <f t="shared" si="772"/>
        <v>0</v>
      </c>
      <c r="Q1624" s="182">
        <f t="shared" si="772"/>
        <v>0</v>
      </c>
      <c r="R1624" s="182">
        <f t="shared" si="772"/>
        <v>0</v>
      </c>
      <c r="S1624" s="182">
        <f t="shared" si="772"/>
        <v>0</v>
      </c>
      <c r="T1624" s="178">
        <f t="shared" si="772"/>
        <v>0</v>
      </c>
      <c r="U1624" s="182">
        <f t="shared" si="772"/>
        <v>0</v>
      </c>
      <c r="V1624" s="183">
        <f t="shared" si="772"/>
        <v>0</v>
      </c>
      <c r="W1624" s="46">
        <f>W764</f>
        <v>0</v>
      </c>
      <c r="Y1624"/>
      <c r="Z1624"/>
    </row>
    <row r="1625" spans="1:26" s="72" customFormat="1" outlineLevel="1" x14ac:dyDescent="0.2">
      <c r="A1625" s="322"/>
      <c r="B1625" s="25"/>
      <c r="C1625" s="23"/>
      <c r="D1625" s="23"/>
      <c r="E1625" s="24"/>
      <c r="F1625" s="176" t="s">
        <v>173</v>
      </c>
      <c r="G1625" s="190">
        <f>G765</f>
        <v>0</v>
      </c>
      <c r="H1625" s="242">
        <f>G1625*(1-VLOOKUP($F1625,SHT,4,FALSE))+H765*(1-VLOOKUP($F1625,SHT,4,FALSE))</f>
        <v>0</v>
      </c>
      <c r="I1625" s="179">
        <f t="shared" ref="I1625:V1625" si="773">I765*(1-VLOOKUP($F1625,SHT,4,FALSE))</f>
        <v>0</v>
      </c>
      <c r="J1625" s="179">
        <f t="shared" si="773"/>
        <v>0</v>
      </c>
      <c r="K1625" s="197">
        <f t="shared" si="773"/>
        <v>0</v>
      </c>
      <c r="L1625" s="181">
        <f t="shared" si="773"/>
        <v>0</v>
      </c>
      <c r="M1625" s="192">
        <f t="shared" si="773"/>
        <v>0</v>
      </c>
      <c r="N1625" s="182">
        <f t="shared" si="773"/>
        <v>0</v>
      </c>
      <c r="O1625" s="182">
        <f t="shared" si="773"/>
        <v>0</v>
      </c>
      <c r="P1625" s="182">
        <f t="shared" si="773"/>
        <v>0</v>
      </c>
      <c r="Q1625" s="182">
        <f t="shared" si="773"/>
        <v>0</v>
      </c>
      <c r="R1625" s="182">
        <f t="shared" si="773"/>
        <v>0</v>
      </c>
      <c r="S1625" s="182">
        <f t="shared" si="773"/>
        <v>0</v>
      </c>
      <c r="T1625" s="178">
        <f t="shared" si="773"/>
        <v>0</v>
      </c>
      <c r="U1625" s="182">
        <f t="shared" si="773"/>
        <v>0</v>
      </c>
      <c r="V1625" s="183">
        <f t="shared" si="773"/>
        <v>0</v>
      </c>
      <c r="W1625" s="46">
        <f>W765</f>
        <v>0</v>
      </c>
      <c r="Y1625"/>
      <c r="Z1625"/>
    </row>
    <row r="1626" spans="1:26" s="72" customFormat="1" x14ac:dyDescent="0.2">
      <c r="A1626" s="322"/>
      <c r="B1626" s="25"/>
      <c r="C1626" s="23"/>
      <c r="D1626" s="23"/>
      <c r="E1626" s="24" t="s">
        <v>166</v>
      </c>
      <c r="F1626" s="24"/>
      <c r="G1626" s="69">
        <f t="shared" ref="G1626:W1626" si="774">SUBTOTAL(9,G1627:G1629)</f>
        <v>0</v>
      </c>
      <c r="H1626" s="70">
        <f t="shared" si="774"/>
        <v>0</v>
      </c>
      <c r="I1626" s="66">
        <f t="shared" si="774"/>
        <v>0</v>
      </c>
      <c r="J1626" s="66">
        <f t="shared" si="774"/>
        <v>0</v>
      </c>
      <c r="K1626" s="67">
        <f t="shared" si="774"/>
        <v>0</v>
      </c>
      <c r="L1626" s="34">
        <f t="shared" si="774"/>
        <v>0</v>
      </c>
      <c r="M1626" s="34">
        <f t="shared" si="774"/>
        <v>0</v>
      </c>
      <c r="N1626" s="34">
        <f t="shared" si="774"/>
        <v>0</v>
      </c>
      <c r="O1626" s="34">
        <f t="shared" si="774"/>
        <v>0</v>
      </c>
      <c r="P1626" s="34">
        <f t="shared" si="774"/>
        <v>0</v>
      </c>
      <c r="Q1626" s="34">
        <f t="shared" si="774"/>
        <v>0</v>
      </c>
      <c r="R1626" s="34">
        <f t="shared" si="774"/>
        <v>0</v>
      </c>
      <c r="S1626" s="34">
        <f t="shared" si="774"/>
        <v>0</v>
      </c>
      <c r="T1626" s="34">
        <f t="shared" si="774"/>
        <v>0</v>
      </c>
      <c r="U1626" s="34">
        <f t="shared" si="774"/>
        <v>0</v>
      </c>
      <c r="V1626" s="34">
        <f t="shared" si="774"/>
        <v>0</v>
      </c>
      <c r="W1626" s="33">
        <f t="shared" si="774"/>
        <v>0</v>
      </c>
      <c r="Y1626"/>
      <c r="Z1626"/>
    </row>
    <row r="1627" spans="1:26" s="72" customFormat="1" outlineLevel="1" x14ac:dyDescent="0.2">
      <c r="A1627" s="322"/>
      <c r="B1627" s="25"/>
      <c r="C1627" s="23"/>
      <c r="D1627" s="23"/>
      <c r="E1627" s="24"/>
      <c r="F1627" s="176" t="s">
        <v>59</v>
      </c>
      <c r="G1627" s="190">
        <f>G767</f>
        <v>0</v>
      </c>
      <c r="H1627" s="242">
        <f>G1627*(1-VLOOKUP($F1627,SHT,4,FALSE))+H767*(1-VLOOKUP($F1627,SHT,4,FALSE))</f>
        <v>0</v>
      </c>
      <c r="I1627" s="179">
        <f t="shared" ref="I1627:V1627" si="775">I767*(1-VLOOKUP($F1627,SHT,4,FALSE))</f>
        <v>0</v>
      </c>
      <c r="J1627" s="179">
        <f t="shared" si="775"/>
        <v>0</v>
      </c>
      <c r="K1627" s="197">
        <f t="shared" si="775"/>
        <v>0</v>
      </c>
      <c r="L1627" s="181">
        <f t="shared" si="775"/>
        <v>0</v>
      </c>
      <c r="M1627" s="192">
        <f t="shared" si="775"/>
        <v>0</v>
      </c>
      <c r="N1627" s="182">
        <f t="shared" si="775"/>
        <v>0</v>
      </c>
      <c r="O1627" s="182">
        <f t="shared" si="775"/>
        <v>0</v>
      </c>
      <c r="P1627" s="182">
        <f t="shared" si="775"/>
        <v>0</v>
      </c>
      <c r="Q1627" s="182">
        <f t="shared" si="775"/>
        <v>0</v>
      </c>
      <c r="R1627" s="182">
        <f t="shared" si="775"/>
        <v>0</v>
      </c>
      <c r="S1627" s="182">
        <f t="shared" si="775"/>
        <v>0</v>
      </c>
      <c r="T1627" s="178">
        <f t="shared" si="775"/>
        <v>0</v>
      </c>
      <c r="U1627" s="182">
        <f t="shared" si="775"/>
        <v>0</v>
      </c>
      <c r="V1627" s="183">
        <f t="shared" si="775"/>
        <v>0</v>
      </c>
      <c r="W1627" s="46">
        <f>W767</f>
        <v>0</v>
      </c>
      <c r="Y1627"/>
      <c r="Z1627"/>
    </row>
    <row r="1628" spans="1:26" s="72" customFormat="1" outlineLevel="1" x14ac:dyDescent="0.2">
      <c r="A1628" s="322"/>
      <c r="B1628" s="25"/>
      <c r="C1628" s="23"/>
      <c r="D1628" s="23"/>
      <c r="E1628" s="24"/>
      <c r="F1628" s="176" t="s">
        <v>167</v>
      </c>
      <c r="G1628" s="190">
        <f>G768</f>
        <v>0</v>
      </c>
      <c r="H1628" s="242">
        <f>G1628*(1-VLOOKUP($F1628,SHT,4,FALSE))+H768*(1-VLOOKUP($F1628,SHT,4,FALSE))</f>
        <v>0</v>
      </c>
      <c r="I1628" s="179">
        <f t="shared" ref="I1628:V1628" si="776">I768*(1-VLOOKUP($F1628,SHT,4,FALSE))</f>
        <v>0</v>
      </c>
      <c r="J1628" s="179">
        <f t="shared" si="776"/>
        <v>0</v>
      </c>
      <c r="K1628" s="197">
        <f t="shared" si="776"/>
        <v>0</v>
      </c>
      <c r="L1628" s="181">
        <f t="shared" si="776"/>
        <v>0</v>
      </c>
      <c r="M1628" s="192">
        <f t="shared" si="776"/>
        <v>0</v>
      </c>
      <c r="N1628" s="182">
        <f t="shared" si="776"/>
        <v>0</v>
      </c>
      <c r="O1628" s="182">
        <f t="shared" si="776"/>
        <v>0</v>
      </c>
      <c r="P1628" s="182">
        <f t="shared" si="776"/>
        <v>0</v>
      </c>
      <c r="Q1628" s="182">
        <f t="shared" si="776"/>
        <v>0</v>
      </c>
      <c r="R1628" s="182">
        <f t="shared" si="776"/>
        <v>0</v>
      </c>
      <c r="S1628" s="182">
        <f t="shared" si="776"/>
        <v>0</v>
      </c>
      <c r="T1628" s="178">
        <f t="shared" si="776"/>
        <v>0</v>
      </c>
      <c r="U1628" s="182">
        <f t="shared" si="776"/>
        <v>0</v>
      </c>
      <c r="V1628" s="183">
        <f t="shared" si="776"/>
        <v>0</v>
      </c>
      <c r="W1628" s="46">
        <f>W768</f>
        <v>0</v>
      </c>
      <c r="Y1628"/>
      <c r="Z1628"/>
    </row>
    <row r="1629" spans="1:26" s="72" customFormat="1" outlineLevel="1" x14ac:dyDescent="0.2">
      <c r="A1629" s="322"/>
      <c r="B1629" s="25"/>
      <c r="C1629" s="23"/>
      <c r="D1629" s="23"/>
      <c r="E1629" s="24"/>
      <c r="F1629" s="176" t="s">
        <v>168</v>
      </c>
      <c r="G1629" s="190">
        <f>G769</f>
        <v>0</v>
      </c>
      <c r="H1629" s="242">
        <f>G1629*(1-VLOOKUP($F1629,SHT,4,FALSE))+H769*(1-VLOOKUP($F1629,SHT,4,FALSE))</f>
        <v>0</v>
      </c>
      <c r="I1629" s="179">
        <f t="shared" ref="I1629:V1629" si="777">I769*(1-VLOOKUP($F1629,SHT,4,FALSE))</f>
        <v>0</v>
      </c>
      <c r="J1629" s="179">
        <f t="shared" si="777"/>
        <v>0</v>
      </c>
      <c r="K1629" s="197">
        <f t="shared" si="777"/>
        <v>0</v>
      </c>
      <c r="L1629" s="181">
        <f t="shared" si="777"/>
        <v>0</v>
      </c>
      <c r="M1629" s="192">
        <f t="shared" si="777"/>
        <v>0</v>
      </c>
      <c r="N1629" s="182">
        <f t="shared" si="777"/>
        <v>0</v>
      </c>
      <c r="O1629" s="182">
        <f t="shared" si="777"/>
        <v>0</v>
      </c>
      <c r="P1629" s="182">
        <f t="shared" si="777"/>
        <v>0</v>
      </c>
      <c r="Q1629" s="182">
        <f t="shared" si="777"/>
        <v>0</v>
      </c>
      <c r="R1629" s="182">
        <f t="shared" si="777"/>
        <v>0</v>
      </c>
      <c r="S1629" s="182">
        <f t="shared" si="777"/>
        <v>0</v>
      </c>
      <c r="T1629" s="178">
        <f t="shared" si="777"/>
        <v>0</v>
      </c>
      <c r="U1629" s="182">
        <f t="shared" si="777"/>
        <v>0</v>
      </c>
      <c r="V1629" s="183">
        <f t="shared" si="777"/>
        <v>0</v>
      </c>
      <c r="W1629" s="46">
        <f>W769</f>
        <v>0</v>
      </c>
      <c r="Y1629"/>
      <c r="Z1629"/>
    </row>
    <row r="1630" spans="1:26" s="72" customFormat="1" x14ac:dyDescent="0.2">
      <c r="A1630" s="322"/>
      <c r="B1630" s="25"/>
      <c r="C1630" s="23"/>
      <c r="D1630" s="23"/>
      <c r="E1630" s="24" t="s">
        <v>174</v>
      </c>
      <c r="F1630" s="24"/>
      <c r="G1630" s="69">
        <f t="shared" ref="G1630:W1630" si="778">SUBTOTAL(9,G1631:G1632)</f>
        <v>0</v>
      </c>
      <c r="H1630" s="70">
        <f t="shared" si="778"/>
        <v>0</v>
      </c>
      <c r="I1630" s="66">
        <f t="shared" si="778"/>
        <v>0</v>
      </c>
      <c r="J1630" s="66">
        <f t="shared" si="778"/>
        <v>0</v>
      </c>
      <c r="K1630" s="67">
        <f t="shared" si="778"/>
        <v>0</v>
      </c>
      <c r="L1630" s="34">
        <f t="shared" si="778"/>
        <v>0</v>
      </c>
      <c r="M1630" s="34">
        <f t="shared" si="778"/>
        <v>0</v>
      </c>
      <c r="N1630" s="34">
        <f t="shared" si="778"/>
        <v>0</v>
      </c>
      <c r="O1630" s="34">
        <f t="shared" si="778"/>
        <v>0</v>
      </c>
      <c r="P1630" s="34">
        <f t="shared" si="778"/>
        <v>0</v>
      </c>
      <c r="Q1630" s="34">
        <f t="shared" si="778"/>
        <v>0</v>
      </c>
      <c r="R1630" s="34">
        <f t="shared" si="778"/>
        <v>0</v>
      </c>
      <c r="S1630" s="34">
        <f t="shared" si="778"/>
        <v>0</v>
      </c>
      <c r="T1630" s="34">
        <f t="shared" si="778"/>
        <v>0</v>
      </c>
      <c r="U1630" s="34">
        <f t="shared" si="778"/>
        <v>0</v>
      </c>
      <c r="V1630" s="37">
        <f t="shared" si="778"/>
        <v>0</v>
      </c>
      <c r="W1630" s="33">
        <f t="shared" si="778"/>
        <v>0</v>
      </c>
      <c r="Y1630"/>
      <c r="Z1630"/>
    </row>
    <row r="1631" spans="1:26" s="72" customFormat="1" outlineLevel="1" x14ac:dyDescent="0.2">
      <c r="A1631" s="322"/>
      <c r="B1631" s="25"/>
      <c r="C1631" s="23"/>
      <c r="D1631" s="23"/>
      <c r="E1631" s="24"/>
      <c r="F1631" s="176" t="s">
        <v>62</v>
      </c>
      <c r="G1631" s="190">
        <f>G771</f>
        <v>0</v>
      </c>
      <c r="H1631" s="242">
        <f>G1631*(1-VLOOKUP($F1631,SHT,4,FALSE))+H771*(1-VLOOKUP($F1631,SHT,4,FALSE))</f>
        <v>0</v>
      </c>
      <c r="I1631" s="179">
        <f t="shared" ref="I1631:V1631" si="779">I771*(1-VLOOKUP($F1631,SHT,4,FALSE))</f>
        <v>0</v>
      </c>
      <c r="J1631" s="179">
        <f t="shared" si="779"/>
        <v>0</v>
      </c>
      <c r="K1631" s="197">
        <f t="shared" si="779"/>
        <v>0</v>
      </c>
      <c r="L1631" s="181">
        <f t="shared" si="779"/>
        <v>0</v>
      </c>
      <c r="M1631" s="192">
        <f t="shared" si="779"/>
        <v>0</v>
      </c>
      <c r="N1631" s="182">
        <f t="shared" si="779"/>
        <v>0</v>
      </c>
      <c r="O1631" s="182">
        <f t="shared" si="779"/>
        <v>0</v>
      </c>
      <c r="P1631" s="182">
        <f t="shared" si="779"/>
        <v>0</v>
      </c>
      <c r="Q1631" s="182">
        <f t="shared" si="779"/>
        <v>0</v>
      </c>
      <c r="R1631" s="182">
        <f t="shared" si="779"/>
        <v>0</v>
      </c>
      <c r="S1631" s="182">
        <f t="shared" si="779"/>
        <v>0</v>
      </c>
      <c r="T1631" s="178">
        <f t="shared" si="779"/>
        <v>0</v>
      </c>
      <c r="U1631" s="182">
        <f t="shared" si="779"/>
        <v>0</v>
      </c>
      <c r="V1631" s="183">
        <f t="shared" si="779"/>
        <v>0</v>
      </c>
      <c r="W1631" s="46">
        <f>W771</f>
        <v>0</v>
      </c>
      <c r="Y1631"/>
      <c r="Z1631"/>
    </row>
    <row r="1632" spans="1:26" s="72" customFormat="1" outlineLevel="1" x14ac:dyDescent="0.2">
      <c r="A1632" s="322"/>
      <c r="B1632" s="25"/>
      <c r="C1632" s="23"/>
      <c r="D1632" s="23"/>
      <c r="E1632" s="24"/>
      <c r="F1632" s="176" t="s">
        <v>175</v>
      </c>
      <c r="G1632" s="190">
        <f>G772</f>
        <v>0</v>
      </c>
      <c r="H1632" s="242">
        <f>G1632*(1-VLOOKUP($F1632,SHT,4,FALSE))+H772*(1-VLOOKUP($F1632,SHT,4,FALSE))</f>
        <v>0</v>
      </c>
      <c r="I1632" s="179">
        <f t="shared" ref="I1632:V1632" si="780">I772*(1-VLOOKUP($F1632,SHT,4,FALSE))</f>
        <v>0</v>
      </c>
      <c r="J1632" s="179">
        <f t="shared" si="780"/>
        <v>0</v>
      </c>
      <c r="K1632" s="197">
        <f t="shared" si="780"/>
        <v>0</v>
      </c>
      <c r="L1632" s="181">
        <f t="shared" si="780"/>
        <v>0</v>
      </c>
      <c r="M1632" s="192">
        <f t="shared" si="780"/>
        <v>0</v>
      </c>
      <c r="N1632" s="182">
        <f t="shared" si="780"/>
        <v>0</v>
      </c>
      <c r="O1632" s="182">
        <f t="shared" si="780"/>
        <v>0</v>
      </c>
      <c r="P1632" s="182">
        <f t="shared" si="780"/>
        <v>0</v>
      </c>
      <c r="Q1632" s="182">
        <f t="shared" si="780"/>
        <v>0</v>
      </c>
      <c r="R1632" s="182">
        <f t="shared" si="780"/>
        <v>0</v>
      </c>
      <c r="S1632" s="182">
        <f t="shared" si="780"/>
        <v>0</v>
      </c>
      <c r="T1632" s="178">
        <f t="shared" si="780"/>
        <v>0</v>
      </c>
      <c r="U1632" s="182">
        <f t="shared" si="780"/>
        <v>0</v>
      </c>
      <c r="V1632" s="183">
        <f t="shared" si="780"/>
        <v>0</v>
      </c>
      <c r="W1632" s="46">
        <f>W772</f>
        <v>0</v>
      </c>
      <c r="Y1632"/>
      <c r="Z1632"/>
    </row>
    <row r="1633" spans="1:26" s="72" customFormat="1" x14ac:dyDescent="0.2">
      <c r="A1633" s="322"/>
      <c r="B1633" s="25"/>
      <c r="C1633" s="23"/>
      <c r="D1633" s="23"/>
      <c r="E1633" s="24" t="s">
        <v>169</v>
      </c>
      <c r="F1633" s="24"/>
      <c r="G1633" s="69">
        <f t="shared" ref="G1633:W1633" si="781">SUBTOTAL(9,G1634:G1636)</f>
        <v>0</v>
      </c>
      <c r="H1633" s="70">
        <f t="shared" si="781"/>
        <v>0</v>
      </c>
      <c r="I1633" s="66">
        <f t="shared" si="781"/>
        <v>0</v>
      </c>
      <c r="J1633" s="66">
        <f t="shared" si="781"/>
        <v>0</v>
      </c>
      <c r="K1633" s="67">
        <f t="shared" si="781"/>
        <v>0</v>
      </c>
      <c r="L1633" s="34">
        <f t="shared" si="781"/>
        <v>0</v>
      </c>
      <c r="M1633" s="34">
        <f t="shared" si="781"/>
        <v>0</v>
      </c>
      <c r="N1633" s="34">
        <f t="shared" si="781"/>
        <v>0</v>
      </c>
      <c r="O1633" s="34">
        <f t="shared" si="781"/>
        <v>0</v>
      </c>
      <c r="P1633" s="34">
        <f t="shared" si="781"/>
        <v>0</v>
      </c>
      <c r="Q1633" s="34">
        <f t="shared" si="781"/>
        <v>0</v>
      </c>
      <c r="R1633" s="34">
        <f t="shared" si="781"/>
        <v>0</v>
      </c>
      <c r="S1633" s="34">
        <f t="shared" si="781"/>
        <v>0</v>
      </c>
      <c r="T1633" s="34">
        <f t="shared" si="781"/>
        <v>0</v>
      </c>
      <c r="U1633" s="34">
        <f t="shared" si="781"/>
        <v>0</v>
      </c>
      <c r="V1633" s="34">
        <f t="shared" si="781"/>
        <v>0</v>
      </c>
      <c r="W1633" s="33">
        <f t="shared" si="781"/>
        <v>0</v>
      </c>
      <c r="Y1633"/>
      <c r="Z1633"/>
    </row>
    <row r="1634" spans="1:26" s="72" customFormat="1" outlineLevel="1" x14ac:dyDescent="0.2">
      <c r="A1634" s="322"/>
      <c r="B1634" s="25"/>
      <c r="C1634" s="23"/>
      <c r="D1634" s="23"/>
      <c r="E1634" s="24"/>
      <c r="F1634" s="176" t="s">
        <v>60</v>
      </c>
      <c r="G1634" s="190">
        <f>G774</f>
        <v>0</v>
      </c>
      <c r="H1634" s="242">
        <f>G1634*(1-VLOOKUP($F1634,SHT,4,FALSE))+H774*(1-VLOOKUP($F1634,SHT,4,FALSE))</f>
        <v>0</v>
      </c>
      <c r="I1634" s="179">
        <f t="shared" ref="I1634:V1634" si="782">I774*(1-VLOOKUP($F1634,SHT,4,FALSE))</f>
        <v>0</v>
      </c>
      <c r="J1634" s="179">
        <f t="shared" si="782"/>
        <v>0</v>
      </c>
      <c r="K1634" s="197">
        <f t="shared" si="782"/>
        <v>0</v>
      </c>
      <c r="L1634" s="181">
        <f t="shared" si="782"/>
        <v>0</v>
      </c>
      <c r="M1634" s="192">
        <f t="shared" si="782"/>
        <v>0</v>
      </c>
      <c r="N1634" s="182">
        <f t="shared" si="782"/>
        <v>0</v>
      </c>
      <c r="O1634" s="182">
        <f t="shared" si="782"/>
        <v>0</v>
      </c>
      <c r="P1634" s="182">
        <f t="shared" si="782"/>
        <v>0</v>
      </c>
      <c r="Q1634" s="182">
        <f t="shared" si="782"/>
        <v>0</v>
      </c>
      <c r="R1634" s="182">
        <f t="shared" si="782"/>
        <v>0</v>
      </c>
      <c r="S1634" s="182">
        <f t="shared" si="782"/>
        <v>0</v>
      </c>
      <c r="T1634" s="178">
        <f t="shared" si="782"/>
        <v>0</v>
      </c>
      <c r="U1634" s="182">
        <f t="shared" si="782"/>
        <v>0</v>
      </c>
      <c r="V1634" s="183">
        <f t="shared" si="782"/>
        <v>0</v>
      </c>
      <c r="W1634" s="46">
        <f>W774</f>
        <v>0</v>
      </c>
      <c r="Y1634"/>
      <c r="Z1634"/>
    </row>
    <row r="1635" spans="1:26" s="72" customFormat="1" outlineLevel="1" x14ac:dyDescent="0.2">
      <c r="A1635" s="322"/>
      <c r="B1635" s="25"/>
      <c r="C1635" s="23"/>
      <c r="D1635" s="23"/>
      <c r="E1635" s="24"/>
      <c r="F1635" s="176" t="s">
        <v>170</v>
      </c>
      <c r="G1635" s="190">
        <f>G775</f>
        <v>0</v>
      </c>
      <c r="H1635" s="242">
        <f>G1635*(1-VLOOKUP($F1635,SHT,4,FALSE))+H775*(1-VLOOKUP($F1635,SHT,4,FALSE))</f>
        <v>0</v>
      </c>
      <c r="I1635" s="179">
        <f t="shared" ref="I1635:V1635" si="783">I775*(1-VLOOKUP($F1635,SHT,4,FALSE))</f>
        <v>0</v>
      </c>
      <c r="J1635" s="179">
        <f t="shared" si="783"/>
        <v>0</v>
      </c>
      <c r="K1635" s="197">
        <f t="shared" si="783"/>
        <v>0</v>
      </c>
      <c r="L1635" s="181">
        <f t="shared" si="783"/>
        <v>0</v>
      </c>
      <c r="M1635" s="192">
        <f t="shared" si="783"/>
        <v>0</v>
      </c>
      <c r="N1635" s="182">
        <f t="shared" si="783"/>
        <v>0</v>
      </c>
      <c r="O1635" s="182">
        <f t="shared" si="783"/>
        <v>0</v>
      </c>
      <c r="P1635" s="182">
        <f t="shared" si="783"/>
        <v>0</v>
      </c>
      <c r="Q1635" s="182">
        <f t="shared" si="783"/>
        <v>0</v>
      </c>
      <c r="R1635" s="182">
        <f t="shared" si="783"/>
        <v>0</v>
      </c>
      <c r="S1635" s="182">
        <f t="shared" si="783"/>
        <v>0</v>
      </c>
      <c r="T1635" s="178">
        <f t="shared" si="783"/>
        <v>0</v>
      </c>
      <c r="U1635" s="182">
        <f t="shared" si="783"/>
        <v>0</v>
      </c>
      <c r="V1635" s="183">
        <f t="shared" si="783"/>
        <v>0</v>
      </c>
      <c r="W1635" s="46">
        <f>W775</f>
        <v>0</v>
      </c>
      <c r="Y1635"/>
      <c r="Z1635"/>
    </row>
    <row r="1636" spans="1:26" s="72" customFormat="1" outlineLevel="1" x14ac:dyDescent="0.2">
      <c r="A1636" s="322"/>
      <c r="B1636" s="25"/>
      <c r="C1636" s="23"/>
      <c r="D1636" s="23"/>
      <c r="E1636" s="24"/>
      <c r="F1636" s="176" t="s">
        <v>171</v>
      </c>
      <c r="G1636" s="190">
        <f>G776</f>
        <v>0</v>
      </c>
      <c r="H1636" s="242">
        <f>G1636*(1-VLOOKUP($F1636,SHT,4,FALSE))+H776*(1-VLOOKUP($F1636,SHT,4,FALSE))</f>
        <v>0</v>
      </c>
      <c r="I1636" s="179">
        <f t="shared" ref="I1636:V1636" si="784">I776*(1-VLOOKUP($F1636,SHT,4,FALSE))</f>
        <v>0</v>
      </c>
      <c r="J1636" s="179">
        <f t="shared" si="784"/>
        <v>0</v>
      </c>
      <c r="K1636" s="197">
        <f t="shared" si="784"/>
        <v>0</v>
      </c>
      <c r="L1636" s="181">
        <f t="shared" si="784"/>
        <v>0</v>
      </c>
      <c r="M1636" s="192">
        <f t="shared" si="784"/>
        <v>0</v>
      </c>
      <c r="N1636" s="182">
        <f t="shared" si="784"/>
        <v>0</v>
      </c>
      <c r="O1636" s="182">
        <f t="shared" si="784"/>
        <v>0</v>
      </c>
      <c r="P1636" s="182">
        <f t="shared" si="784"/>
        <v>0</v>
      </c>
      <c r="Q1636" s="182">
        <f t="shared" si="784"/>
        <v>0</v>
      </c>
      <c r="R1636" s="182">
        <f t="shared" si="784"/>
        <v>0</v>
      </c>
      <c r="S1636" s="182">
        <f t="shared" si="784"/>
        <v>0</v>
      </c>
      <c r="T1636" s="178">
        <f t="shared" si="784"/>
        <v>0</v>
      </c>
      <c r="U1636" s="182">
        <f t="shared" si="784"/>
        <v>0</v>
      </c>
      <c r="V1636" s="183">
        <f t="shared" si="784"/>
        <v>0</v>
      </c>
      <c r="W1636" s="46">
        <f>W776</f>
        <v>0</v>
      </c>
      <c r="Y1636"/>
      <c r="Z1636"/>
    </row>
    <row r="1637" spans="1:26" s="72" customFormat="1" x14ac:dyDescent="0.2">
      <c r="A1637" s="322"/>
      <c r="B1637" s="25"/>
      <c r="C1637" s="23"/>
      <c r="D1637" s="23"/>
      <c r="E1637" s="24" t="s">
        <v>334</v>
      </c>
      <c r="F1637" s="24"/>
      <c r="G1637" s="69">
        <f t="shared" ref="G1637:W1637" si="785">SUBTOTAL(9,G1638:G1639)</f>
        <v>0</v>
      </c>
      <c r="H1637" s="70">
        <f t="shared" si="785"/>
        <v>0</v>
      </c>
      <c r="I1637" s="66">
        <f t="shared" si="785"/>
        <v>0</v>
      </c>
      <c r="J1637" s="66">
        <f t="shared" si="785"/>
        <v>0</v>
      </c>
      <c r="K1637" s="67">
        <f t="shared" si="785"/>
        <v>0</v>
      </c>
      <c r="L1637" s="34">
        <f t="shared" si="785"/>
        <v>0</v>
      </c>
      <c r="M1637" s="34">
        <f t="shared" si="785"/>
        <v>0</v>
      </c>
      <c r="N1637" s="34">
        <f t="shared" si="785"/>
        <v>0</v>
      </c>
      <c r="O1637" s="34">
        <f t="shared" si="785"/>
        <v>0</v>
      </c>
      <c r="P1637" s="34">
        <f t="shared" si="785"/>
        <v>0</v>
      </c>
      <c r="Q1637" s="34">
        <f t="shared" si="785"/>
        <v>0</v>
      </c>
      <c r="R1637" s="34">
        <f t="shared" si="785"/>
        <v>0</v>
      </c>
      <c r="S1637" s="34">
        <f t="shared" si="785"/>
        <v>0</v>
      </c>
      <c r="T1637" s="34">
        <f t="shared" si="785"/>
        <v>0</v>
      </c>
      <c r="U1637" s="34">
        <f t="shared" si="785"/>
        <v>0</v>
      </c>
      <c r="V1637" s="37">
        <f t="shared" si="785"/>
        <v>0</v>
      </c>
      <c r="W1637" s="33">
        <f t="shared" si="785"/>
        <v>0</v>
      </c>
      <c r="Y1637"/>
      <c r="Z1637"/>
    </row>
    <row r="1638" spans="1:26" s="72" customFormat="1" outlineLevel="1" x14ac:dyDescent="0.2">
      <c r="A1638" s="322"/>
      <c r="B1638" s="25"/>
      <c r="C1638" s="23"/>
      <c r="D1638" s="23"/>
      <c r="E1638" s="24"/>
      <c r="F1638" s="176" t="s">
        <v>335</v>
      </c>
      <c r="G1638" s="190">
        <f>G778</f>
        <v>0</v>
      </c>
      <c r="H1638" s="242">
        <f>G1638*(1-VLOOKUP($F1638,SHT,4,FALSE))+H778*(1-VLOOKUP($F1638,SHT,4,FALSE))</f>
        <v>0</v>
      </c>
      <c r="I1638" s="179">
        <f t="shared" ref="I1638:V1638" si="786">I778*(1-VLOOKUP($F1638,SHT,4,FALSE))</f>
        <v>0</v>
      </c>
      <c r="J1638" s="179">
        <f t="shared" si="786"/>
        <v>0</v>
      </c>
      <c r="K1638" s="197">
        <f t="shared" si="786"/>
        <v>0</v>
      </c>
      <c r="L1638" s="181">
        <f t="shared" si="786"/>
        <v>0</v>
      </c>
      <c r="M1638" s="192">
        <f t="shared" si="786"/>
        <v>0</v>
      </c>
      <c r="N1638" s="182">
        <f t="shared" si="786"/>
        <v>0</v>
      </c>
      <c r="O1638" s="182">
        <f t="shared" si="786"/>
        <v>0</v>
      </c>
      <c r="P1638" s="182">
        <f t="shared" si="786"/>
        <v>0</v>
      </c>
      <c r="Q1638" s="182">
        <f t="shared" si="786"/>
        <v>0</v>
      </c>
      <c r="R1638" s="182">
        <f t="shared" si="786"/>
        <v>0</v>
      </c>
      <c r="S1638" s="182">
        <f t="shared" si="786"/>
        <v>0</v>
      </c>
      <c r="T1638" s="178">
        <f t="shared" si="786"/>
        <v>0</v>
      </c>
      <c r="U1638" s="182">
        <f t="shared" si="786"/>
        <v>0</v>
      </c>
      <c r="V1638" s="183">
        <f t="shared" si="786"/>
        <v>0</v>
      </c>
      <c r="W1638" s="46">
        <f>W778</f>
        <v>0</v>
      </c>
      <c r="Y1638"/>
      <c r="Z1638"/>
    </row>
    <row r="1639" spans="1:26" s="72" customFormat="1" outlineLevel="1" x14ac:dyDescent="0.2">
      <c r="A1639" s="322"/>
      <c r="B1639" s="25"/>
      <c r="C1639" s="23"/>
      <c r="D1639" s="23"/>
      <c r="E1639" s="24"/>
      <c r="F1639" s="176" t="s">
        <v>336</v>
      </c>
      <c r="G1639" s="190">
        <f>G779</f>
        <v>0</v>
      </c>
      <c r="H1639" s="242">
        <f>G1639*(1-VLOOKUP($F1639,SHT,4,FALSE))+H779*(1-VLOOKUP($F1639,SHT,4,FALSE))</f>
        <v>0</v>
      </c>
      <c r="I1639" s="179">
        <f t="shared" ref="I1639:V1639" si="787">I779*(1-VLOOKUP($F1639,SHT,4,FALSE))</f>
        <v>0</v>
      </c>
      <c r="J1639" s="179">
        <f t="shared" si="787"/>
        <v>0</v>
      </c>
      <c r="K1639" s="197">
        <f t="shared" si="787"/>
        <v>0</v>
      </c>
      <c r="L1639" s="181">
        <f t="shared" si="787"/>
        <v>0</v>
      </c>
      <c r="M1639" s="192">
        <f t="shared" si="787"/>
        <v>0</v>
      </c>
      <c r="N1639" s="182">
        <f t="shared" si="787"/>
        <v>0</v>
      </c>
      <c r="O1639" s="182">
        <f t="shared" si="787"/>
        <v>0</v>
      </c>
      <c r="P1639" s="182">
        <f t="shared" si="787"/>
        <v>0</v>
      </c>
      <c r="Q1639" s="182">
        <f t="shared" si="787"/>
        <v>0</v>
      </c>
      <c r="R1639" s="182">
        <f t="shared" si="787"/>
        <v>0</v>
      </c>
      <c r="S1639" s="182">
        <f t="shared" si="787"/>
        <v>0</v>
      </c>
      <c r="T1639" s="178">
        <f t="shared" si="787"/>
        <v>0</v>
      </c>
      <c r="U1639" s="182">
        <f t="shared" si="787"/>
        <v>0</v>
      </c>
      <c r="V1639" s="183">
        <f t="shared" si="787"/>
        <v>0</v>
      </c>
      <c r="W1639" s="46">
        <f>W779</f>
        <v>0</v>
      </c>
      <c r="Y1639"/>
      <c r="Z1639"/>
    </row>
    <row r="1640" spans="1:26" s="72" customFormat="1" x14ac:dyDescent="0.2">
      <c r="A1640" s="322"/>
      <c r="B1640" s="25"/>
      <c r="C1640" s="23"/>
      <c r="D1640" s="23"/>
      <c r="E1640" s="24" t="s">
        <v>337</v>
      </c>
      <c r="F1640" s="24"/>
      <c r="G1640" s="69">
        <f t="shared" ref="G1640:W1640" si="788">SUBTOTAL(9,G1641:G1643)</f>
        <v>0</v>
      </c>
      <c r="H1640" s="70">
        <f t="shared" si="788"/>
        <v>0</v>
      </c>
      <c r="I1640" s="66">
        <f t="shared" si="788"/>
        <v>0</v>
      </c>
      <c r="J1640" s="66">
        <f t="shared" si="788"/>
        <v>0</v>
      </c>
      <c r="K1640" s="67">
        <f t="shared" si="788"/>
        <v>0</v>
      </c>
      <c r="L1640" s="51">
        <f t="shared" si="788"/>
        <v>0</v>
      </c>
      <c r="M1640" s="34">
        <f t="shared" si="788"/>
        <v>0</v>
      </c>
      <c r="N1640" s="34">
        <f t="shared" si="788"/>
        <v>0</v>
      </c>
      <c r="O1640" s="34">
        <f t="shared" si="788"/>
        <v>0</v>
      </c>
      <c r="P1640" s="34">
        <f t="shared" si="788"/>
        <v>0</v>
      </c>
      <c r="Q1640" s="34">
        <f t="shared" si="788"/>
        <v>0</v>
      </c>
      <c r="R1640" s="34">
        <f t="shared" si="788"/>
        <v>0</v>
      </c>
      <c r="S1640" s="34">
        <f t="shared" si="788"/>
        <v>0</v>
      </c>
      <c r="T1640" s="34">
        <f t="shared" si="788"/>
        <v>0</v>
      </c>
      <c r="U1640" s="34">
        <f t="shared" si="788"/>
        <v>0</v>
      </c>
      <c r="V1640" s="37">
        <f t="shared" si="788"/>
        <v>0</v>
      </c>
      <c r="W1640" s="33">
        <f t="shared" si="788"/>
        <v>0</v>
      </c>
      <c r="Y1640"/>
      <c r="Z1640"/>
    </row>
    <row r="1641" spans="1:26" s="72" customFormat="1" outlineLevel="1" x14ac:dyDescent="0.2">
      <c r="A1641" s="322"/>
      <c r="B1641" s="25"/>
      <c r="C1641" s="23"/>
      <c r="D1641" s="23"/>
      <c r="E1641" s="24"/>
      <c r="F1641" s="176" t="s">
        <v>338</v>
      </c>
      <c r="G1641" s="190">
        <f>G781</f>
        <v>0</v>
      </c>
      <c r="H1641" s="242">
        <f>G1641*(1-VLOOKUP($F1641,SHT,4,FALSE))+H781*(1-VLOOKUP($F1641,SHT,4,FALSE))</f>
        <v>0</v>
      </c>
      <c r="I1641" s="179">
        <f t="shared" ref="I1641:V1641" si="789">I781*(1-VLOOKUP($F1641,SHT,4,FALSE))</f>
        <v>0</v>
      </c>
      <c r="J1641" s="179">
        <f t="shared" si="789"/>
        <v>0</v>
      </c>
      <c r="K1641" s="197">
        <f t="shared" si="789"/>
        <v>0</v>
      </c>
      <c r="L1641" s="196">
        <f t="shared" si="789"/>
        <v>0</v>
      </c>
      <c r="M1641" s="182">
        <f t="shared" si="789"/>
        <v>0</v>
      </c>
      <c r="N1641" s="182">
        <f t="shared" si="789"/>
        <v>0</v>
      </c>
      <c r="O1641" s="182">
        <f t="shared" si="789"/>
        <v>0</v>
      </c>
      <c r="P1641" s="182">
        <f t="shared" si="789"/>
        <v>0</v>
      </c>
      <c r="Q1641" s="182">
        <f t="shared" si="789"/>
        <v>0</v>
      </c>
      <c r="R1641" s="182">
        <f t="shared" si="789"/>
        <v>0</v>
      </c>
      <c r="S1641" s="182">
        <f t="shared" si="789"/>
        <v>0</v>
      </c>
      <c r="T1641" s="182">
        <f t="shared" si="789"/>
        <v>0</v>
      </c>
      <c r="U1641" s="182">
        <f t="shared" si="789"/>
        <v>0</v>
      </c>
      <c r="V1641" s="183">
        <f t="shared" si="789"/>
        <v>0</v>
      </c>
      <c r="W1641" s="46">
        <f>W781</f>
        <v>0</v>
      </c>
      <c r="Y1641"/>
      <c r="Z1641"/>
    </row>
    <row r="1642" spans="1:26" s="72" customFormat="1" outlineLevel="1" x14ac:dyDescent="0.2">
      <c r="A1642" s="322"/>
      <c r="B1642" s="25"/>
      <c r="C1642" s="23"/>
      <c r="D1642" s="23"/>
      <c r="E1642" s="24"/>
      <c r="F1642" s="176" t="s">
        <v>339</v>
      </c>
      <c r="G1642" s="190">
        <f>G782</f>
        <v>0</v>
      </c>
      <c r="H1642" s="242">
        <f>G1642*(1-VLOOKUP($F1642,SHT,4,FALSE))+H782*(1-VLOOKUP($F1642,SHT,4,FALSE))</f>
        <v>0</v>
      </c>
      <c r="I1642" s="179">
        <f t="shared" ref="I1642:V1642" si="790">I782*(1-VLOOKUP($F1642,SHT,4,FALSE))</f>
        <v>0</v>
      </c>
      <c r="J1642" s="179">
        <f t="shared" si="790"/>
        <v>0</v>
      </c>
      <c r="K1642" s="197">
        <f t="shared" si="790"/>
        <v>0</v>
      </c>
      <c r="L1642" s="196">
        <f t="shared" si="790"/>
        <v>0</v>
      </c>
      <c r="M1642" s="182">
        <f t="shared" si="790"/>
        <v>0</v>
      </c>
      <c r="N1642" s="182">
        <f t="shared" si="790"/>
        <v>0</v>
      </c>
      <c r="O1642" s="182">
        <f t="shared" si="790"/>
        <v>0</v>
      </c>
      <c r="P1642" s="182">
        <f t="shared" si="790"/>
        <v>0</v>
      </c>
      <c r="Q1642" s="182">
        <f t="shared" si="790"/>
        <v>0</v>
      </c>
      <c r="R1642" s="182">
        <f t="shared" si="790"/>
        <v>0</v>
      </c>
      <c r="S1642" s="182">
        <f t="shared" si="790"/>
        <v>0</v>
      </c>
      <c r="T1642" s="182">
        <f t="shared" si="790"/>
        <v>0</v>
      </c>
      <c r="U1642" s="182">
        <f t="shared" si="790"/>
        <v>0</v>
      </c>
      <c r="V1642" s="183">
        <f t="shared" si="790"/>
        <v>0</v>
      </c>
      <c r="W1642" s="46">
        <f>W782</f>
        <v>0</v>
      </c>
      <c r="Y1642"/>
      <c r="Z1642"/>
    </row>
    <row r="1643" spans="1:26" s="72" customFormat="1" outlineLevel="1" x14ac:dyDescent="0.2">
      <c r="A1643" s="322"/>
      <c r="B1643" s="25"/>
      <c r="C1643" s="23"/>
      <c r="D1643" s="23"/>
      <c r="E1643" s="24"/>
      <c r="F1643" s="176" t="s">
        <v>340</v>
      </c>
      <c r="G1643" s="190">
        <f>G783</f>
        <v>0</v>
      </c>
      <c r="H1643" s="242">
        <f>G1643*(1-VLOOKUP($F1643,SHT,4,FALSE))+H783*(1-VLOOKUP($F1643,SHT,4,FALSE))</f>
        <v>0</v>
      </c>
      <c r="I1643" s="179">
        <f t="shared" ref="I1643:V1643" si="791">I783*(1-VLOOKUP($F1643,SHT,4,FALSE))</f>
        <v>0</v>
      </c>
      <c r="J1643" s="179">
        <f t="shared" si="791"/>
        <v>0</v>
      </c>
      <c r="K1643" s="197">
        <f t="shared" si="791"/>
        <v>0</v>
      </c>
      <c r="L1643" s="196">
        <f t="shared" si="791"/>
        <v>0</v>
      </c>
      <c r="M1643" s="182">
        <f t="shared" si="791"/>
        <v>0</v>
      </c>
      <c r="N1643" s="182">
        <f t="shared" si="791"/>
        <v>0</v>
      </c>
      <c r="O1643" s="182">
        <f t="shared" si="791"/>
        <v>0</v>
      </c>
      <c r="P1643" s="182">
        <f t="shared" si="791"/>
        <v>0</v>
      </c>
      <c r="Q1643" s="182">
        <f t="shared" si="791"/>
        <v>0</v>
      </c>
      <c r="R1643" s="182">
        <f t="shared" si="791"/>
        <v>0</v>
      </c>
      <c r="S1643" s="182">
        <f t="shared" si="791"/>
        <v>0</v>
      </c>
      <c r="T1643" s="182">
        <f t="shared" si="791"/>
        <v>0</v>
      </c>
      <c r="U1643" s="182">
        <f t="shared" si="791"/>
        <v>0</v>
      </c>
      <c r="V1643" s="183">
        <f t="shared" si="791"/>
        <v>0</v>
      </c>
      <c r="W1643" s="46">
        <f>W783</f>
        <v>0</v>
      </c>
      <c r="Y1643"/>
      <c r="Z1643"/>
    </row>
    <row r="1644" spans="1:26" s="72" customFormat="1" x14ac:dyDescent="0.2">
      <c r="A1644" s="322"/>
      <c r="B1644" s="25"/>
      <c r="C1644" s="23"/>
      <c r="D1644" s="23" t="s">
        <v>183</v>
      </c>
      <c r="E1644" s="24"/>
      <c r="F1644" s="24"/>
      <c r="G1644" s="69"/>
      <c r="H1644" s="70"/>
      <c r="I1644" s="66"/>
      <c r="J1644" s="66"/>
      <c r="K1644" s="67"/>
      <c r="L1644" s="51"/>
      <c r="M1644" s="34"/>
      <c r="N1644" s="34"/>
      <c r="O1644" s="34"/>
      <c r="P1644" s="34"/>
      <c r="Q1644" s="34"/>
      <c r="R1644" s="34"/>
      <c r="S1644" s="34"/>
      <c r="T1644" s="34"/>
      <c r="U1644" s="34"/>
      <c r="V1644" s="37"/>
      <c r="W1644" s="33"/>
      <c r="Y1644"/>
      <c r="Z1644"/>
    </row>
    <row r="1645" spans="1:26" s="72" customFormat="1" x14ac:dyDescent="0.2">
      <c r="A1645" s="322"/>
      <c r="B1645" s="25"/>
      <c r="C1645" s="23"/>
      <c r="D1645" s="23"/>
      <c r="E1645" s="24" t="s">
        <v>184</v>
      </c>
      <c r="F1645" s="24"/>
      <c r="G1645" s="69">
        <f t="shared" ref="G1645:W1645" si="792">SUBTOTAL(9,G1646:G1647)</f>
        <v>0</v>
      </c>
      <c r="H1645" s="70">
        <f t="shared" si="792"/>
        <v>0</v>
      </c>
      <c r="I1645" s="66">
        <f t="shared" si="792"/>
        <v>0</v>
      </c>
      <c r="J1645" s="66">
        <f t="shared" si="792"/>
        <v>0</v>
      </c>
      <c r="K1645" s="67">
        <f t="shared" si="792"/>
        <v>0</v>
      </c>
      <c r="L1645" s="34">
        <f t="shared" si="792"/>
        <v>0</v>
      </c>
      <c r="M1645" s="34">
        <f t="shared" si="792"/>
        <v>0</v>
      </c>
      <c r="N1645" s="34">
        <f t="shared" si="792"/>
        <v>0</v>
      </c>
      <c r="O1645" s="34">
        <f t="shared" si="792"/>
        <v>0</v>
      </c>
      <c r="P1645" s="34">
        <f t="shared" si="792"/>
        <v>0</v>
      </c>
      <c r="Q1645" s="34">
        <f t="shared" si="792"/>
        <v>0</v>
      </c>
      <c r="R1645" s="34">
        <f t="shared" si="792"/>
        <v>0</v>
      </c>
      <c r="S1645" s="34">
        <f t="shared" si="792"/>
        <v>0</v>
      </c>
      <c r="T1645" s="34">
        <f t="shared" si="792"/>
        <v>0</v>
      </c>
      <c r="U1645" s="34">
        <f t="shared" si="792"/>
        <v>0</v>
      </c>
      <c r="V1645" s="37">
        <f t="shared" si="792"/>
        <v>0</v>
      </c>
      <c r="W1645" s="33">
        <f t="shared" si="792"/>
        <v>0</v>
      </c>
      <c r="Y1645"/>
      <c r="Z1645"/>
    </row>
    <row r="1646" spans="1:26" s="72" customFormat="1" outlineLevel="1" x14ac:dyDescent="0.2">
      <c r="A1646" s="322"/>
      <c r="B1646" s="25"/>
      <c r="C1646" s="23"/>
      <c r="D1646" s="23"/>
      <c r="E1646" s="24"/>
      <c r="F1646" s="176" t="s">
        <v>176</v>
      </c>
      <c r="G1646" s="190">
        <f>G786</f>
        <v>0</v>
      </c>
      <c r="H1646" s="242">
        <f>G1646*(1-VLOOKUP($F1646,SHT,4,FALSE))+H786*(1-VLOOKUP($F1646,SHT,4,FALSE))</f>
        <v>0</v>
      </c>
      <c r="I1646" s="179">
        <f t="shared" ref="I1646:V1646" si="793">I786*(1-VLOOKUP($F1646,SHT,4,FALSE))</f>
        <v>0</v>
      </c>
      <c r="J1646" s="179">
        <f t="shared" si="793"/>
        <v>0</v>
      </c>
      <c r="K1646" s="197">
        <f t="shared" si="793"/>
        <v>0</v>
      </c>
      <c r="L1646" s="181">
        <f t="shared" si="793"/>
        <v>0</v>
      </c>
      <c r="M1646" s="192">
        <f t="shared" si="793"/>
        <v>0</v>
      </c>
      <c r="N1646" s="182">
        <f t="shared" si="793"/>
        <v>0</v>
      </c>
      <c r="O1646" s="182">
        <f t="shared" si="793"/>
        <v>0</v>
      </c>
      <c r="P1646" s="182">
        <f t="shared" si="793"/>
        <v>0</v>
      </c>
      <c r="Q1646" s="182">
        <f t="shared" si="793"/>
        <v>0</v>
      </c>
      <c r="R1646" s="182">
        <f t="shared" si="793"/>
        <v>0</v>
      </c>
      <c r="S1646" s="182">
        <f t="shared" si="793"/>
        <v>0</v>
      </c>
      <c r="T1646" s="178">
        <f t="shared" si="793"/>
        <v>0</v>
      </c>
      <c r="U1646" s="182">
        <f t="shared" si="793"/>
        <v>0</v>
      </c>
      <c r="V1646" s="183">
        <f t="shared" si="793"/>
        <v>0</v>
      </c>
      <c r="W1646" s="46">
        <f>W786</f>
        <v>0</v>
      </c>
      <c r="Y1646"/>
      <c r="Z1646"/>
    </row>
    <row r="1647" spans="1:26" s="72" customFormat="1" outlineLevel="1" x14ac:dyDescent="0.2">
      <c r="A1647" s="322"/>
      <c r="B1647" s="25"/>
      <c r="C1647" s="23"/>
      <c r="D1647" s="23"/>
      <c r="E1647" s="24"/>
      <c r="F1647" s="176" t="s">
        <v>180</v>
      </c>
      <c r="G1647" s="190">
        <f>G787</f>
        <v>0</v>
      </c>
      <c r="H1647" s="242">
        <f>G1647*(1-VLOOKUP($F1647,SHT,4,FALSE))+H787*(1-VLOOKUP($F1647,SHT,4,FALSE))</f>
        <v>0</v>
      </c>
      <c r="I1647" s="179">
        <f t="shared" ref="I1647:V1647" si="794">I787*(1-VLOOKUP($F1647,SHT,4,FALSE))</f>
        <v>0</v>
      </c>
      <c r="J1647" s="179">
        <f t="shared" si="794"/>
        <v>0</v>
      </c>
      <c r="K1647" s="197">
        <f t="shared" si="794"/>
        <v>0</v>
      </c>
      <c r="L1647" s="181">
        <f t="shared" si="794"/>
        <v>0</v>
      </c>
      <c r="M1647" s="192">
        <f t="shared" si="794"/>
        <v>0</v>
      </c>
      <c r="N1647" s="182">
        <f t="shared" si="794"/>
        <v>0</v>
      </c>
      <c r="O1647" s="182">
        <f t="shared" si="794"/>
        <v>0</v>
      </c>
      <c r="P1647" s="182">
        <f t="shared" si="794"/>
        <v>0</v>
      </c>
      <c r="Q1647" s="182">
        <f t="shared" si="794"/>
        <v>0</v>
      </c>
      <c r="R1647" s="182">
        <f t="shared" si="794"/>
        <v>0</v>
      </c>
      <c r="S1647" s="182">
        <f t="shared" si="794"/>
        <v>0</v>
      </c>
      <c r="T1647" s="178">
        <f t="shared" si="794"/>
        <v>0</v>
      </c>
      <c r="U1647" s="182">
        <f t="shared" si="794"/>
        <v>0</v>
      </c>
      <c r="V1647" s="183">
        <f t="shared" si="794"/>
        <v>0</v>
      </c>
      <c r="W1647" s="46">
        <f>W787</f>
        <v>0</v>
      </c>
      <c r="Y1647"/>
      <c r="Z1647"/>
    </row>
    <row r="1648" spans="1:26" s="72" customFormat="1" x14ac:dyDescent="0.2">
      <c r="A1648" s="322"/>
      <c r="B1648" s="25"/>
      <c r="C1648" s="23"/>
      <c r="D1648" s="23"/>
      <c r="E1648" s="24" t="s">
        <v>185</v>
      </c>
      <c r="F1648" s="24"/>
      <c r="G1648" s="69">
        <f t="shared" ref="G1648:W1648" si="795">SUBTOTAL(9,G1649:G1650)</f>
        <v>0</v>
      </c>
      <c r="H1648" s="70">
        <f t="shared" si="795"/>
        <v>0</v>
      </c>
      <c r="I1648" s="66">
        <f t="shared" si="795"/>
        <v>0</v>
      </c>
      <c r="J1648" s="66">
        <f t="shared" si="795"/>
        <v>0</v>
      </c>
      <c r="K1648" s="67">
        <f t="shared" si="795"/>
        <v>0</v>
      </c>
      <c r="L1648" s="34">
        <f t="shared" si="795"/>
        <v>0</v>
      </c>
      <c r="M1648" s="34">
        <f t="shared" si="795"/>
        <v>0</v>
      </c>
      <c r="N1648" s="34">
        <f t="shared" si="795"/>
        <v>0</v>
      </c>
      <c r="O1648" s="34">
        <f t="shared" si="795"/>
        <v>0</v>
      </c>
      <c r="P1648" s="34">
        <f t="shared" si="795"/>
        <v>0</v>
      </c>
      <c r="Q1648" s="34">
        <f t="shared" si="795"/>
        <v>0</v>
      </c>
      <c r="R1648" s="34">
        <f t="shared" si="795"/>
        <v>0</v>
      </c>
      <c r="S1648" s="34">
        <f t="shared" si="795"/>
        <v>0</v>
      </c>
      <c r="T1648" s="34">
        <f t="shared" si="795"/>
        <v>0</v>
      </c>
      <c r="U1648" s="34">
        <f t="shared" si="795"/>
        <v>0</v>
      </c>
      <c r="V1648" s="37">
        <f t="shared" si="795"/>
        <v>0</v>
      </c>
      <c r="W1648" s="33">
        <f t="shared" si="795"/>
        <v>0</v>
      </c>
      <c r="Y1648"/>
      <c r="Z1648"/>
    </row>
    <row r="1649" spans="1:26" s="72" customFormat="1" outlineLevel="1" x14ac:dyDescent="0.2">
      <c r="A1649" s="322"/>
      <c r="B1649" s="25"/>
      <c r="C1649" s="23"/>
      <c r="D1649" s="23"/>
      <c r="E1649" s="24"/>
      <c r="F1649" s="176" t="s">
        <v>177</v>
      </c>
      <c r="G1649" s="190">
        <f>G789</f>
        <v>0</v>
      </c>
      <c r="H1649" s="242">
        <f>G1649*(1-VLOOKUP($F1649,SHT,4,FALSE))+H789*(1-VLOOKUP($F1649,SHT,4,FALSE))</f>
        <v>0</v>
      </c>
      <c r="I1649" s="179">
        <f t="shared" ref="I1649:V1649" si="796">I789*(1-VLOOKUP($F1649,SHT,4,FALSE))</f>
        <v>0</v>
      </c>
      <c r="J1649" s="179">
        <f t="shared" si="796"/>
        <v>0</v>
      </c>
      <c r="K1649" s="197">
        <f t="shared" si="796"/>
        <v>0</v>
      </c>
      <c r="L1649" s="181">
        <f t="shared" si="796"/>
        <v>0</v>
      </c>
      <c r="M1649" s="192">
        <f t="shared" si="796"/>
        <v>0</v>
      </c>
      <c r="N1649" s="182">
        <f t="shared" si="796"/>
        <v>0</v>
      </c>
      <c r="O1649" s="182">
        <f t="shared" si="796"/>
        <v>0</v>
      </c>
      <c r="P1649" s="182">
        <f t="shared" si="796"/>
        <v>0</v>
      </c>
      <c r="Q1649" s="182">
        <f t="shared" si="796"/>
        <v>0</v>
      </c>
      <c r="R1649" s="182">
        <f t="shared" si="796"/>
        <v>0</v>
      </c>
      <c r="S1649" s="182">
        <f t="shared" si="796"/>
        <v>0</v>
      </c>
      <c r="T1649" s="178">
        <f t="shared" si="796"/>
        <v>0</v>
      </c>
      <c r="U1649" s="182">
        <f t="shared" si="796"/>
        <v>0</v>
      </c>
      <c r="V1649" s="183">
        <f t="shared" si="796"/>
        <v>0</v>
      </c>
      <c r="W1649" s="46">
        <f>W789</f>
        <v>0</v>
      </c>
      <c r="Y1649"/>
      <c r="Z1649"/>
    </row>
    <row r="1650" spans="1:26" s="72" customFormat="1" outlineLevel="1" x14ac:dyDescent="0.2">
      <c r="A1650" s="322"/>
      <c r="B1650" s="25"/>
      <c r="C1650" s="23"/>
      <c r="D1650" s="23"/>
      <c r="E1650" s="24"/>
      <c r="F1650" s="176" t="s">
        <v>182</v>
      </c>
      <c r="G1650" s="190">
        <f>G790</f>
        <v>0</v>
      </c>
      <c r="H1650" s="242">
        <f>G1650*(1-VLOOKUP($F1650,SHT,4,FALSE))+H790*(1-VLOOKUP($F1650,SHT,4,FALSE))</f>
        <v>0</v>
      </c>
      <c r="I1650" s="179">
        <f t="shared" ref="I1650:V1650" si="797">I790*(1-VLOOKUP($F1650,SHT,4,FALSE))</f>
        <v>0</v>
      </c>
      <c r="J1650" s="179">
        <f t="shared" si="797"/>
        <v>0</v>
      </c>
      <c r="K1650" s="197">
        <f t="shared" si="797"/>
        <v>0</v>
      </c>
      <c r="L1650" s="181">
        <f t="shared" si="797"/>
        <v>0</v>
      </c>
      <c r="M1650" s="192">
        <f t="shared" si="797"/>
        <v>0</v>
      </c>
      <c r="N1650" s="182">
        <f t="shared" si="797"/>
        <v>0</v>
      </c>
      <c r="O1650" s="182">
        <f t="shared" si="797"/>
        <v>0</v>
      </c>
      <c r="P1650" s="182">
        <f t="shared" si="797"/>
        <v>0</v>
      </c>
      <c r="Q1650" s="182">
        <f t="shared" si="797"/>
        <v>0</v>
      </c>
      <c r="R1650" s="182">
        <f t="shared" si="797"/>
        <v>0</v>
      </c>
      <c r="S1650" s="182">
        <f t="shared" si="797"/>
        <v>0</v>
      </c>
      <c r="T1650" s="178">
        <f t="shared" si="797"/>
        <v>0</v>
      </c>
      <c r="U1650" s="182">
        <f t="shared" si="797"/>
        <v>0</v>
      </c>
      <c r="V1650" s="183">
        <f t="shared" si="797"/>
        <v>0</v>
      </c>
      <c r="W1650" s="46">
        <f>W790</f>
        <v>0</v>
      </c>
      <c r="Y1650"/>
      <c r="Z1650"/>
    </row>
    <row r="1651" spans="1:26" s="72" customFormat="1" x14ac:dyDescent="0.2">
      <c r="A1651" s="322"/>
      <c r="B1651" s="25"/>
      <c r="C1651" s="23"/>
      <c r="D1651" s="23"/>
      <c r="E1651" s="24" t="s">
        <v>186</v>
      </c>
      <c r="F1651" s="24"/>
      <c r="G1651" s="69">
        <f t="shared" ref="G1651:W1651" si="798">SUBTOTAL(9,G1652:G1653)</f>
        <v>0</v>
      </c>
      <c r="H1651" s="70">
        <f t="shared" si="798"/>
        <v>0</v>
      </c>
      <c r="I1651" s="66">
        <f t="shared" si="798"/>
        <v>0</v>
      </c>
      <c r="J1651" s="66">
        <f t="shared" si="798"/>
        <v>0</v>
      </c>
      <c r="K1651" s="67">
        <f t="shared" si="798"/>
        <v>0</v>
      </c>
      <c r="L1651" s="34">
        <f t="shared" si="798"/>
        <v>0</v>
      </c>
      <c r="M1651" s="34">
        <f t="shared" si="798"/>
        <v>0</v>
      </c>
      <c r="N1651" s="34">
        <f t="shared" si="798"/>
        <v>0</v>
      </c>
      <c r="O1651" s="34">
        <f t="shared" si="798"/>
        <v>0</v>
      </c>
      <c r="P1651" s="34">
        <f t="shared" si="798"/>
        <v>0</v>
      </c>
      <c r="Q1651" s="34">
        <f t="shared" si="798"/>
        <v>0</v>
      </c>
      <c r="R1651" s="34">
        <f t="shared" si="798"/>
        <v>0</v>
      </c>
      <c r="S1651" s="34">
        <f t="shared" si="798"/>
        <v>0</v>
      </c>
      <c r="T1651" s="34">
        <f t="shared" si="798"/>
        <v>0</v>
      </c>
      <c r="U1651" s="34">
        <f t="shared" si="798"/>
        <v>0</v>
      </c>
      <c r="V1651" s="37">
        <f t="shared" si="798"/>
        <v>0</v>
      </c>
      <c r="W1651" s="33">
        <f t="shared" si="798"/>
        <v>0</v>
      </c>
      <c r="Y1651"/>
      <c r="Z1651"/>
    </row>
    <row r="1652" spans="1:26" s="72" customFormat="1" outlineLevel="1" x14ac:dyDescent="0.2">
      <c r="A1652" s="322"/>
      <c r="B1652" s="25"/>
      <c r="C1652" s="23"/>
      <c r="D1652" s="23"/>
      <c r="E1652" s="24"/>
      <c r="F1652" s="176" t="s">
        <v>178</v>
      </c>
      <c r="G1652" s="190">
        <f>G792</f>
        <v>0</v>
      </c>
      <c r="H1652" s="242">
        <f>G1652*(1-VLOOKUP($F1652,SHT,4,FALSE))+H792*(1-VLOOKUP($F1652,SHT,4,FALSE))</f>
        <v>0</v>
      </c>
      <c r="I1652" s="179">
        <f t="shared" ref="I1652:V1652" si="799">I792*(1-VLOOKUP($F1652,SHT,4,FALSE))</f>
        <v>0</v>
      </c>
      <c r="J1652" s="179">
        <f t="shared" si="799"/>
        <v>0</v>
      </c>
      <c r="K1652" s="197">
        <f t="shared" si="799"/>
        <v>0</v>
      </c>
      <c r="L1652" s="181">
        <f t="shared" si="799"/>
        <v>0</v>
      </c>
      <c r="M1652" s="192">
        <f t="shared" si="799"/>
        <v>0</v>
      </c>
      <c r="N1652" s="182">
        <f t="shared" si="799"/>
        <v>0</v>
      </c>
      <c r="O1652" s="182">
        <f t="shared" si="799"/>
        <v>0</v>
      </c>
      <c r="P1652" s="182">
        <f t="shared" si="799"/>
        <v>0</v>
      </c>
      <c r="Q1652" s="182">
        <f t="shared" si="799"/>
        <v>0</v>
      </c>
      <c r="R1652" s="182">
        <f t="shared" si="799"/>
        <v>0</v>
      </c>
      <c r="S1652" s="182">
        <f t="shared" si="799"/>
        <v>0</v>
      </c>
      <c r="T1652" s="178">
        <f t="shared" si="799"/>
        <v>0</v>
      </c>
      <c r="U1652" s="182">
        <f t="shared" si="799"/>
        <v>0</v>
      </c>
      <c r="V1652" s="183">
        <f t="shared" si="799"/>
        <v>0</v>
      </c>
      <c r="W1652" s="46">
        <f>W792</f>
        <v>0</v>
      </c>
      <c r="Y1652"/>
      <c r="Z1652"/>
    </row>
    <row r="1653" spans="1:26" s="72" customFormat="1" outlineLevel="1" x14ac:dyDescent="0.2">
      <c r="A1653" s="322"/>
      <c r="B1653" s="25"/>
      <c r="C1653" s="23"/>
      <c r="D1653" s="23"/>
      <c r="E1653" s="24"/>
      <c r="F1653" s="176" t="s">
        <v>181</v>
      </c>
      <c r="G1653" s="190">
        <f>G793</f>
        <v>0</v>
      </c>
      <c r="H1653" s="242">
        <f>G1653*(1-VLOOKUP($F1653,SHT,4,FALSE))+H793*(1-VLOOKUP($F1653,SHT,4,FALSE))</f>
        <v>0</v>
      </c>
      <c r="I1653" s="179">
        <f t="shared" ref="I1653:V1653" si="800">I793*(1-VLOOKUP($F1653,SHT,4,FALSE))</f>
        <v>0</v>
      </c>
      <c r="J1653" s="179">
        <f t="shared" si="800"/>
        <v>0</v>
      </c>
      <c r="K1653" s="197">
        <f t="shared" si="800"/>
        <v>0</v>
      </c>
      <c r="L1653" s="181">
        <f t="shared" si="800"/>
        <v>0</v>
      </c>
      <c r="M1653" s="192">
        <f t="shared" si="800"/>
        <v>0</v>
      </c>
      <c r="N1653" s="182">
        <f t="shared" si="800"/>
        <v>0</v>
      </c>
      <c r="O1653" s="182">
        <f t="shared" si="800"/>
        <v>0</v>
      </c>
      <c r="P1653" s="182">
        <f t="shared" si="800"/>
        <v>0</v>
      </c>
      <c r="Q1653" s="182">
        <f t="shared" si="800"/>
        <v>0</v>
      </c>
      <c r="R1653" s="182">
        <f t="shared" si="800"/>
        <v>0</v>
      </c>
      <c r="S1653" s="182">
        <f t="shared" si="800"/>
        <v>0</v>
      </c>
      <c r="T1653" s="178">
        <f t="shared" si="800"/>
        <v>0</v>
      </c>
      <c r="U1653" s="182">
        <f t="shared" si="800"/>
        <v>0</v>
      </c>
      <c r="V1653" s="183">
        <f t="shared" si="800"/>
        <v>0</v>
      </c>
      <c r="W1653" s="46">
        <f>W793</f>
        <v>0</v>
      </c>
      <c r="Y1653"/>
      <c r="Z1653"/>
    </row>
    <row r="1654" spans="1:26" s="72" customFormat="1" x14ac:dyDescent="0.2">
      <c r="A1654" s="322"/>
      <c r="B1654" s="25"/>
      <c r="C1654" s="23"/>
      <c r="D1654" s="23"/>
      <c r="E1654" s="24" t="s">
        <v>187</v>
      </c>
      <c r="F1654" s="24"/>
      <c r="G1654" s="69">
        <f t="shared" ref="G1654:W1654" si="801">SUBTOTAL(9,G1655:G1656)</f>
        <v>0</v>
      </c>
      <c r="H1654" s="70">
        <f t="shared" si="801"/>
        <v>0</v>
      </c>
      <c r="I1654" s="66">
        <f t="shared" si="801"/>
        <v>0</v>
      </c>
      <c r="J1654" s="66">
        <f t="shared" si="801"/>
        <v>0</v>
      </c>
      <c r="K1654" s="67">
        <f t="shared" si="801"/>
        <v>0</v>
      </c>
      <c r="L1654" s="34">
        <f t="shared" si="801"/>
        <v>0</v>
      </c>
      <c r="M1654" s="34">
        <f t="shared" si="801"/>
        <v>0</v>
      </c>
      <c r="N1654" s="34">
        <f t="shared" si="801"/>
        <v>0</v>
      </c>
      <c r="O1654" s="34">
        <f t="shared" si="801"/>
        <v>0</v>
      </c>
      <c r="P1654" s="34">
        <f t="shared" si="801"/>
        <v>0</v>
      </c>
      <c r="Q1654" s="34">
        <f t="shared" si="801"/>
        <v>0</v>
      </c>
      <c r="R1654" s="34">
        <f t="shared" si="801"/>
        <v>0</v>
      </c>
      <c r="S1654" s="34">
        <f t="shared" si="801"/>
        <v>0</v>
      </c>
      <c r="T1654" s="34">
        <f t="shared" si="801"/>
        <v>0</v>
      </c>
      <c r="U1654" s="34">
        <f t="shared" si="801"/>
        <v>0</v>
      </c>
      <c r="V1654" s="37">
        <f t="shared" si="801"/>
        <v>0</v>
      </c>
      <c r="W1654" s="33">
        <f t="shared" si="801"/>
        <v>0</v>
      </c>
      <c r="Y1654"/>
      <c r="Z1654"/>
    </row>
    <row r="1655" spans="1:26" s="72" customFormat="1" outlineLevel="1" x14ac:dyDescent="0.2">
      <c r="A1655" s="322"/>
      <c r="B1655" s="25"/>
      <c r="C1655" s="23"/>
      <c r="D1655" s="23"/>
      <c r="E1655" s="24"/>
      <c r="F1655" s="176" t="s">
        <v>179</v>
      </c>
      <c r="G1655" s="190">
        <f>G795</f>
        <v>0</v>
      </c>
      <c r="H1655" s="242">
        <f>G1655*(1-VLOOKUP($F1655,SHT,4,FALSE))+H795*(1-VLOOKUP($F1655,SHT,4,FALSE))</f>
        <v>0</v>
      </c>
      <c r="I1655" s="179">
        <f t="shared" ref="I1655:V1655" si="802">I795*(1-VLOOKUP($F1655,SHT,4,FALSE))</f>
        <v>0</v>
      </c>
      <c r="J1655" s="179">
        <f t="shared" si="802"/>
        <v>0</v>
      </c>
      <c r="K1655" s="197">
        <f t="shared" si="802"/>
        <v>0</v>
      </c>
      <c r="L1655" s="181">
        <f t="shared" si="802"/>
        <v>0</v>
      </c>
      <c r="M1655" s="192">
        <f t="shared" si="802"/>
        <v>0</v>
      </c>
      <c r="N1655" s="182">
        <f t="shared" si="802"/>
        <v>0</v>
      </c>
      <c r="O1655" s="182">
        <f t="shared" si="802"/>
        <v>0</v>
      </c>
      <c r="P1655" s="182">
        <f t="shared" si="802"/>
        <v>0</v>
      </c>
      <c r="Q1655" s="182">
        <f t="shared" si="802"/>
        <v>0</v>
      </c>
      <c r="R1655" s="182">
        <f t="shared" si="802"/>
        <v>0</v>
      </c>
      <c r="S1655" s="182">
        <f t="shared" si="802"/>
        <v>0</v>
      </c>
      <c r="T1655" s="178">
        <f t="shared" si="802"/>
        <v>0</v>
      </c>
      <c r="U1655" s="182">
        <f t="shared" si="802"/>
        <v>0</v>
      </c>
      <c r="V1655" s="183">
        <f t="shared" si="802"/>
        <v>0</v>
      </c>
      <c r="W1655" s="46">
        <f>W795</f>
        <v>0</v>
      </c>
      <c r="Y1655"/>
      <c r="Z1655"/>
    </row>
    <row r="1656" spans="1:26" s="72" customFormat="1" outlineLevel="1" x14ac:dyDescent="0.2">
      <c r="A1656" s="322"/>
      <c r="B1656" s="25"/>
      <c r="C1656" s="23"/>
      <c r="D1656" s="23"/>
      <c r="E1656" s="24"/>
      <c r="F1656" s="176" t="s">
        <v>188</v>
      </c>
      <c r="G1656" s="190">
        <f>G796</f>
        <v>0</v>
      </c>
      <c r="H1656" s="242">
        <f>G1656*(1-VLOOKUP($F1656,SHT,4,FALSE))+H796*(1-VLOOKUP($F1656,SHT,4,FALSE))</f>
        <v>0</v>
      </c>
      <c r="I1656" s="179">
        <f t="shared" ref="I1656:V1656" si="803">I796*(1-VLOOKUP($F1656,SHT,4,FALSE))</f>
        <v>0</v>
      </c>
      <c r="J1656" s="179">
        <f t="shared" si="803"/>
        <v>0</v>
      </c>
      <c r="K1656" s="197">
        <f t="shared" si="803"/>
        <v>0</v>
      </c>
      <c r="L1656" s="181">
        <f t="shared" si="803"/>
        <v>0</v>
      </c>
      <c r="M1656" s="192">
        <f t="shared" si="803"/>
        <v>0</v>
      </c>
      <c r="N1656" s="182">
        <f t="shared" si="803"/>
        <v>0</v>
      </c>
      <c r="O1656" s="182">
        <f t="shared" si="803"/>
        <v>0</v>
      </c>
      <c r="P1656" s="182">
        <f t="shared" si="803"/>
        <v>0</v>
      </c>
      <c r="Q1656" s="182">
        <f t="shared" si="803"/>
        <v>0</v>
      </c>
      <c r="R1656" s="182">
        <f t="shared" si="803"/>
        <v>0</v>
      </c>
      <c r="S1656" s="182">
        <f t="shared" si="803"/>
        <v>0</v>
      </c>
      <c r="T1656" s="178">
        <f t="shared" si="803"/>
        <v>0</v>
      </c>
      <c r="U1656" s="182">
        <f t="shared" si="803"/>
        <v>0</v>
      </c>
      <c r="V1656" s="183">
        <f t="shared" si="803"/>
        <v>0</v>
      </c>
      <c r="W1656" s="46">
        <f>W796</f>
        <v>0</v>
      </c>
      <c r="Y1656"/>
      <c r="Z1656"/>
    </row>
    <row r="1657" spans="1:26" s="72" customFormat="1" x14ac:dyDescent="0.2">
      <c r="A1657" s="322"/>
      <c r="B1657" s="25"/>
      <c r="C1657" s="23"/>
      <c r="D1657" s="23"/>
      <c r="E1657" s="24" t="s">
        <v>341</v>
      </c>
      <c r="F1657" s="24"/>
      <c r="G1657" s="69">
        <f t="shared" ref="G1657:W1657" si="804">SUBTOTAL(9,G1658:G1659)</f>
        <v>0</v>
      </c>
      <c r="H1657" s="70">
        <f t="shared" si="804"/>
        <v>0</v>
      </c>
      <c r="I1657" s="66">
        <f t="shared" si="804"/>
        <v>0</v>
      </c>
      <c r="J1657" s="66">
        <f t="shared" si="804"/>
        <v>0</v>
      </c>
      <c r="K1657" s="67">
        <f t="shared" si="804"/>
        <v>0</v>
      </c>
      <c r="L1657" s="34">
        <f t="shared" si="804"/>
        <v>0</v>
      </c>
      <c r="M1657" s="34">
        <f t="shared" si="804"/>
        <v>0</v>
      </c>
      <c r="N1657" s="34">
        <f t="shared" si="804"/>
        <v>0</v>
      </c>
      <c r="O1657" s="34">
        <f t="shared" si="804"/>
        <v>0</v>
      </c>
      <c r="P1657" s="34">
        <f t="shared" si="804"/>
        <v>0</v>
      </c>
      <c r="Q1657" s="34">
        <f t="shared" si="804"/>
        <v>0</v>
      </c>
      <c r="R1657" s="34">
        <f t="shared" si="804"/>
        <v>0</v>
      </c>
      <c r="S1657" s="34">
        <f t="shared" si="804"/>
        <v>0</v>
      </c>
      <c r="T1657" s="34">
        <f t="shared" si="804"/>
        <v>0</v>
      </c>
      <c r="U1657" s="34">
        <f t="shared" si="804"/>
        <v>0</v>
      </c>
      <c r="V1657" s="37">
        <f t="shared" si="804"/>
        <v>0</v>
      </c>
      <c r="W1657" s="33">
        <f t="shared" si="804"/>
        <v>0</v>
      </c>
      <c r="Y1657"/>
      <c r="Z1657"/>
    </row>
    <row r="1658" spans="1:26" s="72" customFormat="1" outlineLevel="1" x14ac:dyDescent="0.2">
      <c r="A1658" s="322"/>
      <c r="B1658" s="25"/>
      <c r="C1658" s="23"/>
      <c r="D1658" s="23"/>
      <c r="E1658" s="24"/>
      <c r="F1658" s="176" t="s">
        <v>342</v>
      </c>
      <c r="G1658" s="190">
        <f>G798</f>
        <v>0</v>
      </c>
      <c r="H1658" s="242">
        <f>G1658*(1-VLOOKUP($F1658,SHT,4,FALSE))+H798*(1-VLOOKUP($F1658,SHT,4,FALSE))</f>
        <v>0</v>
      </c>
      <c r="I1658" s="179">
        <f t="shared" ref="I1658:V1658" si="805">I798*(1-VLOOKUP($F1658,SHT,4,FALSE))</f>
        <v>0</v>
      </c>
      <c r="J1658" s="179">
        <f t="shared" si="805"/>
        <v>0</v>
      </c>
      <c r="K1658" s="197">
        <f t="shared" si="805"/>
        <v>0</v>
      </c>
      <c r="L1658" s="181">
        <f t="shared" si="805"/>
        <v>0</v>
      </c>
      <c r="M1658" s="192">
        <f t="shared" si="805"/>
        <v>0</v>
      </c>
      <c r="N1658" s="182">
        <f t="shared" si="805"/>
        <v>0</v>
      </c>
      <c r="O1658" s="182">
        <f t="shared" si="805"/>
        <v>0</v>
      </c>
      <c r="P1658" s="182">
        <f t="shared" si="805"/>
        <v>0</v>
      </c>
      <c r="Q1658" s="182">
        <f t="shared" si="805"/>
        <v>0</v>
      </c>
      <c r="R1658" s="182">
        <f t="shared" si="805"/>
        <v>0</v>
      </c>
      <c r="S1658" s="182">
        <f t="shared" si="805"/>
        <v>0</v>
      </c>
      <c r="T1658" s="178">
        <f t="shared" si="805"/>
        <v>0</v>
      </c>
      <c r="U1658" s="182">
        <f t="shared" si="805"/>
        <v>0</v>
      </c>
      <c r="V1658" s="183">
        <f t="shared" si="805"/>
        <v>0</v>
      </c>
      <c r="W1658" s="46">
        <f>W798</f>
        <v>0</v>
      </c>
      <c r="Y1658"/>
      <c r="Z1658"/>
    </row>
    <row r="1659" spans="1:26" s="72" customFormat="1" outlineLevel="1" x14ac:dyDescent="0.2">
      <c r="A1659" s="322"/>
      <c r="B1659" s="25"/>
      <c r="C1659" s="23"/>
      <c r="D1659" s="23"/>
      <c r="E1659" s="24"/>
      <c r="F1659" s="176" t="s">
        <v>343</v>
      </c>
      <c r="G1659" s="190">
        <f>G799</f>
        <v>0</v>
      </c>
      <c r="H1659" s="242">
        <f>G1659*(1-VLOOKUP($F1659,SHT,4,FALSE))+H799*(1-VLOOKUP($F1659,SHT,4,FALSE))</f>
        <v>0</v>
      </c>
      <c r="I1659" s="179">
        <f t="shared" ref="I1659:V1659" si="806">I799*(1-VLOOKUP($F1659,SHT,4,FALSE))</f>
        <v>0</v>
      </c>
      <c r="J1659" s="179">
        <f t="shared" si="806"/>
        <v>0</v>
      </c>
      <c r="K1659" s="197">
        <f t="shared" si="806"/>
        <v>0</v>
      </c>
      <c r="L1659" s="181">
        <f t="shared" si="806"/>
        <v>0</v>
      </c>
      <c r="M1659" s="192">
        <f t="shared" si="806"/>
        <v>0</v>
      </c>
      <c r="N1659" s="182">
        <f t="shared" si="806"/>
        <v>0</v>
      </c>
      <c r="O1659" s="182">
        <f t="shared" si="806"/>
        <v>0</v>
      </c>
      <c r="P1659" s="182">
        <f t="shared" si="806"/>
        <v>0</v>
      </c>
      <c r="Q1659" s="182">
        <f t="shared" si="806"/>
        <v>0</v>
      </c>
      <c r="R1659" s="182">
        <f t="shared" si="806"/>
        <v>0</v>
      </c>
      <c r="S1659" s="182">
        <f t="shared" si="806"/>
        <v>0</v>
      </c>
      <c r="T1659" s="178">
        <f t="shared" si="806"/>
        <v>0</v>
      </c>
      <c r="U1659" s="182">
        <f t="shared" si="806"/>
        <v>0</v>
      </c>
      <c r="V1659" s="183">
        <f t="shared" si="806"/>
        <v>0</v>
      </c>
      <c r="W1659" s="46">
        <f>W799</f>
        <v>0</v>
      </c>
      <c r="Y1659"/>
      <c r="Z1659"/>
    </row>
    <row r="1660" spans="1:26" s="72" customFormat="1" x14ac:dyDescent="0.2">
      <c r="A1660" s="322"/>
      <c r="B1660" s="25"/>
      <c r="C1660" s="23"/>
      <c r="D1660" s="23"/>
      <c r="E1660" s="24" t="s">
        <v>344</v>
      </c>
      <c r="F1660" s="24"/>
      <c r="G1660" s="69">
        <f t="shared" ref="G1660:W1660" si="807">SUBTOTAL(9,G1661:G1662)</f>
        <v>0</v>
      </c>
      <c r="H1660" s="70">
        <f t="shared" si="807"/>
        <v>0</v>
      </c>
      <c r="I1660" s="66">
        <f t="shared" si="807"/>
        <v>0</v>
      </c>
      <c r="J1660" s="66">
        <f t="shared" si="807"/>
        <v>0</v>
      </c>
      <c r="K1660" s="67">
        <f t="shared" si="807"/>
        <v>0</v>
      </c>
      <c r="L1660" s="34">
        <f t="shared" si="807"/>
        <v>0</v>
      </c>
      <c r="M1660" s="34">
        <f t="shared" si="807"/>
        <v>0</v>
      </c>
      <c r="N1660" s="34">
        <f t="shared" si="807"/>
        <v>0</v>
      </c>
      <c r="O1660" s="34">
        <f t="shared" si="807"/>
        <v>0</v>
      </c>
      <c r="P1660" s="34">
        <f t="shared" si="807"/>
        <v>0</v>
      </c>
      <c r="Q1660" s="34">
        <f t="shared" si="807"/>
        <v>0</v>
      </c>
      <c r="R1660" s="34">
        <f t="shared" si="807"/>
        <v>0</v>
      </c>
      <c r="S1660" s="34">
        <f t="shared" si="807"/>
        <v>0</v>
      </c>
      <c r="T1660" s="34">
        <f t="shared" si="807"/>
        <v>0</v>
      </c>
      <c r="U1660" s="34">
        <f t="shared" si="807"/>
        <v>0</v>
      </c>
      <c r="V1660" s="37">
        <f t="shared" si="807"/>
        <v>0</v>
      </c>
      <c r="W1660" s="33">
        <f t="shared" si="807"/>
        <v>0</v>
      </c>
      <c r="Y1660"/>
      <c r="Z1660"/>
    </row>
    <row r="1661" spans="1:26" s="72" customFormat="1" outlineLevel="1" x14ac:dyDescent="0.2">
      <c r="A1661" s="322"/>
      <c r="B1661" s="25"/>
      <c r="C1661" s="23"/>
      <c r="D1661" s="23"/>
      <c r="E1661" s="24"/>
      <c r="F1661" s="176" t="s">
        <v>345</v>
      </c>
      <c r="G1661" s="190">
        <f>G801</f>
        <v>0</v>
      </c>
      <c r="H1661" s="242">
        <f>G1661*(1-VLOOKUP($F1661,SHT,4,FALSE))+H801*(1-VLOOKUP($F1661,SHT,4,FALSE))</f>
        <v>0</v>
      </c>
      <c r="I1661" s="179">
        <f t="shared" ref="I1661:V1661" si="808">I801*(1-VLOOKUP($F1661,SHT,4,FALSE))</f>
        <v>0</v>
      </c>
      <c r="J1661" s="179">
        <f t="shared" si="808"/>
        <v>0</v>
      </c>
      <c r="K1661" s="197">
        <f t="shared" si="808"/>
        <v>0</v>
      </c>
      <c r="L1661" s="181">
        <f t="shared" si="808"/>
        <v>0</v>
      </c>
      <c r="M1661" s="192">
        <f t="shared" si="808"/>
        <v>0</v>
      </c>
      <c r="N1661" s="182">
        <f t="shared" si="808"/>
        <v>0</v>
      </c>
      <c r="O1661" s="182">
        <f t="shared" si="808"/>
        <v>0</v>
      </c>
      <c r="P1661" s="182">
        <f t="shared" si="808"/>
        <v>0</v>
      </c>
      <c r="Q1661" s="182">
        <f t="shared" si="808"/>
        <v>0</v>
      </c>
      <c r="R1661" s="182">
        <f t="shared" si="808"/>
        <v>0</v>
      </c>
      <c r="S1661" s="182">
        <f t="shared" si="808"/>
        <v>0</v>
      </c>
      <c r="T1661" s="178">
        <f t="shared" si="808"/>
        <v>0</v>
      </c>
      <c r="U1661" s="182">
        <f t="shared" si="808"/>
        <v>0</v>
      </c>
      <c r="V1661" s="183">
        <f t="shared" si="808"/>
        <v>0</v>
      </c>
      <c r="W1661" s="46">
        <f>W801</f>
        <v>0</v>
      </c>
      <c r="Y1661"/>
      <c r="Z1661"/>
    </row>
    <row r="1662" spans="1:26" s="72" customFormat="1" outlineLevel="1" x14ac:dyDescent="0.2">
      <c r="A1662" s="322"/>
      <c r="B1662" s="25"/>
      <c r="C1662" s="23"/>
      <c r="D1662" s="23"/>
      <c r="E1662" s="24"/>
      <c r="F1662" s="176" t="s">
        <v>346</v>
      </c>
      <c r="G1662" s="190">
        <f>G802</f>
        <v>0</v>
      </c>
      <c r="H1662" s="242">
        <f>G1662*(1-VLOOKUP($F1662,SHT,4,FALSE))+H802*(1-VLOOKUP($F1662,SHT,4,FALSE))</f>
        <v>0</v>
      </c>
      <c r="I1662" s="179">
        <f t="shared" ref="I1662:V1662" si="809">I802*(1-VLOOKUP($F1662,SHT,4,FALSE))</f>
        <v>0</v>
      </c>
      <c r="J1662" s="179">
        <f t="shared" si="809"/>
        <v>0</v>
      </c>
      <c r="K1662" s="197">
        <f t="shared" si="809"/>
        <v>0</v>
      </c>
      <c r="L1662" s="181">
        <f t="shared" si="809"/>
        <v>0</v>
      </c>
      <c r="M1662" s="192">
        <f t="shared" si="809"/>
        <v>0</v>
      </c>
      <c r="N1662" s="182">
        <f t="shared" si="809"/>
        <v>0</v>
      </c>
      <c r="O1662" s="182">
        <f t="shared" si="809"/>
        <v>0</v>
      </c>
      <c r="P1662" s="182">
        <f t="shared" si="809"/>
        <v>0</v>
      </c>
      <c r="Q1662" s="182">
        <f t="shared" si="809"/>
        <v>0</v>
      </c>
      <c r="R1662" s="182">
        <f t="shared" si="809"/>
        <v>0</v>
      </c>
      <c r="S1662" s="182">
        <f t="shared" si="809"/>
        <v>0</v>
      </c>
      <c r="T1662" s="178">
        <f t="shared" si="809"/>
        <v>0</v>
      </c>
      <c r="U1662" s="182">
        <f t="shared" si="809"/>
        <v>0</v>
      </c>
      <c r="V1662" s="183">
        <f t="shared" si="809"/>
        <v>0</v>
      </c>
      <c r="W1662" s="46">
        <f>W802</f>
        <v>0</v>
      </c>
      <c r="Y1662"/>
      <c r="Z1662"/>
    </row>
    <row r="1663" spans="1:26" s="72" customFormat="1" x14ac:dyDescent="0.2">
      <c r="A1663" s="322"/>
      <c r="B1663" s="25"/>
      <c r="C1663" s="23"/>
      <c r="D1663" s="23" t="s">
        <v>63</v>
      </c>
      <c r="E1663" s="24"/>
      <c r="F1663" s="24"/>
      <c r="G1663" s="69">
        <f>SUBTOTAL(9,G1664:G1666)</f>
        <v>0</v>
      </c>
      <c r="H1663" s="70"/>
      <c r="I1663" s="66"/>
      <c r="J1663" s="66"/>
      <c r="K1663" s="67">
        <f t="shared" ref="K1663:W1663" si="810">SUBTOTAL(9,K1664:K1666)</f>
        <v>0</v>
      </c>
      <c r="L1663" s="34">
        <f t="shared" si="810"/>
        <v>0</v>
      </c>
      <c r="M1663" s="34">
        <f t="shared" si="810"/>
        <v>0</v>
      </c>
      <c r="N1663" s="34">
        <f t="shared" si="810"/>
        <v>0</v>
      </c>
      <c r="O1663" s="34">
        <f t="shared" si="810"/>
        <v>0</v>
      </c>
      <c r="P1663" s="34">
        <f t="shared" si="810"/>
        <v>0</v>
      </c>
      <c r="Q1663" s="34">
        <f t="shared" si="810"/>
        <v>0</v>
      </c>
      <c r="R1663" s="34">
        <f t="shared" si="810"/>
        <v>0</v>
      </c>
      <c r="S1663" s="34">
        <f t="shared" si="810"/>
        <v>0</v>
      </c>
      <c r="T1663" s="34">
        <f t="shared" si="810"/>
        <v>0</v>
      </c>
      <c r="U1663" s="34">
        <f t="shared" si="810"/>
        <v>0</v>
      </c>
      <c r="V1663" s="34">
        <f t="shared" si="810"/>
        <v>0</v>
      </c>
      <c r="W1663" s="33">
        <f t="shared" si="810"/>
        <v>0</v>
      </c>
      <c r="Y1663"/>
      <c r="Z1663"/>
    </row>
    <row r="1664" spans="1:26" s="72" customFormat="1" outlineLevel="1" x14ac:dyDescent="0.2">
      <c r="A1664" s="322"/>
      <c r="B1664" s="25"/>
      <c r="C1664" s="23"/>
      <c r="D1664" s="23"/>
      <c r="E1664" s="24"/>
      <c r="F1664" s="176" t="s">
        <v>190</v>
      </c>
      <c r="G1664" s="190">
        <f>G804</f>
        <v>0</v>
      </c>
      <c r="H1664" s="70"/>
      <c r="I1664" s="66"/>
      <c r="J1664" s="66"/>
      <c r="K1664" s="197">
        <f>($G1664+SUM($H804:K804))*VLOOKUP($F1664,EIT,2,FALSE)</f>
        <v>0</v>
      </c>
      <c r="L1664" s="181">
        <f t="shared" ref="L1664:V1664" si="811">L804*VLOOKUP($F1664,EIT,2,FALSE)</f>
        <v>0</v>
      </c>
      <c r="M1664" s="192">
        <f t="shared" si="811"/>
        <v>0</v>
      </c>
      <c r="N1664" s="182">
        <f t="shared" si="811"/>
        <v>0</v>
      </c>
      <c r="O1664" s="182">
        <f t="shared" si="811"/>
        <v>0</v>
      </c>
      <c r="P1664" s="182">
        <f t="shared" si="811"/>
        <v>0</v>
      </c>
      <c r="Q1664" s="182">
        <f t="shared" si="811"/>
        <v>0</v>
      </c>
      <c r="R1664" s="182">
        <f t="shared" si="811"/>
        <v>0</v>
      </c>
      <c r="S1664" s="182">
        <f t="shared" si="811"/>
        <v>0</v>
      </c>
      <c r="T1664" s="182">
        <f t="shared" si="811"/>
        <v>0</v>
      </c>
      <c r="U1664" s="182">
        <f t="shared" si="811"/>
        <v>0</v>
      </c>
      <c r="V1664" s="183">
        <f t="shared" si="811"/>
        <v>0</v>
      </c>
      <c r="W1664" s="46">
        <f>W804</f>
        <v>0</v>
      </c>
      <c r="Y1664"/>
      <c r="Z1664"/>
    </row>
    <row r="1665" spans="1:26" s="72" customFormat="1" outlineLevel="1" x14ac:dyDescent="0.2">
      <c r="A1665" s="322"/>
      <c r="B1665" s="25"/>
      <c r="C1665" s="23"/>
      <c r="D1665" s="23"/>
      <c r="E1665" s="24"/>
      <c r="F1665" s="176" t="s">
        <v>191</v>
      </c>
      <c r="G1665" s="190">
        <f>G805</f>
        <v>0</v>
      </c>
      <c r="H1665" s="70"/>
      <c r="I1665" s="66"/>
      <c r="J1665" s="66"/>
      <c r="K1665" s="67"/>
      <c r="L1665" s="181">
        <f>($G1665+SUM($H805:L805))*VLOOKUP($F1665,EIT,3,FALSE)</f>
        <v>0</v>
      </c>
      <c r="M1665" s="192">
        <f>($G1665+SUM($H805:$L805))*VLOOKUP($F1665,EIT,4,FALSE)+$M805*(VLOOKUP($F1665,EIT,3,FALSE)+VLOOKUP($F1665,EIT,4,FALSE))</f>
        <v>0</v>
      </c>
      <c r="N1665" s="182">
        <f>($G1665+SUM($H805:$M805))*VLOOKUP($F1665,EIT,5,FALSE)+$N805*(VLOOKUP($F1665,EIT,3,FALSE)+VLOOKUP($F1665,EIT,4,FALSE)+VLOOKUP($F1665,EIT,5,FALSE))</f>
        <v>0</v>
      </c>
      <c r="O1665" s="182">
        <f t="shared" ref="O1665:V1665" si="812">O805*(VLOOKUP($F1665,EIT,3,FALSE)+VLOOKUP($F1665,EIT,4,FALSE)+VLOOKUP($F1665,EIT,5,FALSE))</f>
        <v>0</v>
      </c>
      <c r="P1665" s="182">
        <f t="shared" si="812"/>
        <v>0</v>
      </c>
      <c r="Q1665" s="182">
        <f t="shared" si="812"/>
        <v>0</v>
      </c>
      <c r="R1665" s="182">
        <f t="shared" si="812"/>
        <v>0</v>
      </c>
      <c r="S1665" s="182">
        <f t="shared" si="812"/>
        <v>0</v>
      </c>
      <c r="T1665" s="182">
        <f t="shared" si="812"/>
        <v>0</v>
      </c>
      <c r="U1665" s="182">
        <f t="shared" si="812"/>
        <v>0</v>
      </c>
      <c r="V1665" s="183">
        <f t="shared" si="812"/>
        <v>0</v>
      </c>
      <c r="W1665" s="46">
        <f>W805</f>
        <v>0</v>
      </c>
      <c r="Y1665"/>
      <c r="Z1665"/>
    </row>
    <row r="1666" spans="1:26" s="72" customFormat="1" outlineLevel="1" x14ac:dyDescent="0.2">
      <c r="A1666" s="322"/>
      <c r="B1666" s="25"/>
      <c r="C1666" s="23"/>
      <c r="D1666" s="23"/>
      <c r="E1666" s="24"/>
      <c r="F1666" s="176" t="s">
        <v>189</v>
      </c>
      <c r="G1666" s="190">
        <f>G806</f>
        <v>0</v>
      </c>
      <c r="H1666" s="70"/>
      <c r="I1666" s="66"/>
      <c r="J1666" s="66"/>
      <c r="K1666" s="67"/>
      <c r="L1666" s="51"/>
      <c r="M1666" s="34"/>
      <c r="N1666" s="34"/>
      <c r="O1666" s="34"/>
      <c r="P1666" s="34"/>
      <c r="Q1666" s="34"/>
      <c r="R1666" s="34"/>
      <c r="S1666" s="34"/>
      <c r="T1666" s="34"/>
      <c r="U1666" s="34"/>
      <c r="V1666" s="37"/>
      <c r="W1666" s="46">
        <f>W806</f>
        <v>0</v>
      </c>
      <c r="Y1666"/>
      <c r="Z1666"/>
    </row>
    <row r="1667" spans="1:26" s="72" customFormat="1" x14ac:dyDescent="0.2">
      <c r="A1667" s="322"/>
      <c r="B1667" s="25"/>
      <c r="C1667" s="64"/>
      <c r="D1667" s="23" t="s">
        <v>192</v>
      </c>
      <c r="E1667" s="24"/>
      <c r="F1667" s="24"/>
      <c r="G1667" s="69">
        <f>SUBTOTAL(9,G1668:G1669)</f>
        <v>0</v>
      </c>
      <c r="H1667" s="70"/>
      <c r="I1667" s="66"/>
      <c r="J1667" s="66"/>
      <c r="K1667" s="67"/>
      <c r="L1667" s="51"/>
      <c r="M1667" s="34"/>
      <c r="N1667" s="34"/>
      <c r="O1667" s="34"/>
      <c r="P1667" s="34"/>
      <c r="Q1667" s="34"/>
      <c r="R1667" s="34"/>
      <c r="S1667" s="34"/>
      <c r="T1667" s="34"/>
      <c r="U1667" s="34"/>
      <c r="V1667" s="37"/>
      <c r="W1667" s="378"/>
      <c r="Y1667"/>
      <c r="Z1667"/>
    </row>
    <row r="1668" spans="1:26" s="72" customFormat="1" outlineLevel="1" x14ac:dyDescent="0.2">
      <c r="A1668" s="322"/>
      <c r="B1668" s="25"/>
      <c r="C1668" s="23"/>
      <c r="D1668" s="23"/>
      <c r="E1668" s="24"/>
      <c r="F1668" s="176" t="s">
        <v>193</v>
      </c>
      <c r="G1668" s="190">
        <f>G808</f>
        <v>0</v>
      </c>
      <c r="H1668" s="70"/>
      <c r="I1668" s="66"/>
      <c r="J1668" s="66"/>
      <c r="K1668" s="67"/>
      <c r="L1668" s="51"/>
      <c r="M1668" s="34"/>
      <c r="N1668" s="34"/>
      <c r="O1668" s="34"/>
      <c r="P1668" s="34"/>
      <c r="Q1668" s="34"/>
      <c r="R1668" s="34"/>
      <c r="S1668" s="34"/>
      <c r="T1668" s="34"/>
      <c r="U1668" s="34"/>
      <c r="V1668" s="37"/>
      <c r="W1668" s="49"/>
      <c r="Y1668"/>
      <c r="Z1668"/>
    </row>
    <row r="1669" spans="1:26" s="72" customFormat="1" outlineLevel="1" x14ac:dyDescent="0.2">
      <c r="A1669" s="322"/>
      <c r="B1669" s="25"/>
      <c r="C1669" s="23"/>
      <c r="D1669" s="23"/>
      <c r="E1669" s="24"/>
      <c r="F1669" s="176" t="s">
        <v>194</v>
      </c>
      <c r="G1669" s="190">
        <f>G809</f>
        <v>0</v>
      </c>
      <c r="H1669" s="70"/>
      <c r="I1669" s="66"/>
      <c r="J1669" s="66"/>
      <c r="K1669" s="67"/>
      <c r="L1669" s="51"/>
      <c r="M1669" s="34"/>
      <c r="N1669" s="34"/>
      <c r="O1669" s="34"/>
      <c r="P1669" s="34"/>
      <c r="Q1669" s="34"/>
      <c r="R1669" s="34"/>
      <c r="S1669" s="34"/>
      <c r="T1669" s="34"/>
      <c r="U1669" s="34"/>
      <c r="V1669" s="37"/>
      <c r="W1669" s="49"/>
      <c r="Y1669"/>
      <c r="Z1669"/>
    </row>
    <row r="1670" spans="1:26" s="72" customFormat="1" outlineLevel="1" x14ac:dyDescent="0.2">
      <c r="A1670" s="322"/>
      <c r="B1670" s="25"/>
      <c r="C1670" s="24"/>
      <c r="D1670" s="23"/>
      <c r="E1670" s="64"/>
      <c r="F1670" s="24"/>
      <c r="G1670" s="435"/>
      <c r="H1670" s="70"/>
      <c r="I1670" s="66"/>
      <c r="J1670" s="66"/>
      <c r="K1670" s="67"/>
      <c r="L1670" s="34"/>
      <c r="M1670" s="34"/>
      <c r="N1670" s="34"/>
      <c r="O1670" s="34"/>
      <c r="P1670" s="34"/>
      <c r="Q1670" s="34"/>
      <c r="R1670" s="34"/>
      <c r="S1670" s="34"/>
      <c r="T1670" s="34"/>
      <c r="U1670" s="34"/>
      <c r="V1670" s="34"/>
      <c r="W1670" s="33"/>
      <c r="Y1670"/>
      <c r="Z1670"/>
    </row>
    <row r="1671" spans="1:26" s="72" customFormat="1" outlineLevel="1" x14ac:dyDescent="0.2">
      <c r="A1671" s="322"/>
      <c r="B1671" s="25"/>
      <c r="C1671" s="23" t="s">
        <v>479</v>
      </c>
      <c r="D1671" s="23"/>
      <c r="E1671" s="64"/>
      <c r="F1671" s="24"/>
      <c r="G1671" s="435">
        <f>SUBTOTAL(9,G1672:G1674)</f>
        <v>0</v>
      </c>
      <c r="H1671" s="70">
        <f t="shared" ref="H1671:W1671" si="813">SUBTOTAL(9,H1672:H1674)</f>
        <v>0</v>
      </c>
      <c r="I1671" s="66">
        <f t="shared" si="813"/>
        <v>0</v>
      </c>
      <c r="J1671" s="66">
        <f t="shared" si="813"/>
        <v>0</v>
      </c>
      <c r="K1671" s="67">
        <f t="shared" si="813"/>
        <v>0</v>
      </c>
      <c r="L1671" s="34">
        <f t="shared" si="813"/>
        <v>0</v>
      </c>
      <c r="M1671" s="34">
        <f t="shared" si="813"/>
        <v>0</v>
      </c>
      <c r="N1671" s="34">
        <f t="shared" si="813"/>
        <v>0</v>
      </c>
      <c r="O1671" s="34">
        <f t="shared" si="813"/>
        <v>0</v>
      </c>
      <c r="P1671" s="34">
        <f t="shared" si="813"/>
        <v>0</v>
      </c>
      <c r="Q1671" s="34">
        <f t="shared" si="813"/>
        <v>0</v>
      </c>
      <c r="R1671" s="34">
        <f t="shared" si="813"/>
        <v>0</v>
      </c>
      <c r="S1671" s="34">
        <f t="shared" si="813"/>
        <v>0</v>
      </c>
      <c r="T1671" s="34">
        <f t="shared" si="813"/>
        <v>0</v>
      </c>
      <c r="U1671" s="34">
        <f t="shared" si="813"/>
        <v>0</v>
      </c>
      <c r="V1671" s="34">
        <f t="shared" si="813"/>
        <v>0</v>
      </c>
      <c r="W1671" s="33">
        <f t="shared" si="813"/>
        <v>0</v>
      </c>
      <c r="Y1671"/>
      <c r="Z1671"/>
    </row>
    <row r="1672" spans="1:26" s="72" customFormat="1" outlineLevel="1" x14ac:dyDescent="0.2">
      <c r="A1672" s="322"/>
      <c r="B1672" s="25"/>
      <c r="C1672" s="24"/>
      <c r="D1672" s="23"/>
      <c r="E1672" s="64"/>
      <c r="F1672" s="433" t="s">
        <v>474</v>
      </c>
      <c r="G1672" s="436">
        <f>G812</f>
        <v>0</v>
      </c>
      <c r="H1672" s="437">
        <f>G1672*(1-VLOOKUP($F1672,SHT,4,FALSE))+H812*(1-VLOOKUP($F1672,SHT,4,FALSE))</f>
        <v>0</v>
      </c>
      <c r="I1672" s="438">
        <f t="shared" ref="I1672:V1672" si="814">I812*(1-VLOOKUP($F1672,SHT,4,FALSE))</f>
        <v>0</v>
      </c>
      <c r="J1672" s="438">
        <f t="shared" si="814"/>
        <v>0</v>
      </c>
      <c r="K1672" s="439">
        <f t="shared" si="814"/>
        <v>0</v>
      </c>
      <c r="L1672" s="440">
        <f t="shared" si="814"/>
        <v>0</v>
      </c>
      <c r="M1672" s="441">
        <f t="shared" si="814"/>
        <v>0</v>
      </c>
      <c r="N1672" s="438">
        <f t="shared" si="814"/>
        <v>0</v>
      </c>
      <c r="O1672" s="438">
        <f t="shared" si="814"/>
        <v>0</v>
      </c>
      <c r="P1672" s="438">
        <f t="shared" si="814"/>
        <v>0</v>
      </c>
      <c r="Q1672" s="438">
        <f t="shared" si="814"/>
        <v>0</v>
      </c>
      <c r="R1672" s="438">
        <f t="shared" si="814"/>
        <v>0</v>
      </c>
      <c r="S1672" s="438">
        <f t="shared" si="814"/>
        <v>0</v>
      </c>
      <c r="T1672" s="438">
        <f t="shared" si="814"/>
        <v>0</v>
      </c>
      <c r="U1672" s="438">
        <f t="shared" si="814"/>
        <v>0</v>
      </c>
      <c r="V1672" s="442">
        <f t="shared" si="814"/>
        <v>0</v>
      </c>
      <c r="W1672" s="436">
        <f>W812</f>
        <v>0</v>
      </c>
      <c r="Y1672"/>
      <c r="Z1672"/>
    </row>
    <row r="1673" spans="1:26" s="72" customFormat="1" outlineLevel="1" x14ac:dyDescent="0.2">
      <c r="A1673" s="322"/>
      <c r="B1673" s="25"/>
      <c r="C1673" s="24"/>
      <c r="D1673" s="23"/>
      <c r="E1673" s="64"/>
      <c r="F1673" s="433" t="s">
        <v>475</v>
      </c>
      <c r="G1673" s="436">
        <f>G813</f>
        <v>0</v>
      </c>
      <c r="H1673" s="437">
        <f>G1673*(1-VLOOKUP($F1673,SHT,4,FALSE))+H813*(1-VLOOKUP($F1673,SHT,4,FALSE))</f>
        <v>0</v>
      </c>
      <c r="I1673" s="438">
        <f t="shared" ref="I1673:V1673" si="815">I813*(1-VLOOKUP($F1673,SHT,4,FALSE))</f>
        <v>0</v>
      </c>
      <c r="J1673" s="438">
        <f t="shared" si="815"/>
        <v>0</v>
      </c>
      <c r="K1673" s="439">
        <f t="shared" si="815"/>
        <v>0</v>
      </c>
      <c r="L1673" s="440">
        <f t="shared" si="815"/>
        <v>0</v>
      </c>
      <c r="M1673" s="441">
        <f t="shared" si="815"/>
        <v>0</v>
      </c>
      <c r="N1673" s="438">
        <f t="shared" si="815"/>
        <v>0</v>
      </c>
      <c r="O1673" s="438">
        <f t="shared" si="815"/>
        <v>0</v>
      </c>
      <c r="P1673" s="438">
        <f t="shared" si="815"/>
        <v>0</v>
      </c>
      <c r="Q1673" s="438">
        <f t="shared" si="815"/>
        <v>0</v>
      </c>
      <c r="R1673" s="438">
        <f t="shared" si="815"/>
        <v>0</v>
      </c>
      <c r="S1673" s="438">
        <f t="shared" si="815"/>
        <v>0</v>
      </c>
      <c r="T1673" s="438">
        <f t="shared" si="815"/>
        <v>0</v>
      </c>
      <c r="U1673" s="438">
        <f t="shared" si="815"/>
        <v>0</v>
      </c>
      <c r="V1673" s="442">
        <f t="shared" si="815"/>
        <v>0</v>
      </c>
      <c r="W1673" s="436">
        <f>W813</f>
        <v>0</v>
      </c>
      <c r="Y1673"/>
      <c r="Z1673"/>
    </row>
    <row r="1674" spans="1:26" s="72" customFormat="1" outlineLevel="1" x14ac:dyDescent="0.2">
      <c r="A1674" s="322"/>
      <c r="B1674" s="25"/>
      <c r="C1674" s="24"/>
      <c r="D1674" s="23"/>
      <c r="E1674" s="64"/>
      <c r="F1674" s="433" t="s">
        <v>476</v>
      </c>
      <c r="G1674" s="436">
        <f>G814</f>
        <v>0</v>
      </c>
      <c r="H1674" s="437">
        <f>G1674*(1-VLOOKUP($F1674,SHT,4,FALSE))+H814*(1-VLOOKUP($F1674,SHT,4,FALSE))</f>
        <v>0</v>
      </c>
      <c r="I1674" s="438">
        <f t="shared" ref="I1674:V1674" si="816">I814*(1-VLOOKUP($F1674,SHT,4,FALSE))</f>
        <v>0</v>
      </c>
      <c r="J1674" s="438">
        <f t="shared" si="816"/>
        <v>0</v>
      </c>
      <c r="K1674" s="439">
        <f t="shared" si="816"/>
        <v>0</v>
      </c>
      <c r="L1674" s="440">
        <f t="shared" si="816"/>
        <v>0</v>
      </c>
      <c r="M1674" s="441">
        <f t="shared" si="816"/>
        <v>0</v>
      </c>
      <c r="N1674" s="438">
        <f t="shared" si="816"/>
        <v>0</v>
      </c>
      <c r="O1674" s="438">
        <f t="shared" si="816"/>
        <v>0</v>
      </c>
      <c r="P1674" s="438">
        <f t="shared" si="816"/>
        <v>0</v>
      </c>
      <c r="Q1674" s="438">
        <f t="shared" si="816"/>
        <v>0</v>
      </c>
      <c r="R1674" s="438">
        <f t="shared" si="816"/>
        <v>0</v>
      </c>
      <c r="S1674" s="438">
        <f t="shared" si="816"/>
        <v>0</v>
      </c>
      <c r="T1674" s="438">
        <f t="shared" si="816"/>
        <v>0</v>
      </c>
      <c r="U1674" s="438">
        <f t="shared" si="816"/>
        <v>0</v>
      </c>
      <c r="V1674" s="442">
        <f t="shared" si="816"/>
        <v>0</v>
      </c>
      <c r="W1674" s="436">
        <f>W814</f>
        <v>0</v>
      </c>
      <c r="Y1674"/>
      <c r="Z1674"/>
    </row>
    <row r="1675" spans="1:26" s="72" customFormat="1" x14ac:dyDescent="0.2">
      <c r="A1675" s="322"/>
      <c r="B1675" s="25"/>
      <c r="C1675" s="23"/>
      <c r="D1675" s="23"/>
      <c r="E1675" s="24"/>
      <c r="F1675" s="24"/>
      <c r="G1675" s="69"/>
      <c r="H1675" s="66"/>
      <c r="I1675" s="66"/>
      <c r="J1675" s="66"/>
      <c r="K1675" s="67"/>
      <c r="L1675" s="51"/>
      <c r="M1675" s="34"/>
      <c r="N1675" s="34"/>
      <c r="O1675" s="34"/>
      <c r="P1675" s="34"/>
      <c r="Q1675" s="34"/>
      <c r="R1675" s="34"/>
      <c r="S1675" s="34"/>
      <c r="T1675" s="34"/>
      <c r="U1675" s="34"/>
      <c r="V1675" s="37"/>
      <c r="W1675" s="37"/>
      <c r="Y1675"/>
      <c r="Z1675"/>
    </row>
    <row r="1676" spans="1:26" s="150" customFormat="1" ht="16.5" thickBot="1" x14ac:dyDescent="0.25">
      <c r="A1676" s="319"/>
      <c r="B1676" s="79" t="s">
        <v>310</v>
      </c>
      <c r="C1676" s="204"/>
      <c r="D1676" s="204"/>
      <c r="E1676" s="204"/>
      <c r="F1676" s="204"/>
      <c r="G1676" s="205">
        <f>SUBTOTAL(9,G1436:G1675)</f>
        <v>0</v>
      </c>
      <c r="H1676" s="206">
        <f t="shared" ref="H1676:W1676" si="817">SUBTOTAL(9,H1436:H1675)</f>
        <v>0</v>
      </c>
      <c r="I1676" s="207">
        <f t="shared" si="817"/>
        <v>0</v>
      </c>
      <c r="J1676" s="207">
        <f t="shared" si="817"/>
        <v>0</v>
      </c>
      <c r="K1676" s="468">
        <f t="shared" si="817"/>
        <v>0</v>
      </c>
      <c r="L1676" s="209">
        <f t="shared" si="817"/>
        <v>0</v>
      </c>
      <c r="M1676" s="210">
        <f t="shared" si="817"/>
        <v>0</v>
      </c>
      <c r="N1676" s="210">
        <f t="shared" si="817"/>
        <v>0</v>
      </c>
      <c r="O1676" s="210">
        <f t="shared" si="817"/>
        <v>0</v>
      </c>
      <c r="P1676" s="210">
        <f t="shared" si="817"/>
        <v>0</v>
      </c>
      <c r="Q1676" s="210">
        <f t="shared" si="817"/>
        <v>0</v>
      </c>
      <c r="R1676" s="210">
        <f t="shared" si="817"/>
        <v>0</v>
      </c>
      <c r="S1676" s="210">
        <f t="shared" si="817"/>
        <v>0</v>
      </c>
      <c r="T1676" s="210">
        <f t="shared" si="817"/>
        <v>0</v>
      </c>
      <c r="U1676" s="210">
        <f t="shared" si="817"/>
        <v>0</v>
      </c>
      <c r="V1676" s="211">
        <f t="shared" si="817"/>
        <v>0</v>
      </c>
      <c r="W1676" s="205">
        <f t="shared" si="817"/>
        <v>0</v>
      </c>
      <c r="Y1676"/>
      <c r="Z1676"/>
    </row>
    <row r="1677" spans="1:26" ht="13.5" thickBot="1" x14ac:dyDescent="0.25">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c r="Y1677"/>
      <c r="Z1677"/>
    </row>
    <row r="1678" spans="1:26" s="129" customFormat="1" ht="16.5" thickBot="1" x14ac:dyDescent="0.25">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c r="Y1678"/>
      <c r="Z1678"/>
    </row>
    <row r="1679" spans="1:26" s="129" customFormat="1" ht="15.75" x14ac:dyDescent="0.2">
      <c r="A1679" s="318"/>
      <c r="B1679" s="605"/>
      <c r="C1679" s="596" t="s">
        <v>413</v>
      </c>
      <c r="D1679" s="257"/>
      <c r="E1679" s="257"/>
      <c r="F1679" s="597"/>
      <c r="G1679" s="657"/>
      <c r="H1679" s="34">
        <f>SUBTOTAL(9,H1680:H1681)</f>
        <v>0</v>
      </c>
      <c r="I1679" s="34">
        <f t="shared" ref="I1679:V1679" si="818">SUBTOTAL(9,I1680:I1681)</f>
        <v>0</v>
      </c>
      <c r="J1679" s="34">
        <f t="shared" si="818"/>
        <v>0</v>
      </c>
      <c r="K1679" s="37">
        <f t="shared" si="818"/>
        <v>0</v>
      </c>
      <c r="L1679" s="34">
        <f t="shared" si="818"/>
        <v>0</v>
      </c>
      <c r="M1679" s="36">
        <f t="shared" si="818"/>
        <v>0</v>
      </c>
      <c r="N1679" s="34">
        <f t="shared" si="818"/>
        <v>0</v>
      </c>
      <c r="O1679" s="34">
        <f t="shared" si="818"/>
        <v>0</v>
      </c>
      <c r="P1679" s="34">
        <f t="shared" si="818"/>
        <v>0</v>
      </c>
      <c r="Q1679" s="34">
        <f t="shared" si="818"/>
        <v>0</v>
      </c>
      <c r="R1679" s="34">
        <f t="shared" si="818"/>
        <v>0</v>
      </c>
      <c r="S1679" s="34">
        <f t="shared" si="818"/>
        <v>0</v>
      </c>
      <c r="T1679" s="34">
        <f t="shared" si="818"/>
        <v>0</v>
      </c>
      <c r="U1679" s="34">
        <f t="shared" si="818"/>
        <v>0</v>
      </c>
      <c r="V1679" s="34">
        <f t="shared" si="818"/>
        <v>0</v>
      </c>
      <c r="W1679" s="682"/>
      <c r="Y1679"/>
      <c r="Z1679"/>
    </row>
    <row r="1680" spans="1:26" s="129" customFormat="1" ht="12.75" customHeight="1" x14ac:dyDescent="0.2">
      <c r="A1680" s="318"/>
      <c r="B1680" s="256"/>
      <c r="C1680" s="257"/>
      <c r="D1680" s="257"/>
      <c r="E1680" s="257"/>
      <c r="F1680" s="433" t="s">
        <v>414</v>
      </c>
      <c r="G1680" s="658"/>
      <c r="H1680" s="191">
        <f t="shared" ref="H1680:V1680" si="819">H820</f>
        <v>0</v>
      </c>
      <c r="I1680" s="179">
        <f t="shared" si="819"/>
        <v>0</v>
      </c>
      <c r="J1680" s="179">
        <f t="shared" si="819"/>
        <v>0</v>
      </c>
      <c r="K1680" s="197">
        <f t="shared" si="819"/>
        <v>0</v>
      </c>
      <c r="L1680" s="178">
        <f t="shared" si="819"/>
        <v>0</v>
      </c>
      <c r="M1680" s="192">
        <f t="shared" si="819"/>
        <v>0</v>
      </c>
      <c r="N1680" s="182">
        <f t="shared" si="819"/>
        <v>0</v>
      </c>
      <c r="O1680" s="182">
        <f t="shared" si="819"/>
        <v>0</v>
      </c>
      <c r="P1680" s="182">
        <f t="shared" si="819"/>
        <v>0</v>
      </c>
      <c r="Q1680" s="182">
        <f t="shared" si="819"/>
        <v>0</v>
      </c>
      <c r="R1680" s="182">
        <f t="shared" si="819"/>
        <v>0</v>
      </c>
      <c r="S1680" s="182">
        <f t="shared" si="819"/>
        <v>0</v>
      </c>
      <c r="T1680" s="182">
        <f t="shared" si="819"/>
        <v>0</v>
      </c>
      <c r="U1680" s="182">
        <f t="shared" si="819"/>
        <v>0</v>
      </c>
      <c r="V1680" s="195">
        <f t="shared" si="819"/>
        <v>0</v>
      </c>
      <c r="W1680" s="658"/>
      <c r="X1680" s="72"/>
      <c r="Y1680"/>
      <c r="Z1680"/>
    </row>
    <row r="1681" spans="1:26" s="129" customFormat="1" ht="12.75" customHeight="1" x14ac:dyDescent="0.2">
      <c r="A1681" s="318"/>
      <c r="B1681" s="256"/>
      <c r="C1681" s="257"/>
      <c r="D1681" s="257"/>
      <c r="E1681" s="257"/>
      <c r="F1681" s="433" t="s">
        <v>415</v>
      </c>
      <c r="G1681" s="658"/>
      <c r="H1681" s="191">
        <f t="shared" ref="H1681:V1681" si="820">H821</f>
        <v>0</v>
      </c>
      <c r="I1681" s="179">
        <f t="shared" si="820"/>
        <v>0</v>
      </c>
      <c r="J1681" s="179">
        <f t="shared" si="820"/>
        <v>0</v>
      </c>
      <c r="K1681" s="197">
        <f t="shared" si="820"/>
        <v>0</v>
      </c>
      <c r="L1681" s="178">
        <f t="shared" si="820"/>
        <v>0</v>
      </c>
      <c r="M1681" s="192">
        <f t="shared" si="820"/>
        <v>0</v>
      </c>
      <c r="N1681" s="182">
        <f t="shared" si="820"/>
        <v>0</v>
      </c>
      <c r="O1681" s="182">
        <f t="shared" si="820"/>
        <v>0</v>
      </c>
      <c r="P1681" s="182">
        <f t="shared" si="820"/>
        <v>0</v>
      </c>
      <c r="Q1681" s="182">
        <f t="shared" si="820"/>
        <v>0</v>
      </c>
      <c r="R1681" s="182">
        <f t="shared" si="820"/>
        <v>0</v>
      </c>
      <c r="S1681" s="182">
        <f t="shared" si="820"/>
        <v>0</v>
      </c>
      <c r="T1681" s="182">
        <f t="shared" si="820"/>
        <v>0</v>
      </c>
      <c r="U1681" s="182">
        <f t="shared" si="820"/>
        <v>0</v>
      </c>
      <c r="V1681" s="195">
        <f t="shared" si="820"/>
        <v>0</v>
      </c>
      <c r="W1681" s="658"/>
      <c r="X1681" s="72"/>
      <c r="Y1681"/>
      <c r="Z1681"/>
    </row>
    <row r="1682" spans="1:26" s="129" customFormat="1" ht="12.75" customHeight="1" x14ac:dyDescent="0.2">
      <c r="A1682" s="318"/>
      <c r="B1682" s="256"/>
      <c r="C1682" s="257"/>
      <c r="D1682" s="257"/>
      <c r="E1682" s="257"/>
      <c r="F1682" s="590"/>
      <c r="G1682" s="658"/>
      <c r="H1682" s="66"/>
      <c r="I1682" s="66"/>
      <c r="J1682" s="66"/>
      <c r="K1682" s="67"/>
      <c r="L1682" s="34"/>
      <c r="M1682" s="34"/>
      <c r="N1682" s="34"/>
      <c r="O1682" s="34"/>
      <c r="P1682" s="34"/>
      <c r="Q1682" s="34"/>
      <c r="R1682" s="34"/>
      <c r="S1682" s="34"/>
      <c r="T1682" s="34"/>
      <c r="U1682" s="34"/>
      <c r="V1682" s="34"/>
      <c r="W1682" s="658"/>
      <c r="X1682" s="72"/>
      <c r="Y1682"/>
      <c r="Z1682"/>
    </row>
    <row r="1683" spans="1:26" s="129" customFormat="1" ht="15" x14ac:dyDescent="0.2">
      <c r="A1683" s="318"/>
      <c r="B1683" s="589"/>
      <c r="C1683" s="598" t="s">
        <v>417</v>
      </c>
      <c r="D1683" s="23"/>
      <c r="E1683" s="64"/>
      <c r="F1683" s="590"/>
      <c r="G1683" s="658"/>
      <c r="H1683" s="415"/>
      <c r="I1683" s="394"/>
      <c r="J1683" s="394"/>
      <c r="K1683" s="398"/>
      <c r="L1683" s="415"/>
      <c r="M1683" s="395"/>
      <c r="N1683" s="394"/>
      <c r="O1683" s="394"/>
      <c r="P1683" s="394"/>
      <c r="Q1683" s="394"/>
      <c r="R1683" s="394"/>
      <c r="S1683" s="394"/>
      <c r="T1683" s="394"/>
      <c r="U1683" s="394"/>
      <c r="V1683" s="394"/>
      <c r="W1683" s="658"/>
      <c r="Y1683"/>
      <c r="Z1683"/>
    </row>
    <row r="1684" spans="1:26" s="129" customFormat="1" ht="12.75" customHeight="1" x14ac:dyDescent="0.2">
      <c r="A1684" s="318"/>
      <c r="B1684" s="256"/>
      <c r="C1684" s="257"/>
      <c r="D1684" s="23" t="s">
        <v>13</v>
      </c>
      <c r="E1684" s="64"/>
      <c r="F1684" s="590"/>
      <c r="G1684" s="658"/>
      <c r="H1684" s="51">
        <f t="shared" ref="H1684:V1684" si="821">SUBTOTAL(9,H1685:H1688)</f>
        <v>0</v>
      </c>
      <c r="I1684" s="34">
        <f t="shared" si="821"/>
        <v>0</v>
      </c>
      <c r="J1684" s="34">
        <f t="shared" si="821"/>
        <v>0</v>
      </c>
      <c r="K1684" s="37">
        <f t="shared" si="821"/>
        <v>0</v>
      </c>
      <c r="L1684" s="51">
        <f t="shared" si="821"/>
        <v>0</v>
      </c>
      <c r="M1684" s="36">
        <f t="shared" si="821"/>
        <v>0</v>
      </c>
      <c r="N1684" s="34">
        <f t="shared" si="821"/>
        <v>0</v>
      </c>
      <c r="O1684" s="34">
        <f t="shared" si="821"/>
        <v>0</v>
      </c>
      <c r="P1684" s="34">
        <f t="shared" si="821"/>
        <v>0</v>
      </c>
      <c r="Q1684" s="34">
        <f t="shared" si="821"/>
        <v>0</v>
      </c>
      <c r="R1684" s="34">
        <f t="shared" si="821"/>
        <v>0</v>
      </c>
      <c r="S1684" s="34">
        <f t="shared" si="821"/>
        <v>0</v>
      </c>
      <c r="T1684" s="34">
        <f t="shared" si="821"/>
        <v>0</v>
      </c>
      <c r="U1684" s="34">
        <f t="shared" si="821"/>
        <v>0</v>
      </c>
      <c r="V1684" s="34">
        <f t="shared" si="821"/>
        <v>0</v>
      </c>
      <c r="W1684" s="658"/>
      <c r="Y1684"/>
      <c r="Z1684"/>
    </row>
    <row r="1685" spans="1:26" s="129" customFormat="1" ht="12.75" customHeight="1" x14ac:dyDescent="0.2">
      <c r="A1685" s="318"/>
      <c r="B1685" s="256"/>
      <c r="C1685" s="257"/>
      <c r="D1685" s="23"/>
      <c r="E1685" s="24"/>
      <c r="F1685" s="433" t="s">
        <v>418</v>
      </c>
      <c r="G1685" s="658"/>
      <c r="H1685" s="191">
        <f t="shared" ref="H1685:V1685" si="822">H825</f>
        <v>0</v>
      </c>
      <c r="I1685" s="179">
        <f t="shared" si="822"/>
        <v>0</v>
      </c>
      <c r="J1685" s="179">
        <f t="shared" si="822"/>
        <v>0</v>
      </c>
      <c r="K1685" s="197">
        <f t="shared" si="822"/>
        <v>0</v>
      </c>
      <c r="L1685" s="178">
        <f t="shared" si="822"/>
        <v>0</v>
      </c>
      <c r="M1685" s="192">
        <f t="shared" si="822"/>
        <v>0</v>
      </c>
      <c r="N1685" s="182">
        <f t="shared" si="822"/>
        <v>0</v>
      </c>
      <c r="O1685" s="182">
        <f t="shared" si="822"/>
        <v>0</v>
      </c>
      <c r="P1685" s="182">
        <f t="shared" si="822"/>
        <v>0</v>
      </c>
      <c r="Q1685" s="182">
        <f t="shared" si="822"/>
        <v>0</v>
      </c>
      <c r="R1685" s="182">
        <f t="shared" si="822"/>
        <v>0</v>
      </c>
      <c r="S1685" s="182">
        <f t="shared" si="822"/>
        <v>0</v>
      </c>
      <c r="T1685" s="182">
        <f t="shared" si="822"/>
        <v>0</v>
      </c>
      <c r="U1685" s="182">
        <f t="shared" si="822"/>
        <v>0</v>
      </c>
      <c r="V1685" s="195">
        <f t="shared" si="822"/>
        <v>0</v>
      </c>
      <c r="W1685" s="658"/>
      <c r="X1685" s="72"/>
      <c r="Y1685"/>
      <c r="Z1685"/>
    </row>
    <row r="1686" spans="1:26" s="129" customFormat="1" ht="12.75" customHeight="1" x14ac:dyDescent="0.2">
      <c r="A1686" s="318"/>
      <c r="B1686" s="256"/>
      <c r="C1686" s="257"/>
      <c r="D1686" s="23"/>
      <c r="E1686" s="24"/>
      <c r="F1686" s="433" t="s">
        <v>419</v>
      </c>
      <c r="G1686" s="658"/>
      <c r="H1686" s="191">
        <f t="shared" ref="H1686:V1686" si="823">H826</f>
        <v>0</v>
      </c>
      <c r="I1686" s="179">
        <f t="shared" si="823"/>
        <v>0</v>
      </c>
      <c r="J1686" s="179">
        <f t="shared" si="823"/>
        <v>0</v>
      </c>
      <c r="K1686" s="197">
        <f t="shared" si="823"/>
        <v>0</v>
      </c>
      <c r="L1686" s="178">
        <f t="shared" si="823"/>
        <v>0</v>
      </c>
      <c r="M1686" s="192">
        <f t="shared" si="823"/>
        <v>0</v>
      </c>
      <c r="N1686" s="182">
        <f t="shared" si="823"/>
        <v>0</v>
      </c>
      <c r="O1686" s="182">
        <f t="shared" si="823"/>
        <v>0</v>
      </c>
      <c r="P1686" s="182">
        <f t="shared" si="823"/>
        <v>0</v>
      </c>
      <c r="Q1686" s="182">
        <f t="shared" si="823"/>
        <v>0</v>
      </c>
      <c r="R1686" s="182">
        <f t="shared" si="823"/>
        <v>0</v>
      </c>
      <c r="S1686" s="182">
        <f t="shared" si="823"/>
        <v>0</v>
      </c>
      <c r="T1686" s="182">
        <f t="shared" si="823"/>
        <v>0</v>
      </c>
      <c r="U1686" s="182">
        <f t="shared" si="823"/>
        <v>0</v>
      </c>
      <c r="V1686" s="195">
        <f t="shared" si="823"/>
        <v>0</v>
      </c>
      <c r="W1686" s="658"/>
      <c r="X1686" s="72"/>
      <c r="Y1686"/>
      <c r="Z1686"/>
    </row>
    <row r="1687" spans="1:26" s="129" customFormat="1" ht="12.75" customHeight="1" x14ac:dyDescent="0.2">
      <c r="A1687" s="318"/>
      <c r="B1687" s="256"/>
      <c r="C1687" s="257"/>
      <c r="D1687" s="23"/>
      <c r="E1687" s="24"/>
      <c r="F1687" s="433" t="s">
        <v>420</v>
      </c>
      <c r="G1687" s="658"/>
      <c r="H1687" s="191">
        <f t="shared" ref="H1687:V1687" si="824">H827</f>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658"/>
      <c r="X1687" s="72"/>
      <c r="Y1687"/>
      <c r="Z1687"/>
    </row>
    <row r="1688" spans="1:26" s="129" customFormat="1" ht="12.75" customHeight="1" x14ac:dyDescent="0.2">
      <c r="A1688" s="318"/>
      <c r="B1688" s="256"/>
      <c r="C1688" s="257"/>
      <c r="D1688" s="23"/>
      <c r="E1688" s="24"/>
      <c r="F1688" s="433" t="s">
        <v>421</v>
      </c>
      <c r="G1688" s="658"/>
      <c r="H1688" s="191">
        <f t="shared" ref="H1688:V1688" si="825">H828</f>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658"/>
      <c r="X1688" s="72"/>
      <c r="Y1688"/>
      <c r="Z1688"/>
    </row>
    <row r="1689" spans="1:26" s="129" customFormat="1" ht="12.75" customHeight="1" x14ac:dyDescent="0.2">
      <c r="A1689" s="318"/>
      <c r="B1689" s="256"/>
      <c r="C1689" s="257"/>
      <c r="D1689" s="23" t="s">
        <v>25</v>
      </c>
      <c r="E1689" s="64"/>
      <c r="F1689" s="590"/>
      <c r="G1689" s="658"/>
      <c r="H1689" s="51">
        <f t="shared" ref="H1689:V1689" si="826">SUBTOTAL(9,H1690:H1693)</f>
        <v>0</v>
      </c>
      <c r="I1689" s="34">
        <f t="shared" si="826"/>
        <v>0</v>
      </c>
      <c r="J1689" s="34">
        <f t="shared" si="826"/>
        <v>0</v>
      </c>
      <c r="K1689" s="37">
        <f t="shared" si="826"/>
        <v>0</v>
      </c>
      <c r="L1689" s="51">
        <f t="shared" si="826"/>
        <v>0</v>
      </c>
      <c r="M1689" s="36">
        <f t="shared" si="826"/>
        <v>0</v>
      </c>
      <c r="N1689" s="34">
        <f t="shared" si="826"/>
        <v>0</v>
      </c>
      <c r="O1689" s="34">
        <f t="shared" si="826"/>
        <v>0</v>
      </c>
      <c r="P1689" s="34">
        <f t="shared" si="826"/>
        <v>0</v>
      </c>
      <c r="Q1689" s="34">
        <f t="shared" si="826"/>
        <v>0</v>
      </c>
      <c r="R1689" s="34">
        <f t="shared" si="826"/>
        <v>0</v>
      </c>
      <c r="S1689" s="34">
        <f t="shared" si="826"/>
        <v>0</v>
      </c>
      <c r="T1689" s="34">
        <f t="shared" si="826"/>
        <v>0</v>
      </c>
      <c r="U1689" s="34">
        <f t="shared" si="826"/>
        <v>0</v>
      </c>
      <c r="V1689" s="34">
        <f t="shared" si="826"/>
        <v>0</v>
      </c>
      <c r="W1689" s="658"/>
      <c r="Y1689"/>
      <c r="Z1689"/>
    </row>
    <row r="1690" spans="1:26" s="129" customFormat="1" ht="12.75" customHeight="1" x14ac:dyDescent="0.2">
      <c r="A1690" s="318"/>
      <c r="B1690" s="256"/>
      <c r="C1690" s="257"/>
      <c r="D1690" s="23"/>
      <c r="E1690" s="64"/>
      <c r="F1690" s="433" t="s">
        <v>418</v>
      </c>
      <c r="G1690" s="658"/>
      <c r="H1690" s="191">
        <f t="shared" ref="H1690:V1690" si="827">H830</f>
        <v>0</v>
      </c>
      <c r="I1690" s="179">
        <f t="shared" si="827"/>
        <v>0</v>
      </c>
      <c r="J1690" s="179">
        <f t="shared" si="827"/>
        <v>0</v>
      </c>
      <c r="K1690" s="197">
        <f t="shared" si="827"/>
        <v>0</v>
      </c>
      <c r="L1690" s="178">
        <f t="shared" si="827"/>
        <v>0</v>
      </c>
      <c r="M1690" s="192">
        <f t="shared" si="827"/>
        <v>0</v>
      </c>
      <c r="N1690" s="182">
        <f t="shared" si="827"/>
        <v>0</v>
      </c>
      <c r="O1690" s="182">
        <f t="shared" si="827"/>
        <v>0</v>
      </c>
      <c r="P1690" s="182">
        <f t="shared" si="827"/>
        <v>0</v>
      </c>
      <c r="Q1690" s="182">
        <f t="shared" si="827"/>
        <v>0</v>
      </c>
      <c r="R1690" s="182">
        <f t="shared" si="827"/>
        <v>0</v>
      </c>
      <c r="S1690" s="182">
        <f t="shared" si="827"/>
        <v>0</v>
      </c>
      <c r="T1690" s="182">
        <f t="shared" si="827"/>
        <v>0</v>
      </c>
      <c r="U1690" s="182">
        <f t="shared" si="827"/>
        <v>0</v>
      </c>
      <c r="V1690" s="195">
        <f t="shared" si="827"/>
        <v>0</v>
      </c>
      <c r="W1690" s="658"/>
      <c r="X1690" s="72"/>
      <c r="Y1690"/>
      <c r="Z1690"/>
    </row>
    <row r="1691" spans="1:26" s="129" customFormat="1" ht="12.75" customHeight="1" x14ac:dyDescent="0.2">
      <c r="A1691" s="318"/>
      <c r="B1691" s="256"/>
      <c r="C1691" s="257"/>
      <c r="D1691" s="23"/>
      <c r="E1691" s="64"/>
      <c r="F1691" s="433" t="s">
        <v>419</v>
      </c>
      <c r="G1691" s="658"/>
      <c r="H1691" s="191">
        <f t="shared" ref="H1691:V1691" si="828">H831</f>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658"/>
      <c r="X1691" s="72"/>
      <c r="Y1691"/>
      <c r="Z1691"/>
    </row>
    <row r="1692" spans="1:26" s="129" customFormat="1" ht="12.75" customHeight="1" x14ac:dyDescent="0.2">
      <c r="A1692" s="318"/>
      <c r="B1692" s="256"/>
      <c r="C1692" s="257"/>
      <c r="D1692" s="23"/>
      <c r="E1692" s="64"/>
      <c r="F1692" s="433" t="s">
        <v>420</v>
      </c>
      <c r="G1692" s="658"/>
      <c r="H1692" s="191">
        <f t="shared" ref="H1692:V1692" si="829">H832</f>
        <v>0</v>
      </c>
      <c r="I1692" s="179">
        <f t="shared" si="829"/>
        <v>0</v>
      </c>
      <c r="J1692" s="179">
        <f t="shared" si="829"/>
        <v>0</v>
      </c>
      <c r="K1692" s="197">
        <f t="shared" si="829"/>
        <v>0</v>
      </c>
      <c r="L1692" s="178">
        <f t="shared" si="829"/>
        <v>0</v>
      </c>
      <c r="M1692" s="192">
        <f t="shared" si="829"/>
        <v>0</v>
      </c>
      <c r="N1692" s="182">
        <f t="shared" si="829"/>
        <v>0</v>
      </c>
      <c r="O1692" s="182">
        <f t="shared" si="829"/>
        <v>0</v>
      </c>
      <c r="P1692" s="182">
        <f t="shared" si="829"/>
        <v>0</v>
      </c>
      <c r="Q1692" s="182">
        <f t="shared" si="829"/>
        <v>0</v>
      </c>
      <c r="R1692" s="182">
        <f t="shared" si="829"/>
        <v>0</v>
      </c>
      <c r="S1692" s="182">
        <f t="shared" si="829"/>
        <v>0</v>
      </c>
      <c r="T1692" s="182">
        <f t="shared" si="829"/>
        <v>0</v>
      </c>
      <c r="U1692" s="182">
        <f t="shared" si="829"/>
        <v>0</v>
      </c>
      <c r="V1692" s="195">
        <f t="shared" si="829"/>
        <v>0</v>
      </c>
      <c r="W1692" s="658"/>
      <c r="X1692" s="72"/>
      <c r="Y1692"/>
      <c r="Z1692"/>
    </row>
    <row r="1693" spans="1:26" s="129" customFormat="1" ht="12.75" customHeight="1" x14ac:dyDescent="0.2">
      <c r="A1693" s="318"/>
      <c r="B1693" s="256"/>
      <c r="C1693" s="257"/>
      <c r="D1693" s="23"/>
      <c r="E1693" s="64"/>
      <c r="F1693" s="433" t="s">
        <v>421</v>
      </c>
      <c r="G1693" s="658"/>
      <c r="H1693" s="191">
        <f t="shared" ref="H1693:V1693" si="830">H833</f>
        <v>0</v>
      </c>
      <c r="I1693" s="179">
        <f t="shared" si="830"/>
        <v>0</v>
      </c>
      <c r="J1693" s="179">
        <f t="shared" si="830"/>
        <v>0</v>
      </c>
      <c r="K1693" s="197">
        <f t="shared" si="830"/>
        <v>0</v>
      </c>
      <c r="L1693" s="178">
        <f t="shared" si="830"/>
        <v>0</v>
      </c>
      <c r="M1693" s="192">
        <f t="shared" si="830"/>
        <v>0</v>
      </c>
      <c r="N1693" s="182">
        <f t="shared" si="830"/>
        <v>0</v>
      </c>
      <c r="O1693" s="182">
        <f t="shared" si="830"/>
        <v>0</v>
      </c>
      <c r="P1693" s="182">
        <f t="shared" si="830"/>
        <v>0</v>
      </c>
      <c r="Q1693" s="182">
        <f t="shared" si="830"/>
        <v>0</v>
      </c>
      <c r="R1693" s="182">
        <f t="shared" si="830"/>
        <v>0</v>
      </c>
      <c r="S1693" s="182">
        <f t="shared" si="830"/>
        <v>0</v>
      </c>
      <c r="T1693" s="182">
        <f t="shared" si="830"/>
        <v>0</v>
      </c>
      <c r="U1693" s="182">
        <f t="shared" si="830"/>
        <v>0</v>
      </c>
      <c r="V1693" s="195">
        <f t="shared" si="830"/>
        <v>0</v>
      </c>
      <c r="W1693" s="658"/>
      <c r="X1693" s="72"/>
      <c r="Y1693"/>
      <c r="Z1693"/>
    </row>
    <row r="1694" spans="1:26" s="129" customFormat="1" ht="12.75" customHeight="1" x14ac:dyDescent="0.2">
      <c r="A1694" s="318"/>
      <c r="B1694" s="256"/>
      <c r="C1694" s="257"/>
      <c r="D1694" s="23" t="s">
        <v>422</v>
      </c>
      <c r="E1694" s="64"/>
      <c r="F1694" s="590"/>
      <c r="G1694" s="658"/>
      <c r="H1694" s="51">
        <f t="shared" ref="H1694:V1694" si="831">SUBTOTAL(9,H1695:H1696)</f>
        <v>0</v>
      </c>
      <c r="I1694" s="34">
        <f t="shared" si="831"/>
        <v>0</v>
      </c>
      <c r="J1694" s="34">
        <f t="shared" si="831"/>
        <v>0</v>
      </c>
      <c r="K1694" s="37">
        <f t="shared" si="831"/>
        <v>0</v>
      </c>
      <c r="L1694" s="51">
        <f t="shared" si="831"/>
        <v>0</v>
      </c>
      <c r="M1694" s="36">
        <f t="shared" si="831"/>
        <v>0</v>
      </c>
      <c r="N1694" s="34">
        <f t="shared" si="831"/>
        <v>0</v>
      </c>
      <c r="O1694" s="34">
        <f t="shared" si="831"/>
        <v>0</v>
      </c>
      <c r="P1694" s="34">
        <f t="shared" si="831"/>
        <v>0</v>
      </c>
      <c r="Q1694" s="34">
        <f t="shared" si="831"/>
        <v>0</v>
      </c>
      <c r="R1694" s="34">
        <f t="shared" si="831"/>
        <v>0</v>
      </c>
      <c r="S1694" s="34">
        <f t="shared" si="831"/>
        <v>0</v>
      </c>
      <c r="T1694" s="34">
        <f t="shared" si="831"/>
        <v>0</v>
      </c>
      <c r="U1694" s="34">
        <f t="shared" si="831"/>
        <v>0</v>
      </c>
      <c r="V1694" s="34">
        <f t="shared" si="831"/>
        <v>0</v>
      </c>
      <c r="W1694" s="658"/>
      <c r="Y1694"/>
      <c r="Z1694"/>
    </row>
    <row r="1695" spans="1:26" s="129" customFormat="1" ht="12.75" customHeight="1" x14ac:dyDescent="0.2">
      <c r="A1695" s="318"/>
      <c r="B1695" s="256"/>
      <c r="C1695" s="257"/>
      <c r="D1695" s="23"/>
      <c r="E1695" s="64"/>
      <c r="F1695" s="433" t="s">
        <v>460</v>
      </c>
      <c r="G1695" s="658"/>
      <c r="H1695" s="191">
        <f t="shared" ref="H1695:V1695" si="832">H835</f>
        <v>0</v>
      </c>
      <c r="I1695" s="179">
        <f t="shared" si="832"/>
        <v>0</v>
      </c>
      <c r="J1695" s="179">
        <f t="shared" si="832"/>
        <v>0</v>
      </c>
      <c r="K1695" s="197">
        <f t="shared" si="832"/>
        <v>0</v>
      </c>
      <c r="L1695" s="178">
        <f t="shared" si="832"/>
        <v>0</v>
      </c>
      <c r="M1695" s="192">
        <f t="shared" si="832"/>
        <v>0</v>
      </c>
      <c r="N1695" s="182">
        <f t="shared" si="832"/>
        <v>0</v>
      </c>
      <c r="O1695" s="182">
        <f t="shared" si="832"/>
        <v>0</v>
      </c>
      <c r="P1695" s="182">
        <f t="shared" si="832"/>
        <v>0</v>
      </c>
      <c r="Q1695" s="182">
        <f t="shared" si="832"/>
        <v>0</v>
      </c>
      <c r="R1695" s="182">
        <f t="shared" si="832"/>
        <v>0</v>
      </c>
      <c r="S1695" s="182">
        <f t="shared" si="832"/>
        <v>0</v>
      </c>
      <c r="T1695" s="182">
        <f t="shared" si="832"/>
        <v>0</v>
      </c>
      <c r="U1695" s="182">
        <f t="shared" si="832"/>
        <v>0</v>
      </c>
      <c r="V1695" s="195">
        <f t="shared" si="832"/>
        <v>0</v>
      </c>
      <c r="W1695" s="658"/>
      <c r="X1695" s="72"/>
      <c r="Y1695"/>
      <c r="Z1695"/>
    </row>
    <row r="1696" spans="1:26" s="129" customFormat="1" ht="12.75" customHeight="1" x14ac:dyDescent="0.2">
      <c r="A1696" s="318"/>
      <c r="B1696" s="256"/>
      <c r="C1696" s="257"/>
      <c r="D1696" s="23"/>
      <c r="E1696" s="64"/>
      <c r="F1696" s="433" t="s">
        <v>461</v>
      </c>
      <c r="G1696" s="658"/>
      <c r="H1696" s="191">
        <f t="shared" ref="H1696:V1696" si="833">H836</f>
        <v>0</v>
      </c>
      <c r="I1696" s="179">
        <f t="shared" si="833"/>
        <v>0</v>
      </c>
      <c r="J1696" s="179">
        <f t="shared" si="833"/>
        <v>0</v>
      </c>
      <c r="K1696" s="197">
        <f t="shared" si="833"/>
        <v>0</v>
      </c>
      <c r="L1696" s="178">
        <f t="shared" si="833"/>
        <v>0</v>
      </c>
      <c r="M1696" s="192">
        <f t="shared" si="833"/>
        <v>0</v>
      </c>
      <c r="N1696" s="182">
        <f t="shared" si="833"/>
        <v>0</v>
      </c>
      <c r="O1696" s="182">
        <f t="shared" si="833"/>
        <v>0</v>
      </c>
      <c r="P1696" s="182">
        <f t="shared" si="833"/>
        <v>0</v>
      </c>
      <c r="Q1696" s="182">
        <f t="shared" si="833"/>
        <v>0</v>
      </c>
      <c r="R1696" s="182">
        <f t="shared" si="833"/>
        <v>0</v>
      </c>
      <c r="S1696" s="182">
        <f t="shared" si="833"/>
        <v>0</v>
      </c>
      <c r="T1696" s="182">
        <f t="shared" si="833"/>
        <v>0</v>
      </c>
      <c r="U1696" s="182">
        <f t="shared" si="833"/>
        <v>0</v>
      </c>
      <c r="V1696" s="195">
        <f t="shared" si="833"/>
        <v>0</v>
      </c>
      <c r="W1696" s="658"/>
      <c r="X1696" s="72"/>
      <c r="Y1696"/>
      <c r="Z1696"/>
    </row>
    <row r="1697" spans="1:26" s="129" customFormat="1" ht="12.75" customHeight="1" x14ac:dyDescent="0.2">
      <c r="A1697" s="318"/>
      <c r="B1697" s="256"/>
      <c r="C1697" s="257"/>
      <c r="D1697" s="23" t="s">
        <v>425</v>
      </c>
      <c r="E1697" s="24"/>
      <c r="F1697" s="599"/>
      <c r="G1697" s="658"/>
      <c r="H1697" s="51">
        <f t="shared" ref="H1697:V1697" si="834">SUBTOTAL(9,H1698:H1702)</f>
        <v>0</v>
      </c>
      <c r="I1697" s="34">
        <f t="shared" si="834"/>
        <v>0</v>
      </c>
      <c r="J1697" s="34">
        <f t="shared" si="834"/>
        <v>0</v>
      </c>
      <c r="K1697" s="37">
        <f t="shared" si="834"/>
        <v>0</v>
      </c>
      <c r="L1697" s="51">
        <f t="shared" si="834"/>
        <v>0</v>
      </c>
      <c r="M1697" s="36">
        <f t="shared" si="834"/>
        <v>0</v>
      </c>
      <c r="N1697" s="34">
        <f t="shared" si="834"/>
        <v>0</v>
      </c>
      <c r="O1697" s="34">
        <f t="shared" si="834"/>
        <v>0</v>
      </c>
      <c r="P1697" s="34">
        <f t="shared" si="834"/>
        <v>0</v>
      </c>
      <c r="Q1697" s="34">
        <f t="shared" si="834"/>
        <v>0</v>
      </c>
      <c r="R1697" s="34">
        <f t="shared" si="834"/>
        <v>0</v>
      </c>
      <c r="S1697" s="34">
        <f t="shared" si="834"/>
        <v>0</v>
      </c>
      <c r="T1697" s="34">
        <f t="shared" si="834"/>
        <v>0</v>
      </c>
      <c r="U1697" s="34">
        <f t="shared" si="834"/>
        <v>0</v>
      </c>
      <c r="V1697" s="34">
        <f t="shared" si="834"/>
        <v>0</v>
      </c>
      <c r="W1697" s="658"/>
      <c r="Y1697"/>
      <c r="Z1697"/>
    </row>
    <row r="1698" spans="1:26" s="129" customFormat="1" ht="12.75" customHeight="1" x14ac:dyDescent="0.2">
      <c r="A1698" s="318"/>
      <c r="B1698" s="256"/>
      <c r="C1698" s="257"/>
      <c r="D1698" s="23"/>
      <c r="E1698" s="64"/>
      <c r="F1698" s="433" t="s">
        <v>426</v>
      </c>
      <c r="G1698" s="658"/>
      <c r="H1698" s="191">
        <f t="shared" ref="H1698:V1698" si="835">H838</f>
        <v>0</v>
      </c>
      <c r="I1698" s="179">
        <f t="shared" si="835"/>
        <v>0</v>
      </c>
      <c r="J1698" s="179">
        <f t="shared" si="835"/>
        <v>0</v>
      </c>
      <c r="K1698" s="197">
        <f t="shared" si="835"/>
        <v>0</v>
      </c>
      <c r="L1698" s="178">
        <f t="shared" si="835"/>
        <v>0</v>
      </c>
      <c r="M1698" s="192">
        <f t="shared" si="835"/>
        <v>0</v>
      </c>
      <c r="N1698" s="182">
        <f t="shared" si="835"/>
        <v>0</v>
      </c>
      <c r="O1698" s="182">
        <f t="shared" si="835"/>
        <v>0</v>
      </c>
      <c r="P1698" s="182">
        <f t="shared" si="835"/>
        <v>0</v>
      </c>
      <c r="Q1698" s="182">
        <f t="shared" si="835"/>
        <v>0</v>
      </c>
      <c r="R1698" s="182">
        <f t="shared" si="835"/>
        <v>0</v>
      </c>
      <c r="S1698" s="182">
        <f t="shared" si="835"/>
        <v>0</v>
      </c>
      <c r="T1698" s="182">
        <f t="shared" si="835"/>
        <v>0</v>
      </c>
      <c r="U1698" s="182">
        <f t="shared" si="835"/>
        <v>0</v>
      </c>
      <c r="V1698" s="195">
        <f t="shared" si="835"/>
        <v>0</v>
      </c>
      <c r="W1698" s="658"/>
      <c r="X1698" s="72"/>
      <c r="Y1698"/>
      <c r="Z1698"/>
    </row>
    <row r="1699" spans="1:26" s="129" customFormat="1" ht="12.75" customHeight="1" x14ac:dyDescent="0.2">
      <c r="A1699" s="318"/>
      <c r="B1699" s="256"/>
      <c r="C1699" s="257"/>
      <c r="D1699" s="23"/>
      <c r="E1699" s="64"/>
      <c r="F1699" s="433" t="s">
        <v>427</v>
      </c>
      <c r="G1699" s="658"/>
      <c r="H1699" s="191">
        <f t="shared" ref="H1699:V1699" si="836">H839</f>
        <v>0</v>
      </c>
      <c r="I1699" s="179">
        <f t="shared" si="836"/>
        <v>0</v>
      </c>
      <c r="J1699" s="179">
        <f t="shared" si="836"/>
        <v>0</v>
      </c>
      <c r="K1699" s="197">
        <f t="shared" si="836"/>
        <v>0</v>
      </c>
      <c r="L1699" s="178">
        <f t="shared" si="836"/>
        <v>0</v>
      </c>
      <c r="M1699" s="192">
        <f t="shared" si="836"/>
        <v>0</v>
      </c>
      <c r="N1699" s="182">
        <f t="shared" si="836"/>
        <v>0</v>
      </c>
      <c r="O1699" s="182">
        <f t="shared" si="836"/>
        <v>0</v>
      </c>
      <c r="P1699" s="182">
        <f t="shared" si="836"/>
        <v>0</v>
      </c>
      <c r="Q1699" s="182">
        <f t="shared" si="836"/>
        <v>0</v>
      </c>
      <c r="R1699" s="182">
        <f t="shared" si="836"/>
        <v>0</v>
      </c>
      <c r="S1699" s="182">
        <f t="shared" si="836"/>
        <v>0</v>
      </c>
      <c r="T1699" s="182">
        <f t="shared" si="836"/>
        <v>0</v>
      </c>
      <c r="U1699" s="182">
        <f t="shared" si="836"/>
        <v>0</v>
      </c>
      <c r="V1699" s="195">
        <f t="shared" si="836"/>
        <v>0</v>
      </c>
      <c r="W1699" s="658"/>
      <c r="X1699" s="72"/>
      <c r="Y1699"/>
      <c r="Z1699"/>
    </row>
    <row r="1700" spans="1:26" s="129" customFormat="1" ht="12.75" customHeight="1" x14ac:dyDescent="0.2">
      <c r="A1700" s="318"/>
      <c r="B1700" s="256"/>
      <c r="C1700" s="257"/>
      <c r="D1700" s="23"/>
      <c r="E1700" s="64"/>
      <c r="F1700" s="433" t="s">
        <v>428</v>
      </c>
      <c r="G1700" s="658"/>
      <c r="H1700" s="191">
        <f t="shared" ref="H1700:V1700" si="837">H840</f>
        <v>0</v>
      </c>
      <c r="I1700" s="179">
        <f t="shared" si="837"/>
        <v>0</v>
      </c>
      <c r="J1700" s="179">
        <f t="shared" si="837"/>
        <v>0</v>
      </c>
      <c r="K1700" s="197">
        <f t="shared" si="837"/>
        <v>0</v>
      </c>
      <c r="L1700" s="178">
        <f t="shared" si="837"/>
        <v>0</v>
      </c>
      <c r="M1700" s="192">
        <f t="shared" si="837"/>
        <v>0</v>
      </c>
      <c r="N1700" s="182">
        <f t="shared" si="837"/>
        <v>0</v>
      </c>
      <c r="O1700" s="182">
        <f t="shared" si="837"/>
        <v>0</v>
      </c>
      <c r="P1700" s="182">
        <f t="shared" si="837"/>
        <v>0</v>
      </c>
      <c r="Q1700" s="182">
        <f t="shared" si="837"/>
        <v>0</v>
      </c>
      <c r="R1700" s="182">
        <f t="shared" si="837"/>
        <v>0</v>
      </c>
      <c r="S1700" s="182">
        <f t="shared" si="837"/>
        <v>0</v>
      </c>
      <c r="T1700" s="182">
        <f t="shared" si="837"/>
        <v>0</v>
      </c>
      <c r="U1700" s="182">
        <f t="shared" si="837"/>
        <v>0</v>
      </c>
      <c r="V1700" s="195">
        <f t="shared" si="837"/>
        <v>0</v>
      </c>
      <c r="W1700" s="658"/>
      <c r="X1700" s="72"/>
      <c r="Y1700"/>
      <c r="Z1700"/>
    </row>
    <row r="1701" spans="1:26" s="129" customFormat="1" ht="12.75" customHeight="1" x14ac:dyDescent="0.2">
      <c r="A1701" s="318"/>
      <c r="B1701" s="256"/>
      <c r="C1701" s="257"/>
      <c r="D1701" s="23"/>
      <c r="E1701" s="64"/>
      <c r="F1701" s="433" t="s">
        <v>429</v>
      </c>
      <c r="G1701" s="658"/>
      <c r="H1701" s="191">
        <f t="shared" ref="H1701:V1701" si="838">H841</f>
        <v>0</v>
      </c>
      <c r="I1701" s="179">
        <f t="shared" si="838"/>
        <v>0</v>
      </c>
      <c r="J1701" s="179">
        <f t="shared" si="838"/>
        <v>0</v>
      </c>
      <c r="K1701" s="197">
        <f t="shared" si="838"/>
        <v>0</v>
      </c>
      <c r="L1701" s="178">
        <f t="shared" si="838"/>
        <v>0</v>
      </c>
      <c r="M1701" s="192">
        <f t="shared" si="838"/>
        <v>0</v>
      </c>
      <c r="N1701" s="182">
        <f t="shared" si="838"/>
        <v>0</v>
      </c>
      <c r="O1701" s="182">
        <f t="shared" si="838"/>
        <v>0</v>
      </c>
      <c r="P1701" s="182">
        <f t="shared" si="838"/>
        <v>0</v>
      </c>
      <c r="Q1701" s="182">
        <f t="shared" si="838"/>
        <v>0</v>
      </c>
      <c r="R1701" s="182">
        <f t="shared" si="838"/>
        <v>0</v>
      </c>
      <c r="S1701" s="182">
        <f t="shared" si="838"/>
        <v>0</v>
      </c>
      <c r="T1701" s="182">
        <f t="shared" si="838"/>
        <v>0</v>
      </c>
      <c r="U1701" s="182">
        <f t="shared" si="838"/>
        <v>0</v>
      </c>
      <c r="V1701" s="195">
        <f t="shared" si="838"/>
        <v>0</v>
      </c>
      <c r="W1701" s="658"/>
      <c r="X1701" s="72"/>
      <c r="Y1701"/>
      <c r="Z1701"/>
    </row>
    <row r="1702" spans="1:26" s="129" customFormat="1" ht="12.75" customHeight="1" x14ac:dyDescent="0.2">
      <c r="A1702" s="318"/>
      <c r="B1702" s="256"/>
      <c r="C1702" s="257"/>
      <c r="D1702" s="23"/>
      <c r="E1702" s="64"/>
      <c r="F1702" s="433" t="s">
        <v>430</v>
      </c>
      <c r="G1702" s="658"/>
      <c r="H1702" s="191">
        <f t="shared" ref="H1702:V1702" si="839">H842</f>
        <v>0</v>
      </c>
      <c r="I1702" s="179">
        <f t="shared" si="839"/>
        <v>0</v>
      </c>
      <c r="J1702" s="179">
        <f t="shared" si="839"/>
        <v>0</v>
      </c>
      <c r="K1702" s="197">
        <f t="shared" si="839"/>
        <v>0</v>
      </c>
      <c r="L1702" s="178">
        <f t="shared" si="839"/>
        <v>0</v>
      </c>
      <c r="M1702" s="192">
        <f t="shared" si="839"/>
        <v>0</v>
      </c>
      <c r="N1702" s="182">
        <f t="shared" si="839"/>
        <v>0</v>
      </c>
      <c r="O1702" s="182">
        <f t="shared" si="839"/>
        <v>0</v>
      </c>
      <c r="P1702" s="182">
        <f t="shared" si="839"/>
        <v>0</v>
      </c>
      <c r="Q1702" s="182">
        <f t="shared" si="839"/>
        <v>0</v>
      </c>
      <c r="R1702" s="182">
        <f t="shared" si="839"/>
        <v>0</v>
      </c>
      <c r="S1702" s="182">
        <f t="shared" si="839"/>
        <v>0</v>
      </c>
      <c r="T1702" s="182">
        <f t="shared" si="839"/>
        <v>0</v>
      </c>
      <c r="U1702" s="182">
        <f t="shared" si="839"/>
        <v>0</v>
      </c>
      <c r="V1702" s="195">
        <f t="shared" si="839"/>
        <v>0</v>
      </c>
      <c r="W1702" s="658"/>
      <c r="X1702" s="72"/>
      <c r="Y1702"/>
      <c r="Z1702"/>
    </row>
    <row r="1703" spans="1:26" s="129" customFormat="1" ht="12.75" customHeight="1" x14ac:dyDescent="0.2">
      <c r="A1703" s="318"/>
      <c r="B1703" s="256"/>
      <c r="C1703" s="257"/>
      <c r="D1703" s="23" t="s">
        <v>431</v>
      </c>
      <c r="E1703" s="23"/>
      <c r="F1703" s="591"/>
      <c r="G1703" s="658"/>
      <c r="H1703" s="51">
        <f t="shared" ref="H1703:V1703" si="840">SUBTOTAL(9,H1704:H1708)</f>
        <v>0</v>
      </c>
      <c r="I1703" s="34">
        <f t="shared" si="840"/>
        <v>0</v>
      </c>
      <c r="J1703" s="34">
        <f t="shared" si="840"/>
        <v>0</v>
      </c>
      <c r="K1703" s="37">
        <f t="shared" si="840"/>
        <v>0</v>
      </c>
      <c r="L1703" s="51">
        <f t="shared" si="840"/>
        <v>0</v>
      </c>
      <c r="M1703" s="36">
        <f t="shared" si="840"/>
        <v>0</v>
      </c>
      <c r="N1703" s="34">
        <f t="shared" si="840"/>
        <v>0</v>
      </c>
      <c r="O1703" s="34">
        <f t="shared" si="840"/>
        <v>0</v>
      </c>
      <c r="P1703" s="34">
        <f t="shared" si="840"/>
        <v>0</v>
      </c>
      <c r="Q1703" s="34">
        <f t="shared" si="840"/>
        <v>0</v>
      </c>
      <c r="R1703" s="34">
        <f t="shared" si="840"/>
        <v>0</v>
      </c>
      <c r="S1703" s="34">
        <f t="shared" si="840"/>
        <v>0</v>
      </c>
      <c r="T1703" s="34">
        <f t="shared" si="840"/>
        <v>0</v>
      </c>
      <c r="U1703" s="34">
        <f t="shared" si="840"/>
        <v>0</v>
      </c>
      <c r="V1703" s="34">
        <f t="shared" si="840"/>
        <v>0</v>
      </c>
      <c r="W1703" s="658"/>
      <c r="Y1703"/>
      <c r="Z1703"/>
    </row>
    <row r="1704" spans="1:26" s="129" customFormat="1" ht="12.75" customHeight="1" x14ac:dyDescent="0.2">
      <c r="A1704" s="318"/>
      <c r="B1704" s="256"/>
      <c r="C1704" s="257"/>
      <c r="D1704" s="23"/>
      <c r="E1704" s="64"/>
      <c r="F1704" s="433" t="s">
        <v>432</v>
      </c>
      <c r="G1704" s="658"/>
      <c r="H1704" s="191">
        <f t="shared" ref="H1704:V1704" si="841">H844</f>
        <v>0</v>
      </c>
      <c r="I1704" s="179">
        <f t="shared" si="841"/>
        <v>0</v>
      </c>
      <c r="J1704" s="179">
        <f t="shared" si="841"/>
        <v>0</v>
      </c>
      <c r="K1704" s="197">
        <f t="shared" si="841"/>
        <v>0</v>
      </c>
      <c r="L1704" s="178">
        <f t="shared" si="841"/>
        <v>0</v>
      </c>
      <c r="M1704" s="192">
        <f t="shared" si="841"/>
        <v>0</v>
      </c>
      <c r="N1704" s="182">
        <f t="shared" si="841"/>
        <v>0</v>
      </c>
      <c r="O1704" s="182">
        <f t="shared" si="841"/>
        <v>0</v>
      </c>
      <c r="P1704" s="182">
        <f t="shared" si="841"/>
        <v>0</v>
      </c>
      <c r="Q1704" s="182">
        <f t="shared" si="841"/>
        <v>0</v>
      </c>
      <c r="R1704" s="182">
        <f t="shared" si="841"/>
        <v>0</v>
      </c>
      <c r="S1704" s="182">
        <f t="shared" si="841"/>
        <v>0</v>
      </c>
      <c r="T1704" s="182">
        <f t="shared" si="841"/>
        <v>0</v>
      </c>
      <c r="U1704" s="182">
        <f t="shared" si="841"/>
        <v>0</v>
      </c>
      <c r="V1704" s="195">
        <f t="shared" si="841"/>
        <v>0</v>
      </c>
      <c r="W1704" s="658"/>
      <c r="X1704" s="72"/>
      <c r="Y1704"/>
      <c r="Z1704"/>
    </row>
    <row r="1705" spans="1:26" s="129" customFormat="1" ht="12.75" customHeight="1" x14ac:dyDescent="0.2">
      <c r="A1705" s="318"/>
      <c r="B1705" s="256"/>
      <c r="C1705" s="257"/>
      <c r="D1705" s="23"/>
      <c r="E1705" s="64"/>
      <c r="F1705" s="667" t="s">
        <v>587</v>
      </c>
      <c r="G1705" s="658"/>
      <c r="H1705" s="191">
        <f t="shared" ref="H1705:V1705" si="842">H845</f>
        <v>0</v>
      </c>
      <c r="I1705" s="179">
        <f t="shared" si="842"/>
        <v>0</v>
      </c>
      <c r="J1705" s="179">
        <f t="shared" si="842"/>
        <v>0</v>
      </c>
      <c r="K1705" s="197">
        <f t="shared" si="842"/>
        <v>0</v>
      </c>
      <c r="L1705" s="178">
        <f t="shared" si="842"/>
        <v>0</v>
      </c>
      <c r="M1705" s="192">
        <f t="shared" si="842"/>
        <v>0</v>
      </c>
      <c r="N1705" s="182">
        <f t="shared" si="842"/>
        <v>0</v>
      </c>
      <c r="O1705" s="182">
        <f t="shared" si="842"/>
        <v>0</v>
      </c>
      <c r="P1705" s="182">
        <f t="shared" si="842"/>
        <v>0</v>
      </c>
      <c r="Q1705" s="182">
        <f t="shared" si="842"/>
        <v>0</v>
      </c>
      <c r="R1705" s="182">
        <f t="shared" si="842"/>
        <v>0</v>
      </c>
      <c r="S1705" s="182">
        <f t="shared" si="842"/>
        <v>0</v>
      </c>
      <c r="T1705" s="182">
        <f t="shared" si="842"/>
        <v>0</v>
      </c>
      <c r="U1705" s="182">
        <f t="shared" si="842"/>
        <v>0</v>
      </c>
      <c r="V1705" s="195">
        <f t="shared" si="842"/>
        <v>0</v>
      </c>
      <c r="W1705" s="658"/>
      <c r="X1705" s="72"/>
      <c r="Y1705"/>
      <c r="Z1705"/>
    </row>
    <row r="1706" spans="1:26" s="129" customFormat="1" ht="12.75" customHeight="1" x14ac:dyDescent="0.2">
      <c r="A1706" s="318"/>
      <c r="B1706" s="256"/>
      <c r="C1706" s="257"/>
      <c r="D1706" s="23"/>
      <c r="E1706" s="64"/>
      <c r="F1706" s="433" t="s">
        <v>433</v>
      </c>
      <c r="G1706" s="658"/>
      <c r="H1706" s="660"/>
      <c r="I1706" s="661"/>
      <c r="J1706" s="661"/>
      <c r="K1706" s="661"/>
      <c r="L1706" s="661"/>
      <c r="M1706" s="661"/>
      <c r="N1706" s="661"/>
      <c r="O1706" s="661"/>
      <c r="P1706" s="661"/>
      <c r="Q1706" s="661"/>
      <c r="R1706" s="661"/>
      <c r="S1706" s="661"/>
      <c r="T1706" s="661"/>
      <c r="U1706" s="661"/>
      <c r="V1706" s="662"/>
      <c r="W1706" s="658"/>
      <c r="X1706" s="72"/>
      <c r="Y1706"/>
      <c r="Z1706"/>
    </row>
    <row r="1707" spans="1:26" s="129" customFormat="1" ht="12.75" customHeight="1" x14ac:dyDescent="0.2">
      <c r="A1707" s="318"/>
      <c r="B1707" s="256"/>
      <c r="C1707" s="257"/>
      <c r="D1707" s="23"/>
      <c r="E1707" s="64"/>
      <c r="F1707" s="433" t="s">
        <v>434</v>
      </c>
      <c r="G1707" s="658"/>
      <c r="H1707" s="663"/>
      <c r="I1707" s="664"/>
      <c r="J1707" s="664"/>
      <c r="K1707" s="664"/>
      <c r="L1707" s="664"/>
      <c r="M1707" s="664"/>
      <c r="N1707" s="664"/>
      <c r="O1707" s="664"/>
      <c r="P1707" s="664"/>
      <c r="Q1707" s="664"/>
      <c r="R1707" s="664"/>
      <c r="S1707" s="664"/>
      <c r="T1707" s="664"/>
      <c r="U1707" s="664"/>
      <c r="V1707" s="665"/>
      <c r="W1707" s="658"/>
      <c r="X1707" s="72"/>
      <c r="Y1707"/>
      <c r="Z1707"/>
    </row>
    <row r="1708" spans="1:26" s="129" customFormat="1" ht="12.75" customHeight="1" x14ac:dyDescent="0.2">
      <c r="A1708" s="318"/>
      <c r="B1708" s="256"/>
      <c r="C1708" s="257"/>
      <c r="D1708" s="23"/>
      <c r="E1708" s="64"/>
      <c r="F1708" s="667" t="s">
        <v>588</v>
      </c>
      <c r="G1708" s="658"/>
      <c r="H1708" s="191">
        <f t="shared" ref="H1708:V1708" si="843">H848</f>
        <v>0</v>
      </c>
      <c r="I1708" s="179">
        <f t="shared" si="843"/>
        <v>0</v>
      </c>
      <c r="J1708" s="179">
        <f t="shared" si="843"/>
        <v>0</v>
      </c>
      <c r="K1708" s="197">
        <f t="shared" si="843"/>
        <v>0</v>
      </c>
      <c r="L1708" s="178">
        <f t="shared" si="843"/>
        <v>0</v>
      </c>
      <c r="M1708" s="192">
        <f t="shared" si="843"/>
        <v>0</v>
      </c>
      <c r="N1708" s="182">
        <f t="shared" si="843"/>
        <v>0</v>
      </c>
      <c r="O1708" s="182">
        <f t="shared" si="843"/>
        <v>0</v>
      </c>
      <c r="P1708" s="182">
        <f t="shared" si="843"/>
        <v>0</v>
      </c>
      <c r="Q1708" s="182">
        <f t="shared" si="843"/>
        <v>0</v>
      </c>
      <c r="R1708" s="182">
        <f t="shared" si="843"/>
        <v>0</v>
      </c>
      <c r="S1708" s="182">
        <f t="shared" si="843"/>
        <v>0</v>
      </c>
      <c r="T1708" s="182">
        <f t="shared" si="843"/>
        <v>0</v>
      </c>
      <c r="U1708" s="182">
        <f t="shared" si="843"/>
        <v>0</v>
      </c>
      <c r="V1708" s="195">
        <f t="shared" si="843"/>
        <v>0</v>
      </c>
      <c r="W1708" s="658"/>
      <c r="X1708" s="72"/>
      <c r="Y1708"/>
      <c r="Z1708"/>
    </row>
    <row r="1709" spans="1:26" s="72" customFormat="1" outlineLevel="1" x14ac:dyDescent="0.2">
      <c r="A1709" s="318"/>
      <c r="B1709" s="25"/>
      <c r="C1709" s="24"/>
      <c r="D1709" s="23"/>
      <c r="E1709" s="64"/>
      <c r="F1709" s="24"/>
      <c r="G1709" s="658"/>
      <c r="H1709" s="70"/>
      <c r="I1709" s="66"/>
      <c r="J1709" s="66"/>
      <c r="K1709" s="67"/>
      <c r="L1709" s="34"/>
      <c r="M1709" s="34"/>
      <c r="N1709" s="34"/>
      <c r="O1709" s="34"/>
      <c r="P1709" s="34"/>
      <c r="Q1709" s="34"/>
      <c r="R1709" s="34"/>
      <c r="S1709" s="34"/>
      <c r="T1709" s="34"/>
      <c r="U1709" s="34"/>
      <c r="V1709" s="34"/>
      <c r="W1709" s="658"/>
      <c r="Y1709"/>
      <c r="Z1709"/>
    </row>
    <row r="1710" spans="1:26" s="72" customFormat="1" outlineLevel="1" x14ac:dyDescent="0.2">
      <c r="A1710" s="318"/>
      <c r="B1710" s="25"/>
      <c r="C1710" s="23" t="s">
        <v>482</v>
      </c>
      <c r="D1710" s="23"/>
      <c r="E1710" s="64"/>
      <c r="F1710" s="24"/>
      <c r="G1710" s="705">
        <f>SUBTOTAL(9,G1711:G1713)</f>
        <v>0</v>
      </c>
      <c r="H1710" s="70">
        <f t="shared" ref="H1710:W1710" si="844">SUBTOTAL(9,H1711:H1713)</f>
        <v>0</v>
      </c>
      <c r="I1710" s="66">
        <f t="shared" si="844"/>
        <v>0</v>
      </c>
      <c r="J1710" s="66">
        <f t="shared" si="844"/>
        <v>0</v>
      </c>
      <c r="K1710" s="67">
        <f t="shared" si="844"/>
        <v>0</v>
      </c>
      <c r="L1710" s="34">
        <f t="shared" si="844"/>
        <v>0</v>
      </c>
      <c r="M1710" s="34">
        <f t="shared" si="844"/>
        <v>0</v>
      </c>
      <c r="N1710" s="34">
        <f t="shared" si="844"/>
        <v>0</v>
      </c>
      <c r="O1710" s="34">
        <f t="shared" si="844"/>
        <v>0</v>
      </c>
      <c r="P1710" s="34">
        <f t="shared" si="844"/>
        <v>0</v>
      </c>
      <c r="Q1710" s="34">
        <f t="shared" si="844"/>
        <v>0</v>
      </c>
      <c r="R1710" s="34">
        <f t="shared" si="844"/>
        <v>0</v>
      </c>
      <c r="S1710" s="34">
        <f t="shared" si="844"/>
        <v>0</v>
      </c>
      <c r="T1710" s="34">
        <f t="shared" si="844"/>
        <v>0</v>
      </c>
      <c r="U1710" s="34">
        <f t="shared" si="844"/>
        <v>0</v>
      </c>
      <c r="V1710" s="34">
        <f t="shared" si="844"/>
        <v>0</v>
      </c>
      <c r="W1710" s="705">
        <f t="shared" si="844"/>
        <v>0</v>
      </c>
      <c r="Y1710"/>
      <c r="Z1710"/>
    </row>
    <row r="1711" spans="1:26" s="72" customFormat="1" outlineLevel="1" x14ac:dyDescent="0.2">
      <c r="A1711" s="318"/>
      <c r="B1711" s="25"/>
      <c r="C1711" s="24"/>
      <c r="D1711" s="23"/>
      <c r="E1711" s="64"/>
      <c r="F1711" s="433" t="s">
        <v>474</v>
      </c>
      <c r="G1711" s="436">
        <f t="shared" ref="G1711:W1711" si="845">G851</f>
        <v>0</v>
      </c>
      <c r="H1711" s="437">
        <f t="shared" si="845"/>
        <v>0</v>
      </c>
      <c r="I1711" s="438">
        <f t="shared" si="845"/>
        <v>0</v>
      </c>
      <c r="J1711" s="438">
        <f t="shared" si="845"/>
        <v>0</v>
      </c>
      <c r="K1711" s="439">
        <f t="shared" si="845"/>
        <v>0</v>
      </c>
      <c r="L1711" s="440">
        <f t="shared" si="845"/>
        <v>0</v>
      </c>
      <c r="M1711" s="441">
        <f t="shared" si="845"/>
        <v>0</v>
      </c>
      <c r="N1711" s="438">
        <f t="shared" si="845"/>
        <v>0</v>
      </c>
      <c r="O1711" s="438">
        <f t="shared" si="845"/>
        <v>0</v>
      </c>
      <c r="P1711" s="438">
        <f t="shared" si="845"/>
        <v>0</v>
      </c>
      <c r="Q1711" s="438">
        <f t="shared" si="845"/>
        <v>0</v>
      </c>
      <c r="R1711" s="438">
        <f t="shared" si="845"/>
        <v>0</v>
      </c>
      <c r="S1711" s="438">
        <f t="shared" si="845"/>
        <v>0</v>
      </c>
      <c r="T1711" s="438">
        <f t="shared" si="845"/>
        <v>0</v>
      </c>
      <c r="U1711" s="438">
        <f t="shared" si="845"/>
        <v>0</v>
      </c>
      <c r="V1711" s="442">
        <f t="shared" si="845"/>
        <v>0</v>
      </c>
      <c r="W1711" s="436">
        <f t="shared" si="845"/>
        <v>0</v>
      </c>
      <c r="Y1711"/>
      <c r="Z1711"/>
    </row>
    <row r="1712" spans="1:26" s="72" customFormat="1" outlineLevel="1" x14ac:dyDescent="0.2">
      <c r="A1712" s="318"/>
      <c r="B1712" s="25"/>
      <c r="C1712" s="24"/>
      <c r="D1712" s="23"/>
      <c r="E1712" s="64"/>
      <c r="F1712" s="433" t="s">
        <v>475</v>
      </c>
      <c r="G1712" s="436">
        <f t="shared" ref="G1712:W1712" si="846">G852</f>
        <v>0</v>
      </c>
      <c r="H1712" s="437">
        <f t="shared" si="846"/>
        <v>0</v>
      </c>
      <c r="I1712" s="438">
        <f t="shared" si="846"/>
        <v>0</v>
      </c>
      <c r="J1712" s="438">
        <f t="shared" si="846"/>
        <v>0</v>
      </c>
      <c r="K1712" s="439">
        <f t="shared" si="846"/>
        <v>0</v>
      </c>
      <c r="L1712" s="440">
        <f t="shared" si="846"/>
        <v>0</v>
      </c>
      <c r="M1712" s="441">
        <f t="shared" si="846"/>
        <v>0</v>
      </c>
      <c r="N1712" s="438">
        <f t="shared" si="846"/>
        <v>0</v>
      </c>
      <c r="O1712" s="438">
        <f t="shared" si="846"/>
        <v>0</v>
      </c>
      <c r="P1712" s="438">
        <f t="shared" si="846"/>
        <v>0</v>
      </c>
      <c r="Q1712" s="438">
        <f t="shared" si="846"/>
        <v>0</v>
      </c>
      <c r="R1712" s="438">
        <f t="shared" si="846"/>
        <v>0</v>
      </c>
      <c r="S1712" s="438">
        <f t="shared" si="846"/>
        <v>0</v>
      </c>
      <c r="T1712" s="438">
        <f t="shared" si="846"/>
        <v>0</v>
      </c>
      <c r="U1712" s="438">
        <f t="shared" si="846"/>
        <v>0</v>
      </c>
      <c r="V1712" s="442">
        <f t="shared" si="846"/>
        <v>0</v>
      </c>
      <c r="W1712" s="436">
        <f t="shared" si="846"/>
        <v>0</v>
      </c>
      <c r="Y1712"/>
      <c r="Z1712"/>
    </row>
    <row r="1713" spans="1:26" s="72" customFormat="1" outlineLevel="1" x14ac:dyDescent="0.2">
      <c r="A1713" s="318"/>
      <c r="B1713" s="25"/>
      <c r="C1713" s="24"/>
      <c r="D1713" s="23"/>
      <c r="E1713" s="64"/>
      <c r="F1713" s="433" t="s">
        <v>476</v>
      </c>
      <c r="G1713" s="436">
        <f t="shared" ref="G1713:W1713" si="847">G853</f>
        <v>0</v>
      </c>
      <c r="H1713" s="437">
        <f t="shared" si="847"/>
        <v>0</v>
      </c>
      <c r="I1713" s="438">
        <f t="shared" si="847"/>
        <v>0</v>
      </c>
      <c r="J1713" s="438">
        <f t="shared" si="847"/>
        <v>0</v>
      </c>
      <c r="K1713" s="439">
        <f t="shared" si="847"/>
        <v>0</v>
      </c>
      <c r="L1713" s="440">
        <f t="shared" si="847"/>
        <v>0</v>
      </c>
      <c r="M1713" s="441">
        <f t="shared" si="847"/>
        <v>0</v>
      </c>
      <c r="N1713" s="438">
        <f t="shared" si="847"/>
        <v>0</v>
      </c>
      <c r="O1713" s="438">
        <f t="shared" si="847"/>
        <v>0</v>
      </c>
      <c r="P1713" s="438">
        <f t="shared" si="847"/>
        <v>0</v>
      </c>
      <c r="Q1713" s="438">
        <f t="shared" si="847"/>
        <v>0</v>
      </c>
      <c r="R1713" s="438">
        <f t="shared" si="847"/>
        <v>0</v>
      </c>
      <c r="S1713" s="438">
        <f t="shared" si="847"/>
        <v>0</v>
      </c>
      <c r="T1713" s="438">
        <f t="shared" si="847"/>
        <v>0</v>
      </c>
      <c r="U1713" s="438">
        <f t="shared" si="847"/>
        <v>0</v>
      </c>
      <c r="V1713" s="442">
        <f t="shared" si="847"/>
        <v>0</v>
      </c>
      <c r="W1713" s="436">
        <f t="shared" si="847"/>
        <v>0</v>
      </c>
      <c r="Y1713"/>
      <c r="Z1713"/>
    </row>
    <row r="1714" spans="1:26" s="72" customFormat="1" outlineLevel="1" x14ac:dyDescent="0.2">
      <c r="A1714" s="318"/>
      <c r="B1714" s="25"/>
      <c r="C1714" s="24"/>
      <c r="D1714" s="23"/>
      <c r="E1714" s="64"/>
      <c r="F1714" s="590"/>
      <c r="G1714" s="673"/>
      <c r="H1714" s="70"/>
      <c r="I1714" s="66"/>
      <c r="J1714" s="66"/>
      <c r="K1714" s="66"/>
      <c r="L1714" s="447"/>
      <c r="M1714" s="34"/>
      <c r="N1714" s="34"/>
      <c r="O1714" s="34"/>
      <c r="P1714" s="34"/>
      <c r="Q1714" s="34"/>
      <c r="R1714" s="34"/>
      <c r="S1714" s="34"/>
      <c r="T1714" s="34"/>
      <c r="U1714" s="34"/>
      <c r="V1714" s="34"/>
      <c r="W1714" s="666"/>
      <c r="Y1714"/>
      <c r="Z1714"/>
    </row>
    <row r="1715" spans="1:26" s="72" customFormat="1" ht="15" outlineLevel="1" x14ac:dyDescent="0.2">
      <c r="A1715" s="318"/>
      <c r="B1715" s="25"/>
      <c r="C1715" s="645" t="s">
        <v>584</v>
      </c>
      <c r="D1715" s="592"/>
      <c r="E1715" s="632"/>
      <c r="F1715" s="633"/>
      <c r="G1715" s="658"/>
      <c r="H1715" s="679">
        <f>SUBTOTAL(9,H1716:H1717)</f>
        <v>0</v>
      </c>
      <c r="I1715" s="679">
        <f t="shared" ref="I1715:V1715" si="848">SUBTOTAL(9,I1716:I1717)</f>
        <v>0</v>
      </c>
      <c r="J1715" s="679">
        <f t="shared" si="848"/>
        <v>0</v>
      </c>
      <c r="K1715" s="680">
        <f t="shared" si="848"/>
        <v>0</v>
      </c>
      <c r="L1715" s="681">
        <f t="shared" si="848"/>
        <v>0</v>
      </c>
      <c r="M1715" s="36">
        <f t="shared" si="848"/>
        <v>0</v>
      </c>
      <c r="N1715" s="679">
        <f t="shared" si="848"/>
        <v>0</v>
      </c>
      <c r="O1715" s="679">
        <f t="shared" si="848"/>
        <v>0</v>
      </c>
      <c r="P1715" s="679">
        <f t="shared" si="848"/>
        <v>0</v>
      </c>
      <c r="Q1715" s="679">
        <f t="shared" si="848"/>
        <v>0</v>
      </c>
      <c r="R1715" s="679">
        <f t="shared" si="848"/>
        <v>0</v>
      </c>
      <c r="S1715" s="679">
        <f t="shared" si="848"/>
        <v>0</v>
      </c>
      <c r="T1715" s="679">
        <f t="shared" si="848"/>
        <v>0</v>
      </c>
      <c r="U1715" s="679">
        <f t="shared" si="848"/>
        <v>0</v>
      </c>
      <c r="V1715" s="679">
        <f t="shared" si="848"/>
        <v>0</v>
      </c>
      <c r="W1715" s="658"/>
      <c r="Y1715"/>
      <c r="Z1715"/>
    </row>
    <row r="1716" spans="1:26" s="72" customFormat="1" ht="15.75" outlineLevel="1" x14ac:dyDescent="0.2">
      <c r="A1716" s="318"/>
      <c r="B1716" s="25"/>
      <c r="C1716" s="637"/>
      <c r="D1716" s="592"/>
      <c r="E1716" s="633"/>
      <c r="F1716" s="656" t="s">
        <v>585</v>
      </c>
      <c r="G1716" s="658"/>
      <c r="H1716" s="437">
        <f t="shared" ref="H1716:V1716" si="849">H856</f>
        <v>0</v>
      </c>
      <c r="I1716" s="438">
        <f t="shared" si="849"/>
        <v>0</v>
      </c>
      <c r="J1716" s="438">
        <f t="shared" si="849"/>
        <v>0</v>
      </c>
      <c r="K1716" s="439">
        <f t="shared" si="849"/>
        <v>0</v>
      </c>
      <c r="L1716" s="440">
        <f t="shared" si="849"/>
        <v>0</v>
      </c>
      <c r="M1716" s="441">
        <f t="shared" si="849"/>
        <v>0</v>
      </c>
      <c r="N1716" s="438">
        <f t="shared" si="849"/>
        <v>0</v>
      </c>
      <c r="O1716" s="438">
        <f t="shared" si="849"/>
        <v>0</v>
      </c>
      <c r="P1716" s="438">
        <f t="shared" si="849"/>
        <v>0</v>
      </c>
      <c r="Q1716" s="438">
        <f t="shared" si="849"/>
        <v>0</v>
      </c>
      <c r="R1716" s="438">
        <f t="shared" si="849"/>
        <v>0</v>
      </c>
      <c r="S1716" s="438">
        <f t="shared" si="849"/>
        <v>0</v>
      </c>
      <c r="T1716" s="438">
        <f t="shared" si="849"/>
        <v>0</v>
      </c>
      <c r="U1716" s="438">
        <f t="shared" si="849"/>
        <v>0</v>
      </c>
      <c r="V1716" s="442">
        <f t="shared" si="849"/>
        <v>0</v>
      </c>
      <c r="W1716" s="658"/>
      <c r="Y1716"/>
      <c r="Z1716"/>
    </row>
    <row r="1717" spans="1:26" s="72" customFormat="1" ht="15.75" outlineLevel="1" x14ac:dyDescent="0.2">
      <c r="A1717" s="318"/>
      <c r="B1717" s="25"/>
      <c r="C1717" s="637"/>
      <c r="D1717" s="592"/>
      <c r="E1717" s="633"/>
      <c r="F1717" s="656" t="s">
        <v>586</v>
      </c>
      <c r="G1717" s="658"/>
      <c r="H1717" s="437">
        <f t="shared" ref="H1717:V1717" si="850">H857</f>
        <v>0</v>
      </c>
      <c r="I1717" s="438">
        <f t="shared" si="850"/>
        <v>0</v>
      </c>
      <c r="J1717" s="438">
        <f t="shared" si="850"/>
        <v>0</v>
      </c>
      <c r="K1717" s="439">
        <f t="shared" si="850"/>
        <v>0</v>
      </c>
      <c r="L1717" s="440">
        <f t="shared" si="850"/>
        <v>0</v>
      </c>
      <c r="M1717" s="441">
        <f t="shared" si="850"/>
        <v>0</v>
      </c>
      <c r="N1717" s="438">
        <f t="shared" si="850"/>
        <v>0</v>
      </c>
      <c r="O1717" s="438">
        <f t="shared" si="850"/>
        <v>0</v>
      </c>
      <c r="P1717" s="438">
        <f t="shared" si="850"/>
        <v>0</v>
      </c>
      <c r="Q1717" s="438">
        <f t="shared" si="850"/>
        <v>0</v>
      </c>
      <c r="R1717" s="438">
        <f t="shared" si="850"/>
        <v>0</v>
      </c>
      <c r="S1717" s="438">
        <f t="shared" si="850"/>
        <v>0</v>
      </c>
      <c r="T1717" s="438">
        <f t="shared" si="850"/>
        <v>0</v>
      </c>
      <c r="U1717" s="438">
        <f t="shared" si="850"/>
        <v>0</v>
      </c>
      <c r="V1717" s="442">
        <f t="shared" si="850"/>
        <v>0</v>
      </c>
      <c r="W1717" s="658"/>
      <c r="Y1717"/>
      <c r="Z1717"/>
    </row>
    <row r="1718" spans="1:26" s="129" customFormat="1" ht="12.75" customHeight="1" thickBot="1" x14ac:dyDescent="0.25">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c r="Y1718"/>
      <c r="Z1718"/>
    </row>
    <row r="1719" spans="1:26" s="72" customFormat="1" ht="13.5" thickBot="1" x14ac:dyDescent="0.25">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c r="Y1719"/>
      <c r="Z1719"/>
    </row>
    <row r="1720" spans="1:26" s="72" customFormat="1" ht="15.75" x14ac:dyDescent="0.2">
      <c r="A1720" s="322"/>
      <c r="B1720" s="246" t="s">
        <v>319</v>
      </c>
      <c r="C1720" s="247"/>
      <c r="D1720" s="247"/>
      <c r="E1720" s="248"/>
      <c r="F1720" s="248"/>
      <c r="G1720" s="331"/>
      <c r="H1720" s="249">
        <f t="shared" ref="H1720:W1720" si="851">SUM(SUBTOTAL(9,H869:H875),SUBTOTAL(9,H879:H886,H895,H908:H912,H915:H919,H931,H934),H957:H958,H969:H970,SUBTOTAL(9,H1439:H1446,H1455,H1468:H1472,H1475:H1479,H1491,H1494),SUBTOTAL(9,H1517:H1524,H1533,H1546:H1550,H1553:H1557,H1569,H1572),SUBTOTAL(9,H1595:H1602,H1611,H1624:H1628,H1631:H1635,H1647,H1650))</f>
        <v>0</v>
      </c>
      <c r="I1720" s="250">
        <f t="shared" si="851"/>
        <v>0</v>
      </c>
      <c r="J1720" s="250">
        <f t="shared" si="851"/>
        <v>0</v>
      </c>
      <c r="K1720" s="251">
        <f t="shared" si="851"/>
        <v>0</v>
      </c>
      <c r="L1720" s="252">
        <f t="shared" si="851"/>
        <v>0</v>
      </c>
      <c r="M1720" s="253">
        <f t="shared" si="851"/>
        <v>0</v>
      </c>
      <c r="N1720" s="253">
        <f t="shared" si="851"/>
        <v>0</v>
      </c>
      <c r="O1720" s="253">
        <f t="shared" si="851"/>
        <v>0</v>
      </c>
      <c r="P1720" s="253">
        <f t="shared" si="851"/>
        <v>0</v>
      </c>
      <c r="Q1720" s="253">
        <f t="shared" si="851"/>
        <v>0</v>
      </c>
      <c r="R1720" s="253">
        <f t="shared" si="851"/>
        <v>0</v>
      </c>
      <c r="S1720" s="253">
        <f t="shared" si="851"/>
        <v>0</v>
      </c>
      <c r="T1720" s="253">
        <f t="shared" si="851"/>
        <v>0</v>
      </c>
      <c r="U1720" s="253">
        <f t="shared" si="851"/>
        <v>0</v>
      </c>
      <c r="V1720" s="254">
        <f t="shared" si="851"/>
        <v>0</v>
      </c>
      <c r="W1720" s="255">
        <f t="shared" si="851"/>
        <v>0</v>
      </c>
      <c r="Y1720"/>
      <c r="Z1720"/>
    </row>
    <row r="1721" spans="1:26" ht="15.75" x14ac:dyDescent="0.2">
      <c r="A1721" s="318"/>
      <c r="B1721" s="265" t="s">
        <v>320</v>
      </c>
      <c r="C1721" s="266"/>
      <c r="D1721" s="266"/>
      <c r="E1721" s="266"/>
      <c r="F1721" s="266"/>
      <c r="G1721" s="329"/>
      <c r="H1721" s="259">
        <f t="shared" ref="H1721:W1721" si="852">SUM(H1093,H1433,H1380,H1676)-H1720</f>
        <v>0</v>
      </c>
      <c r="I1721" s="259">
        <f t="shared" si="852"/>
        <v>0</v>
      </c>
      <c r="J1721" s="259">
        <f t="shared" si="852"/>
        <v>0</v>
      </c>
      <c r="K1721" s="260">
        <f t="shared" si="852"/>
        <v>0</v>
      </c>
      <c r="L1721" s="261">
        <f t="shared" si="852"/>
        <v>0</v>
      </c>
      <c r="M1721" s="262">
        <f t="shared" si="852"/>
        <v>0</v>
      </c>
      <c r="N1721" s="262">
        <f t="shared" si="852"/>
        <v>0</v>
      </c>
      <c r="O1721" s="262">
        <f t="shared" si="852"/>
        <v>0</v>
      </c>
      <c r="P1721" s="262">
        <f t="shared" si="852"/>
        <v>0</v>
      </c>
      <c r="Q1721" s="262">
        <f t="shared" si="852"/>
        <v>0</v>
      </c>
      <c r="R1721" s="262">
        <f t="shared" si="852"/>
        <v>0</v>
      </c>
      <c r="S1721" s="262">
        <f t="shared" si="852"/>
        <v>0</v>
      </c>
      <c r="T1721" s="262">
        <f t="shared" si="852"/>
        <v>0</v>
      </c>
      <c r="U1721" s="262">
        <f t="shared" si="852"/>
        <v>0</v>
      </c>
      <c r="V1721" s="263">
        <f t="shared" si="852"/>
        <v>0</v>
      </c>
      <c r="W1721" s="264">
        <f t="shared" si="852"/>
        <v>0</v>
      </c>
      <c r="Y1721"/>
      <c r="Z1721"/>
    </row>
    <row r="1722" spans="1:26" ht="15.75" x14ac:dyDescent="0.2">
      <c r="A1722" s="318"/>
      <c r="B1722" s="265" t="s">
        <v>307</v>
      </c>
      <c r="C1722" s="266"/>
      <c r="D1722" s="266"/>
      <c r="E1722" s="266"/>
      <c r="F1722" s="266"/>
      <c r="G1722" s="329"/>
      <c r="H1722" s="258">
        <f t="shared" ref="H1722:W1722" si="853">SUM(H1720:H1721)</f>
        <v>0</v>
      </c>
      <c r="I1722" s="259">
        <f t="shared" si="853"/>
        <v>0</v>
      </c>
      <c r="J1722" s="259">
        <f t="shared" si="853"/>
        <v>0</v>
      </c>
      <c r="K1722" s="260">
        <f t="shared" si="853"/>
        <v>0</v>
      </c>
      <c r="L1722" s="261">
        <f t="shared" si="853"/>
        <v>0</v>
      </c>
      <c r="M1722" s="262">
        <f t="shared" si="853"/>
        <v>0</v>
      </c>
      <c r="N1722" s="262">
        <f t="shared" si="853"/>
        <v>0</v>
      </c>
      <c r="O1722" s="262">
        <f t="shared" si="853"/>
        <v>0</v>
      </c>
      <c r="P1722" s="262">
        <f t="shared" si="853"/>
        <v>0</v>
      </c>
      <c r="Q1722" s="262">
        <f t="shared" si="853"/>
        <v>0</v>
      </c>
      <c r="R1722" s="262">
        <f t="shared" si="853"/>
        <v>0</v>
      </c>
      <c r="S1722" s="262">
        <f t="shared" si="853"/>
        <v>0</v>
      </c>
      <c r="T1722" s="262">
        <f t="shared" si="853"/>
        <v>0</v>
      </c>
      <c r="U1722" s="262">
        <f t="shared" si="853"/>
        <v>0</v>
      </c>
      <c r="V1722" s="263">
        <f t="shared" si="853"/>
        <v>0</v>
      </c>
      <c r="W1722" s="264">
        <f t="shared" si="853"/>
        <v>0</v>
      </c>
      <c r="Y1722"/>
      <c r="Z1722"/>
    </row>
    <row r="1723" spans="1:26" s="127" customFormat="1" ht="15.75" x14ac:dyDescent="0.2">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c r="Y1723"/>
      <c r="Z1723"/>
    </row>
    <row r="1724" spans="1:26" ht="16.5" thickBot="1" x14ac:dyDescent="0.3">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c r="Y1724"/>
      <c r="Z1724"/>
    </row>
    <row r="1725" spans="1:26" x14ac:dyDescent="0.2">
      <c r="Y1725" s="127"/>
    </row>
    <row r="1726" spans="1:26" x14ac:dyDescent="0.2">
      <c r="Y1726" s="127"/>
    </row>
  </sheetData>
  <dataConsolidate/>
  <conditionalFormatting sqref="H298:W298">
    <cfRule type="cellIs" dxfId="11" priority="9" stopIfTrue="1" operator="lessThan">
      <formula>0</formula>
    </cfRule>
    <cfRule type="cellIs" dxfId="10" priority="10" stopIfTrue="1" operator="notEqual">
      <formula>IF(ISNUMBER(H298),H298,"")</formula>
    </cfRule>
  </conditionalFormatting>
  <conditionalFormatting sqref="H1158:V1158">
    <cfRule type="cellIs" dxfId="9" priority="3" stopIfTrue="1" operator="lessThan">
      <formula>0</formula>
    </cfRule>
    <cfRule type="cellIs" dxfId="8" priority="4" stopIfTrue="1" operator="notEqual">
      <formula>IF(ISNUMBER(H1158),H1158,"")</formula>
    </cfRule>
  </conditionalFormatting>
  <dataValidations disablePrompts="1" count="1">
    <dataValidation type="custom" allowBlank="1" showInputMessage="1" showErrorMessage="1" sqref="H856:V857 H1716:V1716" xr:uid="{31BF1BDF-054D-4413-BB90-5F4C350650A7}">
      <formula1>OR(H856&gt;0,H856=0)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61" min="1" max="22" man="1"/>
    <brk id="1064" min="1" max="22" man="1"/>
    <brk id="1269" min="1" max="22" man="1"/>
    <brk id="1368" min="1" max="22" man="1"/>
    <brk id="1522" min="1" max="22" man="1"/>
    <brk id="1613"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2200275</xdr:colOff>
                <xdr:row>2</xdr:row>
                <xdr:rowOff>9525</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AC1726"/>
  <sheetViews>
    <sheetView showGridLines="0" zoomScale="85" zoomScaleNormal="85" workbookViewId="0">
      <selection activeCell="H855" sqref="H855"/>
    </sheetView>
  </sheetViews>
  <sheetFormatPr defaultColWidth="9.28515625" defaultRowHeight="12.75" outlineLevelRow="2" x14ac:dyDescent="0.2"/>
  <cols>
    <col min="1" max="1" width="3.28515625" style="148" customWidth="1"/>
    <col min="2" max="2" width="2.5703125" style="1" customWidth="1"/>
    <col min="3" max="4" width="9" style="63" customWidth="1"/>
    <col min="5" max="5" width="9.42578125" style="63" customWidth="1"/>
    <col min="6" max="6" width="107.42578125" style="63" bestFit="1"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customWidth="1"/>
    <col min="21" max="21" width="21.42578125" style="148" customWidth="1"/>
    <col min="22" max="22" width="21" style="148" customWidth="1"/>
    <col min="23" max="23" width="19.28515625" style="148" customWidth="1"/>
    <col min="24" max="24" width="3.42578125" style="148" customWidth="1"/>
    <col min="25" max="25" width="78.28515625" style="148" customWidth="1"/>
    <col min="26" max="26" width="21.140625" style="148" bestFit="1" customWidth="1"/>
    <col min="27" max="16384" width="9.28515625" style="148"/>
  </cols>
  <sheetData>
    <row r="2" spans="2:25" x14ac:dyDescent="0.2">
      <c r="K2" s="376"/>
      <c r="L2" s="376"/>
    </row>
    <row r="3" spans="2:25" s="129" customFormat="1" ht="16.5" thickBot="1" x14ac:dyDescent="0.25">
      <c r="B3" s="98" t="s">
        <v>0</v>
      </c>
      <c r="C3" s="99"/>
      <c r="D3" s="99"/>
      <c r="E3" s="99"/>
      <c r="F3" s="100" t="s">
        <v>382</v>
      </c>
      <c r="G3" s="101"/>
      <c r="H3" s="102"/>
      <c r="I3" s="102"/>
      <c r="J3" s="103"/>
      <c r="K3" s="102"/>
      <c r="L3" s="102"/>
      <c r="M3" s="104"/>
      <c r="N3" s="102"/>
      <c r="O3" s="102"/>
      <c r="P3" s="102"/>
      <c r="Q3" s="102"/>
      <c r="R3" s="102"/>
      <c r="S3" s="102"/>
      <c r="T3" s="102"/>
      <c r="U3" s="102"/>
      <c r="V3" s="102"/>
      <c r="W3" s="102"/>
      <c r="Y3" s="102"/>
    </row>
    <row r="4" spans="2:25" s="129" customFormat="1" ht="15.75" customHeight="1" x14ac:dyDescent="0.2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5" thickBot="1" x14ac:dyDescent="0.25">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83"/>
    </row>
    <row r="35" spans="2:25" s="72" customFormat="1" outlineLevel="1" x14ac:dyDescent="0.2">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83"/>
    </row>
    <row r="48" spans="2:25" s="72" customFormat="1" outlineLevel="1" x14ac:dyDescent="0.2">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83"/>
    </row>
    <row r="70" spans="2:25" s="72" customFormat="1" outlineLevel="1" x14ac:dyDescent="0.2">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83"/>
    </row>
    <row r="97" spans="2:25" s="72" customFormat="1" outlineLevel="1" x14ac:dyDescent="0.2">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83"/>
    </row>
    <row r="109" spans="2:25" s="72" customFormat="1" outlineLevel="1" x14ac:dyDescent="0.2">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83"/>
    </row>
    <row r="138" spans="2:25" s="72" customFormat="1" outlineLevel="1" x14ac:dyDescent="0.2">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83"/>
    </row>
    <row r="154" spans="2:25" s="72" customFormat="1" outlineLevel="1" x14ac:dyDescent="0.2">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83"/>
    </row>
    <row r="167" spans="2:25" s="72" customFormat="1" outlineLevel="1" x14ac:dyDescent="0.2">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83"/>
    </row>
    <row r="189" spans="2:25" s="72" customFormat="1" outlineLevel="1" x14ac:dyDescent="0.2">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
      <c r="B203" s="25"/>
      <c r="C203" s="23"/>
      <c r="D203" s="23"/>
      <c r="E203" s="24" t="s">
        <v>344</v>
      </c>
      <c r="F203" s="24"/>
      <c r="G203" s="69">
        <f t="shared" ref="G203:W203" si="48">SUBTOTAL(9,G204:G205)</f>
        <v>0</v>
      </c>
      <c r="H203" s="66">
        <f t="shared" si="48"/>
        <v>0</v>
      </c>
      <c r="I203" s="66">
        <f t="shared" si="48"/>
        <v>0</v>
      </c>
      <c r="J203" s="66">
        <f t="shared" si="48"/>
        <v>0</v>
      </c>
      <c r="K203" s="462">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83"/>
    </row>
    <row r="215" spans="2:25" s="72" customFormat="1" outlineLevel="1" x14ac:dyDescent="0.2">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435"/>
      <c r="H227" s="70"/>
      <c r="I227" s="66"/>
      <c r="J227" s="66"/>
      <c r="K227" s="67"/>
      <c r="L227" s="34"/>
      <c r="M227" s="34"/>
      <c r="N227" s="34"/>
      <c r="O227" s="34"/>
      <c r="P227" s="34"/>
      <c r="Q227" s="34"/>
      <c r="R227" s="34"/>
      <c r="S227" s="34"/>
      <c r="T227" s="34"/>
      <c r="U227" s="34"/>
      <c r="V227" s="34"/>
      <c r="W227" s="33"/>
      <c r="Y227" s="584"/>
    </row>
    <row r="228" spans="2:25" s="72" customFormat="1" outlineLevel="1" x14ac:dyDescent="0.2">
      <c r="B228" s="25"/>
      <c r="C228" s="23" t="s">
        <v>477</v>
      </c>
      <c r="D228" s="23"/>
      <c r="E228" s="64"/>
      <c r="F228" s="24"/>
      <c r="G228" s="435">
        <f>SUBTOTAL(9,G229:G231)</f>
        <v>0</v>
      </c>
      <c r="H228" s="70">
        <f t="shared" ref="H228:W228" si="53">SUBTOTAL(9,H229:H231)</f>
        <v>0</v>
      </c>
      <c r="I228" s="66">
        <f t="shared" si="53"/>
        <v>0</v>
      </c>
      <c r="J228" s="66">
        <f t="shared" si="53"/>
        <v>0</v>
      </c>
      <c r="K228" s="67">
        <f t="shared" si="53"/>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83"/>
    </row>
    <row r="229" spans="2:25" s="72" customFormat="1" outlineLevel="1" x14ac:dyDescent="0.2">
      <c r="B229" s="25"/>
      <c r="C229" s="24"/>
      <c r="D229" s="23"/>
      <c r="E229" s="64"/>
      <c r="F229" s="434" t="s">
        <v>474</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
      <c r="B230" s="25"/>
      <c r="C230" s="24"/>
      <c r="D230" s="23"/>
      <c r="E230" s="64"/>
      <c r="F230" s="434" t="s">
        <v>475</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
      <c r="B231" s="25"/>
      <c r="C231" s="24"/>
      <c r="D231" s="23"/>
      <c r="E231" s="64"/>
      <c r="F231" s="434" t="s">
        <v>476</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5" thickBot="1" x14ac:dyDescent="0.25">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Y233" s="585"/>
    </row>
    <row r="234" spans="2:25" s="129" customFormat="1" ht="16.5" thickBot="1" x14ac:dyDescent="0.25">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75" x14ac:dyDescent="0.2">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83"/>
    </row>
    <row r="238" spans="2:25" s="146" customFormat="1" outlineLevel="1" x14ac:dyDescent="0.2">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84"/>
    </row>
    <row r="246" spans="2:25" s="144"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83"/>
    </row>
    <row r="247" spans="2:25" s="144" customFormat="1" outlineLevel="1" x14ac:dyDescent="0.2">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
      <c r="B252" s="25"/>
      <c r="C252" s="24"/>
      <c r="D252" s="24"/>
      <c r="E252" s="24"/>
      <c r="F252" s="27" t="s">
        <v>406</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70"/>
    </row>
    <row r="254" spans="2:25" s="144" customFormat="1" outlineLevel="1" x14ac:dyDescent="0.2">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
      <c r="B255" s="25"/>
      <c r="C255" s="24"/>
      <c r="D255" s="24"/>
      <c r="E255" s="24"/>
      <c r="F255" s="27" t="s">
        <v>91</v>
      </c>
      <c r="G255" s="340"/>
      <c r="H255" s="358"/>
      <c r="I255" s="359"/>
      <c r="J255" s="359"/>
      <c r="K255" s="362"/>
      <c r="L255" s="463"/>
      <c r="M255" s="359"/>
      <c r="N255" s="42"/>
      <c r="O255" s="42"/>
      <c r="P255" s="42"/>
      <c r="Q255" s="42"/>
      <c r="R255" s="42"/>
      <c r="S255" s="42"/>
      <c r="T255" s="42"/>
      <c r="U255" s="42"/>
      <c r="V255" s="44"/>
      <c r="W255" s="44"/>
      <c r="Y255" s="367"/>
    </row>
    <row r="256" spans="2:25" s="144" customFormat="1" outlineLevel="1" x14ac:dyDescent="0.2">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70"/>
    </row>
    <row r="261" spans="2:25" s="144" customFormat="1" outlineLevel="1" x14ac:dyDescent="0.2">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
      <c r="B262" s="25"/>
      <c r="C262" s="24"/>
      <c r="D262" s="24"/>
      <c r="E262" s="24"/>
      <c r="F262" s="27" t="s">
        <v>98</v>
      </c>
      <c r="G262" s="340"/>
      <c r="H262" s="358"/>
      <c r="I262" s="359"/>
      <c r="J262" s="359"/>
      <c r="K262" s="362"/>
      <c r="L262" s="463"/>
      <c r="M262" s="359"/>
      <c r="N262" s="42"/>
      <c r="O262" s="42"/>
      <c r="P262" s="42"/>
      <c r="Q262" s="42"/>
      <c r="R262" s="42"/>
      <c r="S262" s="42"/>
      <c r="T262" s="42"/>
      <c r="U262" s="42"/>
      <c r="V262" s="44"/>
      <c r="W262" s="44"/>
      <c r="Y262" s="367"/>
    </row>
    <row r="263" spans="2:25" s="144" customFormat="1" outlineLevel="1" x14ac:dyDescent="0.2">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70"/>
    </row>
    <row r="268" spans="2:25" s="144" customFormat="1" outlineLevel="1" x14ac:dyDescent="0.2">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
      <c r="B269" s="25"/>
      <c r="C269" s="24"/>
      <c r="D269" s="24"/>
      <c r="E269" s="24"/>
      <c r="F269" s="27" t="s">
        <v>105</v>
      </c>
      <c r="G269" s="340"/>
      <c r="H269" s="358"/>
      <c r="I269" s="359"/>
      <c r="J269" s="359"/>
      <c r="K269" s="362"/>
      <c r="L269" s="463"/>
      <c r="M269" s="359"/>
      <c r="N269" s="42"/>
      <c r="O269" s="42"/>
      <c r="P269" s="42"/>
      <c r="Q269" s="42"/>
      <c r="R269" s="42"/>
      <c r="S269" s="42"/>
      <c r="T269" s="42"/>
      <c r="U269" s="42"/>
      <c r="V269" s="44"/>
      <c r="W269" s="44"/>
      <c r="Y269" s="367"/>
    </row>
    <row r="270" spans="2:25" s="144" customFormat="1" outlineLevel="1" x14ac:dyDescent="0.2">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70"/>
    </row>
    <row r="275" spans="2:25" s="144" customFormat="1" outlineLevel="1" x14ac:dyDescent="0.2">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
      <c r="B276" s="25"/>
      <c r="C276" s="24"/>
      <c r="D276" s="24"/>
      <c r="E276" s="24"/>
      <c r="F276" s="27" t="s">
        <v>112</v>
      </c>
      <c r="G276" s="340"/>
      <c r="H276" s="358"/>
      <c r="I276" s="359"/>
      <c r="J276" s="359"/>
      <c r="K276" s="362"/>
      <c r="L276" s="463"/>
      <c r="M276" s="359"/>
      <c r="N276" s="42"/>
      <c r="O276" s="42"/>
      <c r="P276" s="42"/>
      <c r="Q276" s="42"/>
      <c r="R276" s="42"/>
      <c r="S276" s="42"/>
      <c r="T276" s="42"/>
      <c r="U276" s="42"/>
      <c r="V276" s="44"/>
      <c r="W276" s="44"/>
      <c r="Y276" s="367"/>
    </row>
    <row r="277" spans="2:25" s="144" customFormat="1" outlineLevel="1" x14ac:dyDescent="0.2">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70"/>
    </row>
    <row r="282" spans="2:25" s="144" customFormat="1" outlineLevel="1" x14ac:dyDescent="0.2">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
      <c r="B283" s="25"/>
      <c r="C283" s="24"/>
      <c r="D283" s="24"/>
      <c r="E283" s="24"/>
      <c r="F283" s="27" t="s">
        <v>119</v>
      </c>
      <c r="G283" s="340"/>
      <c r="H283" s="358"/>
      <c r="I283" s="359"/>
      <c r="J283" s="359"/>
      <c r="K283" s="362"/>
      <c r="L283" s="463"/>
      <c r="M283" s="359"/>
      <c r="N283" s="42"/>
      <c r="O283" s="42"/>
      <c r="P283" s="42"/>
      <c r="Q283" s="42"/>
      <c r="R283" s="42"/>
      <c r="S283" s="42"/>
      <c r="T283" s="42"/>
      <c r="U283" s="42"/>
      <c r="V283" s="44"/>
      <c r="W283" s="44"/>
      <c r="Y283" s="367"/>
    </row>
    <row r="284" spans="2:25" s="144" customFormat="1" outlineLevel="1" x14ac:dyDescent="0.2">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70"/>
    </row>
    <row r="289" spans="2:29" s="144" customFormat="1" outlineLevel="1" x14ac:dyDescent="0.2">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
      <c r="B290" s="25"/>
      <c r="C290" s="24"/>
      <c r="D290" s="24"/>
      <c r="E290" s="23"/>
      <c r="F290" s="27" t="s">
        <v>397</v>
      </c>
      <c r="G290" s="340"/>
      <c r="H290" s="358"/>
      <c r="I290" s="359"/>
      <c r="J290" s="359"/>
      <c r="K290" s="362"/>
      <c r="L290" s="463"/>
      <c r="M290" s="359"/>
      <c r="N290" s="42"/>
      <c r="O290" s="42"/>
      <c r="P290" s="42"/>
      <c r="Q290" s="42"/>
      <c r="R290" s="42"/>
      <c r="S290" s="42"/>
      <c r="T290" s="42"/>
      <c r="U290" s="42"/>
      <c r="V290" s="44"/>
      <c r="W290" s="44"/>
      <c r="Y290" s="367"/>
    </row>
    <row r="291" spans="2:29" s="144" customFormat="1" outlineLevel="1" x14ac:dyDescent="0.2">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70"/>
    </row>
    <row r="296" spans="2:29" s="144" customFormat="1" outlineLevel="1" x14ac:dyDescent="0.2">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84"/>
      <c r="Z298" s="144"/>
    </row>
    <row r="299" spans="2:29" x14ac:dyDescent="0.2">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29" outlineLevel="1" x14ac:dyDescent="0.2">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
      <c r="B308" s="25"/>
      <c r="C308" s="24"/>
      <c r="D308" s="24"/>
      <c r="E308" s="587" t="s">
        <v>496</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70"/>
      <c r="Z308" s="72"/>
      <c r="AA308" s="144"/>
      <c r="AB308" s="144"/>
      <c r="AC308" s="144"/>
    </row>
    <row r="309" spans="2:29" outlineLevel="1" x14ac:dyDescent="0.2">
      <c r="B309" s="25"/>
      <c r="C309" s="24"/>
      <c r="D309" s="24"/>
      <c r="E309" s="24"/>
      <c r="F309" s="588" t="s">
        <v>494</v>
      </c>
      <c r="G309" s="340"/>
      <c r="H309" s="457"/>
      <c r="I309" s="458"/>
      <c r="J309" s="458"/>
      <c r="K309" s="459"/>
      <c r="L309" s="464"/>
      <c r="M309" s="458"/>
      <c r="N309" s="458"/>
      <c r="O309" s="458"/>
      <c r="P309" s="458"/>
      <c r="Q309" s="458"/>
      <c r="R309" s="458"/>
      <c r="S309" s="458"/>
      <c r="T309" s="458"/>
      <c r="U309" s="458"/>
      <c r="V309" s="460"/>
      <c r="W309" s="461"/>
      <c r="X309" s="72"/>
      <c r="Y309" s="367"/>
      <c r="Z309" s="72"/>
      <c r="AA309" s="144"/>
      <c r="AB309" s="144"/>
      <c r="AC309" s="144"/>
    </row>
    <row r="310" spans="2:29" outlineLevel="1" x14ac:dyDescent="0.2">
      <c r="B310" s="25"/>
      <c r="C310" s="24"/>
      <c r="D310" s="24"/>
      <c r="E310" s="64" t="s">
        <v>490</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70"/>
      <c r="Z310" s="72"/>
      <c r="AA310" s="144"/>
      <c r="AB310" s="144"/>
      <c r="AC310" s="144"/>
    </row>
    <row r="311" spans="2:29" outlineLevel="1" x14ac:dyDescent="0.2">
      <c r="B311" s="25"/>
      <c r="C311" s="24"/>
      <c r="D311" s="24"/>
      <c r="E311" s="64"/>
      <c r="F311" s="433" t="s">
        <v>491</v>
      </c>
      <c r="G311" s="340"/>
      <c r="H311" s="457"/>
      <c r="I311" s="458"/>
      <c r="J311" s="458"/>
      <c r="K311" s="459"/>
      <c r="L311" s="464"/>
      <c r="M311" s="458"/>
      <c r="N311" s="458"/>
      <c r="O311" s="458"/>
      <c r="P311" s="458"/>
      <c r="Q311" s="458"/>
      <c r="R311" s="458"/>
      <c r="S311" s="458"/>
      <c r="T311" s="458"/>
      <c r="U311" s="458"/>
      <c r="V311" s="460"/>
      <c r="W311" s="461"/>
      <c r="X311" s="72"/>
      <c r="Y311" s="367"/>
      <c r="Z311" s="72"/>
      <c r="AA311" s="144"/>
      <c r="AB311" s="144"/>
      <c r="AC311" s="144"/>
    </row>
    <row r="312" spans="2:29" outlineLevel="1" x14ac:dyDescent="0.2">
      <c r="B312" s="25"/>
      <c r="C312" s="24"/>
      <c r="D312" s="24"/>
      <c r="E312" s="64"/>
      <c r="F312" s="433" t="s">
        <v>492</v>
      </c>
      <c r="G312" s="340"/>
      <c r="H312" s="457"/>
      <c r="I312" s="458"/>
      <c r="J312" s="458"/>
      <c r="K312" s="459"/>
      <c r="L312" s="464"/>
      <c r="M312" s="458"/>
      <c r="N312" s="458"/>
      <c r="O312" s="458"/>
      <c r="P312" s="458"/>
      <c r="Q312" s="458"/>
      <c r="R312" s="458"/>
      <c r="S312" s="458"/>
      <c r="T312" s="458"/>
      <c r="U312" s="458"/>
      <c r="V312" s="460"/>
      <c r="W312" s="461"/>
      <c r="X312" s="72"/>
      <c r="Y312" s="367"/>
      <c r="Z312" s="72"/>
      <c r="AA312" s="144"/>
      <c r="AB312" s="144"/>
      <c r="AC312" s="144"/>
    </row>
    <row r="313" spans="2:29" outlineLevel="1" x14ac:dyDescent="0.2">
      <c r="B313" s="25"/>
      <c r="C313" s="24"/>
      <c r="D313" s="24"/>
      <c r="E313" s="64"/>
      <c r="F313" s="433" t="s">
        <v>493</v>
      </c>
      <c r="G313" s="340"/>
      <c r="H313" s="457"/>
      <c r="I313" s="458"/>
      <c r="J313" s="458"/>
      <c r="K313" s="459"/>
      <c r="L313" s="464"/>
      <c r="M313" s="458"/>
      <c r="N313" s="458"/>
      <c r="O313" s="458"/>
      <c r="P313" s="458"/>
      <c r="Q313" s="458"/>
      <c r="R313" s="458"/>
      <c r="S313" s="458"/>
      <c r="T313" s="458"/>
      <c r="U313" s="458"/>
      <c r="V313" s="460"/>
      <c r="W313" s="461"/>
      <c r="X313" s="72"/>
      <c r="Y313" s="367"/>
      <c r="Z313" s="72"/>
      <c r="AA313" s="144"/>
      <c r="AB313" s="144"/>
      <c r="AC313" s="144"/>
    </row>
    <row r="314" spans="2:29" x14ac:dyDescent="0.2">
      <c r="B314" s="25"/>
      <c r="C314" s="24"/>
      <c r="D314" s="24"/>
      <c r="E314" s="64" t="s">
        <v>495</v>
      </c>
      <c r="F314" s="24"/>
      <c r="G314" s="69">
        <f t="shared" ref="G314:W314" si="65">SUBTOTAL(9,G315:G317)</f>
        <v>0</v>
      </c>
      <c r="H314" s="455">
        <f t="shared" si="65"/>
        <v>0</v>
      </c>
      <c r="I314" s="456">
        <f t="shared" si="65"/>
        <v>0</v>
      </c>
      <c r="J314" s="456">
        <f t="shared" si="65"/>
        <v>0</v>
      </c>
      <c r="K314" s="198">
        <f t="shared" si="65"/>
        <v>0</v>
      </c>
      <c r="L314" s="425">
        <f t="shared" si="65"/>
        <v>0</v>
      </c>
      <c r="M314" s="425">
        <f t="shared" si="65"/>
        <v>0</v>
      </c>
      <c r="N314" s="425">
        <f t="shared" si="65"/>
        <v>0</v>
      </c>
      <c r="O314" s="425">
        <f t="shared" si="65"/>
        <v>0</v>
      </c>
      <c r="P314" s="425">
        <f t="shared" si="65"/>
        <v>0</v>
      </c>
      <c r="Q314" s="425">
        <f t="shared" si="65"/>
        <v>0</v>
      </c>
      <c r="R314" s="425">
        <f t="shared" si="65"/>
        <v>0</v>
      </c>
      <c r="S314" s="425">
        <f t="shared" si="65"/>
        <v>0</v>
      </c>
      <c r="T314" s="425">
        <f t="shared" si="65"/>
        <v>0</v>
      </c>
      <c r="U314" s="425">
        <f t="shared" si="65"/>
        <v>0</v>
      </c>
      <c r="V314" s="412">
        <f t="shared" si="65"/>
        <v>0</v>
      </c>
      <c r="W314" s="412">
        <f t="shared" si="65"/>
        <v>0</v>
      </c>
      <c r="X314" s="72"/>
      <c r="Y314" s="370"/>
      <c r="Z314" s="72"/>
      <c r="AA314" s="144"/>
      <c r="AB314" s="144"/>
      <c r="AC314" s="144"/>
    </row>
    <row r="315" spans="2:29" outlineLevel="1" x14ac:dyDescent="0.2">
      <c r="B315" s="25"/>
      <c r="C315" s="24"/>
      <c r="D315" s="24"/>
      <c r="E315" s="64"/>
      <c r="F315" s="187" t="s">
        <v>488</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
      <c r="B316" s="256"/>
      <c r="C316" s="257"/>
      <c r="D316" s="257"/>
      <c r="E316" s="257"/>
      <c r="F316" s="176" t="s">
        <v>489</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
      <c r="B317" s="256"/>
      <c r="C317" s="257"/>
      <c r="D317" s="257"/>
      <c r="E317" s="257"/>
      <c r="F317" s="176" t="s">
        <v>464</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84"/>
      <c r="Z318" s="72"/>
      <c r="AA318" s="144"/>
      <c r="AB318" s="144"/>
      <c r="AC318" s="144"/>
    </row>
    <row r="319" spans="2:29"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83"/>
    </row>
    <row r="320" spans="2:29" outlineLevel="1" x14ac:dyDescent="0.2">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
      <c r="B322" s="71"/>
      <c r="C322" s="23"/>
      <c r="D322" s="23"/>
      <c r="E322" s="24"/>
      <c r="F322" s="27" t="s">
        <v>131</v>
      </c>
      <c r="G322" s="340"/>
      <c r="H322" s="358"/>
      <c r="I322" s="359"/>
      <c r="J322" s="359"/>
      <c r="K322" s="362"/>
      <c r="L322" s="463"/>
      <c r="M322" s="359"/>
      <c r="N322" s="42"/>
      <c r="O322" s="42"/>
      <c r="P322" s="42"/>
      <c r="Q322" s="42"/>
      <c r="R322" s="42"/>
      <c r="S322" s="42"/>
      <c r="T322" s="42"/>
      <c r="U322" s="42"/>
      <c r="V322" s="44"/>
      <c r="W322" s="44"/>
      <c r="Y322" s="367"/>
    </row>
    <row r="323" spans="2:29" x14ac:dyDescent="0.2">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70"/>
    </row>
    <row r="324" spans="2:29" outlineLevel="1" x14ac:dyDescent="0.2">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84"/>
    </row>
    <row r="327" spans="2:29"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83"/>
    </row>
    <row r="328" spans="2:29" outlineLevel="1" x14ac:dyDescent="0.2">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70"/>
    </row>
    <row r="335" spans="2:29" outlineLevel="1" x14ac:dyDescent="0.2">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84"/>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83"/>
    </row>
    <row r="343" spans="2:25" s="72" customFormat="1" outlineLevel="1" x14ac:dyDescent="0.2">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70"/>
    </row>
    <row r="348" spans="2:25" s="72" customFormat="1" outlineLevel="1" x14ac:dyDescent="0.2">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70"/>
    </row>
    <row r="353" spans="2:25" s="72" customFormat="1" outlineLevel="1" x14ac:dyDescent="0.2">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84"/>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83"/>
    </row>
    <row r="359" spans="2:25" s="72" customFormat="1" outlineLevel="1" x14ac:dyDescent="0.2">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70"/>
    </row>
    <row r="363" spans="2:25" s="72" customFormat="1" outlineLevel="1" x14ac:dyDescent="0.2">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70"/>
    </row>
    <row r="367" spans="2:25" s="72" customFormat="1" outlineLevel="1" x14ac:dyDescent="0.2">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84"/>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83"/>
    </row>
    <row r="372" spans="2:25" s="72" customFormat="1" outlineLevel="1" x14ac:dyDescent="0.2">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70"/>
    </row>
    <row r="375" spans="2:25" s="72" customFormat="1" outlineLevel="1" x14ac:dyDescent="0.2">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70"/>
    </row>
    <row r="379" spans="2:25" s="72" customFormat="1" outlineLevel="1" x14ac:dyDescent="0.2">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70"/>
    </row>
    <row r="382" spans="2:25" s="72" customFormat="1" outlineLevel="1" x14ac:dyDescent="0.2">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70"/>
    </row>
    <row r="386" spans="2:25" s="72" customFormat="1" outlineLevel="1" x14ac:dyDescent="0.2">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70"/>
    </row>
    <row r="389" spans="2:25" s="72" customFormat="1" outlineLevel="1" x14ac:dyDescent="0.2">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84"/>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83"/>
    </row>
    <row r="394" spans="2:25" s="72" customFormat="1" outlineLevel="1" x14ac:dyDescent="0.2">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70"/>
    </row>
    <row r="397" spans="2:25" s="72" customFormat="1" outlineLevel="1" x14ac:dyDescent="0.2">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70"/>
    </row>
    <row r="400" spans="2:25" s="72" customFormat="1" outlineLevel="1" x14ac:dyDescent="0.2">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70"/>
    </row>
    <row r="403" spans="2:25" s="72" customFormat="1" outlineLevel="1" x14ac:dyDescent="0.2">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70"/>
    </row>
    <row r="406" spans="2:25" s="72" customFormat="1" outlineLevel="1" x14ac:dyDescent="0.2">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70"/>
    </row>
    <row r="409" spans="2:25" s="72" customFormat="1" outlineLevel="1" x14ac:dyDescent="0.2">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70"/>
    </row>
    <row r="412" spans="2:25" s="72" customFormat="1" outlineLevel="1" x14ac:dyDescent="0.2">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70"/>
    </row>
    <row r="416" spans="2:25" s="72" customFormat="1" outlineLevel="1" x14ac:dyDescent="0.2">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84"/>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83"/>
    </row>
    <row r="421" spans="2:25" s="72" customFormat="1" outlineLevel="1" x14ac:dyDescent="0.2">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70"/>
    </row>
    <row r="426" spans="2:25" s="72" customFormat="1" outlineLevel="1" x14ac:dyDescent="0.2">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70"/>
    </row>
    <row r="431" spans="2:25" s="72" customFormat="1" outlineLevel="1" x14ac:dyDescent="0.2">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84"/>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83"/>
    </row>
    <row r="437" spans="2:25" s="72" customFormat="1" outlineLevel="1" x14ac:dyDescent="0.2">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70"/>
    </row>
    <row r="441" spans="2:25" s="72" customFormat="1" outlineLevel="1" x14ac:dyDescent="0.2">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70"/>
    </row>
    <row r="445" spans="2:25" s="72" customFormat="1" outlineLevel="1" x14ac:dyDescent="0.2">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84"/>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83"/>
    </row>
    <row r="450" spans="2:25" s="72" customFormat="1" outlineLevel="1" x14ac:dyDescent="0.2">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70"/>
    </row>
    <row r="453" spans="2:25" s="72" customFormat="1" outlineLevel="1" x14ac:dyDescent="0.2">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70"/>
    </row>
    <row r="457" spans="2:25" s="72" customFormat="1" outlineLevel="1" x14ac:dyDescent="0.2">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70"/>
    </row>
    <row r="460" spans="2:25" s="72" customFormat="1" outlineLevel="1" x14ac:dyDescent="0.2">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70"/>
    </row>
    <row r="464" spans="2:25" s="72" customFormat="1" outlineLevel="1" x14ac:dyDescent="0.2">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70"/>
    </row>
    <row r="467" spans="2:25" s="72" customFormat="1" outlineLevel="1" x14ac:dyDescent="0.2">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84"/>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83"/>
    </row>
    <row r="472" spans="2:25" s="72" customFormat="1" outlineLevel="1" x14ac:dyDescent="0.2">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70"/>
    </row>
    <row r="475" spans="2:25" s="72" customFormat="1" outlineLevel="1" x14ac:dyDescent="0.2">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70"/>
    </row>
    <row r="478" spans="2:25" s="72" customFormat="1" outlineLevel="1" x14ac:dyDescent="0.2">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70"/>
    </row>
    <row r="481" spans="2:25" s="72" customFormat="1" outlineLevel="1" x14ac:dyDescent="0.2">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70"/>
    </row>
    <row r="484" spans="2:25" s="72" customFormat="1" outlineLevel="1" x14ac:dyDescent="0.2">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70"/>
    </row>
    <row r="487" spans="2:25" s="72" customFormat="1" outlineLevel="1" x14ac:dyDescent="0.2">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70"/>
    </row>
    <row r="490" spans="2:25" s="72" customFormat="1" outlineLevel="1" x14ac:dyDescent="0.2">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70"/>
    </row>
    <row r="494" spans="2:25" s="72" customFormat="1" outlineLevel="1" x14ac:dyDescent="0.2">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84"/>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83"/>
    </row>
    <row r="498" spans="2:25" s="72" customFormat="1" outlineLevel="1" x14ac:dyDescent="0.2">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70"/>
    </row>
    <row r="501" spans="2:25" s="72" customFormat="1" outlineLevel="1" x14ac:dyDescent="0.2">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435"/>
      <c r="H510" s="70"/>
      <c r="I510" s="66"/>
      <c r="J510" s="66"/>
      <c r="K510" s="67"/>
      <c r="L510" s="34"/>
      <c r="M510" s="34"/>
      <c r="N510" s="34"/>
      <c r="O510" s="34"/>
      <c r="P510" s="34"/>
      <c r="Q510" s="34"/>
      <c r="R510" s="34"/>
      <c r="S510" s="34"/>
      <c r="T510" s="34"/>
      <c r="U510" s="34"/>
      <c r="V510" s="34"/>
      <c r="W510" s="33"/>
      <c r="Y510" s="584"/>
    </row>
    <row r="511" spans="2:25" s="72" customFormat="1" outlineLevel="1" x14ac:dyDescent="0.2">
      <c r="B511" s="25"/>
      <c r="C511" s="23" t="s">
        <v>478</v>
      </c>
      <c r="D511" s="23"/>
      <c r="E511" s="64"/>
      <c r="F511" s="24"/>
      <c r="G511" s="435">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83"/>
    </row>
    <row r="512" spans="2:25" s="72" customFormat="1" outlineLevel="1" x14ac:dyDescent="0.2">
      <c r="B512" s="25"/>
      <c r="C512" s="24"/>
      <c r="D512" s="23"/>
      <c r="E512" s="64"/>
      <c r="F512" s="434" t="s">
        <v>474</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
      <c r="B513" s="25"/>
      <c r="C513" s="24"/>
      <c r="D513" s="23"/>
      <c r="E513" s="64"/>
      <c r="F513" s="434" t="s">
        <v>475</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
      <c r="B514" s="25"/>
      <c r="C514" s="24"/>
      <c r="D514" s="23"/>
      <c r="E514" s="64"/>
      <c r="F514" s="434" t="s">
        <v>476</v>
      </c>
      <c r="G514" s="337"/>
      <c r="H514" s="342"/>
      <c r="I514" s="343"/>
      <c r="J514" s="343"/>
      <c r="K514" s="344"/>
      <c r="L514" s="345"/>
      <c r="M514" s="346"/>
      <c r="N514" s="343"/>
      <c r="O514" s="343"/>
      <c r="P514" s="343"/>
      <c r="Q514" s="343"/>
      <c r="R514" s="343"/>
      <c r="S514" s="343"/>
      <c r="T514" s="343"/>
      <c r="U514" s="343"/>
      <c r="V514" s="347"/>
      <c r="W514" s="337"/>
      <c r="Y514" s="367"/>
    </row>
    <row r="515" spans="2:29" x14ac:dyDescent="0.2">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70"/>
    </row>
    <row r="517" spans="2:29"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5" thickBot="1" x14ac:dyDescent="0.25">
      <c r="B520" s="79" t="s">
        <v>311</v>
      </c>
      <c r="C520" s="80"/>
      <c r="D520" s="80"/>
      <c r="E520" s="80"/>
      <c r="F520" s="80"/>
      <c r="G520" s="81">
        <f>SUM(G516:G519)</f>
        <v>0</v>
      </c>
      <c r="H520" s="82">
        <f t="shared" ref="H520:W520" si="114">SUM(H516:H519)</f>
        <v>0</v>
      </c>
      <c r="I520" s="82">
        <f t="shared" si="114"/>
        <v>0</v>
      </c>
      <c r="J520" s="82">
        <f t="shared" si="114"/>
        <v>0</v>
      </c>
      <c r="K520" s="465">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131"/>
      <c r="Y520" s="586"/>
      <c r="Z520" s="131"/>
      <c r="AA520" s="131"/>
      <c r="AB520" s="131"/>
      <c r="AC520" s="131"/>
    </row>
    <row r="521" spans="2:29" s="72" customFormat="1" ht="13.5" thickBot="1" x14ac:dyDescent="0.25">
      <c r="B521" s="1"/>
      <c r="C521" s="1"/>
      <c r="D521" s="1"/>
      <c r="E521" s="1"/>
      <c r="F521" s="1"/>
      <c r="G521" s="128"/>
      <c r="H521" s="128"/>
      <c r="I521" s="128"/>
      <c r="J521" s="128"/>
      <c r="K521" s="466"/>
      <c r="L521" s="128"/>
      <c r="M521" s="128"/>
      <c r="N521" s="128"/>
      <c r="O521" s="128"/>
      <c r="P521" s="128"/>
      <c r="Q521" s="128"/>
      <c r="R521" s="128"/>
      <c r="S521" s="128"/>
      <c r="T521" s="128"/>
      <c r="U521" s="128"/>
      <c r="V521" s="128"/>
      <c r="W521" s="128"/>
      <c r="Y521"/>
    </row>
    <row r="522" spans="2:29" s="129" customFormat="1" ht="15.75" x14ac:dyDescent="0.2">
      <c r="B522" s="324" t="s">
        <v>416</v>
      </c>
      <c r="C522" s="133"/>
      <c r="D522" s="133"/>
      <c r="E522" s="133"/>
      <c r="F522" s="133"/>
      <c r="G522" s="400"/>
      <c r="H522" s="89"/>
      <c r="I522" s="88"/>
      <c r="J522" s="88"/>
      <c r="K522" s="91"/>
      <c r="L522" s="88"/>
      <c r="M522" s="90"/>
      <c r="N522" s="88"/>
      <c r="O522" s="88"/>
      <c r="P522" s="88"/>
      <c r="Q522" s="88"/>
      <c r="R522" s="88"/>
      <c r="S522" s="88"/>
      <c r="T522" s="88"/>
      <c r="U522" s="88"/>
      <c r="V522" s="88"/>
      <c r="W522" s="87"/>
      <c r="Y522" s="400"/>
    </row>
    <row r="523" spans="2:29" s="129" customFormat="1" ht="12.75" customHeight="1" x14ac:dyDescent="0.2">
      <c r="B523" s="589" t="s">
        <v>435</v>
      </c>
      <c r="C523" s="257"/>
      <c r="D523" s="23"/>
      <c r="E523" s="64"/>
      <c r="F523" s="590"/>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
      <c r="B524" s="256"/>
      <c r="C524" s="257"/>
      <c r="D524" s="23" t="s">
        <v>436</v>
      </c>
      <c r="E524" s="23"/>
      <c r="F524" s="591"/>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Y524" s="583"/>
    </row>
    <row r="525" spans="2:29" s="129" customFormat="1" ht="12.75" customHeight="1" outlineLevel="1" x14ac:dyDescent="0.2">
      <c r="B525" s="256"/>
      <c r="C525" s="257"/>
      <c r="D525" s="257"/>
      <c r="E525" s="257"/>
      <c r="F525" s="176" t="s">
        <v>437</v>
      </c>
      <c r="G525" s="413"/>
      <c r="H525" s="414"/>
      <c r="I525" s="403"/>
      <c r="J525" s="403"/>
      <c r="K525" s="404"/>
      <c r="L525" s="405"/>
      <c r="M525" s="406"/>
      <c r="N525" s="407"/>
      <c r="O525" s="407"/>
      <c r="P525" s="407"/>
      <c r="Q525" s="407"/>
      <c r="R525" s="407"/>
      <c r="S525" s="407"/>
      <c r="T525" s="407"/>
      <c r="U525" s="407"/>
      <c r="V525" s="408"/>
      <c r="W525" s="409"/>
      <c r="X525" s="72"/>
      <c r="Y525" s="367"/>
    </row>
    <row r="526" spans="2:29" s="129" customFormat="1" ht="12.75" customHeight="1" outlineLevel="1" x14ac:dyDescent="0.2">
      <c r="B526" s="256"/>
      <c r="C526" s="257"/>
      <c r="D526" s="257"/>
      <c r="E526" s="257"/>
      <c r="F526" s="176" t="s">
        <v>438</v>
      </c>
      <c r="G526" s="413"/>
      <c r="H526" s="414"/>
      <c r="I526" s="403"/>
      <c r="J526" s="403"/>
      <c r="K526" s="404"/>
      <c r="L526" s="405"/>
      <c r="M526" s="406"/>
      <c r="N526" s="407"/>
      <c r="O526" s="407"/>
      <c r="P526" s="407"/>
      <c r="Q526" s="407"/>
      <c r="R526" s="407"/>
      <c r="S526" s="407"/>
      <c r="T526" s="407"/>
      <c r="U526" s="407"/>
      <c r="V526" s="408"/>
      <c r="W526" s="409"/>
      <c r="X526" s="72"/>
      <c r="Y526" s="367"/>
    </row>
    <row r="527" spans="2:29" s="129" customFormat="1" ht="12.75" customHeight="1" outlineLevel="1" x14ac:dyDescent="0.2">
      <c r="B527" s="256"/>
      <c r="C527" s="257"/>
      <c r="D527" s="257"/>
      <c r="E527" s="257"/>
      <c r="F527" s="176" t="s">
        <v>439</v>
      </c>
      <c r="G527" s="413"/>
      <c r="H527" s="414"/>
      <c r="I527" s="403"/>
      <c r="J527" s="403"/>
      <c r="K527" s="404"/>
      <c r="L527" s="405"/>
      <c r="M527" s="406"/>
      <c r="N527" s="407"/>
      <c r="O527" s="407"/>
      <c r="P527" s="407"/>
      <c r="Q527" s="407"/>
      <c r="R527" s="407"/>
      <c r="S527" s="407"/>
      <c r="T527" s="407"/>
      <c r="U527" s="407"/>
      <c r="V527" s="408"/>
      <c r="W527" s="409"/>
      <c r="X527" s="72"/>
      <c r="Y527" s="367"/>
    </row>
    <row r="528" spans="2:29" s="129" customFormat="1" ht="12.75" customHeight="1" outlineLevel="1" x14ac:dyDescent="0.2">
      <c r="B528" s="256"/>
      <c r="C528" s="257"/>
      <c r="D528" s="257"/>
      <c r="E528" s="257"/>
      <c r="F528" s="176" t="s">
        <v>440</v>
      </c>
      <c r="G528" s="413"/>
      <c r="H528" s="414"/>
      <c r="I528" s="403"/>
      <c r="J528" s="403"/>
      <c r="K528" s="404"/>
      <c r="L528" s="405"/>
      <c r="M528" s="406"/>
      <c r="N528" s="407"/>
      <c r="O528" s="407"/>
      <c r="P528" s="407"/>
      <c r="Q528" s="407"/>
      <c r="R528" s="407"/>
      <c r="S528" s="407"/>
      <c r="T528" s="407"/>
      <c r="U528" s="407"/>
      <c r="V528" s="408"/>
      <c r="W528" s="409"/>
      <c r="X528" s="72"/>
      <c r="Y528" s="367"/>
    </row>
    <row r="529" spans="2:25" s="129" customFormat="1" ht="12.75" customHeight="1" outlineLevel="1" x14ac:dyDescent="0.2">
      <c r="B529" s="256"/>
      <c r="C529" s="257"/>
      <c r="D529" s="257"/>
      <c r="E529" s="257"/>
      <c r="F529" s="176" t="s">
        <v>441</v>
      </c>
      <c r="G529" s="413"/>
      <c r="H529" s="414"/>
      <c r="I529" s="403"/>
      <c r="J529" s="403"/>
      <c r="K529" s="404"/>
      <c r="L529" s="405"/>
      <c r="M529" s="406"/>
      <c r="N529" s="407"/>
      <c r="O529" s="407"/>
      <c r="P529" s="407"/>
      <c r="Q529" s="407"/>
      <c r="R529" s="407"/>
      <c r="S529" s="407"/>
      <c r="T529" s="407"/>
      <c r="U529" s="407"/>
      <c r="V529" s="408"/>
      <c r="W529" s="409"/>
      <c r="X529" s="72"/>
      <c r="Y529" s="367"/>
    </row>
    <row r="530" spans="2:25" s="129" customFormat="1" ht="12.75" customHeight="1" outlineLevel="1" x14ac:dyDescent="0.2">
      <c r="B530" s="256"/>
      <c r="C530" s="257"/>
      <c r="D530" s="257"/>
      <c r="E530" s="257"/>
      <c r="F530" s="176" t="s">
        <v>442</v>
      </c>
      <c r="G530" s="413"/>
      <c r="H530" s="414"/>
      <c r="I530" s="403"/>
      <c r="J530" s="403"/>
      <c r="K530" s="404"/>
      <c r="L530" s="405"/>
      <c r="M530" s="406"/>
      <c r="N530" s="407"/>
      <c r="O530" s="407"/>
      <c r="P530" s="407"/>
      <c r="Q530" s="407"/>
      <c r="R530" s="407"/>
      <c r="S530" s="407"/>
      <c r="T530" s="407"/>
      <c r="U530" s="407"/>
      <c r="V530" s="408"/>
      <c r="W530" s="409"/>
      <c r="X530" s="72"/>
      <c r="Y530" s="367"/>
    </row>
    <row r="531" spans="2:25" s="129" customFormat="1" ht="12.75" customHeight="1" outlineLevel="1" x14ac:dyDescent="0.2">
      <c r="B531" s="256"/>
      <c r="C531" s="257"/>
      <c r="D531" s="257"/>
      <c r="E531" s="257"/>
      <c r="F531" s="176" t="s">
        <v>443</v>
      </c>
      <c r="G531" s="410"/>
      <c r="H531" s="402"/>
      <c r="I531" s="403"/>
      <c r="J531" s="403"/>
      <c r="K531" s="404"/>
      <c r="L531" s="405"/>
      <c r="M531" s="406"/>
      <c r="N531" s="407"/>
      <c r="O531" s="407"/>
      <c r="P531" s="407"/>
      <c r="Q531" s="407"/>
      <c r="R531" s="407"/>
      <c r="S531" s="407"/>
      <c r="T531" s="407"/>
      <c r="U531" s="407"/>
      <c r="V531" s="408"/>
      <c r="W531" s="409"/>
      <c r="X531" s="72"/>
      <c r="Y531" s="367"/>
    </row>
    <row r="532" spans="2:25" s="129" customFormat="1" ht="12.75" customHeight="1" outlineLevel="1" x14ac:dyDescent="0.2">
      <c r="B532" s="256"/>
      <c r="C532" s="257"/>
      <c r="D532" s="257"/>
      <c r="E532" s="257"/>
      <c r="F532" s="176" t="s">
        <v>444</v>
      </c>
      <c r="G532" s="401"/>
      <c r="H532" s="402"/>
      <c r="I532" s="403"/>
      <c r="J532" s="403"/>
      <c r="K532" s="404"/>
      <c r="L532" s="405"/>
      <c r="M532" s="406"/>
      <c r="N532" s="407"/>
      <c r="O532" s="407"/>
      <c r="P532" s="407"/>
      <c r="Q532" s="407"/>
      <c r="R532" s="407"/>
      <c r="S532" s="407"/>
      <c r="T532" s="407"/>
      <c r="U532" s="407"/>
      <c r="V532" s="408"/>
      <c r="W532" s="409"/>
      <c r="X532" s="72"/>
      <c r="Y532" s="367"/>
    </row>
    <row r="533" spans="2:25" s="129" customFormat="1" ht="12.75" customHeight="1" x14ac:dyDescent="0.2">
      <c r="B533" s="256"/>
      <c r="C533" s="257"/>
      <c r="D533" s="23" t="s">
        <v>470</v>
      </c>
      <c r="E533" s="23"/>
      <c r="F533" s="23"/>
      <c r="G533" s="69">
        <f t="shared" ref="G533:W533" si="116">SUBTOTAL(9,G534:G541)</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Y533" s="370"/>
    </row>
    <row r="534" spans="2:25" s="129" customFormat="1" ht="12.75" customHeight="1" outlineLevel="2" x14ac:dyDescent="0.2">
      <c r="B534" s="672" t="s">
        <v>591</v>
      </c>
      <c r="C534" s="257"/>
      <c r="D534" s="257"/>
      <c r="E534" s="257"/>
      <c r="F534" s="626" t="s">
        <v>582</v>
      </c>
      <c r="G534" s="410"/>
      <c r="H534" s="402"/>
      <c r="I534" s="403"/>
      <c r="J534" s="403"/>
      <c r="K534" s="404"/>
      <c r="L534" s="405"/>
      <c r="M534" s="406"/>
      <c r="N534" s="407"/>
      <c r="O534" s="407"/>
      <c r="P534" s="407"/>
      <c r="Q534" s="407"/>
      <c r="R534" s="407"/>
      <c r="S534" s="407"/>
      <c r="T534" s="407"/>
      <c r="U534" s="407"/>
      <c r="V534" s="408"/>
      <c r="W534" s="409"/>
      <c r="X534" s="72"/>
      <c r="Y534" s="367"/>
    </row>
    <row r="535" spans="2:25" s="129" customFormat="1" ht="12.75" customHeight="1" outlineLevel="2" x14ac:dyDescent="0.2">
      <c r="B535" s="672" t="s">
        <v>590</v>
      </c>
      <c r="C535" s="257"/>
      <c r="D535" s="257"/>
      <c r="E535" s="257"/>
      <c r="F535" s="627" t="s">
        <v>543</v>
      </c>
      <c r="G535" s="410"/>
      <c r="H535" s="402"/>
      <c r="I535" s="403"/>
      <c r="J535" s="403"/>
      <c r="K535" s="404"/>
      <c r="L535" s="405"/>
      <c r="M535" s="406"/>
      <c r="N535" s="407"/>
      <c r="O535" s="407"/>
      <c r="P535" s="407"/>
      <c r="Q535" s="407"/>
      <c r="R535" s="407"/>
      <c r="S535" s="407"/>
      <c r="T535" s="407"/>
      <c r="U535" s="407"/>
      <c r="V535" s="408"/>
      <c r="W535" s="409"/>
      <c r="X535" s="72"/>
      <c r="Y535" s="367"/>
    </row>
    <row r="536" spans="2:25" s="129" customFormat="1" ht="12.75" customHeight="1" outlineLevel="2" x14ac:dyDescent="0.2">
      <c r="B536" s="672" t="s">
        <v>591</v>
      </c>
      <c r="C536" s="257"/>
      <c r="D536" s="257"/>
      <c r="E536" s="257"/>
      <c r="F536" s="626" t="s">
        <v>583</v>
      </c>
      <c r="G536" s="410"/>
      <c r="H536" s="402"/>
      <c r="I536" s="403"/>
      <c r="J536" s="403"/>
      <c r="K536" s="404"/>
      <c r="L536" s="405"/>
      <c r="M536" s="406"/>
      <c r="N536" s="407"/>
      <c r="O536" s="407"/>
      <c r="P536" s="407"/>
      <c r="Q536" s="407"/>
      <c r="R536" s="407"/>
      <c r="S536" s="407"/>
      <c r="T536" s="407"/>
      <c r="U536" s="407"/>
      <c r="V536" s="408"/>
      <c r="W536" s="409"/>
      <c r="X536" s="72"/>
      <c r="Y536" s="367"/>
    </row>
    <row r="537" spans="2:25" s="129" customFormat="1" ht="12.75" customHeight="1" outlineLevel="2" x14ac:dyDescent="0.2">
      <c r="B537" s="672" t="s">
        <v>590</v>
      </c>
      <c r="C537" s="257"/>
      <c r="D537" s="257"/>
      <c r="E537" s="257"/>
      <c r="F537" s="628" t="s">
        <v>544</v>
      </c>
      <c r="G537" s="410"/>
      <c r="H537" s="402"/>
      <c r="I537" s="403"/>
      <c r="J537" s="403"/>
      <c r="K537" s="404"/>
      <c r="L537" s="405"/>
      <c r="M537" s="406"/>
      <c r="N537" s="407"/>
      <c r="O537" s="407"/>
      <c r="P537" s="407"/>
      <c r="Q537" s="407"/>
      <c r="R537" s="407"/>
      <c r="S537" s="407"/>
      <c r="T537" s="407"/>
      <c r="U537" s="407"/>
      <c r="V537" s="408"/>
      <c r="W537" s="409"/>
      <c r="X537" s="72"/>
      <c r="Y537" s="367"/>
    </row>
    <row r="538" spans="2:25" s="129" customFormat="1" ht="12.75" customHeight="1" outlineLevel="2" x14ac:dyDescent="0.2">
      <c r="B538" s="672" t="s">
        <v>591</v>
      </c>
      <c r="C538" s="257"/>
      <c r="D538" s="257"/>
      <c r="E538" s="257"/>
      <c r="F538" s="629" t="s">
        <v>545</v>
      </c>
      <c r="G538" s="410"/>
      <c r="H538" s="402"/>
      <c r="I538" s="403"/>
      <c r="J538" s="403"/>
      <c r="K538" s="404"/>
      <c r="L538" s="405"/>
      <c r="M538" s="406"/>
      <c r="N538" s="407"/>
      <c r="O538" s="407"/>
      <c r="P538" s="407"/>
      <c r="Q538" s="407"/>
      <c r="R538" s="407"/>
      <c r="S538" s="407"/>
      <c r="T538" s="407"/>
      <c r="U538" s="407"/>
      <c r="V538" s="408"/>
      <c r="W538" s="409"/>
      <c r="X538" s="72"/>
      <c r="Y538" s="367"/>
    </row>
    <row r="539" spans="2:25" s="129" customFormat="1" ht="12.75" customHeight="1" outlineLevel="2" x14ac:dyDescent="0.2">
      <c r="B539" s="672" t="s">
        <v>591</v>
      </c>
      <c r="C539" s="257"/>
      <c r="D539" s="257"/>
      <c r="E539" s="257"/>
      <c r="F539" s="629" t="s">
        <v>546</v>
      </c>
      <c r="G539" s="410"/>
      <c r="H539" s="402"/>
      <c r="I539" s="403"/>
      <c r="J539" s="403"/>
      <c r="K539" s="404"/>
      <c r="L539" s="405"/>
      <c r="M539" s="406"/>
      <c r="N539" s="407"/>
      <c r="O539" s="407"/>
      <c r="P539" s="407"/>
      <c r="Q539" s="407"/>
      <c r="R539" s="407"/>
      <c r="S539" s="407"/>
      <c r="T539" s="407"/>
      <c r="U539" s="407"/>
      <c r="V539" s="408"/>
      <c r="W539" s="409"/>
      <c r="X539" s="72"/>
      <c r="Y539" s="367"/>
    </row>
    <row r="540" spans="2:25" s="129" customFormat="1" ht="12.75" customHeight="1" outlineLevel="2" x14ac:dyDescent="0.2">
      <c r="B540" s="672" t="s">
        <v>591</v>
      </c>
      <c r="C540" s="257"/>
      <c r="D540" s="257"/>
      <c r="E540" s="257"/>
      <c r="F540" s="629" t="s">
        <v>547</v>
      </c>
      <c r="G540" s="410"/>
      <c r="H540" s="402"/>
      <c r="I540" s="403"/>
      <c r="J540" s="403"/>
      <c r="K540" s="404"/>
      <c r="L540" s="405"/>
      <c r="M540" s="406"/>
      <c r="N540" s="407"/>
      <c r="O540" s="407"/>
      <c r="P540" s="407"/>
      <c r="Q540" s="407"/>
      <c r="R540" s="407"/>
      <c r="S540" s="407"/>
      <c r="T540" s="407"/>
      <c r="U540" s="407"/>
      <c r="V540" s="408"/>
      <c r="W540" s="409"/>
      <c r="X540" s="72"/>
      <c r="Y540" s="367"/>
    </row>
    <row r="541" spans="2:25" s="129" customFormat="1" ht="12.75" customHeight="1" outlineLevel="2" x14ac:dyDescent="0.2">
      <c r="B541" s="672" t="s">
        <v>591</v>
      </c>
      <c r="C541" s="257"/>
      <c r="D541" s="257"/>
      <c r="E541" s="257"/>
      <c r="F541" s="629" t="s">
        <v>548</v>
      </c>
      <c r="G541" s="401"/>
      <c r="H541" s="402"/>
      <c r="I541" s="403"/>
      <c r="J541" s="403"/>
      <c r="K541" s="404"/>
      <c r="L541" s="405"/>
      <c r="M541" s="406"/>
      <c r="N541" s="407"/>
      <c r="O541" s="407"/>
      <c r="P541" s="407"/>
      <c r="Q541" s="407"/>
      <c r="R541" s="407"/>
      <c r="S541" s="407"/>
      <c r="T541" s="407"/>
      <c r="U541" s="407"/>
      <c r="V541" s="408"/>
      <c r="W541" s="409"/>
      <c r="X541" s="72"/>
      <c r="Y541" s="367"/>
    </row>
    <row r="542" spans="2:25" s="129" customFormat="1" ht="12.75" customHeight="1" outlineLevel="2" x14ac:dyDescent="0.2">
      <c r="B542" s="256"/>
      <c r="C542" s="257"/>
      <c r="D542" s="592" t="s">
        <v>473</v>
      </c>
      <c r="E542" s="592"/>
      <c r="F542" s="593"/>
      <c r="G542" s="69">
        <f>SUBTOTAL(9,G543:G544)</f>
        <v>0</v>
      </c>
      <c r="H542" s="34">
        <f t="shared" ref="H542:W542" si="117">SUBTOTAL(9,H543:H544)</f>
        <v>0</v>
      </c>
      <c r="I542" s="34">
        <f t="shared" si="117"/>
        <v>0</v>
      </c>
      <c r="J542" s="34">
        <f t="shared" si="117"/>
        <v>0</v>
      </c>
      <c r="K542" s="37">
        <f t="shared" si="117"/>
        <v>0</v>
      </c>
      <c r="L542" s="34">
        <f t="shared" si="117"/>
        <v>0</v>
      </c>
      <c r="M542" s="36">
        <f t="shared" si="117"/>
        <v>0</v>
      </c>
      <c r="N542" s="34">
        <f t="shared" si="117"/>
        <v>0</v>
      </c>
      <c r="O542" s="34">
        <f t="shared" si="117"/>
        <v>0</v>
      </c>
      <c r="P542" s="34">
        <f t="shared" si="117"/>
        <v>0</v>
      </c>
      <c r="Q542" s="34">
        <f t="shared" si="117"/>
        <v>0</v>
      </c>
      <c r="R542" s="34">
        <f t="shared" si="117"/>
        <v>0</v>
      </c>
      <c r="S542" s="34">
        <f t="shared" si="117"/>
        <v>0</v>
      </c>
      <c r="T542" s="34">
        <f t="shared" si="117"/>
        <v>0</v>
      </c>
      <c r="U542" s="34">
        <f t="shared" si="117"/>
        <v>0</v>
      </c>
      <c r="V542" s="34">
        <f t="shared" si="117"/>
        <v>0</v>
      </c>
      <c r="W542" s="33">
        <f t="shared" si="117"/>
        <v>0</v>
      </c>
      <c r="X542" s="72"/>
      <c r="Y542" s="370"/>
    </row>
    <row r="543" spans="2:25" s="129" customFormat="1" ht="12.75" customHeight="1" outlineLevel="2" x14ac:dyDescent="0.2">
      <c r="B543" s="672" t="s">
        <v>591</v>
      </c>
      <c r="C543" s="257"/>
      <c r="D543" s="594"/>
      <c r="E543" s="594"/>
      <c r="F543" s="630" t="s">
        <v>549</v>
      </c>
      <c r="G543" s="410"/>
      <c r="H543" s="402"/>
      <c r="I543" s="403"/>
      <c r="J543" s="403"/>
      <c r="K543" s="404"/>
      <c r="L543" s="405"/>
      <c r="M543" s="406"/>
      <c r="N543" s="407"/>
      <c r="O543" s="407"/>
      <c r="P543" s="407"/>
      <c r="Q543" s="407"/>
      <c r="R543" s="407"/>
      <c r="S543" s="407"/>
      <c r="T543" s="407"/>
      <c r="U543" s="407"/>
      <c r="V543" s="408"/>
      <c r="W543" s="409"/>
      <c r="X543" s="72"/>
      <c r="Y543" s="367"/>
    </row>
    <row r="544" spans="2:25" s="129" customFormat="1" ht="12.75" customHeight="1" outlineLevel="2" x14ac:dyDescent="0.2">
      <c r="B544" s="672" t="s">
        <v>591</v>
      </c>
      <c r="C544" s="257"/>
      <c r="D544" s="594"/>
      <c r="E544" s="594"/>
      <c r="F544" s="630" t="s">
        <v>550</v>
      </c>
      <c r="G544" s="401"/>
      <c r="H544" s="402"/>
      <c r="I544" s="403"/>
      <c r="J544" s="403"/>
      <c r="K544" s="404"/>
      <c r="L544" s="405"/>
      <c r="M544" s="406"/>
      <c r="N544" s="407"/>
      <c r="O544" s="407"/>
      <c r="P544" s="407"/>
      <c r="Q544" s="407"/>
      <c r="R544" s="407"/>
      <c r="S544" s="407"/>
      <c r="T544" s="407"/>
      <c r="U544" s="407"/>
      <c r="V544" s="408"/>
      <c r="W544" s="409"/>
      <c r="X544" s="72"/>
      <c r="Y544" s="367"/>
    </row>
    <row r="545" spans="2:25" s="129" customFormat="1" ht="12.75" customHeight="1" x14ac:dyDescent="0.2">
      <c r="B545" s="256"/>
      <c r="C545" s="257"/>
      <c r="D545" s="23" t="s">
        <v>446</v>
      </c>
      <c r="E545" s="23"/>
      <c r="F545" s="23"/>
      <c r="G545" s="69">
        <f t="shared" ref="G545:W545" si="118">SUBTOTAL(9,G546:G550)</f>
        <v>0</v>
      </c>
      <c r="H545" s="34">
        <f t="shared" si="118"/>
        <v>0</v>
      </c>
      <c r="I545" s="34">
        <f t="shared" si="118"/>
        <v>0</v>
      </c>
      <c r="J545" s="34">
        <f t="shared" si="118"/>
        <v>0</v>
      </c>
      <c r="K545" s="37">
        <f t="shared" si="118"/>
        <v>0</v>
      </c>
      <c r="L545" s="34">
        <f t="shared" si="118"/>
        <v>0</v>
      </c>
      <c r="M545" s="36">
        <f t="shared" si="118"/>
        <v>0</v>
      </c>
      <c r="N545" s="34">
        <f t="shared" si="118"/>
        <v>0</v>
      </c>
      <c r="O545" s="34">
        <f t="shared" si="118"/>
        <v>0</v>
      </c>
      <c r="P545" s="34">
        <f t="shared" si="118"/>
        <v>0</v>
      </c>
      <c r="Q545" s="34">
        <f t="shared" si="118"/>
        <v>0</v>
      </c>
      <c r="R545" s="34">
        <f t="shared" si="118"/>
        <v>0</v>
      </c>
      <c r="S545" s="34">
        <f t="shared" si="118"/>
        <v>0</v>
      </c>
      <c r="T545" s="34">
        <f t="shared" si="118"/>
        <v>0</v>
      </c>
      <c r="U545" s="34">
        <f t="shared" si="118"/>
        <v>0</v>
      </c>
      <c r="V545" s="34">
        <f t="shared" si="118"/>
        <v>0</v>
      </c>
      <c r="W545" s="33">
        <f t="shared" si="118"/>
        <v>0</v>
      </c>
      <c r="Y545" s="370"/>
    </row>
    <row r="546" spans="2:25" s="129" customFormat="1" ht="12.75" customHeight="1" outlineLevel="1" x14ac:dyDescent="0.2">
      <c r="B546" s="672" t="s">
        <v>591</v>
      </c>
      <c r="C546" s="257"/>
      <c r="D546" s="257"/>
      <c r="E546" s="257"/>
      <c r="F546" s="629" t="s">
        <v>551</v>
      </c>
      <c r="G546" s="410"/>
      <c r="H546" s="402"/>
      <c r="I546" s="403"/>
      <c r="J546" s="403"/>
      <c r="K546" s="404"/>
      <c r="L546" s="405"/>
      <c r="M546" s="406"/>
      <c r="N546" s="407"/>
      <c r="O546" s="407"/>
      <c r="P546" s="407"/>
      <c r="Q546" s="407"/>
      <c r="R546" s="407"/>
      <c r="S546" s="407"/>
      <c r="T546" s="407"/>
      <c r="U546" s="407"/>
      <c r="V546" s="408"/>
      <c r="W546" s="409"/>
      <c r="X546" s="72"/>
      <c r="Y546" s="367"/>
    </row>
    <row r="547" spans="2:25" s="129" customFormat="1" ht="12.75" customHeight="1" outlineLevel="1" x14ac:dyDescent="0.2">
      <c r="B547" s="672" t="s">
        <v>591</v>
      </c>
      <c r="C547" s="257"/>
      <c r="D547" s="257"/>
      <c r="E547" s="257"/>
      <c r="F547" s="629" t="s">
        <v>552</v>
      </c>
      <c r="G547" s="410"/>
      <c r="H547" s="402"/>
      <c r="I547" s="403"/>
      <c r="J547" s="403"/>
      <c r="K547" s="404"/>
      <c r="L547" s="405"/>
      <c r="M547" s="406"/>
      <c r="N547" s="407"/>
      <c r="O547" s="407"/>
      <c r="P547" s="407"/>
      <c r="Q547" s="407"/>
      <c r="R547" s="407"/>
      <c r="S547" s="407"/>
      <c r="T547" s="407"/>
      <c r="U547" s="407"/>
      <c r="V547" s="408"/>
      <c r="W547" s="409"/>
      <c r="X547" s="72"/>
      <c r="Y547" s="367"/>
    </row>
    <row r="548" spans="2:25" s="129" customFormat="1" ht="12.75" customHeight="1" outlineLevel="1" x14ac:dyDescent="0.2">
      <c r="B548" s="672" t="s">
        <v>591</v>
      </c>
      <c r="C548" s="257"/>
      <c r="D548" s="257"/>
      <c r="E548" s="257"/>
      <c r="F548" s="629" t="s">
        <v>553</v>
      </c>
      <c r="G548" s="410"/>
      <c r="H548" s="402"/>
      <c r="I548" s="403"/>
      <c r="J548" s="403"/>
      <c r="K548" s="404"/>
      <c r="L548" s="405"/>
      <c r="M548" s="406"/>
      <c r="N548" s="407"/>
      <c r="O548" s="407"/>
      <c r="P548" s="407"/>
      <c r="Q548" s="407"/>
      <c r="R548" s="407"/>
      <c r="S548" s="407"/>
      <c r="T548" s="407"/>
      <c r="U548" s="407"/>
      <c r="V548" s="408"/>
      <c r="W548" s="409"/>
      <c r="X548" s="72"/>
      <c r="Y548" s="367"/>
    </row>
    <row r="549" spans="2:25" s="129" customFormat="1" ht="12.75" customHeight="1" outlineLevel="1" x14ac:dyDescent="0.2">
      <c r="B549" s="672" t="s">
        <v>591</v>
      </c>
      <c r="C549" s="257"/>
      <c r="D549" s="257"/>
      <c r="E549" s="257"/>
      <c r="F549" s="629" t="s">
        <v>554</v>
      </c>
      <c r="G549" s="410"/>
      <c r="H549" s="402"/>
      <c r="I549" s="403"/>
      <c r="J549" s="403"/>
      <c r="K549" s="404"/>
      <c r="L549" s="405"/>
      <c r="M549" s="406"/>
      <c r="N549" s="407"/>
      <c r="O549" s="407"/>
      <c r="P549" s="407"/>
      <c r="Q549" s="407"/>
      <c r="R549" s="407"/>
      <c r="S549" s="407"/>
      <c r="T549" s="407"/>
      <c r="U549" s="407"/>
      <c r="V549" s="408"/>
      <c r="W549" s="409"/>
      <c r="X549" s="72"/>
      <c r="Y549" s="367"/>
    </row>
    <row r="550" spans="2:25" s="129" customFormat="1" ht="12.75" customHeight="1" outlineLevel="1" x14ac:dyDescent="0.2">
      <c r="B550" s="672" t="s">
        <v>591</v>
      </c>
      <c r="C550" s="257"/>
      <c r="D550" s="257"/>
      <c r="E550" s="257"/>
      <c r="F550" s="629" t="s">
        <v>555</v>
      </c>
      <c r="G550" s="401"/>
      <c r="H550" s="402"/>
      <c r="I550" s="403"/>
      <c r="J550" s="403"/>
      <c r="K550" s="404"/>
      <c r="L550" s="405"/>
      <c r="M550" s="406"/>
      <c r="N550" s="407"/>
      <c r="O550" s="407"/>
      <c r="P550" s="407"/>
      <c r="Q550" s="407"/>
      <c r="R550" s="407"/>
      <c r="S550" s="407"/>
      <c r="T550" s="407"/>
      <c r="U550" s="407"/>
      <c r="V550" s="408"/>
      <c r="W550" s="409"/>
      <c r="X550" s="72"/>
      <c r="Y550" s="367"/>
    </row>
    <row r="551" spans="2:25" s="129" customFormat="1" ht="12.75" customHeight="1" x14ac:dyDescent="0.2">
      <c r="B551" s="256"/>
      <c r="C551" s="257"/>
      <c r="D551" s="23" t="s">
        <v>483</v>
      </c>
      <c r="E551" s="23"/>
      <c r="F551" s="23"/>
      <c r="G551" s="69">
        <f>SUBTOTAL(9,G552:G553)</f>
        <v>0</v>
      </c>
      <c r="H551" s="34">
        <f t="shared" ref="H551:W551" si="119">SUBTOTAL(9,H552:H553)</f>
        <v>0</v>
      </c>
      <c r="I551" s="34">
        <f t="shared" si="119"/>
        <v>0</v>
      </c>
      <c r="J551" s="34">
        <f t="shared" si="119"/>
        <v>0</v>
      </c>
      <c r="K551" s="37">
        <f t="shared" si="119"/>
        <v>0</v>
      </c>
      <c r="L551" s="34">
        <f t="shared" si="119"/>
        <v>0</v>
      </c>
      <c r="M551" s="36">
        <f t="shared" si="119"/>
        <v>0</v>
      </c>
      <c r="N551" s="34">
        <f t="shared" si="119"/>
        <v>0</v>
      </c>
      <c r="O551" s="34">
        <f t="shared" si="119"/>
        <v>0</v>
      </c>
      <c r="P551" s="34">
        <f t="shared" si="119"/>
        <v>0</v>
      </c>
      <c r="Q551" s="34">
        <f t="shared" si="119"/>
        <v>0</v>
      </c>
      <c r="R551" s="34">
        <f t="shared" si="119"/>
        <v>0</v>
      </c>
      <c r="S551" s="34">
        <f t="shared" si="119"/>
        <v>0</v>
      </c>
      <c r="T551" s="34">
        <f t="shared" si="119"/>
        <v>0</v>
      </c>
      <c r="U551" s="34">
        <f t="shared" si="119"/>
        <v>0</v>
      </c>
      <c r="V551" s="34">
        <f t="shared" si="119"/>
        <v>0</v>
      </c>
      <c r="W551" s="33">
        <f t="shared" si="119"/>
        <v>0</v>
      </c>
      <c r="Y551" s="370"/>
    </row>
    <row r="552" spans="2:25" s="129" customFormat="1" ht="12.75" customHeight="1" outlineLevel="1" x14ac:dyDescent="0.2">
      <c r="B552" s="256"/>
      <c r="C552" s="257"/>
      <c r="D552" s="257"/>
      <c r="E552" s="257"/>
      <c r="F552" s="176" t="s">
        <v>485</v>
      </c>
      <c r="G552" s="410"/>
      <c r="H552" s="402"/>
      <c r="I552" s="403"/>
      <c r="J552" s="403"/>
      <c r="K552" s="404"/>
      <c r="L552" s="405"/>
      <c r="M552" s="406"/>
      <c r="N552" s="407"/>
      <c r="O552" s="407"/>
      <c r="P552" s="407"/>
      <c r="Q552" s="407"/>
      <c r="R552" s="407"/>
      <c r="S552" s="407"/>
      <c r="T552" s="407"/>
      <c r="U552" s="407"/>
      <c r="V552" s="408"/>
      <c r="W552" s="409"/>
      <c r="X552" s="72"/>
      <c r="Y552" s="367"/>
    </row>
    <row r="553" spans="2:25" s="129" customFormat="1" ht="12.75" customHeight="1" outlineLevel="1" x14ac:dyDescent="0.2">
      <c r="B553" s="256"/>
      <c r="C553" s="257"/>
      <c r="D553" s="257"/>
      <c r="E553" s="257"/>
      <c r="F553" s="176" t="s">
        <v>486</v>
      </c>
      <c r="G553" s="401"/>
      <c r="H553" s="402"/>
      <c r="I553" s="403"/>
      <c r="J553" s="403"/>
      <c r="K553" s="404"/>
      <c r="L553" s="405"/>
      <c r="M553" s="406"/>
      <c r="N553" s="407"/>
      <c r="O553" s="407"/>
      <c r="P553" s="407"/>
      <c r="Q553" s="407"/>
      <c r="R553" s="407"/>
      <c r="S553" s="407"/>
      <c r="T553" s="407"/>
      <c r="U553" s="407"/>
      <c r="V553" s="408"/>
      <c r="W553" s="409"/>
      <c r="X553" s="72"/>
      <c r="Y553" s="367"/>
    </row>
    <row r="554" spans="2:25" s="129" customFormat="1" ht="12.75" customHeight="1" x14ac:dyDescent="0.2">
      <c r="B554" s="256"/>
      <c r="C554" s="257"/>
      <c r="D554" s="23" t="s">
        <v>447</v>
      </c>
      <c r="E554" s="23"/>
      <c r="F554" s="23"/>
      <c r="G554" s="69">
        <f>SUBTOTAL(9,G555:G561)</f>
        <v>0</v>
      </c>
      <c r="H554" s="34">
        <f t="shared" ref="H554:W554" si="120">SUBTOTAL(9,H555:H561)</f>
        <v>0</v>
      </c>
      <c r="I554" s="34">
        <f t="shared" si="120"/>
        <v>0</v>
      </c>
      <c r="J554" s="34">
        <f t="shared" si="120"/>
        <v>0</v>
      </c>
      <c r="K554" s="37">
        <f t="shared" si="120"/>
        <v>0</v>
      </c>
      <c r="L554" s="34">
        <f t="shared" si="120"/>
        <v>0</v>
      </c>
      <c r="M554" s="36">
        <f t="shared" si="120"/>
        <v>0</v>
      </c>
      <c r="N554" s="34">
        <f t="shared" si="120"/>
        <v>0</v>
      </c>
      <c r="O554" s="34">
        <f t="shared" si="120"/>
        <v>0</v>
      </c>
      <c r="P554" s="34">
        <f t="shared" si="120"/>
        <v>0</v>
      </c>
      <c r="Q554" s="34">
        <f t="shared" si="120"/>
        <v>0</v>
      </c>
      <c r="R554" s="34">
        <f t="shared" si="120"/>
        <v>0</v>
      </c>
      <c r="S554" s="34">
        <f t="shared" si="120"/>
        <v>0</v>
      </c>
      <c r="T554" s="34">
        <f t="shared" si="120"/>
        <v>0</v>
      </c>
      <c r="U554" s="34">
        <f t="shared" si="120"/>
        <v>0</v>
      </c>
      <c r="V554" s="34">
        <f t="shared" si="120"/>
        <v>0</v>
      </c>
      <c r="W554" s="33">
        <f t="shared" si="120"/>
        <v>0</v>
      </c>
      <c r="Y554" s="370"/>
    </row>
    <row r="555" spans="2:25" s="129" customFormat="1" ht="12.75" customHeight="1" outlineLevel="1" x14ac:dyDescent="0.2">
      <c r="B555" s="256"/>
      <c r="C555" s="257"/>
      <c r="D555" s="257"/>
      <c r="E555" s="257"/>
      <c r="F555" s="176" t="s">
        <v>448</v>
      </c>
      <c r="G555" s="410"/>
      <c r="H555" s="402"/>
      <c r="I555" s="403"/>
      <c r="J555" s="403"/>
      <c r="K555" s="404"/>
      <c r="L555" s="405"/>
      <c r="M555" s="406"/>
      <c r="N555" s="407"/>
      <c r="O555" s="407"/>
      <c r="P555" s="407"/>
      <c r="Q555" s="407"/>
      <c r="R555" s="407"/>
      <c r="S555" s="407"/>
      <c r="T555" s="407"/>
      <c r="U555" s="407"/>
      <c r="V555" s="408"/>
      <c r="W555" s="409"/>
      <c r="X555" s="72"/>
      <c r="Y555" s="367"/>
    </row>
    <row r="556" spans="2:25" s="129" customFormat="1" ht="12.75" customHeight="1" outlineLevel="1" x14ac:dyDescent="0.2">
      <c r="B556" s="256"/>
      <c r="C556" s="257"/>
      <c r="D556" s="257"/>
      <c r="E556" s="257"/>
      <c r="F556" s="176" t="s">
        <v>449</v>
      </c>
      <c r="G556" s="410"/>
      <c r="H556" s="402"/>
      <c r="I556" s="403"/>
      <c r="J556" s="403"/>
      <c r="K556" s="404"/>
      <c r="L556" s="405"/>
      <c r="M556" s="406"/>
      <c r="N556" s="407"/>
      <c r="O556" s="407"/>
      <c r="P556" s="407"/>
      <c r="Q556" s="407"/>
      <c r="R556" s="407"/>
      <c r="S556" s="407"/>
      <c r="T556" s="407"/>
      <c r="U556" s="407"/>
      <c r="V556" s="408"/>
      <c r="W556" s="409"/>
      <c r="X556" s="72"/>
      <c r="Y556" s="367"/>
    </row>
    <row r="557" spans="2:25" s="129" customFormat="1" ht="12.75" customHeight="1" outlineLevel="1" x14ac:dyDescent="0.2">
      <c r="B557" s="256"/>
      <c r="C557" s="257"/>
      <c r="D557" s="257"/>
      <c r="E557" s="257"/>
      <c r="F557" s="176" t="s">
        <v>450</v>
      </c>
      <c r="G557" s="410"/>
      <c r="H557" s="402"/>
      <c r="I557" s="403"/>
      <c r="J557" s="403"/>
      <c r="K557" s="404"/>
      <c r="L557" s="405"/>
      <c r="M557" s="406"/>
      <c r="N557" s="407"/>
      <c r="O557" s="407"/>
      <c r="P557" s="407"/>
      <c r="Q557" s="407"/>
      <c r="R557" s="407"/>
      <c r="S557" s="407"/>
      <c r="T557" s="407"/>
      <c r="U557" s="407"/>
      <c r="V557" s="408"/>
      <c r="W557" s="409"/>
      <c r="X557" s="72"/>
      <c r="Y557" s="367"/>
    </row>
    <row r="558" spans="2:25" s="129" customFormat="1" ht="12.75" customHeight="1" outlineLevel="1" x14ac:dyDescent="0.2">
      <c r="B558" s="256"/>
      <c r="C558" s="257"/>
      <c r="D558" s="257"/>
      <c r="E558" s="257"/>
      <c r="F558" s="176" t="s">
        <v>451</v>
      </c>
      <c r="G558" s="410"/>
      <c r="H558" s="402"/>
      <c r="I558" s="403"/>
      <c r="J558" s="403"/>
      <c r="K558" s="404"/>
      <c r="L558" s="405"/>
      <c r="M558" s="406"/>
      <c r="N558" s="407"/>
      <c r="O558" s="407"/>
      <c r="P558" s="407"/>
      <c r="Q558" s="407"/>
      <c r="R558" s="407"/>
      <c r="S558" s="407"/>
      <c r="T558" s="407"/>
      <c r="U558" s="407"/>
      <c r="V558" s="408"/>
      <c r="W558" s="409"/>
      <c r="X558" s="72"/>
      <c r="Y558" s="367"/>
    </row>
    <row r="559" spans="2:25" s="129" customFormat="1" ht="12.75" customHeight="1" outlineLevel="1" x14ac:dyDescent="0.2">
      <c r="B559" s="256"/>
      <c r="C559" s="257"/>
      <c r="D559" s="257"/>
      <c r="E559" s="257"/>
      <c r="F559" s="176" t="s">
        <v>484</v>
      </c>
      <c r="G559" s="410"/>
      <c r="H559" s="402"/>
      <c r="I559" s="403"/>
      <c r="J559" s="403"/>
      <c r="K559" s="404"/>
      <c r="L559" s="405"/>
      <c r="M559" s="406"/>
      <c r="N559" s="407"/>
      <c r="O559" s="407"/>
      <c r="P559" s="407"/>
      <c r="Q559" s="407"/>
      <c r="R559" s="407"/>
      <c r="S559" s="407"/>
      <c r="T559" s="407"/>
      <c r="U559" s="407"/>
      <c r="V559" s="408"/>
      <c r="W559" s="409"/>
      <c r="X559" s="72"/>
      <c r="Y559" s="367"/>
    </row>
    <row r="560" spans="2:25" s="129" customFormat="1" ht="12.75" customHeight="1" outlineLevel="1" x14ac:dyDescent="0.2">
      <c r="B560" s="256"/>
      <c r="C560" s="257"/>
      <c r="D560" s="257"/>
      <c r="E560" s="257"/>
      <c r="F560" s="176" t="s">
        <v>452</v>
      </c>
      <c r="G560" s="410"/>
      <c r="H560" s="402"/>
      <c r="I560" s="403"/>
      <c r="J560" s="403"/>
      <c r="K560" s="404"/>
      <c r="L560" s="405"/>
      <c r="M560" s="406"/>
      <c r="N560" s="407"/>
      <c r="O560" s="407"/>
      <c r="P560" s="407"/>
      <c r="Q560" s="407"/>
      <c r="R560" s="407"/>
      <c r="S560" s="407"/>
      <c r="T560" s="407"/>
      <c r="U560" s="407"/>
      <c r="V560" s="408"/>
      <c r="W560" s="409"/>
      <c r="X560" s="72"/>
      <c r="Y560" s="367"/>
    </row>
    <row r="561" spans="2:29" s="129" customFormat="1" ht="12.75" customHeight="1" outlineLevel="1" x14ac:dyDescent="0.2">
      <c r="B561" s="256"/>
      <c r="C561" s="257"/>
      <c r="D561" s="257"/>
      <c r="E561" s="257"/>
      <c r="F561" s="176" t="s">
        <v>453</v>
      </c>
      <c r="G561" s="401"/>
      <c r="H561" s="402"/>
      <c r="I561" s="403"/>
      <c r="J561" s="403"/>
      <c r="K561" s="404"/>
      <c r="L561" s="405"/>
      <c r="M561" s="406"/>
      <c r="N561" s="407"/>
      <c r="O561" s="407"/>
      <c r="P561" s="407"/>
      <c r="Q561" s="407"/>
      <c r="R561" s="407"/>
      <c r="S561" s="407"/>
      <c r="T561" s="407"/>
      <c r="U561" s="407"/>
      <c r="V561" s="408"/>
      <c r="W561" s="409"/>
      <c r="X561" s="72"/>
      <c r="Y561" s="367"/>
    </row>
    <row r="562" spans="2:29" s="129" customFormat="1" ht="12.75" customHeight="1" x14ac:dyDescent="0.2">
      <c r="B562" s="256"/>
      <c r="C562" s="257"/>
      <c r="D562" s="23" t="s">
        <v>454</v>
      </c>
      <c r="E562" s="23"/>
      <c r="F562" s="23"/>
      <c r="G562" s="69">
        <f>SUBTOTAL(9,G563:G564)</f>
        <v>0</v>
      </c>
      <c r="H562" s="34">
        <f t="shared" ref="H562:W562" si="121">SUBTOTAL(9,H563:H564)</f>
        <v>0</v>
      </c>
      <c r="I562" s="34">
        <f t="shared" si="121"/>
        <v>0</v>
      </c>
      <c r="J562" s="34">
        <f t="shared" si="121"/>
        <v>0</v>
      </c>
      <c r="K562" s="37">
        <f t="shared" si="121"/>
        <v>0</v>
      </c>
      <c r="L562" s="34">
        <f t="shared" si="121"/>
        <v>0</v>
      </c>
      <c r="M562" s="36">
        <f t="shared" si="121"/>
        <v>0</v>
      </c>
      <c r="N562" s="34">
        <f t="shared" si="121"/>
        <v>0</v>
      </c>
      <c r="O562" s="34">
        <f t="shared" si="121"/>
        <v>0</v>
      </c>
      <c r="P562" s="34">
        <f t="shared" si="121"/>
        <v>0</v>
      </c>
      <c r="Q562" s="34">
        <f t="shared" si="121"/>
        <v>0</v>
      </c>
      <c r="R562" s="34">
        <f t="shared" si="121"/>
        <v>0</v>
      </c>
      <c r="S562" s="34">
        <f t="shared" si="121"/>
        <v>0</v>
      </c>
      <c r="T562" s="34">
        <f t="shared" si="121"/>
        <v>0</v>
      </c>
      <c r="U562" s="34">
        <f t="shared" si="121"/>
        <v>0</v>
      </c>
      <c r="V562" s="34">
        <f t="shared" si="121"/>
        <v>0</v>
      </c>
      <c r="W562" s="33">
        <f t="shared" si="121"/>
        <v>0</v>
      </c>
      <c r="Y562" s="370"/>
    </row>
    <row r="563" spans="2:29" s="129" customFormat="1" ht="12.75" customHeight="1" outlineLevel="1" x14ac:dyDescent="0.2">
      <c r="B563" s="256"/>
      <c r="C563" s="257"/>
      <c r="D563" s="257"/>
      <c r="E563" s="257"/>
      <c r="F563" s="176" t="s">
        <v>455</v>
      </c>
      <c r="G563" s="410"/>
      <c r="H563" s="402"/>
      <c r="I563" s="403"/>
      <c r="J563" s="403"/>
      <c r="K563" s="404"/>
      <c r="L563" s="405"/>
      <c r="M563" s="406"/>
      <c r="N563" s="407"/>
      <c r="O563" s="407"/>
      <c r="P563" s="407"/>
      <c r="Q563" s="407"/>
      <c r="R563" s="407"/>
      <c r="S563" s="407"/>
      <c r="T563" s="407"/>
      <c r="U563" s="407"/>
      <c r="V563" s="408"/>
      <c r="W563" s="409"/>
      <c r="X563" s="72"/>
      <c r="Y563" s="367"/>
    </row>
    <row r="564" spans="2:29" s="129" customFormat="1" ht="12.75" customHeight="1" outlineLevel="1" x14ac:dyDescent="0.2">
      <c r="B564" s="256"/>
      <c r="C564" s="257"/>
      <c r="D564" s="257"/>
      <c r="E564" s="257"/>
      <c r="F564" s="176" t="s">
        <v>456</v>
      </c>
      <c r="G564" s="401"/>
      <c r="H564" s="402"/>
      <c r="I564" s="403"/>
      <c r="J564" s="403"/>
      <c r="K564" s="404"/>
      <c r="L564" s="405"/>
      <c r="M564" s="406"/>
      <c r="N564" s="407"/>
      <c r="O564" s="407"/>
      <c r="P564" s="407"/>
      <c r="Q564" s="407"/>
      <c r="R564" s="407"/>
      <c r="S564" s="407"/>
      <c r="T564" s="407"/>
      <c r="U564" s="407"/>
      <c r="V564" s="408"/>
      <c r="W564" s="409"/>
      <c r="X564" s="72"/>
      <c r="Y564" s="367"/>
    </row>
    <row r="565" spans="2:29" s="129" customFormat="1" ht="12.75" customHeight="1" x14ac:dyDescent="0.2">
      <c r="B565" s="256"/>
      <c r="C565" s="257"/>
      <c r="D565" s="23" t="s">
        <v>457</v>
      </c>
      <c r="E565" s="257"/>
      <c r="F565" s="257"/>
      <c r="G565" s="69">
        <f>SUBTOTAL(9,G566)</f>
        <v>0</v>
      </c>
      <c r="H565" s="34">
        <f t="shared" ref="H565:W565" si="122">SUBTOTAL(9,H566)</f>
        <v>0</v>
      </c>
      <c r="I565" s="34">
        <f t="shared" si="122"/>
        <v>0</v>
      </c>
      <c r="J565" s="34">
        <f t="shared" si="122"/>
        <v>0</v>
      </c>
      <c r="K565" s="37">
        <f t="shared" si="122"/>
        <v>0</v>
      </c>
      <c r="L565" s="34">
        <f t="shared" si="122"/>
        <v>0</v>
      </c>
      <c r="M565" s="36">
        <f t="shared" si="122"/>
        <v>0</v>
      </c>
      <c r="N565" s="34">
        <f t="shared" si="122"/>
        <v>0</v>
      </c>
      <c r="O565" s="34">
        <f t="shared" si="122"/>
        <v>0</v>
      </c>
      <c r="P565" s="34">
        <f t="shared" si="122"/>
        <v>0</v>
      </c>
      <c r="Q565" s="34">
        <f t="shared" si="122"/>
        <v>0</v>
      </c>
      <c r="R565" s="34">
        <f t="shared" si="122"/>
        <v>0</v>
      </c>
      <c r="S565" s="34">
        <f t="shared" si="122"/>
        <v>0</v>
      </c>
      <c r="T565" s="34">
        <f t="shared" si="122"/>
        <v>0</v>
      </c>
      <c r="U565" s="34">
        <f t="shared" si="122"/>
        <v>0</v>
      </c>
      <c r="V565" s="34">
        <f t="shared" si="122"/>
        <v>0</v>
      </c>
      <c r="W565" s="33">
        <f t="shared" si="122"/>
        <v>0</v>
      </c>
      <c r="Y565" s="370"/>
    </row>
    <row r="566" spans="2:29" s="129" customFormat="1" ht="12.75" customHeight="1" outlineLevel="1" x14ac:dyDescent="0.2">
      <c r="B566" s="256"/>
      <c r="C566" s="257"/>
      <c r="D566" s="257"/>
      <c r="E566" s="257"/>
      <c r="F566" s="176" t="s">
        <v>458</v>
      </c>
      <c r="G566" s="401"/>
      <c r="H566" s="402"/>
      <c r="I566" s="403"/>
      <c r="J566" s="403"/>
      <c r="K566" s="404"/>
      <c r="L566" s="405"/>
      <c r="M566" s="406"/>
      <c r="N566" s="407"/>
      <c r="O566" s="407"/>
      <c r="P566" s="407"/>
      <c r="Q566" s="407"/>
      <c r="R566" s="407"/>
      <c r="S566" s="407"/>
      <c r="T566" s="407"/>
      <c r="U566" s="407"/>
      <c r="V566" s="408"/>
      <c r="W566" s="409"/>
      <c r="X566" s="72"/>
      <c r="Y566" s="367"/>
    </row>
    <row r="567" spans="2:29" s="72" customFormat="1" outlineLevel="1" x14ac:dyDescent="0.2">
      <c r="B567" s="25"/>
      <c r="C567" s="24"/>
      <c r="D567" s="23"/>
      <c r="E567" s="64"/>
      <c r="F567" s="24"/>
      <c r="G567" s="435"/>
      <c r="H567" s="70"/>
      <c r="I567" s="66"/>
      <c r="J567" s="66"/>
      <c r="K567" s="67"/>
      <c r="L567" s="34"/>
      <c r="M567" s="34"/>
      <c r="N567" s="34"/>
      <c r="O567" s="34"/>
      <c r="P567" s="34"/>
      <c r="Q567" s="34"/>
      <c r="R567" s="34"/>
      <c r="S567" s="34"/>
      <c r="T567" s="34"/>
      <c r="U567" s="34"/>
      <c r="V567" s="34"/>
      <c r="W567" s="33"/>
      <c r="Y567" s="584"/>
    </row>
    <row r="568" spans="2:29" s="72" customFormat="1" outlineLevel="1" x14ac:dyDescent="0.2">
      <c r="B568" s="25"/>
      <c r="C568" s="23" t="s">
        <v>480</v>
      </c>
      <c r="D568" s="23"/>
      <c r="E568" s="64"/>
      <c r="F568" s="24"/>
      <c r="G568" s="435">
        <f>SUBTOTAL(9,G569:G571)</f>
        <v>0</v>
      </c>
      <c r="H568" s="70">
        <f t="shared" ref="H568:W568" si="123">SUBTOTAL(9,H569:H571)</f>
        <v>0</v>
      </c>
      <c r="I568" s="66">
        <f t="shared" si="123"/>
        <v>0</v>
      </c>
      <c r="J568" s="66">
        <f t="shared" si="123"/>
        <v>0</v>
      </c>
      <c r="K568" s="67">
        <f t="shared" si="123"/>
        <v>0</v>
      </c>
      <c r="L568" s="34">
        <f t="shared" si="123"/>
        <v>0</v>
      </c>
      <c r="M568" s="34">
        <f t="shared" si="123"/>
        <v>0</v>
      </c>
      <c r="N568" s="34">
        <f t="shared" si="123"/>
        <v>0</v>
      </c>
      <c r="O568" s="34">
        <f t="shared" si="123"/>
        <v>0</v>
      </c>
      <c r="P568" s="34">
        <f t="shared" si="123"/>
        <v>0</v>
      </c>
      <c r="Q568" s="34">
        <f t="shared" si="123"/>
        <v>0</v>
      </c>
      <c r="R568" s="34">
        <f t="shared" si="123"/>
        <v>0</v>
      </c>
      <c r="S568" s="34">
        <f t="shared" si="123"/>
        <v>0</v>
      </c>
      <c r="T568" s="34">
        <f t="shared" si="123"/>
        <v>0</v>
      </c>
      <c r="U568" s="34">
        <f t="shared" si="123"/>
        <v>0</v>
      </c>
      <c r="V568" s="34">
        <f t="shared" si="123"/>
        <v>0</v>
      </c>
      <c r="W568" s="33">
        <f t="shared" si="123"/>
        <v>0</v>
      </c>
      <c r="Y568" s="583"/>
    </row>
    <row r="569" spans="2:29" s="72" customFormat="1" outlineLevel="1" x14ac:dyDescent="0.2">
      <c r="B569" s="25"/>
      <c r="C569" s="24"/>
      <c r="D569" s="23"/>
      <c r="E569" s="64"/>
      <c r="F569" s="433" t="s">
        <v>474</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
      <c r="B570" s="25"/>
      <c r="C570" s="24"/>
      <c r="D570" s="23"/>
      <c r="E570" s="64"/>
      <c r="F570" s="433" t="s">
        <v>475</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
      <c r="B571" s="25"/>
      <c r="C571" s="24"/>
      <c r="D571" s="23"/>
      <c r="E571" s="64"/>
      <c r="F571" s="433" t="s">
        <v>476</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29" s="129" customFormat="1" ht="16.5" thickBot="1" x14ac:dyDescent="0.25">
      <c r="B573" s="79" t="s">
        <v>459</v>
      </c>
      <c r="C573" s="80"/>
      <c r="D573" s="80"/>
      <c r="E573" s="80"/>
      <c r="F573" s="80"/>
      <c r="G573" s="92">
        <f t="shared" ref="G573:W573" si="124">SUBTOTAL(9,G523:G572)</f>
        <v>0</v>
      </c>
      <c r="H573" s="419">
        <f t="shared" si="124"/>
        <v>0</v>
      </c>
      <c r="I573" s="420">
        <f t="shared" si="124"/>
        <v>0</v>
      </c>
      <c r="J573" s="420">
        <f t="shared" si="124"/>
        <v>0</v>
      </c>
      <c r="K573" s="421">
        <f t="shared" si="124"/>
        <v>0</v>
      </c>
      <c r="L573" s="422">
        <f t="shared" si="124"/>
        <v>0</v>
      </c>
      <c r="M573" s="424">
        <f t="shared" si="124"/>
        <v>0</v>
      </c>
      <c r="N573" s="423">
        <f t="shared" si="124"/>
        <v>0</v>
      </c>
      <c r="O573" s="423">
        <f t="shared" si="124"/>
        <v>0</v>
      </c>
      <c r="P573" s="423">
        <f t="shared" si="124"/>
        <v>0</v>
      </c>
      <c r="Q573" s="423">
        <f t="shared" si="124"/>
        <v>0</v>
      </c>
      <c r="R573" s="423">
        <f t="shared" si="124"/>
        <v>0</v>
      </c>
      <c r="S573" s="423">
        <f t="shared" si="124"/>
        <v>0</v>
      </c>
      <c r="T573" s="423">
        <f t="shared" si="124"/>
        <v>0</v>
      </c>
      <c r="U573" s="423">
        <f t="shared" si="124"/>
        <v>0</v>
      </c>
      <c r="V573" s="94">
        <f t="shared" si="124"/>
        <v>0</v>
      </c>
      <c r="W573" s="97">
        <f t="shared" si="124"/>
        <v>0</v>
      </c>
      <c r="X573" s="72"/>
      <c r="Y573" s="585"/>
    </row>
    <row r="574" spans="2:29"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75" x14ac:dyDescent="0.2">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W578" si="125">SUBTOTAL(9,G579:G582)</f>
        <v>0</v>
      </c>
      <c r="H578" s="70">
        <f t="shared" si="125"/>
        <v>0</v>
      </c>
      <c r="I578" s="66">
        <f t="shared" si="125"/>
        <v>0</v>
      </c>
      <c r="J578" s="66">
        <f t="shared" si="125"/>
        <v>0</v>
      </c>
      <c r="K578" s="67">
        <f t="shared" si="125"/>
        <v>0</v>
      </c>
      <c r="L578" s="34">
        <f t="shared" si="125"/>
        <v>0</v>
      </c>
      <c r="M578" s="34">
        <f t="shared" si="125"/>
        <v>0</v>
      </c>
      <c r="N578" s="34">
        <f t="shared" si="125"/>
        <v>0</v>
      </c>
      <c r="O578" s="34">
        <f t="shared" si="125"/>
        <v>0</v>
      </c>
      <c r="P578" s="34">
        <f t="shared" si="125"/>
        <v>0</v>
      </c>
      <c r="Q578" s="34">
        <f t="shared" si="125"/>
        <v>0</v>
      </c>
      <c r="R578" s="34">
        <f t="shared" si="125"/>
        <v>0</v>
      </c>
      <c r="S578" s="34">
        <f t="shared" si="125"/>
        <v>0</v>
      </c>
      <c r="T578" s="34">
        <f t="shared" si="125"/>
        <v>0</v>
      </c>
      <c r="U578" s="34">
        <f t="shared" si="125"/>
        <v>0</v>
      </c>
      <c r="V578" s="34">
        <f t="shared" si="125"/>
        <v>0</v>
      </c>
      <c r="W578" s="33">
        <f t="shared" si="125"/>
        <v>0</v>
      </c>
      <c r="Y578" s="583"/>
    </row>
    <row r="579" spans="2:25" s="72" customFormat="1" outlineLevel="1" x14ac:dyDescent="0.2">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
      <c r="B583" s="25"/>
      <c r="C583" s="23"/>
      <c r="D583" s="23"/>
      <c r="E583" s="24" t="s">
        <v>157</v>
      </c>
      <c r="F583" s="24"/>
      <c r="G583" s="69">
        <f t="shared" ref="G583:W583" si="126">SUBTOTAL(9,G584:G587)</f>
        <v>0</v>
      </c>
      <c r="H583" s="70">
        <f t="shared" si="126"/>
        <v>0</v>
      </c>
      <c r="I583" s="66">
        <f t="shared" si="126"/>
        <v>0</v>
      </c>
      <c r="J583" s="66">
        <f t="shared" si="126"/>
        <v>0</v>
      </c>
      <c r="K583" s="67">
        <f t="shared" si="126"/>
        <v>0</v>
      </c>
      <c r="L583" s="34">
        <f t="shared" si="126"/>
        <v>0</v>
      </c>
      <c r="M583" s="34">
        <f t="shared" si="126"/>
        <v>0</v>
      </c>
      <c r="N583" s="34">
        <f t="shared" si="126"/>
        <v>0</v>
      </c>
      <c r="O583" s="34">
        <f t="shared" si="126"/>
        <v>0</v>
      </c>
      <c r="P583" s="34">
        <f t="shared" si="126"/>
        <v>0</v>
      </c>
      <c r="Q583" s="34">
        <f t="shared" si="126"/>
        <v>0</v>
      </c>
      <c r="R583" s="34">
        <f t="shared" si="126"/>
        <v>0</v>
      </c>
      <c r="S583" s="34">
        <f t="shared" si="126"/>
        <v>0</v>
      </c>
      <c r="T583" s="34">
        <f t="shared" si="126"/>
        <v>0</v>
      </c>
      <c r="U583" s="34">
        <f t="shared" si="126"/>
        <v>0</v>
      </c>
      <c r="V583" s="34">
        <f t="shared" si="126"/>
        <v>0</v>
      </c>
      <c r="W583" s="33">
        <f t="shared" si="126"/>
        <v>0</v>
      </c>
      <c r="Y583" s="370"/>
    </row>
    <row r="584" spans="2:25" s="72" customFormat="1" outlineLevel="1" x14ac:dyDescent="0.2">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
      <c r="B588" s="25"/>
      <c r="C588" s="23"/>
      <c r="D588" s="23"/>
      <c r="E588" s="24" t="s">
        <v>347</v>
      </c>
      <c r="F588" s="24"/>
      <c r="G588" s="69">
        <f t="shared" ref="G588:W588" si="127">SUBTOTAL(9,G589:G592)</f>
        <v>0</v>
      </c>
      <c r="H588" s="70">
        <f t="shared" si="127"/>
        <v>0</v>
      </c>
      <c r="I588" s="66">
        <f t="shared" si="127"/>
        <v>0</v>
      </c>
      <c r="J588" s="66">
        <f t="shared" si="127"/>
        <v>0</v>
      </c>
      <c r="K588" s="67">
        <f t="shared" si="127"/>
        <v>0</v>
      </c>
      <c r="L588" s="34">
        <f t="shared" si="127"/>
        <v>0</v>
      </c>
      <c r="M588" s="34">
        <f t="shared" si="127"/>
        <v>0</v>
      </c>
      <c r="N588" s="34">
        <f t="shared" si="127"/>
        <v>0</v>
      </c>
      <c r="O588" s="34">
        <f t="shared" si="127"/>
        <v>0</v>
      </c>
      <c r="P588" s="34">
        <f t="shared" si="127"/>
        <v>0</v>
      </c>
      <c r="Q588" s="34">
        <f t="shared" si="127"/>
        <v>0</v>
      </c>
      <c r="R588" s="34">
        <f t="shared" si="127"/>
        <v>0</v>
      </c>
      <c r="S588" s="34">
        <f t="shared" si="127"/>
        <v>0</v>
      </c>
      <c r="T588" s="34">
        <f t="shared" si="127"/>
        <v>0</v>
      </c>
      <c r="U588" s="34">
        <f t="shared" si="127"/>
        <v>0</v>
      </c>
      <c r="V588" s="34">
        <f t="shared" si="127"/>
        <v>0</v>
      </c>
      <c r="W588" s="33">
        <f t="shared" si="127"/>
        <v>0</v>
      </c>
      <c r="Y588" s="370"/>
    </row>
    <row r="589" spans="2:25" s="72" customFormat="1" outlineLevel="1" x14ac:dyDescent="0.2">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84"/>
    </row>
    <row r="594" spans="2:25" s="72" customFormat="1" x14ac:dyDescent="0.2">
      <c r="B594" s="25"/>
      <c r="C594" s="23"/>
      <c r="D594" s="23"/>
      <c r="E594" s="64" t="s">
        <v>54</v>
      </c>
      <c r="F594" s="24"/>
      <c r="G594" s="69">
        <f t="shared" ref="G594:W594" si="128">SUBTOTAL(9,G595:G597)</f>
        <v>0</v>
      </c>
      <c r="H594" s="70">
        <f t="shared" si="128"/>
        <v>0</v>
      </c>
      <c r="I594" s="66">
        <f t="shared" si="128"/>
        <v>0</v>
      </c>
      <c r="J594" s="66">
        <f t="shared" si="128"/>
        <v>0</v>
      </c>
      <c r="K594" s="67">
        <f t="shared" si="128"/>
        <v>0</v>
      </c>
      <c r="L594" s="34">
        <f t="shared" si="128"/>
        <v>0</v>
      </c>
      <c r="M594" s="34">
        <f t="shared" si="128"/>
        <v>0</v>
      </c>
      <c r="N594" s="34">
        <f t="shared" si="128"/>
        <v>0</v>
      </c>
      <c r="O594" s="34">
        <f t="shared" si="128"/>
        <v>0</v>
      </c>
      <c r="P594" s="34">
        <f t="shared" si="128"/>
        <v>0</v>
      </c>
      <c r="Q594" s="34">
        <f t="shared" si="128"/>
        <v>0</v>
      </c>
      <c r="R594" s="34">
        <f t="shared" si="128"/>
        <v>0</v>
      </c>
      <c r="S594" s="34">
        <f t="shared" si="128"/>
        <v>0</v>
      </c>
      <c r="T594" s="34">
        <f t="shared" si="128"/>
        <v>0</v>
      </c>
      <c r="U594" s="34">
        <f t="shared" si="128"/>
        <v>0</v>
      </c>
      <c r="V594" s="34">
        <f t="shared" si="128"/>
        <v>0</v>
      </c>
      <c r="W594" s="33">
        <f t="shared" si="128"/>
        <v>0</v>
      </c>
      <c r="Y594" s="583"/>
    </row>
    <row r="595" spans="2:25" s="72" customFormat="1" outlineLevel="1" x14ac:dyDescent="0.2">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
      <c r="B598" s="25"/>
      <c r="C598" s="23"/>
      <c r="D598" s="23"/>
      <c r="E598" s="24" t="s">
        <v>56</v>
      </c>
      <c r="F598" s="24"/>
      <c r="G598" s="69">
        <f>SUBTOTAL(9,G599:G601)</f>
        <v>0</v>
      </c>
      <c r="H598" s="70">
        <f>SUBTOTAL(9,H599:H601)</f>
        <v>0</v>
      </c>
      <c r="I598" s="66">
        <f>SUBTOTAL(9,I599:I601)</f>
        <v>0</v>
      </c>
      <c r="J598" s="66">
        <f t="shared" ref="J598:T598" si="129">SUBTOTAL(9,J599:J601)</f>
        <v>0</v>
      </c>
      <c r="K598" s="67">
        <f t="shared" si="129"/>
        <v>0</v>
      </c>
      <c r="L598" s="34">
        <f t="shared" si="129"/>
        <v>0</v>
      </c>
      <c r="M598" s="34">
        <f t="shared" si="129"/>
        <v>0</v>
      </c>
      <c r="N598" s="34">
        <f t="shared" si="129"/>
        <v>0</v>
      </c>
      <c r="O598" s="34">
        <f t="shared" si="129"/>
        <v>0</v>
      </c>
      <c r="P598" s="34">
        <f t="shared" si="129"/>
        <v>0</v>
      </c>
      <c r="Q598" s="34">
        <f t="shared" si="129"/>
        <v>0</v>
      </c>
      <c r="R598" s="34">
        <f t="shared" si="129"/>
        <v>0</v>
      </c>
      <c r="S598" s="34">
        <f t="shared" si="129"/>
        <v>0</v>
      </c>
      <c r="T598" s="34">
        <f t="shared" si="129"/>
        <v>0</v>
      </c>
      <c r="U598" s="34">
        <f>SUBTOTAL(9,U599:U601)</f>
        <v>0</v>
      </c>
      <c r="V598" s="34">
        <f>SUBTOTAL(9,V599:V601)</f>
        <v>0</v>
      </c>
      <c r="W598" s="33">
        <f>SUBTOTAL(9,W599:W601)</f>
        <v>0</v>
      </c>
      <c r="Y598" s="370"/>
    </row>
    <row r="599" spans="2:25" s="72" customFormat="1" outlineLevel="1" x14ac:dyDescent="0.2">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
      <c r="B602" s="25"/>
      <c r="C602" s="23"/>
      <c r="D602" s="23"/>
      <c r="E602" s="24" t="s">
        <v>57</v>
      </c>
      <c r="F602" s="24"/>
      <c r="G602" s="69">
        <f t="shared" ref="G602:W602" si="130">SUBTOTAL(9,G603:G605)</f>
        <v>0</v>
      </c>
      <c r="H602" s="70">
        <f t="shared" si="130"/>
        <v>0</v>
      </c>
      <c r="I602" s="66">
        <f t="shared" si="130"/>
        <v>0</v>
      </c>
      <c r="J602" s="66">
        <f t="shared" si="130"/>
        <v>0</v>
      </c>
      <c r="K602" s="67">
        <f t="shared" si="130"/>
        <v>0</v>
      </c>
      <c r="L602" s="34">
        <f t="shared" si="130"/>
        <v>0</v>
      </c>
      <c r="M602" s="34">
        <f t="shared" si="130"/>
        <v>0</v>
      </c>
      <c r="N602" s="34">
        <f t="shared" si="130"/>
        <v>0</v>
      </c>
      <c r="O602" s="34">
        <f t="shared" si="130"/>
        <v>0</v>
      </c>
      <c r="P602" s="34">
        <f t="shared" si="130"/>
        <v>0</v>
      </c>
      <c r="Q602" s="34">
        <f t="shared" si="130"/>
        <v>0</v>
      </c>
      <c r="R602" s="34">
        <f t="shared" si="130"/>
        <v>0</v>
      </c>
      <c r="S602" s="34">
        <f t="shared" si="130"/>
        <v>0</v>
      </c>
      <c r="T602" s="34">
        <f t="shared" si="130"/>
        <v>0</v>
      </c>
      <c r="U602" s="34">
        <f t="shared" si="130"/>
        <v>0</v>
      </c>
      <c r="V602" s="34">
        <f t="shared" si="130"/>
        <v>0</v>
      </c>
      <c r="W602" s="33">
        <f t="shared" si="130"/>
        <v>0</v>
      </c>
      <c r="Y602" s="370"/>
    </row>
    <row r="603" spans="2:25" s="72" customFormat="1" outlineLevel="1" x14ac:dyDescent="0.2">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84"/>
    </row>
    <row r="607" spans="2:25" s="72" customFormat="1" x14ac:dyDescent="0.2">
      <c r="B607" s="25"/>
      <c r="C607" s="23"/>
      <c r="D607" s="23"/>
      <c r="E607" s="24" t="s">
        <v>172</v>
      </c>
      <c r="F607" s="24"/>
      <c r="G607" s="69">
        <f t="shared" ref="G607:W607" si="131">SUBTOTAL(9,G608:G609)</f>
        <v>0</v>
      </c>
      <c r="H607" s="70">
        <f t="shared" si="131"/>
        <v>0</v>
      </c>
      <c r="I607" s="66">
        <f t="shared" si="131"/>
        <v>0</v>
      </c>
      <c r="J607" s="66">
        <f t="shared" si="131"/>
        <v>0</v>
      </c>
      <c r="K607" s="67">
        <f t="shared" si="131"/>
        <v>0</v>
      </c>
      <c r="L607" s="34">
        <f t="shared" si="131"/>
        <v>0</v>
      </c>
      <c r="M607" s="34">
        <f t="shared" si="131"/>
        <v>0</v>
      </c>
      <c r="N607" s="34">
        <f t="shared" si="131"/>
        <v>0</v>
      </c>
      <c r="O607" s="34">
        <f t="shared" si="131"/>
        <v>0</v>
      </c>
      <c r="P607" s="34">
        <f t="shared" si="131"/>
        <v>0</v>
      </c>
      <c r="Q607" s="34">
        <f t="shared" si="131"/>
        <v>0</v>
      </c>
      <c r="R607" s="34">
        <f t="shared" si="131"/>
        <v>0</v>
      </c>
      <c r="S607" s="34">
        <f t="shared" si="131"/>
        <v>0</v>
      </c>
      <c r="T607" s="34">
        <f t="shared" si="131"/>
        <v>0</v>
      </c>
      <c r="U607" s="34">
        <f t="shared" si="131"/>
        <v>0</v>
      </c>
      <c r="V607" s="34">
        <f t="shared" si="131"/>
        <v>0</v>
      </c>
      <c r="W607" s="33">
        <f t="shared" si="131"/>
        <v>0</v>
      </c>
      <c r="Y607" s="583"/>
    </row>
    <row r="608" spans="2:25" s="72" customFormat="1" outlineLevel="1" x14ac:dyDescent="0.2">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
      <c r="B610" s="25"/>
      <c r="C610" s="23"/>
      <c r="D610" s="23"/>
      <c r="E610" s="24" t="s">
        <v>166</v>
      </c>
      <c r="F610" s="24"/>
      <c r="G610" s="69">
        <f t="shared" ref="G610:W610" si="132">SUBTOTAL(9,G611:G613)</f>
        <v>0</v>
      </c>
      <c r="H610" s="70">
        <f t="shared" si="132"/>
        <v>0</v>
      </c>
      <c r="I610" s="66">
        <f t="shared" si="132"/>
        <v>0</v>
      </c>
      <c r="J610" s="66">
        <f t="shared" si="132"/>
        <v>0</v>
      </c>
      <c r="K610" s="67">
        <f t="shared" si="132"/>
        <v>0</v>
      </c>
      <c r="L610" s="34">
        <f t="shared" si="132"/>
        <v>0</v>
      </c>
      <c r="M610" s="34">
        <f t="shared" si="132"/>
        <v>0</v>
      </c>
      <c r="N610" s="34">
        <f t="shared" si="132"/>
        <v>0</v>
      </c>
      <c r="O610" s="34">
        <f t="shared" si="132"/>
        <v>0</v>
      </c>
      <c r="P610" s="34">
        <f t="shared" si="132"/>
        <v>0</v>
      </c>
      <c r="Q610" s="34">
        <f t="shared" si="132"/>
        <v>0</v>
      </c>
      <c r="R610" s="34">
        <f t="shared" si="132"/>
        <v>0</v>
      </c>
      <c r="S610" s="34">
        <f t="shared" si="132"/>
        <v>0</v>
      </c>
      <c r="T610" s="34">
        <f t="shared" si="132"/>
        <v>0</v>
      </c>
      <c r="U610" s="34">
        <f t="shared" si="132"/>
        <v>0</v>
      </c>
      <c r="V610" s="34">
        <f t="shared" si="132"/>
        <v>0</v>
      </c>
      <c r="W610" s="33">
        <f t="shared" si="132"/>
        <v>0</v>
      </c>
      <c r="Y610" s="370"/>
    </row>
    <row r="611" spans="2:25" s="72" customFormat="1" outlineLevel="1" x14ac:dyDescent="0.2">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
      <c r="B614" s="25"/>
      <c r="C614" s="23"/>
      <c r="D614" s="23"/>
      <c r="E614" s="24" t="s">
        <v>174</v>
      </c>
      <c r="F614" s="24"/>
      <c r="G614" s="69">
        <f t="shared" ref="G614:W614" si="133">SUBTOTAL(9,G615:G616)</f>
        <v>0</v>
      </c>
      <c r="H614" s="70">
        <f t="shared" si="133"/>
        <v>0</v>
      </c>
      <c r="I614" s="66">
        <f t="shared" si="133"/>
        <v>0</v>
      </c>
      <c r="J614" s="66">
        <f t="shared" si="133"/>
        <v>0</v>
      </c>
      <c r="K614" s="67">
        <f t="shared" si="133"/>
        <v>0</v>
      </c>
      <c r="L614" s="34">
        <f t="shared" si="133"/>
        <v>0</v>
      </c>
      <c r="M614" s="34">
        <f t="shared" si="133"/>
        <v>0</v>
      </c>
      <c r="N614" s="34">
        <f t="shared" si="133"/>
        <v>0</v>
      </c>
      <c r="O614" s="34">
        <f t="shared" si="133"/>
        <v>0</v>
      </c>
      <c r="P614" s="34">
        <f t="shared" si="133"/>
        <v>0</v>
      </c>
      <c r="Q614" s="34">
        <f t="shared" si="133"/>
        <v>0</v>
      </c>
      <c r="R614" s="34">
        <f t="shared" si="133"/>
        <v>0</v>
      </c>
      <c r="S614" s="34">
        <f t="shared" si="133"/>
        <v>0</v>
      </c>
      <c r="T614" s="34">
        <f t="shared" si="133"/>
        <v>0</v>
      </c>
      <c r="U614" s="34">
        <f t="shared" si="133"/>
        <v>0</v>
      </c>
      <c r="V614" s="34">
        <f t="shared" si="133"/>
        <v>0</v>
      </c>
      <c r="W614" s="33">
        <f t="shared" si="133"/>
        <v>0</v>
      </c>
      <c r="Y614" s="370"/>
    </row>
    <row r="615" spans="2:25" s="72" customFormat="1" outlineLevel="1" x14ac:dyDescent="0.2">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
      <c r="B617" s="25"/>
      <c r="C617" s="23"/>
      <c r="D617" s="23"/>
      <c r="E617" s="24" t="s">
        <v>169</v>
      </c>
      <c r="F617" s="24"/>
      <c r="G617" s="69">
        <f t="shared" ref="G617:W617" si="134">SUBTOTAL(9,G618:G620)</f>
        <v>0</v>
      </c>
      <c r="H617" s="70">
        <f t="shared" si="134"/>
        <v>0</v>
      </c>
      <c r="I617" s="66">
        <f t="shared" si="134"/>
        <v>0</v>
      </c>
      <c r="J617" s="66">
        <f t="shared" si="134"/>
        <v>0</v>
      </c>
      <c r="K617" s="67">
        <f t="shared" si="134"/>
        <v>0</v>
      </c>
      <c r="L617" s="34">
        <f t="shared" si="134"/>
        <v>0</v>
      </c>
      <c r="M617" s="34">
        <f t="shared" si="134"/>
        <v>0</v>
      </c>
      <c r="N617" s="34">
        <f t="shared" si="134"/>
        <v>0</v>
      </c>
      <c r="O617" s="34">
        <f t="shared" si="134"/>
        <v>0</v>
      </c>
      <c r="P617" s="34">
        <f t="shared" si="134"/>
        <v>0</v>
      </c>
      <c r="Q617" s="34">
        <f t="shared" si="134"/>
        <v>0</v>
      </c>
      <c r="R617" s="34">
        <f t="shared" si="134"/>
        <v>0</v>
      </c>
      <c r="S617" s="34">
        <f t="shared" si="134"/>
        <v>0</v>
      </c>
      <c r="T617" s="34">
        <f t="shared" si="134"/>
        <v>0</v>
      </c>
      <c r="U617" s="34">
        <f t="shared" si="134"/>
        <v>0</v>
      </c>
      <c r="V617" s="34">
        <f t="shared" si="134"/>
        <v>0</v>
      </c>
      <c r="W617" s="33">
        <f t="shared" si="134"/>
        <v>0</v>
      </c>
      <c r="Y617" s="370"/>
    </row>
    <row r="618" spans="2:25" s="72" customFormat="1" outlineLevel="1" x14ac:dyDescent="0.2">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
      <c r="B621" s="25"/>
      <c r="C621" s="23"/>
      <c r="D621" s="23"/>
      <c r="E621" s="24" t="s">
        <v>334</v>
      </c>
      <c r="F621" s="24"/>
      <c r="G621" s="69">
        <f t="shared" ref="G621:W621" si="135">SUBTOTAL(9,G622:G623)</f>
        <v>0</v>
      </c>
      <c r="H621" s="70">
        <f t="shared" si="135"/>
        <v>0</v>
      </c>
      <c r="I621" s="66">
        <f t="shared" si="135"/>
        <v>0</v>
      </c>
      <c r="J621" s="66">
        <f t="shared" si="135"/>
        <v>0</v>
      </c>
      <c r="K621" s="67">
        <f t="shared" si="135"/>
        <v>0</v>
      </c>
      <c r="L621" s="34">
        <f t="shared" si="135"/>
        <v>0</v>
      </c>
      <c r="M621" s="34">
        <f t="shared" si="135"/>
        <v>0</v>
      </c>
      <c r="N621" s="34">
        <f t="shared" si="135"/>
        <v>0</v>
      </c>
      <c r="O621" s="34">
        <f t="shared" si="135"/>
        <v>0</v>
      </c>
      <c r="P621" s="34">
        <f t="shared" si="135"/>
        <v>0</v>
      </c>
      <c r="Q621" s="34">
        <f t="shared" si="135"/>
        <v>0</v>
      </c>
      <c r="R621" s="34">
        <f t="shared" si="135"/>
        <v>0</v>
      </c>
      <c r="S621" s="34">
        <f t="shared" si="135"/>
        <v>0</v>
      </c>
      <c r="T621" s="34">
        <f t="shared" si="135"/>
        <v>0</v>
      </c>
      <c r="U621" s="34">
        <f t="shared" si="135"/>
        <v>0</v>
      </c>
      <c r="V621" s="34">
        <f t="shared" si="135"/>
        <v>0</v>
      </c>
      <c r="W621" s="33">
        <f t="shared" si="135"/>
        <v>0</v>
      </c>
      <c r="Y621" s="370"/>
    </row>
    <row r="622" spans="2:25" s="72" customFormat="1" outlineLevel="1" x14ac:dyDescent="0.2">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
      <c r="B624" s="25"/>
      <c r="C624" s="23"/>
      <c r="D624" s="23"/>
      <c r="E624" s="24" t="s">
        <v>337</v>
      </c>
      <c r="F624" s="24"/>
      <c r="G624" s="69">
        <f t="shared" ref="G624:W624" si="136">SUBTOTAL(9,G625:G627)</f>
        <v>0</v>
      </c>
      <c r="H624" s="70">
        <f t="shared" si="136"/>
        <v>0</v>
      </c>
      <c r="I624" s="66">
        <f t="shared" si="136"/>
        <v>0</v>
      </c>
      <c r="J624" s="66">
        <f t="shared" si="136"/>
        <v>0</v>
      </c>
      <c r="K624" s="67">
        <f t="shared" si="136"/>
        <v>0</v>
      </c>
      <c r="L624" s="34">
        <f t="shared" si="136"/>
        <v>0</v>
      </c>
      <c r="M624" s="34">
        <f t="shared" si="136"/>
        <v>0</v>
      </c>
      <c r="N624" s="34">
        <f t="shared" si="136"/>
        <v>0</v>
      </c>
      <c r="O624" s="34">
        <f t="shared" si="136"/>
        <v>0</v>
      </c>
      <c r="P624" s="34">
        <f t="shared" si="136"/>
        <v>0</v>
      </c>
      <c r="Q624" s="34">
        <f t="shared" si="136"/>
        <v>0</v>
      </c>
      <c r="R624" s="34">
        <f t="shared" si="136"/>
        <v>0</v>
      </c>
      <c r="S624" s="34">
        <f t="shared" si="136"/>
        <v>0</v>
      </c>
      <c r="T624" s="34">
        <f t="shared" si="136"/>
        <v>0</v>
      </c>
      <c r="U624" s="34">
        <f t="shared" si="136"/>
        <v>0</v>
      </c>
      <c r="V624" s="34">
        <f t="shared" si="136"/>
        <v>0</v>
      </c>
      <c r="W624" s="33">
        <f t="shared" si="136"/>
        <v>0</v>
      </c>
      <c r="Y624" s="370"/>
    </row>
    <row r="625" spans="2:25" s="72" customFormat="1" outlineLevel="1" x14ac:dyDescent="0.2">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84"/>
    </row>
    <row r="629" spans="2:25" s="72" customFormat="1" x14ac:dyDescent="0.2">
      <c r="B629" s="25"/>
      <c r="C629" s="23"/>
      <c r="D629" s="23"/>
      <c r="E629" s="24" t="s">
        <v>184</v>
      </c>
      <c r="F629" s="24"/>
      <c r="G629" s="69">
        <f t="shared" ref="G629:W629" si="137">SUBTOTAL(9,G630:G631)</f>
        <v>0</v>
      </c>
      <c r="H629" s="70">
        <f t="shared" si="137"/>
        <v>0</v>
      </c>
      <c r="I629" s="66">
        <f t="shared" si="137"/>
        <v>0</v>
      </c>
      <c r="J629" s="66">
        <f t="shared" si="137"/>
        <v>0</v>
      </c>
      <c r="K629" s="67">
        <f t="shared" si="137"/>
        <v>0</v>
      </c>
      <c r="L629" s="34">
        <f t="shared" si="137"/>
        <v>0</v>
      </c>
      <c r="M629" s="34">
        <f t="shared" si="137"/>
        <v>0</v>
      </c>
      <c r="N629" s="34">
        <f t="shared" si="137"/>
        <v>0</v>
      </c>
      <c r="O629" s="34">
        <f t="shared" si="137"/>
        <v>0</v>
      </c>
      <c r="P629" s="34">
        <f t="shared" si="137"/>
        <v>0</v>
      </c>
      <c r="Q629" s="34">
        <f t="shared" si="137"/>
        <v>0</v>
      </c>
      <c r="R629" s="34">
        <f t="shared" si="137"/>
        <v>0</v>
      </c>
      <c r="S629" s="34">
        <f t="shared" si="137"/>
        <v>0</v>
      </c>
      <c r="T629" s="34">
        <f t="shared" si="137"/>
        <v>0</v>
      </c>
      <c r="U629" s="34">
        <f t="shared" si="137"/>
        <v>0</v>
      </c>
      <c r="V629" s="34">
        <f t="shared" si="137"/>
        <v>0</v>
      </c>
      <c r="W629" s="33">
        <f t="shared" si="137"/>
        <v>0</v>
      </c>
      <c r="Y629" s="583"/>
    </row>
    <row r="630" spans="2:25" s="72" customFormat="1" outlineLevel="1" x14ac:dyDescent="0.2">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
      <c r="B632" s="25"/>
      <c r="C632" s="23"/>
      <c r="D632" s="23"/>
      <c r="E632" s="24" t="s">
        <v>185</v>
      </c>
      <c r="F632" s="24"/>
      <c r="G632" s="69">
        <f t="shared" ref="G632:W632" si="138">SUBTOTAL(9,G633:G634)</f>
        <v>0</v>
      </c>
      <c r="H632" s="70">
        <f t="shared" si="138"/>
        <v>0</v>
      </c>
      <c r="I632" s="66">
        <f t="shared" si="138"/>
        <v>0</v>
      </c>
      <c r="J632" s="66">
        <f t="shared" si="138"/>
        <v>0</v>
      </c>
      <c r="K632" s="67">
        <f t="shared" si="138"/>
        <v>0</v>
      </c>
      <c r="L632" s="34">
        <f t="shared" si="138"/>
        <v>0</v>
      </c>
      <c r="M632" s="34">
        <f t="shared" si="138"/>
        <v>0</v>
      </c>
      <c r="N632" s="34">
        <f t="shared" si="138"/>
        <v>0</v>
      </c>
      <c r="O632" s="34">
        <f t="shared" si="138"/>
        <v>0</v>
      </c>
      <c r="P632" s="34">
        <f t="shared" si="138"/>
        <v>0</v>
      </c>
      <c r="Q632" s="34">
        <f t="shared" si="138"/>
        <v>0</v>
      </c>
      <c r="R632" s="34">
        <f t="shared" si="138"/>
        <v>0</v>
      </c>
      <c r="S632" s="34">
        <f t="shared" si="138"/>
        <v>0</v>
      </c>
      <c r="T632" s="34">
        <f t="shared" si="138"/>
        <v>0</v>
      </c>
      <c r="U632" s="34">
        <f t="shared" si="138"/>
        <v>0</v>
      </c>
      <c r="V632" s="34">
        <f t="shared" si="138"/>
        <v>0</v>
      </c>
      <c r="W632" s="33">
        <f t="shared" si="138"/>
        <v>0</v>
      </c>
      <c r="Y632" s="370"/>
    </row>
    <row r="633" spans="2:25" s="72" customFormat="1" outlineLevel="1" x14ac:dyDescent="0.2">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
      <c r="B635" s="25"/>
      <c r="C635" s="23"/>
      <c r="D635" s="23"/>
      <c r="E635" s="24" t="s">
        <v>186</v>
      </c>
      <c r="F635" s="24"/>
      <c r="G635" s="69">
        <f t="shared" ref="G635:W635" si="139">SUBTOTAL(9,G636:G637)</f>
        <v>0</v>
      </c>
      <c r="H635" s="70">
        <f t="shared" si="139"/>
        <v>0</v>
      </c>
      <c r="I635" s="66">
        <f t="shared" si="139"/>
        <v>0</v>
      </c>
      <c r="J635" s="66">
        <f t="shared" si="139"/>
        <v>0</v>
      </c>
      <c r="K635" s="67">
        <f t="shared" si="139"/>
        <v>0</v>
      </c>
      <c r="L635" s="34">
        <f t="shared" si="139"/>
        <v>0</v>
      </c>
      <c r="M635" s="34">
        <f t="shared" si="139"/>
        <v>0</v>
      </c>
      <c r="N635" s="34">
        <f t="shared" si="139"/>
        <v>0</v>
      </c>
      <c r="O635" s="34">
        <f t="shared" si="139"/>
        <v>0</v>
      </c>
      <c r="P635" s="34">
        <f t="shared" si="139"/>
        <v>0</v>
      </c>
      <c r="Q635" s="34">
        <f t="shared" si="139"/>
        <v>0</v>
      </c>
      <c r="R635" s="34">
        <f t="shared" si="139"/>
        <v>0</v>
      </c>
      <c r="S635" s="34">
        <f t="shared" si="139"/>
        <v>0</v>
      </c>
      <c r="T635" s="34">
        <f t="shared" si="139"/>
        <v>0</v>
      </c>
      <c r="U635" s="34">
        <f t="shared" si="139"/>
        <v>0</v>
      </c>
      <c r="V635" s="34">
        <f t="shared" si="139"/>
        <v>0</v>
      </c>
      <c r="W635" s="33">
        <f t="shared" si="139"/>
        <v>0</v>
      </c>
      <c r="Y635" s="370"/>
    </row>
    <row r="636" spans="2:25" s="72" customFormat="1" outlineLevel="1" x14ac:dyDescent="0.2">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
      <c r="B638" s="25"/>
      <c r="C638" s="23"/>
      <c r="D638" s="23"/>
      <c r="E638" s="24" t="s">
        <v>187</v>
      </c>
      <c r="F638" s="24"/>
      <c r="G638" s="69">
        <f t="shared" ref="G638:W638" si="140">SUBTOTAL(9,G639:G640)</f>
        <v>0</v>
      </c>
      <c r="H638" s="70">
        <f t="shared" si="140"/>
        <v>0</v>
      </c>
      <c r="I638" s="66">
        <f t="shared" si="140"/>
        <v>0</v>
      </c>
      <c r="J638" s="66">
        <f t="shared" si="140"/>
        <v>0</v>
      </c>
      <c r="K638" s="67">
        <f t="shared" si="140"/>
        <v>0</v>
      </c>
      <c r="L638" s="34">
        <f t="shared" si="140"/>
        <v>0</v>
      </c>
      <c r="M638" s="34">
        <f t="shared" si="140"/>
        <v>0</v>
      </c>
      <c r="N638" s="34">
        <f t="shared" si="140"/>
        <v>0</v>
      </c>
      <c r="O638" s="34">
        <f t="shared" si="140"/>
        <v>0</v>
      </c>
      <c r="P638" s="34">
        <f t="shared" si="140"/>
        <v>0</v>
      </c>
      <c r="Q638" s="34">
        <f t="shared" si="140"/>
        <v>0</v>
      </c>
      <c r="R638" s="34">
        <f t="shared" si="140"/>
        <v>0</v>
      </c>
      <c r="S638" s="34">
        <f t="shared" si="140"/>
        <v>0</v>
      </c>
      <c r="T638" s="34">
        <f t="shared" si="140"/>
        <v>0</v>
      </c>
      <c r="U638" s="34">
        <f t="shared" si="140"/>
        <v>0</v>
      </c>
      <c r="V638" s="34">
        <f t="shared" si="140"/>
        <v>0</v>
      </c>
      <c r="W638" s="33">
        <f t="shared" si="140"/>
        <v>0</v>
      </c>
      <c r="Y638" s="370"/>
    </row>
    <row r="639" spans="2:25" s="72" customFormat="1" outlineLevel="1" x14ac:dyDescent="0.2">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
      <c r="B641" s="25"/>
      <c r="C641" s="23"/>
      <c r="D641" s="23"/>
      <c r="E641" s="24" t="s">
        <v>341</v>
      </c>
      <c r="F641" s="24"/>
      <c r="G641" s="69">
        <f t="shared" ref="G641:W641" si="141">SUBTOTAL(9,G642:G643)</f>
        <v>0</v>
      </c>
      <c r="H641" s="70">
        <f t="shared" si="141"/>
        <v>0</v>
      </c>
      <c r="I641" s="66">
        <f t="shared" si="141"/>
        <v>0</v>
      </c>
      <c r="J641" s="66">
        <f t="shared" si="141"/>
        <v>0</v>
      </c>
      <c r="K641" s="67">
        <f t="shared" si="141"/>
        <v>0</v>
      </c>
      <c r="L641" s="34">
        <f t="shared" si="141"/>
        <v>0</v>
      </c>
      <c r="M641" s="34">
        <f t="shared" si="141"/>
        <v>0</v>
      </c>
      <c r="N641" s="34">
        <f t="shared" si="141"/>
        <v>0</v>
      </c>
      <c r="O641" s="34">
        <f t="shared" si="141"/>
        <v>0</v>
      </c>
      <c r="P641" s="34">
        <f t="shared" si="141"/>
        <v>0</v>
      </c>
      <c r="Q641" s="34">
        <f t="shared" si="141"/>
        <v>0</v>
      </c>
      <c r="R641" s="34">
        <f t="shared" si="141"/>
        <v>0</v>
      </c>
      <c r="S641" s="34">
        <f t="shared" si="141"/>
        <v>0</v>
      </c>
      <c r="T641" s="34">
        <f t="shared" si="141"/>
        <v>0</v>
      </c>
      <c r="U641" s="34">
        <f t="shared" si="141"/>
        <v>0</v>
      </c>
      <c r="V641" s="34">
        <f t="shared" si="141"/>
        <v>0</v>
      </c>
      <c r="W641" s="33">
        <f t="shared" si="141"/>
        <v>0</v>
      </c>
      <c r="Y641" s="370"/>
    </row>
    <row r="642" spans="2:29" s="72" customFormat="1" outlineLevel="1" x14ac:dyDescent="0.2">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
      <c r="B644" s="25"/>
      <c r="C644" s="23"/>
      <c r="D644" s="23"/>
      <c r="E644" s="24" t="s">
        <v>344</v>
      </c>
      <c r="F644" s="24"/>
      <c r="G644" s="69">
        <f t="shared" ref="G644:W644" si="142">SUBTOTAL(9,G645:G646)</f>
        <v>0</v>
      </c>
      <c r="H644" s="70">
        <f t="shared" si="142"/>
        <v>0</v>
      </c>
      <c r="I644" s="66">
        <f t="shared" si="142"/>
        <v>0</v>
      </c>
      <c r="J644" s="66">
        <f t="shared" si="142"/>
        <v>0</v>
      </c>
      <c r="K644" s="67">
        <f t="shared" si="142"/>
        <v>0</v>
      </c>
      <c r="L644" s="34">
        <f t="shared" si="142"/>
        <v>0</v>
      </c>
      <c r="M644" s="34">
        <f t="shared" si="142"/>
        <v>0</v>
      </c>
      <c r="N644" s="34">
        <f t="shared" si="142"/>
        <v>0</v>
      </c>
      <c r="O644" s="34">
        <f t="shared" si="142"/>
        <v>0</v>
      </c>
      <c r="P644" s="34">
        <f t="shared" si="142"/>
        <v>0</v>
      </c>
      <c r="Q644" s="34">
        <f t="shared" si="142"/>
        <v>0</v>
      </c>
      <c r="R644" s="34">
        <f t="shared" si="142"/>
        <v>0</v>
      </c>
      <c r="S644" s="34">
        <f t="shared" si="142"/>
        <v>0</v>
      </c>
      <c r="T644" s="34">
        <f t="shared" si="142"/>
        <v>0</v>
      </c>
      <c r="U644" s="34">
        <f t="shared" si="142"/>
        <v>0</v>
      </c>
      <c r="V644" s="34">
        <f t="shared" si="142"/>
        <v>0</v>
      </c>
      <c r="W644" s="33">
        <f t="shared" si="142"/>
        <v>0</v>
      </c>
      <c r="Y644" s="370"/>
    </row>
    <row r="645" spans="2:29" s="72" customFormat="1" outlineLevel="1" x14ac:dyDescent="0.2">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
      <c r="B647" s="25"/>
      <c r="C647" s="23"/>
      <c r="D647" s="23" t="s">
        <v>63</v>
      </c>
      <c r="E647" s="24"/>
      <c r="F647" s="24"/>
      <c r="G647" s="69">
        <f t="shared" ref="G647:W647" si="143">SUBTOTAL(9,G648:G650)</f>
        <v>0</v>
      </c>
      <c r="H647" s="70">
        <f t="shared" si="143"/>
        <v>0</v>
      </c>
      <c r="I647" s="66">
        <f t="shared" si="143"/>
        <v>0</v>
      </c>
      <c r="J647" s="66">
        <f t="shared" si="143"/>
        <v>0</v>
      </c>
      <c r="K647" s="67">
        <f t="shared" si="143"/>
        <v>0</v>
      </c>
      <c r="L647" s="34">
        <f t="shared" si="143"/>
        <v>0</v>
      </c>
      <c r="M647" s="34">
        <f t="shared" si="143"/>
        <v>0</v>
      </c>
      <c r="N647" s="34">
        <f t="shared" si="143"/>
        <v>0</v>
      </c>
      <c r="O647" s="34">
        <f t="shared" si="143"/>
        <v>0</v>
      </c>
      <c r="P647" s="34">
        <f t="shared" si="143"/>
        <v>0</v>
      </c>
      <c r="Q647" s="34">
        <f t="shared" si="143"/>
        <v>0</v>
      </c>
      <c r="R647" s="34">
        <f t="shared" si="143"/>
        <v>0</v>
      </c>
      <c r="S647" s="34">
        <f t="shared" si="143"/>
        <v>0</v>
      </c>
      <c r="T647" s="34">
        <f t="shared" si="143"/>
        <v>0</v>
      </c>
      <c r="U647" s="34">
        <f t="shared" si="143"/>
        <v>0</v>
      </c>
      <c r="V647" s="34">
        <f t="shared" si="143"/>
        <v>0</v>
      </c>
      <c r="W647" s="33">
        <f t="shared" si="143"/>
        <v>0</v>
      </c>
      <c r="Y647" s="370"/>
    </row>
    <row r="648" spans="2:29" s="72" customFormat="1" outlineLevel="1" x14ac:dyDescent="0.2">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84"/>
      <c r="Z654" s="72"/>
      <c r="AA654" s="72"/>
      <c r="AB654" s="72"/>
      <c r="AC654" s="72"/>
    </row>
    <row r="655" spans="2:29" s="72" customFormat="1" x14ac:dyDescent="0.2">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
      <c r="B656" s="25"/>
      <c r="C656" s="23"/>
      <c r="D656" s="23"/>
      <c r="E656" s="24" t="s">
        <v>153</v>
      </c>
      <c r="F656" s="24"/>
      <c r="G656" s="69">
        <f t="shared" ref="G656:W656" si="144">SUBTOTAL(9,G657:G660)</f>
        <v>0</v>
      </c>
      <c r="H656" s="70">
        <f t="shared" si="144"/>
        <v>0</v>
      </c>
      <c r="I656" s="66">
        <f t="shared" si="144"/>
        <v>0</v>
      </c>
      <c r="J656" s="66">
        <f t="shared" si="144"/>
        <v>0</v>
      </c>
      <c r="K656" s="67">
        <f t="shared" si="144"/>
        <v>0</v>
      </c>
      <c r="L656" s="34">
        <f t="shared" si="144"/>
        <v>0</v>
      </c>
      <c r="M656" s="34">
        <f t="shared" si="144"/>
        <v>0</v>
      </c>
      <c r="N656" s="34">
        <f t="shared" si="144"/>
        <v>0</v>
      </c>
      <c r="O656" s="34">
        <f t="shared" si="144"/>
        <v>0</v>
      </c>
      <c r="P656" s="34">
        <f t="shared" si="144"/>
        <v>0</v>
      </c>
      <c r="Q656" s="34">
        <f t="shared" si="144"/>
        <v>0</v>
      </c>
      <c r="R656" s="34">
        <f t="shared" si="144"/>
        <v>0</v>
      </c>
      <c r="S656" s="34">
        <f t="shared" si="144"/>
        <v>0</v>
      </c>
      <c r="T656" s="34">
        <f t="shared" si="144"/>
        <v>0</v>
      </c>
      <c r="U656" s="34">
        <f t="shared" si="144"/>
        <v>0</v>
      </c>
      <c r="V656" s="34">
        <f t="shared" si="144"/>
        <v>0</v>
      </c>
      <c r="W656" s="33">
        <f t="shared" si="144"/>
        <v>0</v>
      </c>
      <c r="Y656" s="583"/>
    </row>
    <row r="657" spans="2:25" s="72" customFormat="1" outlineLevel="1" x14ac:dyDescent="0.2">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
      <c r="B661" s="25"/>
      <c r="C661" s="23"/>
      <c r="D661" s="23"/>
      <c r="E661" s="24" t="s">
        <v>157</v>
      </c>
      <c r="F661" s="24"/>
      <c r="G661" s="69">
        <f t="shared" ref="G661:W661" si="145">SUBTOTAL(9,G662:G665)</f>
        <v>0</v>
      </c>
      <c r="H661" s="70">
        <f t="shared" si="145"/>
        <v>0</v>
      </c>
      <c r="I661" s="66">
        <f t="shared" si="145"/>
        <v>0</v>
      </c>
      <c r="J661" s="66">
        <f t="shared" si="145"/>
        <v>0</v>
      </c>
      <c r="K661" s="67">
        <f t="shared" si="145"/>
        <v>0</v>
      </c>
      <c r="L661" s="34">
        <f t="shared" si="145"/>
        <v>0</v>
      </c>
      <c r="M661" s="34">
        <f t="shared" si="145"/>
        <v>0</v>
      </c>
      <c r="N661" s="34">
        <f t="shared" si="145"/>
        <v>0</v>
      </c>
      <c r="O661" s="34">
        <f t="shared" si="145"/>
        <v>0</v>
      </c>
      <c r="P661" s="34">
        <f t="shared" si="145"/>
        <v>0</v>
      </c>
      <c r="Q661" s="34">
        <f t="shared" si="145"/>
        <v>0</v>
      </c>
      <c r="R661" s="34">
        <f t="shared" si="145"/>
        <v>0</v>
      </c>
      <c r="S661" s="34">
        <f t="shared" si="145"/>
        <v>0</v>
      </c>
      <c r="T661" s="34">
        <f t="shared" si="145"/>
        <v>0</v>
      </c>
      <c r="U661" s="34">
        <f t="shared" si="145"/>
        <v>0</v>
      </c>
      <c r="V661" s="34">
        <f t="shared" si="145"/>
        <v>0</v>
      </c>
      <c r="W661" s="33">
        <f t="shared" si="145"/>
        <v>0</v>
      </c>
      <c r="Y661" s="370"/>
    </row>
    <row r="662" spans="2:25" s="72" customFormat="1" outlineLevel="1" x14ac:dyDescent="0.2">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
      <c r="B666" s="25"/>
      <c r="C666" s="23"/>
      <c r="D666" s="23"/>
      <c r="E666" s="24" t="s">
        <v>347</v>
      </c>
      <c r="F666" s="24"/>
      <c r="G666" s="69">
        <f t="shared" ref="G666:W666" si="146">SUBTOTAL(9,G667:G670)</f>
        <v>0</v>
      </c>
      <c r="H666" s="70">
        <f t="shared" si="146"/>
        <v>0</v>
      </c>
      <c r="I666" s="66">
        <f t="shared" si="146"/>
        <v>0</v>
      </c>
      <c r="J666" s="66">
        <f t="shared" si="146"/>
        <v>0</v>
      </c>
      <c r="K666" s="67">
        <f t="shared" si="146"/>
        <v>0</v>
      </c>
      <c r="L666" s="34">
        <f t="shared" si="146"/>
        <v>0</v>
      </c>
      <c r="M666" s="34">
        <f t="shared" si="146"/>
        <v>0</v>
      </c>
      <c r="N666" s="34">
        <f t="shared" si="146"/>
        <v>0</v>
      </c>
      <c r="O666" s="34">
        <f t="shared" si="146"/>
        <v>0</v>
      </c>
      <c r="P666" s="34">
        <f t="shared" si="146"/>
        <v>0</v>
      </c>
      <c r="Q666" s="34">
        <f t="shared" si="146"/>
        <v>0</v>
      </c>
      <c r="R666" s="34">
        <f t="shared" si="146"/>
        <v>0</v>
      </c>
      <c r="S666" s="34">
        <f t="shared" si="146"/>
        <v>0</v>
      </c>
      <c r="T666" s="34">
        <f t="shared" si="146"/>
        <v>0</v>
      </c>
      <c r="U666" s="34">
        <f t="shared" si="146"/>
        <v>0</v>
      </c>
      <c r="V666" s="34">
        <f t="shared" si="146"/>
        <v>0</v>
      </c>
      <c r="W666" s="33">
        <f t="shared" si="146"/>
        <v>0</v>
      </c>
      <c r="Y666" s="370"/>
    </row>
    <row r="667" spans="2:25" s="72" customFormat="1" outlineLevel="1" x14ac:dyDescent="0.2">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84"/>
    </row>
    <row r="672" spans="2:25" s="72" customFormat="1" x14ac:dyDescent="0.2">
      <c r="B672" s="25"/>
      <c r="C672" s="23"/>
      <c r="D672" s="23"/>
      <c r="E672" s="64" t="s">
        <v>54</v>
      </c>
      <c r="F672" s="24"/>
      <c r="G672" s="69">
        <f t="shared" ref="G672:W672" si="147">SUBTOTAL(9,G673:G675)</f>
        <v>0</v>
      </c>
      <c r="H672" s="70">
        <f t="shared" si="147"/>
        <v>0</v>
      </c>
      <c r="I672" s="66">
        <f t="shared" si="147"/>
        <v>0</v>
      </c>
      <c r="J672" s="66">
        <f t="shared" si="147"/>
        <v>0</v>
      </c>
      <c r="K672" s="67">
        <f t="shared" si="147"/>
        <v>0</v>
      </c>
      <c r="L672" s="34">
        <f t="shared" si="147"/>
        <v>0</v>
      </c>
      <c r="M672" s="34">
        <f t="shared" si="147"/>
        <v>0</v>
      </c>
      <c r="N672" s="34">
        <f t="shared" si="147"/>
        <v>0</v>
      </c>
      <c r="O672" s="34">
        <f t="shared" si="147"/>
        <v>0</v>
      </c>
      <c r="P672" s="34">
        <f t="shared" si="147"/>
        <v>0</v>
      </c>
      <c r="Q672" s="34">
        <f t="shared" si="147"/>
        <v>0</v>
      </c>
      <c r="R672" s="34">
        <f t="shared" si="147"/>
        <v>0</v>
      </c>
      <c r="S672" s="34">
        <f t="shared" si="147"/>
        <v>0</v>
      </c>
      <c r="T672" s="34">
        <f t="shared" si="147"/>
        <v>0</v>
      </c>
      <c r="U672" s="34">
        <f t="shared" si="147"/>
        <v>0</v>
      </c>
      <c r="V672" s="34">
        <f t="shared" si="147"/>
        <v>0</v>
      </c>
      <c r="W672" s="33">
        <f t="shared" si="147"/>
        <v>0</v>
      </c>
      <c r="Y672" s="583"/>
    </row>
    <row r="673" spans="2:25" s="72" customFormat="1" outlineLevel="1" x14ac:dyDescent="0.2">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
      <c r="B676" s="25"/>
      <c r="C676" s="23"/>
      <c r="D676" s="23"/>
      <c r="E676" s="24" t="s">
        <v>56</v>
      </c>
      <c r="F676" s="24"/>
      <c r="G676" s="69">
        <f t="shared" ref="G676:W676" si="148">SUBTOTAL(9,G677:G679)</f>
        <v>0</v>
      </c>
      <c r="H676" s="70">
        <f t="shared" si="148"/>
        <v>0</v>
      </c>
      <c r="I676" s="66">
        <f t="shared" si="148"/>
        <v>0</v>
      </c>
      <c r="J676" s="66">
        <f t="shared" si="148"/>
        <v>0</v>
      </c>
      <c r="K676" s="67">
        <f t="shared" si="148"/>
        <v>0</v>
      </c>
      <c r="L676" s="34">
        <f t="shared" si="148"/>
        <v>0</v>
      </c>
      <c r="M676" s="34">
        <f t="shared" si="148"/>
        <v>0</v>
      </c>
      <c r="N676" s="34">
        <f t="shared" si="148"/>
        <v>0</v>
      </c>
      <c r="O676" s="34">
        <f t="shared" si="148"/>
        <v>0</v>
      </c>
      <c r="P676" s="34">
        <f t="shared" si="148"/>
        <v>0</v>
      </c>
      <c r="Q676" s="34">
        <f t="shared" si="148"/>
        <v>0</v>
      </c>
      <c r="R676" s="34">
        <f t="shared" si="148"/>
        <v>0</v>
      </c>
      <c r="S676" s="34">
        <f t="shared" si="148"/>
        <v>0</v>
      </c>
      <c r="T676" s="34">
        <f t="shared" si="148"/>
        <v>0</v>
      </c>
      <c r="U676" s="34">
        <f t="shared" si="148"/>
        <v>0</v>
      </c>
      <c r="V676" s="34">
        <f t="shared" si="148"/>
        <v>0</v>
      </c>
      <c r="W676" s="33">
        <f t="shared" si="148"/>
        <v>0</v>
      </c>
      <c r="Y676" s="370"/>
    </row>
    <row r="677" spans="2:25" s="72" customFormat="1" outlineLevel="1" x14ac:dyDescent="0.2">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
      <c r="B680" s="25"/>
      <c r="C680" s="23"/>
      <c r="D680" s="23"/>
      <c r="E680" s="24" t="s">
        <v>57</v>
      </c>
      <c r="F680" s="24"/>
      <c r="G680" s="69">
        <f t="shared" ref="G680:W680" si="149">SUBTOTAL(9,G681:G683)</f>
        <v>0</v>
      </c>
      <c r="H680" s="70">
        <f t="shared" si="149"/>
        <v>0</v>
      </c>
      <c r="I680" s="66">
        <f t="shared" si="149"/>
        <v>0</v>
      </c>
      <c r="J680" s="66">
        <f t="shared" si="149"/>
        <v>0</v>
      </c>
      <c r="K680" s="67">
        <f t="shared" si="149"/>
        <v>0</v>
      </c>
      <c r="L680" s="34">
        <f t="shared" si="149"/>
        <v>0</v>
      </c>
      <c r="M680" s="34">
        <f t="shared" si="149"/>
        <v>0</v>
      </c>
      <c r="N680" s="34">
        <f t="shared" si="149"/>
        <v>0</v>
      </c>
      <c r="O680" s="34">
        <f t="shared" si="149"/>
        <v>0</v>
      </c>
      <c r="P680" s="34">
        <f t="shared" si="149"/>
        <v>0</v>
      </c>
      <c r="Q680" s="34">
        <f t="shared" si="149"/>
        <v>0</v>
      </c>
      <c r="R680" s="34">
        <f t="shared" si="149"/>
        <v>0</v>
      </c>
      <c r="S680" s="34">
        <f t="shared" si="149"/>
        <v>0</v>
      </c>
      <c r="T680" s="34">
        <f t="shared" si="149"/>
        <v>0</v>
      </c>
      <c r="U680" s="34">
        <f t="shared" si="149"/>
        <v>0</v>
      </c>
      <c r="V680" s="34">
        <f t="shared" si="149"/>
        <v>0</v>
      </c>
      <c r="W680" s="33">
        <f t="shared" si="149"/>
        <v>0</v>
      </c>
      <c r="Y680" s="370"/>
    </row>
    <row r="681" spans="2:25" s="72" customFormat="1" outlineLevel="1" x14ac:dyDescent="0.2">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84"/>
    </row>
    <row r="685" spans="2:25" s="72" customFormat="1" x14ac:dyDescent="0.2">
      <c r="B685" s="25"/>
      <c r="C685" s="23"/>
      <c r="D685" s="23"/>
      <c r="E685" s="24" t="s">
        <v>172</v>
      </c>
      <c r="F685" s="24"/>
      <c r="G685" s="69">
        <f t="shared" ref="G685:W685" si="150">SUBTOTAL(9,G686:G687)</f>
        <v>0</v>
      </c>
      <c r="H685" s="70">
        <f t="shared" si="150"/>
        <v>0</v>
      </c>
      <c r="I685" s="66">
        <f t="shared" si="150"/>
        <v>0</v>
      </c>
      <c r="J685" s="66">
        <f t="shared" si="150"/>
        <v>0</v>
      </c>
      <c r="K685" s="67">
        <f t="shared" si="150"/>
        <v>0</v>
      </c>
      <c r="L685" s="34">
        <f t="shared" si="150"/>
        <v>0</v>
      </c>
      <c r="M685" s="34">
        <f t="shared" si="150"/>
        <v>0</v>
      </c>
      <c r="N685" s="34">
        <f t="shared" si="150"/>
        <v>0</v>
      </c>
      <c r="O685" s="34">
        <f t="shared" si="150"/>
        <v>0</v>
      </c>
      <c r="P685" s="34">
        <f t="shared" si="150"/>
        <v>0</v>
      </c>
      <c r="Q685" s="34">
        <f t="shared" si="150"/>
        <v>0</v>
      </c>
      <c r="R685" s="34">
        <f t="shared" si="150"/>
        <v>0</v>
      </c>
      <c r="S685" s="34">
        <f t="shared" si="150"/>
        <v>0</v>
      </c>
      <c r="T685" s="34">
        <f t="shared" si="150"/>
        <v>0</v>
      </c>
      <c r="U685" s="34">
        <f t="shared" si="150"/>
        <v>0</v>
      </c>
      <c r="V685" s="34">
        <f t="shared" si="150"/>
        <v>0</v>
      </c>
      <c r="W685" s="33">
        <f t="shared" si="150"/>
        <v>0</v>
      </c>
      <c r="Y685" s="583"/>
    </row>
    <row r="686" spans="2:25" s="72" customFormat="1" outlineLevel="1" x14ac:dyDescent="0.2">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
      <c r="B688" s="25"/>
      <c r="C688" s="23"/>
      <c r="D688" s="23"/>
      <c r="E688" s="24" t="s">
        <v>166</v>
      </c>
      <c r="F688" s="24"/>
      <c r="G688" s="69">
        <f t="shared" ref="G688:W688" si="151">SUBTOTAL(9,G689:G691)</f>
        <v>0</v>
      </c>
      <c r="H688" s="70">
        <f t="shared" si="151"/>
        <v>0</v>
      </c>
      <c r="I688" s="66">
        <f t="shared" si="151"/>
        <v>0</v>
      </c>
      <c r="J688" s="66">
        <f t="shared" si="151"/>
        <v>0</v>
      </c>
      <c r="K688" s="67">
        <f t="shared" si="151"/>
        <v>0</v>
      </c>
      <c r="L688" s="34">
        <f t="shared" si="151"/>
        <v>0</v>
      </c>
      <c r="M688" s="34">
        <f t="shared" si="151"/>
        <v>0</v>
      </c>
      <c r="N688" s="34">
        <f t="shared" si="151"/>
        <v>0</v>
      </c>
      <c r="O688" s="34">
        <f t="shared" si="151"/>
        <v>0</v>
      </c>
      <c r="P688" s="34">
        <f t="shared" si="151"/>
        <v>0</v>
      </c>
      <c r="Q688" s="34">
        <f t="shared" si="151"/>
        <v>0</v>
      </c>
      <c r="R688" s="34">
        <f t="shared" si="151"/>
        <v>0</v>
      </c>
      <c r="S688" s="34">
        <f t="shared" si="151"/>
        <v>0</v>
      </c>
      <c r="T688" s="34">
        <f t="shared" si="151"/>
        <v>0</v>
      </c>
      <c r="U688" s="34">
        <f t="shared" si="151"/>
        <v>0</v>
      </c>
      <c r="V688" s="34">
        <f t="shared" si="151"/>
        <v>0</v>
      </c>
      <c r="W688" s="33">
        <f t="shared" si="151"/>
        <v>0</v>
      </c>
      <c r="Y688" s="370"/>
    </row>
    <row r="689" spans="2:25" s="72" customFormat="1" outlineLevel="1" x14ac:dyDescent="0.2">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
      <c r="B692" s="25"/>
      <c r="C692" s="23"/>
      <c r="D692" s="23"/>
      <c r="E692" s="24" t="s">
        <v>174</v>
      </c>
      <c r="F692" s="24"/>
      <c r="G692" s="69">
        <f t="shared" ref="G692:W692" si="152">SUBTOTAL(9,G693:G694)</f>
        <v>0</v>
      </c>
      <c r="H692" s="70">
        <f t="shared" si="152"/>
        <v>0</v>
      </c>
      <c r="I692" s="66">
        <f t="shared" si="152"/>
        <v>0</v>
      </c>
      <c r="J692" s="66">
        <f t="shared" si="152"/>
        <v>0</v>
      </c>
      <c r="K692" s="67">
        <f t="shared" si="152"/>
        <v>0</v>
      </c>
      <c r="L692" s="34">
        <f t="shared" si="152"/>
        <v>0</v>
      </c>
      <c r="M692" s="34">
        <f t="shared" si="152"/>
        <v>0</v>
      </c>
      <c r="N692" s="34">
        <f t="shared" si="152"/>
        <v>0</v>
      </c>
      <c r="O692" s="34">
        <f t="shared" si="152"/>
        <v>0</v>
      </c>
      <c r="P692" s="34">
        <f t="shared" si="152"/>
        <v>0</v>
      </c>
      <c r="Q692" s="34">
        <f t="shared" si="152"/>
        <v>0</v>
      </c>
      <c r="R692" s="34">
        <f t="shared" si="152"/>
        <v>0</v>
      </c>
      <c r="S692" s="34">
        <f t="shared" si="152"/>
        <v>0</v>
      </c>
      <c r="T692" s="34">
        <f t="shared" si="152"/>
        <v>0</v>
      </c>
      <c r="U692" s="34">
        <f t="shared" si="152"/>
        <v>0</v>
      </c>
      <c r="V692" s="34">
        <f t="shared" si="152"/>
        <v>0</v>
      </c>
      <c r="W692" s="33">
        <f t="shared" si="152"/>
        <v>0</v>
      </c>
      <c r="Y692" s="370"/>
    </row>
    <row r="693" spans="2:25" s="72" customFormat="1" outlineLevel="1" x14ac:dyDescent="0.2">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
      <c r="B695" s="25"/>
      <c r="C695" s="23"/>
      <c r="D695" s="23"/>
      <c r="E695" s="24" t="s">
        <v>169</v>
      </c>
      <c r="F695" s="24"/>
      <c r="G695" s="69">
        <f t="shared" ref="G695:W695" si="153">SUBTOTAL(9,G696:G698)</f>
        <v>0</v>
      </c>
      <c r="H695" s="70">
        <f t="shared" si="153"/>
        <v>0</v>
      </c>
      <c r="I695" s="66">
        <f t="shared" si="153"/>
        <v>0</v>
      </c>
      <c r="J695" s="66">
        <f t="shared" si="153"/>
        <v>0</v>
      </c>
      <c r="K695" s="67">
        <f t="shared" si="153"/>
        <v>0</v>
      </c>
      <c r="L695" s="34">
        <f t="shared" si="153"/>
        <v>0</v>
      </c>
      <c r="M695" s="34">
        <f t="shared" si="153"/>
        <v>0</v>
      </c>
      <c r="N695" s="34">
        <f t="shared" si="153"/>
        <v>0</v>
      </c>
      <c r="O695" s="34">
        <f t="shared" si="153"/>
        <v>0</v>
      </c>
      <c r="P695" s="34">
        <f t="shared" si="153"/>
        <v>0</v>
      </c>
      <c r="Q695" s="34">
        <f t="shared" si="153"/>
        <v>0</v>
      </c>
      <c r="R695" s="34">
        <f t="shared" si="153"/>
        <v>0</v>
      </c>
      <c r="S695" s="34">
        <f t="shared" si="153"/>
        <v>0</v>
      </c>
      <c r="T695" s="34">
        <f t="shared" si="153"/>
        <v>0</v>
      </c>
      <c r="U695" s="34">
        <f t="shared" si="153"/>
        <v>0</v>
      </c>
      <c r="V695" s="34">
        <f t="shared" si="153"/>
        <v>0</v>
      </c>
      <c r="W695" s="33">
        <f t="shared" si="153"/>
        <v>0</v>
      </c>
      <c r="Y695" s="370"/>
    </row>
    <row r="696" spans="2:25" s="72" customFormat="1" outlineLevel="1" x14ac:dyDescent="0.2">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
      <c r="B699" s="25"/>
      <c r="C699" s="23"/>
      <c r="D699" s="23"/>
      <c r="E699" s="24" t="s">
        <v>334</v>
      </c>
      <c r="F699" s="24"/>
      <c r="G699" s="69">
        <f t="shared" ref="G699:W699" si="154">SUBTOTAL(9,G700:G701)</f>
        <v>0</v>
      </c>
      <c r="H699" s="70">
        <f t="shared" si="154"/>
        <v>0</v>
      </c>
      <c r="I699" s="66">
        <f t="shared" si="154"/>
        <v>0</v>
      </c>
      <c r="J699" s="66">
        <f t="shared" si="154"/>
        <v>0</v>
      </c>
      <c r="K699" s="67">
        <f t="shared" si="154"/>
        <v>0</v>
      </c>
      <c r="L699" s="34">
        <f t="shared" si="154"/>
        <v>0</v>
      </c>
      <c r="M699" s="34">
        <f t="shared" si="154"/>
        <v>0</v>
      </c>
      <c r="N699" s="34">
        <f t="shared" si="154"/>
        <v>0</v>
      </c>
      <c r="O699" s="34">
        <f t="shared" si="154"/>
        <v>0</v>
      </c>
      <c r="P699" s="34">
        <f t="shared" si="154"/>
        <v>0</v>
      </c>
      <c r="Q699" s="34">
        <f t="shared" si="154"/>
        <v>0</v>
      </c>
      <c r="R699" s="34">
        <f t="shared" si="154"/>
        <v>0</v>
      </c>
      <c r="S699" s="34">
        <f t="shared" si="154"/>
        <v>0</v>
      </c>
      <c r="T699" s="34">
        <f t="shared" si="154"/>
        <v>0</v>
      </c>
      <c r="U699" s="34">
        <f t="shared" si="154"/>
        <v>0</v>
      </c>
      <c r="V699" s="34">
        <f t="shared" si="154"/>
        <v>0</v>
      </c>
      <c r="W699" s="33">
        <f t="shared" si="154"/>
        <v>0</v>
      </c>
      <c r="Y699" s="370"/>
    </row>
    <row r="700" spans="2:25" s="72" customFormat="1" outlineLevel="1" x14ac:dyDescent="0.2">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
      <c r="B702" s="25"/>
      <c r="C702" s="23"/>
      <c r="D702" s="23"/>
      <c r="E702" s="24" t="s">
        <v>337</v>
      </c>
      <c r="F702" s="24"/>
      <c r="G702" s="69">
        <f t="shared" ref="G702:W702" si="155">SUBTOTAL(9,G703:G705)</f>
        <v>0</v>
      </c>
      <c r="H702" s="70">
        <f t="shared" si="155"/>
        <v>0</v>
      </c>
      <c r="I702" s="66">
        <f t="shared" si="155"/>
        <v>0</v>
      </c>
      <c r="J702" s="66">
        <f t="shared" si="155"/>
        <v>0</v>
      </c>
      <c r="K702" s="67">
        <f t="shared" si="155"/>
        <v>0</v>
      </c>
      <c r="L702" s="34">
        <f t="shared" si="155"/>
        <v>0</v>
      </c>
      <c r="M702" s="34">
        <f t="shared" si="155"/>
        <v>0</v>
      </c>
      <c r="N702" s="34">
        <f t="shared" si="155"/>
        <v>0</v>
      </c>
      <c r="O702" s="34">
        <f t="shared" si="155"/>
        <v>0</v>
      </c>
      <c r="P702" s="34">
        <f t="shared" si="155"/>
        <v>0</v>
      </c>
      <c r="Q702" s="34">
        <f t="shared" si="155"/>
        <v>0</v>
      </c>
      <c r="R702" s="34">
        <f t="shared" si="155"/>
        <v>0</v>
      </c>
      <c r="S702" s="34">
        <f t="shared" si="155"/>
        <v>0</v>
      </c>
      <c r="T702" s="34">
        <f t="shared" si="155"/>
        <v>0</v>
      </c>
      <c r="U702" s="34">
        <f t="shared" si="155"/>
        <v>0</v>
      </c>
      <c r="V702" s="34">
        <f t="shared" si="155"/>
        <v>0</v>
      </c>
      <c r="W702" s="33">
        <f t="shared" si="155"/>
        <v>0</v>
      </c>
      <c r="Y702" s="370"/>
    </row>
    <row r="703" spans="2:25" s="72" customFormat="1" outlineLevel="1" x14ac:dyDescent="0.2">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84"/>
    </row>
    <row r="707" spans="2:25" s="72" customFormat="1" x14ac:dyDescent="0.2">
      <c r="B707" s="25"/>
      <c r="C707" s="23"/>
      <c r="D707" s="23"/>
      <c r="E707" s="24" t="s">
        <v>184</v>
      </c>
      <c r="F707" s="24"/>
      <c r="G707" s="69">
        <f t="shared" ref="G707:W707" si="156">SUBTOTAL(9,G708:G709)</f>
        <v>0</v>
      </c>
      <c r="H707" s="70">
        <f t="shared" si="156"/>
        <v>0</v>
      </c>
      <c r="I707" s="66">
        <f t="shared" si="156"/>
        <v>0</v>
      </c>
      <c r="J707" s="66">
        <f t="shared" si="156"/>
        <v>0</v>
      </c>
      <c r="K707" s="67">
        <f t="shared" si="156"/>
        <v>0</v>
      </c>
      <c r="L707" s="34">
        <f t="shared" si="156"/>
        <v>0</v>
      </c>
      <c r="M707" s="34">
        <f t="shared" si="156"/>
        <v>0</v>
      </c>
      <c r="N707" s="34">
        <f t="shared" si="156"/>
        <v>0</v>
      </c>
      <c r="O707" s="34">
        <f t="shared" si="156"/>
        <v>0</v>
      </c>
      <c r="P707" s="34">
        <f t="shared" si="156"/>
        <v>0</v>
      </c>
      <c r="Q707" s="34">
        <f t="shared" si="156"/>
        <v>0</v>
      </c>
      <c r="R707" s="34">
        <f t="shared" si="156"/>
        <v>0</v>
      </c>
      <c r="S707" s="34">
        <f t="shared" si="156"/>
        <v>0</v>
      </c>
      <c r="T707" s="34">
        <f t="shared" si="156"/>
        <v>0</v>
      </c>
      <c r="U707" s="34">
        <f t="shared" si="156"/>
        <v>0</v>
      </c>
      <c r="V707" s="34">
        <f t="shared" si="156"/>
        <v>0</v>
      </c>
      <c r="W707" s="33">
        <f t="shared" si="156"/>
        <v>0</v>
      </c>
      <c r="Y707" s="583"/>
    </row>
    <row r="708" spans="2:25" s="72" customFormat="1" outlineLevel="1" x14ac:dyDescent="0.2">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
      <c r="B710" s="25"/>
      <c r="C710" s="23"/>
      <c r="D710" s="23"/>
      <c r="E710" s="24" t="s">
        <v>185</v>
      </c>
      <c r="F710" s="24"/>
      <c r="G710" s="69">
        <f t="shared" ref="G710:W710" si="157">SUBTOTAL(9,G711:G712)</f>
        <v>0</v>
      </c>
      <c r="H710" s="70">
        <f t="shared" si="157"/>
        <v>0</v>
      </c>
      <c r="I710" s="66">
        <f t="shared" si="157"/>
        <v>0</v>
      </c>
      <c r="J710" s="66">
        <f t="shared" si="157"/>
        <v>0</v>
      </c>
      <c r="K710" s="67">
        <f t="shared" si="157"/>
        <v>0</v>
      </c>
      <c r="L710" s="34">
        <f t="shared" si="157"/>
        <v>0</v>
      </c>
      <c r="M710" s="34">
        <f t="shared" si="157"/>
        <v>0</v>
      </c>
      <c r="N710" s="34">
        <f t="shared" si="157"/>
        <v>0</v>
      </c>
      <c r="O710" s="34">
        <f t="shared" si="157"/>
        <v>0</v>
      </c>
      <c r="P710" s="34">
        <f t="shared" si="157"/>
        <v>0</v>
      </c>
      <c r="Q710" s="34">
        <f t="shared" si="157"/>
        <v>0</v>
      </c>
      <c r="R710" s="34">
        <f t="shared" si="157"/>
        <v>0</v>
      </c>
      <c r="S710" s="34">
        <f t="shared" si="157"/>
        <v>0</v>
      </c>
      <c r="T710" s="34">
        <f t="shared" si="157"/>
        <v>0</v>
      </c>
      <c r="U710" s="34">
        <f t="shared" si="157"/>
        <v>0</v>
      </c>
      <c r="V710" s="34">
        <f t="shared" si="157"/>
        <v>0</v>
      </c>
      <c r="W710" s="33">
        <f t="shared" si="157"/>
        <v>0</v>
      </c>
      <c r="Y710" s="370"/>
    </row>
    <row r="711" spans="2:25" s="72" customFormat="1" outlineLevel="1" x14ac:dyDescent="0.2">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
      <c r="B713" s="25"/>
      <c r="C713" s="23"/>
      <c r="D713" s="23"/>
      <c r="E713" s="24" t="s">
        <v>186</v>
      </c>
      <c r="F713" s="24"/>
      <c r="G713" s="69">
        <f t="shared" ref="G713:W713" si="158">SUBTOTAL(9,G714:G715)</f>
        <v>0</v>
      </c>
      <c r="H713" s="70">
        <f t="shared" si="158"/>
        <v>0</v>
      </c>
      <c r="I713" s="66">
        <f t="shared" si="158"/>
        <v>0</v>
      </c>
      <c r="J713" s="66">
        <f t="shared" si="158"/>
        <v>0</v>
      </c>
      <c r="K713" s="67">
        <f t="shared" si="158"/>
        <v>0</v>
      </c>
      <c r="L713" s="34">
        <f t="shared" si="158"/>
        <v>0</v>
      </c>
      <c r="M713" s="34">
        <f t="shared" si="158"/>
        <v>0</v>
      </c>
      <c r="N713" s="34">
        <f t="shared" si="158"/>
        <v>0</v>
      </c>
      <c r="O713" s="34">
        <f t="shared" si="158"/>
        <v>0</v>
      </c>
      <c r="P713" s="34">
        <f t="shared" si="158"/>
        <v>0</v>
      </c>
      <c r="Q713" s="34">
        <f t="shared" si="158"/>
        <v>0</v>
      </c>
      <c r="R713" s="34">
        <f t="shared" si="158"/>
        <v>0</v>
      </c>
      <c r="S713" s="34">
        <f t="shared" si="158"/>
        <v>0</v>
      </c>
      <c r="T713" s="34">
        <f t="shared" si="158"/>
        <v>0</v>
      </c>
      <c r="U713" s="34">
        <f t="shared" si="158"/>
        <v>0</v>
      </c>
      <c r="V713" s="34">
        <f t="shared" si="158"/>
        <v>0</v>
      </c>
      <c r="W713" s="33">
        <f t="shared" si="158"/>
        <v>0</v>
      </c>
      <c r="Y713" s="370"/>
    </row>
    <row r="714" spans="2:25" s="72" customFormat="1" outlineLevel="1" x14ac:dyDescent="0.2">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
      <c r="B716" s="25"/>
      <c r="C716" s="23"/>
      <c r="D716" s="23"/>
      <c r="E716" s="24" t="s">
        <v>187</v>
      </c>
      <c r="F716" s="24"/>
      <c r="G716" s="69">
        <f t="shared" ref="G716:W716" si="159">SUBTOTAL(9,G717:G718)</f>
        <v>0</v>
      </c>
      <c r="H716" s="70">
        <f t="shared" si="159"/>
        <v>0</v>
      </c>
      <c r="I716" s="66">
        <f t="shared" si="159"/>
        <v>0</v>
      </c>
      <c r="J716" s="66">
        <f t="shared" si="159"/>
        <v>0</v>
      </c>
      <c r="K716" s="67">
        <f t="shared" si="159"/>
        <v>0</v>
      </c>
      <c r="L716" s="34">
        <f t="shared" si="159"/>
        <v>0</v>
      </c>
      <c r="M716" s="34">
        <f t="shared" si="159"/>
        <v>0</v>
      </c>
      <c r="N716" s="34">
        <f t="shared" si="159"/>
        <v>0</v>
      </c>
      <c r="O716" s="34">
        <f t="shared" si="159"/>
        <v>0</v>
      </c>
      <c r="P716" s="34">
        <f t="shared" si="159"/>
        <v>0</v>
      </c>
      <c r="Q716" s="34">
        <f t="shared" si="159"/>
        <v>0</v>
      </c>
      <c r="R716" s="34">
        <f t="shared" si="159"/>
        <v>0</v>
      </c>
      <c r="S716" s="34">
        <f t="shared" si="159"/>
        <v>0</v>
      </c>
      <c r="T716" s="34">
        <f t="shared" si="159"/>
        <v>0</v>
      </c>
      <c r="U716" s="34">
        <f t="shared" si="159"/>
        <v>0</v>
      </c>
      <c r="V716" s="34">
        <f t="shared" si="159"/>
        <v>0</v>
      </c>
      <c r="W716" s="33">
        <f t="shared" si="159"/>
        <v>0</v>
      </c>
      <c r="Y716" s="370"/>
    </row>
    <row r="717" spans="2:25" s="72" customFormat="1" outlineLevel="1" x14ac:dyDescent="0.2">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
      <c r="B719" s="25"/>
      <c r="C719" s="23"/>
      <c r="D719" s="23"/>
      <c r="E719" s="24" t="s">
        <v>341</v>
      </c>
      <c r="F719" s="24"/>
      <c r="G719" s="69">
        <f t="shared" ref="G719:W719" si="160">SUBTOTAL(9,G720:G721)</f>
        <v>0</v>
      </c>
      <c r="H719" s="70">
        <f t="shared" si="160"/>
        <v>0</v>
      </c>
      <c r="I719" s="66">
        <f t="shared" si="160"/>
        <v>0</v>
      </c>
      <c r="J719" s="66">
        <f t="shared" si="160"/>
        <v>0</v>
      </c>
      <c r="K719" s="67">
        <f t="shared" si="160"/>
        <v>0</v>
      </c>
      <c r="L719" s="34">
        <f t="shared" si="160"/>
        <v>0</v>
      </c>
      <c r="M719" s="34">
        <f t="shared" si="160"/>
        <v>0</v>
      </c>
      <c r="N719" s="34">
        <f t="shared" si="160"/>
        <v>0</v>
      </c>
      <c r="O719" s="34">
        <f t="shared" si="160"/>
        <v>0</v>
      </c>
      <c r="P719" s="34">
        <f t="shared" si="160"/>
        <v>0</v>
      </c>
      <c r="Q719" s="34">
        <f t="shared" si="160"/>
        <v>0</v>
      </c>
      <c r="R719" s="34">
        <f t="shared" si="160"/>
        <v>0</v>
      </c>
      <c r="S719" s="34">
        <f t="shared" si="160"/>
        <v>0</v>
      </c>
      <c r="T719" s="34">
        <f t="shared" si="160"/>
        <v>0</v>
      </c>
      <c r="U719" s="34">
        <f t="shared" si="160"/>
        <v>0</v>
      </c>
      <c r="V719" s="34">
        <f t="shared" si="160"/>
        <v>0</v>
      </c>
      <c r="W719" s="33">
        <f t="shared" si="160"/>
        <v>0</v>
      </c>
      <c r="Y719" s="370"/>
    </row>
    <row r="720" spans="2:25" s="72" customFormat="1" outlineLevel="1" x14ac:dyDescent="0.2">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
      <c r="B722" s="25"/>
      <c r="C722" s="23"/>
      <c r="D722" s="23"/>
      <c r="E722" s="24" t="s">
        <v>344</v>
      </c>
      <c r="F722" s="24"/>
      <c r="G722" s="69">
        <f t="shared" ref="G722:W722" si="161">SUBTOTAL(9,G723:G724)</f>
        <v>0</v>
      </c>
      <c r="H722" s="70">
        <f t="shared" si="161"/>
        <v>0</v>
      </c>
      <c r="I722" s="66">
        <f t="shared" si="161"/>
        <v>0</v>
      </c>
      <c r="J722" s="66">
        <f t="shared" si="161"/>
        <v>0</v>
      </c>
      <c r="K722" s="67">
        <f t="shared" si="161"/>
        <v>0</v>
      </c>
      <c r="L722" s="34">
        <f t="shared" si="161"/>
        <v>0</v>
      </c>
      <c r="M722" s="34">
        <f t="shared" si="161"/>
        <v>0</v>
      </c>
      <c r="N722" s="34">
        <f t="shared" si="161"/>
        <v>0</v>
      </c>
      <c r="O722" s="34">
        <f t="shared" si="161"/>
        <v>0</v>
      </c>
      <c r="P722" s="34">
        <f t="shared" si="161"/>
        <v>0</v>
      </c>
      <c r="Q722" s="34">
        <f t="shared" si="161"/>
        <v>0</v>
      </c>
      <c r="R722" s="34">
        <f t="shared" si="161"/>
        <v>0</v>
      </c>
      <c r="S722" s="34">
        <f t="shared" si="161"/>
        <v>0</v>
      </c>
      <c r="T722" s="34">
        <f t="shared" si="161"/>
        <v>0</v>
      </c>
      <c r="U722" s="34">
        <f t="shared" si="161"/>
        <v>0</v>
      </c>
      <c r="V722" s="34">
        <f t="shared" si="161"/>
        <v>0</v>
      </c>
      <c r="W722" s="33">
        <f t="shared" si="161"/>
        <v>0</v>
      </c>
      <c r="Y722" s="370"/>
    </row>
    <row r="723" spans="2:29" s="72" customFormat="1" outlineLevel="1" x14ac:dyDescent="0.2">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
      <c r="B725" s="25"/>
      <c r="C725" s="23"/>
      <c r="D725" s="23" t="s">
        <v>63</v>
      </c>
      <c r="E725" s="24"/>
      <c r="F725" s="24"/>
      <c r="G725" s="69">
        <f>SUBTOTAL(9,G726:G728)</f>
        <v>0</v>
      </c>
      <c r="H725" s="66">
        <f t="shared" ref="H725:W725" si="162">SUBTOTAL(9,H726:H728)</f>
        <v>0</v>
      </c>
      <c r="I725" s="66">
        <f t="shared" si="162"/>
        <v>0</v>
      </c>
      <c r="J725" s="66">
        <f t="shared" si="162"/>
        <v>0</v>
      </c>
      <c r="K725" s="67">
        <f t="shared" si="162"/>
        <v>0</v>
      </c>
      <c r="L725" s="51">
        <f t="shared" si="162"/>
        <v>0</v>
      </c>
      <c r="M725" s="34">
        <f t="shared" si="162"/>
        <v>0</v>
      </c>
      <c r="N725" s="34">
        <f t="shared" si="162"/>
        <v>0</v>
      </c>
      <c r="O725" s="34">
        <f t="shared" si="162"/>
        <v>0</v>
      </c>
      <c r="P725" s="34">
        <f t="shared" si="162"/>
        <v>0</v>
      </c>
      <c r="Q725" s="34">
        <f t="shared" si="162"/>
        <v>0</v>
      </c>
      <c r="R725" s="34">
        <f t="shared" si="162"/>
        <v>0</v>
      </c>
      <c r="S725" s="34">
        <f t="shared" si="162"/>
        <v>0</v>
      </c>
      <c r="T725" s="34">
        <f t="shared" si="162"/>
        <v>0</v>
      </c>
      <c r="U725" s="34">
        <f t="shared" si="162"/>
        <v>0</v>
      </c>
      <c r="V725" s="37">
        <f t="shared" si="162"/>
        <v>0</v>
      </c>
      <c r="W725" s="37">
        <f t="shared" si="162"/>
        <v>0</v>
      </c>
      <c r="Y725" s="370"/>
    </row>
    <row r="726" spans="2:29" s="72" customFormat="1" outlineLevel="1" x14ac:dyDescent="0.2">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84"/>
      <c r="Z732" s="72"/>
      <c r="AA732" s="72"/>
      <c r="AB732" s="72"/>
      <c r="AC732" s="72"/>
    </row>
    <row r="733" spans="2:29" s="72" customFormat="1" x14ac:dyDescent="0.2">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
      <c r="B734" s="25"/>
      <c r="C734" s="23"/>
      <c r="D734" s="23"/>
      <c r="E734" s="24" t="s">
        <v>153</v>
      </c>
      <c r="F734" s="24"/>
      <c r="G734" s="69">
        <f t="shared" ref="G734:W734" si="163">SUBTOTAL(9,G735:G738)</f>
        <v>0</v>
      </c>
      <c r="H734" s="70">
        <f t="shared" si="163"/>
        <v>0</v>
      </c>
      <c r="I734" s="66">
        <f t="shared" si="163"/>
        <v>0</v>
      </c>
      <c r="J734" s="66">
        <f t="shared" si="163"/>
        <v>0</v>
      </c>
      <c r="K734" s="67">
        <f t="shared" si="163"/>
        <v>0</v>
      </c>
      <c r="L734" s="34">
        <f t="shared" si="163"/>
        <v>0</v>
      </c>
      <c r="M734" s="34">
        <f t="shared" si="163"/>
        <v>0</v>
      </c>
      <c r="N734" s="34">
        <f t="shared" si="163"/>
        <v>0</v>
      </c>
      <c r="O734" s="34">
        <f t="shared" si="163"/>
        <v>0</v>
      </c>
      <c r="P734" s="34">
        <f t="shared" si="163"/>
        <v>0</v>
      </c>
      <c r="Q734" s="34">
        <f t="shared" si="163"/>
        <v>0</v>
      </c>
      <c r="R734" s="34">
        <f t="shared" si="163"/>
        <v>0</v>
      </c>
      <c r="S734" s="34">
        <f t="shared" si="163"/>
        <v>0</v>
      </c>
      <c r="T734" s="34">
        <f t="shared" si="163"/>
        <v>0</v>
      </c>
      <c r="U734" s="34">
        <f t="shared" si="163"/>
        <v>0</v>
      </c>
      <c r="V734" s="34">
        <f t="shared" si="163"/>
        <v>0</v>
      </c>
      <c r="W734" s="33">
        <f t="shared" si="163"/>
        <v>0</v>
      </c>
      <c r="Y734" s="583"/>
    </row>
    <row r="735" spans="2:29" s="72" customFormat="1" outlineLevel="1" x14ac:dyDescent="0.2">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
      <c r="B739" s="25"/>
      <c r="C739" s="23"/>
      <c r="D739" s="23"/>
      <c r="E739" s="24" t="s">
        <v>157</v>
      </c>
      <c r="F739" s="24"/>
      <c r="G739" s="69">
        <f t="shared" ref="G739:W739" si="164">SUBTOTAL(9,G740:G743)</f>
        <v>0</v>
      </c>
      <c r="H739" s="70">
        <f t="shared" si="164"/>
        <v>0</v>
      </c>
      <c r="I739" s="66">
        <f t="shared" si="164"/>
        <v>0</v>
      </c>
      <c r="J739" s="66">
        <f t="shared" si="164"/>
        <v>0</v>
      </c>
      <c r="K739" s="67">
        <f t="shared" si="164"/>
        <v>0</v>
      </c>
      <c r="L739" s="34">
        <f t="shared" si="164"/>
        <v>0</v>
      </c>
      <c r="M739" s="34">
        <f t="shared" si="164"/>
        <v>0</v>
      </c>
      <c r="N739" s="34">
        <f t="shared" si="164"/>
        <v>0</v>
      </c>
      <c r="O739" s="34">
        <f t="shared" si="164"/>
        <v>0</v>
      </c>
      <c r="P739" s="34">
        <f t="shared" si="164"/>
        <v>0</v>
      </c>
      <c r="Q739" s="34">
        <f t="shared" si="164"/>
        <v>0</v>
      </c>
      <c r="R739" s="34">
        <f t="shared" si="164"/>
        <v>0</v>
      </c>
      <c r="S739" s="34">
        <f t="shared" si="164"/>
        <v>0</v>
      </c>
      <c r="T739" s="34">
        <f t="shared" si="164"/>
        <v>0</v>
      </c>
      <c r="U739" s="34">
        <f t="shared" si="164"/>
        <v>0</v>
      </c>
      <c r="V739" s="34">
        <f t="shared" si="164"/>
        <v>0</v>
      </c>
      <c r="W739" s="33">
        <f t="shared" si="164"/>
        <v>0</v>
      </c>
      <c r="Y739" s="370"/>
    </row>
    <row r="740" spans="2:25" s="72" customFormat="1" outlineLevel="1" x14ac:dyDescent="0.2">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
      <c r="B744" s="25"/>
      <c r="C744" s="23"/>
      <c r="D744" s="23"/>
      <c r="E744" s="24" t="s">
        <v>347</v>
      </c>
      <c r="F744" s="24"/>
      <c r="G744" s="69">
        <f t="shared" ref="G744:W744" si="165">SUBTOTAL(9,G745:G748)</f>
        <v>0</v>
      </c>
      <c r="H744" s="70">
        <f t="shared" si="165"/>
        <v>0</v>
      </c>
      <c r="I744" s="66">
        <f t="shared" si="165"/>
        <v>0</v>
      </c>
      <c r="J744" s="66">
        <f t="shared" si="165"/>
        <v>0</v>
      </c>
      <c r="K744" s="67">
        <f t="shared" si="165"/>
        <v>0</v>
      </c>
      <c r="L744" s="34">
        <f t="shared" si="165"/>
        <v>0</v>
      </c>
      <c r="M744" s="34">
        <f t="shared" si="165"/>
        <v>0</v>
      </c>
      <c r="N744" s="34">
        <f t="shared" si="165"/>
        <v>0</v>
      </c>
      <c r="O744" s="34">
        <f t="shared" si="165"/>
        <v>0</v>
      </c>
      <c r="P744" s="34">
        <f t="shared" si="165"/>
        <v>0</v>
      </c>
      <c r="Q744" s="34">
        <f t="shared" si="165"/>
        <v>0</v>
      </c>
      <c r="R744" s="34">
        <f t="shared" si="165"/>
        <v>0</v>
      </c>
      <c r="S744" s="34">
        <f t="shared" si="165"/>
        <v>0</v>
      </c>
      <c r="T744" s="34">
        <f t="shared" si="165"/>
        <v>0</v>
      </c>
      <c r="U744" s="34">
        <f t="shared" si="165"/>
        <v>0</v>
      </c>
      <c r="V744" s="34">
        <f t="shared" si="165"/>
        <v>0</v>
      </c>
      <c r="W744" s="33">
        <f t="shared" si="165"/>
        <v>0</v>
      </c>
      <c r="Y744" s="370"/>
    </row>
    <row r="745" spans="2:25" s="72" customFormat="1" outlineLevel="1" x14ac:dyDescent="0.2">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84"/>
    </row>
    <row r="750" spans="2:25" s="72" customFormat="1" x14ac:dyDescent="0.2">
      <c r="B750" s="25"/>
      <c r="C750" s="23"/>
      <c r="D750" s="23"/>
      <c r="E750" s="64" t="s">
        <v>54</v>
      </c>
      <c r="F750" s="24"/>
      <c r="G750" s="69">
        <f t="shared" ref="G750:W750" si="166">SUBTOTAL(9,G751:G753)</f>
        <v>0</v>
      </c>
      <c r="H750" s="70">
        <f t="shared" si="166"/>
        <v>0</v>
      </c>
      <c r="I750" s="66">
        <f t="shared" si="166"/>
        <v>0</v>
      </c>
      <c r="J750" s="66">
        <f t="shared" si="166"/>
        <v>0</v>
      </c>
      <c r="K750" s="67">
        <f t="shared" si="166"/>
        <v>0</v>
      </c>
      <c r="L750" s="34">
        <f t="shared" si="166"/>
        <v>0</v>
      </c>
      <c r="M750" s="34">
        <f t="shared" si="166"/>
        <v>0</v>
      </c>
      <c r="N750" s="34">
        <f t="shared" si="166"/>
        <v>0</v>
      </c>
      <c r="O750" s="34">
        <f t="shared" si="166"/>
        <v>0</v>
      </c>
      <c r="P750" s="34">
        <f t="shared" si="166"/>
        <v>0</v>
      </c>
      <c r="Q750" s="34">
        <f t="shared" si="166"/>
        <v>0</v>
      </c>
      <c r="R750" s="34">
        <f t="shared" si="166"/>
        <v>0</v>
      </c>
      <c r="S750" s="34">
        <f t="shared" si="166"/>
        <v>0</v>
      </c>
      <c r="T750" s="34">
        <f t="shared" si="166"/>
        <v>0</v>
      </c>
      <c r="U750" s="34">
        <f t="shared" si="166"/>
        <v>0</v>
      </c>
      <c r="V750" s="34">
        <f t="shared" si="166"/>
        <v>0</v>
      </c>
      <c r="W750" s="33">
        <f t="shared" si="166"/>
        <v>0</v>
      </c>
      <c r="Y750" s="583"/>
    </row>
    <row r="751" spans="2:25" s="72" customFormat="1" outlineLevel="1" x14ac:dyDescent="0.2">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
      <c r="B754" s="25"/>
      <c r="C754" s="23"/>
      <c r="D754" s="23"/>
      <c r="E754" s="24" t="s">
        <v>56</v>
      </c>
      <c r="F754" s="24"/>
      <c r="G754" s="69">
        <f t="shared" ref="G754:W754" si="167">SUBTOTAL(9,G755:G757)</f>
        <v>0</v>
      </c>
      <c r="H754" s="70">
        <f t="shared" si="167"/>
        <v>0</v>
      </c>
      <c r="I754" s="66">
        <f t="shared" si="167"/>
        <v>0</v>
      </c>
      <c r="J754" s="66">
        <f t="shared" si="167"/>
        <v>0</v>
      </c>
      <c r="K754" s="67">
        <f t="shared" si="167"/>
        <v>0</v>
      </c>
      <c r="L754" s="34">
        <f t="shared" si="167"/>
        <v>0</v>
      </c>
      <c r="M754" s="34">
        <f t="shared" si="167"/>
        <v>0</v>
      </c>
      <c r="N754" s="34">
        <f t="shared" si="167"/>
        <v>0</v>
      </c>
      <c r="O754" s="34">
        <f t="shared" si="167"/>
        <v>0</v>
      </c>
      <c r="P754" s="34">
        <f t="shared" si="167"/>
        <v>0</v>
      </c>
      <c r="Q754" s="34">
        <f t="shared" si="167"/>
        <v>0</v>
      </c>
      <c r="R754" s="34">
        <f t="shared" si="167"/>
        <v>0</v>
      </c>
      <c r="S754" s="34">
        <f t="shared" si="167"/>
        <v>0</v>
      </c>
      <c r="T754" s="34">
        <f t="shared" si="167"/>
        <v>0</v>
      </c>
      <c r="U754" s="34">
        <f t="shared" si="167"/>
        <v>0</v>
      </c>
      <c r="V754" s="34">
        <f t="shared" si="167"/>
        <v>0</v>
      </c>
      <c r="W754" s="33">
        <f t="shared" si="167"/>
        <v>0</v>
      </c>
      <c r="Y754" s="370"/>
    </row>
    <row r="755" spans="2:25" s="72" customFormat="1" outlineLevel="1" x14ac:dyDescent="0.2">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
      <c r="B758" s="25"/>
      <c r="C758" s="23"/>
      <c r="D758" s="23"/>
      <c r="E758" s="24" t="s">
        <v>57</v>
      </c>
      <c r="F758" s="24"/>
      <c r="G758" s="69">
        <f t="shared" ref="G758:W758" si="168">SUBTOTAL(9,G759:G761)</f>
        <v>0</v>
      </c>
      <c r="H758" s="70">
        <f t="shared" si="168"/>
        <v>0</v>
      </c>
      <c r="I758" s="66">
        <f t="shared" si="168"/>
        <v>0</v>
      </c>
      <c r="J758" s="66">
        <f t="shared" si="168"/>
        <v>0</v>
      </c>
      <c r="K758" s="67">
        <f t="shared" si="168"/>
        <v>0</v>
      </c>
      <c r="L758" s="34">
        <f t="shared" si="168"/>
        <v>0</v>
      </c>
      <c r="M758" s="34">
        <f t="shared" si="168"/>
        <v>0</v>
      </c>
      <c r="N758" s="34">
        <f t="shared" si="168"/>
        <v>0</v>
      </c>
      <c r="O758" s="34">
        <f t="shared" si="168"/>
        <v>0</v>
      </c>
      <c r="P758" s="34">
        <f t="shared" si="168"/>
        <v>0</v>
      </c>
      <c r="Q758" s="34">
        <f t="shared" si="168"/>
        <v>0</v>
      </c>
      <c r="R758" s="34">
        <f t="shared" si="168"/>
        <v>0</v>
      </c>
      <c r="S758" s="34">
        <f t="shared" si="168"/>
        <v>0</v>
      </c>
      <c r="T758" s="34">
        <f t="shared" si="168"/>
        <v>0</v>
      </c>
      <c r="U758" s="34">
        <f t="shared" si="168"/>
        <v>0</v>
      </c>
      <c r="V758" s="34">
        <f t="shared" si="168"/>
        <v>0</v>
      </c>
      <c r="W758" s="33">
        <f t="shared" si="168"/>
        <v>0</v>
      </c>
      <c r="Y758" s="370"/>
    </row>
    <row r="759" spans="2:25" s="72" customFormat="1" outlineLevel="1" x14ac:dyDescent="0.2">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84"/>
    </row>
    <row r="763" spans="2:25" s="72" customFormat="1" x14ac:dyDescent="0.2">
      <c r="B763" s="25"/>
      <c r="C763" s="23"/>
      <c r="D763" s="23"/>
      <c r="E763" s="24" t="s">
        <v>172</v>
      </c>
      <c r="F763" s="24"/>
      <c r="G763" s="69">
        <f t="shared" ref="G763:W763" si="169">SUBTOTAL(9,G764:G765)</f>
        <v>0</v>
      </c>
      <c r="H763" s="70">
        <f t="shared" si="169"/>
        <v>0</v>
      </c>
      <c r="I763" s="66">
        <f t="shared" si="169"/>
        <v>0</v>
      </c>
      <c r="J763" s="66">
        <f t="shared" si="169"/>
        <v>0</v>
      </c>
      <c r="K763" s="67">
        <f t="shared" si="169"/>
        <v>0</v>
      </c>
      <c r="L763" s="34">
        <f t="shared" si="169"/>
        <v>0</v>
      </c>
      <c r="M763" s="34">
        <f t="shared" si="169"/>
        <v>0</v>
      </c>
      <c r="N763" s="34">
        <f t="shared" si="169"/>
        <v>0</v>
      </c>
      <c r="O763" s="34">
        <f t="shared" si="169"/>
        <v>0</v>
      </c>
      <c r="P763" s="34">
        <f t="shared" si="169"/>
        <v>0</v>
      </c>
      <c r="Q763" s="34">
        <f t="shared" si="169"/>
        <v>0</v>
      </c>
      <c r="R763" s="34">
        <f t="shared" si="169"/>
        <v>0</v>
      </c>
      <c r="S763" s="34">
        <f t="shared" si="169"/>
        <v>0</v>
      </c>
      <c r="T763" s="34">
        <f t="shared" si="169"/>
        <v>0</v>
      </c>
      <c r="U763" s="34">
        <f t="shared" si="169"/>
        <v>0</v>
      </c>
      <c r="V763" s="34">
        <f t="shared" si="169"/>
        <v>0</v>
      </c>
      <c r="W763" s="33">
        <f t="shared" si="169"/>
        <v>0</v>
      </c>
      <c r="Y763" s="583"/>
    </row>
    <row r="764" spans="2:25" s="72" customFormat="1" outlineLevel="1" x14ac:dyDescent="0.2">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
      <c r="B766" s="25"/>
      <c r="C766" s="23"/>
      <c r="D766" s="23"/>
      <c r="E766" s="24" t="s">
        <v>166</v>
      </c>
      <c r="F766" s="24"/>
      <c r="G766" s="69">
        <f t="shared" ref="G766:W766" si="170">SUBTOTAL(9,G767:G769)</f>
        <v>0</v>
      </c>
      <c r="H766" s="70">
        <f t="shared" si="170"/>
        <v>0</v>
      </c>
      <c r="I766" s="66">
        <f t="shared" si="170"/>
        <v>0</v>
      </c>
      <c r="J766" s="66">
        <f t="shared" si="170"/>
        <v>0</v>
      </c>
      <c r="K766" s="67">
        <f t="shared" si="170"/>
        <v>0</v>
      </c>
      <c r="L766" s="34">
        <f t="shared" si="170"/>
        <v>0</v>
      </c>
      <c r="M766" s="34">
        <f t="shared" si="170"/>
        <v>0</v>
      </c>
      <c r="N766" s="34">
        <f t="shared" si="170"/>
        <v>0</v>
      </c>
      <c r="O766" s="34">
        <f t="shared" si="170"/>
        <v>0</v>
      </c>
      <c r="P766" s="34">
        <f t="shared" si="170"/>
        <v>0</v>
      </c>
      <c r="Q766" s="34">
        <f t="shared" si="170"/>
        <v>0</v>
      </c>
      <c r="R766" s="34">
        <f t="shared" si="170"/>
        <v>0</v>
      </c>
      <c r="S766" s="34">
        <f t="shared" si="170"/>
        <v>0</v>
      </c>
      <c r="T766" s="34">
        <f t="shared" si="170"/>
        <v>0</v>
      </c>
      <c r="U766" s="34">
        <f t="shared" si="170"/>
        <v>0</v>
      </c>
      <c r="V766" s="34">
        <f t="shared" si="170"/>
        <v>0</v>
      </c>
      <c r="W766" s="33">
        <f t="shared" si="170"/>
        <v>0</v>
      </c>
      <c r="Y766" s="370"/>
    </row>
    <row r="767" spans="2:25" s="72" customFormat="1" outlineLevel="1" x14ac:dyDescent="0.2">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
      <c r="B770" s="25"/>
      <c r="C770" s="23"/>
      <c r="D770" s="23"/>
      <c r="E770" s="24" t="s">
        <v>174</v>
      </c>
      <c r="F770" s="24"/>
      <c r="G770" s="69">
        <f t="shared" ref="G770:W770" si="171">SUBTOTAL(9,G771:G772)</f>
        <v>0</v>
      </c>
      <c r="H770" s="70">
        <f t="shared" si="171"/>
        <v>0</v>
      </c>
      <c r="I770" s="66">
        <f t="shared" si="171"/>
        <v>0</v>
      </c>
      <c r="J770" s="66">
        <f t="shared" si="171"/>
        <v>0</v>
      </c>
      <c r="K770" s="67">
        <f t="shared" si="171"/>
        <v>0</v>
      </c>
      <c r="L770" s="34">
        <f t="shared" si="171"/>
        <v>0</v>
      </c>
      <c r="M770" s="34">
        <f t="shared" si="171"/>
        <v>0</v>
      </c>
      <c r="N770" s="34">
        <f t="shared" si="171"/>
        <v>0</v>
      </c>
      <c r="O770" s="34">
        <f t="shared" si="171"/>
        <v>0</v>
      </c>
      <c r="P770" s="34">
        <f t="shared" si="171"/>
        <v>0</v>
      </c>
      <c r="Q770" s="34">
        <f t="shared" si="171"/>
        <v>0</v>
      </c>
      <c r="R770" s="34">
        <f t="shared" si="171"/>
        <v>0</v>
      </c>
      <c r="S770" s="34">
        <f t="shared" si="171"/>
        <v>0</v>
      </c>
      <c r="T770" s="34">
        <f t="shared" si="171"/>
        <v>0</v>
      </c>
      <c r="U770" s="34">
        <f t="shared" si="171"/>
        <v>0</v>
      </c>
      <c r="V770" s="34">
        <f t="shared" si="171"/>
        <v>0</v>
      </c>
      <c r="W770" s="33">
        <f t="shared" si="171"/>
        <v>0</v>
      </c>
      <c r="Y770" s="370"/>
    </row>
    <row r="771" spans="2:25" s="72" customFormat="1" outlineLevel="1" x14ac:dyDescent="0.2">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
      <c r="B773" s="25"/>
      <c r="C773" s="23"/>
      <c r="D773" s="23"/>
      <c r="E773" s="24" t="s">
        <v>169</v>
      </c>
      <c r="F773" s="24"/>
      <c r="G773" s="69">
        <f t="shared" ref="G773:W773" si="172">SUBTOTAL(9,G774:G776)</f>
        <v>0</v>
      </c>
      <c r="H773" s="70">
        <f t="shared" si="172"/>
        <v>0</v>
      </c>
      <c r="I773" s="66">
        <f t="shared" si="172"/>
        <v>0</v>
      </c>
      <c r="J773" s="66">
        <f t="shared" si="172"/>
        <v>0</v>
      </c>
      <c r="K773" s="67">
        <f t="shared" si="172"/>
        <v>0</v>
      </c>
      <c r="L773" s="34">
        <f t="shared" si="172"/>
        <v>0</v>
      </c>
      <c r="M773" s="34">
        <f t="shared" si="172"/>
        <v>0</v>
      </c>
      <c r="N773" s="34">
        <f t="shared" si="172"/>
        <v>0</v>
      </c>
      <c r="O773" s="34">
        <f t="shared" si="172"/>
        <v>0</v>
      </c>
      <c r="P773" s="34">
        <f t="shared" si="172"/>
        <v>0</v>
      </c>
      <c r="Q773" s="34">
        <f t="shared" si="172"/>
        <v>0</v>
      </c>
      <c r="R773" s="34">
        <f t="shared" si="172"/>
        <v>0</v>
      </c>
      <c r="S773" s="34">
        <f t="shared" si="172"/>
        <v>0</v>
      </c>
      <c r="T773" s="34">
        <f t="shared" si="172"/>
        <v>0</v>
      </c>
      <c r="U773" s="34">
        <f t="shared" si="172"/>
        <v>0</v>
      </c>
      <c r="V773" s="34">
        <f t="shared" si="172"/>
        <v>0</v>
      </c>
      <c r="W773" s="33">
        <f t="shared" si="172"/>
        <v>0</v>
      </c>
      <c r="Y773" s="370"/>
    </row>
    <row r="774" spans="2:25" s="72" customFormat="1" outlineLevel="1" x14ac:dyDescent="0.2">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
      <c r="B777" s="25"/>
      <c r="C777" s="23"/>
      <c r="D777" s="23"/>
      <c r="E777" s="24" t="s">
        <v>334</v>
      </c>
      <c r="F777" s="24"/>
      <c r="G777" s="69">
        <f t="shared" ref="G777:W777" si="173">SUBTOTAL(9,G778:G779)</f>
        <v>0</v>
      </c>
      <c r="H777" s="70">
        <f t="shared" si="173"/>
        <v>0</v>
      </c>
      <c r="I777" s="66">
        <f t="shared" si="173"/>
        <v>0</v>
      </c>
      <c r="J777" s="66">
        <f t="shared" si="173"/>
        <v>0</v>
      </c>
      <c r="K777" s="67">
        <f t="shared" si="173"/>
        <v>0</v>
      </c>
      <c r="L777" s="34">
        <f t="shared" si="173"/>
        <v>0</v>
      </c>
      <c r="M777" s="34">
        <f t="shared" si="173"/>
        <v>0</v>
      </c>
      <c r="N777" s="34">
        <f t="shared" si="173"/>
        <v>0</v>
      </c>
      <c r="O777" s="34">
        <f t="shared" si="173"/>
        <v>0</v>
      </c>
      <c r="P777" s="34">
        <f t="shared" si="173"/>
        <v>0</v>
      </c>
      <c r="Q777" s="34">
        <f t="shared" si="173"/>
        <v>0</v>
      </c>
      <c r="R777" s="34">
        <f t="shared" si="173"/>
        <v>0</v>
      </c>
      <c r="S777" s="34">
        <f t="shared" si="173"/>
        <v>0</v>
      </c>
      <c r="T777" s="34">
        <f t="shared" si="173"/>
        <v>0</v>
      </c>
      <c r="U777" s="34">
        <f t="shared" si="173"/>
        <v>0</v>
      </c>
      <c r="V777" s="34">
        <f t="shared" si="173"/>
        <v>0</v>
      </c>
      <c r="W777" s="33">
        <f t="shared" si="173"/>
        <v>0</v>
      </c>
      <c r="Y777" s="370"/>
    </row>
    <row r="778" spans="2:25" s="72" customFormat="1" outlineLevel="1" x14ac:dyDescent="0.2">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
      <c r="B780" s="25"/>
      <c r="C780" s="23"/>
      <c r="D780" s="23"/>
      <c r="E780" s="24" t="s">
        <v>337</v>
      </c>
      <c r="F780" s="24"/>
      <c r="G780" s="69">
        <f t="shared" ref="G780:W780" si="174">SUBTOTAL(9,G781:G783)</f>
        <v>0</v>
      </c>
      <c r="H780" s="70">
        <f t="shared" si="174"/>
        <v>0</v>
      </c>
      <c r="I780" s="66">
        <f t="shared" si="174"/>
        <v>0</v>
      </c>
      <c r="J780" s="66">
        <f t="shared" si="174"/>
        <v>0</v>
      </c>
      <c r="K780" s="67">
        <f t="shared" si="174"/>
        <v>0</v>
      </c>
      <c r="L780" s="34">
        <f t="shared" si="174"/>
        <v>0</v>
      </c>
      <c r="M780" s="34">
        <f t="shared" si="174"/>
        <v>0</v>
      </c>
      <c r="N780" s="34">
        <f t="shared" si="174"/>
        <v>0</v>
      </c>
      <c r="O780" s="34">
        <f t="shared" si="174"/>
        <v>0</v>
      </c>
      <c r="P780" s="34">
        <f t="shared" si="174"/>
        <v>0</v>
      </c>
      <c r="Q780" s="34">
        <f t="shared" si="174"/>
        <v>0</v>
      </c>
      <c r="R780" s="34">
        <f t="shared" si="174"/>
        <v>0</v>
      </c>
      <c r="S780" s="34">
        <f t="shared" si="174"/>
        <v>0</v>
      </c>
      <c r="T780" s="34">
        <f t="shared" si="174"/>
        <v>0</v>
      </c>
      <c r="U780" s="34">
        <f t="shared" si="174"/>
        <v>0</v>
      </c>
      <c r="V780" s="34">
        <f t="shared" si="174"/>
        <v>0</v>
      </c>
      <c r="W780" s="33">
        <f t="shared" si="174"/>
        <v>0</v>
      </c>
      <c r="Y780" s="370"/>
    </row>
    <row r="781" spans="2:25" s="72" customFormat="1" outlineLevel="1" x14ac:dyDescent="0.2">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84"/>
    </row>
    <row r="785" spans="2:25" s="72" customFormat="1" x14ac:dyDescent="0.2">
      <c r="B785" s="25"/>
      <c r="C785" s="23"/>
      <c r="D785" s="23"/>
      <c r="E785" s="24" t="s">
        <v>184</v>
      </c>
      <c r="F785" s="24"/>
      <c r="G785" s="69">
        <f t="shared" ref="G785:W785" si="175">SUBTOTAL(9,G786:G787)</f>
        <v>0</v>
      </c>
      <c r="H785" s="70">
        <f t="shared" si="175"/>
        <v>0</v>
      </c>
      <c r="I785" s="66">
        <f t="shared" si="175"/>
        <v>0</v>
      </c>
      <c r="J785" s="66">
        <f t="shared" si="175"/>
        <v>0</v>
      </c>
      <c r="K785" s="67">
        <f t="shared" si="175"/>
        <v>0</v>
      </c>
      <c r="L785" s="34">
        <f t="shared" si="175"/>
        <v>0</v>
      </c>
      <c r="M785" s="34">
        <f t="shared" si="175"/>
        <v>0</v>
      </c>
      <c r="N785" s="34">
        <f t="shared" si="175"/>
        <v>0</v>
      </c>
      <c r="O785" s="34">
        <f t="shared" si="175"/>
        <v>0</v>
      </c>
      <c r="P785" s="34">
        <f t="shared" si="175"/>
        <v>0</v>
      </c>
      <c r="Q785" s="34">
        <f t="shared" si="175"/>
        <v>0</v>
      </c>
      <c r="R785" s="34">
        <f t="shared" si="175"/>
        <v>0</v>
      </c>
      <c r="S785" s="34">
        <f t="shared" si="175"/>
        <v>0</v>
      </c>
      <c r="T785" s="34">
        <f t="shared" si="175"/>
        <v>0</v>
      </c>
      <c r="U785" s="34">
        <f t="shared" si="175"/>
        <v>0</v>
      </c>
      <c r="V785" s="34">
        <f t="shared" si="175"/>
        <v>0</v>
      </c>
      <c r="W785" s="33">
        <f t="shared" si="175"/>
        <v>0</v>
      </c>
      <c r="Y785" s="583"/>
    </row>
    <row r="786" spans="2:25" s="72" customFormat="1" outlineLevel="1" x14ac:dyDescent="0.2">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
      <c r="B788" s="25"/>
      <c r="C788" s="23"/>
      <c r="D788" s="23"/>
      <c r="E788" s="24" t="s">
        <v>185</v>
      </c>
      <c r="F788" s="24"/>
      <c r="G788" s="69">
        <f t="shared" ref="G788:W788" si="176">SUBTOTAL(9,G789:G790)</f>
        <v>0</v>
      </c>
      <c r="H788" s="70">
        <f t="shared" si="176"/>
        <v>0</v>
      </c>
      <c r="I788" s="66">
        <f t="shared" si="176"/>
        <v>0</v>
      </c>
      <c r="J788" s="66">
        <f t="shared" si="176"/>
        <v>0</v>
      </c>
      <c r="K788" s="67">
        <f t="shared" si="176"/>
        <v>0</v>
      </c>
      <c r="L788" s="34">
        <f t="shared" si="176"/>
        <v>0</v>
      </c>
      <c r="M788" s="34">
        <f t="shared" si="176"/>
        <v>0</v>
      </c>
      <c r="N788" s="34">
        <f t="shared" si="176"/>
        <v>0</v>
      </c>
      <c r="O788" s="34">
        <f t="shared" si="176"/>
        <v>0</v>
      </c>
      <c r="P788" s="34">
        <f t="shared" si="176"/>
        <v>0</v>
      </c>
      <c r="Q788" s="34">
        <f t="shared" si="176"/>
        <v>0</v>
      </c>
      <c r="R788" s="34">
        <f t="shared" si="176"/>
        <v>0</v>
      </c>
      <c r="S788" s="34">
        <f t="shared" si="176"/>
        <v>0</v>
      </c>
      <c r="T788" s="34">
        <f t="shared" si="176"/>
        <v>0</v>
      </c>
      <c r="U788" s="34">
        <f t="shared" si="176"/>
        <v>0</v>
      </c>
      <c r="V788" s="34">
        <f t="shared" si="176"/>
        <v>0</v>
      </c>
      <c r="W788" s="33">
        <f t="shared" si="176"/>
        <v>0</v>
      </c>
      <c r="Y788" s="370"/>
    </row>
    <row r="789" spans="2:25" s="72" customFormat="1" outlineLevel="1" x14ac:dyDescent="0.2">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
      <c r="B791" s="25"/>
      <c r="C791" s="23"/>
      <c r="D791" s="23"/>
      <c r="E791" s="24" t="s">
        <v>186</v>
      </c>
      <c r="F791" s="24"/>
      <c r="G791" s="69">
        <f t="shared" ref="G791:W791" si="177">SUBTOTAL(9,G792:G793)</f>
        <v>0</v>
      </c>
      <c r="H791" s="70">
        <f t="shared" si="177"/>
        <v>0</v>
      </c>
      <c r="I791" s="66">
        <f t="shared" si="177"/>
        <v>0</v>
      </c>
      <c r="J791" s="66">
        <f t="shared" si="177"/>
        <v>0</v>
      </c>
      <c r="K791" s="67">
        <f t="shared" si="177"/>
        <v>0</v>
      </c>
      <c r="L791" s="34">
        <f t="shared" si="177"/>
        <v>0</v>
      </c>
      <c r="M791" s="34">
        <f t="shared" si="177"/>
        <v>0</v>
      </c>
      <c r="N791" s="34">
        <f t="shared" si="177"/>
        <v>0</v>
      </c>
      <c r="O791" s="34">
        <f t="shared" si="177"/>
        <v>0</v>
      </c>
      <c r="P791" s="34">
        <f t="shared" si="177"/>
        <v>0</v>
      </c>
      <c r="Q791" s="34">
        <f t="shared" si="177"/>
        <v>0</v>
      </c>
      <c r="R791" s="34">
        <f t="shared" si="177"/>
        <v>0</v>
      </c>
      <c r="S791" s="34">
        <f t="shared" si="177"/>
        <v>0</v>
      </c>
      <c r="T791" s="34">
        <f t="shared" si="177"/>
        <v>0</v>
      </c>
      <c r="U791" s="34">
        <f t="shared" si="177"/>
        <v>0</v>
      </c>
      <c r="V791" s="34">
        <f t="shared" si="177"/>
        <v>0</v>
      </c>
      <c r="W791" s="33">
        <f t="shared" si="177"/>
        <v>0</v>
      </c>
      <c r="Y791" s="370"/>
    </row>
    <row r="792" spans="2:25" s="72" customFormat="1" outlineLevel="1" x14ac:dyDescent="0.2">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
      <c r="B794" s="25"/>
      <c r="C794" s="23"/>
      <c r="D794" s="23"/>
      <c r="E794" s="24" t="s">
        <v>187</v>
      </c>
      <c r="F794" s="24"/>
      <c r="G794" s="69">
        <f t="shared" ref="G794:W794" si="178">SUBTOTAL(9,G795:G796)</f>
        <v>0</v>
      </c>
      <c r="H794" s="70">
        <f t="shared" si="178"/>
        <v>0</v>
      </c>
      <c r="I794" s="66">
        <f t="shared" si="178"/>
        <v>0</v>
      </c>
      <c r="J794" s="66">
        <f t="shared" si="178"/>
        <v>0</v>
      </c>
      <c r="K794" s="67">
        <f t="shared" si="178"/>
        <v>0</v>
      </c>
      <c r="L794" s="34">
        <f t="shared" si="178"/>
        <v>0</v>
      </c>
      <c r="M794" s="34">
        <f t="shared" si="178"/>
        <v>0</v>
      </c>
      <c r="N794" s="34">
        <f t="shared" si="178"/>
        <v>0</v>
      </c>
      <c r="O794" s="34">
        <f t="shared" si="178"/>
        <v>0</v>
      </c>
      <c r="P794" s="34">
        <f t="shared" si="178"/>
        <v>0</v>
      </c>
      <c r="Q794" s="34">
        <f t="shared" si="178"/>
        <v>0</v>
      </c>
      <c r="R794" s="34">
        <f t="shared" si="178"/>
        <v>0</v>
      </c>
      <c r="S794" s="34">
        <f t="shared" si="178"/>
        <v>0</v>
      </c>
      <c r="T794" s="34">
        <f t="shared" si="178"/>
        <v>0</v>
      </c>
      <c r="U794" s="34">
        <f t="shared" si="178"/>
        <v>0</v>
      </c>
      <c r="V794" s="34">
        <f t="shared" si="178"/>
        <v>0</v>
      </c>
      <c r="W794" s="33">
        <f t="shared" si="178"/>
        <v>0</v>
      </c>
      <c r="Y794" s="370"/>
    </row>
    <row r="795" spans="2:25" s="72" customFormat="1" outlineLevel="1" x14ac:dyDescent="0.2">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
      <c r="B797" s="25"/>
      <c r="C797" s="23"/>
      <c r="D797" s="23"/>
      <c r="E797" s="24" t="s">
        <v>341</v>
      </c>
      <c r="F797" s="24"/>
      <c r="G797" s="69">
        <f t="shared" ref="G797:W797" si="179">SUBTOTAL(9,G798:G799)</f>
        <v>0</v>
      </c>
      <c r="H797" s="70">
        <f t="shared" si="179"/>
        <v>0</v>
      </c>
      <c r="I797" s="66">
        <f t="shared" si="179"/>
        <v>0</v>
      </c>
      <c r="J797" s="66">
        <f t="shared" si="179"/>
        <v>0</v>
      </c>
      <c r="K797" s="67">
        <f t="shared" si="179"/>
        <v>0</v>
      </c>
      <c r="L797" s="34">
        <f t="shared" si="179"/>
        <v>0</v>
      </c>
      <c r="M797" s="34">
        <f t="shared" si="179"/>
        <v>0</v>
      </c>
      <c r="N797" s="34">
        <f t="shared" si="179"/>
        <v>0</v>
      </c>
      <c r="O797" s="34">
        <f t="shared" si="179"/>
        <v>0</v>
      </c>
      <c r="P797" s="34">
        <f t="shared" si="179"/>
        <v>0</v>
      </c>
      <c r="Q797" s="34">
        <f t="shared" si="179"/>
        <v>0</v>
      </c>
      <c r="R797" s="34">
        <f t="shared" si="179"/>
        <v>0</v>
      </c>
      <c r="S797" s="34">
        <f t="shared" si="179"/>
        <v>0</v>
      </c>
      <c r="T797" s="34">
        <f t="shared" si="179"/>
        <v>0</v>
      </c>
      <c r="U797" s="34">
        <f t="shared" si="179"/>
        <v>0</v>
      </c>
      <c r="V797" s="34">
        <f t="shared" si="179"/>
        <v>0</v>
      </c>
      <c r="W797" s="33">
        <f t="shared" si="179"/>
        <v>0</v>
      </c>
      <c r="Y797" s="370"/>
    </row>
    <row r="798" spans="2:25" s="72" customFormat="1" outlineLevel="1" x14ac:dyDescent="0.2">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
      <c r="B800" s="25"/>
      <c r="C800" s="23"/>
      <c r="D800" s="23"/>
      <c r="E800" s="24" t="s">
        <v>344</v>
      </c>
      <c r="F800" s="24"/>
      <c r="G800" s="69">
        <f t="shared" ref="G800:W800" si="180">SUBTOTAL(9,G801:G802)</f>
        <v>0</v>
      </c>
      <c r="H800" s="66">
        <f t="shared" si="180"/>
        <v>0</v>
      </c>
      <c r="I800" s="66">
        <f t="shared" si="180"/>
        <v>0</v>
      </c>
      <c r="J800" s="66">
        <f t="shared" si="180"/>
        <v>0</v>
      </c>
      <c r="K800" s="67">
        <f t="shared" si="180"/>
        <v>0</v>
      </c>
      <c r="L800" s="51">
        <f t="shared" si="180"/>
        <v>0</v>
      </c>
      <c r="M800" s="34">
        <f t="shared" si="180"/>
        <v>0</v>
      </c>
      <c r="N800" s="34">
        <f t="shared" si="180"/>
        <v>0</v>
      </c>
      <c r="O800" s="34">
        <f t="shared" si="180"/>
        <v>0</v>
      </c>
      <c r="P800" s="34">
        <f t="shared" si="180"/>
        <v>0</v>
      </c>
      <c r="Q800" s="34">
        <f t="shared" si="180"/>
        <v>0</v>
      </c>
      <c r="R800" s="34">
        <f t="shared" si="180"/>
        <v>0</v>
      </c>
      <c r="S800" s="34">
        <f t="shared" si="180"/>
        <v>0</v>
      </c>
      <c r="T800" s="34">
        <f t="shared" si="180"/>
        <v>0</v>
      </c>
      <c r="U800" s="34">
        <f t="shared" si="180"/>
        <v>0</v>
      </c>
      <c r="V800" s="37">
        <f t="shared" si="180"/>
        <v>0</v>
      </c>
      <c r="W800" s="37">
        <f t="shared" si="180"/>
        <v>0</v>
      </c>
      <c r="Y800" s="370"/>
    </row>
    <row r="801" spans="2:25" s="72" customFormat="1" outlineLevel="1" x14ac:dyDescent="0.2">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
      <c r="B803" s="25"/>
      <c r="C803" s="23"/>
      <c r="D803" s="23" t="s">
        <v>63</v>
      </c>
      <c r="E803" s="24"/>
      <c r="F803" s="24"/>
      <c r="G803" s="69">
        <f>SUBTOTAL(9,G804:G806)</f>
        <v>0</v>
      </c>
      <c r="H803" s="70">
        <f t="shared" ref="H803:W803" si="181">SUBTOTAL(9,H804:H806)</f>
        <v>0</v>
      </c>
      <c r="I803" s="66">
        <f t="shared" si="181"/>
        <v>0</v>
      </c>
      <c r="J803" s="66">
        <f t="shared" si="181"/>
        <v>0</v>
      </c>
      <c r="K803" s="67">
        <f t="shared" si="181"/>
        <v>0</v>
      </c>
      <c r="L803" s="34">
        <f t="shared" si="181"/>
        <v>0</v>
      </c>
      <c r="M803" s="34">
        <f t="shared" si="181"/>
        <v>0</v>
      </c>
      <c r="N803" s="34">
        <f t="shared" si="181"/>
        <v>0</v>
      </c>
      <c r="O803" s="34">
        <f t="shared" si="181"/>
        <v>0</v>
      </c>
      <c r="P803" s="34">
        <f t="shared" si="181"/>
        <v>0</v>
      </c>
      <c r="Q803" s="34">
        <f t="shared" si="181"/>
        <v>0</v>
      </c>
      <c r="R803" s="34">
        <f t="shared" si="181"/>
        <v>0</v>
      </c>
      <c r="S803" s="34">
        <f t="shared" si="181"/>
        <v>0</v>
      </c>
      <c r="T803" s="34">
        <f t="shared" si="181"/>
        <v>0</v>
      </c>
      <c r="U803" s="34">
        <f t="shared" si="181"/>
        <v>0</v>
      </c>
      <c r="V803" s="34">
        <f t="shared" si="181"/>
        <v>0</v>
      </c>
      <c r="W803" s="33">
        <f t="shared" si="181"/>
        <v>0</v>
      </c>
      <c r="Y803" s="370"/>
    </row>
    <row r="804" spans="2:25" s="72" customFormat="1" outlineLevel="1" x14ac:dyDescent="0.2">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435"/>
      <c r="H810" s="70"/>
      <c r="I810" s="66"/>
      <c r="J810" s="66"/>
      <c r="K810" s="67"/>
      <c r="L810" s="34"/>
      <c r="M810" s="34"/>
      <c r="N810" s="34"/>
      <c r="O810" s="34"/>
      <c r="P810" s="34"/>
      <c r="Q810" s="34"/>
      <c r="R810" s="34"/>
      <c r="S810" s="34"/>
      <c r="T810" s="34"/>
      <c r="U810" s="34"/>
      <c r="V810" s="34"/>
      <c r="W810" s="33"/>
      <c r="Y810" s="584"/>
    </row>
    <row r="811" spans="2:25" s="72" customFormat="1" outlineLevel="1" x14ac:dyDescent="0.2">
      <c r="B811" s="25"/>
      <c r="C811" s="23" t="s">
        <v>479</v>
      </c>
      <c r="D811" s="23"/>
      <c r="E811" s="64"/>
      <c r="F811" s="24"/>
      <c r="G811" s="435">
        <f>SUBTOTAL(9,G812:G814)</f>
        <v>0</v>
      </c>
      <c r="H811" s="70">
        <f t="shared" ref="H811:W811" si="182">SUBTOTAL(9,H812:H814)</f>
        <v>0</v>
      </c>
      <c r="I811" s="66">
        <f t="shared" si="182"/>
        <v>0</v>
      </c>
      <c r="J811" s="66">
        <f t="shared" si="182"/>
        <v>0</v>
      </c>
      <c r="K811" s="67">
        <f t="shared" si="182"/>
        <v>0</v>
      </c>
      <c r="L811" s="34">
        <f t="shared" si="182"/>
        <v>0</v>
      </c>
      <c r="M811" s="34">
        <f t="shared" si="182"/>
        <v>0</v>
      </c>
      <c r="N811" s="34">
        <f t="shared" si="182"/>
        <v>0</v>
      </c>
      <c r="O811" s="34">
        <f t="shared" si="182"/>
        <v>0</v>
      </c>
      <c r="P811" s="34">
        <f t="shared" si="182"/>
        <v>0</v>
      </c>
      <c r="Q811" s="34">
        <f t="shared" si="182"/>
        <v>0</v>
      </c>
      <c r="R811" s="34">
        <f t="shared" si="182"/>
        <v>0</v>
      </c>
      <c r="S811" s="34">
        <f t="shared" si="182"/>
        <v>0</v>
      </c>
      <c r="T811" s="34">
        <f t="shared" si="182"/>
        <v>0</v>
      </c>
      <c r="U811" s="34">
        <f t="shared" si="182"/>
        <v>0</v>
      </c>
      <c r="V811" s="34">
        <f t="shared" si="182"/>
        <v>0</v>
      </c>
      <c r="W811" s="33">
        <f t="shared" si="182"/>
        <v>0</v>
      </c>
      <c r="Y811" s="583"/>
    </row>
    <row r="812" spans="2:25" s="72" customFormat="1" outlineLevel="1" x14ac:dyDescent="0.2">
      <c r="B812" s="25"/>
      <c r="C812" s="24"/>
      <c r="D812" s="23"/>
      <c r="E812" s="64"/>
      <c r="F812" s="434" t="s">
        <v>474</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
      <c r="B813" s="25"/>
      <c r="C813" s="24"/>
      <c r="D813" s="23"/>
      <c r="E813" s="64"/>
      <c r="F813" s="434" t="s">
        <v>475</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
      <c r="B814" s="25"/>
      <c r="C814" s="24"/>
      <c r="D814" s="23"/>
      <c r="E814" s="64"/>
      <c r="F814" s="434" t="s">
        <v>476</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SUBTOTAL(9,G576:G815)</f>
        <v>0</v>
      </c>
      <c r="H816" s="82">
        <f t="shared" ref="H816:W816" si="183">SUBTOTAL(9,H576:H815)</f>
        <v>0</v>
      </c>
      <c r="I816" s="82">
        <f t="shared" si="183"/>
        <v>0</v>
      </c>
      <c r="J816" s="82">
        <f t="shared" si="183"/>
        <v>0</v>
      </c>
      <c r="K816" s="465">
        <f t="shared" si="183"/>
        <v>0</v>
      </c>
      <c r="L816" s="83">
        <f t="shared" si="183"/>
        <v>0</v>
      </c>
      <c r="M816" s="84">
        <f t="shared" si="183"/>
        <v>0</v>
      </c>
      <c r="N816" s="84">
        <f t="shared" si="183"/>
        <v>0</v>
      </c>
      <c r="O816" s="84">
        <f t="shared" si="183"/>
        <v>0</v>
      </c>
      <c r="P816" s="84">
        <f t="shared" si="183"/>
        <v>0</v>
      </c>
      <c r="Q816" s="84">
        <f t="shared" si="183"/>
        <v>0</v>
      </c>
      <c r="R816" s="84">
        <f t="shared" si="183"/>
        <v>0</v>
      </c>
      <c r="S816" s="84">
        <f t="shared" si="183"/>
        <v>0</v>
      </c>
      <c r="T816" s="84">
        <f t="shared" si="183"/>
        <v>0</v>
      </c>
      <c r="U816" s="84">
        <f t="shared" si="183"/>
        <v>0</v>
      </c>
      <c r="V816" s="85">
        <f t="shared" si="183"/>
        <v>0</v>
      </c>
      <c r="W816" s="85">
        <f t="shared" si="183"/>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5" thickBot="1" x14ac:dyDescent="0.25">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595"/>
      <c r="C819" s="596" t="s">
        <v>413</v>
      </c>
      <c r="D819" s="257"/>
      <c r="E819" s="257"/>
      <c r="F819" s="597"/>
      <c r="G819" s="657"/>
      <c r="H819" s="51">
        <f t="shared" ref="H819:V819" si="184">SUBTOTAL(9,H820:H821)</f>
        <v>0</v>
      </c>
      <c r="I819" s="34">
        <f t="shared" si="184"/>
        <v>0</v>
      </c>
      <c r="J819" s="34">
        <f t="shared" si="184"/>
        <v>0</v>
      </c>
      <c r="K819" s="37">
        <f t="shared" si="184"/>
        <v>0</v>
      </c>
      <c r="L819" s="51">
        <f t="shared" si="184"/>
        <v>0</v>
      </c>
      <c r="M819" s="36">
        <f t="shared" si="184"/>
        <v>0</v>
      </c>
      <c r="N819" s="34">
        <f t="shared" si="184"/>
        <v>0</v>
      </c>
      <c r="O819" s="34">
        <f t="shared" si="184"/>
        <v>0</v>
      </c>
      <c r="P819" s="34">
        <f t="shared" si="184"/>
        <v>0</v>
      </c>
      <c r="Q819" s="34">
        <f t="shared" si="184"/>
        <v>0</v>
      </c>
      <c r="R819" s="34">
        <f t="shared" si="184"/>
        <v>0</v>
      </c>
      <c r="S819" s="34">
        <f t="shared" si="184"/>
        <v>0</v>
      </c>
      <c r="T819" s="34">
        <f t="shared" si="184"/>
        <v>0</v>
      </c>
      <c r="U819" s="34">
        <f t="shared" si="184"/>
        <v>0</v>
      </c>
      <c r="V819" s="34">
        <f t="shared" si="184"/>
        <v>0</v>
      </c>
      <c r="W819" s="657"/>
      <c r="Y819" s="426"/>
    </row>
    <row r="820" spans="2:25" s="129" customFormat="1" ht="12.75" customHeight="1" x14ac:dyDescent="0.2">
      <c r="B820" s="256"/>
      <c r="C820" s="257"/>
      <c r="D820" s="257"/>
      <c r="E820" s="257"/>
      <c r="F820" s="433" t="s">
        <v>414</v>
      </c>
      <c r="G820" s="658"/>
      <c r="H820" s="402"/>
      <c r="I820" s="403"/>
      <c r="J820" s="403"/>
      <c r="K820" s="404"/>
      <c r="L820" s="405"/>
      <c r="M820" s="406"/>
      <c r="N820" s="407"/>
      <c r="O820" s="407"/>
      <c r="P820" s="407"/>
      <c r="Q820" s="407"/>
      <c r="R820" s="407"/>
      <c r="S820" s="407"/>
      <c r="T820" s="407"/>
      <c r="U820" s="407"/>
      <c r="V820" s="408"/>
      <c r="W820" s="658"/>
      <c r="X820" s="72"/>
      <c r="Y820" s="367"/>
    </row>
    <row r="821" spans="2:25" s="129" customFormat="1" ht="12.75" customHeight="1" x14ac:dyDescent="0.2">
      <c r="B821" s="256"/>
      <c r="C821" s="257"/>
      <c r="D821" s="257"/>
      <c r="E821" s="257"/>
      <c r="F821" s="433" t="s">
        <v>415</v>
      </c>
      <c r="G821" s="658"/>
      <c r="H821" s="402"/>
      <c r="I821" s="403"/>
      <c r="J821" s="403"/>
      <c r="K821" s="404"/>
      <c r="L821" s="405"/>
      <c r="M821" s="406"/>
      <c r="N821" s="407"/>
      <c r="O821" s="407"/>
      <c r="P821" s="407"/>
      <c r="Q821" s="407"/>
      <c r="R821" s="407"/>
      <c r="S821" s="407"/>
      <c r="T821" s="407"/>
      <c r="U821" s="407"/>
      <c r="V821" s="408"/>
      <c r="W821" s="658"/>
      <c r="X821" s="72"/>
      <c r="Y821" s="367"/>
    </row>
    <row r="822" spans="2:25" s="129" customFormat="1" ht="12.75" customHeight="1" x14ac:dyDescent="0.2">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
      <c r="B823" s="589"/>
      <c r="C823" s="598" t="s">
        <v>417</v>
      </c>
      <c r="D823" s="23"/>
      <c r="E823" s="64"/>
      <c r="F823" s="590"/>
      <c r="G823" s="658"/>
      <c r="H823" s="415"/>
      <c r="I823" s="394"/>
      <c r="J823" s="394"/>
      <c r="K823" s="398"/>
      <c r="L823" s="415"/>
      <c r="M823" s="395"/>
      <c r="N823" s="394"/>
      <c r="O823" s="394"/>
      <c r="P823" s="394"/>
      <c r="Q823" s="394"/>
      <c r="R823" s="394"/>
      <c r="S823" s="394"/>
      <c r="T823" s="394"/>
      <c r="U823" s="394"/>
      <c r="V823" s="394"/>
      <c r="W823" s="658"/>
      <c r="Y823" s="426"/>
    </row>
    <row r="824" spans="2:25" s="129" customFormat="1" ht="12.75" customHeight="1" x14ac:dyDescent="0.2">
      <c r="B824" s="256"/>
      <c r="C824" s="257"/>
      <c r="D824" s="23" t="s">
        <v>13</v>
      </c>
      <c r="E824" s="64"/>
      <c r="F824" s="590"/>
      <c r="G824" s="658"/>
      <c r="H824" s="51">
        <f t="shared" ref="H824:V824" si="185">SUBTOTAL(9,H825:H828)</f>
        <v>0</v>
      </c>
      <c r="I824" s="34">
        <f t="shared" si="185"/>
        <v>0</v>
      </c>
      <c r="J824" s="34">
        <f t="shared" si="185"/>
        <v>0</v>
      </c>
      <c r="K824" s="37">
        <f t="shared" si="185"/>
        <v>0</v>
      </c>
      <c r="L824" s="51">
        <f t="shared" si="185"/>
        <v>0</v>
      </c>
      <c r="M824" s="36">
        <f t="shared" si="185"/>
        <v>0</v>
      </c>
      <c r="N824" s="34">
        <f t="shared" si="185"/>
        <v>0</v>
      </c>
      <c r="O824" s="34">
        <f t="shared" si="185"/>
        <v>0</v>
      </c>
      <c r="P824" s="34">
        <f t="shared" si="185"/>
        <v>0</v>
      </c>
      <c r="Q824" s="34">
        <f t="shared" si="185"/>
        <v>0</v>
      </c>
      <c r="R824" s="34">
        <f t="shared" si="185"/>
        <v>0</v>
      </c>
      <c r="S824" s="34">
        <f t="shared" si="185"/>
        <v>0</v>
      </c>
      <c r="T824" s="34">
        <f t="shared" si="185"/>
        <v>0</v>
      </c>
      <c r="U824" s="34">
        <f t="shared" si="185"/>
        <v>0</v>
      </c>
      <c r="V824" s="34">
        <f t="shared" si="185"/>
        <v>0</v>
      </c>
      <c r="W824" s="658"/>
      <c r="Y824" s="426"/>
    </row>
    <row r="825" spans="2:25" s="129" customFormat="1" ht="12.75" customHeight="1" outlineLevel="1" x14ac:dyDescent="0.2">
      <c r="B825" s="256"/>
      <c r="C825" s="257"/>
      <c r="D825" s="23"/>
      <c r="E825" s="24"/>
      <c r="F825" s="433" t="s">
        <v>418</v>
      </c>
      <c r="G825" s="658"/>
      <c r="H825" s="414"/>
      <c r="I825" s="403"/>
      <c r="J825" s="403"/>
      <c r="K825" s="404"/>
      <c r="L825" s="416"/>
      <c r="M825" s="406"/>
      <c r="N825" s="407"/>
      <c r="O825" s="407"/>
      <c r="P825" s="407"/>
      <c r="Q825" s="407"/>
      <c r="R825" s="407"/>
      <c r="S825" s="407"/>
      <c r="T825" s="407"/>
      <c r="U825" s="407"/>
      <c r="V825" s="408"/>
      <c r="W825" s="658"/>
      <c r="X825" s="72"/>
      <c r="Y825" s="367"/>
    </row>
    <row r="826" spans="2:25" s="129" customFormat="1" ht="12.75" customHeight="1" outlineLevel="1" x14ac:dyDescent="0.2">
      <c r="B826" s="256"/>
      <c r="C826" s="257"/>
      <c r="D826" s="23"/>
      <c r="E826" s="24"/>
      <c r="F826" s="433" t="s">
        <v>419</v>
      </c>
      <c r="G826" s="658"/>
      <c r="H826" s="414"/>
      <c r="I826" s="403"/>
      <c r="J826" s="403"/>
      <c r="K826" s="404"/>
      <c r="L826" s="416"/>
      <c r="M826" s="406"/>
      <c r="N826" s="407"/>
      <c r="O826" s="407"/>
      <c r="P826" s="407"/>
      <c r="Q826" s="407"/>
      <c r="R826" s="407"/>
      <c r="S826" s="407"/>
      <c r="T826" s="407"/>
      <c r="U826" s="407"/>
      <c r="V826" s="408"/>
      <c r="W826" s="658"/>
      <c r="X826" s="72"/>
      <c r="Y826" s="367"/>
    </row>
    <row r="827" spans="2:25" s="129" customFormat="1" ht="12.75" customHeight="1" outlineLevel="1" x14ac:dyDescent="0.2">
      <c r="B827" s="256"/>
      <c r="C827" s="257"/>
      <c r="D827" s="23"/>
      <c r="E827" s="24"/>
      <c r="F827" s="433" t="s">
        <v>420</v>
      </c>
      <c r="G827" s="658"/>
      <c r="H827" s="414"/>
      <c r="I827" s="403"/>
      <c r="J827" s="403"/>
      <c r="K827" s="404"/>
      <c r="L827" s="416"/>
      <c r="M827" s="406"/>
      <c r="N827" s="407"/>
      <c r="O827" s="407"/>
      <c r="P827" s="407"/>
      <c r="Q827" s="407"/>
      <c r="R827" s="407"/>
      <c r="S827" s="407"/>
      <c r="T827" s="407"/>
      <c r="U827" s="407"/>
      <c r="V827" s="408"/>
      <c r="W827" s="658"/>
      <c r="X827" s="72"/>
      <c r="Y827" s="367"/>
    </row>
    <row r="828" spans="2:25" s="129" customFormat="1" ht="12.75" customHeight="1" outlineLevel="1" x14ac:dyDescent="0.2">
      <c r="B828" s="256"/>
      <c r="C828" s="257"/>
      <c r="D828" s="23"/>
      <c r="E828" s="24"/>
      <c r="F828" s="433" t="s">
        <v>421</v>
      </c>
      <c r="G828" s="658"/>
      <c r="H828" s="414"/>
      <c r="I828" s="403"/>
      <c r="J828" s="403"/>
      <c r="K828" s="404"/>
      <c r="L828" s="416"/>
      <c r="M828" s="406"/>
      <c r="N828" s="407"/>
      <c r="O828" s="407"/>
      <c r="P828" s="407"/>
      <c r="Q828" s="407"/>
      <c r="R828" s="407"/>
      <c r="S828" s="407"/>
      <c r="T828" s="407"/>
      <c r="U828" s="407"/>
      <c r="V828" s="408"/>
      <c r="W828" s="658"/>
      <c r="X828" s="72"/>
      <c r="Y828" s="367"/>
    </row>
    <row r="829" spans="2:25" s="129" customFormat="1" ht="12.75" customHeight="1" x14ac:dyDescent="0.2">
      <c r="B829" s="256"/>
      <c r="C829" s="257"/>
      <c r="D829" s="23" t="s">
        <v>25</v>
      </c>
      <c r="E829" s="64"/>
      <c r="F829" s="590"/>
      <c r="G829" s="658"/>
      <c r="H829" s="51">
        <f t="shared" ref="H829:V829" si="186">SUBTOTAL(9,H830:H833)</f>
        <v>0</v>
      </c>
      <c r="I829" s="34">
        <f t="shared" si="186"/>
        <v>0</v>
      </c>
      <c r="J829" s="34">
        <f t="shared" si="186"/>
        <v>0</v>
      </c>
      <c r="K829" s="37">
        <f t="shared" si="186"/>
        <v>0</v>
      </c>
      <c r="L829" s="51">
        <f t="shared" si="186"/>
        <v>0</v>
      </c>
      <c r="M829" s="36">
        <f t="shared" si="186"/>
        <v>0</v>
      </c>
      <c r="N829" s="34">
        <f t="shared" si="186"/>
        <v>0</v>
      </c>
      <c r="O829" s="34">
        <f t="shared" si="186"/>
        <v>0</v>
      </c>
      <c r="P829" s="34">
        <f t="shared" si="186"/>
        <v>0</v>
      </c>
      <c r="Q829" s="34">
        <f t="shared" si="186"/>
        <v>0</v>
      </c>
      <c r="R829" s="34">
        <f t="shared" si="186"/>
        <v>0</v>
      </c>
      <c r="S829" s="34">
        <f t="shared" si="186"/>
        <v>0</v>
      </c>
      <c r="T829" s="34">
        <f t="shared" si="186"/>
        <v>0</v>
      </c>
      <c r="U829" s="34">
        <f t="shared" si="186"/>
        <v>0</v>
      </c>
      <c r="V829" s="34">
        <f t="shared" si="186"/>
        <v>0</v>
      </c>
      <c r="W829" s="658"/>
      <c r="Y829" s="426"/>
    </row>
    <row r="830" spans="2:25" s="129" customFormat="1" ht="12.75" customHeight="1" outlineLevel="1" x14ac:dyDescent="0.2">
      <c r="B830" s="256"/>
      <c r="C830" s="257"/>
      <c r="D830" s="23"/>
      <c r="E830" s="64"/>
      <c r="F830" s="433" t="s">
        <v>418</v>
      </c>
      <c r="G830" s="658"/>
      <c r="H830" s="414"/>
      <c r="I830" s="403"/>
      <c r="J830" s="403"/>
      <c r="K830" s="404"/>
      <c r="L830" s="416"/>
      <c r="M830" s="406"/>
      <c r="N830" s="407"/>
      <c r="O830" s="407"/>
      <c r="P830" s="407"/>
      <c r="Q830" s="407"/>
      <c r="R830" s="407"/>
      <c r="S830" s="407"/>
      <c r="T830" s="407"/>
      <c r="U830" s="407"/>
      <c r="V830" s="408"/>
      <c r="W830" s="658"/>
      <c r="X830" s="72"/>
      <c r="Y830" s="367"/>
    </row>
    <row r="831" spans="2:25" s="129" customFormat="1" ht="12.75" customHeight="1" outlineLevel="1" x14ac:dyDescent="0.2">
      <c r="B831" s="256"/>
      <c r="C831" s="257"/>
      <c r="D831" s="23"/>
      <c r="E831" s="64"/>
      <c r="F831" s="433" t="s">
        <v>419</v>
      </c>
      <c r="G831" s="658"/>
      <c r="H831" s="414"/>
      <c r="I831" s="403"/>
      <c r="J831" s="403"/>
      <c r="K831" s="404"/>
      <c r="L831" s="416"/>
      <c r="M831" s="406"/>
      <c r="N831" s="407"/>
      <c r="O831" s="407"/>
      <c r="P831" s="407"/>
      <c r="Q831" s="407"/>
      <c r="R831" s="407"/>
      <c r="S831" s="407"/>
      <c r="T831" s="407"/>
      <c r="U831" s="407"/>
      <c r="V831" s="408"/>
      <c r="W831" s="658"/>
      <c r="X831" s="72"/>
      <c r="Y831" s="367"/>
    </row>
    <row r="832" spans="2:25" s="129" customFormat="1" ht="12.75" customHeight="1" outlineLevel="1" x14ac:dyDescent="0.2">
      <c r="B832" s="256"/>
      <c r="C832" s="257"/>
      <c r="D832" s="23"/>
      <c r="E832" s="64"/>
      <c r="F832" s="433" t="s">
        <v>420</v>
      </c>
      <c r="G832" s="658"/>
      <c r="H832" s="414"/>
      <c r="I832" s="403"/>
      <c r="J832" s="403"/>
      <c r="K832" s="404"/>
      <c r="L832" s="416"/>
      <c r="M832" s="406"/>
      <c r="N832" s="407"/>
      <c r="O832" s="407"/>
      <c r="P832" s="407"/>
      <c r="Q832" s="407"/>
      <c r="R832" s="407"/>
      <c r="S832" s="407"/>
      <c r="T832" s="407"/>
      <c r="U832" s="407"/>
      <c r="V832" s="408"/>
      <c r="W832" s="658"/>
      <c r="X832" s="72"/>
      <c r="Y832" s="367"/>
    </row>
    <row r="833" spans="2:25" s="129" customFormat="1" ht="12.75" customHeight="1" outlineLevel="1" x14ac:dyDescent="0.2">
      <c r="B833" s="256"/>
      <c r="C833" s="257"/>
      <c r="D833" s="23"/>
      <c r="E833" s="64"/>
      <c r="F833" s="433" t="s">
        <v>421</v>
      </c>
      <c r="G833" s="658"/>
      <c r="H833" s="414"/>
      <c r="I833" s="403"/>
      <c r="J833" s="403"/>
      <c r="K833" s="404"/>
      <c r="L833" s="416"/>
      <c r="M833" s="406"/>
      <c r="N833" s="407"/>
      <c r="O833" s="407"/>
      <c r="P833" s="407"/>
      <c r="Q833" s="407"/>
      <c r="R833" s="407"/>
      <c r="S833" s="407"/>
      <c r="T833" s="407"/>
      <c r="U833" s="407"/>
      <c r="V833" s="408"/>
      <c r="W833" s="658"/>
      <c r="X833" s="72"/>
      <c r="Y833" s="367"/>
    </row>
    <row r="834" spans="2:25" s="129" customFormat="1" ht="12.75" customHeight="1" x14ac:dyDescent="0.2">
      <c r="B834" s="256"/>
      <c r="C834" s="257"/>
      <c r="D834" s="23" t="s">
        <v>422</v>
      </c>
      <c r="E834" s="64"/>
      <c r="F834" s="590"/>
      <c r="G834" s="658"/>
      <c r="H834" s="51">
        <f t="shared" ref="H834:V834" si="187">SUBTOTAL(9,H835:H836)</f>
        <v>0</v>
      </c>
      <c r="I834" s="34">
        <f t="shared" si="187"/>
        <v>0</v>
      </c>
      <c r="J834" s="34">
        <f t="shared" si="187"/>
        <v>0</v>
      </c>
      <c r="K834" s="37">
        <f t="shared" si="187"/>
        <v>0</v>
      </c>
      <c r="L834" s="51">
        <f t="shared" si="187"/>
        <v>0</v>
      </c>
      <c r="M834" s="36">
        <f t="shared" si="187"/>
        <v>0</v>
      </c>
      <c r="N834" s="34">
        <f t="shared" si="187"/>
        <v>0</v>
      </c>
      <c r="O834" s="34">
        <f t="shared" si="187"/>
        <v>0</v>
      </c>
      <c r="P834" s="34">
        <f t="shared" si="187"/>
        <v>0</v>
      </c>
      <c r="Q834" s="34">
        <f t="shared" si="187"/>
        <v>0</v>
      </c>
      <c r="R834" s="34">
        <f t="shared" si="187"/>
        <v>0</v>
      </c>
      <c r="S834" s="34">
        <f t="shared" si="187"/>
        <v>0</v>
      </c>
      <c r="T834" s="34">
        <f t="shared" si="187"/>
        <v>0</v>
      </c>
      <c r="U834" s="34">
        <f t="shared" si="187"/>
        <v>0</v>
      </c>
      <c r="V834" s="34">
        <f t="shared" si="187"/>
        <v>0</v>
      </c>
      <c r="W834" s="658"/>
      <c r="Y834" s="426"/>
    </row>
    <row r="835" spans="2:25" s="129" customFormat="1" ht="12.75" customHeight="1" outlineLevel="1" x14ac:dyDescent="0.2">
      <c r="B835" s="256"/>
      <c r="C835" s="257"/>
      <c r="D835" s="23"/>
      <c r="E835" s="64"/>
      <c r="F835" s="433" t="s">
        <v>423</v>
      </c>
      <c r="G835" s="658"/>
      <c r="H835" s="414"/>
      <c r="I835" s="403"/>
      <c r="J835" s="403"/>
      <c r="K835" s="404"/>
      <c r="L835" s="416"/>
      <c r="M835" s="406"/>
      <c r="N835" s="407"/>
      <c r="O835" s="407"/>
      <c r="P835" s="407"/>
      <c r="Q835" s="407"/>
      <c r="R835" s="407"/>
      <c r="S835" s="407"/>
      <c r="T835" s="407"/>
      <c r="U835" s="407"/>
      <c r="V835" s="408"/>
      <c r="W835" s="658"/>
      <c r="X835" s="72"/>
      <c r="Y835" s="367"/>
    </row>
    <row r="836" spans="2:25" s="129" customFormat="1" ht="12.75" customHeight="1" outlineLevel="1" x14ac:dyDescent="0.2">
      <c r="B836" s="256"/>
      <c r="C836" s="257"/>
      <c r="D836" s="23"/>
      <c r="E836" s="64"/>
      <c r="F836" s="433" t="s">
        <v>424</v>
      </c>
      <c r="G836" s="658"/>
      <c r="H836" s="414"/>
      <c r="I836" s="403"/>
      <c r="J836" s="403"/>
      <c r="K836" s="404"/>
      <c r="L836" s="416"/>
      <c r="M836" s="406"/>
      <c r="N836" s="407"/>
      <c r="O836" s="407"/>
      <c r="P836" s="407"/>
      <c r="Q836" s="407"/>
      <c r="R836" s="407"/>
      <c r="S836" s="407"/>
      <c r="T836" s="407"/>
      <c r="U836" s="407"/>
      <c r="V836" s="408"/>
      <c r="W836" s="658"/>
      <c r="X836" s="72"/>
      <c r="Y836" s="367"/>
    </row>
    <row r="837" spans="2:25" s="129" customFormat="1" ht="12.75" customHeight="1" x14ac:dyDescent="0.2">
      <c r="B837" s="256"/>
      <c r="C837" s="257"/>
      <c r="D837" s="23" t="s">
        <v>425</v>
      </c>
      <c r="E837" s="24"/>
      <c r="F837" s="599"/>
      <c r="G837" s="658"/>
      <c r="H837" s="51">
        <f t="shared" ref="H837:V837" si="188">SUBTOTAL(9,H838:H842)</f>
        <v>0</v>
      </c>
      <c r="I837" s="34">
        <f t="shared" si="188"/>
        <v>0</v>
      </c>
      <c r="J837" s="34">
        <f t="shared" si="188"/>
        <v>0</v>
      </c>
      <c r="K837" s="37">
        <f t="shared" si="188"/>
        <v>0</v>
      </c>
      <c r="L837" s="51">
        <f t="shared" si="188"/>
        <v>0</v>
      </c>
      <c r="M837" s="36">
        <f t="shared" si="188"/>
        <v>0</v>
      </c>
      <c r="N837" s="34">
        <f t="shared" si="188"/>
        <v>0</v>
      </c>
      <c r="O837" s="34">
        <f t="shared" si="188"/>
        <v>0</v>
      </c>
      <c r="P837" s="34">
        <f t="shared" si="188"/>
        <v>0</v>
      </c>
      <c r="Q837" s="34">
        <f t="shared" si="188"/>
        <v>0</v>
      </c>
      <c r="R837" s="34">
        <f t="shared" si="188"/>
        <v>0</v>
      </c>
      <c r="S837" s="34">
        <f t="shared" si="188"/>
        <v>0</v>
      </c>
      <c r="T837" s="34">
        <f t="shared" si="188"/>
        <v>0</v>
      </c>
      <c r="U837" s="34">
        <f t="shared" si="188"/>
        <v>0</v>
      </c>
      <c r="V837" s="34">
        <f t="shared" si="188"/>
        <v>0</v>
      </c>
      <c r="W837" s="658"/>
      <c r="Y837" s="426"/>
    </row>
    <row r="838" spans="2:25" s="129" customFormat="1" ht="12.75" customHeight="1" outlineLevel="1" x14ac:dyDescent="0.2">
      <c r="B838" s="256"/>
      <c r="C838" s="257"/>
      <c r="D838" s="23"/>
      <c r="E838" s="64"/>
      <c r="F838" s="433" t="s">
        <v>426</v>
      </c>
      <c r="G838" s="658"/>
      <c r="H838" s="414"/>
      <c r="I838" s="403"/>
      <c r="J838" s="403"/>
      <c r="K838" s="404"/>
      <c r="L838" s="416"/>
      <c r="M838" s="406"/>
      <c r="N838" s="407"/>
      <c r="O838" s="407"/>
      <c r="P838" s="407"/>
      <c r="Q838" s="407"/>
      <c r="R838" s="407"/>
      <c r="S838" s="407"/>
      <c r="T838" s="407"/>
      <c r="U838" s="407"/>
      <c r="V838" s="408"/>
      <c r="W838" s="658"/>
      <c r="X838" s="72"/>
      <c r="Y838" s="367"/>
    </row>
    <row r="839" spans="2:25" s="129" customFormat="1" ht="12.75" customHeight="1" outlineLevel="1" x14ac:dyDescent="0.2">
      <c r="B839" s="256"/>
      <c r="C839" s="257"/>
      <c r="D839" s="23"/>
      <c r="E839" s="64"/>
      <c r="F839" s="433" t="s">
        <v>427</v>
      </c>
      <c r="G839" s="658"/>
      <c r="H839" s="414"/>
      <c r="I839" s="403"/>
      <c r="J839" s="403"/>
      <c r="K839" s="404"/>
      <c r="L839" s="416"/>
      <c r="M839" s="406"/>
      <c r="N839" s="407"/>
      <c r="O839" s="407"/>
      <c r="P839" s="407"/>
      <c r="Q839" s="407"/>
      <c r="R839" s="407"/>
      <c r="S839" s="407"/>
      <c r="T839" s="407"/>
      <c r="U839" s="407"/>
      <c r="V839" s="408"/>
      <c r="W839" s="658"/>
      <c r="X839" s="72"/>
      <c r="Y839" s="367"/>
    </row>
    <row r="840" spans="2:25" s="129" customFormat="1" ht="12.75" customHeight="1" outlineLevel="1" x14ac:dyDescent="0.2">
      <c r="B840" s="256"/>
      <c r="C840" s="257"/>
      <c r="D840" s="23"/>
      <c r="E840" s="64"/>
      <c r="F840" s="433" t="s">
        <v>428</v>
      </c>
      <c r="G840" s="658"/>
      <c r="H840" s="414"/>
      <c r="I840" s="403"/>
      <c r="J840" s="403"/>
      <c r="K840" s="404"/>
      <c r="L840" s="416"/>
      <c r="M840" s="406"/>
      <c r="N840" s="407"/>
      <c r="O840" s="407"/>
      <c r="P840" s="407"/>
      <c r="Q840" s="407"/>
      <c r="R840" s="407"/>
      <c r="S840" s="407"/>
      <c r="T840" s="407"/>
      <c r="U840" s="407"/>
      <c r="V840" s="408"/>
      <c r="W840" s="658"/>
      <c r="X840" s="72"/>
      <c r="Y840" s="367"/>
    </row>
    <row r="841" spans="2:25" s="129" customFormat="1" ht="12.75" customHeight="1" outlineLevel="1" x14ac:dyDescent="0.2">
      <c r="B841" s="256"/>
      <c r="C841" s="257"/>
      <c r="D841" s="23"/>
      <c r="E841" s="64"/>
      <c r="F841" s="433" t="s">
        <v>429</v>
      </c>
      <c r="G841" s="658"/>
      <c r="H841" s="414"/>
      <c r="I841" s="403"/>
      <c r="J841" s="403"/>
      <c r="K841" s="404"/>
      <c r="L841" s="416"/>
      <c r="M841" s="406"/>
      <c r="N841" s="407"/>
      <c r="O841" s="407"/>
      <c r="P841" s="407"/>
      <c r="Q841" s="407"/>
      <c r="R841" s="407"/>
      <c r="S841" s="407"/>
      <c r="T841" s="407"/>
      <c r="U841" s="407"/>
      <c r="V841" s="408"/>
      <c r="W841" s="658"/>
      <c r="X841" s="72"/>
      <c r="Y841" s="367"/>
    </row>
    <row r="842" spans="2:25" s="129" customFormat="1" ht="12.75" customHeight="1" outlineLevel="1" x14ac:dyDescent="0.2">
      <c r="B842" s="256"/>
      <c r="C842" s="257"/>
      <c r="D842" s="23"/>
      <c r="E842" s="64"/>
      <c r="F842" s="433" t="s">
        <v>430</v>
      </c>
      <c r="G842" s="658"/>
      <c r="H842" s="414"/>
      <c r="I842" s="403"/>
      <c r="J842" s="403"/>
      <c r="K842" s="404"/>
      <c r="L842" s="416"/>
      <c r="M842" s="406"/>
      <c r="N842" s="407"/>
      <c r="O842" s="407"/>
      <c r="P842" s="407"/>
      <c r="Q842" s="407"/>
      <c r="R842" s="407"/>
      <c r="S842" s="407"/>
      <c r="T842" s="407"/>
      <c r="U842" s="407"/>
      <c r="V842" s="408"/>
      <c r="W842" s="658"/>
      <c r="X842" s="72"/>
      <c r="Y842" s="367"/>
    </row>
    <row r="843" spans="2:25" s="129" customFormat="1" ht="12.75" customHeight="1" x14ac:dyDescent="0.2">
      <c r="B843" s="256"/>
      <c r="C843" s="257"/>
      <c r="D843" s="23" t="s">
        <v>431</v>
      </c>
      <c r="E843" s="23"/>
      <c r="F843" s="591"/>
      <c r="G843" s="658"/>
      <c r="H843" s="51">
        <f t="shared" ref="H843:V843" si="189">SUBTOTAL(9,H844:H848)</f>
        <v>0</v>
      </c>
      <c r="I843" s="34">
        <f t="shared" si="189"/>
        <v>0</v>
      </c>
      <c r="J843" s="34">
        <f t="shared" si="189"/>
        <v>0</v>
      </c>
      <c r="K843" s="37">
        <f t="shared" si="189"/>
        <v>0</v>
      </c>
      <c r="L843" s="51">
        <f t="shared" si="189"/>
        <v>0</v>
      </c>
      <c r="M843" s="36">
        <f t="shared" si="189"/>
        <v>0</v>
      </c>
      <c r="N843" s="34">
        <f t="shared" si="189"/>
        <v>0</v>
      </c>
      <c r="O843" s="34">
        <f t="shared" si="189"/>
        <v>0</v>
      </c>
      <c r="P843" s="34">
        <f t="shared" si="189"/>
        <v>0</v>
      </c>
      <c r="Q843" s="34">
        <f t="shared" si="189"/>
        <v>0</v>
      </c>
      <c r="R843" s="34">
        <f t="shared" si="189"/>
        <v>0</v>
      </c>
      <c r="S843" s="34">
        <f t="shared" si="189"/>
        <v>0</v>
      </c>
      <c r="T843" s="34">
        <f t="shared" si="189"/>
        <v>0</v>
      </c>
      <c r="U843" s="34">
        <f t="shared" si="189"/>
        <v>0</v>
      </c>
      <c r="V843" s="34">
        <f t="shared" si="189"/>
        <v>0</v>
      </c>
      <c r="W843" s="658"/>
      <c r="Y843" s="426"/>
    </row>
    <row r="844" spans="2:25" s="129" customFormat="1" ht="12.75" customHeight="1" outlineLevel="1" x14ac:dyDescent="0.2">
      <c r="B844" s="256"/>
      <c r="C844" s="257"/>
      <c r="D844" s="23"/>
      <c r="E844" s="64"/>
      <c r="F844" s="433" t="s">
        <v>432</v>
      </c>
      <c r="G844" s="658"/>
      <c r="H844" s="414"/>
      <c r="I844" s="403"/>
      <c r="J844" s="403"/>
      <c r="K844" s="404"/>
      <c r="L844" s="416"/>
      <c r="M844" s="406"/>
      <c r="N844" s="407"/>
      <c r="O844" s="407"/>
      <c r="P844" s="407"/>
      <c r="Q844" s="407"/>
      <c r="R844" s="407"/>
      <c r="S844" s="407"/>
      <c r="T844" s="407"/>
      <c r="U844" s="407"/>
      <c r="V844" s="408"/>
      <c r="W844" s="658"/>
      <c r="X844" s="72"/>
      <c r="Y844" s="367"/>
    </row>
    <row r="845" spans="2:25" s="129" customFormat="1" ht="12.75" customHeight="1" outlineLevel="1" x14ac:dyDescent="0.2">
      <c r="B845" s="672" t="s">
        <v>591</v>
      </c>
      <c r="C845" s="257"/>
      <c r="D845" s="23"/>
      <c r="E845" s="64"/>
      <c r="F845" s="667" t="s">
        <v>587</v>
      </c>
      <c r="G845" s="658"/>
      <c r="H845" s="414"/>
      <c r="I845" s="403"/>
      <c r="J845" s="403"/>
      <c r="K845" s="404"/>
      <c r="L845" s="416"/>
      <c r="M845" s="406"/>
      <c r="N845" s="407"/>
      <c r="O845" s="407"/>
      <c r="P845" s="407"/>
      <c r="Q845" s="407"/>
      <c r="R845" s="407"/>
      <c r="S845" s="407"/>
      <c r="T845" s="407"/>
      <c r="U845" s="407"/>
      <c r="V845" s="408"/>
      <c r="W845" s="658"/>
      <c r="X845" s="72"/>
      <c r="Y845" s="367"/>
    </row>
    <row r="846" spans="2:25" s="129" customFormat="1" ht="12.75" customHeight="1" outlineLevel="1" x14ac:dyDescent="0.2">
      <c r="B846" s="672" t="s">
        <v>592</v>
      </c>
      <c r="C846" s="257"/>
      <c r="D846" s="23"/>
      <c r="E846" s="64"/>
      <c r="F846" s="433" t="s">
        <v>433</v>
      </c>
      <c r="G846" s="658"/>
      <c r="H846" s="660"/>
      <c r="I846" s="661"/>
      <c r="J846" s="661"/>
      <c r="K846" s="661"/>
      <c r="L846" s="661"/>
      <c r="M846" s="661"/>
      <c r="N846" s="661"/>
      <c r="O846" s="661"/>
      <c r="P846" s="661"/>
      <c r="Q846" s="661"/>
      <c r="R846" s="661"/>
      <c r="S846" s="661"/>
      <c r="T846" s="661"/>
      <c r="U846" s="661"/>
      <c r="V846" s="662"/>
      <c r="W846" s="658"/>
      <c r="X846" s="72"/>
      <c r="Y846" s="367"/>
    </row>
    <row r="847" spans="2:25" s="129" customFormat="1" ht="12.75" customHeight="1" outlineLevel="1" x14ac:dyDescent="0.2">
      <c r="B847" s="672" t="s">
        <v>592</v>
      </c>
      <c r="C847" s="257"/>
      <c r="D847" s="23"/>
      <c r="E847" s="64"/>
      <c r="F847" s="433" t="s">
        <v>434</v>
      </c>
      <c r="G847" s="658"/>
      <c r="H847" s="663"/>
      <c r="I847" s="664"/>
      <c r="J847" s="664"/>
      <c r="K847" s="664"/>
      <c r="L847" s="664"/>
      <c r="M847" s="664"/>
      <c r="N847" s="664"/>
      <c r="O847" s="664"/>
      <c r="P847" s="664"/>
      <c r="Q847" s="664"/>
      <c r="R847" s="664"/>
      <c r="S847" s="664"/>
      <c r="T847" s="664"/>
      <c r="U847" s="664"/>
      <c r="V847" s="665"/>
      <c r="W847" s="658"/>
      <c r="X847" s="72"/>
      <c r="Y847" s="367"/>
    </row>
    <row r="848" spans="2:25" s="129" customFormat="1" ht="12.75" customHeight="1" outlineLevel="1" x14ac:dyDescent="0.2">
      <c r="B848" s="672" t="s">
        <v>591</v>
      </c>
      <c r="C848" s="257"/>
      <c r="D848" s="23"/>
      <c r="E848" s="64"/>
      <c r="F848" s="667" t="s">
        <v>588</v>
      </c>
      <c r="G848" s="658"/>
      <c r="H848" s="414"/>
      <c r="I848" s="403"/>
      <c r="J848" s="403"/>
      <c r="K848" s="404"/>
      <c r="L848" s="416"/>
      <c r="M848" s="406"/>
      <c r="N848" s="407"/>
      <c r="O848" s="407"/>
      <c r="P848" s="407"/>
      <c r="Q848" s="407"/>
      <c r="R848" s="407"/>
      <c r="S848" s="407"/>
      <c r="T848" s="407"/>
      <c r="U848" s="407"/>
      <c r="V848" s="408"/>
      <c r="W848" s="658"/>
      <c r="X848" s="72"/>
      <c r="Y848" s="367"/>
    </row>
    <row r="849" spans="1:29" s="72" customFormat="1" ht="15" outlineLevel="1" x14ac:dyDescent="0.2">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29" s="72" customFormat="1" ht="15" outlineLevel="1" x14ac:dyDescent="0.2">
      <c r="B850" s="25"/>
      <c r="C850" s="23" t="s">
        <v>482</v>
      </c>
      <c r="D850" s="23"/>
      <c r="E850" s="64"/>
      <c r="F850" s="24"/>
      <c r="G850" s="705">
        <v>0</v>
      </c>
      <c r="H850" s="70">
        <f t="shared" ref="H850:V850" si="190">SUBTOTAL(9,H851:H853)</f>
        <v>0</v>
      </c>
      <c r="I850" s="66">
        <f t="shared" si="190"/>
        <v>0</v>
      </c>
      <c r="J850" s="66">
        <f t="shared" si="190"/>
        <v>0</v>
      </c>
      <c r="K850" s="67">
        <f t="shared" si="190"/>
        <v>0</v>
      </c>
      <c r="L850" s="34">
        <f t="shared" si="190"/>
        <v>0</v>
      </c>
      <c r="M850" s="34">
        <f t="shared" si="190"/>
        <v>0</v>
      </c>
      <c r="N850" s="34">
        <f t="shared" si="190"/>
        <v>0</v>
      </c>
      <c r="O850" s="34">
        <f t="shared" si="190"/>
        <v>0</v>
      </c>
      <c r="P850" s="34">
        <f t="shared" si="190"/>
        <v>0</v>
      </c>
      <c r="Q850" s="34">
        <f t="shared" si="190"/>
        <v>0</v>
      </c>
      <c r="R850" s="34">
        <f t="shared" si="190"/>
        <v>0</v>
      </c>
      <c r="S850" s="34">
        <f t="shared" si="190"/>
        <v>0</v>
      </c>
      <c r="T850" s="34">
        <f t="shared" si="190"/>
        <v>0</v>
      </c>
      <c r="U850" s="34">
        <f t="shared" si="190"/>
        <v>0</v>
      </c>
      <c r="V850" s="34">
        <f t="shared" si="190"/>
        <v>0</v>
      </c>
      <c r="W850" s="705">
        <v>0</v>
      </c>
      <c r="Y850" s="426"/>
    </row>
    <row r="851" spans="1:29" s="72" customFormat="1" outlineLevel="1" x14ac:dyDescent="0.2">
      <c r="B851" s="25"/>
      <c r="C851" s="24"/>
      <c r="D851" s="23"/>
      <c r="E851" s="64"/>
      <c r="F851" s="433" t="s">
        <v>474</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
      <c r="B852" s="25"/>
      <c r="C852" s="24"/>
      <c r="D852" s="23"/>
      <c r="E852" s="64"/>
      <c r="F852" s="433" t="s">
        <v>475</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
      <c r="B853" s="25"/>
      <c r="C853" s="24"/>
      <c r="D853" s="23"/>
      <c r="E853" s="64"/>
      <c r="F853" s="433" t="s">
        <v>476</v>
      </c>
      <c r="G853" s="337"/>
      <c r="H853" s="342"/>
      <c r="I853" s="343"/>
      <c r="J853" s="343"/>
      <c r="K853" s="344"/>
      <c r="L853" s="345"/>
      <c r="M853" s="346"/>
      <c r="N853" s="343"/>
      <c r="O853" s="343"/>
      <c r="P853" s="343"/>
      <c r="Q853" s="343"/>
      <c r="R853" s="343"/>
      <c r="S853" s="343"/>
      <c r="T853" s="343"/>
      <c r="U853" s="343"/>
      <c r="V853" s="347"/>
      <c r="W853" s="337"/>
      <c r="Y853" s="367"/>
    </row>
    <row r="854" spans="1:29" s="72" customFormat="1" outlineLevel="1" x14ac:dyDescent="0.2">
      <c r="B854" s="25"/>
      <c r="C854" s="24"/>
      <c r="D854" s="23"/>
      <c r="E854" s="64"/>
      <c r="F854" s="590"/>
      <c r="G854" s="658"/>
      <c r="H854" s="677"/>
      <c r="I854" s="676"/>
      <c r="J854" s="676"/>
      <c r="K854" s="678"/>
      <c r="L854" s="676"/>
      <c r="M854" s="676"/>
      <c r="N854" s="676"/>
      <c r="O854" s="676"/>
      <c r="P854" s="676"/>
      <c r="Q854" s="676"/>
      <c r="R854" s="676"/>
      <c r="S854" s="676"/>
      <c r="T854" s="676"/>
      <c r="U854" s="676"/>
      <c r="V854" s="676"/>
      <c r="W854" s="658"/>
      <c r="Y854" s="631"/>
    </row>
    <row r="855" spans="1:29" s="72" customFormat="1" ht="15" outlineLevel="1" x14ac:dyDescent="0.2">
      <c r="B855" s="672" t="s">
        <v>589</v>
      </c>
      <c r="C855" s="668" t="s">
        <v>584</v>
      </c>
      <c r="D855" s="669"/>
      <c r="E855" s="670"/>
      <c r="F855" s="671"/>
      <c r="G855" s="658"/>
      <c r="H855" s="70">
        <f>SUBTOTAL(9,H856:H857)</f>
        <v>0</v>
      </c>
      <c r="I855" s="70">
        <f t="shared" ref="I855:V855" si="191">SUBTOTAL(9,I856:I857)</f>
        <v>0</v>
      </c>
      <c r="J855" s="70">
        <f t="shared" si="191"/>
        <v>0</v>
      </c>
      <c r="K855" s="70">
        <f t="shared" si="191"/>
        <v>0</v>
      </c>
      <c r="L855" s="70">
        <f t="shared" si="191"/>
        <v>0</v>
      </c>
      <c r="M855" s="70">
        <f t="shared" si="191"/>
        <v>0</v>
      </c>
      <c r="N855" s="70">
        <f t="shared" si="191"/>
        <v>0</v>
      </c>
      <c r="O855" s="70">
        <f t="shared" si="191"/>
        <v>0</v>
      </c>
      <c r="P855" s="70">
        <f t="shared" si="191"/>
        <v>0</v>
      </c>
      <c r="Q855" s="70">
        <f t="shared" si="191"/>
        <v>0</v>
      </c>
      <c r="R855" s="70">
        <f t="shared" si="191"/>
        <v>0</v>
      </c>
      <c r="S855" s="70">
        <f t="shared" si="191"/>
        <v>0</v>
      </c>
      <c r="T855" s="70">
        <f t="shared" si="191"/>
        <v>0</v>
      </c>
      <c r="U855" s="70">
        <f t="shared" si="191"/>
        <v>0</v>
      </c>
      <c r="V855" s="70">
        <f t="shared" si="191"/>
        <v>0</v>
      </c>
      <c r="W855" s="658"/>
      <c r="Y855" s="631"/>
    </row>
    <row r="856" spans="1:29" s="72" customFormat="1" ht="15.75" outlineLevel="1" x14ac:dyDescent="0.2">
      <c r="B856" s="672" t="s">
        <v>589</v>
      </c>
      <c r="C856" s="637"/>
      <c r="D856" s="592"/>
      <c r="E856" s="633"/>
      <c r="F856" s="656" t="s">
        <v>585</v>
      </c>
      <c r="G856" s="658"/>
      <c r="H856" s="638"/>
      <c r="I856" s="639"/>
      <c r="J856" s="639"/>
      <c r="K856" s="640"/>
      <c r="L856" s="641"/>
      <c r="M856" s="642"/>
      <c r="N856" s="643"/>
      <c r="O856" s="643"/>
      <c r="P856" s="643"/>
      <c r="Q856" s="643"/>
      <c r="R856" s="643"/>
      <c r="S856" s="643"/>
      <c r="T856" s="643"/>
      <c r="U856" s="643"/>
      <c r="V856" s="644"/>
      <c r="W856" s="658"/>
      <c r="Y856" s="367"/>
    </row>
    <row r="857" spans="1:29" s="72" customFormat="1" ht="15.75" outlineLevel="1" x14ac:dyDescent="0.2">
      <c r="B857" s="672" t="s">
        <v>589</v>
      </c>
      <c r="C857" s="637"/>
      <c r="D857" s="592"/>
      <c r="E857" s="633"/>
      <c r="F857" s="656" t="s">
        <v>586</v>
      </c>
      <c r="G857" s="658"/>
      <c r="H857" s="638"/>
      <c r="I857" s="639"/>
      <c r="J857" s="639"/>
      <c r="K857" s="640"/>
      <c r="L857" s="641"/>
      <c r="M857" s="642"/>
      <c r="N857" s="643"/>
      <c r="O857" s="643"/>
      <c r="P857" s="643"/>
      <c r="Q857" s="643"/>
      <c r="R857" s="643"/>
      <c r="S857" s="643"/>
      <c r="T857" s="643"/>
      <c r="U857" s="643"/>
      <c r="V857" s="644"/>
      <c r="W857" s="658"/>
      <c r="Y857" s="367"/>
    </row>
    <row r="858" spans="1:29" s="129" customFormat="1" ht="12.75" customHeight="1" thickBot="1" x14ac:dyDescent="0.25">
      <c r="B858" s="600"/>
      <c r="C858" s="601"/>
      <c r="D858" s="602"/>
      <c r="E858" s="603"/>
      <c r="F858" s="604"/>
      <c r="G858" s="659"/>
      <c r="H858" s="429"/>
      <c r="I858" s="430"/>
      <c r="J858" s="430"/>
      <c r="K858" s="467"/>
      <c r="L858" s="429"/>
      <c r="M858" s="431"/>
      <c r="N858" s="430"/>
      <c r="O858" s="430"/>
      <c r="P858" s="430"/>
      <c r="Q858" s="430"/>
      <c r="R858" s="430"/>
      <c r="S858" s="430"/>
      <c r="T858" s="430"/>
      <c r="U858" s="430"/>
      <c r="V858" s="430"/>
      <c r="W858" s="659"/>
      <c r="Y858" s="443"/>
    </row>
    <row r="859" spans="1:29" x14ac:dyDescent="0.2">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row>
    <row r="860" spans="1:29" ht="13.5" thickBot="1" x14ac:dyDescent="0.25">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row>
    <row r="861" spans="1:29" s="284" customFormat="1" ht="51" thickBot="1" x14ac:dyDescent="0.75">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s="283"/>
      <c r="Z861"/>
      <c r="AA861" s="283"/>
      <c r="AB861" s="283"/>
      <c r="AC861" s="283"/>
    </row>
    <row r="862" spans="1:29" x14ac:dyDescent="0.2">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s="72"/>
      <c r="Z862"/>
      <c r="AA862" s="72"/>
      <c r="AB862" s="72"/>
      <c r="AC862" s="72"/>
    </row>
    <row r="863" spans="1:29" ht="16.5" thickBot="1" x14ac:dyDescent="0.25">
      <c r="A863" s="318"/>
      <c r="B863" s="98" t="s">
        <v>0</v>
      </c>
      <c r="C863" s="99"/>
      <c r="D863" s="99"/>
      <c r="E863" s="99"/>
      <c r="F863" s="100" t="str">
        <f>F3</f>
        <v>Great British Pound (GBP)</v>
      </c>
      <c r="G863" s="163"/>
      <c r="H863" s="15"/>
      <c r="I863" s="15"/>
      <c r="J863" s="164"/>
      <c r="K863" s="15"/>
      <c r="L863" s="15"/>
      <c r="M863" s="165"/>
      <c r="N863" s="15"/>
      <c r="O863" s="15"/>
      <c r="P863" s="15"/>
      <c r="Q863" s="15"/>
      <c r="R863" s="15"/>
      <c r="S863" s="15"/>
      <c r="T863" s="15"/>
      <c r="U863" s="15"/>
      <c r="V863" s="15"/>
      <c r="W863" s="15"/>
      <c r="X863" s="72"/>
      <c r="Y863" s="15"/>
      <c r="Z863"/>
      <c r="AA863" s="72"/>
      <c r="AB863" s="72"/>
      <c r="AC863" s="72"/>
    </row>
    <row r="864" spans="1:29" s="150" customFormat="1" ht="15.75" x14ac:dyDescent="0.25">
      <c r="A864" s="319"/>
      <c r="B864" s="98" t="s">
        <v>2</v>
      </c>
      <c r="C864" s="99"/>
      <c r="D864" s="99"/>
      <c r="E864" s="105"/>
      <c r="F864" s="98" t="str">
        <f>F4</f>
        <v>Bank Name</v>
      </c>
      <c r="G864" s="106"/>
      <c r="H864" s="166" t="s">
        <v>3</v>
      </c>
      <c r="I864" s="108"/>
      <c r="J864" s="108"/>
      <c r="K864" s="109"/>
      <c r="L864" s="167"/>
      <c r="M864" s="108"/>
      <c r="N864" s="108"/>
      <c r="O864" s="108"/>
      <c r="P864" s="108"/>
      <c r="Q864" s="108"/>
      <c r="R864" s="108"/>
      <c r="S864" s="108"/>
      <c r="T864" s="108"/>
      <c r="U864" s="108"/>
      <c r="V864" s="109"/>
      <c r="W864" s="110"/>
      <c r="X864" s="131"/>
      <c r="Y864"/>
      <c r="Z864"/>
      <c r="AA864" s="131"/>
      <c r="AB864" s="131"/>
      <c r="AC864" s="131"/>
    </row>
    <row r="865" spans="1:26" s="131" customFormat="1" ht="16.5" thickBot="1" x14ac:dyDescent="0.25">
      <c r="A865" s="320"/>
      <c r="B865" s="98" t="s">
        <v>4</v>
      </c>
      <c r="C865" s="105"/>
      <c r="D865" s="105"/>
      <c r="E865" s="105"/>
      <c r="F865" s="111">
        <f>F5</f>
        <v>45046</v>
      </c>
      <c r="G865" s="112"/>
      <c r="H865" s="113">
        <f t="shared" ref="H865:V865" si="192">H5</f>
        <v>45053</v>
      </c>
      <c r="I865" s="114">
        <f t="shared" si="192"/>
        <v>45060</v>
      </c>
      <c r="J865" s="114">
        <f t="shared" si="192"/>
        <v>45067</v>
      </c>
      <c r="K865" s="115">
        <f t="shared" si="192"/>
        <v>45077</v>
      </c>
      <c r="L865" s="114">
        <f t="shared" si="192"/>
        <v>45107</v>
      </c>
      <c r="M865" s="114">
        <f t="shared" si="192"/>
        <v>45138</v>
      </c>
      <c r="N865" s="114">
        <f t="shared" si="192"/>
        <v>45169</v>
      </c>
      <c r="O865" s="114">
        <f t="shared" si="192"/>
        <v>45199</v>
      </c>
      <c r="P865" s="114">
        <f t="shared" si="192"/>
        <v>45230</v>
      </c>
      <c r="Q865" s="114">
        <f t="shared" si="192"/>
        <v>45260</v>
      </c>
      <c r="R865" s="114">
        <f t="shared" si="192"/>
        <v>45291</v>
      </c>
      <c r="S865" s="114">
        <f t="shared" si="192"/>
        <v>45322</v>
      </c>
      <c r="T865" s="114">
        <f t="shared" si="192"/>
        <v>45351</v>
      </c>
      <c r="U865" s="114">
        <f t="shared" si="192"/>
        <v>45382</v>
      </c>
      <c r="V865" s="114">
        <f t="shared" si="192"/>
        <v>45412</v>
      </c>
      <c r="W865" s="116"/>
      <c r="Y865"/>
      <c r="Z865"/>
    </row>
    <row r="866" spans="1:26" s="132" customFormat="1" ht="16.5" thickBot="1" x14ac:dyDescent="0.25">
      <c r="A866" s="321"/>
      <c r="B866" s="117" t="s">
        <v>5</v>
      </c>
      <c r="C866" s="118"/>
      <c r="D866" s="118"/>
      <c r="E866" s="118"/>
      <c r="F866" s="118"/>
      <c r="G866" s="169" t="s">
        <v>6</v>
      </c>
      <c r="H866" s="120" t="str">
        <f t="shared" ref="H866:V866" si="193">H6</f>
        <v>7 (Week 1)</v>
      </c>
      <c r="I866" s="120" t="str">
        <f t="shared" si="193"/>
        <v>14 (Week 2)</v>
      </c>
      <c r="J866" s="120" t="str">
        <f t="shared" si="193"/>
        <v>21 (Week 3)</v>
      </c>
      <c r="K866" s="121" t="str">
        <f t="shared" si="193"/>
        <v>31 (Week 4)</v>
      </c>
      <c r="L866" s="119" t="str">
        <f t="shared" si="193"/>
        <v>61 (Month 2)</v>
      </c>
      <c r="M866" s="120" t="str">
        <f t="shared" si="193"/>
        <v>92 (Month 3)</v>
      </c>
      <c r="N866" s="120" t="str">
        <f t="shared" si="193"/>
        <v>123 (Month 4)</v>
      </c>
      <c r="O866" s="120" t="str">
        <f t="shared" si="193"/>
        <v>153 (Month 5)</v>
      </c>
      <c r="P866" s="120" t="str">
        <f t="shared" si="193"/>
        <v>184 (Month 6)</v>
      </c>
      <c r="Q866" s="120" t="str">
        <f t="shared" si="193"/>
        <v>214 (Month 7)</v>
      </c>
      <c r="R866" s="120" t="str">
        <f t="shared" si="193"/>
        <v>245 (Month 8)</v>
      </c>
      <c r="S866" s="120" t="str">
        <f t="shared" si="193"/>
        <v>276 (Month 9)</v>
      </c>
      <c r="T866" s="120" t="str">
        <f t="shared" si="193"/>
        <v>305 (Month 10)</v>
      </c>
      <c r="U866" s="120" t="str">
        <f t="shared" si="193"/>
        <v>336 (Month 11)</v>
      </c>
      <c r="V866" s="121" t="str">
        <f t="shared" si="193"/>
        <v>366 (Month 12)</v>
      </c>
      <c r="W866" s="122" t="str">
        <f>W6</f>
        <v>&gt;365</v>
      </c>
      <c r="Y866"/>
      <c r="Z866"/>
    </row>
    <row r="867" spans="1:26" s="150" customFormat="1" ht="15.75" x14ac:dyDescent="0.2">
      <c r="A867" s="319"/>
      <c r="B867" s="325" t="s">
        <v>8</v>
      </c>
      <c r="C867" s="170"/>
      <c r="D867" s="170"/>
      <c r="E867" s="170"/>
      <c r="F867" s="170"/>
      <c r="G867" s="171"/>
      <c r="H867" s="172"/>
      <c r="I867" s="172"/>
      <c r="J867" s="172"/>
      <c r="K867" s="175"/>
      <c r="L867" s="173"/>
      <c r="M867" s="174"/>
      <c r="N867" s="172"/>
      <c r="O867" s="172"/>
      <c r="P867" s="172"/>
      <c r="Q867" s="172"/>
      <c r="R867" s="172"/>
      <c r="S867" s="172"/>
      <c r="T867" s="172"/>
      <c r="U867" s="172"/>
      <c r="V867" s="175"/>
      <c r="W867" s="171"/>
      <c r="X867" s="131"/>
      <c r="Y867"/>
      <c r="Z867"/>
    </row>
    <row r="868" spans="1:26" x14ac:dyDescent="0.2">
      <c r="A868" s="318"/>
      <c r="B868" s="25"/>
      <c r="C868" s="23" t="s">
        <v>152</v>
      </c>
      <c r="D868" s="23"/>
      <c r="E868" s="24"/>
      <c r="F868" s="24"/>
      <c r="G868" s="50"/>
      <c r="H868" s="34"/>
      <c r="I868" s="34"/>
      <c r="J868" s="34"/>
      <c r="K868" s="37"/>
      <c r="L868" s="51"/>
      <c r="M868" s="36"/>
      <c r="N868" s="34"/>
      <c r="O868" s="34"/>
      <c r="P868" s="34"/>
      <c r="Q868" s="34"/>
      <c r="R868" s="34"/>
      <c r="S868" s="34"/>
      <c r="T868" s="34"/>
      <c r="U868" s="34"/>
      <c r="V868" s="37"/>
      <c r="W868" s="33"/>
      <c r="X868" s="72"/>
      <c r="Y868"/>
      <c r="Z868"/>
    </row>
    <row r="869" spans="1:26" x14ac:dyDescent="0.2">
      <c r="A869" s="318"/>
      <c r="B869" s="25"/>
      <c r="C869" s="23"/>
      <c r="D869" s="23"/>
      <c r="E869" s="24"/>
      <c r="F869" s="187" t="s">
        <v>359</v>
      </c>
      <c r="G869" s="188">
        <f>G9</f>
        <v>0</v>
      </c>
      <c r="H869" s="189">
        <f>G869</f>
        <v>0</v>
      </c>
      <c r="I869" s="34"/>
      <c r="J869" s="34"/>
      <c r="K869" s="37"/>
      <c r="L869" s="34"/>
      <c r="M869" s="36"/>
      <c r="N869" s="34"/>
      <c r="O869" s="34"/>
      <c r="P869" s="34"/>
      <c r="Q869" s="34"/>
      <c r="R869" s="34"/>
      <c r="S869" s="34"/>
      <c r="T869" s="34"/>
      <c r="U869" s="34"/>
      <c r="V869" s="34"/>
      <c r="W869" s="33"/>
      <c r="X869" s="72"/>
      <c r="Y869"/>
      <c r="Z869"/>
    </row>
    <row r="870" spans="1:26" x14ac:dyDescent="0.2">
      <c r="A870" s="318"/>
      <c r="B870" s="25"/>
      <c r="C870" s="23"/>
      <c r="D870" s="23" t="s">
        <v>9</v>
      </c>
      <c r="E870" s="24"/>
      <c r="F870" s="24"/>
      <c r="G870" s="50">
        <f>SUBTOTAL(9,G871:G872)</f>
        <v>0</v>
      </c>
      <c r="H870" s="51">
        <f t="shared" ref="H870:W870" si="194">SUBTOTAL(9,H871:H872)</f>
        <v>0</v>
      </c>
      <c r="I870" s="34">
        <f t="shared" si="194"/>
        <v>0</v>
      </c>
      <c r="J870" s="34">
        <f t="shared" si="194"/>
        <v>0</v>
      </c>
      <c r="K870" s="37">
        <f t="shared" si="194"/>
        <v>0</v>
      </c>
      <c r="L870" s="34">
        <f t="shared" si="194"/>
        <v>0</v>
      </c>
      <c r="M870" s="36">
        <f t="shared" si="194"/>
        <v>0</v>
      </c>
      <c r="N870" s="36">
        <f t="shared" si="194"/>
        <v>0</v>
      </c>
      <c r="O870" s="36">
        <f t="shared" si="194"/>
        <v>0</v>
      </c>
      <c r="P870" s="36">
        <f t="shared" si="194"/>
        <v>0</v>
      </c>
      <c r="Q870" s="36">
        <f t="shared" si="194"/>
        <v>0</v>
      </c>
      <c r="R870" s="36">
        <f t="shared" si="194"/>
        <v>0</v>
      </c>
      <c r="S870" s="36">
        <f t="shared" si="194"/>
        <v>0</v>
      </c>
      <c r="T870" s="36">
        <f t="shared" si="194"/>
        <v>0</v>
      </c>
      <c r="U870" s="36">
        <f t="shared" si="194"/>
        <v>0</v>
      </c>
      <c r="V870" s="34">
        <f t="shared" si="194"/>
        <v>0</v>
      </c>
      <c r="W870" s="33">
        <f t="shared" si="194"/>
        <v>0</v>
      </c>
      <c r="X870" s="72"/>
      <c r="Y870"/>
      <c r="Z870"/>
    </row>
    <row r="871" spans="1:26" outlineLevel="1" x14ac:dyDescent="0.2">
      <c r="A871" s="318"/>
      <c r="B871" s="25"/>
      <c r="C871" s="24"/>
      <c r="D871" s="64"/>
      <c r="E871" s="65"/>
      <c r="F871" s="176" t="s">
        <v>10</v>
      </c>
      <c r="G871" s="177">
        <f t="shared" ref="G871:V871" si="195">G11</f>
        <v>0</v>
      </c>
      <c r="H871" s="178">
        <f t="shared" si="195"/>
        <v>0</v>
      </c>
      <c r="I871" s="179">
        <f t="shared" si="195"/>
        <v>0</v>
      </c>
      <c r="J871" s="179">
        <f t="shared" si="195"/>
        <v>0</v>
      </c>
      <c r="K871" s="197">
        <f t="shared" si="195"/>
        <v>0</v>
      </c>
      <c r="L871" s="181">
        <f t="shared" si="195"/>
        <v>0</v>
      </c>
      <c r="M871" s="182">
        <f t="shared" si="195"/>
        <v>0</v>
      </c>
      <c r="N871" s="182">
        <f t="shared" si="195"/>
        <v>0</v>
      </c>
      <c r="O871" s="182">
        <f t="shared" si="195"/>
        <v>0</v>
      </c>
      <c r="P871" s="182">
        <f t="shared" si="195"/>
        <v>0</v>
      </c>
      <c r="Q871" s="182">
        <f t="shared" si="195"/>
        <v>0</v>
      </c>
      <c r="R871" s="182">
        <f t="shared" si="195"/>
        <v>0</v>
      </c>
      <c r="S871" s="182">
        <f t="shared" si="195"/>
        <v>0</v>
      </c>
      <c r="T871" s="182">
        <f t="shared" si="195"/>
        <v>0</v>
      </c>
      <c r="U871" s="182">
        <f t="shared" si="195"/>
        <v>0</v>
      </c>
      <c r="V871" s="183">
        <f t="shared" si="195"/>
        <v>0</v>
      </c>
      <c r="W871" s="46">
        <f>G871-SUM(H871:V871)</f>
        <v>0</v>
      </c>
      <c r="X871" s="72"/>
      <c r="Y871"/>
      <c r="Z871"/>
    </row>
    <row r="872" spans="1:26" outlineLevel="1" x14ac:dyDescent="0.2">
      <c r="A872" s="318"/>
      <c r="B872" s="25"/>
      <c r="C872" s="64"/>
      <c r="D872" s="64"/>
      <c r="E872" s="64"/>
      <c r="F872" s="176" t="s">
        <v>11</v>
      </c>
      <c r="G872" s="188">
        <f>G12</f>
        <v>0</v>
      </c>
      <c r="H872" s="189">
        <f>G872</f>
        <v>0</v>
      </c>
      <c r="I872" s="42"/>
      <c r="J872" s="42"/>
      <c r="K872" s="185"/>
      <c r="L872" s="42"/>
      <c r="M872" s="42"/>
      <c r="N872" s="42"/>
      <c r="O872" s="42"/>
      <c r="P872" s="42"/>
      <c r="Q872" s="42"/>
      <c r="R872" s="42"/>
      <c r="S872" s="42"/>
      <c r="T872" s="42"/>
      <c r="U872" s="42"/>
      <c r="V872" s="185"/>
      <c r="W872" s="186"/>
      <c r="X872" s="72"/>
      <c r="Y872"/>
      <c r="Z872"/>
    </row>
    <row r="873" spans="1:26" x14ac:dyDescent="0.2">
      <c r="A873" s="318"/>
      <c r="B873" s="25"/>
      <c r="C873" s="64"/>
      <c r="D873" s="65" t="s">
        <v>374</v>
      </c>
      <c r="E873" s="64"/>
      <c r="F873" s="24"/>
      <c r="G873" s="50">
        <f>SUBTOTAL(9,G874:G875)</f>
        <v>0</v>
      </c>
      <c r="H873" s="124">
        <f>SUBTOTAL(9,H874:H875)</f>
        <v>0</v>
      </c>
      <c r="I873" s="42">
        <f t="shared" ref="I873:W873" si="196">SUBTOTAL(9,I874:I875)</f>
        <v>0</v>
      </c>
      <c r="J873" s="42">
        <f t="shared" si="196"/>
        <v>0</v>
      </c>
      <c r="K873" s="44">
        <f t="shared" si="196"/>
        <v>0</v>
      </c>
      <c r="L873" s="43">
        <f t="shared" si="196"/>
        <v>0</v>
      </c>
      <c r="M873" s="42">
        <f t="shared" si="196"/>
        <v>0</v>
      </c>
      <c r="N873" s="42">
        <f t="shared" si="196"/>
        <v>0</v>
      </c>
      <c r="O873" s="42">
        <f t="shared" si="196"/>
        <v>0</v>
      </c>
      <c r="P873" s="42">
        <f t="shared" si="196"/>
        <v>0</v>
      </c>
      <c r="Q873" s="42">
        <f t="shared" si="196"/>
        <v>0</v>
      </c>
      <c r="R873" s="42">
        <f t="shared" si="196"/>
        <v>0</v>
      </c>
      <c r="S873" s="42">
        <f t="shared" si="196"/>
        <v>0</v>
      </c>
      <c r="T873" s="42">
        <f t="shared" si="196"/>
        <v>0</v>
      </c>
      <c r="U873" s="42">
        <f t="shared" si="196"/>
        <v>0</v>
      </c>
      <c r="V873" s="44">
        <f t="shared" si="196"/>
        <v>0</v>
      </c>
      <c r="W873" s="49">
        <f t="shared" si="196"/>
        <v>0</v>
      </c>
      <c r="X873" s="72"/>
      <c r="Y873"/>
      <c r="Z873"/>
    </row>
    <row r="874" spans="1:26" outlineLevel="1" x14ac:dyDescent="0.2">
      <c r="A874" s="318"/>
      <c r="B874" s="25"/>
      <c r="C874" s="64"/>
      <c r="D874" s="64"/>
      <c r="E874" s="64"/>
      <c r="F874" s="176" t="s">
        <v>357</v>
      </c>
      <c r="G874" s="188">
        <f>G14</f>
        <v>0</v>
      </c>
      <c r="H874" s="189">
        <f>G874</f>
        <v>0</v>
      </c>
      <c r="I874" s="42"/>
      <c r="J874" s="42"/>
      <c r="K874" s="44"/>
      <c r="L874" s="43"/>
      <c r="M874" s="42"/>
      <c r="N874" s="42"/>
      <c r="O874" s="42"/>
      <c r="P874" s="42"/>
      <c r="Q874" s="42"/>
      <c r="R874" s="42"/>
      <c r="S874" s="42"/>
      <c r="T874" s="42"/>
      <c r="U874" s="42"/>
      <c r="V874" s="44"/>
      <c r="W874" s="46">
        <f>G874-SUM(H874:V874)</f>
        <v>0</v>
      </c>
      <c r="X874" s="72"/>
      <c r="Y874"/>
      <c r="Z874"/>
    </row>
    <row r="875" spans="1:26" outlineLevel="1" x14ac:dyDescent="0.2">
      <c r="A875" s="318"/>
      <c r="B875" s="25"/>
      <c r="C875" s="64"/>
      <c r="D875" s="64"/>
      <c r="E875" s="64"/>
      <c r="F875" s="187" t="s">
        <v>358</v>
      </c>
      <c r="G875" s="188">
        <f>G15</f>
        <v>0</v>
      </c>
      <c r="H875" s="178">
        <f t="shared" ref="H875:V875" si="197">H15</f>
        <v>0</v>
      </c>
      <c r="I875" s="179">
        <f t="shared" si="197"/>
        <v>0</v>
      </c>
      <c r="J875" s="179">
        <f t="shared" si="197"/>
        <v>0</v>
      </c>
      <c r="K875" s="197">
        <f t="shared" si="197"/>
        <v>0</v>
      </c>
      <c r="L875" s="181">
        <f t="shared" si="197"/>
        <v>0</v>
      </c>
      <c r="M875" s="182">
        <f t="shared" si="197"/>
        <v>0</v>
      </c>
      <c r="N875" s="182">
        <f t="shared" si="197"/>
        <v>0</v>
      </c>
      <c r="O875" s="182">
        <f t="shared" si="197"/>
        <v>0</v>
      </c>
      <c r="P875" s="182">
        <f t="shared" si="197"/>
        <v>0</v>
      </c>
      <c r="Q875" s="182">
        <f t="shared" si="197"/>
        <v>0</v>
      </c>
      <c r="R875" s="182">
        <f t="shared" si="197"/>
        <v>0</v>
      </c>
      <c r="S875" s="182">
        <f t="shared" si="197"/>
        <v>0</v>
      </c>
      <c r="T875" s="182">
        <f t="shared" si="197"/>
        <v>0</v>
      </c>
      <c r="U875" s="182">
        <f t="shared" si="197"/>
        <v>0</v>
      </c>
      <c r="V875" s="183">
        <f t="shared" si="197"/>
        <v>0</v>
      </c>
      <c r="W875" s="46">
        <f>G875-SUM(H875:V875)</f>
        <v>0</v>
      </c>
      <c r="X875" s="72"/>
      <c r="Y875"/>
      <c r="Z875"/>
    </row>
    <row r="876" spans="1:26" x14ac:dyDescent="0.2">
      <c r="A876" s="318"/>
      <c r="B876" s="25"/>
      <c r="C876" s="23" t="s">
        <v>51</v>
      </c>
      <c r="D876" s="23"/>
      <c r="E876" s="24"/>
      <c r="F876" s="24"/>
      <c r="G876" s="69"/>
      <c r="H876" s="66"/>
      <c r="I876" s="66"/>
      <c r="J876" s="66"/>
      <c r="K876" s="67"/>
      <c r="L876" s="51"/>
      <c r="M876" s="34"/>
      <c r="N876" s="34"/>
      <c r="O876" s="34"/>
      <c r="P876" s="34"/>
      <c r="Q876" s="34"/>
      <c r="R876" s="34"/>
      <c r="S876" s="34"/>
      <c r="T876" s="34"/>
      <c r="U876" s="34"/>
      <c r="V876" s="37"/>
      <c r="W876" s="33"/>
      <c r="X876" s="72"/>
      <c r="Y876"/>
      <c r="Z876"/>
    </row>
    <row r="877" spans="1:26" x14ac:dyDescent="0.2">
      <c r="A877" s="318"/>
      <c r="B877" s="25"/>
      <c r="C877" s="23"/>
      <c r="D877" s="65" t="s">
        <v>52</v>
      </c>
      <c r="E877" s="24"/>
      <c r="F877" s="24"/>
      <c r="G877" s="69"/>
      <c r="H877" s="66"/>
      <c r="I877" s="66"/>
      <c r="J877" s="66"/>
      <c r="K877" s="67"/>
      <c r="L877" s="51"/>
      <c r="M877" s="34"/>
      <c r="N877" s="34"/>
      <c r="O877" s="34"/>
      <c r="P877" s="34"/>
      <c r="Q877" s="34"/>
      <c r="R877" s="34"/>
      <c r="S877" s="34"/>
      <c r="T877" s="34"/>
      <c r="U877" s="34"/>
      <c r="V877" s="37"/>
      <c r="W877" s="33"/>
      <c r="X877" s="72"/>
      <c r="Y877"/>
      <c r="Z877"/>
    </row>
    <row r="878" spans="1:26" x14ac:dyDescent="0.2">
      <c r="A878" s="318"/>
      <c r="B878" s="25"/>
      <c r="C878" s="23"/>
      <c r="D878" s="23"/>
      <c r="E878" s="24" t="s">
        <v>153</v>
      </c>
      <c r="F878" s="24"/>
      <c r="G878" s="69">
        <f t="shared" ref="G878:W878" si="198">SUBTOTAL(9,G879:G882)</f>
        <v>0</v>
      </c>
      <c r="H878" s="70">
        <f t="shared" si="198"/>
        <v>0</v>
      </c>
      <c r="I878" s="66">
        <f t="shared" si="198"/>
        <v>0</v>
      </c>
      <c r="J878" s="66">
        <f t="shared" si="198"/>
        <v>0</v>
      </c>
      <c r="K878" s="67">
        <f t="shared" si="198"/>
        <v>0</v>
      </c>
      <c r="L878" s="34">
        <f t="shared" si="198"/>
        <v>0</v>
      </c>
      <c r="M878" s="34">
        <f t="shared" si="198"/>
        <v>0</v>
      </c>
      <c r="N878" s="34">
        <f t="shared" si="198"/>
        <v>0</v>
      </c>
      <c r="O878" s="34">
        <f t="shared" si="198"/>
        <v>0</v>
      </c>
      <c r="P878" s="34">
        <f t="shared" si="198"/>
        <v>0</v>
      </c>
      <c r="Q878" s="34">
        <f t="shared" si="198"/>
        <v>0</v>
      </c>
      <c r="R878" s="34">
        <f t="shared" si="198"/>
        <v>0</v>
      </c>
      <c r="S878" s="34">
        <f t="shared" si="198"/>
        <v>0</v>
      </c>
      <c r="T878" s="34">
        <f t="shared" si="198"/>
        <v>0</v>
      </c>
      <c r="U878" s="34">
        <f t="shared" si="198"/>
        <v>0</v>
      </c>
      <c r="V878" s="34">
        <f t="shared" si="198"/>
        <v>0</v>
      </c>
      <c r="W878" s="33">
        <f t="shared" si="198"/>
        <v>0</v>
      </c>
      <c r="X878" s="72"/>
      <c r="Y878"/>
      <c r="Z878"/>
    </row>
    <row r="879" spans="1:26" outlineLevel="1" x14ac:dyDescent="0.2">
      <c r="A879" s="318"/>
      <c r="B879" s="25"/>
      <c r="C879" s="23"/>
      <c r="D879" s="23"/>
      <c r="E879" s="24"/>
      <c r="F879" s="176" t="s">
        <v>154</v>
      </c>
      <c r="G879" s="190">
        <f>G19</f>
        <v>0</v>
      </c>
      <c r="H879" s="191">
        <f>G879*(1-VLOOKUP($F879,SHT,5,FALSE))+$H19*VLOOKUP($F879,SHT,5,FALSE)</f>
        <v>0</v>
      </c>
      <c r="I879" s="179">
        <f t="shared" ref="I879:V879" si="199">I19*VLOOKUP($F879,SHT,5,FALSE)</f>
        <v>0</v>
      </c>
      <c r="J879" s="179">
        <f t="shared" si="199"/>
        <v>0</v>
      </c>
      <c r="K879" s="197">
        <f t="shared" si="199"/>
        <v>0</v>
      </c>
      <c r="L879" s="181">
        <f t="shared" si="199"/>
        <v>0</v>
      </c>
      <c r="M879" s="192">
        <f t="shared" si="199"/>
        <v>0</v>
      </c>
      <c r="N879" s="182">
        <f t="shared" si="199"/>
        <v>0</v>
      </c>
      <c r="O879" s="182">
        <f t="shared" si="199"/>
        <v>0</v>
      </c>
      <c r="P879" s="182">
        <f t="shared" si="199"/>
        <v>0</v>
      </c>
      <c r="Q879" s="182">
        <f t="shared" si="199"/>
        <v>0</v>
      </c>
      <c r="R879" s="182">
        <f t="shared" si="199"/>
        <v>0</v>
      </c>
      <c r="S879" s="182">
        <f t="shared" si="199"/>
        <v>0</v>
      </c>
      <c r="T879" s="178">
        <f t="shared" si="199"/>
        <v>0</v>
      </c>
      <c r="U879" s="182">
        <f t="shared" si="199"/>
        <v>0</v>
      </c>
      <c r="V879" s="183">
        <f t="shared" si="199"/>
        <v>0</v>
      </c>
      <c r="W879" s="46">
        <f>G879-SUM(H879:V879)</f>
        <v>0</v>
      </c>
      <c r="X879" s="72"/>
      <c r="Y879"/>
      <c r="Z879"/>
    </row>
    <row r="880" spans="1:26" outlineLevel="1" x14ac:dyDescent="0.2">
      <c r="A880" s="318"/>
      <c r="B880" s="25"/>
      <c r="C880" s="23"/>
      <c r="D880" s="23"/>
      <c r="E880" s="24"/>
      <c r="F880" s="176" t="s">
        <v>155</v>
      </c>
      <c r="G880" s="190">
        <f>G20</f>
        <v>0</v>
      </c>
      <c r="H880" s="191">
        <f>G880*(1-VLOOKUP($F880,SHT,5,FALSE))+$H20*VLOOKUP($F880,SHT,5,FALSE)</f>
        <v>0</v>
      </c>
      <c r="I880" s="179">
        <f t="shared" ref="I880:V880" si="200">I20*VLOOKUP($F880,SHT,5,FALSE)</f>
        <v>0</v>
      </c>
      <c r="J880" s="179">
        <f t="shared" si="200"/>
        <v>0</v>
      </c>
      <c r="K880" s="197">
        <f t="shared" si="200"/>
        <v>0</v>
      </c>
      <c r="L880" s="181">
        <f t="shared" si="200"/>
        <v>0</v>
      </c>
      <c r="M880" s="192">
        <f t="shared" si="200"/>
        <v>0</v>
      </c>
      <c r="N880" s="182">
        <f t="shared" si="200"/>
        <v>0</v>
      </c>
      <c r="O880" s="182">
        <f t="shared" si="200"/>
        <v>0</v>
      </c>
      <c r="P880" s="182">
        <f t="shared" si="200"/>
        <v>0</v>
      </c>
      <c r="Q880" s="182">
        <f t="shared" si="200"/>
        <v>0</v>
      </c>
      <c r="R880" s="182">
        <f t="shared" si="200"/>
        <v>0</v>
      </c>
      <c r="S880" s="182">
        <f t="shared" si="200"/>
        <v>0</v>
      </c>
      <c r="T880" s="178">
        <f t="shared" si="200"/>
        <v>0</v>
      </c>
      <c r="U880" s="182">
        <f t="shared" si="200"/>
        <v>0</v>
      </c>
      <c r="V880" s="183">
        <f t="shared" si="200"/>
        <v>0</v>
      </c>
      <c r="W880" s="46">
        <f>G880-SUM(H880:V880)</f>
        <v>0</v>
      </c>
      <c r="X880" s="72"/>
      <c r="Y880"/>
      <c r="Z880"/>
    </row>
    <row r="881" spans="1:26" outlineLevel="1" x14ac:dyDescent="0.2">
      <c r="A881" s="318"/>
      <c r="B881" s="25"/>
      <c r="C881" s="23"/>
      <c r="D881" s="23"/>
      <c r="E881" s="24"/>
      <c r="F881" s="176" t="s">
        <v>156</v>
      </c>
      <c r="G881" s="190">
        <f>G21</f>
        <v>0</v>
      </c>
      <c r="H881" s="191">
        <f>G881*(1-VLOOKUP($F881,SHT,5,FALSE))+$H21*VLOOKUP($F881,SHT,5,FALSE)</f>
        <v>0</v>
      </c>
      <c r="I881" s="179">
        <f t="shared" ref="I881:V881" si="201">I21*VLOOKUP($F881,SHT,5,FALSE)</f>
        <v>0</v>
      </c>
      <c r="J881" s="179">
        <f t="shared" si="201"/>
        <v>0</v>
      </c>
      <c r="K881" s="197">
        <f t="shared" si="201"/>
        <v>0</v>
      </c>
      <c r="L881" s="181">
        <f t="shared" si="201"/>
        <v>0</v>
      </c>
      <c r="M881" s="192">
        <f t="shared" si="201"/>
        <v>0</v>
      </c>
      <c r="N881" s="182">
        <f t="shared" si="201"/>
        <v>0</v>
      </c>
      <c r="O881" s="182">
        <f t="shared" si="201"/>
        <v>0</v>
      </c>
      <c r="P881" s="182">
        <f t="shared" si="201"/>
        <v>0</v>
      </c>
      <c r="Q881" s="182">
        <f t="shared" si="201"/>
        <v>0</v>
      </c>
      <c r="R881" s="182">
        <f t="shared" si="201"/>
        <v>0</v>
      </c>
      <c r="S881" s="182">
        <f t="shared" si="201"/>
        <v>0</v>
      </c>
      <c r="T881" s="178">
        <f t="shared" si="201"/>
        <v>0</v>
      </c>
      <c r="U881" s="182">
        <f t="shared" si="201"/>
        <v>0</v>
      </c>
      <c r="V881" s="183">
        <f t="shared" si="201"/>
        <v>0</v>
      </c>
      <c r="W881" s="46">
        <f>G881-SUM(H881:V881)</f>
        <v>0</v>
      </c>
      <c r="X881" s="72"/>
      <c r="Y881"/>
      <c r="Z881"/>
    </row>
    <row r="882" spans="1:26" outlineLevel="1" x14ac:dyDescent="0.2">
      <c r="A882" s="318"/>
      <c r="B882" s="25"/>
      <c r="C882" s="23"/>
      <c r="D882" s="23"/>
      <c r="E882" s="24"/>
      <c r="F882" s="176" t="s">
        <v>197</v>
      </c>
      <c r="G882" s="190">
        <f>G22</f>
        <v>0</v>
      </c>
      <c r="H882" s="191">
        <f>G882*(1-VLOOKUP($F882,SHT,5,FALSE))+$H22*VLOOKUP($F882,SHT,5,FALSE)</f>
        <v>0</v>
      </c>
      <c r="I882" s="179">
        <f t="shared" ref="I882:V882" si="202">I22*VLOOKUP($F882,SHT,5,FALSE)</f>
        <v>0</v>
      </c>
      <c r="J882" s="179">
        <f t="shared" si="202"/>
        <v>0</v>
      </c>
      <c r="K882" s="197">
        <f t="shared" si="202"/>
        <v>0</v>
      </c>
      <c r="L882" s="181">
        <f t="shared" si="202"/>
        <v>0</v>
      </c>
      <c r="M882" s="192">
        <f t="shared" si="202"/>
        <v>0</v>
      </c>
      <c r="N882" s="182">
        <f t="shared" si="202"/>
        <v>0</v>
      </c>
      <c r="O882" s="182">
        <f t="shared" si="202"/>
        <v>0</v>
      </c>
      <c r="P882" s="182">
        <f t="shared" si="202"/>
        <v>0</v>
      </c>
      <c r="Q882" s="182">
        <f t="shared" si="202"/>
        <v>0</v>
      </c>
      <c r="R882" s="182">
        <f t="shared" si="202"/>
        <v>0</v>
      </c>
      <c r="S882" s="182">
        <f t="shared" si="202"/>
        <v>0</v>
      </c>
      <c r="T882" s="178">
        <f t="shared" si="202"/>
        <v>0</v>
      </c>
      <c r="U882" s="182">
        <f t="shared" si="202"/>
        <v>0</v>
      </c>
      <c r="V882" s="183">
        <f t="shared" si="202"/>
        <v>0</v>
      </c>
      <c r="W882" s="46">
        <f>G882-SUM(H882:V882)</f>
        <v>0</v>
      </c>
      <c r="X882" s="72"/>
      <c r="Y882"/>
      <c r="Z882"/>
    </row>
    <row r="883" spans="1:26" x14ac:dyDescent="0.2">
      <c r="A883" s="318"/>
      <c r="B883" s="25"/>
      <c r="C883" s="23"/>
      <c r="D883" s="23"/>
      <c r="E883" s="24" t="s">
        <v>157</v>
      </c>
      <c r="F883" s="24"/>
      <c r="G883" s="69">
        <f t="shared" ref="G883:W883" si="203">SUBTOTAL(9,G884:G887)</f>
        <v>0</v>
      </c>
      <c r="H883" s="70">
        <f t="shared" si="203"/>
        <v>0</v>
      </c>
      <c r="I883" s="66">
        <f t="shared" si="203"/>
        <v>0</v>
      </c>
      <c r="J883" s="66">
        <f t="shared" si="203"/>
        <v>0</v>
      </c>
      <c r="K883" s="67">
        <f t="shared" si="203"/>
        <v>0</v>
      </c>
      <c r="L883" s="34">
        <f t="shared" si="203"/>
        <v>0</v>
      </c>
      <c r="M883" s="34">
        <f t="shared" si="203"/>
        <v>0</v>
      </c>
      <c r="N883" s="34">
        <f t="shared" si="203"/>
        <v>0</v>
      </c>
      <c r="O883" s="34">
        <f t="shared" si="203"/>
        <v>0</v>
      </c>
      <c r="P883" s="34">
        <f t="shared" si="203"/>
        <v>0</v>
      </c>
      <c r="Q883" s="34">
        <f t="shared" si="203"/>
        <v>0</v>
      </c>
      <c r="R883" s="34">
        <f t="shared" si="203"/>
        <v>0</v>
      </c>
      <c r="S883" s="34">
        <f t="shared" si="203"/>
        <v>0</v>
      </c>
      <c r="T883" s="34">
        <f t="shared" si="203"/>
        <v>0</v>
      </c>
      <c r="U883" s="34">
        <f t="shared" si="203"/>
        <v>0</v>
      </c>
      <c r="V883" s="34">
        <f t="shared" si="203"/>
        <v>0</v>
      </c>
      <c r="W883" s="33">
        <f t="shared" si="203"/>
        <v>0</v>
      </c>
      <c r="X883" s="72"/>
      <c r="Y883"/>
      <c r="Z883"/>
    </row>
    <row r="884" spans="1:26" outlineLevel="1" x14ac:dyDescent="0.2">
      <c r="A884" s="318"/>
      <c r="B884" s="25"/>
      <c r="C884" s="23"/>
      <c r="D884" s="23"/>
      <c r="E884" s="24"/>
      <c r="F884" s="176" t="s">
        <v>158</v>
      </c>
      <c r="G884" s="190">
        <f>G24</f>
        <v>0</v>
      </c>
      <c r="H884" s="191">
        <f>G884*(1-VLOOKUP($F884,SHT,5,FALSE))+$H24*VLOOKUP($F884,SHT,5,FALSE)</f>
        <v>0</v>
      </c>
      <c r="I884" s="179">
        <f t="shared" ref="I884:V884" si="204">I24*VLOOKUP($F884,SHT,5,FALSE)</f>
        <v>0</v>
      </c>
      <c r="J884" s="179">
        <f t="shared" si="204"/>
        <v>0</v>
      </c>
      <c r="K884" s="197">
        <f t="shared" si="204"/>
        <v>0</v>
      </c>
      <c r="L884" s="181">
        <f t="shared" si="204"/>
        <v>0</v>
      </c>
      <c r="M884" s="192">
        <f t="shared" si="204"/>
        <v>0</v>
      </c>
      <c r="N884" s="182">
        <f t="shared" si="204"/>
        <v>0</v>
      </c>
      <c r="O884" s="182">
        <f t="shared" si="204"/>
        <v>0</v>
      </c>
      <c r="P884" s="182">
        <f t="shared" si="204"/>
        <v>0</v>
      </c>
      <c r="Q884" s="182">
        <f t="shared" si="204"/>
        <v>0</v>
      </c>
      <c r="R884" s="182">
        <f t="shared" si="204"/>
        <v>0</v>
      </c>
      <c r="S884" s="182">
        <f t="shared" si="204"/>
        <v>0</v>
      </c>
      <c r="T884" s="178">
        <f t="shared" si="204"/>
        <v>0</v>
      </c>
      <c r="U884" s="182">
        <f t="shared" si="204"/>
        <v>0</v>
      </c>
      <c r="V884" s="183">
        <f t="shared" si="204"/>
        <v>0</v>
      </c>
      <c r="W884" s="46">
        <f>G884-SUM(H884:V884)</f>
        <v>0</v>
      </c>
      <c r="X884" s="72"/>
      <c r="Y884"/>
      <c r="Z884"/>
    </row>
    <row r="885" spans="1:26" outlineLevel="1" x14ac:dyDescent="0.2">
      <c r="A885" s="318"/>
      <c r="B885" s="25"/>
      <c r="C885" s="23"/>
      <c r="D885" s="23"/>
      <c r="E885" s="24"/>
      <c r="F885" s="176" t="s">
        <v>159</v>
      </c>
      <c r="G885" s="190">
        <f>G25</f>
        <v>0</v>
      </c>
      <c r="H885" s="191">
        <f>G885*(1-VLOOKUP($F885,SHT,5,FALSE))+$H25*VLOOKUP($F885,SHT,5,FALSE)</f>
        <v>0</v>
      </c>
      <c r="I885" s="179">
        <f t="shared" ref="I885:V885" si="205">I25*VLOOKUP($F885,SHT,5,FALSE)</f>
        <v>0</v>
      </c>
      <c r="J885" s="179">
        <f t="shared" si="205"/>
        <v>0</v>
      </c>
      <c r="K885" s="197">
        <f t="shared" si="205"/>
        <v>0</v>
      </c>
      <c r="L885" s="181">
        <f t="shared" si="205"/>
        <v>0</v>
      </c>
      <c r="M885" s="192">
        <f t="shared" si="205"/>
        <v>0</v>
      </c>
      <c r="N885" s="182">
        <f t="shared" si="205"/>
        <v>0</v>
      </c>
      <c r="O885" s="182">
        <f t="shared" si="205"/>
        <v>0</v>
      </c>
      <c r="P885" s="182">
        <f t="shared" si="205"/>
        <v>0</v>
      </c>
      <c r="Q885" s="182">
        <f t="shared" si="205"/>
        <v>0</v>
      </c>
      <c r="R885" s="182">
        <f t="shared" si="205"/>
        <v>0</v>
      </c>
      <c r="S885" s="182">
        <f t="shared" si="205"/>
        <v>0</v>
      </c>
      <c r="T885" s="178">
        <f t="shared" si="205"/>
        <v>0</v>
      </c>
      <c r="U885" s="182">
        <f t="shared" si="205"/>
        <v>0</v>
      </c>
      <c r="V885" s="183">
        <f t="shared" si="205"/>
        <v>0</v>
      </c>
      <c r="W885" s="46">
        <f>G885-SUM(H885:V885)</f>
        <v>0</v>
      </c>
      <c r="X885" s="72"/>
      <c r="Y885"/>
      <c r="Z885"/>
    </row>
    <row r="886" spans="1:26" outlineLevel="1" x14ac:dyDescent="0.2">
      <c r="A886" s="318"/>
      <c r="B886" s="25"/>
      <c r="C886" s="23"/>
      <c r="D886" s="23"/>
      <c r="E886" s="24"/>
      <c r="F886" s="176" t="s">
        <v>160</v>
      </c>
      <c r="G886" s="190">
        <f>G26</f>
        <v>0</v>
      </c>
      <c r="H886" s="191">
        <f>G886*(1-VLOOKUP($F886,SHT,5,FALSE))+$H26*VLOOKUP($F886,SHT,5,FALSE)</f>
        <v>0</v>
      </c>
      <c r="I886" s="179">
        <f t="shared" ref="I886:V886" si="206">I26*VLOOKUP($F886,SHT,5,FALSE)</f>
        <v>0</v>
      </c>
      <c r="J886" s="179">
        <f t="shared" si="206"/>
        <v>0</v>
      </c>
      <c r="K886" s="197">
        <f t="shared" si="206"/>
        <v>0</v>
      </c>
      <c r="L886" s="181">
        <f t="shared" si="206"/>
        <v>0</v>
      </c>
      <c r="M886" s="192">
        <f t="shared" si="206"/>
        <v>0</v>
      </c>
      <c r="N886" s="182">
        <f t="shared" si="206"/>
        <v>0</v>
      </c>
      <c r="O886" s="182">
        <f t="shared" si="206"/>
        <v>0</v>
      </c>
      <c r="P886" s="182">
        <f t="shared" si="206"/>
        <v>0</v>
      </c>
      <c r="Q886" s="182">
        <f t="shared" si="206"/>
        <v>0</v>
      </c>
      <c r="R886" s="182">
        <f t="shared" si="206"/>
        <v>0</v>
      </c>
      <c r="S886" s="182">
        <f t="shared" si="206"/>
        <v>0</v>
      </c>
      <c r="T886" s="178">
        <f t="shared" si="206"/>
        <v>0</v>
      </c>
      <c r="U886" s="182">
        <f t="shared" si="206"/>
        <v>0</v>
      </c>
      <c r="V886" s="183">
        <f t="shared" si="206"/>
        <v>0</v>
      </c>
      <c r="W886" s="46">
        <f>G886-SUM(H886:V886)</f>
        <v>0</v>
      </c>
      <c r="X886" s="72"/>
      <c r="Y886"/>
      <c r="Z886"/>
    </row>
    <row r="887" spans="1:26" outlineLevel="1" x14ac:dyDescent="0.2">
      <c r="A887" s="318"/>
      <c r="B887" s="25"/>
      <c r="C887" s="23"/>
      <c r="D887" s="23"/>
      <c r="E887" s="24"/>
      <c r="F887" s="176" t="s">
        <v>198</v>
      </c>
      <c r="G887" s="190">
        <f>G27</f>
        <v>0</v>
      </c>
      <c r="H887" s="193">
        <f>G887*(1-VLOOKUP($F887,SHT,5,FALSE))+$H27*VLOOKUP($F887,SHT,5,FALSE)</f>
        <v>0</v>
      </c>
      <c r="I887" s="191">
        <f t="shared" ref="I887:V887" si="207">I27*VLOOKUP($F887,SHT,5,FALSE)</f>
        <v>0</v>
      </c>
      <c r="J887" s="179">
        <f t="shared" si="207"/>
        <v>0</v>
      </c>
      <c r="K887" s="197">
        <f t="shared" si="207"/>
        <v>0</v>
      </c>
      <c r="L887" s="181">
        <f t="shared" si="207"/>
        <v>0</v>
      </c>
      <c r="M887" s="192">
        <f t="shared" si="207"/>
        <v>0</v>
      </c>
      <c r="N887" s="182">
        <f t="shared" si="207"/>
        <v>0</v>
      </c>
      <c r="O887" s="182">
        <f t="shared" si="207"/>
        <v>0</v>
      </c>
      <c r="P887" s="182">
        <f t="shared" si="207"/>
        <v>0</v>
      </c>
      <c r="Q887" s="182">
        <f t="shared" si="207"/>
        <v>0</v>
      </c>
      <c r="R887" s="182">
        <f t="shared" si="207"/>
        <v>0</v>
      </c>
      <c r="S887" s="182">
        <f t="shared" si="207"/>
        <v>0</v>
      </c>
      <c r="T887" s="178">
        <f t="shared" si="207"/>
        <v>0</v>
      </c>
      <c r="U887" s="182">
        <f t="shared" si="207"/>
        <v>0</v>
      </c>
      <c r="V887" s="183">
        <f t="shared" si="207"/>
        <v>0</v>
      </c>
      <c r="W887" s="46">
        <f>G887-SUM(H887:V887)</f>
        <v>0</v>
      </c>
      <c r="X887" s="72"/>
      <c r="Y887"/>
      <c r="Z887"/>
    </row>
    <row r="888" spans="1:26" x14ac:dyDescent="0.2">
      <c r="A888" s="318"/>
      <c r="B888" s="25"/>
      <c r="C888" s="23"/>
      <c r="D888" s="23"/>
      <c r="E888" s="24" t="s">
        <v>347</v>
      </c>
      <c r="F888" s="24"/>
      <c r="G888" s="69">
        <f t="shared" ref="G888:W888" si="208">SUBTOTAL(9,G889:G892)</f>
        <v>0</v>
      </c>
      <c r="H888" s="70">
        <f t="shared" si="208"/>
        <v>0</v>
      </c>
      <c r="I888" s="66">
        <f t="shared" si="208"/>
        <v>0</v>
      </c>
      <c r="J888" s="66">
        <f t="shared" si="208"/>
        <v>0</v>
      </c>
      <c r="K888" s="67">
        <f t="shared" si="208"/>
        <v>0</v>
      </c>
      <c r="L888" s="34">
        <f t="shared" si="208"/>
        <v>0</v>
      </c>
      <c r="M888" s="34">
        <f t="shared" si="208"/>
        <v>0</v>
      </c>
      <c r="N888" s="34">
        <f t="shared" si="208"/>
        <v>0</v>
      </c>
      <c r="O888" s="34">
        <f t="shared" si="208"/>
        <v>0</v>
      </c>
      <c r="P888" s="34">
        <f t="shared" si="208"/>
        <v>0</v>
      </c>
      <c r="Q888" s="34">
        <f t="shared" si="208"/>
        <v>0</v>
      </c>
      <c r="R888" s="34">
        <f t="shared" si="208"/>
        <v>0</v>
      </c>
      <c r="S888" s="34">
        <f t="shared" si="208"/>
        <v>0</v>
      </c>
      <c r="T888" s="34">
        <f t="shared" si="208"/>
        <v>0</v>
      </c>
      <c r="U888" s="34">
        <f t="shared" si="208"/>
        <v>0</v>
      </c>
      <c r="V888" s="34">
        <f t="shared" si="208"/>
        <v>0</v>
      </c>
      <c r="W888" s="33">
        <f t="shared" si="208"/>
        <v>0</v>
      </c>
      <c r="X888" s="72"/>
      <c r="Y888"/>
      <c r="Z888"/>
    </row>
    <row r="889" spans="1:26" outlineLevel="1" x14ac:dyDescent="0.2">
      <c r="A889" s="318"/>
      <c r="B889" s="25"/>
      <c r="C889" s="23"/>
      <c r="D889" s="23"/>
      <c r="E889" s="24"/>
      <c r="F889" s="176" t="s">
        <v>327</v>
      </c>
      <c r="G889" s="190">
        <f>G29</f>
        <v>0</v>
      </c>
      <c r="H889" s="191">
        <f>G889*(1-VLOOKUP($F889,SHT,5,FALSE))+$H29*VLOOKUP($F889,SHT,5,FALSE)</f>
        <v>0</v>
      </c>
      <c r="I889" s="179">
        <f t="shared" ref="I889:V889" si="209">I29*VLOOKUP($F889,SHT,5,FALSE)</f>
        <v>0</v>
      </c>
      <c r="J889" s="179">
        <f t="shared" si="209"/>
        <v>0</v>
      </c>
      <c r="K889" s="197">
        <f t="shared" si="209"/>
        <v>0</v>
      </c>
      <c r="L889" s="181">
        <f t="shared" si="209"/>
        <v>0</v>
      </c>
      <c r="M889" s="192">
        <f t="shared" si="209"/>
        <v>0</v>
      </c>
      <c r="N889" s="182">
        <f t="shared" si="209"/>
        <v>0</v>
      </c>
      <c r="O889" s="182">
        <f t="shared" si="209"/>
        <v>0</v>
      </c>
      <c r="P889" s="182">
        <f t="shared" si="209"/>
        <v>0</v>
      </c>
      <c r="Q889" s="182">
        <f t="shared" si="209"/>
        <v>0</v>
      </c>
      <c r="R889" s="182">
        <f t="shared" si="209"/>
        <v>0</v>
      </c>
      <c r="S889" s="182">
        <f t="shared" si="209"/>
        <v>0</v>
      </c>
      <c r="T889" s="178">
        <f t="shared" si="209"/>
        <v>0</v>
      </c>
      <c r="U889" s="182">
        <f t="shared" si="209"/>
        <v>0</v>
      </c>
      <c r="V889" s="183">
        <f t="shared" si="209"/>
        <v>0</v>
      </c>
      <c r="W889" s="46">
        <f>G889-SUM(H889:V889)</f>
        <v>0</v>
      </c>
      <c r="X889" s="72"/>
      <c r="Y889"/>
      <c r="Z889"/>
    </row>
    <row r="890" spans="1:26" outlineLevel="1" x14ac:dyDescent="0.2">
      <c r="A890" s="318"/>
      <c r="B890" s="25"/>
      <c r="C890" s="23"/>
      <c r="D890" s="23"/>
      <c r="E890" s="24"/>
      <c r="F890" s="176" t="s">
        <v>328</v>
      </c>
      <c r="G890" s="190">
        <f>G30</f>
        <v>0</v>
      </c>
      <c r="H890" s="191">
        <f>G890*(1-VLOOKUP($F890,SHT,5,FALSE))+$H30*VLOOKUP($F890,SHT,5,FALSE)</f>
        <v>0</v>
      </c>
      <c r="I890" s="179">
        <f t="shared" ref="I890:V890" si="210">I30*VLOOKUP($F890,SHT,5,FALSE)</f>
        <v>0</v>
      </c>
      <c r="J890" s="179">
        <f t="shared" si="210"/>
        <v>0</v>
      </c>
      <c r="K890" s="197">
        <f t="shared" si="210"/>
        <v>0</v>
      </c>
      <c r="L890" s="181">
        <f t="shared" si="210"/>
        <v>0</v>
      </c>
      <c r="M890" s="192">
        <f t="shared" si="210"/>
        <v>0</v>
      </c>
      <c r="N890" s="182">
        <f t="shared" si="210"/>
        <v>0</v>
      </c>
      <c r="O890" s="182">
        <f t="shared" si="210"/>
        <v>0</v>
      </c>
      <c r="P890" s="182">
        <f t="shared" si="210"/>
        <v>0</v>
      </c>
      <c r="Q890" s="182">
        <f t="shared" si="210"/>
        <v>0</v>
      </c>
      <c r="R890" s="182">
        <f t="shared" si="210"/>
        <v>0</v>
      </c>
      <c r="S890" s="182">
        <f t="shared" si="210"/>
        <v>0</v>
      </c>
      <c r="T890" s="178">
        <f t="shared" si="210"/>
        <v>0</v>
      </c>
      <c r="U890" s="182">
        <f t="shared" si="210"/>
        <v>0</v>
      </c>
      <c r="V890" s="183">
        <f t="shared" si="210"/>
        <v>0</v>
      </c>
      <c r="W890" s="46">
        <f>G890-SUM(H890:V890)</f>
        <v>0</v>
      </c>
      <c r="X890" s="72"/>
      <c r="Y890"/>
      <c r="Z890"/>
    </row>
    <row r="891" spans="1:26" outlineLevel="1" x14ac:dyDescent="0.2">
      <c r="A891" s="318"/>
      <c r="B891" s="25"/>
      <c r="C891" s="23"/>
      <c r="D891" s="23"/>
      <c r="E891" s="24"/>
      <c r="F891" s="176" t="s">
        <v>329</v>
      </c>
      <c r="G891" s="190">
        <f>G31</f>
        <v>0</v>
      </c>
      <c r="H891" s="191">
        <f>G891*(1-VLOOKUP($F891,SHT,5,FALSE))+$H31*VLOOKUP($F891,SHT,5,FALSE)</f>
        <v>0</v>
      </c>
      <c r="I891" s="179">
        <f t="shared" ref="I891:V891" si="211">I31*VLOOKUP($F891,SHT,5,FALSE)</f>
        <v>0</v>
      </c>
      <c r="J891" s="179">
        <f t="shared" si="211"/>
        <v>0</v>
      </c>
      <c r="K891" s="197">
        <f t="shared" si="211"/>
        <v>0</v>
      </c>
      <c r="L891" s="181">
        <f t="shared" si="211"/>
        <v>0</v>
      </c>
      <c r="M891" s="192">
        <f t="shared" si="211"/>
        <v>0</v>
      </c>
      <c r="N891" s="182">
        <f t="shared" si="211"/>
        <v>0</v>
      </c>
      <c r="O891" s="182">
        <f t="shared" si="211"/>
        <v>0</v>
      </c>
      <c r="P891" s="182">
        <f t="shared" si="211"/>
        <v>0</v>
      </c>
      <c r="Q891" s="182">
        <f t="shared" si="211"/>
        <v>0</v>
      </c>
      <c r="R891" s="182">
        <f t="shared" si="211"/>
        <v>0</v>
      </c>
      <c r="S891" s="182">
        <f t="shared" si="211"/>
        <v>0</v>
      </c>
      <c r="T891" s="178">
        <f t="shared" si="211"/>
        <v>0</v>
      </c>
      <c r="U891" s="182">
        <f t="shared" si="211"/>
        <v>0</v>
      </c>
      <c r="V891" s="183">
        <f t="shared" si="211"/>
        <v>0</v>
      </c>
      <c r="W891" s="46">
        <f>G891-SUM(H891:V891)</f>
        <v>0</v>
      </c>
      <c r="X891" s="72"/>
      <c r="Y891"/>
      <c r="Z891"/>
    </row>
    <row r="892" spans="1:26" outlineLevel="1" x14ac:dyDescent="0.2">
      <c r="A892" s="318"/>
      <c r="B892" s="25"/>
      <c r="C892" s="23"/>
      <c r="D892" s="23"/>
      <c r="E892" s="24"/>
      <c r="F892" s="176" t="s">
        <v>330</v>
      </c>
      <c r="G892" s="190">
        <f>G32</f>
        <v>0</v>
      </c>
      <c r="H892" s="191">
        <f>G892*(1-VLOOKUP($F892,SHT,5,FALSE))+$H32*VLOOKUP($F892,SHT,5,FALSE)</f>
        <v>0</v>
      </c>
      <c r="I892" s="179">
        <f t="shared" ref="I892:V892" si="212">I32*VLOOKUP($F892,SHT,5,FALSE)</f>
        <v>0</v>
      </c>
      <c r="J892" s="179">
        <f t="shared" si="212"/>
        <v>0</v>
      </c>
      <c r="K892" s="197">
        <f t="shared" si="212"/>
        <v>0</v>
      </c>
      <c r="L892" s="181">
        <f t="shared" si="212"/>
        <v>0</v>
      </c>
      <c r="M892" s="192">
        <f t="shared" si="212"/>
        <v>0</v>
      </c>
      <c r="N892" s="182">
        <f t="shared" si="212"/>
        <v>0</v>
      </c>
      <c r="O892" s="182">
        <f t="shared" si="212"/>
        <v>0</v>
      </c>
      <c r="P892" s="182">
        <f t="shared" si="212"/>
        <v>0</v>
      </c>
      <c r="Q892" s="182">
        <f t="shared" si="212"/>
        <v>0</v>
      </c>
      <c r="R892" s="182">
        <f t="shared" si="212"/>
        <v>0</v>
      </c>
      <c r="S892" s="182">
        <f t="shared" si="212"/>
        <v>0</v>
      </c>
      <c r="T892" s="178">
        <f t="shared" si="212"/>
        <v>0</v>
      </c>
      <c r="U892" s="182">
        <f t="shared" si="212"/>
        <v>0</v>
      </c>
      <c r="V892" s="183">
        <f t="shared" si="212"/>
        <v>0</v>
      </c>
      <c r="W892" s="46">
        <f>G892-SUM(H892:V892)</f>
        <v>0</v>
      </c>
      <c r="X892" s="72"/>
      <c r="Y892"/>
      <c r="Z892"/>
    </row>
    <row r="893" spans="1:26" x14ac:dyDescent="0.2">
      <c r="A893" s="318"/>
      <c r="B893" s="25"/>
      <c r="C893" s="23"/>
      <c r="D893" s="23" t="s">
        <v>53</v>
      </c>
      <c r="E893" s="24"/>
      <c r="F893" s="24"/>
      <c r="G893" s="69"/>
      <c r="H893" s="66"/>
      <c r="I893" s="66"/>
      <c r="J893" s="66"/>
      <c r="K893" s="67"/>
      <c r="L893" s="51"/>
      <c r="M893" s="34"/>
      <c r="N893" s="34"/>
      <c r="O893" s="34"/>
      <c r="P893" s="34"/>
      <c r="Q893" s="34"/>
      <c r="R893" s="34"/>
      <c r="S893" s="34"/>
      <c r="T893" s="34"/>
      <c r="U893" s="34"/>
      <c r="V893" s="37"/>
      <c r="W893" s="33"/>
      <c r="X893" s="72"/>
      <c r="Y893"/>
      <c r="Z893"/>
    </row>
    <row r="894" spans="1:26" x14ac:dyDescent="0.2">
      <c r="A894" s="318"/>
      <c r="B894" s="25"/>
      <c r="C894" s="23"/>
      <c r="D894" s="23"/>
      <c r="E894" s="64" t="s">
        <v>54</v>
      </c>
      <c r="F894" s="24"/>
      <c r="G894" s="69">
        <f t="shared" ref="G894:W894" si="213">SUBTOTAL(9,G895:G897)</f>
        <v>0</v>
      </c>
      <c r="H894" s="70">
        <f t="shared" si="213"/>
        <v>0</v>
      </c>
      <c r="I894" s="66">
        <f t="shared" si="213"/>
        <v>0</v>
      </c>
      <c r="J894" s="66">
        <f t="shared" si="213"/>
        <v>0</v>
      </c>
      <c r="K894" s="67">
        <f t="shared" si="213"/>
        <v>0</v>
      </c>
      <c r="L894" s="34">
        <f t="shared" si="213"/>
        <v>0</v>
      </c>
      <c r="M894" s="34">
        <f t="shared" si="213"/>
        <v>0</v>
      </c>
      <c r="N894" s="34">
        <f t="shared" si="213"/>
        <v>0</v>
      </c>
      <c r="O894" s="34">
        <f t="shared" si="213"/>
        <v>0</v>
      </c>
      <c r="P894" s="34">
        <f t="shared" si="213"/>
        <v>0</v>
      </c>
      <c r="Q894" s="34">
        <f t="shared" si="213"/>
        <v>0</v>
      </c>
      <c r="R894" s="34">
        <f t="shared" si="213"/>
        <v>0</v>
      </c>
      <c r="S894" s="34">
        <f t="shared" si="213"/>
        <v>0</v>
      </c>
      <c r="T894" s="34">
        <f t="shared" si="213"/>
        <v>0</v>
      </c>
      <c r="U894" s="34">
        <f t="shared" si="213"/>
        <v>0</v>
      </c>
      <c r="V894" s="34">
        <f t="shared" si="213"/>
        <v>0</v>
      </c>
      <c r="W894" s="33">
        <f t="shared" si="213"/>
        <v>0</v>
      </c>
      <c r="X894" s="72"/>
      <c r="Y894"/>
      <c r="Z894"/>
    </row>
    <row r="895" spans="1:26" outlineLevel="1" x14ac:dyDescent="0.2">
      <c r="A895" s="318"/>
      <c r="B895" s="25"/>
      <c r="C895" s="23"/>
      <c r="D895" s="23"/>
      <c r="E895" s="64"/>
      <c r="F895" s="176" t="s">
        <v>55</v>
      </c>
      <c r="G895" s="190">
        <f>G35</f>
        <v>0</v>
      </c>
      <c r="H895" s="191">
        <f>G895*(1-VLOOKUP($F895,SHT,5,FALSE))+$H35*VLOOKUP($F895,SHT,5,FALSE)</f>
        <v>0</v>
      </c>
      <c r="I895" s="179">
        <f t="shared" ref="I895:V895" si="214">I35*VLOOKUP($F895,SHT,5,FALSE)</f>
        <v>0</v>
      </c>
      <c r="J895" s="179">
        <f t="shared" si="214"/>
        <v>0</v>
      </c>
      <c r="K895" s="197">
        <f t="shared" si="214"/>
        <v>0</v>
      </c>
      <c r="L895" s="181">
        <f t="shared" si="214"/>
        <v>0</v>
      </c>
      <c r="M895" s="192">
        <f t="shared" si="214"/>
        <v>0</v>
      </c>
      <c r="N895" s="182">
        <f t="shared" si="214"/>
        <v>0</v>
      </c>
      <c r="O895" s="182">
        <f t="shared" si="214"/>
        <v>0</v>
      </c>
      <c r="P895" s="182">
        <f t="shared" si="214"/>
        <v>0</v>
      </c>
      <c r="Q895" s="182">
        <f t="shared" si="214"/>
        <v>0</v>
      </c>
      <c r="R895" s="182">
        <f t="shared" si="214"/>
        <v>0</v>
      </c>
      <c r="S895" s="182">
        <f t="shared" si="214"/>
        <v>0</v>
      </c>
      <c r="T895" s="178">
        <f t="shared" si="214"/>
        <v>0</v>
      </c>
      <c r="U895" s="182">
        <f t="shared" si="214"/>
        <v>0</v>
      </c>
      <c r="V895" s="183">
        <f t="shared" si="214"/>
        <v>0</v>
      </c>
      <c r="W895" s="46">
        <f>G895-SUM(H895:V895)</f>
        <v>0</v>
      </c>
      <c r="Y895"/>
      <c r="Z895"/>
    </row>
    <row r="896" spans="1:26" outlineLevel="1" x14ac:dyDescent="0.2">
      <c r="A896" s="318"/>
      <c r="B896" s="25"/>
      <c r="C896" s="23"/>
      <c r="D896" s="23"/>
      <c r="E896" s="24"/>
      <c r="F896" s="176" t="s">
        <v>161</v>
      </c>
      <c r="G896" s="190">
        <f>G36</f>
        <v>0</v>
      </c>
      <c r="H896" s="191">
        <f>G896*(1-VLOOKUP($F896,SHT,5,FALSE))+$H36*VLOOKUP($F896,SHT,5,FALSE)</f>
        <v>0</v>
      </c>
      <c r="I896" s="179">
        <f t="shared" ref="I896:V896" si="215">I36*VLOOKUP($F896,SHT,5,FALSE)</f>
        <v>0</v>
      </c>
      <c r="J896" s="179">
        <f t="shared" si="215"/>
        <v>0</v>
      </c>
      <c r="K896" s="197">
        <f t="shared" si="215"/>
        <v>0</v>
      </c>
      <c r="L896" s="181">
        <f t="shared" si="215"/>
        <v>0</v>
      </c>
      <c r="M896" s="192">
        <f t="shared" si="215"/>
        <v>0</v>
      </c>
      <c r="N896" s="182">
        <f t="shared" si="215"/>
        <v>0</v>
      </c>
      <c r="O896" s="182">
        <f t="shared" si="215"/>
        <v>0</v>
      </c>
      <c r="P896" s="182">
        <f t="shared" si="215"/>
        <v>0</v>
      </c>
      <c r="Q896" s="182">
        <f t="shared" si="215"/>
        <v>0</v>
      </c>
      <c r="R896" s="182">
        <f t="shared" si="215"/>
        <v>0</v>
      </c>
      <c r="S896" s="182">
        <f t="shared" si="215"/>
        <v>0</v>
      </c>
      <c r="T896" s="178">
        <f t="shared" si="215"/>
        <v>0</v>
      </c>
      <c r="U896" s="182">
        <f t="shared" si="215"/>
        <v>0</v>
      </c>
      <c r="V896" s="183">
        <f t="shared" si="215"/>
        <v>0</v>
      </c>
      <c r="W896" s="46">
        <f>G896-SUM(H896:V896)</f>
        <v>0</v>
      </c>
      <c r="Y896"/>
      <c r="Z896"/>
    </row>
    <row r="897" spans="1:26" outlineLevel="1" x14ac:dyDescent="0.2">
      <c r="A897" s="318"/>
      <c r="B897" s="25"/>
      <c r="C897" s="23"/>
      <c r="D897" s="23"/>
      <c r="E897" s="24"/>
      <c r="F897" s="176" t="s">
        <v>331</v>
      </c>
      <c r="G897" s="190">
        <f>G37</f>
        <v>0</v>
      </c>
      <c r="H897" s="191">
        <f>G897*(1-VLOOKUP($F897,SHT,5,FALSE))+$H37*VLOOKUP($F897,SHT,5,FALSE)</f>
        <v>0</v>
      </c>
      <c r="I897" s="179">
        <f t="shared" ref="I897:V897" si="216">I37*VLOOKUP($F897,SHT,5,FALSE)</f>
        <v>0</v>
      </c>
      <c r="J897" s="179">
        <f t="shared" si="216"/>
        <v>0</v>
      </c>
      <c r="K897" s="197">
        <f t="shared" si="216"/>
        <v>0</v>
      </c>
      <c r="L897" s="181">
        <f t="shared" si="216"/>
        <v>0</v>
      </c>
      <c r="M897" s="192">
        <f t="shared" si="216"/>
        <v>0</v>
      </c>
      <c r="N897" s="182">
        <f t="shared" si="216"/>
        <v>0</v>
      </c>
      <c r="O897" s="182">
        <f t="shared" si="216"/>
        <v>0</v>
      </c>
      <c r="P897" s="182">
        <f t="shared" si="216"/>
        <v>0</v>
      </c>
      <c r="Q897" s="182">
        <f t="shared" si="216"/>
        <v>0</v>
      </c>
      <c r="R897" s="182">
        <f t="shared" si="216"/>
        <v>0</v>
      </c>
      <c r="S897" s="182">
        <f t="shared" si="216"/>
        <v>0</v>
      </c>
      <c r="T897" s="178">
        <f t="shared" si="216"/>
        <v>0</v>
      </c>
      <c r="U897" s="182">
        <f t="shared" si="216"/>
        <v>0</v>
      </c>
      <c r="V897" s="183">
        <f t="shared" si="216"/>
        <v>0</v>
      </c>
      <c r="W897" s="46">
        <f>G897-SUM(H897:V897)</f>
        <v>0</v>
      </c>
      <c r="Y897"/>
      <c r="Z897"/>
    </row>
    <row r="898" spans="1:26" x14ac:dyDescent="0.2">
      <c r="A898" s="318"/>
      <c r="B898" s="25"/>
      <c r="C898" s="23"/>
      <c r="D898" s="23"/>
      <c r="E898" s="24" t="s">
        <v>56</v>
      </c>
      <c r="F898" s="24"/>
      <c r="G898" s="69">
        <f t="shared" ref="G898:W898" si="217">SUBTOTAL(9,G899:G901)</f>
        <v>0</v>
      </c>
      <c r="H898" s="70">
        <f t="shared" si="217"/>
        <v>0</v>
      </c>
      <c r="I898" s="66">
        <f t="shared" si="217"/>
        <v>0</v>
      </c>
      <c r="J898" s="66">
        <f t="shared" si="217"/>
        <v>0</v>
      </c>
      <c r="K898" s="67">
        <f t="shared" si="217"/>
        <v>0</v>
      </c>
      <c r="L898" s="34">
        <f t="shared" si="217"/>
        <v>0</v>
      </c>
      <c r="M898" s="34">
        <f t="shared" si="217"/>
        <v>0</v>
      </c>
      <c r="N898" s="34">
        <f t="shared" si="217"/>
        <v>0</v>
      </c>
      <c r="O898" s="34">
        <f t="shared" si="217"/>
        <v>0</v>
      </c>
      <c r="P898" s="34">
        <f t="shared" si="217"/>
        <v>0</v>
      </c>
      <c r="Q898" s="34">
        <f t="shared" si="217"/>
        <v>0</v>
      </c>
      <c r="R898" s="34">
        <f t="shared" si="217"/>
        <v>0</v>
      </c>
      <c r="S898" s="34">
        <f t="shared" si="217"/>
        <v>0</v>
      </c>
      <c r="T898" s="34">
        <f t="shared" si="217"/>
        <v>0</v>
      </c>
      <c r="U898" s="34">
        <f t="shared" si="217"/>
        <v>0</v>
      </c>
      <c r="V898" s="34">
        <f t="shared" si="217"/>
        <v>0</v>
      </c>
      <c r="W898" s="33">
        <f t="shared" si="217"/>
        <v>0</v>
      </c>
      <c r="Y898"/>
      <c r="Z898"/>
    </row>
    <row r="899" spans="1:26" outlineLevel="1" x14ac:dyDescent="0.2">
      <c r="A899" s="318"/>
      <c r="B899" s="25"/>
      <c r="C899" s="23"/>
      <c r="D899" s="23"/>
      <c r="E899" s="24"/>
      <c r="F899" s="176" t="s">
        <v>162</v>
      </c>
      <c r="G899" s="190">
        <f>G39</f>
        <v>0</v>
      </c>
      <c r="H899" s="191">
        <f>G899*(1-VLOOKUP($F899,SHT,5,FALSE))+$H39*VLOOKUP($F899,SHT,5,FALSE)</f>
        <v>0</v>
      </c>
      <c r="I899" s="179">
        <f t="shared" ref="I899:V899" si="218">I39*VLOOKUP($F899,SHT,5,FALSE)</f>
        <v>0</v>
      </c>
      <c r="J899" s="179">
        <f t="shared" si="218"/>
        <v>0</v>
      </c>
      <c r="K899" s="197">
        <f t="shared" si="218"/>
        <v>0</v>
      </c>
      <c r="L899" s="181">
        <f t="shared" si="218"/>
        <v>0</v>
      </c>
      <c r="M899" s="192">
        <f t="shared" si="218"/>
        <v>0</v>
      </c>
      <c r="N899" s="182">
        <f t="shared" si="218"/>
        <v>0</v>
      </c>
      <c r="O899" s="182">
        <f t="shared" si="218"/>
        <v>0</v>
      </c>
      <c r="P899" s="182">
        <f t="shared" si="218"/>
        <v>0</v>
      </c>
      <c r="Q899" s="182">
        <f t="shared" si="218"/>
        <v>0</v>
      </c>
      <c r="R899" s="182">
        <f t="shared" si="218"/>
        <v>0</v>
      </c>
      <c r="S899" s="182">
        <f t="shared" si="218"/>
        <v>0</v>
      </c>
      <c r="T899" s="178">
        <f t="shared" si="218"/>
        <v>0</v>
      </c>
      <c r="U899" s="182">
        <f t="shared" si="218"/>
        <v>0</v>
      </c>
      <c r="V899" s="183">
        <f t="shared" si="218"/>
        <v>0</v>
      </c>
      <c r="W899" s="46">
        <f>G899-SUM(H899:V899)</f>
        <v>0</v>
      </c>
      <c r="Y899"/>
      <c r="Z899"/>
    </row>
    <row r="900" spans="1:26" outlineLevel="1" x14ac:dyDescent="0.2">
      <c r="A900" s="318"/>
      <c r="B900" s="25"/>
      <c r="C900" s="23"/>
      <c r="D900" s="23"/>
      <c r="E900" s="24"/>
      <c r="F900" s="176" t="s">
        <v>163</v>
      </c>
      <c r="G900" s="190">
        <f>G40</f>
        <v>0</v>
      </c>
      <c r="H900" s="191">
        <f>G900*(1-VLOOKUP($F900,SHT,5,FALSE))+$H40*VLOOKUP($F900,SHT,5,FALSE)</f>
        <v>0</v>
      </c>
      <c r="I900" s="179">
        <f t="shared" ref="I900:V900" si="219">I40*VLOOKUP($F900,SHT,5,FALSE)</f>
        <v>0</v>
      </c>
      <c r="J900" s="179">
        <f t="shared" si="219"/>
        <v>0</v>
      </c>
      <c r="K900" s="197">
        <f t="shared" si="219"/>
        <v>0</v>
      </c>
      <c r="L900" s="181">
        <f t="shared" si="219"/>
        <v>0</v>
      </c>
      <c r="M900" s="192">
        <f t="shared" si="219"/>
        <v>0</v>
      </c>
      <c r="N900" s="182">
        <f t="shared" si="219"/>
        <v>0</v>
      </c>
      <c r="O900" s="182">
        <f t="shared" si="219"/>
        <v>0</v>
      </c>
      <c r="P900" s="182">
        <f t="shared" si="219"/>
        <v>0</v>
      </c>
      <c r="Q900" s="182">
        <f t="shared" si="219"/>
        <v>0</v>
      </c>
      <c r="R900" s="182">
        <f t="shared" si="219"/>
        <v>0</v>
      </c>
      <c r="S900" s="182">
        <f t="shared" si="219"/>
        <v>0</v>
      </c>
      <c r="T900" s="178">
        <f t="shared" si="219"/>
        <v>0</v>
      </c>
      <c r="U900" s="182">
        <f t="shared" si="219"/>
        <v>0</v>
      </c>
      <c r="V900" s="183">
        <f t="shared" si="219"/>
        <v>0</v>
      </c>
      <c r="W900" s="46">
        <f>G900-SUM(H900:V900)</f>
        <v>0</v>
      </c>
      <c r="Y900"/>
      <c r="Z900"/>
    </row>
    <row r="901" spans="1:26" outlineLevel="1" x14ac:dyDescent="0.2">
      <c r="A901" s="318"/>
      <c r="B901" s="25"/>
      <c r="C901" s="23"/>
      <c r="D901" s="23"/>
      <c r="E901" s="24"/>
      <c r="F901" s="176" t="s">
        <v>332</v>
      </c>
      <c r="G901" s="190">
        <f>G41</f>
        <v>0</v>
      </c>
      <c r="H901" s="191">
        <f>G901*(1-VLOOKUP($F901,SHT,5,FALSE))+$H41*VLOOKUP($F901,SHT,5,FALSE)</f>
        <v>0</v>
      </c>
      <c r="I901" s="179">
        <f t="shared" ref="I901:V901" si="220">I41*VLOOKUP($F901,SHT,5,FALSE)</f>
        <v>0</v>
      </c>
      <c r="J901" s="179">
        <f t="shared" si="220"/>
        <v>0</v>
      </c>
      <c r="K901" s="197">
        <f t="shared" si="220"/>
        <v>0</v>
      </c>
      <c r="L901" s="181">
        <f t="shared" si="220"/>
        <v>0</v>
      </c>
      <c r="M901" s="192">
        <f t="shared" si="220"/>
        <v>0</v>
      </c>
      <c r="N901" s="182">
        <f t="shared" si="220"/>
        <v>0</v>
      </c>
      <c r="O901" s="182">
        <f t="shared" si="220"/>
        <v>0</v>
      </c>
      <c r="P901" s="182">
        <f t="shared" si="220"/>
        <v>0</v>
      </c>
      <c r="Q901" s="182">
        <f t="shared" si="220"/>
        <v>0</v>
      </c>
      <c r="R901" s="182">
        <f t="shared" si="220"/>
        <v>0</v>
      </c>
      <c r="S901" s="182">
        <f t="shared" si="220"/>
        <v>0</v>
      </c>
      <c r="T901" s="178">
        <f t="shared" si="220"/>
        <v>0</v>
      </c>
      <c r="U901" s="182">
        <f t="shared" si="220"/>
        <v>0</v>
      </c>
      <c r="V901" s="183">
        <f t="shared" si="220"/>
        <v>0</v>
      </c>
      <c r="W901" s="46">
        <f>G901-SUM(H901:V901)</f>
        <v>0</v>
      </c>
      <c r="Y901"/>
      <c r="Z901"/>
    </row>
    <row r="902" spans="1:26" x14ac:dyDescent="0.2">
      <c r="A902" s="318"/>
      <c r="B902" s="25"/>
      <c r="C902" s="23"/>
      <c r="D902" s="23"/>
      <c r="E902" s="24" t="s">
        <v>57</v>
      </c>
      <c r="F902" s="24"/>
      <c r="G902" s="69">
        <f t="shared" ref="G902:W902" si="221">SUBTOTAL(9,G903:G905)</f>
        <v>0</v>
      </c>
      <c r="H902" s="70">
        <f t="shared" si="221"/>
        <v>0</v>
      </c>
      <c r="I902" s="66">
        <f t="shared" si="221"/>
        <v>0</v>
      </c>
      <c r="J902" s="66">
        <f t="shared" si="221"/>
        <v>0</v>
      </c>
      <c r="K902" s="67">
        <f t="shared" si="221"/>
        <v>0</v>
      </c>
      <c r="L902" s="34">
        <f t="shared" si="221"/>
        <v>0</v>
      </c>
      <c r="M902" s="34">
        <f t="shared" si="221"/>
        <v>0</v>
      </c>
      <c r="N902" s="34">
        <f t="shared" si="221"/>
        <v>0</v>
      </c>
      <c r="O902" s="34">
        <f t="shared" si="221"/>
        <v>0</v>
      </c>
      <c r="P902" s="34">
        <f t="shared" si="221"/>
        <v>0</v>
      </c>
      <c r="Q902" s="34">
        <f t="shared" si="221"/>
        <v>0</v>
      </c>
      <c r="R902" s="34">
        <f t="shared" si="221"/>
        <v>0</v>
      </c>
      <c r="S902" s="34">
        <f t="shared" si="221"/>
        <v>0</v>
      </c>
      <c r="T902" s="34">
        <f t="shared" si="221"/>
        <v>0</v>
      </c>
      <c r="U902" s="34">
        <f t="shared" si="221"/>
        <v>0</v>
      </c>
      <c r="V902" s="34">
        <f t="shared" si="221"/>
        <v>0</v>
      </c>
      <c r="W902" s="33">
        <f t="shared" si="221"/>
        <v>0</v>
      </c>
      <c r="Y902"/>
      <c r="Z902"/>
    </row>
    <row r="903" spans="1:26" outlineLevel="1" x14ac:dyDescent="0.2">
      <c r="A903" s="318"/>
      <c r="B903" s="25"/>
      <c r="C903" s="23"/>
      <c r="D903" s="23"/>
      <c r="E903" s="24"/>
      <c r="F903" s="176" t="s">
        <v>164</v>
      </c>
      <c r="G903" s="190">
        <f>G43</f>
        <v>0</v>
      </c>
      <c r="H903" s="191">
        <f>G903*(1-VLOOKUP($F903,SHT,5,FALSE))+$H43*VLOOKUP($F903,SHT,5,FALSE)</f>
        <v>0</v>
      </c>
      <c r="I903" s="179">
        <f t="shared" ref="I903:V903" si="222">I43*VLOOKUP($F903,SHT,5,FALSE)</f>
        <v>0</v>
      </c>
      <c r="J903" s="179">
        <f t="shared" si="222"/>
        <v>0</v>
      </c>
      <c r="K903" s="197">
        <f t="shared" si="222"/>
        <v>0</v>
      </c>
      <c r="L903" s="181">
        <f t="shared" si="222"/>
        <v>0</v>
      </c>
      <c r="M903" s="192">
        <f t="shared" si="222"/>
        <v>0</v>
      </c>
      <c r="N903" s="182">
        <f t="shared" si="222"/>
        <v>0</v>
      </c>
      <c r="O903" s="182">
        <f t="shared" si="222"/>
        <v>0</v>
      </c>
      <c r="P903" s="182">
        <f t="shared" si="222"/>
        <v>0</v>
      </c>
      <c r="Q903" s="182">
        <f t="shared" si="222"/>
        <v>0</v>
      </c>
      <c r="R903" s="182">
        <f t="shared" si="222"/>
        <v>0</v>
      </c>
      <c r="S903" s="182">
        <f t="shared" si="222"/>
        <v>0</v>
      </c>
      <c r="T903" s="178">
        <f t="shared" si="222"/>
        <v>0</v>
      </c>
      <c r="U903" s="182">
        <f t="shared" si="222"/>
        <v>0</v>
      </c>
      <c r="V903" s="183">
        <f t="shared" si="222"/>
        <v>0</v>
      </c>
      <c r="W903" s="46">
        <f>G903-SUM(H903:V903)</f>
        <v>0</v>
      </c>
      <c r="Y903"/>
      <c r="Z903"/>
    </row>
    <row r="904" spans="1:26" outlineLevel="1" x14ac:dyDescent="0.2">
      <c r="A904" s="318"/>
      <c r="B904" s="25"/>
      <c r="C904" s="23"/>
      <c r="D904" s="23"/>
      <c r="E904" s="24"/>
      <c r="F904" s="176" t="s">
        <v>255</v>
      </c>
      <c r="G904" s="190">
        <f>G44</f>
        <v>0</v>
      </c>
      <c r="H904" s="191">
        <f>G904*(1-VLOOKUP($F904,SHT,5,FALSE))+$H44*VLOOKUP($F904,SHT,5,FALSE)</f>
        <v>0</v>
      </c>
      <c r="I904" s="179">
        <f t="shared" ref="I904:V904" si="223">I44*VLOOKUP($F904,SHT,5,FALSE)</f>
        <v>0</v>
      </c>
      <c r="J904" s="179">
        <f t="shared" si="223"/>
        <v>0</v>
      </c>
      <c r="K904" s="197">
        <f t="shared" si="223"/>
        <v>0</v>
      </c>
      <c r="L904" s="181">
        <f t="shared" si="223"/>
        <v>0</v>
      </c>
      <c r="M904" s="192">
        <f t="shared" si="223"/>
        <v>0</v>
      </c>
      <c r="N904" s="182">
        <f t="shared" si="223"/>
        <v>0</v>
      </c>
      <c r="O904" s="182">
        <f t="shared" si="223"/>
        <v>0</v>
      </c>
      <c r="P904" s="182">
        <f t="shared" si="223"/>
        <v>0</v>
      </c>
      <c r="Q904" s="182">
        <f t="shared" si="223"/>
        <v>0</v>
      </c>
      <c r="R904" s="182">
        <f t="shared" si="223"/>
        <v>0</v>
      </c>
      <c r="S904" s="182">
        <f t="shared" si="223"/>
        <v>0</v>
      </c>
      <c r="T904" s="178">
        <f t="shared" si="223"/>
        <v>0</v>
      </c>
      <c r="U904" s="182">
        <f t="shared" si="223"/>
        <v>0</v>
      </c>
      <c r="V904" s="183">
        <f t="shared" si="223"/>
        <v>0</v>
      </c>
      <c r="W904" s="46">
        <f>G904-SUM(H904:V904)</f>
        <v>0</v>
      </c>
      <c r="Y904"/>
      <c r="Z904"/>
    </row>
    <row r="905" spans="1:26" outlineLevel="1" x14ac:dyDescent="0.2">
      <c r="A905" s="318"/>
      <c r="B905" s="25"/>
      <c r="C905" s="23"/>
      <c r="D905" s="23"/>
      <c r="E905" s="24"/>
      <c r="F905" s="176" t="s">
        <v>333</v>
      </c>
      <c r="G905" s="190">
        <f>G45</f>
        <v>0</v>
      </c>
      <c r="H905" s="191">
        <f>G905*(1-VLOOKUP($F905,SHT,5,FALSE))+$H45*VLOOKUP($F905,SHT,5,FALSE)</f>
        <v>0</v>
      </c>
      <c r="I905" s="179">
        <f t="shared" ref="I905:V905" si="224">I45*VLOOKUP($F905,SHT,5,FALSE)</f>
        <v>0</v>
      </c>
      <c r="J905" s="179">
        <f t="shared" si="224"/>
        <v>0</v>
      </c>
      <c r="K905" s="197">
        <f t="shared" si="224"/>
        <v>0</v>
      </c>
      <c r="L905" s="181">
        <f t="shared" si="224"/>
        <v>0</v>
      </c>
      <c r="M905" s="192">
        <f t="shared" si="224"/>
        <v>0</v>
      </c>
      <c r="N905" s="182">
        <f t="shared" si="224"/>
        <v>0</v>
      </c>
      <c r="O905" s="182">
        <f t="shared" si="224"/>
        <v>0</v>
      </c>
      <c r="P905" s="182">
        <f t="shared" si="224"/>
        <v>0</v>
      </c>
      <c r="Q905" s="182">
        <f t="shared" si="224"/>
        <v>0</v>
      </c>
      <c r="R905" s="182">
        <f t="shared" si="224"/>
        <v>0</v>
      </c>
      <c r="S905" s="182">
        <f t="shared" si="224"/>
        <v>0</v>
      </c>
      <c r="T905" s="178">
        <f t="shared" si="224"/>
        <v>0</v>
      </c>
      <c r="U905" s="182">
        <f t="shared" si="224"/>
        <v>0</v>
      </c>
      <c r="V905" s="183">
        <f t="shared" si="224"/>
        <v>0</v>
      </c>
      <c r="W905" s="46">
        <f>G905-SUM(H905:V905)</f>
        <v>0</v>
      </c>
      <c r="Y905"/>
      <c r="Z905"/>
    </row>
    <row r="906" spans="1:26" x14ac:dyDescent="0.2">
      <c r="A906" s="318"/>
      <c r="B906" s="25"/>
      <c r="C906" s="23"/>
      <c r="D906" s="23" t="s">
        <v>58</v>
      </c>
      <c r="E906" s="24"/>
      <c r="F906" s="24"/>
      <c r="G906" s="69"/>
      <c r="H906" s="66"/>
      <c r="I906" s="66"/>
      <c r="J906" s="66"/>
      <c r="K906" s="67"/>
      <c r="L906" s="51"/>
      <c r="M906" s="34"/>
      <c r="N906" s="34"/>
      <c r="O906" s="34"/>
      <c r="P906" s="34"/>
      <c r="Q906" s="34"/>
      <c r="R906" s="34"/>
      <c r="S906" s="34"/>
      <c r="T906" s="34"/>
      <c r="U906" s="34"/>
      <c r="V906" s="37"/>
      <c r="W906" s="33"/>
      <c r="Y906"/>
      <c r="Z906"/>
    </row>
    <row r="907" spans="1:26" x14ac:dyDescent="0.2">
      <c r="A907" s="318"/>
      <c r="B907" s="25"/>
      <c r="C907" s="23"/>
      <c r="D907" s="23"/>
      <c r="E907" s="24" t="s">
        <v>172</v>
      </c>
      <c r="F907" s="24"/>
      <c r="G907" s="69">
        <f t="shared" ref="G907:W907" si="225">SUBTOTAL(9,G908:G909)</f>
        <v>0</v>
      </c>
      <c r="H907" s="70">
        <f t="shared" si="225"/>
        <v>0</v>
      </c>
      <c r="I907" s="66">
        <f t="shared" si="225"/>
        <v>0</v>
      </c>
      <c r="J907" s="66">
        <f t="shared" si="225"/>
        <v>0</v>
      </c>
      <c r="K907" s="67">
        <f t="shared" si="225"/>
        <v>0</v>
      </c>
      <c r="L907" s="34">
        <f t="shared" si="225"/>
        <v>0</v>
      </c>
      <c r="M907" s="34">
        <f t="shared" si="225"/>
        <v>0</v>
      </c>
      <c r="N907" s="34">
        <f t="shared" si="225"/>
        <v>0</v>
      </c>
      <c r="O907" s="34">
        <f t="shared" si="225"/>
        <v>0</v>
      </c>
      <c r="P907" s="34">
        <f t="shared" si="225"/>
        <v>0</v>
      </c>
      <c r="Q907" s="34">
        <f t="shared" si="225"/>
        <v>0</v>
      </c>
      <c r="R907" s="34">
        <f t="shared" si="225"/>
        <v>0</v>
      </c>
      <c r="S907" s="34">
        <f t="shared" si="225"/>
        <v>0</v>
      </c>
      <c r="T907" s="34">
        <f t="shared" si="225"/>
        <v>0</v>
      </c>
      <c r="U907" s="34">
        <f t="shared" si="225"/>
        <v>0</v>
      </c>
      <c r="V907" s="34">
        <f t="shared" si="225"/>
        <v>0</v>
      </c>
      <c r="W907" s="33">
        <f t="shared" si="225"/>
        <v>0</v>
      </c>
      <c r="Y907"/>
      <c r="Z907"/>
    </row>
    <row r="908" spans="1:26" outlineLevel="1" x14ac:dyDescent="0.2">
      <c r="A908" s="318"/>
      <c r="B908" s="25"/>
      <c r="C908" s="23"/>
      <c r="D908" s="23"/>
      <c r="E908" s="24"/>
      <c r="F908" s="176" t="s">
        <v>61</v>
      </c>
      <c r="G908" s="190">
        <f>G48</f>
        <v>0</v>
      </c>
      <c r="H908" s="191">
        <f>G908*(1-VLOOKUP($F908,SHT,5,FALSE))+$H48*VLOOKUP($F908,SHT,5,FALSE)</f>
        <v>0</v>
      </c>
      <c r="I908" s="179">
        <f t="shared" ref="I908:V908" si="226">I48*VLOOKUP($F908,SHT,5,FALSE)</f>
        <v>0</v>
      </c>
      <c r="J908" s="179">
        <f t="shared" si="226"/>
        <v>0</v>
      </c>
      <c r="K908" s="197">
        <f t="shared" si="226"/>
        <v>0</v>
      </c>
      <c r="L908" s="181">
        <f t="shared" si="226"/>
        <v>0</v>
      </c>
      <c r="M908" s="192">
        <f t="shared" si="226"/>
        <v>0</v>
      </c>
      <c r="N908" s="182">
        <f t="shared" si="226"/>
        <v>0</v>
      </c>
      <c r="O908" s="182">
        <f t="shared" si="226"/>
        <v>0</v>
      </c>
      <c r="P908" s="182">
        <f t="shared" si="226"/>
        <v>0</v>
      </c>
      <c r="Q908" s="182">
        <f t="shared" si="226"/>
        <v>0</v>
      </c>
      <c r="R908" s="182">
        <f t="shared" si="226"/>
        <v>0</v>
      </c>
      <c r="S908" s="182">
        <f t="shared" si="226"/>
        <v>0</v>
      </c>
      <c r="T908" s="178">
        <f t="shared" si="226"/>
        <v>0</v>
      </c>
      <c r="U908" s="182">
        <f t="shared" si="226"/>
        <v>0</v>
      </c>
      <c r="V908" s="183">
        <f t="shared" si="226"/>
        <v>0</v>
      </c>
      <c r="W908" s="46">
        <f>G908-SUM(H908:V908)</f>
        <v>0</v>
      </c>
      <c r="Y908"/>
      <c r="Z908"/>
    </row>
    <row r="909" spans="1:26" outlineLevel="1" x14ac:dyDescent="0.2">
      <c r="A909" s="318"/>
      <c r="B909" s="25"/>
      <c r="C909" s="23"/>
      <c r="D909" s="23"/>
      <c r="E909" s="24"/>
      <c r="F909" s="176" t="s">
        <v>173</v>
      </c>
      <c r="G909" s="190">
        <f>G49</f>
        <v>0</v>
      </c>
      <c r="H909" s="191">
        <f>G909*(1-VLOOKUP($F909,SHT,5,FALSE))+$H49*VLOOKUP($F909,SHT,5,FALSE)</f>
        <v>0</v>
      </c>
      <c r="I909" s="179">
        <f t="shared" ref="I909:V909" si="227">I49*VLOOKUP($F909,SHT,5,FALSE)</f>
        <v>0</v>
      </c>
      <c r="J909" s="179">
        <f t="shared" si="227"/>
        <v>0</v>
      </c>
      <c r="K909" s="197">
        <f t="shared" si="227"/>
        <v>0</v>
      </c>
      <c r="L909" s="181">
        <f t="shared" si="227"/>
        <v>0</v>
      </c>
      <c r="M909" s="192">
        <f t="shared" si="227"/>
        <v>0</v>
      </c>
      <c r="N909" s="182">
        <f t="shared" si="227"/>
        <v>0</v>
      </c>
      <c r="O909" s="182">
        <f t="shared" si="227"/>
        <v>0</v>
      </c>
      <c r="P909" s="182">
        <f t="shared" si="227"/>
        <v>0</v>
      </c>
      <c r="Q909" s="182">
        <f t="shared" si="227"/>
        <v>0</v>
      </c>
      <c r="R909" s="182">
        <f t="shared" si="227"/>
        <v>0</v>
      </c>
      <c r="S909" s="182">
        <f t="shared" si="227"/>
        <v>0</v>
      </c>
      <c r="T909" s="178">
        <f t="shared" si="227"/>
        <v>0</v>
      </c>
      <c r="U909" s="182">
        <f t="shared" si="227"/>
        <v>0</v>
      </c>
      <c r="V909" s="183">
        <f t="shared" si="227"/>
        <v>0</v>
      </c>
      <c r="W909" s="46">
        <f>G909-SUM(H909:V909)</f>
        <v>0</v>
      </c>
      <c r="Y909"/>
      <c r="Z909"/>
    </row>
    <row r="910" spans="1:26" x14ac:dyDescent="0.2">
      <c r="A910" s="318"/>
      <c r="B910" s="25"/>
      <c r="C910" s="23"/>
      <c r="D910" s="23"/>
      <c r="E910" s="24" t="s">
        <v>166</v>
      </c>
      <c r="F910" s="24"/>
      <c r="G910" s="69">
        <f t="shared" ref="G910:W910" si="228">SUBTOTAL(9,G911:G913)</f>
        <v>0</v>
      </c>
      <c r="H910" s="70">
        <f t="shared" si="228"/>
        <v>0</v>
      </c>
      <c r="I910" s="66">
        <f t="shared" si="228"/>
        <v>0</v>
      </c>
      <c r="J910" s="66">
        <f t="shared" si="228"/>
        <v>0</v>
      </c>
      <c r="K910" s="67">
        <f t="shared" si="228"/>
        <v>0</v>
      </c>
      <c r="L910" s="34">
        <f t="shared" si="228"/>
        <v>0</v>
      </c>
      <c r="M910" s="34">
        <f t="shared" si="228"/>
        <v>0</v>
      </c>
      <c r="N910" s="34">
        <f t="shared" si="228"/>
        <v>0</v>
      </c>
      <c r="O910" s="34">
        <f t="shared" si="228"/>
        <v>0</v>
      </c>
      <c r="P910" s="34">
        <f t="shared" si="228"/>
        <v>0</v>
      </c>
      <c r="Q910" s="34">
        <f t="shared" si="228"/>
        <v>0</v>
      </c>
      <c r="R910" s="34">
        <f t="shared" si="228"/>
        <v>0</v>
      </c>
      <c r="S910" s="34">
        <f t="shared" si="228"/>
        <v>0</v>
      </c>
      <c r="T910" s="34">
        <f t="shared" si="228"/>
        <v>0</v>
      </c>
      <c r="U910" s="34">
        <f t="shared" si="228"/>
        <v>0</v>
      </c>
      <c r="V910" s="34">
        <f t="shared" si="228"/>
        <v>0</v>
      </c>
      <c r="W910" s="33">
        <f t="shared" si="228"/>
        <v>0</v>
      </c>
      <c r="Y910"/>
      <c r="Z910"/>
    </row>
    <row r="911" spans="1:26" outlineLevel="1" x14ac:dyDescent="0.2">
      <c r="A911" s="318"/>
      <c r="B911" s="25"/>
      <c r="C911" s="23"/>
      <c r="D911" s="23"/>
      <c r="E911" s="24"/>
      <c r="F911" s="176" t="s">
        <v>59</v>
      </c>
      <c r="G911" s="190">
        <f>G51</f>
        <v>0</v>
      </c>
      <c r="H911" s="191">
        <f>G911*(1-VLOOKUP($F911,SHT,5,FALSE))+$H51*VLOOKUP($F911,SHT,5,FALSE)</f>
        <v>0</v>
      </c>
      <c r="I911" s="179">
        <f t="shared" ref="I911:V911" si="229">I51*VLOOKUP($F911,SHT,5,FALSE)</f>
        <v>0</v>
      </c>
      <c r="J911" s="179">
        <f t="shared" si="229"/>
        <v>0</v>
      </c>
      <c r="K911" s="197">
        <f t="shared" si="229"/>
        <v>0</v>
      </c>
      <c r="L911" s="194">
        <f t="shared" si="229"/>
        <v>0</v>
      </c>
      <c r="M911" s="192">
        <f t="shared" si="229"/>
        <v>0</v>
      </c>
      <c r="N911" s="182">
        <f t="shared" si="229"/>
        <v>0</v>
      </c>
      <c r="O911" s="182">
        <f t="shared" si="229"/>
        <v>0</v>
      </c>
      <c r="P911" s="182">
        <f t="shared" si="229"/>
        <v>0</v>
      </c>
      <c r="Q911" s="182">
        <f t="shared" si="229"/>
        <v>0</v>
      </c>
      <c r="R911" s="182">
        <f t="shared" si="229"/>
        <v>0</v>
      </c>
      <c r="S911" s="182">
        <f t="shared" si="229"/>
        <v>0</v>
      </c>
      <c r="T911" s="178">
        <f t="shared" si="229"/>
        <v>0</v>
      </c>
      <c r="U911" s="182">
        <f t="shared" si="229"/>
        <v>0</v>
      </c>
      <c r="V911" s="183">
        <f t="shared" si="229"/>
        <v>0</v>
      </c>
      <c r="W911" s="46">
        <f>G911-SUM(H911:V911)</f>
        <v>0</v>
      </c>
      <c r="Y911"/>
      <c r="Z911"/>
    </row>
    <row r="912" spans="1:26" outlineLevel="1" x14ac:dyDescent="0.2">
      <c r="A912" s="318"/>
      <c r="B912" s="25"/>
      <c r="C912" s="23"/>
      <c r="D912" s="23"/>
      <c r="E912" s="24"/>
      <c r="F912" s="176" t="s">
        <v>167</v>
      </c>
      <c r="G912" s="190">
        <f>G52</f>
        <v>0</v>
      </c>
      <c r="H912" s="191">
        <f>G912*(1-VLOOKUP($F912,SHT,5,FALSE))+$H52*VLOOKUP($F912,SHT,5,FALSE)</f>
        <v>0</v>
      </c>
      <c r="I912" s="179">
        <f t="shared" ref="I912:V912" si="230">I52*VLOOKUP($F912,SHT,5,FALSE)</f>
        <v>0</v>
      </c>
      <c r="J912" s="179">
        <f t="shared" si="230"/>
        <v>0</v>
      </c>
      <c r="K912" s="197">
        <f t="shared" si="230"/>
        <v>0</v>
      </c>
      <c r="L912" s="181">
        <f t="shared" si="230"/>
        <v>0</v>
      </c>
      <c r="M912" s="195">
        <f t="shared" si="230"/>
        <v>0</v>
      </c>
      <c r="N912" s="182">
        <f t="shared" si="230"/>
        <v>0</v>
      </c>
      <c r="O912" s="182">
        <f t="shared" si="230"/>
        <v>0</v>
      </c>
      <c r="P912" s="182">
        <f t="shared" si="230"/>
        <v>0</v>
      </c>
      <c r="Q912" s="182">
        <f t="shared" si="230"/>
        <v>0</v>
      </c>
      <c r="R912" s="182">
        <f t="shared" si="230"/>
        <v>0</v>
      </c>
      <c r="S912" s="182">
        <f t="shared" si="230"/>
        <v>0</v>
      </c>
      <c r="T912" s="178">
        <f t="shared" si="230"/>
        <v>0</v>
      </c>
      <c r="U912" s="182">
        <f t="shared" si="230"/>
        <v>0</v>
      </c>
      <c r="V912" s="183">
        <f t="shared" si="230"/>
        <v>0</v>
      </c>
      <c r="W912" s="46">
        <f>G912-SUM(H912:V912)</f>
        <v>0</v>
      </c>
      <c r="Y912"/>
      <c r="Z912"/>
    </row>
    <row r="913" spans="1:26" outlineLevel="1" x14ac:dyDescent="0.2">
      <c r="A913" s="318"/>
      <c r="B913" s="25"/>
      <c r="C913" s="23"/>
      <c r="D913" s="23"/>
      <c r="E913" s="24"/>
      <c r="F913" s="176" t="s">
        <v>168</v>
      </c>
      <c r="G913" s="190">
        <f>G53</f>
        <v>0</v>
      </c>
      <c r="H913" s="191">
        <f>G913*(1-VLOOKUP($F913,SHT,5,FALSE))+$H53*VLOOKUP($F913,SHT,5,FALSE)</f>
        <v>0</v>
      </c>
      <c r="I913" s="179">
        <f t="shared" ref="I913:V913" si="231">I53*VLOOKUP($F913,SHT,5,FALSE)</f>
        <v>0</v>
      </c>
      <c r="J913" s="179">
        <f t="shared" si="231"/>
        <v>0</v>
      </c>
      <c r="K913" s="197">
        <f t="shared" si="231"/>
        <v>0</v>
      </c>
      <c r="L913" s="196">
        <f t="shared" si="231"/>
        <v>0</v>
      </c>
      <c r="M913" s="178">
        <f t="shared" si="231"/>
        <v>0</v>
      </c>
      <c r="N913" s="182">
        <f t="shared" si="231"/>
        <v>0</v>
      </c>
      <c r="O913" s="182">
        <f t="shared" si="231"/>
        <v>0</v>
      </c>
      <c r="P913" s="182">
        <f t="shared" si="231"/>
        <v>0</v>
      </c>
      <c r="Q913" s="182">
        <f t="shared" si="231"/>
        <v>0</v>
      </c>
      <c r="R913" s="182">
        <f t="shared" si="231"/>
        <v>0</v>
      </c>
      <c r="S913" s="182">
        <f t="shared" si="231"/>
        <v>0</v>
      </c>
      <c r="T913" s="182">
        <f t="shared" si="231"/>
        <v>0</v>
      </c>
      <c r="U913" s="182">
        <f t="shared" si="231"/>
        <v>0</v>
      </c>
      <c r="V913" s="183">
        <f t="shared" si="231"/>
        <v>0</v>
      </c>
      <c r="W913" s="46">
        <f>G913-SUM(H913:V913)</f>
        <v>0</v>
      </c>
      <c r="Y913"/>
      <c r="Z913"/>
    </row>
    <row r="914" spans="1:26" x14ac:dyDescent="0.2">
      <c r="A914" s="318"/>
      <c r="B914" s="25"/>
      <c r="C914" s="23"/>
      <c r="D914" s="23"/>
      <c r="E914" s="24" t="s">
        <v>174</v>
      </c>
      <c r="F914" s="24"/>
      <c r="G914" s="69">
        <f t="shared" ref="G914:W914" si="232">SUBTOTAL(9,G915:G916)</f>
        <v>0</v>
      </c>
      <c r="H914" s="70">
        <f t="shared" si="232"/>
        <v>0</v>
      </c>
      <c r="I914" s="66">
        <f t="shared" si="232"/>
        <v>0</v>
      </c>
      <c r="J914" s="66">
        <f t="shared" si="232"/>
        <v>0</v>
      </c>
      <c r="K914" s="67">
        <f t="shared" si="232"/>
        <v>0</v>
      </c>
      <c r="L914" s="34">
        <f t="shared" si="232"/>
        <v>0</v>
      </c>
      <c r="M914" s="34">
        <f t="shared" si="232"/>
        <v>0</v>
      </c>
      <c r="N914" s="34">
        <f t="shared" si="232"/>
        <v>0</v>
      </c>
      <c r="O914" s="34">
        <f t="shared" si="232"/>
        <v>0</v>
      </c>
      <c r="P914" s="34">
        <f t="shared" si="232"/>
        <v>0</v>
      </c>
      <c r="Q914" s="34">
        <f t="shared" si="232"/>
        <v>0</v>
      </c>
      <c r="R914" s="34">
        <f t="shared" si="232"/>
        <v>0</v>
      </c>
      <c r="S914" s="34">
        <f t="shared" si="232"/>
        <v>0</v>
      </c>
      <c r="T914" s="34">
        <f t="shared" si="232"/>
        <v>0</v>
      </c>
      <c r="U914" s="34">
        <f t="shared" si="232"/>
        <v>0</v>
      </c>
      <c r="V914" s="34">
        <f t="shared" si="232"/>
        <v>0</v>
      </c>
      <c r="W914" s="33">
        <f t="shared" si="232"/>
        <v>0</v>
      </c>
      <c r="Y914"/>
      <c r="Z914"/>
    </row>
    <row r="915" spans="1:26" outlineLevel="1" x14ac:dyDescent="0.2">
      <c r="A915" s="318"/>
      <c r="B915" s="25"/>
      <c r="C915" s="23"/>
      <c r="D915" s="23"/>
      <c r="E915" s="24"/>
      <c r="F915" s="176" t="s">
        <v>62</v>
      </c>
      <c r="G915" s="190">
        <f>G55</f>
        <v>0</v>
      </c>
      <c r="H915" s="191">
        <f>G915*(1-VLOOKUP($F915,SHT,5,FALSE))+$H55*VLOOKUP($F915,SHT,5,FALSE)</f>
        <v>0</v>
      </c>
      <c r="I915" s="179">
        <f t="shared" ref="I915:V915" si="233">I55*VLOOKUP($F915,SHT,5,FALSE)</f>
        <v>0</v>
      </c>
      <c r="J915" s="179">
        <f t="shared" si="233"/>
        <v>0</v>
      </c>
      <c r="K915" s="197">
        <f t="shared" si="233"/>
        <v>0</v>
      </c>
      <c r="L915" s="181">
        <f t="shared" si="233"/>
        <v>0</v>
      </c>
      <c r="M915" s="178">
        <f t="shared" si="233"/>
        <v>0</v>
      </c>
      <c r="N915" s="182">
        <f t="shared" si="233"/>
        <v>0</v>
      </c>
      <c r="O915" s="182">
        <f t="shared" si="233"/>
        <v>0</v>
      </c>
      <c r="P915" s="182">
        <f t="shared" si="233"/>
        <v>0</v>
      </c>
      <c r="Q915" s="182">
        <f t="shared" si="233"/>
        <v>0</v>
      </c>
      <c r="R915" s="182">
        <f t="shared" si="233"/>
        <v>0</v>
      </c>
      <c r="S915" s="182">
        <f t="shared" si="233"/>
        <v>0</v>
      </c>
      <c r="T915" s="182">
        <f t="shared" si="233"/>
        <v>0</v>
      </c>
      <c r="U915" s="178">
        <f t="shared" si="233"/>
        <v>0</v>
      </c>
      <c r="V915" s="183">
        <f t="shared" si="233"/>
        <v>0</v>
      </c>
      <c r="W915" s="46">
        <f>G915-SUM(H915:V915)</f>
        <v>0</v>
      </c>
      <c r="Y915"/>
      <c r="Z915"/>
    </row>
    <row r="916" spans="1:26" outlineLevel="1" x14ac:dyDescent="0.2">
      <c r="A916" s="318"/>
      <c r="B916" s="25"/>
      <c r="C916" s="23"/>
      <c r="D916" s="23"/>
      <c r="E916" s="24"/>
      <c r="F916" s="176" t="s">
        <v>175</v>
      </c>
      <c r="G916" s="190">
        <f>G56</f>
        <v>0</v>
      </c>
      <c r="H916" s="191">
        <f>G916*(1-VLOOKUP($F916,SHT,5,FALSE))+$H56*VLOOKUP($F916,SHT,5,FALSE)</f>
        <v>0</v>
      </c>
      <c r="I916" s="179">
        <f t="shared" ref="I916:V916" si="234">I56*VLOOKUP($F916,SHT,5,FALSE)</f>
        <v>0</v>
      </c>
      <c r="J916" s="179">
        <f t="shared" si="234"/>
        <v>0</v>
      </c>
      <c r="K916" s="197">
        <f t="shared" si="234"/>
        <v>0</v>
      </c>
      <c r="L916" s="181">
        <f t="shared" si="234"/>
        <v>0</v>
      </c>
      <c r="M916" s="178">
        <f t="shared" si="234"/>
        <v>0</v>
      </c>
      <c r="N916" s="182">
        <f t="shared" si="234"/>
        <v>0</v>
      </c>
      <c r="O916" s="182">
        <f t="shared" si="234"/>
        <v>0</v>
      </c>
      <c r="P916" s="182">
        <f t="shared" si="234"/>
        <v>0</v>
      </c>
      <c r="Q916" s="182">
        <f t="shared" si="234"/>
        <v>0</v>
      </c>
      <c r="R916" s="182">
        <f t="shared" si="234"/>
        <v>0</v>
      </c>
      <c r="S916" s="182">
        <f t="shared" si="234"/>
        <v>0</v>
      </c>
      <c r="T916" s="182">
        <f t="shared" si="234"/>
        <v>0</v>
      </c>
      <c r="U916" s="182">
        <f t="shared" si="234"/>
        <v>0</v>
      </c>
      <c r="V916" s="192">
        <f t="shared" si="234"/>
        <v>0</v>
      </c>
      <c r="W916" s="46">
        <f>G916-SUM(H916:V916)</f>
        <v>0</v>
      </c>
      <c r="Y916"/>
      <c r="Z916"/>
    </row>
    <row r="917" spans="1:26" x14ac:dyDescent="0.2">
      <c r="A917" s="318"/>
      <c r="B917" s="25"/>
      <c r="C917" s="23"/>
      <c r="D917" s="23"/>
      <c r="E917" s="24" t="s">
        <v>169</v>
      </c>
      <c r="F917" s="24"/>
      <c r="G917" s="69">
        <f t="shared" ref="G917:W917" si="235">SUBTOTAL(9,G918:G920)</f>
        <v>0</v>
      </c>
      <c r="H917" s="66">
        <f t="shared" si="235"/>
        <v>0</v>
      </c>
      <c r="I917" s="66">
        <f t="shared" si="235"/>
        <v>0</v>
      </c>
      <c r="J917" s="66">
        <f t="shared" si="235"/>
        <v>0</v>
      </c>
      <c r="K917" s="67">
        <f t="shared" si="235"/>
        <v>0</v>
      </c>
      <c r="L917" s="34">
        <f t="shared" si="235"/>
        <v>0</v>
      </c>
      <c r="M917" s="34">
        <f t="shared" si="235"/>
        <v>0</v>
      </c>
      <c r="N917" s="34">
        <f t="shared" si="235"/>
        <v>0</v>
      </c>
      <c r="O917" s="34">
        <f t="shared" si="235"/>
        <v>0</v>
      </c>
      <c r="P917" s="34">
        <f t="shared" si="235"/>
        <v>0</v>
      </c>
      <c r="Q917" s="34">
        <f t="shared" si="235"/>
        <v>0</v>
      </c>
      <c r="R917" s="34">
        <f t="shared" si="235"/>
        <v>0</v>
      </c>
      <c r="S917" s="34">
        <f t="shared" si="235"/>
        <v>0</v>
      </c>
      <c r="T917" s="34">
        <f t="shared" si="235"/>
        <v>0</v>
      </c>
      <c r="U917" s="34">
        <f t="shared" si="235"/>
        <v>0</v>
      </c>
      <c r="V917" s="34">
        <f t="shared" si="235"/>
        <v>0</v>
      </c>
      <c r="W917" s="33">
        <f t="shared" si="235"/>
        <v>0</v>
      </c>
      <c r="Y917"/>
      <c r="Z917"/>
    </row>
    <row r="918" spans="1:26" outlineLevel="1" x14ac:dyDescent="0.2">
      <c r="A918" s="318"/>
      <c r="B918" s="25"/>
      <c r="C918" s="23"/>
      <c r="D918" s="23"/>
      <c r="E918" s="24"/>
      <c r="F918" s="176" t="s">
        <v>60</v>
      </c>
      <c r="G918" s="190">
        <f>G58</f>
        <v>0</v>
      </c>
      <c r="H918" s="191">
        <f>G918*(1-VLOOKUP($F918,SHT,5,FALSE))+$H58*VLOOKUP($F918,SHT,5,FALSE)</f>
        <v>0</v>
      </c>
      <c r="I918" s="179">
        <f t="shared" ref="I918:V918" si="236">I58*VLOOKUP($F918,SHT,5,FALSE)</f>
        <v>0</v>
      </c>
      <c r="J918" s="179">
        <f t="shared" si="236"/>
        <v>0</v>
      </c>
      <c r="K918" s="197">
        <f t="shared" si="236"/>
        <v>0</v>
      </c>
      <c r="L918" s="178">
        <f t="shared" si="236"/>
        <v>0</v>
      </c>
      <c r="M918" s="182">
        <f t="shared" si="236"/>
        <v>0</v>
      </c>
      <c r="N918" s="182">
        <f t="shared" si="236"/>
        <v>0</v>
      </c>
      <c r="O918" s="182">
        <f t="shared" si="236"/>
        <v>0</v>
      </c>
      <c r="P918" s="182">
        <f t="shared" si="236"/>
        <v>0</v>
      </c>
      <c r="Q918" s="182">
        <f t="shared" si="236"/>
        <v>0</v>
      </c>
      <c r="R918" s="182">
        <f t="shared" si="236"/>
        <v>0</v>
      </c>
      <c r="S918" s="182">
        <f t="shared" si="236"/>
        <v>0</v>
      </c>
      <c r="T918" s="182">
        <f t="shared" si="236"/>
        <v>0</v>
      </c>
      <c r="U918" s="182">
        <f t="shared" si="236"/>
        <v>0</v>
      </c>
      <c r="V918" s="192">
        <f t="shared" si="236"/>
        <v>0</v>
      </c>
      <c r="W918" s="46">
        <f>G918-SUM(H918:V918)</f>
        <v>0</v>
      </c>
      <c r="Y918"/>
      <c r="Z918"/>
    </row>
    <row r="919" spans="1:26" outlineLevel="1" x14ac:dyDescent="0.2">
      <c r="A919" s="318"/>
      <c r="B919" s="25"/>
      <c r="C919" s="23"/>
      <c r="D919" s="23"/>
      <c r="E919" s="24"/>
      <c r="F919" s="176" t="s">
        <v>170</v>
      </c>
      <c r="G919" s="190">
        <f>G59</f>
        <v>0</v>
      </c>
      <c r="H919" s="191">
        <f>G919*(1-VLOOKUP($F919,SHT,5,FALSE))+$H59*VLOOKUP($F919,SHT,5,FALSE)</f>
        <v>0</v>
      </c>
      <c r="I919" s="179">
        <f t="shared" ref="I919:V919" si="237">I59*VLOOKUP($F919,SHT,5,FALSE)</f>
        <v>0</v>
      </c>
      <c r="J919" s="179">
        <f t="shared" si="237"/>
        <v>0</v>
      </c>
      <c r="K919" s="197">
        <f t="shared" si="237"/>
        <v>0</v>
      </c>
      <c r="L919" s="178">
        <f t="shared" si="237"/>
        <v>0</v>
      </c>
      <c r="M919" s="182">
        <f t="shared" si="237"/>
        <v>0</v>
      </c>
      <c r="N919" s="182">
        <f t="shared" si="237"/>
        <v>0</v>
      </c>
      <c r="O919" s="182">
        <f t="shared" si="237"/>
        <v>0</v>
      </c>
      <c r="P919" s="182">
        <f t="shared" si="237"/>
        <v>0</v>
      </c>
      <c r="Q919" s="182">
        <f t="shared" si="237"/>
        <v>0</v>
      </c>
      <c r="R919" s="182">
        <f t="shared" si="237"/>
        <v>0</v>
      </c>
      <c r="S919" s="182">
        <f t="shared" si="237"/>
        <v>0</v>
      </c>
      <c r="T919" s="182">
        <f t="shared" si="237"/>
        <v>0</v>
      </c>
      <c r="U919" s="178">
        <f t="shared" si="237"/>
        <v>0</v>
      </c>
      <c r="V919" s="183">
        <f t="shared" si="237"/>
        <v>0</v>
      </c>
      <c r="W919" s="46">
        <f>G919-SUM(H919:V919)</f>
        <v>0</v>
      </c>
      <c r="Y919"/>
      <c r="Z919"/>
    </row>
    <row r="920" spans="1:26" outlineLevel="1" x14ac:dyDescent="0.2">
      <c r="A920" s="318"/>
      <c r="B920" s="25"/>
      <c r="C920" s="23"/>
      <c r="D920" s="23"/>
      <c r="E920" s="24"/>
      <c r="F920" s="176" t="s">
        <v>171</v>
      </c>
      <c r="G920" s="190">
        <f>G60</f>
        <v>0</v>
      </c>
      <c r="H920" s="191">
        <f>G920*(1-VLOOKUP($F920,SHT,5,FALSE))+$H60*VLOOKUP($F920,SHT,5,FALSE)</f>
        <v>0</v>
      </c>
      <c r="I920" s="179">
        <f t="shared" ref="I920:V920" si="238">I60*VLOOKUP($F920,SHT,5,FALSE)</f>
        <v>0</v>
      </c>
      <c r="J920" s="179">
        <f t="shared" si="238"/>
        <v>0</v>
      </c>
      <c r="K920" s="197">
        <f t="shared" si="238"/>
        <v>0</v>
      </c>
      <c r="L920" s="178">
        <f t="shared" si="238"/>
        <v>0</v>
      </c>
      <c r="M920" s="182">
        <f t="shared" si="238"/>
        <v>0</v>
      </c>
      <c r="N920" s="182">
        <f t="shared" si="238"/>
        <v>0</v>
      </c>
      <c r="O920" s="182">
        <f t="shared" si="238"/>
        <v>0</v>
      </c>
      <c r="P920" s="182">
        <f t="shared" si="238"/>
        <v>0</v>
      </c>
      <c r="Q920" s="182">
        <f t="shared" si="238"/>
        <v>0</v>
      </c>
      <c r="R920" s="182">
        <f t="shared" si="238"/>
        <v>0</v>
      </c>
      <c r="S920" s="182">
        <f t="shared" si="238"/>
        <v>0</v>
      </c>
      <c r="T920" s="182">
        <f t="shared" si="238"/>
        <v>0</v>
      </c>
      <c r="U920" s="178">
        <f t="shared" si="238"/>
        <v>0</v>
      </c>
      <c r="V920" s="183">
        <f t="shared" si="238"/>
        <v>0</v>
      </c>
      <c r="W920" s="46">
        <f>G920-SUM(H920:V920)</f>
        <v>0</v>
      </c>
      <c r="Y920"/>
      <c r="Z920"/>
    </row>
    <row r="921" spans="1:26" x14ac:dyDescent="0.2">
      <c r="A921" s="318"/>
      <c r="B921" s="25"/>
      <c r="C921" s="23"/>
      <c r="D921" s="23"/>
      <c r="E921" s="24" t="s">
        <v>334</v>
      </c>
      <c r="F921" s="24"/>
      <c r="G921" s="69">
        <f t="shared" ref="G921:W921" si="239">SUBTOTAL(9,G922:G923)</f>
        <v>0</v>
      </c>
      <c r="H921" s="70">
        <f t="shared" si="239"/>
        <v>0</v>
      </c>
      <c r="I921" s="66">
        <f t="shared" si="239"/>
        <v>0</v>
      </c>
      <c r="J921" s="66">
        <f t="shared" si="239"/>
        <v>0</v>
      </c>
      <c r="K921" s="67">
        <f t="shared" si="239"/>
        <v>0</v>
      </c>
      <c r="L921" s="34">
        <f t="shared" si="239"/>
        <v>0</v>
      </c>
      <c r="M921" s="34">
        <f t="shared" si="239"/>
        <v>0</v>
      </c>
      <c r="N921" s="34">
        <f t="shared" si="239"/>
        <v>0</v>
      </c>
      <c r="O921" s="34">
        <f t="shared" si="239"/>
        <v>0</v>
      </c>
      <c r="P921" s="34">
        <f t="shared" si="239"/>
        <v>0</v>
      </c>
      <c r="Q921" s="34">
        <f t="shared" si="239"/>
        <v>0</v>
      </c>
      <c r="R921" s="34">
        <f t="shared" si="239"/>
        <v>0</v>
      </c>
      <c r="S921" s="34">
        <f t="shared" si="239"/>
        <v>0</v>
      </c>
      <c r="T921" s="34">
        <f t="shared" si="239"/>
        <v>0</v>
      </c>
      <c r="U921" s="34">
        <f t="shared" si="239"/>
        <v>0</v>
      </c>
      <c r="V921" s="34">
        <f t="shared" si="239"/>
        <v>0</v>
      </c>
      <c r="W921" s="33">
        <f t="shared" si="239"/>
        <v>0</v>
      </c>
      <c r="Y921"/>
      <c r="Z921"/>
    </row>
    <row r="922" spans="1:26" outlineLevel="1" x14ac:dyDescent="0.2">
      <c r="A922" s="318"/>
      <c r="B922" s="25"/>
      <c r="C922" s="23"/>
      <c r="D922" s="23"/>
      <c r="E922" s="24"/>
      <c r="F922" s="176" t="s">
        <v>335</v>
      </c>
      <c r="G922" s="190">
        <f>G62</f>
        <v>0</v>
      </c>
      <c r="H922" s="191">
        <f>G922*(1-VLOOKUP($F922,SHT,5,FALSE))+$H62*VLOOKUP($F922,SHT,5,FALSE)</f>
        <v>0</v>
      </c>
      <c r="I922" s="179">
        <f t="shared" ref="I922:V922" si="240">I62*VLOOKUP($F922,SHT,5,FALSE)</f>
        <v>0</v>
      </c>
      <c r="J922" s="179">
        <f t="shared" si="240"/>
        <v>0</v>
      </c>
      <c r="K922" s="197">
        <f t="shared" si="240"/>
        <v>0</v>
      </c>
      <c r="L922" s="195">
        <f t="shared" si="240"/>
        <v>0</v>
      </c>
      <c r="M922" s="182">
        <f t="shared" si="240"/>
        <v>0</v>
      </c>
      <c r="N922" s="182">
        <f t="shared" si="240"/>
        <v>0</v>
      </c>
      <c r="O922" s="182">
        <f t="shared" si="240"/>
        <v>0</v>
      </c>
      <c r="P922" s="182">
        <f t="shared" si="240"/>
        <v>0</v>
      </c>
      <c r="Q922" s="182">
        <f t="shared" si="240"/>
        <v>0</v>
      </c>
      <c r="R922" s="182">
        <f t="shared" si="240"/>
        <v>0</v>
      </c>
      <c r="S922" s="182">
        <f t="shared" si="240"/>
        <v>0</v>
      </c>
      <c r="T922" s="182">
        <f t="shared" si="240"/>
        <v>0</v>
      </c>
      <c r="U922" s="178">
        <f t="shared" si="240"/>
        <v>0</v>
      </c>
      <c r="V922" s="183">
        <f t="shared" si="240"/>
        <v>0</v>
      </c>
      <c r="W922" s="46">
        <f>G922-SUM(H922:V922)</f>
        <v>0</v>
      </c>
      <c r="Y922"/>
      <c r="Z922"/>
    </row>
    <row r="923" spans="1:26" outlineLevel="1" x14ac:dyDescent="0.2">
      <c r="A923" s="318"/>
      <c r="B923" s="25"/>
      <c r="C923" s="23"/>
      <c r="D923" s="23"/>
      <c r="E923" s="24"/>
      <c r="F923" s="176" t="s">
        <v>336</v>
      </c>
      <c r="G923" s="190">
        <f>G63</f>
        <v>0</v>
      </c>
      <c r="H923" s="191">
        <f>G923*(1-VLOOKUP($F923,SHT,5,FALSE))+$H63*VLOOKUP($F923,SHT,5,FALSE)</f>
        <v>0</v>
      </c>
      <c r="I923" s="179">
        <f t="shared" ref="I923:V923" si="241">I63*VLOOKUP($F923,SHT,5,FALSE)</f>
        <v>0</v>
      </c>
      <c r="J923" s="179">
        <f t="shared" si="241"/>
        <v>0</v>
      </c>
      <c r="K923" s="197">
        <f t="shared" si="241"/>
        <v>0</v>
      </c>
      <c r="L923" s="195">
        <f t="shared" si="241"/>
        <v>0</v>
      </c>
      <c r="M923" s="182">
        <f t="shared" si="241"/>
        <v>0</v>
      </c>
      <c r="N923" s="182">
        <f t="shared" si="241"/>
        <v>0</v>
      </c>
      <c r="O923" s="182">
        <f t="shared" si="241"/>
        <v>0</v>
      </c>
      <c r="P923" s="182">
        <f t="shared" si="241"/>
        <v>0</v>
      </c>
      <c r="Q923" s="182">
        <f t="shared" si="241"/>
        <v>0</v>
      </c>
      <c r="R923" s="182">
        <f t="shared" si="241"/>
        <v>0</v>
      </c>
      <c r="S923" s="182">
        <f t="shared" si="241"/>
        <v>0</v>
      </c>
      <c r="T923" s="182">
        <f t="shared" si="241"/>
        <v>0</v>
      </c>
      <c r="U923" s="178">
        <f t="shared" si="241"/>
        <v>0</v>
      </c>
      <c r="V923" s="183">
        <f t="shared" si="241"/>
        <v>0</v>
      </c>
      <c r="W923" s="46">
        <f>G923-SUM(H923:V923)</f>
        <v>0</v>
      </c>
      <c r="Y923"/>
      <c r="Z923"/>
    </row>
    <row r="924" spans="1:26" x14ac:dyDescent="0.2">
      <c r="A924" s="318"/>
      <c r="B924" s="25"/>
      <c r="C924" s="23"/>
      <c r="D924" s="23"/>
      <c r="E924" s="24" t="s">
        <v>337</v>
      </c>
      <c r="F924" s="24"/>
      <c r="G924" s="69">
        <f t="shared" ref="G924:W924" si="242">SUBTOTAL(9,G925:G927)</f>
        <v>0</v>
      </c>
      <c r="H924" s="70">
        <f t="shared" si="242"/>
        <v>0</v>
      </c>
      <c r="I924" s="66">
        <f t="shared" si="242"/>
        <v>0</v>
      </c>
      <c r="J924" s="66">
        <f t="shared" si="242"/>
        <v>0</v>
      </c>
      <c r="K924" s="67">
        <f t="shared" si="242"/>
        <v>0</v>
      </c>
      <c r="L924" s="34">
        <f t="shared" si="242"/>
        <v>0</v>
      </c>
      <c r="M924" s="34">
        <f t="shared" si="242"/>
        <v>0</v>
      </c>
      <c r="N924" s="34">
        <f t="shared" si="242"/>
        <v>0</v>
      </c>
      <c r="O924" s="34">
        <f t="shared" si="242"/>
        <v>0</v>
      </c>
      <c r="P924" s="34">
        <f t="shared" si="242"/>
        <v>0</v>
      </c>
      <c r="Q924" s="34">
        <f t="shared" si="242"/>
        <v>0</v>
      </c>
      <c r="R924" s="34">
        <f t="shared" si="242"/>
        <v>0</v>
      </c>
      <c r="S924" s="34">
        <f t="shared" si="242"/>
        <v>0</v>
      </c>
      <c r="T924" s="34">
        <f t="shared" si="242"/>
        <v>0</v>
      </c>
      <c r="U924" s="34">
        <f t="shared" si="242"/>
        <v>0</v>
      </c>
      <c r="V924" s="34">
        <f t="shared" si="242"/>
        <v>0</v>
      </c>
      <c r="W924" s="33">
        <f t="shared" si="242"/>
        <v>0</v>
      </c>
      <c r="Y924"/>
      <c r="Z924"/>
    </row>
    <row r="925" spans="1:26" outlineLevel="1" x14ac:dyDescent="0.2">
      <c r="A925" s="318"/>
      <c r="B925" s="25"/>
      <c r="C925" s="23"/>
      <c r="D925" s="23"/>
      <c r="E925" s="24"/>
      <c r="F925" s="176" t="s">
        <v>338</v>
      </c>
      <c r="G925" s="190">
        <f>G65</f>
        <v>0</v>
      </c>
      <c r="H925" s="191">
        <f>G925*(1-VLOOKUP($F925,SHT,5,FALSE))+$H65*VLOOKUP($F925,SHT,5,FALSE)</f>
        <v>0</v>
      </c>
      <c r="I925" s="179">
        <f t="shared" ref="I925:V925" si="243">I65*VLOOKUP($F925,SHT,5,FALSE)</f>
        <v>0</v>
      </c>
      <c r="J925" s="179">
        <f t="shared" si="243"/>
        <v>0</v>
      </c>
      <c r="K925" s="197">
        <f t="shared" si="243"/>
        <v>0</v>
      </c>
      <c r="L925" s="196">
        <f t="shared" si="243"/>
        <v>0</v>
      </c>
      <c r="M925" s="182">
        <f t="shared" si="243"/>
        <v>0</v>
      </c>
      <c r="N925" s="182">
        <f t="shared" si="243"/>
        <v>0</v>
      </c>
      <c r="O925" s="182">
        <f t="shared" si="243"/>
        <v>0</v>
      </c>
      <c r="P925" s="182">
        <f t="shared" si="243"/>
        <v>0</v>
      </c>
      <c r="Q925" s="182">
        <f t="shared" si="243"/>
        <v>0</v>
      </c>
      <c r="R925" s="182">
        <f t="shared" si="243"/>
        <v>0</v>
      </c>
      <c r="S925" s="182">
        <f t="shared" si="243"/>
        <v>0</v>
      </c>
      <c r="T925" s="182">
        <f t="shared" si="243"/>
        <v>0</v>
      </c>
      <c r="U925" s="178">
        <f t="shared" si="243"/>
        <v>0</v>
      </c>
      <c r="V925" s="183">
        <f t="shared" si="243"/>
        <v>0</v>
      </c>
      <c r="W925" s="46">
        <f>G925-SUM(H925:V925)</f>
        <v>0</v>
      </c>
      <c r="Y925"/>
      <c r="Z925"/>
    </row>
    <row r="926" spans="1:26" outlineLevel="1" x14ac:dyDescent="0.2">
      <c r="A926" s="318"/>
      <c r="B926" s="25"/>
      <c r="C926" s="23"/>
      <c r="D926" s="23"/>
      <c r="E926" s="24"/>
      <c r="F926" s="176" t="s">
        <v>339</v>
      </c>
      <c r="G926" s="190">
        <f>G66</f>
        <v>0</v>
      </c>
      <c r="H926" s="191">
        <f>G926*(1-VLOOKUP($F926,SHT,5,FALSE))+$H66*VLOOKUP($F926,SHT,5,FALSE)</f>
        <v>0</v>
      </c>
      <c r="I926" s="179">
        <f t="shared" ref="I926:V926" si="244">I66*VLOOKUP($F926,SHT,5,FALSE)</f>
        <v>0</v>
      </c>
      <c r="J926" s="179">
        <f t="shared" si="244"/>
        <v>0</v>
      </c>
      <c r="K926" s="197">
        <f t="shared" si="244"/>
        <v>0</v>
      </c>
      <c r="L926" s="196">
        <f t="shared" si="244"/>
        <v>0</v>
      </c>
      <c r="M926" s="182">
        <f t="shared" si="244"/>
        <v>0</v>
      </c>
      <c r="N926" s="182">
        <f t="shared" si="244"/>
        <v>0</v>
      </c>
      <c r="O926" s="182">
        <f t="shared" si="244"/>
        <v>0</v>
      </c>
      <c r="P926" s="182">
        <f t="shared" si="244"/>
        <v>0</v>
      </c>
      <c r="Q926" s="182">
        <f t="shared" si="244"/>
        <v>0</v>
      </c>
      <c r="R926" s="182">
        <f t="shared" si="244"/>
        <v>0</v>
      </c>
      <c r="S926" s="182">
        <f t="shared" si="244"/>
        <v>0</v>
      </c>
      <c r="T926" s="182">
        <f t="shared" si="244"/>
        <v>0</v>
      </c>
      <c r="U926" s="178">
        <f t="shared" si="244"/>
        <v>0</v>
      </c>
      <c r="V926" s="183">
        <f t="shared" si="244"/>
        <v>0</v>
      </c>
      <c r="W926" s="46">
        <f>G926-SUM(H926:V926)</f>
        <v>0</v>
      </c>
      <c r="Y926"/>
      <c r="Z926"/>
    </row>
    <row r="927" spans="1:26" outlineLevel="1" x14ac:dyDescent="0.2">
      <c r="A927" s="318"/>
      <c r="B927" s="25"/>
      <c r="C927" s="23"/>
      <c r="D927" s="23"/>
      <c r="E927" s="24"/>
      <c r="F927" s="176" t="s">
        <v>340</v>
      </c>
      <c r="G927" s="190">
        <f>G67</f>
        <v>0</v>
      </c>
      <c r="H927" s="191">
        <f>G927*(1-VLOOKUP($F927,SHT,5,FALSE))+$H67*VLOOKUP($F927,SHT,5,FALSE)</f>
        <v>0</v>
      </c>
      <c r="I927" s="179">
        <f t="shared" ref="I927:V927" si="245">I67*VLOOKUP($F927,SHT,5,FALSE)</f>
        <v>0</v>
      </c>
      <c r="J927" s="179">
        <f t="shared" si="245"/>
        <v>0</v>
      </c>
      <c r="K927" s="197">
        <f t="shared" si="245"/>
        <v>0</v>
      </c>
      <c r="L927" s="196">
        <f t="shared" si="245"/>
        <v>0</v>
      </c>
      <c r="M927" s="182">
        <f t="shared" si="245"/>
        <v>0</v>
      </c>
      <c r="N927" s="182">
        <f t="shared" si="245"/>
        <v>0</v>
      </c>
      <c r="O927" s="182">
        <f t="shared" si="245"/>
        <v>0</v>
      </c>
      <c r="P927" s="182">
        <f t="shared" si="245"/>
        <v>0</v>
      </c>
      <c r="Q927" s="182">
        <f t="shared" si="245"/>
        <v>0</v>
      </c>
      <c r="R927" s="182">
        <f t="shared" si="245"/>
        <v>0</v>
      </c>
      <c r="S927" s="182">
        <f t="shared" si="245"/>
        <v>0</v>
      </c>
      <c r="T927" s="182">
        <f t="shared" si="245"/>
        <v>0</v>
      </c>
      <c r="U927" s="178">
        <f t="shared" si="245"/>
        <v>0</v>
      </c>
      <c r="V927" s="183">
        <f t="shared" si="245"/>
        <v>0</v>
      </c>
      <c r="W927" s="46">
        <f>G927-SUM(H927:V927)</f>
        <v>0</v>
      </c>
      <c r="Y927"/>
      <c r="Z927"/>
    </row>
    <row r="928" spans="1:26" x14ac:dyDescent="0.2">
      <c r="A928" s="318"/>
      <c r="B928" s="25"/>
      <c r="C928" s="23"/>
      <c r="D928" s="23" t="s">
        <v>183</v>
      </c>
      <c r="E928" s="24"/>
      <c r="F928" s="24"/>
      <c r="G928" s="69"/>
      <c r="H928" s="66"/>
      <c r="I928" s="66"/>
      <c r="J928" s="66"/>
      <c r="K928" s="67"/>
      <c r="L928" s="51"/>
      <c r="M928" s="34"/>
      <c r="N928" s="34"/>
      <c r="O928" s="34"/>
      <c r="P928" s="34"/>
      <c r="Q928" s="34"/>
      <c r="R928" s="34"/>
      <c r="S928" s="34"/>
      <c r="T928" s="34"/>
      <c r="U928" s="34"/>
      <c r="V928" s="37"/>
      <c r="W928" s="33"/>
      <c r="Y928"/>
      <c r="Z928"/>
    </row>
    <row r="929" spans="1:26" x14ac:dyDescent="0.2">
      <c r="A929" s="318"/>
      <c r="B929" s="25"/>
      <c r="C929" s="23"/>
      <c r="D929" s="23"/>
      <c r="E929" s="24" t="s">
        <v>184</v>
      </c>
      <c r="F929" s="24"/>
      <c r="G929" s="69">
        <f t="shared" ref="G929:W929" si="246">SUBTOTAL(9,G930:G931)</f>
        <v>0</v>
      </c>
      <c r="H929" s="70">
        <f t="shared" si="246"/>
        <v>0</v>
      </c>
      <c r="I929" s="66">
        <f t="shared" si="246"/>
        <v>0</v>
      </c>
      <c r="J929" s="66">
        <f t="shared" si="246"/>
        <v>0</v>
      </c>
      <c r="K929" s="67">
        <f t="shared" si="246"/>
        <v>0</v>
      </c>
      <c r="L929" s="34">
        <f t="shared" si="246"/>
        <v>0</v>
      </c>
      <c r="M929" s="34">
        <f t="shared" si="246"/>
        <v>0</v>
      </c>
      <c r="N929" s="34">
        <f t="shared" si="246"/>
        <v>0</v>
      </c>
      <c r="O929" s="34">
        <f t="shared" si="246"/>
        <v>0</v>
      </c>
      <c r="P929" s="34">
        <f t="shared" si="246"/>
        <v>0</v>
      </c>
      <c r="Q929" s="34">
        <f t="shared" si="246"/>
        <v>0</v>
      </c>
      <c r="R929" s="34">
        <f t="shared" si="246"/>
        <v>0</v>
      </c>
      <c r="S929" s="34">
        <f t="shared" si="246"/>
        <v>0</v>
      </c>
      <c r="T929" s="34">
        <f t="shared" si="246"/>
        <v>0</v>
      </c>
      <c r="U929" s="34">
        <f t="shared" si="246"/>
        <v>0</v>
      </c>
      <c r="V929" s="34">
        <f t="shared" si="246"/>
        <v>0</v>
      </c>
      <c r="W929" s="33">
        <f t="shared" si="246"/>
        <v>0</v>
      </c>
      <c r="Y929"/>
      <c r="Z929"/>
    </row>
    <row r="930" spans="1:26" outlineLevel="1" x14ac:dyDescent="0.2">
      <c r="A930" s="318"/>
      <c r="B930" s="25"/>
      <c r="C930" s="23"/>
      <c r="D930" s="23"/>
      <c r="E930" s="24"/>
      <c r="F930" s="176" t="s">
        <v>176</v>
      </c>
      <c r="G930" s="190">
        <f>G70</f>
        <v>0</v>
      </c>
      <c r="H930" s="191">
        <f>G930*(1-VLOOKUP($F930,SHT,5,FALSE))+$H70*VLOOKUP($F930,SHT,5,FALSE)</f>
        <v>0</v>
      </c>
      <c r="I930" s="179">
        <f t="shared" ref="I930:V930" si="247">I70*VLOOKUP($F930,SHT,5,FALSE)</f>
        <v>0</v>
      </c>
      <c r="J930" s="179">
        <f t="shared" si="247"/>
        <v>0</v>
      </c>
      <c r="K930" s="197">
        <f t="shared" si="247"/>
        <v>0</v>
      </c>
      <c r="L930" s="196">
        <f t="shared" si="247"/>
        <v>0</v>
      </c>
      <c r="M930" s="182">
        <f t="shared" si="247"/>
        <v>0</v>
      </c>
      <c r="N930" s="182">
        <f t="shared" si="247"/>
        <v>0</v>
      </c>
      <c r="O930" s="182">
        <f t="shared" si="247"/>
        <v>0</v>
      </c>
      <c r="P930" s="182">
        <f t="shared" si="247"/>
        <v>0</v>
      </c>
      <c r="Q930" s="182">
        <f t="shared" si="247"/>
        <v>0</v>
      </c>
      <c r="R930" s="182">
        <f t="shared" si="247"/>
        <v>0</v>
      </c>
      <c r="S930" s="182">
        <f t="shared" si="247"/>
        <v>0</v>
      </c>
      <c r="T930" s="178">
        <f t="shared" si="247"/>
        <v>0</v>
      </c>
      <c r="U930" s="182">
        <f t="shared" si="247"/>
        <v>0</v>
      </c>
      <c r="V930" s="183">
        <f t="shared" si="247"/>
        <v>0</v>
      </c>
      <c r="W930" s="46">
        <f>G930-SUM(H930:V930)</f>
        <v>0</v>
      </c>
      <c r="Y930"/>
      <c r="Z930"/>
    </row>
    <row r="931" spans="1:26" outlineLevel="1" x14ac:dyDescent="0.2">
      <c r="A931" s="318"/>
      <c r="B931" s="25"/>
      <c r="C931" s="23"/>
      <c r="D931" s="23"/>
      <c r="E931" s="24"/>
      <c r="F931" s="176" t="s">
        <v>180</v>
      </c>
      <c r="G931" s="190">
        <f>G71</f>
        <v>0</v>
      </c>
      <c r="H931" s="191">
        <f>G931*(1-VLOOKUP($F931,SHT,5,FALSE))+$H71*VLOOKUP($F931,SHT,5,FALSE)</f>
        <v>0</v>
      </c>
      <c r="I931" s="179">
        <f t="shared" ref="I931:V931" si="248">I71*VLOOKUP($F931,SHT,5,FALSE)</f>
        <v>0</v>
      </c>
      <c r="J931" s="179">
        <f t="shared" si="248"/>
        <v>0</v>
      </c>
      <c r="K931" s="197">
        <f t="shared" si="248"/>
        <v>0</v>
      </c>
      <c r="L931" s="196">
        <f t="shared" si="248"/>
        <v>0</v>
      </c>
      <c r="M931" s="182">
        <f t="shared" si="248"/>
        <v>0</v>
      </c>
      <c r="N931" s="182">
        <f t="shared" si="248"/>
        <v>0</v>
      </c>
      <c r="O931" s="182">
        <f t="shared" si="248"/>
        <v>0</v>
      </c>
      <c r="P931" s="182">
        <f t="shared" si="248"/>
        <v>0</v>
      </c>
      <c r="Q931" s="182">
        <f t="shared" si="248"/>
        <v>0</v>
      </c>
      <c r="R931" s="182">
        <f t="shared" si="248"/>
        <v>0</v>
      </c>
      <c r="S931" s="182">
        <f t="shared" si="248"/>
        <v>0</v>
      </c>
      <c r="T931" s="178">
        <f t="shared" si="248"/>
        <v>0</v>
      </c>
      <c r="U931" s="182">
        <f t="shared" si="248"/>
        <v>0</v>
      </c>
      <c r="V931" s="183">
        <f t="shared" si="248"/>
        <v>0</v>
      </c>
      <c r="W931" s="46">
        <f>G931-SUM(H931:V931)</f>
        <v>0</v>
      </c>
      <c r="Y931"/>
      <c r="Z931"/>
    </row>
    <row r="932" spans="1:26" x14ac:dyDescent="0.2">
      <c r="A932" s="318"/>
      <c r="B932" s="25"/>
      <c r="C932" s="23"/>
      <c r="D932" s="23"/>
      <c r="E932" s="24" t="s">
        <v>185</v>
      </c>
      <c r="F932" s="24"/>
      <c r="G932" s="69">
        <f t="shared" ref="G932:W932" si="249">SUBTOTAL(9,G933:G934)</f>
        <v>0</v>
      </c>
      <c r="H932" s="70">
        <f t="shared" si="249"/>
        <v>0</v>
      </c>
      <c r="I932" s="66">
        <f t="shared" si="249"/>
        <v>0</v>
      </c>
      <c r="J932" s="66">
        <f t="shared" si="249"/>
        <v>0</v>
      </c>
      <c r="K932" s="67">
        <f t="shared" si="249"/>
        <v>0</v>
      </c>
      <c r="L932" s="34">
        <f t="shared" si="249"/>
        <v>0</v>
      </c>
      <c r="M932" s="34">
        <f t="shared" si="249"/>
        <v>0</v>
      </c>
      <c r="N932" s="34">
        <f t="shared" si="249"/>
        <v>0</v>
      </c>
      <c r="O932" s="34">
        <f t="shared" si="249"/>
        <v>0</v>
      </c>
      <c r="P932" s="34">
        <f t="shared" si="249"/>
        <v>0</v>
      </c>
      <c r="Q932" s="34">
        <f t="shared" si="249"/>
        <v>0</v>
      </c>
      <c r="R932" s="34">
        <f t="shared" si="249"/>
        <v>0</v>
      </c>
      <c r="S932" s="34">
        <f t="shared" si="249"/>
        <v>0</v>
      </c>
      <c r="T932" s="34">
        <f t="shared" si="249"/>
        <v>0</v>
      </c>
      <c r="U932" s="34">
        <f t="shared" si="249"/>
        <v>0</v>
      </c>
      <c r="V932" s="34">
        <f t="shared" si="249"/>
        <v>0</v>
      </c>
      <c r="W932" s="33">
        <f t="shared" si="249"/>
        <v>0</v>
      </c>
      <c r="Y932"/>
      <c r="Z932"/>
    </row>
    <row r="933" spans="1:26" outlineLevel="1" x14ac:dyDescent="0.2">
      <c r="A933" s="318"/>
      <c r="B933" s="25"/>
      <c r="C933" s="23"/>
      <c r="D933" s="23"/>
      <c r="E933" s="24"/>
      <c r="F933" s="176" t="s">
        <v>177</v>
      </c>
      <c r="G933" s="190">
        <f>G73</f>
        <v>0</v>
      </c>
      <c r="H933" s="191">
        <f>G933*(1-VLOOKUP($F933,SHT,5,FALSE))+$H73*VLOOKUP($F933,SHT,5,FALSE)</f>
        <v>0</v>
      </c>
      <c r="I933" s="179">
        <f t="shared" ref="I933:V933" si="250">I73*VLOOKUP($F933,SHT,5,FALSE)</f>
        <v>0</v>
      </c>
      <c r="J933" s="179">
        <f t="shared" si="250"/>
        <v>0</v>
      </c>
      <c r="K933" s="197">
        <f t="shared" si="250"/>
        <v>0</v>
      </c>
      <c r="L933" s="196">
        <f t="shared" si="250"/>
        <v>0</v>
      </c>
      <c r="M933" s="182">
        <f t="shared" si="250"/>
        <v>0</v>
      </c>
      <c r="N933" s="182">
        <f t="shared" si="250"/>
        <v>0</v>
      </c>
      <c r="O933" s="182">
        <f t="shared" si="250"/>
        <v>0</v>
      </c>
      <c r="P933" s="182">
        <f t="shared" si="250"/>
        <v>0</v>
      </c>
      <c r="Q933" s="182">
        <f t="shared" si="250"/>
        <v>0</v>
      </c>
      <c r="R933" s="182">
        <f t="shared" si="250"/>
        <v>0</v>
      </c>
      <c r="S933" s="182">
        <f t="shared" si="250"/>
        <v>0</v>
      </c>
      <c r="T933" s="182">
        <f t="shared" si="250"/>
        <v>0</v>
      </c>
      <c r="U933" s="178">
        <f t="shared" si="250"/>
        <v>0</v>
      </c>
      <c r="V933" s="183">
        <f t="shared" si="250"/>
        <v>0</v>
      </c>
      <c r="W933" s="46">
        <f>G933-SUM(H933:V933)</f>
        <v>0</v>
      </c>
      <c r="Y933"/>
      <c r="Z933"/>
    </row>
    <row r="934" spans="1:26" outlineLevel="1" x14ac:dyDescent="0.2">
      <c r="A934" s="318"/>
      <c r="B934" s="25"/>
      <c r="C934" s="23"/>
      <c r="D934" s="23"/>
      <c r="E934" s="24"/>
      <c r="F934" s="176" t="s">
        <v>182</v>
      </c>
      <c r="G934" s="190">
        <f>G74</f>
        <v>0</v>
      </c>
      <c r="H934" s="191">
        <f>G934*(1-VLOOKUP($F934,SHT,5,FALSE))+$H74*VLOOKUP($F934,SHT,5,FALSE)</f>
        <v>0</v>
      </c>
      <c r="I934" s="179">
        <f t="shared" ref="I934:V934" si="251">I74*VLOOKUP($F934,SHT,5,FALSE)</f>
        <v>0</v>
      </c>
      <c r="J934" s="179">
        <f t="shared" si="251"/>
        <v>0</v>
      </c>
      <c r="K934" s="197">
        <f t="shared" si="251"/>
        <v>0</v>
      </c>
      <c r="L934" s="196">
        <f t="shared" si="251"/>
        <v>0</v>
      </c>
      <c r="M934" s="182">
        <f t="shared" si="251"/>
        <v>0</v>
      </c>
      <c r="N934" s="182">
        <f t="shared" si="251"/>
        <v>0</v>
      </c>
      <c r="O934" s="182">
        <f t="shared" si="251"/>
        <v>0</v>
      </c>
      <c r="P934" s="182">
        <f t="shared" si="251"/>
        <v>0</v>
      </c>
      <c r="Q934" s="182">
        <f t="shared" si="251"/>
        <v>0</v>
      </c>
      <c r="R934" s="182">
        <f t="shared" si="251"/>
        <v>0</v>
      </c>
      <c r="S934" s="182">
        <f t="shared" si="251"/>
        <v>0</v>
      </c>
      <c r="T934" s="182">
        <f t="shared" si="251"/>
        <v>0</v>
      </c>
      <c r="U934" s="178">
        <f t="shared" si="251"/>
        <v>0</v>
      </c>
      <c r="V934" s="183">
        <f t="shared" si="251"/>
        <v>0</v>
      </c>
      <c r="W934" s="46">
        <f>G934-SUM(H934:V934)</f>
        <v>0</v>
      </c>
      <c r="Y934"/>
      <c r="Z934"/>
    </row>
    <row r="935" spans="1:26" x14ac:dyDescent="0.2">
      <c r="A935" s="318"/>
      <c r="B935" s="25"/>
      <c r="C935" s="23"/>
      <c r="D935" s="23"/>
      <c r="E935" s="24" t="s">
        <v>186</v>
      </c>
      <c r="F935" s="24"/>
      <c r="G935" s="69">
        <f t="shared" ref="G935:W935" si="252">SUBTOTAL(9,G936:G937)</f>
        <v>0</v>
      </c>
      <c r="H935" s="70">
        <f t="shared" si="252"/>
        <v>0</v>
      </c>
      <c r="I935" s="66">
        <f t="shared" si="252"/>
        <v>0</v>
      </c>
      <c r="J935" s="66">
        <f t="shared" si="252"/>
        <v>0</v>
      </c>
      <c r="K935" s="67">
        <f t="shared" si="252"/>
        <v>0</v>
      </c>
      <c r="L935" s="34">
        <f t="shared" si="252"/>
        <v>0</v>
      </c>
      <c r="M935" s="34">
        <f t="shared" si="252"/>
        <v>0</v>
      </c>
      <c r="N935" s="34">
        <f t="shared" si="252"/>
        <v>0</v>
      </c>
      <c r="O935" s="34">
        <f t="shared" si="252"/>
        <v>0</v>
      </c>
      <c r="P935" s="34">
        <f t="shared" si="252"/>
        <v>0</v>
      </c>
      <c r="Q935" s="34">
        <f t="shared" si="252"/>
        <v>0</v>
      </c>
      <c r="R935" s="34">
        <f t="shared" si="252"/>
        <v>0</v>
      </c>
      <c r="S935" s="34">
        <f t="shared" si="252"/>
        <v>0</v>
      </c>
      <c r="T935" s="34">
        <f t="shared" si="252"/>
        <v>0</v>
      </c>
      <c r="U935" s="34">
        <f t="shared" si="252"/>
        <v>0</v>
      </c>
      <c r="V935" s="34">
        <f t="shared" si="252"/>
        <v>0</v>
      </c>
      <c r="W935" s="33">
        <f t="shared" si="252"/>
        <v>0</v>
      </c>
      <c r="Y935"/>
      <c r="Z935"/>
    </row>
    <row r="936" spans="1:26" outlineLevel="1" x14ac:dyDescent="0.2">
      <c r="A936" s="318"/>
      <c r="B936" s="25"/>
      <c r="C936" s="23"/>
      <c r="D936" s="23"/>
      <c r="E936" s="24"/>
      <c r="F936" s="176" t="s">
        <v>178</v>
      </c>
      <c r="G936" s="190">
        <f>G76</f>
        <v>0</v>
      </c>
      <c r="H936" s="191">
        <f>G936*(1-VLOOKUP($F936,SHT,5,FALSE))+$H76*VLOOKUP($F936,SHT,5,FALSE)</f>
        <v>0</v>
      </c>
      <c r="I936" s="179">
        <f t="shared" ref="I936:V936" si="253">I76*VLOOKUP($F936,SHT,5,FALSE)</f>
        <v>0</v>
      </c>
      <c r="J936" s="179">
        <f t="shared" si="253"/>
        <v>0</v>
      </c>
      <c r="K936" s="197">
        <f t="shared" si="253"/>
        <v>0</v>
      </c>
      <c r="L936" s="196">
        <f t="shared" si="253"/>
        <v>0</v>
      </c>
      <c r="M936" s="182">
        <f t="shared" si="253"/>
        <v>0</v>
      </c>
      <c r="N936" s="182">
        <f t="shared" si="253"/>
        <v>0</v>
      </c>
      <c r="O936" s="182">
        <f t="shared" si="253"/>
        <v>0</v>
      </c>
      <c r="P936" s="182">
        <f t="shared" si="253"/>
        <v>0</v>
      </c>
      <c r="Q936" s="182">
        <f t="shared" si="253"/>
        <v>0</v>
      </c>
      <c r="R936" s="182">
        <f t="shared" si="253"/>
        <v>0</v>
      </c>
      <c r="S936" s="182">
        <f t="shared" si="253"/>
        <v>0</v>
      </c>
      <c r="T936" s="178">
        <f t="shared" si="253"/>
        <v>0</v>
      </c>
      <c r="U936" s="182">
        <f t="shared" si="253"/>
        <v>0</v>
      </c>
      <c r="V936" s="183">
        <f t="shared" si="253"/>
        <v>0</v>
      </c>
      <c r="W936" s="46">
        <f>G936-SUM(H936:V936)</f>
        <v>0</v>
      </c>
      <c r="Y936"/>
      <c r="Z936"/>
    </row>
    <row r="937" spans="1:26" outlineLevel="1" x14ac:dyDescent="0.2">
      <c r="A937" s="318"/>
      <c r="B937" s="25"/>
      <c r="C937" s="23"/>
      <c r="D937" s="23"/>
      <c r="E937" s="24"/>
      <c r="F937" s="176" t="s">
        <v>181</v>
      </c>
      <c r="G937" s="190">
        <f>G77</f>
        <v>0</v>
      </c>
      <c r="H937" s="191">
        <f>G937*(1-VLOOKUP($F937,SHT,5,FALSE))+$H77*VLOOKUP($F937,SHT,5,FALSE)</f>
        <v>0</v>
      </c>
      <c r="I937" s="179">
        <f t="shared" ref="I937:V937" si="254">I77*VLOOKUP($F937,SHT,5,FALSE)</f>
        <v>0</v>
      </c>
      <c r="J937" s="179">
        <f t="shared" si="254"/>
        <v>0</v>
      </c>
      <c r="K937" s="197">
        <f t="shared" si="254"/>
        <v>0</v>
      </c>
      <c r="L937" s="196">
        <f t="shared" si="254"/>
        <v>0</v>
      </c>
      <c r="M937" s="182">
        <f t="shared" si="254"/>
        <v>0</v>
      </c>
      <c r="N937" s="182">
        <f t="shared" si="254"/>
        <v>0</v>
      </c>
      <c r="O937" s="182">
        <f t="shared" si="254"/>
        <v>0</v>
      </c>
      <c r="P937" s="182">
        <f t="shared" si="254"/>
        <v>0</v>
      </c>
      <c r="Q937" s="182">
        <f t="shared" si="254"/>
        <v>0</v>
      </c>
      <c r="R937" s="182">
        <f t="shared" si="254"/>
        <v>0</v>
      </c>
      <c r="S937" s="182">
        <f t="shared" si="254"/>
        <v>0</v>
      </c>
      <c r="T937" s="178">
        <f t="shared" si="254"/>
        <v>0</v>
      </c>
      <c r="U937" s="182">
        <f t="shared" si="254"/>
        <v>0</v>
      </c>
      <c r="V937" s="183">
        <f t="shared" si="254"/>
        <v>0</v>
      </c>
      <c r="W937" s="46">
        <f>G937-SUM(H937:V937)</f>
        <v>0</v>
      </c>
      <c r="Y937"/>
      <c r="Z937"/>
    </row>
    <row r="938" spans="1:26" x14ac:dyDescent="0.2">
      <c r="A938" s="318"/>
      <c r="B938" s="25"/>
      <c r="C938" s="23"/>
      <c r="D938" s="23"/>
      <c r="E938" s="24" t="s">
        <v>187</v>
      </c>
      <c r="F938" s="24"/>
      <c r="G938" s="69">
        <f t="shared" ref="G938:W938" si="255">SUBTOTAL(9,G939:G940)</f>
        <v>0</v>
      </c>
      <c r="H938" s="70">
        <f t="shared" si="255"/>
        <v>0</v>
      </c>
      <c r="I938" s="66">
        <f t="shared" si="255"/>
        <v>0</v>
      </c>
      <c r="J938" s="66">
        <f t="shared" si="255"/>
        <v>0</v>
      </c>
      <c r="K938" s="67">
        <f t="shared" si="255"/>
        <v>0</v>
      </c>
      <c r="L938" s="34">
        <f t="shared" si="255"/>
        <v>0</v>
      </c>
      <c r="M938" s="34">
        <f t="shared" si="255"/>
        <v>0</v>
      </c>
      <c r="N938" s="34">
        <f t="shared" si="255"/>
        <v>0</v>
      </c>
      <c r="O938" s="34">
        <f t="shared" si="255"/>
        <v>0</v>
      </c>
      <c r="P938" s="34">
        <f t="shared" si="255"/>
        <v>0</v>
      </c>
      <c r="Q938" s="34">
        <f t="shared" si="255"/>
        <v>0</v>
      </c>
      <c r="R938" s="34">
        <f t="shared" si="255"/>
        <v>0</v>
      </c>
      <c r="S938" s="34">
        <f t="shared" si="255"/>
        <v>0</v>
      </c>
      <c r="T938" s="34">
        <f t="shared" si="255"/>
        <v>0</v>
      </c>
      <c r="U938" s="34">
        <f t="shared" si="255"/>
        <v>0</v>
      </c>
      <c r="V938" s="34">
        <f t="shared" si="255"/>
        <v>0</v>
      </c>
      <c r="W938" s="33">
        <f t="shared" si="255"/>
        <v>0</v>
      </c>
      <c r="Y938"/>
      <c r="Z938"/>
    </row>
    <row r="939" spans="1:26" outlineLevel="1" x14ac:dyDescent="0.2">
      <c r="A939" s="318"/>
      <c r="B939" s="25"/>
      <c r="C939" s="23"/>
      <c r="D939" s="23"/>
      <c r="E939" s="24"/>
      <c r="F939" s="176" t="s">
        <v>179</v>
      </c>
      <c r="G939" s="190">
        <f>G79</f>
        <v>0</v>
      </c>
      <c r="H939" s="191">
        <f>G939*(1-VLOOKUP($F939,SHT,5,FALSE))+$H79*VLOOKUP($F939,SHT,5,FALSE)</f>
        <v>0</v>
      </c>
      <c r="I939" s="179">
        <f t="shared" ref="I939:V939" si="256">I79*VLOOKUP($F939,SHT,5,FALSE)</f>
        <v>0</v>
      </c>
      <c r="J939" s="179">
        <f t="shared" si="256"/>
        <v>0</v>
      </c>
      <c r="K939" s="197">
        <f t="shared" si="256"/>
        <v>0</v>
      </c>
      <c r="L939" s="196">
        <f t="shared" si="256"/>
        <v>0</v>
      </c>
      <c r="M939" s="182">
        <f t="shared" si="256"/>
        <v>0</v>
      </c>
      <c r="N939" s="182">
        <f t="shared" si="256"/>
        <v>0</v>
      </c>
      <c r="O939" s="182">
        <f t="shared" si="256"/>
        <v>0</v>
      </c>
      <c r="P939" s="182">
        <f t="shared" si="256"/>
        <v>0</v>
      </c>
      <c r="Q939" s="182">
        <f t="shared" si="256"/>
        <v>0</v>
      </c>
      <c r="R939" s="182">
        <f t="shared" si="256"/>
        <v>0</v>
      </c>
      <c r="S939" s="182">
        <f t="shared" si="256"/>
        <v>0</v>
      </c>
      <c r="T939" s="178">
        <f t="shared" si="256"/>
        <v>0</v>
      </c>
      <c r="U939" s="182">
        <f t="shared" si="256"/>
        <v>0</v>
      </c>
      <c r="V939" s="183">
        <f t="shared" si="256"/>
        <v>0</v>
      </c>
      <c r="W939" s="46">
        <f>G939-SUM(H939:V939)</f>
        <v>0</v>
      </c>
      <c r="Y939"/>
      <c r="Z939"/>
    </row>
    <row r="940" spans="1:26" outlineLevel="1" x14ac:dyDescent="0.2">
      <c r="A940" s="318"/>
      <c r="B940" s="25"/>
      <c r="C940" s="23"/>
      <c r="D940" s="23"/>
      <c r="E940" s="24"/>
      <c r="F940" s="176" t="s">
        <v>188</v>
      </c>
      <c r="G940" s="190">
        <f>G80</f>
        <v>0</v>
      </c>
      <c r="H940" s="191">
        <f>G940*(1-VLOOKUP($F940,SHT,5,FALSE))+$H80*VLOOKUP($F940,SHT,5,FALSE)</f>
        <v>0</v>
      </c>
      <c r="I940" s="179">
        <f t="shared" ref="I940:V940" si="257">I80*VLOOKUP($F940,SHT,5,FALSE)</f>
        <v>0</v>
      </c>
      <c r="J940" s="179">
        <f t="shared" si="257"/>
        <v>0</v>
      </c>
      <c r="K940" s="197">
        <f t="shared" si="257"/>
        <v>0</v>
      </c>
      <c r="L940" s="196">
        <f t="shared" si="257"/>
        <v>0</v>
      </c>
      <c r="M940" s="182">
        <f t="shared" si="257"/>
        <v>0</v>
      </c>
      <c r="N940" s="182">
        <f t="shared" si="257"/>
        <v>0</v>
      </c>
      <c r="O940" s="182">
        <f t="shared" si="257"/>
        <v>0</v>
      </c>
      <c r="P940" s="182">
        <f t="shared" si="257"/>
        <v>0</v>
      </c>
      <c r="Q940" s="182">
        <f t="shared" si="257"/>
        <v>0</v>
      </c>
      <c r="R940" s="182">
        <f t="shared" si="257"/>
        <v>0</v>
      </c>
      <c r="S940" s="182">
        <f t="shared" si="257"/>
        <v>0</v>
      </c>
      <c r="T940" s="178">
        <f t="shared" si="257"/>
        <v>0</v>
      </c>
      <c r="U940" s="182">
        <f t="shared" si="257"/>
        <v>0</v>
      </c>
      <c r="V940" s="183">
        <f t="shared" si="257"/>
        <v>0</v>
      </c>
      <c r="W940" s="46">
        <f>G940-SUM(H940:V940)</f>
        <v>0</v>
      </c>
      <c r="Y940"/>
      <c r="Z940"/>
    </row>
    <row r="941" spans="1:26" x14ac:dyDescent="0.2">
      <c r="A941" s="318"/>
      <c r="B941" s="25"/>
      <c r="C941" s="23"/>
      <c r="D941" s="23"/>
      <c r="E941" s="24" t="s">
        <v>341</v>
      </c>
      <c r="F941" s="24"/>
      <c r="G941" s="69">
        <f t="shared" ref="G941:W941" si="258">SUBTOTAL(9,G942:G943)</f>
        <v>0</v>
      </c>
      <c r="H941" s="70">
        <f t="shared" si="258"/>
        <v>0</v>
      </c>
      <c r="I941" s="66">
        <f t="shared" si="258"/>
        <v>0</v>
      </c>
      <c r="J941" s="66">
        <f t="shared" si="258"/>
        <v>0</v>
      </c>
      <c r="K941" s="67">
        <f t="shared" si="258"/>
        <v>0</v>
      </c>
      <c r="L941" s="34">
        <f t="shared" si="258"/>
        <v>0</v>
      </c>
      <c r="M941" s="34">
        <f t="shared" si="258"/>
        <v>0</v>
      </c>
      <c r="N941" s="34">
        <f t="shared" si="258"/>
        <v>0</v>
      </c>
      <c r="O941" s="34">
        <f t="shared" si="258"/>
        <v>0</v>
      </c>
      <c r="P941" s="34">
        <f t="shared" si="258"/>
        <v>0</v>
      </c>
      <c r="Q941" s="34">
        <f t="shared" si="258"/>
        <v>0</v>
      </c>
      <c r="R941" s="34">
        <f t="shared" si="258"/>
        <v>0</v>
      </c>
      <c r="S941" s="34">
        <f t="shared" si="258"/>
        <v>0</v>
      </c>
      <c r="T941" s="34">
        <f t="shared" si="258"/>
        <v>0</v>
      </c>
      <c r="U941" s="34">
        <f t="shared" si="258"/>
        <v>0</v>
      </c>
      <c r="V941" s="34">
        <f t="shared" si="258"/>
        <v>0</v>
      </c>
      <c r="W941" s="33">
        <f t="shared" si="258"/>
        <v>0</v>
      </c>
      <c r="Y941"/>
      <c r="Z941"/>
    </row>
    <row r="942" spans="1:26" outlineLevel="1" x14ac:dyDescent="0.2">
      <c r="A942" s="318"/>
      <c r="B942" s="25"/>
      <c r="C942" s="23"/>
      <c r="D942" s="23"/>
      <c r="E942" s="24"/>
      <c r="F942" s="176" t="s">
        <v>342</v>
      </c>
      <c r="G942" s="190">
        <f>G82</f>
        <v>0</v>
      </c>
      <c r="H942" s="191">
        <f>G942*(1-VLOOKUP($F942,SHT,5,FALSE))+$H82*VLOOKUP($F942,SHT,5,FALSE)</f>
        <v>0</v>
      </c>
      <c r="I942" s="179">
        <f t="shared" ref="I942:V942" si="259">I82*VLOOKUP($F942,SHT,5,FALSE)</f>
        <v>0</v>
      </c>
      <c r="J942" s="179">
        <f t="shared" si="259"/>
        <v>0</v>
      </c>
      <c r="K942" s="197">
        <f t="shared" si="259"/>
        <v>0</v>
      </c>
      <c r="L942" s="196">
        <f t="shared" si="259"/>
        <v>0</v>
      </c>
      <c r="M942" s="182">
        <f t="shared" si="259"/>
        <v>0</v>
      </c>
      <c r="N942" s="182">
        <f t="shared" si="259"/>
        <v>0</v>
      </c>
      <c r="O942" s="182">
        <f t="shared" si="259"/>
        <v>0</v>
      </c>
      <c r="P942" s="182">
        <f t="shared" si="259"/>
        <v>0</v>
      </c>
      <c r="Q942" s="182">
        <f t="shared" si="259"/>
        <v>0</v>
      </c>
      <c r="R942" s="182">
        <f t="shared" si="259"/>
        <v>0</v>
      </c>
      <c r="S942" s="182">
        <f t="shared" si="259"/>
        <v>0</v>
      </c>
      <c r="T942" s="178">
        <f t="shared" si="259"/>
        <v>0</v>
      </c>
      <c r="U942" s="182">
        <f t="shared" si="259"/>
        <v>0</v>
      </c>
      <c r="V942" s="183">
        <f t="shared" si="259"/>
        <v>0</v>
      </c>
      <c r="W942" s="46">
        <f>G942-SUM(H942:V942)</f>
        <v>0</v>
      </c>
      <c r="Y942"/>
      <c r="Z942"/>
    </row>
    <row r="943" spans="1:26" outlineLevel="1" x14ac:dyDescent="0.2">
      <c r="A943" s="318"/>
      <c r="B943" s="25"/>
      <c r="C943" s="23"/>
      <c r="D943" s="23"/>
      <c r="E943" s="24"/>
      <c r="F943" s="176" t="s">
        <v>343</v>
      </c>
      <c r="G943" s="190">
        <f>G83</f>
        <v>0</v>
      </c>
      <c r="H943" s="191">
        <f>G943*(1-VLOOKUP($F943,SHT,5,FALSE))+$H83*VLOOKUP($F943,SHT,5,FALSE)</f>
        <v>0</v>
      </c>
      <c r="I943" s="179">
        <f t="shared" ref="I943:V943" si="260">I83*VLOOKUP($F943,SHT,5,FALSE)</f>
        <v>0</v>
      </c>
      <c r="J943" s="179">
        <f t="shared" si="260"/>
        <v>0</v>
      </c>
      <c r="K943" s="197">
        <f t="shared" si="260"/>
        <v>0</v>
      </c>
      <c r="L943" s="196">
        <f t="shared" si="260"/>
        <v>0</v>
      </c>
      <c r="M943" s="182">
        <f t="shared" si="260"/>
        <v>0</v>
      </c>
      <c r="N943" s="182">
        <f t="shared" si="260"/>
        <v>0</v>
      </c>
      <c r="O943" s="182">
        <f t="shared" si="260"/>
        <v>0</v>
      </c>
      <c r="P943" s="182">
        <f t="shared" si="260"/>
        <v>0</v>
      </c>
      <c r="Q943" s="182">
        <f t="shared" si="260"/>
        <v>0</v>
      </c>
      <c r="R943" s="182">
        <f t="shared" si="260"/>
        <v>0</v>
      </c>
      <c r="S943" s="182">
        <f t="shared" si="260"/>
        <v>0</v>
      </c>
      <c r="T943" s="178">
        <f t="shared" si="260"/>
        <v>0</v>
      </c>
      <c r="U943" s="182">
        <f t="shared" si="260"/>
        <v>0</v>
      </c>
      <c r="V943" s="183">
        <f t="shared" si="260"/>
        <v>0</v>
      </c>
      <c r="W943" s="46">
        <f>G943-SUM(H943:V943)</f>
        <v>0</v>
      </c>
      <c r="Y943"/>
      <c r="Z943"/>
    </row>
    <row r="944" spans="1:26" x14ac:dyDescent="0.2">
      <c r="A944" s="318"/>
      <c r="B944" s="25"/>
      <c r="C944" s="23"/>
      <c r="D944" s="23"/>
      <c r="E944" s="24" t="s">
        <v>344</v>
      </c>
      <c r="F944" s="24"/>
      <c r="G944" s="69">
        <f t="shared" ref="G944:W944" si="261">SUBTOTAL(9,G945:G946)</f>
        <v>0</v>
      </c>
      <c r="H944" s="70">
        <f t="shared" si="261"/>
        <v>0</v>
      </c>
      <c r="I944" s="66">
        <f t="shared" si="261"/>
        <v>0</v>
      </c>
      <c r="J944" s="66">
        <f t="shared" si="261"/>
        <v>0</v>
      </c>
      <c r="K944" s="67">
        <f t="shared" si="261"/>
        <v>0</v>
      </c>
      <c r="L944" s="34">
        <f t="shared" si="261"/>
        <v>0</v>
      </c>
      <c r="M944" s="34">
        <f t="shared" si="261"/>
        <v>0</v>
      </c>
      <c r="N944" s="34">
        <f t="shared" si="261"/>
        <v>0</v>
      </c>
      <c r="O944" s="34">
        <f t="shared" si="261"/>
        <v>0</v>
      </c>
      <c r="P944" s="34">
        <f t="shared" si="261"/>
        <v>0</v>
      </c>
      <c r="Q944" s="34">
        <f t="shared" si="261"/>
        <v>0</v>
      </c>
      <c r="R944" s="34">
        <f t="shared" si="261"/>
        <v>0</v>
      </c>
      <c r="S944" s="34">
        <f t="shared" si="261"/>
        <v>0</v>
      </c>
      <c r="T944" s="34">
        <f t="shared" si="261"/>
        <v>0</v>
      </c>
      <c r="U944" s="34">
        <f t="shared" si="261"/>
        <v>0</v>
      </c>
      <c r="V944" s="34">
        <f t="shared" si="261"/>
        <v>0</v>
      </c>
      <c r="W944" s="33">
        <f t="shared" si="261"/>
        <v>0</v>
      </c>
      <c r="Y944"/>
      <c r="Z944"/>
    </row>
    <row r="945" spans="1:26" outlineLevel="1" x14ac:dyDescent="0.2">
      <c r="A945" s="318"/>
      <c r="B945" s="25"/>
      <c r="C945" s="23"/>
      <c r="D945" s="23"/>
      <c r="E945" s="24"/>
      <c r="F945" s="176" t="s">
        <v>345</v>
      </c>
      <c r="G945" s="190">
        <f>G85</f>
        <v>0</v>
      </c>
      <c r="H945" s="191">
        <f>G945*(1-VLOOKUP($F945,SHT,5,FALSE))+$H85*VLOOKUP($F945,SHT,5,FALSE)</f>
        <v>0</v>
      </c>
      <c r="I945" s="179">
        <f t="shared" ref="I945:V945" si="262">I85*VLOOKUP($F945,SHT,5,FALSE)</f>
        <v>0</v>
      </c>
      <c r="J945" s="179">
        <f t="shared" si="262"/>
        <v>0</v>
      </c>
      <c r="K945" s="197">
        <f t="shared" si="262"/>
        <v>0</v>
      </c>
      <c r="L945" s="196">
        <f t="shared" si="262"/>
        <v>0</v>
      </c>
      <c r="M945" s="182">
        <f t="shared" si="262"/>
        <v>0</v>
      </c>
      <c r="N945" s="182">
        <f t="shared" si="262"/>
        <v>0</v>
      </c>
      <c r="O945" s="182">
        <f t="shared" si="262"/>
        <v>0</v>
      </c>
      <c r="P945" s="182">
        <f t="shared" si="262"/>
        <v>0</v>
      </c>
      <c r="Q945" s="182">
        <f t="shared" si="262"/>
        <v>0</v>
      </c>
      <c r="R945" s="182">
        <f t="shared" si="262"/>
        <v>0</v>
      </c>
      <c r="S945" s="182">
        <f t="shared" si="262"/>
        <v>0</v>
      </c>
      <c r="T945" s="178">
        <f t="shared" si="262"/>
        <v>0</v>
      </c>
      <c r="U945" s="182">
        <f t="shared" si="262"/>
        <v>0</v>
      </c>
      <c r="V945" s="183">
        <f t="shared" si="262"/>
        <v>0</v>
      </c>
      <c r="W945" s="46">
        <f>G945-SUM(H945:V945)</f>
        <v>0</v>
      </c>
      <c r="Y945"/>
      <c r="Z945"/>
    </row>
    <row r="946" spans="1:26" outlineLevel="1" x14ac:dyDescent="0.2">
      <c r="A946" s="318"/>
      <c r="B946" s="25"/>
      <c r="C946" s="23"/>
      <c r="D946" s="23"/>
      <c r="E946" s="24"/>
      <c r="F946" s="176" t="s">
        <v>346</v>
      </c>
      <c r="G946" s="190">
        <f>G86</f>
        <v>0</v>
      </c>
      <c r="H946" s="191">
        <f>G946*(1-VLOOKUP($F946,SHT,5,FALSE))+$H86*VLOOKUP($F946,SHT,5,FALSE)</f>
        <v>0</v>
      </c>
      <c r="I946" s="179">
        <f t="shared" ref="I946:V946" si="263">I86*VLOOKUP($F946,SHT,5,FALSE)</f>
        <v>0</v>
      </c>
      <c r="J946" s="179">
        <f t="shared" si="263"/>
        <v>0</v>
      </c>
      <c r="K946" s="197">
        <f t="shared" si="263"/>
        <v>0</v>
      </c>
      <c r="L946" s="196">
        <f t="shared" si="263"/>
        <v>0</v>
      </c>
      <c r="M946" s="182">
        <f t="shared" si="263"/>
        <v>0</v>
      </c>
      <c r="N946" s="182">
        <f t="shared" si="263"/>
        <v>0</v>
      </c>
      <c r="O946" s="182">
        <f t="shared" si="263"/>
        <v>0</v>
      </c>
      <c r="P946" s="182">
        <f t="shared" si="263"/>
        <v>0</v>
      </c>
      <c r="Q946" s="182">
        <f t="shared" si="263"/>
        <v>0</v>
      </c>
      <c r="R946" s="182">
        <f t="shared" si="263"/>
        <v>0</v>
      </c>
      <c r="S946" s="182">
        <f t="shared" si="263"/>
        <v>0</v>
      </c>
      <c r="T946" s="178">
        <f t="shared" si="263"/>
        <v>0</v>
      </c>
      <c r="U946" s="182">
        <f t="shared" si="263"/>
        <v>0</v>
      </c>
      <c r="V946" s="183">
        <f t="shared" si="263"/>
        <v>0</v>
      </c>
      <c r="W946" s="46">
        <f>G946-SUM(H946:V946)</f>
        <v>0</v>
      </c>
      <c r="Y946"/>
      <c r="Z946"/>
    </row>
    <row r="947" spans="1:26" x14ac:dyDescent="0.2">
      <c r="A947" s="318"/>
      <c r="B947" s="25"/>
      <c r="C947" s="23"/>
      <c r="D947" s="23" t="s">
        <v>63</v>
      </c>
      <c r="E947" s="24"/>
      <c r="F947" s="24"/>
      <c r="G947" s="69">
        <f>SUBTOTAL(9,G948:G950)</f>
        <v>0</v>
      </c>
      <c r="H947" s="66"/>
      <c r="I947" s="66"/>
      <c r="J947" s="66"/>
      <c r="K947" s="67">
        <f>SUBTOTAL(9,K948:K950)</f>
        <v>0</v>
      </c>
      <c r="L947" s="51">
        <f>SUBTOTAL(9,L948:L950)</f>
        <v>0</v>
      </c>
      <c r="M947" s="34">
        <f>SUBTOTAL(9,M948:M950)</f>
        <v>0</v>
      </c>
      <c r="N947" s="34">
        <f>SUBTOTAL(9,N948:N950)</f>
        <v>0</v>
      </c>
      <c r="O947" s="34"/>
      <c r="P947" s="34"/>
      <c r="Q947" s="34"/>
      <c r="R947" s="34"/>
      <c r="S947" s="34"/>
      <c r="T947" s="34"/>
      <c r="U947" s="34"/>
      <c r="V947" s="37"/>
      <c r="W947" s="33">
        <f>SUBTOTAL(9,W948:W950)</f>
        <v>0</v>
      </c>
      <c r="Y947"/>
      <c r="Z947"/>
    </row>
    <row r="948" spans="1:26" outlineLevel="1" x14ac:dyDescent="0.2">
      <c r="A948" s="318"/>
      <c r="B948" s="25"/>
      <c r="C948" s="23"/>
      <c r="D948" s="23"/>
      <c r="E948" s="24"/>
      <c r="F948" s="176" t="s">
        <v>190</v>
      </c>
      <c r="G948" s="190">
        <f>G88</f>
        <v>0</v>
      </c>
      <c r="H948" s="66"/>
      <c r="I948" s="66"/>
      <c r="J948" s="66"/>
      <c r="K948" s="197">
        <f>G948*(VLOOKUP(F948,EIT,2,FALSE))</f>
        <v>0</v>
      </c>
      <c r="L948" s="51"/>
      <c r="M948" s="34"/>
      <c r="N948" s="34"/>
      <c r="O948" s="34"/>
      <c r="P948" s="34"/>
      <c r="Q948" s="34"/>
      <c r="R948" s="34"/>
      <c r="S948" s="34"/>
      <c r="T948" s="34"/>
      <c r="U948" s="34"/>
      <c r="V948" s="37"/>
      <c r="W948" s="46">
        <f>G948-SUM(H948:V948)</f>
        <v>0</v>
      </c>
      <c r="Y948"/>
      <c r="Z948"/>
    </row>
    <row r="949" spans="1:26" outlineLevel="1" x14ac:dyDescent="0.2">
      <c r="A949" s="318"/>
      <c r="B949" s="25"/>
      <c r="C949" s="23"/>
      <c r="D949" s="23"/>
      <c r="E949" s="24"/>
      <c r="F949" s="176" t="s">
        <v>191</v>
      </c>
      <c r="G949" s="190">
        <f>G89</f>
        <v>0</v>
      </c>
      <c r="H949" s="66"/>
      <c r="I949" s="66"/>
      <c r="J949" s="66"/>
      <c r="K949" s="67"/>
      <c r="L949" s="181">
        <f>G949*VLOOKUP(F949,EIT,3,FALSE)</f>
        <v>0</v>
      </c>
      <c r="M949" s="182">
        <f>G949*VLOOKUP(F949,EIT, 4,FALSE)</f>
        <v>0</v>
      </c>
      <c r="N949" s="182">
        <f>G949*VLOOKUP(F949,EIT, 5,FALSE)</f>
        <v>0</v>
      </c>
      <c r="O949" s="34"/>
      <c r="P949" s="34"/>
      <c r="Q949" s="34"/>
      <c r="R949" s="34"/>
      <c r="S949" s="34"/>
      <c r="T949" s="34"/>
      <c r="U949" s="34"/>
      <c r="V949" s="37"/>
      <c r="W949" s="46">
        <f>G949-SUM(H949:V949)</f>
        <v>0</v>
      </c>
      <c r="Y949"/>
      <c r="Z949"/>
    </row>
    <row r="950" spans="1:26" outlineLevel="1" x14ac:dyDescent="0.2">
      <c r="A950" s="318"/>
      <c r="B950" s="25"/>
      <c r="C950" s="23"/>
      <c r="D950" s="23"/>
      <c r="E950" s="24"/>
      <c r="F950" s="176" t="s">
        <v>189</v>
      </c>
      <c r="G950" s="190">
        <f>G90</f>
        <v>0</v>
      </c>
      <c r="H950" s="66"/>
      <c r="I950" s="66"/>
      <c r="J950" s="66"/>
      <c r="K950" s="67"/>
      <c r="L950" s="51"/>
      <c r="M950" s="34"/>
      <c r="N950" s="34"/>
      <c r="O950" s="34"/>
      <c r="P950" s="34"/>
      <c r="Q950" s="34"/>
      <c r="R950" s="34"/>
      <c r="S950" s="34"/>
      <c r="T950" s="34"/>
      <c r="U950" s="34"/>
      <c r="V950" s="37"/>
      <c r="W950" s="46">
        <f>G950-SUM(H950:V950)</f>
        <v>0</v>
      </c>
      <c r="Y950"/>
      <c r="Z950"/>
    </row>
    <row r="951" spans="1:26" x14ac:dyDescent="0.2">
      <c r="A951" s="318"/>
      <c r="B951" s="25"/>
      <c r="C951" s="64"/>
      <c r="D951" s="23" t="s">
        <v>192</v>
      </c>
      <c r="E951" s="24"/>
      <c r="F951" s="24"/>
      <c r="G951" s="69">
        <f>SUBTOTAL(9,G952:G953)</f>
        <v>0</v>
      </c>
      <c r="H951" s="70">
        <f t="shared" ref="H951:W951" si="264">SUBTOTAL(9,H952:H953)</f>
        <v>0</v>
      </c>
      <c r="I951" s="66">
        <f t="shared" si="264"/>
        <v>0</v>
      </c>
      <c r="J951" s="66">
        <f t="shared" si="264"/>
        <v>0</v>
      </c>
      <c r="K951" s="67">
        <f t="shared" si="264"/>
        <v>0</v>
      </c>
      <c r="L951" s="34">
        <f t="shared" si="264"/>
        <v>0</v>
      </c>
      <c r="M951" s="34">
        <f t="shared" si="264"/>
        <v>0</v>
      </c>
      <c r="N951" s="34">
        <f t="shared" si="264"/>
        <v>0</v>
      </c>
      <c r="O951" s="34">
        <f t="shared" si="264"/>
        <v>0</v>
      </c>
      <c r="P951" s="34">
        <f t="shared" si="264"/>
        <v>0</v>
      </c>
      <c r="Q951" s="34">
        <f t="shared" si="264"/>
        <v>0</v>
      </c>
      <c r="R951" s="34">
        <f t="shared" si="264"/>
        <v>0</v>
      </c>
      <c r="S951" s="34">
        <f t="shared" si="264"/>
        <v>0</v>
      </c>
      <c r="T951" s="34">
        <f t="shared" si="264"/>
        <v>0</v>
      </c>
      <c r="U951" s="34">
        <f t="shared" si="264"/>
        <v>0</v>
      </c>
      <c r="V951" s="34">
        <f t="shared" si="264"/>
        <v>0</v>
      </c>
      <c r="W951" s="33">
        <f t="shared" si="264"/>
        <v>0</v>
      </c>
      <c r="Y951"/>
      <c r="Z951"/>
    </row>
    <row r="952" spans="1:26" outlineLevel="1" x14ac:dyDescent="0.2">
      <c r="A952" s="318"/>
      <c r="B952" s="25"/>
      <c r="C952" s="23"/>
      <c r="D952" s="23"/>
      <c r="E952" s="24"/>
      <c r="F952" s="176" t="s">
        <v>193</v>
      </c>
      <c r="G952" s="190">
        <f t="shared" ref="G952:V952" si="265">G92</f>
        <v>0</v>
      </c>
      <c r="H952" s="191">
        <f t="shared" si="265"/>
        <v>0</v>
      </c>
      <c r="I952" s="179">
        <f t="shared" si="265"/>
        <v>0</v>
      </c>
      <c r="J952" s="179">
        <f t="shared" si="265"/>
        <v>0</v>
      </c>
      <c r="K952" s="197">
        <f t="shared" si="265"/>
        <v>0</v>
      </c>
      <c r="L952" s="181">
        <f t="shared" si="265"/>
        <v>0</v>
      </c>
      <c r="M952" s="192">
        <f t="shared" si="265"/>
        <v>0</v>
      </c>
      <c r="N952" s="182">
        <f t="shared" si="265"/>
        <v>0</v>
      </c>
      <c r="O952" s="182">
        <f t="shared" si="265"/>
        <v>0</v>
      </c>
      <c r="P952" s="182">
        <f t="shared" si="265"/>
        <v>0</v>
      </c>
      <c r="Q952" s="182">
        <f t="shared" si="265"/>
        <v>0</v>
      </c>
      <c r="R952" s="182">
        <f t="shared" si="265"/>
        <v>0</v>
      </c>
      <c r="S952" s="182">
        <f t="shared" si="265"/>
        <v>0</v>
      </c>
      <c r="T952" s="178">
        <f t="shared" si="265"/>
        <v>0</v>
      </c>
      <c r="U952" s="182">
        <f t="shared" si="265"/>
        <v>0</v>
      </c>
      <c r="V952" s="183">
        <f t="shared" si="265"/>
        <v>0</v>
      </c>
      <c r="W952" s="46">
        <f>G952-SUM(H952:V952)</f>
        <v>0</v>
      </c>
      <c r="Y952"/>
      <c r="Z952"/>
    </row>
    <row r="953" spans="1:26" outlineLevel="1" x14ac:dyDescent="0.2">
      <c r="A953" s="318"/>
      <c r="B953" s="25"/>
      <c r="C953" s="23"/>
      <c r="D953" s="23"/>
      <c r="E953" s="24"/>
      <c r="F953" s="176" t="s">
        <v>194</v>
      </c>
      <c r="G953" s="190">
        <f t="shared" ref="G953:V953" si="266">G93</f>
        <v>0</v>
      </c>
      <c r="H953" s="191">
        <f t="shared" si="266"/>
        <v>0</v>
      </c>
      <c r="I953" s="179">
        <f t="shared" si="266"/>
        <v>0</v>
      </c>
      <c r="J953" s="179">
        <f t="shared" si="266"/>
        <v>0</v>
      </c>
      <c r="K953" s="197">
        <f t="shared" si="266"/>
        <v>0</v>
      </c>
      <c r="L953" s="181">
        <f t="shared" si="266"/>
        <v>0</v>
      </c>
      <c r="M953" s="192">
        <f t="shared" si="266"/>
        <v>0</v>
      </c>
      <c r="N953" s="182">
        <f t="shared" si="266"/>
        <v>0</v>
      </c>
      <c r="O953" s="182">
        <f t="shared" si="266"/>
        <v>0</v>
      </c>
      <c r="P953" s="182">
        <f t="shared" si="266"/>
        <v>0</v>
      </c>
      <c r="Q953" s="182">
        <f t="shared" si="266"/>
        <v>0</v>
      </c>
      <c r="R953" s="182">
        <f t="shared" si="266"/>
        <v>0</v>
      </c>
      <c r="S953" s="182">
        <f t="shared" si="266"/>
        <v>0</v>
      </c>
      <c r="T953" s="178">
        <f t="shared" si="266"/>
        <v>0</v>
      </c>
      <c r="U953" s="182">
        <f t="shared" si="266"/>
        <v>0</v>
      </c>
      <c r="V953" s="183">
        <f t="shared" si="266"/>
        <v>0</v>
      </c>
      <c r="W953" s="46">
        <f>G953-SUM(H953:V953)</f>
        <v>0</v>
      </c>
      <c r="Y953"/>
      <c r="Z953"/>
    </row>
    <row r="954" spans="1:26" x14ac:dyDescent="0.2">
      <c r="A954" s="318"/>
      <c r="B954" s="25"/>
      <c r="C954" s="23" t="s">
        <v>12</v>
      </c>
      <c r="D954" s="23"/>
      <c r="E954" s="24"/>
      <c r="F954" s="24"/>
      <c r="G954" s="69"/>
      <c r="H954" s="66"/>
      <c r="I954" s="66"/>
      <c r="J954" s="66"/>
      <c r="K954" s="67"/>
      <c r="L954" s="51"/>
      <c r="M954" s="34"/>
      <c r="N954" s="34"/>
      <c r="O954" s="34"/>
      <c r="P954" s="34"/>
      <c r="Q954" s="34"/>
      <c r="R954" s="34"/>
      <c r="S954" s="34"/>
      <c r="T954" s="34"/>
      <c r="U954" s="34"/>
      <c r="V954" s="37"/>
      <c r="W954" s="33"/>
      <c r="Y954"/>
      <c r="Z954"/>
    </row>
    <row r="955" spans="1:26" x14ac:dyDescent="0.2">
      <c r="A955" s="318"/>
      <c r="B955" s="25"/>
      <c r="C955" s="23"/>
      <c r="D955" s="23" t="s">
        <v>13</v>
      </c>
      <c r="E955" s="64"/>
      <c r="F955" s="24"/>
      <c r="G955" s="69"/>
      <c r="H955" s="66"/>
      <c r="I955" s="66"/>
      <c r="J955" s="66"/>
      <c r="K955" s="67"/>
      <c r="L955" s="51"/>
      <c r="M955" s="34"/>
      <c r="N955" s="34"/>
      <c r="O955" s="34"/>
      <c r="P955" s="34"/>
      <c r="Q955" s="34"/>
      <c r="R955" s="34"/>
      <c r="S955" s="34"/>
      <c r="T955" s="34"/>
      <c r="U955" s="34"/>
      <c r="V955" s="37"/>
      <c r="W955" s="33"/>
      <c r="Y955"/>
      <c r="Z955"/>
    </row>
    <row r="956" spans="1:26" x14ac:dyDescent="0.2">
      <c r="A956" s="318"/>
      <c r="B956" s="25"/>
      <c r="C956" s="23"/>
      <c r="D956" s="23"/>
      <c r="E956" s="24" t="s">
        <v>14</v>
      </c>
      <c r="F956" s="24"/>
      <c r="G956" s="69">
        <f>SUBTOTAL(9,G957:G960)</f>
        <v>0</v>
      </c>
      <c r="H956" s="70">
        <f>SUBTOTAL(9,H957:H960)</f>
        <v>0</v>
      </c>
      <c r="I956" s="66">
        <f t="shared" ref="I956:V956" si="267">SUBTOTAL(9,I957:I960)</f>
        <v>0</v>
      </c>
      <c r="J956" s="66">
        <f t="shared" si="267"/>
        <v>0</v>
      </c>
      <c r="K956" s="67">
        <f t="shared" si="267"/>
        <v>0</v>
      </c>
      <c r="L956" s="34">
        <f t="shared" si="267"/>
        <v>0</v>
      </c>
      <c r="M956" s="34">
        <f t="shared" si="267"/>
        <v>0</v>
      </c>
      <c r="N956" s="34">
        <f t="shared" si="267"/>
        <v>0</v>
      </c>
      <c r="O956" s="34">
        <f t="shared" si="267"/>
        <v>0</v>
      </c>
      <c r="P956" s="34">
        <f t="shared" si="267"/>
        <v>0</v>
      </c>
      <c r="Q956" s="34">
        <f t="shared" si="267"/>
        <v>0</v>
      </c>
      <c r="R956" s="34">
        <f t="shared" si="267"/>
        <v>0</v>
      </c>
      <c r="S956" s="34">
        <f t="shared" si="267"/>
        <v>0</v>
      </c>
      <c r="T956" s="34">
        <f t="shared" si="267"/>
        <v>0</v>
      </c>
      <c r="U956" s="34">
        <f t="shared" si="267"/>
        <v>0</v>
      </c>
      <c r="V956" s="34">
        <f t="shared" si="267"/>
        <v>0</v>
      </c>
      <c r="W956" s="33">
        <f>SUBTOTAL(9,W957:W960)</f>
        <v>0</v>
      </c>
      <c r="Y956"/>
      <c r="Z956"/>
    </row>
    <row r="957" spans="1:26" outlineLevel="1" x14ac:dyDescent="0.2">
      <c r="A957" s="318"/>
      <c r="B957" s="25"/>
      <c r="C957" s="24"/>
      <c r="D957" s="64"/>
      <c r="E957" s="64"/>
      <c r="F957" s="176" t="s">
        <v>15</v>
      </c>
      <c r="G957" s="190">
        <f>G97</f>
        <v>0</v>
      </c>
      <c r="H957" s="191">
        <f>G957*(1-VLOOKUP($F957,SHT,5,FALSE))</f>
        <v>0</v>
      </c>
      <c r="I957" s="42"/>
      <c r="J957" s="42"/>
      <c r="K957" s="44"/>
      <c r="L957" s="43"/>
      <c r="M957" s="42"/>
      <c r="N957" s="42"/>
      <c r="O957" s="42"/>
      <c r="P957" s="42"/>
      <c r="Q957" s="42"/>
      <c r="R957" s="42"/>
      <c r="S957" s="42"/>
      <c r="T957" s="42"/>
      <c r="U957" s="42"/>
      <c r="V957" s="44"/>
      <c r="W957" s="46">
        <f>G957-SUM(H957:V957)</f>
        <v>0</v>
      </c>
      <c r="Y957"/>
      <c r="Z957"/>
    </row>
    <row r="958" spans="1:26" outlineLevel="1" x14ac:dyDescent="0.2">
      <c r="A958" s="318"/>
      <c r="B958" s="25"/>
      <c r="C958" s="24"/>
      <c r="D958" s="64"/>
      <c r="E958" s="64"/>
      <c r="F958" s="176" t="s">
        <v>16</v>
      </c>
      <c r="G958" s="190">
        <f>G98</f>
        <v>0</v>
      </c>
      <c r="H958" s="191">
        <f>G958*(1-VLOOKUP($F958,SHT,5,FALSE))</f>
        <v>0</v>
      </c>
      <c r="I958" s="42"/>
      <c r="J958" s="42"/>
      <c r="K958" s="44"/>
      <c r="L958" s="43"/>
      <c r="M958" s="42"/>
      <c r="N958" s="42"/>
      <c r="O958" s="42"/>
      <c r="P958" s="42"/>
      <c r="Q958" s="42"/>
      <c r="R958" s="42"/>
      <c r="S958" s="42"/>
      <c r="T958" s="42"/>
      <c r="U958" s="42"/>
      <c r="V958" s="44"/>
      <c r="W958" s="46">
        <f>G958-SUM(H958:V958)</f>
        <v>0</v>
      </c>
      <c r="Y958"/>
      <c r="Z958"/>
    </row>
    <row r="959" spans="1:26" outlineLevel="1" x14ac:dyDescent="0.2">
      <c r="A959" s="318"/>
      <c r="B959" s="25"/>
      <c r="C959" s="24"/>
      <c r="D959" s="64"/>
      <c r="E959" s="64"/>
      <c r="F959" s="176" t="s">
        <v>17</v>
      </c>
      <c r="G959" s="190">
        <f>G99</f>
        <v>0</v>
      </c>
      <c r="H959" s="191">
        <f t="shared" ref="H959:V959" si="268">H99</f>
        <v>0</v>
      </c>
      <c r="I959" s="179">
        <f t="shared" si="268"/>
        <v>0</v>
      </c>
      <c r="J959" s="179">
        <f t="shared" si="268"/>
        <v>0</v>
      </c>
      <c r="K959" s="197">
        <f t="shared" si="268"/>
        <v>0</v>
      </c>
      <c r="L959" s="181">
        <f t="shared" si="268"/>
        <v>0</v>
      </c>
      <c r="M959" s="192">
        <f t="shared" si="268"/>
        <v>0</v>
      </c>
      <c r="N959" s="182">
        <f t="shared" si="268"/>
        <v>0</v>
      </c>
      <c r="O959" s="182">
        <f t="shared" si="268"/>
        <v>0</v>
      </c>
      <c r="P959" s="182">
        <f t="shared" si="268"/>
        <v>0</v>
      </c>
      <c r="Q959" s="182">
        <f t="shared" si="268"/>
        <v>0</v>
      </c>
      <c r="R959" s="182">
        <f t="shared" si="268"/>
        <v>0</v>
      </c>
      <c r="S959" s="182">
        <f t="shared" si="268"/>
        <v>0</v>
      </c>
      <c r="T959" s="178">
        <f t="shared" si="268"/>
        <v>0</v>
      </c>
      <c r="U959" s="182">
        <f t="shared" si="268"/>
        <v>0</v>
      </c>
      <c r="V959" s="183">
        <f t="shared" si="268"/>
        <v>0</v>
      </c>
      <c r="W959" s="46">
        <f>G959-SUM(H959:V959)</f>
        <v>0</v>
      </c>
      <c r="Y959"/>
      <c r="Z959"/>
    </row>
    <row r="960" spans="1:26" outlineLevel="1" x14ac:dyDescent="0.2">
      <c r="A960" s="318"/>
      <c r="B960" s="25"/>
      <c r="C960" s="24"/>
      <c r="D960" s="64"/>
      <c r="E960" s="64"/>
      <c r="F960" s="176" t="s">
        <v>18</v>
      </c>
      <c r="G960" s="190">
        <f>G100</f>
        <v>0</v>
      </c>
      <c r="H960" s="191">
        <f t="shared" ref="H960:V960" si="269">H100</f>
        <v>0</v>
      </c>
      <c r="I960" s="179">
        <f t="shared" si="269"/>
        <v>0</v>
      </c>
      <c r="J960" s="179">
        <f t="shared" si="269"/>
        <v>0</v>
      </c>
      <c r="K960" s="197">
        <f t="shared" si="269"/>
        <v>0</v>
      </c>
      <c r="L960" s="181">
        <f t="shared" si="269"/>
        <v>0</v>
      </c>
      <c r="M960" s="192">
        <f t="shared" si="269"/>
        <v>0</v>
      </c>
      <c r="N960" s="182">
        <f t="shared" si="269"/>
        <v>0</v>
      </c>
      <c r="O960" s="182">
        <f t="shared" si="269"/>
        <v>0</v>
      </c>
      <c r="P960" s="182">
        <f t="shared" si="269"/>
        <v>0</v>
      </c>
      <c r="Q960" s="182">
        <f t="shared" si="269"/>
        <v>0</v>
      </c>
      <c r="R960" s="182">
        <f t="shared" si="269"/>
        <v>0</v>
      </c>
      <c r="S960" s="182">
        <f t="shared" si="269"/>
        <v>0</v>
      </c>
      <c r="T960" s="178">
        <f t="shared" si="269"/>
        <v>0</v>
      </c>
      <c r="U960" s="182">
        <f t="shared" si="269"/>
        <v>0</v>
      </c>
      <c r="V960" s="183">
        <f t="shared" si="269"/>
        <v>0</v>
      </c>
      <c r="W960" s="46">
        <f>G960-SUM(H960:V960)</f>
        <v>0</v>
      </c>
      <c r="Y960"/>
      <c r="Z960"/>
    </row>
    <row r="961" spans="1:26" x14ac:dyDescent="0.2">
      <c r="A961" s="318"/>
      <c r="B961" s="25"/>
      <c r="C961" s="24"/>
      <c r="D961" s="64"/>
      <c r="E961" s="24" t="s">
        <v>19</v>
      </c>
      <c r="F961" s="24"/>
      <c r="G961" s="69">
        <f t="shared" ref="G961:W961" si="270">SUBTOTAL(9,G962:G963)</f>
        <v>0</v>
      </c>
      <c r="H961" s="70">
        <f t="shared" si="270"/>
        <v>0</v>
      </c>
      <c r="I961" s="66">
        <f t="shared" si="270"/>
        <v>0</v>
      </c>
      <c r="J961" s="66">
        <f t="shared" si="270"/>
        <v>0</v>
      </c>
      <c r="K961" s="67">
        <f t="shared" si="270"/>
        <v>0</v>
      </c>
      <c r="L961" s="34">
        <f t="shared" si="270"/>
        <v>0</v>
      </c>
      <c r="M961" s="34">
        <f t="shared" si="270"/>
        <v>0</v>
      </c>
      <c r="N961" s="34">
        <f t="shared" si="270"/>
        <v>0</v>
      </c>
      <c r="O961" s="34">
        <f t="shared" si="270"/>
        <v>0</v>
      </c>
      <c r="P961" s="34">
        <f t="shared" si="270"/>
        <v>0</v>
      </c>
      <c r="Q961" s="34">
        <f t="shared" si="270"/>
        <v>0</v>
      </c>
      <c r="R961" s="34">
        <f t="shared" si="270"/>
        <v>0</v>
      </c>
      <c r="S961" s="34">
        <f t="shared" si="270"/>
        <v>0</v>
      </c>
      <c r="T961" s="34">
        <f t="shared" si="270"/>
        <v>0</v>
      </c>
      <c r="U961" s="34">
        <f t="shared" si="270"/>
        <v>0</v>
      </c>
      <c r="V961" s="34">
        <f t="shared" si="270"/>
        <v>0</v>
      </c>
      <c r="W961" s="33">
        <f t="shared" si="270"/>
        <v>0</v>
      </c>
      <c r="Y961"/>
      <c r="Z961"/>
    </row>
    <row r="962" spans="1:26" outlineLevel="1" x14ac:dyDescent="0.2">
      <c r="A962" s="318"/>
      <c r="B962" s="25"/>
      <c r="C962" s="24"/>
      <c r="D962" s="64"/>
      <c r="E962" s="64"/>
      <c r="F962" s="176" t="s">
        <v>20</v>
      </c>
      <c r="G962" s="190">
        <f>G102</f>
        <v>0</v>
      </c>
      <c r="H962" s="66"/>
      <c r="I962" s="66"/>
      <c r="J962" s="66"/>
      <c r="K962" s="198"/>
      <c r="L962" s="34"/>
      <c r="M962" s="34"/>
      <c r="N962" s="34"/>
      <c r="O962" s="34"/>
      <c r="P962" s="34"/>
      <c r="Q962" s="34"/>
      <c r="R962" s="34"/>
      <c r="S962" s="34"/>
      <c r="T962" s="34"/>
      <c r="U962" s="34"/>
      <c r="V962" s="34"/>
      <c r="W962" s="46">
        <f>G962-SUM(H962:V962)</f>
        <v>0</v>
      </c>
      <c r="Y962"/>
      <c r="Z962"/>
    </row>
    <row r="963" spans="1:26" outlineLevel="1" x14ac:dyDescent="0.2">
      <c r="A963" s="318"/>
      <c r="B963" s="25"/>
      <c r="C963" s="24"/>
      <c r="D963" s="64"/>
      <c r="E963" s="64"/>
      <c r="F963" s="176" t="s">
        <v>21</v>
      </c>
      <c r="G963" s="190">
        <f>G103</f>
        <v>0</v>
      </c>
      <c r="H963" s="191">
        <f>H103</f>
        <v>0</v>
      </c>
      <c r="I963" s="179">
        <f>I103</f>
        <v>0</v>
      </c>
      <c r="J963" s="179">
        <f>J103</f>
        <v>0</v>
      </c>
      <c r="K963" s="197">
        <f>K103</f>
        <v>0</v>
      </c>
      <c r="L963" s="181">
        <f t="shared" ref="L963:V963" si="271">IF($Y103="CONTRACTUAL",L103,SUM($H963:$K963))</f>
        <v>0</v>
      </c>
      <c r="M963" s="192">
        <f t="shared" si="271"/>
        <v>0</v>
      </c>
      <c r="N963" s="182">
        <f t="shared" si="271"/>
        <v>0</v>
      </c>
      <c r="O963" s="182">
        <f t="shared" si="271"/>
        <v>0</v>
      </c>
      <c r="P963" s="182">
        <f t="shared" si="271"/>
        <v>0</v>
      </c>
      <c r="Q963" s="182">
        <f t="shared" si="271"/>
        <v>0</v>
      </c>
      <c r="R963" s="182">
        <f t="shared" si="271"/>
        <v>0</v>
      </c>
      <c r="S963" s="182">
        <f t="shared" si="271"/>
        <v>0</v>
      </c>
      <c r="T963" s="178">
        <f t="shared" si="271"/>
        <v>0</v>
      </c>
      <c r="U963" s="182">
        <f t="shared" si="271"/>
        <v>0</v>
      </c>
      <c r="V963" s="183">
        <f t="shared" si="271"/>
        <v>0</v>
      </c>
      <c r="W963" s="46">
        <f>G963-SUM(H963:V963)</f>
        <v>0</v>
      </c>
      <c r="Y963"/>
      <c r="Z963"/>
    </row>
    <row r="964" spans="1:26" x14ac:dyDescent="0.2">
      <c r="A964" s="318"/>
      <c r="B964" s="25"/>
      <c r="C964" s="24"/>
      <c r="D964" s="64"/>
      <c r="E964" s="24" t="s">
        <v>22</v>
      </c>
      <c r="F964" s="24"/>
      <c r="G964" s="69">
        <f>SUBTOTAL(9,G965:G966)</f>
        <v>0</v>
      </c>
      <c r="H964" s="70">
        <f t="shared" ref="H964:W964" si="272">SUBTOTAL(9,H965:H966)</f>
        <v>0</v>
      </c>
      <c r="I964" s="66">
        <f t="shared" si="272"/>
        <v>0</v>
      </c>
      <c r="J964" s="66">
        <f t="shared" si="272"/>
        <v>0</v>
      </c>
      <c r="K964" s="67">
        <f t="shared" si="272"/>
        <v>0</v>
      </c>
      <c r="L964" s="34">
        <f t="shared" si="272"/>
        <v>0</v>
      </c>
      <c r="M964" s="34">
        <f t="shared" si="272"/>
        <v>0</v>
      </c>
      <c r="N964" s="34">
        <f t="shared" si="272"/>
        <v>0</v>
      </c>
      <c r="O964" s="34">
        <f t="shared" si="272"/>
        <v>0</v>
      </c>
      <c r="P964" s="34">
        <f t="shared" si="272"/>
        <v>0</v>
      </c>
      <c r="Q964" s="34">
        <f t="shared" si="272"/>
        <v>0</v>
      </c>
      <c r="R964" s="34">
        <f t="shared" si="272"/>
        <v>0</v>
      </c>
      <c r="S964" s="34">
        <f t="shared" si="272"/>
        <v>0</v>
      </c>
      <c r="T964" s="34">
        <f t="shared" si="272"/>
        <v>0</v>
      </c>
      <c r="U964" s="34">
        <f t="shared" si="272"/>
        <v>0</v>
      </c>
      <c r="V964" s="34">
        <f t="shared" si="272"/>
        <v>0</v>
      </c>
      <c r="W964" s="33">
        <f t="shared" si="272"/>
        <v>0</v>
      </c>
      <c r="Y964"/>
      <c r="Z964"/>
    </row>
    <row r="965" spans="1:26" outlineLevel="1" x14ac:dyDescent="0.2">
      <c r="A965" s="318"/>
      <c r="B965" s="25"/>
      <c r="C965" s="24"/>
      <c r="D965" s="64"/>
      <c r="E965" s="64"/>
      <c r="F965" s="176" t="s">
        <v>23</v>
      </c>
      <c r="G965" s="190">
        <f>G105</f>
        <v>0</v>
      </c>
      <c r="H965" s="66"/>
      <c r="I965" s="66"/>
      <c r="J965" s="66"/>
      <c r="K965" s="198"/>
      <c r="L965" s="34"/>
      <c r="M965" s="34"/>
      <c r="N965" s="34"/>
      <c r="O965" s="34"/>
      <c r="P965" s="34"/>
      <c r="Q965" s="34"/>
      <c r="R965" s="34"/>
      <c r="S965" s="34"/>
      <c r="T965" s="34"/>
      <c r="U965" s="34"/>
      <c r="V965" s="34"/>
      <c r="W965" s="46">
        <f>G965-SUM(H965:V965)</f>
        <v>0</v>
      </c>
      <c r="Y965"/>
      <c r="Z965"/>
    </row>
    <row r="966" spans="1:26" outlineLevel="1" x14ac:dyDescent="0.2">
      <c r="A966" s="318"/>
      <c r="B966" s="25"/>
      <c r="C966" s="24"/>
      <c r="D966" s="64"/>
      <c r="E966" s="64"/>
      <c r="F966" s="176" t="s">
        <v>24</v>
      </c>
      <c r="G966" s="190">
        <f>G106</f>
        <v>0</v>
      </c>
      <c r="H966" s="191">
        <f>H106</f>
        <v>0</v>
      </c>
      <c r="I966" s="179">
        <f>I106</f>
        <v>0</v>
      </c>
      <c r="J966" s="179">
        <f>J106</f>
        <v>0</v>
      </c>
      <c r="K966" s="197">
        <f>K106</f>
        <v>0</v>
      </c>
      <c r="L966" s="196">
        <f t="shared" ref="L966:V966" si="273">IF($Y106="CONTRACTUAL",L106,SUM($H966:$K966))</f>
        <v>0</v>
      </c>
      <c r="M966" s="182">
        <f t="shared" si="273"/>
        <v>0</v>
      </c>
      <c r="N966" s="182">
        <f t="shared" si="273"/>
        <v>0</v>
      </c>
      <c r="O966" s="182">
        <f t="shared" si="273"/>
        <v>0</v>
      </c>
      <c r="P966" s="182">
        <f t="shared" si="273"/>
        <v>0</v>
      </c>
      <c r="Q966" s="182">
        <f t="shared" si="273"/>
        <v>0</v>
      </c>
      <c r="R966" s="182">
        <f t="shared" si="273"/>
        <v>0</v>
      </c>
      <c r="S966" s="182">
        <f t="shared" si="273"/>
        <v>0</v>
      </c>
      <c r="T966" s="178">
        <f t="shared" si="273"/>
        <v>0</v>
      </c>
      <c r="U966" s="182">
        <f t="shared" si="273"/>
        <v>0</v>
      </c>
      <c r="V966" s="183">
        <f t="shared" si="273"/>
        <v>0</v>
      </c>
      <c r="W966" s="46">
        <f>G966-SUM(H966:V966)</f>
        <v>0</v>
      </c>
      <c r="Y966"/>
      <c r="Z966"/>
    </row>
    <row r="967" spans="1:26" x14ac:dyDescent="0.2">
      <c r="A967" s="318"/>
      <c r="B967" s="25"/>
      <c r="C967" s="23"/>
      <c r="D967" s="23" t="s">
        <v>25</v>
      </c>
      <c r="E967" s="64"/>
      <c r="F967" s="24"/>
      <c r="G967" s="69"/>
      <c r="H967" s="66"/>
      <c r="I967" s="66"/>
      <c r="J967" s="66"/>
      <c r="K967" s="67"/>
      <c r="L967" s="51"/>
      <c r="M967" s="34"/>
      <c r="N967" s="34"/>
      <c r="O967" s="34"/>
      <c r="P967" s="34"/>
      <c r="Q967" s="34"/>
      <c r="R967" s="34"/>
      <c r="S967" s="34"/>
      <c r="T967" s="34"/>
      <c r="U967" s="34"/>
      <c r="V967" s="37"/>
      <c r="W967" s="33"/>
      <c r="Y967"/>
      <c r="Z967"/>
    </row>
    <row r="968" spans="1:26" x14ac:dyDescent="0.2">
      <c r="A968" s="318"/>
      <c r="B968" s="25"/>
      <c r="C968" s="23"/>
      <c r="D968" s="23"/>
      <c r="E968" s="24" t="s">
        <v>26</v>
      </c>
      <c r="F968" s="24"/>
      <c r="G968" s="69">
        <f>SUBTOTAL(9,G969:G972)</f>
        <v>0</v>
      </c>
      <c r="H968" s="70">
        <f t="shared" ref="H968:W968" si="274">SUBTOTAL(9,H969:H972)</f>
        <v>0</v>
      </c>
      <c r="I968" s="66">
        <f t="shared" si="274"/>
        <v>0</v>
      </c>
      <c r="J968" s="66">
        <f t="shared" si="274"/>
        <v>0</v>
      </c>
      <c r="K968" s="67">
        <f t="shared" si="274"/>
        <v>0</v>
      </c>
      <c r="L968" s="34">
        <f t="shared" si="274"/>
        <v>0</v>
      </c>
      <c r="M968" s="34">
        <f t="shared" si="274"/>
        <v>0</v>
      </c>
      <c r="N968" s="34">
        <f t="shared" si="274"/>
        <v>0</v>
      </c>
      <c r="O968" s="34">
        <f t="shared" si="274"/>
        <v>0</v>
      </c>
      <c r="P968" s="34">
        <f t="shared" si="274"/>
        <v>0</v>
      </c>
      <c r="Q968" s="34">
        <f t="shared" si="274"/>
        <v>0</v>
      </c>
      <c r="R968" s="34">
        <f t="shared" si="274"/>
        <v>0</v>
      </c>
      <c r="S968" s="34">
        <f t="shared" si="274"/>
        <v>0</v>
      </c>
      <c r="T968" s="34">
        <f t="shared" si="274"/>
        <v>0</v>
      </c>
      <c r="U968" s="34">
        <f t="shared" si="274"/>
        <v>0</v>
      </c>
      <c r="V968" s="34">
        <f t="shared" si="274"/>
        <v>0</v>
      </c>
      <c r="W968" s="33">
        <f t="shared" si="274"/>
        <v>0</v>
      </c>
      <c r="Y968"/>
      <c r="Z968"/>
    </row>
    <row r="969" spans="1:26" outlineLevel="1" x14ac:dyDescent="0.2">
      <c r="A969" s="318"/>
      <c r="B969" s="25"/>
      <c r="C969" s="24"/>
      <c r="D969" s="64"/>
      <c r="E969" s="64"/>
      <c r="F969" s="176" t="s">
        <v>27</v>
      </c>
      <c r="G969" s="190">
        <f>G109</f>
        <v>0</v>
      </c>
      <c r="H969" s="191">
        <f>G969*VLOOKUP($F969,SHT,5,FALSE)</f>
        <v>0</v>
      </c>
      <c r="I969" s="42"/>
      <c r="J969" s="42"/>
      <c r="K969" s="44"/>
      <c r="L969" s="43"/>
      <c r="M969" s="42"/>
      <c r="N969" s="42"/>
      <c r="O969" s="42"/>
      <c r="P969" s="42"/>
      <c r="Q969" s="42"/>
      <c r="R969" s="42"/>
      <c r="S969" s="42"/>
      <c r="T969" s="42"/>
      <c r="U969" s="42"/>
      <c r="V969" s="44"/>
      <c r="W969" s="46">
        <f>G969-SUM(H969:V969)</f>
        <v>0</v>
      </c>
      <c r="Y969"/>
      <c r="Z969"/>
    </row>
    <row r="970" spans="1:26" outlineLevel="1" x14ac:dyDescent="0.2">
      <c r="A970" s="318"/>
      <c r="B970" s="25"/>
      <c r="C970" s="24"/>
      <c r="D970" s="64"/>
      <c r="E970" s="64"/>
      <c r="F970" s="176" t="s">
        <v>28</v>
      </c>
      <c r="G970" s="190">
        <f>G110</f>
        <v>0</v>
      </c>
      <c r="H970" s="191">
        <f>G970*VLOOKUP($F970,SHT,5,FALSE)</f>
        <v>0</v>
      </c>
      <c r="I970" s="42"/>
      <c r="J970" s="42"/>
      <c r="K970" s="44"/>
      <c r="L970" s="43"/>
      <c r="M970" s="42"/>
      <c r="N970" s="42"/>
      <c r="O970" s="42"/>
      <c r="P970" s="42"/>
      <c r="Q970" s="42"/>
      <c r="R970" s="42"/>
      <c r="S970" s="42"/>
      <c r="T970" s="42"/>
      <c r="U970" s="42"/>
      <c r="V970" s="44"/>
      <c r="W970" s="46">
        <f>G970-SUM(H970:V970)</f>
        <v>0</v>
      </c>
      <c r="Y970"/>
      <c r="Z970"/>
    </row>
    <row r="971" spans="1:26" outlineLevel="1" x14ac:dyDescent="0.2">
      <c r="A971" s="318"/>
      <c r="B971" s="25"/>
      <c r="C971" s="24"/>
      <c r="D971" s="64"/>
      <c r="E971" s="64"/>
      <c r="F971" s="176" t="s">
        <v>29</v>
      </c>
      <c r="G971" s="190">
        <f>G111</f>
        <v>0</v>
      </c>
      <c r="H971" s="191">
        <f t="shared" ref="H971:V971" si="275">H111</f>
        <v>0</v>
      </c>
      <c r="I971" s="179">
        <f t="shared" si="275"/>
        <v>0</v>
      </c>
      <c r="J971" s="179">
        <f t="shared" si="275"/>
        <v>0</v>
      </c>
      <c r="K971" s="197">
        <f t="shared" si="275"/>
        <v>0</v>
      </c>
      <c r="L971" s="181">
        <f t="shared" si="275"/>
        <v>0</v>
      </c>
      <c r="M971" s="192">
        <f t="shared" si="275"/>
        <v>0</v>
      </c>
      <c r="N971" s="182">
        <f t="shared" si="275"/>
        <v>0</v>
      </c>
      <c r="O971" s="182">
        <f t="shared" si="275"/>
        <v>0</v>
      </c>
      <c r="P971" s="182">
        <f t="shared" si="275"/>
        <v>0</v>
      </c>
      <c r="Q971" s="182">
        <f t="shared" si="275"/>
        <v>0</v>
      </c>
      <c r="R971" s="182">
        <f t="shared" si="275"/>
        <v>0</v>
      </c>
      <c r="S971" s="182">
        <f t="shared" si="275"/>
        <v>0</v>
      </c>
      <c r="T971" s="178">
        <f t="shared" si="275"/>
        <v>0</v>
      </c>
      <c r="U971" s="182">
        <f t="shared" si="275"/>
        <v>0</v>
      </c>
      <c r="V971" s="183">
        <f t="shared" si="275"/>
        <v>0</v>
      </c>
      <c r="W971" s="46">
        <f>G971-SUM(H971:V971)</f>
        <v>0</v>
      </c>
      <c r="Y971"/>
      <c r="Z971"/>
    </row>
    <row r="972" spans="1:26" outlineLevel="1" x14ac:dyDescent="0.2">
      <c r="A972" s="318"/>
      <c r="B972" s="25"/>
      <c r="C972" s="24"/>
      <c r="D972" s="64"/>
      <c r="E972" s="64"/>
      <c r="F972" s="176" t="s">
        <v>30</v>
      </c>
      <c r="G972" s="190">
        <f>G112</f>
        <v>0</v>
      </c>
      <c r="H972" s="191">
        <f t="shared" ref="H972:V972" si="276">H112</f>
        <v>0</v>
      </c>
      <c r="I972" s="179">
        <f t="shared" si="276"/>
        <v>0</v>
      </c>
      <c r="J972" s="179">
        <f t="shared" si="276"/>
        <v>0</v>
      </c>
      <c r="K972" s="197">
        <f t="shared" si="276"/>
        <v>0</v>
      </c>
      <c r="L972" s="181">
        <f t="shared" si="276"/>
        <v>0</v>
      </c>
      <c r="M972" s="192">
        <f t="shared" si="276"/>
        <v>0</v>
      </c>
      <c r="N972" s="182">
        <f t="shared" si="276"/>
        <v>0</v>
      </c>
      <c r="O972" s="182">
        <f t="shared" si="276"/>
        <v>0</v>
      </c>
      <c r="P972" s="182">
        <f t="shared" si="276"/>
        <v>0</v>
      </c>
      <c r="Q972" s="182">
        <f t="shared" si="276"/>
        <v>0</v>
      </c>
      <c r="R972" s="182">
        <f t="shared" si="276"/>
        <v>0</v>
      </c>
      <c r="S972" s="182">
        <f t="shared" si="276"/>
        <v>0</v>
      </c>
      <c r="T972" s="178">
        <f t="shared" si="276"/>
        <v>0</v>
      </c>
      <c r="U972" s="182">
        <f t="shared" si="276"/>
        <v>0</v>
      </c>
      <c r="V972" s="183">
        <f t="shared" si="276"/>
        <v>0</v>
      </c>
      <c r="W972" s="46">
        <f>G972-SUM(H972:V972)</f>
        <v>0</v>
      </c>
      <c r="Y972"/>
      <c r="Z972"/>
    </row>
    <row r="973" spans="1:26" x14ac:dyDescent="0.2">
      <c r="A973" s="318"/>
      <c r="B973" s="25"/>
      <c r="C973" s="24"/>
      <c r="D973" s="64"/>
      <c r="E973" s="24" t="s">
        <v>31</v>
      </c>
      <c r="F973" s="24"/>
      <c r="G973" s="69">
        <f t="shared" ref="G973:W973" si="277">SUBTOTAL(9,G974:G975)</f>
        <v>0</v>
      </c>
      <c r="H973" s="70">
        <f t="shared" si="277"/>
        <v>0</v>
      </c>
      <c r="I973" s="66">
        <f t="shared" si="277"/>
        <v>0</v>
      </c>
      <c r="J973" s="66">
        <f t="shared" si="277"/>
        <v>0</v>
      </c>
      <c r="K973" s="67">
        <f t="shared" si="277"/>
        <v>0</v>
      </c>
      <c r="L973" s="34">
        <f t="shared" si="277"/>
        <v>0</v>
      </c>
      <c r="M973" s="34">
        <f t="shared" si="277"/>
        <v>0</v>
      </c>
      <c r="N973" s="34">
        <f t="shared" si="277"/>
        <v>0</v>
      </c>
      <c r="O973" s="34">
        <f t="shared" si="277"/>
        <v>0</v>
      </c>
      <c r="P973" s="34">
        <f t="shared" si="277"/>
        <v>0</v>
      </c>
      <c r="Q973" s="34">
        <f t="shared" si="277"/>
        <v>0</v>
      </c>
      <c r="R973" s="34">
        <f t="shared" si="277"/>
        <v>0</v>
      </c>
      <c r="S973" s="34">
        <f t="shared" si="277"/>
        <v>0</v>
      </c>
      <c r="T973" s="34">
        <f t="shared" si="277"/>
        <v>0</v>
      </c>
      <c r="U973" s="34">
        <f t="shared" si="277"/>
        <v>0</v>
      </c>
      <c r="V973" s="34">
        <f t="shared" si="277"/>
        <v>0</v>
      </c>
      <c r="W973" s="33">
        <f t="shared" si="277"/>
        <v>0</v>
      </c>
      <c r="Y973"/>
      <c r="Z973"/>
    </row>
    <row r="974" spans="1:26" outlineLevel="1" x14ac:dyDescent="0.2">
      <c r="A974" s="318"/>
      <c r="B974" s="25"/>
      <c r="C974" s="24"/>
      <c r="D974" s="64"/>
      <c r="E974" s="64"/>
      <c r="F974" s="176" t="s">
        <v>32</v>
      </c>
      <c r="G974" s="190">
        <f>G114</f>
        <v>0</v>
      </c>
      <c r="H974" s="66"/>
      <c r="I974" s="66"/>
      <c r="J974" s="66"/>
      <c r="K974" s="198"/>
      <c r="L974" s="34"/>
      <c r="M974" s="34"/>
      <c r="N974" s="34"/>
      <c r="O974" s="34"/>
      <c r="P974" s="34"/>
      <c r="Q974" s="34"/>
      <c r="R974" s="34"/>
      <c r="S974" s="34"/>
      <c r="T974" s="34"/>
      <c r="U974" s="34"/>
      <c r="V974" s="34"/>
      <c r="W974" s="46">
        <f>G974-SUM(H974:V974)</f>
        <v>0</v>
      </c>
      <c r="Y974"/>
      <c r="Z974"/>
    </row>
    <row r="975" spans="1:26" outlineLevel="1" x14ac:dyDescent="0.2">
      <c r="A975" s="318"/>
      <c r="B975" s="25"/>
      <c r="C975" s="24"/>
      <c r="D975" s="64"/>
      <c r="E975" s="64"/>
      <c r="F975" s="176" t="s">
        <v>33</v>
      </c>
      <c r="G975" s="190">
        <f>G115</f>
        <v>0</v>
      </c>
      <c r="H975" s="191">
        <f>H115</f>
        <v>0</v>
      </c>
      <c r="I975" s="179">
        <f>I115</f>
        <v>0</v>
      </c>
      <c r="J975" s="179">
        <f>J115</f>
        <v>0</v>
      </c>
      <c r="K975" s="197">
        <f>K115</f>
        <v>0</v>
      </c>
      <c r="L975" s="181">
        <f t="shared" ref="L975:V975" si="278">IF($Y115="CONTRACTUAL",L115,SUM($H975:$K975))</f>
        <v>0</v>
      </c>
      <c r="M975" s="192">
        <f t="shared" si="278"/>
        <v>0</v>
      </c>
      <c r="N975" s="182">
        <f t="shared" si="278"/>
        <v>0</v>
      </c>
      <c r="O975" s="182">
        <f t="shared" si="278"/>
        <v>0</v>
      </c>
      <c r="P975" s="182">
        <f t="shared" si="278"/>
        <v>0</v>
      </c>
      <c r="Q975" s="182">
        <f t="shared" si="278"/>
        <v>0</v>
      </c>
      <c r="R975" s="182">
        <f t="shared" si="278"/>
        <v>0</v>
      </c>
      <c r="S975" s="182">
        <f t="shared" si="278"/>
        <v>0</v>
      </c>
      <c r="T975" s="178">
        <f t="shared" si="278"/>
        <v>0</v>
      </c>
      <c r="U975" s="182">
        <f t="shared" si="278"/>
        <v>0</v>
      </c>
      <c r="V975" s="183">
        <f t="shared" si="278"/>
        <v>0</v>
      </c>
      <c r="W975" s="46">
        <f>G975-SUM(H975:V975)</f>
        <v>0</v>
      </c>
      <c r="Y975"/>
      <c r="Z975"/>
    </row>
    <row r="976" spans="1:26" x14ac:dyDescent="0.2">
      <c r="A976" s="318"/>
      <c r="B976" s="25"/>
      <c r="C976" s="24"/>
      <c r="D976" s="64"/>
      <c r="E976" s="24" t="s">
        <v>34</v>
      </c>
      <c r="F976" s="24"/>
      <c r="G976" s="69">
        <f t="shared" ref="G976:W976" si="279">SUBTOTAL(9,G977:G978)</f>
        <v>0</v>
      </c>
      <c r="H976" s="70">
        <f t="shared" si="279"/>
        <v>0</v>
      </c>
      <c r="I976" s="66">
        <f t="shared" si="279"/>
        <v>0</v>
      </c>
      <c r="J976" s="66">
        <f t="shared" si="279"/>
        <v>0</v>
      </c>
      <c r="K976" s="67">
        <f t="shared" si="279"/>
        <v>0</v>
      </c>
      <c r="L976" s="34">
        <f t="shared" si="279"/>
        <v>0</v>
      </c>
      <c r="M976" s="34">
        <f t="shared" si="279"/>
        <v>0</v>
      </c>
      <c r="N976" s="34">
        <f t="shared" si="279"/>
        <v>0</v>
      </c>
      <c r="O976" s="34">
        <f t="shared" si="279"/>
        <v>0</v>
      </c>
      <c r="P976" s="34">
        <f t="shared" si="279"/>
        <v>0</v>
      </c>
      <c r="Q976" s="34">
        <f t="shared" si="279"/>
        <v>0</v>
      </c>
      <c r="R976" s="34">
        <f t="shared" si="279"/>
        <v>0</v>
      </c>
      <c r="S976" s="34">
        <f t="shared" si="279"/>
        <v>0</v>
      </c>
      <c r="T976" s="34">
        <f t="shared" si="279"/>
        <v>0</v>
      </c>
      <c r="U976" s="34">
        <f t="shared" si="279"/>
        <v>0</v>
      </c>
      <c r="V976" s="34">
        <f t="shared" si="279"/>
        <v>0</v>
      </c>
      <c r="W976" s="33">
        <f t="shared" si="279"/>
        <v>0</v>
      </c>
      <c r="Y976"/>
      <c r="Z976"/>
    </row>
    <row r="977" spans="1:26" outlineLevel="1" x14ac:dyDescent="0.2">
      <c r="A977" s="318"/>
      <c r="B977" s="25"/>
      <c r="C977" s="24"/>
      <c r="D977" s="64"/>
      <c r="E977" s="64"/>
      <c r="F977" s="176" t="s">
        <v>35</v>
      </c>
      <c r="G977" s="190">
        <f>G117</f>
        <v>0</v>
      </c>
      <c r="H977" s="66"/>
      <c r="I977" s="66"/>
      <c r="J977" s="66"/>
      <c r="K977" s="198"/>
      <c r="L977" s="34"/>
      <c r="M977" s="34"/>
      <c r="N977" s="34"/>
      <c r="O977" s="34"/>
      <c r="P977" s="34"/>
      <c r="Q977" s="34"/>
      <c r="R977" s="34"/>
      <c r="S977" s="34"/>
      <c r="T977" s="34"/>
      <c r="U977" s="34"/>
      <c r="V977" s="34"/>
      <c r="W977" s="46">
        <f>G977-SUM(H977:V977)</f>
        <v>0</v>
      </c>
      <c r="Y977"/>
      <c r="Z977"/>
    </row>
    <row r="978" spans="1:26" outlineLevel="1" x14ac:dyDescent="0.2">
      <c r="A978" s="318"/>
      <c r="B978" s="25"/>
      <c r="C978" s="24"/>
      <c r="D978" s="64"/>
      <c r="E978" s="64"/>
      <c r="F978" s="176" t="s">
        <v>36</v>
      </c>
      <c r="G978" s="190">
        <f>G118</f>
        <v>0</v>
      </c>
      <c r="H978" s="191">
        <f>H118</f>
        <v>0</v>
      </c>
      <c r="I978" s="179">
        <f>I118</f>
        <v>0</v>
      </c>
      <c r="J978" s="179">
        <f>J118</f>
        <v>0</v>
      </c>
      <c r="K978" s="197">
        <f>K118</f>
        <v>0</v>
      </c>
      <c r="L978" s="181">
        <f t="shared" ref="L978:V978" si="280">IF($Y118="CONTRACTUAL",L118,SUM($H978:$K978))</f>
        <v>0</v>
      </c>
      <c r="M978" s="192">
        <f t="shared" si="280"/>
        <v>0</v>
      </c>
      <c r="N978" s="182">
        <f t="shared" si="280"/>
        <v>0</v>
      </c>
      <c r="O978" s="182">
        <f t="shared" si="280"/>
        <v>0</v>
      </c>
      <c r="P978" s="182">
        <f t="shared" si="280"/>
        <v>0</v>
      </c>
      <c r="Q978" s="182">
        <f t="shared" si="280"/>
        <v>0</v>
      </c>
      <c r="R978" s="182">
        <f t="shared" si="280"/>
        <v>0</v>
      </c>
      <c r="S978" s="182">
        <f t="shared" si="280"/>
        <v>0</v>
      </c>
      <c r="T978" s="178">
        <f t="shared" si="280"/>
        <v>0</v>
      </c>
      <c r="U978" s="182">
        <f t="shared" si="280"/>
        <v>0</v>
      </c>
      <c r="V978" s="183">
        <f t="shared" si="280"/>
        <v>0</v>
      </c>
      <c r="W978" s="46">
        <f>G978-SUM(H978:V978)</f>
        <v>0</v>
      </c>
      <c r="Y978"/>
      <c r="Z978"/>
    </row>
    <row r="979" spans="1:26" x14ac:dyDescent="0.2">
      <c r="A979" s="318"/>
      <c r="B979" s="25"/>
      <c r="C979" s="24"/>
      <c r="D979" s="65" t="s">
        <v>37</v>
      </c>
      <c r="E979" s="64"/>
      <c r="F979" s="24"/>
      <c r="G979" s="69">
        <f t="shared" ref="G979:W979" si="281">SUBTOTAL(9,G980:G982)</f>
        <v>0</v>
      </c>
      <c r="H979" s="70">
        <f t="shared" si="281"/>
        <v>0</v>
      </c>
      <c r="I979" s="66">
        <f t="shared" si="281"/>
        <v>0</v>
      </c>
      <c r="J979" s="66">
        <f t="shared" si="281"/>
        <v>0</v>
      </c>
      <c r="K979" s="67">
        <f t="shared" si="281"/>
        <v>0</v>
      </c>
      <c r="L979" s="34">
        <f t="shared" si="281"/>
        <v>0</v>
      </c>
      <c r="M979" s="34">
        <f t="shared" si="281"/>
        <v>0</v>
      </c>
      <c r="N979" s="34">
        <f t="shared" si="281"/>
        <v>0</v>
      </c>
      <c r="O979" s="34">
        <f t="shared" si="281"/>
        <v>0</v>
      </c>
      <c r="P979" s="34">
        <f t="shared" si="281"/>
        <v>0</v>
      </c>
      <c r="Q979" s="34">
        <f t="shared" si="281"/>
        <v>0</v>
      </c>
      <c r="R979" s="34">
        <f t="shared" si="281"/>
        <v>0</v>
      </c>
      <c r="S979" s="34">
        <f t="shared" si="281"/>
        <v>0</v>
      </c>
      <c r="T979" s="34">
        <f t="shared" si="281"/>
        <v>0</v>
      </c>
      <c r="U979" s="34">
        <f t="shared" si="281"/>
        <v>0</v>
      </c>
      <c r="V979" s="34">
        <f t="shared" si="281"/>
        <v>0</v>
      </c>
      <c r="W979" s="33">
        <f t="shared" si="281"/>
        <v>0</v>
      </c>
      <c r="Y979"/>
      <c r="Z979"/>
    </row>
    <row r="980" spans="1:26" outlineLevel="1" x14ac:dyDescent="0.2">
      <c r="A980" s="318"/>
      <c r="B980" s="25"/>
      <c r="C980" s="24"/>
      <c r="D980" s="64"/>
      <c r="E980" s="64"/>
      <c r="F980" s="176" t="s">
        <v>38</v>
      </c>
      <c r="G980" s="190">
        <f t="shared" ref="G980:V980" si="282">G120</f>
        <v>0</v>
      </c>
      <c r="H980" s="191">
        <f t="shared" si="282"/>
        <v>0</v>
      </c>
      <c r="I980" s="179">
        <f t="shared" si="282"/>
        <v>0</v>
      </c>
      <c r="J980" s="179">
        <f t="shared" si="282"/>
        <v>0</v>
      </c>
      <c r="K980" s="197">
        <f t="shared" si="282"/>
        <v>0</v>
      </c>
      <c r="L980" s="181">
        <f t="shared" si="282"/>
        <v>0</v>
      </c>
      <c r="M980" s="192">
        <f t="shared" si="282"/>
        <v>0</v>
      </c>
      <c r="N980" s="182">
        <f t="shared" si="282"/>
        <v>0</v>
      </c>
      <c r="O980" s="182">
        <f t="shared" si="282"/>
        <v>0</v>
      </c>
      <c r="P980" s="182">
        <f t="shared" si="282"/>
        <v>0</v>
      </c>
      <c r="Q980" s="182">
        <f t="shared" si="282"/>
        <v>0</v>
      </c>
      <c r="R980" s="182">
        <f t="shared" si="282"/>
        <v>0</v>
      </c>
      <c r="S980" s="182">
        <f t="shared" si="282"/>
        <v>0</v>
      </c>
      <c r="T980" s="178">
        <f t="shared" si="282"/>
        <v>0</v>
      </c>
      <c r="U980" s="182">
        <f t="shared" si="282"/>
        <v>0</v>
      </c>
      <c r="V980" s="183">
        <f t="shared" si="282"/>
        <v>0</v>
      </c>
      <c r="W980" s="46">
        <f>G980-SUM(H980:V980)</f>
        <v>0</v>
      </c>
      <c r="Y980"/>
      <c r="Z980"/>
    </row>
    <row r="981" spans="1:26" outlineLevel="1" x14ac:dyDescent="0.2">
      <c r="A981" s="318"/>
      <c r="B981" s="25"/>
      <c r="C981" s="24"/>
      <c r="D981" s="64"/>
      <c r="E981" s="64"/>
      <c r="F981" s="176" t="s">
        <v>39</v>
      </c>
      <c r="G981" s="190">
        <f t="shared" ref="G981:V981" si="283">G121</f>
        <v>0</v>
      </c>
      <c r="H981" s="191">
        <f t="shared" si="283"/>
        <v>0</v>
      </c>
      <c r="I981" s="179">
        <f t="shared" si="283"/>
        <v>0</v>
      </c>
      <c r="J981" s="179">
        <f t="shared" si="283"/>
        <v>0</v>
      </c>
      <c r="K981" s="197">
        <f t="shared" si="283"/>
        <v>0</v>
      </c>
      <c r="L981" s="181">
        <f t="shared" si="283"/>
        <v>0</v>
      </c>
      <c r="M981" s="192">
        <f t="shared" si="283"/>
        <v>0</v>
      </c>
      <c r="N981" s="182">
        <f t="shared" si="283"/>
        <v>0</v>
      </c>
      <c r="O981" s="182">
        <f t="shared" si="283"/>
        <v>0</v>
      </c>
      <c r="P981" s="182">
        <f t="shared" si="283"/>
        <v>0</v>
      </c>
      <c r="Q981" s="182">
        <f t="shared" si="283"/>
        <v>0</v>
      </c>
      <c r="R981" s="182">
        <f t="shared" si="283"/>
        <v>0</v>
      </c>
      <c r="S981" s="182">
        <f t="shared" si="283"/>
        <v>0</v>
      </c>
      <c r="T981" s="178">
        <f t="shared" si="283"/>
        <v>0</v>
      </c>
      <c r="U981" s="182">
        <f t="shared" si="283"/>
        <v>0</v>
      </c>
      <c r="V981" s="183">
        <f t="shared" si="283"/>
        <v>0</v>
      </c>
      <c r="W981" s="46">
        <f>G981-SUM(H981:V981)</f>
        <v>0</v>
      </c>
      <c r="Y981"/>
      <c r="Z981"/>
    </row>
    <row r="982" spans="1:26" outlineLevel="1" x14ac:dyDescent="0.2">
      <c r="A982" s="318"/>
      <c r="B982" s="25"/>
      <c r="C982" s="24"/>
      <c r="D982" s="64"/>
      <c r="E982" s="64"/>
      <c r="F982" s="176" t="s">
        <v>40</v>
      </c>
      <c r="G982" s="190">
        <f>G122</f>
        <v>0</v>
      </c>
      <c r="H982" s="42"/>
      <c r="I982" s="42"/>
      <c r="J982" s="42"/>
      <c r="K982" s="44"/>
      <c r="L982" s="43"/>
      <c r="M982" s="42"/>
      <c r="N982" s="42"/>
      <c r="O982" s="42"/>
      <c r="P982" s="42"/>
      <c r="Q982" s="42"/>
      <c r="R982" s="42"/>
      <c r="S982" s="42"/>
      <c r="T982" s="42"/>
      <c r="U982" s="42"/>
      <c r="V982" s="44"/>
      <c r="W982" s="46">
        <f>G982-SUM(H982:V982)</f>
        <v>0</v>
      </c>
      <c r="Y982"/>
      <c r="Z982"/>
    </row>
    <row r="983" spans="1:26" x14ac:dyDescent="0.2">
      <c r="A983" s="318"/>
      <c r="B983" s="25"/>
      <c r="C983" s="24"/>
      <c r="D983" s="23" t="s">
        <v>41</v>
      </c>
      <c r="E983" s="64"/>
      <c r="F983" s="24"/>
      <c r="G983" s="69">
        <f t="shared" ref="G983:W983" si="284">SUBTOTAL(9,G984:G986)</f>
        <v>0</v>
      </c>
      <c r="H983" s="70">
        <f t="shared" si="284"/>
        <v>0</v>
      </c>
      <c r="I983" s="66">
        <f t="shared" si="284"/>
        <v>0</v>
      </c>
      <c r="J983" s="66">
        <f t="shared" si="284"/>
        <v>0</v>
      </c>
      <c r="K983" s="67">
        <f t="shared" si="284"/>
        <v>0</v>
      </c>
      <c r="L983" s="34">
        <f t="shared" si="284"/>
        <v>0</v>
      </c>
      <c r="M983" s="34">
        <f t="shared" si="284"/>
        <v>0</v>
      </c>
      <c r="N983" s="34">
        <f t="shared" si="284"/>
        <v>0</v>
      </c>
      <c r="O983" s="34">
        <f t="shared" si="284"/>
        <v>0</v>
      </c>
      <c r="P983" s="34">
        <f t="shared" si="284"/>
        <v>0</v>
      </c>
      <c r="Q983" s="34">
        <f t="shared" si="284"/>
        <v>0</v>
      </c>
      <c r="R983" s="34">
        <f t="shared" si="284"/>
        <v>0</v>
      </c>
      <c r="S983" s="34">
        <f t="shared" si="284"/>
        <v>0</v>
      </c>
      <c r="T983" s="34">
        <f t="shared" si="284"/>
        <v>0</v>
      </c>
      <c r="U983" s="34">
        <f t="shared" si="284"/>
        <v>0</v>
      </c>
      <c r="V983" s="34">
        <f t="shared" si="284"/>
        <v>0</v>
      </c>
      <c r="W983" s="33">
        <f t="shared" si="284"/>
        <v>0</v>
      </c>
      <c r="Y983"/>
      <c r="Z983"/>
    </row>
    <row r="984" spans="1:26" outlineLevel="1" x14ac:dyDescent="0.2">
      <c r="A984" s="318"/>
      <c r="B984" s="25"/>
      <c r="C984" s="24"/>
      <c r="D984" s="24"/>
      <c r="E984" s="64"/>
      <c r="F984" s="176" t="s">
        <v>42</v>
      </c>
      <c r="G984" s="190">
        <f t="shared" ref="G984" si="285">G124</f>
        <v>0</v>
      </c>
      <c r="H984" s="191">
        <f>H124*0.5</f>
        <v>0</v>
      </c>
      <c r="I984" s="179">
        <f t="shared" ref="I984:V984" si="286">I124*0.5</f>
        <v>0</v>
      </c>
      <c r="J984" s="179">
        <f t="shared" si="286"/>
        <v>0</v>
      </c>
      <c r="K984" s="197">
        <f t="shared" si="286"/>
        <v>0</v>
      </c>
      <c r="L984" s="181">
        <f t="shared" si="286"/>
        <v>0</v>
      </c>
      <c r="M984" s="192">
        <f t="shared" si="286"/>
        <v>0</v>
      </c>
      <c r="N984" s="182">
        <f t="shared" si="286"/>
        <v>0</v>
      </c>
      <c r="O984" s="182">
        <f t="shared" si="286"/>
        <v>0</v>
      </c>
      <c r="P984" s="182">
        <f t="shared" si="286"/>
        <v>0</v>
      </c>
      <c r="Q984" s="182">
        <f t="shared" si="286"/>
        <v>0</v>
      </c>
      <c r="R984" s="182">
        <f t="shared" si="286"/>
        <v>0</v>
      </c>
      <c r="S984" s="182">
        <f t="shared" si="286"/>
        <v>0</v>
      </c>
      <c r="T984" s="178">
        <f t="shared" si="286"/>
        <v>0</v>
      </c>
      <c r="U984" s="182">
        <f t="shared" si="286"/>
        <v>0</v>
      </c>
      <c r="V984" s="183">
        <f t="shared" si="286"/>
        <v>0</v>
      </c>
      <c r="W984" s="46">
        <f>G984-SUM(H984:V984)</f>
        <v>0</v>
      </c>
      <c r="Y984"/>
      <c r="Z984"/>
    </row>
    <row r="985" spans="1:26" outlineLevel="1" x14ac:dyDescent="0.2">
      <c r="A985" s="318"/>
      <c r="B985" s="25"/>
      <c r="C985" s="24"/>
      <c r="D985" s="64"/>
      <c r="E985" s="64"/>
      <c r="F985" s="176" t="s">
        <v>43</v>
      </c>
      <c r="G985" s="190">
        <f t="shared" ref="G985" si="287">G125</f>
        <v>0</v>
      </c>
      <c r="H985" s="191">
        <f t="shared" ref="H985:V985" si="288">H125*0.5</f>
        <v>0</v>
      </c>
      <c r="I985" s="179">
        <f t="shared" si="288"/>
        <v>0</v>
      </c>
      <c r="J985" s="179">
        <f t="shared" si="288"/>
        <v>0</v>
      </c>
      <c r="K985" s="197">
        <f t="shared" si="288"/>
        <v>0</v>
      </c>
      <c r="L985" s="181">
        <f t="shared" si="288"/>
        <v>0</v>
      </c>
      <c r="M985" s="192">
        <f t="shared" si="288"/>
        <v>0</v>
      </c>
      <c r="N985" s="182">
        <f t="shared" si="288"/>
        <v>0</v>
      </c>
      <c r="O985" s="182">
        <f t="shared" si="288"/>
        <v>0</v>
      </c>
      <c r="P985" s="182">
        <f t="shared" si="288"/>
        <v>0</v>
      </c>
      <c r="Q985" s="182">
        <f t="shared" si="288"/>
        <v>0</v>
      </c>
      <c r="R985" s="182">
        <f t="shared" si="288"/>
        <v>0</v>
      </c>
      <c r="S985" s="182">
        <f t="shared" si="288"/>
        <v>0</v>
      </c>
      <c r="T985" s="178">
        <f t="shared" si="288"/>
        <v>0</v>
      </c>
      <c r="U985" s="182">
        <f t="shared" si="288"/>
        <v>0</v>
      </c>
      <c r="V985" s="183">
        <f t="shared" si="288"/>
        <v>0</v>
      </c>
      <c r="W985" s="46">
        <f>G985-SUM(H985:V985)</f>
        <v>0</v>
      </c>
      <c r="Y985"/>
      <c r="Z985"/>
    </row>
    <row r="986" spans="1:26" outlineLevel="1" x14ac:dyDescent="0.2">
      <c r="A986" s="318"/>
      <c r="B986" s="25"/>
      <c r="C986" s="24"/>
      <c r="D986" s="23"/>
      <c r="E986" s="64"/>
      <c r="F986" s="176" t="s">
        <v>44</v>
      </c>
      <c r="G986" s="190">
        <f>G126</f>
        <v>0</v>
      </c>
      <c r="H986" s="77"/>
      <c r="I986" s="77"/>
      <c r="J986" s="77"/>
      <c r="K986" s="141"/>
      <c r="L986" s="43"/>
      <c r="M986" s="42"/>
      <c r="N986" s="42"/>
      <c r="O986" s="42"/>
      <c r="P986" s="42"/>
      <c r="Q986" s="42"/>
      <c r="R986" s="42"/>
      <c r="S986" s="42"/>
      <c r="T986" s="42"/>
      <c r="U986" s="42"/>
      <c r="V986" s="44"/>
      <c r="W986" s="46">
        <f>G986-SUM(H986:V986)</f>
        <v>0</v>
      </c>
      <c r="Y986"/>
      <c r="Z986"/>
    </row>
    <row r="987" spans="1:26" x14ac:dyDescent="0.2">
      <c r="A987" s="318"/>
      <c r="B987" s="25"/>
      <c r="C987" s="24"/>
      <c r="D987" s="23" t="s">
        <v>45</v>
      </c>
      <c r="E987" s="64"/>
      <c r="F987" s="64"/>
      <c r="G987" s="69">
        <f t="shared" ref="G987:W987" si="289">SUBTOTAL(9,G988:G989)</f>
        <v>0</v>
      </c>
      <c r="H987" s="70">
        <f t="shared" si="289"/>
        <v>0</v>
      </c>
      <c r="I987" s="66">
        <f t="shared" si="289"/>
        <v>0</v>
      </c>
      <c r="J987" s="66">
        <f t="shared" si="289"/>
        <v>0</v>
      </c>
      <c r="K987" s="67">
        <f t="shared" si="289"/>
        <v>0</v>
      </c>
      <c r="L987" s="34">
        <f t="shared" si="289"/>
        <v>0</v>
      </c>
      <c r="M987" s="34">
        <f t="shared" si="289"/>
        <v>0</v>
      </c>
      <c r="N987" s="34">
        <f t="shared" si="289"/>
        <v>0</v>
      </c>
      <c r="O987" s="34">
        <f t="shared" si="289"/>
        <v>0</v>
      </c>
      <c r="P987" s="34">
        <f t="shared" si="289"/>
        <v>0</v>
      </c>
      <c r="Q987" s="34">
        <f t="shared" si="289"/>
        <v>0</v>
      </c>
      <c r="R987" s="34">
        <f t="shared" si="289"/>
        <v>0</v>
      </c>
      <c r="S987" s="34">
        <f t="shared" si="289"/>
        <v>0</v>
      </c>
      <c r="T987" s="34">
        <f t="shared" si="289"/>
        <v>0</v>
      </c>
      <c r="U987" s="34">
        <f t="shared" si="289"/>
        <v>0</v>
      </c>
      <c r="V987" s="34">
        <f t="shared" si="289"/>
        <v>0</v>
      </c>
      <c r="W987" s="33">
        <f t="shared" si="289"/>
        <v>0</v>
      </c>
      <c r="Y987"/>
      <c r="Z987"/>
    </row>
    <row r="988" spans="1:26" outlineLevel="1" x14ac:dyDescent="0.2">
      <c r="A988" s="318"/>
      <c r="B988" s="25"/>
      <c r="C988" s="24"/>
      <c r="D988" s="24"/>
      <c r="E988" s="64"/>
      <c r="F988" s="176" t="s">
        <v>46</v>
      </c>
      <c r="G988" s="190">
        <f t="shared" ref="G988:V988" si="290">G128</f>
        <v>0</v>
      </c>
      <c r="H988" s="191">
        <f t="shared" si="290"/>
        <v>0</v>
      </c>
      <c r="I988" s="179">
        <f t="shared" si="290"/>
        <v>0</v>
      </c>
      <c r="J988" s="179">
        <f t="shared" si="290"/>
        <v>0</v>
      </c>
      <c r="K988" s="197">
        <f t="shared" si="290"/>
        <v>0</v>
      </c>
      <c r="L988" s="181">
        <f t="shared" si="290"/>
        <v>0</v>
      </c>
      <c r="M988" s="192">
        <f t="shared" si="290"/>
        <v>0</v>
      </c>
      <c r="N988" s="182">
        <f t="shared" si="290"/>
        <v>0</v>
      </c>
      <c r="O988" s="182">
        <f t="shared" si="290"/>
        <v>0</v>
      </c>
      <c r="P988" s="182">
        <f t="shared" si="290"/>
        <v>0</v>
      </c>
      <c r="Q988" s="182">
        <f t="shared" si="290"/>
        <v>0</v>
      </c>
      <c r="R988" s="182">
        <f t="shared" si="290"/>
        <v>0</v>
      </c>
      <c r="S988" s="182">
        <f t="shared" si="290"/>
        <v>0</v>
      </c>
      <c r="T988" s="178">
        <f t="shared" si="290"/>
        <v>0</v>
      </c>
      <c r="U988" s="182">
        <f t="shared" si="290"/>
        <v>0</v>
      </c>
      <c r="V988" s="183">
        <f t="shared" si="290"/>
        <v>0</v>
      </c>
      <c r="W988" s="46">
        <f>G988-SUM(H988:V988)</f>
        <v>0</v>
      </c>
      <c r="Y988"/>
      <c r="Z988"/>
    </row>
    <row r="989" spans="1:26" outlineLevel="1" x14ac:dyDescent="0.2">
      <c r="A989" s="318"/>
      <c r="B989" s="25"/>
      <c r="C989" s="24"/>
      <c r="D989" s="24"/>
      <c r="E989" s="64"/>
      <c r="F989" s="176" t="s">
        <v>47</v>
      </c>
      <c r="G989" s="190">
        <f>G129</f>
        <v>0</v>
      </c>
      <c r="H989" s="66"/>
      <c r="I989" s="66"/>
      <c r="J989" s="66"/>
      <c r="K989" s="67"/>
      <c r="L989" s="51"/>
      <c r="M989" s="34"/>
      <c r="N989" s="34"/>
      <c r="O989" s="34"/>
      <c r="P989" s="34"/>
      <c r="Q989" s="34"/>
      <c r="R989" s="34"/>
      <c r="S989" s="34"/>
      <c r="T989" s="34"/>
      <c r="U989" s="34"/>
      <c r="V989" s="37"/>
      <c r="W989" s="46">
        <f>G989-SUM(H989:V989)</f>
        <v>0</v>
      </c>
      <c r="Y989"/>
      <c r="Z989"/>
    </row>
    <row r="990" spans="1:26" x14ac:dyDescent="0.2">
      <c r="A990" s="318"/>
      <c r="B990" s="25"/>
      <c r="C990" s="24"/>
      <c r="D990" s="23" t="s">
        <v>48</v>
      </c>
      <c r="E990" s="64"/>
      <c r="F990" s="24"/>
      <c r="G990" s="69">
        <f t="shared" ref="G990:W990" si="291">SUBTOTAL(9,G991:G994)</f>
        <v>0</v>
      </c>
      <c r="H990" s="70">
        <f t="shared" si="291"/>
        <v>0</v>
      </c>
      <c r="I990" s="66">
        <f t="shared" si="291"/>
        <v>0</v>
      </c>
      <c r="J990" s="66">
        <f t="shared" si="291"/>
        <v>0</v>
      </c>
      <c r="K990" s="67">
        <f t="shared" si="291"/>
        <v>0</v>
      </c>
      <c r="L990" s="34">
        <f t="shared" si="291"/>
        <v>0</v>
      </c>
      <c r="M990" s="34">
        <f t="shared" si="291"/>
        <v>0</v>
      </c>
      <c r="N990" s="34">
        <f t="shared" si="291"/>
        <v>0</v>
      </c>
      <c r="O990" s="34">
        <f t="shared" si="291"/>
        <v>0</v>
      </c>
      <c r="P990" s="34">
        <f t="shared" si="291"/>
        <v>0</v>
      </c>
      <c r="Q990" s="34">
        <f t="shared" si="291"/>
        <v>0</v>
      </c>
      <c r="R990" s="34">
        <f t="shared" si="291"/>
        <v>0</v>
      </c>
      <c r="S990" s="34">
        <f t="shared" si="291"/>
        <v>0</v>
      </c>
      <c r="T990" s="34">
        <f t="shared" si="291"/>
        <v>0</v>
      </c>
      <c r="U990" s="34">
        <f t="shared" si="291"/>
        <v>0</v>
      </c>
      <c r="V990" s="34">
        <f t="shared" si="291"/>
        <v>0</v>
      </c>
      <c r="W990" s="33">
        <f t="shared" si="291"/>
        <v>0</v>
      </c>
      <c r="Y990"/>
      <c r="Z990"/>
    </row>
    <row r="991" spans="1:26" outlineLevel="1" x14ac:dyDescent="0.2">
      <c r="A991" s="318"/>
      <c r="B991" s="25"/>
      <c r="C991" s="24"/>
      <c r="D991" s="24"/>
      <c r="E991" s="64"/>
      <c r="F991" s="176" t="s">
        <v>49</v>
      </c>
      <c r="G991" s="190">
        <f t="shared" ref="G991:V991" si="292">G131</f>
        <v>0</v>
      </c>
      <c r="H991" s="191">
        <f t="shared" si="292"/>
        <v>0</v>
      </c>
      <c r="I991" s="179">
        <f t="shared" si="292"/>
        <v>0</v>
      </c>
      <c r="J991" s="179">
        <f t="shared" si="292"/>
        <v>0</v>
      </c>
      <c r="K991" s="197">
        <f t="shared" si="292"/>
        <v>0</v>
      </c>
      <c r="L991" s="181">
        <f t="shared" si="292"/>
        <v>0</v>
      </c>
      <c r="M991" s="192">
        <f t="shared" si="292"/>
        <v>0</v>
      </c>
      <c r="N991" s="182">
        <f t="shared" si="292"/>
        <v>0</v>
      </c>
      <c r="O991" s="182">
        <f t="shared" si="292"/>
        <v>0</v>
      </c>
      <c r="P991" s="182">
        <f t="shared" si="292"/>
        <v>0</v>
      </c>
      <c r="Q991" s="182">
        <f t="shared" si="292"/>
        <v>0</v>
      </c>
      <c r="R991" s="182">
        <f t="shared" si="292"/>
        <v>0</v>
      </c>
      <c r="S991" s="182">
        <f t="shared" si="292"/>
        <v>0</v>
      </c>
      <c r="T991" s="178">
        <f t="shared" si="292"/>
        <v>0</v>
      </c>
      <c r="U991" s="182">
        <f t="shared" si="292"/>
        <v>0</v>
      </c>
      <c r="V991" s="183">
        <f t="shared" si="292"/>
        <v>0</v>
      </c>
      <c r="W991" s="46">
        <f>G991-SUM(H991:V991)</f>
        <v>0</v>
      </c>
      <c r="Y991"/>
      <c r="Z991"/>
    </row>
    <row r="992" spans="1:26" outlineLevel="1" x14ac:dyDescent="0.2">
      <c r="A992" s="318"/>
      <c r="B992" s="25"/>
      <c r="C992" s="64"/>
      <c r="D992" s="64"/>
      <c r="E992" s="64"/>
      <c r="F992" s="176" t="s">
        <v>200</v>
      </c>
      <c r="G992" s="190">
        <f t="shared" ref="G992:V992" si="293">G132</f>
        <v>0</v>
      </c>
      <c r="H992" s="191">
        <f t="shared" si="293"/>
        <v>0</v>
      </c>
      <c r="I992" s="179">
        <f t="shared" si="293"/>
        <v>0</v>
      </c>
      <c r="J992" s="179">
        <f t="shared" si="293"/>
        <v>0</v>
      </c>
      <c r="K992" s="197">
        <f t="shared" si="293"/>
        <v>0</v>
      </c>
      <c r="L992" s="181">
        <f t="shared" si="293"/>
        <v>0</v>
      </c>
      <c r="M992" s="192">
        <f t="shared" si="293"/>
        <v>0</v>
      </c>
      <c r="N992" s="182">
        <f t="shared" si="293"/>
        <v>0</v>
      </c>
      <c r="O992" s="182">
        <f t="shared" si="293"/>
        <v>0</v>
      </c>
      <c r="P992" s="182">
        <f t="shared" si="293"/>
        <v>0</v>
      </c>
      <c r="Q992" s="182">
        <f t="shared" si="293"/>
        <v>0</v>
      </c>
      <c r="R992" s="182">
        <f t="shared" si="293"/>
        <v>0</v>
      </c>
      <c r="S992" s="182">
        <f t="shared" si="293"/>
        <v>0</v>
      </c>
      <c r="T992" s="178">
        <f t="shared" si="293"/>
        <v>0</v>
      </c>
      <c r="U992" s="182">
        <f t="shared" si="293"/>
        <v>0</v>
      </c>
      <c r="V992" s="183">
        <f t="shared" si="293"/>
        <v>0</v>
      </c>
      <c r="W992" s="46">
        <f>G992-SUM(H992:V992)</f>
        <v>0</v>
      </c>
      <c r="Y992"/>
      <c r="Z992"/>
    </row>
    <row r="993" spans="1:26" outlineLevel="1" x14ac:dyDescent="0.2">
      <c r="A993" s="318"/>
      <c r="B993" s="25"/>
      <c r="C993" s="64"/>
      <c r="D993" s="64"/>
      <c r="E993" s="64"/>
      <c r="F993" s="176" t="s">
        <v>317</v>
      </c>
      <c r="G993" s="190">
        <f t="shared" ref="G993:V993" si="294">G133</f>
        <v>0</v>
      </c>
      <c r="H993" s="191">
        <f t="shared" si="294"/>
        <v>0</v>
      </c>
      <c r="I993" s="179">
        <f t="shared" si="294"/>
        <v>0</v>
      </c>
      <c r="J993" s="179">
        <f t="shared" si="294"/>
        <v>0</v>
      </c>
      <c r="K993" s="197">
        <f t="shared" si="294"/>
        <v>0</v>
      </c>
      <c r="L993" s="181">
        <f t="shared" si="294"/>
        <v>0</v>
      </c>
      <c r="M993" s="192">
        <f t="shared" si="294"/>
        <v>0</v>
      </c>
      <c r="N993" s="182">
        <f t="shared" si="294"/>
        <v>0</v>
      </c>
      <c r="O993" s="182">
        <f t="shared" si="294"/>
        <v>0</v>
      </c>
      <c r="P993" s="182">
        <f t="shared" si="294"/>
        <v>0</v>
      </c>
      <c r="Q993" s="182">
        <f t="shared" si="294"/>
        <v>0</v>
      </c>
      <c r="R993" s="182">
        <f t="shared" si="294"/>
        <v>0</v>
      </c>
      <c r="S993" s="182">
        <f t="shared" si="294"/>
        <v>0</v>
      </c>
      <c r="T993" s="178">
        <f t="shared" si="294"/>
        <v>0</v>
      </c>
      <c r="U993" s="182">
        <f t="shared" si="294"/>
        <v>0</v>
      </c>
      <c r="V993" s="183">
        <f t="shared" si="294"/>
        <v>0</v>
      </c>
      <c r="W993" s="46">
        <f>G993-SUM(H993:V993)</f>
        <v>0</v>
      </c>
      <c r="Y993"/>
      <c r="Z993"/>
    </row>
    <row r="994" spans="1:26" outlineLevel="1" x14ac:dyDescent="0.2">
      <c r="A994" s="318"/>
      <c r="B994" s="25"/>
      <c r="C994" s="64"/>
      <c r="D994" s="64"/>
      <c r="E994" s="64"/>
      <c r="F994" s="176" t="s">
        <v>50</v>
      </c>
      <c r="G994" s="190">
        <f t="shared" ref="G994:V994" si="295">G134</f>
        <v>0</v>
      </c>
      <c r="H994" s="191">
        <f t="shared" si="295"/>
        <v>0</v>
      </c>
      <c r="I994" s="179">
        <f t="shared" si="295"/>
        <v>0</v>
      </c>
      <c r="J994" s="179">
        <f t="shared" si="295"/>
        <v>0</v>
      </c>
      <c r="K994" s="197">
        <f t="shared" si="295"/>
        <v>0</v>
      </c>
      <c r="L994" s="181">
        <f t="shared" si="295"/>
        <v>0</v>
      </c>
      <c r="M994" s="192">
        <f t="shared" si="295"/>
        <v>0</v>
      </c>
      <c r="N994" s="182">
        <f t="shared" si="295"/>
        <v>0</v>
      </c>
      <c r="O994" s="182">
        <f t="shared" si="295"/>
        <v>0</v>
      </c>
      <c r="P994" s="182">
        <f t="shared" si="295"/>
        <v>0</v>
      </c>
      <c r="Q994" s="182">
        <f t="shared" si="295"/>
        <v>0</v>
      </c>
      <c r="R994" s="182">
        <f t="shared" si="295"/>
        <v>0</v>
      </c>
      <c r="S994" s="182">
        <f t="shared" si="295"/>
        <v>0</v>
      </c>
      <c r="T994" s="178">
        <f t="shared" si="295"/>
        <v>0</v>
      </c>
      <c r="U994" s="182">
        <f t="shared" si="295"/>
        <v>0</v>
      </c>
      <c r="V994" s="183">
        <f t="shared" si="295"/>
        <v>0</v>
      </c>
      <c r="W994" s="46">
        <f>G994-SUM(H994:V994)</f>
        <v>0</v>
      </c>
      <c r="Y994"/>
      <c r="Z994"/>
    </row>
    <row r="995" spans="1:26" x14ac:dyDescent="0.2">
      <c r="A995" s="318"/>
      <c r="B995" s="25"/>
      <c r="C995" s="23" t="s">
        <v>64</v>
      </c>
      <c r="D995" s="64"/>
      <c r="E995" s="64"/>
      <c r="F995" s="24"/>
      <c r="G995" s="69"/>
      <c r="H995" s="66"/>
      <c r="I995" s="66"/>
      <c r="J995" s="66"/>
      <c r="K995" s="67"/>
      <c r="L995" s="51"/>
      <c r="M995" s="34"/>
      <c r="N995" s="34"/>
      <c r="O995" s="34"/>
      <c r="P995" s="34"/>
      <c r="Q995" s="34"/>
      <c r="R995" s="34"/>
      <c r="S995" s="34"/>
      <c r="T995" s="34"/>
      <c r="U995" s="34"/>
      <c r="V995" s="37"/>
      <c r="W995" s="33"/>
      <c r="Y995"/>
      <c r="Z995"/>
    </row>
    <row r="996" spans="1:26" s="72" customFormat="1" x14ac:dyDescent="0.2">
      <c r="A996" s="322"/>
      <c r="B996" s="25"/>
      <c r="C996" s="23"/>
      <c r="D996" s="65" t="s">
        <v>52</v>
      </c>
      <c r="E996" s="24"/>
      <c r="F996" s="24"/>
      <c r="G996" s="69"/>
      <c r="H996" s="66"/>
      <c r="I996" s="66"/>
      <c r="J996" s="66"/>
      <c r="K996" s="67"/>
      <c r="L996" s="51"/>
      <c r="M996" s="34"/>
      <c r="N996" s="34"/>
      <c r="O996" s="34"/>
      <c r="P996" s="34"/>
      <c r="Q996" s="34"/>
      <c r="R996" s="34"/>
      <c r="S996" s="34"/>
      <c r="T996" s="34"/>
      <c r="U996" s="34"/>
      <c r="V996" s="37"/>
      <c r="W996" s="33"/>
      <c r="Y996"/>
      <c r="Z996"/>
    </row>
    <row r="997" spans="1:26" s="72" customFormat="1" x14ac:dyDescent="0.2">
      <c r="A997" s="322"/>
      <c r="B997" s="25"/>
      <c r="C997" s="23"/>
      <c r="D997" s="23"/>
      <c r="E997" s="24" t="s">
        <v>153</v>
      </c>
      <c r="F997" s="24"/>
      <c r="G997" s="69">
        <f t="shared" ref="G997:W997" si="296">SUBTOTAL(9,G998:G1001)</f>
        <v>0</v>
      </c>
      <c r="H997" s="66">
        <f t="shared" si="296"/>
        <v>0</v>
      </c>
      <c r="I997" s="66">
        <f t="shared" si="296"/>
        <v>0</v>
      </c>
      <c r="J997" s="66">
        <f t="shared" si="296"/>
        <v>0</v>
      </c>
      <c r="K997" s="67">
        <f t="shared" si="296"/>
        <v>0</v>
      </c>
      <c r="L997" s="51">
        <f t="shared" si="296"/>
        <v>0</v>
      </c>
      <c r="M997" s="34">
        <f t="shared" si="296"/>
        <v>0</v>
      </c>
      <c r="N997" s="34">
        <f t="shared" si="296"/>
        <v>0</v>
      </c>
      <c r="O997" s="34">
        <f t="shared" si="296"/>
        <v>0</v>
      </c>
      <c r="P997" s="34">
        <f t="shared" si="296"/>
        <v>0</v>
      </c>
      <c r="Q997" s="34">
        <f t="shared" si="296"/>
        <v>0</v>
      </c>
      <c r="R997" s="34">
        <f t="shared" si="296"/>
        <v>0</v>
      </c>
      <c r="S997" s="34">
        <f t="shared" si="296"/>
        <v>0</v>
      </c>
      <c r="T997" s="34">
        <f t="shared" si="296"/>
        <v>0</v>
      </c>
      <c r="U997" s="34">
        <f t="shared" si="296"/>
        <v>0</v>
      </c>
      <c r="V997" s="37">
        <f t="shared" si="296"/>
        <v>0</v>
      </c>
      <c r="W997" s="33">
        <f t="shared" si="296"/>
        <v>0</v>
      </c>
      <c r="Y997"/>
      <c r="Z997"/>
    </row>
    <row r="998" spans="1:26" s="72" customFormat="1" outlineLevel="1" x14ac:dyDescent="0.2">
      <c r="A998" s="322"/>
      <c r="B998" s="25"/>
      <c r="C998" s="23"/>
      <c r="D998" s="23"/>
      <c r="E998" s="24"/>
      <c r="F998" s="176" t="s">
        <v>154</v>
      </c>
      <c r="G998" s="190">
        <f t="shared" ref="G998:V998" si="297">G138</f>
        <v>0</v>
      </c>
      <c r="H998" s="191">
        <f t="shared" si="297"/>
        <v>0</v>
      </c>
      <c r="I998" s="179">
        <f t="shared" si="297"/>
        <v>0</v>
      </c>
      <c r="J998" s="179">
        <f t="shared" si="297"/>
        <v>0</v>
      </c>
      <c r="K998" s="197">
        <f t="shared" si="297"/>
        <v>0</v>
      </c>
      <c r="L998" s="181">
        <f t="shared" si="297"/>
        <v>0</v>
      </c>
      <c r="M998" s="192">
        <f t="shared" si="297"/>
        <v>0</v>
      </c>
      <c r="N998" s="182">
        <f t="shared" si="297"/>
        <v>0</v>
      </c>
      <c r="O998" s="182">
        <f t="shared" si="297"/>
        <v>0</v>
      </c>
      <c r="P998" s="182">
        <f t="shared" si="297"/>
        <v>0</v>
      </c>
      <c r="Q998" s="182">
        <f t="shared" si="297"/>
        <v>0</v>
      </c>
      <c r="R998" s="182">
        <f t="shared" si="297"/>
        <v>0</v>
      </c>
      <c r="S998" s="182">
        <f t="shared" si="297"/>
        <v>0</v>
      </c>
      <c r="T998" s="178">
        <f t="shared" si="297"/>
        <v>0</v>
      </c>
      <c r="U998" s="182">
        <f t="shared" si="297"/>
        <v>0</v>
      </c>
      <c r="V998" s="183">
        <f t="shared" si="297"/>
        <v>0</v>
      </c>
      <c r="W998" s="46">
        <f>G998-SUM(H998:V998)</f>
        <v>0</v>
      </c>
      <c r="Y998"/>
      <c r="Z998"/>
    </row>
    <row r="999" spans="1:26" s="72" customFormat="1" outlineLevel="1" x14ac:dyDescent="0.2">
      <c r="A999" s="322"/>
      <c r="B999" s="25"/>
      <c r="C999" s="23"/>
      <c r="D999" s="23"/>
      <c r="E999" s="24"/>
      <c r="F999" s="176" t="s">
        <v>155</v>
      </c>
      <c r="G999" s="190">
        <f t="shared" ref="G999:V999" si="298">G139</f>
        <v>0</v>
      </c>
      <c r="H999" s="191">
        <f t="shared" si="298"/>
        <v>0</v>
      </c>
      <c r="I999" s="179">
        <f t="shared" si="298"/>
        <v>0</v>
      </c>
      <c r="J999" s="179">
        <f t="shared" si="298"/>
        <v>0</v>
      </c>
      <c r="K999" s="197">
        <f t="shared" si="298"/>
        <v>0</v>
      </c>
      <c r="L999" s="181">
        <f t="shared" si="298"/>
        <v>0</v>
      </c>
      <c r="M999" s="192">
        <f t="shared" si="298"/>
        <v>0</v>
      </c>
      <c r="N999" s="182">
        <f t="shared" si="298"/>
        <v>0</v>
      </c>
      <c r="O999" s="182">
        <f t="shared" si="298"/>
        <v>0</v>
      </c>
      <c r="P999" s="182">
        <f t="shared" si="298"/>
        <v>0</v>
      </c>
      <c r="Q999" s="182">
        <f t="shared" si="298"/>
        <v>0</v>
      </c>
      <c r="R999" s="182">
        <f t="shared" si="298"/>
        <v>0</v>
      </c>
      <c r="S999" s="182">
        <f t="shared" si="298"/>
        <v>0</v>
      </c>
      <c r="T999" s="178">
        <f t="shared" si="298"/>
        <v>0</v>
      </c>
      <c r="U999" s="182">
        <f t="shared" si="298"/>
        <v>0</v>
      </c>
      <c r="V999" s="183">
        <f t="shared" si="298"/>
        <v>0</v>
      </c>
      <c r="W999" s="46">
        <f>G999-SUM(H999:V999)</f>
        <v>0</v>
      </c>
      <c r="Y999"/>
      <c r="Z999"/>
    </row>
    <row r="1000" spans="1:26" s="72" customFormat="1" outlineLevel="1" x14ac:dyDescent="0.2">
      <c r="A1000" s="322"/>
      <c r="B1000" s="25"/>
      <c r="C1000" s="23"/>
      <c r="D1000" s="23"/>
      <c r="E1000" s="24"/>
      <c r="F1000" s="176" t="s">
        <v>156</v>
      </c>
      <c r="G1000" s="190">
        <f t="shared" ref="G1000:V1000" si="299">G140</f>
        <v>0</v>
      </c>
      <c r="H1000" s="191">
        <f t="shared" si="299"/>
        <v>0</v>
      </c>
      <c r="I1000" s="179">
        <f t="shared" si="299"/>
        <v>0</v>
      </c>
      <c r="J1000" s="179">
        <f t="shared" si="299"/>
        <v>0</v>
      </c>
      <c r="K1000" s="197">
        <f t="shared" si="299"/>
        <v>0</v>
      </c>
      <c r="L1000" s="181">
        <f t="shared" si="299"/>
        <v>0</v>
      </c>
      <c r="M1000" s="192">
        <f t="shared" si="299"/>
        <v>0</v>
      </c>
      <c r="N1000" s="182">
        <f t="shared" si="299"/>
        <v>0</v>
      </c>
      <c r="O1000" s="182">
        <f t="shared" si="299"/>
        <v>0</v>
      </c>
      <c r="P1000" s="182">
        <f t="shared" si="299"/>
        <v>0</v>
      </c>
      <c r="Q1000" s="182">
        <f t="shared" si="299"/>
        <v>0</v>
      </c>
      <c r="R1000" s="182">
        <f t="shared" si="299"/>
        <v>0</v>
      </c>
      <c r="S1000" s="182">
        <f t="shared" si="299"/>
        <v>0</v>
      </c>
      <c r="T1000" s="178">
        <f t="shared" si="299"/>
        <v>0</v>
      </c>
      <c r="U1000" s="182">
        <f t="shared" si="299"/>
        <v>0</v>
      </c>
      <c r="V1000" s="183">
        <f t="shared" si="299"/>
        <v>0</v>
      </c>
      <c r="W1000" s="46">
        <f>G1000-SUM(H1000:V1000)</f>
        <v>0</v>
      </c>
      <c r="Y1000"/>
      <c r="Z1000"/>
    </row>
    <row r="1001" spans="1:26" s="72" customFormat="1" outlineLevel="1" x14ac:dyDescent="0.2">
      <c r="A1001" s="322"/>
      <c r="B1001" s="25"/>
      <c r="C1001" s="23"/>
      <c r="D1001" s="23"/>
      <c r="E1001" s="24"/>
      <c r="F1001" s="176" t="s">
        <v>197</v>
      </c>
      <c r="G1001" s="190">
        <f t="shared" ref="G1001:V1001" si="300">G141</f>
        <v>0</v>
      </c>
      <c r="H1001" s="191">
        <f t="shared" si="300"/>
        <v>0</v>
      </c>
      <c r="I1001" s="179">
        <f t="shared" si="300"/>
        <v>0</v>
      </c>
      <c r="J1001" s="179">
        <f t="shared" si="300"/>
        <v>0</v>
      </c>
      <c r="K1001" s="197">
        <f t="shared" si="300"/>
        <v>0</v>
      </c>
      <c r="L1001" s="181">
        <f t="shared" si="300"/>
        <v>0</v>
      </c>
      <c r="M1001" s="192">
        <f t="shared" si="300"/>
        <v>0</v>
      </c>
      <c r="N1001" s="182">
        <f t="shared" si="300"/>
        <v>0</v>
      </c>
      <c r="O1001" s="182">
        <f t="shared" si="300"/>
        <v>0</v>
      </c>
      <c r="P1001" s="182">
        <f t="shared" si="300"/>
        <v>0</v>
      </c>
      <c r="Q1001" s="182">
        <f t="shared" si="300"/>
        <v>0</v>
      </c>
      <c r="R1001" s="182">
        <f t="shared" si="300"/>
        <v>0</v>
      </c>
      <c r="S1001" s="182">
        <f t="shared" si="300"/>
        <v>0</v>
      </c>
      <c r="T1001" s="178">
        <f t="shared" si="300"/>
        <v>0</v>
      </c>
      <c r="U1001" s="182">
        <f t="shared" si="300"/>
        <v>0</v>
      </c>
      <c r="V1001" s="183">
        <f t="shared" si="300"/>
        <v>0</v>
      </c>
      <c r="W1001" s="46">
        <f>G1001-SUM(H1001:V1001)</f>
        <v>0</v>
      </c>
      <c r="Y1001"/>
      <c r="Z1001"/>
    </row>
    <row r="1002" spans="1:26" s="72" customFormat="1" x14ac:dyDescent="0.2">
      <c r="A1002" s="322"/>
      <c r="B1002" s="25"/>
      <c r="C1002" s="23"/>
      <c r="D1002" s="23"/>
      <c r="E1002" s="24" t="s">
        <v>157</v>
      </c>
      <c r="F1002" s="24"/>
      <c r="G1002" s="69">
        <f t="shared" ref="G1002:W1002" si="301">SUBTOTAL(9,G1003:G1006)</f>
        <v>0</v>
      </c>
      <c r="H1002" s="70">
        <f t="shared" si="301"/>
        <v>0</v>
      </c>
      <c r="I1002" s="66">
        <f t="shared" si="301"/>
        <v>0</v>
      </c>
      <c r="J1002" s="66">
        <f t="shared" si="301"/>
        <v>0</v>
      </c>
      <c r="K1002" s="67">
        <f t="shared" si="301"/>
        <v>0</v>
      </c>
      <c r="L1002" s="34">
        <f t="shared" si="301"/>
        <v>0</v>
      </c>
      <c r="M1002" s="34">
        <f t="shared" si="301"/>
        <v>0</v>
      </c>
      <c r="N1002" s="34">
        <f t="shared" si="301"/>
        <v>0</v>
      </c>
      <c r="O1002" s="34">
        <f t="shared" si="301"/>
        <v>0</v>
      </c>
      <c r="P1002" s="34">
        <f t="shared" si="301"/>
        <v>0</v>
      </c>
      <c r="Q1002" s="34">
        <f t="shared" si="301"/>
        <v>0</v>
      </c>
      <c r="R1002" s="34">
        <f t="shared" si="301"/>
        <v>0</v>
      </c>
      <c r="S1002" s="34">
        <f t="shared" si="301"/>
        <v>0</v>
      </c>
      <c r="T1002" s="34">
        <f t="shared" si="301"/>
        <v>0</v>
      </c>
      <c r="U1002" s="34">
        <f t="shared" si="301"/>
        <v>0</v>
      </c>
      <c r="V1002" s="34">
        <f t="shared" si="301"/>
        <v>0</v>
      </c>
      <c r="W1002" s="33">
        <f t="shared" si="301"/>
        <v>0</v>
      </c>
      <c r="Y1002"/>
      <c r="Z1002"/>
    </row>
    <row r="1003" spans="1:26" s="72" customFormat="1" ht="12" customHeight="1" outlineLevel="1" x14ac:dyDescent="0.2">
      <c r="A1003" s="322"/>
      <c r="B1003" s="25"/>
      <c r="C1003" s="23"/>
      <c r="D1003" s="23"/>
      <c r="E1003" s="24"/>
      <c r="F1003" s="176" t="s">
        <v>158</v>
      </c>
      <c r="G1003" s="190">
        <f t="shared" ref="G1003:V1003" si="302">G143</f>
        <v>0</v>
      </c>
      <c r="H1003" s="191">
        <f t="shared" si="302"/>
        <v>0</v>
      </c>
      <c r="I1003" s="179">
        <f t="shared" si="302"/>
        <v>0</v>
      </c>
      <c r="J1003" s="179">
        <f t="shared" si="302"/>
        <v>0</v>
      </c>
      <c r="K1003" s="197">
        <f t="shared" si="302"/>
        <v>0</v>
      </c>
      <c r="L1003" s="181">
        <f t="shared" si="302"/>
        <v>0</v>
      </c>
      <c r="M1003" s="192">
        <f t="shared" si="302"/>
        <v>0</v>
      </c>
      <c r="N1003" s="182">
        <f t="shared" si="302"/>
        <v>0</v>
      </c>
      <c r="O1003" s="182">
        <f t="shared" si="302"/>
        <v>0</v>
      </c>
      <c r="P1003" s="182">
        <f t="shared" si="302"/>
        <v>0</v>
      </c>
      <c r="Q1003" s="182">
        <f t="shared" si="302"/>
        <v>0</v>
      </c>
      <c r="R1003" s="182">
        <f t="shared" si="302"/>
        <v>0</v>
      </c>
      <c r="S1003" s="182">
        <f t="shared" si="302"/>
        <v>0</v>
      </c>
      <c r="T1003" s="178">
        <f t="shared" si="302"/>
        <v>0</v>
      </c>
      <c r="U1003" s="182">
        <f t="shared" si="302"/>
        <v>0</v>
      </c>
      <c r="V1003" s="183">
        <f t="shared" si="302"/>
        <v>0</v>
      </c>
      <c r="W1003" s="46">
        <f t="shared" ref="W1003:W1011" si="303">G1003-SUM(H1003:V1003)</f>
        <v>0</v>
      </c>
      <c r="Y1003"/>
      <c r="Z1003"/>
    </row>
    <row r="1004" spans="1:26" s="72" customFormat="1" outlineLevel="1" x14ac:dyDescent="0.2">
      <c r="A1004" s="322"/>
      <c r="B1004" s="25"/>
      <c r="C1004" s="23"/>
      <c r="D1004" s="23"/>
      <c r="E1004" s="24"/>
      <c r="F1004" s="176" t="s">
        <v>159</v>
      </c>
      <c r="G1004" s="190">
        <f t="shared" ref="G1004:V1004" si="304">G144</f>
        <v>0</v>
      </c>
      <c r="H1004" s="191">
        <f t="shared" si="304"/>
        <v>0</v>
      </c>
      <c r="I1004" s="179">
        <f t="shared" si="304"/>
        <v>0</v>
      </c>
      <c r="J1004" s="179">
        <f t="shared" si="304"/>
        <v>0</v>
      </c>
      <c r="K1004" s="197">
        <f t="shared" si="304"/>
        <v>0</v>
      </c>
      <c r="L1004" s="181">
        <f t="shared" si="304"/>
        <v>0</v>
      </c>
      <c r="M1004" s="192">
        <f t="shared" si="304"/>
        <v>0</v>
      </c>
      <c r="N1004" s="182">
        <f t="shared" si="304"/>
        <v>0</v>
      </c>
      <c r="O1004" s="182">
        <f t="shared" si="304"/>
        <v>0</v>
      </c>
      <c r="P1004" s="182">
        <f t="shared" si="304"/>
        <v>0</v>
      </c>
      <c r="Q1004" s="182">
        <f t="shared" si="304"/>
        <v>0</v>
      </c>
      <c r="R1004" s="182">
        <f t="shared" si="304"/>
        <v>0</v>
      </c>
      <c r="S1004" s="182">
        <f t="shared" si="304"/>
        <v>0</v>
      </c>
      <c r="T1004" s="178">
        <f t="shared" si="304"/>
        <v>0</v>
      </c>
      <c r="U1004" s="182">
        <f t="shared" si="304"/>
        <v>0</v>
      </c>
      <c r="V1004" s="183">
        <f t="shared" si="304"/>
        <v>0</v>
      </c>
      <c r="W1004" s="46">
        <f t="shared" si="303"/>
        <v>0</v>
      </c>
      <c r="Y1004"/>
      <c r="Z1004"/>
    </row>
    <row r="1005" spans="1:26" s="72" customFormat="1" outlineLevel="1" x14ac:dyDescent="0.2">
      <c r="A1005" s="322"/>
      <c r="B1005" s="25"/>
      <c r="C1005" s="23"/>
      <c r="D1005" s="23"/>
      <c r="E1005" s="24"/>
      <c r="F1005" s="176" t="s">
        <v>160</v>
      </c>
      <c r="G1005" s="190">
        <f t="shared" ref="G1005:V1005" si="305">G145</f>
        <v>0</v>
      </c>
      <c r="H1005" s="191">
        <f t="shared" si="305"/>
        <v>0</v>
      </c>
      <c r="I1005" s="179">
        <f t="shared" si="305"/>
        <v>0</v>
      </c>
      <c r="J1005" s="179">
        <f t="shared" si="305"/>
        <v>0</v>
      </c>
      <c r="K1005" s="197">
        <f t="shared" si="305"/>
        <v>0</v>
      </c>
      <c r="L1005" s="181">
        <f t="shared" si="305"/>
        <v>0</v>
      </c>
      <c r="M1005" s="192">
        <f t="shared" si="305"/>
        <v>0</v>
      </c>
      <c r="N1005" s="182">
        <f t="shared" si="305"/>
        <v>0</v>
      </c>
      <c r="O1005" s="182">
        <f t="shared" si="305"/>
        <v>0</v>
      </c>
      <c r="P1005" s="182">
        <f t="shared" si="305"/>
        <v>0</v>
      </c>
      <c r="Q1005" s="182">
        <f t="shared" si="305"/>
        <v>0</v>
      </c>
      <c r="R1005" s="182">
        <f t="shared" si="305"/>
        <v>0</v>
      </c>
      <c r="S1005" s="182">
        <f t="shared" si="305"/>
        <v>0</v>
      </c>
      <c r="T1005" s="178">
        <f t="shared" si="305"/>
        <v>0</v>
      </c>
      <c r="U1005" s="182">
        <f t="shared" si="305"/>
        <v>0</v>
      </c>
      <c r="V1005" s="183">
        <f t="shared" si="305"/>
        <v>0</v>
      </c>
      <c r="W1005" s="46">
        <f t="shared" si="303"/>
        <v>0</v>
      </c>
      <c r="Y1005"/>
      <c r="Z1005"/>
    </row>
    <row r="1006" spans="1:26" s="72" customFormat="1" outlineLevel="1" x14ac:dyDescent="0.2">
      <c r="A1006" s="322"/>
      <c r="B1006" s="25"/>
      <c r="C1006" s="23"/>
      <c r="D1006" s="23"/>
      <c r="E1006" s="24"/>
      <c r="F1006" s="176" t="s">
        <v>198</v>
      </c>
      <c r="G1006" s="190">
        <f t="shared" ref="G1006:V1006" si="306">G146</f>
        <v>0</v>
      </c>
      <c r="H1006" s="191">
        <f t="shared" si="306"/>
        <v>0</v>
      </c>
      <c r="I1006" s="179">
        <f t="shared" si="306"/>
        <v>0</v>
      </c>
      <c r="J1006" s="179">
        <f t="shared" si="306"/>
        <v>0</v>
      </c>
      <c r="K1006" s="197">
        <f t="shared" si="306"/>
        <v>0</v>
      </c>
      <c r="L1006" s="181">
        <f t="shared" si="306"/>
        <v>0</v>
      </c>
      <c r="M1006" s="192">
        <f t="shared" si="306"/>
        <v>0</v>
      </c>
      <c r="N1006" s="182">
        <f t="shared" si="306"/>
        <v>0</v>
      </c>
      <c r="O1006" s="182">
        <f t="shared" si="306"/>
        <v>0</v>
      </c>
      <c r="P1006" s="182">
        <f t="shared" si="306"/>
        <v>0</v>
      </c>
      <c r="Q1006" s="182">
        <f t="shared" si="306"/>
        <v>0</v>
      </c>
      <c r="R1006" s="182">
        <f t="shared" si="306"/>
        <v>0</v>
      </c>
      <c r="S1006" s="182">
        <f t="shared" si="306"/>
        <v>0</v>
      </c>
      <c r="T1006" s="178">
        <f t="shared" si="306"/>
        <v>0</v>
      </c>
      <c r="U1006" s="182">
        <f t="shared" si="306"/>
        <v>0</v>
      </c>
      <c r="V1006" s="183">
        <f t="shared" si="306"/>
        <v>0</v>
      </c>
      <c r="W1006" s="46">
        <f t="shared" si="303"/>
        <v>0</v>
      </c>
      <c r="Y1006"/>
      <c r="Z1006"/>
    </row>
    <row r="1007" spans="1:26" s="72" customFormat="1" x14ac:dyDescent="0.2">
      <c r="A1007" s="322"/>
      <c r="B1007" s="25"/>
      <c r="C1007" s="23"/>
      <c r="D1007" s="23"/>
      <c r="E1007" s="24" t="s">
        <v>347</v>
      </c>
      <c r="F1007" s="24"/>
      <c r="G1007" s="69">
        <f t="shared" ref="G1007:W1007" si="307">SUBTOTAL(9,G1008:G1011)</f>
        <v>0</v>
      </c>
      <c r="H1007" s="70">
        <f t="shared" si="307"/>
        <v>0</v>
      </c>
      <c r="I1007" s="66">
        <f t="shared" si="307"/>
        <v>0</v>
      </c>
      <c r="J1007" s="66">
        <f t="shared" si="307"/>
        <v>0</v>
      </c>
      <c r="K1007" s="67">
        <f t="shared" si="307"/>
        <v>0</v>
      </c>
      <c r="L1007" s="34">
        <f t="shared" si="307"/>
        <v>0</v>
      </c>
      <c r="M1007" s="34">
        <f t="shared" si="307"/>
        <v>0</v>
      </c>
      <c r="N1007" s="34">
        <f t="shared" si="307"/>
        <v>0</v>
      </c>
      <c r="O1007" s="34">
        <f t="shared" si="307"/>
        <v>0</v>
      </c>
      <c r="P1007" s="34">
        <f t="shared" si="307"/>
        <v>0</v>
      </c>
      <c r="Q1007" s="34">
        <f t="shared" si="307"/>
        <v>0</v>
      </c>
      <c r="R1007" s="34">
        <f t="shared" si="307"/>
        <v>0</v>
      </c>
      <c r="S1007" s="34">
        <f t="shared" si="307"/>
        <v>0</v>
      </c>
      <c r="T1007" s="34">
        <f t="shared" si="307"/>
        <v>0</v>
      </c>
      <c r="U1007" s="34">
        <f t="shared" si="307"/>
        <v>0</v>
      </c>
      <c r="V1007" s="34">
        <f t="shared" si="307"/>
        <v>0</v>
      </c>
      <c r="W1007" s="33">
        <f t="shared" si="307"/>
        <v>0</v>
      </c>
      <c r="Y1007"/>
      <c r="Z1007"/>
    </row>
    <row r="1008" spans="1:26" s="72" customFormat="1" outlineLevel="1" x14ac:dyDescent="0.2">
      <c r="A1008" s="322"/>
      <c r="B1008" s="25"/>
      <c r="C1008" s="23"/>
      <c r="D1008" s="23"/>
      <c r="E1008" s="24"/>
      <c r="F1008" s="176" t="s">
        <v>327</v>
      </c>
      <c r="G1008" s="190">
        <f t="shared" ref="G1008:V1008" si="308">G148</f>
        <v>0</v>
      </c>
      <c r="H1008" s="191">
        <f t="shared" si="308"/>
        <v>0</v>
      </c>
      <c r="I1008" s="179">
        <f t="shared" si="308"/>
        <v>0</v>
      </c>
      <c r="J1008" s="179">
        <f t="shared" si="308"/>
        <v>0</v>
      </c>
      <c r="K1008" s="197">
        <f t="shared" si="308"/>
        <v>0</v>
      </c>
      <c r="L1008" s="181">
        <f t="shared" si="308"/>
        <v>0</v>
      </c>
      <c r="M1008" s="192">
        <f t="shared" si="308"/>
        <v>0</v>
      </c>
      <c r="N1008" s="182">
        <f t="shared" si="308"/>
        <v>0</v>
      </c>
      <c r="O1008" s="182">
        <f t="shared" si="308"/>
        <v>0</v>
      </c>
      <c r="P1008" s="182">
        <f t="shared" si="308"/>
        <v>0</v>
      </c>
      <c r="Q1008" s="182">
        <f t="shared" si="308"/>
        <v>0</v>
      </c>
      <c r="R1008" s="182">
        <f t="shared" si="308"/>
        <v>0</v>
      </c>
      <c r="S1008" s="182">
        <f t="shared" si="308"/>
        <v>0</v>
      </c>
      <c r="T1008" s="178">
        <f t="shared" si="308"/>
        <v>0</v>
      </c>
      <c r="U1008" s="182">
        <f t="shared" si="308"/>
        <v>0</v>
      </c>
      <c r="V1008" s="183">
        <f t="shared" si="308"/>
        <v>0</v>
      </c>
      <c r="W1008" s="46">
        <f t="shared" si="303"/>
        <v>0</v>
      </c>
      <c r="Y1008"/>
      <c r="Z1008"/>
    </row>
    <row r="1009" spans="1:26" s="72" customFormat="1" outlineLevel="1" x14ac:dyDescent="0.2">
      <c r="A1009" s="322"/>
      <c r="B1009" s="25"/>
      <c r="C1009" s="23"/>
      <c r="D1009" s="23"/>
      <c r="E1009" s="24"/>
      <c r="F1009" s="176" t="s">
        <v>328</v>
      </c>
      <c r="G1009" s="190">
        <f t="shared" ref="G1009:V1009" si="309">G149</f>
        <v>0</v>
      </c>
      <c r="H1009" s="191">
        <f t="shared" si="309"/>
        <v>0</v>
      </c>
      <c r="I1009" s="179">
        <f t="shared" si="309"/>
        <v>0</v>
      </c>
      <c r="J1009" s="179">
        <f t="shared" si="309"/>
        <v>0</v>
      </c>
      <c r="K1009" s="197">
        <f t="shared" si="309"/>
        <v>0</v>
      </c>
      <c r="L1009" s="181">
        <f t="shared" si="309"/>
        <v>0</v>
      </c>
      <c r="M1009" s="192">
        <f t="shared" si="309"/>
        <v>0</v>
      </c>
      <c r="N1009" s="182">
        <f t="shared" si="309"/>
        <v>0</v>
      </c>
      <c r="O1009" s="182">
        <f t="shared" si="309"/>
        <v>0</v>
      </c>
      <c r="P1009" s="182">
        <f t="shared" si="309"/>
        <v>0</v>
      </c>
      <c r="Q1009" s="182">
        <f t="shared" si="309"/>
        <v>0</v>
      </c>
      <c r="R1009" s="182">
        <f t="shared" si="309"/>
        <v>0</v>
      </c>
      <c r="S1009" s="182">
        <f t="shared" si="309"/>
        <v>0</v>
      </c>
      <c r="T1009" s="178">
        <f t="shared" si="309"/>
        <v>0</v>
      </c>
      <c r="U1009" s="182">
        <f t="shared" si="309"/>
        <v>0</v>
      </c>
      <c r="V1009" s="183">
        <f t="shared" si="309"/>
        <v>0</v>
      </c>
      <c r="W1009" s="46">
        <f t="shared" si="303"/>
        <v>0</v>
      </c>
      <c r="Y1009"/>
      <c r="Z1009"/>
    </row>
    <row r="1010" spans="1:26" s="72" customFormat="1" outlineLevel="1" x14ac:dyDescent="0.2">
      <c r="A1010" s="322"/>
      <c r="B1010" s="25"/>
      <c r="C1010" s="23"/>
      <c r="D1010" s="23"/>
      <c r="E1010" s="24"/>
      <c r="F1010" s="176" t="s">
        <v>329</v>
      </c>
      <c r="G1010" s="190">
        <f t="shared" ref="G1010:V1010" si="310">G150</f>
        <v>0</v>
      </c>
      <c r="H1010" s="191">
        <f t="shared" si="310"/>
        <v>0</v>
      </c>
      <c r="I1010" s="179">
        <f t="shared" si="310"/>
        <v>0</v>
      </c>
      <c r="J1010" s="179">
        <f t="shared" si="310"/>
        <v>0</v>
      </c>
      <c r="K1010" s="197">
        <f t="shared" si="310"/>
        <v>0</v>
      </c>
      <c r="L1010" s="181">
        <f t="shared" si="310"/>
        <v>0</v>
      </c>
      <c r="M1010" s="192">
        <f t="shared" si="310"/>
        <v>0</v>
      </c>
      <c r="N1010" s="182">
        <f t="shared" si="310"/>
        <v>0</v>
      </c>
      <c r="O1010" s="182">
        <f t="shared" si="310"/>
        <v>0</v>
      </c>
      <c r="P1010" s="182">
        <f t="shared" si="310"/>
        <v>0</v>
      </c>
      <c r="Q1010" s="182">
        <f t="shared" si="310"/>
        <v>0</v>
      </c>
      <c r="R1010" s="182">
        <f t="shared" si="310"/>
        <v>0</v>
      </c>
      <c r="S1010" s="182">
        <f t="shared" si="310"/>
        <v>0</v>
      </c>
      <c r="T1010" s="178">
        <f t="shared" si="310"/>
        <v>0</v>
      </c>
      <c r="U1010" s="182">
        <f t="shared" si="310"/>
        <v>0</v>
      </c>
      <c r="V1010" s="183">
        <f t="shared" si="310"/>
        <v>0</v>
      </c>
      <c r="W1010" s="46">
        <f t="shared" si="303"/>
        <v>0</v>
      </c>
      <c r="Y1010"/>
      <c r="Z1010"/>
    </row>
    <row r="1011" spans="1:26" s="72" customFormat="1" outlineLevel="1" x14ac:dyDescent="0.2">
      <c r="A1011" s="322"/>
      <c r="B1011" s="25"/>
      <c r="C1011" s="23"/>
      <c r="D1011" s="23"/>
      <c r="E1011" s="24"/>
      <c r="F1011" s="176" t="s">
        <v>330</v>
      </c>
      <c r="G1011" s="190">
        <f t="shared" ref="G1011:V1011" si="311">G151</f>
        <v>0</v>
      </c>
      <c r="H1011" s="191">
        <f t="shared" si="311"/>
        <v>0</v>
      </c>
      <c r="I1011" s="179">
        <f t="shared" si="311"/>
        <v>0</v>
      </c>
      <c r="J1011" s="179">
        <f t="shared" si="311"/>
        <v>0</v>
      </c>
      <c r="K1011" s="197">
        <f t="shared" si="311"/>
        <v>0</v>
      </c>
      <c r="L1011" s="181">
        <f t="shared" si="311"/>
        <v>0</v>
      </c>
      <c r="M1011" s="192">
        <f t="shared" si="311"/>
        <v>0</v>
      </c>
      <c r="N1011" s="182">
        <f t="shared" si="311"/>
        <v>0</v>
      </c>
      <c r="O1011" s="182">
        <f t="shared" si="311"/>
        <v>0</v>
      </c>
      <c r="P1011" s="182">
        <f t="shared" si="311"/>
        <v>0</v>
      </c>
      <c r="Q1011" s="182">
        <f t="shared" si="311"/>
        <v>0</v>
      </c>
      <c r="R1011" s="182">
        <f t="shared" si="311"/>
        <v>0</v>
      </c>
      <c r="S1011" s="182">
        <f t="shared" si="311"/>
        <v>0</v>
      </c>
      <c r="T1011" s="178">
        <f t="shared" si="311"/>
        <v>0</v>
      </c>
      <c r="U1011" s="182">
        <f t="shared" si="311"/>
        <v>0</v>
      </c>
      <c r="V1011" s="183">
        <f t="shared" si="311"/>
        <v>0</v>
      </c>
      <c r="W1011" s="46">
        <f t="shared" si="303"/>
        <v>0</v>
      </c>
      <c r="Y1011"/>
      <c r="Z1011"/>
    </row>
    <row r="1012" spans="1:26" s="72" customFormat="1" x14ac:dyDescent="0.2">
      <c r="A1012" s="322"/>
      <c r="B1012" s="25"/>
      <c r="C1012" s="23"/>
      <c r="D1012" s="23" t="s">
        <v>53</v>
      </c>
      <c r="E1012" s="24"/>
      <c r="F1012" s="24"/>
      <c r="G1012" s="69"/>
      <c r="H1012" s="66"/>
      <c r="I1012" s="66"/>
      <c r="J1012" s="66"/>
      <c r="K1012" s="67"/>
      <c r="L1012" s="51"/>
      <c r="M1012" s="34"/>
      <c r="N1012" s="34"/>
      <c r="O1012" s="34"/>
      <c r="P1012" s="34"/>
      <c r="Q1012" s="34"/>
      <c r="R1012" s="34"/>
      <c r="S1012" s="34"/>
      <c r="T1012" s="34"/>
      <c r="U1012" s="34"/>
      <c r="V1012" s="37"/>
      <c r="W1012" s="33"/>
      <c r="Y1012"/>
      <c r="Z1012"/>
    </row>
    <row r="1013" spans="1:26" s="72" customFormat="1" x14ac:dyDescent="0.2">
      <c r="A1013" s="322"/>
      <c r="B1013" s="25"/>
      <c r="C1013" s="23"/>
      <c r="D1013" s="23"/>
      <c r="E1013" s="64" t="s">
        <v>54</v>
      </c>
      <c r="F1013" s="24"/>
      <c r="G1013" s="69">
        <f t="shared" ref="G1013:W1013" si="312">SUBTOTAL(9,G1014:G1016)</f>
        <v>0</v>
      </c>
      <c r="H1013" s="70">
        <f t="shared" si="312"/>
        <v>0</v>
      </c>
      <c r="I1013" s="66">
        <f t="shared" si="312"/>
        <v>0</v>
      </c>
      <c r="J1013" s="66">
        <f t="shared" si="312"/>
        <v>0</v>
      </c>
      <c r="K1013" s="67">
        <f t="shared" si="312"/>
        <v>0</v>
      </c>
      <c r="L1013" s="34">
        <f t="shared" si="312"/>
        <v>0</v>
      </c>
      <c r="M1013" s="34">
        <f t="shared" si="312"/>
        <v>0</v>
      </c>
      <c r="N1013" s="34">
        <f t="shared" si="312"/>
        <v>0</v>
      </c>
      <c r="O1013" s="34">
        <f t="shared" si="312"/>
        <v>0</v>
      </c>
      <c r="P1013" s="34">
        <f t="shared" si="312"/>
        <v>0</v>
      </c>
      <c r="Q1013" s="34">
        <f t="shared" si="312"/>
        <v>0</v>
      </c>
      <c r="R1013" s="34">
        <f t="shared" si="312"/>
        <v>0</v>
      </c>
      <c r="S1013" s="34">
        <f t="shared" si="312"/>
        <v>0</v>
      </c>
      <c r="T1013" s="34">
        <f t="shared" si="312"/>
        <v>0</v>
      </c>
      <c r="U1013" s="34">
        <f t="shared" si="312"/>
        <v>0</v>
      </c>
      <c r="V1013" s="34">
        <f t="shared" si="312"/>
        <v>0</v>
      </c>
      <c r="W1013" s="33">
        <f t="shared" si="312"/>
        <v>0</v>
      </c>
      <c r="Y1013"/>
      <c r="Z1013"/>
    </row>
    <row r="1014" spans="1:26" s="72" customFormat="1" outlineLevel="1" x14ac:dyDescent="0.2">
      <c r="A1014" s="322"/>
      <c r="B1014" s="25"/>
      <c r="C1014" s="23"/>
      <c r="D1014" s="23"/>
      <c r="E1014" s="64"/>
      <c r="F1014" s="176" t="s">
        <v>55</v>
      </c>
      <c r="G1014" s="190">
        <f t="shared" ref="G1014:V1014" si="313">G154</f>
        <v>0</v>
      </c>
      <c r="H1014" s="191">
        <f t="shared" si="313"/>
        <v>0</v>
      </c>
      <c r="I1014" s="179">
        <f t="shared" si="313"/>
        <v>0</v>
      </c>
      <c r="J1014" s="179">
        <f t="shared" si="313"/>
        <v>0</v>
      </c>
      <c r="K1014" s="197">
        <f t="shared" si="313"/>
        <v>0</v>
      </c>
      <c r="L1014" s="181">
        <f t="shared" si="313"/>
        <v>0</v>
      </c>
      <c r="M1014" s="192">
        <f t="shared" si="313"/>
        <v>0</v>
      </c>
      <c r="N1014" s="182">
        <f t="shared" si="313"/>
        <v>0</v>
      </c>
      <c r="O1014" s="182">
        <f t="shared" si="313"/>
        <v>0</v>
      </c>
      <c r="P1014" s="182">
        <f t="shared" si="313"/>
        <v>0</v>
      </c>
      <c r="Q1014" s="182">
        <f t="shared" si="313"/>
        <v>0</v>
      </c>
      <c r="R1014" s="182">
        <f t="shared" si="313"/>
        <v>0</v>
      </c>
      <c r="S1014" s="182">
        <f t="shared" si="313"/>
        <v>0</v>
      </c>
      <c r="T1014" s="178">
        <f t="shared" si="313"/>
        <v>0</v>
      </c>
      <c r="U1014" s="182">
        <f t="shared" si="313"/>
        <v>0</v>
      </c>
      <c r="V1014" s="183">
        <f t="shared" si="313"/>
        <v>0</v>
      </c>
      <c r="W1014" s="46">
        <f>G1014-SUM(H1014:V1014)</f>
        <v>0</v>
      </c>
      <c r="Y1014"/>
      <c r="Z1014"/>
    </row>
    <row r="1015" spans="1:26" s="72" customFormat="1" outlineLevel="1" x14ac:dyDescent="0.2">
      <c r="A1015" s="322"/>
      <c r="B1015" s="25"/>
      <c r="C1015" s="23"/>
      <c r="D1015" s="23"/>
      <c r="E1015" s="24"/>
      <c r="F1015" s="176" t="s">
        <v>161</v>
      </c>
      <c r="G1015" s="190">
        <f t="shared" ref="G1015:V1015" si="314">G155</f>
        <v>0</v>
      </c>
      <c r="H1015" s="191">
        <f t="shared" si="314"/>
        <v>0</v>
      </c>
      <c r="I1015" s="179">
        <f t="shared" si="314"/>
        <v>0</v>
      </c>
      <c r="J1015" s="179">
        <f t="shared" si="314"/>
        <v>0</v>
      </c>
      <c r="K1015" s="197">
        <f t="shared" si="314"/>
        <v>0</v>
      </c>
      <c r="L1015" s="181">
        <f t="shared" si="314"/>
        <v>0</v>
      </c>
      <c r="M1015" s="192">
        <f t="shared" si="314"/>
        <v>0</v>
      </c>
      <c r="N1015" s="182">
        <f t="shared" si="314"/>
        <v>0</v>
      </c>
      <c r="O1015" s="182">
        <f t="shared" si="314"/>
        <v>0</v>
      </c>
      <c r="P1015" s="182">
        <f t="shared" si="314"/>
        <v>0</v>
      </c>
      <c r="Q1015" s="182">
        <f t="shared" si="314"/>
        <v>0</v>
      </c>
      <c r="R1015" s="182">
        <f t="shared" si="314"/>
        <v>0</v>
      </c>
      <c r="S1015" s="182">
        <f t="shared" si="314"/>
        <v>0</v>
      </c>
      <c r="T1015" s="178">
        <f t="shared" si="314"/>
        <v>0</v>
      </c>
      <c r="U1015" s="182">
        <f t="shared" si="314"/>
        <v>0</v>
      </c>
      <c r="V1015" s="183">
        <f t="shared" si="314"/>
        <v>0</v>
      </c>
      <c r="W1015" s="46">
        <f>G1015-SUM(H1015:V1015)</f>
        <v>0</v>
      </c>
      <c r="Y1015"/>
      <c r="Z1015"/>
    </row>
    <row r="1016" spans="1:26" s="72" customFormat="1" outlineLevel="1" x14ac:dyDescent="0.2">
      <c r="A1016" s="322"/>
      <c r="B1016" s="25"/>
      <c r="C1016" s="23"/>
      <c r="D1016" s="23"/>
      <c r="E1016" s="24"/>
      <c r="F1016" s="176" t="s">
        <v>331</v>
      </c>
      <c r="G1016" s="190">
        <f t="shared" ref="G1016:V1016" si="315">G156</f>
        <v>0</v>
      </c>
      <c r="H1016" s="191">
        <f t="shared" si="315"/>
        <v>0</v>
      </c>
      <c r="I1016" s="179">
        <f t="shared" si="315"/>
        <v>0</v>
      </c>
      <c r="J1016" s="179">
        <f t="shared" si="315"/>
        <v>0</v>
      </c>
      <c r="K1016" s="197">
        <f t="shared" si="315"/>
        <v>0</v>
      </c>
      <c r="L1016" s="181">
        <f t="shared" si="315"/>
        <v>0</v>
      </c>
      <c r="M1016" s="192">
        <f t="shared" si="315"/>
        <v>0</v>
      </c>
      <c r="N1016" s="182">
        <f t="shared" si="315"/>
        <v>0</v>
      </c>
      <c r="O1016" s="182">
        <f t="shared" si="315"/>
        <v>0</v>
      </c>
      <c r="P1016" s="182">
        <f t="shared" si="315"/>
        <v>0</v>
      </c>
      <c r="Q1016" s="182">
        <f t="shared" si="315"/>
        <v>0</v>
      </c>
      <c r="R1016" s="182">
        <f t="shared" si="315"/>
        <v>0</v>
      </c>
      <c r="S1016" s="182">
        <f t="shared" si="315"/>
        <v>0</v>
      </c>
      <c r="T1016" s="182">
        <f t="shared" si="315"/>
        <v>0</v>
      </c>
      <c r="U1016" s="182">
        <f t="shared" si="315"/>
        <v>0</v>
      </c>
      <c r="V1016" s="183">
        <f t="shared" si="315"/>
        <v>0</v>
      </c>
      <c r="W1016" s="46">
        <f>G1016-SUM(H1016:V1016)</f>
        <v>0</v>
      </c>
      <c r="Y1016"/>
      <c r="Z1016"/>
    </row>
    <row r="1017" spans="1:26" s="72" customFormat="1" x14ac:dyDescent="0.2">
      <c r="A1017" s="322"/>
      <c r="B1017" s="25"/>
      <c r="C1017" s="23"/>
      <c r="D1017" s="23"/>
      <c r="E1017" s="24" t="s">
        <v>56</v>
      </c>
      <c r="F1017" s="24"/>
      <c r="G1017" s="69">
        <f t="shared" ref="G1017:W1017" si="316">SUBTOTAL(9,G1018:G1020)</f>
        <v>0</v>
      </c>
      <c r="H1017" s="70">
        <f t="shared" si="316"/>
        <v>0</v>
      </c>
      <c r="I1017" s="66">
        <f t="shared" si="316"/>
        <v>0</v>
      </c>
      <c r="J1017" s="66">
        <f t="shared" si="316"/>
        <v>0</v>
      </c>
      <c r="K1017" s="67">
        <f t="shared" si="316"/>
        <v>0</v>
      </c>
      <c r="L1017" s="34">
        <f t="shared" si="316"/>
        <v>0</v>
      </c>
      <c r="M1017" s="34">
        <f t="shared" si="316"/>
        <v>0</v>
      </c>
      <c r="N1017" s="34">
        <f t="shared" si="316"/>
        <v>0</v>
      </c>
      <c r="O1017" s="34">
        <f t="shared" si="316"/>
        <v>0</v>
      </c>
      <c r="P1017" s="34">
        <f t="shared" si="316"/>
        <v>0</v>
      </c>
      <c r="Q1017" s="34">
        <f t="shared" si="316"/>
        <v>0</v>
      </c>
      <c r="R1017" s="34">
        <f t="shared" si="316"/>
        <v>0</v>
      </c>
      <c r="S1017" s="34">
        <f t="shared" si="316"/>
        <v>0</v>
      </c>
      <c r="T1017" s="34">
        <f t="shared" si="316"/>
        <v>0</v>
      </c>
      <c r="U1017" s="34">
        <f t="shared" si="316"/>
        <v>0</v>
      </c>
      <c r="V1017" s="34">
        <f t="shared" si="316"/>
        <v>0</v>
      </c>
      <c r="W1017" s="33">
        <f t="shared" si="316"/>
        <v>0</v>
      </c>
      <c r="Y1017"/>
      <c r="Z1017"/>
    </row>
    <row r="1018" spans="1:26" s="72" customFormat="1" outlineLevel="1" x14ac:dyDescent="0.2">
      <c r="A1018" s="322"/>
      <c r="B1018" s="25"/>
      <c r="C1018" s="23"/>
      <c r="D1018" s="23"/>
      <c r="E1018" s="24"/>
      <c r="F1018" s="176" t="s">
        <v>162</v>
      </c>
      <c r="G1018" s="190">
        <f t="shared" ref="G1018:V1018" si="317">G158</f>
        <v>0</v>
      </c>
      <c r="H1018" s="191">
        <f t="shared" si="317"/>
        <v>0</v>
      </c>
      <c r="I1018" s="179">
        <f t="shared" si="317"/>
        <v>0</v>
      </c>
      <c r="J1018" s="179">
        <f t="shared" si="317"/>
        <v>0</v>
      </c>
      <c r="K1018" s="197">
        <f t="shared" si="317"/>
        <v>0</v>
      </c>
      <c r="L1018" s="181">
        <f t="shared" si="317"/>
        <v>0</v>
      </c>
      <c r="M1018" s="192">
        <f t="shared" si="317"/>
        <v>0</v>
      </c>
      <c r="N1018" s="182">
        <f t="shared" si="317"/>
        <v>0</v>
      </c>
      <c r="O1018" s="182">
        <f t="shared" si="317"/>
        <v>0</v>
      </c>
      <c r="P1018" s="182">
        <f t="shared" si="317"/>
        <v>0</v>
      </c>
      <c r="Q1018" s="182">
        <f t="shared" si="317"/>
        <v>0</v>
      </c>
      <c r="R1018" s="182">
        <f t="shared" si="317"/>
        <v>0</v>
      </c>
      <c r="S1018" s="182">
        <f t="shared" si="317"/>
        <v>0</v>
      </c>
      <c r="T1018" s="178">
        <f t="shared" si="317"/>
        <v>0</v>
      </c>
      <c r="U1018" s="182">
        <f t="shared" si="317"/>
        <v>0</v>
      </c>
      <c r="V1018" s="183">
        <f t="shared" si="317"/>
        <v>0</v>
      </c>
      <c r="W1018" s="46">
        <f>G1018-SUM(H1018:V1018)</f>
        <v>0</v>
      </c>
      <c r="Y1018"/>
      <c r="Z1018"/>
    </row>
    <row r="1019" spans="1:26" s="72" customFormat="1" outlineLevel="1" x14ac:dyDescent="0.2">
      <c r="A1019" s="322"/>
      <c r="B1019" s="25"/>
      <c r="C1019" s="23"/>
      <c r="D1019" s="23"/>
      <c r="E1019" s="24"/>
      <c r="F1019" s="176" t="s">
        <v>163</v>
      </c>
      <c r="G1019" s="190">
        <f t="shared" ref="G1019:V1019" si="318">G159</f>
        <v>0</v>
      </c>
      <c r="H1019" s="191">
        <f t="shared" si="318"/>
        <v>0</v>
      </c>
      <c r="I1019" s="179">
        <f t="shared" si="318"/>
        <v>0</v>
      </c>
      <c r="J1019" s="179">
        <f t="shared" si="318"/>
        <v>0</v>
      </c>
      <c r="K1019" s="197">
        <f t="shared" si="318"/>
        <v>0</v>
      </c>
      <c r="L1019" s="181">
        <f t="shared" si="318"/>
        <v>0</v>
      </c>
      <c r="M1019" s="192">
        <f t="shared" si="318"/>
        <v>0</v>
      </c>
      <c r="N1019" s="182">
        <f t="shared" si="318"/>
        <v>0</v>
      </c>
      <c r="O1019" s="182">
        <f t="shared" si="318"/>
        <v>0</v>
      </c>
      <c r="P1019" s="182">
        <f t="shared" si="318"/>
        <v>0</v>
      </c>
      <c r="Q1019" s="182">
        <f t="shared" si="318"/>
        <v>0</v>
      </c>
      <c r="R1019" s="182">
        <f t="shared" si="318"/>
        <v>0</v>
      </c>
      <c r="S1019" s="182">
        <f t="shared" si="318"/>
        <v>0</v>
      </c>
      <c r="T1019" s="178">
        <f t="shared" si="318"/>
        <v>0</v>
      </c>
      <c r="U1019" s="182">
        <f t="shared" si="318"/>
        <v>0</v>
      </c>
      <c r="V1019" s="183">
        <f t="shared" si="318"/>
        <v>0</v>
      </c>
      <c r="W1019" s="46">
        <f>G1019-SUM(H1019:V1019)</f>
        <v>0</v>
      </c>
      <c r="Y1019"/>
      <c r="Z1019"/>
    </row>
    <row r="1020" spans="1:26" s="72" customFormat="1" outlineLevel="1" x14ac:dyDescent="0.2">
      <c r="A1020" s="322"/>
      <c r="B1020" s="25"/>
      <c r="C1020" s="23"/>
      <c r="D1020" s="23"/>
      <c r="E1020" s="24"/>
      <c r="F1020" s="176" t="s">
        <v>332</v>
      </c>
      <c r="G1020" s="190">
        <f t="shared" ref="G1020:V1020" si="319">G160</f>
        <v>0</v>
      </c>
      <c r="H1020" s="191">
        <f t="shared" si="319"/>
        <v>0</v>
      </c>
      <c r="I1020" s="179">
        <f t="shared" si="319"/>
        <v>0</v>
      </c>
      <c r="J1020" s="179">
        <f t="shared" si="319"/>
        <v>0</v>
      </c>
      <c r="K1020" s="197">
        <f t="shared" si="319"/>
        <v>0</v>
      </c>
      <c r="L1020" s="181">
        <f t="shared" si="319"/>
        <v>0</v>
      </c>
      <c r="M1020" s="192">
        <f t="shared" si="319"/>
        <v>0</v>
      </c>
      <c r="N1020" s="182">
        <f t="shared" si="319"/>
        <v>0</v>
      </c>
      <c r="O1020" s="182">
        <f t="shared" si="319"/>
        <v>0</v>
      </c>
      <c r="P1020" s="182">
        <f t="shared" si="319"/>
        <v>0</v>
      </c>
      <c r="Q1020" s="182">
        <f t="shared" si="319"/>
        <v>0</v>
      </c>
      <c r="R1020" s="182">
        <f t="shared" si="319"/>
        <v>0</v>
      </c>
      <c r="S1020" s="182">
        <f t="shared" si="319"/>
        <v>0</v>
      </c>
      <c r="T1020" s="178">
        <f t="shared" si="319"/>
        <v>0</v>
      </c>
      <c r="U1020" s="182">
        <f t="shared" si="319"/>
        <v>0</v>
      </c>
      <c r="V1020" s="183">
        <f t="shared" si="319"/>
        <v>0</v>
      </c>
      <c r="W1020" s="46">
        <f>G1020-SUM(H1020:V1020)</f>
        <v>0</v>
      </c>
      <c r="Y1020"/>
      <c r="Z1020"/>
    </row>
    <row r="1021" spans="1:26" s="72" customFormat="1" x14ac:dyDescent="0.2">
      <c r="A1021" s="322"/>
      <c r="B1021" s="25"/>
      <c r="C1021" s="23"/>
      <c r="D1021" s="23"/>
      <c r="E1021" s="24" t="s">
        <v>57</v>
      </c>
      <c r="F1021" s="24"/>
      <c r="G1021" s="69">
        <f t="shared" ref="G1021:W1021" si="320">SUBTOTAL(9,G1022:G1024)</f>
        <v>0</v>
      </c>
      <c r="H1021" s="70">
        <f t="shared" si="320"/>
        <v>0</v>
      </c>
      <c r="I1021" s="66">
        <f t="shared" si="320"/>
        <v>0</v>
      </c>
      <c r="J1021" s="66">
        <f t="shared" si="320"/>
        <v>0</v>
      </c>
      <c r="K1021" s="67">
        <f t="shared" si="320"/>
        <v>0</v>
      </c>
      <c r="L1021" s="34">
        <f t="shared" si="320"/>
        <v>0</v>
      </c>
      <c r="M1021" s="34">
        <f t="shared" si="320"/>
        <v>0</v>
      </c>
      <c r="N1021" s="34">
        <f t="shared" si="320"/>
        <v>0</v>
      </c>
      <c r="O1021" s="34">
        <f t="shared" si="320"/>
        <v>0</v>
      </c>
      <c r="P1021" s="34">
        <f t="shared" si="320"/>
        <v>0</v>
      </c>
      <c r="Q1021" s="34">
        <f t="shared" si="320"/>
        <v>0</v>
      </c>
      <c r="R1021" s="34">
        <f t="shared" si="320"/>
        <v>0</v>
      </c>
      <c r="S1021" s="34">
        <f t="shared" si="320"/>
        <v>0</v>
      </c>
      <c r="T1021" s="34">
        <f t="shared" si="320"/>
        <v>0</v>
      </c>
      <c r="U1021" s="34">
        <f t="shared" si="320"/>
        <v>0</v>
      </c>
      <c r="V1021" s="34">
        <f t="shared" si="320"/>
        <v>0</v>
      </c>
      <c r="W1021" s="33">
        <f t="shared" si="320"/>
        <v>0</v>
      </c>
      <c r="Y1021"/>
      <c r="Z1021"/>
    </row>
    <row r="1022" spans="1:26" s="72" customFormat="1" outlineLevel="1" x14ac:dyDescent="0.2">
      <c r="A1022" s="322"/>
      <c r="B1022" s="25"/>
      <c r="C1022" s="23"/>
      <c r="D1022" s="23"/>
      <c r="E1022" s="24"/>
      <c r="F1022" s="176" t="s">
        <v>164</v>
      </c>
      <c r="G1022" s="190">
        <f t="shared" ref="G1022:V1022" si="321">G162</f>
        <v>0</v>
      </c>
      <c r="H1022" s="191">
        <f t="shared" si="321"/>
        <v>0</v>
      </c>
      <c r="I1022" s="179">
        <f t="shared" si="321"/>
        <v>0</v>
      </c>
      <c r="J1022" s="179">
        <f t="shared" si="321"/>
        <v>0</v>
      </c>
      <c r="K1022" s="197">
        <f t="shared" si="321"/>
        <v>0</v>
      </c>
      <c r="L1022" s="181">
        <f t="shared" si="321"/>
        <v>0</v>
      </c>
      <c r="M1022" s="192">
        <f t="shared" si="321"/>
        <v>0</v>
      </c>
      <c r="N1022" s="182">
        <f t="shared" si="321"/>
        <v>0</v>
      </c>
      <c r="O1022" s="182">
        <f t="shared" si="321"/>
        <v>0</v>
      </c>
      <c r="P1022" s="182">
        <f t="shared" si="321"/>
        <v>0</v>
      </c>
      <c r="Q1022" s="182">
        <f t="shared" si="321"/>
        <v>0</v>
      </c>
      <c r="R1022" s="182">
        <f t="shared" si="321"/>
        <v>0</v>
      </c>
      <c r="S1022" s="182">
        <f t="shared" si="321"/>
        <v>0</v>
      </c>
      <c r="T1022" s="178">
        <f t="shared" si="321"/>
        <v>0</v>
      </c>
      <c r="U1022" s="182">
        <f t="shared" si="321"/>
        <v>0</v>
      </c>
      <c r="V1022" s="183">
        <f t="shared" si="321"/>
        <v>0</v>
      </c>
      <c r="W1022" s="46">
        <f>G1022-SUM(H1022:V1022)</f>
        <v>0</v>
      </c>
      <c r="Y1022"/>
      <c r="Z1022"/>
    </row>
    <row r="1023" spans="1:26" s="72" customFormat="1" outlineLevel="1" x14ac:dyDescent="0.2">
      <c r="A1023" s="322"/>
      <c r="B1023" s="25"/>
      <c r="C1023" s="23"/>
      <c r="D1023" s="23"/>
      <c r="E1023" s="24"/>
      <c r="F1023" s="176" t="s">
        <v>165</v>
      </c>
      <c r="G1023" s="190">
        <f t="shared" ref="G1023:V1023" si="322">G163</f>
        <v>0</v>
      </c>
      <c r="H1023" s="191">
        <f t="shared" si="322"/>
        <v>0</v>
      </c>
      <c r="I1023" s="179">
        <f t="shared" si="322"/>
        <v>0</v>
      </c>
      <c r="J1023" s="179">
        <f t="shared" si="322"/>
        <v>0</v>
      </c>
      <c r="K1023" s="197">
        <f t="shared" si="322"/>
        <v>0</v>
      </c>
      <c r="L1023" s="181">
        <f t="shared" si="322"/>
        <v>0</v>
      </c>
      <c r="M1023" s="192">
        <f t="shared" si="322"/>
        <v>0</v>
      </c>
      <c r="N1023" s="182">
        <f t="shared" si="322"/>
        <v>0</v>
      </c>
      <c r="O1023" s="182">
        <f t="shared" si="322"/>
        <v>0</v>
      </c>
      <c r="P1023" s="182">
        <f t="shared" si="322"/>
        <v>0</v>
      </c>
      <c r="Q1023" s="182">
        <f t="shared" si="322"/>
        <v>0</v>
      </c>
      <c r="R1023" s="182">
        <f t="shared" si="322"/>
        <v>0</v>
      </c>
      <c r="S1023" s="182">
        <f t="shared" si="322"/>
        <v>0</v>
      </c>
      <c r="T1023" s="178">
        <f t="shared" si="322"/>
        <v>0</v>
      </c>
      <c r="U1023" s="182">
        <f t="shared" si="322"/>
        <v>0</v>
      </c>
      <c r="V1023" s="183">
        <f t="shared" si="322"/>
        <v>0</v>
      </c>
      <c r="W1023" s="46">
        <f>G1023-SUM(H1023:V1023)</f>
        <v>0</v>
      </c>
      <c r="Y1023"/>
      <c r="Z1023"/>
    </row>
    <row r="1024" spans="1:26" s="72" customFormat="1" outlineLevel="1" x14ac:dyDescent="0.2">
      <c r="A1024" s="322"/>
      <c r="B1024" s="25"/>
      <c r="C1024" s="23"/>
      <c r="D1024" s="23"/>
      <c r="E1024" s="24"/>
      <c r="F1024" s="176" t="s">
        <v>333</v>
      </c>
      <c r="G1024" s="190">
        <f t="shared" ref="G1024:V1024" si="323">G164</f>
        <v>0</v>
      </c>
      <c r="H1024" s="191">
        <f t="shared" si="323"/>
        <v>0</v>
      </c>
      <c r="I1024" s="179">
        <f t="shared" si="323"/>
        <v>0</v>
      </c>
      <c r="J1024" s="179">
        <f t="shared" si="323"/>
        <v>0</v>
      </c>
      <c r="K1024" s="197">
        <f t="shared" si="323"/>
        <v>0</v>
      </c>
      <c r="L1024" s="181">
        <f t="shared" si="323"/>
        <v>0</v>
      </c>
      <c r="M1024" s="192">
        <f t="shared" si="323"/>
        <v>0</v>
      </c>
      <c r="N1024" s="182">
        <f t="shared" si="323"/>
        <v>0</v>
      </c>
      <c r="O1024" s="182">
        <f t="shared" si="323"/>
        <v>0</v>
      </c>
      <c r="P1024" s="182">
        <f t="shared" si="323"/>
        <v>0</v>
      </c>
      <c r="Q1024" s="182">
        <f t="shared" si="323"/>
        <v>0</v>
      </c>
      <c r="R1024" s="182">
        <f t="shared" si="323"/>
        <v>0</v>
      </c>
      <c r="S1024" s="182">
        <f t="shared" si="323"/>
        <v>0</v>
      </c>
      <c r="T1024" s="178">
        <f t="shared" si="323"/>
        <v>0</v>
      </c>
      <c r="U1024" s="182">
        <f t="shared" si="323"/>
        <v>0</v>
      </c>
      <c r="V1024" s="183">
        <f t="shared" si="323"/>
        <v>0</v>
      </c>
      <c r="W1024" s="46">
        <f>G1024-SUM(H1024:V1024)</f>
        <v>0</v>
      </c>
      <c r="Y1024"/>
      <c r="Z1024"/>
    </row>
    <row r="1025" spans="1:26" s="72" customFormat="1" x14ac:dyDescent="0.2">
      <c r="A1025" s="322"/>
      <c r="B1025" s="25"/>
      <c r="C1025" s="23"/>
      <c r="D1025" s="23" t="s">
        <v>58</v>
      </c>
      <c r="E1025" s="24"/>
      <c r="F1025" s="24"/>
      <c r="G1025" s="69"/>
      <c r="H1025" s="66"/>
      <c r="I1025" s="66"/>
      <c r="J1025" s="66"/>
      <c r="K1025" s="67"/>
      <c r="L1025" s="51"/>
      <c r="M1025" s="34"/>
      <c r="N1025" s="34"/>
      <c r="O1025" s="34"/>
      <c r="P1025" s="34"/>
      <c r="Q1025" s="34"/>
      <c r="R1025" s="34"/>
      <c r="S1025" s="34"/>
      <c r="T1025" s="34"/>
      <c r="U1025" s="34"/>
      <c r="V1025" s="37"/>
      <c r="W1025" s="33"/>
      <c r="Y1025"/>
      <c r="Z1025"/>
    </row>
    <row r="1026" spans="1:26" s="72" customFormat="1" x14ac:dyDescent="0.2">
      <c r="A1026" s="322"/>
      <c r="B1026" s="25"/>
      <c r="C1026" s="23"/>
      <c r="D1026" s="23"/>
      <c r="E1026" s="24" t="s">
        <v>172</v>
      </c>
      <c r="F1026" s="24"/>
      <c r="G1026" s="69">
        <f t="shared" ref="G1026:W1026" si="324">SUBTOTAL(9,G1027:G1028)</f>
        <v>0</v>
      </c>
      <c r="H1026" s="70">
        <f t="shared" si="324"/>
        <v>0</v>
      </c>
      <c r="I1026" s="66">
        <f t="shared" si="324"/>
        <v>0</v>
      </c>
      <c r="J1026" s="66">
        <f t="shared" si="324"/>
        <v>0</v>
      </c>
      <c r="K1026" s="67">
        <f t="shared" si="324"/>
        <v>0</v>
      </c>
      <c r="L1026" s="34">
        <f t="shared" si="324"/>
        <v>0</v>
      </c>
      <c r="M1026" s="34">
        <f t="shared" si="324"/>
        <v>0</v>
      </c>
      <c r="N1026" s="34">
        <f t="shared" si="324"/>
        <v>0</v>
      </c>
      <c r="O1026" s="34">
        <f t="shared" si="324"/>
        <v>0</v>
      </c>
      <c r="P1026" s="34">
        <f t="shared" si="324"/>
        <v>0</v>
      </c>
      <c r="Q1026" s="34">
        <f t="shared" si="324"/>
        <v>0</v>
      </c>
      <c r="R1026" s="34">
        <f t="shared" si="324"/>
        <v>0</v>
      </c>
      <c r="S1026" s="34">
        <f t="shared" si="324"/>
        <v>0</v>
      </c>
      <c r="T1026" s="34">
        <f t="shared" si="324"/>
        <v>0</v>
      </c>
      <c r="U1026" s="34">
        <f t="shared" si="324"/>
        <v>0</v>
      </c>
      <c r="V1026" s="34">
        <f t="shared" si="324"/>
        <v>0</v>
      </c>
      <c r="W1026" s="33">
        <f t="shared" si="324"/>
        <v>0</v>
      </c>
      <c r="Y1026"/>
      <c r="Z1026"/>
    </row>
    <row r="1027" spans="1:26" s="72" customFormat="1" outlineLevel="1" x14ac:dyDescent="0.2">
      <c r="A1027" s="322"/>
      <c r="B1027" s="25"/>
      <c r="C1027" s="23"/>
      <c r="D1027" s="23"/>
      <c r="E1027" s="24"/>
      <c r="F1027" s="176" t="s">
        <v>61</v>
      </c>
      <c r="G1027" s="190">
        <f t="shared" ref="G1027:V1027" si="325">G167</f>
        <v>0</v>
      </c>
      <c r="H1027" s="191">
        <f t="shared" si="325"/>
        <v>0</v>
      </c>
      <c r="I1027" s="179">
        <f t="shared" si="325"/>
        <v>0</v>
      </c>
      <c r="J1027" s="179">
        <f t="shared" si="325"/>
        <v>0</v>
      </c>
      <c r="K1027" s="197">
        <f t="shared" si="325"/>
        <v>0</v>
      </c>
      <c r="L1027" s="181">
        <f t="shared" si="325"/>
        <v>0</v>
      </c>
      <c r="M1027" s="192">
        <f t="shared" si="325"/>
        <v>0</v>
      </c>
      <c r="N1027" s="182">
        <f t="shared" si="325"/>
        <v>0</v>
      </c>
      <c r="O1027" s="182">
        <f t="shared" si="325"/>
        <v>0</v>
      </c>
      <c r="P1027" s="182">
        <f t="shared" si="325"/>
        <v>0</v>
      </c>
      <c r="Q1027" s="182">
        <f t="shared" si="325"/>
        <v>0</v>
      </c>
      <c r="R1027" s="182">
        <f t="shared" si="325"/>
        <v>0</v>
      </c>
      <c r="S1027" s="182">
        <f t="shared" si="325"/>
        <v>0</v>
      </c>
      <c r="T1027" s="178">
        <f t="shared" si="325"/>
        <v>0</v>
      </c>
      <c r="U1027" s="182">
        <f t="shared" si="325"/>
        <v>0</v>
      </c>
      <c r="V1027" s="183">
        <f t="shared" si="325"/>
        <v>0</v>
      </c>
      <c r="W1027" s="46">
        <f>G1027-SUM(H1027:V1027)</f>
        <v>0</v>
      </c>
      <c r="Y1027"/>
      <c r="Z1027"/>
    </row>
    <row r="1028" spans="1:26" s="72" customFormat="1" outlineLevel="1" x14ac:dyDescent="0.2">
      <c r="A1028" s="322"/>
      <c r="B1028" s="25"/>
      <c r="C1028" s="23"/>
      <c r="D1028" s="23"/>
      <c r="E1028" s="24"/>
      <c r="F1028" s="176" t="s">
        <v>173</v>
      </c>
      <c r="G1028" s="190">
        <f t="shared" ref="G1028:V1028" si="326">G168</f>
        <v>0</v>
      </c>
      <c r="H1028" s="191">
        <f t="shared" si="326"/>
        <v>0</v>
      </c>
      <c r="I1028" s="179">
        <f t="shared" si="326"/>
        <v>0</v>
      </c>
      <c r="J1028" s="179">
        <f t="shared" si="326"/>
        <v>0</v>
      </c>
      <c r="K1028" s="197">
        <f t="shared" si="326"/>
        <v>0</v>
      </c>
      <c r="L1028" s="181">
        <f t="shared" si="326"/>
        <v>0</v>
      </c>
      <c r="M1028" s="192">
        <f t="shared" si="326"/>
        <v>0</v>
      </c>
      <c r="N1028" s="182">
        <f t="shared" si="326"/>
        <v>0</v>
      </c>
      <c r="O1028" s="182">
        <f t="shared" si="326"/>
        <v>0</v>
      </c>
      <c r="P1028" s="182">
        <f t="shared" si="326"/>
        <v>0</v>
      </c>
      <c r="Q1028" s="182">
        <f t="shared" si="326"/>
        <v>0</v>
      </c>
      <c r="R1028" s="182">
        <f t="shared" si="326"/>
        <v>0</v>
      </c>
      <c r="S1028" s="182">
        <f t="shared" si="326"/>
        <v>0</v>
      </c>
      <c r="T1028" s="178">
        <f t="shared" si="326"/>
        <v>0</v>
      </c>
      <c r="U1028" s="182">
        <f t="shared" si="326"/>
        <v>0</v>
      </c>
      <c r="V1028" s="183">
        <f t="shared" si="326"/>
        <v>0</v>
      </c>
      <c r="W1028" s="46">
        <f>G1028-SUM(H1028:V1028)</f>
        <v>0</v>
      </c>
      <c r="Y1028"/>
      <c r="Z1028"/>
    </row>
    <row r="1029" spans="1:26" s="72" customFormat="1" x14ac:dyDescent="0.2">
      <c r="A1029" s="322"/>
      <c r="B1029" s="25"/>
      <c r="C1029" s="23"/>
      <c r="D1029" s="23"/>
      <c r="E1029" s="24" t="s">
        <v>166</v>
      </c>
      <c r="F1029" s="24"/>
      <c r="G1029" s="69">
        <f t="shared" ref="G1029:W1029" si="327">SUBTOTAL(9,G1030:G1032)</f>
        <v>0</v>
      </c>
      <c r="H1029" s="70">
        <f t="shared" si="327"/>
        <v>0</v>
      </c>
      <c r="I1029" s="66">
        <f t="shared" si="327"/>
        <v>0</v>
      </c>
      <c r="J1029" s="66">
        <f t="shared" si="327"/>
        <v>0</v>
      </c>
      <c r="K1029" s="67">
        <f t="shared" si="327"/>
        <v>0</v>
      </c>
      <c r="L1029" s="34">
        <f t="shared" si="327"/>
        <v>0</v>
      </c>
      <c r="M1029" s="34">
        <f t="shared" si="327"/>
        <v>0</v>
      </c>
      <c r="N1029" s="34">
        <f t="shared" si="327"/>
        <v>0</v>
      </c>
      <c r="O1029" s="34">
        <f t="shared" si="327"/>
        <v>0</v>
      </c>
      <c r="P1029" s="34">
        <f t="shared" si="327"/>
        <v>0</v>
      </c>
      <c r="Q1029" s="34">
        <f t="shared" si="327"/>
        <v>0</v>
      </c>
      <c r="R1029" s="34">
        <f t="shared" si="327"/>
        <v>0</v>
      </c>
      <c r="S1029" s="34">
        <f t="shared" si="327"/>
        <v>0</v>
      </c>
      <c r="T1029" s="34">
        <f t="shared" si="327"/>
        <v>0</v>
      </c>
      <c r="U1029" s="34">
        <f t="shared" si="327"/>
        <v>0</v>
      </c>
      <c r="V1029" s="34">
        <f t="shared" si="327"/>
        <v>0</v>
      </c>
      <c r="W1029" s="33">
        <f t="shared" si="327"/>
        <v>0</v>
      </c>
      <c r="Y1029"/>
      <c r="Z1029"/>
    </row>
    <row r="1030" spans="1:26" s="72" customFormat="1" outlineLevel="1" x14ac:dyDescent="0.2">
      <c r="A1030" s="322"/>
      <c r="B1030" s="25"/>
      <c r="C1030" s="23"/>
      <c r="D1030" s="23"/>
      <c r="E1030" s="24"/>
      <c r="F1030" s="176" t="s">
        <v>59</v>
      </c>
      <c r="G1030" s="190">
        <f t="shared" ref="G1030:V1030" si="328">G170</f>
        <v>0</v>
      </c>
      <c r="H1030" s="191">
        <f t="shared" si="328"/>
        <v>0</v>
      </c>
      <c r="I1030" s="179">
        <f t="shared" si="328"/>
        <v>0</v>
      </c>
      <c r="J1030" s="179">
        <f t="shared" si="328"/>
        <v>0</v>
      </c>
      <c r="K1030" s="197">
        <f t="shared" si="328"/>
        <v>0</v>
      </c>
      <c r="L1030" s="181">
        <f t="shared" si="328"/>
        <v>0</v>
      </c>
      <c r="M1030" s="192">
        <f t="shared" si="328"/>
        <v>0</v>
      </c>
      <c r="N1030" s="182">
        <f t="shared" si="328"/>
        <v>0</v>
      </c>
      <c r="O1030" s="182">
        <f t="shared" si="328"/>
        <v>0</v>
      </c>
      <c r="P1030" s="182">
        <f t="shared" si="328"/>
        <v>0</v>
      </c>
      <c r="Q1030" s="182">
        <f t="shared" si="328"/>
        <v>0</v>
      </c>
      <c r="R1030" s="182">
        <f t="shared" si="328"/>
        <v>0</v>
      </c>
      <c r="S1030" s="182">
        <f t="shared" si="328"/>
        <v>0</v>
      </c>
      <c r="T1030" s="178">
        <f t="shared" si="328"/>
        <v>0</v>
      </c>
      <c r="U1030" s="182">
        <f t="shared" si="328"/>
        <v>0</v>
      </c>
      <c r="V1030" s="183">
        <f t="shared" si="328"/>
        <v>0</v>
      </c>
      <c r="W1030" s="46">
        <f>G1030-SUM(H1030:V1030)</f>
        <v>0</v>
      </c>
      <c r="Y1030"/>
      <c r="Z1030"/>
    </row>
    <row r="1031" spans="1:26" s="72" customFormat="1" outlineLevel="1" x14ac:dyDescent="0.2">
      <c r="A1031" s="322"/>
      <c r="B1031" s="25"/>
      <c r="C1031" s="23"/>
      <c r="D1031" s="23"/>
      <c r="E1031" s="24"/>
      <c r="F1031" s="176" t="s">
        <v>167</v>
      </c>
      <c r="G1031" s="190">
        <f t="shared" ref="G1031:V1031" si="329">G171</f>
        <v>0</v>
      </c>
      <c r="H1031" s="191">
        <f t="shared" si="329"/>
        <v>0</v>
      </c>
      <c r="I1031" s="179">
        <f t="shared" si="329"/>
        <v>0</v>
      </c>
      <c r="J1031" s="179">
        <f t="shared" si="329"/>
        <v>0</v>
      </c>
      <c r="K1031" s="197">
        <f t="shared" si="329"/>
        <v>0</v>
      </c>
      <c r="L1031" s="181">
        <f t="shared" si="329"/>
        <v>0</v>
      </c>
      <c r="M1031" s="192">
        <f t="shared" si="329"/>
        <v>0</v>
      </c>
      <c r="N1031" s="182">
        <f t="shared" si="329"/>
        <v>0</v>
      </c>
      <c r="O1031" s="182">
        <f t="shared" si="329"/>
        <v>0</v>
      </c>
      <c r="P1031" s="182">
        <f t="shared" si="329"/>
        <v>0</v>
      </c>
      <c r="Q1031" s="182">
        <f t="shared" si="329"/>
        <v>0</v>
      </c>
      <c r="R1031" s="182">
        <f t="shared" si="329"/>
        <v>0</v>
      </c>
      <c r="S1031" s="182">
        <f t="shared" si="329"/>
        <v>0</v>
      </c>
      <c r="T1031" s="178">
        <f t="shared" si="329"/>
        <v>0</v>
      </c>
      <c r="U1031" s="182">
        <f t="shared" si="329"/>
        <v>0</v>
      </c>
      <c r="V1031" s="183">
        <f t="shared" si="329"/>
        <v>0</v>
      </c>
      <c r="W1031" s="46">
        <f>G1031-SUM(H1031:V1031)</f>
        <v>0</v>
      </c>
      <c r="Y1031"/>
      <c r="Z1031"/>
    </row>
    <row r="1032" spans="1:26" s="72" customFormat="1" outlineLevel="1" x14ac:dyDescent="0.2">
      <c r="A1032" s="322"/>
      <c r="B1032" s="25"/>
      <c r="C1032" s="23"/>
      <c r="D1032" s="23"/>
      <c r="E1032" s="24"/>
      <c r="F1032" s="176" t="s">
        <v>168</v>
      </c>
      <c r="G1032" s="190">
        <f t="shared" ref="G1032:V1032" si="330">G172</f>
        <v>0</v>
      </c>
      <c r="H1032" s="191">
        <f t="shared" si="330"/>
        <v>0</v>
      </c>
      <c r="I1032" s="179">
        <f t="shared" si="330"/>
        <v>0</v>
      </c>
      <c r="J1032" s="179">
        <f t="shared" si="330"/>
        <v>0</v>
      </c>
      <c r="K1032" s="197">
        <f t="shared" si="330"/>
        <v>0</v>
      </c>
      <c r="L1032" s="181">
        <f t="shared" si="330"/>
        <v>0</v>
      </c>
      <c r="M1032" s="192">
        <f t="shared" si="330"/>
        <v>0</v>
      </c>
      <c r="N1032" s="182">
        <f t="shared" si="330"/>
        <v>0</v>
      </c>
      <c r="O1032" s="182">
        <f t="shared" si="330"/>
        <v>0</v>
      </c>
      <c r="P1032" s="182">
        <f t="shared" si="330"/>
        <v>0</v>
      </c>
      <c r="Q1032" s="182">
        <f t="shared" si="330"/>
        <v>0</v>
      </c>
      <c r="R1032" s="182">
        <f t="shared" si="330"/>
        <v>0</v>
      </c>
      <c r="S1032" s="182">
        <f t="shared" si="330"/>
        <v>0</v>
      </c>
      <c r="T1032" s="178">
        <f t="shared" si="330"/>
        <v>0</v>
      </c>
      <c r="U1032" s="182">
        <f t="shared" si="330"/>
        <v>0</v>
      </c>
      <c r="V1032" s="183">
        <f t="shared" si="330"/>
        <v>0</v>
      </c>
      <c r="W1032" s="46">
        <f>G1032-SUM(H1032:V1032)</f>
        <v>0</v>
      </c>
      <c r="Y1032"/>
      <c r="Z1032"/>
    </row>
    <row r="1033" spans="1:26" s="72" customFormat="1" x14ac:dyDescent="0.2">
      <c r="A1033" s="322"/>
      <c r="B1033" s="25"/>
      <c r="C1033" s="23"/>
      <c r="D1033" s="23"/>
      <c r="E1033" s="24" t="s">
        <v>174</v>
      </c>
      <c r="F1033" s="24"/>
      <c r="G1033" s="69">
        <f t="shared" ref="G1033:W1033" si="331">SUBTOTAL(9,G1034:G1035)</f>
        <v>0</v>
      </c>
      <c r="H1033" s="70">
        <f t="shared" si="331"/>
        <v>0</v>
      </c>
      <c r="I1033" s="66">
        <f t="shared" si="331"/>
        <v>0</v>
      </c>
      <c r="J1033" s="66">
        <f t="shared" si="331"/>
        <v>0</v>
      </c>
      <c r="K1033" s="67">
        <f t="shared" si="331"/>
        <v>0</v>
      </c>
      <c r="L1033" s="34">
        <f t="shared" si="331"/>
        <v>0</v>
      </c>
      <c r="M1033" s="34">
        <f t="shared" si="331"/>
        <v>0</v>
      </c>
      <c r="N1033" s="34">
        <f t="shared" si="331"/>
        <v>0</v>
      </c>
      <c r="O1033" s="34">
        <f t="shared" si="331"/>
        <v>0</v>
      </c>
      <c r="P1033" s="34">
        <f t="shared" si="331"/>
        <v>0</v>
      </c>
      <c r="Q1033" s="34">
        <f t="shared" si="331"/>
        <v>0</v>
      </c>
      <c r="R1033" s="34">
        <f t="shared" si="331"/>
        <v>0</v>
      </c>
      <c r="S1033" s="34">
        <f t="shared" si="331"/>
        <v>0</v>
      </c>
      <c r="T1033" s="34">
        <f t="shared" si="331"/>
        <v>0</v>
      </c>
      <c r="U1033" s="34">
        <f t="shared" si="331"/>
        <v>0</v>
      </c>
      <c r="V1033" s="34">
        <f t="shared" si="331"/>
        <v>0</v>
      </c>
      <c r="W1033" s="33">
        <f t="shared" si="331"/>
        <v>0</v>
      </c>
      <c r="Y1033"/>
      <c r="Z1033"/>
    </row>
    <row r="1034" spans="1:26" s="72" customFormat="1" outlineLevel="1" x14ac:dyDescent="0.2">
      <c r="A1034" s="322"/>
      <c r="B1034" s="25"/>
      <c r="C1034" s="23"/>
      <c r="D1034" s="23"/>
      <c r="E1034" s="24"/>
      <c r="F1034" s="176" t="s">
        <v>62</v>
      </c>
      <c r="G1034" s="190">
        <f t="shared" ref="G1034:V1034" si="332">G174</f>
        <v>0</v>
      </c>
      <c r="H1034" s="191">
        <f t="shared" si="332"/>
        <v>0</v>
      </c>
      <c r="I1034" s="179">
        <f t="shared" si="332"/>
        <v>0</v>
      </c>
      <c r="J1034" s="179">
        <f t="shared" si="332"/>
        <v>0</v>
      </c>
      <c r="K1034" s="197">
        <f t="shared" si="332"/>
        <v>0</v>
      </c>
      <c r="L1034" s="181">
        <f t="shared" si="332"/>
        <v>0</v>
      </c>
      <c r="M1034" s="192">
        <f t="shared" si="332"/>
        <v>0</v>
      </c>
      <c r="N1034" s="182">
        <f t="shared" si="332"/>
        <v>0</v>
      </c>
      <c r="O1034" s="182">
        <f t="shared" si="332"/>
        <v>0</v>
      </c>
      <c r="P1034" s="182">
        <f t="shared" si="332"/>
        <v>0</v>
      </c>
      <c r="Q1034" s="182">
        <f t="shared" si="332"/>
        <v>0</v>
      </c>
      <c r="R1034" s="182">
        <f t="shared" si="332"/>
        <v>0</v>
      </c>
      <c r="S1034" s="182">
        <f t="shared" si="332"/>
        <v>0</v>
      </c>
      <c r="T1034" s="182">
        <f t="shared" si="332"/>
        <v>0</v>
      </c>
      <c r="U1034" s="178">
        <f t="shared" si="332"/>
        <v>0</v>
      </c>
      <c r="V1034" s="183">
        <f t="shared" si="332"/>
        <v>0</v>
      </c>
      <c r="W1034" s="46">
        <f>G1034-SUM(H1034:V1034)</f>
        <v>0</v>
      </c>
      <c r="Y1034"/>
      <c r="Z1034"/>
    </row>
    <row r="1035" spans="1:26" s="72" customFormat="1" outlineLevel="1" x14ac:dyDescent="0.2">
      <c r="A1035" s="322"/>
      <c r="B1035" s="25"/>
      <c r="C1035" s="23"/>
      <c r="D1035" s="23"/>
      <c r="E1035" s="24"/>
      <c r="F1035" s="176" t="s">
        <v>175</v>
      </c>
      <c r="G1035" s="190">
        <f t="shared" ref="G1035:V1035" si="333">G175</f>
        <v>0</v>
      </c>
      <c r="H1035" s="191">
        <f t="shared" si="333"/>
        <v>0</v>
      </c>
      <c r="I1035" s="179">
        <f t="shared" si="333"/>
        <v>0</v>
      </c>
      <c r="J1035" s="179">
        <f t="shared" si="333"/>
        <v>0</v>
      </c>
      <c r="K1035" s="197">
        <f t="shared" si="333"/>
        <v>0</v>
      </c>
      <c r="L1035" s="181">
        <f t="shared" si="333"/>
        <v>0</v>
      </c>
      <c r="M1035" s="192">
        <f t="shared" si="333"/>
        <v>0</v>
      </c>
      <c r="N1035" s="182">
        <f t="shared" si="333"/>
        <v>0</v>
      </c>
      <c r="O1035" s="182">
        <f t="shared" si="333"/>
        <v>0</v>
      </c>
      <c r="P1035" s="182">
        <f t="shared" si="333"/>
        <v>0</v>
      </c>
      <c r="Q1035" s="182">
        <f t="shared" si="333"/>
        <v>0</v>
      </c>
      <c r="R1035" s="182">
        <f t="shared" si="333"/>
        <v>0</v>
      </c>
      <c r="S1035" s="182">
        <f t="shared" si="333"/>
        <v>0</v>
      </c>
      <c r="T1035" s="182">
        <f t="shared" si="333"/>
        <v>0</v>
      </c>
      <c r="U1035" s="178">
        <f t="shared" si="333"/>
        <v>0</v>
      </c>
      <c r="V1035" s="183">
        <f t="shared" si="333"/>
        <v>0</v>
      </c>
      <c r="W1035" s="46">
        <f>G1035-SUM(H1035:V1035)</f>
        <v>0</v>
      </c>
      <c r="Y1035"/>
      <c r="Z1035"/>
    </row>
    <row r="1036" spans="1:26" s="72" customFormat="1" x14ac:dyDescent="0.2">
      <c r="A1036" s="322"/>
      <c r="B1036" s="25"/>
      <c r="C1036" s="23"/>
      <c r="D1036" s="23"/>
      <c r="E1036" s="24" t="s">
        <v>169</v>
      </c>
      <c r="F1036" s="24"/>
      <c r="G1036" s="69">
        <f t="shared" ref="G1036:W1036" si="334">SUBTOTAL(9,G1037:G1039)</f>
        <v>0</v>
      </c>
      <c r="H1036" s="70">
        <f t="shared" si="334"/>
        <v>0</v>
      </c>
      <c r="I1036" s="66">
        <f t="shared" si="334"/>
        <v>0</v>
      </c>
      <c r="J1036" s="66">
        <f t="shared" si="334"/>
        <v>0</v>
      </c>
      <c r="K1036" s="67">
        <f t="shared" si="334"/>
        <v>0</v>
      </c>
      <c r="L1036" s="34">
        <f t="shared" si="334"/>
        <v>0</v>
      </c>
      <c r="M1036" s="34">
        <f t="shared" si="334"/>
        <v>0</v>
      </c>
      <c r="N1036" s="34">
        <f t="shared" si="334"/>
        <v>0</v>
      </c>
      <c r="O1036" s="34">
        <f t="shared" si="334"/>
        <v>0</v>
      </c>
      <c r="P1036" s="34">
        <f t="shared" si="334"/>
        <v>0</v>
      </c>
      <c r="Q1036" s="34">
        <f t="shared" si="334"/>
        <v>0</v>
      </c>
      <c r="R1036" s="34">
        <f t="shared" si="334"/>
        <v>0</v>
      </c>
      <c r="S1036" s="34">
        <f t="shared" si="334"/>
        <v>0</v>
      </c>
      <c r="T1036" s="34">
        <f t="shared" si="334"/>
        <v>0</v>
      </c>
      <c r="U1036" s="34">
        <f t="shared" si="334"/>
        <v>0</v>
      </c>
      <c r="V1036" s="34">
        <f t="shared" si="334"/>
        <v>0</v>
      </c>
      <c r="W1036" s="33">
        <f t="shared" si="334"/>
        <v>0</v>
      </c>
      <c r="Y1036"/>
      <c r="Z1036"/>
    </row>
    <row r="1037" spans="1:26" s="72" customFormat="1" outlineLevel="1" x14ac:dyDescent="0.2">
      <c r="A1037" s="322"/>
      <c r="B1037" s="25"/>
      <c r="C1037" s="23"/>
      <c r="D1037" s="23"/>
      <c r="E1037" s="24"/>
      <c r="F1037" s="176" t="s">
        <v>60</v>
      </c>
      <c r="G1037" s="190">
        <f t="shared" ref="G1037:V1037" si="335">G177</f>
        <v>0</v>
      </c>
      <c r="H1037" s="191">
        <f t="shared" si="335"/>
        <v>0</v>
      </c>
      <c r="I1037" s="179">
        <f t="shared" si="335"/>
        <v>0</v>
      </c>
      <c r="J1037" s="179">
        <f t="shared" si="335"/>
        <v>0</v>
      </c>
      <c r="K1037" s="197">
        <f t="shared" si="335"/>
        <v>0</v>
      </c>
      <c r="L1037" s="181">
        <f t="shared" si="335"/>
        <v>0</v>
      </c>
      <c r="M1037" s="192">
        <f t="shared" si="335"/>
        <v>0</v>
      </c>
      <c r="N1037" s="182">
        <f t="shared" si="335"/>
        <v>0</v>
      </c>
      <c r="O1037" s="182">
        <f t="shared" si="335"/>
        <v>0</v>
      </c>
      <c r="P1037" s="182">
        <f t="shared" si="335"/>
        <v>0</v>
      </c>
      <c r="Q1037" s="182">
        <f t="shared" si="335"/>
        <v>0</v>
      </c>
      <c r="R1037" s="182">
        <f t="shared" si="335"/>
        <v>0</v>
      </c>
      <c r="S1037" s="182">
        <f t="shared" si="335"/>
        <v>0</v>
      </c>
      <c r="T1037" s="178">
        <f t="shared" si="335"/>
        <v>0</v>
      </c>
      <c r="U1037" s="182">
        <f t="shared" si="335"/>
        <v>0</v>
      </c>
      <c r="V1037" s="183">
        <f t="shared" si="335"/>
        <v>0</v>
      </c>
      <c r="W1037" s="46">
        <f>G1037-SUM(H1037:V1037)</f>
        <v>0</v>
      </c>
      <c r="Y1037"/>
      <c r="Z1037"/>
    </row>
    <row r="1038" spans="1:26" s="72" customFormat="1" outlineLevel="1" x14ac:dyDescent="0.2">
      <c r="A1038" s="322"/>
      <c r="B1038" s="25"/>
      <c r="C1038" s="23"/>
      <c r="D1038" s="23"/>
      <c r="E1038" s="24"/>
      <c r="F1038" s="176" t="s">
        <v>170</v>
      </c>
      <c r="G1038" s="190">
        <f t="shared" ref="G1038:V1038" si="336">G178</f>
        <v>0</v>
      </c>
      <c r="H1038" s="191">
        <f t="shared" si="336"/>
        <v>0</v>
      </c>
      <c r="I1038" s="179">
        <f t="shared" si="336"/>
        <v>0</v>
      </c>
      <c r="J1038" s="179">
        <f t="shared" si="336"/>
        <v>0</v>
      </c>
      <c r="K1038" s="197">
        <f t="shared" si="336"/>
        <v>0</v>
      </c>
      <c r="L1038" s="181">
        <f t="shared" si="336"/>
        <v>0</v>
      </c>
      <c r="M1038" s="192">
        <f t="shared" si="336"/>
        <v>0</v>
      </c>
      <c r="N1038" s="182">
        <f t="shared" si="336"/>
        <v>0</v>
      </c>
      <c r="O1038" s="182">
        <f t="shared" si="336"/>
        <v>0</v>
      </c>
      <c r="P1038" s="182">
        <f t="shared" si="336"/>
        <v>0</v>
      </c>
      <c r="Q1038" s="182">
        <f t="shared" si="336"/>
        <v>0</v>
      </c>
      <c r="R1038" s="182">
        <f t="shared" si="336"/>
        <v>0</v>
      </c>
      <c r="S1038" s="182">
        <f t="shared" si="336"/>
        <v>0</v>
      </c>
      <c r="T1038" s="178">
        <f t="shared" si="336"/>
        <v>0</v>
      </c>
      <c r="U1038" s="182">
        <f t="shared" si="336"/>
        <v>0</v>
      </c>
      <c r="V1038" s="183">
        <f t="shared" si="336"/>
        <v>0</v>
      </c>
      <c r="W1038" s="46">
        <f>G1038-SUM(H1038:V1038)</f>
        <v>0</v>
      </c>
      <c r="Y1038"/>
      <c r="Z1038"/>
    </row>
    <row r="1039" spans="1:26" s="72" customFormat="1" outlineLevel="1" x14ac:dyDescent="0.2">
      <c r="A1039" s="322"/>
      <c r="B1039" s="25"/>
      <c r="C1039" s="23"/>
      <c r="D1039" s="23"/>
      <c r="E1039" s="24"/>
      <c r="F1039" s="176" t="s">
        <v>171</v>
      </c>
      <c r="G1039" s="190">
        <f t="shared" ref="G1039:V1039" si="337">G179</f>
        <v>0</v>
      </c>
      <c r="H1039" s="191">
        <f t="shared" si="337"/>
        <v>0</v>
      </c>
      <c r="I1039" s="179">
        <f t="shared" si="337"/>
        <v>0</v>
      </c>
      <c r="J1039" s="179">
        <f t="shared" si="337"/>
        <v>0</v>
      </c>
      <c r="K1039" s="197">
        <f t="shared" si="337"/>
        <v>0</v>
      </c>
      <c r="L1039" s="181">
        <f t="shared" si="337"/>
        <v>0</v>
      </c>
      <c r="M1039" s="192">
        <f t="shared" si="337"/>
        <v>0</v>
      </c>
      <c r="N1039" s="182">
        <f t="shared" si="337"/>
        <v>0</v>
      </c>
      <c r="O1039" s="182">
        <f t="shared" si="337"/>
        <v>0</v>
      </c>
      <c r="P1039" s="182">
        <f t="shared" si="337"/>
        <v>0</v>
      </c>
      <c r="Q1039" s="182">
        <f t="shared" si="337"/>
        <v>0</v>
      </c>
      <c r="R1039" s="182">
        <f t="shared" si="337"/>
        <v>0</v>
      </c>
      <c r="S1039" s="182">
        <f t="shared" si="337"/>
        <v>0</v>
      </c>
      <c r="T1039" s="178">
        <f t="shared" si="337"/>
        <v>0</v>
      </c>
      <c r="U1039" s="182">
        <f t="shared" si="337"/>
        <v>0</v>
      </c>
      <c r="V1039" s="183">
        <f t="shared" si="337"/>
        <v>0</v>
      </c>
      <c r="W1039" s="46">
        <f>G1039-SUM(H1039:V1039)</f>
        <v>0</v>
      </c>
      <c r="Y1039"/>
      <c r="Z1039"/>
    </row>
    <row r="1040" spans="1:26" s="72" customFormat="1" x14ac:dyDescent="0.2">
      <c r="A1040" s="322"/>
      <c r="B1040" s="25"/>
      <c r="C1040" s="23"/>
      <c r="D1040" s="23"/>
      <c r="E1040" s="24" t="s">
        <v>334</v>
      </c>
      <c r="F1040" s="24"/>
      <c r="G1040" s="69">
        <f t="shared" ref="G1040:W1040" si="338">SUBTOTAL(9,G1041:G1042)</f>
        <v>0</v>
      </c>
      <c r="H1040" s="70">
        <f t="shared" si="338"/>
        <v>0</v>
      </c>
      <c r="I1040" s="66">
        <f t="shared" si="338"/>
        <v>0</v>
      </c>
      <c r="J1040" s="66">
        <f t="shared" si="338"/>
        <v>0</v>
      </c>
      <c r="K1040" s="67">
        <f t="shared" si="338"/>
        <v>0</v>
      </c>
      <c r="L1040" s="34">
        <f t="shared" si="338"/>
        <v>0</v>
      </c>
      <c r="M1040" s="34">
        <f t="shared" si="338"/>
        <v>0</v>
      </c>
      <c r="N1040" s="34">
        <f t="shared" si="338"/>
        <v>0</v>
      </c>
      <c r="O1040" s="34">
        <f t="shared" si="338"/>
        <v>0</v>
      </c>
      <c r="P1040" s="34">
        <f t="shared" si="338"/>
        <v>0</v>
      </c>
      <c r="Q1040" s="34">
        <f t="shared" si="338"/>
        <v>0</v>
      </c>
      <c r="R1040" s="34">
        <f t="shared" si="338"/>
        <v>0</v>
      </c>
      <c r="S1040" s="34">
        <f t="shared" si="338"/>
        <v>0</v>
      </c>
      <c r="T1040" s="34">
        <f t="shared" si="338"/>
        <v>0</v>
      </c>
      <c r="U1040" s="34">
        <f t="shared" si="338"/>
        <v>0</v>
      </c>
      <c r="V1040" s="34">
        <f t="shared" si="338"/>
        <v>0</v>
      </c>
      <c r="W1040" s="33">
        <f t="shared" si="338"/>
        <v>0</v>
      </c>
      <c r="Y1040"/>
      <c r="Z1040"/>
    </row>
    <row r="1041" spans="1:26" s="72" customFormat="1" outlineLevel="1" x14ac:dyDescent="0.2">
      <c r="A1041" s="322"/>
      <c r="B1041" s="25"/>
      <c r="C1041" s="23"/>
      <c r="D1041" s="23"/>
      <c r="E1041" s="24"/>
      <c r="F1041" s="176" t="s">
        <v>335</v>
      </c>
      <c r="G1041" s="190">
        <f t="shared" ref="G1041:V1041" si="339">G181</f>
        <v>0</v>
      </c>
      <c r="H1041" s="191">
        <f t="shared" si="339"/>
        <v>0</v>
      </c>
      <c r="I1041" s="179">
        <f t="shared" si="339"/>
        <v>0</v>
      </c>
      <c r="J1041" s="179">
        <f t="shared" si="339"/>
        <v>0</v>
      </c>
      <c r="K1041" s="197">
        <f t="shared" si="339"/>
        <v>0</v>
      </c>
      <c r="L1041" s="181">
        <f t="shared" si="339"/>
        <v>0</v>
      </c>
      <c r="M1041" s="192">
        <f t="shared" si="339"/>
        <v>0</v>
      </c>
      <c r="N1041" s="182">
        <f t="shared" si="339"/>
        <v>0</v>
      </c>
      <c r="O1041" s="182">
        <f t="shared" si="339"/>
        <v>0</v>
      </c>
      <c r="P1041" s="182">
        <f t="shared" si="339"/>
        <v>0</v>
      </c>
      <c r="Q1041" s="182">
        <f t="shared" si="339"/>
        <v>0</v>
      </c>
      <c r="R1041" s="182">
        <f t="shared" si="339"/>
        <v>0</v>
      </c>
      <c r="S1041" s="182">
        <f t="shared" si="339"/>
        <v>0</v>
      </c>
      <c r="T1041" s="178">
        <f t="shared" si="339"/>
        <v>0</v>
      </c>
      <c r="U1041" s="182">
        <f t="shared" si="339"/>
        <v>0</v>
      </c>
      <c r="V1041" s="183">
        <f t="shared" si="339"/>
        <v>0</v>
      </c>
      <c r="W1041" s="46">
        <f>G1041-SUM(H1041:V1041)</f>
        <v>0</v>
      </c>
      <c r="Y1041"/>
      <c r="Z1041"/>
    </row>
    <row r="1042" spans="1:26" s="72" customFormat="1" outlineLevel="1" x14ac:dyDescent="0.2">
      <c r="A1042" s="322"/>
      <c r="B1042" s="25"/>
      <c r="C1042" s="23"/>
      <c r="D1042" s="23"/>
      <c r="E1042" s="24"/>
      <c r="F1042" s="176" t="s">
        <v>336</v>
      </c>
      <c r="G1042" s="190">
        <f t="shared" ref="G1042:V1042" si="340">G182</f>
        <v>0</v>
      </c>
      <c r="H1042" s="191">
        <f t="shared" si="340"/>
        <v>0</v>
      </c>
      <c r="I1042" s="179">
        <f t="shared" si="340"/>
        <v>0</v>
      </c>
      <c r="J1042" s="179">
        <f t="shared" si="340"/>
        <v>0</v>
      </c>
      <c r="K1042" s="197">
        <f t="shared" si="340"/>
        <v>0</v>
      </c>
      <c r="L1042" s="181">
        <f t="shared" si="340"/>
        <v>0</v>
      </c>
      <c r="M1042" s="192">
        <f t="shared" si="340"/>
        <v>0</v>
      </c>
      <c r="N1042" s="182">
        <f t="shared" si="340"/>
        <v>0</v>
      </c>
      <c r="O1042" s="182">
        <f t="shared" si="340"/>
        <v>0</v>
      </c>
      <c r="P1042" s="182">
        <f t="shared" si="340"/>
        <v>0</v>
      </c>
      <c r="Q1042" s="182">
        <f t="shared" si="340"/>
        <v>0</v>
      </c>
      <c r="R1042" s="182">
        <f t="shared" si="340"/>
        <v>0</v>
      </c>
      <c r="S1042" s="182">
        <f t="shared" si="340"/>
        <v>0</v>
      </c>
      <c r="T1042" s="178">
        <f t="shared" si="340"/>
        <v>0</v>
      </c>
      <c r="U1042" s="182">
        <f t="shared" si="340"/>
        <v>0</v>
      </c>
      <c r="V1042" s="183">
        <f t="shared" si="340"/>
        <v>0</v>
      </c>
      <c r="W1042" s="46">
        <f>G1042-SUM(H1042:V1042)</f>
        <v>0</v>
      </c>
      <c r="Y1042"/>
      <c r="Z1042"/>
    </row>
    <row r="1043" spans="1:26" s="72" customFormat="1" x14ac:dyDescent="0.2">
      <c r="A1043" s="322"/>
      <c r="B1043" s="25"/>
      <c r="C1043" s="23"/>
      <c r="D1043" s="23"/>
      <c r="E1043" s="24" t="s">
        <v>337</v>
      </c>
      <c r="F1043" s="24"/>
      <c r="G1043" s="69">
        <f t="shared" ref="G1043:W1043" si="341">SUBTOTAL(9,G1044:G1046)</f>
        <v>0</v>
      </c>
      <c r="H1043" s="70">
        <f t="shared" si="341"/>
        <v>0</v>
      </c>
      <c r="I1043" s="66">
        <f t="shared" si="341"/>
        <v>0</v>
      </c>
      <c r="J1043" s="66">
        <f t="shared" si="341"/>
        <v>0</v>
      </c>
      <c r="K1043" s="67">
        <f t="shared" si="341"/>
        <v>0</v>
      </c>
      <c r="L1043" s="34">
        <f t="shared" si="341"/>
        <v>0</v>
      </c>
      <c r="M1043" s="34">
        <f t="shared" si="341"/>
        <v>0</v>
      </c>
      <c r="N1043" s="34">
        <f t="shared" si="341"/>
        <v>0</v>
      </c>
      <c r="O1043" s="34">
        <f t="shared" si="341"/>
        <v>0</v>
      </c>
      <c r="P1043" s="34">
        <f t="shared" si="341"/>
        <v>0</v>
      </c>
      <c r="Q1043" s="34">
        <f t="shared" si="341"/>
        <v>0</v>
      </c>
      <c r="R1043" s="34">
        <f t="shared" si="341"/>
        <v>0</v>
      </c>
      <c r="S1043" s="34">
        <f t="shared" si="341"/>
        <v>0</v>
      </c>
      <c r="T1043" s="34">
        <f t="shared" si="341"/>
        <v>0</v>
      </c>
      <c r="U1043" s="34">
        <f t="shared" si="341"/>
        <v>0</v>
      </c>
      <c r="V1043" s="34">
        <f t="shared" si="341"/>
        <v>0</v>
      </c>
      <c r="W1043" s="33">
        <f t="shared" si="341"/>
        <v>0</v>
      </c>
      <c r="Y1043"/>
      <c r="Z1043"/>
    </row>
    <row r="1044" spans="1:26" s="72" customFormat="1" outlineLevel="1" x14ac:dyDescent="0.2">
      <c r="A1044" s="322"/>
      <c r="B1044" s="25"/>
      <c r="C1044" s="23"/>
      <c r="D1044" s="23"/>
      <c r="E1044" s="24"/>
      <c r="F1044" s="176" t="s">
        <v>338</v>
      </c>
      <c r="G1044" s="190">
        <f t="shared" ref="G1044:V1044" si="342">G184</f>
        <v>0</v>
      </c>
      <c r="H1044" s="191">
        <f t="shared" si="342"/>
        <v>0</v>
      </c>
      <c r="I1044" s="179">
        <f t="shared" si="342"/>
        <v>0</v>
      </c>
      <c r="J1044" s="179">
        <f t="shared" si="342"/>
        <v>0</v>
      </c>
      <c r="K1044" s="197">
        <f t="shared" si="342"/>
        <v>0</v>
      </c>
      <c r="L1044" s="181">
        <f t="shared" si="342"/>
        <v>0</v>
      </c>
      <c r="M1044" s="192">
        <f t="shared" si="342"/>
        <v>0</v>
      </c>
      <c r="N1044" s="182">
        <f t="shared" si="342"/>
        <v>0</v>
      </c>
      <c r="O1044" s="182">
        <f t="shared" si="342"/>
        <v>0</v>
      </c>
      <c r="P1044" s="182">
        <f t="shared" si="342"/>
        <v>0</v>
      </c>
      <c r="Q1044" s="182">
        <f t="shared" si="342"/>
        <v>0</v>
      </c>
      <c r="R1044" s="182">
        <f t="shared" si="342"/>
        <v>0</v>
      </c>
      <c r="S1044" s="182">
        <f t="shared" si="342"/>
        <v>0</v>
      </c>
      <c r="T1044" s="178">
        <f t="shared" si="342"/>
        <v>0</v>
      </c>
      <c r="U1044" s="182">
        <f t="shared" si="342"/>
        <v>0</v>
      </c>
      <c r="V1044" s="183">
        <f t="shared" si="342"/>
        <v>0</v>
      </c>
      <c r="W1044" s="46">
        <f>G1044-SUM(H1044:V1044)</f>
        <v>0</v>
      </c>
      <c r="Y1044"/>
      <c r="Z1044"/>
    </row>
    <row r="1045" spans="1:26" s="72" customFormat="1" outlineLevel="1" x14ac:dyDescent="0.2">
      <c r="A1045" s="322"/>
      <c r="B1045" s="25"/>
      <c r="C1045" s="23"/>
      <c r="D1045" s="23"/>
      <c r="E1045" s="24"/>
      <c r="F1045" s="176" t="s">
        <v>339</v>
      </c>
      <c r="G1045" s="190">
        <f t="shared" ref="G1045:V1045" si="343">G185</f>
        <v>0</v>
      </c>
      <c r="H1045" s="191">
        <f t="shared" si="343"/>
        <v>0</v>
      </c>
      <c r="I1045" s="179">
        <f t="shared" si="343"/>
        <v>0</v>
      </c>
      <c r="J1045" s="179">
        <f t="shared" si="343"/>
        <v>0</v>
      </c>
      <c r="K1045" s="197">
        <f t="shared" si="343"/>
        <v>0</v>
      </c>
      <c r="L1045" s="181">
        <f t="shared" si="343"/>
        <v>0</v>
      </c>
      <c r="M1045" s="192">
        <f t="shared" si="343"/>
        <v>0</v>
      </c>
      <c r="N1045" s="182">
        <f t="shared" si="343"/>
        <v>0</v>
      </c>
      <c r="O1045" s="182">
        <f t="shared" si="343"/>
        <v>0</v>
      </c>
      <c r="P1045" s="182">
        <f t="shared" si="343"/>
        <v>0</v>
      </c>
      <c r="Q1045" s="182">
        <f t="shared" si="343"/>
        <v>0</v>
      </c>
      <c r="R1045" s="182">
        <f t="shared" si="343"/>
        <v>0</v>
      </c>
      <c r="S1045" s="182">
        <f t="shared" si="343"/>
        <v>0</v>
      </c>
      <c r="T1045" s="178">
        <f t="shared" si="343"/>
        <v>0</v>
      </c>
      <c r="U1045" s="182">
        <f t="shared" si="343"/>
        <v>0</v>
      </c>
      <c r="V1045" s="183">
        <f t="shared" si="343"/>
        <v>0</v>
      </c>
      <c r="W1045" s="46">
        <f>G1045-SUM(H1045:V1045)</f>
        <v>0</v>
      </c>
      <c r="Y1045"/>
      <c r="Z1045"/>
    </row>
    <row r="1046" spans="1:26" s="72" customFormat="1" outlineLevel="1" x14ac:dyDescent="0.2">
      <c r="A1046" s="322"/>
      <c r="B1046" s="25"/>
      <c r="C1046" s="23"/>
      <c r="D1046" s="23"/>
      <c r="E1046" s="24"/>
      <c r="F1046" s="176" t="s">
        <v>340</v>
      </c>
      <c r="G1046" s="190">
        <f t="shared" ref="G1046:V1046" si="344">G186</f>
        <v>0</v>
      </c>
      <c r="H1046" s="191">
        <f t="shared" si="344"/>
        <v>0</v>
      </c>
      <c r="I1046" s="179">
        <f t="shared" si="344"/>
        <v>0</v>
      </c>
      <c r="J1046" s="179">
        <f t="shared" si="344"/>
        <v>0</v>
      </c>
      <c r="K1046" s="197">
        <f t="shared" si="344"/>
        <v>0</v>
      </c>
      <c r="L1046" s="181">
        <f t="shared" si="344"/>
        <v>0</v>
      </c>
      <c r="M1046" s="192">
        <f t="shared" si="344"/>
        <v>0</v>
      </c>
      <c r="N1046" s="182">
        <f t="shared" si="344"/>
        <v>0</v>
      </c>
      <c r="O1046" s="182">
        <f t="shared" si="344"/>
        <v>0</v>
      </c>
      <c r="P1046" s="182">
        <f t="shared" si="344"/>
        <v>0</v>
      </c>
      <c r="Q1046" s="182">
        <f t="shared" si="344"/>
        <v>0</v>
      </c>
      <c r="R1046" s="182">
        <f t="shared" si="344"/>
        <v>0</v>
      </c>
      <c r="S1046" s="182">
        <f t="shared" si="344"/>
        <v>0</v>
      </c>
      <c r="T1046" s="178">
        <f t="shared" si="344"/>
        <v>0</v>
      </c>
      <c r="U1046" s="182">
        <f t="shared" si="344"/>
        <v>0</v>
      </c>
      <c r="V1046" s="183">
        <f t="shared" si="344"/>
        <v>0</v>
      </c>
      <c r="W1046" s="46">
        <f>G1046-SUM(H1046:V1046)</f>
        <v>0</v>
      </c>
      <c r="Y1046"/>
      <c r="Z1046"/>
    </row>
    <row r="1047" spans="1:26" s="72" customFormat="1" x14ac:dyDescent="0.2">
      <c r="A1047" s="322"/>
      <c r="B1047" s="25"/>
      <c r="C1047" s="23"/>
      <c r="D1047" s="23" t="s">
        <v>183</v>
      </c>
      <c r="E1047" s="24"/>
      <c r="F1047" s="24"/>
      <c r="G1047" s="69"/>
      <c r="H1047" s="66"/>
      <c r="I1047" s="66"/>
      <c r="J1047" s="66"/>
      <c r="K1047" s="67"/>
      <c r="L1047" s="51"/>
      <c r="M1047" s="34"/>
      <c r="N1047" s="34"/>
      <c r="O1047" s="34"/>
      <c r="P1047" s="34"/>
      <c r="Q1047" s="34"/>
      <c r="R1047" s="34"/>
      <c r="S1047" s="34"/>
      <c r="T1047" s="34"/>
      <c r="U1047" s="34"/>
      <c r="V1047" s="37"/>
      <c r="W1047" s="33"/>
      <c r="Y1047"/>
      <c r="Z1047"/>
    </row>
    <row r="1048" spans="1:26" s="72" customFormat="1" x14ac:dyDescent="0.2">
      <c r="A1048" s="322"/>
      <c r="B1048" s="25"/>
      <c r="C1048" s="23"/>
      <c r="D1048" s="23"/>
      <c r="E1048" s="24" t="s">
        <v>184</v>
      </c>
      <c r="F1048" s="24"/>
      <c r="G1048" s="69">
        <f t="shared" ref="G1048:W1048" si="345">SUBTOTAL(9,G1049:G1050)</f>
        <v>0</v>
      </c>
      <c r="H1048" s="70">
        <f t="shared" si="345"/>
        <v>0</v>
      </c>
      <c r="I1048" s="66">
        <f t="shared" si="345"/>
        <v>0</v>
      </c>
      <c r="J1048" s="66">
        <f t="shared" si="345"/>
        <v>0</v>
      </c>
      <c r="K1048" s="67">
        <f t="shared" si="345"/>
        <v>0</v>
      </c>
      <c r="L1048" s="34">
        <f t="shared" si="345"/>
        <v>0</v>
      </c>
      <c r="M1048" s="34">
        <f t="shared" si="345"/>
        <v>0</v>
      </c>
      <c r="N1048" s="34">
        <f t="shared" si="345"/>
        <v>0</v>
      </c>
      <c r="O1048" s="34">
        <f t="shared" si="345"/>
        <v>0</v>
      </c>
      <c r="P1048" s="34">
        <f t="shared" si="345"/>
        <v>0</v>
      </c>
      <c r="Q1048" s="34">
        <f t="shared" si="345"/>
        <v>0</v>
      </c>
      <c r="R1048" s="34">
        <f t="shared" si="345"/>
        <v>0</v>
      </c>
      <c r="S1048" s="34">
        <f t="shared" si="345"/>
        <v>0</v>
      </c>
      <c r="T1048" s="34">
        <f t="shared" si="345"/>
        <v>0</v>
      </c>
      <c r="U1048" s="34">
        <f t="shared" si="345"/>
        <v>0</v>
      </c>
      <c r="V1048" s="34">
        <f t="shared" si="345"/>
        <v>0</v>
      </c>
      <c r="W1048" s="33">
        <f t="shared" si="345"/>
        <v>0</v>
      </c>
      <c r="Y1048"/>
      <c r="Z1048"/>
    </row>
    <row r="1049" spans="1:26" s="72" customFormat="1" outlineLevel="1" x14ac:dyDescent="0.2">
      <c r="A1049" s="322"/>
      <c r="B1049" s="25"/>
      <c r="C1049" s="23"/>
      <c r="D1049" s="23"/>
      <c r="E1049" s="24"/>
      <c r="F1049" s="176" t="s">
        <v>176</v>
      </c>
      <c r="G1049" s="190">
        <f t="shared" ref="G1049:V1049" si="346">G189</f>
        <v>0</v>
      </c>
      <c r="H1049" s="191">
        <f t="shared" si="346"/>
        <v>0</v>
      </c>
      <c r="I1049" s="179">
        <f t="shared" si="346"/>
        <v>0</v>
      </c>
      <c r="J1049" s="179">
        <f t="shared" si="346"/>
        <v>0</v>
      </c>
      <c r="K1049" s="197">
        <f t="shared" si="346"/>
        <v>0</v>
      </c>
      <c r="L1049" s="181">
        <f t="shared" si="346"/>
        <v>0</v>
      </c>
      <c r="M1049" s="192">
        <f t="shared" si="346"/>
        <v>0</v>
      </c>
      <c r="N1049" s="182">
        <f t="shared" si="346"/>
        <v>0</v>
      </c>
      <c r="O1049" s="182">
        <f t="shared" si="346"/>
        <v>0</v>
      </c>
      <c r="P1049" s="182">
        <f t="shared" si="346"/>
        <v>0</v>
      </c>
      <c r="Q1049" s="182">
        <f t="shared" si="346"/>
        <v>0</v>
      </c>
      <c r="R1049" s="182">
        <f t="shared" si="346"/>
        <v>0</v>
      </c>
      <c r="S1049" s="182">
        <f t="shared" si="346"/>
        <v>0</v>
      </c>
      <c r="T1049" s="178">
        <f t="shared" si="346"/>
        <v>0</v>
      </c>
      <c r="U1049" s="182">
        <f t="shared" si="346"/>
        <v>0</v>
      </c>
      <c r="V1049" s="183">
        <f t="shared" si="346"/>
        <v>0</v>
      </c>
      <c r="W1049" s="46">
        <f>G1049-SUM(H1049:V1049)</f>
        <v>0</v>
      </c>
      <c r="Y1049"/>
      <c r="Z1049"/>
    </row>
    <row r="1050" spans="1:26" s="72" customFormat="1" outlineLevel="1" x14ac:dyDescent="0.2">
      <c r="A1050" s="322"/>
      <c r="B1050" s="25"/>
      <c r="C1050" s="23"/>
      <c r="D1050" s="23"/>
      <c r="E1050" s="24"/>
      <c r="F1050" s="176" t="s">
        <v>180</v>
      </c>
      <c r="G1050" s="190">
        <f t="shared" ref="G1050:V1050" si="347">G190</f>
        <v>0</v>
      </c>
      <c r="H1050" s="191">
        <f t="shared" si="347"/>
        <v>0</v>
      </c>
      <c r="I1050" s="179">
        <f t="shared" si="347"/>
        <v>0</v>
      </c>
      <c r="J1050" s="179">
        <f t="shared" si="347"/>
        <v>0</v>
      </c>
      <c r="K1050" s="197">
        <f t="shared" si="347"/>
        <v>0</v>
      </c>
      <c r="L1050" s="181">
        <f t="shared" si="347"/>
        <v>0</v>
      </c>
      <c r="M1050" s="192">
        <f t="shared" si="347"/>
        <v>0</v>
      </c>
      <c r="N1050" s="182">
        <f t="shared" si="347"/>
        <v>0</v>
      </c>
      <c r="O1050" s="182">
        <f t="shared" si="347"/>
        <v>0</v>
      </c>
      <c r="P1050" s="182">
        <f t="shared" si="347"/>
        <v>0</v>
      </c>
      <c r="Q1050" s="182">
        <f t="shared" si="347"/>
        <v>0</v>
      </c>
      <c r="R1050" s="182">
        <f t="shared" si="347"/>
        <v>0</v>
      </c>
      <c r="S1050" s="182">
        <f t="shared" si="347"/>
        <v>0</v>
      </c>
      <c r="T1050" s="178">
        <f t="shared" si="347"/>
        <v>0</v>
      </c>
      <c r="U1050" s="182">
        <f t="shared" si="347"/>
        <v>0</v>
      </c>
      <c r="V1050" s="183">
        <f t="shared" si="347"/>
        <v>0</v>
      </c>
      <c r="W1050" s="46">
        <f>G1050-SUM(H1050:V1050)</f>
        <v>0</v>
      </c>
      <c r="Y1050"/>
      <c r="Z1050"/>
    </row>
    <row r="1051" spans="1:26" s="72" customFormat="1" x14ac:dyDescent="0.2">
      <c r="A1051" s="322"/>
      <c r="B1051" s="25"/>
      <c r="C1051" s="23"/>
      <c r="D1051" s="23"/>
      <c r="E1051" s="24" t="s">
        <v>185</v>
      </c>
      <c r="F1051" s="24"/>
      <c r="G1051" s="69">
        <f t="shared" ref="G1051:W1051" si="348">SUBTOTAL(9,G1052:G1053)</f>
        <v>0</v>
      </c>
      <c r="H1051" s="70">
        <f t="shared" si="348"/>
        <v>0</v>
      </c>
      <c r="I1051" s="66">
        <f t="shared" si="348"/>
        <v>0</v>
      </c>
      <c r="J1051" s="66">
        <f t="shared" si="348"/>
        <v>0</v>
      </c>
      <c r="K1051" s="67">
        <f t="shared" si="348"/>
        <v>0</v>
      </c>
      <c r="L1051" s="34">
        <f t="shared" si="348"/>
        <v>0</v>
      </c>
      <c r="M1051" s="34">
        <f t="shared" si="348"/>
        <v>0</v>
      </c>
      <c r="N1051" s="34">
        <f t="shared" si="348"/>
        <v>0</v>
      </c>
      <c r="O1051" s="34">
        <f t="shared" si="348"/>
        <v>0</v>
      </c>
      <c r="P1051" s="34">
        <f t="shared" si="348"/>
        <v>0</v>
      </c>
      <c r="Q1051" s="34">
        <f t="shared" si="348"/>
        <v>0</v>
      </c>
      <c r="R1051" s="34">
        <f t="shared" si="348"/>
        <v>0</v>
      </c>
      <c r="S1051" s="34">
        <f t="shared" si="348"/>
        <v>0</v>
      </c>
      <c r="T1051" s="34">
        <f t="shared" si="348"/>
        <v>0</v>
      </c>
      <c r="U1051" s="34">
        <f t="shared" si="348"/>
        <v>0</v>
      </c>
      <c r="V1051" s="34">
        <f t="shared" si="348"/>
        <v>0</v>
      </c>
      <c r="W1051" s="33">
        <f t="shared" si="348"/>
        <v>0</v>
      </c>
      <c r="Y1051"/>
      <c r="Z1051"/>
    </row>
    <row r="1052" spans="1:26" s="72" customFormat="1" outlineLevel="1" x14ac:dyDescent="0.2">
      <c r="A1052" s="322"/>
      <c r="B1052" s="25"/>
      <c r="C1052" s="23"/>
      <c r="D1052" s="23"/>
      <c r="E1052" s="24"/>
      <c r="F1052" s="176" t="s">
        <v>177</v>
      </c>
      <c r="G1052" s="190">
        <f t="shared" ref="G1052:V1052" si="349">G192</f>
        <v>0</v>
      </c>
      <c r="H1052" s="191">
        <f t="shared" si="349"/>
        <v>0</v>
      </c>
      <c r="I1052" s="179">
        <f t="shared" si="349"/>
        <v>0</v>
      </c>
      <c r="J1052" s="179">
        <f t="shared" si="349"/>
        <v>0</v>
      </c>
      <c r="K1052" s="197">
        <f t="shared" si="349"/>
        <v>0</v>
      </c>
      <c r="L1052" s="181">
        <f t="shared" si="349"/>
        <v>0</v>
      </c>
      <c r="M1052" s="192">
        <f t="shared" si="349"/>
        <v>0</v>
      </c>
      <c r="N1052" s="182">
        <f t="shared" si="349"/>
        <v>0</v>
      </c>
      <c r="O1052" s="182">
        <f t="shared" si="349"/>
        <v>0</v>
      </c>
      <c r="P1052" s="182">
        <f t="shared" si="349"/>
        <v>0</v>
      </c>
      <c r="Q1052" s="182">
        <f t="shared" si="349"/>
        <v>0</v>
      </c>
      <c r="R1052" s="182">
        <f t="shared" si="349"/>
        <v>0</v>
      </c>
      <c r="S1052" s="182">
        <f t="shared" si="349"/>
        <v>0</v>
      </c>
      <c r="T1052" s="178">
        <f t="shared" si="349"/>
        <v>0</v>
      </c>
      <c r="U1052" s="182">
        <f t="shared" si="349"/>
        <v>0</v>
      </c>
      <c r="V1052" s="183">
        <f t="shared" si="349"/>
        <v>0</v>
      </c>
      <c r="W1052" s="46">
        <f>G1052-SUM(H1052:V1052)</f>
        <v>0</v>
      </c>
      <c r="Y1052"/>
      <c r="Z1052"/>
    </row>
    <row r="1053" spans="1:26" s="72" customFormat="1" outlineLevel="1" x14ac:dyDescent="0.2">
      <c r="A1053" s="322"/>
      <c r="B1053" s="25"/>
      <c r="C1053" s="23"/>
      <c r="D1053" s="23"/>
      <c r="E1053" s="24"/>
      <c r="F1053" s="176" t="s">
        <v>182</v>
      </c>
      <c r="G1053" s="190">
        <f t="shared" ref="G1053:V1053" si="350">G193</f>
        <v>0</v>
      </c>
      <c r="H1053" s="191">
        <f t="shared" si="350"/>
        <v>0</v>
      </c>
      <c r="I1053" s="179">
        <f t="shared" si="350"/>
        <v>0</v>
      </c>
      <c r="J1053" s="179">
        <f t="shared" si="350"/>
        <v>0</v>
      </c>
      <c r="K1053" s="197">
        <f t="shared" si="350"/>
        <v>0</v>
      </c>
      <c r="L1053" s="181">
        <f t="shared" si="350"/>
        <v>0</v>
      </c>
      <c r="M1053" s="192">
        <f t="shared" si="350"/>
        <v>0</v>
      </c>
      <c r="N1053" s="182">
        <f t="shared" si="350"/>
        <v>0</v>
      </c>
      <c r="O1053" s="182">
        <f t="shared" si="350"/>
        <v>0</v>
      </c>
      <c r="P1053" s="182">
        <f t="shared" si="350"/>
        <v>0</v>
      </c>
      <c r="Q1053" s="182">
        <f t="shared" si="350"/>
        <v>0</v>
      </c>
      <c r="R1053" s="182">
        <f t="shared" si="350"/>
        <v>0</v>
      </c>
      <c r="S1053" s="182">
        <f t="shared" si="350"/>
        <v>0</v>
      </c>
      <c r="T1053" s="178">
        <f t="shared" si="350"/>
        <v>0</v>
      </c>
      <c r="U1053" s="182">
        <f t="shared" si="350"/>
        <v>0</v>
      </c>
      <c r="V1053" s="183">
        <f t="shared" si="350"/>
        <v>0</v>
      </c>
      <c r="W1053" s="46">
        <f>G1053-SUM(H1053:V1053)</f>
        <v>0</v>
      </c>
      <c r="Y1053"/>
      <c r="Z1053"/>
    </row>
    <row r="1054" spans="1:26" s="72" customFormat="1" x14ac:dyDescent="0.2">
      <c r="A1054" s="322"/>
      <c r="B1054" s="25"/>
      <c r="C1054" s="23"/>
      <c r="D1054" s="23"/>
      <c r="E1054" s="24" t="s">
        <v>186</v>
      </c>
      <c r="F1054" s="24"/>
      <c r="G1054" s="69">
        <f t="shared" ref="G1054:W1054" si="351">SUBTOTAL(9,G1055:G1056)</f>
        <v>0</v>
      </c>
      <c r="H1054" s="70">
        <f t="shared" si="351"/>
        <v>0</v>
      </c>
      <c r="I1054" s="66">
        <f t="shared" si="351"/>
        <v>0</v>
      </c>
      <c r="J1054" s="66">
        <f t="shared" si="351"/>
        <v>0</v>
      </c>
      <c r="K1054" s="67">
        <f t="shared" si="351"/>
        <v>0</v>
      </c>
      <c r="L1054" s="34">
        <f t="shared" si="351"/>
        <v>0</v>
      </c>
      <c r="M1054" s="34">
        <f t="shared" si="351"/>
        <v>0</v>
      </c>
      <c r="N1054" s="34">
        <f t="shared" si="351"/>
        <v>0</v>
      </c>
      <c r="O1054" s="34">
        <f t="shared" si="351"/>
        <v>0</v>
      </c>
      <c r="P1054" s="34">
        <f t="shared" si="351"/>
        <v>0</v>
      </c>
      <c r="Q1054" s="34">
        <f t="shared" si="351"/>
        <v>0</v>
      </c>
      <c r="R1054" s="34">
        <f t="shared" si="351"/>
        <v>0</v>
      </c>
      <c r="S1054" s="34">
        <f t="shared" si="351"/>
        <v>0</v>
      </c>
      <c r="T1054" s="34">
        <f t="shared" si="351"/>
        <v>0</v>
      </c>
      <c r="U1054" s="34">
        <f t="shared" si="351"/>
        <v>0</v>
      </c>
      <c r="V1054" s="34">
        <f t="shared" si="351"/>
        <v>0</v>
      </c>
      <c r="W1054" s="33">
        <f t="shared" si="351"/>
        <v>0</v>
      </c>
      <c r="Y1054"/>
      <c r="Z1054"/>
    </row>
    <row r="1055" spans="1:26" s="72" customFormat="1" outlineLevel="1" x14ac:dyDescent="0.2">
      <c r="A1055" s="322"/>
      <c r="B1055" s="25"/>
      <c r="C1055" s="23"/>
      <c r="D1055" s="23"/>
      <c r="E1055" s="24"/>
      <c r="F1055" s="176" t="s">
        <v>178</v>
      </c>
      <c r="G1055" s="190">
        <f t="shared" ref="G1055:V1055" si="352">G195</f>
        <v>0</v>
      </c>
      <c r="H1055" s="191">
        <f t="shared" si="352"/>
        <v>0</v>
      </c>
      <c r="I1055" s="179">
        <f t="shared" si="352"/>
        <v>0</v>
      </c>
      <c r="J1055" s="179">
        <f t="shared" si="352"/>
        <v>0</v>
      </c>
      <c r="K1055" s="197">
        <f t="shared" si="352"/>
        <v>0</v>
      </c>
      <c r="L1055" s="181">
        <f t="shared" si="352"/>
        <v>0</v>
      </c>
      <c r="M1055" s="192">
        <f t="shared" si="352"/>
        <v>0</v>
      </c>
      <c r="N1055" s="182">
        <f t="shared" si="352"/>
        <v>0</v>
      </c>
      <c r="O1055" s="182">
        <f t="shared" si="352"/>
        <v>0</v>
      </c>
      <c r="P1055" s="182">
        <f t="shared" si="352"/>
        <v>0</v>
      </c>
      <c r="Q1055" s="182">
        <f t="shared" si="352"/>
        <v>0</v>
      </c>
      <c r="R1055" s="182">
        <f t="shared" si="352"/>
        <v>0</v>
      </c>
      <c r="S1055" s="182">
        <f t="shared" si="352"/>
        <v>0</v>
      </c>
      <c r="T1055" s="178">
        <f t="shared" si="352"/>
        <v>0</v>
      </c>
      <c r="U1055" s="182">
        <f t="shared" si="352"/>
        <v>0</v>
      </c>
      <c r="V1055" s="183">
        <f t="shared" si="352"/>
        <v>0</v>
      </c>
      <c r="W1055" s="46">
        <f>G1055-SUM(H1055:V1055)</f>
        <v>0</v>
      </c>
      <c r="Y1055"/>
      <c r="Z1055"/>
    </row>
    <row r="1056" spans="1:26" s="72" customFormat="1" outlineLevel="1" x14ac:dyDescent="0.2">
      <c r="A1056" s="322"/>
      <c r="B1056" s="25"/>
      <c r="C1056" s="23"/>
      <c r="D1056" s="23"/>
      <c r="E1056" s="24"/>
      <c r="F1056" s="176" t="s">
        <v>181</v>
      </c>
      <c r="G1056" s="190">
        <f t="shared" ref="G1056:V1056" si="353">G196</f>
        <v>0</v>
      </c>
      <c r="H1056" s="191">
        <f t="shared" si="353"/>
        <v>0</v>
      </c>
      <c r="I1056" s="179">
        <f t="shared" si="353"/>
        <v>0</v>
      </c>
      <c r="J1056" s="179">
        <f t="shared" si="353"/>
        <v>0</v>
      </c>
      <c r="K1056" s="197">
        <f t="shared" si="353"/>
        <v>0</v>
      </c>
      <c r="L1056" s="181">
        <f t="shared" si="353"/>
        <v>0</v>
      </c>
      <c r="M1056" s="192">
        <f t="shared" si="353"/>
        <v>0</v>
      </c>
      <c r="N1056" s="182">
        <f t="shared" si="353"/>
        <v>0</v>
      </c>
      <c r="O1056" s="182">
        <f t="shared" si="353"/>
        <v>0</v>
      </c>
      <c r="P1056" s="182">
        <f t="shared" si="353"/>
        <v>0</v>
      </c>
      <c r="Q1056" s="182">
        <f t="shared" si="353"/>
        <v>0</v>
      </c>
      <c r="R1056" s="182">
        <f t="shared" si="353"/>
        <v>0</v>
      </c>
      <c r="S1056" s="182">
        <f t="shared" si="353"/>
        <v>0</v>
      </c>
      <c r="T1056" s="178">
        <f t="shared" si="353"/>
        <v>0</v>
      </c>
      <c r="U1056" s="182">
        <f t="shared" si="353"/>
        <v>0</v>
      </c>
      <c r="V1056" s="183">
        <f t="shared" si="353"/>
        <v>0</v>
      </c>
      <c r="W1056" s="46">
        <f>G1056-SUM(H1056:V1056)</f>
        <v>0</v>
      </c>
      <c r="Y1056"/>
      <c r="Z1056"/>
    </row>
    <row r="1057" spans="1:26" s="72" customFormat="1" x14ac:dyDescent="0.2">
      <c r="A1057" s="322"/>
      <c r="B1057" s="25"/>
      <c r="C1057" s="23"/>
      <c r="D1057" s="23"/>
      <c r="E1057" s="24" t="s">
        <v>187</v>
      </c>
      <c r="F1057" s="24"/>
      <c r="G1057" s="69">
        <f t="shared" ref="G1057:W1057" si="354">SUBTOTAL(9,G1058:G1059)</f>
        <v>0</v>
      </c>
      <c r="H1057" s="70">
        <f t="shared" si="354"/>
        <v>0</v>
      </c>
      <c r="I1057" s="66">
        <f t="shared" si="354"/>
        <v>0</v>
      </c>
      <c r="J1057" s="66">
        <f t="shared" si="354"/>
        <v>0</v>
      </c>
      <c r="K1057" s="67">
        <f t="shared" si="354"/>
        <v>0</v>
      </c>
      <c r="L1057" s="34">
        <f t="shared" si="354"/>
        <v>0</v>
      </c>
      <c r="M1057" s="34">
        <f t="shared" si="354"/>
        <v>0</v>
      </c>
      <c r="N1057" s="34">
        <f t="shared" si="354"/>
        <v>0</v>
      </c>
      <c r="O1057" s="34">
        <f t="shared" si="354"/>
        <v>0</v>
      </c>
      <c r="P1057" s="34">
        <f t="shared" si="354"/>
        <v>0</v>
      </c>
      <c r="Q1057" s="34">
        <f t="shared" si="354"/>
        <v>0</v>
      </c>
      <c r="R1057" s="34">
        <f t="shared" si="354"/>
        <v>0</v>
      </c>
      <c r="S1057" s="34">
        <f t="shared" si="354"/>
        <v>0</v>
      </c>
      <c r="T1057" s="34">
        <f t="shared" si="354"/>
        <v>0</v>
      </c>
      <c r="U1057" s="34">
        <f t="shared" si="354"/>
        <v>0</v>
      </c>
      <c r="V1057" s="34">
        <f t="shared" si="354"/>
        <v>0</v>
      </c>
      <c r="W1057" s="33">
        <f t="shared" si="354"/>
        <v>0</v>
      </c>
      <c r="Y1057"/>
      <c r="Z1057"/>
    </row>
    <row r="1058" spans="1:26" s="72" customFormat="1" outlineLevel="1" x14ac:dyDescent="0.2">
      <c r="A1058" s="322"/>
      <c r="B1058" s="25"/>
      <c r="C1058" s="23"/>
      <c r="D1058" s="23"/>
      <c r="E1058" s="24"/>
      <c r="F1058" s="176" t="s">
        <v>179</v>
      </c>
      <c r="G1058" s="190">
        <f t="shared" ref="G1058:V1058" si="355">G198</f>
        <v>0</v>
      </c>
      <c r="H1058" s="191">
        <f t="shared" si="355"/>
        <v>0</v>
      </c>
      <c r="I1058" s="179">
        <f t="shared" si="355"/>
        <v>0</v>
      </c>
      <c r="J1058" s="179">
        <f t="shared" si="355"/>
        <v>0</v>
      </c>
      <c r="K1058" s="197">
        <f t="shared" si="355"/>
        <v>0</v>
      </c>
      <c r="L1058" s="181">
        <f t="shared" si="355"/>
        <v>0</v>
      </c>
      <c r="M1058" s="192">
        <f t="shared" si="355"/>
        <v>0</v>
      </c>
      <c r="N1058" s="182">
        <f t="shared" si="355"/>
        <v>0</v>
      </c>
      <c r="O1058" s="182">
        <f t="shared" si="355"/>
        <v>0</v>
      </c>
      <c r="P1058" s="182">
        <f t="shared" si="355"/>
        <v>0</v>
      </c>
      <c r="Q1058" s="182">
        <f t="shared" si="355"/>
        <v>0</v>
      </c>
      <c r="R1058" s="182">
        <f t="shared" si="355"/>
        <v>0</v>
      </c>
      <c r="S1058" s="182">
        <f t="shared" si="355"/>
        <v>0</v>
      </c>
      <c r="T1058" s="178">
        <f t="shared" si="355"/>
        <v>0</v>
      </c>
      <c r="U1058" s="182">
        <f t="shared" si="355"/>
        <v>0</v>
      </c>
      <c r="V1058" s="183">
        <f t="shared" si="355"/>
        <v>0</v>
      </c>
      <c r="W1058" s="46">
        <f>G1058-SUM(H1058:V1058)</f>
        <v>0</v>
      </c>
      <c r="Y1058"/>
      <c r="Z1058"/>
    </row>
    <row r="1059" spans="1:26" s="72" customFormat="1" outlineLevel="1" x14ac:dyDescent="0.2">
      <c r="A1059" s="322"/>
      <c r="B1059" s="25"/>
      <c r="C1059" s="23"/>
      <c r="D1059" s="23"/>
      <c r="E1059" s="24"/>
      <c r="F1059" s="176" t="s">
        <v>188</v>
      </c>
      <c r="G1059" s="190">
        <f t="shared" ref="G1059:V1059" si="356">G199</f>
        <v>0</v>
      </c>
      <c r="H1059" s="191">
        <f t="shared" si="356"/>
        <v>0</v>
      </c>
      <c r="I1059" s="179">
        <f t="shared" si="356"/>
        <v>0</v>
      </c>
      <c r="J1059" s="179">
        <f t="shared" si="356"/>
        <v>0</v>
      </c>
      <c r="K1059" s="197">
        <f t="shared" si="356"/>
        <v>0</v>
      </c>
      <c r="L1059" s="181">
        <f t="shared" si="356"/>
        <v>0</v>
      </c>
      <c r="M1059" s="192">
        <f t="shared" si="356"/>
        <v>0</v>
      </c>
      <c r="N1059" s="182">
        <f t="shared" si="356"/>
        <v>0</v>
      </c>
      <c r="O1059" s="182">
        <f t="shared" si="356"/>
        <v>0</v>
      </c>
      <c r="P1059" s="182">
        <f t="shared" si="356"/>
        <v>0</v>
      </c>
      <c r="Q1059" s="182">
        <f t="shared" si="356"/>
        <v>0</v>
      </c>
      <c r="R1059" s="182">
        <f t="shared" si="356"/>
        <v>0</v>
      </c>
      <c r="S1059" s="182">
        <f t="shared" si="356"/>
        <v>0</v>
      </c>
      <c r="T1059" s="178">
        <f t="shared" si="356"/>
        <v>0</v>
      </c>
      <c r="U1059" s="182">
        <f t="shared" si="356"/>
        <v>0</v>
      </c>
      <c r="V1059" s="183">
        <f t="shared" si="356"/>
        <v>0</v>
      </c>
      <c r="W1059" s="46">
        <f>G1059-SUM(H1059:V1059)</f>
        <v>0</v>
      </c>
      <c r="Y1059"/>
      <c r="Z1059"/>
    </row>
    <row r="1060" spans="1:26" s="72" customFormat="1" x14ac:dyDescent="0.2">
      <c r="A1060" s="322"/>
      <c r="B1060" s="25"/>
      <c r="C1060" s="23"/>
      <c r="D1060" s="23"/>
      <c r="E1060" s="24" t="s">
        <v>341</v>
      </c>
      <c r="F1060" s="24"/>
      <c r="G1060" s="69">
        <f t="shared" ref="G1060:W1060" si="357">SUBTOTAL(9,G1061:G1062)</f>
        <v>0</v>
      </c>
      <c r="H1060" s="70">
        <f t="shared" si="357"/>
        <v>0</v>
      </c>
      <c r="I1060" s="66">
        <f t="shared" si="357"/>
        <v>0</v>
      </c>
      <c r="J1060" s="66">
        <f t="shared" si="357"/>
        <v>0</v>
      </c>
      <c r="K1060" s="67">
        <f t="shared" si="357"/>
        <v>0</v>
      </c>
      <c r="L1060" s="34">
        <f t="shared" si="357"/>
        <v>0</v>
      </c>
      <c r="M1060" s="34">
        <f t="shared" si="357"/>
        <v>0</v>
      </c>
      <c r="N1060" s="34">
        <f t="shared" si="357"/>
        <v>0</v>
      </c>
      <c r="O1060" s="34">
        <f t="shared" si="357"/>
        <v>0</v>
      </c>
      <c r="P1060" s="34">
        <f t="shared" si="357"/>
        <v>0</v>
      </c>
      <c r="Q1060" s="34">
        <f t="shared" si="357"/>
        <v>0</v>
      </c>
      <c r="R1060" s="34">
        <f t="shared" si="357"/>
        <v>0</v>
      </c>
      <c r="S1060" s="34">
        <f t="shared" si="357"/>
        <v>0</v>
      </c>
      <c r="T1060" s="34">
        <f t="shared" si="357"/>
        <v>0</v>
      </c>
      <c r="U1060" s="34">
        <f t="shared" si="357"/>
        <v>0</v>
      </c>
      <c r="V1060" s="34">
        <f t="shared" si="357"/>
        <v>0</v>
      </c>
      <c r="W1060" s="33">
        <f t="shared" si="357"/>
        <v>0</v>
      </c>
      <c r="Y1060"/>
      <c r="Z1060"/>
    </row>
    <row r="1061" spans="1:26" s="72" customFormat="1" outlineLevel="1" x14ac:dyDescent="0.2">
      <c r="A1061" s="322"/>
      <c r="B1061" s="25"/>
      <c r="C1061" s="23"/>
      <c r="D1061" s="23"/>
      <c r="E1061" s="24"/>
      <c r="F1061" s="176" t="s">
        <v>342</v>
      </c>
      <c r="G1061" s="190">
        <f t="shared" ref="G1061:V1061" si="358">G201</f>
        <v>0</v>
      </c>
      <c r="H1061" s="191">
        <f t="shared" si="358"/>
        <v>0</v>
      </c>
      <c r="I1061" s="179">
        <f t="shared" si="358"/>
        <v>0</v>
      </c>
      <c r="J1061" s="179">
        <f t="shared" si="358"/>
        <v>0</v>
      </c>
      <c r="K1061" s="197">
        <f t="shared" si="358"/>
        <v>0</v>
      </c>
      <c r="L1061" s="181">
        <f t="shared" si="358"/>
        <v>0</v>
      </c>
      <c r="M1061" s="192">
        <f t="shared" si="358"/>
        <v>0</v>
      </c>
      <c r="N1061" s="182">
        <f t="shared" si="358"/>
        <v>0</v>
      </c>
      <c r="O1061" s="182">
        <f t="shared" si="358"/>
        <v>0</v>
      </c>
      <c r="P1061" s="182">
        <f t="shared" si="358"/>
        <v>0</v>
      </c>
      <c r="Q1061" s="182">
        <f t="shared" si="358"/>
        <v>0</v>
      </c>
      <c r="R1061" s="182">
        <f t="shared" si="358"/>
        <v>0</v>
      </c>
      <c r="S1061" s="182">
        <f t="shared" si="358"/>
        <v>0</v>
      </c>
      <c r="T1061" s="178">
        <f t="shared" si="358"/>
        <v>0</v>
      </c>
      <c r="U1061" s="182">
        <f t="shared" si="358"/>
        <v>0</v>
      </c>
      <c r="V1061" s="183">
        <f t="shared" si="358"/>
        <v>0</v>
      </c>
      <c r="W1061" s="46">
        <f>G1061-SUM(H1061:V1061)</f>
        <v>0</v>
      </c>
      <c r="Y1061"/>
      <c r="Z1061"/>
    </row>
    <row r="1062" spans="1:26" s="72" customFormat="1" outlineLevel="1" x14ac:dyDescent="0.2">
      <c r="A1062" s="322"/>
      <c r="B1062" s="25"/>
      <c r="C1062" s="23"/>
      <c r="D1062" s="23"/>
      <c r="E1062" s="24"/>
      <c r="F1062" s="176" t="s">
        <v>343</v>
      </c>
      <c r="G1062" s="190">
        <f t="shared" ref="G1062:V1062" si="359">G202</f>
        <v>0</v>
      </c>
      <c r="H1062" s="191">
        <f t="shared" si="359"/>
        <v>0</v>
      </c>
      <c r="I1062" s="179">
        <f t="shared" si="359"/>
        <v>0</v>
      </c>
      <c r="J1062" s="179">
        <f t="shared" si="359"/>
        <v>0</v>
      </c>
      <c r="K1062" s="197">
        <f t="shared" si="359"/>
        <v>0</v>
      </c>
      <c r="L1062" s="181">
        <f t="shared" si="359"/>
        <v>0</v>
      </c>
      <c r="M1062" s="192">
        <f t="shared" si="359"/>
        <v>0</v>
      </c>
      <c r="N1062" s="182">
        <f t="shared" si="359"/>
        <v>0</v>
      </c>
      <c r="O1062" s="182">
        <f t="shared" si="359"/>
        <v>0</v>
      </c>
      <c r="P1062" s="182">
        <f t="shared" si="359"/>
        <v>0</v>
      </c>
      <c r="Q1062" s="182">
        <f t="shared" si="359"/>
        <v>0</v>
      </c>
      <c r="R1062" s="182">
        <f t="shared" si="359"/>
        <v>0</v>
      </c>
      <c r="S1062" s="182">
        <f t="shared" si="359"/>
        <v>0</v>
      </c>
      <c r="T1062" s="178">
        <f t="shared" si="359"/>
        <v>0</v>
      </c>
      <c r="U1062" s="182">
        <f t="shared" si="359"/>
        <v>0</v>
      </c>
      <c r="V1062" s="183">
        <f t="shared" si="359"/>
        <v>0</v>
      </c>
      <c r="W1062" s="46">
        <f>G1062-SUM(H1062:V1062)</f>
        <v>0</v>
      </c>
      <c r="Y1062"/>
      <c r="Z1062"/>
    </row>
    <row r="1063" spans="1:26" s="72" customFormat="1" x14ac:dyDescent="0.2">
      <c r="A1063" s="322"/>
      <c r="B1063" s="25"/>
      <c r="C1063" s="23"/>
      <c r="D1063" s="23"/>
      <c r="E1063" s="24" t="s">
        <v>344</v>
      </c>
      <c r="F1063" s="24"/>
      <c r="G1063" s="69">
        <f t="shared" ref="G1063:W1063" si="360">SUBTOTAL(9,G1064:G1065)</f>
        <v>0</v>
      </c>
      <c r="H1063" s="70">
        <f t="shared" si="360"/>
        <v>0</v>
      </c>
      <c r="I1063" s="66">
        <f t="shared" si="360"/>
        <v>0</v>
      </c>
      <c r="J1063" s="66">
        <f t="shared" si="360"/>
        <v>0</v>
      </c>
      <c r="K1063" s="67">
        <f t="shared" si="360"/>
        <v>0</v>
      </c>
      <c r="L1063" s="34">
        <f t="shared" si="360"/>
        <v>0</v>
      </c>
      <c r="M1063" s="34">
        <f t="shared" si="360"/>
        <v>0</v>
      </c>
      <c r="N1063" s="34">
        <f t="shared" si="360"/>
        <v>0</v>
      </c>
      <c r="O1063" s="34">
        <f t="shared" si="360"/>
        <v>0</v>
      </c>
      <c r="P1063" s="34">
        <f t="shared" si="360"/>
        <v>0</v>
      </c>
      <c r="Q1063" s="34">
        <f t="shared" si="360"/>
        <v>0</v>
      </c>
      <c r="R1063" s="34">
        <f t="shared" si="360"/>
        <v>0</v>
      </c>
      <c r="S1063" s="34">
        <f t="shared" si="360"/>
        <v>0</v>
      </c>
      <c r="T1063" s="34">
        <f t="shared" si="360"/>
        <v>0</v>
      </c>
      <c r="U1063" s="34">
        <f t="shared" si="360"/>
        <v>0</v>
      </c>
      <c r="V1063" s="34">
        <f t="shared" si="360"/>
        <v>0</v>
      </c>
      <c r="W1063" s="33">
        <f t="shared" si="360"/>
        <v>0</v>
      </c>
      <c r="Y1063"/>
      <c r="Z1063"/>
    </row>
    <row r="1064" spans="1:26" s="72" customFormat="1" outlineLevel="1" x14ac:dyDescent="0.2">
      <c r="A1064" s="322"/>
      <c r="B1064" s="25"/>
      <c r="C1064" s="23"/>
      <c r="D1064" s="23"/>
      <c r="E1064" s="24"/>
      <c r="F1064" s="176" t="s">
        <v>345</v>
      </c>
      <c r="G1064" s="190">
        <f t="shared" ref="G1064:V1064" si="361">G204</f>
        <v>0</v>
      </c>
      <c r="H1064" s="191">
        <f t="shared" si="361"/>
        <v>0</v>
      </c>
      <c r="I1064" s="179">
        <f t="shared" si="361"/>
        <v>0</v>
      </c>
      <c r="J1064" s="179">
        <f t="shared" si="361"/>
        <v>0</v>
      </c>
      <c r="K1064" s="197">
        <f t="shared" si="361"/>
        <v>0</v>
      </c>
      <c r="L1064" s="181">
        <f t="shared" si="361"/>
        <v>0</v>
      </c>
      <c r="M1064" s="192">
        <f t="shared" si="361"/>
        <v>0</v>
      </c>
      <c r="N1064" s="182">
        <f t="shared" si="361"/>
        <v>0</v>
      </c>
      <c r="O1064" s="182">
        <f t="shared" si="361"/>
        <v>0</v>
      </c>
      <c r="P1064" s="182">
        <f t="shared" si="361"/>
        <v>0</v>
      </c>
      <c r="Q1064" s="182">
        <f t="shared" si="361"/>
        <v>0</v>
      </c>
      <c r="R1064" s="182">
        <f t="shared" si="361"/>
        <v>0</v>
      </c>
      <c r="S1064" s="182">
        <f t="shared" si="361"/>
        <v>0</v>
      </c>
      <c r="T1064" s="178">
        <f t="shared" si="361"/>
        <v>0</v>
      </c>
      <c r="U1064" s="182">
        <f t="shared" si="361"/>
        <v>0</v>
      </c>
      <c r="V1064" s="183">
        <f t="shared" si="361"/>
        <v>0</v>
      </c>
      <c r="W1064" s="46">
        <f t="shared" ref="W1064:W1072" si="362">G1064-SUM(H1064:V1064)</f>
        <v>0</v>
      </c>
      <c r="Y1064"/>
      <c r="Z1064"/>
    </row>
    <row r="1065" spans="1:26" s="72" customFormat="1" outlineLevel="1" x14ac:dyDescent="0.2">
      <c r="A1065" s="322"/>
      <c r="B1065" s="25"/>
      <c r="C1065" s="23"/>
      <c r="D1065" s="23"/>
      <c r="E1065" s="24"/>
      <c r="F1065" s="176" t="s">
        <v>346</v>
      </c>
      <c r="G1065" s="190">
        <f t="shared" ref="G1065:V1065" si="363">G205</f>
        <v>0</v>
      </c>
      <c r="H1065" s="191">
        <f t="shared" si="363"/>
        <v>0</v>
      </c>
      <c r="I1065" s="179">
        <f t="shared" si="363"/>
        <v>0</v>
      </c>
      <c r="J1065" s="179">
        <f t="shared" si="363"/>
        <v>0</v>
      </c>
      <c r="K1065" s="197">
        <f t="shared" si="363"/>
        <v>0</v>
      </c>
      <c r="L1065" s="181">
        <f t="shared" si="363"/>
        <v>0</v>
      </c>
      <c r="M1065" s="192">
        <f t="shared" si="363"/>
        <v>0</v>
      </c>
      <c r="N1065" s="182">
        <f t="shared" si="363"/>
        <v>0</v>
      </c>
      <c r="O1065" s="182">
        <f t="shared" si="363"/>
        <v>0</v>
      </c>
      <c r="P1065" s="182">
        <f t="shared" si="363"/>
        <v>0</v>
      </c>
      <c r="Q1065" s="182">
        <f t="shared" si="363"/>
        <v>0</v>
      </c>
      <c r="R1065" s="182">
        <f t="shared" si="363"/>
        <v>0</v>
      </c>
      <c r="S1065" s="182">
        <f t="shared" si="363"/>
        <v>0</v>
      </c>
      <c r="T1065" s="178">
        <f t="shared" si="363"/>
        <v>0</v>
      </c>
      <c r="U1065" s="182">
        <f t="shared" si="363"/>
        <v>0</v>
      </c>
      <c r="V1065" s="183">
        <f t="shared" si="363"/>
        <v>0</v>
      </c>
      <c r="W1065" s="46">
        <f t="shared" si="362"/>
        <v>0</v>
      </c>
      <c r="Y1065"/>
      <c r="Z1065"/>
    </row>
    <row r="1066" spans="1:26" s="72" customFormat="1" x14ac:dyDescent="0.2">
      <c r="A1066" s="322"/>
      <c r="B1066" s="25"/>
      <c r="C1066" s="23"/>
      <c r="D1066" s="23" t="s">
        <v>63</v>
      </c>
      <c r="E1066" s="24"/>
      <c r="F1066" s="24"/>
      <c r="G1066" s="69">
        <f t="shared" ref="G1066:W1066" si="364">SUBTOTAL(9,G1067:G1069)</f>
        <v>0</v>
      </c>
      <c r="H1066" s="70">
        <f t="shared" si="364"/>
        <v>0</v>
      </c>
      <c r="I1066" s="66">
        <f t="shared" si="364"/>
        <v>0</v>
      </c>
      <c r="J1066" s="66">
        <f t="shared" si="364"/>
        <v>0</v>
      </c>
      <c r="K1066" s="67">
        <f t="shared" si="364"/>
        <v>0</v>
      </c>
      <c r="L1066" s="34">
        <f t="shared" si="364"/>
        <v>0</v>
      </c>
      <c r="M1066" s="34">
        <f t="shared" si="364"/>
        <v>0</v>
      </c>
      <c r="N1066" s="34">
        <f t="shared" si="364"/>
        <v>0</v>
      </c>
      <c r="O1066" s="34">
        <f t="shared" si="364"/>
        <v>0</v>
      </c>
      <c r="P1066" s="34">
        <f t="shared" si="364"/>
        <v>0</v>
      </c>
      <c r="Q1066" s="34">
        <f t="shared" si="364"/>
        <v>0</v>
      </c>
      <c r="R1066" s="34">
        <f t="shared" si="364"/>
        <v>0</v>
      </c>
      <c r="S1066" s="34">
        <f t="shared" si="364"/>
        <v>0</v>
      </c>
      <c r="T1066" s="34">
        <f t="shared" si="364"/>
        <v>0</v>
      </c>
      <c r="U1066" s="34">
        <f t="shared" si="364"/>
        <v>0</v>
      </c>
      <c r="V1066" s="34">
        <f t="shared" si="364"/>
        <v>0</v>
      </c>
      <c r="W1066" s="33">
        <f t="shared" si="364"/>
        <v>0</v>
      </c>
      <c r="Y1066"/>
      <c r="Z1066"/>
    </row>
    <row r="1067" spans="1:26" s="72" customFormat="1" outlineLevel="1" x14ac:dyDescent="0.2">
      <c r="A1067" s="322"/>
      <c r="B1067" s="25"/>
      <c r="C1067" s="23"/>
      <c r="D1067" s="23"/>
      <c r="E1067" s="24"/>
      <c r="F1067" s="176" t="s">
        <v>190</v>
      </c>
      <c r="G1067" s="190">
        <f t="shared" ref="G1067:V1067" si="365">G207</f>
        <v>0</v>
      </c>
      <c r="H1067" s="191">
        <f t="shared" si="365"/>
        <v>0</v>
      </c>
      <c r="I1067" s="179">
        <f t="shared" si="365"/>
        <v>0</v>
      </c>
      <c r="J1067" s="179">
        <f t="shared" si="365"/>
        <v>0</v>
      </c>
      <c r="K1067" s="197">
        <f t="shared" si="365"/>
        <v>0</v>
      </c>
      <c r="L1067" s="178">
        <f t="shared" si="365"/>
        <v>0</v>
      </c>
      <c r="M1067" s="192">
        <f t="shared" si="365"/>
        <v>0</v>
      </c>
      <c r="N1067" s="182">
        <f t="shared" si="365"/>
        <v>0</v>
      </c>
      <c r="O1067" s="182">
        <f t="shared" si="365"/>
        <v>0</v>
      </c>
      <c r="P1067" s="182">
        <f t="shared" si="365"/>
        <v>0</v>
      </c>
      <c r="Q1067" s="182">
        <f t="shared" si="365"/>
        <v>0</v>
      </c>
      <c r="R1067" s="182">
        <f t="shared" si="365"/>
        <v>0</v>
      </c>
      <c r="S1067" s="182">
        <f t="shared" si="365"/>
        <v>0</v>
      </c>
      <c r="T1067" s="178">
        <f t="shared" si="365"/>
        <v>0</v>
      </c>
      <c r="U1067" s="182">
        <f t="shared" si="365"/>
        <v>0</v>
      </c>
      <c r="V1067" s="183">
        <f t="shared" si="365"/>
        <v>0</v>
      </c>
      <c r="W1067" s="46">
        <f t="shared" si="362"/>
        <v>0</v>
      </c>
      <c r="Y1067"/>
      <c r="Z1067"/>
    </row>
    <row r="1068" spans="1:26" s="72" customFormat="1" outlineLevel="1" x14ac:dyDescent="0.2">
      <c r="A1068" s="322"/>
      <c r="B1068" s="25"/>
      <c r="C1068" s="23"/>
      <c r="D1068" s="23"/>
      <c r="E1068" s="24"/>
      <c r="F1068" s="176" t="s">
        <v>191</v>
      </c>
      <c r="G1068" s="190">
        <f t="shared" ref="G1068:V1068" si="366">G208</f>
        <v>0</v>
      </c>
      <c r="H1068" s="191">
        <f t="shared" si="366"/>
        <v>0</v>
      </c>
      <c r="I1068" s="179">
        <f t="shared" si="366"/>
        <v>0</v>
      </c>
      <c r="J1068" s="179">
        <f t="shared" si="366"/>
        <v>0</v>
      </c>
      <c r="K1068" s="197">
        <f t="shared" si="366"/>
        <v>0</v>
      </c>
      <c r="L1068" s="178">
        <f t="shared" si="366"/>
        <v>0</v>
      </c>
      <c r="M1068" s="192">
        <f t="shared" si="366"/>
        <v>0</v>
      </c>
      <c r="N1068" s="182">
        <f t="shared" si="366"/>
        <v>0</v>
      </c>
      <c r="O1068" s="182">
        <f t="shared" si="366"/>
        <v>0</v>
      </c>
      <c r="P1068" s="182">
        <f t="shared" si="366"/>
        <v>0</v>
      </c>
      <c r="Q1068" s="182">
        <f t="shared" si="366"/>
        <v>0</v>
      </c>
      <c r="R1068" s="182">
        <f t="shared" si="366"/>
        <v>0</v>
      </c>
      <c r="S1068" s="182">
        <f t="shared" si="366"/>
        <v>0</v>
      </c>
      <c r="T1068" s="201">
        <f t="shared" si="366"/>
        <v>0</v>
      </c>
      <c r="U1068" s="182">
        <f t="shared" si="366"/>
        <v>0</v>
      </c>
      <c r="V1068" s="183">
        <f t="shared" si="366"/>
        <v>0</v>
      </c>
      <c r="W1068" s="46">
        <f t="shared" si="362"/>
        <v>0</v>
      </c>
      <c r="Y1068"/>
      <c r="Z1068"/>
    </row>
    <row r="1069" spans="1:26" s="72" customFormat="1" outlineLevel="1" x14ac:dyDescent="0.2">
      <c r="A1069" s="322"/>
      <c r="B1069" s="25"/>
      <c r="C1069" s="23"/>
      <c r="D1069" s="23"/>
      <c r="E1069" s="24"/>
      <c r="F1069" s="176" t="s">
        <v>189</v>
      </c>
      <c r="G1069" s="190">
        <f t="shared" ref="G1069:V1069" si="367">G209</f>
        <v>0</v>
      </c>
      <c r="H1069" s="191">
        <f t="shared" si="367"/>
        <v>0</v>
      </c>
      <c r="I1069" s="179">
        <f t="shared" si="367"/>
        <v>0</v>
      </c>
      <c r="J1069" s="179">
        <f t="shared" si="367"/>
        <v>0</v>
      </c>
      <c r="K1069" s="197">
        <f t="shared" si="367"/>
        <v>0</v>
      </c>
      <c r="L1069" s="178">
        <f t="shared" si="367"/>
        <v>0</v>
      </c>
      <c r="M1069" s="192">
        <f t="shared" si="367"/>
        <v>0</v>
      </c>
      <c r="N1069" s="182">
        <f t="shared" si="367"/>
        <v>0</v>
      </c>
      <c r="O1069" s="182">
        <f t="shared" si="367"/>
        <v>0</v>
      </c>
      <c r="P1069" s="182">
        <f t="shared" si="367"/>
        <v>0</v>
      </c>
      <c r="Q1069" s="182">
        <f t="shared" si="367"/>
        <v>0</v>
      </c>
      <c r="R1069" s="182">
        <f t="shared" si="367"/>
        <v>0</v>
      </c>
      <c r="S1069" s="182">
        <f t="shared" si="367"/>
        <v>0</v>
      </c>
      <c r="T1069" s="182">
        <f t="shared" si="367"/>
        <v>0</v>
      </c>
      <c r="U1069" s="178">
        <f t="shared" si="367"/>
        <v>0</v>
      </c>
      <c r="V1069" s="183">
        <f t="shared" si="367"/>
        <v>0</v>
      </c>
      <c r="W1069" s="46">
        <f t="shared" si="362"/>
        <v>0</v>
      </c>
      <c r="Y1069"/>
      <c r="Z1069"/>
    </row>
    <row r="1070" spans="1:26" s="72" customFormat="1" x14ac:dyDescent="0.2">
      <c r="A1070" s="322"/>
      <c r="B1070" s="25"/>
      <c r="C1070" s="64"/>
      <c r="D1070" s="23" t="s">
        <v>192</v>
      </c>
      <c r="E1070" s="24"/>
      <c r="F1070" s="24"/>
      <c r="G1070" s="69">
        <f t="shared" ref="G1070:W1070" si="368">SUBTOTAL(9,G1071:G1072)</f>
        <v>0</v>
      </c>
      <c r="H1070" s="70">
        <f t="shared" si="368"/>
        <v>0</v>
      </c>
      <c r="I1070" s="66">
        <f t="shared" si="368"/>
        <v>0</v>
      </c>
      <c r="J1070" s="66">
        <f t="shared" si="368"/>
        <v>0</v>
      </c>
      <c r="K1070" s="67">
        <f t="shared" si="368"/>
        <v>0</v>
      </c>
      <c r="L1070" s="34">
        <f t="shared" si="368"/>
        <v>0</v>
      </c>
      <c r="M1070" s="34">
        <f t="shared" si="368"/>
        <v>0</v>
      </c>
      <c r="N1070" s="34">
        <f t="shared" si="368"/>
        <v>0</v>
      </c>
      <c r="O1070" s="34">
        <f t="shared" si="368"/>
        <v>0</v>
      </c>
      <c r="P1070" s="34">
        <f t="shared" si="368"/>
        <v>0</v>
      </c>
      <c r="Q1070" s="34">
        <f t="shared" si="368"/>
        <v>0</v>
      </c>
      <c r="R1070" s="34">
        <f t="shared" si="368"/>
        <v>0</v>
      </c>
      <c r="S1070" s="34">
        <f t="shared" si="368"/>
        <v>0</v>
      </c>
      <c r="T1070" s="34">
        <f t="shared" si="368"/>
        <v>0</v>
      </c>
      <c r="U1070" s="34">
        <f t="shared" si="368"/>
        <v>0</v>
      </c>
      <c r="V1070" s="34">
        <f t="shared" si="368"/>
        <v>0</v>
      </c>
      <c r="W1070" s="33">
        <f t="shared" si="368"/>
        <v>0</v>
      </c>
      <c r="Y1070"/>
      <c r="Z1070"/>
    </row>
    <row r="1071" spans="1:26" s="72" customFormat="1" outlineLevel="1" x14ac:dyDescent="0.2">
      <c r="A1071" s="322"/>
      <c r="B1071" s="25"/>
      <c r="C1071" s="23"/>
      <c r="D1071" s="23"/>
      <c r="E1071" s="24"/>
      <c r="F1071" s="176" t="s">
        <v>193</v>
      </c>
      <c r="G1071" s="190">
        <f t="shared" ref="G1071:V1071" si="369">G211</f>
        <v>0</v>
      </c>
      <c r="H1071" s="191">
        <f t="shared" si="369"/>
        <v>0</v>
      </c>
      <c r="I1071" s="179">
        <f t="shared" si="369"/>
        <v>0</v>
      </c>
      <c r="J1071" s="179">
        <f t="shared" si="369"/>
        <v>0</v>
      </c>
      <c r="K1071" s="197">
        <f t="shared" si="369"/>
        <v>0</v>
      </c>
      <c r="L1071" s="178">
        <f t="shared" si="369"/>
        <v>0</v>
      </c>
      <c r="M1071" s="192">
        <f t="shared" si="369"/>
        <v>0</v>
      </c>
      <c r="N1071" s="182">
        <f t="shared" si="369"/>
        <v>0</v>
      </c>
      <c r="O1071" s="182">
        <f t="shared" si="369"/>
        <v>0</v>
      </c>
      <c r="P1071" s="182">
        <f t="shared" si="369"/>
        <v>0</v>
      </c>
      <c r="Q1071" s="182">
        <f t="shared" si="369"/>
        <v>0</v>
      </c>
      <c r="R1071" s="182">
        <f t="shared" si="369"/>
        <v>0</v>
      </c>
      <c r="S1071" s="182">
        <f t="shared" si="369"/>
        <v>0</v>
      </c>
      <c r="T1071" s="182">
        <f t="shared" si="369"/>
        <v>0</v>
      </c>
      <c r="U1071" s="178">
        <f t="shared" si="369"/>
        <v>0</v>
      </c>
      <c r="V1071" s="183">
        <f t="shared" si="369"/>
        <v>0</v>
      </c>
      <c r="W1071" s="46">
        <f t="shared" si="362"/>
        <v>0</v>
      </c>
      <c r="Y1071"/>
      <c r="Z1071"/>
    </row>
    <row r="1072" spans="1:26" s="72" customFormat="1" outlineLevel="1" x14ac:dyDescent="0.2">
      <c r="A1072" s="322"/>
      <c r="B1072" s="25"/>
      <c r="C1072" s="23"/>
      <c r="D1072" s="23"/>
      <c r="E1072" s="24"/>
      <c r="F1072" s="176" t="s">
        <v>194</v>
      </c>
      <c r="G1072" s="190">
        <f t="shared" ref="G1072:V1072" si="370">G212</f>
        <v>0</v>
      </c>
      <c r="H1072" s="191">
        <f t="shared" si="370"/>
        <v>0</v>
      </c>
      <c r="I1072" s="179">
        <f t="shared" si="370"/>
        <v>0</v>
      </c>
      <c r="J1072" s="179">
        <f t="shared" si="370"/>
        <v>0</v>
      </c>
      <c r="K1072" s="197">
        <f t="shared" si="370"/>
        <v>0</v>
      </c>
      <c r="L1072" s="178">
        <f t="shared" si="370"/>
        <v>0</v>
      </c>
      <c r="M1072" s="192">
        <f t="shared" si="370"/>
        <v>0</v>
      </c>
      <c r="N1072" s="182">
        <f t="shared" si="370"/>
        <v>0</v>
      </c>
      <c r="O1072" s="182">
        <f t="shared" si="370"/>
        <v>0</v>
      </c>
      <c r="P1072" s="182">
        <f t="shared" si="370"/>
        <v>0</v>
      </c>
      <c r="Q1072" s="182">
        <f t="shared" si="370"/>
        <v>0</v>
      </c>
      <c r="R1072" s="182">
        <f t="shared" si="370"/>
        <v>0</v>
      </c>
      <c r="S1072" s="182">
        <f t="shared" si="370"/>
        <v>0</v>
      </c>
      <c r="T1072" s="182">
        <f t="shared" si="370"/>
        <v>0</v>
      </c>
      <c r="U1072" s="178">
        <f t="shared" si="370"/>
        <v>0</v>
      </c>
      <c r="V1072" s="183">
        <f t="shared" si="370"/>
        <v>0</v>
      </c>
      <c r="W1072" s="46">
        <f t="shared" si="362"/>
        <v>0</v>
      </c>
      <c r="Y1072"/>
      <c r="Z1072"/>
    </row>
    <row r="1073" spans="1:26" x14ac:dyDescent="0.2">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c r="Y1073"/>
      <c r="Z1073"/>
    </row>
    <row r="1074" spans="1:26" x14ac:dyDescent="0.2">
      <c r="A1074" s="318"/>
      <c r="B1074" s="25"/>
      <c r="C1074" s="23"/>
      <c r="D1074" s="23" t="s">
        <v>66</v>
      </c>
      <c r="E1074" s="24"/>
      <c r="F1074" s="64"/>
      <c r="G1074" s="69">
        <f t="shared" ref="G1074:W1074" si="371">SUBTOTAL(9,G1075:G1076)</f>
        <v>0</v>
      </c>
      <c r="H1074" s="70">
        <f t="shared" si="371"/>
        <v>0</v>
      </c>
      <c r="I1074" s="66">
        <f t="shared" si="371"/>
        <v>0</v>
      </c>
      <c r="J1074" s="66">
        <f t="shared" si="371"/>
        <v>0</v>
      </c>
      <c r="K1074" s="67">
        <f t="shared" si="371"/>
        <v>0</v>
      </c>
      <c r="L1074" s="34">
        <f t="shared" si="371"/>
        <v>0</v>
      </c>
      <c r="M1074" s="34">
        <f t="shared" si="371"/>
        <v>0</v>
      </c>
      <c r="N1074" s="34">
        <f t="shared" si="371"/>
        <v>0</v>
      </c>
      <c r="O1074" s="34">
        <f t="shared" si="371"/>
        <v>0</v>
      </c>
      <c r="P1074" s="34">
        <f t="shared" si="371"/>
        <v>0</v>
      </c>
      <c r="Q1074" s="34">
        <f t="shared" si="371"/>
        <v>0</v>
      </c>
      <c r="R1074" s="34">
        <f t="shared" si="371"/>
        <v>0</v>
      </c>
      <c r="S1074" s="34">
        <f t="shared" si="371"/>
        <v>0</v>
      </c>
      <c r="T1074" s="34">
        <f t="shared" si="371"/>
        <v>0</v>
      </c>
      <c r="U1074" s="34">
        <f t="shared" si="371"/>
        <v>0</v>
      </c>
      <c r="V1074" s="34">
        <f t="shared" si="371"/>
        <v>0</v>
      </c>
      <c r="W1074" s="33">
        <f t="shared" si="371"/>
        <v>0</v>
      </c>
      <c r="Y1074"/>
      <c r="Z1074"/>
    </row>
    <row r="1075" spans="1:26" outlineLevel="1" x14ac:dyDescent="0.2">
      <c r="A1075" s="318"/>
      <c r="B1075" s="25"/>
      <c r="C1075" s="24"/>
      <c r="D1075" s="24"/>
      <c r="E1075" s="24"/>
      <c r="F1075" s="202" t="s">
        <v>67</v>
      </c>
      <c r="G1075" s="203">
        <f>G215</f>
        <v>0</v>
      </c>
      <c r="H1075" s="66"/>
      <c r="I1075" s="66"/>
      <c r="J1075" s="66"/>
      <c r="K1075" s="67"/>
      <c r="L1075" s="51"/>
      <c r="M1075" s="34"/>
      <c r="N1075" s="34"/>
      <c r="O1075" s="34"/>
      <c r="P1075" s="34"/>
      <c r="Q1075" s="34"/>
      <c r="R1075" s="34"/>
      <c r="S1075" s="34"/>
      <c r="T1075" s="34"/>
      <c r="U1075" s="34"/>
      <c r="V1075" s="37"/>
      <c r="W1075" s="46">
        <f>G1075-SUM(H1075:V1075)</f>
        <v>0</v>
      </c>
      <c r="Y1075"/>
      <c r="Z1075"/>
    </row>
    <row r="1076" spans="1:26" outlineLevel="1" x14ac:dyDescent="0.2">
      <c r="A1076" s="318"/>
      <c r="B1076" s="71"/>
      <c r="C1076" s="24"/>
      <c r="D1076" s="24"/>
      <c r="E1076" s="24"/>
      <c r="F1076" s="176" t="s">
        <v>68</v>
      </c>
      <c r="G1076" s="190">
        <f>G216</f>
        <v>0</v>
      </c>
      <c r="H1076" s="191">
        <f t="shared" ref="H1076:V1076" si="372">H216</f>
        <v>0</v>
      </c>
      <c r="I1076" s="179">
        <f t="shared" si="372"/>
        <v>0</v>
      </c>
      <c r="J1076" s="179">
        <f t="shared" si="372"/>
        <v>0</v>
      </c>
      <c r="K1076" s="197">
        <f t="shared" si="372"/>
        <v>0</v>
      </c>
      <c r="L1076" s="181">
        <f t="shared" si="372"/>
        <v>0</v>
      </c>
      <c r="M1076" s="192">
        <f t="shared" si="372"/>
        <v>0</v>
      </c>
      <c r="N1076" s="182">
        <f t="shared" si="372"/>
        <v>0</v>
      </c>
      <c r="O1076" s="182">
        <f t="shared" si="372"/>
        <v>0</v>
      </c>
      <c r="P1076" s="182">
        <f t="shared" si="372"/>
        <v>0</v>
      </c>
      <c r="Q1076" s="182">
        <f t="shared" si="372"/>
        <v>0</v>
      </c>
      <c r="R1076" s="182">
        <f t="shared" si="372"/>
        <v>0</v>
      </c>
      <c r="S1076" s="182">
        <f t="shared" si="372"/>
        <v>0</v>
      </c>
      <c r="T1076" s="182">
        <f t="shared" si="372"/>
        <v>0</v>
      </c>
      <c r="U1076" s="178">
        <f t="shared" si="372"/>
        <v>0</v>
      </c>
      <c r="V1076" s="183">
        <f t="shared" si="372"/>
        <v>0</v>
      </c>
      <c r="W1076" s="46">
        <f>G1076-SUM(H1076:V1076)</f>
        <v>0</v>
      </c>
      <c r="Y1076"/>
      <c r="Z1076"/>
    </row>
    <row r="1077" spans="1:26" x14ac:dyDescent="0.2">
      <c r="A1077" s="318"/>
      <c r="B1077" s="71"/>
      <c r="C1077" s="24"/>
      <c r="D1077" s="23" t="s">
        <v>202</v>
      </c>
      <c r="E1077" s="24"/>
      <c r="F1077" s="24"/>
      <c r="G1077" s="69">
        <f>SUBTOTAL(9,G1078:G1080)</f>
        <v>0</v>
      </c>
      <c r="H1077" s="70">
        <f t="shared" ref="H1077:W1077" si="373">SUBTOTAL(9,H1078:H1080)</f>
        <v>0</v>
      </c>
      <c r="I1077" s="66">
        <f t="shared" si="373"/>
        <v>0</v>
      </c>
      <c r="J1077" s="66">
        <f t="shared" si="373"/>
        <v>0</v>
      </c>
      <c r="K1077" s="67">
        <f t="shared" si="373"/>
        <v>0</v>
      </c>
      <c r="L1077" s="34">
        <f t="shared" si="373"/>
        <v>0</v>
      </c>
      <c r="M1077" s="34">
        <f t="shared" si="373"/>
        <v>0</v>
      </c>
      <c r="N1077" s="34">
        <f t="shared" si="373"/>
        <v>0</v>
      </c>
      <c r="O1077" s="34">
        <f t="shared" si="373"/>
        <v>0</v>
      </c>
      <c r="P1077" s="34">
        <f t="shared" si="373"/>
        <v>0</v>
      </c>
      <c r="Q1077" s="34">
        <f t="shared" si="373"/>
        <v>0</v>
      </c>
      <c r="R1077" s="34">
        <f t="shared" si="373"/>
        <v>0</v>
      </c>
      <c r="S1077" s="34">
        <f t="shared" si="373"/>
        <v>0</v>
      </c>
      <c r="T1077" s="34">
        <f t="shared" si="373"/>
        <v>0</v>
      </c>
      <c r="U1077" s="34">
        <f t="shared" si="373"/>
        <v>0</v>
      </c>
      <c r="V1077" s="34">
        <f t="shared" si="373"/>
        <v>0</v>
      </c>
      <c r="W1077" s="33">
        <f t="shared" si="373"/>
        <v>0</v>
      </c>
      <c r="Y1077"/>
      <c r="Z1077"/>
    </row>
    <row r="1078" spans="1:26" outlineLevel="1" x14ac:dyDescent="0.2">
      <c r="A1078" s="318"/>
      <c r="B1078" s="25"/>
      <c r="C1078" s="24"/>
      <c r="D1078" s="24"/>
      <c r="E1078" s="64"/>
      <c r="F1078" s="176" t="s">
        <v>251</v>
      </c>
      <c r="G1078" s="190">
        <f t="shared" ref="G1078:V1078" si="374">G218</f>
        <v>0</v>
      </c>
      <c r="H1078" s="191">
        <f t="shared" si="374"/>
        <v>0</v>
      </c>
      <c r="I1078" s="179">
        <f t="shared" si="374"/>
        <v>0</v>
      </c>
      <c r="J1078" s="179">
        <f t="shared" si="374"/>
        <v>0</v>
      </c>
      <c r="K1078" s="197">
        <f t="shared" si="374"/>
        <v>0</v>
      </c>
      <c r="L1078" s="181">
        <f t="shared" si="374"/>
        <v>0</v>
      </c>
      <c r="M1078" s="192">
        <f t="shared" si="374"/>
        <v>0</v>
      </c>
      <c r="N1078" s="182">
        <f t="shared" si="374"/>
        <v>0</v>
      </c>
      <c r="O1078" s="182">
        <f t="shared" si="374"/>
        <v>0</v>
      </c>
      <c r="P1078" s="182">
        <f t="shared" si="374"/>
        <v>0</v>
      </c>
      <c r="Q1078" s="182">
        <f t="shared" si="374"/>
        <v>0</v>
      </c>
      <c r="R1078" s="182">
        <f t="shared" si="374"/>
        <v>0</v>
      </c>
      <c r="S1078" s="182">
        <f t="shared" si="374"/>
        <v>0</v>
      </c>
      <c r="T1078" s="178">
        <f t="shared" si="374"/>
        <v>0</v>
      </c>
      <c r="U1078" s="182">
        <f t="shared" si="374"/>
        <v>0</v>
      </c>
      <c r="V1078" s="183">
        <f t="shared" si="374"/>
        <v>0</v>
      </c>
      <c r="W1078" s="46">
        <f>G1078-SUM(H1078:V1078)</f>
        <v>0</v>
      </c>
      <c r="Y1078"/>
      <c r="Z1078"/>
    </row>
    <row r="1079" spans="1:26" outlineLevel="1" x14ac:dyDescent="0.2">
      <c r="A1079" s="318"/>
      <c r="B1079" s="25"/>
      <c r="C1079" s="24"/>
      <c r="D1079" s="24"/>
      <c r="E1079" s="64"/>
      <c r="F1079" s="176" t="s">
        <v>252</v>
      </c>
      <c r="G1079" s="190">
        <f t="shared" ref="G1079:V1079" si="375">G219</f>
        <v>0</v>
      </c>
      <c r="H1079" s="191">
        <f t="shared" si="375"/>
        <v>0</v>
      </c>
      <c r="I1079" s="179">
        <f t="shared" si="375"/>
        <v>0</v>
      </c>
      <c r="J1079" s="179">
        <f t="shared" si="375"/>
        <v>0</v>
      </c>
      <c r="K1079" s="197">
        <f t="shared" si="375"/>
        <v>0</v>
      </c>
      <c r="L1079" s="181">
        <f t="shared" si="375"/>
        <v>0</v>
      </c>
      <c r="M1079" s="192">
        <f t="shared" si="375"/>
        <v>0</v>
      </c>
      <c r="N1079" s="182">
        <f t="shared" si="375"/>
        <v>0</v>
      </c>
      <c r="O1079" s="182">
        <f t="shared" si="375"/>
        <v>0</v>
      </c>
      <c r="P1079" s="182">
        <f t="shared" si="375"/>
        <v>0</v>
      </c>
      <c r="Q1079" s="182">
        <f t="shared" si="375"/>
        <v>0</v>
      </c>
      <c r="R1079" s="182">
        <f t="shared" si="375"/>
        <v>0</v>
      </c>
      <c r="S1079" s="182">
        <f t="shared" si="375"/>
        <v>0</v>
      </c>
      <c r="T1079" s="178">
        <f t="shared" si="375"/>
        <v>0</v>
      </c>
      <c r="U1079" s="182">
        <f t="shared" si="375"/>
        <v>0</v>
      </c>
      <c r="V1079" s="183">
        <f t="shared" si="375"/>
        <v>0</v>
      </c>
      <c r="W1079" s="46">
        <f>G1079-SUM(H1079:V1079)</f>
        <v>0</v>
      </c>
      <c r="Y1079"/>
      <c r="Z1079"/>
    </row>
    <row r="1080" spans="1:26" outlineLevel="1" x14ac:dyDescent="0.2">
      <c r="A1080" s="318"/>
      <c r="B1080" s="25"/>
      <c r="C1080" s="24"/>
      <c r="D1080" s="24"/>
      <c r="E1080" s="64"/>
      <c r="F1080" s="176" t="s">
        <v>363</v>
      </c>
      <c r="G1080" s="190">
        <f>G220</f>
        <v>0</v>
      </c>
      <c r="H1080" s="66"/>
      <c r="I1080" s="66"/>
      <c r="J1080" s="66"/>
      <c r="K1080" s="67"/>
      <c r="L1080" s="51"/>
      <c r="M1080" s="34"/>
      <c r="N1080" s="34"/>
      <c r="O1080" s="34"/>
      <c r="P1080" s="34"/>
      <c r="Q1080" s="34"/>
      <c r="R1080" s="34"/>
      <c r="S1080" s="34"/>
      <c r="T1080" s="34"/>
      <c r="U1080" s="34"/>
      <c r="V1080" s="37"/>
      <c r="W1080" s="49"/>
      <c r="Y1080"/>
      <c r="Z1080"/>
    </row>
    <row r="1081" spans="1:26" x14ac:dyDescent="0.2">
      <c r="A1081" s="318"/>
      <c r="B1081" s="25"/>
      <c r="C1081" s="24"/>
      <c r="D1081" s="23" t="s">
        <v>70</v>
      </c>
      <c r="E1081" s="64"/>
      <c r="F1081" s="24"/>
      <c r="G1081" s="69">
        <f>SUBTOTAL(9,G1082:G1084)</f>
        <v>0</v>
      </c>
      <c r="H1081" s="66"/>
      <c r="I1081" s="66"/>
      <c r="J1081" s="66"/>
      <c r="K1081" s="67"/>
      <c r="L1081" s="51"/>
      <c r="M1081" s="34"/>
      <c r="N1081" s="34"/>
      <c r="O1081" s="34"/>
      <c r="P1081" s="34"/>
      <c r="Q1081" s="34"/>
      <c r="R1081" s="34"/>
      <c r="S1081" s="34"/>
      <c r="T1081" s="34"/>
      <c r="U1081" s="34"/>
      <c r="V1081" s="37"/>
      <c r="W1081" s="33">
        <f>SUBTOTAL(9,W1082:W1084)</f>
        <v>0</v>
      </c>
      <c r="Y1081"/>
      <c r="Z1081"/>
    </row>
    <row r="1082" spans="1:26" outlineLevel="1" x14ac:dyDescent="0.2">
      <c r="A1082" s="318"/>
      <c r="B1082" s="25"/>
      <c r="C1082" s="24"/>
      <c r="D1082" s="24"/>
      <c r="E1082" s="64"/>
      <c r="F1082" s="176" t="s">
        <v>71</v>
      </c>
      <c r="G1082" s="190">
        <f>G222</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outlineLevel="1" x14ac:dyDescent="0.2">
      <c r="A1083" s="318"/>
      <c r="B1083" s="25"/>
      <c r="C1083" s="24"/>
      <c r="D1083" s="24"/>
      <c r="E1083" s="64"/>
      <c r="F1083" s="176" t="s">
        <v>72</v>
      </c>
      <c r="G1083" s="190">
        <f>G223</f>
        <v>0</v>
      </c>
      <c r="H1083" s="66"/>
      <c r="I1083" s="66"/>
      <c r="J1083" s="66"/>
      <c r="K1083" s="67"/>
      <c r="L1083" s="51"/>
      <c r="M1083" s="34"/>
      <c r="N1083" s="34"/>
      <c r="O1083" s="34"/>
      <c r="P1083" s="34"/>
      <c r="Q1083" s="34"/>
      <c r="R1083" s="34"/>
      <c r="S1083" s="34"/>
      <c r="T1083" s="34"/>
      <c r="U1083" s="34"/>
      <c r="V1083" s="37"/>
      <c r="W1083" s="46">
        <f>G1083-SUM(H1083:V1083)</f>
        <v>0</v>
      </c>
      <c r="Y1083"/>
      <c r="Z1083"/>
    </row>
    <row r="1084" spans="1:26" outlineLevel="1" x14ac:dyDescent="0.2">
      <c r="A1084" s="318"/>
      <c r="B1084" s="25"/>
      <c r="C1084" s="24"/>
      <c r="D1084" s="24"/>
      <c r="E1084" s="64"/>
      <c r="F1084" s="176" t="s">
        <v>73</v>
      </c>
      <c r="G1084" s="190">
        <f>G224</f>
        <v>0</v>
      </c>
      <c r="H1084" s="66"/>
      <c r="I1084" s="66"/>
      <c r="J1084" s="66"/>
      <c r="K1084" s="67"/>
      <c r="L1084" s="51"/>
      <c r="M1084" s="34"/>
      <c r="N1084" s="34"/>
      <c r="O1084" s="34"/>
      <c r="P1084" s="34"/>
      <c r="Q1084" s="34"/>
      <c r="R1084" s="34"/>
      <c r="S1084" s="34"/>
      <c r="T1084" s="34"/>
      <c r="U1084" s="34"/>
      <c r="V1084" s="37"/>
      <c r="W1084" s="46">
        <f>G1084-SUM(H1084:V1084)</f>
        <v>0</v>
      </c>
      <c r="Y1084"/>
      <c r="Z1084"/>
    </row>
    <row r="1085" spans="1:26" x14ac:dyDescent="0.2">
      <c r="A1085" s="318"/>
      <c r="B1085" s="25"/>
      <c r="C1085" s="24"/>
      <c r="D1085" s="23" t="s">
        <v>65</v>
      </c>
      <c r="E1085" s="64"/>
      <c r="F1085" s="24"/>
      <c r="G1085" s="69">
        <f>SUBTOTAL(9,G1086)</f>
        <v>0</v>
      </c>
      <c r="H1085" s="66"/>
      <c r="I1085" s="66"/>
      <c r="J1085" s="66"/>
      <c r="K1085" s="67"/>
      <c r="L1085" s="51"/>
      <c r="M1085" s="34"/>
      <c r="N1085" s="34"/>
      <c r="O1085" s="34"/>
      <c r="P1085" s="34"/>
      <c r="Q1085" s="34"/>
      <c r="R1085" s="34"/>
      <c r="S1085" s="34"/>
      <c r="T1085" s="34"/>
      <c r="U1085" s="34"/>
      <c r="V1085" s="37"/>
      <c r="W1085" s="33">
        <f>SUBTOTAL(9,W1086)</f>
        <v>0</v>
      </c>
      <c r="Y1085"/>
      <c r="Z1085"/>
    </row>
    <row r="1086" spans="1:26" outlineLevel="1" x14ac:dyDescent="0.2">
      <c r="A1086" s="318"/>
      <c r="B1086" s="25"/>
      <c r="C1086" s="24"/>
      <c r="D1086" s="23"/>
      <c r="E1086" s="64"/>
      <c r="F1086" s="176" t="s">
        <v>65</v>
      </c>
      <c r="G1086" s="190">
        <f>G226</f>
        <v>0</v>
      </c>
      <c r="H1086" s="66"/>
      <c r="I1086" s="66"/>
      <c r="J1086" s="66"/>
      <c r="K1086" s="67"/>
      <c r="L1086" s="51"/>
      <c r="M1086" s="34"/>
      <c r="N1086" s="34"/>
      <c r="O1086" s="34"/>
      <c r="P1086" s="34"/>
      <c r="Q1086" s="34"/>
      <c r="R1086" s="34"/>
      <c r="S1086" s="34"/>
      <c r="T1086" s="34"/>
      <c r="U1086" s="34"/>
      <c r="V1086" s="37"/>
      <c r="W1086" s="46">
        <f>G1086-SUM(H1086:V1086)</f>
        <v>0</v>
      </c>
      <c r="Y1086"/>
      <c r="Z1086"/>
    </row>
    <row r="1087" spans="1:26" s="72" customFormat="1" outlineLevel="1" x14ac:dyDescent="0.2">
      <c r="A1087" s="318"/>
      <c r="B1087" s="25"/>
      <c r="C1087" s="24"/>
      <c r="D1087" s="23"/>
      <c r="E1087" s="64"/>
      <c r="F1087" s="24"/>
      <c r="G1087" s="435"/>
      <c r="H1087" s="70"/>
      <c r="I1087" s="66"/>
      <c r="J1087" s="66"/>
      <c r="K1087" s="67"/>
      <c r="L1087" s="34"/>
      <c r="M1087" s="34"/>
      <c r="N1087" s="34"/>
      <c r="O1087" s="34"/>
      <c r="P1087" s="34"/>
      <c r="Q1087" s="34"/>
      <c r="R1087" s="34"/>
      <c r="S1087" s="34"/>
      <c r="T1087" s="34"/>
      <c r="U1087" s="34"/>
      <c r="V1087" s="34"/>
      <c r="W1087" s="33"/>
      <c r="Y1087"/>
      <c r="Z1087"/>
    </row>
    <row r="1088" spans="1:26" s="72" customFormat="1" outlineLevel="1" x14ac:dyDescent="0.2">
      <c r="A1088" s="318"/>
      <c r="B1088" s="25"/>
      <c r="C1088" s="23" t="s">
        <v>477</v>
      </c>
      <c r="D1088" s="23"/>
      <c r="E1088" s="64"/>
      <c r="F1088" s="24"/>
      <c r="G1088" s="435">
        <f>SUBTOTAL(9,G1089:G1091)</f>
        <v>0</v>
      </c>
      <c r="H1088" s="70">
        <f t="shared" ref="H1088:W1088" si="376">SUBTOTAL(9,H1089:H1091)</f>
        <v>0</v>
      </c>
      <c r="I1088" s="66">
        <f t="shared" si="376"/>
        <v>0</v>
      </c>
      <c r="J1088" s="66">
        <f t="shared" si="376"/>
        <v>0</v>
      </c>
      <c r="K1088" s="67">
        <f t="shared" si="376"/>
        <v>0</v>
      </c>
      <c r="L1088" s="34">
        <f t="shared" si="376"/>
        <v>0</v>
      </c>
      <c r="M1088" s="34">
        <f t="shared" si="376"/>
        <v>0</v>
      </c>
      <c r="N1088" s="34">
        <f t="shared" si="376"/>
        <v>0</v>
      </c>
      <c r="O1088" s="34">
        <f t="shared" si="376"/>
        <v>0</v>
      </c>
      <c r="P1088" s="34">
        <f t="shared" si="376"/>
        <v>0</v>
      </c>
      <c r="Q1088" s="34">
        <f t="shared" si="376"/>
        <v>0</v>
      </c>
      <c r="R1088" s="34">
        <f t="shared" si="376"/>
        <v>0</v>
      </c>
      <c r="S1088" s="34">
        <f t="shared" si="376"/>
        <v>0</v>
      </c>
      <c r="T1088" s="34">
        <f t="shared" si="376"/>
        <v>0</v>
      </c>
      <c r="U1088" s="34">
        <f t="shared" si="376"/>
        <v>0</v>
      </c>
      <c r="V1088" s="34">
        <f t="shared" si="376"/>
        <v>0</v>
      </c>
      <c r="W1088" s="33">
        <f t="shared" si="376"/>
        <v>0</v>
      </c>
      <c r="Y1088"/>
      <c r="Z1088"/>
    </row>
    <row r="1089" spans="1:26" s="72" customFormat="1" outlineLevel="1" x14ac:dyDescent="0.2">
      <c r="A1089" s="318"/>
      <c r="B1089" s="25"/>
      <c r="C1089" s="24"/>
      <c r="D1089" s="23"/>
      <c r="E1089" s="64"/>
      <c r="F1089" s="433" t="s">
        <v>474</v>
      </c>
      <c r="G1089" s="436">
        <f>G229</f>
        <v>0</v>
      </c>
      <c r="H1089" s="437">
        <f>G1089*(1-VLOOKUP($F1089,SHT,5,FALSE))+$H229*VLOOKUP($F1089,SHT,5,FALSE)</f>
        <v>0</v>
      </c>
      <c r="I1089" s="438">
        <f t="shared" ref="I1089:V1089" si="377">I229*VLOOKUP($F1089,SHT,5,FALSE)</f>
        <v>0</v>
      </c>
      <c r="J1089" s="438">
        <f t="shared" si="377"/>
        <v>0</v>
      </c>
      <c r="K1089" s="439">
        <f t="shared" si="377"/>
        <v>0</v>
      </c>
      <c r="L1089" s="440">
        <f t="shared" si="377"/>
        <v>0</v>
      </c>
      <c r="M1089" s="441">
        <f t="shared" si="377"/>
        <v>0</v>
      </c>
      <c r="N1089" s="438">
        <f t="shared" si="377"/>
        <v>0</v>
      </c>
      <c r="O1089" s="438">
        <f t="shared" si="377"/>
        <v>0</v>
      </c>
      <c r="P1089" s="438">
        <f t="shared" si="377"/>
        <v>0</v>
      </c>
      <c r="Q1089" s="438">
        <f t="shared" si="377"/>
        <v>0</v>
      </c>
      <c r="R1089" s="438">
        <f t="shared" si="377"/>
        <v>0</v>
      </c>
      <c r="S1089" s="438">
        <f t="shared" si="377"/>
        <v>0</v>
      </c>
      <c r="T1089" s="438">
        <f t="shared" si="377"/>
        <v>0</v>
      </c>
      <c r="U1089" s="438">
        <f t="shared" si="377"/>
        <v>0</v>
      </c>
      <c r="V1089" s="442">
        <f t="shared" si="377"/>
        <v>0</v>
      </c>
      <c r="W1089" s="436">
        <f t="shared" ref="W1089:W1091" si="378">G1089-SUM(H1089:V1089)</f>
        <v>0</v>
      </c>
      <c r="Y1089"/>
      <c r="Z1089"/>
    </row>
    <row r="1090" spans="1:26" s="72" customFormat="1" outlineLevel="1" x14ac:dyDescent="0.2">
      <c r="A1090" s="318"/>
      <c r="B1090" s="25"/>
      <c r="C1090" s="24"/>
      <c r="D1090" s="23"/>
      <c r="E1090" s="64"/>
      <c r="F1090" s="433" t="s">
        <v>475</v>
      </c>
      <c r="G1090" s="436">
        <f>G230</f>
        <v>0</v>
      </c>
      <c r="H1090" s="437">
        <f>G1090*(1-VLOOKUP($F1090,SHT,5,FALSE))+$H230*VLOOKUP($F1090,SHT,5,FALSE)</f>
        <v>0</v>
      </c>
      <c r="I1090" s="438">
        <f t="shared" ref="I1090:V1090" si="379">I230*VLOOKUP($F1090,SHT,5,FALSE)</f>
        <v>0</v>
      </c>
      <c r="J1090" s="438">
        <f t="shared" si="379"/>
        <v>0</v>
      </c>
      <c r="K1090" s="439">
        <f t="shared" si="379"/>
        <v>0</v>
      </c>
      <c r="L1090" s="440">
        <f t="shared" si="379"/>
        <v>0</v>
      </c>
      <c r="M1090" s="441">
        <f t="shared" si="379"/>
        <v>0</v>
      </c>
      <c r="N1090" s="438">
        <f t="shared" si="379"/>
        <v>0</v>
      </c>
      <c r="O1090" s="438">
        <f t="shared" si="379"/>
        <v>0</v>
      </c>
      <c r="P1090" s="438">
        <f t="shared" si="379"/>
        <v>0</v>
      </c>
      <c r="Q1090" s="438">
        <f t="shared" si="379"/>
        <v>0</v>
      </c>
      <c r="R1090" s="438">
        <f t="shared" si="379"/>
        <v>0</v>
      </c>
      <c r="S1090" s="438">
        <f t="shared" si="379"/>
        <v>0</v>
      </c>
      <c r="T1090" s="438">
        <f t="shared" si="379"/>
        <v>0</v>
      </c>
      <c r="U1090" s="438">
        <f t="shared" si="379"/>
        <v>0</v>
      </c>
      <c r="V1090" s="442">
        <f t="shared" si="379"/>
        <v>0</v>
      </c>
      <c r="W1090" s="436">
        <f t="shared" si="378"/>
        <v>0</v>
      </c>
      <c r="Y1090"/>
      <c r="Z1090"/>
    </row>
    <row r="1091" spans="1:26" s="72" customFormat="1" outlineLevel="1" x14ac:dyDescent="0.2">
      <c r="A1091" s="318"/>
      <c r="B1091" s="25"/>
      <c r="C1091" s="24"/>
      <c r="D1091" s="23"/>
      <c r="E1091" s="64"/>
      <c r="F1091" s="433" t="s">
        <v>476</v>
      </c>
      <c r="G1091" s="436">
        <f>G231</f>
        <v>0</v>
      </c>
      <c r="H1091" s="437">
        <f>G1091*(1-VLOOKUP($F1091,SHT,5,FALSE))+$H231*VLOOKUP($F1091,SHT,5,FALSE)</f>
        <v>0</v>
      </c>
      <c r="I1091" s="438">
        <f t="shared" ref="I1091:V1091" si="380">I231*VLOOKUP($F1091,SHT,5,FALSE)</f>
        <v>0</v>
      </c>
      <c r="J1091" s="438">
        <f t="shared" si="380"/>
        <v>0</v>
      </c>
      <c r="K1091" s="439">
        <f t="shared" si="380"/>
        <v>0</v>
      </c>
      <c r="L1091" s="440">
        <f t="shared" si="380"/>
        <v>0</v>
      </c>
      <c r="M1091" s="441">
        <f t="shared" si="380"/>
        <v>0</v>
      </c>
      <c r="N1091" s="438">
        <f t="shared" si="380"/>
        <v>0</v>
      </c>
      <c r="O1091" s="438">
        <f t="shared" si="380"/>
        <v>0</v>
      </c>
      <c r="P1091" s="438">
        <f t="shared" si="380"/>
        <v>0</v>
      </c>
      <c r="Q1091" s="438">
        <f t="shared" si="380"/>
        <v>0</v>
      </c>
      <c r="R1091" s="438">
        <f t="shared" si="380"/>
        <v>0</v>
      </c>
      <c r="S1091" s="438">
        <f t="shared" si="380"/>
        <v>0</v>
      </c>
      <c r="T1091" s="438">
        <f t="shared" si="380"/>
        <v>0</v>
      </c>
      <c r="U1091" s="438">
        <f t="shared" si="380"/>
        <v>0</v>
      </c>
      <c r="V1091" s="442">
        <f t="shared" si="380"/>
        <v>0</v>
      </c>
      <c r="W1091" s="436">
        <f t="shared" si="378"/>
        <v>0</v>
      </c>
      <c r="Y1091"/>
      <c r="Z1091"/>
    </row>
    <row r="1092" spans="1:26" x14ac:dyDescent="0.2">
      <c r="A1092" s="318"/>
      <c r="B1092" s="25"/>
      <c r="C1092" s="24"/>
      <c r="D1092" s="23"/>
      <c r="E1092" s="64"/>
      <c r="F1092" s="24"/>
      <c r="G1092" s="69"/>
      <c r="H1092" s="66"/>
      <c r="I1092" s="66"/>
      <c r="J1092" s="66"/>
      <c r="K1092" s="67"/>
      <c r="L1092" s="51"/>
      <c r="M1092" s="34"/>
      <c r="N1092" s="34"/>
      <c r="O1092" s="34"/>
      <c r="P1092" s="34"/>
      <c r="Q1092" s="34"/>
      <c r="R1092" s="34"/>
      <c r="S1092" s="34"/>
      <c r="T1092" s="34"/>
      <c r="U1092" s="34"/>
      <c r="V1092" s="37"/>
      <c r="W1092" s="33"/>
      <c r="Y1092"/>
      <c r="Z1092"/>
    </row>
    <row r="1093" spans="1:26" s="150" customFormat="1" ht="16.5" thickBot="1" x14ac:dyDescent="0.25">
      <c r="A1093" s="319"/>
      <c r="B1093" s="79" t="s">
        <v>309</v>
      </c>
      <c r="C1093" s="204"/>
      <c r="D1093" s="204"/>
      <c r="E1093" s="204"/>
      <c r="F1093" s="204"/>
      <c r="G1093" s="205">
        <f>SUBTOTAL(9,G868:G1092)</f>
        <v>0</v>
      </c>
      <c r="H1093" s="206">
        <f t="shared" ref="H1093:W1093" si="381">SUBTOTAL(9,H868:H1092)</f>
        <v>0</v>
      </c>
      <c r="I1093" s="207">
        <f t="shared" si="381"/>
        <v>0</v>
      </c>
      <c r="J1093" s="207">
        <f t="shared" si="381"/>
        <v>0</v>
      </c>
      <c r="K1093" s="468">
        <f t="shared" si="381"/>
        <v>0</v>
      </c>
      <c r="L1093" s="209">
        <f t="shared" si="381"/>
        <v>0</v>
      </c>
      <c r="M1093" s="210">
        <f t="shared" si="381"/>
        <v>0</v>
      </c>
      <c r="N1093" s="210">
        <f t="shared" si="381"/>
        <v>0</v>
      </c>
      <c r="O1093" s="210">
        <f t="shared" si="381"/>
        <v>0</v>
      </c>
      <c r="P1093" s="210">
        <f t="shared" si="381"/>
        <v>0</v>
      </c>
      <c r="Q1093" s="210">
        <f t="shared" si="381"/>
        <v>0</v>
      </c>
      <c r="R1093" s="210">
        <f t="shared" si="381"/>
        <v>0</v>
      </c>
      <c r="S1093" s="210">
        <f t="shared" si="381"/>
        <v>0</v>
      </c>
      <c r="T1093" s="210">
        <f t="shared" si="381"/>
        <v>0</v>
      </c>
      <c r="U1093" s="210">
        <f t="shared" si="381"/>
        <v>0</v>
      </c>
      <c r="V1093" s="211">
        <f t="shared" si="381"/>
        <v>0</v>
      </c>
      <c r="W1093" s="205">
        <f t="shared" si="381"/>
        <v>0</v>
      </c>
      <c r="Y1093"/>
      <c r="Z1093"/>
    </row>
    <row r="1094" spans="1:26" ht="13.5" thickBot="1" x14ac:dyDescent="0.25">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c r="Y1094"/>
      <c r="Z1094"/>
    </row>
    <row r="1095" spans="1:26" s="150" customFormat="1" ht="15.75" x14ac:dyDescent="0.2">
      <c r="A1095" s="319"/>
      <c r="B1095" s="324" t="s">
        <v>75</v>
      </c>
      <c r="C1095" s="143"/>
      <c r="D1095" s="143"/>
      <c r="E1095" s="143"/>
      <c r="F1095" s="143"/>
      <c r="G1095" s="87"/>
      <c r="H1095" s="88"/>
      <c r="I1095" s="88"/>
      <c r="J1095" s="88"/>
      <c r="K1095" s="91"/>
      <c r="L1095" s="89"/>
      <c r="M1095" s="90"/>
      <c r="N1095" s="88"/>
      <c r="O1095" s="88"/>
      <c r="P1095" s="88"/>
      <c r="Q1095" s="88"/>
      <c r="R1095" s="88"/>
      <c r="S1095" s="88"/>
      <c r="T1095" s="88"/>
      <c r="U1095" s="88"/>
      <c r="V1095" s="91"/>
      <c r="W1095" s="87"/>
      <c r="Y1095"/>
      <c r="Z1095"/>
    </row>
    <row r="1096" spans="1:26" x14ac:dyDescent="0.2">
      <c r="A1096" s="318"/>
      <c r="B1096" s="71"/>
      <c r="C1096" s="23" t="s">
        <v>76</v>
      </c>
      <c r="D1096" s="23"/>
      <c r="E1096" s="64"/>
      <c r="F1096" s="64"/>
      <c r="G1096" s="33"/>
      <c r="H1096" s="34"/>
      <c r="I1096" s="34"/>
      <c r="J1096" s="34"/>
      <c r="K1096" s="37"/>
      <c r="L1096" s="35"/>
      <c r="M1096" s="36"/>
      <c r="N1096" s="34"/>
      <c r="O1096" s="34"/>
      <c r="P1096" s="34"/>
      <c r="Q1096" s="34"/>
      <c r="R1096" s="34"/>
      <c r="S1096" s="34"/>
      <c r="T1096" s="34"/>
      <c r="U1096" s="34"/>
      <c r="V1096" s="37"/>
      <c r="W1096" s="33"/>
      <c r="Y1096"/>
      <c r="Z1096"/>
    </row>
    <row r="1097" spans="1:26" x14ac:dyDescent="0.2">
      <c r="A1097" s="318"/>
      <c r="B1097" s="71"/>
      <c r="C1097" s="64"/>
      <c r="D1097" s="23" t="s">
        <v>77</v>
      </c>
      <c r="E1097" s="64"/>
      <c r="F1097" s="64"/>
      <c r="G1097" s="69">
        <f>SUBTOTAL(9,G1098:G1104)</f>
        <v>0</v>
      </c>
      <c r="H1097" s="34">
        <f t="shared" ref="H1097:W1097" si="382">SUBTOTAL(9,H1098:H1104)</f>
        <v>0</v>
      </c>
      <c r="I1097" s="34">
        <f t="shared" si="382"/>
        <v>0</v>
      </c>
      <c r="J1097" s="34">
        <f t="shared" si="382"/>
        <v>0</v>
      </c>
      <c r="K1097" s="37">
        <f t="shared" si="382"/>
        <v>0</v>
      </c>
      <c r="L1097" s="35">
        <f t="shared" si="382"/>
        <v>0</v>
      </c>
      <c r="M1097" s="36">
        <f t="shared" si="382"/>
        <v>0</v>
      </c>
      <c r="N1097" s="36">
        <f t="shared" si="382"/>
        <v>0</v>
      </c>
      <c r="O1097" s="36">
        <f t="shared" si="382"/>
        <v>0</v>
      </c>
      <c r="P1097" s="36">
        <f t="shared" si="382"/>
        <v>0</v>
      </c>
      <c r="Q1097" s="36">
        <f t="shared" si="382"/>
        <v>0</v>
      </c>
      <c r="R1097" s="36">
        <f t="shared" si="382"/>
        <v>0</v>
      </c>
      <c r="S1097" s="36">
        <f t="shared" si="382"/>
        <v>0</v>
      </c>
      <c r="T1097" s="36">
        <f t="shared" si="382"/>
        <v>0</v>
      </c>
      <c r="U1097" s="36">
        <f t="shared" si="382"/>
        <v>0</v>
      </c>
      <c r="V1097" s="37">
        <f t="shared" si="382"/>
        <v>0</v>
      </c>
      <c r="W1097" s="37">
        <f t="shared" si="382"/>
        <v>0</v>
      </c>
      <c r="Y1097"/>
      <c r="Z1097"/>
    </row>
    <row r="1098" spans="1:26" outlineLevel="1" x14ac:dyDescent="0.2">
      <c r="A1098" s="318"/>
      <c r="B1098" s="29"/>
      <c r="C1098" s="73"/>
      <c r="D1098" s="73"/>
      <c r="E1098" s="73"/>
      <c r="F1098" s="212" t="s">
        <v>78</v>
      </c>
      <c r="G1098" s="188">
        <f t="shared" ref="G1098:G1104" si="383">G238</f>
        <v>0</v>
      </c>
      <c r="H1098" s="189">
        <f t="shared" ref="H1098:H1104" si="384">G1098*VLOOKUP(F1098,DRT,2,FALSE)</f>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ref="W1098:W1104" si="385">G1098-SUM(H1098:V1098)</f>
        <v>0</v>
      </c>
      <c r="Y1098"/>
      <c r="Z1098"/>
    </row>
    <row r="1099" spans="1:26" outlineLevel="1" x14ac:dyDescent="0.2">
      <c r="A1099" s="318"/>
      <c r="B1099" s="25"/>
      <c r="C1099" s="64"/>
      <c r="D1099" s="64"/>
      <c r="E1099" s="64"/>
      <c r="F1099" s="212" t="s">
        <v>79</v>
      </c>
      <c r="G1099" s="188">
        <f t="shared" si="383"/>
        <v>0</v>
      </c>
      <c r="H1099" s="189">
        <f t="shared" si="384"/>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85"/>
        <v>0</v>
      </c>
      <c r="Y1099"/>
      <c r="Z1099"/>
    </row>
    <row r="1100" spans="1:26" outlineLevel="1" x14ac:dyDescent="0.2">
      <c r="A1100" s="318"/>
      <c r="B1100" s="25"/>
      <c r="C1100" s="64"/>
      <c r="D1100" s="64"/>
      <c r="E1100" s="64"/>
      <c r="F1100" s="187" t="s">
        <v>80</v>
      </c>
      <c r="G1100" s="188">
        <f t="shared" si="383"/>
        <v>0</v>
      </c>
      <c r="H1100" s="189">
        <f t="shared" si="384"/>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85"/>
        <v>0</v>
      </c>
      <c r="Y1100"/>
      <c r="Z1100"/>
    </row>
    <row r="1101" spans="1:26" outlineLevel="1" x14ac:dyDescent="0.2">
      <c r="A1101" s="318"/>
      <c r="B1101" s="25"/>
      <c r="C1101" s="64"/>
      <c r="D1101" s="64"/>
      <c r="E1101" s="64"/>
      <c r="F1101" s="187" t="s">
        <v>405</v>
      </c>
      <c r="G1101" s="188">
        <f t="shared" si="383"/>
        <v>0</v>
      </c>
      <c r="H1101" s="189">
        <f t="shared" si="384"/>
        <v>0</v>
      </c>
      <c r="I1101" s="184">
        <f>($G$1101-SUM($H$1101:H1101))*VLOOKUP($F1101,DRT,2,FALSE)</f>
        <v>0</v>
      </c>
      <c r="J1101" s="184">
        <f>($G$1101-SUM($H$1101:I1101))*VLOOKUP($F1101,DRT,2,FALSE)</f>
        <v>0</v>
      </c>
      <c r="K1101" s="215">
        <f>($G$1101-SUM($H$1101:J1101))*VLOOKUP($F1101,DRT,2,FALSE)</f>
        <v>0</v>
      </c>
      <c r="L1101" s="214">
        <f>($G1101-SUM($H1101:K1101))*VLOOKUP($F1101,DRT,4,FALSE)</f>
        <v>0</v>
      </c>
      <c r="M1101" s="184">
        <f>($G1101-SUM($H1101:L1101))*VLOOKUP($F1101,DRT,4,FALSE)</f>
        <v>0</v>
      </c>
      <c r="N1101" s="184">
        <f>($G1101-SUM($H1101:M1101))*VLOOKUP($F1101,DRT,4,FALSE)</f>
        <v>0</v>
      </c>
      <c r="O1101" s="184">
        <f>($G1101-SUM($H1101:N1101))*VLOOKUP($F1101,DRT,4,FALSE)</f>
        <v>0</v>
      </c>
      <c r="P1101" s="184">
        <f>($G1101-SUM($H1101:O1101))*VLOOKUP($F1101,DRT,4,FALSE)</f>
        <v>0</v>
      </c>
      <c r="Q1101" s="184">
        <f>($G1101-SUM($H1101:P1101))*VLOOKUP($F1101,DRT,4,FALSE)</f>
        <v>0</v>
      </c>
      <c r="R1101" s="184">
        <f>($G1101-SUM($H1101:Q1101))*VLOOKUP($F1101,DRT,4,FALSE)</f>
        <v>0</v>
      </c>
      <c r="S1101" s="184">
        <f>($G1101-SUM($H1101:R1101))*VLOOKUP($F1101,DRT,4,FALSE)</f>
        <v>0</v>
      </c>
      <c r="T1101" s="184">
        <f>($G1101-SUM($H1101:S1101))*VLOOKUP($F1101,DRT,4,FALSE)</f>
        <v>0</v>
      </c>
      <c r="U1101" s="184">
        <f>($G1101-SUM($H1101:T1101))*VLOOKUP($F1101,DRT,4,FALSE)</f>
        <v>0</v>
      </c>
      <c r="V1101" s="215">
        <f>($G1101-SUM($H1101:U1101))*VLOOKUP($F1101,DRT,4,FALSE)</f>
        <v>0</v>
      </c>
      <c r="W1101" s="46">
        <f t="shared" si="385"/>
        <v>0</v>
      </c>
      <c r="Y1101"/>
      <c r="Z1101"/>
    </row>
    <row r="1102" spans="1:26" outlineLevel="1" x14ac:dyDescent="0.2">
      <c r="A1102" s="318"/>
      <c r="B1102" s="25"/>
      <c r="C1102" s="64"/>
      <c r="D1102" s="64"/>
      <c r="E1102" s="64"/>
      <c r="F1102" s="187" t="s">
        <v>81</v>
      </c>
      <c r="G1102" s="188">
        <f t="shared" si="383"/>
        <v>0</v>
      </c>
      <c r="H1102" s="189">
        <f t="shared" si="384"/>
        <v>0</v>
      </c>
      <c r="I1102" s="184">
        <f>($G$1102-SUM($H$1102:H1102))*VLOOKUP($F1102,DRT,2,FALSE)</f>
        <v>0</v>
      </c>
      <c r="J1102" s="184">
        <f>($G$1102-SUM($H$1102:I1102))*VLOOKUP($F1102,DRT,2,FALSE)</f>
        <v>0</v>
      </c>
      <c r="K1102" s="215">
        <f>($G$1102-SUM($H$1102:J1102))*VLOOKUP($F1102,DRT,2,FALSE)</f>
        <v>0</v>
      </c>
      <c r="L1102" s="214">
        <f>($G1102-SUM($H1102:K1102))*VLOOKUP($F1102,DRT,4,FALSE)</f>
        <v>0</v>
      </c>
      <c r="M1102" s="184">
        <f>($G1102-SUM($H1102:L1102))*VLOOKUP($F1102,DRT,4,FALSE)</f>
        <v>0</v>
      </c>
      <c r="N1102" s="184">
        <f>($G1102-SUM($H1102:M1102))*VLOOKUP($F1102,DRT,4,FALSE)</f>
        <v>0</v>
      </c>
      <c r="O1102" s="184">
        <f>($G1102-SUM($H1102:N1102))*VLOOKUP($F1102,DRT,4,FALSE)</f>
        <v>0</v>
      </c>
      <c r="P1102" s="184">
        <f>($G1102-SUM($H1102:O1102))*VLOOKUP($F1102,DRT,4,FALSE)</f>
        <v>0</v>
      </c>
      <c r="Q1102" s="184">
        <f>($G1102-SUM($H1102:P1102))*VLOOKUP($F1102,DRT,4,FALSE)</f>
        <v>0</v>
      </c>
      <c r="R1102" s="184">
        <f>($G1102-SUM($H1102:Q1102))*VLOOKUP($F1102,DRT,4,FALSE)</f>
        <v>0</v>
      </c>
      <c r="S1102" s="184">
        <f>($G1102-SUM($H1102:R1102))*VLOOKUP($F1102,DRT,4,FALSE)</f>
        <v>0</v>
      </c>
      <c r="T1102" s="184">
        <f>($G1102-SUM($H1102:S1102))*VLOOKUP($F1102,DRT,4,FALSE)</f>
        <v>0</v>
      </c>
      <c r="U1102" s="184">
        <f>($G1102-SUM($H1102:T1102))*VLOOKUP($F1102,DRT,4,FALSE)</f>
        <v>0</v>
      </c>
      <c r="V1102" s="215">
        <f>($G1102-SUM($H1102:U1102))*VLOOKUP($F1102,DRT,4,FALSE)</f>
        <v>0</v>
      </c>
      <c r="W1102" s="46">
        <f t="shared" si="385"/>
        <v>0</v>
      </c>
      <c r="Y1102"/>
      <c r="Z1102"/>
    </row>
    <row r="1103" spans="1:26" outlineLevel="1" x14ac:dyDescent="0.2">
      <c r="A1103" s="318"/>
      <c r="B1103" s="25"/>
      <c r="C1103" s="64"/>
      <c r="D1103" s="64"/>
      <c r="E1103" s="64"/>
      <c r="F1103" s="176" t="s">
        <v>402</v>
      </c>
      <c r="G1103" s="188">
        <f t="shared" si="383"/>
        <v>0</v>
      </c>
      <c r="H1103" s="189">
        <f t="shared" si="384"/>
        <v>0</v>
      </c>
      <c r="I1103" s="184">
        <f>($G1103-SUM($H1103:H1103))*VLOOKUP($F1103,DRT,2,FALSE)</f>
        <v>0</v>
      </c>
      <c r="J1103" s="184">
        <f>($G1103-SUM($H1103:I1103))*VLOOKUP($F1103,DRT,2,FALSE)</f>
        <v>0</v>
      </c>
      <c r="K1103" s="215">
        <f>($G1103-SUM($H1103:J1103))*VLOOKUP($F1103,DRT,2,FALSE)</f>
        <v>0</v>
      </c>
      <c r="L1103" s="214">
        <f>($G1103-SUM($H1103:K1103))*VLOOKUP($F1103,DRT,4,FALSE)</f>
        <v>0</v>
      </c>
      <c r="M1103" s="184">
        <f>($G1103-SUM($H1103:L1103))*VLOOKUP($F1103,DRT,4,FALSE)</f>
        <v>0</v>
      </c>
      <c r="N1103" s="184">
        <f>($G1103-SUM($H1103:M1103))*VLOOKUP($F1103,DRT,4,FALSE)</f>
        <v>0</v>
      </c>
      <c r="O1103" s="184">
        <f>($G1103-SUM($H1103:N1103))*VLOOKUP($F1103,DRT,4,FALSE)</f>
        <v>0</v>
      </c>
      <c r="P1103" s="184">
        <f>($G1103-SUM($H1103:O1103))*VLOOKUP($F1103,DRT,4,FALSE)</f>
        <v>0</v>
      </c>
      <c r="Q1103" s="184">
        <f>($G1103-SUM($H1103:P1103))*VLOOKUP($F1103,DRT,4,FALSE)</f>
        <v>0</v>
      </c>
      <c r="R1103" s="184">
        <f>($G1103-SUM($H1103:Q1103))*VLOOKUP($F1103,DRT,4,FALSE)</f>
        <v>0</v>
      </c>
      <c r="S1103" s="184">
        <f>($G1103-SUM($H1103:R1103))*VLOOKUP($F1103,DRT,4,FALSE)</f>
        <v>0</v>
      </c>
      <c r="T1103" s="184">
        <f>($G1103-SUM($H1103:S1103))*VLOOKUP($F1103,DRT,4,FALSE)</f>
        <v>0</v>
      </c>
      <c r="U1103" s="184">
        <f>($G1103-SUM($H1103:T1103))*VLOOKUP($F1103,DRT,4,FALSE)</f>
        <v>0</v>
      </c>
      <c r="V1103" s="215">
        <f>($G1103-SUM($H1103:U1103))*VLOOKUP($F1103,DRT,4,FALSE)</f>
        <v>0</v>
      </c>
      <c r="W1103" s="46">
        <f t="shared" si="385"/>
        <v>0</v>
      </c>
      <c r="Y1103"/>
      <c r="Z1103"/>
    </row>
    <row r="1104" spans="1:26" outlineLevel="1" x14ac:dyDescent="0.2">
      <c r="A1104" s="318"/>
      <c r="B1104" s="25"/>
      <c r="C1104" s="64"/>
      <c r="D1104" s="64"/>
      <c r="E1104" s="64"/>
      <c r="F1104" s="176" t="s">
        <v>403</v>
      </c>
      <c r="G1104" s="188">
        <f t="shared" si="383"/>
        <v>0</v>
      </c>
      <c r="H1104" s="189">
        <f t="shared" si="384"/>
        <v>0</v>
      </c>
      <c r="I1104" s="184">
        <f>($G1104-SUM($H1104:H1104))*VLOOKUP($F1104,DRT,2,FALSE)</f>
        <v>0</v>
      </c>
      <c r="J1104" s="184">
        <f>($G1104-SUM($H1104:I1104))*VLOOKUP($F1104,DRT,2,FALSE)</f>
        <v>0</v>
      </c>
      <c r="K1104" s="215">
        <f>($G1104-SUM($H1104:J1104))*VLOOKUP($F1104,DRT,2,FALSE)</f>
        <v>0</v>
      </c>
      <c r="L1104" s="214">
        <f>($G1104-SUM($H1104:K1104))*VLOOKUP($F1104,DRT,4,FALSE)</f>
        <v>0</v>
      </c>
      <c r="M1104" s="184">
        <f>($G1104-SUM($H1104:L1104))*VLOOKUP($F1104,DRT,4,FALSE)</f>
        <v>0</v>
      </c>
      <c r="N1104" s="184">
        <f>($G1104-SUM($H1104:M1104))*VLOOKUP($F1104,DRT,4,FALSE)</f>
        <v>0</v>
      </c>
      <c r="O1104" s="184">
        <f>($G1104-SUM($H1104:N1104))*VLOOKUP($F1104,DRT,4,FALSE)</f>
        <v>0</v>
      </c>
      <c r="P1104" s="184">
        <f>($G1104-SUM($H1104:O1104))*VLOOKUP($F1104,DRT,4,FALSE)</f>
        <v>0</v>
      </c>
      <c r="Q1104" s="184">
        <f>($G1104-SUM($H1104:P1104))*VLOOKUP($F1104,DRT,4,FALSE)</f>
        <v>0</v>
      </c>
      <c r="R1104" s="184">
        <f>($G1104-SUM($H1104:Q1104))*VLOOKUP($F1104,DRT,4,FALSE)</f>
        <v>0</v>
      </c>
      <c r="S1104" s="184">
        <f>($G1104-SUM($H1104:R1104))*VLOOKUP($F1104,DRT,4,FALSE)</f>
        <v>0</v>
      </c>
      <c r="T1104" s="184">
        <f>($G1104-SUM($H1104:S1104))*VLOOKUP($F1104,DRT,4,FALSE)</f>
        <v>0</v>
      </c>
      <c r="U1104" s="184">
        <f>($G1104-SUM($H1104:T1104))*VLOOKUP($F1104,DRT,4,FALSE)</f>
        <v>0</v>
      </c>
      <c r="V1104" s="215">
        <f>($G1104-SUM($H1104:U1104))*VLOOKUP($F1104,DRT,4,FALSE)</f>
        <v>0</v>
      </c>
      <c r="W1104" s="46">
        <f t="shared" si="385"/>
        <v>0</v>
      </c>
      <c r="Y1104"/>
      <c r="Z1104"/>
    </row>
    <row r="1105" spans="1:26" x14ac:dyDescent="0.2">
      <c r="A1105" s="318"/>
      <c r="B1105" s="71"/>
      <c r="C1105" s="64"/>
      <c r="D1105" s="65" t="s">
        <v>82</v>
      </c>
      <c r="E1105" s="64"/>
      <c r="F1105" s="64"/>
      <c r="G1105" s="75"/>
      <c r="H1105" s="34"/>
      <c r="I1105" s="34"/>
      <c r="J1105" s="34"/>
      <c r="K1105" s="37"/>
      <c r="L1105" s="35"/>
      <c r="M1105" s="36"/>
      <c r="N1105" s="34"/>
      <c r="O1105" s="34"/>
      <c r="P1105" s="34"/>
      <c r="Q1105" s="34"/>
      <c r="R1105" s="34"/>
      <c r="S1105" s="34"/>
      <c r="T1105" s="34"/>
      <c r="U1105" s="34"/>
      <c r="V1105" s="37"/>
      <c r="W1105" s="33"/>
      <c r="Y1105"/>
      <c r="Z1105"/>
    </row>
    <row r="1106" spans="1:26" x14ac:dyDescent="0.2">
      <c r="A1106" s="318"/>
      <c r="B1106" s="71"/>
      <c r="C1106" s="64"/>
      <c r="D1106" s="65"/>
      <c r="E1106" s="64" t="s">
        <v>83</v>
      </c>
      <c r="F1106" s="64"/>
      <c r="G1106" s="69">
        <f t="shared" ref="G1106:W1106" si="386">SUBTOTAL(9,G1107:G1112)</f>
        <v>0</v>
      </c>
      <c r="H1106" s="34">
        <f t="shared" si="386"/>
        <v>0</v>
      </c>
      <c r="I1106" s="34">
        <f t="shared" si="386"/>
        <v>0</v>
      </c>
      <c r="J1106" s="34">
        <f t="shared" si="386"/>
        <v>0</v>
      </c>
      <c r="K1106" s="37">
        <f t="shared" si="386"/>
        <v>0</v>
      </c>
      <c r="L1106" s="35">
        <f t="shared" si="386"/>
        <v>0</v>
      </c>
      <c r="M1106" s="36">
        <f t="shared" si="386"/>
        <v>0</v>
      </c>
      <c r="N1106" s="36">
        <f t="shared" si="386"/>
        <v>0</v>
      </c>
      <c r="O1106" s="36">
        <f t="shared" si="386"/>
        <v>0</v>
      </c>
      <c r="P1106" s="36">
        <f t="shared" si="386"/>
        <v>0</v>
      </c>
      <c r="Q1106" s="36">
        <f t="shared" si="386"/>
        <v>0</v>
      </c>
      <c r="R1106" s="36">
        <f t="shared" si="386"/>
        <v>0</v>
      </c>
      <c r="S1106" s="36">
        <f t="shared" si="386"/>
        <v>0</v>
      </c>
      <c r="T1106" s="36">
        <f t="shared" si="386"/>
        <v>0</v>
      </c>
      <c r="U1106" s="36">
        <f t="shared" si="386"/>
        <v>0</v>
      </c>
      <c r="V1106" s="37">
        <f t="shared" si="386"/>
        <v>0</v>
      </c>
      <c r="W1106" s="37">
        <f t="shared" si="386"/>
        <v>0</v>
      </c>
      <c r="Y1106"/>
      <c r="Z1106"/>
    </row>
    <row r="1107" spans="1:26" outlineLevel="1" x14ac:dyDescent="0.2">
      <c r="A1107" s="318"/>
      <c r="B1107" s="25"/>
      <c r="C1107" s="64"/>
      <c r="D1107" s="64"/>
      <c r="E1107" s="24"/>
      <c r="F1107" s="187" t="s">
        <v>84</v>
      </c>
      <c r="G1107" s="188">
        <f t="shared" ref="G1107:G1112" si="387">G247</f>
        <v>0</v>
      </c>
      <c r="H1107" s="178">
        <f>IF(SUM($H247:H247)="","",SUM($H247:H247)*VLOOKUP($F1107,DRT,2,FALSE))</f>
        <v>0</v>
      </c>
      <c r="I1107" s="182">
        <f>IF(SUM($H247:I247)="","",(SUM($H247:I247)-SUM($H1107:H1107))*VLOOKUP($F1107,DRT,2,FALSE))</f>
        <v>0</v>
      </c>
      <c r="J1107" s="182">
        <f>IF(SUM($H247:J247)="","",(SUM($H247:J247)-SUM($H1107:I1107))*VLOOKUP($F1107,DRT,2,FALSE))</f>
        <v>0</v>
      </c>
      <c r="K1107" s="183">
        <f>IF(SUM($H247:K247)="","",(SUM($H247:K247)-SUM($H1107:J1107))*VLOOKUP($F1107,DRT,2,FALSE))</f>
        <v>0</v>
      </c>
      <c r="L1107" s="216">
        <f>IF(SUM($H247:L247)="","",(SUM($H247:L247)-SUM($H1107:K1107))*VLOOKUP($F1107,DRT,4,FALSE))</f>
        <v>0</v>
      </c>
      <c r="M1107" s="217">
        <f>IF(SUM($H247:M247)="","",(SUM($H247:M247)-SUM($H1107:L1107))*VLOOKUP($F1107,DRT,4,FALSE))</f>
        <v>0</v>
      </c>
      <c r="N1107" s="182">
        <f>IF(SUM($H247:N247)="","",(SUM($H247:N247)-SUM($H1107:M1107))*VLOOKUP($F1107,DRT,4,FALSE))</f>
        <v>0</v>
      </c>
      <c r="O1107" s="182">
        <f>IF(SUM($H247:O247)="","",(SUM($H247:O247)-SUM($H1107:N1107))*VLOOKUP($F1107,DRT,4,FALSE))</f>
        <v>0</v>
      </c>
      <c r="P1107" s="182">
        <f>IF(SUM($H247:P247)="","",(SUM($H247:P247)-SUM($H1107:O1107))*VLOOKUP($F1107,DRT,4,FALSE))</f>
        <v>0</v>
      </c>
      <c r="Q1107" s="182">
        <f>IF(SUM($H247:Q247)="","",(SUM($H247:Q247)-SUM($H1107:P1107))*VLOOKUP($F1107,DRT,4,FALSE))</f>
        <v>0</v>
      </c>
      <c r="R1107" s="182">
        <f>IF(SUM($H247:R247)="","",(SUM($H247:R247)-SUM($H1107:Q1107))*VLOOKUP($F1107,DRT,4,FALSE))</f>
        <v>0</v>
      </c>
      <c r="S1107" s="182">
        <f>IF(SUM($H247:S247)="","",(SUM($H247:S247)-SUM($H1107:R1107))*VLOOKUP($F1107,DRT,4,FALSE))</f>
        <v>0</v>
      </c>
      <c r="T1107" s="182">
        <f>IF(SUM($H247:T247)="","",(SUM($H247:T247)-SUM($H1107:S1107))*VLOOKUP($F1107,DRT,4,FALSE))</f>
        <v>0</v>
      </c>
      <c r="U1107" s="182">
        <f>IF(SUM($H247:U247)="","",(SUM($H247:U247)-SUM($H1107:T1107))*VLOOKUP($F1107,DRT,4,FALSE))</f>
        <v>0</v>
      </c>
      <c r="V1107" s="183">
        <f>IF(SUM($H247:V247)="","",(SUM($H247:V247)-SUM($H1107:U1107))*VLOOKUP($F1107,DRT,4,FALSE))</f>
        <v>0</v>
      </c>
      <c r="W1107" s="125">
        <f>G1107-SUM(H1107:V1107)</f>
        <v>0</v>
      </c>
      <c r="Y1107"/>
      <c r="Z1107"/>
    </row>
    <row r="1108" spans="1:26" outlineLevel="1" x14ac:dyDescent="0.2">
      <c r="A1108" s="318"/>
      <c r="B1108" s="25"/>
      <c r="C1108" s="64"/>
      <c r="D1108" s="64"/>
      <c r="E1108" s="24"/>
      <c r="F1108" s="187" t="s">
        <v>85</v>
      </c>
      <c r="G1108" s="188">
        <f t="shared" si="387"/>
        <v>0</v>
      </c>
      <c r="H1108" s="178">
        <f>IF(SUM($H248:H248)="","",SUM($H248:H248)*VLOOKUP($F1108,DRT,2,FALSE))</f>
        <v>0</v>
      </c>
      <c r="I1108" s="182">
        <f>IF(SUM($H248:I248)="","",(SUM($H248:I248)-SUM($H1108:H1108))*VLOOKUP($F1108,DRT,2,FALSE))</f>
        <v>0</v>
      </c>
      <c r="J1108" s="182">
        <f>IF(SUM($H248:J248)="","",(SUM($H248:J248)-SUM($H1108:I1108))*VLOOKUP($F1108,DRT,2,FALSE))</f>
        <v>0</v>
      </c>
      <c r="K1108" s="183">
        <f>IF(SUM($H248:K248)="","",(SUM($H248:K248)-SUM($H1108:J1108))*VLOOKUP($F1108,DRT,2,FALSE))</f>
        <v>0</v>
      </c>
      <c r="L1108" s="216">
        <f>IF(SUM($H248:L248)="","",(SUM($H248:L248)-SUM($H1108:K1108))*VLOOKUP($F1108,DRT,4,FALSE))</f>
        <v>0</v>
      </c>
      <c r="M1108" s="217">
        <f>IF(SUM($H248:M248)="","",(SUM($H248:M248)-SUM($H1108:L1108))*VLOOKUP($F1108,DRT,4,FALSE))</f>
        <v>0</v>
      </c>
      <c r="N1108" s="182">
        <f>IF(SUM($H248:N248)="","",(SUM($H248:N248)-SUM($H1108:M1108))*VLOOKUP($F1108,DRT,4,FALSE))</f>
        <v>0</v>
      </c>
      <c r="O1108" s="182">
        <f>IF(SUM($H248:O248)="","",(SUM($H248:O248)-SUM($H1108:N1108))*VLOOKUP($F1108,DRT,4,FALSE))</f>
        <v>0</v>
      </c>
      <c r="P1108" s="182">
        <f>IF(SUM($H248:P248)="","",(SUM($H248:P248)-SUM($H1108:O1108))*VLOOKUP($F1108,DRT,4,FALSE))</f>
        <v>0</v>
      </c>
      <c r="Q1108" s="182">
        <f>IF(SUM($H248:Q248)="","",(SUM($H248:Q248)-SUM($H1108:P1108))*VLOOKUP($F1108,DRT,4,FALSE))</f>
        <v>0</v>
      </c>
      <c r="R1108" s="182">
        <f>IF(SUM($H248:R248)="","",(SUM($H248:R248)-SUM($H1108:Q1108))*VLOOKUP($F1108,DRT,4,FALSE))</f>
        <v>0</v>
      </c>
      <c r="S1108" s="182">
        <f>IF(SUM($H248:S248)="","",(SUM($H248:S248)-SUM($H1108:R1108))*VLOOKUP($F1108,DRT,4,FALSE))</f>
        <v>0</v>
      </c>
      <c r="T1108" s="182">
        <f>IF(SUM($H248:T248)="","",(SUM($H248:T248)-SUM($H1108:S1108))*VLOOKUP($F1108,DRT,4,FALSE))</f>
        <v>0</v>
      </c>
      <c r="U1108" s="182">
        <f>IF(SUM($H248:U248)="","",(SUM($H248:U248)-SUM($H1108:T1108))*VLOOKUP($F1108,DRT,4,FALSE))</f>
        <v>0</v>
      </c>
      <c r="V1108" s="183">
        <f>IF(SUM($H248:V248)="","",(SUM($H248:V248)-SUM($H1108:U1108))*VLOOKUP($F1108,DRT,4,FALSE))</f>
        <v>0</v>
      </c>
      <c r="W1108" s="125">
        <f t="shared" ref="W1108:W1119" si="388">G1108-SUM(H1108:V1108)</f>
        <v>0</v>
      </c>
      <c r="Y1108"/>
      <c r="Z1108"/>
    </row>
    <row r="1109" spans="1:26" outlineLevel="1" x14ac:dyDescent="0.2">
      <c r="A1109" s="318"/>
      <c r="B1109" s="25"/>
      <c r="C1109" s="64"/>
      <c r="D1109" s="64"/>
      <c r="E1109" s="24"/>
      <c r="F1109" s="187" t="s">
        <v>86</v>
      </c>
      <c r="G1109" s="188">
        <f t="shared" si="387"/>
        <v>0</v>
      </c>
      <c r="H1109" s="178">
        <f>IF(SUM($H249:H249)="","",SUM($H249:H249)*VLOOKUP($F1109,DRT,2,FALSE))</f>
        <v>0</v>
      </c>
      <c r="I1109" s="182">
        <f>IF(SUM($H249:I249)="","",(SUM($H249:I249)-SUM($H1109:H1109))*VLOOKUP($F1109,DRT,2,FALSE))</f>
        <v>0</v>
      </c>
      <c r="J1109" s="182">
        <f>IF(SUM($H249:J249)="","",(SUM($H249:J249)-SUM($H1109:I1109))*VLOOKUP($F1109,DRT,2,FALSE))</f>
        <v>0</v>
      </c>
      <c r="K1109" s="183">
        <f>IF(SUM($H249:K249)="","",(SUM($H249:K249)-SUM($H1109:J1109))*VLOOKUP($F1109,DRT,2,FALSE))</f>
        <v>0</v>
      </c>
      <c r="L1109" s="216">
        <f>IF(SUM($H249:L249)="","",(SUM($H249:L249)-SUM($H1109:K1109))*VLOOKUP($F1109,DRT,4,FALSE))</f>
        <v>0</v>
      </c>
      <c r="M1109" s="217">
        <f>IF(SUM($H249:M249)="","",(SUM($H249:M249)-SUM($H1109:L1109))*VLOOKUP($F1109,DRT,4,FALSE))</f>
        <v>0</v>
      </c>
      <c r="N1109" s="182">
        <f>IF(SUM($H249:N249)="","",(SUM($H249:N249)-SUM($H1109:M1109))*VLOOKUP($F1109,DRT,4,FALSE))</f>
        <v>0</v>
      </c>
      <c r="O1109" s="182">
        <f>IF(SUM($H249:O249)="","",(SUM($H249:O249)-SUM($H1109:N1109))*VLOOKUP($F1109,DRT,4,FALSE))</f>
        <v>0</v>
      </c>
      <c r="P1109" s="182">
        <f>IF(SUM($H249:P249)="","",(SUM($H249:P249)-SUM($H1109:O1109))*VLOOKUP($F1109,DRT,4,FALSE))</f>
        <v>0</v>
      </c>
      <c r="Q1109" s="182">
        <f>IF(SUM($H249:Q249)="","",(SUM($H249:Q249)-SUM($H1109:P1109))*VLOOKUP($F1109,DRT,4,FALSE))</f>
        <v>0</v>
      </c>
      <c r="R1109" s="182">
        <f>IF(SUM($H249:R249)="","",(SUM($H249:R249)-SUM($H1109:Q1109))*VLOOKUP($F1109,DRT,4,FALSE))</f>
        <v>0</v>
      </c>
      <c r="S1109" s="182">
        <f>IF(SUM($H249:S249)="","",(SUM($H249:S249)-SUM($H1109:R1109))*VLOOKUP($F1109,DRT,4,FALSE))</f>
        <v>0</v>
      </c>
      <c r="T1109" s="182">
        <f>IF(SUM($H249:T249)="","",(SUM($H249:T249)-SUM($H1109:S1109))*VLOOKUP($F1109,DRT,4,FALSE))</f>
        <v>0</v>
      </c>
      <c r="U1109" s="182">
        <f>IF(SUM($H249:U249)="","",(SUM($H249:U249)-SUM($H1109:T1109))*VLOOKUP($F1109,DRT,4,FALSE))</f>
        <v>0</v>
      </c>
      <c r="V1109" s="183">
        <f>IF(SUM($H249:V249)="","",(SUM($H249:V249)-SUM($H1109:U1109))*VLOOKUP($F1109,DRT,4,FALSE))</f>
        <v>0</v>
      </c>
      <c r="W1109" s="125">
        <f t="shared" si="388"/>
        <v>0</v>
      </c>
      <c r="Y1109"/>
      <c r="Z1109"/>
    </row>
    <row r="1110" spans="1:26" outlineLevel="1" x14ac:dyDescent="0.2">
      <c r="A1110" s="318"/>
      <c r="B1110" s="25"/>
      <c r="C1110" s="24"/>
      <c r="D1110" s="24"/>
      <c r="E1110" s="24"/>
      <c r="F1110" s="187" t="s">
        <v>87</v>
      </c>
      <c r="G1110" s="188">
        <f t="shared" si="387"/>
        <v>0</v>
      </c>
      <c r="H1110" s="178">
        <f>IF(SUM($H250:H250)="","",SUM($H250:H250)*VLOOKUP($F1110,DRT,2,FALSE))</f>
        <v>0</v>
      </c>
      <c r="I1110" s="182">
        <f>IF(SUM($H250:I250)="","",(SUM($H250:I250)-SUM($H1110:H1110))*VLOOKUP($F1110,DRT,2,FALSE))</f>
        <v>0</v>
      </c>
      <c r="J1110" s="182">
        <f>IF(SUM($H250:J250)="","",(SUM($H250:J250)-SUM($H1110:I1110))*VLOOKUP($F1110,DRT,2,FALSE))</f>
        <v>0</v>
      </c>
      <c r="K1110" s="183">
        <f>IF(SUM($H250:K250)="","",(SUM($H250:K250)-SUM($H1110:J1110))*VLOOKUP($F1110,DRT,2,FALSE))</f>
        <v>0</v>
      </c>
      <c r="L1110" s="216">
        <f>IF(SUM($H250:L250)="","",(SUM($H250:L250)-SUM($H1110:K1110))*VLOOKUP($F1110,DRT,4,FALSE))</f>
        <v>0</v>
      </c>
      <c r="M1110" s="217">
        <f>IF(SUM($H250:M250)="","",(SUM($H250:M250)-SUM($H1110:L1110))*VLOOKUP($F1110,DRT,4,FALSE))</f>
        <v>0</v>
      </c>
      <c r="N1110" s="182">
        <f>IF(SUM($H250:N250)="","",(SUM($H250:N250)-SUM($H1110:M1110))*VLOOKUP($F1110,DRT,4,FALSE))</f>
        <v>0</v>
      </c>
      <c r="O1110" s="182">
        <f>IF(SUM($H250:O250)="","",(SUM($H250:O250)-SUM($H1110:N1110))*VLOOKUP($F1110,DRT,4,FALSE))</f>
        <v>0</v>
      </c>
      <c r="P1110" s="182">
        <f>IF(SUM($H250:P250)="","",(SUM($H250:P250)-SUM($H1110:O1110))*VLOOKUP($F1110,DRT,4,FALSE))</f>
        <v>0</v>
      </c>
      <c r="Q1110" s="182">
        <f>IF(SUM($H250:Q250)="","",(SUM($H250:Q250)-SUM($H1110:P1110))*VLOOKUP($F1110,DRT,4,FALSE))</f>
        <v>0</v>
      </c>
      <c r="R1110" s="182">
        <f>IF(SUM($H250:R250)="","",(SUM($H250:R250)-SUM($H1110:Q1110))*VLOOKUP($F1110,DRT,4,FALSE))</f>
        <v>0</v>
      </c>
      <c r="S1110" s="182">
        <f>IF(SUM($H250:S250)="","",(SUM($H250:S250)-SUM($H1110:R1110))*VLOOKUP($F1110,DRT,4,FALSE))</f>
        <v>0</v>
      </c>
      <c r="T1110" s="182">
        <f>IF(SUM($H250:T250)="","",(SUM($H250:T250)-SUM($H1110:S1110))*VLOOKUP($F1110,DRT,4,FALSE))</f>
        <v>0</v>
      </c>
      <c r="U1110" s="182">
        <f>IF(SUM($H250:U250)="","",(SUM($H250:U250)-SUM($H1110:T1110))*VLOOKUP($F1110,DRT,4,FALSE))</f>
        <v>0</v>
      </c>
      <c r="V1110" s="183">
        <f>IF(SUM($H250:V250)="","",(SUM($H250:V250)-SUM($H1110:U1110))*VLOOKUP($F1110,DRT,4,FALSE))</f>
        <v>0</v>
      </c>
      <c r="W1110" s="125">
        <f t="shared" si="388"/>
        <v>0</v>
      </c>
      <c r="Y1110"/>
      <c r="Z1110"/>
    </row>
    <row r="1111" spans="1:26" outlineLevel="1" x14ac:dyDescent="0.2">
      <c r="A1111" s="318"/>
      <c r="B1111" s="25"/>
      <c r="C1111" s="24"/>
      <c r="D1111" s="24"/>
      <c r="E1111" s="24"/>
      <c r="F1111" s="176" t="s">
        <v>88</v>
      </c>
      <c r="G1111" s="188">
        <f t="shared" si="387"/>
        <v>0</v>
      </c>
      <c r="H1111" s="178">
        <f>IF(SUM($H251:H251)="","",SUM($H251:H251)*VLOOKUP($F1111,DRT,2,FALSE))</f>
        <v>0</v>
      </c>
      <c r="I1111" s="182">
        <f>IF(SUM($H251:I251)="","",(SUM($H251:I251)-SUM($H1111:H1111))*VLOOKUP($F1111,DRT,2,FALSE))</f>
        <v>0</v>
      </c>
      <c r="J1111" s="182">
        <f>IF(SUM($H251:J251)="","",(SUM($H251:J251)-SUM($H1111:I1111))*VLOOKUP($F1111,DRT,2,FALSE))</f>
        <v>0</v>
      </c>
      <c r="K1111" s="183">
        <f>IF(SUM($H251:K251)="","",(SUM($H251:K251)-SUM($H1111:J1111))*VLOOKUP($F1111,DRT,2,FALSE))</f>
        <v>0</v>
      </c>
      <c r="L1111" s="216">
        <f>IF(SUM($H251:L251)="","",(SUM($H251:L251)-SUM($H1111:K1111))*VLOOKUP($F1111,DRT,4,FALSE))</f>
        <v>0</v>
      </c>
      <c r="M1111" s="217">
        <f>IF(SUM($H251:M251)="","",(SUM($H251:M251)-SUM($H1111:L1111))*VLOOKUP($F1111,DRT,4,FALSE))</f>
        <v>0</v>
      </c>
      <c r="N1111" s="182">
        <f>IF(SUM($H251:N251)="","",(SUM($H251:N251)-SUM($H1111:M1111))*VLOOKUP($F1111,DRT,4,FALSE))</f>
        <v>0</v>
      </c>
      <c r="O1111" s="182">
        <f>IF(SUM($H251:O251)="","",(SUM($H251:O251)-SUM($H1111:N1111))*VLOOKUP($F1111,DRT,4,FALSE))</f>
        <v>0</v>
      </c>
      <c r="P1111" s="182">
        <f>IF(SUM($H251:P251)="","",(SUM($H251:P251)-SUM($H1111:O1111))*VLOOKUP($F1111,DRT,4,FALSE))</f>
        <v>0</v>
      </c>
      <c r="Q1111" s="182">
        <f>IF(SUM($H251:Q251)="","",(SUM($H251:Q251)-SUM($H1111:P1111))*VLOOKUP($F1111,DRT,4,FALSE))</f>
        <v>0</v>
      </c>
      <c r="R1111" s="182">
        <f>IF(SUM($H251:R251)="","",(SUM($H251:R251)-SUM($H1111:Q1111))*VLOOKUP($F1111,DRT,4,FALSE))</f>
        <v>0</v>
      </c>
      <c r="S1111" s="182">
        <f>IF(SUM($H251:S251)="","",(SUM($H251:S251)-SUM($H1111:R1111))*VLOOKUP($F1111,DRT,4,FALSE))</f>
        <v>0</v>
      </c>
      <c r="T1111" s="182">
        <f>IF(SUM($H251:T251)="","",(SUM($H251:T251)-SUM($H1111:S1111))*VLOOKUP($F1111,DRT,4,FALSE))</f>
        <v>0</v>
      </c>
      <c r="U1111" s="182">
        <f>IF(SUM($H251:U251)="","",(SUM($H251:U251)-SUM($H1111:T1111))*VLOOKUP($F1111,DRT,4,FALSE))</f>
        <v>0</v>
      </c>
      <c r="V1111" s="183">
        <f>IF(SUM($H251:V251)="","",(SUM($H251:V251)-SUM($H1111:U1111))*VLOOKUP($F1111,DRT,4,FALSE))</f>
        <v>0</v>
      </c>
      <c r="W1111" s="125">
        <f t="shared" si="388"/>
        <v>0</v>
      </c>
      <c r="Y1111"/>
      <c r="Z1111"/>
    </row>
    <row r="1112" spans="1:26" outlineLevel="1" x14ac:dyDescent="0.2">
      <c r="A1112" s="318"/>
      <c r="B1112" s="25"/>
      <c r="C1112" s="24"/>
      <c r="D1112" s="24"/>
      <c r="E1112" s="24"/>
      <c r="F1112" s="176" t="s">
        <v>406</v>
      </c>
      <c r="G1112" s="188">
        <f t="shared" si="387"/>
        <v>0</v>
      </c>
      <c r="H1112" s="178">
        <f>IF(SUM($H252:H252)="","",SUM($H252:H252)*VLOOKUP($F1112,DRT,2,FALSE))</f>
        <v>0</v>
      </c>
      <c r="I1112" s="182">
        <f>IF(SUM($H252:I252)="","",(SUM($H252:I252)-SUM($H1112:H1112))*VLOOKUP($F1112,DRT,2,FALSE))</f>
        <v>0</v>
      </c>
      <c r="J1112" s="182">
        <f>IF(SUM($H252:J252)="","",(SUM($H252:J252)-SUM($H1112:I1112))*VLOOKUP($F1112,DRT,2,FALSE))</f>
        <v>0</v>
      </c>
      <c r="K1112" s="183">
        <f>IF(SUM($H252:K252)="","",(SUM($H252:K252)-SUM($H1112:J1112))*VLOOKUP($F1112,DRT,2,FALSE))</f>
        <v>0</v>
      </c>
      <c r="L1112" s="216">
        <f>IF(SUM($H252:L252)="","",(SUM($H252:L252)-SUM($H1112:K1112))*VLOOKUP($F1112,DRT,4,FALSE))</f>
        <v>0</v>
      </c>
      <c r="M1112" s="217">
        <f>IF(SUM($H252:M252)="","",(SUM($H252:M252)-SUM($H1112:L1112))*VLOOKUP($F1112,DRT,4,FALSE))</f>
        <v>0</v>
      </c>
      <c r="N1112" s="182">
        <f>IF(SUM($H252:N252)="","",(SUM($H252:N252)-SUM($H1112:M1112))*VLOOKUP($F1112,DRT,4,FALSE))</f>
        <v>0</v>
      </c>
      <c r="O1112" s="182">
        <f>IF(SUM($H252:O252)="","",(SUM($H252:O252)-SUM($H1112:N1112))*VLOOKUP($F1112,DRT,4,FALSE))</f>
        <v>0</v>
      </c>
      <c r="P1112" s="182">
        <f>IF(SUM($H252:P252)="","",(SUM($H252:P252)-SUM($H1112:O1112))*VLOOKUP($F1112,DRT,4,FALSE))</f>
        <v>0</v>
      </c>
      <c r="Q1112" s="182">
        <f>IF(SUM($H252:Q252)="","",(SUM($H252:Q252)-SUM($H1112:P1112))*VLOOKUP($F1112,DRT,4,FALSE))</f>
        <v>0</v>
      </c>
      <c r="R1112" s="182">
        <f>IF(SUM($H252:R252)="","",(SUM($H252:R252)-SUM($H1112:Q1112))*VLOOKUP($F1112,DRT,4,FALSE))</f>
        <v>0</v>
      </c>
      <c r="S1112" s="182">
        <f>IF(SUM($H252:S252)="","",(SUM($H252:S252)-SUM($H1112:R1112))*VLOOKUP($F1112,DRT,4,FALSE))</f>
        <v>0</v>
      </c>
      <c r="T1112" s="182">
        <f>IF(SUM($H252:T252)="","",(SUM($H252:T252)-SUM($H1112:S1112))*VLOOKUP($F1112,DRT,4,FALSE))</f>
        <v>0</v>
      </c>
      <c r="U1112" s="182">
        <f>IF(SUM($H252:U252)="","",(SUM($H252:U252)-SUM($H1112:T1112))*VLOOKUP($F1112,DRT,4,FALSE))</f>
        <v>0</v>
      </c>
      <c r="V1112" s="183">
        <f>IF(SUM($H252:V252)="","",(SUM($H252:V252)-SUM($H1112:U1112))*VLOOKUP($F1112,DRT,4,FALSE))</f>
        <v>0</v>
      </c>
      <c r="W1112" s="125">
        <f t="shared" si="388"/>
        <v>0</v>
      </c>
      <c r="Y1112"/>
      <c r="Z1112"/>
    </row>
    <row r="1113" spans="1:26" x14ac:dyDescent="0.2">
      <c r="A1113" s="318"/>
      <c r="B1113" s="25"/>
      <c r="C1113" s="24"/>
      <c r="D1113" s="24"/>
      <c r="E1113" s="24" t="s">
        <v>89</v>
      </c>
      <c r="F1113" s="64"/>
      <c r="G1113" s="69">
        <f t="shared" ref="G1113:W1113" si="389">SUBTOTAL(9,G1114:G1119)</f>
        <v>0</v>
      </c>
      <c r="H1113" s="34">
        <f t="shared" si="389"/>
        <v>0</v>
      </c>
      <c r="I1113" s="34">
        <f t="shared" si="389"/>
        <v>0</v>
      </c>
      <c r="J1113" s="34">
        <f t="shared" si="389"/>
        <v>0</v>
      </c>
      <c r="K1113" s="37">
        <f t="shared" si="389"/>
        <v>0</v>
      </c>
      <c r="L1113" s="35">
        <f t="shared" si="389"/>
        <v>0</v>
      </c>
      <c r="M1113" s="36">
        <f t="shared" si="389"/>
        <v>0</v>
      </c>
      <c r="N1113" s="36">
        <f t="shared" si="389"/>
        <v>0</v>
      </c>
      <c r="O1113" s="36">
        <f t="shared" si="389"/>
        <v>0</v>
      </c>
      <c r="P1113" s="36">
        <f t="shared" si="389"/>
        <v>0</v>
      </c>
      <c r="Q1113" s="36">
        <f t="shared" si="389"/>
        <v>0</v>
      </c>
      <c r="R1113" s="36">
        <f t="shared" si="389"/>
        <v>0</v>
      </c>
      <c r="S1113" s="36">
        <f t="shared" si="389"/>
        <v>0</v>
      </c>
      <c r="T1113" s="36">
        <f t="shared" si="389"/>
        <v>0</v>
      </c>
      <c r="U1113" s="36">
        <f t="shared" si="389"/>
        <v>0</v>
      </c>
      <c r="V1113" s="37">
        <f t="shared" si="389"/>
        <v>0</v>
      </c>
      <c r="W1113" s="37">
        <f t="shared" si="389"/>
        <v>0</v>
      </c>
      <c r="Y1113"/>
      <c r="Z1113"/>
    </row>
    <row r="1114" spans="1:26" outlineLevel="1" x14ac:dyDescent="0.2">
      <c r="A1114" s="318"/>
      <c r="B1114" s="25"/>
      <c r="C1114" s="24"/>
      <c r="D1114" s="24"/>
      <c r="E1114" s="24"/>
      <c r="F1114" s="176" t="s">
        <v>90</v>
      </c>
      <c r="G1114" s="188">
        <f t="shared" ref="G1114:G1119" si="390">G254</f>
        <v>0</v>
      </c>
      <c r="H1114" s="178">
        <f t="shared" ref="H1114:K1119" si="391">IF(H254="",0,H254*VLOOKUP($F1114,DRT,3,FALSE))</f>
        <v>0</v>
      </c>
      <c r="I1114" s="182">
        <f t="shared" si="391"/>
        <v>0</v>
      </c>
      <c r="J1114" s="182">
        <f t="shared" si="391"/>
        <v>0</v>
      </c>
      <c r="K1114" s="183">
        <f t="shared" si="391"/>
        <v>0</v>
      </c>
      <c r="L1114" s="214">
        <f>(SUM($H254:$L254)-SUM($H1114:K1114))*VLOOKUP($F1114,DRT,4,FALSE)</f>
        <v>0</v>
      </c>
      <c r="M1114" s="184">
        <f>(SUM($H254:$L254)-SUM($H1114:L1114))*VLOOKUP($F1114,DRT,4,FALSE)</f>
        <v>0</v>
      </c>
      <c r="N1114" s="184">
        <f>(SUM($H254:$L254)-SUM($H1114:M1114))*VLOOKUP($F1114,DRT,4,FALSE)</f>
        <v>0</v>
      </c>
      <c r="O1114" s="184">
        <f>(SUM($H254:$L254)-SUM($H1114:N1114))*VLOOKUP($F1114,DRT,4,FALSE)</f>
        <v>0</v>
      </c>
      <c r="P1114" s="184">
        <f>(SUM($H254:$L254)-SUM($H1114:O1114))*VLOOKUP($F1114,DRT,4,FALSE)</f>
        <v>0</v>
      </c>
      <c r="Q1114" s="184">
        <f>(SUM($H254:$L254)-SUM($H1114:P1114))*VLOOKUP($F1114,DRT,4,FALSE)</f>
        <v>0</v>
      </c>
      <c r="R1114" s="184">
        <f>(SUM($H254:$L254)-SUM($H1114:Q1114))*VLOOKUP($F1114,DRT,4,FALSE)</f>
        <v>0</v>
      </c>
      <c r="S1114" s="184">
        <f>(SUM($H254:$L254)-SUM($H1114:R1114))*VLOOKUP($F1114,DRT,4,FALSE)</f>
        <v>0</v>
      </c>
      <c r="T1114" s="184">
        <f>(SUM($H254:$L254)-SUM($H1114:S1114))*VLOOKUP($F1114,DRT,4,FALSE)</f>
        <v>0</v>
      </c>
      <c r="U1114" s="184">
        <f>(SUM($H254:$L254)-SUM($H1114:T1114))*VLOOKUP($F1114,DRT,4,FALSE)</f>
        <v>0</v>
      </c>
      <c r="V1114" s="215">
        <f>(SUM($H254:$L254)-SUM($H1114:U1114))*VLOOKUP($F1114,DRT,4,FALSE)</f>
        <v>0</v>
      </c>
      <c r="W1114" s="46">
        <f t="shared" si="388"/>
        <v>0</v>
      </c>
      <c r="Y1114"/>
      <c r="Z1114"/>
    </row>
    <row r="1115" spans="1:26" outlineLevel="1" x14ac:dyDescent="0.2">
      <c r="A1115" s="318"/>
      <c r="B1115" s="25"/>
      <c r="C1115" s="24"/>
      <c r="D1115" s="24"/>
      <c r="E1115" s="24"/>
      <c r="F1115" s="176" t="s">
        <v>91</v>
      </c>
      <c r="G1115" s="188">
        <f t="shared" si="390"/>
        <v>0</v>
      </c>
      <c r="H1115" s="178">
        <f t="shared" si="391"/>
        <v>0</v>
      </c>
      <c r="I1115" s="182">
        <f t="shared" si="391"/>
        <v>0</v>
      </c>
      <c r="J1115" s="182">
        <f t="shared" si="391"/>
        <v>0</v>
      </c>
      <c r="K1115" s="183">
        <f t="shared" si="391"/>
        <v>0</v>
      </c>
      <c r="L1115" s="181">
        <f>IF(L255="",0,L255*VLOOKUP($F1115,DRT,4,FALSE))</f>
        <v>0</v>
      </c>
      <c r="M1115" s="184">
        <f>(SUM($H255:$K255,M255)-SUM($H1115:$K1115))*VLOOKUP($F1115,DRT,4,FALSE)</f>
        <v>0</v>
      </c>
      <c r="N1115" s="184">
        <f>($L255-$L1115)*VLOOKUP($F1115,DRT,4,FALSE)</f>
        <v>0</v>
      </c>
      <c r="O1115" s="184">
        <f>(SUM($H255:$K255,M255)-SUM($H1115:$K1115)-$M1115)*VLOOKUP($F1115,DRT,4,FALSE)</f>
        <v>0</v>
      </c>
      <c r="P1115" s="184">
        <f>($L255-$L1115-$N1115)*VLOOKUP($F1115,DRT,4,FALSE)</f>
        <v>0</v>
      </c>
      <c r="Q1115" s="184">
        <f>(SUM($H255:$K255,M255)-SUM($H1115:$K1115)-$M1115-$O1115)*VLOOKUP($F1115,DRT,4,FALSE)</f>
        <v>0</v>
      </c>
      <c r="R1115" s="184">
        <f>($L255-$L1115-$N1115-$P1115)*VLOOKUP($F1115,DRT,4,FALSE)</f>
        <v>0</v>
      </c>
      <c r="S1115" s="184">
        <f>(SUM($H255:$K255,M255)-SUM($H1115:$K1115)-$M1115-$O1115-$Q1115)*VLOOKUP($F1115,DRT,4,FALSE)</f>
        <v>0</v>
      </c>
      <c r="T1115" s="184">
        <f>($L255-$L1115-$N1115-$P1115-$R1115)*VLOOKUP($F1115,DRT,4,FALSE)</f>
        <v>0</v>
      </c>
      <c r="U1115" s="184">
        <f>(SUM($H255:$K255,M255)-SUM($H1115:$K1115)-$M1115-$O1115-$Q1115-$S1115)*VLOOKUP($F1115,DRT,4,FALSE)</f>
        <v>0</v>
      </c>
      <c r="V1115" s="215">
        <f>($L255-$L1115-$N1115-$P1115-$R1115-$T1115)*VLOOKUP($F1115,DRT,4,FALSE)</f>
        <v>0</v>
      </c>
      <c r="W1115" s="46">
        <f t="shared" si="388"/>
        <v>0</v>
      </c>
      <c r="Y1115"/>
      <c r="Z1115"/>
    </row>
    <row r="1116" spans="1:26" outlineLevel="1" x14ac:dyDescent="0.2">
      <c r="A1116" s="318"/>
      <c r="B1116" s="25"/>
      <c r="C1116" s="24"/>
      <c r="D1116" s="24"/>
      <c r="E1116" s="24"/>
      <c r="F1116" s="176" t="s">
        <v>92</v>
      </c>
      <c r="G1116" s="188">
        <f t="shared" si="390"/>
        <v>0</v>
      </c>
      <c r="H1116" s="178">
        <f t="shared" si="391"/>
        <v>0</v>
      </c>
      <c r="I1116" s="182">
        <f t="shared" si="391"/>
        <v>0</v>
      </c>
      <c r="J1116" s="182">
        <f t="shared" si="391"/>
        <v>0</v>
      </c>
      <c r="K1116" s="183">
        <f t="shared" si="391"/>
        <v>0</v>
      </c>
      <c r="L1116" s="181">
        <f>IF(L256="",0,L256*VLOOKUP($F1116,DRT,4,FALSE))</f>
        <v>0</v>
      </c>
      <c r="M1116" s="184">
        <f>IF(M256="",0,M256*VLOOKUP($F1116,DRT,4,FALSE))</f>
        <v>0</v>
      </c>
      <c r="N1116" s="184">
        <f>(SUM($H256:$K256,N256)-SUM($H1116:$K1116))*VLOOKUP($F1116,DRT,4,FALSE)</f>
        <v>0</v>
      </c>
      <c r="O1116" s="184">
        <f>($L256+$O256-$L1116)*VLOOKUP($F1116,DRT,4,FALSE)</f>
        <v>0</v>
      </c>
      <c r="P1116" s="184">
        <f>($M256-$M1116)*VLOOKUP($F1116,DRT,4,FALSE)</f>
        <v>0</v>
      </c>
      <c r="Q1116" s="184">
        <f>(SUM($H256:$K256,N256)-SUM($H1116:$K1116)-N1116)*VLOOKUP($F1116,DRT,4,FALSE)</f>
        <v>0</v>
      </c>
      <c r="R1116" s="184">
        <f>($L256+$O256-$L1116-$O1116)*VLOOKUP($F1116,DRT,4,FALSE)</f>
        <v>0</v>
      </c>
      <c r="S1116" s="184">
        <f>($M256-$M1116-$P1116)*VLOOKUP($F1116,DRT,4,FALSE)</f>
        <v>0</v>
      </c>
      <c r="T1116" s="184">
        <f>(SUM($H256:$K256,N256)-SUM($H1116:$K1116)-$N1116-$Q1116)*VLOOKUP($F1116,DRT,4,FALSE)</f>
        <v>0</v>
      </c>
      <c r="U1116" s="184">
        <f>($L256+O256-$L1116-$O1116-$R1116)*VLOOKUP($F1116,DRT,4,FALSE)</f>
        <v>0</v>
      </c>
      <c r="V1116" s="215">
        <f>($M256-$M1116-$P1116-$S1116)*VLOOKUP($F1116,DRT,4,FALSE)</f>
        <v>0</v>
      </c>
      <c r="W1116" s="46">
        <f t="shared" si="388"/>
        <v>0</v>
      </c>
      <c r="Y1116"/>
      <c r="Z1116"/>
    </row>
    <row r="1117" spans="1:26" outlineLevel="1" x14ac:dyDescent="0.2">
      <c r="A1117" s="318"/>
      <c r="B1117" s="25"/>
      <c r="C1117" s="24"/>
      <c r="D1117" s="24"/>
      <c r="E1117" s="24"/>
      <c r="F1117" s="176" t="s">
        <v>93</v>
      </c>
      <c r="G1117" s="188">
        <f t="shared" si="390"/>
        <v>0</v>
      </c>
      <c r="H1117" s="178">
        <f t="shared" si="391"/>
        <v>0</v>
      </c>
      <c r="I1117" s="182">
        <f t="shared" si="391"/>
        <v>0</v>
      </c>
      <c r="J1117" s="182">
        <f t="shared" si="391"/>
        <v>0</v>
      </c>
      <c r="K1117" s="183">
        <f t="shared" si="391"/>
        <v>0</v>
      </c>
      <c r="L1117" s="181">
        <f>IF(L257="",0,L257*VLOOKUP($F1117,DRT,4,FALSE))</f>
        <v>0</v>
      </c>
      <c r="M1117" s="184">
        <f>IF(M257="",0,M257*VLOOKUP($F1117,DRT,4,FALSE))</f>
        <v>0</v>
      </c>
      <c r="N1117" s="184">
        <f t="shared" ref="N1117:P1119" si="392">IF(N257="",0,N257*VLOOKUP($F1117,DRT,4,FALSE))</f>
        <v>0</v>
      </c>
      <c r="O1117" s="184">
        <f t="shared" si="392"/>
        <v>0</v>
      </c>
      <c r="P1117" s="184">
        <f t="shared" si="392"/>
        <v>0</v>
      </c>
      <c r="Q1117" s="184">
        <f>(SUM($H257:$K257,Q257)-SUM($H1117:$K1117))*VLOOKUP($F1117,DRT,4,FALSE)</f>
        <v>0</v>
      </c>
      <c r="R1117" s="184">
        <f>($L257+R257-$L1117)*VLOOKUP($F1117,DRT,4,FALSE)</f>
        <v>0</v>
      </c>
      <c r="S1117" s="184">
        <f>($M257+S257-$M1117)*VLOOKUP($F1117,DRT,4,FALSE)</f>
        <v>0</v>
      </c>
      <c r="T1117" s="184">
        <f>($N257-$N1117)*VLOOKUP($F1117,DRT,4,FALSE)</f>
        <v>0</v>
      </c>
      <c r="U1117" s="184">
        <f>($O257-$O1117)*VLOOKUP($F1117,DRT,4,FALSE)</f>
        <v>0</v>
      </c>
      <c r="V1117" s="215">
        <f>($P257-$P1117)*VLOOKUP($F1117,DRT,4,FALSE)</f>
        <v>0</v>
      </c>
      <c r="W1117" s="46">
        <f t="shared" si="388"/>
        <v>0</v>
      </c>
      <c r="Y1117"/>
      <c r="Z1117"/>
    </row>
    <row r="1118" spans="1:26" outlineLevel="1" x14ac:dyDescent="0.2">
      <c r="A1118" s="318"/>
      <c r="B1118" s="25"/>
      <c r="C1118" s="24"/>
      <c r="D1118" s="24"/>
      <c r="E1118" s="24"/>
      <c r="F1118" s="176" t="s">
        <v>94</v>
      </c>
      <c r="G1118" s="188">
        <f t="shared" si="390"/>
        <v>0</v>
      </c>
      <c r="H1118" s="178">
        <f t="shared" si="391"/>
        <v>0</v>
      </c>
      <c r="I1118" s="182">
        <f t="shared" si="391"/>
        <v>0</v>
      </c>
      <c r="J1118" s="182">
        <f t="shared" si="391"/>
        <v>0</v>
      </c>
      <c r="K1118" s="183">
        <f t="shared" si="391"/>
        <v>0</v>
      </c>
      <c r="L1118" s="181">
        <f>IF(L258="",0,L258*VLOOKUP($F1118,DRT,4,FALSE))</f>
        <v>0</v>
      </c>
      <c r="M1118" s="184">
        <f>IF(M258="",0,M258*VLOOKUP($F1118,DRT,4,FALSE))</f>
        <v>0</v>
      </c>
      <c r="N1118" s="184">
        <f t="shared" si="392"/>
        <v>0</v>
      </c>
      <c r="O1118" s="184">
        <f t="shared" si="392"/>
        <v>0</v>
      </c>
      <c r="P1118" s="184">
        <f t="shared" si="392"/>
        <v>0</v>
      </c>
      <c r="Q1118" s="184">
        <f t="shared" ref="Q1118:V1119" si="393">IF(Q258="",0,Q258*VLOOKUP($F1118,DRT,4,FALSE))</f>
        <v>0</v>
      </c>
      <c r="R1118" s="184">
        <f t="shared" si="393"/>
        <v>0</v>
      </c>
      <c r="S1118" s="184">
        <f t="shared" si="393"/>
        <v>0</v>
      </c>
      <c r="T1118" s="184">
        <f t="shared" si="393"/>
        <v>0</v>
      </c>
      <c r="U1118" s="184">
        <f t="shared" si="393"/>
        <v>0</v>
      </c>
      <c r="V1118" s="215">
        <f t="shared" si="393"/>
        <v>0</v>
      </c>
      <c r="W1118" s="46">
        <f t="shared" si="388"/>
        <v>0</v>
      </c>
      <c r="Y1118"/>
      <c r="Z1118"/>
    </row>
    <row r="1119" spans="1:26" outlineLevel="1" x14ac:dyDescent="0.2">
      <c r="A1119" s="318"/>
      <c r="B1119" s="25"/>
      <c r="C1119" s="24"/>
      <c r="D1119" s="24"/>
      <c r="E1119" s="24"/>
      <c r="F1119" s="176" t="s">
        <v>95</v>
      </c>
      <c r="G1119" s="188">
        <f t="shared" si="390"/>
        <v>0</v>
      </c>
      <c r="H1119" s="178">
        <f t="shared" si="391"/>
        <v>0</v>
      </c>
      <c r="I1119" s="182">
        <f t="shared" si="391"/>
        <v>0</v>
      </c>
      <c r="J1119" s="182">
        <f t="shared" si="391"/>
        <v>0</v>
      </c>
      <c r="K1119" s="183">
        <f t="shared" si="391"/>
        <v>0</v>
      </c>
      <c r="L1119" s="214">
        <f>IF(L259="",0,L259*VLOOKUP($F1119,DRT,4,FALSE))</f>
        <v>0</v>
      </c>
      <c r="M1119" s="182">
        <f>IF(M259="",0,M259*VLOOKUP($F1119,DRT,4,FALSE))</f>
        <v>0</v>
      </c>
      <c r="N1119" s="184">
        <f t="shared" si="392"/>
        <v>0</v>
      </c>
      <c r="O1119" s="184">
        <f t="shared" si="392"/>
        <v>0</v>
      </c>
      <c r="P1119" s="184">
        <f t="shared" si="392"/>
        <v>0</v>
      </c>
      <c r="Q1119" s="184">
        <f t="shared" si="393"/>
        <v>0</v>
      </c>
      <c r="R1119" s="184">
        <f t="shared" si="393"/>
        <v>0</v>
      </c>
      <c r="S1119" s="184">
        <f t="shared" si="393"/>
        <v>0</v>
      </c>
      <c r="T1119" s="184">
        <f t="shared" si="393"/>
        <v>0</v>
      </c>
      <c r="U1119" s="184">
        <f t="shared" si="393"/>
        <v>0</v>
      </c>
      <c r="V1119" s="215">
        <f t="shared" si="393"/>
        <v>0</v>
      </c>
      <c r="W1119" s="46">
        <f t="shared" si="388"/>
        <v>0</v>
      </c>
      <c r="Y1119"/>
      <c r="Z1119"/>
    </row>
    <row r="1120" spans="1:26" x14ac:dyDescent="0.2">
      <c r="A1120" s="318"/>
      <c r="B1120" s="25"/>
      <c r="C1120" s="24"/>
      <c r="D1120" s="24"/>
      <c r="E1120" s="24" t="s">
        <v>96</v>
      </c>
      <c r="F1120" s="64"/>
      <c r="G1120" s="69">
        <f t="shared" ref="G1120:W1120" si="394">SUBTOTAL(9,G1121:G1126)</f>
        <v>0</v>
      </c>
      <c r="H1120" s="34">
        <f t="shared" si="394"/>
        <v>0</v>
      </c>
      <c r="I1120" s="34">
        <f t="shared" si="394"/>
        <v>0</v>
      </c>
      <c r="J1120" s="34">
        <f t="shared" si="394"/>
        <v>0</v>
      </c>
      <c r="K1120" s="37">
        <f t="shared" si="394"/>
        <v>0</v>
      </c>
      <c r="L1120" s="35">
        <f t="shared" si="394"/>
        <v>0</v>
      </c>
      <c r="M1120" s="36">
        <f t="shared" si="394"/>
        <v>0</v>
      </c>
      <c r="N1120" s="36">
        <f t="shared" si="394"/>
        <v>0</v>
      </c>
      <c r="O1120" s="36">
        <f t="shared" si="394"/>
        <v>0</v>
      </c>
      <c r="P1120" s="36">
        <f t="shared" si="394"/>
        <v>0</v>
      </c>
      <c r="Q1120" s="36">
        <f t="shared" si="394"/>
        <v>0</v>
      </c>
      <c r="R1120" s="36">
        <f t="shared" si="394"/>
        <v>0</v>
      </c>
      <c r="S1120" s="36">
        <f t="shared" si="394"/>
        <v>0</v>
      </c>
      <c r="T1120" s="36">
        <f t="shared" si="394"/>
        <v>0</v>
      </c>
      <c r="U1120" s="36">
        <f t="shared" si="394"/>
        <v>0</v>
      </c>
      <c r="V1120" s="37">
        <f t="shared" si="394"/>
        <v>0</v>
      </c>
      <c r="W1120" s="37">
        <f t="shared" si="394"/>
        <v>0</v>
      </c>
      <c r="Y1120"/>
      <c r="Z1120"/>
    </row>
    <row r="1121" spans="1:26" outlineLevel="1" x14ac:dyDescent="0.2">
      <c r="A1121" s="318"/>
      <c r="B1121" s="25"/>
      <c r="C1121" s="24"/>
      <c r="D1121" s="24"/>
      <c r="E1121" s="24"/>
      <c r="F1121" s="176" t="s">
        <v>97</v>
      </c>
      <c r="G1121" s="188">
        <f t="shared" ref="G1121:G1126" si="395">G261</f>
        <v>0</v>
      </c>
      <c r="H1121" s="178">
        <f t="shared" ref="H1121:K1126" si="396">IF(H261="",0,H261*VLOOKUP($F1121,DRT,3,FALSE))</f>
        <v>0</v>
      </c>
      <c r="I1121" s="182">
        <f t="shared" si="396"/>
        <v>0</v>
      </c>
      <c r="J1121" s="182">
        <f t="shared" si="396"/>
        <v>0</v>
      </c>
      <c r="K1121" s="183">
        <f t="shared" si="396"/>
        <v>0</v>
      </c>
      <c r="L1121" s="214">
        <f>(SUM($H261:$L261)-SUM($H1121:K1121))*VLOOKUP($F1121,DRT,4,FALSE)</f>
        <v>0</v>
      </c>
      <c r="M1121" s="184">
        <f>(SUM($H261:$L261)-SUM($H1121:L1121))*VLOOKUP($F1121,DRT,4,FALSE)</f>
        <v>0</v>
      </c>
      <c r="N1121" s="184">
        <f>(SUM($H261:$L261)-SUM($H1121:M1121))*VLOOKUP($F1121,DRT,4,FALSE)</f>
        <v>0</v>
      </c>
      <c r="O1121" s="184">
        <f>(SUM($H261:$L261)-SUM($H1121:N1121))*VLOOKUP($F1121,DRT,4,FALSE)</f>
        <v>0</v>
      </c>
      <c r="P1121" s="184">
        <f>(SUM($H261:$L261)-SUM($H1121:O1121))*VLOOKUP($F1121,DRT,4,FALSE)</f>
        <v>0</v>
      </c>
      <c r="Q1121" s="184">
        <f>(SUM($H261:$L261)-SUM($H1121:P1121))*VLOOKUP($F1121,DRT,4,FALSE)</f>
        <v>0</v>
      </c>
      <c r="R1121" s="184">
        <f>(SUM($H261:$L261)-SUM($H1121:Q1121))*VLOOKUP($F1121,DRT,4,FALSE)</f>
        <v>0</v>
      </c>
      <c r="S1121" s="184">
        <f>(SUM($H261:$L261)-SUM($H1121:R1121))*VLOOKUP($F1121,DRT,4,FALSE)</f>
        <v>0</v>
      </c>
      <c r="T1121" s="184">
        <f>(SUM($H261:$L261)-SUM($H1121:S1121))*VLOOKUP($F1121,DRT,4,FALSE)</f>
        <v>0</v>
      </c>
      <c r="U1121" s="184">
        <f>(SUM($H261:$L261)-SUM($H1121:T1121))*VLOOKUP($F1121,DRT,4,FALSE)</f>
        <v>0</v>
      </c>
      <c r="V1121" s="215">
        <f>(SUM($H261:$L261)-SUM($H1121:U1121))*VLOOKUP($F1121,DRT,4,FALSE)</f>
        <v>0</v>
      </c>
      <c r="W1121" s="46">
        <f t="shared" ref="W1121:W1126" si="397">G1121-SUM(H1121:V1121)</f>
        <v>0</v>
      </c>
      <c r="Y1121"/>
      <c r="Z1121"/>
    </row>
    <row r="1122" spans="1:26" outlineLevel="1" x14ac:dyDescent="0.2">
      <c r="A1122" s="318"/>
      <c r="B1122" s="25"/>
      <c r="C1122" s="24"/>
      <c r="D1122" s="24"/>
      <c r="E1122" s="24"/>
      <c r="F1122" s="176" t="s">
        <v>98</v>
      </c>
      <c r="G1122" s="188">
        <f t="shared" si="395"/>
        <v>0</v>
      </c>
      <c r="H1122" s="178">
        <f t="shared" si="396"/>
        <v>0</v>
      </c>
      <c r="I1122" s="182">
        <f t="shared" si="396"/>
        <v>0</v>
      </c>
      <c r="J1122" s="182">
        <f t="shared" si="396"/>
        <v>0</v>
      </c>
      <c r="K1122" s="183">
        <f t="shared" si="396"/>
        <v>0</v>
      </c>
      <c r="L1122" s="181">
        <f>IF(L262="",0,L262*VLOOKUP($F1122,DRT,4,FALSE))</f>
        <v>0</v>
      </c>
      <c r="M1122" s="184">
        <f>(SUM($H262:$K262,M262)-SUM($H1122:$K1122))*VLOOKUP($F1122,DRT,4,FALSE)</f>
        <v>0</v>
      </c>
      <c r="N1122" s="184">
        <f>($L262-$L1122)*VLOOKUP($F1122,DRT,4,FALSE)</f>
        <v>0</v>
      </c>
      <c r="O1122" s="184">
        <f>(SUM($H262:$K262,M262)-SUM($H1122:$K1122)-$M1122)*VLOOKUP($F1122,DRT,4,FALSE)</f>
        <v>0</v>
      </c>
      <c r="P1122" s="184">
        <f>($L262-$L1122-$N1122)*VLOOKUP($F1122,DRT,4,FALSE)</f>
        <v>0</v>
      </c>
      <c r="Q1122" s="184">
        <f>(SUM($H262:$K262,M262)-SUM($H1122:$K1122)-$M1122-$O1122)*VLOOKUP($F1122,DRT,4,FALSE)</f>
        <v>0</v>
      </c>
      <c r="R1122" s="184">
        <f>($L262-$L1122-$N1122-$P1122)*VLOOKUP($F1122,DRT,4,FALSE)</f>
        <v>0</v>
      </c>
      <c r="S1122" s="184">
        <f>(SUM($H262:$K262,M262)-SUM($H1122:$K1122)-$M1122-$O1122-$Q1122)*VLOOKUP($F1122,DRT,4,FALSE)</f>
        <v>0</v>
      </c>
      <c r="T1122" s="184">
        <f>($L262-$L1122-$N1122-$P1122-$R1122)*VLOOKUP($F1122,DRT,4,FALSE)</f>
        <v>0</v>
      </c>
      <c r="U1122" s="184">
        <f>(SUM($H262:$K262,M262)-SUM($H1122:$K1122)-$M1122-$O1122-$Q1122-$S1122)*VLOOKUP($F1122,DRT,4,FALSE)</f>
        <v>0</v>
      </c>
      <c r="V1122" s="215">
        <f>($L262-$L1122-$N1122-$P1122-$R1122-$T1122)*VLOOKUP($F1122,DRT,4,FALSE)</f>
        <v>0</v>
      </c>
      <c r="W1122" s="46">
        <f t="shared" si="397"/>
        <v>0</v>
      </c>
      <c r="Y1122"/>
      <c r="Z1122"/>
    </row>
    <row r="1123" spans="1:26" outlineLevel="1" x14ac:dyDescent="0.2">
      <c r="A1123" s="318"/>
      <c r="B1123" s="25"/>
      <c r="C1123" s="24"/>
      <c r="D1123" s="24"/>
      <c r="E1123" s="24"/>
      <c r="F1123" s="176" t="s">
        <v>99</v>
      </c>
      <c r="G1123" s="188">
        <f t="shared" si="395"/>
        <v>0</v>
      </c>
      <c r="H1123" s="178">
        <f t="shared" si="396"/>
        <v>0</v>
      </c>
      <c r="I1123" s="182">
        <f t="shared" si="396"/>
        <v>0</v>
      </c>
      <c r="J1123" s="182">
        <f t="shared" si="396"/>
        <v>0</v>
      </c>
      <c r="K1123" s="183">
        <f t="shared" si="396"/>
        <v>0</v>
      </c>
      <c r="L1123" s="181">
        <f>IF(L263="",0,L263*VLOOKUP($F1123,DRT,4,FALSE))</f>
        <v>0</v>
      </c>
      <c r="M1123" s="184">
        <f>IF(M263="",0,M263*VLOOKUP($F1123,DRT,4,FALSE))</f>
        <v>0</v>
      </c>
      <c r="N1123" s="184">
        <f>(SUM($H263:$K263,N263)-SUM($H1123:$K1123))*VLOOKUP($F1123,DRT,4,FALSE)</f>
        <v>0</v>
      </c>
      <c r="O1123" s="184">
        <f>($L263+$O263-$L1123)*VLOOKUP($F1123,DRT,4,FALSE)</f>
        <v>0</v>
      </c>
      <c r="P1123" s="184">
        <f>($M263-$M1123)*VLOOKUP($F1123,DRT,4,FALSE)</f>
        <v>0</v>
      </c>
      <c r="Q1123" s="184">
        <f>(SUM($H263:$K263,N263)-SUM($H1123:$K1123)-N1123)*VLOOKUP($F1123,DRT,4,FALSE)</f>
        <v>0</v>
      </c>
      <c r="R1123" s="184">
        <f>($L263+$O263-$L1123-$O1123)*VLOOKUP($F1123,DRT,4,FALSE)</f>
        <v>0</v>
      </c>
      <c r="S1123" s="184">
        <f>($M263-$M1123-$P1123)*VLOOKUP($F1123,DRT,4,FALSE)</f>
        <v>0</v>
      </c>
      <c r="T1123" s="184">
        <f>(SUM($H263:$K263,N263)-SUM($H1123:$K1123)-$N1123-$Q1123)*VLOOKUP($F1123,DRT,4,FALSE)</f>
        <v>0</v>
      </c>
      <c r="U1123" s="184">
        <f>($L263+O263-$L1123-$O1123-$R1123)*VLOOKUP($F1123,DRT,4,FALSE)</f>
        <v>0</v>
      </c>
      <c r="V1123" s="215">
        <f>($M263-$M1123-$P1123-$S1123)*VLOOKUP($F1123,DRT,4,FALSE)</f>
        <v>0</v>
      </c>
      <c r="W1123" s="46">
        <f t="shared" si="397"/>
        <v>0</v>
      </c>
      <c r="Y1123"/>
      <c r="Z1123"/>
    </row>
    <row r="1124" spans="1:26" outlineLevel="1" x14ac:dyDescent="0.2">
      <c r="A1124" s="318"/>
      <c r="B1124" s="25"/>
      <c r="C1124" s="24"/>
      <c r="D1124" s="24"/>
      <c r="E1124" s="24"/>
      <c r="F1124" s="176" t="s">
        <v>100</v>
      </c>
      <c r="G1124" s="188">
        <f t="shared" si="395"/>
        <v>0</v>
      </c>
      <c r="H1124" s="178">
        <f t="shared" si="396"/>
        <v>0</v>
      </c>
      <c r="I1124" s="182">
        <f t="shared" si="396"/>
        <v>0</v>
      </c>
      <c r="J1124" s="182">
        <f t="shared" si="396"/>
        <v>0</v>
      </c>
      <c r="K1124" s="183">
        <f t="shared" si="396"/>
        <v>0</v>
      </c>
      <c r="L1124" s="181">
        <f>IF(L264="",0,L264*VLOOKUP($F1124,DRT,4,FALSE))</f>
        <v>0</v>
      </c>
      <c r="M1124" s="184">
        <f>IF(M264="",0,M264*VLOOKUP($F1124,DRT,4,FALSE))</f>
        <v>0</v>
      </c>
      <c r="N1124" s="184">
        <f t="shared" ref="N1124:P1126" si="398">IF(N264="",0,N264*VLOOKUP($F1124,DRT,4,FALSE))</f>
        <v>0</v>
      </c>
      <c r="O1124" s="184">
        <f t="shared" si="398"/>
        <v>0</v>
      </c>
      <c r="P1124" s="184">
        <f t="shared" si="398"/>
        <v>0</v>
      </c>
      <c r="Q1124" s="184">
        <f>(SUM($H264:$K264,Q264)-SUM($H1124:$K1124))*VLOOKUP($F1124,DRT,4,FALSE)</f>
        <v>0</v>
      </c>
      <c r="R1124" s="184">
        <f>($L264+R264-$L1124)*VLOOKUP($F1124,DRT,4,FALSE)</f>
        <v>0</v>
      </c>
      <c r="S1124" s="184">
        <f>($M264+S264-$M1124)*VLOOKUP($F1124,DRT,4,FALSE)</f>
        <v>0</v>
      </c>
      <c r="T1124" s="184">
        <f>($N264-$N1124)*VLOOKUP($F1124,DRT,4,FALSE)</f>
        <v>0</v>
      </c>
      <c r="U1124" s="184">
        <f>($O264-$O1124)*VLOOKUP($F1124,DRT,4,FALSE)</f>
        <v>0</v>
      </c>
      <c r="V1124" s="215">
        <f>($P264-$P1124)*VLOOKUP($F1124,DRT,4,FALSE)</f>
        <v>0</v>
      </c>
      <c r="W1124" s="46">
        <f t="shared" si="397"/>
        <v>0</v>
      </c>
      <c r="Y1124"/>
      <c r="Z1124"/>
    </row>
    <row r="1125" spans="1:26" outlineLevel="1" x14ac:dyDescent="0.2">
      <c r="A1125" s="318"/>
      <c r="B1125" s="25"/>
      <c r="C1125" s="24"/>
      <c r="D1125" s="24"/>
      <c r="E1125" s="24"/>
      <c r="F1125" s="176" t="s">
        <v>101</v>
      </c>
      <c r="G1125" s="188">
        <f t="shared" si="395"/>
        <v>0</v>
      </c>
      <c r="H1125" s="178">
        <f t="shared" si="396"/>
        <v>0</v>
      </c>
      <c r="I1125" s="182">
        <f t="shared" si="396"/>
        <v>0</v>
      </c>
      <c r="J1125" s="182">
        <f t="shared" si="396"/>
        <v>0</v>
      </c>
      <c r="K1125" s="183">
        <f t="shared" si="396"/>
        <v>0</v>
      </c>
      <c r="L1125" s="181">
        <f>IF(L265="",0,L265*VLOOKUP($F1125,DRT,4,FALSE))</f>
        <v>0</v>
      </c>
      <c r="M1125" s="184">
        <f>IF(M265="",0,M265*VLOOKUP($F1125,DRT,4,FALSE))</f>
        <v>0</v>
      </c>
      <c r="N1125" s="184">
        <f t="shared" si="398"/>
        <v>0</v>
      </c>
      <c r="O1125" s="184">
        <f t="shared" si="398"/>
        <v>0</v>
      </c>
      <c r="P1125" s="184">
        <f t="shared" si="398"/>
        <v>0</v>
      </c>
      <c r="Q1125" s="184">
        <f t="shared" ref="Q1125:V1126" si="399">IF(Q265="",0,Q265*VLOOKUP($F1125,DRT,4,FALSE))</f>
        <v>0</v>
      </c>
      <c r="R1125" s="184">
        <f t="shared" si="399"/>
        <v>0</v>
      </c>
      <c r="S1125" s="184">
        <f t="shared" si="399"/>
        <v>0</v>
      </c>
      <c r="T1125" s="184">
        <f t="shared" si="399"/>
        <v>0</v>
      </c>
      <c r="U1125" s="184">
        <f t="shared" si="399"/>
        <v>0</v>
      </c>
      <c r="V1125" s="215">
        <f t="shared" si="399"/>
        <v>0</v>
      </c>
      <c r="W1125" s="46">
        <f t="shared" si="397"/>
        <v>0</v>
      </c>
      <c r="Y1125"/>
      <c r="Z1125"/>
    </row>
    <row r="1126" spans="1:26" outlineLevel="1" x14ac:dyDescent="0.2">
      <c r="A1126" s="318"/>
      <c r="B1126" s="25"/>
      <c r="C1126" s="24"/>
      <c r="D1126" s="24"/>
      <c r="E1126" s="24"/>
      <c r="F1126" s="176" t="s">
        <v>102</v>
      </c>
      <c r="G1126" s="188">
        <f t="shared" si="395"/>
        <v>0</v>
      </c>
      <c r="H1126" s="178">
        <f t="shared" si="396"/>
        <v>0</v>
      </c>
      <c r="I1126" s="182">
        <f t="shared" si="396"/>
        <v>0</v>
      </c>
      <c r="J1126" s="182">
        <f t="shared" si="396"/>
        <v>0</v>
      </c>
      <c r="K1126" s="183">
        <f t="shared" si="396"/>
        <v>0</v>
      </c>
      <c r="L1126" s="214">
        <f>IF(L266="",0,L266*VLOOKUP($F1126,DRT,4,FALSE))</f>
        <v>0</v>
      </c>
      <c r="M1126" s="182">
        <f>IF(M266="",0,M266*VLOOKUP($F1126,DRT,4,FALSE))</f>
        <v>0</v>
      </c>
      <c r="N1126" s="184">
        <f t="shared" si="398"/>
        <v>0</v>
      </c>
      <c r="O1126" s="184">
        <f t="shared" si="398"/>
        <v>0</v>
      </c>
      <c r="P1126" s="184">
        <f t="shared" si="398"/>
        <v>0</v>
      </c>
      <c r="Q1126" s="184">
        <f t="shared" si="399"/>
        <v>0</v>
      </c>
      <c r="R1126" s="184">
        <f t="shared" si="399"/>
        <v>0</v>
      </c>
      <c r="S1126" s="184">
        <f t="shared" si="399"/>
        <v>0</v>
      </c>
      <c r="T1126" s="184">
        <f t="shared" si="399"/>
        <v>0</v>
      </c>
      <c r="U1126" s="184">
        <f t="shared" si="399"/>
        <v>0</v>
      </c>
      <c r="V1126" s="215">
        <f t="shared" si="399"/>
        <v>0</v>
      </c>
      <c r="W1126" s="46">
        <f t="shared" si="397"/>
        <v>0</v>
      </c>
      <c r="Y1126"/>
      <c r="Z1126"/>
    </row>
    <row r="1127" spans="1:26" x14ac:dyDescent="0.2">
      <c r="A1127" s="318"/>
      <c r="B1127" s="25"/>
      <c r="C1127" s="24"/>
      <c r="D1127" s="24"/>
      <c r="E1127" s="24" t="s">
        <v>103</v>
      </c>
      <c r="F1127" s="64"/>
      <c r="G1127" s="69">
        <f t="shared" ref="G1127:W1127" si="400">SUBTOTAL(9,G1128:G1133)</f>
        <v>0</v>
      </c>
      <c r="H1127" s="34">
        <f t="shared" si="400"/>
        <v>0</v>
      </c>
      <c r="I1127" s="34">
        <f t="shared" si="400"/>
        <v>0</v>
      </c>
      <c r="J1127" s="34">
        <f t="shared" si="400"/>
        <v>0</v>
      </c>
      <c r="K1127" s="37">
        <f t="shared" si="400"/>
        <v>0</v>
      </c>
      <c r="L1127" s="35">
        <f t="shared" si="400"/>
        <v>0</v>
      </c>
      <c r="M1127" s="36">
        <f t="shared" si="400"/>
        <v>0</v>
      </c>
      <c r="N1127" s="36">
        <f t="shared" si="400"/>
        <v>0</v>
      </c>
      <c r="O1127" s="36">
        <f t="shared" si="400"/>
        <v>0</v>
      </c>
      <c r="P1127" s="36">
        <f t="shared" si="400"/>
        <v>0</v>
      </c>
      <c r="Q1127" s="36">
        <f t="shared" si="400"/>
        <v>0</v>
      </c>
      <c r="R1127" s="36">
        <f t="shared" si="400"/>
        <v>0</v>
      </c>
      <c r="S1127" s="36">
        <f t="shared" si="400"/>
        <v>0</v>
      </c>
      <c r="T1127" s="36">
        <f t="shared" si="400"/>
        <v>0</v>
      </c>
      <c r="U1127" s="36">
        <f t="shared" si="400"/>
        <v>0</v>
      </c>
      <c r="V1127" s="37">
        <f t="shared" si="400"/>
        <v>0</v>
      </c>
      <c r="W1127" s="37">
        <f t="shared" si="400"/>
        <v>0</v>
      </c>
      <c r="Y1127"/>
      <c r="Z1127"/>
    </row>
    <row r="1128" spans="1:26" outlineLevel="1" x14ac:dyDescent="0.2">
      <c r="A1128" s="318"/>
      <c r="B1128" s="25"/>
      <c r="C1128" s="24"/>
      <c r="D1128" s="24"/>
      <c r="E1128" s="24"/>
      <c r="F1128" s="176" t="s">
        <v>104</v>
      </c>
      <c r="G1128" s="188">
        <f t="shared" ref="G1128:G1133" si="401">G268</f>
        <v>0</v>
      </c>
      <c r="H1128" s="178">
        <f t="shared" ref="H1128:K1133" si="402">IF(H268="",0,H268*VLOOKUP($F1128,DRT,3,FALSE))</f>
        <v>0</v>
      </c>
      <c r="I1128" s="182">
        <f t="shared" si="402"/>
        <v>0</v>
      </c>
      <c r="J1128" s="182">
        <f t="shared" si="402"/>
        <v>0</v>
      </c>
      <c r="K1128" s="183">
        <f t="shared" si="402"/>
        <v>0</v>
      </c>
      <c r="L1128" s="214">
        <f>(SUM($H268:$L268)-SUM($H1128:K1128))*VLOOKUP($F1128,DRT,4,FALSE)</f>
        <v>0</v>
      </c>
      <c r="M1128" s="184">
        <f>(SUM($H268:$L268)-SUM($H1128:L1128))*VLOOKUP($F1128,DRT,4,FALSE)</f>
        <v>0</v>
      </c>
      <c r="N1128" s="184">
        <f>(SUM($H268:$L268)-SUM($H1128:M1128))*VLOOKUP($F1128,DRT,4,FALSE)</f>
        <v>0</v>
      </c>
      <c r="O1128" s="184">
        <f>(SUM($H268:$L268)-SUM($H1128:N1128))*VLOOKUP($F1128,DRT,4,FALSE)</f>
        <v>0</v>
      </c>
      <c r="P1128" s="184">
        <f>(SUM($H268:$L268)-SUM($H1128:O1128))*VLOOKUP($F1128,DRT,4,FALSE)</f>
        <v>0</v>
      </c>
      <c r="Q1128" s="184">
        <f>(SUM($H268:$L268)-SUM($H1128:P1128))*VLOOKUP($F1128,DRT,4,FALSE)</f>
        <v>0</v>
      </c>
      <c r="R1128" s="184">
        <f>(SUM($H268:$L268)-SUM($H1128:Q1128))*VLOOKUP($F1128,DRT,4,FALSE)</f>
        <v>0</v>
      </c>
      <c r="S1128" s="184">
        <f>(SUM($H268:$L268)-SUM($H1128:R1128))*VLOOKUP($F1128,DRT,4,FALSE)</f>
        <v>0</v>
      </c>
      <c r="T1128" s="184">
        <f>(SUM($H268:$L268)-SUM($H1128:S1128))*VLOOKUP($F1128,DRT,4,FALSE)</f>
        <v>0</v>
      </c>
      <c r="U1128" s="184">
        <f>(SUM($H268:$L268)-SUM($H1128:T1128))*VLOOKUP($F1128,DRT,4,FALSE)</f>
        <v>0</v>
      </c>
      <c r="V1128" s="215">
        <f>(SUM($H268:$L268)-SUM($H1128:U1128))*VLOOKUP($F1128,DRT,4,FALSE)</f>
        <v>0</v>
      </c>
      <c r="W1128" s="46">
        <f t="shared" ref="W1128:W1133" si="403">G1128-SUM(H1128:V1128)</f>
        <v>0</v>
      </c>
      <c r="Y1128"/>
      <c r="Z1128"/>
    </row>
    <row r="1129" spans="1:26" outlineLevel="1" x14ac:dyDescent="0.2">
      <c r="A1129" s="318"/>
      <c r="B1129" s="25"/>
      <c r="C1129" s="24"/>
      <c r="D1129" s="24"/>
      <c r="E1129" s="24"/>
      <c r="F1129" s="176" t="s">
        <v>105</v>
      </c>
      <c r="G1129" s="188">
        <f t="shared" si="401"/>
        <v>0</v>
      </c>
      <c r="H1129" s="178">
        <f t="shared" si="402"/>
        <v>0</v>
      </c>
      <c r="I1129" s="182">
        <f t="shared" si="402"/>
        <v>0</v>
      </c>
      <c r="J1129" s="182">
        <f t="shared" si="402"/>
        <v>0</v>
      </c>
      <c r="K1129" s="183">
        <f t="shared" si="402"/>
        <v>0</v>
      </c>
      <c r="L1129" s="181">
        <f>IF(L269="",0,L269*VLOOKUP($F1129,DRT,4,FALSE))</f>
        <v>0</v>
      </c>
      <c r="M1129" s="184">
        <f>(SUM($H269:$K269,M269)-SUM($H1129:$K1129))*VLOOKUP($F1129,DRT,4,FALSE)</f>
        <v>0</v>
      </c>
      <c r="N1129" s="184">
        <f>($L269-$L1129)*VLOOKUP($F1129,DRT,4,FALSE)</f>
        <v>0</v>
      </c>
      <c r="O1129" s="184">
        <f>(SUM($H269:$K269,M269)-SUM($H1129:$K1129)-$M1129)*VLOOKUP($F1129,DRT,4,FALSE)</f>
        <v>0</v>
      </c>
      <c r="P1129" s="184">
        <f>($L269-$L1129-$N1129)*VLOOKUP($F1129,DRT,4,FALSE)</f>
        <v>0</v>
      </c>
      <c r="Q1129" s="184">
        <f>(SUM($H269:$K269,M269)-SUM($H1129:$K1129)-$M1129-$O1129)*VLOOKUP($F1129,DRT,4,FALSE)</f>
        <v>0</v>
      </c>
      <c r="R1129" s="184">
        <f>($L269-$L1129-$N1129-$P1129)*VLOOKUP($F1129,DRT,4,FALSE)</f>
        <v>0</v>
      </c>
      <c r="S1129" s="184">
        <f>(SUM($H269:$K269,M269)-SUM($H1129:$K1129)-$M1129-$O1129-$Q1129)*VLOOKUP($F1129,DRT,4,FALSE)</f>
        <v>0</v>
      </c>
      <c r="T1129" s="184">
        <f>($L269-$L1129-$N1129-$P1129-$R1129)*VLOOKUP($F1129,DRT,4,FALSE)</f>
        <v>0</v>
      </c>
      <c r="U1129" s="184">
        <f>(SUM($H269:$K269,M269)-SUM($H1129:$K1129)-$M1129-$O1129-$Q1129-$S1129)*VLOOKUP($F1129,DRT,4,FALSE)</f>
        <v>0</v>
      </c>
      <c r="V1129" s="215">
        <f>($L269-$L1129-$N1129-$P1129-$R1129-$T1129)*VLOOKUP($F1129,DRT,4,FALSE)</f>
        <v>0</v>
      </c>
      <c r="W1129" s="46">
        <f t="shared" si="403"/>
        <v>0</v>
      </c>
      <c r="Y1129"/>
      <c r="Z1129"/>
    </row>
    <row r="1130" spans="1:26" outlineLevel="1" x14ac:dyDescent="0.2">
      <c r="A1130" s="318"/>
      <c r="B1130" s="25"/>
      <c r="C1130" s="24"/>
      <c r="D1130" s="24"/>
      <c r="E1130" s="24"/>
      <c r="F1130" s="176" t="s">
        <v>106</v>
      </c>
      <c r="G1130" s="188">
        <f t="shared" si="401"/>
        <v>0</v>
      </c>
      <c r="H1130" s="178">
        <f t="shared" si="402"/>
        <v>0</v>
      </c>
      <c r="I1130" s="182">
        <f t="shared" si="402"/>
        <v>0</v>
      </c>
      <c r="J1130" s="182">
        <f t="shared" si="402"/>
        <v>0</v>
      </c>
      <c r="K1130" s="183">
        <f t="shared" si="402"/>
        <v>0</v>
      </c>
      <c r="L1130" s="181">
        <f>IF(L270="",0,L270*VLOOKUP($F1130,DRT,4,FALSE))</f>
        <v>0</v>
      </c>
      <c r="M1130" s="184">
        <f>IF(M270="",0,M270*VLOOKUP($F1130,DRT,4,FALSE))</f>
        <v>0</v>
      </c>
      <c r="N1130" s="184">
        <f>(SUM($H270:$K270,N270)-SUM($H1130:$K1130))*VLOOKUP($F1130,DRT,4,FALSE)</f>
        <v>0</v>
      </c>
      <c r="O1130" s="184">
        <f>($L270+$O270-$L1130)*VLOOKUP($F1130,DRT,4,FALSE)</f>
        <v>0</v>
      </c>
      <c r="P1130" s="184">
        <f>($M270-$M1130)*VLOOKUP($F1130,DRT,4,FALSE)</f>
        <v>0</v>
      </c>
      <c r="Q1130" s="184">
        <f>(SUM($H270:$K270,N270)-SUM($H1130:$K1130)-N1130)*VLOOKUP($F1130,DRT,4,FALSE)</f>
        <v>0</v>
      </c>
      <c r="R1130" s="184">
        <f>($L270+$O270-$L1130-$O1130)*VLOOKUP($F1130,DRT,4,FALSE)</f>
        <v>0</v>
      </c>
      <c r="S1130" s="184">
        <f>($M270-$M1130-$P1130)*VLOOKUP($F1130,DRT,4,FALSE)</f>
        <v>0</v>
      </c>
      <c r="T1130" s="184">
        <f>(SUM($H270:$K270,N270)-SUM($H1130:$K1130)-$N1130-$Q1130)*VLOOKUP($F1130,DRT,4,FALSE)</f>
        <v>0</v>
      </c>
      <c r="U1130" s="184">
        <f>($L270+O270-$L1130-$O1130-$R1130)*VLOOKUP($F1130,DRT,4,FALSE)</f>
        <v>0</v>
      </c>
      <c r="V1130" s="215">
        <f>($M270-$M1130-$P1130-$S1130)*VLOOKUP($F1130,DRT,4,FALSE)</f>
        <v>0</v>
      </c>
      <c r="W1130" s="46">
        <f t="shared" si="403"/>
        <v>0</v>
      </c>
      <c r="Y1130"/>
      <c r="Z1130"/>
    </row>
    <row r="1131" spans="1:26" outlineLevel="1" x14ac:dyDescent="0.2">
      <c r="A1131" s="318"/>
      <c r="B1131" s="25"/>
      <c r="C1131" s="24"/>
      <c r="D1131" s="24"/>
      <c r="E1131" s="24"/>
      <c r="F1131" s="176" t="s">
        <v>107</v>
      </c>
      <c r="G1131" s="188">
        <f t="shared" si="401"/>
        <v>0</v>
      </c>
      <c r="H1131" s="178">
        <f t="shared" si="402"/>
        <v>0</v>
      </c>
      <c r="I1131" s="182">
        <f t="shared" si="402"/>
        <v>0</v>
      </c>
      <c r="J1131" s="182">
        <f t="shared" si="402"/>
        <v>0</v>
      </c>
      <c r="K1131" s="183">
        <f t="shared" si="402"/>
        <v>0</v>
      </c>
      <c r="L1131" s="181">
        <f>IF(L271="",0,L271*VLOOKUP($F1131,DRT,4,FALSE))</f>
        <v>0</v>
      </c>
      <c r="M1131" s="184">
        <f>IF(M271="",0,M271*VLOOKUP($F1131,DRT,4,FALSE))</f>
        <v>0</v>
      </c>
      <c r="N1131" s="184">
        <f t="shared" ref="N1131:P1133" si="404">IF(N271="",0,N271*VLOOKUP($F1131,DRT,4,FALSE))</f>
        <v>0</v>
      </c>
      <c r="O1131" s="184">
        <f t="shared" si="404"/>
        <v>0</v>
      </c>
      <c r="P1131" s="184">
        <f t="shared" si="404"/>
        <v>0</v>
      </c>
      <c r="Q1131" s="184">
        <f>(SUM($H271:$K271,Q271)-SUM($H1131:$K1131))*VLOOKUP($F1131,DRT,4,FALSE)</f>
        <v>0</v>
      </c>
      <c r="R1131" s="184">
        <f>($L271+R271-$L1131)*VLOOKUP($F1131,DRT,4,FALSE)</f>
        <v>0</v>
      </c>
      <c r="S1131" s="184">
        <f>($M271+S271-$M1131)*VLOOKUP($F1131,DRT,4,FALSE)</f>
        <v>0</v>
      </c>
      <c r="T1131" s="184">
        <f>($N271-$N1131)*VLOOKUP($F1131,DRT,4,FALSE)</f>
        <v>0</v>
      </c>
      <c r="U1131" s="184">
        <f>($O271-$O1131)*VLOOKUP($F1131,DRT,4,FALSE)</f>
        <v>0</v>
      </c>
      <c r="V1131" s="215">
        <f>($P271-$P1131)*VLOOKUP($F1131,DRT,4,FALSE)</f>
        <v>0</v>
      </c>
      <c r="W1131" s="46">
        <f t="shared" si="403"/>
        <v>0</v>
      </c>
      <c r="Y1131"/>
      <c r="Z1131"/>
    </row>
    <row r="1132" spans="1:26" outlineLevel="1" x14ac:dyDescent="0.2">
      <c r="A1132" s="318"/>
      <c r="B1132" s="25"/>
      <c r="C1132" s="24"/>
      <c r="D1132" s="24"/>
      <c r="E1132" s="24"/>
      <c r="F1132" s="176" t="s">
        <v>108</v>
      </c>
      <c r="G1132" s="188">
        <f t="shared" si="401"/>
        <v>0</v>
      </c>
      <c r="H1132" s="178">
        <f t="shared" si="402"/>
        <v>0</v>
      </c>
      <c r="I1132" s="182">
        <f t="shared" si="402"/>
        <v>0</v>
      </c>
      <c r="J1132" s="182">
        <f t="shared" si="402"/>
        <v>0</v>
      </c>
      <c r="K1132" s="183">
        <f t="shared" si="402"/>
        <v>0</v>
      </c>
      <c r="L1132" s="181">
        <f>IF(L272="",0,L272*VLOOKUP($F1132,DRT,4,FALSE))</f>
        <v>0</v>
      </c>
      <c r="M1132" s="184">
        <f>IF(M272="",0,M272*VLOOKUP($F1132,DRT,4,FALSE))</f>
        <v>0</v>
      </c>
      <c r="N1132" s="184">
        <f t="shared" si="404"/>
        <v>0</v>
      </c>
      <c r="O1132" s="184">
        <f t="shared" si="404"/>
        <v>0</v>
      </c>
      <c r="P1132" s="184">
        <f t="shared" si="404"/>
        <v>0</v>
      </c>
      <c r="Q1132" s="184">
        <f t="shared" ref="Q1132:V1133" si="405">IF(Q272="",0,Q272*VLOOKUP($F1132,DRT,4,FALSE))</f>
        <v>0</v>
      </c>
      <c r="R1132" s="184">
        <f t="shared" si="405"/>
        <v>0</v>
      </c>
      <c r="S1132" s="184">
        <f t="shared" si="405"/>
        <v>0</v>
      </c>
      <c r="T1132" s="184">
        <f t="shared" si="405"/>
        <v>0</v>
      </c>
      <c r="U1132" s="184">
        <f t="shared" si="405"/>
        <v>0</v>
      </c>
      <c r="V1132" s="215">
        <f t="shared" si="405"/>
        <v>0</v>
      </c>
      <c r="W1132" s="46">
        <f t="shared" si="403"/>
        <v>0</v>
      </c>
      <c r="Y1132"/>
      <c r="Z1132"/>
    </row>
    <row r="1133" spans="1:26" outlineLevel="1" x14ac:dyDescent="0.2">
      <c r="A1133" s="318"/>
      <c r="B1133" s="25"/>
      <c r="C1133" s="24"/>
      <c r="D1133" s="24"/>
      <c r="E1133" s="24"/>
      <c r="F1133" s="176" t="s">
        <v>109</v>
      </c>
      <c r="G1133" s="188">
        <f t="shared" si="401"/>
        <v>0</v>
      </c>
      <c r="H1133" s="178">
        <f t="shared" si="402"/>
        <v>0</v>
      </c>
      <c r="I1133" s="182">
        <f t="shared" si="402"/>
        <v>0</v>
      </c>
      <c r="J1133" s="182">
        <f t="shared" si="402"/>
        <v>0</v>
      </c>
      <c r="K1133" s="183">
        <f t="shared" si="402"/>
        <v>0</v>
      </c>
      <c r="L1133" s="214">
        <f>IF(L273="",0,L273*VLOOKUP($F1133,DRT,4,FALSE))</f>
        <v>0</v>
      </c>
      <c r="M1133" s="182">
        <f>IF(M273="",0,M273*VLOOKUP($F1133,DRT,4,FALSE))</f>
        <v>0</v>
      </c>
      <c r="N1133" s="184">
        <f t="shared" si="404"/>
        <v>0</v>
      </c>
      <c r="O1133" s="184">
        <f t="shared" si="404"/>
        <v>0</v>
      </c>
      <c r="P1133" s="184">
        <f t="shared" si="404"/>
        <v>0</v>
      </c>
      <c r="Q1133" s="184">
        <f t="shared" si="405"/>
        <v>0</v>
      </c>
      <c r="R1133" s="184">
        <f t="shared" si="405"/>
        <v>0</v>
      </c>
      <c r="S1133" s="184">
        <f t="shared" si="405"/>
        <v>0</v>
      </c>
      <c r="T1133" s="184">
        <f t="shared" si="405"/>
        <v>0</v>
      </c>
      <c r="U1133" s="184">
        <f t="shared" si="405"/>
        <v>0</v>
      </c>
      <c r="V1133" s="215">
        <f t="shared" si="405"/>
        <v>0</v>
      </c>
      <c r="W1133" s="46">
        <f t="shared" si="403"/>
        <v>0</v>
      </c>
      <c r="Y1133"/>
      <c r="Z1133"/>
    </row>
    <row r="1134" spans="1:26" x14ac:dyDescent="0.2">
      <c r="A1134" s="318"/>
      <c r="B1134" s="25"/>
      <c r="C1134" s="24"/>
      <c r="D1134" s="24"/>
      <c r="E1134" s="24" t="s">
        <v>110</v>
      </c>
      <c r="F1134" s="64"/>
      <c r="G1134" s="69">
        <f t="shared" ref="G1134:W1134" si="406">SUBTOTAL(9,G1135:G1140)</f>
        <v>0</v>
      </c>
      <c r="H1134" s="34">
        <f t="shared" si="406"/>
        <v>0</v>
      </c>
      <c r="I1134" s="34">
        <f t="shared" si="406"/>
        <v>0</v>
      </c>
      <c r="J1134" s="34">
        <f t="shared" si="406"/>
        <v>0</v>
      </c>
      <c r="K1134" s="37">
        <f t="shared" si="406"/>
        <v>0</v>
      </c>
      <c r="L1134" s="35">
        <f t="shared" si="406"/>
        <v>0</v>
      </c>
      <c r="M1134" s="36">
        <f t="shared" si="406"/>
        <v>0</v>
      </c>
      <c r="N1134" s="36">
        <f t="shared" si="406"/>
        <v>0</v>
      </c>
      <c r="O1134" s="36">
        <f t="shared" si="406"/>
        <v>0</v>
      </c>
      <c r="P1134" s="36">
        <f t="shared" si="406"/>
        <v>0</v>
      </c>
      <c r="Q1134" s="36">
        <f t="shared" si="406"/>
        <v>0</v>
      </c>
      <c r="R1134" s="36">
        <f t="shared" si="406"/>
        <v>0</v>
      </c>
      <c r="S1134" s="36">
        <f t="shared" si="406"/>
        <v>0</v>
      </c>
      <c r="T1134" s="36">
        <f t="shared" si="406"/>
        <v>0</v>
      </c>
      <c r="U1134" s="36">
        <f t="shared" si="406"/>
        <v>0</v>
      </c>
      <c r="V1134" s="37">
        <f t="shared" si="406"/>
        <v>0</v>
      </c>
      <c r="W1134" s="37">
        <f t="shared" si="406"/>
        <v>0</v>
      </c>
      <c r="Y1134"/>
      <c r="Z1134"/>
    </row>
    <row r="1135" spans="1:26" outlineLevel="1" x14ac:dyDescent="0.2">
      <c r="A1135" s="318"/>
      <c r="B1135" s="25"/>
      <c r="C1135" s="24"/>
      <c r="D1135" s="24"/>
      <c r="E1135" s="24"/>
      <c r="F1135" s="176" t="s">
        <v>111</v>
      </c>
      <c r="G1135" s="188">
        <f t="shared" ref="G1135:G1140" si="407">G275</f>
        <v>0</v>
      </c>
      <c r="H1135" s="178">
        <f t="shared" ref="H1135:K1140" si="408">IF(H275="",0,H275*VLOOKUP($F1135,DRT,3,FALSE))</f>
        <v>0</v>
      </c>
      <c r="I1135" s="182">
        <f t="shared" si="408"/>
        <v>0</v>
      </c>
      <c r="J1135" s="182">
        <f t="shared" si="408"/>
        <v>0</v>
      </c>
      <c r="K1135" s="183">
        <f t="shared" si="408"/>
        <v>0</v>
      </c>
      <c r="L1135" s="214">
        <f>(SUM($H275:$L275)-SUM($H1135:K1135))*VLOOKUP($F1135,DRT,4,FALSE)</f>
        <v>0</v>
      </c>
      <c r="M1135" s="184">
        <f>(SUM($H275:$L275)-SUM($H1135:L1135))*VLOOKUP($F1135,DRT,4,FALSE)</f>
        <v>0</v>
      </c>
      <c r="N1135" s="184">
        <f>(SUM($H275:$L275)-SUM($H1135:M1135))*VLOOKUP($F1135,DRT,4,FALSE)</f>
        <v>0</v>
      </c>
      <c r="O1135" s="184">
        <f>(SUM($H275:$L275)-SUM($H1135:N1135))*VLOOKUP($F1135,DRT,4,FALSE)</f>
        <v>0</v>
      </c>
      <c r="P1135" s="184">
        <f>(SUM($H275:$L275)-SUM($H1135:O1135))*VLOOKUP($F1135,DRT,4,FALSE)</f>
        <v>0</v>
      </c>
      <c r="Q1135" s="184">
        <f>(SUM($H275:$L275)-SUM($H1135:P1135))*VLOOKUP($F1135,DRT,4,FALSE)</f>
        <v>0</v>
      </c>
      <c r="R1135" s="184">
        <f>(SUM($H275:$L275)-SUM($H1135:Q1135))*VLOOKUP($F1135,DRT,4,FALSE)</f>
        <v>0</v>
      </c>
      <c r="S1135" s="184">
        <f>(SUM($H275:$L275)-SUM($H1135:R1135))*VLOOKUP($F1135,DRT,4,FALSE)</f>
        <v>0</v>
      </c>
      <c r="T1135" s="184">
        <f>(SUM($H275:$L275)-SUM($H1135:S1135))*VLOOKUP($F1135,DRT,4,FALSE)</f>
        <v>0</v>
      </c>
      <c r="U1135" s="184">
        <f>(SUM($H275:$L275)-SUM($H1135:T1135))*VLOOKUP($F1135,DRT,4,FALSE)</f>
        <v>0</v>
      </c>
      <c r="V1135" s="215">
        <f>(SUM($H275:$L275)-SUM($H1135:U1135))*VLOOKUP($F1135,DRT,4,FALSE)</f>
        <v>0</v>
      </c>
      <c r="W1135" s="46">
        <f t="shared" ref="W1135:W1140" si="409">G1135-SUM(H1135:V1135)</f>
        <v>0</v>
      </c>
      <c r="Y1135"/>
      <c r="Z1135"/>
    </row>
    <row r="1136" spans="1:26" outlineLevel="1" x14ac:dyDescent="0.2">
      <c r="A1136" s="318"/>
      <c r="B1136" s="25"/>
      <c r="C1136" s="24"/>
      <c r="D1136" s="24"/>
      <c r="E1136" s="24"/>
      <c r="F1136" s="176" t="s">
        <v>112</v>
      </c>
      <c r="G1136" s="188">
        <f t="shared" si="407"/>
        <v>0</v>
      </c>
      <c r="H1136" s="178">
        <f t="shared" si="408"/>
        <v>0</v>
      </c>
      <c r="I1136" s="182">
        <f t="shared" si="408"/>
        <v>0</v>
      </c>
      <c r="J1136" s="182">
        <f t="shared" si="408"/>
        <v>0</v>
      </c>
      <c r="K1136" s="183">
        <f t="shared" si="408"/>
        <v>0</v>
      </c>
      <c r="L1136" s="181">
        <f>IF(L276="",0,L276*VLOOKUP($F1136,DRT,4,FALSE))</f>
        <v>0</v>
      </c>
      <c r="M1136" s="184">
        <f>(SUM($H276:$K276,M276)-SUM($H1136:$K1136))*VLOOKUP($F1136,DRT,4,FALSE)</f>
        <v>0</v>
      </c>
      <c r="N1136" s="184">
        <f>($L276-$L1136)*VLOOKUP($F1136,DRT,4,FALSE)</f>
        <v>0</v>
      </c>
      <c r="O1136" s="184">
        <f>(SUM($H276:$K276,M276)-SUM($H1136:$K1136)-$M1136)*VLOOKUP($F1136,DRT,4,FALSE)</f>
        <v>0</v>
      </c>
      <c r="P1136" s="184">
        <f>($L276-$L1136-$N1136)*VLOOKUP($F1136,DRT,4,FALSE)</f>
        <v>0</v>
      </c>
      <c r="Q1136" s="184">
        <f>(SUM($H276:$K276,M276)-SUM($H1136:$K1136)-$M1136-$O1136)*VLOOKUP($F1136,DRT,4,FALSE)</f>
        <v>0</v>
      </c>
      <c r="R1136" s="184">
        <f>($L276-$L1136-$N1136-$P1136)*VLOOKUP($F1136,DRT,4,FALSE)</f>
        <v>0</v>
      </c>
      <c r="S1136" s="184">
        <f>(SUM($H276:$K276,M276)-SUM($H1136:$K1136)-$M1136-$O1136-$Q1136)*VLOOKUP($F1136,DRT,4,FALSE)</f>
        <v>0</v>
      </c>
      <c r="T1136" s="184">
        <f>($L276-$L1136-$N1136-$P1136-$R1136)*VLOOKUP($F1136,DRT,4,FALSE)</f>
        <v>0</v>
      </c>
      <c r="U1136" s="184">
        <f>(SUM($H276:$K276,M276)-SUM($H1136:$K1136)-$M1136-$O1136-$Q1136-$S1136)*VLOOKUP($F1136,DRT,4,FALSE)</f>
        <v>0</v>
      </c>
      <c r="V1136" s="215">
        <f>($L276-$L1136-$N1136-$P1136-$R1136-$T1136)*VLOOKUP($F1136,DRT,4,FALSE)</f>
        <v>0</v>
      </c>
      <c r="W1136" s="46">
        <f t="shared" si="409"/>
        <v>0</v>
      </c>
      <c r="Y1136"/>
      <c r="Z1136"/>
    </row>
    <row r="1137" spans="1:26" outlineLevel="1" x14ac:dyDescent="0.2">
      <c r="A1137" s="318"/>
      <c r="B1137" s="25"/>
      <c r="C1137" s="24"/>
      <c r="D1137" s="24"/>
      <c r="E1137" s="24"/>
      <c r="F1137" s="176" t="s">
        <v>113</v>
      </c>
      <c r="G1137" s="188">
        <f t="shared" si="407"/>
        <v>0</v>
      </c>
      <c r="H1137" s="178">
        <f t="shared" si="408"/>
        <v>0</v>
      </c>
      <c r="I1137" s="182">
        <f t="shared" si="408"/>
        <v>0</v>
      </c>
      <c r="J1137" s="182">
        <f t="shared" si="408"/>
        <v>0</v>
      </c>
      <c r="K1137" s="183">
        <f t="shared" si="408"/>
        <v>0</v>
      </c>
      <c r="L1137" s="181">
        <f>IF(L277="",0,L277*VLOOKUP($F1137,DRT,4,FALSE))</f>
        <v>0</v>
      </c>
      <c r="M1137" s="184">
        <f>IF(M277="",0,M277*VLOOKUP($F1137,DRT,4,FALSE))</f>
        <v>0</v>
      </c>
      <c r="N1137" s="184">
        <f>(SUM($H277:$K277,N277)-SUM($H1137:$K1137))*VLOOKUP($F1137,DRT,4,FALSE)</f>
        <v>0</v>
      </c>
      <c r="O1137" s="184">
        <f>($L277+$O277-$L1137)*VLOOKUP($F1137,DRT,4,FALSE)</f>
        <v>0</v>
      </c>
      <c r="P1137" s="184">
        <f>($M277-$M1137)*VLOOKUP($F1137,DRT,4,FALSE)</f>
        <v>0</v>
      </c>
      <c r="Q1137" s="184">
        <f>(SUM($H277:$K277,N277)-SUM($H1137:$K1137)-N1137)*VLOOKUP($F1137,DRT,4,FALSE)</f>
        <v>0</v>
      </c>
      <c r="R1137" s="184">
        <f>($L277+$O277-$L1137-$O1137)*VLOOKUP($F1137,DRT,4,FALSE)</f>
        <v>0</v>
      </c>
      <c r="S1137" s="184">
        <f>($M277-$M1137-$P1137)*VLOOKUP($F1137,DRT,4,FALSE)</f>
        <v>0</v>
      </c>
      <c r="T1137" s="184">
        <f>(SUM($H277:$K277,N277)-SUM($H1137:$K1137)-$N1137-$Q1137)*VLOOKUP($F1137,DRT,4,FALSE)</f>
        <v>0</v>
      </c>
      <c r="U1137" s="184">
        <f>($L277+O277-$L1137-$O1137-$R1137)*VLOOKUP($F1137,DRT,4,FALSE)</f>
        <v>0</v>
      </c>
      <c r="V1137" s="215">
        <f>($M277-$M1137-$P1137-$S1137)*VLOOKUP($F1137,DRT,4,FALSE)</f>
        <v>0</v>
      </c>
      <c r="W1137" s="46">
        <f t="shared" si="409"/>
        <v>0</v>
      </c>
      <c r="Y1137"/>
      <c r="Z1137"/>
    </row>
    <row r="1138" spans="1:26" outlineLevel="1" x14ac:dyDescent="0.2">
      <c r="A1138" s="318"/>
      <c r="B1138" s="25"/>
      <c r="C1138" s="24"/>
      <c r="D1138" s="24"/>
      <c r="E1138" s="24"/>
      <c r="F1138" s="176" t="s">
        <v>114</v>
      </c>
      <c r="G1138" s="188">
        <f t="shared" si="407"/>
        <v>0</v>
      </c>
      <c r="H1138" s="178">
        <f t="shared" si="408"/>
        <v>0</v>
      </c>
      <c r="I1138" s="182">
        <f t="shared" si="408"/>
        <v>0</v>
      </c>
      <c r="J1138" s="182">
        <f t="shared" si="408"/>
        <v>0</v>
      </c>
      <c r="K1138" s="183">
        <f t="shared" si="408"/>
        <v>0</v>
      </c>
      <c r="L1138" s="181">
        <f>IF(L278="",0,L278*VLOOKUP($F1138,DRT,4,FALSE))</f>
        <v>0</v>
      </c>
      <c r="M1138" s="184">
        <f>IF(M278="",0,M278*VLOOKUP($F1138,DRT,4,FALSE))</f>
        <v>0</v>
      </c>
      <c r="N1138" s="184">
        <f t="shared" ref="N1138:P1140" si="410">IF(N278="",0,N278*VLOOKUP($F1138,DRT,4,FALSE))</f>
        <v>0</v>
      </c>
      <c r="O1138" s="184">
        <f t="shared" si="410"/>
        <v>0</v>
      </c>
      <c r="P1138" s="184">
        <f t="shared" si="410"/>
        <v>0</v>
      </c>
      <c r="Q1138" s="184">
        <f>(SUM($H278:$K278,Q278)-SUM($H1138:$K1138))*VLOOKUP($F1138,DRT,4,FALSE)</f>
        <v>0</v>
      </c>
      <c r="R1138" s="184">
        <f>($L278+R278-$L1138)*VLOOKUP($F1138,DRT,4,FALSE)</f>
        <v>0</v>
      </c>
      <c r="S1138" s="184">
        <f>($M278+S278-$M1138)*VLOOKUP($F1138,DRT,4,FALSE)</f>
        <v>0</v>
      </c>
      <c r="T1138" s="184">
        <f>($N278-$N1138)*VLOOKUP($F1138,DRT,4,FALSE)</f>
        <v>0</v>
      </c>
      <c r="U1138" s="184">
        <f>($O278-$O1138)*VLOOKUP($F1138,DRT,4,FALSE)</f>
        <v>0</v>
      </c>
      <c r="V1138" s="215">
        <f>($P278-$P1138)*VLOOKUP($F1138,DRT,4,FALSE)</f>
        <v>0</v>
      </c>
      <c r="W1138" s="46">
        <f t="shared" si="409"/>
        <v>0</v>
      </c>
      <c r="Y1138"/>
      <c r="Z1138"/>
    </row>
    <row r="1139" spans="1:26" outlineLevel="1" x14ac:dyDescent="0.2">
      <c r="A1139" s="318"/>
      <c r="B1139" s="25"/>
      <c r="C1139" s="24"/>
      <c r="D1139" s="24"/>
      <c r="E1139" s="24"/>
      <c r="F1139" s="176" t="s">
        <v>115</v>
      </c>
      <c r="G1139" s="188">
        <f t="shared" si="407"/>
        <v>0</v>
      </c>
      <c r="H1139" s="178">
        <f t="shared" si="408"/>
        <v>0</v>
      </c>
      <c r="I1139" s="182">
        <f t="shared" si="408"/>
        <v>0</v>
      </c>
      <c r="J1139" s="182">
        <f t="shared" si="408"/>
        <v>0</v>
      </c>
      <c r="K1139" s="183">
        <f t="shared" si="408"/>
        <v>0</v>
      </c>
      <c r="L1139" s="181">
        <f>IF(L279="",0,L279*VLOOKUP($F1139,DRT,4,FALSE))</f>
        <v>0</v>
      </c>
      <c r="M1139" s="184">
        <f>IF(M279="",0,M279*VLOOKUP($F1139,DRT,4,FALSE))</f>
        <v>0</v>
      </c>
      <c r="N1139" s="184">
        <f t="shared" si="410"/>
        <v>0</v>
      </c>
      <c r="O1139" s="184">
        <f t="shared" si="410"/>
        <v>0</v>
      </c>
      <c r="P1139" s="184">
        <f t="shared" si="410"/>
        <v>0</v>
      </c>
      <c r="Q1139" s="184">
        <f t="shared" ref="Q1139:V1140" si="411">IF(Q279="",0,Q279*VLOOKUP($F1139,DRT,4,FALSE))</f>
        <v>0</v>
      </c>
      <c r="R1139" s="184">
        <f t="shared" si="411"/>
        <v>0</v>
      </c>
      <c r="S1139" s="184">
        <f t="shared" si="411"/>
        <v>0</v>
      </c>
      <c r="T1139" s="184">
        <f t="shared" si="411"/>
        <v>0</v>
      </c>
      <c r="U1139" s="184">
        <f t="shared" si="411"/>
        <v>0</v>
      </c>
      <c r="V1139" s="215">
        <f t="shared" si="411"/>
        <v>0</v>
      </c>
      <c r="W1139" s="46">
        <f t="shared" si="409"/>
        <v>0</v>
      </c>
      <c r="Y1139"/>
      <c r="Z1139"/>
    </row>
    <row r="1140" spans="1:26" outlineLevel="1" x14ac:dyDescent="0.2">
      <c r="A1140" s="318"/>
      <c r="B1140" s="25"/>
      <c r="C1140" s="24"/>
      <c r="D1140" s="24"/>
      <c r="E1140" s="24"/>
      <c r="F1140" s="176" t="s">
        <v>116</v>
      </c>
      <c r="G1140" s="188">
        <f t="shared" si="407"/>
        <v>0</v>
      </c>
      <c r="H1140" s="178">
        <f t="shared" si="408"/>
        <v>0</v>
      </c>
      <c r="I1140" s="182">
        <f t="shared" si="408"/>
        <v>0</v>
      </c>
      <c r="J1140" s="182">
        <f t="shared" si="408"/>
        <v>0</v>
      </c>
      <c r="K1140" s="183">
        <f t="shared" si="408"/>
        <v>0</v>
      </c>
      <c r="L1140" s="214">
        <f>IF(L280="",0,L280*VLOOKUP($F1140,DRT,4,FALSE))</f>
        <v>0</v>
      </c>
      <c r="M1140" s="182">
        <f>IF(M280="",0,M280*VLOOKUP($F1140,DRT,4,FALSE))</f>
        <v>0</v>
      </c>
      <c r="N1140" s="184">
        <f t="shared" si="410"/>
        <v>0</v>
      </c>
      <c r="O1140" s="184">
        <f t="shared" si="410"/>
        <v>0</v>
      </c>
      <c r="P1140" s="184">
        <f t="shared" si="410"/>
        <v>0</v>
      </c>
      <c r="Q1140" s="184">
        <f t="shared" si="411"/>
        <v>0</v>
      </c>
      <c r="R1140" s="184">
        <f t="shared" si="411"/>
        <v>0</v>
      </c>
      <c r="S1140" s="184">
        <f t="shared" si="411"/>
        <v>0</v>
      </c>
      <c r="T1140" s="184">
        <f t="shared" si="411"/>
        <v>0</v>
      </c>
      <c r="U1140" s="184">
        <f t="shared" si="411"/>
        <v>0</v>
      </c>
      <c r="V1140" s="215">
        <f t="shared" si="411"/>
        <v>0</v>
      </c>
      <c r="W1140" s="46">
        <f t="shared" si="409"/>
        <v>0</v>
      </c>
      <c r="Y1140"/>
      <c r="Z1140"/>
    </row>
    <row r="1141" spans="1:26" x14ac:dyDescent="0.2">
      <c r="A1141" s="318"/>
      <c r="B1141" s="25"/>
      <c r="C1141" s="24"/>
      <c r="D1141" s="24"/>
      <c r="E1141" s="24" t="s">
        <v>117</v>
      </c>
      <c r="F1141" s="64"/>
      <c r="G1141" s="69">
        <f t="shared" ref="G1141:W1141" si="412">SUBTOTAL(9,G1142:G1147)</f>
        <v>0</v>
      </c>
      <c r="H1141" s="34">
        <f t="shared" si="412"/>
        <v>0</v>
      </c>
      <c r="I1141" s="34">
        <f t="shared" si="412"/>
        <v>0</v>
      </c>
      <c r="J1141" s="34">
        <f t="shared" si="412"/>
        <v>0</v>
      </c>
      <c r="K1141" s="37">
        <f t="shared" si="412"/>
        <v>0</v>
      </c>
      <c r="L1141" s="35">
        <f t="shared" si="412"/>
        <v>0</v>
      </c>
      <c r="M1141" s="36">
        <f t="shared" si="412"/>
        <v>0</v>
      </c>
      <c r="N1141" s="36">
        <f t="shared" si="412"/>
        <v>0</v>
      </c>
      <c r="O1141" s="36">
        <f t="shared" si="412"/>
        <v>0</v>
      </c>
      <c r="P1141" s="36">
        <f t="shared" si="412"/>
        <v>0</v>
      </c>
      <c r="Q1141" s="36">
        <f t="shared" si="412"/>
        <v>0</v>
      </c>
      <c r="R1141" s="36">
        <f t="shared" si="412"/>
        <v>0</v>
      </c>
      <c r="S1141" s="36">
        <f t="shared" si="412"/>
        <v>0</v>
      </c>
      <c r="T1141" s="36">
        <f t="shared" si="412"/>
        <v>0</v>
      </c>
      <c r="U1141" s="36">
        <f t="shared" si="412"/>
        <v>0</v>
      </c>
      <c r="V1141" s="37">
        <f t="shared" si="412"/>
        <v>0</v>
      </c>
      <c r="W1141" s="37">
        <f t="shared" si="412"/>
        <v>0</v>
      </c>
      <c r="Y1141"/>
      <c r="Z1141"/>
    </row>
    <row r="1142" spans="1:26" outlineLevel="1" x14ac:dyDescent="0.2">
      <c r="A1142" s="318"/>
      <c r="B1142" s="25"/>
      <c r="C1142" s="24"/>
      <c r="D1142" s="24"/>
      <c r="E1142" s="24"/>
      <c r="F1142" s="176" t="s">
        <v>118</v>
      </c>
      <c r="G1142" s="188">
        <f t="shared" ref="G1142:G1147" si="413">G282</f>
        <v>0</v>
      </c>
      <c r="H1142" s="178">
        <f t="shared" ref="H1142:K1147" si="414">IF(H282="",0,H282*VLOOKUP($F1142,DRT,3,FALSE))</f>
        <v>0</v>
      </c>
      <c r="I1142" s="182">
        <f t="shared" si="414"/>
        <v>0</v>
      </c>
      <c r="J1142" s="182">
        <f t="shared" si="414"/>
        <v>0</v>
      </c>
      <c r="K1142" s="183">
        <f t="shared" si="414"/>
        <v>0</v>
      </c>
      <c r="L1142" s="214">
        <f>(SUM($H282:$L282)-SUM($H1142:K1142))*VLOOKUP($F1142,DRT,4,FALSE)</f>
        <v>0</v>
      </c>
      <c r="M1142" s="184">
        <f>(SUM($H282:$L282)-SUM($H1142:L1142))*VLOOKUP($F1142,DRT,4,FALSE)</f>
        <v>0</v>
      </c>
      <c r="N1142" s="184">
        <f>(SUM($H282:$L282)-SUM($H1142:M1142))*VLOOKUP($F1142,DRT,4,FALSE)</f>
        <v>0</v>
      </c>
      <c r="O1142" s="184">
        <f>(SUM($H282:$L282)-SUM($H1142:N1142))*VLOOKUP($F1142,DRT,4,FALSE)</f>
        <v>0</v>
      </c>
      <c r="P1142" s="184">
        <f>(SUM($H282:$L282)-SUM($H1142:O1142))*VLOOKUP($F1142,DRT,4,FALSE)</f>
        <v>0</v>
      </c>
      <c r="Q1142" s="184">
        <f>(SUM($H282:$L282)-SUM($H1142:P1142))*VLOOKUP($F1142,DRT,4,FALSE)</f>
        <v>0</v>
      </c>
      <c r="R1142" s="184">
        <f>(SUM($H282:$L282)-SUM($H1142:Q1142))*VLOOKUP($F1142,DRT,4,FALSE)</f>
        <v>0</v>
      </c>
      <c r="S1142" s="184">
        <f>(SUM($H282:$L282)-SUM($H1142:R1142))*VLOOKUP($F1142,DRT,4,FALSE)</f>
        <v>0</v>
      </c>
      <c r="T1142" s="184">
        <f>(SUM($H282:$L282)-SUM($H1142:S1142))*VLOOKUP($F1142,DRT,4,FALSE)</f>
        <v>0</v>
      </c>
      <c r="U1142" s="184">
        <f>(SUM($H282:$L282)-SUM($H1142:T1142))*VLOOKUP($F1142,DRT,4,FALSE)</f>
        <v>0</v>
      </c>
      <c r="V1142" s="215">
        <f>(SUM($H282:$L282)-SUM($H1142:U1142))*VLOOKUP($F1142,DRT,4,FALSE)</f>
        <v>0</v>
      </c>
      <c r="W1142" s="46">
        <f t="shared" ref="W1142:W1147" si="415">G1142-SUM(H1142:V1142)</f>
        <v>0</v>
      </c>
      <c r="Y1142"/>
      <c r="Z1142"/>
    </row>
    <row r="1143" spans="1:26" outlineLevel="1" x14ac:dyDescent="0.2">
      <c r="A1143" s="318"/>
      <c r="B1143" s="25"/>
      <c r="C1143" s="24"/>
      <c r="D1143" s="24"/>
      <c r="E1143" s="24"/>
      <c r="F1143" s="176" t="s">
        <v>119</v>
      </c>
      <c r="G1143" s="188">
        <f t="shared" si="413"/>
        <v>0</v>
      </c>
      <c r="H1143" s="178">
        <f t="shared" si="414"/>
        <v>0</v>
      </c>
      <c r="I1143" s="182">
        <f t="shared" si="414"/>
        <v>0</v>
      </c>
      <c r="J1143" s="182">
        <f t="shared" si="414"/>
        <v>0</v>
      </c>
      <c r="K1143" s="183">
        <f t="shared" si="414"/>
        <v>0</v>
      </c>
      <c r="L1143" s="181">
        <f>IF(L283="",0,L283*VLOOKUP($F1143,DRT,4,FALSE))</f>
        <v>0</v>
      </c>
      <c r="M1143" s="184">
        <f>(SUM($H283:$K283,M283)-SUM($H1143:$K1143))*VLOOKUP($F1143,DRT,4,FALSE)</f>
        <v>0</v>
      </c>
      <c r="N1143" s="184">
        <f>($L283-$L1143)*VLOOKUP($F1143,DRT,4,FALSE)</f>
        <v>0</v>
      </c>
      <c r="O1143" s="184">
        <f>(SUM($H283:$K283,M283)-SUM($H1143:$K1143)-$M1143)*VLOOKUP($F1143,DRT,4,FALSE)</f>
        <v>0</v>
      </c>
      <c r="P1143" s="184">
        <f>($L283-$L1143-$N1143)*VLOOKUP($F1143,DRT,4,FALSE)</f>
        <v>0</v>
      </c>
      <c r="Q1143" s="184">
        <f>(SUM($H283:$K283,M283)-SUM($H1143:$K1143)-$M1143-$O1143)*VLOOKUP($F1143,DRT,4,FALSE)</f>
        <v>0</v>
      </c>
      <c r="R1143" s="184">
        <f>($L283-$L1143-$N1143-$P1143)*VLOOKUP($F1143,DRT,4,FALSE)</f>
        <v>0</v>
      </c>
      <c r="S1143" s="184">
        <f>(SUM($H283:$K283,M283)-SUM($H1143:$K1143)-$M1143-$O1143-$Q1143)*VLOOKUP($F1143,DRT,4,FALSE)</f>
        <v>0</v>
      </c>
      <c r="T1143" s="184">
        <f>($L283-$L1143-$N1143-$P1143-$R1143)*VLOOKUP($F1143,DRT,4,FALSE)</f>
        <v>0</v>
      </c>
      <c r="U1143" s="184">
        <f>(SUM($H283:$K283,M283)-SUM($H1143:$K1143)-$M1143-$O1143-$Q1143-$S1143)*VLOOKUP($F1143,DRT,4,FALSE)</f>
        <v>0</v>
      </c>
      <c r="V1143" s="215">
        <f>($L283-$L1143-$N1143-$P1143-$R1143-$T1143)*VLOOKUP($F1143,DRT,4,FALSE)</f>
        <v>0</v>
      </c>
      <c r="W1143" s="46">
        <f t="shared" si="415"/>
        <v>0</v>
      </c>
      <c r="Y1143"/>
      <c r="Z1143"/>
    </row>
    <row r="1144" spans="1:26" outlineLevel="1" x14ac:dyDescent="0.2">
      <c r="A1144" s="318"/>
      <c r="B1144" s="25"/>
      <c r="C1144" s="24"/>
      <c r="D1144" s="24"/>
      <c r="E1144" s="24"/>
      <c r="F1144" s="176" t="s">
        <v>120</v>
      </c>
      <c r="G1144" s="188">
        <f t="shared" si="413"/>
        <v>0</v>
      </c>
      <c r="H1144" s="178">
        <f t="shared" si="414"/>
        <v>0</v>
      </c>
      <c r="I1144" s="182">
        <f t="shared" si="414"/>
        <v>0</v>
      </c>
      <c r="J1144" s="182">
        <f t="shared" si="414"/>
        <v>0</v>
      </c>
      <c r="K1144" s="183">
        <f t="shared" si="414"/>
        <v>0</v>
      </c>
      <c r="L1144" s="181">
        <f>IF(L284="",0,L284*VLOOKUP($F1144,DRT,4,FALSE))</f>
        <v>0</v>
      </c>
      <c r="M1144" s="184">
        <f>IF(M284="",0,M284*VLOOKUP($F1144,DRT,4,FALSE))</f>
        <v>0</v>
      </c>
      <c r="N1144" s="184">
        <f>(SUM($H284:$K284,N284)-SUM($H1144:$K1144))*VLOOKUP($F1144,DRT,4,FALSE)</f>
        <v>0</v>
      </c>
      <c r="O1144" s="184">
        <f>($L284+$O284-$L1144)*VLOOKUP($F1144,DRT,4,FALSE)</f>
        <v>0</v>
      </c>
      <c r="P1144" s="184">
        <f>($M284-$M1144)*VLOOKUP($F1144,DRT,4,FALSE)</f>
        <v>0</v>
      </c>
      <c r="Q1144" s="184">
        <f>(SUM($H284:$K284,N284)-SUM($H1144:$K1144)-N1144)*VLOOKUP($F1144,DRT,4,FALSE)</f>
        <v>0</v>
      </c>
      <c r="R1144" s="184">
        <f>($L284+$O284-$L1144-$O1144)*VLOOKUP($F1144,DRT,4,FALSE)</f>
        <v>0</v>
      </c>
      <c r="S1144" s="184">
        <f>($M284-$M1144-$P1144)*VLOOKUP($F1144,DRT,4,FALSE)</f>
        <v>0</v>
      </c>
      <c r="T1144" s="184">
        <f>(SUM($H284:$K284,N284)-SUM($H1144:$K1144)-$N1144-$Q1144)*VLOOKUP($F1144,DRT,4,FALSE)</f>
        <v>0</v>
      </c>
      <c r="U1144" s="184">
        <f>($L284+O284-$L1144-$O1144-$R1144)*VLOOKUP($F1144,DRT,4,FALSE)</f>
        <v>0</v>
      </c>
      <c r="V1144" s="215">
        <f>($M284-$M1144-$P1144-$S1144)*VLOOKUP($F1144,DRT,4,FALSE)</f>
        <v>0</v>
      </c>
      <c r="W1144" s="46">
        <f t="shared" si="415"/>
        <v>0</v>
      </c>
      <c r="Y1144"/>
      <c r="Z1144"/>
    </row>
    <row r="1145" spans="1:26" outlineLevel="1" x14ac:dyDescent="0.2">
      <c r="A1145" s="318"/>
      <c r="B1145" s="25"/>
      <c r="C1145" s="24"/>
      <c r="D1145" s="24"/>
      <c r="E1145" s="24"/>
      <c r="F1145" s="176" t="s">
        <v>121</v>
      </c>
      <c r="G1145" s="188">
        <f t="shared" si="413"/>
        <v>0</v>
      </c>
      <c r="H1145" s="178">
        <f t="shared" si="414"/>
        <v>0</v>
      </c>
      <c r="I1145" s="182">
        <f t="shared" si="414"/>
        <v>0</v>
      </c>
      <c r="J1145" s="182">
        <f t="shared" si="414"/>
        <v>0</v>
      </c>
      <c r="K1145" s="183">
        <f t="shared" si="414"/>
        <v>0</v>
      </c>
      <c r="L1145" s="181">
        <f>IF(L285="",0,L285*VLOOKUP($F1145,DRT,4,FALSE))</f>
        <v>0</v>
      </c>
      <c r="M1145" s="184">
        <f>IF(M285="",0,M285*VLOOKUP($F1145,DRT,4,FALSE))</f>
        <v>0</v>
      </c>
      <c r="N1145" s="184">
        <f t="shared" ref="N1145:P1147" si="416">IF(N285="",0,N285*VLOOKUP($F1145,DRT,4,FALSE))</f>
        <v>0</v>
      </c>
      <c r="O1145" s="184">
        <f t="shared" si="416"/>
        <v>0</v>
      </c>
      <c r="P1145" s="184">
        <f t="shared" si="416"/>
        <v>0</v>
      </c>
      <c r="Q1145" s="184">
        <f>(SUM($H285:$K285,Q285)-SUM($H1145:$K1145))*VLOOKUP($F1145,DRT,4,FALSE)</f>
        <v>0</v>
      </c>
      <c r="R1145" s="184">
        <f>($L285+R285-$L1145)*VLOOKUP($F1145,DRT,4,FALSE)</f>
        <v>0</v>
      </c>
      <c r="S1145" s="184">
        <f>($M285+S285-$M1145)*VLOOKUP($F1145,DRT,4,FALSE)</f>
        <v>0</v>
      </c>
      <c r="T1145" s="184">
        <f>($N285-$N1145)*VLOOKUP($F1145,DRT,4,FALSE)</f>
        <v>0</v>
      </c>
      <c r="U1145" s="184">
        <f>($O285-$O1145)*VLOOKUP($F1145,DRT,4,FALSE)</f>
        <v>0</v>
      </c>
      <c r="V1145" s="215">
        <f>($P285-$P1145)*VLOOKUP($F1145,DRT,4,FALSE)</f>
        <v>0</v>
      </c>
      <c r="W1145" s="46">
        <f t="shared" si="415"/>
        <v>0</v>
      </c>
      <c r="Y1145"/>
      <c r="Z1145"/>
    </row>
    <row r="1146" spans="1:26" outlineLevel="1" x14ac:dyDescent="0.2">
      <c r="A1146" s="318"/>
      <c r="B1146" s="25"/>
      <c r="C1146" s="24"/>
      <c r="D1146" s="24"/>
      <c r="E1146" s="24"/>
      <c r="F1146" s="176" t="s">
        <v>122</v>
      </c>
      <c r="G1146" s="188">
        <f t="shared" si="413"/>
        <v>0</v>
      </c>
      <c r="H1146" s="178">
        <f t="shared" si="414"/>
        <v>0</v>
      </c>
      <c r="I1146" s="182">
        <f t="shared" si="414"/>
        <v>0</v>
      </c>
      <c r="J1146" s="182">
        <f t="shared" si="414"/>
        <v>0</v>
      </c>
      <c r="K1146" s="183">
        <f t="shared" si="414"/>
        <v>0</v>
      </c>
      <c r="L1146" s="181">
        <f>IF(L286="",0,L286*VLOOKUP($F1146,DRT,4,FALSE))</f>
        <v>0</v>
      </c>
      <c r="M1146" s="184">
        <f>IF(M286="",0,M286*VLOOKUP($F1146,DRT,4,FALSE))</f>
        <v>0</v>
      </c>
      <c r="N1146" s="184">
        <f t="shared" si="416"/>
        <v>0</v>
      </c>
      <c r="O1146" s="184">
        <f t="shared" si="416"/>
        <v>0</v>
      </c>
      <c r="P1146" s="184">
        <f t="shared" si="416"/>
        <v>0</v>
      </c>
      <c r="Q1146" s="184">
        <f t="shared" ref="Q1146:V1147" si="417">IF(Q286="",0,Q286*VLOOKUP($F1146,DRT,4,FALSE))</f>
        <v>0</v>
      </c>
      <c r="R1146" s="184">
        <f t="shared" si="417"/>
        <v>0</v>
      </c>
      <c r="S1146" s="184">
        <f t="shared" si="417"/>
        <v>0</v>
      </c>
      <c r="T1146" s="184">
        <f t="shared" si="417"/>
        <v>0</v>
      </c>
      <c r="U1146" s="184">
        <f t="shared" si="417"/>
        <v>0</v>
      </c>
      <c r="V1146" s="215">
        <f t="shared" si="417"/>
        <v>0</v>
      </c>
      <c r="W1146" s="46">
        <f t="shared" si="415"/>
        <v>0</v>
      </c>
      <c r="Y1146"/>
      <c r="Z1146"/>
    </row>
    <row r="1147" spans="1:26" outlineLevel="1" x14ac:dyDescent="0.2">
      <c r="A1147" s="318"/>
      <c r="B1147" s="25"/>
      <c r="C1147" s="24"/>
      <c r="D1147" s="24"/>
      <c r="E1147" s="24"/>
      <c r="F1147" s="176" t="s">
        <v>123</v>
      </c>
      <c r="G1147" s="188">
        <f t="shared" si="413"/>
        <v>0</v>
      </c>
      <c r="H1147" s="178">
        <f t="shared" si="414"/>
        <v>0</v>
      </c>
      <c r="I1147" s="182">
        <f t="shared" si="414"/>
        <v>0</v>
      </c>
      <c r="J1147" s="182">
        <f t="shared" si="414"/>
        <v>0</v>
      </c>
      <c r="K1147" s="183">
        <f t="shared" si="414"/>
        <v>0</v>
      </c>
      <c r="L1147" s="214">
        <f>IF(L287="",0,L287*VLOOKUP($F1147,DRT,4,FALSE))</f>
        <v>0</v>
      </c>
      <c r="M1147" s="182">
        <f>IF(M287="",0,M287*VLOOKUP($F1147,DRT,4,FALSE))</f>
        <v>0</v>
      </c>
      <c r="N1147" s="184">
        <f t="shared" si="416"/>
        <v>0</v>
      </c>
      <c r="O1147" s="184">
        <f t="shared" si="416"/>
        <v>0</v>
      </c>
      <c r="P1147" s="184">
        <f t="shared" si="416"/>
        <v>0</v>
      </c>
      <c r="Q1147" s="184">
        <f t="shared" si="417"/>
        <v>0</v>
      </c>
      <c r="R1147" s="184">
        <f t="shared" si="417"/>
        <v>0</v>
      </c>
      <c r="S1147" s="184">
        <f t="shared" si="417"/>
        <v>0</v>
      </c>
      <c r="T1147" s="184">
        <f t="shared" si="417"/>
        <v>0</v>
      </c>
      <c r="U1147" s="184">
        <f t="shared" si="417"/>
        <v>0</v>
      </c>
      <c r="V1147" s="215">
        <f t="shared" si="417"/>
        <v>0</v>
      </c>
      <c r="W1147" s="46">
        <f t="shared" si="415"/>
        <v>0</v>
      </c>
      <c r="Y1147"/>
      <c r="Z1147"/>
    </row>
    <row r="1148" spans="1:26" x14ac:dyDescent="0.2">
      <c r="A1148" s="318"/>
      <c r="B1148" s="25"/>
      <c r="C1148" s="24"/>
      <c r="D1148" s="24"/>
      <c r="E1148" s="24" t="s">
        <v>395</v>
      </c>
      <c r="F1148" s="64"/>
      <c r="G1148" s="69">
        <f t="shared" ref="G1148:W1148" si="418">SUBTOTAL(9,G1149:G1154)</f>
        <v>0</v>
      </c>
      <c r="H1148" s="34">
        <f t="shared" si="418"/>
        <v>0</v>
      </c>
      <c r="I1148" s="34">
        <f t="shared" si="418"/>
        <v>0</v>
      </c>
      <c r="J1148" s="34">
        <f t="shared" si="418"/>
        <v>0</v>
      </c>
      <c r="K1148" s="37">
        <f t="shared" si="418"/>
        <v>0</v>
      </c>
      <c r="L1148" s="35">
        <f t="shared" si="418"/>
        <v>0</v>
      </c>
      <c r="M1148" s="36">
        <f t="shared" si="418"/>
        <v>0</v>
      </c>
      <c r="N1148" s="36">
        <f t="shared" si="418"/>
        <v>0</v>
      </c>
      <c r="O1148" s="36">
        <f t="shared" si="418"/>
        <v>0</v>
      </c>
      <c r="P1148" s="36">
        <f t="shared" si="418"/>
        <v>0</v>
      </c>
      <c r="Q1148" s="36">
        <f t="shared" si="418"/>
        <v>0</v>
      </c>
      <c r="R1148" s="36">
        <f t="shared" si="418"/>
        <v>0</v>
      </c>
      <c r="S1148" s="36">
        <f t="shared" si="418"/>
        <v>0</v>
      </c>
      <c r="T1148" s="36">
        <f t="shared" si="418"/>
        <v>0</v>
      </c>
      <c r="U1148" s="36">
        <f t="shared" si="418"/>
        <v>0</v>
      </c>
      <c r="V1148" s="37">
        <f t="shared" si="418"/>
        <v>0</v>
      </c>
      <c r="W1148" s="37">
        <f t="shared" si="418"/>
        <v>0</v>
      </c>
      <c r="Y1148"/>
      <c r="Z1148"/>
    </row>
    <row r="1149" spans="1:26" outlineLevel="1" x14ac:dyDescent="0.2">
      <c r="A1149" s="318"/>
      <c r="B1149" s="25"/>
      <c r="C1149" s="24"/>
      <c r="D1149" s="24"/>
      <c r="E1149" s="23"/>
      <c r="F1149" s="176" t="s">
        <v>396</v>
      </c>
      <c r="G1149" s="188">
        <f t="shared" ref="G1149:G1154" si="419">G289</f>
        <v>0</v>
      </c>
      <c r="H1149" s="178">
        <f t="shared" ref="H1149:K1154" si="420">IF(H289="",0,H289*VLOOKUP($F1149,DRT,3,FALSE))</f>
        <v>0</v>
      </c>
      <c r="I1149" s="182">
        <f t="shared" si="420"/>
        <v>0</v>
      </c>
      <c r="J1149" s="182">
        <f t="shared" si="420"/>
        <v>0</v>
      </c>
      <c r="K1149" s="183">
        <f t="shared" si="420"/>
        <v>0</v>
      </c>
      <c r="L1149" s="214">
        <f>(SUM($H289:$L289)-SUM($H1149:K1149))*VLOOKUP($F1149,DRT,4,FALSE)</f>
        <v>0</v>
      </c>
      <c r="M1149" s="184">
        <f>(SUM($H289:$L289)-SUM($H1149:L1149))*VLOOKUP($F1149,DRT,4,FALSE)</f>
        <v>0</v>
      </c>
      <c r="N1149" s="184">
        <f>(SUM($H289:$L289)-SUM($H1149:M1149))*VLOOKUP($F1149,DRT,4,FALSE)</f>
        <v>0</v>
      </c>
      <c r="O1149" s="184">
        <f>(SUM($H289:$L289)-SUM($H1149:N1149))*VLOOKUP($F1149,DRT,4,FALSE)</f>
        <v>0</v>
      </c>
      <c r="P1149" s="184">
        <f>(SUM($H289:$L289)-SUM($H1149:O1149))*VLOOKUP($F1149,DRT,4,FALSE)</f>
        <v>0</v>
      </c>
      <c r="Q1149" s="184">
        <f>(SUM($H289:$L289)-SUM($H1149:P1149))*VLOOKUP($F1149,DRT,4,FALSE)</f>
        <v>0</v>
      </c>
      <c r="R1149" s="184">
        <f>(SUM($H289:$L289)-SUM($H1149:Q1149))*VLOOKUP($F1149,DRT,4,FALSE)</f>
        <v>0</v>
      </c>
      <c r="S1149" s="184">
        <f>(SUM($H289:$L289)-SUM($H1149:R1149))*VLOOKUP($F1149,DRT,4,FALSE)</f>
        <v>0</v>
      </c>
      <c r="T1149" s="184">
        <f>(SUM($H289:$L289)-SUM($H1149:S1149))*VLOOKUP($F1149,DRT,4,FALSE)</f>
        <v>0</v>
      </c>
      <c r="U1149" s="184">
        <f>(SUM($H289:$L289)-SUM($H1149:T1149))*VLOOKUP($F1149,DRT,4,FALSE)</f>
        <v>0</v>
      </c>
      <c r="V1149" s="215">
        <f>(SUM($H289:$L289)-SUM($H1149:U1149))*VLOOKUP($F1149,DRT,4,FALSE)</f>
        <v>0</v>
      </c>
      <c r="W1149" s="46">
        <f t="shared" ref="W1149:W1154" si="421">G1149-SUM(H1149:V1149)</f>
        <v>0</v>
      </c>
      <c r="Y1149"/>
      <c r="Z1149"/>
    </row>
    <row r="1150" spans="1:26" outlineLevel="1" x14ac:dyDescent="0.2">
      <c r="A1150" s="318"/>
      <c r="B1150" s="25"/>
      <c r="C1150" s="24"/>
      <c r="D1150" s="24"/>
      <c r="E1150" s="23"/>
      <c r="F1150" s="176" t="s">
        <v>397</v>
      </c>
      <c r="G1150" s="188">
        <f t="shared" si="419"/>
        <v>0</v>
      </c>
      <c r="H1150" s="178">
        <f t="shared" si="420"/>
        <v>0</v>
      </c>
      <c r="I1150" s="182">
        <f t="shared" si="420"/>
        <v>0</v>
      </c>
      <c r="J1150" s="182">
        <f t="shared" si="420"/>
        <v>0</v>
      </c>
      <c r="K1150" s="183">
        <f t="shared" si="420"/>
        <v>0</v>
      </c>
      <c r="L1150" s="181">
        <f>IF(L290="",0,L290*VLOOKUP($F1150,DRT,4,FALSE))</f>
        <v>0</v>
      </c>
      <c r="M1150" s="184">
        <f>(SUM($H290:$K290,M290)-SUM($H1150:$K1150))*VLOOKUP($F1150,DRT,4,FALSE)</f>
        <v>0</v>
      </c>
      <c r="N1150" s="184">
        <f>($L290-$L1150)*VLOOKUP($F1150,DRT,4,FALSE)</f>
        <v>0</v>
      </c>
      <c r="O1150" s="184">
        <f>(SUM($H290:$K290,M290)-SUM($H1150:$K1150)-$M1150)*VLOOKUP($F1150,DRT,4,FALSE)</f>
        <v>0</v>
      </c>
      <c r="P1150" s="184">
        <f>($L290-$L1150-$N1150)*VLOOKUP($F1150,DRT,4,FALSE)</f>
        <v>0</v>
      </c>
      <c r="Q1150" s="184">
        <f>(SUM($H290:$K290,M290)-SUM($H1150:$K1150)-$M1150-$O1150)*VLOOKUP($F1150,DRT,4,FALSE)</f>
        <v>0</v>
      </c>
      <c r="R1150" s="184">
        <f>($L290-$L1150-$N1150-$P1150)*VLOOKUP($F1150,DRT,4,FALSE)</f>
        <v>0</v>
      </c>
      <c r="S1150" s="184">
        <f>(SUM($H290:$K290,M290)-SUM($H1150:$K1150)-$M1150-$O1150-$Q1150)*VLOOKUP($F1150,DRT,4,FALSE)</f>
        <v>0</v>
      </c>
      <c r="T1150" s="184">
        <f>($L290-$L1150-$N1150-$P1150-$R1150)*VLOOKUP($F1150,DRT,4,FALSE)</f>
        <v>0</v>
      </c>
      <c r="U1150" s="184">
        <f>(SUM($H290:$K290,M290)-SUM($H1150:$K1150)-$M1150-$O1150-$Q1150-$S1150)*VLOOKUP($F1150,DRT,4,FALSE)</f>
        <v>0</v>
      </c>
      <c r="V1150" s="215">
        <f>($L290-$L1150-$N1150-$P1150-$R1150-$T1150)*VLOOKUP($F1150,DRT,4,FALSE)</f>
        <v>0</v>
      </c>
      <c r="W1150" s="46">
        <f t="shared" si="421"/>
        <v>0</v>
      </c>
      <c r="Y1150"/>
      <c r="Z1150"/>
    </row>
    <row r="1151" spans="1:26" outlineLevel="1" x14ac:dyDescent="0.2">
      <c r="A1151" s="318"/>
      <c r="B1151" s="25"/>
      <c r="C1151" s="24"/>
      <c r="D1151" s="24"/>
      <c r="E1151" s="23"/>
      <c r="F1151" s="176" t="s">
        <v>398</v>
      </c>
      <c r="G1151" s="188">
        <f t="shared" si="419"/>
        <v>0</v>
      </c>
      <c r="H1151" s="178">
        <f t="shared" si="420"/>
        <v>0</v>
      </c>
      <c r="I1151" s="182">
        <f t="shared" si="420"/>
        <v>0</v>
      </c>
      <c r="J1151" s="182">
        <f t="shared" si="420"/>
        <v>0</v>
      </c>
      <c r="K1151" s="183">
        <f t="shared" si="420"/>
        <v>0</v>
      </c>
      <c r="L1151" s="181">
        <f>IF(L291="",0,L291*VLOOKUP($F1151,DRT,4,FALSE))</f>
        <v>0</v>
      </c>
      <c r="M1151" s="184">
        <f>IF(M291="",0,M291*VLOOKUP($F1151,DRT,4,FALSE))</f>
        <v>0</v>
      </c>
      <c r="N1151" s="184">
        <f>(SUM($H291:$K291,N291)-SUM($H1151:$K1151))*VLOOKUP($F1151,DRT,4,FALSE)</f>
        <v>0</v>
      </c>
      <c r="O1151" s="184">
        <f>($L291+$O291-$L1151)*VLOOKUP($F1151,DRT,4,FALSE)</f>
        <v>0</v>
      </c>
      <c r="P1151" s="184">
        <f>($M291-$M1151)*VLOOKUP($F1151,DRT,4,FALSE)</f>
        <v>0</v>
      </c>
      <c r="Q1151" s="184">
        <f>(SUM($H291:$K291,N291)-SUM($H1151:$K1151)-N1151)*VLOOKUP($F1151,DRT,4,FALSE)</f>
        <v>0</v>
      </c>
      <c r="R1151" s="184">
        <f>($L291+$O291-$L1151-$O1151)*VLOOKUP($F1151,DRT,4,FALSE)</f>
        <v>0</v>
      </c>
      <c r="S1151" s="184">
        <f>($M291-$M1151-$P1151)*VLOOKUP($F1151,DRT,4,FALSE)</f>
        <v>0</v>
      </c>
      <c r="T1151" s="184">
        <f>(SUM($H291:$K291,N291)-SUM($H1151:$K1151)-$N1151-$Q1151)*VLOOKUP($F1151,DRT,4,FALSE)</f>
        <v>0</v>
      </c>
      <c r="U1151" s="184">
        <f>($L291+O291-$L1151-$O1151-$R1151)*VLOOKUP($F1151,DRT,4,FALSE)</f>
        <v>0</v>
      </c>
      <c r="V1151" s="215">
        <f>($M291-$M1151-$P1151-$S1151)*VLOOKUP($F1151,DRT,4,FALSE)</f>
        <v>0</v>
      </c>
      <c r="W1151" s="46">
        <f t="shared" si="421"/>
        <v>0</v>
      </c>
      <c r="Y1151"/>
      <c r="Z1151"/>
    </row>
    <row r="1152" spans="1:26" outlineLevel="1" x14ac:dyDescent="0.2">
      <c r="A1152" s="318"/>
      <c r="B1152" s="25"/>
      <c r="C1152" s="24"/>
      <c r="D1152" s="24"/>
      <c r="E1152" s="23"/>
      <c r="F1152" s="176" t="s">
        <v>401</v>
      </c>
      <c r="G1152" s="188">
        <f t="shared" si="419"/>
        <v>0</v>
      </c>
      <c r="H1152" s="178">
        <f t="shared" si="420"/>
        <v>0</v>
      </c>
      <c r="I1152" s="182">
        <f t="shared" si="420"/>
        <v>0</v>
      </c>
      <c r="J1152" s="182">
        <f t="shared" si="420"/>
        <v>0</v>
      </c>
      <c r="K1152" s="183">
        <f t="shared" si="420"/>
        <v>0</v>
      </c>
      <c r="L1152" s="181">
        <f>IF(L292="",0,L292*VLOOKUP($F1152,DRT,4,FALSE))</f>
        <v>0</v>
      </c>
      <c r="M1152" s="184">
        <f>IF(M292="",0,M292*VLOOKUP($F1152,DRT,4,FALSE))</f>
        <v>0</v>
      </c>
      <c r="N1152" s="184">
        <f t="shared" ref="N1152:P1154" si="422">IF(N292="",0,N292*VLOOKUP($F1152,DRT,4,FALSE))</f>
        <v>0</v>
      </c>
      <c r="O1152" s="184">
        <f t="shared" si="422"/>
        <v>0</v>
      </c>
      <c r="P1152" s="184">
        <f t="shared" si="422"/>
        <v>0</v>
      </c>
      <c r="Q1152" s="184">
        <f>(SUM($H292:$K292,Q292)-SUM($H1152:$K1152))*VLOOKUP($F1152,DRT,4,FALSE)</f>
        <v>0</v>
      </c>
      <c r="R1152" s="184">
        <f>($L292+R292-$L1152)*VLOOKUP($F1152,DRT,4,FALSE)</f>
        <v>0</v>
      </c>
      <c r="S1152" s="184">
        <f>($M292+S292-$M1152)*VLOOKUP($F1152,DRT,4,FALSE)</f>
        <v>0</v>
      </c>
      <c r="T1152" s="184">
        <f>($N292-$N1152)*VLOOKUP($F1152,DRT,4,FALSE)</f>
        <v>0</v>
      </c>
      <c r="U1152" s="184">
        <f>($O292-$O1152)*VLOOKUP($F1152,DRT,4,FALSE)</f>
        <v>0</v>
      </c>
      <c r="V1152" s="215">
        <f>($P292-$P1152)*VLOOKUP($F1152,DRT,4,FALSE)</f>
        <v>0</v>
      </c>
      <c r="W1152" s="46">
        <f t="shared" si="421"/>
        <v>0</v>
      </c>
      <c r="Y1152"/>
      <c r="Z1152"/>
    </row>
    <row r="1153" spans="1:26" outlineLevel="1" x14ac:dyDescent="0.2">
      <c r="A1153" s="318"/>
      <c r="B1153" s="25"/>
      <c r="C1153" s="24"/>
      <c r="D1153" s="24"/>
      <c r="E1153" s="23"/>
      <c r="F1153" s="176" t="s">
        <v>399</v>
      </c>
      <c r="G1153" s="188">
        <f t="shared" si="419"/>
        <v>0</v>
      </c>
      <c r="H1153" s="178">
        <f t="shared" si="420"/>
        <v>0</v>
      </c>
      <c r="I1153" s="182">
        <f t="shared" si="420"/>
        <v>0</v>
      </c>
      <c r="J1153" s="182">
        <f t="shared" si="420"/>
        <v>0</v>
      </c>
      <c r="K1153" s="183">
        <f t="shared" si="420"/>
        <v>0</v>
      </c>
      <c r="L1153" s="181">
        <f>IF(L293="",0,L293*VLOOKUP($F1153,DRT,4,FALSE))</f>
        <v>0</v>
      </c>
      <c r="M1153" s="184">
        <f>IF(M293="",0,M293*VLOOKUP($F1153,DRT,4,FALSE))</f>
        <v>0</v>
      </c>
      <c r="N1153" s="184">
        <f t="shared" si="422"/>
        <v>0</v>
      </c>
      <c r="O1153" s="184">
        <f t="shared" si="422"/>
        <v>0</v>
      </c>
      <c r="P1153" s="184">
        <f t="shared" si="422"/>
        <v>0</v>
      </c>
      <c r="Q1153" s="184">
        <f t="shared" ref="Q1153:V1154" si="423">IF(Q293="",0,Q293*VLOOKUP($F1153,DRT,4,FALSE))</f>
        <v>0</v>
      </c>
      <c r="R1153" s="184">
        <f t="shared" si="423"/>
        <v>0</v>
      </c>
      <c r="S1153" s="184">
        <f t="shared" si="423"/>
        <v>0</v>
      </c>
      <c r="T1153" s="184">
        <f t="shared" si="423"/>
        <v>0</v>
      </c>
      <c r="U1153" s="184">
        <f t="shared" si="423"/>
        <v>0</v>
      </c>
      <c r="V1153" s="215">
        <f t="shared" si="423"/>
        <v>0</v>
      </c>
      <c r="W1153" s="186">
        <f t="shared" si="421"/>
        <v>0</v>
      </c>
      <c r="Y1153"/>
      <c r="Z1153"/>
    </row>
    <row r="1154" spans="1:26" outlineLevel="1" x14ac:dyDescent="0.2">
      <c r="A1154" s="318"/>
      <c r="B1154" s="25"/>
      <c r="C1154" s="24"/>
      <c r="D1154" s="24"/>
      <c r="E1154" s="23"/>
      <c r="F1154" s="176" t="s">
        <v>400</v>
      </c>
      <c r="G1154" s="188">
        <f t="shared" si="419"/>
        <v>0</v>
      </c>
      <c r="H1154" s="178">
        <f t="shared" si="420"/>
        <v>0</v>
      </c>
      <c r="I1154" s="182">
        <f t="shared" si="420"/>
        <v>0</v>
      </c>
      <c r="J1154" s="182">
        <f t="shared" si="420"/>
        <v>0</v>
      </c>
      <c r="K1154" s="183">
        <f t="shared" si="420"/>
        <v>0</v>
      </c>
      <c r="L1154" s="214">
        <f>IF(L294="",0,L294*VLOOKUP($F1154,DRT,4,FALSE))</f>
        <v>0</v>
      </c>
      <c r="M1154" s="182">
        <f>IF(M294="",0,M294*VLOOKUP($F1154,DRT,4,FALSE))</f>
        <v>0</v>
      </c>
      <c r="N1154" s="184">
        <f t="shared" si="422"/>
        <v>0</v>
      </c>
      <c r="O1154" s="184">
        <f t="shared" si="422"/>
        <v>0</v>
      </c>
      <c r="P1154" s="184">
        <f t="shared" si="422"/>
        <v>0</v>
      </c>
      <c r="Q1154" s="184">
        <f t="shared" si="423"/>
        <v>0</v>
      </c>
      <c r="R1154" s="184">
        <f t="shared" si="423"/>
        <v>0</v>
      </c>
      <c r="S1154" s="184">
        <f t="shared" si="423"/>
        <v>0</v>
      </c>
      <c r="T1154" s="184">
        <f t="shared" si="423"/>
        <v>0</v>
      </c>
      <c r="U1154" s="184">
        <f t="shared" si="423"/>
        <v>0</v>
      </c>
      <c r="V1154" s="215">
        <f t="shared" si="423"/>
        <v>0</v>
      </c>
      <c r="W1154" s="46">
        <f t="shared" si="421"/>
        <v>0</v>
      </c>
      <c r="Y1154"/>
      <c r="Z1154"/>
    </row>
    <row r="1155" spans="1:26" x14ac:dyDescent="0.2">
      <c r="A1155" s="318"/>
      <c r="B1155" s="71"/>
      <c r="C1155" s="64"/>
      <c r="D1155" s="65" t="s">
        <v>124</v>
      </c>
      <c r="E1155" s="24"/>
      <c r="F1155" s="24"/>
      <c r="G1155" s="69">
        <f t="shared" ref="G1155:W1155" si="424">SUBTOTAL(9,G1156:G1157)</f>
        <v>0</v>
      </c>
      <c r="H1155" s="70">
        <f t="shared" si="424"/>
        <v>0</v>
      </c>
      <c r="I1155" s="66">
        <f t="shared" si="424"/>
        <v>0</v>
      </c>
      <c r="J1155" s="66">
        <f t="shared" si="424"/>
        <v>0</v>
      </c>
      <c r="K1155" s="67">
        <f t="shared" si="424"/>
        <v>0</v>
      </c>
      <c r="L1155" s="34">
        <f t="shared" si="424"/>
        <v>0</v>
      </c>
      <c r="M1155" s="34">
        <f t="shared" si="424"/>
        <v>0</v>
      </c>
      <c r="N1155" s="34">
        <f t="shared" si="424"/>
        <v>0</v>
      </c>
      <c r="O1155" s="34">
        <f t="shared" si="424"/>
        <v>0</v>
      </c>
      <c r="P1155" s="34">
        <f t="shared" si="424"/>
        <v>0</v>
      </c>
      <c r="Q1155" s="34">
        <f t="shared" si="424"/>
        <v>0</v>
      </c>
      <c r="R1155" s="34">
        <f t="shared" si="424"/>
        <v>0</v>
      </c>
      <c r="S1155" s="34">
        <f t="shared" si="424"/>
        <v>0</v>
      </c>
      <c r="T1155" s="34">
        <f t="shared" si="424"/>
        <v>0</v>
      </c>
      <c r="U1155" s="34">
        <f t="shared" si="424"/>
        <v>0</v>
      </c>
      <c r="V1155" s="34">
        <f t="shared" si="424"/>
        <v>0</v>
      </c>
      <c r="W1155" s="49">
        <f t="shared" si="424"/>
        <v>0</v>
      </c>
      <c r="Y1155"/>
      <c r="Z1155"/>
    </row>
    <row r="1156" spans="1:26" outlineLevel="1" x14ac:dyDescent="0.2">
      <c r="A1156" s="318"/>
      <c r="B1156" s="71"/>
      <c r="C1156" s="64"/>
      <c r="D1156" s="65"/>
      <c r="E1156" s="24"/>
      <c r="F1156" s="176" t="s">
        <v>253</v>
      </c>
      <c r="G1156" s="188">
        <f t="shared" ref="G1156:V1156" si="425">G296</f>
        <v>0</v>
      </c>
      <c r="H1156" s="178">
        <f t="shared" si="425"/>
        <v>0</v>
      </c>
      <c r="I1156" s="182">
        <f t="shared" si="425"/>
        <v>0</v>
      </c>
      <c r="J1156" s="182">
        <f t="shared" si="425"/>
        <v>0</v>
      </c>
      <c r="K1156" s="183">
        <f t="shared" si="425"/>
        <v>0</v>
      </c>
      <c r="L1156" s="189">
        <f t="shared" si="425"/>
        <v>0</v>
      </c>
      <c r="M1156" s="213">
        <f t="shared" si="425"/>
        <v>0</v>
      </c>
      <c r="N1156" s="184">
        <f t="shared" si="425"/>
        <v>0</v>
      </c>
      <c r="O1156" s="184">
        <f t="shared" si="425"/>
        <v>0</v>
      </c>
      <c r="P1156" s="184">
        <f t="shared" si="425"/>
        <v>0</v>
      </c>
      <c r="Q1156" s="184">
        <f t="shared" si="425"/>
        <v>0</v>
      </c>
      <c r="R1156" s="184">
        <f t="shared" si="425"/>
        <v>0</v>
      </c>
      <c r="S1156" s="184">
        <f t="shared" si="425"/>
        <v>0</v>
      </c>
      <c r="T1156" s="184">
        <f t="shared" si="425"/>
        <v>0</v>
      </c>
      <c r="U1156" s="184">
        <f t="shared" si="425"/>
        <v>0</v>
      </c>
      <c r="V1156" s="213">
        <f t="shared" si="425"/>
        <v>0</v>
      </c>
      <c r="W1156" s="46">
        <f>G1156-SUM(H1156:V1156)</f>
        <v>0</v>
      </c>
      <c r="Y1156"/>
      <c r="Z1156"/>
    </row>
    <row r="1157" spans="1:26" outlineLevel="1" x14ac:dyDescent="0.2">
      <c r="A1157" s="318"/>
      <c r="B1157" s="71"/>
      <c r="C1157" s="64"/>
      <c r="D1157" s="65"/>
      <c r="E1157" s="24"/>
      <c r="F1157" s="176" t="s">
        <v>254</v>
      </c>
      <c r="G1157" s="188">
        <f t="shared" ref="G1157:V1157" si="426">G297</f>
        <v>0</v>
      </c>
      <c r="H1157" s="218">
        <f t="shared" si="426"/>
        <v>0</v>
      </c>
      <c r="I1157" s="219">
        <f t="shared" si="426"/>
        <v>0</v>
      </c>
      <c r="J1157" s="219">
        <f t="shared" si="426"/>
        <v>0</v>
      </c>
      <c r="K1157" s="220">
        <f t="shared" si="426"/>
        <v>0</v>
      </c>
      <c r="L1157" s="189">
        <f t="shared" si="426"/>
        <v>0</v>
      </c>
      <c r="M1157" s="213">
        <f t="shared" si="426"/>
        <v>0</v>
      </c>
      <c r="N1157" s="184">
        <f t="shared" si="426"/>
        <v>0</v>
      </c>
      <c r="O1157" s="184">
        <f t="shared" si="426"/>
        <v>0</v>
      </c>
      <c r="P1157" s="184">
        <f t="shared" si="426"/>
        <v>0</v>
      </c>
      <c r="Q1157" s="184">
        <f t="shared" si="426"/>
        <v>0</v>
      </c>
      <c r="R1157" s="184">
        <f t="shared" si="426"/>
        <v>0</v>
      </c>
      <c r="S1157" s="184">
        <f t="shared" si="426"/>
        <v>0</v>
      </c>
      <c r="T1157" s="184">
        <f t="shared" si="426"/>
        <v>0</v>
      </c>
      <c r="U1157" s="184">
        <f t="shared" si="426"/>
        <v>0</v>
      </c>
      <c r="V1157" s="213">
        <f t="shared" si="426"/>
        <v>0</v>
      </c>
      <c r="W1157" s="221">
        <f>G1157-SUM(H1157:V1157)</f>
        <v>0</v>
      </c>
      <c r="Y1157"/>
      <c r="Z1157"/>
    </row>
    <row r="1158" spans="1:26" x14ac:dyDescent="0.2">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c r="Y1158"/>
      <c r="Z1158"/>
    </row>
    <row r="1159" spans="1:26" x14ac:dyDescent="0.2">
      <c r="A1159" s="318"/>
      <c r="B1159" s="71"/>
      <c r="C1159" s="64"/>
      <c r="D1159" s="65"/>
      <c r="E1159" s="64" t="s">
        <v>499</v>
      </c>
      <c r="F1159" s="24"/>
      <c r="G1159" s="69">
        <f t="shared" ref="G1159:W1159" si="427">SUBTOTAL(9,G1160:G1162)</f>
        <v>0</v>
      </c>
      <c r="H1159" s="70">
        <f t="shared" si="427"/>
        <v>0</v>
      </c>
      <c r="I1159" s="66">
        <f t="shared" si="427"/>
        <v>0</v>
      </c>
      <c r="J1159" s="66">
        <f t="shared" si="427"/>
        <v>0</v>
      </c>
      <c r="K1159" s="67">
        <f t="shared" si="427"/>
        <v>0</v>
      </c>
      <c r="L1159" s="34">
        <f t="shared" si="427"/>
        <v>0</v>
      </c>
      <c r="M1159" s="34">
        <f t="shared" si="427"/>
        <v>0</v>
      </c>
      <c r="N1159" s="34">
        <f t="shared" si="427"/>
        <v>0</v>
      </c>
      <c r="O1159" s="34">
        <f t="shared" si="427"/>
        <v>0</v>
      </c>
      <c r="P1159" s="34">
        <f t="shared" si="427"/>
        <v>0</v>
      </c>
      <c r="Q1159" s="34">
        <f t="shared" si="427"/>
        <v>0</v>
      </c>
      <c r="R1159" s="34">
        <f t="shared" si="427"/>
        <v>0</v>
      </c>
      <c r="S1159" s="34">
        <f t="shared" si="427"/>
        <v>0</v>
      </c>
      <c r="T1159" s="34">
        <f t="shared" si="427"/>
        <v>0</v>
      </c>
      <c r="U1159" s="34">
        <f t="shared" si="427"/>
        <v>0</v>
      </c>
      <c r="V1159" s="34">
        <f t="shared" si="427"/>
        <v>0</v>
      </c>
      <c r="W1159" s="49">
        <f t="shared" si="427"/>
        <v>0</v>
      </c>
      <c r="Y1159"/>
      <c r="Z1159"/>
    </row>
    <row r="1160" spans="1:26" outlineLevel="1" x14ac:dyDescent="0.2">
      <c r="A1160" s="318"/>
      <c r="B1160" s="71"/>
      <c r="C1160" s="64"/>
      <c r="D1160" s="64"/>
      <c r="E1160" s="64"/>
      <c r="F1160" s="176" t="s">
        <v>379</v>
      </c>
      <c r="G1160" s="188">
        <f>G300</f>
        <v>0</v>
      </c>
      <c r="H1160" s="189">
        <f>G1160*VLOOKUP(F1160,DRT,2,FALSE)</f>
        <v>0</v>
      </c>
      <c r="I1160" s="184">
        <f>($G1160-SUM($H1160:H1160))*VLOOKUP($F1160,DRT,2,FALSE)</f>
        <v>0</v>
      </c>
      <c r="J1160" s="213">
        <f>($G1160-SUM($H1160:I1160))*VLOOKUP($F1160,DRT,2,FALSE)</f>
        <v>0</v>
      </c>
      <c r="K1160" s="215">
        <f>($G1160-SUM($H1160:J1160))*VLOOKUP($F1160,DRT,2,FALSE)</f>
        <v>0</v>
      </c>
      <c r="L1160" s="214">
        <f>($G1160-SUM($H1160:K1160))*VLOOKUP($F1160,DRT,4,FALSE)</f>
        <v>0</v>
      </c>
      <c r="M1160" s="184">
        <f>($G1160-SUM($H1160:L1160))*VLOOKUP($F1160,DRT,4,FALSE)</f>
        <v>0</v>
      </c>
      <c r="N1160" s="184">
        <f>($G1160-SUM($H1160:M1160))*VLOOKUP($F1160,DRT,4,FALSE)</f>
        <v>0</v>
      </c>
      <c r="O1160" s="184">
        <f>($G1160-SUM($H1160:N1160))*VLOOKUP($F1160,DRT,4,FALSE)</f>
        <v>0</v>
      </c>
      <c r="P1160" s="184">
        <f>($G1160-SUM($H1160:O1160))*VLOOKUP($F1160,DRT,4,FALSE)</f>
        <v>0</v>
      </c>
      <c r="Q1160" s="184">
        <f>($G1160-SUM($H1160:P1160))*VLOOKUP($F1160,DRT,4,FALSE)</f>
        <v>0</v>
      </c>
      <c r="R1160" s="184">
        <f>($G1160-SUM($H1160:Q1160))*VLOOKUP($F1160,DRT,4,FALSE)</f>
        <v>0</v>
      </c>
      <c r="S1160" s="184">
        <f>($G1160-SUM($H1160:R1160))*VLOOKUP($F1160,DRT,4,FALSE)</f>
        <v>0</v>
      </c>
      <c r="T1160" s="184">
        <f>($G1160-SUM($H1160:S1160))*VLOOKUP($F1160,DRT,4,FALSE)</f>
        <v>0</v>
      </c>
      <c r="U1160" s="184">
        <f>($G1160-SUM($H1160:T1160))*VLOOKUP($F1160,DRT,4,FALSE)</f>
        <v>0</v>
      </c>
      <c r="V1160" s="213">
        <f>($G1160-SUM($H1160:U1160))*VLOOKUP($F1160,DRT,4,FALSE)</f>
        <v>0</v>
      </c>
      <c r="W1160" s="46">
        <f>G1160-SUM(H1160:V1160)</f>
        <v>0</v>
      </c>
      <c r="Y1160"/>
      <c r="Z1160"/>
    </row>
    <row r="1161" spans="1:26" outlineLevel="1" x14ac:dyDescent="0.2">
      <c r="A1161" s="318"/>
      <c r="B1161" s="71"/>
      <c r="C1161" s="64"/>
      <c r="D1161" s="64"/>
      <c r="E1161" s="64"/>
      <c r="F1161" s="176" t="s">
        <v>380</v>
      </c>
      <c r="G1161" s="188">
        <f>G301</f>
        <v>0</v>
      </c>
      <c r="H1161" s="189">
        <f>G1161*VLOOKUP(F1161,DRT,2,FALSE)</f>
        <v>0</v>
      </c>
      <c r="I1161" s="184">
        <f>($G1161-SUM($H1161:H1161))*VLOOKUP($F1161,DRT,2,FALSE)</f>
        <v>0</v>
      </c>
      <c r="J1161" s="213">
        <f>($G1161-SUM($H1161:I1161))*VLOOKUP($F1161,DRT,2,FALSE)</f>
        <v>0</v>
      </c>
      <c r="K1161" s="215">
        <f>($G1161-SUM($H1161:J1161))*VLOOKUP($F1161,DRT,2,FALSE)</f>
        <v>0</v>
      </c>
      <c r="L1161" s="214">
        <f>($G1161-SUM($H1161:K1161))*VLOOKUP($F1161,DRT,4,FALSE)</f>
        <v>0</v>
      </c>
      <c r="M1161" s="184">
        <f>($G1161-SUM($H1161:L1161))*VLOOKUP($F1161,DRT,4,FALSE)</f>
        <v>0</v>
      </c>
      <c r="N1161" s="184">
        <f>($G1161-SUM($H1161:M1161))*VLOOKUP($F1161,DRT,4,FALSE)</f>
        <v>0</v>
      </c>
      <c r="O1161" s="184">
        <f>($G1161-SUM($H1161:N1161))*VLOOKUP($F1161,DRT,4,FALSE)</f>
        <v>0</v>
      </c>
      <c r="P1161" s="184">
        <f>($G1161-SUM($H1161:O1161))*VLOOKUP($F1161,DRT,4,FALSE)</f>
        <v>0</v>
      </c>
      <c r="Q1161" s="184">
        <f>($G1161-SUM($H1161:P1161))*VLOOKUP($F1161,DRT,4,FALSE)</f>
        <v>0</v>
      </c>
      <c r="R1161" s="184">
        <f>($G1161-SUM($H1161:Q1161))*VLOOKUP($F1161,DRT,4,FALSE)</f>
        <v>0</v>
      </c>
      <c r="S1161" s="184">
        <f>($G1161-SUM($H1161:R1161))*VLOOKUP($F1161,DRT,4,FALSE)</f>
        <v>0</v>
      </c>
      <c r="T1161" s="184">
        <f>($G1161-SUM($H1161:S1161))*VLOOKUP($F1161,DRT,4,FALSE)</f>
        <v>0</v>
      </c>
      <c r="U1161" s="184">
        <f>($G1161-SUM($H1161:T1161))*VLOOKUP($F1161,DRT,4,FALSE)</f>
        <v>0</v>
      </c>
      <c r="V1161" s="213">
        <f>($G1161-SUM($H1161:U1161))*VLOOKUP($F1161,DRT,4,FALSE)</f>
        <v>0</v>
      </c>
      <c r="W1161" s="46">
        <f t="shared" ref="W1161:W1162" si="428">G1161-SUM(H1161:V1161)</f>
        <v>0</v>
      </c>
      <c r="Y1161"/>
      <c r="Z1161"/>
    </row>
    <row r="1162" spans="1:26" outlineLevel="1" x14ac:dyDescent="0.2">
      <c r="A1162" s="318"/>
      <c r="B1162" s="71"/>
      <c r="C1162" s="64"/>
      <c r="D1162" s="64"/>
      <c r="E1162" s="64"/>
      <c r="F1162" s="176" t="s">
        <v>381</v>
      </c>
      <c r="G1162" s="188">
        <f>G302</f>
        <v>0</v>
      </c>
      <c r="H1162" s="189">
        <f>G1162*VLOOKUP(F1162,DRT,2,FALSE)</f>
        <v>0</v>
      </c>
      <c r="I1162" s="184">
        <f>($G1162-SUM($H1162:H1162))*VLOOKUP($F1162,DRT,2,FALSE)</f>
        <v>0</v>
      </c>
      <c r="J1162" s="213">
        <f>($G1162-SUM($H1162:I1162))*VLOOKUP($F1162,DRT,2,FALSE)</f>
        <v>0</v>
      </c>
      <c r="K1162" s="215">
        <f>($G1162-SUM($H1162:J1162))*VLOOKUP($F1162,DRT,2,FALSE)</f>
        <v>0</v>
      </c>
      <c r="L1162" s="214">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46">
        <f t="shared" si="428"/>
        <v>0</v>
      </c>
      <c r="Y1162"/>
      <c r="Z1162"/>
    </row>
    <row r="1163" spans="1:26" x14ac:dyDescent="0.2">
      <c r="A1163" s="318"/>
      <c r="B1163" s="71"/>
      <c r="C1163" s="64"/>
      <c r="D1163" s="65"/>
      <c r="E1163" s="64" t="s">
        <v>497</v>
      </c>
      <c r="F1163" s="24"/>
      <c r="G1163" s="69">
        <f t="shared" ref="G1163:W1163" si="429">SUBTOTAL(9,G1164:G1167)</f>
        <v>0</v>
      </c>
      <c r="H1163" s="70">
        <f t="shared" si="429"/>
        <v>0</v>
      </c>
      <c r="I1163" s="66">
        <f t="shared" si="429"/>
        <v>0</v>
      </c>
      <c r="J1163" s="66">
        <f t="shared" si="429"/>
        <v>0</v>
      </c>
      <c r="K1163" s="67">
        <f t="shared" si="429"/>
        <v>0</v>
      </c>
      <c r="L1163" s="34">
        <f t="shared" si="429"/>
        <v>0</v>
      </c>
      <c r="M1163" s="34">
        <f t="shared" si="429"/>
        <v>0</v>
      </c>
      <c r="N1163" s="34">
        <f t="shared" si="429"/>
        <v>0</v>
      </c>
      <c r="O1163" s="34">
        <f t="shared" si="429"/>
        <v>0</v>
      </c>
      <c r="P1163" s="34">
        <f t="shared" si="429"/>
        <v>0</v>
      </c>
      <c r="Q1163" s="34">
        <f t="shared" si="429"/>
        <v>0</v>
      </c>
      <c r="R1163" s="34">
        <f t="shared" si="429"/>
        <v>0</v>
      </c>
      <c r="S1163" s="34">
        <f t="shared" si="429"/>
        <v>0</v>
      </c>
      <c r="T1163" s="34">
        <f t="shared" si="429"/>
        <v>0</v>
      </c>
      <c r="U1163" s="34">
        <f t="shared" si="429"/>
        <v>0</v>
      </c>
      <c r="V1163" s="34">
        <f t="shared" si="429"/>
        <v>0</v>
      </c>
      <c r="W1163" s="49">
        <f t="shared" si="429"/>
        <v>0</v>
      </c>
      <c r="Y1163"/>
      <c r="Z1163"/>
    </row>
    <row r="1164" spans="1:26" outlineLevel="1" x14ac:dyDescent="0.2">
      <c r="A1164" s="318"/>
      <c r="B1164" s="71"/>
      <c r="C1164" s="64"/>
      <c r="D1164" s="64"/>
      <c r="E1164" s="64"/>
      <c r="F1164" s="176" t="s">
        <v>378</v>
      </c>
      <c r="G1164" s="188">
        <f>G304</f>
        <v>0</v>
      </c>
      <c r="H1164" s="189">
        <f t="shared" ref="H1164:K1167" si="430">$G1164*VLOOKUP($F1164,DRT,2,FALSE)</f>
        <v>0</v>
      </c>
      <c r="I1164" s="184">
        <f t="shared" si="430"/>
        <v>0</v>
      </c>
      <c r="J1164" s="213">
        <f t="shared" si="430"/>
        <v>0</v>
      </c>
      <c r="K1164" s="215">
        <f t="shared" si="430"/>
        <v>0</v>
      </c>
      <c r="L1164" s="42"/>
      <c r="M1164" s="42"/>
      <c r="N1164" s="42"/>
      <c r="O1164" s="42"/>
      <c r="P1164" s="42"/>
      <c r="Q1164" s="42"/>
      <c r="R1164" s="42"/>
      <c r="S1164" s="42"/>
      <c r="T1164" s="42"/>
      <c r="U1164" s="42"/>
      <c r="V1164" s="42"/>
      <c r="W1164" s="46">
        <f>G1164-SUM(H1164:V1164)</f>
        <v>0</v>
      </c>
      <c r="Y1164"/>
      <c r="Z1164"/>
    </row>
    <row r="1165" spans="1:26" outlineLevel="1" x14ac:dyDescent="0.2">
      <c r="A1165" s="318"/>
      <c r="B1165" s="25"/>
      <c r="C1165" s="24"/>
      <c r="D1165" s="24"/>
      <c r="E1165" s="64"/>
      <c r="F1165" s="176" t="s">
        <v>377</v>
      </c>
      <c r="G1165" s="188">
        <f>G305</f>
        <v>0</v>
      </c>
      <c r="H1165" s="189">
        <f t="shared" si="430"/>
        <v>0</v>
      </c>
      <c r="I1165" s="184">
        <f t="shared" si="430"/>
        <v>0</v>
      </c>
      <c r="J1165" s="184">
        <f t="shared" si="430"/>
        <v>0</v>
      </c>
      <c r="K1165" s="222">
        <f t="shared" si="430"/>
        <v>0</v>
      </c>
      <c r="L1165" s="42"/>
      <c r="M1165" s="42"/>
      <c r="N1165" s="42"/>
      <c r="O1165" s="42"/>
      <c r="P1165" s="42"/>
      <c r="Q1165" s="42"/>
      <c r="R1165" s="42"/>
      <c r="S1165" s="42"/>
      <c r="T1165" s="42"/>
      <c r="U1165" s="42"/>
      <c r="V1165" s="42"/>
      <c r="W1165" s="221">
        <f>G1165-SUM(H1165:V1165)</f>
        <v>0</v>
      </c>
      <c r="Y1165"/>
      <c r="Z1165"/>
    </row>
    <row r="1166" spans="1:26" outlineLevel="1" x14ac:dyDescent="0.2">
      <c r="A1166" s="318"/>
      <c r="B1166" s="25"/>
      <c r="C1166" s="24"/>
      <c r="D1166" s="24"/>
      <c r="E1166" s="64"/>
      <c r="F1166" s="176" t="s">
        <v>376</v>
      </c>
      <c r="G1166" s="188">
        <f>G306</f>
        <v>0</v>
      </c>
      <c r="H1166" s="189">
        <f t="shared" si="430"/>
        <v>0</v>
      </c>
      <c r="I1166" s="184">
        <f>($G1166-SUM($H1166:H1166))*VLOOKUP($F1166,DRT,2,FALSE)</f>
        <v>0</v>
      </c>
      <c r="J1166" s="184">
        <f>($G1166-SUM($H1166:I1166))*VLOOKUP($F1166,DRT,2,FALSE)</f>
        <v>0</v>
      </c>
      <c r="K1166" s="215">
        <f>($G1166-SUM($H1166:J1166))*VLOOKUP($F1166,DRT,2,FALSE)</f>
        <v>0</v>
      </c>
      <c r="L1166" s="189">
        <f>($G1166-SUM($H1166:K1166))*VLOOKUP($F1166,DRT,4,FALSE)</f>
        <v>0</v>
      </c>
      <c r="M1166" s="184">
        <f>($G1166-SUM($H1166:L1166))*VLOOKUP($F1166,DRT,4,FALSE)</f>
        <v>0</v>
      </c>
      <c r="N1166" s="184">
        <f>($G1166-SUM($H1166:M1166))*VLOOKUP($F1166,DRT,4,FALSE)</f>
        <v>0</v>
      </c>
      <c r="O1166" s="184">
        <f>($G1166-SUM($H1166:N1166))*VLOOKUP($F1166,DRT,4,FALSE)</f>
        <v>0</v>
      </c>
      <c r="P1166" s="184">
        <f>($G1166-SUM($H1166:O1166))*VLOOKUP($F1166,DRT,4,FALSE)</f>
        <v>0</v>
      </c>
      <c r="Q1166" s="184">
        <f>($G1166-SUM($H1166:P1166))*VLOOKUP($F1166,DRT,4,FALSE)</f>
        <v>0</v>
      </c>
      <c r="R1166" s="184">
        <f>($G1166-SUM($H1166:Q1166))*VLOOKUP($F1166,DRT,4,FALSE)</f>
        <v>0</v>
      </c>
      <c r="S1166" s="184">
        <f>($G1166-SUM($H1166:R1166))*VLOOKUP($F1166,DRT,4,FALSE)</f>
        <v>0</v>
      </c>
      <c r="T1166" s="184">
        <f>($G1166-SUM($H1166:S1166))*VLOOKUP($F1166,DRT,4,FALSE)</f>
        <v>0</v>
      </c>
      <c r="U1166" s="184">
        <f>($G1166-SUM($H1166:T1166))*VLOOKUP($F1166,DRT,4,FALSE)</f>
        <v>0</v>
      </c>
      <c r="V1166" s="213">
        <f>($G1166-SUM($H1166:U1166))*VLOOKUP($F1166,DRT,4,FALSE)</f>
        <v>0</v>
      </c>
      <c r="W1166" s="186">
        <f>G1166-SUM(H1166:V1166)</f>
        <v>0</v>
      </c>
      <c r="Y1166"/>
      <c r="Z1166"/>
    </row>
    <row r="1167" spans="1:26" outlineLevel="1" x14ac:dyDescent="0.2">
      <c r="A1167" s="318"/>
      <c r="B1167" s="25"/>
      <c r="C1167" s="24"/>
      <c r="D1167" s="24"/>
      <c r="E1167" s="64"/>
      <c r="F1167" s="176" t="s">
        <v>375</v>
      </c>
      <c r="G1167" s="188">
        <f>G307</f>
        <v>0</v>
      </c>
      <c r="H1167" s="189">
        <f t="shared" si="430"/>
        <v>0</v>
      </c>
      <c r="I1167" s="184">
        <f>($G1167-SUM($H1167:H1167))*VLOOKUP($F1167,DRT,2,FALSE)</f>
        <v>0</v>
      </c>
      <c r="J1167" s="184">
        <f>($G1167-SUM($H1167:I1167))*VLOOKUP($F1167,DRT,2,FALSE)</f>
        <v>0</v>
      </c>
      <c r="K1167" s="215">
        <f>($G1167-SUM($H1167:J1167))*VLOOKUP($F1167,DRT,2,FALSE)</f>
        <v>0</v>
      </c>
      <c r="L1167" s="189">
        <f>($G1167-SUM($H1167:K1167))*VLOOKUP($F1167,DRT,4,FALSE)</f>
        <v>0</v>
      </c>
      <c r="M1167" s="184">
        <f>($G1167-SUM($H1167:L1167))*VLOOKUP($F1167,DRT,4,FALSE)</f>
        <v>0</v>
      </c>
      <c r="N1167" s="184">
        <f>($G1167-SUM($H1167:M1167))*VLOOKUP($F1167,DRT,4,FALSE)</f>
        <v>0</v>
      </c>
      <c r="O1167" s="184">
        <f>($G1167-SUM($H1167:N1167))*VLOOKUP($F1167,DRT,4,FALSE)</f>
        <v>0</v>
      </c>
      <c r="P1167" s="184">
        <f>($G1167-SUM($H1167:O1167))*VLOOKUP($F1167,DRT,4,FALSE)</f>
        <v>0</v>
      </c>
      <c r="Q1167" s="184">
        <f>($G1167-SUM($H1167:P1167))*VLOOKUP($F1167,DRT,4,FALSE)</f>
        <v>0</v>
      </c>
      <c r="R1167" s="184">
        <f>($G1167-SUM($H1167:Q1167))*VLOOKUP($F1167,DRT,4,FALSE)</f>
        <v>0</v>
      </c>
      <c r="S1167" s="184">
        <f>($G1167-SUM($H1167:R1167))*VLOOKUP($F1167,DRT,4,FALSE)</f>
        <v>0</v>
      </c>
      <c r="T1167" s="184">
        <f>($G1167-SUM($H1167:S1167))*VLOOKUP($F1167,DRT,4,FALSE)</f>
        <v>0</v>
      </c>
      <c r="U1167" s="184">
        <f>($G1167-SUM($H1167:T1167))*VLOOKUP($F1167,DRT,4,FALSE)</f>
        <v>0</v>
      </c>
      <c r="V1167" s="213">
        <f>($G1167-SUM($H1167:U1167))*VLOOKUP($F1167,DRT,4,FALSE)</f>
        <v>0</v>
      </c>
      <c r="W1167" s="186">
        <f t="shared" ref="W1167" si="431">G1167-SUM(H1167:V1167)</f>
        <v>0</v>
      </c>
      <c r="Y1167"/>
      <c r="Z1167"/>
    </row>
    <row r="1168" spans="1:26" x14ac:dyDescent="0.2">
      <c r="A1168" s="318"/>
      <c r="B1168" s="25"/>
      <c r="C1168" s="24"/>
      <c r="D1168" s="24"/>
      <c r="E1168" s="64" t="s">
        <v>496</v>
      </c>
      <c r="F1168" s="24"/>
      <c r="G1168" s="69">
        <f>SUBTOTAL(9,G1169)</f>
        <v>0</v>
      </c>
      <c r="H1168" s="66">
        <f t="shared" ref="H1168:W1168" si="432">SUBTOTAL(9,H1169)</f>
        <v>0</v>
      </c>
      <c r="I1168" s="66">
        <f t="shared" si="432"/>
        <v>0</v>
      </c>
      <c r="J1168" s="66">
        <f t="shared" si="432"/>
        <v>0</v>
      </c>
      <c r="K1168" s="67">
        <f t="shared" si="432"/>
        <v>0</v>
      </c>
      <c r="L1168" s="34">
        <f t="shared" si="432"/>
        <v>0</v>
      </c>
      <c r="M1168" s="34">
        <f t="shared" si="432"/>
        <v>0</v>
      </c>
      <c r="N1168" s="34">
        <f t="shared" si="432"/>
        <v>0</v>
      </c>
      <c r="O1168" s="34">
        <f t="shared" si="432"/>
        <v>0</v>
      </c>
      <c r="P1168" s="34">
        <f t="shared" si="432"/>
        <v>0</v>
      </c>
      <c r="Q1168" s="34">
        <f t="shared" si="432"/>
        <v>0</v>
      </c>
      <c r="R1168" s="34">
        <f t="shared" si="432"/>
        <v>0</v>
      </c>
      <c r="S1168" s="34">
        <f t="shared" si="432"/>
        <v>0</v>
      </c>
      <c r="T1168" s="34">
        <f t="shared" si="432"/>
        <v>0</v>
      </c>
      <c r="U1168" s="34">
        <f t="shared" si="432"/>
        <v>0</v>
      </c>
      <c r="V1168" s="34">
        <f t="shared" si="432"/>
        <v>0</v>
      </c>
      <c r="W1168" s="49">
        <f t="shared" si="432"/>
        <v>0</v>
      </c>
      <c r="Y1168"/>
      <c r="Z1168"/>
    </row>
    <row r="1169" spans="1:26" ht="12.75" customHeight="1" outlineLevel="1" x14ac:dyDescent="0.2">
      <c r="A1169" s="318"/>
      <c r="B1169" s="256"/>
      <c r="C1169" s="257"/>
      <c r="D1169" s="257"/>
      <c r="E1169" s="257"/>
      <c r="F1169" s="176" t="s">
        <v>494</v>
      </c>
      <c r="G1169" s="188">
        <f t="shared" ref="G1169:V1169" si="433">G309</f>
        <v>0</v>
      </c>
      <c r="H1169" s="214">
        <f t="shared" si="433"/>
        <v>0</v>
      </c>
      <c r="I1169" s="184">
        <f t="shared" si="433"/>
        <v>0</v>
      </c>
      <c r="J1169" s="184">
        <f t="shared" si="433"/>
        <v>0</v>
      </c>
      <c r="K1169" s="215">
        <f t="shared" si="433"/>
        <v>0</v>
      </c>
      <c r="L1169" s="214">
        <f t="shared" si="433"/>
        <v>0</v>
      </c>
      <c r="M1169" s="184">
        <f t="shared" si="433"/>
        <v>0</v>
      </c>
      <c r="N1169" s="184">
        <f t="shared" si="433"/>
        <v>0</v>
      </c>
      <c r="O1169" s="184">
        <f t="shared" si="433"/>
        <v>0</v>
      </c>
      <c r="P1169" s="184">
        <f t="shared" si="433"/>
        <v>0</v>
      </c>
      <c r="Q1169" s="184">
        <f t="shared" si="433"/>
        <v>0</v>
      </c>
      <c r="R1169" s="184">
        <f t="shared" si="433"/>
        <v>0</v>
      </c>
      <c r="S1169" s="184">
        <f t="shared" si="433"/>
        <v>0</v>
      </c>
      <c r="T1169" s="184">
        <f t="shared" si="433"/>
        <v>0</v>
      </c>
      <c r="U1169" s="184">
        <f t="shared" si="433"/>
        <v>0</v>
      </c>
      <c r="V1169" s="215">
        <f t="shared" si="433"/>
        <v>0</v>
      </c>
      <c r="W1169" s="46">
        <f t="shared" ref="W1169" si="434">G1169-SUM(H1169:V1169)</f>
        <v>0</v>
      </c>
      <c r="Y1169"/>
      <c r="Z1169"/>
    </row>
    <row r="1170" spans="1:26" outlineLevel="1" x14ac:dyDescent="0.2">
      <c r="A1170" s="318"/>
      <c r="B1170" s="25"/>
      <c r="C1170" s="24"/>
      <c r="D1170" s="24"/>
      <c r="E1170" s="64" t="s">
        <v>490</v>
      </c>
      <c r="F1170" s="24"/>
      <c r="G1170" s="75">
        <f t="shared" ref="G1170:W1170" si="435">SUBTOTAL(9,G1171:G1173)</f>
        <v>0</v>
      </c>
      <c r="H1170" s="42">
        <f t="shared" si="435"/>
        <v>0</v>
      </c>
      <c r="I1170" s="42">
        <f t="shared" si="435"/>
        <v>0</v>
      </c>
      <c r="J1170" s="42">
        <f t="shared" si="435"/>
        <v>0</v>
      </c>
      <c r="K1170" s="44">
        <f t="shared" si="435"/>
        <v>0</v>
      </c>
      <c r="L1170" s="42">
        <f t="shared" si="435"/>
        <v>0</v>
      </c>
      <c r="M1170" s="42">
        <f t="shared" si="435"/>
        <v>0</v>
      </c>
      <c r="N1170" s="42">
        <f t="shared" si="435"/>
        <v>0</v>
      </c>
      <c r="O1170" s="42">
        <f t="shared" si="435"/>
        <v>0</v>
      </c>
      <c r="P1170" s="42">
        <f t="shared" si="435"/>
        <v>0</v>
      </c>
      <c r="Q1170" s="42">
        <f t="shared" si="435"/>
        <v>0</v>
      </c>
      <c r="R1170" s="42">
        <f t="shared" si="435"/>
        <v>0</v>
      </c>
      <c r="S1170" s="42">
        <f t="shared" si="435"/>
        <v>0</v>
      </c>
      <c r="T1170" s="42">
        <f t="shared" si="435"/>
        <v>0</v>
      </c>
      <c r="U1170" s="42">
        <f t="shared" si="435"/>
        <v>0</v>
      </c>
      <c r="V1170" s="42">
        <f t="shared" si="435"/>
        <v>0</v>
      </c>
      <c r="W1170" s="49">
        <f t="shared" si="435"/>
        <v>0</v>
      </c>
      <c r="Y1170"/>
      <c r="Z1170"/>
    </row>
    <row r="1171" spans="1:26" outlineLevel="1" x14ac:dyDescent="0.2">
      <c r="A1171" s="318"/>
      <c r="B1171" s="25"/>
      <c r="C1171" s="24"/>
      <c r="D1171" s="24"/>
      <c r="E1171" s="64"/>
      <c r="F1171" s="433" t="s">
        <v>491</v>
      </c>
      <c r="G1171" s="188">
        <f>G311</f>
        <v>0</v>
      </c>
      <c r="H1171" s="189">
        <f t="shared" ref="H1171:K1172" si="436">IF(H311="",0,H311*VLOOKUP($F1171,DRT,3,FALSE))</f>
        <v>0</v>
      </c>
      <c r="I1171" s="184">
        <f t="shared" si="436"/>
        <v>0</v>
      </c>
      <c r="J1171" s="184">
        <f t="shared" si="436"/>
        <v>0</v>
      </c>
      <c r="K1171" s="215">
        <f t="shared" si="436"/>
        <v>0</v>
      </c>
      <c r="L1171" s="189">
        <f>(SUM($H311:L311)-SUM($H1171:K1171))*VLOOKUP($F1171,DRT,4,FALSE)</f>
        <v>0</v>
      </c>
      <c r="M1171" s="184">
        <f>(SUM($H311:M311)-SUM($H1171:L1171))*VLOOKUP($F1171,DRT,4,FALSE)</f>
        <v>0</v>
      </c>
      <c r="N1171" s="184">
        <f>(SUM($H311:N311)-SUM($H1171:M1171))*VLOOKUP($F1171,DRT,4,FALSE)</f>
        <v>0</v>
      </c>
      <c r="O1171" s="184">
        <f>(SUM($H311:O311)-SUM($H1171:N1171))*VLOOKUP($F1171,DRT,4,FALSE)</f>
        <v>0</v>
      </c>
      <c r="P1171" s="184">
        <f>(SUM($H311:P311)-SUM($H1171:O1171))*VLOOKUP($F1171,DRT,4,FALSE)</f>
        <v>0</v>
      </c>
      <c r="Q1171" s="184">
        <f>(SUM($H311:Q311)-SUM($H1171:P1171))*VLOOKUP($F1171,DRT,4,FALSE)</f>
        <v>0</v>
      </c>
      <c r="R1171" s="184">
        <f>(SUM($H311:R311)-SUM($H1171:Q1171))*VLOOKUP($F1171,DRT,4,FALSE)</f>
        <v>0</v>
      </c>
      <c r="S1171" s="184">
        <f>(SUM($H311:S311)-SUM($H1171:R1171))*VLOOKUP($F1171,DRT,4,FALSE)</f>
        <v>0</v>
      </c>
      <c r="T1171" s="184">
        <f>(SUM($H311:T311)-SUM($H1171:S1171))*VLOOKUP($F1171,DRT,4,FALSE)</f>
        <v>0</v>
      </c>
      <c r="U1171" s="184">
        <f>(SUM($H311:U311)-SUM($H1171:T1171))*VLOOKUP($F1171,DRT,4,FALSE)</f>
        <v>0</v>
      </c>
      <c r="V1171" s="213">
        <f>(SUM($H311:V311)-SUM($H1171:U1171))*VLOOKUP($F1171,DRT,4,FALSE)</f>
        <v>0</v>
      </c>
      <c r="W1171" s="46">
        <f t="shared" ref="W1171:W1172" si="437">G1171-SUM(H1171:V1171)</f>
        <v>0</v>
      </c>
      <c r="Y1171"/>
      <c r="Z1171"/>
    </row>
    <row r="1172" spans="1:26" outlineLevel="1" x14ac:dyDescent="0.2">
      <c r="A1172" s="318"/>
      <c r="B1172" s="25"/>
      <c r="C1172" s="24"/>
      <c r="D1172" s="24"/>
      <c r="E1172" s="64"/>
      <c r="F1172" s="433" t="s">
        <v>492</v>
      </c>
      <c r="G1172" s="188">
        <f>G312</f>
        <v>0</v>
      </c>
      <c r="H1172" s="189">
        <f t="shared" si="436"/>
        <v>0</v>
      </c>
      <c r="I1172" s="184">
        <f t="shared" si="436"/>
        <v>0</v>
      </c>
      <c r="J1172" s="184">
        <f t="shared" si="436"/>
        <v>0</v>
      </c>
      <c r="K1172" s="215">
        <f t="shared" si="436"/>
        <v>0</v>
      </c>
      <c r="L1172" s="189">
        <f>(SUM($H312:L312)-SUM($H1172:K1172))*VLOOKUP($F1172,DRT,4,FALSE)</f>
        <v>0</v>
      </c>
      <c r="M1172" s="184">
        <f>(SUM($H312:M312)-SUM($H1172:L1172))*VLOOKUP($F1172,DRT,4,FALSE)</f>
        <v>0</v>
      </c>
      <c r="N1172" s="184">
        <f>(SUM($H312:N312)-SUM($H1172:M1172))*VLOOKUP($F1172,DRT,4,FALSE)</f>
        <v>0</v>
      </c>
      <c r="O1172" s="184">
        <f>(SUM($H312:O312)-SUM($H1172:N1172))*VLOOKUP($F1172,DRT,4,FALSE)</f>
        <v>0</v>
      </c>
      <c r="P1172" s="184">
        <f>(SUM($H312:P312)-SUM($H1172:O1172))*VLOOKUP($F1172,DRT,4,FALSE)</f>
        <v>0</v>
      </c>
      <c r="Q1172" s="184">
        <f>(SUM($H312:Q312)-SUM($H1172:P1172))*VLOOKUP($F1172,DRT,4,FALSE)</f>
        <v>0</v>
      </c>
      <c r="R1172" s="184">
        <f>(SUM($H312:R312)-SUM($H1172:Q1172))*VLOOKUP($F1172,DRT,4,FALSE)</f>
        <v>0</v>
      </c>
      <c r="S1172" s="184">
        <f>(SUM($H312:S312)-SUM($H1172:R1172))*VLOOKUP($F1172,DRT,4,FALSE)</f>
        <v>0</v>
      </c>
      <c r="T1172" s="184">
        <f>(SUM($H312:T312)-SUM($H1172:S1172))*VLOOKUP($F1172,DRT,4,FALSE)</f>
        <v>0</v>
      </c>
      <c r="U1172" s="184">
        <f>(SUM($H312:U312)-SUM($H1172:T1172))*VLOOKUP($F1172,DRT,4,FALSE)</f>
        <v>0</v>
      </c>
      <c r="V1172" s="213">
        <f>(SUM($H312:V312)-SUM($H1172:U1172))*VLOOKUP($F1172,DRT,4,FALSE)</f>
        <v>0</v>
      </c>
      <c r="W1172" s="46">
        <f t="shared" si="437"/>
        <v>0</v>
      </c>
      <c r="Y1172"/>
      <c r="Z1172"/>
    </row>
    <row r="1173" spans="1:26" outlineLevel="1" x14ac:dyDescent="0.2">
      <c r="A1173" s="318"/>
      <c r="B1173" s="25"/>
      <c r="C1173" s="24"/>
      <c r="D1173" s="24"/>
      <c r="E1173" s="64"/>
      <c r="F1173" s="433" t="s">
        <v>493</v>
      </c>
      <c r="G1173" s="188">
        <f>G313</f>
        <v>0</v>
      </c>
      <c r="H1173" s="178">
        <f t="shared" ref="H1173:V1173" si="438">H313</f>
        <v>0</v>
      </c>
      <c r="I1173" s="182">
        <f t="shared" si="438"/>
        <v>0</v>
      </c>
      <c r="J1173" s="182">
        <f t="shared" si="438"/>
        <v>0</v>
      </c>
      <c r="K1173" s="183">
        <f t="shared" si="438"/>
        <v>0</v>
      </c>
      <c r="L1173" s="189">
        <f t="shared" si="438"/>
        <v>0</v>
      </c>
      <c r="M1173" s="213">
        <f t="shared" si="438"/>
        <v>0</v>
      </c>
      <c r="N1173" s="184">
        <f t="shared" si="438"/>
        <v>0</v>
      </c>
      <c r="O1173" s="184">
        <f t="shared" si="438"/>
        <v>0</v>
      </c>
      <c r="P1173" s="184">
        <f t="shared" si="438"/>
        <v>0</v>
      </c>
      <c r="Q1173" s="184">
        <f t="shared" si="438"/>
        <v>0</v>
      </c>
      <c r="R1173" s="184">
        <f t="shared" si="438"/>
        <v>0</v>
      </c>
      <c r="S1173" s="184">
        <f t="shared" si="438"/>
        <v>0</v>
      </c>
      <c r="T1173" s="184">
        <f t="shared" si="438"/>
        <v>0</v>
      </c>
      <c r="U1173" s="184">
        <f t="shared" si="438"/>
        <v>0</v>
      </c>
      <c r="V1173" s="213">
        <f t="shared" si="438"/>
        <v>0</v>
      </c>
      <c r="W1173" s="46">
        <f t="shared" ref="W1173" si="439">G1173-SUM(H1173:V1173)</f>
        <v>0</v>
      </c>
      <c r="Y1173"/>
      <c r="Z1173"/>
    </row>
    <row r="1174" spans="1:26" x14ac:dyDescent="0.2">
      <c r="A1174" s="318"/>
      <c r="B1174" s="25"/>
      <c r="C1174" s="24"/>
      <c r="D1174" s="24"/>
      <c r="E1174" s="64" t="s">
        <v>495</v>
      </c>
      <c r="F1174" s="24"/>
      <c r="G1174" s="69">
        <f t="shared" ref="G1174:W1174" si="440">SUBTOTAL(9,G1175:G1177)</f>
        <v>0</v>
      </c>
      <c r="H1174" s="66">
        <f t="shared" si="440"/>
        <v>0</v>
      </c>
      <c r="I1174" s="66">
        <f t="shared" si="440"/>
        <v>0</v>
      </c>
      <c r="J1174" s="66">
        <f t="shared" si="440"/>
        <v>0</v>
      </c>
      <c r="K1174" s="67">
        <f t="shared" si="440"/>
        <v>0</v>
      </c>
      <c r="L1174" s="34">
        <f t="shared" si="440"/>
        <v>0</v>
      </c>
      <c r="M1174" s="34">
        <f t="shared" si="440"/>
        <v>0</v>
      </c>
      <c r="N1174" s="34">
        <f t="shared" si="440"/>
        <v>0</v>
      </c>
      <c r="O1174" s="34">
        <f t="shared" si="440"/>
        <v>0</v>
      </c>
      <c r="P1174" s="34">
        <f t="shared" si="440"/>
        <v>0</v>
      </c>
      <c r="Q1174" s="34">
        <f t="shared" si="440"/>
        <v>0</v>
      </c>
      <c r="R1174" s="34">
        <f t="shared" si="440"/>
        <v>0</v>
      </c>
      <c r="S1174" s="34">
        <f t="shared" si="440"/>
        <v>0</v>
      </c>
      <c r="T1174" s="34">
        <f t="shared" si="440"/>
        <v>0</v>
      </c>
      <c r="U1174" s="34">
        <f t="shared" si="440"/>
        <v>0</v>
      </c>
      <c r="V1174" s="34">
        <f t="shared" si="440"/>
        <v>0</v>
      </c>
      <c r="W1174" s="49">
        <f t="shared" si="440"/>
        <v>0</v>
      </c>
      <c r="Y1174"/>
      <c r="Z1174"/>
    </row>
    <row r="1175" spans="1:26" outlineLevel="1" x14ac:dyDescent="0.2">
      <c r="A1175" s="318"/>
      <c r="B1175" s="25"/>
      <c r="C1175" s="24"/>
      <c r="D1175" s="24"/>
      <c r="E1175" s="64"/>
      <c r="F1175" s="187" t="s">
        <v>488</v>
      </c>
      <c r="G1175" s="188">
        <f>G315</f>
        <v>0</v>
      </c>
      <c r="H1175" s="189">
        <f t="shared" ref="H1175:K1176" si="441">IF(H315="",0,H315*VLOOKUP($F1175,DRT,3,FALSE))</f>
        <v>0</v>
      </c>
      <c r="I1175" s="184">
        <f t="shared" si="441"/>
        <v>0</v>
      </c>
      <c r="J1175" s="184">
        <f t="shared" si="441"/>
        <v>0</v>
      </c>
      <c r="K1175" s="215">
        <f t="shared" si="441"/>
        <v>0</v>
      </c>
      <c r="L1175" s="189">
        <f>(SUM($H315:L315)-SUM($H1175:K1175))*VLOOKUP($F1175,DRT,4,FALSE)</f>
        <v>0</v>
      </c>
      <c r="M1175" s="184">
        <f>(SUM($H315:M315)-SUM($H1175:L1175))*VLOOKUP($F1175,DRT,4,FALSE)</f>
        <v>0</v>
      </c>
      <c r="N1175" s="184">
        <f>(SUM($H315:N315)-SUM($H1175:M1175))*VLOOKUP($F1175,DRT,4,FALSE)</f>
        <v>0</v>
      </c>
      <c r="O1175" s="184">
        <f>(SUM($H315:O315)-SUM($H1175:N1175))*VLOOKUP($F1175,DRT,4,FALSE)</f>
        <v>0</v>
      </c>
      <c r="P1175" s="184">
        <f>(SUM($H315:P315)-SUM($H1175:O1175))*VLOOKUP($F1175,DRT,4,FALSE)</f>
        <v>0</v>
      </c>
      <c r="Q1175" s="184">
        <f>(SUM($H315:Q315)-SUM($H1175:P1175))*VLOOKUP($F1175,DRT,4,FALSE)</f>
        <v>0</v>
      </c>
      <c r="R1175" s="184">
        <f>(SUM($H315:R315)-SUM($H1175:Q1175))*VLOOKUP($F1175,DRT,4,FALSE)</f>
        <v>0</v>
      </c>
      <c r="S1175" s="184">
        <f>(SUM($H315:S315)-SUM($H1175:R1175))*VLOOKUP($F1175,DRT,4,FALSE)</f>
        <v>0</v>
      </c>
      <c r="T1175" s="184">
        <f>(SUM($H315:T315)-SUM($H1175:S1175))*VLOOKUP($F1175,DRT,4,FALSE)</f>
        <v>0</v>
      </c>
      <c r="U1175" s="184">
        <f>(SUM($H315:U315)-SUM($H1175:T1175))*VLOOKUP($F1175,DRT,4,FALSE)</f>
        <v>0</v>
      </c>
      <c r="V1175" s="213">
        <f>(SUM($H315:V315)-SUM($H1175:U1175))*VLOOKUP($F1175,DRT,4,FALSE)</f>
        <v>0</v>
      </c>
      <c r="W1175" s="46">
        <f>G1175-SUM(H1175:V1175)</f>
        <v>0</v>
      </c>
      <c r="Y1175"/>
      <c r="Z1175"/>
    </row>
    <row r="1176" spans="1:26" ht="12.75" customHeight="1" outlineLevel="1" x14ac:dyDescent="0.2">
      <c r="A1176" s="318"/>
      <c r="B1176" s="256"/>
      <c r="C1176" s="257"/>
      <c r="D1176" s="257"/>
      <c r="E1176" s="257"/>
      <c r="F1176" s="176" t="s">
        <v>489</v>
      </c>
      <c r="G1176" s="226">
        <f>G316</f>
        <v>0</v>
      </c>
      <c r="H1176" s="189">
        <f t="shared" si="441"/>
        <v>0</v>
      </c>
      <c r="I1176" s="189">
        <f t="shared" si="441"/>
        <v>0</v>
      </c>
      <c r="J1176" s="189">
        <f t="shared" si="441"/>
        <v>0</v>
      </c>
      <c r="K1176" s="215">
        <f t="shared" si="441"/>
        <v>0</v>
      </c>
      <c r="L1176" s="189">
        <f>(SUM($H316:L316)-SUM($H1176:K1176))*VLOOKUP($F1176,DRT,4,FALSE)</f>
        <v>0</v>
      </c>
      <c r="M1176" s="189">
        <f>(SUM($H316:M316)-SUM($H1176:L1176))*VLOOKUP($F1176,DRT,4,FALSE)</f>
        <v>0</v>
      </c>
      <c r="N1176" s="189">
        <f>(SUM($H316:N316)-SUM($H1176:M1176))*VLOOKUP($F1176,DRT,4,FALSE)</f>
        <v>0</v>
      </c>
      <c r="O1176" s="189">
        <f>(SUM($H316:O316)-SUM($H1176:N1176))*VLOOKUP($F1176,DRT,4,FALSE)</f>
        <v>0</v>
      </c>
      <c r="P1176" s="189">
        <f>(SUM($H316:P316)-SUM($H1176:O1176))*VLOOKUP($F1176,DRT,4,FALSE)</f>
        <v>0</v>
      </c>
      <c r="Q1176" s="189">
        <f>(SUM($H316:Q316)-SUM($H1176:P1176))*VLOOKUP($F1176,DRT,4,FALSE)</f>
        <v>0</v>
      </c>
      <c r="R1176" s="189">
        <f>(SUM($H316:R316)-SUM($H1176:Q1176))*VLOOKUP($F1176,DRT,4,FALSE)</f>
        <v>0</v>
      </c>
      <c r="S1176" s="189">
        <f>(SUM($H316:S316)-SUM($H1176:R1176))*VLOOKUP($F1176,DRT,4,FALSE)</f>
        <v>0</v>
      </c>
      <c r="T1176" s="189">
        <f>(SUM($H316:T316)-SUM($H1176:S1176))*VLOOKUP($F1176,DRT,4,FALSE)</f>
        <v>0</v>
      </c>
      <c r="U1176" s="189">
        <f>(SUM($H316:U316)-SUM($H1176:T1176))*VLOOKUP($F1176,DRT,4,FALSE)</f>
        <v>0</v>
      </c>
      <c r="V1176" s="189">
        <f>(SUM($H316:V316)-SUM($H1176:U1176))*VLOOKUP($F1176,DRT,4,FALSE)</f>
        <v>0</v>
      </c>
      <c r="W1176" s="46">
        <f>G1176-SUM(H1176:V1176)</f>
        <v>0</v>
      </c>
      <c r="Y1176"/>
      <c r="Z1176"/>
    </row>
    <row r="1177" spans="1:26" ht="12.75" customHeight="1" outlineLevel="1" x14ac:dyDescent="0.2">
      <c r="A1177" s="318"/>
      <c r="B1177" s="256"/>
      <c r="C1177" s="257"/>
      <c r="D1177" s="257"/>
      <c r="E1177" s="257"/>
      <c r="F1177" s="176" t="s">
        <v>464</v>
      </c>
      <c r="G1177" s="226">
        <f>G317</f>
        <v>0</v>
      </c>
      <c r="H1177" s="223">
        <f t="shared" ref="H1177:V1177" si="442">H317</f>
        <v>0</v>
      </c>
      <c r="I1177" s="224">
        <f t="shared" si="442"/>
        <v>0</v>
      </c>
      <c r="J1177" s="224">
        <f t="shared" si="442"/>
        <v>0</v>
      </c>
      <c r="K1177" s="215">
        <f t="shared" si="442"/>
        <v>0</v>
      </c>
      <c r="L1177" s="223">
        <f t="shared" si="442"/>
        <v>0</v>
      </c>
      <c r="M1177" s="224">
        <f t="shared" si="442"/>
        <v>0</v>
      </c>
      <c r="N1177" s="184">
        <f t="shared" si="442"/>
        <v>0</v>
      </c>
      <c r="O1177" s="224">
        <f t="shared" si="442"/>
        <v>0</v>
      </c>
      <c r="P1177" s="224">
        <f t="shared" si="442"/>
        <v>0</v>
      </c>
      <c r="Q1177" s="224">
        <f t="shared" si="442"/>
        <v>0</v>
      </c>
      <c r="R1177" s="184">
        <f t="shared" si="442"/>
        <v>0</v>
      </c>
      <c r="S1177" s="224">
        <f t="shared" si="442"/>
        <v>0</v>
      </c>
      <c r="T1177" s="224">
        <f t="shared" si="442"/>
        <v>0</v>
      </c>
      <c r="U1177" s="224">
        <f t="shared" si="442"/>
        <v>0</v>
      </c>
      <c r="V1177" s="225">
        <f t="shared" si="442"/>
        <v>0</v>
      </c>
      <c r="W1177" s="46">
        <f t="shared" ref="W1177" si="443">G1177-SUM(H1177:V1177)</f>
        <v>0</v>
      </c>
      <c r="Y1177"/>
      <c r="Z1177"/>
    </row>
    <row r="1178" spans="1:26" x14ac:dyDescent="0.2">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c r="Y1178"/>
      <c r="Z1178"/>
    </row>
    <row r="1179" spans="1:26" x14ac:dyDescent="0.2">
      <c r="A1179" s="318"/>
      <c r="B1179" s="71"/>
      <c r="C1179" s="23"/>
      <c r="D1179" s="23"/>
      <c r="E1179" s="24" t="s">
        <v>142</v>
      </c>
      <c r="F1179" s="24"/>
      <c r="G1179" s="69">
        <f>SUBTOTAL(9,G1180:G1182)</f>
        <v>0</v>
      </c>
      <c r="H1179" s="70">
        <f t="shared" ref="H1179:W1179" si="444">SUBTOTAL(9,H1180:H1182)</f>
        <v>0</v>
      </c>
      <c r="I1179" s="66">
        <f t="shared" si="444"/>
        <v>0</v>
      </c>
      <c r="J1179" s="66">
        <f t="shared" si="444"/>
        <v>0</v>
      </c>
      <c r="K1179" s="67">
        <f t="shared" si="444"/>
        <v>0</v>
      </c>
      <c r="L1179" s="34">
        <f t="shared" si="444"/>
        <v>0</v>
      </c>
      <c r="M1179" s="34">
        <f t="shared" si="444"/>
        <v>0</v>
      </c>
      <c r="N1179" s="34">
        <f t="shared" si="444"/>
        <v>0</v>
      </c>
      <c r="O1179" s="34">
        <f t="shared" si="444"/>
        <v>0</v>
      </c>
      <c r="P1179" s="34">
        <f t="shared" si="444"/>
        <v>0</v>
      </c>
      <c r="Q1179" s="34">
        <f t="shared" si="444"/>
        <v>0</v>
      </c>
      <c r="R1179" s="34">
        <f t="shared" si="444"/>
        <v>0</v>
      </c>
      <c r="S1179" s="34">
        <f t="shared" si="444"/>
        <v>0</v>
      </c>
      <c r="T1179" s="34">
        <f t="shared" si="444"/>
        <v>0</v>
      </c>
      <c r="U1179" s="34">
        <f t="shared" si="444"/>
        <v>0</v>
      </c>
      <c r="V1179" s="34">
        <f t="shared" si="444"/>
        <v>0</v>
      </c>
      <c r="W1179" s="33">
        <f t="shared" si="444"/>
        <v>0</v>
      </c>
      <c r="Y1179"/>
      <c r="Z1179"/>
    </row>
    <row r="1180" spans="1:26" outlineLevel="1" x14ac:dyDescent="0.2">
      <c r="A1180" s="318"/>
      <c r="B1180" s="71"/>
      <c r="C1180" s="23"/>
      <c r="D1180" s="23"/>
      <c r="E1180" s="24"/>
      <c r="F1180" s="176" t="s">
        <v>129</v>
      </c>
      <c r="G1180" s="188">
        <f>G320</f>
        <v>0</v>
      </c>
      <c r="H1180" s="189">
        <f t="shared" ref="H1180:K1182" si="445">IF(H320="",0,H320*VLOOKUP($F1180,DRT,3,FALSE))</f>
        <v>0</v>
      </c>
      <c r="I1180" s="189">
        <f t="shared" si="445"/>
        <v>0</v>
      </c>
      <c r="J1180" s="189">
        <f t="shared" si="445"/>
        <v>0</v>
      </c>
      <c r="K1180" s="215">
        <f t="shared" si="445"/>
        <v>0</v>
      </c>
      <c r="L1180" s="189">
        <f>(SUM($H320:$K320)-SUM($H1180:K1180))*VLOOKUP($F1180,DRT,4,FALSE)</f>
        <v>0</v>
      </c>
      <c r="M1180" s="189">
        <f>(SUM($H320:$K320)-SUM($H1180:L1180))*VLOOKUP($F1180,DRT,4,FALSE)</f>
        <v>0</v>
      </c>
      <c r="N1180" s="189">
        <f>(SUM($H320:$K320)-SUM($H1180:M1180))*VLOOKUP($F1180,DRT,4,FALSE)</f>
        <v>0</v>
      </c>
      <c r="O1180" s="189">
        <f>(SUM($H320:$K320)-SUM($H1180:N1180))*VLOOKUP($F1180,DRT,4,FALSE)</f>
        <v>0</v>
      </c>
      <c r="P1180" s="189">
        <f>(SUM($H320:$K320)-SUM($H1180:O1180))*VLOOKUP($F1180,DRT,4,FALSE)</f>
        <v>0</v>
      </c>
      <c r="Q1180" s="189">
        <f>(SUM($H320:$K320)-SUM($H1180:P1180))*VLOOKUP($F1180,DRT,4,FALSE)</f>
        <v>0</v>
      </c>
      <c r="R1180" s="189">
        <f>(SUM($H320:$K320)-SUM($H1180:Q1180))*VLOOKUP($F1180,DRT,4,FALSE)</f>
        <v>0</v>
      </c>
      <c r="S1180" s="189">
        <f>(SUM($H320:$K320)-SUM($H1180:R1180))*VLOOKUP($F1180,DRT,4,FALSE)</f>
        <v>0</v>
      </c>
      <c r="T1180" s="189">
        <f>(SUM($H320:$K320)-SUM($H1180:S1180))*VLOOKUP($F1180,DRT,4,FALSE)</f>
        <v>0</v>
      </c>
      <c r="U1180" s="189">
        <f>(SUM($H320:$K320)-SUM($H1180:T1180))*VLOOKUP($F1180,DRT,4,FALSE)</f>
        <v>0</v>
      </c>
      <c r="V1180" s="215">
        <f>(SUM($H320:$K320)-SUM($H1180:U1180))*VLOOKUP($F1180,DRT,4,FALSE)</f>
        <v>0</v>
      </c>
      <c r="W1180" s="46">
        <f>G1180-SUM(H1180:V1180)</f>
        <v>0</v>
      </c>
      <c r="Y1180"/>
      <c r="Z1180"/>
    </row>
    <row r="1181" spans="1:26" outlineLevel="1" x14ac:dyDescent="0.2">
      <c r="A1181" s="318"/>
      <c r="B1181" s="71"/>
      <c r="C1181" s="23"/>
      <c r="D1181" s="23"/>
      <c r="E1181" s="24"/>
      <c r="F1181" s="176" t="s">
        <v>130</v>
      </c>
      <c r="G1181" s="188">
        <f>G321</f>
        <v>0</v>
      </c>
      <c r="H1181" s="189">
        <f t="shared" si="445"/>
        <v>0</v>
      </c>
      <c r="I1181" s="184">
        <f t="shared" si="445"/>
        <v>0</v>
      </c>
      <c r="J1181" s="184">
        <f t="shared" si="445"/>
        <v>0</v>
      </c>
      <c r="K1181" s="215">
        <f t="shared" si="445"/>
        <v>0</v>
      </c>
      <c r="L1181" s="181">
        <f>IF(L321="",0,L321*VLOOKUP($F1181,DRT,4,FALSE))</f>
        <v>0</v>
      </c>
      <c r="M1181" s="213">
        <f>(SUM($H321:$K321)-SUM($H1181:$K1181))*VLOOKUP($F1181,DRT,4,FALSE)</f>
        <v>0</v>
      </c>
      <c r="N1181" s="184">
        <f>(N($L321)-$L1181)*VLOOKUP($F1181,DRT,4,FALSE)</f>
        <v>0</v>
      </c>
      <c r="O1181" s="189">
        <f>(SUM($H321:$K321)-SUM($H1181:$K1181)-$M1181)*VLOOKUP($F1181,DRT,4,FALSE)</f>
        <v>0</v>
      </c>
      <c r="P1181" s="184">
        <f>(N($L321)-$L1181-$N1181)*VLOOKUP($F1181,DRT,4,FALSE)</f>
        <v>0</v>
      </c>
      <c r="Q1181" s="213">
        <f>(SUM($H321:$K321)-SUM($H1181:$K1181)-$M1181-$O1181)*VLOOKUP($F1181,DRT,4,FALSE)</f>
        <v>0</v>
      </c>
      <c r="R1181" s="184">
        <f>(N($L321)-$L1181-$N1181-$P1181)*VLOOKUP($F1181,DRT,4,FALSE)</f>
        <v>0</v>
      </c>
      <c r="S1181" s="184">
        <f>(SUM($H321:$K321)-SUM($H1181:$K1181)-$M1181-$O1181-$Q1181)*VLOOKUP($F1181,DRT,4,FALSE)</f>
        <v>0</v>
      </c>
      <c r="T1181" s="189">
        <f>(N($L321)-$L1181-$N1181-$P1181-$R1181)*VLOOKUP($F1181,DRT,4,FALSE)</f>
        <v>0</v>
      </c>
      <c r="U1181" s="184">
        <f>(SUM($H321:$K321)-SUM($H1181:$K1181)-$M1181-$O1181-$Q1181-$S1181)*VLOOKUP($F1181,DRT,4,FALSE)</f>
        <v>0</v>
      </c>
      <c r="V1181" s="213">
        <f>(N($L321)-$L1181-$N1181-$P1181-$R1181-$T1181)*VLOOKUP($F1181,DRT,4,FALSE)</f>
        <v>0</v>
      </c>
      <c r="W1181" s="46">
        <f>G1181-SUM(H1181:V1181)</f>
        <v>0</v>
      </c>
      <c r="Y1181"/>
      <c r="Z1181"/>
    </row>
    <row r="1182" spans="1:26" outlineLevel="1" x14ac:dyDescent="0.2">
      <c r="A1182" s="318"/>
      <c r="B1182" s="71"/>
      <c r="C1182" s="23"/>
      <c r="D1182" s="23"/>
      <c r="E1182" s="24"/>
      <c r="F1182" s="176" t="s">
        <v>131</v>
      </c>
      <c r="G1182" s="188">
        <f>G322</f>
        <v>0</v>
      </c>
      <c r="H1182" s="189">
        <f t="shared" si="445"/>
        <v>0</v>
      </c>
      <c r="I1182" s="184">
        <f t="shared" si="445"/>
        <v>0</v>
      </c>
      <c r="J1182" s="184">
        <f t="shared" si="445"/>
        <v>0</v>
      </c>
      <c r="K1182" s="215">
        <f t="shared" si="445"/>
        <v>0</v>
      </c>
      <c r="L1182" s="181">
        <f>IF(L322="",0,L322*VLOOKUP($F1182,DRT,4,FALSE))</f>
        <v>0</v>
      </c>
      <c r="M1182" s="192">
        <f>IF(M322="",0,M322*VLOOKUP($F1182,DRT,4,FALSE))</f>
        <v>0</v>
      </c>
      <c r="N1182" s="184">
        <f>(SUM($H322:$K322)-SUM($H1182:$K1182))*VLOOKUP($F1182,DRT,4,FALSE)</f>
        <v>0</v>
      </c>
      <c r="O1182" s="189">
        <f>($L322-$L1182)*VLOOKUP($F1182,DRT,4,FALSE)</f>
        <v>0</v>
      </c>
      <c r="P1182" s="184">
        <f>($M322-$M1182)*VLOOKUP($F1182,DRT,4,FALSE)</f>
        <v>0</v>
      </c>
      <c r="Q1182" s="213">
        <f>(SUM($H322:$K322)-SUM($H1182:$K1182)-N1182)*VLOOKUP($F1182,DRT,4,FALSE)</f>
        <v>0</v>
      </c>
      <c r="R1182" s="184">
        <f>($L322-$L1182-$O1182)*VLOOKUP($F1182,DRT,4,FALSE)</f>
        <v>0</v>
      </c>
      <c r="S1182" s="184">
        <f>($M322-$M1182-$P1182)*VLOOKUP($F1182,DRT,4,FALSE)</f>
        <v>0</v>
      </c>
      <c r="T1182" s="189">
        <f>(SUM($H322:$K322)-SUM($H1182:$K1182)-$N1182-$Q1182)*VLOOKUP($F1182,DRT,4,FALSE)</f>
        <v>0</v>
      </c>
      <c r="U1182" s="184">
        <f>($L322-$L1182-$O1182-$R1182)*VLOOKUP($F1182,DRT,4,FALSE)</f>
        <v>0</v>
      </c>
      <c r="V1182" s="213">
        <f>($M322-$M1182-$P1182-$S1182)*VLOOKUP($F1182,DRT,4,FALSE)</f>
        <v>0</v>
      </c>
      <c r="W1182" s="46">
        <f>G1182-SUM(H1182:V1182)</f>
        <v>0</v>
      </c>
      <c r="Y1182"/>
      <c r="Z1182"/>
    </row>
    <row r="1183" spans="1:26" x14ac:dyDescent="0.2">
      <c r="A1183" s="318"/>
      <c r="B1183" s="71"/>
      <c r="C1183" s="23"/>
      <c r="D1183" s="23"/>
      <c r="E1183" s="24" t="s">
        <v>393</v>
      </c>
      <c r="F1183" s="24"/>
      <c r="G1183" s="69">
        <f>SUBTOTAL(9,G1184:G1185)</f>
        <v>0</v>
      </c>
      <c r="H1183" s="70">
        <f t="shared" ref="H1183:W1183" si="446">SUBTOTAL(9,H1184:H1185)</f>
        <v>0</v>
      </c>
      <c r="I1183" s="66">
        <f t="shared" si="446"/>
        <v>0</v>
      </c>
      <c r="J1183" s="66">
        <f t="shared" si="446"/>
        <v>0</v>
      </c>
      <c r="K1183" s="67">
        <f t="shared" si="446"/>
        <v>0</v>
      </c>
      <c r="L1183" s="34">
        <f t="shared" si="446"/>
        <v>0</v>
      </c>
      <c r="M1183" s="34">
        <f t="shared" si="446"/>
        <v>0</v>
      </c>
      <c r="N1183" s="34">
        <f t="shared" si="446"/>
        <v>0</v>
      </c>
      <c r="O1183" s="34">
        <f t="shared" si="446"/>
        <v>0</v>
      </c>
      <c r="P1183" s="34">
        <f t="shared" si="446"/>
        <v>0</v>
      </c>
      <c r="Q1183" s="34">
        <f t="shared" si="446"/>
        <v>0</v>
      </c>
      <c r="R1183" s="34">
        <f t="shared" si="446"/>
        <v>0</v>
      </c>
      <c r="S1183" s="34">
        <f t="shared" si="446"/>
        <v>0</v>
      </c>
      <c r="T1183" s="34">
        <f t="shared" si="446"/>
        <v>0</v>
      </c>
      <c r="U1183" s="34">
        <f t="shared" si="446"/>
        <v>0</v>
      </c>
      <c r="V1183" s="34">
        <f t="shared" si="446"/>
        <v>0</v>
      </c>
      <c r="W1183" s="33">
        <f t="shared" si="446"/>
        <v>0</v>
      </c>
      <c r="Y1183"/>
      <c r="Z1183"/>
    </row>
    <row r="1184" spans="1:26" outlineLevel="1" x14ac:dyDescent="0.2">
      <c r="A1184" s="318"/>
      <c r="B1184" s="25"/>
      <c r="C1184" s="24"/>
      <c r="D1184" s="23"/>
      <c r="E1184" s="64"/>
      <c r="F1184" s="187" t="s">
        <v>201</v>
      </c>
      <c r="G1184" s="188">
        <f t="shared" ref="G1184:V1184" si="447">G324</f>
        <v>0</v>
      </c>
      <c r="H1184" s="189">
        <f t="shared" si="447"/>
        <v>0</v>
      </c>
      <c r="I1184" s="189">
        <f t="shared" si="447"/>
        <v>0</v>
      </c>
      <c r="J1184" s="45">
        <f t="shared" si="447"/>
        <v>0</v>
      </c>
      <c r="K1184" s="215">
        <f t="shared" si="447"/>
        <v>0</v>
      </c>
      <c r="L1184" s="189">
        <f t="shared" si="447"/>
        <v>0</v>
      </c>
      <c r="M1184" s="45">
        <f t="shared" si="447"/>
        <v>0</v>
      </c>
      <c r="N1184" s="184">
        <f t="shared" si="447"/>
        <v>0</v>
      </c>
      <c r="O1184" s="189">
        <f t="shared" si="447"/>
        <v>0</v>
      </c>
      <c r="P1184" s="189">
        <f t="shared" si="447"/>
        <v>0</v>
      </c>
      <c r="Q1184" s="45">
        <f t="shared" si="447"/>
        <v>0</v>
      </c>
      <c r="R1184" s="184">
        <f t="shared" si="447"/>
        <v>0</v>
      </c>
      <c r="S1184" s="189">
        <f t="shared" si="447"/>
        <v>0</v>
      </c>
      <c r="T1184" s="189">
        <f t="shared" si="447"/>
        <v>0</v>
      </c>
      <c r="U1184" s="189">
        <f t="shared" si="447"/>
        <v>0</v>
      </c>
      <c r="V1184" s="45">
        <f t="shared" si="447"/>
        <v>0</v>
      </c>
      <c r="W1184" s="46">
        <f>G1184-SUM(H1184:V1184)</f>
        <v>0</v>
      </c>
      <c r="Y1184"/>
      <c r="Z1184"/>
    </row>
    <row r="1185" spans="1:26" outlineLevel="1" x14ac:dyDescent="0.2">
      <c r="A1185" s="318"/>
      <c r="B1185" s="25"/>
      <c r="C1185" s="24"/>
      <c r="D1185" s="23"/>
      <c r="E1185" s="64"/>
      <c r="F1185" s="187" t="s">
        <v>314</v>
      </c>
      <c r="G1185" s="188">
        <f t="shared" ref="G1185:V1185" si="448">G325</f>
        <v>0</v>
      </c>
      <c r="H1185" s="189">
        <f t="shared" si="448"/>
        <v>0</v>
      </c>
      <c r="I1185" s="189">
        <f t="shared" si="448"/>
        <v>0</v>
      </c>
      <c r="J1185" s="45">
        <f t="shared" si="448"/>
        <v>0</v>
      </c>
      <c r="K1185" s="215">
        <f t="shared" si="448"/>
        <v>0</v>
      </c>
      <c r="L1185" s="189">
        <f t="shared" si="448"/>
        <v>0</v>
      </c>
      <c r="M1185" s="45">
        <f t="shared" si="448"/>
        <v>0</v>
      </c>
      <c r="N1185" s="184">
        <f t="shared" si="448"/>
        <v>0</v>
      </c>
      <c r="O1185" s="189">
        <f t="shared" si="448"/>
        <v>0</v>
      </c>
      <c r="P1185" s="189">
        <f t="shared" si="448"/>
        <v>0</v>
      </c>
      <c r="Q1185" s="45">
        <f t="shared" si="448"/>
        <v>0</v>
      </c>
      <c r="R1185" s="184">
        <f t="shared" si="448"/>
        <v>0</v>
      </c>
      <c r="S1185" s="189">
        <f t="shared" si="448"/>
        <v>0</v>
      </c>
      <c r="T1185" s="189">
        <f t="shared" si="448"/>
        <v>0</v>
      </c>
      <c r="U1185" s="189">
        <f t="shared" si="448"/>
        <v>0</v>
      </c>
      <c r="V1185" s="45">
        <f t="shared" si="448"/>
        <v>0</v>
      </c>
      <c r="W1185" s="46">
        <f>G1185-SUM(H1185:V1185)</f>
        <v>0</v>
      </c>
      <c r="Y1185"/>
      <c r="Z1185"/>
    </row>
    <row r="1186" spans="1:26" x14ac:dyDescent="0.2">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c r="Y1186"/>
      <c r="Z1186"/>
    </row>
    <row r="1187" spans="1:26" x14ac:dyDescent="0.2">
      <c r="A1187" s="318"/>
      <c r="B1187" s="71"/>
      <c r="C1187" s="23"/>
      <c r="D1187" s="23" t="s">
        <v>127</v>
      </c>
      <c r="E1187" s="24"/>
      <c r="F1187" s="24"/>
      <c r="G1187" s="75">
        <f>SUBTOTAL(9,G1188:G1193)</f>
        <v>0</v>
      </c>
      <c r="H1187" s="42">
        <f t="shared" ref="H1187:W1187" si="449">SUBTOTAL(9,H1188:H1193)</f>
        <v>0</v>
      </c>
      <c r="I1187" s="42">
        <f t="shared" si="449"/>
        <v>0</v>
      </c>
      <c r="J1187" s="42">
        <f t="shared" si="449"/>
        <v>0</v>
      </c>
      <c r="K1187" s="44">
        <f t="shared" si="449"/>
        <v>0</v>
      </c>
      <c r="L1187" s="42">
        <f t="shared" si="449"/>
        <v>0</v>
      </c>
      <c r="M1187" s="42">
        <f t="shared" si="449"/>
        <v>0</v>
      </c>
      <c r="N1187" s="42">
        <f t="shared" si="449"/>
        <v>0</v>
      </c>
      <c r="O1187" s="42">
        <f t="shared" si="449"/>
        <v>0</v>
      </c>
      <c r="P1187" s="42">
        <f t="shared" si="449"/>
        <v>0</v>
      </c>
      <c r="Q1187" s="42">
        <f t="shared" si="449"/>
        <v>0</v>
      </c>
      <c r="R1187" s="42">
        <f t="shared" si="449"/>
        <v>0</v>
      </c>
      <c r="S1187" s="42">
        <f t="shared" si="449"/>
        <v>0</v>
      </c>
      <c r="T1187" s="42">
        <f t="shared" si="449"/>
        <v>0</v>
      </c>
      <c r="U1187" s="42">
        <f t="shared" si="449"/>
        <v>0</v>
      </c>
      <c r="V1187" s="42">
        <f t="shared" si="449"/>
        <v>0</v>
      </c>
      <c r="W1187" s="49">
        <f t="shared" si="449"/>
        <v>0</v>
      </c>
      <c r="Y1187"/>
      <c r="Z1187"/>
    </row>
    <row r="1188" spans="1:26" outlineLevel="1" x14ac:dyDescent="0.2">
      <c r="A1188" s="318"/>
      <c r="B1188" s="25"/>
      <c r="C1188" s="24"/>
      <c r="D1188" s="23"/>
      <c r="E1188" s="64"/>
      <c r="F1188" s="187" t="s">
        <v>128</v>
      </c>
      <c r="G1188" s="188">
        <f t="shared" ref="G1188:W1188" si="450">G328</f>
        <v>0</v>
      </c>
      <c r="H1188" s="189">
        <f t="shared" si="450"/>
        <v>0</v>
      </c>
      <c r="I1188" s="189">
        <f t="shared" si="450"/>
        <v>0</v>
      </c>
      <c r="J1188" s="45">
        <f t="shared" si="450"/>
        <v>0</v>
      </c>
      <c r="K1188" s="215">
        <f t="shared" si="450"/>
        <v>0</v>
      </c>
      <c r="L1188" s="189">
        <f t="shared" si="450"/>
        <v>0</v>
      </c>
      <c r="M1188" s="45">
        <f t="shared" si="450"/>
        <v>0</v>
      </c>
      <c r="N1188" s="184">
        <f t="shared" si="450"/>
        <v>0</v>
      </c>
      <c r="O1188" s="189">
        <f t="shared" si="450"/>
        <v>0</v>
      </c>
      <c r="P1188" s="189">
        <f t="shared" si="450"/>
        <v>0</v>
      </c>
      <c r="Q1188" s="45">
        <f t="shared" si="450"/>
        <v>0</v>
      </c>
      <c r="R1188" s="184">
        <f t="shared" si="450"/>
        <v>0</v>
      </c>
      <c r="S1188" s="189">
        <f t="shared" si="450"/>
        <v>0</v>
      </c>
      <c r="T1188" s="189">
        <f t="shared" si="450"/>
        <v>0</v>
      </c>
      <c r="U1188" s="189">
        <f t="shared" si="450"/>
        <v>0</v>
      </c>
      <c r="V1188" s="45">
        <f t="shared" si="450"/>
        <v>0</v>
      </c>
      <c r="W1188" s="46">
        <f t="shared" si="450"/>
        <v>0</v>
      </c>
      <c r="Y1188"/>
      <c r="Z1188"/>
    </row>
    <row r="1189" spans="1:26" outlineLevel="1" x14ac:dyDescent="0.2">
      <c r="A1189" s="318"/>
      <c r="B1189" s="71"/>
      <c r="C1189" s="24"/>
      <c r="D1189" s="24"/>
      <c r="E1189" s="64"/>
      <c r="F1189" s="176" t="s">
        <v>132</v>
      </c>
      <c r="G1189" s="188">
        <f t="shared" ref="G1189:V1189" si="451">G329</f>
        <v>0</v>
      </c>
      <c r="H1189" s="189">
        <f t="shared" si="451"/>
        <v>0</v>
      </c>
      <c r="I1189" s="184">
        <f t="shared" si="451"/>
        <v>0</v>
      </c>
      <c r="J1189" s="184">
        <f t="shared" si="451"/>
        <v>0</v>
      </c>
      <c r="K1189" s="215">
        <f t="shared" si="451"/>
        <v>0</v>
      </c>
      <c r="L1189" s="214">
        <f t="shared" si="451"/>
        <v>0</v>
      </c>
      <c r="M1189" s="184">
        <f t="shared" si="451"/>
        <v>0</v>
      </c>
      <c r="N1189" s="184">
        <f t="shared" si="451"/>
        <v>0</v>
      </c>
      <c r="O1189" s="184">
        <f t="shared" si="451"/>
        <v>0</v>
      </c>
      <c r="P1189" s="184">
        <f t="shared" si="451"/>
        <v>0</v>
      </c>
      <c r="Q1189" s="213">
        <f t="shared" si="451"/>
        <v>0</v>
      </c>
      <c r="R1189" s="184">
        <f t="shared" si="451"/>
        <v>0</v>
      </c>
      <c r="S1189" s="184">
        <f t="shared" si="451"/>
        <v>0</v>
      </c>
      <c r="T1189" s="189">
        <f t="shared" si="451"/>
        <v>0</v>
      </c>
      <c r="U1189" s="184">
        <f t="shared" si="451"/>
        <v>0</v>
      </c>
      <c r="V1189" s="213">
        <f t="shared" si="451"/>
        <v>0</v>
      </c>
      <c r="W1189" s="46">
        <f>G1189-SUM(H1189:V1189)</f>
        <v>0</v>
      </c>
      <c r="Y1189"/>
      <c r="Z1189"/>
    </row>
    <row r="1190" spans="1:26" outlineLevel="1" x14ac:dyDescent="0.2">
      <c r="A1190" s="318"/>
      <c r="B1190" s="71"/>
      <c r="C1190" s="24"/>
      <c r="D1190" s="24"/>
      <c r="E1190" s="64"/>
      <c r="F1190" s="176" t="s">
        <v>133</v>
      </c>
      <c r="G1190" s="188">
        <f t="shared" ref="G1190:V1190" si="452">G330</f>
        <v>0</v>
      </c>
      <c r="H1190" s="189">
        <f t="shared" si="452"/>
        <v>0</v>
      </c>
      <c r="I1190" s="184">
        <f t="shared" si="452"/>
        <v>0</v>
      </c>
      <c r="J1190" s="184">
        <f t="shared" si="452"/>
        <v>0</v>
      </c>
      <c r="K1190" s="215">
        <f t="shared" si="452"/>
        <v>0</v>
      </c>
      <c r="L1190" s="214">
        <f t="shared" si="452"/>
        <v>0</v>
      </c>
      <c r="M1190" s="184">
        <f t="shared" si="452"/>
        <v>0</v>
      </c>
      <c r="N1190" s="224">
        <f t="shared" si="452"/>
        <v>0</v>
      </c>
      <c r="O1190" s="184">
        <f t="shared" si="452"/>
        <v>0</v>
      </c>
      <c r="P1190" s="184">
        <f t="shared" si="452"/>
        <v>0</v>
      </c>
      <c r="Q1190" s="213">
        <f t="shared" si="452"/>
        <v>0</v>
      </c>
      <c r="R1190" s="184">
        <f t="shared" si="452"/>
        <v>0</v>
      </c>
      <c r="S1190" s="184">
        <f t="shared" si="452"/>
        <v>0</v>
      </c>
      <c r="T1190" s="189">
        <f t="shared" si="452"/>
        <v>0</v>
      </c>
      <c r="U1190" s="184">
        <f t="shared" si="452"/>
        <v>0</v>
      </c>
      <c r="V1190" s="215">
        <f t="shared" si="452"/>
        <v>0</v>
      </c>
      <c r="W1190" s="46">
        <f>G1190-SUM(H1190:V1190)</f>
        <v>0</v>
      </c>
      <c r="Y1190"/>
      <c r="Z1190"/>
    </row>
    <row r="1191" spans="1:26" outlineLevel="1" x14ac:dyDescent="0.2">
      <c r="A1191" s="318"/>
      <c r="B1191" s="71"/>
      <c r="C1191" s="24"/>
      <c r="D1191" s="24"/>
      <c r="E1191" s="64"/>
      <c r="F1191" s="176" t="s">
        <v>134</v>
      </c>
      <c r="G1191" s="188">
        <f t="shared" ref="G1191:V1191" si="453">G331</f>
        <v>0</v>
      </c>
      <c r="H1191" s="189">
        <f t="shared" si="453"/>
        <v>0</v>
      </c>
      <c r="I1191" s="184">
        <f t="shared" si="453"/>
        <v>0</v>
      </c>
      <c r="J1191" s="184">
        <f t="shared" si="453"/>
        <v>0</v>
      </c>
      <c r="K1191" s="48">
        <f t="shared" si="453"/>
        <v>0</v>
      </c>
      <c r="L1191" s="189">
        <f t="shared" si="453"/>
        <v>0</v>
      </c>
      <c r="M1191" s="184">
        <f t="shared" si="453"/>
        <v>0</v>
      </c>
      <c r="N1191" s="184">
        <f t="shared" si="453"/>
        <v>0</v>
      </c>
      <c r="O1191" s="184">
        <f t="shared" si="453"/>
        <v>0</v>
      </c>
      <c r="P1191" s="184">
        <f t="shared" si="453"/>
        <v>0</v>
      </c>
      <c r="Q1191" s="213">
        <f t="shared" si="453"/>
        <v>0</v>
      </c>
      <c r="R1191" s="184">
        <f t="shared" si="453"/>
        <v>0</v>
      </c>
      <c r="S1191" s="184">
        <f t="shared" si="453"/>
        <v>0</v>
      </c>
      <c r="T1191" s="189">
        <f t="shared" si="453"/>
        <v>0</v>
      </c>
      <c r="U1191" s="184">
        <f t="shared" si="453"/>
        <v>0</v>
      </c>
      <c r="V1191" s="215">
        <f t="shared" si="453"/>
        <v>0</v>
      </c>
      <c r="W1191" s="46">
        <f>G1191-SUM(H1191:V1191)</f>
        <v>0</v>
      </c>
      <c r="Y1191"/>
      <c r="Z1191"/>
    </row>
    <row r="1192" spans="1:26" outlineLevel="1" x14ac:dyDescent="0.2">
      <c r="A1192" s="318"/>
      <c r="B1192" s="71"/>
      <c r="C1192" s="24"/>
      <c r="D1192" s="24"/>
      <c r="E1192" s="64"/>
      <c r="F1192" s="176" t="s">
        <v>135</v>
      </c>
      <c r="G1192" s="188">
        <f t="shared" ref="G1192:V1192" si="454">G332</f>
        <v>0</v>
      </c>
      <c r="H1192" s="189">
        <f t="shared" si="454"/>
        <v>0</v>
      </c>
      <c r="I1192" s="184">
        <f t="shared" si="454"/>
        <v>0</v>
      </c>
      <c r="J1192" s="184">
        <f t="shared" si="454"/>
        <v>0</v>
      </c>
      <c r="K1192" s="215">
        <f t="shared" si="454"/>
        <v>0</v>
      </c>
      <c r="L1192" s="214">
        <f t="shared" si="454"/>
        <v>0</v>
      </c>
      <c r="M1192" s="184">
        <f t="shared" si="454"/>
        <v>0</v>
      </c>
      <c r="N1192" s="227">
        <f t="shared" si="454"/>
        <v>0</v>
      </c>
      <c r="O1192" s="184">
        <f t="shared" si="454"/>
        <v>0</v>
      </c>
      <c r="P1192" s="184">
        <f t="shared" si="454"/>
        <v>0</v>
      </c>
      <c r="Q1192" s="213">
        <f t="shared" si="454"/>
        <v>0</v>
      </c>
      <c r="R1192" s="184">
        <f t="shared" si="454"/>
        <v>0</v>
      </c>
      <c r="S1192" s="184">
        <f t="shared" si="454"/>
        <v>0</v>
      </c>
      <c r="T1192" s="189">
        <f t="shared" si="454"/>
        <v>0</v>
      </c>
      <c r="U1192" s="184">
        <f t="shared" si="454"/>
        <v>0</v>
      </c>
      <c r="V1192" s="215">
        <f t="shared" si="454"/>
        <v>0</v>
      </c>
      <c r="W1192" s="46">
        <f>G1192-SUM(H1192:V1192)</f>
        <v>0</v>
      </c>
      <c r="Y1192"/>
      <c r="Z1192"/>
    </row>
    <row r="1193" spans="1:26" outlineLevel="1" x14ac:dyDescent="0.2">
      <c r="A1193" s="318"/>
      <c r="B1193" s="71"/>
      <c r="C1193" s="64"/>
      <c r="D1193" s="64"/>
      <c r="E1193" s="64"/>
      <c r="F1193" s="176" t="s">
        <v>136</v>
      </c>
      <c r="G1193" s="188">
        <f t="shared" ref="G1193:V1193" si="455">G333</f>
        <v>0</v>
      </c>
      <c r="H1193" s="189">
        <f t="shared" si="455"/>
        <v>0</v>
      </c>
      <c r="I1193" s="184">
        <f t="shared" si="455"/>
        <v>0</v>
      </c>
      <c r="J1193" s="184">
        <f t="shared" si="455"/>
        <v>0</v>
      </c>
      <c r="K1193" s="215">
        <f t="shared" si="455"/>
        <v>0</v>
      </c>
      <c r="L1193" s="214">
        <f t="shared" si="455"/>
        <v>0</v>
      </c>
      <c r="M1193" s="184">
        <f t="shared" si="455"/>
        <v>0</v>
      </c>
      <c r="N1193" s="184">
        <f t="shared" si="455"/>
        <v>0</v>
      </c>
      <c r="O1193" s="184">
        <f t="shared" si="455"/>
        <v>0</v>
      </c>
      <c r="P1193" s="184">
        <f t="shared" si="455"/>
        <v>0</v>
      </c>
      <c r="Q1193" s="213">
        <f t="shared" si="455"/>
        <v>0</v>
      </c>
      <c r="R1193" s="184">
        <f t="shared" si="455"/>
        <v>0</v>
      </c>
      <c r="S1193" s="184">
        <f t="shared" si="455"/>
        <v>0</v>
      </c>
      <c r="T1193" s="189">
        <f t="shared" si="455"/>
        <v>0</v>
      </c>
      <c r="U1193" s="184">
        <f t="shared" si="455"/>
        <v>0</v>
      </c>
      <c r="V1193" s="215">
        <f t="shared" si="455"/>
        <v>0</v>
      </c>
      <c r="W1193" s="46">
        <f>G1193-SUM(H1193:V1193)</f>
        <v>0</v>
      </c>
      <c r="Y1193"/>
      <c r="Z1193"/>
    </row>
    <row r="1194" spans="1:26" x14ac:dyDescent="0.2">
      <c r="A1194" s="318"/>
      <c r="B1194" s="71"/>
      <c r="C1194" s="24"/>
      <c r="D1194" s="23" t="s">
        <v>137</v>
      </c>
      <c r="E1194" s="64"/>
      <c r="F1194" s="24"/>
      <c r="G1194" s="69">
        <f t="shared" ref="G1194:W1194" si="456">SUBTOTAL(9,G1195:G1199)</f>
        <v>0</v>
      </c>
      <c r="H1194" s="34">
        <f t="shared" si="456"/>
        <v>0</v>
      </c>
      <c r="I1194" s="34">
        <f t="shared" si="456"/>
        <v>0</v>
      </c>
      <c r="J1194" s="34">
        <f t="shared" si="456"/>
        <v>0</v>
      </c>
      <c r="K1194" s="37">
        <f t="shared" si="456"/>
        <v>0</v>
      </c>
      <c r="L1194" s="35">
        <f t="shared" si="456"/>
        <v>0</v>
      </c>
      <c r="M1194" s="36">
        <f t="shared" si="456"/>
        <v>0</v>
      </c>
      <c r="N1194" s="36">
        <f t="shared" si="456"/>
        <v>0</v>
      </c>
      <c r="O1194" s="36">
        <f t="shared" si="456"/>
        <v>0</v>
      </c>
      <c r="P1194" s="36">
        <f t="shared" si="456"/>
        <v>0</v>
      </c>
      <c r="Q1194" s="36">
        <f t="shared" si="456"/>
        <v>0</v>
      </c>
      <c r="R1194" s="36">
        <f t="shared" si="456"/>
        <v>0</v>
      </c>
      <c r="S1194" s="36">
        <f t="shared" si="456"/>
        <v>0</v>
      </c>
      <c r="T1194" s="36">
        <f t="shared" si="456"/>
        <v>0</v>
      </c>
      <c r="U1194" s="36">
        <f t="shared" si="456"/>
        <v>0</v>
      </c>
      <c r="V1194" s="37">
        <f t="shared" si="456"/>
        <v>0</v>
      </c>
      <c r="W1194" s="37">
        <f t="shared" si="456"/>
        <v>0</v>
      </c>
      <c r="Y1194"/>
      <c r="Z1194"/>
    </row>
    <row r="1195" spans="1:26" outlineLevel="1" x14ac:dyDescent="0.2">
      <c r="A1195" s="318"/>
      <c r="B1195" s="71"/>
      <c r="C1195" s="24"/>
      <c r="D1195" s="24"/>
      <c r="E1195" s="23"/>
      <c r="F1195" s="176" t="s">
        <v>138</v>
      </c>
      <c r="G1195" s="188">
        <f t="shared" ref="G1195:V1195" si="457">G335</f>
        <v>0</v>
      </c>
      <c r="H1195" s="189">
        <f t="shared" si="457"/>
        <v>0</v>
      </c>
      <c r="I1195" s="184">
        <f t="shared" si="457"/>
        <v>0</v>
      </c>
      <c r="J1195" s="184">
        <f t="shared" si="457"/>
        <v>0</v>
      </c>
      <c r="K1195" s="215">
        <f t="shared" si="457"/>
        <v>0</v>
      </c>
      <c r="L1195" s="214">
        <f t="shared" si="457"/>
        <v>0</v>
      </c>
      <c r="M1195" s="213">
        <f t="shared" si="457"/>
        <v>0</v>
      </c>
      <c r="N1195" s="184">
        <f t="shared" si="457"/>
        <v>0</v>
      </c>
      <c r="O1195" s="189">
        <f t="shared" si="457"/>
        <v>0</v>
      </c>
      <c r="P1195" s="184">
        <f t="shared" si="457"/>
        <v>0</v>
      </c>
      <c r="Q1195" s="213">
        <f t="shared" si="457"/>
        <v>0</v>
      </c>
      <c r="R1195" s="184">
        <f t="shared" si="457"/>
        <v>0</v>
      </c>
      <c r="S1195" s="184">
        <f t="shared" si="457"/>
        <v>0</v>
      </c>
      <c r="T1195" s="189">
        <f t="shared" si="457"/>
        <v>0</v>
      </c>
      <c r="U1195" s="184">
        <f t="shared" si="457"/>
        <v>0</v>
      </c>
      <c r="V1195" s="215">
        <f t="shared" si="457"/>
        <v>0</v>
      </c>
      <c r="W1195" s="46">
        <f>G1195-SUM(H1195:V1195)</f>
        <v>0</v>
      </c>
      <c r="Y1195"/>
      <c r="Z1195"/>
    </row>
    <row r="1196" spans="1:26" outlineLevel="1" x14ac:dyDescent="0.2">
      <c r="A1196" s="318"/>
      <c r="B1196" s="71"/>
      <c r="C1196" s="24"/>
      <c r="D1196" s="24"/>
      <c r="E1196" s="24"/>
      <c r="F1196" s="176" t="s">
        <v>139</v>
      </c>
      <c r="G1196" s="188">
        <f t="shared" ref="G1196:V1196" si="458">G336</f>
        <v>0</v>
      </c>
      <c r="H1196" s="189">
        <f t="shared" si="458"/>
        <v>0</v>
      </c>
      <c r="I1196" s="184">
        <f t="shared" si="458"/>
        <v>0</v>
      </c>
      <c r="J1196" s="184">
        <f t="shared" si="458"/>
        <v>0</v>
      </c>
      <c r="K1196" s="215">
        <f t="shared" si="458"/>
        <v>0</v>
      </c>
      <c r="L1196" s="214">
        <f t="shared" si="458"/>
        <v>0</v>
      </c>
      <c r="M1196" s="213">
        <f t="shared" si="458"/>
        <v>0</v>
      </c>
      <c r="N1196" s="184">
        <f t="shared" si="458"/>
        <v>0</v>
      </c>
      <c r="O1196" s="189">
        <f t="shared" si="458"/>
        <v>0</v>
      </c>
      <c r="P1196" s="184">
        <f t="shared" si="458"/>
        <v>0</v>
      </c>
      <c r="Q1196" s="213">
        <f t="shared" si="458"/>
        <v>0</v>
      </c>
      <c r="R1196" s="184">
        <f t="shared" si="458"/>
        <v>0</v>
      </c>
      <c r="S1196" s="184">
        <f t="shared" si="458"/>
        <v>0</v>
      </c>
      <c r="T1196" s="189">
        <f t="shared" si="458"/>
        <v>0</v>
      </c>
      <c r="U1196" s="184">
        <f t="shared" si="458"/>
        <v>0</v>
      </c>
      <c r="V1196" s="215">
        <f t="shared" si="458"/>
        <v>0</v>
      </c>
      <c r="W1196" s="46">
        <f>G1196-SUM(H1196:V1196)</f>
        <v>0</v>
      </c>
      <c r="Y1196"/>
      <c r="Z1196"/>
    </row>
    <row r="1197" spans="1:26" outlineLevel="1" x14ac:dyDescent="0.2">
      <c r="A1197" s="318"/>
      <c r="B1197" s="71"/>
      <c r="C1197" s="24"/>
      <c r="D1197" s="24"/>
      <c r="E1197" s="24"/>
      <c r="F1197" s="176" t="s">
        <v>140</v>
      </c>
      <c r="G1197" s="188">
        <f t="shared" ref="G1197:V1197" si="459">G337</f>
        <v>0</v>
      </c>
      <c r="H1197" s="189">
        <f t="shared" si="459"/>
        <v>0</v>
      </c>
      <c r="I1197" s="184">
        <f t="shared" si="459"/>
        <v>0</v>
      </c>
      <c r="J1197" s="184">
        <f t="shared" si="459"/>
        <v>0</v>
      </c>
      <c r="K1197" s="215">
        <f t="shared" si="459"/>
        <v>0</v>
      </c>
      <c r="L1197" s="214">
        <f t="shared" si="459"/>
        <v>0</v>
      </c>
      <c r="M1197" s="213">
        <f t="shared" si="459"/>
        <v>0</v>
      </c>
      <c r="N1197" s="184">
        <f t="shared" si="459"/>
        <v>0</v>
      </c>
      <c r="O1197" s="189">
        <f t="shared" si="459"/>
        <v>0</v>
      </c>
      <c r="P1197" s="184">
        <f t="shared" si="459"/>
        <v>0</v>
      </c>
      <c r="Q1197" s="213">
        <f t="shared" si="459"/>
        <v>0</v>
      </c>
      <c r="R1197" s="184">
        <f t="shared" si="459"/>
        <v>0</v>
      </c>
      <c r="S1197" s="184">
        <f t="shared" si="459"/>
        <v>0</v>
      </c>
      <c r="T1197" s="189">
        <f t="shared" si="459"/>
        <v>0</v>
      </c>
      <c r="U1197" s="184">
        <f t="shared" si="459"/>
        <v>0</v>
      </c>
      <c r="V1197" s="215">
        <f t="shared" si="459"/>
        <v>0</v>
      </c>
      <c r="W1197" s="46">
        <f>G1197-SUM(H1197:V1197)</f>
        <v>0</v>
      </c>
      <c r="Y1197"/>
      <c r="Z1197"/>
    </row>
    <row r="1198" spans="1:26" outlineLevel="1" x14ac:dyDescent="0.2">
      <c r="A1198" s="318"/>
      <c r="B1198" s="71"/>
      <c r="C1198" s="24"/>
      <c r="D1198" s="24"/>
      <c r="E1198" s="24"/>
      <c r="F1198" s="176" t="s">
        <v>141</v>
      </c>
      <c r="G1198" s="188">
        <f t="shared" ref="G1198:V1198" si="460">G338</f>
        <v>0</v>
      </c>
      <c r="H1198" s="189">
        <f t="shared" si="460"/>
        <v>0</v>
      </c>
      <c r="I1198" s="184">
        <f t="shared" si="460"/>
        <v>0</v>
      </c>
      <c r="J1198" s="184">
        <f t="shared" si="460"/>
        <v>0</v>
      </c>
      <c r="K1198" s="215">
        <f t="shared" si="460"/>
        <v>0</v>
      </c>
      <c r="L1198" s="214">
        <f t="shared" si="460"/>
        <v>0</v>
      </c>
      <c r="M1198" s="213">
        <f t="shared" si="460"/>
        <v>0</v>
      </c>
      <c r="N1198" s="184">
        <f t="shared" si="460"/>
        <v>0</v>
      </c>
      <c r="O1198" s="189">
        <f t="shared" si="460"/>
        <v>0</v>
      </c>
      <c r="P1198" s="184">
        <f t="shared" si="460"/>
        <v>0</v>
      </c>
      <c r="Q1198" s="213">
        <f t="shared" si="460"/>
        <v>0</v>
      </c>
      <c r="R1198" s="184">
        <f t="shared" si="460"/>
        <v>0</v>
      </c>
      <c r="S1198" s="184">
        <f t="shared" si="460"/>
        <v>0</v>
      </c>
      <c r="T1198" s="189">
        <f t="shared" si="460"/>
        <v>0</v>
      </c>
      <c r="U1198" s="184">
        <f t="shared" si="460"/>
        <v>0</v>
      </c>
      <c r="V1198" s="215">
        <f t="shared" si="460"/>
        <v>0</v>
      </c>
      <c r="W1198" s="46">
        <f>G1198-SUM(H1198:V1198)</f>
        <v>0</v>
      </c>
      <c r="Y1198"/>
      <c r="Z1198"/>
    </row>
    <row r="1199" spans="1:26" outlineLevel="1" x14ac:dyDescent="0.2">
      <c r="A1199" s="318"/>
      <c r="B1199" s="71"/>
      <c r="C1199" s="24"/>
      <c r="D1199" s="24"/>
      <c r="E1199" s="24"/>
      <c r="F1199" s="176" t="s">
        <v>195</v>
      </c>
      <c r="G1199" s="188">
        <f t="shared" ref="G1199:V1199" si="461">G339</f>
        <v>0</v>
      </c>
      <c r="H1199" s="189">
        <f t="shared" si="461"/>
        <v>0</v>
      </c>
      <c r="I1199" s="184">
        <f t="shared" si="461"/>
        <v>0</v>
      </c>
      <c r="J1199" s="184">
        <f t="shared" si="461"/>
        <v>0</v>
      </c>
      <c r="K1199" s="215">
        <f t="shared" si="461"/>
        <v>0</v>
      </c>
      <c r="L1199" s="214">
        <f t="shared" si="461"/>
        <v>0</v>
      </c>
      <c r="M1199" s="213">
        <f t="shared" si="461"/>
        <v>0</v>
      </c>
      <c r="N1199" s="184">
        <f t="shared" si="461"/>
        <v>0</v>
      </c>
      <c r="O1199" s="189">
        <f t="shared" si="461"/>
        <v>0</v>
      </c>
      <c r="P1199" s="184">
        <f t="shared" si="461"/>
        <v>0</v>
      </c>
      <c r="Q1199" s="213">
        <f t="shared" si="461"/>
        <v>0</v>
      </c>
      <c r="R1199" s="184">
        <f t="shared" si="461"/>
        <v>0</v>
      </c>
      <c r="S1199" s="184">
        <f t="shared" si="461"/>
        <v>0</v>
      </c>
      <c r="T1199" s="189">
        <f t="shared" si="461"/>
        <v>0</v>
      </c>
      <c r="U1199" s="184">
        <f t="shared" si="461"/>
        <v>0</v>
      </c>
      <c r="V1199" s="215">
        <f t="shared" si="461"/>
        <v>0</v>
      </c>
      <c r="W1199" s="46">
        <f>G1199-SUM(H1199:V1199)</f>
        <v>0</v>
      </c>
      <c r="Y1199"/>
      <c r="Z1199"/>
    </row>
    <row r="1200" spans="1:26" x14ac:dyDescent="0.2">
      <c r="A1200" s="318"/>
      <c r="B1200" s="25"/>
      <c r="C1200" s="23" t="s">
        <v>143</v>
      </c>
      <c r="D1200" s="64"/>
      <c r="E1200" s="64"/>
      <c r="F1200" s="24"/>
      <c r="G1200" s="75"/>
      <c r="H1200" s="42"/>
      <c r="I1200" s="42"/>
      <c r="J1200" s="42"/>
      <c r="K1200" s="44"/>
      <c r="L1200" s="43"/>
      <c r="M1200" s="42"/>
      <c r="N1200" s="42"/>
      <c r="O1200" s="42"/>
      <c r="P1200" s="42"/>
      <c r="Q1200" s="42"/>
      <c r="R1200" s="42"/>
      <c r="S1200" s="42"/>
      <c r="T1200" s="42"/>
      <c r="U1200" s="42"/>
      <c r="V1200" s="44"/>
      <c r="W1200" s="33"/>
      <c r="Y1200"/>
      <c r="Z1200"/>
    </row>
    <row r="1201" spans="1:26" s="72" customFormat="1" x14ac:dyDescent="0.2">
      <c r="A1201" s="322"/>
      <c r="B1201" s="25"/>
      <c r="C1201" s="23"/>
      <c r="D1201" s="65" t="s">
        <v>52</v>
      </c>
      <c r="E1201" s="24"/>
      <c r="F1201" s="24"/>
      <c r="G1201" s="69"/>
      <c r="H1201" s="66"/>
      <c r="I1201" s="66"/>
      <c r="J1201" s="66"/>
      <c r="K1201" s="67"/>
      <c r="L1201" s="51"/>
      <c r="M1201" s="34"/>
      <c r="N1201" s="34"/>
      <c r="O1201" s="34"/>
      <c r="P1201" s="34"/>
      <c r="Q1201" s="34"/>
      <c r="R1201" s="34"/>
      <c r="S1201" s="34"/>
      <c r="T1201" s="34"/>
      <c r="U1201" s="34"/>
      <c r="V1201" s="37"/>
      <c r="W1201" s="33"/>
      <c r="Y1201"/>
      <c r="Z1201"/>
    </row>
    <row r="1202" spans="1:26" s="72" customFormat="1" x14ac:dyDescent="0.2">
      <c r="A1202" s="322"/>
      <c r="B1202" s="25"/>
      <c r="C1202" s="23"/>
      <c r="D1202" s="23"/>
      <c r="E1202" s="24" t="s">
        <v>153</v>
      </c>
      <c r="F1202" s="24"/>
      <c r="G1202" s="69">
        <f>SUBTOTAL(9,G1203:G1206)</f>
        <v>0</v>
      </c>
      <c r="H1202" s="70">
        <f t="shared" ref="H1202:W1202" si="462">SUBTOTAL(9,H1203:H1206)</f>
        <v>0</v>
      </c>
      <c r="I1202" s="66">
        <f t="shared" si="462"/>
        <v>0</v>
      </c>
      <c r="J1202" s="66">
        <f t="shared" si="462"/>
        <v>0</v>
      </c>
      <c r="K1202" s="67">
        <f t="shared" si="462"/>
        <v>0</v>
      </c>
      <c r="L1202" s="34">
        <f t="shared" si="462"/>
        <v>0</v>
      </c>
      <c r="M1202" s="34">
        <f t="shared" si="462"/>
        <v>0</v>
      </c>
      <c r="N1202" s="34">
        <f t="shared" si="462"/>
        <v>0</v>
      </c>
      <c r="O1202" s="34">
        <f t="shared" si="462"/>
        <v>0</v>
      </c>
      <c r="P1202" s="34">
        <f t="shared" si="462"/>
        <v>0</v>
      </c>
      <c r="Q1202" s="34">
        <f t="shared" si="462"/>
        <v>0</v>
      </c>
      <c r="R1202" s="34">
        <f t="shared" si="462"/>
        <v>0</v>
      </c>
      <c r="S1202" s="34">
        <f t="shared" si="462"/>
        <v>0</v>
      </c>
      <c r="T1202" s="34">
        <f t="shared" si="462"/>
        <v>0</v>
      </c>
      <c r="U1202" s="34">
        <f t="shared" si="462"/>
        <v>0</v>
      </c>
      <c r="V1202" s="34">
        <f t="shared" si="462"/>
        <v>0</v>
      </c>
      <c r="W1202" s="33">
        <f t="shared" si="462"/>
        <v>0</v>
      </c>
      <c r="Y1202"/>
      <c r="Z1202"/>
    </row>
    <row r="1203" spans="1:26" s="72" customFormat="1" outlineLevel="1" x14ac:dyDescent="0.2">
      <c r="A1203" s="322"/>
      <c r="B1203" s="25"/>
      <c r="C1203" s="23"/>
      <c r="D1203" s="23"/>
      <c r="E1203" s="24"/>
      <c r="F1203" s="176" t="s">
        <v>154</v>
      </c>
      <c r="G1203" s="190">
        <f t="shared" ref="G1203:V1203" si="463">G343</f>
        <v>0</v>
      </c>
      <c r="H1203" s="191">
        <f t="shared" si="463"/>
        <v>0</v>
      </c>
      <c r="I1203" s="179">
        <f t="shared" si="463"/>
        <v>0</v>
      </c>
      <c r="J1203" s="179">
        <f t="shared" si="463"/>
        <v>0</v>
      </c>
      <c r="K1203" s="197">
        <f t="shared" si="463"/>
        <v>0</v>
      </c>
      <c r="L1203" s="181">
        <f t="shared" si="463"/>
        <v>0</v>
      </c>
      <c r="M1203" s="192">
        <f t="shared" si="463"/>
        <v>0</v>
      </c>
      <c r="N1203" s="182">
        <f t="shared" si="463"/>
        <v>0</v>
      </c>
      <c r="O1203" s="178">
        <f t="shared" si="463"/>
        <v>0</v>
      </c>
      <c r="P1203" s="182">
        <f t="shared" si="463"/>
        <v>0</v>
      </c>
      <c r="Q1203" s="192">
        <f t="shared" si="463"/>
        <v>0</v>
      </c>
      <c r="R1203" s="182">
        <f t="shared" si="463"/>
        <v>0</v>
      </c>
      <c r="S1203" s="182">
        <f t="shared" si="463"/>
        <v>0</v>
      </c>
      <c r="T1203" s="178">
        <f t="shared" si="463"/>
        <v>0</v>
      </c>
      <c r="U1203" s="182">
        <f t="shared" si="463"/>
        <v>0</v>
      </c>
      <c r="V1203" s="183">
        <f t="shared" si="463"/>
        <v>0</v>
      </c>
      <c r="W1203" s="46">
        <f>G1203-SUM(H1203:V1203)</f>
        <v>0</v>
      </c>
      <c r="Y1203"/>
      <c r="Z1203"/>
    </row>
    <row r="1204" spans="1:26" s="72" customFormat="1" outlineLevel="1" x14ac:dyDescent="0.2">
      <c r="A1204" s="322"/>
      <c r="B1204" s="25"/>
      <c r="C1204" s="23"/>
      <c r="D1204" s="23"/>
      <c r="E1204" s="24"/>
      <c r="F1204" s="176" t="s">
        <v>155</v>
      </c>
      <c r="G1204" s="190">
        <f t="shared" ref="G1204:V1204" si="464">G344</f>
        <v>0</v>
      </c>
      <c r="H1204" s="191">
        <f t="shared" si="464"/>
        <v>0</v>
      </c>
      <c r="I1204" s="179">
        <f t="shared" si="464"/>
        <v>0</v>
      </c>
      <c r="J1204" s="179">
        <f t="shared" si="464"/>
        <v>0</v>
      </c>
      <c r="K1204" s="197">
        <f t="shared" si="464"/>
        <v>0</v>
      </c>
      <c r="L1204" s="181">
        <f t="shared" si="464"/>
        <v>0</v>
      </c>
      <c r="M1204" s="192">
        <f t="shared" si="464"/>
        <v>0</v>
      </c>
      <c r="N1204" s="182">
        <f t="shared" si="464"/>
        <v>0</v>
      </c>
      <c r="O1204" s="178">
        <f t="shared" si="464"/>
        <v>0</v>
      </c>
      <c r="P1204" s="182">
        <f t="shared" si="464"/>
        <v>0</v>
      </c>
      <c r="Q1204" s="192">
        <f t="shared" si="464"/>
        <v>0</v>
      </c>
      <c r="R1204" s="182">
        <f t="shared" si="464"/>
        <v>0</v>
      </c>
      <c r="S1204" s="182">
        <f t="shared" si="464"/>
        <v>0</v>
      </c>
      <c r="T1204" s="178">
        <f t="shared" si="464"/>
        <v>0</v>
      </c>
      <c r="U1204" s="182">
        <f t="shared" si="464"/>
        <v>0</v>
      </c>
      <c r="V1204" s="183">
        <f t="shared" si="464"/>
        <v>0</v>
      </c>
      <c r="W1204" s="46">
        <f>G1204-SUM(H1204:V1204)</f>
        <v>0</v>
      </c>
      <c r="Y1204"/>
      <c r="Z1204"/>
    </row>
    <row r="1205" spans="1:26" s="72" customFormat="1" outlineLevel="1" x14ac:dyDescent="0.2">
      <c r="A1205" s="322"/>
      <c r="B1205" s="25"/>
      <c r="C1205" s="23"/>
      <c r="D1205" s="23"/>
      <c r="E1205" s="24"/>
      <c r="F1205" s="176" t="s">
        <v>156</v>
      </c>
      <c r="G1205" s="190">
        <f t="shared" ref="G1205:V1205" si="465">G345</f>
        <v>0</v>
      </c>
      <c r="H1205" s="191">
        <f t="shared" si="465"/>
        <v>0</v>
      </c>
      <c r="I1205" s="179">
        <f t="shared" si="465"/>
        <v>0</v>
      </c>
      <c r="J1205" s="179">
        <f t="shared" si="465"/>
        <v>0</v>
      </c>
      <c r="K1205" s="197">
        <f t="shared" si="465"/>
        <v>0</v>
      </c>
      <c r="L1205" s="181">
        <f t="shared" si="465"/>
        <v>0</v>
      </c>
      <c r="M1205" s="192">
        <f t="shared" si="465"/>
        <v>0</v>
      </c>
      <c r="N1205" s="182">
        <f t="shared" si="465"/>
        <v>0</v>
      </c>
      <c r="O1205" s="178">
        <f t="shared" si="465"/>
        <v>0</v>
      </c>
      <c r="P1205" s="182">
        <f t="shared" si="465"/>
        <v>0</v>
      </c>
      <c r="Q1205" s="192">
        <f t="shared" si="465"/>
        <v>0</v>
      </c>
      <c r="R1205" s="182">
        <f t="shared" si="465"/>
        <v>0</v>
      </c>
      <c r="S1205" s="182">
        <f t="shared" si="465"/>
        <v>0</v>
      </c>
      <c r="T1205" s="178">
        <f t="shared" si="465"/>
        <v>0</v>
      </c>
      <c r="U1205" s="182">
        <f t="shared" si="465"/>
        <v>0</v>
      </c>
      <c r="V1205" s="183">
        <f t="shared" si="465"/>
        <v>0</v>
      </c>
      <c r="W1205" s="46">
        <f>G1205-SUM(H1205:V1205)</f>
        <v>0</v>
      </c>
      <c r="Y1205"/>
      <c r="Z1205"/>
    </row>
    <row r="1206" spans="1:26" s="72" customFormat="1" outlineLevel="1" x14ac:dyDescent="0.2">
      <c r="A1206" s="322"/>
      <c r="B1206" s="25"/>
      <c r="C1206" s="23"/>
      <c r="D1206" s="23"/>
      <c r="E1206" s="24"/>
      <c r="F1206" s="176" t="s">
        <v>197</v>
      </c>
      <c r="G1206" s="190">
        <f t="shared" ref="G1206:V1206" si="466">G346</f>
        <v>0</v>
      </c>
      <c r="H1206" s="191">
        <f t="shared" si="466"/>
        <v>0</v>
      </c>
      <c r="I1206" s="179">
        <f t="shared" si="466"/>
        <v>0</v>
      </c>
      <c r="J1206" s="179">
        <f t="shared" si="466"/>
        <v>0</v>
      </c>
      <c r="K1206" s="197">
        <f t="shared" si="466"/>
        <v>0</v>
      </c>
      <c r="L1206" s="181">
        <f t="shared" si="466"/>
        <v>0</v>
      </c>
      <c r="M1206" s="192">
        <f t="shared" si="466"/>
        <v>0</v>
      </c>
      <c r="N1206" s="182">
        <f t="shared" si="466"/>
        <v>0</v>
      </c>
      <c r="O1206" s="178">
        <f t="shared" si="466"/>
        <v>0</v>
      </c>
      <c r="P1206" s="182">
        <f t="shared" si="466"/>
        <v>0</v>
      </c>
      <c r="Q1206" s="192">
        <f t="shared" si="466"/>
        <v>0</v>
      </c>
      <c r="R1206" s="182">
        <f t="shared" si="466"/>
        <v>0</v>
      </c>
      <c r="S1206" s="182">
        <f t="shared" si="466"/>
        <v>0</v>
      </c>
      <c r="T1206" s="178">
        <f t="shared" si="466"/>
        <v>0</v>
      </c>
      <c r="U1206" s="182">
        <f t="shared" si="466"/>
        <v>0</v>
      </c>
      <c r="V1206" s="183">
        <f t="shared" si="466"/>
        <v>0</v>
      </c>
      <c r="W1206" s="46">
        <f>G1206-SUM(H1206:V1206)</f>
        <v>0</v>
      </c>
      <c r="Y1206"/>
      <c r="Z1206"/>
    </row>
    <row r="1207" spans="1:26" s="72" customFormat="1" x14ac:dyDescent="0.2">
      <c r="A1207" s="322"/>
      <c r="B1207" s="25"/>
      <c r="C1207" s="23"/>
      <c r="D1207" s="23"/>
      <c r="E1207" s="24" t="s">
        <v>157</v>
      </c>
      <c r="F1207" s="24"/>
      <c r="G1207" s="69">
        <f>SUBTOTAL(9,G1208:G1211)</f>
        <v>0</v>
      </c>
      <c r="H1207" s="70">
        <f t="shared" ref="H1207:W1207" si="467">SUBTOTAL(9,H1208:H1211)</f>
        <v>0</v>
      </c>
      <c r="I1207" s="66">
        <f t="shared" si="467"/>
        <v>0</v>
      </c>
      <c r="J1207" s="66">
        <f t="shared" si="467"/>
        <v>0</v>
      </c>
      <c r="K1207" s="67">
        <f t="shared" si="467"/>
        <v>0</v>
      </c>
      <c r="L1207" s="34">
        <f t="shared" si="467"/>
        <v>0</v>
      </c>
      <c r="M1207" s="34">
        <f t="shared" si="467"/>
        <v>0</v>
      </c>
      <c r="N1207" s="34">
        <f t="shared" si="467"/>
        <v>0</v>
      </c>
      <c r="O1207" s="34">
        <f t="shared" si="467"/>
        <v>0</v>
      </c>
      <c r="P1207" s="34">
        <f t="shared" si="467"/>
        <v>0</v>
      </c>
      <c r="Q1207" s="34">
        <f t="shared" si="467"/>
        <v>0</v>
      </c>
      <c r="R1207" s="34">
        <f t="shared" si="467"/>
        <v>0</v>
      </c>
      <c r="S1207" s="34">
        <f t="shared" si="467"/>
        <v>0</v>
      </c>
      <c r="T1207" s="34">
        <f t="shared" si="467"/>
        <v>0</v>
      </c>
      <c r="U1207" s="34">
        <f t="shared" si="467"/>
        <v>0</v>
      </c>
      <c r="V1207" s="34">
        <f t="shared" si="467"/>
        <v>0</v>
      </c>
      <c r="W1207" s="33">
        <f t="shared" si="467"/>
        <v>0</v>
      </c>
      <c r="Y1207"/>
      <c r="Z1207"/>
    </row>
    <row r="1208" spans="1:26" s="72" customFormat="1" outlineLevel="1" x14ac:dyDescent="0.2">
      <c r="A1208" s="322"/>
      <c r="B1208" s="25"/>
      <c r="C1208" s="23"/>
      <c r="D1208" s="23"/>
      <c r="E1208" s="24"/>
      <c r="F1208" s="176" t="s">
        <v>158</v>
      </c>
      <c r="G1208" s="190">
        <f t="shared" ref="G1208:V1208" si="468">G348</f>
        <v>0</v>
      </c>
      <c r="H1208" s="191">
        <f t="shared" si="468"/>
        <v>0</v>
      </c>
      <c r="I1208" s="179">
        <f t="shared" si="468"/>
        <v>0</v>
      </c>
      <c r="J1208" s="179">
        <f t="shared" si="468"/>
        <v>0</v>
      </c>
      <c r="K1208" s="197">
        <f t="shared" si="468"/>
        <v>0</v>
      </c>
      <c r="L1208" s="181">
        <f t="shared" si="468"/>
        <v>0</v>
      </c>
      <c r="M1208" s="192">
        <f t="shared" si="468"/>
        <v>0</v>
      </c>
      <c r="N1208" s="182">
        <f t="shared" si="468"/>
        <v>0</v>
      </c>
      <c r="O1208" s="178">
        <f t="shared" si="468"/>
        <v>0</v>
      </c>
      <c r="P1208" s="182">
        <f t="shared" si="468"/>
        <v>0</v>
      </c>
      <c r="Q1208" s="182">
        <f t="shared" si="468"/>
        <v>0</v>
      </c>
      <c r="R1208" s="182">
        <f t="shared" si="468"/>
        <v>0</v>
      </c>
      <c r="S1208" s="182">
        <f t="shared" si="468"/>
        <v>0</v>
      </c>
      <c r="T1208" s="182">
        <f t="shared" si="468"/>
        <v>0</v>
      </c>
      <c r="U1208" s="182">
        <f t="shared" si="468"/>
        <v>0</v>
      </c>
      <c r="V1208" s="183">
        <f t="shared" si="468"/>
        <v>0</v>
      </c>
      <c r="W1208" s="46">
        <f>G1208-SUM(H1208:V1208)</f>
        <v>0</v>
      </c>
      <c r="Y1208"/>
      <c r="Z1208"/>
    </row>
    <row r="1209" spans="1:26" s="72" customFormat="1" outlineLevel="1" x14ac:dyDescent="0.2">
      <c r="A1209" s="322"/>
      <c r="B1209" s="25"/>
      <c r="C1209" s="23"/>
      <c r="D1209" s="23"/>
      <c r="E1209" s="24"/>
      <c r="F1209" s="176" t="s">
        <v>159</v>
      </c>
      <c r="G1209" s="190">
        <f t="shared" ref="G1209:V1209" si="469">G349</f>
        <v>0</v>
      </c>
      <c r="H1209" s="191">
        <f t="shared" si="469"/>
        <v>0</v>
      </c>
      <c r="I1209" s="179">
        <f t="shared" si="469"/>
        <v>0</v>
      </c>
      <c r="J1209" s="179">
        <f t="shared" si="469"/>
        <v>0</v>
      </c>
      <c r="K1209" s="197">
        <f t="shared" si="469"/>
        <v>0</v>
      </c>
      <c r="L1209" s="181">
        <f t="shared" si="469"/>
        <v>0</v>
      </c>
      <c r="M1209" s="192">
        <f t="shared" si="469"/>
        <v>0</v>
      </c>
      <c r="N1209" s="182">
        <f t="shared" si="469"/>
        <v>0</v>
      </c>
      <c r="O1209" s="178">
        <f t="shared" si="469"/>
        <v>0</v>
      </c>
      <c r="P1209" s="182">
        <f t="shared" si="469"/>
        <v>0</v>
      </c>
      <c r="Q1209" s="182">
        <f t="shared" si="469"/>
        <v>0</v>
      </c>
      <c r="R1209" s="182">
        <f t="shared" si="469"/>
        <v>0</v>
      </c>
      <c r="S1209" s="182">
        <f t="shared" si="469"/>
        <v>0</v>
      </c>
      <c r="T1209" s="182">
        <f t="shared" si="469"/>
        <v>0</v>
      </c>
      <c r="U1209" s="182">
        <f t="shared" si="469"/>
        <v>0</v>
      </c>
      <c r="V1209" s="183">
        <f t="shared" si="469"/>
        <v>0</v>
      </c>
      <c r="W1209" s="46">
        <f>G1209-SUM(H1209:V1209)</f>
        <v>0</v>
      </c>
      <c r="Y1209"/>
      <c r="Z1209"/>
    </row>
    <row r="1210" spans="1:26" s="72" customFormat="1" outlineLevel="1" x14ac:dyDescent="0.2">
      <c r="A1210" s="322"/>
      <c r="B1210" s="25"/>
      <c r="C1210" s="23"/>
      <c r="D1210" s="23"/>
      <c r="E1210" s="24"/>
      <c r="F1210" s="176" t="s">
        <v>160</v>
      </c>
      <c r="G1210" s="190">
        <f t="shared" ref="G1210:V1210" si="470">G350</f>
        <v>0</v>
      </c>
      <c r="H1210" s="191">
        <f t="shared" si="470"/>
        <v>0</v>
      </c>
      <c r="I1210" s="179">
        <f t="shared" si="470"/>
        <v>0</v>
      </c>
      <c r="J1210" s="179">
        <f t="shared" si="470"/>
        <v>0</v>
      </c>
      <c r="K1210" s="197">
        <f t="shared" si="470"/>
        <v>0</v>
      </c>
      <c r="L1210" s="181">
        <f t="shared" si="470"/>
        <v>0</v>
      </c>
      <c r="M1210" s="182">
        <f t="shared" si="470"/>
        <v>0</v>
      </c>
      <c r="N1210" s="182">
        <f t="shared" si="470"/>
        <v>0</v>
      </c>
      <c r="O1210" s="182">
        <f t="shared" si="470"/>
        <v>0</v>
      </c>
      <c r="P1210" s="182">
        <f t="shared" si="470"/>
        <v>0</v>
      </c>
      <c r="Q1210" s="182">
        <f t="shared" si="470"/>
        <v>0</v>
      </c>
      <c r="R1210" s="182">
        <f t="shared" si="470"/>
        <v>0</v>
      </c>
      <c r="S1210" s="182">
        <f t="shared" si="470"/>
        <v>0</v>
      </c>
      <c r="T1210" s="182">
        <f t="shared" si="470"/>
        <v>0</v>
      </c>
      <c r="U1210" s="182">
        <f t="shared" si="470"/>
        <v>0</v>
      </c>
      <c r="V1210" s="183">
        <f t="shared" si="470"/>
        <v>0</v>
      </c>
      <c r="W1210" s="46">
        <f>G1210-SUM(H1210:V1210)</f>
        <v>0</v>
      </c>
      <c r="Y1210"/>
      <c r="Z1210"/>
    </row>
    <row r="1211" spans="1:26" s="72" customFormat="1" outlineLevel="1" x14ac:dyDescent="0.2">
      <c r="A1211" s="322"/>
      <c r="B1211" s="25"/>
      <c r="C1211" s="23"/>
      <c r="D1211" s="23"/>
      <c r="E1211" s="24"/>
      <c r="F1211" s="176" t="s">
        <v>198</v>
      </c>
      <c r="G1211" s="190">
        <f t="shared" ref="G1211:V1211" si="471">G351</f>
        <v>0</v>
      </c>
      <c r="H1211" s="191">
        <f t="shared" si="471"/>
        <v>0</v>
      </c>
      <c r="I1211" s="179">
        <f t="shared" si="471"/>
        <v>0</v>
      </c>
      <c r="J1211" s="179">
        <f t="shared" si="471"/>
        <v>0</v>
      </c>
      <c r="K1211" s="197">
        <f t="shared" si="471"/>
        <v>0</v>
      </c>
      <c r="L1211" s="181">
        <f t="shared" si="471"/>
        <v>0</v>
      </c>
      <c r="M1211" s="182">
        <f t="shared" si="471"/>
        <v>0</v>
      </c>
      <c r="N1211" s="182">
        <f t="shared" si="471"/>
        <v>0</v>
      </c>
      <c r="O1211" s="182">
        <f t="shared" si="471"/>
        <v>0</v>
      </c>
      <c r="P1211" s="182">
        <f t="shared" si="471"/>
        <v>0</v>
      </c>
      <c r="Q1211" s="182">
        <f t="shared" si="471"/>
        <v>0</v>
      </c>
      <c r="R1211" s="182">
        <f t="shared" si="471"/>
        <v>0</v>
      </c>
      <c r="S1211" s="182">
        <f t="shared" si="471"/>
        <v>0</v>
      </c>
      <c r="T1211" s="182">
        <f t="shared" si="471"/>
        <v>0</v>
      </c>
      <c r="U1211" s="182">
        <f t="shared" si="471"/>
        <v>0</v>
      </c>
      <c r="V1211" s="183">
        <f t="shared" si="471"/>
        <v>0</v>
      </c>
      <c r="W1211" s="46">
        <f>G1211-SUM(H1211:V1211)</f>
        <v>0</v>
      </c>
      <c r="Y1211"/>
      <c r="Z1211"/>
    </row>
    <row r="1212" spans="1:26" s="72" customFormat="1" x14ac:dyDescent="0.2">
      <c r="A1212" s="322"/>
      <c r="B1212" s="25"/>
      <c r="C1212" s="23"/>
      <c r="D1212" s="23"/>
      <c r="E1212" s="24" t="s">
        <v>347</v>
      </c>
      <c r="F1212" s="24"/>
      <c r="G1212" s="69">
        <f>SUBTOTAL(9,G1213:G1216)</f>
        <v>0</v>
      </c>
      <c r="H1212" s="70">
        <f t="shared" ref="H1212:W1212" si="472">SUBTOTAL(9,H1213:H1216)</f>
        <v>0</v>
      </c>
      <c r="I1212" s="66">
        <f t="shared" si="472"/>
        <v>0</v>
      </c>
      <c r="J1212" s="66">
        <f t="shared" si="472"/>
        <v>0</v>
      </c>
      <c r="K1212" s="67">
        <f t="shared" si="472"/>
        <v>0</v>
      </c>
      <c r="L1212" s="34">
        <f t="shared" si="472"/>
        <v>0</v>
      </c>
      <c r="M1212" s="34">
        <f t="shared" si="472"/>
        <v>0</v>
      </c>
      <c r="N1212" s="34">
        <f t="shared" si="472"/>
        <v>0</v>
      </c>
      <c r="O1212" s="34">
        <f t="shared" si="472"/>
        <v>0</v>
      </c>
      <c r="P1212" s="34">
        <f t="shared" si="472"/>
        <v>0</v>
      </c>
      <c r="Q1212" s="34">
        <f t="shared" si="472"/>
        <v>0</v>
      </c>
      <c r="R1212" s="34">
        <f t="shared" si="472"/>
        <v>0</v>
      </c>
      <c r="S1212" s="34">
        <f t="shared" si="472"/>
        <v>0</v>
      </c>
      <c r="T1212" s="34">
        <f t="shared" si="472"/>
        <v>0</v>
      </c>
      <c r="U1212" s="34">
        <f t="shared" si="472"/>
        <v>0</v>
      </c>
      <c r="V1212" s="34">
        <f t="shared" si="472"/>
        <v>0</v>
      </c>
      <c r="W1212" s="33">
        <f t="shared" si="472"/>
        <v>0</v>
      </c>
      <c r="Y1212"/>
      <c r="Z1212"/>
    </row>
    <row r="1213" spans="1:26" s="72" customFormat="1" outlineLevel="1" x14ac:dyDescent="0.2">
      <c r="A1213" s="322"/>
      <c r="B1213" s="25"/>
      <c r="C1213" s="23"/>
      <c r="D1213" s="23"/>
      <c r="E1213" s="24"/>
      <c r="F1213" s="176" t="s">
        <v>327</v>
      </c>
      <c r="G1213" s="190">
        <f t="shared" ref="G1213:V1213" si="473">G353</f>
        <v>0</v>
      </c>
      <c r="H1213" s="191">
        <f t="shared" si="473"/>
        <v>0</v>
      </c>
      <c r="I1213" s="179">
        <f t="shared" si="473"/>
        <v>0</v>
      </c>
      <c r="J1213" s="179">
        <f t="shared" si="473"/>
        <v>0</v>
      </c>
      <c r="K1213" s="197">
        <f t="shared" si="473"/>
        <v>0</v>
      </c>
      <c r="L1213" s="181">
        <f t="shared" si="473"/>
        <v>0</v>
      </c>
      <c r="M1213" s="182">
        <f t="shared" si="473"/>
        <v>0</v>
      </c>
      <c r="N1213" s="182">
        <f t="shared" si="473"/>
        <v>0</v>
      </c>
      <c r="O1213" s="182">
        <f t="shared" si="473"/>
        <v>0</v>
      </c>
      <c r="P1213" s="182">
        <f t="shared" si="473"/>
        <v>0</v>
      </c>
      <c r="Q1213" s="182">
        <f t="shared" si="473"/>
        <v>0</v>
      </c>
      <c r="R1213" s="182">
        <f t="shared" si="473"/>
        <v>0</v>
      </c>
      <c r="S1213" s="182">
        <f t="shared" si="473"/>
        <v>0</v>
      </c>
      <c r="T1213" s="182">
        <f t="shared" si="473"/>
        <v>0</v>
      </c>
      <c r="U1213" s="182">
        <f t="shared" si="473"/>
        <v>0</v>
      </c>
      <c r="V1213" s="183">
        <f t="shared" si="473"/>
        <v>0</v>
      </c>
      <c r="W1213" s="46">
        <f>G1213-SUM(H1213:V1213)</f>
        <v>0</v>
      </c>
      <c r="Y1213"/>
      <c r="Z1213"/>
    </row>
    <row r="1214" spans="1:26" s="72" customFormat="1" outlineLevel="1" x14ac:dyDescent="0.2">
      <c r="A1214" s="322"/>
      <c r="B1214" s="25"/>
      <c r="C1214" s="23"/>
      <c r="D1214" s="23"/>
      <c r="E1214" s="24"/>
      <c r="F1214" s="176" t="s">
        <v>328</v>
      </c>
      <c r="G1214" s="190">
        <f t="shared" ref="G1214:V1214" si="474">G354</f>
        <v>0</v>
      </c>
      <c r="H1214" s="191">
        <f t="shared" si="474"/>
        <v>0</v>
      </c>
      <c r="I1214" s="179">
        <f t="shared" si="474"/>
        <v>0</v>
      </c>
      <c r="J1214" s="179">
        <f t="shared" si="474"/>
        <v>0</v>
      </c>
      <c r="K1214" s="197">
        <f t="shared" si="474"/>
        <v>0</v>
      </c>
      <c r="L1214" s="181">
        <f t="shared" si="474"/>
        <v>0</v>
      </c>
      <c r="M1214" s="228">
        <f t="shared" si="474"/>
        <v>0</v>
      </c>
      <c r="N1214" s="182">
        <f t="shared" si="474"/>
        <v>0</v>
      </c>
      <c r="O1214" s="229">
        <f t="shared" si="474"/>
        <v>0</v>
      </c>
      <c r="P1214" s="200">
        <f t="shared" si="474"/>
        <v>0</v>
      </c>
      <c r="Q1214" s="228">
        <f t="shared" si="474"/>
        <v>0</v>
      </c>
      <c r="R1214" s="200">
        <f t="shared" si="474"/>
        <v>0</v>
      </c>
      <c r="S1214" s="200">
        <f t="shared" si="474"/>
        <v>0</v>
      </c>
      <c r="T1214" s="229">
        <f t="shared" si="474"/>
        <v>0</v>
      </c>
      <c r="U1214" s="200">
        <f t="shared" si="474"/>
        <v>0</v>
      </c>
      <c r="V1214" s="183">
        <f t="shared" si="474"/>
        <v>0</v>
      </c>
      <c r="W1214" s="46">
        <f>G1214-SUM(H1214:V1214)</f>
        <v>0</v>
      </c>
      <c r="Y1214"/>
      <c r="Z1214"/>
    </row>
    <row r="1215" spans="1:26" s="72" customFormat="1" outlineLevel="1" x14ac:dyDescent="0.2">
      <c r="A1215" s="322"/>
      <c r="B1215" s="25"/>
      <c r="C1215" s="23"/>
      <c r="D1215" s="23"/>
      <c r="E1215" s="24"/>
      <c r="F1215" s="176" t="s">
        <v>329</v>
      </c>
      <c r="G1215" s="190">
        <f t="shared" ref="G1215:V1215" si="475">G355</f>
        <v>0</v>
      </c>
      <c r="H1215" s="191">
        <f t="shared" si="475"/>
        <v>0</v>
      </c>
      <c r="I1215" s="179">
        <f t="shared" si="475"/>
        <v>0</v>
      </c>
      <c r="J1215" s="179">
        <f t="shared" si="475"/>
        <v>0</v>
      </c>
      <c r="K1215" s="197">
        <f t="shared" si="475"/>
        <v>0</v>
      </c>
      <c r="L1215" s="181">
        <f t="shared" si="475"/>
        <v>0</v>
      </c>
      <c r="M1215" s="192">
        <f t="shared" si="475"/>
        <v>0</v>
      </c>
      <c r="N1215" s="182">
        <f t="shared" si="475"/>
        <v>0</v>
      </c>
      <c r="O1215" s="178">
        <f t="shared" si="475"/>
        <v>0</v>
      </c>
      <c r="P1215" s="182">
        <f t="shared" si="475"/>
        <v>0</v>
      </c>
      <c r="Q1215" s="192">
        <f t="shared" si="475"/>
        <v>0</v>
      </c>
      <c r="R1215" s="182">
        <f t="shared" si="475"/>
        <v>0</v>
      </c>
      <c r="S1215" s="182">
        <f t="shared" si="475"/>
        <v>0</v>
      </c>
      <c r="T1215" s="178">
        <f t="shared" si="475"/>
        <v>0</v>
      </c>
      <c r="U1215" s="182">
        <f t="shared" si="475"/>
        <v>0</v>
      </c>
      <c r="V1215" s="183">
        <f t="shared" si="475"/>
        <v>0</v>
      </c>
      <c r="W1215" s="46">
        <f>G1215-SUM(H1215:V1215)</f>
        <v>0</v>
      </c>
      <c r="Y1215"/>
      <c r="Z1215"/>
    </row>
    <row r="1216" spans="1:26" s="72" customFormat="1" outlineLevel="1" x14ac:dyDescent="0.2">
      <c r="A1216" s="322"/>
      <c r="B1216" s="25"/>
      <c r="C1216" s="23"/>
      <c r="D1216" s="23"/>
      <c r="E1216" s="24"/>
      <c r="F1216" s="176" t="s">
        <v>330</v>
      </c>
      <c r="G1216" s="190">
        <f t="shared" ref="G1216:V1216" si="476">G356</f>
        <v>0</v>
      </c>
      <c r="H1216" s="191">
        <f t="shared" si="476"/>
        <v>0</v>
      </c>
      <c r="I1216" s="179">
        <f t="shared" si="476"/>
        <v>0</v>
      </c>
      <c r="J1216" s="179">
        <f t="shared" si="476"/>
        <v>0</v>
      </c>
      <c r="K1216" s="197">
        <f t="shared" si="476"/>
        <v>0</v>
      </c>
      <c r="L1216" s="181">
        <f t="shared" si="476"/>
        <v>0</v>
      </c>
      <c r="M1216" s="192">
        <f t="shared" si="476"/>
        <v>0</v>
      </c>
      <c r="N1216" s="182">
        <f t="shared" si="476"/>
        <v>0</v>
      </c>
      <c r="O1216" s="178">
        <f t="shared" si="476"/>
        <v>0</v>
      </c>
      <c r="P1216" s="182">
        <f t="shared" si="476"/>
        <v>0</v>
      </c>
      <c r="Q1216" s="192">
        <f t="shared" si="476"/>
        <v>0</v>
      </c>
      <c r="R1216" s="182">
        <f t="shared" si="476"/>
        <v>0</v>
      </c>
      <c r="S1216" s="182">
        <f t="shared" si="476"/>
        <v>0</v>
      </c>
      <c r="T1216" s="178">
        <f t="shared" si="476"/>
        <v>0</v>
      </c>
      <c r="U1216" s="182">
        <f t="shared" si="476"/>
        <v>0</v>
      </c>
      <c r="V1216" s="183">
        <f t="shared" si="476"/>
        <v>0</v>
      </c>
      <c r="W1216" s="46">
        <f>G1216-SUM(H1216:V1216)</f>
        <v>0</v>
      </c>
      <c r="Y1216"/>
      <c r="Z1216"/>
    </row>
    <row r="1217" spans="1:26" s="72" customFormat="1" x14ac:dyDescent="0.2">
      <c r="A1217" s="322"/>
      <c r="B1217" s="25"/>
      <c r="C1217" s="23"/>
      <c r="D1217" s="23" t="s">
        <v>53</v>
      </c>
      <c r="E1217" s="24"/>
      <c r="F1217" s="24"/>
      <c r="G1217" s="69"/>
      <c r="H1217" s="66"/>
      <c r="I1217" s="66"/>
      <c r="J1217" s="66"/>
      <c r="K1217" s="67"/>
      <c r="L1217" s="51"/>
      <c r="M1217" s="34"/>
      <c r="N1217" s="34"/>
      <c r="O1217" s="34"/>
      <c r="P1217" s="34"/>
      <c r="Q1217" s="34"/>
      <c r="R1217" s="34"/>
      <c r="S1217" s="34"/>
      <c r="T1217" s="34"/>
      <c r="U1217" s="34"/>
      <c r="V1217" s="37"/>
      <c r="W1217" s="33"/>
      <c r="Y1217"/>
      <c r="Z1217"/>
    </row>
    <row r="1218" spans="1:26" s="72" customFormat="1" x14ac:dyDescent="0.2">
      <c r="A1218" s="322"/>
      <c r="B1218" s="25"/>
      <c r="C1218" s="23"/>
      <c r="D1218" s="23"/>
      <c r="E1218" s="64" t="s">
        <v>54</v>
      </c>
      <c r="F1218" s="24"/>
      <c r="G1218" s="69">
        <f t="shared" ref="G1218:W1218" si="477">SUBTOTAL(9,G1219:G1221)</f>
        <v>0</v>
      </c>
      <c r="H1218" s="70">
        <f t="shared" si="477"/>
        <v>0</v>
      </c>
      <c r="I1218" s="66">
        <f t="shared" si="477"/>
        <v>0</v>
      </c>
      <c r="J1218" s="66">
        <f t="shared" si="477"/>
        <v>0</v>
      </c>
      <c r="K1218" s="67">
        <f t="shared" si="477"/>
        <v>0</v>
      </c>
      <c r="L1218" s="34">
        <f t="shared" si="477"/>
        <v>0</v>
      </c>
      <c r="M1218" s="34">
        <f t="shared" si="477"/>
        <v>0</v>
      </c>
      <c r="N1218" s="34">
        <f t="shared" si="477"/>
        <v>0</v>
      </c>
      <c r="O1218" s="34">
        <f t="shared" si="477"/>
        <v>0</v>
      </c>
      <c r="P1218" s="34">
        <f t="shared" si="477"/>
        <v>0</v>
      </c>
      <c r="Q1218" s="34">
        <f t="shared" si="477"/>
        <v>0</v>
      </c>
      <c r="R1218" s="34">
        <f t="shared" si="477"/>
        <v>0</v>
      </c>
      <c r="S1218" s="34">
        <f t="shared" si="477"/>
        <v>0</v>
      </c>
      <c r="T1218" s="34">
        <f t="shared" si="477"/>
        <v>0</v>
      </c>
      <c r="U1218" s="34">
        <f t="shared" si="477"/>
        <v>0</v>
      </c>
      <c r="V1218" s="34">
        <f t="shared" si="477"/>
        <v>0</v>
      </c>
      <c r="W1218" s="33">
        <f t="shared" si="477"/>
        <v>0</v>
      </c>
      <c r="Y1218"/>
      <c r="Z1218"/>
    </row>
    <row r="1219" spans="1:26" s="72" customFormat="1" outlineLevel="1" x14ac:dyDescent="0.2">
      <c r="A1219" s="322"/>
      <c r="B1219" s="25"/>
      <c r="C1219" s="23"/>
      <c r="D1219" s="23"/>
      <c r="E1219" s="64"/>
      <c r="F1219" s="176" t="s">
        <v>55</v>
      </c>
      <c r="G1219" s="190">
        <f t="shared" ref="G1219:V1219" si="478">G359</f>
        <v>0</v>
      </c>
      <c r="H1219" s="191">
        <f t="shared" si="478"/>
        <v>0</v>
      </c>
      <c r="I1219" s="179">
        <f t="shared" si="478"/>
        <v>0</v>
      </c>
      <c r="J1219" s="179">
        <f t="shared" si="478"/>
        <v>0</v>
      </c>
      <c r="K1219" s="197">
        <f t="shared" si="478"/>
        <v>0</v>
      </c>
      <c r="L1219" s="181">
        <f t="shared" si="478"/>
        <v>0</v>
      </c>
      <c r="M1219" s="192">
        <f t="shared" si="478"/>
        <v>0</v>
      </c>
      <c r="N1219" s="182">
        <f t="shared" si="478"/>
        <v>0</v>
      </c>
      <c r="O1219" s="178">
        <f t="shared" si="478"/>
        <v>0</v>
      </c>
      <c r="P1219" s="182">
        <f t="shared" si="478"/>
        <v>0</v>
      </c>
      <c r="Q1219" s="192">
        <f t="shared" si="478"/>
        <v>0</v>
      </c>
      <c r="R1219" s="182">
        <f t="shared" si="478"/>
        <v>0</v>
      </c>
      <c r="S1219" s="182">
        <f t="shared" si="478"/>
        <v>0</v>
      </c>
      <c r="T1219" s="178">
        <f t="shared" si="478"/>
        <v>0</v>
      </c>
      <c r="U1219" s="182">
        <f t="shared" si="478"/>
        <v>0</v>
      </c>
      <c r="V1219" s="183">
        <f t="shared" si="478"/>
        <v>0</v>
      </c>
      <c r="W1219" s="46">
        <f>G1219-SUM(H1219:V1219)</f>
        <v>0</v>
      </c>
      <c r="Y1219"/>
      <c r="Z1219"/>
    </row>
    <row r="1220" spans="1:26" s="72" customFormat="1" outlineLevel="1" x14ac:dyDescent="0.2">
      <c r="A1220" s="322"/>
      <c r="B1220" s="25"/>
      <c r="C1220" s="23"/>
      <c r="D1220" s="23"/>
      <c r="E1220" s="24"/>
      <c r="F1220" s="176" t="s">
        <v>161</v>
      </c>
      <c r="G1220" s="190">
        <f t="shared" ref="G1220:V1220" si="479">G360</f>
        <v>0</v>
      </c>
      <c r="H1220" s="191">
        <f t="shared" si="479"/>
        <v>0</v>
      </c>
      <c r="I1220" s="179">
        <f t="shared" si="479"/>
        <v>0</v>
      </c>
      <c r="J1220" s="179">
        <f t="shared" si="479"/>
        <v>0</v>
      </c>
      <c r="K1220" s="197">
        <f t="shared" si="479"/>
        <v>0</v>
      </c>
      <c r="L1220" s="181">
        <f t="shared" si="479"/>
        <v>0</v>
      </c>
      <c r="M1220" s="192">
        <f t="shared" si="479"/>
        <v>0</v>
      </c>
      <c r="N1220" s="182">
        <f t="shared" si="479"/>
        <v>0</v>
      </c>
      <c r="O1220" s="178">
        <f t="shared" si="479"/>
        <v>0</v>
      </c>
      <c r="P1220" s="182">
        <f t="shared" si="479"/>
        <v>0</v>
      </c>
      <c r="Q1220" s="192">
        <f t="shared" si="479"/>
        <v>0</v>
      </c>
      <c r="R1220" s="182">
        <f t="shared" si="479"/>
        <v>0</v>
      </c>
      <c r="S1220" s="182">
        <f t="shared" si="479"/>
        <v>0</v>
      </c>
      <c r="T1220" s="178">
        <f t="shared" si="479"/>
        <v>0</v>
      </c>
      <c r="U1220" s="182">
        <f t="shared" si="479"/>
        <v>0</v>
      </c>
      <c r="V1220" s="183">
        <f t="shared" si="479"/>
        <v>0</v>
      </c>
      <c r="W1220" s="46">
        <f>G1220-SUM(H1220:V1220)</f>
        <v>0</v>
      </c>
      <c r="Y1220"/>
      <c r="Z1220"/>
    </row>
    <row r="1221" spans="1:26" s="72" customFormat="1" outlineLevel="1" x14ac:dyDescent="0.2">
      <c r="A1221" s="322"/>
      <c r="B1221" s="25"/>
      <c r="C1221" s="23"/>
      <c r="D1221" s="23"/>
      <c r="E1221" s="24"/>
      <c r="F1221" s="176" t="s">
        <v>331</v>
      </c>
      <c r="G1221" s="190">
        <f t="shared" ref="G1221:V1221" si="480">G361</f>
        <v>0</v>
      </c>
      <c r="H1221" s="191">
        <f t="shared" si="480"/>
        <v>0</v>
      </c>
      <c r="I1221" s="179">
        <f t="shared" si="480"/>
        <v>0</v>
      </c>
      <c r="J1221" s="179">
        <f t="shared" si="480"/>
        <v>0</v>
      </c>
      <c r="K1221" s="197">
        <f t="shared" si="480"/>
        <v>0</v>
      </c>
      <c r="L1221" s="181">
        <f t="shared" si="480"/>
        <v>0</v>
      </c>
      <c r="M1221" s="192">
        <f t="shared" si="480"/>
        <v>0</v>
      </c>
      <c r="N1221" s="182">
        <f t="shared" si="480"/>
        <v>0</v>
      </c>
      <c r="O1221" s="178">
        <f t="shared" si="480"/>
        <v>0</v>
      </c>
      <c r="P1221" s="182">
        <f t="shared" si="480"/>
        <v>0</v>
      </c>
      <c r="Q1221" s="192">
        <f t="shared" si="480"/>
        <v>0</v>
      </c>
      <c r="R1221" s="182">
        <f t="shared" si="480"/>
        <v>0</v>
      </c>
      <c r="S1221" s="182">
        <f t="shared" si="480"/>
        <v>0</v>
      </c>
      <c r="T1221" s="178">
        <f t="shared" si="480"/>
        <v>0</v>
      </c>
      <c r="U1221" s="182">
        <f t="shared" si="480"/>
        <v>0</v>
      </c>
      <c r="V1221" s="183">
        <f t="shared" si="480"/>
        <v>0</v>
      </c>
      <c r="W1221" s="46">
        <f>G1221-SUM(H1221:V1221)</f>
        <v>0</v>
      </c>
      <c r="Y1221"/>
      <c r="Z1221"/>
    </row>
    <row r="1222" spans="1:26" s="72" customFormat="1" x14ac:dyDescent="0.2">
      <c r="A1222" s="322"/>
      <c r="B1222" s="25"/>
      <c r="C1222" s="23"/>
      <c r="D1222" s="23"/>
      <c r="E1222" s="24" t="s">
        <v>56</v>
      </c>
      <c r="F1222" s="24"/>
      <c r="G1222" s="69">
        <f t="shared" ref="G1222:W1222" si="481">SUBTOTAL(9,G1223:G1225)</f>
        <v>0</v>
      </c>
      <c r="H1222" s="70">
        <f t="shared" si="481"/>
        <v>0</v>
      </c>
      <c r="I1222" s="66">
        <f t="shared" si="481"/>
        <v>0</v>
      </c>
      <c r="J1222" s="66">
        <f t="shared" si="481"/>
        <v>0</v>
      </c>
      <c r="K1222" s="67">
        <f t="shared" si="481"/>
        <v>0</v>
      </c>
      <c r="L1222" s="34">
        <f t="shared" si="481"/>
        <v>0</v>
      </c>
      <c r="M1222" s="34">
        <f t="shared" si="481"/>
        <v>0</v>
      </c>
      <c r="N1222" s="34">
        <f t="shared" si="481"/>
        <v>0</v>
      </c>
      <c r="O1222" s="34">
        <f t="shared" si="481"/>
        <v>0</v>
      </c>
      <c r="P1222" s="34">
        <f t="shared" si="481"/>
        <v>0</v>
      </c>
      <c r="Q1222" s="34">
        <f t="shared" si="481"/>
        <v>0</v>
      </c>
      <c r="R1222" s="34">
        <f t="shared" si="481"/>
        <v>0</v>
      </c>
      <c r="S1222" s="34">
        <f t="shared" si="481"/>
        <v>0</v>
      </c>
      <c r="T1222" s="34">
        <f t="shared" si="481"/>
        <v>0</v>
      </c>
      <c r="U1222" s="34">
        <f t="shared" si="481"/>
        <v>0</v>
      </c>
      <c r="V1222" s="34">
        <f t="shared" si="481"/>
        <v>0</v>
      </c>
      <c r="W1222" s="33">
        <f t="shared" si="481"/>
        <v>0</v>
      </c>
      <c r="Y1222"/>
      <c r="Z1222"/>
    </row>
    <row r="1223" spans="1:26" s="72" customFormat="1" outlineLevel="1" x14ac:dyDescent="0.2">
      <c r="A1223" s="322"/>
      <c r="B1223" s="25"/>
      <c r="C1223" s="23"/>
      <c r="D1223" s="23"/>
      <c r="E1223" s="24"/>
      <c r="F1223" s="176" t="s">
        <v>162</v>
      </c>
      <c r="G1223" s="190">
        <f t="shared" ref="G1223:V1223" si="482">G363</f>
        <v>0</v>
      </c>
      <c r="H1223" s="191">
        <f t="shared" si="482"/>
        <v>0</v>
      </c>
      <c r="I1223" s="179">
        <f t="shared" si="482"/>
        <v>0</v>
      </c>
      <c r="J1223" s="179">
        <f t="shared" si="482"/>
        <v>0</v>
      </c>
      <c r="K1223" s="197">
        <f t="shared" si="482"/>
        <v>0</v>
      </c>
      <c r="L1223" s="181">
        <f t="shared" si="482"/>
        <v>0</v>
      </c>
      <c r="M1223" s="192">
        <f t="shared" si="482"/>
        <v>0</v>
      </c>
      <c r="N1223" s="182">
        <f t="shared" si="482"/>
        <v>0</v>
      </c>
      <c r="O1223" s="178">
        <f t="shared" si="482"/>
        <v>0</v>
      </c>
      <c r="P1223" s="182">
        <f t="shared" si="482"/>
        <v>0</v>
      </c>
      <c r="Q1223" s="192">
        <f t="shared" si="482"/>
        <v>0</v>
      </c>
      <c r="R1223" s="182">
        <f t="shared" si="482"/>
        <v>0</v>
      </c>
      <c r="S1223" s="182">
        <f t="shared" si="482"/>
        <v>0</v>
      </c>
      <c r="T1223" s="178">
        <f t="shared" si="482"/>
        <v>0</v>
      </c>
      <c r="U1223" s="182">
        <f t="shared" si="482"/>
        <v>0</v>
      </c>
      <c r="V1223" s="183">
        <f t="shared" si="482"/>
        <v>0</v>
      </c>
      <c r="W1223" s="46">
        <f>G1223-SUM(H1223:V1223)</f>
        <v>0</v>
      </c>
      <c r="Y1223"/>
      <c r="Z1223"/>
    </row>
    <row r="1224" spans="1:26" s="72" customFormat="1" outlineLevel="1" x14ac:dyDescent="0.2">
      <c r="A1224" s="322"/>
      <c r="B1224" s="25"/>
      <c r="C1224" s="23"/>
      <c r="D1224" s="23"/>
      <c r="E1224" s="24"/>
      <c r="F1224" s="176" t="s">
        <v>163</v>
      </c>
      <c r="G1224" s="190">
        <f t="shared" ref="G1224:V1224" si="483">G364</f>
        <v>0</v>
      </c>
      <c r="H1224" s="191">
        <f t="shared" si="483"/>
        <v>0</v>
      </c>
      <c r="I1224" s="179">
        <f t="shared" si="483"/>
        <v>0</v>
      </c>
      <c r="J1224" s="179">
        <f t="shared" si="483"/>
        <v>0</v>
      </c>
      <c r="K1224" s="197">
        <f t="shared" si="483"/>
        <v>0</v>
      </c>
      <c r="L1224" s="181">
        <f t="shared" si="483"/>
        <v>0</v>
      </c>
      <c r="M1224" s="192">
        <f t="shared" si="483"/>
        <v>0</v>
      </c>
      <c r="N1224" s="182">
        <f t="shared" si="483"/>
        <v>0</v>
      </c>
      <c r="O1224" s="178">
        <f t="shared" si="483"/>
        <v>0</v>
      </c>
      <c r="P1224" s="182">
        <f t="shared" si="483"/>
        <v>0</v>
      </c>
      <c r="Q1224" s="192">
        <f t="shared" si="483"/>
        <v>0</v>
      </c>
      <c r="R1224" s="182">
        <f t="shared" si="483"/>
        <v>0</v>
      </c>
      <c r="S1224" s="182">
        <f t="shared" si="483"/>
        <v>0</v>
      </c>
      <c r="T1224" s="178">
        <f t="shared" si="483"/>
        <v>0</v>
      </c>
      <c r="U1224" s="182">
        <f t="shared" si="483"/>
        <v>0</v>
      </c>
      <c r="V1224" s="183">
        <f t="shared" si="483"/>
        <v>0</v>
      </c>
      <c r="W1224" s="46">
        <f>G1224-SUM(H1224:V1224)</f>
        <v>0</v>
      </c>
      <c r="Y1224"/>
      <c r="Z1224"/>
    </row>
    <row r="1225" spans="1:26" s="72" customFormat="1" outlineLevel="1" x14ac:dyDescent="0.2">
      <c r="A1225" s="322"/>
      <c r="B1225" s="25"/>
      <c r="C1225" s="23"/>
      <c r="D1225" s="23"/>
      <c r="E1225" s="24"/>
      <c r="F1225" s="176" t="s">
        <v>332</v>
      </c>
      <c r="G1225" s="190">
        <f t="shared" ref="G1225:V1225" si="484">G365</f>
        <v>0</v>
      </c>
      <c r="H1225" s="191">
        <f t="shared" si="484"/>
        <v>0</v>
      </c>
      <c r="I1225" s="179">
        <f t="shared" si="484"/>
        <v>0</v>
      </c>
      <c r="J1225" s="179">
        <f t="shared" si="484"/>
        <v>0</v>
      </c>
      <c r="K1225" s="197">
        <f t="shared" si="484"/>
        <v>0</v>
      </c>
      <c r="L1225" s="181">
        <f t="shared" si="484"/>
        <v>0</v>
      </c>
      <c r="M1225" s="192">
        <f t="shared" si="484"/>
        <v>0</v>
      </c>
      <c r="N1225" s="182">
        <f t="shared" si="484"/>
        <v>0</v>
      </c>
      <c r="O1225" s="178">
        <f t="shared" si="484"/>
        <v>0</v>
      </c>
      <c r="P1225" s="182">
        <f t="shared" si="484"/>
        <v>0</v>
      </c>
      <c r="Q1225" s="192">
        <f t="shared" si="484"/>
        <v>0</v>
      </c>
      <c r="R1225" s="182">
        <f t="shared" si="484"/>
        <v>0</v>
      </c>
      <c r="S1225" s="182">
        <f t="shared" si="484"/>
        <v>0</v>
      </c>
      <c r="T1225" s="178">
        <f t="shared" si="484"/>
        <v>0</v>
      </c>
      <c r="U1225" s="182">
        <f t="shared" si="484"/>
        <v>0</v>
      </c>
      <c r="V1225" s="183">
        <f t="shared" si="484"/>
        <v>0</v>
      </c>
      <c r="W1225" s="46">
        <f>G1225-SUM(H1225:V1225)</f>
        <v>0</v>
      </c>
      <c r="Y1225"/>
      <c r="Z1225"/>
    </row>
    <row r="1226" spans="1:26" s="72" customFormat="1" x14ac:dyDescent="0.2">
      <c r="A1226" s="322"/>
      <c r="B1226" s="25"/>
      <c r="C1226" s="23"/>
      <c r="D1226" s="23"/>
      <c r="E1226" s="24" t="s">
        <v>57</v>
      </c>
      <c r="F1226" s="24"/>
      <c r="G1226" s="69">
        <f t="shared" ref="G1226:W1226" si="485">SUBTOTAL(9,G1227:G1229)</f>
        <v>0</v>
      </c>
      <c r="H1226" s="70">
        <f t="shared" si="485"/>
        <v>0</v>
      </c>
      <c r="I1226" s="66">
        <f t="shared" si="485"/>
        <v>0</v>
      </c>
      <c r="J1226" s="66">
        <f t="shared" si="485"/>
        <v>0</v>
      </c>
      <c r="K1226" s="67">
        <f t="shared" si="485"/>
        <v>0</v>
      </c>
      <c r="L1226" s="34">
        <f t="shared" si="485"/>
        <v>0</v>
      </c>
      <c r="M1226" s="34">
        <f t="shared" si="485"/>
        <v>0</v>
      </c>
      <c r="N1226" s="34">
        <f t="shared" si="485"/>
        <v>0</v>
      </c>
      <c r="O1226" s="34">
        <f t="shared" si="485"/>
        <v>0</v>
      </c>
      <c r="P1226" s="34">
        <f t="shared" si="485"/>
        <v>0</v>
      </c>
      <c r="Q1226" s="34">
        <f t="shared" si="485"/>
        <v>0</v>
      </c>
      <c r="R1226" s="34">
        <f t="shared" si="485"/>
        <v>0</v>
      </c>
      <c r="S1226" s="34">
        <f t="shared" si="485"/>
        <v>0</v>
      </c>
      <c r="T1226" s="34">
        <f t="shared" si="485"/>
        <v>0</v>
      </c>
      <c r="U1226" s="34">
        <f t="shared" si="485"/>
        <v>0</v>
      </c>
      <c r="V1226" s="34">
        <f t="shared" si="485"/>
        <v>0</v>
      </c>
      <c r="W1226" s="33">
        <f t="shared" si="485"/>
        <v>0</v>
      </c>
      <c r="Y1226"/>
      <c r="Z1226"/>
    </row>
    <row r="1227" spans="1:26" s="72" customFormat="1" outlineLevel="1" x14ac:dyDescent="0.2">
      <c r="A1227" s="322"/>
      <c r="B1227" s="25"/>
      <c r="C1227" s="23"/>
      <c r="D1227" s="23"/>
      <c r="E1227" s="24"/>
      <c r="F1227" s="176" t="s">
        <v>164</v>
      </c>
      <c r="G1227" s="190">
        <f t="shared" ref="G1227:V1227" si="486">G367</f>
        <v>0</v>
      </c>
      <c r="H1227" s="191">
        <f t="shared" si="486"/>
        <v>0</v>
      </c>
      <c r="I1227" s="179">
        <f t="shared" si="486"/>
        <v>0</v>
      </c>
      <c r="J1227" s="179">
        <f t="shared" si="486"/>
        <v>0</v>
      </c>
      <c r="K1227" s="197">
        <f t="shared" si="486"/>
        <v>0</v>
      </c>
      <c r="L1227" s="181">
        <f t="shared" si="486"/>
        <v>0</v>
      </c>
      <c r="M1227" s="192">
        <f t="shared" si="486"/>
        <v>0</v>
      </c>
      <c r="N1227" s="182">
        <f t="shared" si="486"/>
        <v>0</v>
      </c>
      <c r="O1227" s="178">
        <f t="shared" si="486"/>
        <v>0</v>
      </c>
      <c r="P1227" s="182">
        <f t="shared" si="486"/>
        <v>0</v>
      </c>
      <c r="Q1227" s="192">
        <f t="shared" si="486"/>
        <v>0</v>
      </c>
      <c r="R1227" s="182">
        <f t="shared" si="486"/>
        <v>0</v>
      </c>
      <c r="S1227" s="182">
        <f t="shared" si="486"/>
        <v>0</v>
      </c>
      <c r="T1227" s="178">
        <f t="shared" si="486"/>
        <v>0</v>
      </c>
      <c r="U1227" s="182">
        <f t="shared" si="486"/>
        <v>0</v>
      </c>
      <c r="V1227" s="183">
        <f t="shared" si="486"/>
        <v>0</v>
      </c>
      <c r="W1227" s="46">
        <f>G1227-SUM(H1227:V1227)</f>
        <v>0</v>
      </c>
      <c r="Y1227"/>
      <c r="Z1227"/>
    </row>
    <row r="1228" spans="1:26" s="72" customFormat="1" outlineLevel="1" x14ac:dyDescent="0.2">
      <c r="A1228" s="322"/>
      <c r="B1228" s="25"/>
      <c r="C1228" s="23"/>
      <c r="D1228" s="23"/>
      <c r="E1228" s="24"/>
      <c r="F1228" s="176" t="s">
        <v>165</v>
      </c>
      <c r="G1228" s="190">
        <f t="shared" ref="G1228:V1228" si="487">G368</f>
        <v>0</v>
      </c>
      <c r="H1228" s="191">
        <f t="shared" si="487"/>
        <v>0</v>
      </c>
      <c r="I1228" s="179">
        <f t="shared" si="487"/>
        <v>0</v>
      </c>
      <c r="J1228" s="179">
        <f t="shared" si="487"/>
        <v>0</v>
      </c>
      <c r="K1228" s="197">
        <f t="shared" si="487"/>
        <v>0</v>
      </c>
      <c r="L1228" s="181">
        <f t="shared" si="487"/>
        <v>0</v>
      </c>
      <c r="M1228" s="192">
        <f t="shared" si="487"/>
        <v>0</v>
      </c>
      <c r="N1228" s="182">
        <f t="shared" si="487"/>
        <v>0</v>
      </c>
      <c r="O1228" s="178">
        <f t="shared" si="487"/>
        <v>0</v>
      </c>
      <c r="P1228" s="182">
        <f t="shared" si="487"/>
        <v>0</v>
      </c>
      <c r="Q1228" s="192">
        <f t="shared" si="487"/>
        <v>0</v>
      </c>
      <c r="R1228" s="182">
        <f t="shared" si="487"/>
        <v>0</v>
      </c>
      <c r="S1228" s="182">
        <f t="shared" si="487"/>
        <v>0</v>
      </c>
      <c r="T1228" s="178">
        <f t="shared" si="487"/>
        <v>0</v>
      </c>
      <c r="U1228" s="182">
        <f t="shared" si="487"/>
        <v>0</v>
      </c>
      <c r="V1228" s="183">
        <f t="shared" si="487"/>
        <v>0</v>
      </c>
      <c r="W1228" s="46">
        <f>G1228-SUM(H1228:V1228)</f>
        <v>0</v>
      </c>
      <c r="Y1228"/>
      <c r="Z1228"/>
    </row>
    <row r="1229" spans="1:26" s="72" customFormat="1" outlineLevel="1" x14ac:dyDescent="0.2">
      <c r="A1229" s="322"/>
      <c r="B1229" s="25"/>
      <c r="C1229" s="23"/>
      <c r="D1229" s="23"/>
      <c r="E1229" s="24"/>
      <c r="F1229" s="176" t="s">
        <v>333</v>
      </c>
      <c r="G1229" s="190">
        <f t="shared" ref="G1229:V1229" si="488">G369</f>
        <v>0</v>
      </c>
      <c r="H1229" s="191">
        <f t="shared" si="488"/>
        <v>0</v>
      </c>
      <c r="I1229" s="179">
        <f t="shared" si="488"/>
        <v>0</v>
      </c>
      <c r="J1229" s="179">
        <f t="shared" si="488"/>
        <v>0</v>
      </c>
      <c r="K1229" s="197">
        <f t="shared" si="488"/>
        <v>0</v>
      </c>
      <c r="L1229" s="181">
        <f t="shared" si="488"/>
        <v>0</v>
      </c>
      <c r="M1229" s="192">
        <f t="shared" si="488"/>
        <v>0</v>
      </c>
      <c r="N1229" s="182">
        <f t="shared" si="488"/>
        <v>0</v>
      </c>
      <c r="O1229" s="178">
        <f t="shared" si="488"/>
        <v>0</v>
      </c>
      <c r="P1229" s="182">
        <f t="shared" si="488"/>
        <v>0</v>
      </c>
      <c r="Q1229" s="192">
        <f t="shared" si="488"/>
        <v>0</v>
      </c>
      <c r="R1229" s="182">
        <f t="shared" si="488"/>
        <v>0</v>
      </c>
      <c r="S1229" s="182">
        <f t="shared" si="488"/>
        <v>0</v>
      </c>
      <c r="T1229" s="178">
        <f t="shared" si="488"/>
        <v>0</v>
      </c>
      <c r="U1229" s="182">
        <f t="shared" si="488"/>
        <v>0</v>
      </c>
      <c r="V1229" s="183">
        <f t="shared" si="488"/>
        <v>0</v>
      </c>
      <c r="W1229" s="46">
        <f>G1229-SUM(H1229:V1229)</f>
        <v>0</v>
      </c>
      <c r="Y1229"/>
      <c r="Z1229"/>
    </row>
    <row r="1230" spans="1:26" s="72" customFormat="1" x14ac:dyDescent="0.2">
      <c r="A1230" s="322"/>
      <c r="B1230" s="25"/>
      <c r="C1230" s="23"/>
      <c r="D1230" s="23" t="s">
        <v>58</v>
      </c>
      <c r="E1230" s="24"/>
      <c r="F1230" s="24"/>
      <c r="G1230" s="69"/>
      <c r="H1230" s="66"/>
      <c r="I1230" s="66"/>
      <c r="J1230" s="66"/>
      <c r="K1230" s="67"/>
      <c r="L1230" s="51"/>
      <c r="M1230" s="34"/>
      <c r="N1230" s="34"/>
      <c r="O1230" s="34"/>
      <c r="P1230" s="34"/>
      <c r="Q1230" s="34"/>
      <c r="R1230" s="34"/>
      <c r="S1230" s="34"/>
      <c r="T1230" s="34"/>
      <c r="U1230" s="34"/>
      <c r="V1230" s="37"/>
      <c r="W1230" s="33"/>
      <c r="Y1230"/>
      <c r="Z1230"/>
    </row>
    <row r="1231" spans="1:26" s="72" customFormat="1" x14ac:dyDescent="0.2">
      <c r="A1231" s="322"/>
      <c r="B1231" s="25"/>
      <c r="C1231" s="23"/>
      <c r="D1231" s="23"/>
      <c r="E1231" s="24" t="s">
        <v>172</v>
      </c>
      <c r="F1231" s="24"/>
      <c r="G1231" s="69">
        <f t="shared" ref="G1231:W1231" si="489">SUBTOTAL(9,G1232:G1233)</f>
        <v>0</v>
      </c>
      <c r="H1231" s="70">
        <f t="shared" si="489"/>
        <v>0</v>
      </c>
      <c r="I1231" s="66">
        <f t="shared" si="489"/>
        <v>0</v>
      </c>
      <c r="J1231" s="66">
        <f t="shared" si="489"/>
        <v>0</v>
      </c>
      <c r="K1231" s="67">
        <f t="shared" si="489"/>
        <v>0</v>
      </c>
      <c r="L1231" s="34">
        <f t="shared" si="489"/>
        <v>0</v>
      </c>
      <c r="M1231" s="34">
        <f t="shared" si="489"/>
        <v>0</v>
      </c>
      <c r="N1231" s="34">
        <f t="shared" si="489"/>
        <v>0</v>
      </c>
      <c r="O1231" s="34">
        <f t="shared" si="489"/>
        <v>0</v>
      </c>
      <c r="P1231" s="34">
        <f t="shared" si="489"/>
        <v>0</v>
      </c>
      <c r="Q1231" s="34">
        <f t="shared" si="489"/>
        <v>0</v>
      </c>
      <c r="R1231" s="34">
        <f t="shared" si="489"/>
        <v>0</v>
      </c>
      <c r="S1231" s="34">
        <f t="shared" si="489"/>
        <v>0</v>
      </c>
      <c r="T1231" s="34">
        <f t="shared" si="489"/>
        <v>0</v>
      </c>
      <c r="U1231" s="34">
        <f t="shared" si="489"/>
        <v>0</v>
      </c>
      <c r="V1231" s="34">
        <f t="shared" si="489"/>
        <v>0</v>
      </c>
      <c r="W1231" s="33">
        <f t="shared" si="489"/>
        <v>0</v>
      </c>
      <c r="Y1231"/>
      <c r="Z1231"/>
    </row>
    <row r="1232" spans="1:26" s="72" customFormat="1" outlineLevel="1" x14ac:dyDescent="0.2">
      <c r="A1232" s="322"/>
      <c r="B1232" s="25"/>
      <c r="C1232" s="23"/>
      <c r="D1232" s="23"/>
      <c r="E1232" s="24"/>
      <c r="F1232" s="176" t="s">
        <v>61</v>
      </c>
      <c r="G1232" s="190">
        <f t="shared" ref="G1232:V1232" si="490">G372</f>
        <v>0</v>
      </c>
      <c r="H1232" s="191">
        <f t="shared" si="490"/>
        <v>0</v>
      </c>
      <c r="I1232" s="179">
        <f t="shared" si="490"/>
        <v>0</v>
      </c>
      <c r="J1232" s="179">
        <f t="shared" si="490"/>
        <v>0</v>
      </c>
      <c r="K1232" s="197">
        <f t="shared" si="490"/>
        <v>0</v>
      </c>
      <c r="L1232" s="181">
        <f t="shared" si="490"/>
        <v>0</v>
      </c>
      <c r="M1232" s="182">
        <f t="shared" si="490"/>
        <v>0</v>
      </c>
      <c r="N1232" s="182">
        <f t="shared" si="490"/>
        <v>0</v>
      </c>
      <c r="O1232" s="182">
        <f t="shared" si="490"/>
        <v>0</v>
      </c>
      <c r="P1232" s="182">
        <f t="shared" si="490"/>
        <v>0</v>
      </c>
      <c r="Q1232" s="182">
        <f t="shared" si="490"/>
        <v>0</v>
      </c>
      <c r="R1232" s="199">
        <f t="shared" si="490"/>
        <v>0</v>
      </c>
      <c r="S1232" s="199">
        <f t="shared" si="490"/>
        <v>0</v>
      </c>
      <c r="T1232" s="182">
        <f t="shared" si="490"/>
        <v>0</v>
      </c>
      <c r="U1232" s="182">
        <f t="shared" si="490"/>
        <v>0</v>
      </c>
      <c r="V1232" s="183">
        <f t="shared" si="490"/>
        <v>0</v>
      </c>
      <c r="W1232" s="46">
        <f>G1232-SUM(H1232:V1232)</f>
        <v>0</v>
      </c>
      <c r="Y1232"/>
      <c r="Z1232"/>
    </row>
    <row r="1233" spans="1:26" s="72" customFormat="1" outlineLevel="1" x14ac:dyDescent="0.2">
      <c r="A1233" s="322"/>
      <c r="B1233" s="25"/>
      <c r="C1233" s="23"/>
      <c r="D1233" s="23"/>
      <c r="E1233" s="24"/>
      <c r="F1233" s="176" t="s">
        <v>173</v>
      </c>
      <c r="G1233" s="190">
        <f t="shared" ref="G1233:V1233" si="491">G373</f>
        <v>0</v>
      </c>
      <c r="H1233" s="191">
        <f t="shared" si="491"/>
        <v>0</v>
      </c>
      <c r="I1233" s="179">
        <f t="shared" si="491"/>
        <v>0</v>
      </c>
      <c r="J1233" s="179">
        <f t="shared" si="491"/>
        <v>0</v>
      </c>
      <c r="K1233" s="197">
        <f t="shared" si="491"/>
        <v>0</v>
      </c>
      <c r="L1233" s="181">
        <f t="shared" si="491"/>
        <v>0</v>
      </c>
      <c r="M1233" s="192">
        <f t="shared" si="491"/>
        <v>0</v>
      </c>
      <c r="N1233" s="182">
        <f t="shared" si="491"/>
        <v>0</v>
      </c>
      <c r="O1233" s="178">
        <f t="shared" si="491"/>
        <v>0</v>
      </c>
      <c r="P1233" s="182">
        <f t="shared" si="491"/>
        <v>0</v>
      </c>
      <c r="Q1233" s="192">
        <f t="shared" si="491"/>
        <v>0</v>
      </c>
      <c r="R1233" s="182">
        <f t="shared" si="491"/>
        <v>0</v>
      </c>
      <c r="S1233" s="178">
        <f t="shared" si="491"/>
        <v>0</v>
      </c>
      <c r="T1233" s="178">
        <f t="shared" si="491"/>
        <v>0</v>
      </c>
      <c r="U1233" s="182">
        <f t="shared" si="491"/>
        <v>0</v>
      </c>
      <c r="V1233" s="183">
        <f t="shared" si="491"/>
        <v>0</v>
      </c>
      <c r="W1233" s="46">
        <f>G1233-SUM(H1233:V1233)</f>
        <v>0</v>
      </c>
      <c r="Y1233"/>
      <c r="Z1233"/>
    </row>
    <row r="1234" spans="1:26" s="72" customFormat="1" x14ac:dyDescent="0.2">
      <c r="A1234" s="322"/>
      <c r="B1234" s="25"/>
      <c r="C1234" s="23"/>
      <c r="D1234" s="23"/>
      <c r="E1234" s="24" t="s">
        <v>166</v>
      </c>
      <c r="F1234" s="24"/>
      <c r="G1234" s="69">
        <f t="shared" ref="G1234:W1234" si="492">SUBTOTAL(9,G1235:G1237)</f>
        <v>0</v>
      </c>
      <c r="H1234" s="70">
        <f t="shared" si="492"/>
        <v>0</v>
      </c>
      <c r="I1234" s="66">
        <f t="shared" si="492"/>
        <v>0</v>
      </c>
      <c r="J1234" s="66">
        <f t="shared" si="492"/>
        <v>0</v>
      </c>
      <c r="K1234" s="67">
        <f t="shared" si="492"/>
        <v>0</v>
      </c>
      <c r="L1234" s="34">
        <f t="shared" si="492"/>
        <v>0</v>
      </c>
      <c r="M1234" s="34">
        <f t="shared" si="492"/>
        <v>0</v>
      </c>
      <c r="N1234" s="34">
        <f t="shared" si="492"/>
        <v>0</v>
      </c>
      <c r="O1234" s="34">
        <f t="shared" si="492"/>
        <v>0</v>
      </c>
      <c r="P1234" s="34">
        <f t="shared" si="492"/>
        <v>0</v>
      </c>
      <c r="Q1234" s="34">
        <f t="shared" si="492"/>
        <v>0</v>
      </c>
      <c r="R1234" s="34">
        <f t="shared" si="492"/>
        <v>0</v>
      </c>
      <c r="S1234" s="34">
        <f t="shared" si="492"/>
        <v>0</v>
      </c>
      <c r="T1234" s="34">
        <f t="shared" si="492"/>
        <v>0</v>
      </c>
      <c r="U1234" s="34">
        <f t="shared" si="492"/>
        <v>0</v>
      </c>
      <c r="V1234" s="34">
        <f t="shared" si="492"/>
        <v>0</v>
      </c>
      <c r="W1234" s="33">
        <f t="shared" si="492"/>
        <v>0</v>
      </c>
      <c r="Y1234"/>
      <c r="Z1234"/>
    </row>
    <row r="1235" spans="1:26" s="72" customFormat="1" outlineLevel="1" x14ac:dyDescent="0.2">
      <c r="A1235" s="322"/>
      <c r="B1235" s="25"/>
      <c r="C1235" s="23"/>
      <c r="D1235" s="23"/>
      <c r="E1235" s="24"/>
      <c r="F1235" s="176" t="s">
        <v>59</v>
      </c>
      <c r="G1235" s="190">
        <f t="shared" ref="G1235:V1235" si="493">G375</f>
        <v>0</v>
      </c>
      <c r="H1235" s="191">
        <f t="shared" si="493"/>
        <v>0</v>
      </c>
      <c r="I1235" s="179">
        <f t="shared" si="493"/>
        <v>0</v>
      </c>
      <c r="J1235" s="179">
        <f t="shared" si="493"/>
        <v>0</v>
      </c>
      <c r="K1235" s="197">
        <f t="shared" si="493"/>
        <v>0</v>
      </c>
      <c r="L1235" s="181">
        <f t="shared" si="493"/>
        <v>0</v>
      </c>
      <c r="M1235" s="192">
        <f t="shared" si="493"/>
        <v>0</v>
      </c>
      <c r="N1235" s="182">
        <f t="shared" si="493"/>
        <v>0</v>
      </c>
      <c r="O1235" s="178">
        <f t="shared" si="493"/>
        <v>0</v>
      </c>
      <c r="P1235" s="182">
        <f t="shared" si="493"/>
        <v>0</v>
      </c>
      <c r="Q1235" s="192">
        <f t="shared" si="493"/>
        <v>0</v>
      </c>
      <c r="R1235" s="182">
        <f t="shared" si="493"/>
        <v>0</v>
      </c>
      <c r="S1235" s="178">
        <f t="shared" si="493"/>
        <v>0</v>
      </c>
      <c r="T1235" s="178">
        <f t="shared" si="493"/>
        <v>0</v>
      </c>
      <c r="U1235" s="182">
        <f t="shared" si="493"/>
        <v>0</v>
      </c>
      <c r="V1235" s="183">
        <f t="shared" si="493"/>
        <v>0</v>
      </c>
      <c r="W1235" s="46">
        <f>G1235-SUM(H1235:V1235)</f>
        <v>0</v>
      </c>
      <c r="Y1235"/>
      <c r="Z1235"/>
    </row>
    <row r="1236" spans="1:26" s="72" customFormat="1" outlineLevel="1" x14ac:dyDescent="0.2">
      <c r="A1236" s="322"/>
      <c r="B1236" s="25"/>
      <c r="C1236" s="23"/>
      <c r="D1236" s="23"/>
      <c r="E1236" s="24"/>
      <c r="F1236" s="176" t="s">
        <v>167</v>
      </c>
      <c r="G1236" s="190">
        <f t="shared" ref="G1236:V1236" si="494">G376</f>
        <v>0</v>
      </c>
      <c r="H1236" s="191">
        <f t="shared" si="494"/>
        <v>0</v>
      </c>
      <c r="I1236" s="179">
        <f t="shared" si="494"/>
        <v>0</v>
      </c>
      <c r="J1236" s="179">
        <f t="shared" si="494"/>
        <v>0</v>
      </c>
      <c r="K1236" s="197">
        <f t="shared" si="494"/>
        <v>0</v>
      </c>
      <c r="L1236" s="181">
        <f t="shared" si="494"/>
        <v>0</v>
      </c>
      <c r="M1236" s="192">
        <f t="shared" si="494"/>
        <v>0</v>
      </c>
      <c r="N1236" s="182">
        <f t="shared" si="494"/>
        <v>0</v>
      </c>
      <c r="O1236" s="178">
        <f t="shared" si="494"/>
        <v>0</v>
      </c>
      <c r="P1236" s="182">
        <f t="shared" si="494"/>
        <v>0</v>
      </c>
      <c r="Q1236" s="192">
        <f t="shared" si="494"/>
        <v>0</v>
      </c>
      <c r="R1236" s="182">
        <f t="shared" si="494"/>
        <v>0</v>
      </c>
      <c r="S1236" s="178">
        <f t="shared" si="494"/>
        <v>0</v>
      </c>
      <c r="T1236" s="178">
        <f t="shared" si="494"/>
        <v>0</v>
      </c>
      <c r="U1236" s="182">
        <f t="shared" si="494"/>
        <v>0</v>
      </c>
      <c r="V1236" s="183">
        <f t="shared" si="494"/>
        <v>0</v>
      </c>
      <c r="W1236" s="46">
        <f>G1236-SUM(H1236:V1236)</f>
        <v>0</v>
      </c>
      <c r="Y1236"/>
      <c r="Z1236"/>
    </row>
    <row r="1237" spans="1:26" s="72" customFormat="1" outlineLevel="1" x14ac:dyDescent="0.2">
      <c r="A1237" s="322"/>
      <c r="B1237" s="25"/>
      <c r="C1237" s="23"/>
      <c r="D1237" s="23"/>
      <c r="E1237" s="24"/>
      <c r="F1237" s="176" t="s">
        <v>168</v>
      </c>
      <c r="G1237" s="190">
        <f t="shared" ref="G1237:V1237" si="495">G377</f>
        <v>0</v>
      </c>
      <c r="H1237" s="191">
        <f t="shared" si="495"/>
        <v>0</v>
      </c>
      <c r="I1237" s="179">
        <f t="shared" si="495"/>
        <v>0</v>
      </c>
      <c r="J1237" s="179">
        <f t="shared" si="495"/>
        <v>0</v>
      </c>
      <c r="K1237" s="197">
        <f t="shared" si="495"/>
        <v>0</v>
      </c>
      <c r="L1237" s="181">
        <f t="shared" si="495"/>
        <v>0</v>
      </c>
      <c r="M1237" s="192">
        <f t="shared" si="495"/>
        <v>0</v>
      </c>
      <c r="N1237" s="182">
        <f t="shared" si="495"/>
        <v>0</v>
      </c>
      <c r="O1237" s="178">
        <f t="shared" si="495"/>
        <v>0</v>
      </c>
      <c r="P1237" s="182">
        <f t="shared" si="495"/>
        <v>0</v>
      </c>
      <c r="Q1237" s="192">
        <f t="shared" si="495"/>
        <v>0</v>
      </c>
      <c r="R1237" s="182">
        <f t="shared" si="495"/>
        <v>0</v>
      </c>
      <c r="S1237" s="178">
        <f t="shared" si="495"/>
        <v>0</v>
      </c>
      <c r="T1237" s="178">
        <f t="shared" si="495"/>
        <v>0</v>
      </c>
      <c r="U1237" s="182">
        <f t="shared" si="495"/>
        <v>0</v>
      </c>
      <c r="V1237" s="183">
        <f t="shared" si="495"/>
        <v>0</v>
      </c>
      <c r="W1237" s="46">
        <f>G1237-SUM(H1237:V1237)</f>
        <v>0</v>
      </c>
      <c r="Y1237"/>
      <c r="Z1237"/>
    </row>
    <row r="1238" spans="1:26" s="72" customFormat="1" x14ac:dyDescent="0.2">
      <c r="A1238" s="322"/>
      <c r="B1238" s="25"/>
      <c r="C1238" s="23"/>
      <c r="D1238" s="23"/>
      <c r="E1238" s="24" t="s">
        <v>174</v>
      </c>
      <c r="F1238" s="24"/>
      <c r="G1238" s="69">
        <f t="shared" ref="G1238:W1238" si="496">SUBTOTAL(9,G1239:G1240)</f>
        <v>0</v>
      </c>
      <c r="H1238" s="70">
        <f t="shared" si="496"/>
        <v>0</v>
      </c>
      <c r="I1238" s="66">
        <f t="shared" si="496"/>
        <v>0</v>
      </c>
      <c r="J1238" s="66">
        <f t="shared" si="496"/>
        <v>0</v>
      </c>
      <c r="K1238" s="67">
        <f t="shared" si="496"/>
        <v>0</v>
      </c>
      <c r="L1238" s="34">
        <f t="shared" si="496"/>
        <v>0</v>
      </c>
      <c r="M1238" s="34">
        <f t="shared" si="496"/>
        <v>0</v>
      </c>
      <c r="N1238" s="34">
        <f t="shared" si="496"/>
        <v>0</v>
      </c>
      <c r="O1238" s="34">
        <f t="shared" si="496"/>
        <v>0</v>
      </c>
      <c r="P1238" s="34">
        <f t="shared" si="496"/>
        <v>0</v>
      </c>
      <c r="Q1238" s="34">
        <f t="shared" si="496"/>
        <v>0</v>
      </c>
      <c r="R1238" s="34">
        <f t="shared" si="496"/>
        <v>0</v>
      </c>
      <c r="S1238" s="34">
        <f t="shared" si="496"/>
        <v>0</v>
      </c>
      <c r="T1238" s="34">
        <f t="shared" si="496"/>
        <v>0</v>
      </c>
      <c r="U1238" s="34">
        <f t="shared" si="496"/>
        <v>0</v>
      </c>
      <c r="V1238" s="34">
        <f t="shared" si="496"/>
        <v>0</v>
      </c>
      <c r="W1238" s="33">
        <f t="shared" si="496"/>
        <v>0</v>
      </c>
      <c r="Y1238"/>
      <c r="Z1238"/>
    </row>
    <row r="1239" spans="1:26" s="72" customFormat="1" outlineLevel="1" x14ac:dyDescent="0.2">
      <c r="A1239" s="322"/>
      <c r="B1239" s="25"/>
      <c r="C1239" s="23"/>
      <c r="D1239" s="23"/>
      <c r="E1239" s="24"/>
      <c r="F1239" s="176" t="s">
        <v>62</v>
      </c>
      <c r="G1239" s="190">
        <f t="shared" ref="G1239:V1239" si="497">G379</f>
        <v>0</v>
      </c>
      <c r="H1239" s="191">
        <f t="shared" si="497"/>
        <v>0</v>
      </c>
      <c r="I1239" s="179">
        <f t="shared" si="497"/>
        <v>0</v>
      </c>
      <c r="J1239" s="179">
        <f t="shared" si="497"/>
        <v>0</v>
      </c>
      <c r="K1239" s="197">
        <f t="shared" si="497"/>
        <v>0</v>
      </c>
      <c r="L1239" s="181">
        <f t="shared" si="497"/>
        <v>0</v>
      </c>
      <c r="M1239" s="192">
        <f t="shared" si="497"/>
        <v>0</v>
      </c>
      <c r="N1239" s="182">
        <f t="shared" si="497"/>
        <v>0</v>
      </c>
      <c r="O1239" s="178">
        <f t="shared" si="497"/>
        <v>0</v>
      </c>
      <c r="P1239" s="182">
        <f t="shared" si="497"/>
        <v>0</v>
      </c>
      <c r="Q1239" s="192">
        <f t="shared" si="497"/>
        <v>0</v>
      </c>
      <c r="R1239" s="182">
        <f t="shared" si="497"/>
        <v>0</v>
      </c>
      <c r="S1239" s="178">
        <f t="shared" si="497"/>
        <v>0</v>
      </c>
      <c r="T1239" s="178">
        <f t="shared" si="497"/>
        <v>0</v>
      </c>
      <c r="U1239" s="182">
        <f t="shared" si="497"/>
        <v>0</v>
      </c>
      <c r="V1239" s="183">
        <f t="shared" si="497"/>
        <v>0</v>
      </c>
      <c r="W1239" s="46">
        <f>G1239-SUM(H1239:V1239)</f>
        <v>0</v>
      </c>
      <c r="Y1239"/>
      <c r="Z1239"/>
    </row>
    <row r="1240" spans="1:26" s="72" customFormat="1" outlineLevel="1" x14ac:dyDescent="0.2">
      <c r="A1240" s="322"/>
      <c r="B1240" s="25"/>
      <c r="C1240" s="23"/>
      <c r="D1240" s="23"/>
      <c r="E1240" s="24"/>
      <c r="F1240" s="176" t="s">
        <v>175</v>
      </c>
      <c r="G1240" s="190">
        <f t="shared" ref="G1240:V1240" si="498">G380</f>
        <v>0</v>
      </c>
      <c r="H1240" s="191">
        <f t="shared" si="498"/>
        <v>0</v>
      </c>
      <c r="I1240" s="179">
        <f t="shared" si="498"/>
        <v>0</v>
      </c>
      <c r="J1240" s="179">
        <f t="shared" si="498"/>
        <v>0</v>
      </c>
      <c r="K1240" s="197">
        <f t="shared" si="498"/>
        <v>0</v>
      </c>
      <c r="L1240" s="181">
        <f t="shared" si="498"/>
        <v>0</v>
      </c>
      <c r="M1240" s="192">
        <f t="shared" si="498"/>
        <v>0</v>
      </c>
      <c r="N1240" s="182">
        <f t="shared" si="498"/>
        <v>0</v>
      </c>
      <c r="O1240" s="178">
        <f t="shared" si="498"/>
        <v>0</v>
      </c>
      <c r="P1240" s="182">
        <f t="shared" si="498"/>
        <v>0</v>
      </c>
      <c r="Q1240" s="192">
        <f t="shared" si="498"/>
        <v>0</v>
      </c>
      <c r="R1240" s="200">
        <f t="shared" si="498"/>
        <v>0</v>
      </c>
      <c r="S1240" s="182">
        <f t="shared" si="498"/>
        <v>0</v>
      </c>
      <c r="T1240" s="178">
        <f t="shared" si="498"/>
        <v>0</v>
      </c>
      <c r="U1240" s="182">
        <f t="shared" si="498"/>
        <v>0</v>
      </c>
      <c r="V1240" s="183">
        <f t="shared" si="498"/>
        <v>0</v>
      </c>
      <c r="W1240" s="46">
        <f>G1240-SUM(H1240:V1240)</f>
        <v>0</v>
      </c>
      <c r="Y1240"/>
      <c r="Z1240"/>
    </row>
    <row r="1241" spans="1:26" s="72" customFormat="1" x14ac:dyDescent="0.2">
      <c r="A1241" s="322"/>
      <c r="B1241" s="25"/>
      <c r="C1241" s="23"/>
      <c r="D1241" s="23"/>
      <c r="E1241" s="24" t="s">
        <v>169</v>
      </c>
      <c r="F1241" s="24"/>
      <c r="G1241" s="69">
        <f t="shared" ref="G1241:W1241" si="499">SUBTOTAL(9,G1242:G1244)</f>
        <v>0</v>
      </c>
      <c r="H1241" s="70">
        <f t="shared" si="499"/>
        <v>0</v>
      </c>
      <c r="I1241" s="66">
        <f t="shared" si="499"/>
        <v>0</v>
      </c>
      <c r="J1241" s="66">
        <f t="shared" si="499"/>
        <v>0</v>
      </c>
      <c r="K1241" s="67">
        <f t="shared" si="499"/>
        <v>0</v>
      </c>
      <c r="L1241" s="34">
        <f t="shared" si="499"/>
        <v>0</v>
      </c>
      <c r="M1241" s="34">
        <f t="shared" si="499"/>
        <v>0</v>
      </c>
      <c r="N1241" s="34">
        <f t="shared" si="499"/>
        <v>0</v>
      </c>
      <c r="O1241" s="34">
        <f t="shared" si="499"/>
        <v>0</v>
      </c>
      <c r="P1241" s="34">
        <f t="shared" si="499"/>
        <v>0</v>
      </c>
      <c r="Q1241" s="34">
        <f t="shared" si="499"/>
        <v>0</v>
      </c>
      <c r="R1241" s="34">
        <f t="shared" si="499"/>
        <v>0</v>
      </c>
      <c r="S1241" s="34">
        <f t="shared" si="499"/>
        <v>0</v>
      </c>
      <c r="T1241" s="34">
        <f t="shared" si="499"/>
        <v>0</v>
      </c>
      <c r="U1241" s="34">
        <f t="shared" si="499"/>
        <v>0</v>
      </c>
      <c r="V1241" s="34">
        <f t="shared" si="499"/>
        <v>0</v>
      </c>
      <c r="W1241" s="33">
        <f t="shared" si="499"/>
        <v>0</v>
      </c>
      <c r="Y1241"/>
      <c r="Z1241"/>
    </row>
    <row r="1242" spans="1:26" s="72" customFormat="1" outlineLevel="1" x14ac:dyDescent="0.2">
      <c r="A1242" s="322"/>
      <c r="B1242" s="25"/>
      <c r="C1242" s="23"/>
      <c r="D1242" s="23"/>
      <c r="E1242" s="24"/>
      <c r="F1242" s="176" t="s">
        <v>60</v>
      </c>
      <c r="G1242" s="190">
        <f t="shared" ref="G1242:V1242" si="500">G382</f>
        <v>0</v>
      </c>
      <c r="H1242" s="191">
        <f t="shared" si="500"/>
        <v>0</v>
      </c>
      <c r="I1242" s="179">
        <f t="shared" si="500"/>
        <v>0</v>
      </c>
      <c r="J1242" s="179">
        <f t="shared" si="500"/>
        <v>0</v>
      </c>
      <c r="K1242" s="197">
        <f t="shared" si="500"/>
        <v>0</v>
      </c>
      <c r="L1242" s="181">
        <f t="shared" si="500"/>
        <v>0</v>
      </c>
      <c r="M1242" s="192">
        <f t="shared" si="500"/>
        <v>0</v>
      </c>
      <c r="N1242" s="182">
        <f t="shared" si="500"/>
        <v>0</v>
      </c>
      <c r="O1242" s="178">
        <f t="shared" si="500"/>
        <v>0</v>
      </c>
      <c r="P1242" s="182">
        <f t="shared" si="500"/>
        <v>0</v>
      </c>
      <c r="Q1242" s="192">
        <f t="shared" si="500"/>
        <v>0</v>
      </c>
      <c r="R1242" s="182">
        <f t="shared" si="500"/>
        <v>0</v>
      </c>
      <c r="S1242" s="182">
        <f t="shared" si="500"/>
        <v>0</v>
      </c>
      <c r="T1242" s="182">
        <f t="shared" si="500"/>
        <v>0</v>
      </c>
      <c r="U1242" s="178">
        <f t="shared" si="500"/>
        <v>0</v>
      </c>
      <c r="V1242" s="183">
        <f t="shared" si="500"/>
        <v>0</v>
      </c>
      <c r="W1242" s="46">
        <f>G1242-SUM(H1242:V1242)</f>
        <v>0</v>
      </c>
      <c r="Y1242"/>
      <c r="Z1242"/>
    </row>
    <row r="1243" spans="1:26" s="72" customFormat="1" outlineLevel="1" x14ac:dyDescent="0.2">
      <c r="A1243" s="322"/>
      <c r="B1243" s="25"/>
      <c r="C1243" s="23"/>
      <c r="D1243" s="23"/>
      <c r="E1243" s="24"/>
      <c r="F1243" s="176" t="s">
        <v>170</v>
      </c>
      <c r="G1243" s="190">
        <f t="shared" ref="G1243:V1243" si="501">G383</f>
        <v>0</v>
      </c>
      <c r="H1243" s="191">
        <f t="shared" si="501"/>
        <v>0</v>
      </c>
      <c r="I1243" s="179">
        <f t="shared" si="501"/>
        <v>0</v>
      </c>
      <c r="J1243" s="179">
        <f t="shared" si="501"/>
        <v>0</v>
      </c>
      <c r="K1243" s="197">
        <f t="shared" si="501"/>
        <v>0</v>
      </c>
      <c r="L1243" s="181">
        <f t="shared" si="501"/>
        <v>0</v>
      </c>
      <c r="M1243" s="192">
        <f t="shared" si="501"/>
        <v>0</v>
      </c>
      <c r="N1243" s="182">
        <f t="shared" si="501"/>
        <v>0</v>
      </c>
      <c r="O1243" s="178">
        <f t="shared" si="501"/>
        <v>0</v>
      </c>
      <c r="P1243" s="182">
        <f t="shared" si="501"/>
        <v>0</v>
      </c>
      <c r="Q1243" s="192">
        <f t="shared" si="501"/>
        <v>0</v>
      </c>
      <c r="R1243" s="182">
        <f t="shared" si="501"/>
        <v>0</v>
      </c>
      <c r="S1243" s="182">
        <f t="shared" si="501"/>
        <v>0</v>
      </c>
      <c r="T1243" s="182">
        <f t="shared" si="501"/>
        <v>0</v>
      </c>
      <c r="U1243" s="178">
        <f t="shared" si="501"/>
        <v>0</v>
      </c>
      <c r="V1243" s="183">
        <f t="shared" si="501"/>
        <v>0</v>
      </c>
      <c r="W1243" s="46">
        <f>G1243-SUM(H1243:V1243)</f>
        <v>0</v>
      </c>
      <c r="Y1243"/>
      <c r="Z1243"/>
    </row>
    <row r="1244" spans="1:26" s="72" customFormat="1" outlineLevel="1" x14ac:dyDescent="0.2">
      <c r="A1244" s="322"/>
      <c r="B1244" s="25"/>
      <c r="C1244" s="23"/>
      <c r="D1244" s="23"/>
      <c r="E1244" s="24"/>
      <c r="F1244" s="176" t="s">
        <v>171</v>
      </c>
      <c r="G1244" s="190">
        <f t="shared" ref="G1244:V1244" si="502">G384</f>
        <v>0</v>
      </c>
      <c r="H1244" s="191">
        <f t="shared" si="502"/>
        <v>0</v>
      </c>
      <c r="I1244" s="179">
        <f t="shared" si="502"/>
        <v>0</v>
      </c>
      <c r="J1244" s="179">
        <f t="shared" si="502"/>
        <v>0</v>
      </c>
      <c r="K1244" s="197">
        <f t="shared" si="502"/>
        <v>0</v>
      </c>
      <c r="L1244" s="181">
        <f t="shared" si="502"/>
        <v>0</v>
      </c>
      <c r="M1244" s="192">
        <f t="shared" si="502"/>
        <v>0</v>
      </c>
      <c r="N1244" s="182">
        <f t="shared" si="502"/>
        <v>0</v>
      </c>
      <c r="O1244" s="178">
        <f t="shared" si="502"/>
        <v>0</v>
      </c>
      <c r="P1244" s="182">
        <f t="shared" si="502"/>
        <v>0</v>
      </c>
      <c r="Q1244" s="192">
        <f t="shared" si="502"/>
        <v>0</v>
      </c>
      <c r="R1244" s="182">
        <f t="shared" si="502"/>
        <v>0</v>
      </c>
      <c r="S1244" s="182">
        <f t="shared" si="502"/>
        <v>0</v>
      </c>
      <c r="T1244" s="229">
        <f t="shared" si="502"/>
        <v>0</v>
      </c>
      <c r="U1244" s="182">
        <f t="shared" si="502"/>
        <v>0</v>
      </c>
      <c r="V1244" s="183">
        <f t="shared" si="502"/>
        <v>0</v>
      </c>
      <c r="W1244" s="46">
        <f>G1244-SUM(H1244:V1244)</f>
        <v>0</v>
      </c>
      <c r="Y1244"/>
      <c r="Z1244"/>
    </row>
    <row r="1245" spans="1:26" s="72" customFormat="1" x14ac:dyDescent="0.2">
      <c r="A1245" s="322"/>
      <c r="B1245" s="25"/>
      <c r="C1245" s="23"/>
      <c r="D1245" s="23"/>
      <c r="E1245" s="24" t="s">
        <v>334</v>
      </c>
      <c r="F1245" s="24"/>
      <c r="G1245" s="69">
        <f t="shared" ref="G1245:W1245" si="503">SUBTOTAL(9,G1246:G1247)</f>
        <v>0</v>
      </c>
      <c r="H1245" s="70">
        <f t="shared" si="503"/>
        <v>0</v>
      </c>
      <c r="I1245" s="66">
        <f t="shared" si="503"/>
        <v>0</v>
      </c>
      <c r="J1245" s="66">
        <f t="shared" si="503"/>
        <v>0</v>
      </c>
      <c r="K1245" s="67">
        <f t="shared" si="503"/>
        <v>0</v>
      </c>
      <c r="L1245" s="34">
        <f t="shared" si="503"/>
        <v>0</v>
      </c>
      <c r="M1245" s="34">
        <f t="shared" si="503"/>
        <v>0</v>
      </c>
      <c r="N1245" s="34">
        <f t="shared" si="503"/>
        <v>0</v>
      </c>
      <c r="O1245" s="34">
        <f t="shared" si="503"/>
        <v>0</v>
      </c>
      <c r="P1245" s="34">
        <f t="shared" si="503"/>
        <v>0</v>
      </c>
      <c r="Q1245" s="34">
        <f t="shared" si="503"/>
        <v>0</v>
      </c>
      <c r="R1245" s="34">
        <f t="shared" si="503"/>
        <v>0</v>
      </c>
      <c r="S1245" s="34">
        <f t="shared" si="503"/>
        <v>0</v>
      </c>
      <c r="T1245" s="34">
        <f t="shared" si="503"/>
        <v>0</v>
      </c>
      <c r="U1245" s="34">
        <f t="shared" si="503"/>
        <v>0</v>
      </c>
      <c r="V1245" s="34">
        <f t="shared" si="503"/>
        <v>0</v>
      </c>
      <c r="W1245" s="33">
        <f t="shared" si="503"/>
        <v>0</v>
      </c>
      <c r="Y1245"/>
      <c r="Z1245"/>
    </row>
    <row r="1246" spans="1:26" s="72" customFormat="1" outlineLevel="1" x14ac:dyDescent="0.2">
      <c r="A1246" s="322"/>
      <c r="B1246" s="25"/>
      <c r="C1246" s="23"/>
      <c r="D1246" s="23"/>
      <c r="E1246" s="24"/>
      <c r="F1246" s="176" t="s">
        <v>335</v>
      </c>
      <c r="G1246" s="190">
        <f t="shared" ref="G1246:V1246" si="504">G386</f>
        <v>0</v>
      </c>
      <c r="H1246" s="191">
        <f t="shared" si="504"/>
        <v>0</v>
      </c>
      <c r="I1246" s="179">
        <f t="shared" si="504"/>
        <v>0</v>
      </c>
      <c r="J1246" s="179">
        <f t="shared" si="504"/>
        <v>0</v>
      </c>
      <c r="K1246" s="197">
        <f t="shared" si="504"/>
        <v>0</v>
      </c>
      <c r="L1246" s="181">
        <f t="shared" si="504"/>
        <v>0</v>
      </c>
      <c r="M1246" s="192">
        <f t="shared" si="504"/>
        <v>0</v>
      </c>
      <c r="N1246" s="182">
        <f t="shared" si="504"/>
        <v>0</v>
      </c>
      <c r="O1246" s="178">
        <f t="shared" si="504"/>
        <v>0</v>
      </c>
      <c r="P1246" s="182">
        <f t="shared" si="504"/>
        <v>0</v>
      </c>
      <c r="Q1246" s="192">
        <f t="shared" si="504"/>
        <v>0</v>
      </c>
      <c r="R1246" s="182">
        <f t="shared" si="504"/>
        <v>0</v>
      </c>
      <c r="S1246" s="182">
        <f t="shared" si="504"/>
        <v>0</v>
      </c>
      <c r="T1246" s="178">
        <f t="shared" si="504"/>
        <v>0</v>
      </c>
      <c r="U1246" s="182">
        <f t="shared" si="504"/>
        <v>0</v>
      </c>
      <c r="V1246" s="183">
        <f t="shared" si="504"/>
        <v>0</v>
      </c>
      <c r="W1246" s="46">
        <f>G1246-SUM(H1246:V1246)</f>
        <v>0</v>
      </c>
      <c r="Y1246"/>
      <c r="Z1246"/>
    </row>
    <row r="1247" spans="1:26" s="72" customFormat="1" outlineLevel="1" x14ac:dyDescent="0.2">
      <c r="A1247" s="322"/>
      <c r="B1247" s="25"/>
      <c r="C1247" s="23"/>
      <c r="D1247" s="23"/>
      <c r="E1247" s="24"/>
      <c r="F1247" s="176" t="s">
        <v>336</v>
      </c>
      <c r="G1247" s="190">
        <f t="shared" ref="G1247:V1247" si="505">G387</f>
        <v>0</v>
      </c>
      <c r="H1247" s="191">
        <f t="shared" si="505"/>
        <v>0</v>
      </c>
      <c r="I1247" s="179">
        <f t="shared" si="505"/>
        <v>0</v>
      </c>
      <c r="J1247" s="179">
        <f t="shared" si="505"/>
        <v>0</v>
      </c>
      <c r="K1247" s="197">
        <f t="shared" si="505"/>
        <v>0</v>
      </c>
      <c r="L1247" s="181">
        <f t="shared" si="505"/>
        <v>0</v>
      </c>
      <c r="M1247" s="192">
        <f t="shared" si="505"/>
        <v>0</v>
      </c>
      <c r="N1247" s="182">
        <f t="shared" si="505"/>
        <v>0</v>
      </c>
      <c r="O1247" s="178">
        <f t="shared" si="505"/>
        <v>0</v>
      </c>
      <c r="P1247" s="182">
        <f t="shared" si="505"/>
        <v>0</v>
      </c>
      <c r="Q1247" s="192">
        <f t="shared" si="505"/>
        <v>0</v>
      </c>
      <c r="R1247" s="182">
        <f t="shared" si="505"/>
        <v>0</v>
      </c>
      <c r="S1247" s="182">
        <f t="shared" si="505"/>
        <v>0</v>
      </c>
      <c r="T1247" s="178">
        <f t="shared" si="505"/>
        <v>0</v>
      </c>
      <c r="U1247" s="182">
        <f t="shared" si="505"/>
        <v>0</v>
      </c>
      <c r="V1247" s="183">
        <f t="shared" si="505"/>
        <v>0</v>
      </c>
      <c r="W1247" s="46">
        <f>G1247-SUM(H1247:V1247)</f>
        <v>0</v>
      </c>
      <c r="Y1247"/>
      <c r="Z1247"/>
    </row>
    <row r="1248" spans="1:26" s="72" customFormat="1" x14ac:dyDescent="0.2">
      <c r="A1248" s="322"/>
      <c r="B1248" s="25"/>
      <c r="C1248" s="23"/>
      <c r="D1248" s="23"/>
      <c r="E1248" s="24" t="s">
        <v>337</v>
      </c>
      <c r="F1248" s="24"/>
      <c r="G1248" s="69">
        <f t="shared" ref="G1248:W1248" si="506">SUBTOTAL(9,G1249:G1251)</f>
        <v>0</v>
      </c>
      <c r="H1248" s="70">
        <f t="shared" si="506"/>
        <v>0</v>
      </c>
      <c r="I1248" s="66">
        <f t="shared" si="506"/>
        <v>0</v>
      </c>
      <c r="J1248" s="66">
        <f t="shared" si="506"/>
        <v>0</v>
      </c>
      <c r="K1248" s="67">
        <f t="shared" si="506"/>
        <v>0</v>
      </c>
      <c r="L1248" s="34">
        <f t="shared" si="506"/>
        <v>0</v>
      </c>
      <c r="M1248" s="34">
        <f t="shared" si="506"/>
        <v>0</v>
      </c>
      <c r="N1248" s="34">
        <f t="shared" si="506"/>
        <v>0</v>
      </c>
      <c r="O1248" s="34">
        <f t="shared" si="506"/>
        <v>0</v>
      </c>
      <c r="P1248" s="34">
        <f t="shared" si="506"/>
        <v>0</v>
      </c>
      <c r="Q1248" s="34">
        <f t="shared" si="506"/>
        <v>0</v>
      </c>
      <c r="R1248" s="34">
        <f t="shared" si="506"/>
        <v>0</v>
      </c>
      <c r="S1248" s="34">
        <f t="shared" si="506"/>
        <v>0</v>
      </c>
      <c r="T1248" s="34">
        <f t="shared" si="506"/>
        <v>0</v>
      </c>
      <c r="U1248" s="34">
        <f t="shared" si="506"/>
        <v>0</v>
      </c>
      <c r="V1248" s="34">
        <f t="shared" si="506"/>
        <v>0</v>
      </c>
      <c r="W1248" s="33">
        <f t="shared" si="506"/>
        <v>0</v>
      </c>
      <c r="Y1248"/>
      <c r="Z1248"/>
    </row>
    <row r="1249" spans="1:26" s="72" customFormat="1" outlineLevel="1" x14ac:dyDescent="0.2">
      <c r="A1249" s="322"/>
      <c r="B1249" s="25"/>
      <c r="C1249" s="23"/>
      <c r="D1249" s="23"/>
      <c r="E1249" s="24"/>
      <c r="F1249" s="176" t="s">
        <v>338</v>
      </c>
      <c r="G1249" s="190">
        <f t="shared" ref="G1249:V1249" si="507">G389</f>
        <v>0</v>
      </c>
      <c r="H1249" s="191">
        <f t="shared" si="507"/>
        <v>0</v>
      </c>
      <c r="I1249" s="179">
        <f t="shared" si="507"/>
        <v>0</v>
      </c>
      <c r="J1249" s="179">
        <f t="shared" si="507"/>
        <v>0</v>
      </c>
      <c r="K1249" s="197">
        <f t="shared" si="507"/>
        <v>0</v>
      </c>
      <c r="L1249" s="181">
        <f t="shared" si="507"/>
        <v>0</v>
      </c>
      <c r="M1249" s="192">
        <f t="shared" si="507"/>
        <v>0</v>
      </c>
      <c r="N1249" s="182">
        <f t="shared" si="507"/>
        <v>0</v>
      </c>
      <c r="O1249" s="178">
        <f t="shared" si="507"/>
        <v>0</v>
      </c>
      <c r="P1249" s="182">
        <f t="shared" si="507"/>
        <v>0</v>
      </c>
      <c r="Q1249" s="192">
        <f t="shared" si="507"/>
        <v>0</v>
      </c>
      <c r="R1249" s="182">
        <f t="shared" si="507"/>
        <v>0</v>
      </c>
      <c r="S1249" s="182">
        <f t="shared" si="507"/>
        <v>0</v>
      </c>
      <c r="T1249" s="178">
        <f t="shared" si="507"/>
        <v>0</v>
      </c>
      <c r="U1249" s="182">
        <f t="shared" si="507"/>
        <v>0</v>
      </c>
      <c r="V1249" s="183">
        <f t="shared" si="507"/>
        <v>0</v>
      </c>
      <c r="W1249" s="46">
        <f>G1249-SUM(H1249:V1249)</f>
        <v>0</v>
      </c>
      <c r="Y1249"/>
      <c r="Z1249"/>
    </row>
    <row r="1250" spans="1:26" s="72" customFormat="1" outlineLevel="1" x14ac:dyDescent="0.2">
      <c r="A1250" s="322"/>
      <c r="B1250" s="25"/>
      <c r="C1250" s="23"/>
      <c r="D1250" s="23"/>
      <c r="E1250" s="24"/>
      <c r="F1250" s="176" t="s">
        <v>339</v>
      </c>
      <c r="G1250" s="190">
        <f t="shared" ref="G1250:V1250" si="508">G390</f>
        <v>0</v>
      </c>
      <c r="H1250" s="191">
        <f t="shared" si="508"/>
        <v>0</v>
      </c>
      <c r="I1250" s="179">
        <f t="shared" si="508"/>
        <v>0</v>
      </c>
      <c r="J1250" s="179">
        <f t="shared" si="508"/>
        <v>0</v>
      </c>
      <c r="K1250" s="197">
        <f t="shared" si="508"/>
        <v>0</v>
      </c>
      <c r="L1250" s="181">
        <f t="shared" si="508"/>
        <v>0</v>
      </c>
      <c r="M1250" s="192">
        <f t="shared" si="508"/>
        <v>0</v>
      </c>
      <c r="N1250" s="182">
        <f t="shared" si="508"/>
        <v>0</v>
      </c>
      <c r="O1250" s="178">
        <f t="shared" si="508"/>
        <v>0</v>
      </c>
      <c r="P1250" s="182">
        <f t="shared" si="508"/>
        <v>0</v>
      </c>
      <c r="Q1250" s="192">
        <f t="shared" si="508"/>
        <v>0</v>
      </c>
      <c r="R1250" s="182">
        <f t="shared" si="508"/>
        <v>0</v>
      </c>
      <c r="S1250" s="182">
        <f t="shared" si="508"/>
        <v>0</v>
      </c>
      <c r="T1250" s="178">
        <f t="shared" si="508"/>
        <v>0</v>
      </c>
      <c r="U1250" s="182">
        <f t="shared" si="508"/>
        <v>0</v>
      </c>
      <c r="V1250" s="183">
        <f t="shared" si="508"/>
        <v>0</v>
      </c>
      <c r="W1250" s="46">
        <f>G1250-SUM(H1250:V1250)</f>
        <v>0</v>
      </c>
      <c r="Y1250"/>
      <c r="Z1250"/>
    </row>
    <row r="1251" spans="1:26" s="72" customFormat="1" outlineLevel="1" x14ac:dyDescent="0.2">
      <c r="A1251" s="322"/>
      <c r="B1251" s="25"/>
      <c r="C1251" s="23"/>
      <c r="D1251" s="23"/>
      <c r="E1251" s="24"/>
      <c r="F1251" s="176" t="s">
        <v>340</v>
      </c>
      <c r="G1251" s="190">
        <f t="shared" ref="G1251:V1251" si="509">G391</f>
        <v>0</v>
      </c>
      <c r="H1251" s="191">
        <f t="shared" si="509"/>
        <v>0</v>
      </c>
      <c r="I1251" s="179">
        <f t="shared" si="509"/>
        <v>0</v>
      </c>
      <c r="J1251" s="179">
        <f t="shared" si="509"/>
        <v>0</v>
      </c>
      <c r="K1251" s="197">
        <f t="shared" si="509"/>
        <v>0</v>
      </c>
      <c r="L1251" s="181">
        <f t="shared" si="509"/>
        <v>0</v>
      </c>
      <c r="M1251" s="192">
        <f t="shared" si="509"/>
        <v>0</v>
      </c>
      <c r="N1251" s="182">
        <f t="shared" si="509"/>
        <v>0</v>
      </c>
      <c r="O1251" s="178">
        <f t="shared" si="509"/>
        <v>0</v>
      </c>
      <c r="P1251" s="182">
        <f t="shared" si="509"/>
        <v>0</v>
      </c>
      <c r="Q1251" s="192">
        <f t="shared" si="509"/>
        <v>0</v>
      </c>
      <c r="R1251" s="182">
        <f t="shared" si="509"/>
        <v>0</v>
      </c>
      <c r="S1251" s="182">
        <f t="shared" si="509"/>
        <v>0</v>
      </c>
      <c r="T1251" s="178">
        <f t="shared" si="509"/>
        <v>0</v>
      </c>
      <c r="U1251" s="182">
        <f t="shared" si="509"/>
        <v>0</v>
      </c>
      <c r="V1251" s="183">
        <f t="shared" si="509"/>
        <v>0</v>
      </c>
      <c r="W1251" s="46">
        <f>G1251-SUM(H1251:V1251)</f>
        <v>0</v>
      </c>
      <c r="Y1251"/>
      <c r="Z1251"/>
    </row>
    <row r="1252" spans="1:26" s="72" customFormat="1" x14ac:dyDescent="0.2">
      <c r="A1252" s="322"/>
      <c r="B1252" s="25"/>
      <c r="C1252" s="23"/>
      <c r="D1252" s="23" t="s">
        <v>183</v>
      </c>
      <c r="E1252" s="24"/>
      <c r="F1252" s="24"/>
      <c r="G1252" s="69"/>
      <c r="H1252" s="66"/>
      <c r="I1252" s="66"/>
      <c r="J1252" s="66"/>
      <c r="K1252" s="67"/>
      <c r="L1252" s="51"/>
      <c r="M1252" s="34"/>
      <c r="N1252" s="34"/>
      <c r="O1252" s="34"/>
      <c r="P1252" s="34"/>
      <c r="Q1252" s="34"/>
      <c r="R1252" s="34"/>
      <c r="S1252" s="34"/>
      <c r="T1252" s="34"/>
      <c r="U1252" s="34"/>
      <c r="V1252" s="37"/>
      <c r="W1252" s="33"/>
      <c r="Y1252"/>
      <c r="Z1252"/>
    </row>
    <row r="1253" spans="1:26" s="72" customFormat="1" x14ac:dyDescent="0.2">
      <c r="A1253" s="322"/>
      <c r="B1253" s="25"/>
      <c r="C1253" s="23"/>
      <c r="D1253" s="23"/>
      <c r="E1253" s="24" t="s">
        <v>184</v>
      </c>
      <c r="F1253" s="24"/>
      <c r="G1253" s="69">
        <f t="shared" ref="G1253:W1253" si="510">SUBTOTAL(9,G1254:G1255)</f>
        <v>0</v>
      </c>
      <c r="H1253" s="70">
        <f t="shared" si="510"/>
        <v>0</v>
      </c>
      <c r="I1253" s="66">
        <f t="shared" si="510"/>
        <v>0</v>
      </c>
      <c r="J1253" s="66">
        <f t="shared" si="510"/>
        <v>0</v>
      </c>
      <c r="K1253" s="67">
        <f t="shared" si="510"/>
        <v>0</v>
      </c>
      <c r="L1253" s="34">
        <f t="shared" si="510"/>
        <v>0</v>
      </c>
      <c r="M1253" s="34">
        <f t="shared" si="510"/>
        <v>0</v>
      </c>
      <c r="N1253" s="34">
        <f t="shared" si="510"/>
        <v>0</v>
      </c>
      <c r="O1253" s="34">
        <f t="shared" si="510"/>
        <v>0</v>
      </c>
      <c r="P1253" s="34">
        <f t="shared" si="510"/>
        <v>0</v>
      </c>
      <c r="Q1253" s="34">
        <f t="shared" si="510"/>
        <v>0</v>
      </c>
      <c r="R1253" s="34">
        <f t="shared" si="510"/>
        <v>0</v>
      </c>
      <c r="S1253" s="34">
        <f t="shared" si="510"/>
        <v>0</v>
      </c>
      <c r="T1253" s="34">
        <f t="shared" si="510"/>
        <v>0</v>
      </c>
      <c r="U1253" s="34">
        <f t="shared" si="510"/>
        <v>0</v>
      </c>
      <c r="V1253" s="34">
        <f t="shared" si="510"/>
        <v>0</v>
      </c>
      <c r="W1253" s="33">
        <f t="shared" si="510"/>
        <v>0</v>
      </c>
      <c r="Y1253"/>
      <c r="Z1253"/>
    </row>
    <row r="1254" spans="1:26" s="72" customFormat="1" outlineLevel="1" x14ac:dyDescent="0.2">
      <c r="A1254" s="322"/>
      <c r="B1254" s="25"/>
      <c r="C1254" s="23"/>
      <c r="D1254" s="23"/>
      <c r="E1254" s="24"/>
      <c r="F1254" s="176" t="s">
        <v>176</v>
      </c>
      <c r="G1254" s="190">
        <f t="shared" ref="G1254:V1254" si="511">G394</f>
        <v>0</v>
      </c>
      <c r="H1254" s="191">
        <f t="shared" si="511"/>
        <v>0</v>
      </c>
      <c r="I1254" s="179">
        <f t="shared" si="511"/>
        <v>0</v>
      </c>
      <c r="J1254" s="179">
        <f t="shared" si="511"/>
        <v>0</v>
      </c>
      <c r="K1254" s="197">
        <f t="shared" si="511"/>
        <v>0</v>
      </c>
      <c r="L1254" s="181">
        <f t="shared" si="511"/>
        <v>0</v>
      </c>
      <c r="M1254" s="182">
        <f t="shared" si="511"/>
        <v>0</v>
      </c>
      <c r="N1254" s="182">
        <f t="shared" si="511"/>
        <v>0</v>
      </c>
      <c r="O1254" s="182">
        <f t="shared" si="511"/>
        <v>0</v>
      </c>
      <c r="P1254" s="182">
        <f t="shared" si="511"/>
        <v>0</v>
      </c>
      <c r="Q1254" s="182">
        <f t="shared" si="511"/>
        <v>0</v>
      </c>
      <c r="R1254" s="182">
        <f t="shared" si="511"/>
        <v>0</v>
      </c>
      <c r="S1254" s="182">
        <f t="shared" si="511"/>
        <v>0</v>
      </c>
      <c r="T1254" s="182">
        <f t="shared" si="511"/>
        <v>0</v>
      </c>
      <c r="U1254" s="182">
        <f t="shared" si="511"/>
        <v>0</v>
      </c>
      <c r="V1254" s="183">
        <f t="shared" si="511"/>
        <v>0</v>
      </c>
      <c r="W1254" s="46">
        <f>G1254-SUM(H1254:V1254)</f>
        <v>0</v>
      </c>
      <c r="Y1254"/>
      <c r="Z1254"/>
    </row>
    <row r="1255" spans="1:26" s="72" customFormat="1" outlineLevel="1" x14ac:dyDescent="0.2">
      <c r="A1255" s="322"/>
      <c r="B1255" s="25"/>
      <c r="C1255" s="23"/>
      <c r="D1255" s="23"/>
      <c r="E1255" s="24"/>
      <c r="F1255" s="176" t="s">
        <v>180</v>
      </c>
      <c r="G1255" s="190">
        <f t="shared" ref="G1255:V1255" si="512">G395</f>
        <v>0</v>
      </c>
      <c r="H1255" s="191">
        <f t="shared" si="512"/>
        <v>0</v>
      </c>
      <c r="I1255" s="179">
        <f t="shared" si="512"/>
        <v>0</v>
      </c>
      <c r="J1255" s="179">
        <f t="shared" si="512"/>
        <v>0</v>
      </c>
      <c r="K1255" s="197">
        <f t="shared" si="512"/>
        <v>0</v>
      </c>
      <c r="L1255" s="181">
        <f t="shared" si="512"/>
        <v>0</v>
      </c>
      <c r="M1255" s="182">
        <f t="shared" si="512"/>
        <v>0</v>
      </c>
      <c r="N1255" s="182">
        <f t="shared" si="512"/>
        <v>0</v>
      </c>
      <c r="O1255" s="182">
        <f t="shared" si="512"/>
        <v>0</v>
      </c>
      <c r="P1255" s="182">
        <f t="shared" si="512"/>
        <v>0</v>
      </c>
      <c r="Q1255" s="182">
        <f t="shared" si="512"/>
        <v>0</v>
      </c>
      <c r="R1255" s="182">
        <f t="shared" si="512"/>
        <v>0</v>
      </c>
      <c r="S1255" s="182">
        <f t="shared" si="512"/>
        <v>0</v>
      </c>
      <c r="T1255" s="182">
        <f t="shared" si="512"/>
        <v>0</v>
      </c>
      <c r="U1255" s="182">
        <f t="shared" si="512"/>
        <v>0</v>
      </c>
      <c r="V1255" s="183">
        <f t="shared" si="512"/>
        <v>0</v>
      </c>
      <c r="W1255" s="46">
        <f>G1255-SUM(H1255:V1255)</f>
        <v>0</v>
      </c>
      <c r="Y1255"/>
      <c r="Z1255"/>
    </row>
    <row r="1256" spans="1:26" s="72" customFormat="1" x14ac:dyDescent="0.2">
      <c r="A1256" s="322"/>
      <c r="B1256" s="25"/>
      <c r="C1256" s="23"/>
      <c r="D1256" s="23"/>
      <c r="E1256" s="24" t="s">
        <v>185</v>
      </c>
      <c r="F1256" s="24"/>
      <c r="G1256" s="69">
        <f t="shared" ref="G1256:W1256" si="513">SUBTOTAL(9,G1257:G1258)</f>
        <v>0</v>
      </c>
      <c r="H1256" s="70">
        <f t="shared" si="513"/>
        <v>0</v>
      </c>
      <c r="I1256" s="66">
        <f t="shared" si="513"/>
        <v>0</v>
      </c>
      <c r="J1256" s="66">
        <f t="shared" si="513"/>
        <v>0</v>
      </c>
      <c r="K1256" s="67">
        <f t="shared" si="513"/>
        <v>0</v>
      </c>
      <c r="L1256" s="34">
        <f t="shared" si="513"/>
        <v>0</v>
      </c>
      <c r="M1256" s="34">
        <f t="shared" si="513"/>
        <v>0</v>
      </c>
      <c r="N1256" s="34">
        <f t="shared" si="513"/>
        <v>0</v>
      </c>
      <c r="O1256" s="34">
        <f t="shared" si="513"/>
        <v>0</v>
      </c>
      <c r="P1256" s="34">
        <f t="shared" si="513"/>
        <v>0</v>
      </c>
      <c r="Q1256" s="34">
        <f t="shared" si="513"/>
        <v>0</v>
      </c>
      <c r="R1256" s="34">
        <f t="shared" si="513"/>
        <v>0</v>
      </c>
      <c r="S1256" s="34">
        <f t="shared" si="513"/>
        <v>0</v>
      </c>
      <c r="T1256" s="34">
        <f t="shared" si="513"/>
        <v>0</v>
      </c>
      <c r="U1256" s="34">
        <f t="shared" si="513"/>
        <v>0</v>
      </c>
      <c r="V1256" s="34">
        <f t="shared" si="513"/>
        <v>0</v>
      </c>
      <c r="W1256" s="33">
        <f t="shared" si="513"/>
        <v>0</v>
      </c>
      <c r="Y1256"/>
      <c r="Z1256"/>
    </row>
    <row r="1257" spans="1:26" s="72" customFormat="1" outlineLevel="1" x14ac:dyDescent="0.2">
      <c r="A1257" s="322"/>
      <c r="B1257" s="25"/>
      <c r="C1257" s="23"/>
      <c r="D1257" s="23"/>
      <c r="E1257" s="24"/>
      <c r="F1257" s="176" t="s">
        <v>177</v>
      </c>
      <c r="G1257" s="190">
        <f t="shared" ref="G1257:V1257" si="514">G397</f>
        <v>0</v>
      </c>
      <c r="H1257" s="191">
        <f t="shared" si="514"/>
        <v>0</v>
      </c>
      <c r="I1257" s="179">
        <f t="shared" si="514"/>
        <v>0</v>
      </c>
      <c r="J1257" s="179">
        <f t="shared" si="514"/>
        <v>0</v>
      </c>
      <c r="K1257" s="197">
        <f t="shared" si="514"/>
        <v>0</v>
      </c>
      <c r="L1257" s="181">
        <f t="shared" si="514"/>
        <v>0</v>
      </c>
      <c r="M1257" s="182">
        <f t="shared" si="514"/>
        <v>0</v>
      </c>
      <c r="N1257" s="182">
        <f t="shared" si="514"/>
        <v>0</v>
      </c>
      <c r="O1257" s="182">
        <f t="shared" si="514"/>
        <v>0</v>
      </c>
      <c r="P1257" s="182">
        <f t="shared" si="514"/>
        <v>0</v>
      </c>
      <c r="Q1257" s="182">
        <f t="shared" si="514"/>
        <v>0</v>
      </c>
      <c r="R1257" s="182">
        <f t="shared" si="514"/>
        <v>0</v>
      </c>
      <c r="S1257" s="182">
        <f t="shared" si="514"/>
        <v>0</v>
      </c>
      <c r="T1257" s="182">
        <f t="shared" si="514"/>
        <v>0</v>
      </c>
      <c r="U1257" s="182">
        <f t="shared" si="514"/>
        <v>0</v>
      </c>
      <c r="V1257" s="183">
        <f t="shared" si="514"/>
        <v>0</v>
      </c>
      <c r="W1257" s="46">
        <f>G1257-SUM(H1257:V1257)</f>
        <v>0</v>
      </c>
      <c r="Y1257"/>
      <c r="Z1257"/>
    </row>
    <row r="1258" spans="1:26" s="72" customFormat="1" outlineLevel="1" x14ac:dyDescent="0.2">
      <c r="A1258" s="322"/>
      <c r="B1258" s="25"/>
      <c r="C1258" s="23"/>
      <c r="D1258" s="23"/>
      <c r="E1258" s="24"/>
      <c r="F1258" s="176" t="s">
        <v>182</v>
      </c>
      <c r="G1258" s="190">
        <f t="shared" ref="G1258:V1258" si="515">G398</f>
        <v>0</v>
      </c>
      <c r="H1258" s="191">
        <f t="shared" si="515"/>
        <v>0</v>
      </c>
      <c r="I1258" s="179">
        <f t="shared" si="515"/>
        <v>0</v>
      </c>
      <c r="J1258" s="179">
        <f t="shared" si="515"/>
        <v>0</v>
      </c>
      <c r="K1258" s="197">
        <f t="shared" si="515"/>
        <v>0</v>
      </c>
      <c r="L1258" s="181">
        <f t="shared" si="515"/>
        <v>0</v>
      </c>
      <c r="M1258" s="182">
        <f t="shared" si="515"/>
        <v>0</v>
      </c>
      <c r="N1258" s="182">
        <f t="shared" si="515"/>
        <v>0</v>
      </c>
      <c r="O1258" s="182">
        <f t="shared" si="515"/>
        <v>0</v>
      </c>
      <c r="P1258" s="182">
        <f t="shared" si="515"/>
        <v>0</v>
      </c>
      <c r="Q1258" s="182">
        <f t="shared" si="515"/>
        <v>0</v>
      </c>
      <c r="R1258" s="182">
        <f t="shared" si="515"/>
        <v>0</v>
      </c>
      <c r="S1258" s="182">
        <f t="shared" si="515"/>
        <v>0</v>
      </c>
      <c r="T1258" s="182">
        <f t="shared" si="515"/>
        <v>0</v>
      </c>
      <c r="U1258" s="182">
        <f t="shared" si="515"/>
        <v>0</v>
      </c>
      <c r="V1258" s="183">
        <f t="shared" si="515"/>
        <v>0</v>
      </c>
      <c r="W1258" s="46">
        <f>G1258-SUM(H1258:V1258)</f>
        <v>0</v>
      </c>
      <c r="Y1258"/>
      <c r="Z1258"/>
    </row>
    <row r="1259" spans="1:26" s="72" customFormat="1" x14ac:dyDescent="0.2">
      <c r="A1259" s="322"/>
      <c r="B1259" s="25"/>
      <c r="C1259" s="23"/>
      <c r="D1259" s="23"/>
      <c r="E1259" s="24" t="s">
        <v>186</v>
      </c>
      <c r="F1259" s="24"/>
      <c r="G1259" s="69">
        <f t="shared" ref="G1259:W1259" si="516">SUBTOTAL(9,G1260:G1261)</f>
        <v>0</v>
      </c>
      <c r="H1259" s="70">
        <f t="shared" si="516"/>
        <v>0</v>
      </c>
      <c r="I1259" s="66">
        <f t="shared" si="516"/>
        <v>0</v>
      </c>
      <c r="J1259" s="66">
        <f t="shared" si="516"/>
        <v>0</v>
      </c>
      <c r="K1259" s="67">
        <f t="shared" si="516"/>
        <v>0</v>
      </c>
      <c r="L1259" s="34">
        <f t="shared" si="516"/>
        <v>0</v>
      </c>
      <c r="M1259" s="34">
        <f t="shared" si="516"/>
        <v>0</v>
      </c>
      <c r="N1259" s="34">
        <f t="shared" si="516"/>
        <v>0</v>
      </c>
      <c r="O1259" s="34">
        <f t="shared" si="516"/>
        <v>0</v>
      </c>
      <c r="P1259" s="34">
        <f t="shared" si="516"/>
        <v>0</v>
      </c>
      <c r="Q1259" s="34">
        <f t="shared" si="516"/>
        <v>0</v>
      </c>
      <c r="R1259" s="34">
        <f t="shared" si="516"/>
        <v>0</v>
      </c>
      <c r="S1259" s="34">
        <f t="shared" si="516"/>
        <v>0</v>
      </c>
      <c r="T1259" s="34">
        <f t="shared" si="516"/>
        <v>0</v>
      </c>
      <c r="U1259" s="34">
        <f t="shared" si="516"/>
        <v>0</v>
      </c>
      <c r="V1259" s="34">
        <f t="shared" si="516"/>
        <v>0</v>
      </c>
      <c r="W1259" s="33">
        <f t="shared" si="516"/>
        <v>0</v>
      </c>
      <c r="Y1259"/>
      <c r="Z1259"/>
    </row>
    <row r="1260" spans="1:26" s="72" customFormat="1" outlineLevel="1" x14ac:dyDescent="0.2">
      <c r="A1260" s="322"/>
      <c r="B1260" s="25"/>
      <c r="C1260" s="23"/>
      <c r="D1260" s="23"/>
      <c r="E1260" s="24"/>
      <c r="F1260" s="176" t="s">
        <v>178</v>
      </c>
      <c r="G1260" s="190">
        <f t="shared" ref="G1260:V1260" si="517">G400</f>
        <v>0</v>
      </c>
      <c r="H1260" s="191">
        <f t="shared" si="517"/>
        <v>0</v>
      </c>
      <c r="I1260" s="179">
        <f t="shared" si="517"/>
        <v>0</v>
      </c>
      <c r="J1260" s="179">
        <f t="shared" si="517"/>
        <v>0</v>
      </c>
      <c r="K1260" s="197">
        <f t="shared" si="517"/>
        <v>0</v>
      </c>
      <c r="L1260" s="181">
        <f t="shared" si="517"/>
        <v>0</v>
      </c>
      <c r="M1260" s="182">
        <f t="shared" si="517"/>
        <v>0</v>
      </c>
      <c r="N1260" s="182">
        <f t="shared" si="517"/>
        <v>0</v>
      </c>
      <c r="O1260" s="182">
        <f t="shared" si="517"/>
        <v>0</v>
      </c>
      <c r="P1260" s="182">
        <f t="shared" si="517"/>
        <v>0</v>
      </c>
      <c r="Q1260" s="182">
        <f t="shared" si="517"/>
        <v>0</v>
      </c>
      <c r="R1260" s="182">
        <f t="shared" si="517"/>
        <v>0</v>
      </c>
      <c r="S1260" s="182">
        <f t="shared" si="517"/>
        <v>0</v>
      </c>
      <c r="T1260" s="182">
        <f t="shared" si="517"/>
        <v>0</v>
      </c>
      <c r="U1260" s="182">
        <f t="shared" si="517"/>
        <v>0</v>
      </c>
      <c r="V1260" s="183">
        <f t="shared" si="517"/>
        <v>0</v>
      </c>
      <c r="W1260" s="46">
        <f>G1260-SUM(H1260:V1260)</f>
        <v>0</v>
      </c>
      <c r="Y1260"/>
      <c r="Z1260"/>
    </row>
    <row r="1261" spans="1:26" s="72" customFormat="1" outlineLevel="1" x14ac:dyDescent="0.2">
      <c r="A1261" s="322"/>
      <c r="B1261" s="25"/>
      <c r="C1261" s="23"/>
      <c r="D1261" s="23"/>
      <c r="E1261" s="24"/>
      <c r="F1261" s="176" t="s">
        <v>181</v>
      </c>
      <c r="G1261" s="190">
        <f t="shared" ref="G1261:V1261" si="518">G401</f>
        <v>0</v>
      </c>
      <c r="H1261" s="191">
        <f t="shared" si="518"/>
        <v>0</v>
      </c>
      <c r="I1261" s="179">
        <f t="shared" si="518"/>
        <v>0</v>
      </c>
      <c r="J1261" s="179">
        <f t="shared" si="518"/>
        <v>0</v>
      </c>
      <c r="K1261" s="197">
        <f t="shared" si="518"/>
        <v>0</v>
      </c>
      <c r="L1261" s="181">
        <f t="shared" si="518"/>
        <v>0</v>
      </c>
      <c r="M1261" s="182">
        <f t="shared" si="518"/>
        <v>0</v>
      </c>
      <c r="N1261" s="182">
        <f t="shared" si="518"/>
        <v>0</v>
      </c>
      <c r="O1261" s="182">
        <f t="shared" si="518"/>
        <v>0</v>
      </c>
      <c r="P1261" s="182">
        <f t="shared" si="518"/>
        <v>0</v>
      </c>
      <c r="Q1261" s="182">
        <f t="shared" si="518"/>
        <v>0</v>
      </c>
      <c r="R1261" s="182">
        <f t="shared" si="518"/>
        <v>0</v>
      </c>
      <c r="S1261" s="182">
        <f t="shared" si="518"/>
        <v>0</v>
      </c>
      <c r="T1261" s="182">
        <f t="shared" si="518"/>
        <v>0</v>
      </c>
      <c r="U1261" s="182">
        <f t="shared" si="518"/>
        <v>0</v>
      </c>
      <c r="V1261" s="183">
        <f t="shared" si="518"/>
        <v>0</v>
      </c>
      <c r="W1261" s="46">
        <f>G1261-SUM(H1261:V1261)</f>
        <v>0</v>
      </c>
      <c r="Y1261"/>
      <c r="Z1261"/>
    </row>
    <row r="1262" spans="1:26" s="72" customFormat="1" x14ac:dyDescent="0.2">
      <c r="A1262" s="322"/>
      <c r="B1262" s="25"/>
      <c r="C1262" s="23"/>
      <c r="D1262" s="23"/>
      <c r="E1262" s="24" t="s">
        <v>187</v>
      </c>
      <c r="F1262" s="24"/>
      <c r="G1262" s="69">
        <f t="shared" ref="G1262:W1262" si="519">SUBTOTAL(9,G1263:G1264)</f>
        <v>0</v>
      </c>
      <c r="H1262" s="70">
        <f t="shared" si="519"/>
        <v>0</v>
      </c>
      <c r="I1262" s="66">
        <f t="shared" si="519"/>
        <v>0</v>
      </c>
      <c r="J1262" s="66">
        <f t="shared" si="519"/>
        <v>0</v>
      </c>
      <c r="K1262" s="67">
        <f t="shared" si="519"/>
        <v>0</v>
      </c>
      <c r="L1262" s="34">
        <f t="shared" si="519"/>
        <v>0</v>
      </c>
      <c r="M1262" s="34">
        <f t="shared" si="519"/>
        <v>0</v>
      </c>
      <c r="N1262" s="34">
        <f t="shared" si="519"/>
        <v>0</v>
      </c>
      <c r="O1262" s="34">
        <f t="shared" si="519"/>
        <v>0</v>
      </c>
      <c r="P1262" s="34">
        <f t="shared" si="519"/>
        <v>0</v>
      </c>
      <c r="Q1262" s="34">
        <f t="shared" si="519"/>
        <v>0</v>
      </c>
      <c r="R1262" s="34">
        <f t="shared" si="519"/>
        <v>0</v>
      </c>
      <c r="S1262" s="34">
        <f t="shared" si="519"/>
        <v>0</v>
      </c>
      <c r="T1262" s="34">
        <f t="shared" si="519"/>
        <v>0</v>
      </c>
      <c r="U1262" s="34">
        <f t="shared" si="519"/>
        <v>0</v>
      </c>
      <c r="V1262" s="34">
        <f t="shared" si="519"/>
        <v>0</v>
      </c>
      <c r="W1262" s="33">
        <f t="shared" si="519"/>
        <v>0</v>
      </c>
      <c r="Y1262"/>
      <c r="Z1262"/>
    </row>
    <row r="1263" spans="1:26" s="72" customFormat="1" outlineLevel="1" x14ac:dyDescent="0.2">
      <c r="A1263" s="322"/>
      <c r="B1263" s="25"/>
      <c r="C1263" s="23"/>
      <c r="D1263" s="23"/>
      <c r="E1263" s="24"/>
      <c r="F1263" s="176" t="s">
        <v>179</v>
      </c>
      <c r="G1263" s="190">
        <f t="shared" ref="G1263:V1263" si="520">G403</f>
        <v>0</v>
      </c>
      <c r="H1263" s="191">
        <f t="shared" si="520"/>
        <v>0</v>
      </c>
      <c r="I1263" s="179">
        <f t="shared" si="520"/>
        <v>0</v>
      </c>
      <c r="J1263" s="179">
        <f t="shared" si="520"/>
        <v>0</v>
      </c>
      <c r="K1263" s="197">
        <f t="shared" si="520"/>
        <v>0</v>
      </c>
      <c r="L1263" s="181">
        <f t="shared" si="520"/>
        <v>0</v>
      </c>
      <c r="M1263" s="182">
        <f t="shared" si="520"/>
        <v>0</v>
      </c>
      <c r="N1263" s="182">
        <f t="shared" si="520"/>
        <v>0</v>
      </c>
      <c r="O1263" s="182">
        <f t="shared" si="520"/>
        <v>0</v>
      </c>
      <c r="P1263" s="182">
        <f t="shared" si="520"/>
        <v>0</v>
      </c>
      <c r="Q1263" s="182">
        <f t="shared" si="520"/>
        <v>0</v>
      </c>
      <c r="R1263" s="182">
        <f t="shared" si="520"/>
        <v>0</v>
      </c>
      <c r="S1263" s="182">
        <f t="shared" si="520"/>
        <v>0</v>
      </c>
      <c r="T1263" s="182">
        <f t="shared" si="520"/>
        <v>0</v>
      </c>
      <c r="U1263" s="182">
        <f t="shared" si="520"/>
        <v>0</v>
      </c>
      <c r="V1263" s="183">
        <f t="shared" si="520"/>
        <v>0</v>
      </c>
      <c r="W1263" s="46">
        <f>G1263-SUM(H1263:V1263)</f>
        <v>0</v>
      </c>
      <c r="Y1263"/>
      <c r="Z1263"/>
    </row>
    <row r="1264" spans="1:26" s="72" customFormat="1" outlineLevel="1" x14ac:dyDescent="0.2">
      <c r="A1264" s="322"/>
      <c r="B1264" s="25"/>
      <c r="C1264" s="23"/>
      <c r="D1264" s="23"/>
      <c r="E1264" s="24"/>
      <c r="F1264" s="176" t="s">
        <v>188</v>
      </c>
      <c r="G1264" s="190">
        <f t="shared" ref="G1264:V1264" si="521">G404</f>
        <v>0</v>
      </c>
      <c r="H1264" s="191">
        <f t="shared" si="521"/>
        <v>0</v>
      </c>
      <c r="I1264" s="179">
        <f t="shared" si="521"/>
        <v>0</v>
      </c>
      <c r="J1264" s="179">
        <f t="shared" si="521"/>
        <v>0</v>
      </c>
      <c r="K1264" s="197">
        <f t="shared" si="521"/>
        <v>0</v>
      </c>
      <c r="L1264" s="181">
        <f t="shared" si="521"/>
        <v>0</v>
      </c>
      <c r="M1264" s="182">
        <f t="shared" si="521"/>
        <v>0</v>
      </c>
      <c r="N1264" s="182">
        <f t="shared" si="521"/>
        <v>0</v>
      </c>
      <c r="O1264" s="182">
        <f t="shared" si="521"/>
        <v>0</v>
      </c>
      <c r="P1264" s="182">
        <f t="shared" si="521"/>
        <v>0</v>
      </c>
      <c r="Q1264" s="182">
        <f t="shared" si="521"/>
        <v>0</v>
      </c>
      <c r="R1264" s="182">
        <f t="shared" si="521"/>
        <v>0</v>
      </c>
      <c r="S1264" s="182">
        <f t="shared" si="521"/>
        <v>0</v>
      </c>
      <c r="T1264" s="182">
        <f t="shared" si="521"/>
        <v>0</v>
      </c>
      <c r="U1264" s="182">
        <f t="shared" si="521"/>
        <v>0</v>
      </c>
      <c r="V1264" s="183">
        <f t="shared" si="521"/>
        <v>0</v>
      </c>
      <c r="W1264" s="46">
        <f>G1264-SUM(H1264:V1264)</f>
        <v>0</v>
      </c>
      <c r="Y1264"/>
      <c r="Z1264"/>
    </row>
    <row r="1265" spans="1:26" s="72" customFormat="1" x14ac:dyDescent="0.2">
      <c r="A1265" s="322"/>
      <c r="B1265" s="25"/>
      <c r="C1265" s="23"/>
      <c r="D1265" s="23"/>
      <c r="E1265" s="24" t="s">
        <v>341</v>
      </c>
      <c r="F1265" s="24"/>
      <c r="G1265" s="69">
        <f t="shared" ref="G1265:W1265" si="522">SUBTOTAL(9,G1266:G1267)</f>
        <v>0</v>
      </c>
      <c r="H1265" s="70">
        <f t="shared" si="522"/>
        <v>0</v>
      </c>
      <c r="I1265" s="66">
        <f t="shared" si="522"/>
        <v>0</v>
      </c>
      <c r="J1265" s="66">
        <f t="shared" si="522"/>
        <v>0</v>
      </c>
      <c r="K1265" s="67">
        <f t="shared" si="522"/>
        <v>0</v>
      </c>
      <c r="L1265" s="34">
        <f t="shared" si="522"/>
        <v>0</v>
      </c>
      <c r="M1265" s="34">
        <f t="shared" si="522"/>
        <v>0</v>
      </c>
      <c r="N1265" s="34">
        <f t="shared" si="522"/>
        <v>0</v>
      </c>
      <c r="O1265" s="34">
        <f t="shared" si="522"/>
        <v>0</v>
      </c>
      <c r="P1265" s="34">
        <f t="shared" si="522"/>
        <v>0</v>
      </c>
      <c r="Q1265" s="34">
        <f t="shared" si="522"/>
        <v>0</v>
      </c>
      <c r="R1265" s="34">
        <f t="shared" si="522"/>
        <v>0</v>
      </c>
      <c r="S1265" s="34">
        <f t="shared" si="522"/>
        <v>0</v>
      </c>
      <c r="T1265" s="34">
        <f t="shared" si="522"/>
        <v>0</v>
      </c>
      <c r="U1265" s="34">
        <f t="shared" si="522"/>
        <v>0</v>
      </c>
      <c r="V1265" s="34">
        <f t="shared" si="522"/>
        <v>0</v>
      </c>
      <c r="W1265" s="33">
        <f t="shared" si="522"/>
        <v>0</v>
      </c>
      <c r="Y1265"/>
      <c r="Z1265"/>
    </row>
    <row r="1266" spans="1:26" s="72" customFormat="1" outlineLevel="1" x14ac:dyDescent="0.2">
      <c r="A1266" s="322"/>
      <c r="B1266" s="25"/>
      <c r="C1266" s="23"/>
      <c r="D1266" s="23"/>
      <c r="E1266" s="24"/>
      <c r="F1266" s="176" t="s">
        <v>342</v>
      </c>
      <c r="G1266" s="190">
        <f t="shared" ref="G1266:V1266" si="523">G406</f>
        <v>0</v>
      </c>
      <c r="H1266" s="191">
        <f t="shared" si="523"/>
        <v>0</v>
      </c>
      <c r="I1266" s="179">
        <f t="shared" si="523"/>
        <v>0</v>
      </c>
      <c r="J1266" s="179">
        <f t="shared" si="523"/>
        <v>0</v>
      </c>
      <c r="K1266" s="197">
        <f t="shared" si="523"/>
        <v>0</v>
      </c>
      <c r="L1266" s="181">
        <f t="shared" si="523"/>
        <v>0</v>
      </c>
      <c r="M1266" s="182">
        <f t="shared" si="523"/>
        <v>0</v>
      </c>
      <c r="N1266" s="182">
        <f t="shared" si="523"/>
        <v>0</v>
      </c>
      <c r="O1266" s="182">
        <f t="shared" si="523"/>
        <v>0</v>
      </c>
      <c r="P1266" s="182">
        <f t="shared" si="523"/>
        <v>0</v>
      </c>
      <c r="Q1266" s="182">
        <f t="shared" si="523"/>
        <v>0</v>
      </c>
      <c r="R1266" s="182">
        <f t="shared" si="523"/>
        <v>0</v>
      </c>
      <c r="S1266" s="182">
        <f t="shared" si="523"/>
        <v>0</v>
      </c>
      <c r="T1266" s="182">
        <f t="shared" si="523"/>
        <v>0</v>
      </c>
      <c r="U1266" s="182">
        <f t="shared" si="523"/>
        <v>0</v>
      </c>
      <c r="V1266" s="183">
        <f t="shared" si="523"/>
        <v>0</v>
      </c>
      <c r="W1266" s="46">
        <f>G1266-SUM(H1266:V1266)</f>
        <v>0</v>
      </c>
      <c r="Y1266"/>
      <c r="Z1266"/>
    </row>
    <row r="1267" spans="1:26" s="72" customFormat="1" outlineLevel="1" x14ac:dyDescent="0.2">
      <c r="A1267" s="322"/>
      <c r="B1267" s="25"/>
      <c r="C1267" s="23"/>
      <c r="D1267" s="23"/>
      <c r="E1267" s="24"/>
      <c r="F1267" s="176" t="s">
        <v>343</v>
      </c>
      <c r="G1267" s="190">
        <f t="shared" ref="G1267:V1267" si="524">G407</f>
        <v>0</v>
      </c>
      <c r="H1267" s="191">
        <f t="shared" si="524"/>
        <v>0</v>
      </c>
      <c r="I1267" s="179">
        <f t="shared" si="524"/>
        <v>0</v>
      </c>
      <c r="J1267" s="179">
        <f t="shared" si="524"/>
        <v>0</v>
      </c>
      <c r="K1267" s="197">
        <f t="shared" si="524"/>
        <v>0</v>
      </c>
      <c r="L1267" s="181">
        <f t="shared" si="524"/>
        <v>0</v>
      </c>
      <c r="M1267" s="182">
        <f t="shared" si="524"/>
        <v>0</v>
      </c>
      <c r="N1267" s="182">
        <f t="shared" si="524"/>
        <v>0</v>
      </c>
      <c r="O1267" s="182">
        <f t="shared" si="524"/>
        <v>0</v>
      </c>
      <c r="P1267" s="182">
        <f t="shared" si="524"/>
        <v>0</v>
      </c>
      <c r="Q1267" s="182">
        <f t="shared" si="524"/>
        <v>0</v>
      </c>
      <c r="R1267" s="182">
        <f t="shared" si="524"/>
        <v>0</v>
      </c>
      <c r="S1267" s="182">
        <f t="shared" si="524"/>
        <v>0</v>
      </c>
      <c r="T1267" s="182">
        <f t="shared" si="524"/>
        <v>0</v>
      </c>
      <c r="U1267" s="182">
        <f t="shared" si="524"/>
        <v>0</v>
      </c>
      <c r="V1267" s="183">
        <f t="shared" si="524"/>
        <v>0</v>
      </c>
      <c r="W1267" s="46">
        <f>G1267-SUM(H1267:V1267)</f>
        <v>0</v>
      </c>
      <c r="Y1267"/>
      <c r="Z1267"/>
    </row>
    <row r="1268" spans="1:26" s="72" customFormat="1" x14ac:dyDescent="0.2">
      <c r="A1268" s="322"/>
      <c r="B1268" s="25"/>
      <c r="C1268" s="23"/>
      <c r="D1268" s="23"/>
      <c r="E1268" s="24" t="s">
        <v>344</v>
      </c>
      <c r="F1268" s="24"/>
      <c r="G1268" s="69">
        <f t="shared" ref="G1268:W1268" si="525">SUBTOTAL(9,G1269:G1270)</f>
        <v>0</v>
      </c>
      <c r="H1268" s="70">
        <f t="shared" si="525"/>
        <v>0</v>
      </c>
      <c r="I1268" s="66">
        <f t="shared" si="525"/>
        <v>0</v>
      </c>
      <c r="J1268" s="66">
        <f t="shared" si="525"/>
        <v>0</v>
      </c>
      <c r="K1268" s="67">
        <f t="shared" si="525"/>
        <v>0</v>
      </c>
      <c r="L1268" s="34">
        <f t="shared" si="525"/>
        <v>0</v>
      </c>
      <c r="M1268" s="34">
        <f t="shared" si="525"/>
        <v>0</v>
      </c>
      <c r="N1268" s="34">
        <f t="shared" si="525"/>
        <v>0</v>
      </c>
      <c r="O1268" s="34">
        <f t="shared" si="525"/>
        <v>0</v>
      </c>
      <c r="P1268" s="34">
        <f t="shared" si="525"/>
        <v>0</v>
      </c>
      <c r="Q1268" s="34">
        <f t="shared" si="525"/>
        <v>0</v>
      </c>
      <c r="R1268" s="34">
        <f t="shared" si="525"/>
        <v>0</v>
      </c>
      <c r="S1268" s="34">
        <f t="shared" si="525"/>
        <v>0</v>
      </c>
      <c r="T1268" s="34">
        <f t="shared" si="525"/>
        <v>0</v>
      </c>
      <c r="U1268" s="34">
        <f t="shared" si="525"/>
        <v>0</v>
      </c>
      <c r="V1268" s="34">
        <f t="shared" si="525"/>
        <v>0</v>
      </c>
      <c r="W1268" s="33">
        <f t="shared" si="525"/>
        <v>0</v>
      </c>
      <c r="Y1268"/>
      <c r="Z1268"/>
    </row>
    <row r="1269" spans="1:26" s="72" customFormat="1" outlineLevel="1" x14ac:dyDescent="0.2">
      <c r="A1269" s="322"/>
      <c r="B1269" s="25"/>
      <c r="C1269" s="23"/>
      <c r="D1269" s="23"/>
      <c r="E1269" s="24"/>
      <c r="F1269" s="176" t="s">
        <v>345</v>
      </c>
      <c r="G1269" s="190">
        <f t="shared" ref="G1269:V1269" si="526">G409</f>
        <v>0</v>
      </c>
      <c r="H1269" s="191">
        <f t="shared" si="526"/>
        <v>0</v>
      </c>
      <c r="I1269" s="179">
        <f t="shared" si="526"/>
        <v>0</v>
      </c>
      <c r="J1269" s="179">
        <f t="shared" si="526"/>
        <v>0</v>
      </c>
      <c r="K1269" s="197">
        <f t="shared" si="526"/>
        <v>0</v>
      </c>
      <c r="L1269" s="181">
        <f t="shared" si="526"/>
        <v>0</v>
      </c>
      <c r="M1269" s="182">
        <f t="shared" si="526"/>
        <v>0</v>
      </c>
      <c r="N1269" s="199">
        <f t="shared" si="526"/>
        <v>0</v>
      </c>
      <c r="O1269" s="182">
        <f t="shared" si="526"/>
        <v>0</v>
      </c>
      <c r="P1269" s="182">
        <f t="shared" si="526"/>
        <v>0</v>
      </c>
      <c r="Q1269" s="182">
        <f t="shared" si="526"/>
        <v>0</v>
      </c>
      <c r="R1269" s="199">
        <f t="shared" si="526"/>
        <v>0</v>
      </c>
      <c r="S1269" s="199">
        <f t="shared" si="526"/>
        <v>0</v>
      </c>
      <c r="T1269" s="182">
        <f t="shared" si="526"/>
        <v>0</v>
      </c>
      <c r="U1269" s="182">
        <f t="shared" si="526"/>
        <v>0</v>
      </c>
      <c r="V1269" s="183">
        <f t="shared" si="526"/>
        <v>0</v>
      </c>
      <c r="W1269" s="46">
        <f>G1269-SUM(H1269:V1269)</f>
        <v>0</v>
      </c>
      <c r="Y1269"/>
      <c r="Z1269"/>
    </row>
    <row r="1270" spans="1:26" s="72" customFormat="1" outlineLevel="1" x14ac:dyDescent="0.2">
      <c r="A1270" s="322"/>
      <c r="B1270" s="25"/>
      <c r="C1270" s="23"/>
      <c r="D1270" s="23"/>
      <c r="E1270" s="24"/>
      <c r="F1270" s="176" t="s">
        <v>346</v>
      </c>
      <c r="G1270" s="190">
        <f t="shared" ref="G1270:V1270" si="527">G410</f>
        <v>0</v>
      </c>
      <c r="H1270" s="191">
        <f t="shared" si="527"/>
        <v>0</v>
      </c>
      <c r="I1270" s="179">
        <f t="shared" si="527"/>
        <v>0</v>
      </c>
      <c r="J1270" s="179">
        <f t="shared" si="527"/>
        <v>0</v>
      </c>
      <c r="K1270" s="197">
        <f t="shared" si="527"/>
        <v>0</v>
      </c>
      <c r="L1270" s="181">
        <f t="shared" si="527"/>
        <v>0</v>
      </c>
      <c r="M1270" s="192">
        <f t="shared" si="527"/>
        <v>0</v>
      </c>
      <c r="N1270" s="182">
        <f t="shared" si="527"/>
        <v>0</v>
      </c>
      <c r="O1270" s="178">
        <f t="shared" si="527"/>
        <v>0</v>
      </c>
      <c r="P1270" s="182">
        <f t="shared" si="527"/>
        <v>0</v>
      </c>
      <c r="Q1270" s="192">
        <f t="shared" si="527"/>
        <v>0</v>
      </c>
      <c r="R1270" s="182">
        <f t="shared" si="527"/>
        <v>0</v>
      </c>
      <c r="S1270" s="182">
        <f t="shared" si="527"/>
        <v>0</v>
      </c>
      <c r="T1270" s="178">
        <f t="shared" si="527"/>
        <v>0</v>
      </c>
      <c r="U1270" s="182">
        <f t="shared" si="527"/>
        <v>0</v>
      </c>
      <c r="V1270" s="183">
        <f t="shared" si="527"/>
        <v>0</v>
      </c>
      <c r="W1270" s="46">
        <f>G1270-SUM(H1270:V1270)</f>
        <v>0</v>
      </c>
      <c r="Y1270"/>
      <c r="Z1270"/>
    </row>
    <row r="1271" spans="1:26" s="72" customFormat="1" x14ac:dyDescent="0.2">
      <c r="A1271" s="322"/>
      <c r="B1271" s="25"/>
      <c r="C1271" s="23"/>
      <c r="D1271" s="23" t="s">
        <v>63</v>
      </c>
      <c r="E1271" s="24"/>
      <c r="F1271" s="24"/>
      <c r="G1271" s="69">
        <f t="shared" ref="G1271:W1271" si="528">SUBTOTAL(9,G1272:G1274)</f>
        <v>0</v>
      </c>
      <c r="H1271" s="70">
        <f t="shared" si="528"/>
        <v>0</v>
      </c>
      <c r="I1271" s="66">
        <f t="shared" si="528"/>
        <v>0</v>
      </c>
      <c r="J1271" s="66">
        <f t="shared" si="528"/>
        <v>0</v>
      </c>
      <c r="K1271" s="67">
        <f t="shared" si="528"/>
        <v>0</v>
      </c>
      <c r="L1271" s="34">
        <f t="shared" si="528"/>
        <v>0</v>
      </c>
      <c r="M1271" s="34">
        <f t="shared" si="528"/>
        <v>0</v>
      </c>
      <c r="N1271" s="34">
        <f t="shared" si="528"/>
        <v>0</v>
      </c>
      <c r="O1271" s="34">
        <f t="shared" si="528"/>
        <v>0</v>
      </c>
      <c r="P1271" s="34">
        <f t="shared" si="528"/>
        <v>0</v>
      </c>
      <c r="Q1271" s="34">
        <f t="shared" si="528"/>
        <v>0</v>
      </c>
      <c r="R1271" s="34">
        <f t="shared" si="528"/>
        <v>0</v>
      </c>
      <c r="S1271" s="34">
        <f t="shared" si="528"/>
        <v>0</v>
      </c>
      <c r="T1271" s="34">
        <f t="shared" si="528"/>
        <v>0</v>
      </c>
      <c r="U1271" s="34">
        <f t="shared" si="528"/>
        <v>0</v>
      </c>
      <c r="V1271" s="34">
        <f t="shared" si="528"/>
        <v>0</v>
      </c>
      <c r="W1271" s="33">
        <f t="shared" si="528"/>
        <v>0</v>
      </c>
      <c r="Y1271"/>
      <c r="Z1271"/>
    </row>
    <row r="1272" spans="1:26" s="72" customFormat="1" outlineLevel="1" x14ac:dyDescent="0.2">
      <c r="A1272" s="322"/>
      <c r="B1272" s="25"/>
      <c r="C1272" s="23"/>
      <c r="D1272" s="23"/>
      <c r="E1272" s="24"/>
      <c r="F1272" s="176" t="s">
        <v>190</v>
      </c>
      <c r="G1272" s="190">
        <f t="shared" ref="G1272:V1272" si="529">G412</f>
        <v>0</v>
      </c>
      <c r="H1272" s="191">
        <f t="shared" si="529"/>
        <v>0</v>
      </c>
      <c r="I1272" s="179">
        <f t="shared" si="529"/>
        <v>0</v>
      </c>
      <c r="J1272" s="179">
        <f t="shared" si="529"/>
        <v>0</v>
      </c>
      <c r="K1272" s="197">
        <f t="shared" si="529"/>
        <v>0</v>
      </c>
      <c r="L1272" s="181">
        <f t="shared" si="529"/>
        <v>0</v>
      </c>
      <c r="M1272" s="192">
        <f t="shared" si="529"/>
        <v>0</v>
      </c>
      <c r="N1272" s="182">
        <f t="shared" si="529"/>
        <v>0</v>
      </c>
      <c r="O1272" s="178">
        <f t="shared" si="529"/>
        <v>0</v>
      </c>
      <c r="P1272" s="182">
        <f t="shared" si="529"/>
        <v>0</v>
      </c>
      <c r="Q1272" s="192">
        <f t="shared" si="529"/>
        <v>0</v>
      </c>
      <c r="R1272" s="182">
        <f t="shared" si="529"/>
        <v>0</v>
      </c>
      <c r="S1272" s="182">
        <f t="shared" si="529"/>
        <v>0</v>
      </c>
      <c r="T1272" s="178">
        <f t="shared" si="529"/>
        <v>0</v>
      </c>
      <c r="U1272" s="182">
        <f t="shared" si="529"/>
        <v>0</v>
      </c>
      <c r="V1272" s="183">
        <f t="shared" si="529"/>
        <v>0</v>
      </c>
      <c r="W1272" s="46">
        <f>G1272-SUM(H1272:V1272)</f>
        <v>0</v>
      </c>
      <c r="Y1272"/>
      <c r="Z1272"/>
    </row>
    <row r="1273" spans="1:26" s="72" customFormat="1" outlineLevel="1" x14ac:dyDescent="0.2">
      <c r="A1273" s="322"/>
      <c r="B1273" s="25"/>
      <c r="C1273" s="23"/>
      <c r="D1273" s="23"/>
      <c r="E1273" s="24"/>
      <c r="F1273" s="176" t="s">
        <v>191</v>
      </c>
      <c r="G1273" s="190">
        <f t="shared" ref="G1273:V1273" si="530">G413</f>
        <v>0</v>
      </c>
      <c r="H1273" s="191">
        <f t="shared" si="530"/>
        <v>0</v>
      </c>
      <c r="I1273" s="179">
        <f t="shared" si="530"/>
        <v>0</v>
      </c>
      <c r="J1273" s="179">
        <f t="shared" si="530"/>
        <v>0</v>
      </c>
      <c r="K1273" s="197">
        <f t="shared" si="530"/>
        <v>0</v>
      </c>
      <c r="L1273" s="181">
        <f t="shared" si="530"/>
        <v>0</v>
      </c>
      <c r="M1273" s="192">
        <f t="shared" si="530"/>
        <v>0</v>
      </c>
      <c r="N1273" s="182">
        <f t="shared" si="530"/>
        <v>0</v>
      </c>
      <c r="O1273" s="178">
        <f t="shared" si="530"/>
        <v>0</v>
      </c>
      <c r="P1273" s="182">
        <f t="shared" si="530"/>
        <v>0</v>
      </c>
      <c r="Q1273" s="192">
        <f t="shared" si="530"/>
        <v>0</v>
      </c>
      <c r="R1273" s="182">
        <f t="shared" si="530"/>
        <v>0</v>
      </c>
      <c r="S1273" s="182">
        <f t="shared" si="530"/>
        <v>0</v>
      </c>
      <c r="T1273" s="178">
        <f t="shared" si="530"/>
        <v>0</v>
      </c>
      <c r="U1273" s="182">
        <f t="shared" si="530"/>
        <v>0</v>
      </c>
      <c r="V1273" s="183">
        <f t="shared" si="530"/>
        <v>0</v>
      </c>
      <c r="W1273" s="46">
        <f>G1273-SUM(H1273:V1273)</f>
        <v>0</v>
      </c>
      <c r="Y1273"/>
      <c r="Z1273"/>
    </row>
    <row r="1274" spans="1:26" s="72" customFormat="1" outlineLevel="1" x14ac:dyDescent="0.2">
      <c r="A1274" s="322"/>
      <c r="B1274" s="25"/>
      <c r="C1274" s="23"/>
      <c r="D1274" s="23"/>
      <c r="E1274" s="24"/>
      <c r="F1274" s="176" t="s">
        <v>189</v>
      </c>
      <c r="G1274" s="190">
        <f t="shared" ref="G1274:V1274" si="531">G414</f>
        <v>0</v>
      </c>
      <c r="H1274" s="191">
        <f t="shared" si="531"/>
        <v>0</v>
      </c>
      <c r="I1274" s="179">
        <f t="shared" si="531"/>
        <v>0</v>
      </c>
      <c r="J1274" s="179">
        <f t="shared" si="531"/>
        <v>0</v>
      </c>
      <c r="K1274" s="197">
        <f t="shared" si="531"/>
        <v>0</v>
      </c>
      <c r="L1274" s="181">
        <f t="shared" si="531"/>
        <v>0</v>
      </c>
      <c r="M1274" s="192">
        <f t="shared" si="531"/>
        <v>0</v>
      </c>
      <c r="N1274" s="182">
        <f t="shared" si="531"/>
        <v>0</v>
      </c>
      <c r="O1274" s="178">
        <f t="shared" si="531"/>
        <v>0</v>
      </c>
      <c r="P1274" s="182">
        <f t="shared" si="531"/>
        <v>0</v>
      </c>
      <c r="Q1274" s="192">
        <f t="shared" si="531"/>
        <v>0</v>
      </c>
      <c r="R1274" s="182">
        <f t="shared" si="531"/>
        <v>0</v>
      </c>
      <c r="S1274" s="182">
        <f t="shared" si="531"/>
        <v>0</v>
      </c>
      <c r="T1274" s="178">
        <f t="shared" si="531"/>
        <v>0</v>
      </c>
      <c r="U1274" s="182">
        <f t="shared" si="531"/>
        <v>0</v>
      </c>
      <c r="V1274" s="183">
        <f t="shared" si="531"/>
        <v>0</v>
      </c>
      <c r="W1274" s="46">
        <f>G1274-SUM(H1274:V1274)</f>
        <v>0</v>
      </c>
      <c r="Y1274"/>
      <c r="Z1274"/>
    </row>
    <row r="1275" spans="1:26" s="72" customFormat="1" x14ac:dyDescent="0.2">
      <c r="A1275" s="322"/>
      <c r="B1275" s="25"/>
      <c r="C1275" s="64"/>
      <c r="D1275" s="23" t="s">
        <v>192</v>
      </c>
      <c r="E1275" s="24"/>
      <c r="F1275" s="24"/>
      <c r="G1275" s="69">
        <f t="shared" ref="G1275:W1275" si="532">SUBTOTAL(9,G1276:G1277)</f>
        <v>0</v>
      </c>
      <c r="H1275" s="70">
        <f t="shared" si="532"/>
        <v>0</v>
      </c>
      <c r="I1275" s="66">
        <f t="shared" si="532"/>
        <v>0</v>
      </c>
      <c r="J1275" s="66">
        <f t="shared" si="532"/>
        <v>0</v>
      </c>
      <c r="K1275" s="67">
        <f t="shared" si="532"/>
        <v>0</v>
      </c>
      <c r="L1275" s="34">
        <f t="shared" si="532"/>
        <v>0</v>
      </c>
      <c r="M1275" s="34">
        <f t="shared" si="532"/>
        <v>0</v>
      </c>
      <c r="N1275" s="34">
        <f t="shared" si="532"/>
        <v>0</v>
      </c>
      <c r="O1275" s="34">
        <f t="shared" si="532"/>
        <v>0</v>
      </c>
      <c r="P1275" s="34">
        <f t="shared" si="532"/>
        <v>0</v>
      </c>
      <c r="Q1275" s="34">
        <f t="shared" si="532"/>
        <v>0</v>
      </c>
      <c r="R1275" s="34">
        <f t="shared" si="532"/>
        <v>0</v>
      </c>
      <c r="S1275" s="34">
        <f t="shared" si="532"/>
        <v>0</v>
      </c>
      <c r="T1275" s="34">
        <f t="shared" si="532"/>
        <v>0</v>
      </c>
      <c r="U1275" s="34">
        <f t="shared" si="532"/>
        <v>0</v>
      </c>
      <c r="V1275" s="34">
        <f t="shared" si="532"/>
        <v>0</v>
      </c>
      <c r="W1275" s="33">
        <f t="shared" si="532"/>
        <v>0</v>
      </c>
      <c r="Y1275"/>
      <c r="Z1275"/>
    </row>
    <row r="1276" spans="1:26" s="72" customFormat="1" outlineLevel="1" x14ac:dyDescent="0.2">
      <c r="A1276" s="322"/>
      <c r="B1276" s="25"/>
      <c r="C1276" s="23"/>
      <c r="D1276" s="23"/>
      <c r="E1276" s="24"/>
      <c r="F1276" s="176" t="s">
        <v>193</v>
      </c>
      <c r="G1276" s="190">
        <f t="shared" ref="G1276:V1276" si="533">G416</f>
        <v>0</v>
      </c>
      <c r="H1276" s="191">
        <f t="shared" si="533"/>
        <v>0</v>
      </c>
      <c r="I1276" s="179">
        <f t="shared" si="533"/>
        <v>0</v>
      </c>
      <c r="J1276" s="179">
        <f t="shared" si="533"/>
        <v>0</v>
      </c>
      <c r="K1276" s="197">
        <f t="shared" si="533"/>
        <v>0</v>
      </c>
      <c r="L1276" s="181">
        <f t="shared" si="533"/>
        <v>0</v>
      </c>
      <c r="M1276" s="192">
        <f t="shared" si="533"/>
        <v>0</v>
      </c>
      <c r="N1276" s="182">
        <f t="shared" si="533"/>
        <v>0</v>
      </c>
      <c r="O1276" s="178">
        <f t="shared" si="533"/>
        <v>0</v>
      </c>
      <c r="P1276" s="182">
        <f t="shared" si="533"/>
        <v>0</v>
      </c>
      <c r="Q1276" s="192">
        <f t="shared" si="533"/>
        <v>0</v>
      </c>
      <c r="R1276" s="182">
        <f t="shared" si="533"/>
        <v>0</v>
      </c>
      <c r="S1276" s="182">
        <f t="shared" si="533"/>
        <v>0</v>
      </c>
      <c r="T1276" s="178">
        <f t="shared" si="533"/>
        <v>0</v>
      </c>
      <c r="U1276" s="182">
        <f t="shared" si="533"/>
        <v>0</v>
      </c>
      <c r="V1276" s="183">
        <f t="shared" si="533"/>
        <v>0</v>
      </c>
      <c r="W1276" s="46">
        <f>G1276-SUM(H1276:V1276)</f>
        <v>0</v>
      </c>
      <c r="Y1276"/>
      <c r="Z1276"/>
    </row>
    <row r="1277" spans="1:26" s="72" customFormat="1" outlineLevel="1" x14ac:dyDescent="0.2">
      <c r="A1277" s="322"/>
      <c r="B1277" s="25"/>
      <c r="C1277" s="23"/>
      <c r="D1277" s="23"/>
      <c r="E1277" s="24"/>
      <c r="F1277" s="176" t="s">
        <v>194</v>
      </c>
      <c r="G1277" s="190">
        <f t="shared" ref="G1277:V1277" si="534">G417</f>
        <v>0</v>
      </c>
      <c r="H1277" s="191">
        <f t="shared" si="534"/>
        <v>0</v>
      </c>
      <c r="I1277" s="179">
        <f t="shared" si="534"/>
        <v>0</v>
      </c>
      <c r="J1277" s="179">
        <f t="shared" si="534"/>
        <v>0</v>
      </c>
      <c r="K1277" s="197">
        <f t="shared" si="534"/>
        <v>0</v>
      </c>
      <c r="L1277" s="181">
        <f t="shared" si="534"/>
        <v>0</v>
      </c>
      <c r="M1277" s="182">
        <f t="shared" si="534"/>
        <v>0</v>
      </c>
      <c r="N1277" s="200">
        <f t="shared" si="534"/>
        <v>0</v>
      </c>
      <c r="O1277" s="182">
        <f t="shared" si="534"/>
        <v>0</v>
      </c>
      <c r="P1277" s="182">
        <f t="shared" si="534"/>
        <v>0</v>
      </c>
      <c r="Q1277" s="182">
        <f t="shared" si="534"/>
        <v>0</v>
      </c>
      <c r="R1277" s="200">
        <f t="shared" si="534"/>
        <v>0</v>
      </c>
      <c r="S1277" s="200">
        <f t="shared" si="534"/>
        <v>0</v>
      </c>
      <c r="T1277" s="182">
        <f t="shared" si="534"/>
        <v>0</v>
      </c>
      <c r="U1277" s="182">
        <f t="shared" si="534"/>
        <v>0</v>
      </c>
      <c r="V1277" s="183">
        <f t="shared" si="534"/>
        <v>0</v>
      </c>
      <c r="W1277" s="46">
        <f>G1277-SUM(H1277:V1277)</f>
        <v>0</v>
      </c>
      <c r="Y1277"/>
      <c r="Z1277"/>
    </row>
    <row r="1278" spans="1:26" x14ac:dyDescent="0.2">
      <c r="A1278" s="318"/>
      <c r="B1278" s="25"/>
      <c r="C1278" s="23" t="s">
        <v>144</v>
      </c>
      <c r="D1278" s="64"/>
      <c r="E1278" s="64"/>
      <c r="F1278" s="24"/>
      <c r="G1278" s="69"/>
      <c r="H1278" s="66"/>
      <c r="I1278" s="66"/>
      <c r="J1278" s="66"/>
      <c r="K1278" s="67"/>
      <c r="L1278" s="51"/>
      <c r="M1278" s="34"/>
      <c r="N1278" s="34"/>
      <c r="O1278" s="34"/>
      <c r="P1278" s="34"/>
      <c r="Q1278" s="34"/>
      <c r="R1278" s="34"/>
      <c r="S1278" s="34"/>
      <c r="T1278" s="34"/>
      <c r="U1278" s="34"/>
      <c r="V1278" s="37"/>
      <c r="W1278" s="33"/>
      <c r="Y1278"/>
      <c r="Z1278"/>
    </row>
    <row r="1279" spans="1:26" s="72" customFormat="1" x14ac:dyDescent="0.2">
      <c r="A1279" s="322"/>
      <c r="B1279" s="25"/>
      <c r="C1279" s="23"/>
      <c r="D1279" s="65" t="s">
        <v>52</v>
      </c>
      <c r="E1279" s="24"/>
      <c r="F1279" s="24"/>
      <c r="G1279" s="69"/>
      <c r="H1279" s="66"/>
      <c r="I1279" s="66"/>
      <c r="J1279" s="66"/>
      <c r="K1279" s="67"/>
      <c r="L1279" s="51"/>
      <c r="M1279" s="34"/>
      <c r="N1279" s="34"/>
      <c r="O1279" s="34"/>
      <c r="P1279" s="34"/>
      <c r="Q1279" s="34"/>
      <c r="R1279" s="34"/>
      <c r="S1279" s="34"/>
      <c r="T1279" s="34"/>
      <c r="U1279" s="34"/>
      <c r="V1279" s="37"/>
      <c r="W1279" s="33"/>
      <c r="Y1279"/>
      <c r="Z1279"/>
    </row>
    <row r="1280" spans="1:26" s="72" customFormat="1" x14ac:dyDescent="0.2">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c r="Y1280"/>
      <c r="Z1280"/>
    </row>
    <row r="1281" spans="1:26" s="72" customFormat="1" outlineLevel="1" x14ac:dyDescent="0.2">
      <c r="A1281" s="322"/>
      <c r="B1281" s="25"/>
      <c r="C1281" s="23"/>
      <c r="D1281" s="23"/>
      <c r="E1281" s="24"/>
      <c r="F1281" s="176" t="s">
        <v>154</v>
      </c>
      <c r="G1281" s="190">
        <f>G421</f>
        <v>0</v>
      </c>
      <c r="H1281" s="191">
        <f>G1281</f>
        <v>0</v>
      </c>
      <c r="I1281" s="66"/>
      <c r="J1281" s="66"/>
      <c r="K1281" s="67"/>
      <c r="L1281" s="34"/>
      <c r="M1281" s="34"/>
      <c r="N1281" s="34"/>
      <c r="O1281" s="34"/>
      <c r="P1281" s="34"/>
      <c r="Q1281" s="34"/>
      <c r="R1281" s="34"/>
      <c r="S1281" s="34"/>
      <c r="T1281" s="34"/>
      <c r="U1281" s="34"/>
      <c r="V1281" s="34"/>
      <c r="W1281" s="46">
        <f>G1281-SUM(H1281:V1281)</f>
        <v>0</v>
      </c>
      <c r="Y1281"/>
      <c r="Z1281"/>
    </row>
    <row r="1282" spans="1:26" s="72" customFormat="1" outlineLevel="1" x14ac:dyDescent="0.2">
      <c r="A1282" s="322"/>
      <c r="B1282" s="25"/>
      <c r="C1282" s="23"/>
      <c r="D1282" s="23"/>
      <c r="E1282" s="24"/>
      <c r="F1282" s="176" t="s">
        <v>155</v>
      </c>
      <c r="G1282" s="190">
        <f>G422</f>
        <v>0</v>
      </c>
      <c r="H1282" s="191">
        <f t="shared" ref="H1282:H1345" si="535">G1282</f>
        <v>0</v>
      </c>
      <c r="I1282" s="66"/>
      <c r="J1282" s="66"/>
      <c r="K1282" s="67"/>
      <c r="L1282" s="34"/>
      <c r="M1282" s="34"/>
      <c r="N1282" s="34"/>
      <c r="O1282" s="34"/>
      <c r="P1282" s="34"/>
      <c r="Q1282" s="34"/>
      <c r="R1282" s="34"/>
      <c r="S1282" s="34"/>
      <c r="T1282" s="34"/>
      <c r="U1282" s="34"/>
      <c r="V1282" s="34"/>
      <c r="W1282" s="46">
        <f>G1282-SUM(H1282:V1282)</f>
        <v>0</v>
      </c>
      <c r="Y1282"/>
      <c r="Z1282"/>
    </row>
    <row r="1283" spans="1:26" s="72" customFormat="1" outlineLevel="1" x14ac:dyDescent="0.2">
      <c r="A1283" s="322"/>
      <c r="B1283" s="25"/>
      <c r="C1283" s="23"/>
      <c r="D1283" s="23"/>
      <c r="E1283" s="24"/>
      <c r="F1283" s="176" t="s">
        <v>156</v>
      </c>
      <c r="G1283" s="190">
        <f>G423</f>
        <v>0</v>
      </c>
      <c r="H1283" s="191">
        <f t="shared" si="535"/>
        <v>0</v>
      </c>
      <c r="I1283" s="66"/>
      <c r="J1283" s="66"/>
      <c r="K1283" s="67"/>
      <c r="L1283" s="34"/>
      <c r="M1283" s="34"/>
      <c r="N1283" s="34"/>
      <c r="O1283" s="34"/>
      <c r="P1283" s="34"/>
      <c r="Q1283" s="34"/>
      <c r="R1283" s="34"/>
      <c r="S1283" s="34"/>
      <c r="T1283" s="34"/>
      <c r="U1283" s="34"/>
      <c r="V1283" s="34"/>
      <c r="W1283" s="46">
        <f>G1283-SUM(H1283:V1283)</f>
        <v>0</v>
      </c>
      <c r="Y1283"/>
      <c r="Z1283"/>
    </row>
    <row r="1284" spans="1:26" s="72" customFormat="1" outlineLevel="1" x14ac:dyDescent="0.2">
      <c r="A1284" s="322"/>
      <c r="B1284" s="25"/>
      <c r="C1284" s="23"/>
      <c r="D1284" s="23"/>
      <c r="E1284" s="24"/>
      <c r="F1284" s="176" t="s">
        <v>197</v>
      </c>
      <c r="G1284" s="190">
        <f>G424</f>
        <v>0</v>
      </c>
      <c r="H1284" s="191">
        <f t="shared" si="535"/>
        <v>0</v>
      </c>
      <c r="I1284" s="66"/>
      <c r="J1284" s="66"/>
      <c r="K1284" s="67"/>
      <c r="L1284" s="34"/>
      <c r="M1284" s="34"/>
      <c r="N1284" s="34"/>
      <c r="O1284" s="34"/>
      <c r="P1284" s="34"/>
      <c r="Q1284" s="34"/>
      <c r="R1284" s="34"/>
      <c r="S1284" s="34"/>
      <c r="T1284" s="34"/>
      <c r="U1284" s="34"/>
      <c r="V1284" s="34"/>
      <c r="W1284" s="46">
        <f>G1284-SUM(H1284:V1284)</f>
        <v>0</v>
      </c>
      <c r="Y1284"/>
      <c r="Z1284"/>
    </row>
    <row r="1285" spans="1:26" s="72" customFormat="1" x14ac:dyDescent="0.2">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c r="Y1285"/>
      <c r="Z1285"/>
    </row>
    <row r="1286" spans="1:26" s="72" customFormat="1" outlineLevel="1" x14ac:dyDescent="0.2">
      <c r="A1286" s="322"/>
      <c r="B1286" s="25"/>
      <c r="C1286" s="23"/>
      <c r="D1286" s="23"/>
      <c r="E1286" s="24"/>
      <c r="F1286" s="176" t="s">
        <v>158</v>
      </c>
      <c r="G1286" s="190">
        <f>G426</f>
        <v>0</v>
      </c>
      <c r="H1286" s="191">
        <f t="shared" si="535"/>
        <v>0</v>
      </c>
      <c r="I1286" s="66"/>
      <c r="J1286" s="66"/>
      <c r="K1286" s="67"/>
      <c r="L1286" s="34"/>
      <c r="M1286" s="34"/>
      <c r="N1286" s="34"/>
      <c r="O1286" s="34"/>
      <c r="P1286" s="34"/>
      <c r="Q1286" s="34"/>
      <c r="R1286" s="34"/>
      <c r="S1286" s="34"/>
      <c r="T1286" s="34"/>
      <c r="U1286" s="34"/>
      <c r="V1286" s="34"/>
      <c r="W1286" s="46">
        <f t="shared" ref="W1286:W1294" si="536">G1286-SUM(H1286:V1286)</f>
        <v>0</v>
      </c>
      <c r="Y1286"/>
      <c r="Z1286"/>
    </row>
    <row r="1287" spans="1:26" s="72" customFormat="1" outlineLevel="1" x14ac:dyDescent="0.2">
      <c r="A1287" s="322"/>
      <c r="B1287" s="25"/>
      <c r="C1287" s="23"/>
      <c r="D1287" s="23"/>
      <c r="E1287" s="24"/>
      <c r="F1287" s="176" t="s">
        <v>159</v>
      </c>
      <c r="G1287" s="190">
        <f>G427</f>
        <v>0</v>
      </c>
      <c r="H1287" s="191">
        <f t="shared" si="535"/>
        <v>0</v>
      </c>
      <c r="I1287" s="66"/>
      <c r="J1287" s="66"/>
      <c r="K1287" s="67"/>
      <c r="L1287" s="34"/>
      <c r="M1287" s="34"/>
      <c r="N1287" s="34"/>
      <c r="O1287" s="34"/>
      <c r="P1287" s="34"/>
      <c r="Q1287" s="34"/>
      <c r="R1287" s="34"/>
      <c r="S1287" s="34"/>
      <c r="T1287" s="34"/>
      <c r="U1287" s="34"/>
      <c r="V1287" s="34"/>
      <c r="W1287" s="46">
        <f t="shared" si="536"/>
        <v>0</v>
      </c>
      <c r="Y1287"/>
      <c r="Z1287"/>
    </row>
    <row r="1288" spans="1:26" s="72" customFormat="1" outlineLevel="1" x14ac:dyDescent="0.2">
      <c r="A1288" s="322"/>
      <c r="B1288" s="25"/>
      <c r="C1288" s="23"/>
      <c r="D1288" s="23"/>
      <c r="E1288" s="24"/>
      <c r="F1288" s="176" t="s">
        <v>160</v>
      </c>
      <c r="G1288" s="190">
        <f>G428</f>
        <v>0</v>
      </c>
      <c r="H1288" s="191">
        <f t="shared" si="535"/>
        <v>0</v>
      </c>
      <c r="I1288" s="66"/>
      <c r="J1288" s="66"/>
      <c r="K1288" s="67"/>
      <c r="L1288" s="34"/>
      <c r="M1288" s="34"/>
      <c r="N1288" s="34"/>
      <c r="O1288" s="34"/>
      <c r="P1288" s="34"/>
      <c r="Q1288" s="34"/>
      <c r="R1288" s="34"/>
      <c r="S1288" s="34"/>
      <c r="T1288" s="34"/>
      <c r="U1288" s="34"/>
      <c r="V1288" s="34"/>
      <c r="W1288" s="46">
        <f t="shared" si="536"/>
        <v>0</v>
      </c>
      <c r="Y1288"/>
      <c r="Z1288"/>
    </row>
    <row r="1289" spans="1:26" s="72" customFormat="1" outlineLevel="1" x14ac:dyDescent="0.2">
      <c r="A1289" s="322"/>
      <c r="B1289" s="25"/>
      <c r="C1289" s="23"/>
      <c r="D1289" s="23"/>
      <c r="E1289" s="24"/>
      <c r="F1289" s="176" t="s">
        <v>198</v>
      </c>
      <c r="G1289" s="190">
        <f>G429</f>
        <v>0</v>
      </c>
      <c r="H1289" s="191">
        <f t="shared" si="535"/>
        <v>0</v>
      </c>
      <c r="I1289" s="66"/>
      <c r="J1289" s="66"/>
      <c r="K1289" s="67"/>
      <c r="L1289" s="34"/>
      <c r="M1289" s="34"/>
      <c r="N1289" s="34"/>
      <c r="O1289" s="34"/>
      <c r="P1289" s="34"/>
      <c r="Q1289" s="34"/>
      <c r="R1289" s="34"/>
      <c r="S1289" s="34"/>
      <c r="T1289" s="34"/>
      <c r="U1289" s="34"/>
      <c r="V1289" s="34"/>
      <c r="W1289" s="46">
        <f t="shared" si="536"/>
        <v>0</v>
      </c>
      <c r="Y1289"/>
      <c r="Z1289"/>
    </row>
    <row r="1290" spans="1:26" s="72" customFormat="1" x14ac:dyDescent="0.2">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c r="Y1290"/>
      <c r="Z1290"/>
    </row>
    <row r="1291" spans="1:26" s="72" customFormat="1" outlineLevel="1" x14ac:dyDescent="0.2">
      <c r="A1291" s="322"/>
      <c r="B1291" s="25"/>
      <c r="C1291" s="23"/>
      <c r="D1291" s="23"/>
      <c r="E1291" s="24"/>
      <c r="F1291" s="176" t="s">
        <v>327</v>
      </c>
      <c r="G1291" s="190">
        <f>G431</f>
        <v>0</v>
      </c>
      <c r="H1291" s="191">
        <f t="shared" si="535"/>
        <v>0</v>
      </c>
      <c r="I1291" s="66"/>
      <c r="J1291" s="66"/>
      <c r="K1291" s="67"/>
      <c r="L1291" s="34"/>
      <c r="M1291" s="34"/>
      <c r="N1291" s="34"/>
      <c r="O1291" s="34"/>
      <c r="P1291" s="34"/>
      <c r="Q1291" s="34"/>
      <c r="R1291" s="34"/>
      <c r="S1291" s="34"/>
      <c r="T1291" s="34"/>
      <c r="U1291" s="34"/>
      <c r="V1291" s="34"/>
      <c r="W1291" s="46">
        <f t="shared" si="536"/>
        <v>0</v>
      </c>
      <c r="Y1291"/>
      <c r="Z1291"/>
    </row>
    <row r="1292" spans="1:26" s="72" customFormat="1" outlineLevel="1" x14ac:dyDescent="0.2">
      <c r="A1292" s="322"/>
      <c r="B1292" s="25"/>
      <c r="C1292" s="23"/>
      <c r="D1292" s="23"/>
      <c r="E1292" s="24"/>
      <c r="F1292" s="176" t="s">
        <v>328</v>
      </c>
      <c r="G1292" s="190">
        <f>G432</f>
        <v>0</v>
      </c>
      <c r="H1292" s="191">
        <f t="shared" si="535"/>
        <v>0</v>
      </c>
      <c r="I1292" s="66"/>
      <c r="J1292" s="66"/>
      <c r="K1292" s="67"/>
      <c r="L1292" s="34"/>
      <c r="M1292" s="34"/>
      <c r="N1292" s="34"/>
      <c r="O1292" s="34"/>
      <c r="P1292" s="34"/>
      <c r="Q1292" s="34"/>
      <c r="R1292" s="34"/>
      <c r="S1292" s="34"/>
      <c r="T1292" s="34"/>
      <c r="U1292" s="34"/>
      <c r="V1292" s="34"/>
      <c r="W1292" s="46">
        <f t="shared" si="536"/>
        <v>0</v>
      </c>
      <c r="Y1292"/>
      <c r="Z1292"/>
    </row>
    <row r="1293" spans="1:26" s="72" customFormat="1" outlineLevel="1" x14ac:dyDescent="0.2">
      <c r="A1293" s="322"/>
      <c r="B1293" s="25"/>
      <c r="C1293" s="23"/>
      <c r="D1293" s="23"/>
      <c r="E1293" s="24"/>
      <c r="F1293" s="176" t="s">
        <v>329</v>
      </c>
      <c r="G1293" s="190">
        <f>G433</f>
        <v>0</v>
      </c>
      <c r="H1293" s="191">
        <f t="shared" si="535"/>
        <v>0</v>
      </c>
      <c r="I1293" s="66"/>
      <c r="J1293" s="66"/>
      <c r="K1293" s="67"/>
      <c r="L1293" s="34"/>
      <c r="M1293" s="34"/>
      <c r="N1293" s="34"/>
      <c r="O1293" s="34"/>
      <c r="P1293" s="34"/>
      <c r="Q1293" s="34"/>
      <c r="R1293" s="34"/>
      <c r="S1293" s="34"/>
      <c r="T1293" s="34"/>
      <c r="U1293" s="34"/>
      <c r="V1293" s="34"/>
      <c r="W1293" s="46">
        <f t="shared" si="536"/>
        <v>0</v>
      </c>
      <c r="Y1293"/>
      <c r="Z1293"/>
    </row>
    <row r="1294" spans="1:26" s="72" customFormat="1" outlineLevel="1" x14ac:dyDescent="0.2">
      <c r="A1294" s="322"/>
      <c r="B1294" s="25"/>
      <c r="C1294" s="23"/>
      <c r="D1294" s="23"/>
      <c r="E1294" s="24"/>
      <c r="F1294" s="176" t="s">
        <v>330</v>
      </c>
      <c r="G1294" s="190">
        <f>G434</f>
        <v>0</v>
      </c>
      <c r="H1294" s="191">
        <f t="shared" si="535"/>
        <v>0</v>
      </c>
      <c r="I1294" s="66"/>
      <c r="J1294" s="66"/>
      <c r="K1294" s="67"/>
      <c r="L1294" s="34"/>
      <c r="M1294" s="34"/>
      <c r="N1294" s="34"/>
      <c r="O1294" s="34"/>
      <c r="P1294" s="34"/>
      <c r="Q1294" s="34"/>
      <c r="R1294" s="34"/>
      <c r="S1294" s="34"/>
      <c r="T1294" s="34"/>
      <c r="U1294" s="34"/>
      <c r="V1294" s="34"/>
      <c r="W1294" s="46">
        <f t="shared" si="536"/>
        <v>0</v>
      </c>
      <c r="Y1294"/>
      <c r="Z1294"/>
    </row>
    <row r="1295" spans="1:26" s="72" customFormat="1" x14ac:dyDescent="0.2">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c r="Y1295"/>
      <c r="Z1295"/>
    </row>
    <row r="1296" spans="1:26" s="72" customFormat="1" x14ac:dyDescent="0.2">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
      <c r="A1297" s="322"/>
      <c r="B1297" s="25"/>
      <c r="C1297" s="23"/>
      <c r="D1297" s="23"/>
      <c r="E1297" s="64"/>
      <c r="F1297" s="176" t="s">
        <v>55</v>
      </c>
      <c r="G1297" s="190">
        <f>G437</f>
        <v>0</v>
      </c>
      <c r="H1297" s="191">
        <f t="shared" si="535"/>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
      <c r="A1298" s="322"/>
      <c r="B1298" s="25"/>
      <c r="C1298" s="23"/>
      <c r="D1298" s="23"/>
      <c r="E1298" s="24"/>
      <c r="F1298" s="176" t="s">
        <v>161</v>
      </c>
      <c r="G1298" s="190">
        <f>G438</f>
        <v>0</v>
      </c>
      <c r="H1298" s="191">
        <f t="shared" si="535"/>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
      <c r="A1299" s="322"/>
      <c r="B1299" s="25"/>
      <c r="C1299" s="23"/>
      <c r="D1299" s="23"/>
      <c r="E1299" s="24"/>
      <c r="F1299" s="176" t="s">
        <v>331</v>
      </c>
      <c r="G1299" s="190">
        <f>G439</f>
        <v>0</v>
      </c>
      <c r="H1299" s="191">
        <f t="shared" si="535"/>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
      <c r="A1301" s="322"/>
      <c r="B1301" s="25"/>
      <c r="C1301" s="23"/>
      <c r="D1301" s="23"/>
      <c r="E1301" s="24"/>
      <c r="F1301" s="176" t="s">
        <v>162</v>
      </c>
      <c r="G1301" s="190">
        <f>G441</f>
        <v>0</v>
      </c>
      <c r="H1301" s="191">
        <f t="shared" si="535"/>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
      <c r="A1302" s="322"/>
      <c r="B1302" s="25"/>
      <c r="C1302" s="23"/>
      <c r="D1302" s="23"/>
      <c r="E1302" s="24"/>
      <c r="F1302" s="176" t="s">
        <v>163</v>
      </c>
      <c r="G1302" s="190">
        <f>G442</f>
        <v>0</v>
      </c>
      <c r="H1302" s="191">
        <f t="shared" si="535"/>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
      <c r="A1303" s="322"/>
      <c r="B1303" s="25"/>
      <c r="C1303" s="23"/>
      <c r="D1303" s="23"/>
      <c r="E1303" s="24"/>
      <c r="F1303" s="176" t="s">
        <v>332</v>
      </c>
      <c r="G1303" s="190">
        <f>G443</f>
        <v>0</v>
      </c>
      <c r="H1303" s="191">
        <f t="shared" si="535"/>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c r="Y1304"/>
      <c r="Z1304"/>
    </row>
    <row r="1305" spans="1:26" s="72" customFormat="1" outlineLevel="1" x14ac:dyDescent="0.2">
      <c r="A1305" s="322"/>
      <c r="B1305" s="25"/>
      <c r="C1305" s="23"/>
      <c r="D1305" s="23"/>
      <c r="E1305" s="24"/>
      <c r="F1305" s="176" t="s">
        <v>164</v>
      </c>
      <c r="G1305" s="190">
        <f>G445</f>
        <v>0</v>
      </c>
      <c r="H1305" s="191">
        <f t="shared" si="535"/>
        <v>0</v>
      </c>
      <c r="I1305" s="66"/>
      <c r="J1305" s="66"/>
      <c r="K1305" s="67"/>
      <c r="L1305" s="34"/>
      <c r="M1305" s="34"/>
      <c r="N1305" s="34"/>
      <c r="O1305" s="34"/>
      <c r="P1305" s="34"/>
      <c r="Q1305" s="34"/>
      <c r="R1305" s="34"/>
      <c r="S1305" s="34"/>
      <c r="T1305" s="34"/>
      <c r="U1305" s="34"/>
      <c r="V1305" s="34"/>
      <c r="W1305" s="46">
        <f>G1305-SUM(H1305:V1305)</f>
        <v>0</v>
      </c>
      <c r="Y1305"/>
      <c r="Z1305"/>
    </row>
    <row r="1306" spans="1:26" s="72" customFormat="1" outlineLevel="1" x14ac:dyDescent="0.2">
      <c r="A1306" s="322"/>
      <c r="B1306" s="25"/>
      <c r="C1306" s="23"/>
      <c r="D1306" s="23"/>
      <c r="E1306" s="24"/>
      <c r="F1306" s="176" t="s">
        <v>165</v>
      </c>
      <c r="G1306" s="190">
        <f>G446</f>
        <v>0</v>
      </c>
      <c r="H1306" s="191">
        <f t="shared" si="535"/>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
      <c r="A1307" s="322"/>
      <c r="B1307" s="25"/>
      <c r="C1307" s="23"/>
      <c r="D1307" s="23"/>
      <c r="E1307" s="24"/>
      <c r="F1307" s="176" t="s">
        <v>333</v>
      </c>
      <c r="G1307" s="190">
        <f>G447</f>
        <v>0</v>
      </c>
      <c r="H1307" s="191">
        <f t="shared" si="535"/>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c r="Y1308"/>
      <c r="Z1308"/>
    </row>
    <row r="1309" spans="1:26" s="72" customFormat="1" x14ac:dyDescent="0.2">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c r="Y1309"/>
      <c r="Z1309"/>
    </row>
    <row r="1310" spans="1:26" s="72" customFormat="1" outlineLevel="1" x14ac:dyDescent="0.2">
      <c r="A1310" s="322"/>
      <c r="B1310" s="25"/>
      <c r="C1310" s="23"/>
      <c r="D1310" s="23"/>
      <c r="E1310" s="24"/>
      <c r="F1310" s="176" t="s">
        <v>61</v>
      </c>
      <c r="G1310" s="190">
        <f>G450</f>
        <v>0</v>
      </c>
      <c r="H1310" s="191">
        <f t="shared" si="535"/>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
      <c r="A1311" s="322"/>
      <c r="B1311" s="25"/>
      <c r="C1311" s="23"/>
      <c r="D1311" s="23"/>
      <c r="E1311" s="24"/>
      <c r="F1311" s="176" t="s">
        <v>173</v>
      </c>
      <c r="G1311" s="190">
        <f>G451</f>
        <v>0</v>
      </c>
      <c r="H1311" s="191">
        <f t="shared" si="535"/>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c r="Y1312"/>
      <c r="Z1312"/>
    </row>
    <row r="1313" spans="1:26" s="72" customFormat="1" outlineLevel="1" x14ac:dyDescent="0.2">
      <c r="A1313" s="322"/>
      <c r="B1313" s="25"/>
      <c r="C1313" s="23"/>
      <c r="D1313" s="23"/>
      <c r="E1313" s="24"/>
      <c r="F1313" s="176" t="s">
        <v>59</v>
      </c>
      <c r="G1313" s="190">
        <f>G453</f>
        <v>0</v>
      </c>
      <c r="H1313" s="191">
        <f t="shared" si="535"/>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
      <c r="A1314" s="322"/>
      <c r="B1314" s="25"/>
      <c r="C1314" s="23"/>
      <c r="D1314" s="23"/>
      <c r="E1314" s="24"/>
      <c r="F1314" s="176" t="s">
        <v>167</v>
      </c>
      <c r="G1314" s="190">
        <f>G454</f>
        <v>0</v>
      </c>
      <c r="H1314" s="191">
        <f t="shared" si="535"/>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outlineLevel="1" x14ac:dyDescent="0.2">
      <c r="A1315" s="322"/>
      <c r="B1315" s="25"/>
      <c r="C1315" s="23"/>
      <c r="D1315" s="23"/>
      <c r="E1315" s="24"/>
      <c r="F1315" s="176" t="s">
        <v>168</v>
      </c>
      <c r="G1315" s="190">
        <f>G455</f>
        <v>0</v>
      </c>
      <c r="H1315" s="191">
        <f t="shared" si="535"/>
        <v>0</v>
      </c>
      <c r="I1315" s="66"/>
      <c r="J1315" s="66"/>
      <c r="K1315" s="67"/>
      <c r="L1315" s="34"/>
      <c r="M1315" s="34"/>
      <c r="N1315" s="34"/>
      <c r="O1315" s="34"/>
      <c r="P1315" s="34"/>
      <c r="Q1315" s="34"/>
      <c r="R1315" s="34"/>
      <c r="S1315" s="34"/>
      <c r="T1315" s="34"/>
      <c r="U1315" s="34"/>
      <c r="V1315" s="34"/>
      <c r="W1315" s="46">
        <f>G1315-SUM(H1315:V1315)</f>
        <v>0</v>
      </c>
      <c r="Y1315"/>
      <c r="Z1315"/>
    </row>
    <row r="1316" spans="1:26" s="72" customFormat="1" x14ac:dyDescent="0.2">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c r="Y1316"/>
      <c r="Z1316"/>
    </row>
    <row r="1317" spans="1:26" s="72" customFormat="1" outlineLevel="1" x14ac:dyDescent="0.2">
      <c r="A1317" s="322"/>
      <c r="B1317" s="25"/>
      <c r="C1317" s="23"/>
      <c r="D1317" s="23"/>
      <c r="E1317" s="24"/>
      <c r="F1317" s="176" t="s">
        <v>62</v>
      </c>
      <c r="G1317" s="190">
        <f>G457</f>
        <v>0</v>
      </c>
      <c r="H1317" s="191">
        <f t="shared" si="535"/>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
      <c r="A1318" s="322"/>
      <c r="B1318" s="25"/>
      <c r="C1318" s="23"/>
      <c r="D1318" s="23"/>
      <c r="E1318" s="24"/>
      <c r="F1318" s="176" t="s">
        <v>175</v>
      </c>
      <c r="G1318" s="190">
        <f>G458</f>
        <v>0</v>
      </c>
      <c r="H1318" s="191">
        <f t="shared" si="535"/>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c r="Y1319"/>
      <c r="Z1319"/>
    </row>
    <row r="1320" spans="1:26" s="72" customFormat="1" outlineLevel="1" x14ac:dyDescent="0.2">
      <c r="A1320" s="322"/>
      <c r="B1320" s="25"/>
      <c r="C1320" s="23"/>
      <c r="D1320" s="23"/>
      <c r="E1320" s="24"/>
      <c r="F1320" s="176" t="s">
        <v>60</v>
      </c>
      <c r="G1320" s="190">
        <f>G460</f>
        <v>0</v>
      </c>
      <c r="H1320" s="191">
        <f t="shared" si="535"/>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
      <c r="A1321" s="322"/>
      <c r="B1321" s="25"/>
      <c r="C1321" s="23"/>
      <c r="D1321" s="23"/>
      <c r="E1321" s="24"/>
      <c r="F1321" s="176" t="s">
        <v>170</v>
      </c>
      <c r="G1321" s="190">
        <f>G461</f>
        <v>0</v>
      </c>
      <c r="H1321" s="191">
        <f t="shared" si="535"/>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outlineLevel="1" x14ac:dyDescent="0.2">
      <c r="A1322" s="322"/>
      <c r="B1322" s="25"/>
      <c r="C1322" s="23"/>
      <c r="D1322" s="23"/>
      <c r="E1322" s="24"/>
      <c r="F1322" s="176" t="s">
        <v>171</v>
      </c>
      <c r="G1322" s="190">
        <f>G462</f>
        <v>0</v>
      </c>
      <c r="H1322" s="191">
        <f t="shared" si="535"/>
        <v>0</v>
      </c>
      <c r="I1322" s="66"/>
      <c r="J1322" s="66"/>
      <c r="K1322" s="67"/>
      <c r="L1322" s="34"/>
      <c r="M1322" s="34"/>
      <c r="N1322" s="34"/>
      <c r="O1322" s="34"/>
      <c r="P1322" s="34"/>
      <c r="Q1322" s="34"/>
      <c r="R1322" s="34"/>
      <c r="S1322" s="34"/>
      <c r="T1322" s="34"/>
      <c r="U1322" s="34"/>
      <c r="V1322" s="34"/>
      <c r="W1322" s="46">
        <f>G1322-SUM(H1322:V1322)</f>
        <v>0</v>
      </c>
      <c r="Y1322"/>
      <c r="Z1322"/>
    </row>
    <row r="1323" spans="1:26" s="72" customFormat="1" x14ac:dyDescent="0.2">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c r="Y1323"/>
      <c r="Z1323"/>
    </row>
    <row r="1324" spans="1:26" s="72" customFormat="1" outlineLevel="1" x14ac:dyDescent="0.2">
      <c r="A1324" s="322"/>
      <c r="B1324" s="25"/>
      <c r="C1324" s="23"/>
      <c r="D1324" s="23"/>
      <c r="E1324" s="24"/>
      <c r="F1324" s="176" t="s">
        <v>335</v>
      </c>
      <c r="G1324" s="190">
        <f>G464</f>
        <v>0</v>
      </c>
      <c r="H1324" s="191">
        <f t="shared" si="535"/>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
      <c r="A1325" s="322"/>
      <c r="B1325" s="25"/>
      <c r="C1325" s="23"/>
      <c r="D1325" s="23"/>
      <c r="E1325" s="24"/>
      <c r="F1325" s="176" t="s">
        <v>336</v>
      </c>
      <c r="G1325" s="190">
        <f>G465</f>
        <v>0</v>
      </c>
      <c r="H1325" s="191">
        <f t="shared" si="535"/>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c r="Y1326"/>
      <c r="Z1326"/>
    </row>
    <row r="1327" spans="1:26" s="72" customFormat="1" outlineLevel="1" x14ac:dyDescent="0.2">
      <c r="A1327" s="322"/>
      <c r="B1327" s="25"/>
      <c r="C1327" s="23"/>
      <c r="D1327" s="23"/>
      <c r="E1327" s="24"/>
      <c r="F1327" s="176" t="s">
        <v>338</v>
      </c>
      <c r="G1327" s="190">
        <f>G467</f>
        <v>0</v>
      </c>
      <c r="H1327" s="191">
        <f t="shared" si="535"/>
        <v>0</v>
      </c>
      <c r="I1327" s="66"/>
      <c r="J1327" s="66"/>
      <c r="K1327" s="67"/>
      <c r="L1327" s="34"/>
      <c r="M1327" s="34"/>
      <c r="N1327" s="34"/>
      <c r="O1327" s="34"/>
      <c r="P1327" s="34"/>
      <c r="Q1327" s="34"/>
      <c r="R1327" s="34"/>
      <c r="S1327" s="34"/>
      <c r="T1327" s="34"/>
      <c r="U1327" s="34"/>
      <c r="V1327" s="34"/>
      <c r="W1327" s="46">
        <f>G1327-SUM(H1327:V1327)</f>
        <v>0</v>
      </c>
      <c r="Y1327"/>
      <c r="Z1327"/>
    </row>
    <row r="1328" spans="1:26" s="72" customFormat="1" outlineLevel="1" x14ac:dyDescent="0.2">
      <c r="A1328" s="322"/>
      <c r="B1328" s="25"/>
      <c r="C1328" s="23"/>
      <c r="D1328" s="23"/>
      <c r="E1328" s="24"/>
      <c r="F1328" s="176" t="s">
        <v>339</v>
      </c>
      <c r="G1328" s="190">
        <f>G468</f>
        <v>0</v>
      </c>
      <c r="H1328" s="191">
        <f t="shared" si="535"/>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
      <c r="A1329" s="322"/>
      <c r="B1329" s="25"/>
      <c r="C1329" s="23"/>
      <c r="D1329" s="23"/>
      <c r="E1329" s="24"/>
      <c r="F1329" s="176" t="s">
        <v>340</v>
      </c>
      <c r="G1329" s="190">
        <f>G469</f>
        <v>0</v>
      </c>
      <c r="H1329" s="191">
        <f t="shared" si="535"/>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c r="Y1330"/>
      <c r="Z1330"/>
    </row>
    <row r="1331" spans="1:26" s="72" customFormat="1" x14ac:dyDescent="0.2">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c r="Y1331"/>
      <c r="Z1331"/>
    </row>
    <row r="1332" spans="1:26" s="72" customFormat="1" outlineLevel="1" x14ac:dyDescent="0.2">
      <c r="A1332" s="322"/>
      <c r="B1332" s="25"/>
      <c r="C1332" s="23"/>
      <c r="D1332" s="23"/>
      <c r="E1332" s="24"/>
      <c r="F1332" s="176" t="s">
        <v>176</v>
      </c>
      <c r="G1332" s="190">
        <f>G472</f>
        <v>0</v>
      </c>
      <c r="H1332" s="191">
        <f t="shared" si="535"/>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outlineLevel="1" x14ac:dyDescent="0.2">
      <c r="A1333" s="322"/>
      <c r="B1333" s="25"/>
      <c r="C1333" s="23"/>
      <c r="D1333" s="23"/>
      <c r="E1333" s="24"/>
      <c r="F1333" s="176" t="s">
        <v>180</v>
      </c>
      <c r="G1333" s="190">
        <f>G473</f>
        <v>0</v>
      </c>
      <c r="H1333" s="191">
        <f t="shared" si="535"/>
        <v>0</v>
      </c>
      <c r="I1333" s="66"/>
      <c r="J1333" s="66"/>
      <c r="K1333" s="67"/>
      <c r="L1333" s="34"/>
      <c r="M1333" s="34"/>
      <c r="N1333" s="34"/>
      <c r="O1333" s="34"/>
      <c r="P1333" s="34"/>
      <c r="Q1333" s="34"/>
      <c r="R1333" s="34"/>
      <c r="S1333" s="34"/>
      <c r="T1333" s="34"/>
      <c r="U1333" s="34"/>
      <c r="V1333" s="34"/>
      <c r="W1333" s="46">
        <f>G1333-SUM(H1333:V1333)</f>
        <v>0</v>
      </c>
      <c r="Y1333"/>
      <c r="Z1333"/>
    </row>
    <row r="1334" spans="1:26" s="72" customFormat="1" x14ac:dyDescent="0.2">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c r="Y1334"/>
      <c r="Z1334"/>
    </row>
    <row r="1335" spans="1:26" s="72" customFormat="1" outlineLevel="1" x14ac:dyDescent="0.2">
      <c r="A1335" s="322"/>
      <c r="B1335" s="25"/>
      <c r="C1335" s="23"/>
      <c r="D1335" s="23"/>
      <c r="E1335" s="24"/>
      <c r="F1335" s="176" t="s">
        <v>177</v>
      </c>
      <c r="G1335" s="190">
        <f>G475</f>
        <v>0</v>
      </c>
      <c r="H1335" s="191">
        <f t="shared" si="535"/>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outlineLevel="1" x14ac:dyDescent="0.2">
      <c r="A1336" s="322"/>
      <c r="B1336" s="25"/>
      <c r="C1336" s="23"/>
      <c r="D1336" s="23"/>
      <c r="E1336" s="24"/>
      <c r="F1336" s="176" t="s">
        <v>182</v>
      </c>
      <c r="G1336" s="190">
        <f>G476</f>
        <v>0</v>
      </c>
      <c r="H1336" s="191">
        <f t="shared" si="535"/>
        <v>0</v>
      </c>
      <c r="I1336" s="66"/>
      <c r="J1336" s="66"/>
      <c r="K1336" s="67"/>
      <c r="L1336" s="34"/>
      <c r="M1336" s="34"/>
      <c r="N1336" s="34"/>
      <c r="O1336" s="34"/>
      <c r="P1336" s="34"/>
      <c r="Q1336" s="34"/>
      <c r="R1336" s="34"/>
      <c r="S1336" s="34"/>
      <c r="T1336" s="34"/>
      <c r="U1336" s="34"/>
      <c r="V1336" s="34"/>
      <c r="W1336" s="46">
        <f>G1336-SUM(H1336:V1336)</f>
        <v>0</v>
      </c>
      <c r="Y1336"/>
      <c r="Z1336"/>
    </row>
    <row r="1337" spans="1:26" s="72" customFormat="1" x14ac:dyDescent="0.2">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c r="Y1337"/>
      <c r="Z1337"/>
    </row>
    <row r="1338" spans="1:26" s="72" customFormat="1" outlineLevel="1" x14ac:dyDescent="0.2">
      <c r="A1338" s="322"/>
      <c r="B1338" s="25"/>
      <c r="C1338" s="23"/>
      <c r="D1338" s="23"/>
      <c r="E1338" s="24"/>
      <c r="F1338" s="176" t="s">
        <v>178</v>
      </c>
      <c r="G1338" s="190">
        <f>G478</f>
        <v>0</v>
      </c>
      <c r="H1338" s="191">
        <f t="shared" si="535"/>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outlineLevel="1" x14ac:dyDescent="0.2">
      <c r="A1339" s="322"/>
      <c r="B1339" s="25"/>
      <c r="C1339" s="23"/>
      <c r="D1339" s="23"/>
      <c r="E1339" s="24"/>
      <c r="F1339" s="176" t="s">
        <v>181</v>
      </c>
      <c r="G1339" s="190">
        <f>G479</f>
        <v>0</v>
      </c>
      <c r="H1339" s="191">
        <f t="shared" si="535"/>
        <v>0</v>
      </c>
      <c r="I1339" s="66"/>
      <c r="J1339" s="66"/>
      <c r="K1339" s="67"/>
      <c r="L1339" s="34"/>
      <c r="M1339" s="34"/>
      <c r="N1339" s="34"/>
      <c r="O1339" s="34"/>
      <c r="P1339" s="34"/>
      <c r="Q1339" s="34"/>
      <c r="R1339" s="34"/>
      <c r="S1339" s="34"/>
      <c r="T1339" s="34"/>
      <c r="U1339" s="34"/>
      <c r="V1339" s="34"/>
      <c r="W1339" s="46">
        <f>G1339-SUM(H1339:V1339)</f>
        <v>0</v>
      </c>
      <c r="Y1339"/>
      <c r="Z1339"/>
    </row>
    <row r="1340" spans="1:26" s="72" customFormat="1" x14ac:dyDescent="0.2">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c r="Y1340"/>
      <c r="Z1340"/>
    </row>
    <row r="1341" spans="1:26" s="72" customFormat="1" outlineLevel="1" x14ac:dyDescent="0.2">
      <c r="A1341" s="322"/>
      <c r="B1341" s="25"/>
      <c r="C1341" s="23"/>
      <c r="D1341" s="23"/>
      <c r="E1341" s="24"/>
      <c r="F1341" s="176" t="s">
        <v>179</v>
      </c>
      <c r="G1341" s="190">
        <f>G481</f>
        <v>0</v>
      </c>
      <c r="H1341" s="191">
        <f t="shared" si="535"/>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outlineLevel="1" x14ac:dyDescent="0.2">
      <c r="A1342" s="322"/>
      <c r="B1342" s="25"/>
      <c r="C1342" s="23"/>
      <c r="D1342" s="23"/>
      <c r="E1342" s="24"/>
      <c r="F1342" s="176" t="s">
        <v>188</v>
      </c>
      <c r="G1342" s="190">
        <f>G482</f>
        <v>0</v>
      </c>
      <c r="H1342" s="191">
        <f t="shared" si="535"/>
        <v>0</v>
      </c>
      <c r="I1342" s="66"/>
      <c r="J1342" s="66"/>
      <c r="K1342" s="67"/>
      <c r="L1342" s="34"/>
      <c r="M1342" s="34"/>
      <c r="N1342" s="34"/>
      <c r="O1342" s="34"/>
      <c r="P1342" s="34"/>
      <c r="Q1342" s="34"/>
      <c r="R1342" s="34"/>
      <c r="S1342" s="34"/>
      <c r="T1342" s="34"/>
      <c r="U1342" s="34"/>
      <c r="V1342" s="34"/>
      <c r="W1342" s="46">
        <f>G1342-SUM(H1342:V1342)</f>
        <v>0</v>
      </c>
      <c r="Y1342"/>
      <c r="Z1342"/>
    </row>
    <row r="1343" spans="1:26" s="72" customFormat="1" x14ac:dyDescent="0.2">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c r="Y1343"/>
      <c r="Z1343"/>
    </row>
    <row r="1344" spans="1:26" s="72" customFormat="1" outlineLevel="1" x14ac:dyDescent="0.2">
      <c r="A1344" s="322"/>
      <c r="B1344" s="25"/>
      <c r="C1344" s="23"/>
      <c r="D1344" s="23"/>
      <c r="E1344" s="24"/>
      <c r="F1344" s="176" t="s">
        <v>342</v>
      </c>
      <c r="G1344" s="190">
        <f>G484</f>
        <v>0</v>
      </c>
      <c r="H1344" s="191">
        <f t="shared" si="535"/>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outlineLevel="1" x14ac:dyDescent="0.2">
      <c r="A1345" s="322"/>
      <c r="B1345" s="25"/>
      <c r="C1345" s="23"/>
      <c r="D1345" s="23"/>
      <c r="E1345" s="24"/>
      <c r="F1345" s="176" t="s">
        <v>343</v>
      </c>
      <c r="G1345" s="190">
        <f>G485</f>
        <v>0</v>
      </c>
      <c r="H1345" s="191">
        <f t="shared" si="535"/>
        <v>0</v>
      </c>
      <c r="I1345" s="66"/>
      <c r="J1345" s="66"/>
      <c r="K1345" s="67"/>
      <c r="L1345" s="34"/>
      <c r="M1345" s="34"/>
      <c r="N1345" s="34"/>
      <c r="O1345" s="34"/>
      <c r="P1345" s="34"/>
      <c r="Q1345" s="34"/>
      <c r="R1345" s="34"/>
      <c r="S1345" s="34"/>
      <c r="T1345" s="34"/>
      <c r="U1345" s="34"/>
      <c r="V1345" s="34"/>
      <c r="W1345" s="46">
        <f>G1345-SUM(H1345:V1345)</f>
        <v>0</v>
      </c>
      <c r="Y1345"/>
      <c r="Z1345"/>
    </row>
    <row r="1346" spans="1:26" s="72" customFormat="1" x14ac:dyDescent="0.2">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c r="Y1346"/>
      <c r="Z1346"/>
    </row>
    <row r="1347" spans="1:26" s="72" customFormat="1" outlineLevel="1" x14ac:dyDescent="0.2">
      <c r="A1347" s="322"/>
      <c r="B1347" s="25"/>
      <c r="C1347" s="23"/>
      <c r="D1347" s="23"/>
      <c r="E1347" s="24"/>
      <c r="F1347" s="176" t="s">
        <v>345</v>
      </c>
      <c r="G1347" s="190">
        <f>G487</f>
        <v>0</v>
      </c>
      <c r="H1347" s="191">
        <f t="shared" ref="H1347:H1355" si="537">G1347</f>
        <v>0</v>
      </c>
      <c r="I1347" s="66"/>
      <c r="J1347" s="66"/>
      <c r="K1347" s="67"/>
      <c r="L1347" s="34"/>
      <c r="M1347" s="34"/>
      <c r="N1347" s="34"/>
      <c r="O1347" s="34"/>
      <c r="P1347" s="34"/>
      <c r="Q1347" s="34"/>
      <c r="R1347" s="34"/>
      <c r="S1347" s="34"/>
      <c r="T1347" s="34"/>
      <c r="U1347" s="34"/>
      <c r="V1347" s="34"/>
      <c r="W1347" s="46">
        <f>G1347-SUM(H1347:V1347)</f>
        <v>0</v>
      </c>
      <c r="Y1347"/>
      <c r="Z1347"/>
    </row>
    <row r="1348" spans="1:26" s="72" customFormat="1" outlineLevel="1" x14ac:dyDescent="0.2">
      <c r="A1348" s="322"/>
      <c r="B1348" s="25"/>
      <c r="C1348" s="23"/>
      <c r="D1348" s="23"/>
      <c r="E1348" s="24"/>
      <c r="F1348" s="176" t="s">
        <v>346</v>
      </c>
      <c r="G1348" s="190">
        <f>G488</f>
        <v>0</v>
      </c>
      <c r="H1348" s="191">
        <f t="shared" si="537"/>
        <v>0</v>
      </c>
      <c r="I1348" s="66"/>
      <c r="J1348" s="66"/>
      <c r="K1348" s="67"/>
      <c r="L1348" s="34"/>
      <c r="M1348" s="34"/>
      <c r="N1348" s="34"/>
      <c r="O1348" s="34"/>
      <c r="P1348" s="34"/>
      <c r="Q1348" s="34"/>
      <c r="R1348" s="34"/>
      <c r="S1348" s="34"/>
      <c r="T1348" s="34"/>
      <c r="U1348" s="34"/>
      <c r="V1348" s="34"/>
      <c r="W1348" s="46">
        <f>G1348-SUM(H1348:V1348)</f>
        <v>0</v>
      </c>
      <c r="Y1348"/>
      <c r="Z1348"/>
    </row>
    <row r="1349" spans="1:26" s="72" customFormat="1" x14ac:dyDescent="0.2">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c r="Y1349"/>
      <c r="Z1349"/>
    </row>
    <row r="1350" spans="1:26" s="72" customFormat="1" outlineLevel="1" x14ac:dyDescent="0.2">
      <c r="A1350" s="322"/>
      <c r="B1350" s="25"/>
      <c r="C1350" s="23"/>
      <c r="D1350" s="23"/>
      <c r="E1350" s="24"/>
      <c r="F1350" s="176" t="s">
        <v>190</v>
      </c>
      <c r="G1350" s="190">
        <f>G490</f>
        <v>0</v>
      </c>
      <c r="H1350" s="191">
        <f t="shared" si="537"/>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
      <c r="A1351" s="322"/>
      <c r="B1351" s="25"/>
      <c r="C1351" s="23"/>
      <c r="D1351" s="23"/>
      <c r="E1351" s="24"/>
      <c r="F1351" s="176" t="s">
        <v>191</v>
      </c>
      <c r="G1351" s="190">
        <f>G491</f>
        <v>0</v>
      </c>
      <c r="H1351" s="191">
        <f t="shared" si="537"/>
        <v>0</v>
      </c>
      <c r="I1351" s="66"/>
      <c r="J1351" s="66"/>
      <c r="K1351" s="67"/>
      <c r="L1351" s="34"/>
      <c r="M1351" s="34"/>
      <c r="N1351" s="34"/>
      <c r="O1351" s="34"/>
      <c r="P1351" s="34"/>
      <c r="Q1351" s="34"/>
      <c r="R1351" s="34"/>
      <c r="S1351" s="34"/>
      <c r="T1351" s="34"/>
      <c r="U1351" s="34"/>
      <c r="V1351" s="37"/>
      <c r="W1351" s="46">
        <f>G1351-SUM(H1351:V1351)</f>
        <v>0</v>
      </c>
      <c r="Y1351"/>
      <c r="Z1351"/>
    </row>
    <row r="1352" spans="1:26" s="72" customFormat="1" outlineLevel="1" x14ac:dyDescent="0.2">
      <c r="A1352" s="322"/>
      <c r="B1352" s="25"/>
      <c r="C1352" s="23"/>
      <c r="D1352" s="23"/>
      <c r="E1352" s="24"/>
      <c r="F1352" s="176" t="s">
        <v>189</v>
      </c>
      <c r="G1352" s="190">
        <f>G492</f>
        <v>0</v>
      </c>
      <c r="H1352" s="191">
        <f t="shared" si="537"/>
        <v>0</v>
      </c>
      <c r="I1352" s="66"/>
      <c r="J1352" s="66"/>
      <c r="K1352" s="67"/>
      <c r="L1352" s="34"/>
      <c r="M1352" s="34"/>
      <c r="N1352" s="34"/>
      <c r="O1352" s="34"/>
      <c r="P1352" s="34"/>
      <c r="Q1352" s="34"/>
      <c r="R1352" s="34"/>
      <c r="S1352" s="34"/>
      <c r="T1352" s="34"/>
      <c r="U1352" s="34"/>
      <c r="V1352" s="37"/>
      <c r="W1352" s="46">
        <f>G1352-SUM(H1352:V1352)</f>
        <v>0</v>
      </c>
      <c r="Y1352"/>
      <c r="Z1352"/>
    </row>
    <row r="1353" spans="1:26" s="72" customFormat="1" x14ac:dyDescent="0.2">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c r="Y1353"/>
      <c r="Z1353"/>
    </row>
    <row r="1354" spans="1:26" s="72" customFormat="1" outlineLevel="1" x14ac:dyDescent="0.2">
      <c r="A1354" s="322"/>
      <c r="B1354" s="25"/>
      <c r="C1354" s="23"/>
      <c r="D1354" s="23"/>
      <c r="E1354" s="24"/>
      <c r="F1354" s="176" t="s">
        <v>193</v>
      </c>
      <c r="G1354" s="190">
        <f>G494</f>
        <v>0</v>
      </c>
      <c r="H1354" s="191">
        <f t="shared" si="537"/>
        <v>0</v>
      </c>
      <c r="I1354" s="66"/>
      <c r="J1354" s="66"/>
      <c r="K1354" s="67"/>
      <c r="L1354" s="34"/>
      <c r="M1354" s="34"/>
      <c r="N1354" s="34"/>
      <c r="O1354" s="34"/>
      <c r="P1354" s="34"/>
      <c r="Q1354" s="34"/>
      <c r="R1354" s="34"/>
      <c r="S1354" s="34"/>
      <c r="T1354" s="34"/>
      <c r="U1354" s="34"/>
      <c r="V1354" s="37"/>
      <c r="W1354" s="46">
        <f>G1354-SUM(H1354:V1354)</f>
        <v>0</v>
      </c>
      <c r="Y1354"/>
      <c r="Z1354"/>
    </row>
    <row r="1355" spans="1:26" s="72" customFormat="1" outlineLevel="1" x14ac:dyDescent="0.2">
      <c r="A1355" s="322"/>
      <c r="B1355" s="25"/>
      <c r="C1355" s="23"/>
      <c r="D1355" s="23"/>
      <c r="E1355" s="24"/>
      <c r="F1355" s="176" t="s">
        <v>194</v>
      </c>
      <c r="G1355" s="190">
        <f>G495</f>
        <v>0</v>
      </c>
      <c r="H1355" s="191">
        <f t="shared" si="537"/>
        <v>0</v>
      </c>
      <c r="I1355" s="66"/>
      <c r="J1355" s="66"/>
      <c r="K1355" s="67"/>
      <c r="L1355" s="34"/>
      <c r="M1355" s="34"/>
      <c r="N1355" s="34"/>
      <c r="O1355" s="34"/>
      <c r="P1355" s="34"/>
      <c r="Q1355" s="34"/>
      <c r="R1355" s="34"/>
      <c r="S1355" s="34"/>
      <c r="T1355" s="34"/>
      <c r="U1355" s="34"/>
      <c r="V1355" s="37"/>
      <c r="W1355" s="46">
        <f>G1355-SUM(H1355:V1355)</f>
        <v>0</v>
      </c>
      <c r="Y1355"/>
      <c r="Z1355"/>
    </row>
    <row r="1356" spans="1:26" x14ac:dyDescent="0.2">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c r="Y1356"/>
      <c r="Z1356"/>
    </row>
    <row r="1357" spans="1:26" x14ac:dyDescent="0.2">
      <c r="A1357" s="318"/>
      <c r="B1357" s="25"/>
      <c r="C1357" s="23"/>
      <c r="D1357" s="23" t="s">
        <v>146</v>
      </c>
      <c r="E1357" s="24"/>
      <c r="F1357" s="64"/>
      <c r="G1357" s="69">
        <f t="shared" ref="G1357:W1357" si="538">SUBTOTAL(9,G1358:G1359)</f>
        <v>0</v>
      </c>
      <c r="H1357" s="70">
        <f t="shared" si="538"/>
        <v>0</v>
      </c>
      <c r="I1357" s="66">
        <f t="shared" si="538"/>
        <v>0</v>
      </c>
      <c r="J1357" s="66">
        <f t="shared" si="538"/>
        <v>0</v>
      </c>
      <c r="K1357" s="67">
        <f t="shared" si="538"/>
        <v>0</v>
      </c>
      <c r="L1357" s="34">
        <f t="shared" si="538"/>
        <v>0</v>
      </c>
      <c r="M1357" s="34">
        <f t="shared" si="538"/>
        <v>0</v>
      </c>
      <c r="N1357" s="34">
        <f t="shared" si="538"/>
        <v>0</v>
      </c>
      <c r="O1357" s="34">
        <f t="shared" si="538"/>
        <v>0</v>
      </c>
      <c r="P1357" s="34">
        <f t="shared" si="538"/>
        <v>0</v>
      </c>
      <c r="Q1357" s="34">
        <f t="shared" si="538"/>
        <v>0</v>
      </c>
      <c r="R1357" s="34">
        <f t="shared" si="538"/>
        <v>0</v>
      </c>
      <c r="S1357" s="34">
        <f t="shared" si="538"/>
        <v>0</v>
      </c>
      <c r="T1357" s="34">
        <f t="shared" si="538"/>
        <v>0</v>
      </c>
      <c r="U1357" s="34">
        <f t="shared" si="538"/>
        <v>0</v>
      </c>
      <c r="V1357" s="37">
        <f t="shared" si="538"/>
        <v>0</v>
      </c>
      <c r="W1357" s="33">
        <f t="shared" si="538"/>
        <v>0</v>
      </c>
      <c r="Y1357"/>
      <c r="Z1357"/>
    </row>
    <row r="1358" spans="1:26" outlineLevel="1" x14ac:dyDescent="0.2">
      <c r="A1358" s="318"/>
      <c r="B1358" s="25"/>
      <c r="C1358" s="24"/>
      <c r="D1358" s="24"/>
      <c r="E1358" s="24"/>
      <c r="F1358" s="202" t="s">
        <v>196</v>
      </c>
      <c r="G1358" s="190">
        <f>G498</f>
        <v>0</v>
      </c>
      <c r="H1358" s="66"/>
      <c r="I1358" s="66"/>
      <c r="J1358" s="66"/>
      <c r="K1358" s="198"/>
      <c r="L1358" s="34"/>
      <c r="M1358" s="34"/>
      <c r="N1358" s="34"/>
      <c r="O1358" s="34"/>
      <c r="P1358" s="34"/>
      <c r="Q1358" s="34"/>
      <c r="R1358" s="34"/>
      <c r="S1358" s="34"/>
      <c r="T1358" s="34"/>
      <c r="U1358" s="34"/>
      <c r="V1358" s="37"/>
      <c r="W1358" s="46">
        <f>G1358-SUM(H1358:V1358)</f>
        <v>0</v>
      </c>
      <c r="Y1358"/>
      <c r="Z1358"/>
    </row>
    <row r="1359" spans="1:26" outlineLevel="1" x14ac:dyDescent="0.2">
      <c r="A1359" s="318"/>
      <c r="B1359" s="25"/>
      <c r="C1359" s="24"/>
      <c r="D1359" s="24"/>
      <c r="E1359" s="24"/>
      <c r="F1359" s="176" t="s">
        <v>208</v>
      </c>
      <c r="G1359" s="190">
        <f>G499</f>
        <v>0</v>
      </c>
      <c r="H1359" s="191">
        <f t="shared" ref="H1359:V1359" si="539">H499</f>
        <v>0</v>
      </c>
      <c r="I1359" s="179">
        <f t="shared" si="539"/>
        <v>0</v>
      </c>
      <c r="J1359" s="179">
        <f t="shared" si="539"/>
        <v>0</v>
      </c>
      <c r="K1359" s="197">
        <f t="shared" si="539"/>
        <v>0</v>
      </c>
      <c r="L1359" s="181">
        <f t="shared" si="539"/>
        <v>0</v>
      </c>
      <c r="M1359" s="192">
        <f t="shared" si="539"/>
        <v>0</v>
      </c>
      <c r="N1359" s="182">
        <f t="shared" si="539"/>
        <v>0</v>
      </c>
      <c r="O1359" s="178">
        <f t="shared" si="539"/>
        <v>0</v>
      </c>
      <c r="P1359" s="182">
        <f t="shared" si="539"/>
        <v>0</v>
      </c>
      <c r="Q1359" s="192">
        <f t="shared" si="539"/>
        <v>0</v>
      </c>
      <c r="R1359" s="182">
        <f t="shared" si="539"/>
        <v>0</v>
      </c>
      <c r="S1359" s="178">
        <f t="shared" si="539"/>
        <v>0</v>
      </c>
      <c r="T1359" s="182">
        <f t="shared" si="539"/>
        <v>0</v>
      </c>
      <c r="U1359" s="182">
        <f t="shared" si="539"/>
        <v>0</v>
      </c>
      <c r="V1359" s="183">
        <f t="shared" si="539"/>
        <v>0</v>
      </c>
      <c r="W1359" s="46">
        <f>G1359-SUM(H1359:V1359)</f>
        <v>0</v>
      </c>
      <c r="Y1359"/>
      <c r="Z1359"/>
    </row>
    <row r="1360" spans="1:26" x14ac:dyDescent="0.2">
      <c r="A1360" s="318"/>
      <c r="B1360" s="25"/>
      <c r="C1360" s="24"/>
      <c r="D1360" s="23" t="s">
        <v>69</v>
      </c>
      <c r="E1360" s="24"/>
      <c r="F1360" s="24"/>
      <c r="G1360" s="69">
        <f>SUBTOTAL(9,G1361:G1363)</f>
        <v>0</v>
      </c>
      <c r="H1360" s="70">
        <f t="shared" ref="H1360:W1360" si="540">SUBTOTAL(9,H1361:H1363)</f>
        <v>0</v>
      </c>
      <c r="I1360" s="66">
        <f t="shared" si="540"/>
        <v>0</v>
      </c>
      <c r="J1360" s="66">
        <f t="shared" si="540"/>
        <v>0</v>
      </c>
      <c r="K1360" s="67">
        <f t="shared" si="540"/>
        <v>0</v>
      </c>
      <c r="L1360" s="34">
        <f t="shared" si="540"/>
        <v>0</v>
      </c>
      <c r="M1360" s="34">
        <f t="shared" si="540"/>
        <v>0</v>
      </c>
      <c r="N1360" s="34">
        <f t="shared" si="540"/>
        <v>0</v>
      </c>
      <c r="O1360" s="34">
        <f t="shared" si="540"/>
        <v>0</v>
      </c>
      <c r="P1360" s="34">
        <f t="shared" si="540"/>
        <v>0</v>
      </c>
      <c r="Q1360" s="34">
        <f t="shared" si="540"/>
        <v>0</v>
      </c>
      <c r="R1360" s="34">
        <f t="shared" si="540"/>
        <v>0</v>
      </c>
      <c r="S1360" s="34">
        <f t="shared" si="540"/>
        <v>0</v>
      </c>
      <c r="T1360" s="34">
        <f t="shared" si="540"/>
        <v>0</v>
      </c>
      <c r="U1360" s="34">
        <f t="shared" si="540"/>
        <v>0</v>
      </c>
      <c r="V1360" s="37">
        <f t="shared" si="540"/>
        <v>0</v>
      </c>
      <c r="W1360" s="33">
        <f t="shared" si="540"/>
        <v>0</v>
      </c>
      <c r="Y1360"/>
      <c r="Z1360"/>
    </row>
    <row r="1361" spans="1:26" outlineLevel="1" x14ac:dyDescent="0.2">
      <c r="A1361" s="318"/>
      <c r="B1361" s="25"/>
      <c r="C1361" s="24"/>
      <c r="D1361" s="24"/>
      <c r="E1361" s="64"/>
      <c r="F1361" s="176" t="s">
        <v>249</v>
      </c>
      <c r="G1361" s="190">
        <f t="shared" ref="G1361:V1361" si="541">G501</f>
        <v>0</v>
      </c>
      <c r="H1361" s="191">
        <f t="shared" si="541"/>
        <v>0</v>
      </c>
      <c r="I1361" s="179">
        <f t="shared" si="541"/>
        <v>0</v>
      </c>
      <c r="J1361" s="179">
        <f t="shared" si="541"/>
        <v>0</v>
      </c>
      <c r="K1361" s="197">
        <f t="shared" si="541"/>
        <v>0</v>
      </c>
      <c r="L1361" s="181">
        <f t="shared" si="541"/>
        <v>0</v>
      </c>
      <c r="M1361" s="192">
        <f t="shared" si="541"/>
        <v>0</v>
      </c>
      <c r="N1361" s="182">
        <f t="shared" si="541"/>
        <v>0</v>
      </c>
      <c r="O1361" s="178">
        <f t="shared" si="541"/>
        <v>0</v>
      </c>
      <c r="P1361" s="182">
        <f t="shared" si="541"/>
        <v>0</v>
      </c>
      <c r="Q1361" s="192">
        <f t="shared" si="541"/>
        <v>0</v>
      </c>
      <c r="R1361" s="182">
        <f t="shared" si="541"/>
        <v>0</v>
      </c>
      <c r="S1361" s="178">
        <f t="shared" si="541"/>
        <v>0</v>
      </c>
      <c r="T1361" s="182">
        <f t="shared" si="541"/>
        <v>0</v>
      </c>
      <c r="U1361" s="182">
        <f t="shared" si="541"/>
        <v>0</v>
      </c>
      <c r="V1361" s="183">
        <f t="shared" si="541"/>
        <v>0</v>
      </c>
      <c r="W1361" s="46">
        <f t="shared" ref="W1361:W1378" si="542">G1361-SUM(H1361:V1361)</f>
        <v>0</v>
      </c>
      <c r="Y1361"/>
      <c r="Z1361"/>
    </row>
    <row r="1362" spans="1:26" outlineLevel="1" x14ac:dyDescent="0.2">
      <c r="A1362" s="318"/>
      <c r="B1362" s="25"/>
      <c r="C1362" s="24"/>
      <c r="D1362" s="24"/>
      <c r="E1362" s="64"/>
      <c r="F1362" s="176" t="s">
        <v>250</v>
      </c>
      <c r="G1362" s="190">
        <f t="shared" ref="G1362:V1362" si="543">G502</f>
        <v>0</v>
      </c>
      <c r="H1362" s="191">
        <f t="shared" si="543"/>
        <v>0</v>
      </c>
      <c r="I1362" s="179">
        <f t="shared" si="543"/>
        <v>0</v>
      </c>
      <c r="J1362" s="179">
        <f t="shared" si="543"/>
        <v>0</v>
      </c>
      <c r="K1362" s="197">
        <f t="shared" si="543"/>
        <v>0</v>
      </c>
      <c r="L1362" s="181">
        <f t="shared" si="543"/>
        <v>0</v>
      </c>
      <c r="M1362" s="192">
        <f t="shared" si="543"/>
        <v>0</v>
      </c>
      <c r="N1362" s="200">
        <f t="shared" si="543"/>
        <v>0</v>
      </c>
      <c r="O1362" s="178">
        <f t="shared" si="543"/>
        <v>0</v>
      </c>
      <c r="P1362" s="182">
        <f t="shared" si="543"/>
        <v>0</v>
      </c>
      <c r="Q1362" s="192">
        <f t="shared" si="543"/>
        <v>0</v>
      </c>
      <c r="R1362" s="182">
        <f t="shared" si="543"/>
        <v>0</v>
      </c>
      <c r="S1362" s="178">
        <f t="shared" si="543"/>
        <v>0</v>
      </c>
      <c r="T1362" s="182">
        <f t="shared" si="543"/>
        <v>0</v>
      </c>
      <c r="U1362" s="182">
        <f t="shared" si="543"/>
        <v>0</v>
      </c>
      <c r="V1362" s="183">
        <f t="shared" si="543"/>
        <v>0</v>
      </c>
      <c r="W1362" s="46">
        <f t="shared" si="542"/>
        <v>0</v>
      </c>
      <c r="Y1362"/>
      <c r="Z1362"/>
    </row>
    <row r="1363" spans="1:26" outlineLevel="1" x14ac:dyDescent="0.2">
      <c r="A1363" s="318"/>
      <c r="B1363" s="25"/>
      <c r="C1363" s="24"/>
      <c r="D1363" s="24"/>
      <c r="E1363" s="64"/>
      <c r="F1363" s="176" t="s">
        <v>373</v>
      </c>
      <c r="G1363" s="190">
        <f>G503</f>
        <v>0</v>
      </c>
      <c r="H1363" s="66"/>
      <c r="I1363" s="66"/>
      <c r="J1363" s="66"/>
      <c r="K1363" s="67"/>
      <c r="L1363" s="51"/>
      <c r="M1363" s="34"/>
      <c r="N1363" s="34"/>
      <c r="O1363" s="34"/>
      <c r="P1363" s="34"/>
      <c r="Q1363" s="34"/>
      <c r="R1363" s="34"/>
      <c r="S1363" s="34"/>
      <c r="T1363" s="34"/>
      <c r="U1363" s="34"/>
      <c r="V1363" s="37"/>
      <c r="W1363" s="46">
        <f t="shared" si="542"/>
        <v>0</v>
      </c>
      <c r="Y1363"/>
      <c r="Z1363"/>
    </row>
    <row r="1364" spans="1:26" x14ac:dyDescent="0.2">
      <c r="A1364" s="318"/>
      <c r="B1364" s="25"/>
      <c r="C1364" s="24"/>
      <c r="D1364" s="23" t="s">
        <v>205</v>
      </c>
      <c r="E1364" s="64"/>
      <c r="F1364" s="24"/>
      <c r="G1364" s="69">
        <f>SUBTOTAL(9,G1365:G1367)</f>
        <v>0</v>
      </c>
      <c r="H1364" s="66"/>
      <c r="I1364" s="66"/>
      <c r="J1364" s="66"/>
      <c r="K1364" s="67"/>
      <c r="L1364" s="51"/>
      <c r="M1364" s="34"/>
      <c r="N1364" s="34"/>
      <c r="O1364" s="34"/>
      <c r="P1364" s="34"/>
      <c r="Q1364" s="34"/>
      <c r="R1364" s="34"/>
      <c r="S1364" s="34"/>
      <c r="T1364" s="34"/>
      <c r="U1364" s="34"/>
      <c r="V1364" s="37"/>
      <c r="W1364" s="33">
        <f>SUBTOTAL(9,W1365:W1367)</f>
        <v>0</v>
      </c>
      <c r="Y1364"/>
      <c r="Z1364"/>
    </row>
    <row r="1365" spans="1:26" outlineLevel="1" x14ac:dyDescent="0.2">
      <c r="A1365" s="318"/>
      <c r="B1365" s="25"/>
      <c r="C1365" s="24"/>
      <c r="D1365" s="23"/>
      <c r="E1365" s="64"/>
      <c r="F1365" s="176" t="s">
        <v>209</v>
      </c>
      <c r="G1365" s="190">
        <f>G505</f>
        <v>0</v>
      </c>
      <c r="H1365" s="66"/>
      <c r="I1365" s="66"/>
      <c r="J1365" s="66"/>
      <c r="K1365" s="67"/>
      <c r="L1365" s="51"/>
      <c r="M1365" s="34"/>
      <c r="N1365" s="34"/>
      <c r="O1365" s="34"/>
      <c r="P1365" s="34"/>
      <c r="Q1365" s="34"/>
      <c r="R1365" s="34"/>
      <c r="S1365" s="34"/>
      <c r="T1365" s="34"/>
      <c r="U1365" s="34"/>
      <c r="V1365" s="37"/>
      <c r="W1365" s="46">
        <f t="shared" si="542"/>
        <v>0</v>
      </c>
      <c r="Y1365"/>
      <c r="Z1365"/>
    </row>
    <row r="1366" spans="1:26" outlineLevel="1" x14ac:dyDescent="0.2">
      <c r="A1366" s="318"/>
      <c r="B1366" s="25"/>
      <c r="C1366" s="24"/>
      <c r="D1366" s="24"/>
      <c r="E1366" s="64"/>
      <c r="F1366" s="176" t="s">
        <v>207</v>
      </c>
      <c r="G1366" s="190">
        <f>G506</f>
        <v>0</v>
      </c>
      <c r="H1366" s="66"/>
      <c r="I1366" s="66"/>
      <c r="J1366" s="66"/>
      <c r="K1366" s="67"/>
      <c r="L1366" s="51"/>
      <c r="M1366" s="34"/>
      <c r="N1366" s="34"/>
      <c r="O1366" s="34"/>
      <c r="P1366" s="34"/>
      <c r="Q1366" s="34"/>
      <c r="R1366" s="34"/>
      <c r="S1366" s="34"/>
      <c r="T1366" s="34"/>
      <c r="U1366" s="34"/>
      <c r="V1366" s="37"/>
      <c r="W1366" s="46">
        <f t="shared" si="542"/>
        <v>0</v>
      </c>
      <c r="Y1366"/>
      <c r="Z1366"/>
    </row>
    <row r="1367" spans="1:26" outlineLevel="1" x14ac:dyDescent="0.2">
      <c r="A1367" s="318"/>
      <c r="B1367" s="25"/>
      <c r="C1367" s="24"/>
      <c r="D1367" s="24"/>
      <c r="E1367" s="64"/>
      <c r="F1367" s="176" t="s">
        <v>206</v>
      </c>
      <c r="G1367" s="190">
        <f>G507</f>
        <v>0</v>
      </c>
      <c r="H1367" s="66"/>
      <c r="I1367" s="66"/>
      <c r="J1367" s="66"/>
      <c r="K1367" s="67"/>
      <c r="L1367" s="51"/>
      <c r="M1367" s="34"/>
      <c r="N1367" s="34"/>
      <c r="O1367" s="34"/>
      <c r="P1367" s="34"/>
      <c r="Q1367" s="34"/>
      <c r="R1367" s="34"/>
      <c r="S1367" s="34"/>
      <c r="T1367" s="34"/>
      <c r="U1367" s="34"/>
      <c r="V1367" s="37"/>
      <c r="W1367" s="46">
        <f t="shared" si="542"/>
        <v>0</v>
      </c>
      <c r="Y1367"/>
      <c r="Z1367"/>
    </row>
    <row r="1368" spans="1:26" x14ac:dyDescent="0.2">
      <c r="A1368" s="318"/>
      <c r="B1368" s="25"/>
      <c r="C1368" s="24"/>
      <c r="D1368" s="23" t="s">
        <v>145</v>
      </c>
      <c r="E1368" s="64"/>
      <c r="F1368" s="24"/>
      <c r="G1368" s="69">
        <f>SUBTOTAL(9,G1369)</f>
        <v>0</v>
      </c>
      <c r="H1368" s="66"/>
      <c r="I1368" s="66"/>
      <c r="J1368" s="66"/>
      <c r="K1368" s="67"/>
      <c r="L1368" s="51"/>
      <c r="M1368" s="34"/>
      <c r="N1368" s="34"/>
      <c r="O1368" s="34"/>
      <c r="P1368" s="34"/>
      <c r="Q1368" s="34"/>
      <c r="R1368" s="34"/>
      <c r="S1368" s="34"/>
      <c r="T1368" s="34"/>
      <c r="U1368" s="34"/>
      <c r="V1368" s="37"/>
      <c r="W1368" s="33">
        <f>SUBTOTAL(9,W1369)</f>
        <v>0</v>
      </c>
      <c r="Y1368"/>
      <c r="Z1368"/>
    </row>
    <row r="1369" spans="1:26" outlineLevel="1" x14ac:dyDescent="0.2">
      <c r="A1369" s="318"/>
      <c r="B1369" s="25"/>
      <c r="C1369" s="24"/>
      <c r="D1369" s="23"/>
      <c r="E1369" s="64"/>
      <c r="F1369" s="176" t="s">
        <v>145</v>
      </c>
      <c r="G1369" s="190">
        <f>G509</f>
        <v>0</v>
      </c>
      <c r="H1369" s="66"/>
      <c r="I1369" s="66"/>
      <c r="J1369" s="66"/>
      <c r="K1369" s="67"/>
      <c r="L1369" s="51"/>
      <c r="M1369" s="34"/>
      <c r="N1369" s="34"/>
      <c r="O1369" s="34"/>
      <c r="P1369" s="34"/>
      <c r="Q1369" s="34"/>
      <c r="R1369" s="34"/>
      <c r="S1369" s="34"/>
      <c r="T1369" s="34"/>
      <c r="U1369" s="34"/>
      <c r="V1369" s="37"/>
      <c r="W1369" s="46">
        <f t="shared" si="542"/>
        <v>0</v>
      </c>
      <c r="Y1369"/>
      <c r="Z1369"/>
    </row>
    <row r="1370" spans="1:26" s="72" customFormat="1" outlineLevel="1" x14ac:dyDescent="0.2">
      <c r="A1370" s="318"/>
      <c r="B1370" s="25"/>
      <c r="C1370" s="24"/>
      <c r="D1370" s="23"/>
      <c r="E1370" s="64"/>
      <c r="F1370" s="24"/>
      <c r="G1370" s="435"/>
      <c r="H1370" s="70"/>
      <c r="I1370" s="66"/>
      <c r="J1370" s="66"/>
      <c r="K1370" s="67"/>
      <c r="L1370" s="34"/>
      <c r="M1370" s="34"/>
      <c r="N1370" s="34"/>
      <c r="O1370" s="34"/>
      <c r="P1370" s="34"/>
      <c r="Q1370" s="34"/>
      <c r="R1370" s="34"/>
      <c r="S1370" s="34"/>
      <c r="T1370" s="34"/>
      <c r="U1370" s="34"/>
      <c r="V1370" s="34"/>
      <c r="W1370" s="33"/>
      <c r="Y1370"/>
      <c r="Z1370"/>
    </row>
    <row r="1371" spans="1:26" s="72" customFormat="1" outlineLevel="1" x14ac:dyDescent="0.2">
      <c r="A1371" s="318"/>
      <c r="B1371" s="25"/>
      <c r="C1371" s="23" t="s">
        <v>478</v>
      </c>
      <c r="D1371" s="23"/>
      <c r="E1371" s="64"/>
      <c r="F1371" s="24"/>
      <c r="G1371" s="435">
        <f>SUBTOTAL(9,G1372:G1374)</f>
        <v>0</v>
      </c>
      <c r="H1371" s="70">
        <f t="shared" ref="H1371:W1371" si="544">SUBTOTAL(9,H1372:H1374)</f>
        <v>0</v>
      </c>
      <c r="I1371" s="66">
        <f t="shared" si="544"/>
        <v>0</v>
      </c>
      <c r="J1371" s="66">
        <f t="shared" si="544"/>
        <v>0</v>
      </c>
      <c r="K1371" s="67">
        <f t="shared" si="544"/>
        <v>0</v>
      </c>
      <c r="L1371" s="34">
        <f t="shared" si="544"/>
        <v>0</v>
      </c>
      <c r="M1371" s="34">
        <f t="shared" si="544"/>
        <v>0</v>
      </c>
      <c r="N1371" s="34">
        <f t="shared" si="544"/>
        <v>0</v>
      </c>
      <c r="O1371" s="34">
        <f t="shared" si="544"/>
        <v>0</v>
      </c>
      <c r="P1371" s="34">
        <f t="shared" si="544"/>
        <v>0</v>
      </c>
      <c r="Q1371" s="34">
        <f t="shared" si="544"/>
        <v>0</v>
      </c>
      <c r="R1371" s="34">
        <f t="shared" si="544"/>
        <v>0</v>
      </c>
      <c r="S1371" s="34">
        <f t="shared" si="544"/>
        <v>0</v>
      </c>
      <c r="T1371" s="34">
        <f t="shared" si="544"/>
        <v>0</v>
      </c>
      <c r="U1371" s="34">
        <f t="shared" si="544"/>
        <v>0</v>
      </c>
      <c r="V1371" s="34">
        <f t="shared" si="544"/>
        <v>0</v>
      </c>
      <c r="W1371" s="33">
        <f t="shared" si="544"/>
        <v>0</v>
      </c>
      <c r="Y1371"/>
      <c r="Z1371"/>
    </row>
    <row r="1372" spans="1:26" s="72" customFormat="1" outlineLevel="1" x14ac:dyDescent="0.2">
      <c r="A1372" s="318"/>
      <c r="B1372" s="25"/>
      <c r="C1372" s="24"/>
      <c r="D1372" s="23"/>
      <c r="E1372" s="64"/>
      <c r="F1372" s="433" t="s">
        <v>474</v>
      </c>
      <c r="G1372" s="436">
        <f>G512</f>
        <v>0</v>
      </c>
      <c r="H1372" s="437">
        <f t="shared" ref="H1372:K1372" si="545">IF(H512="",0,H512*VLOOKUP($F1372,DRT,3,FALSE))</f>
        <v>0</v>
      </c>
      <c r="I1372" s="438">
        <f t="shared" si="545"/>
        <v>0</v>
      </c>
      <c r="J1372" s="438">
        <f t="shared" si="545"/>
        <v>0</v>
      </c>
      <c r="K1372" s="439">
        <f t="shared" si="545"/>
        <v>0</v>
      </c>
      <c r="L1372" s="440">
        <f t="shared" ref="L1372:M1374" si="546">IF(L512="",0,L512*VLOOKUP($F1372,DRT,4,FALSE))</f>
        <v>0</v>
      </c>
      <c r="M1372" s="441">
        <f t="shared" si="546"/>
        <v>0</v>
      </c>
      <c r="N1372" s="438">
        <f t="shared" ref="N1372:V1372" si="547">IF(N512="",0,N512*VLOOKUP($F1372,DRT,4,FALSE))</f>
        <v>0</v>
      </c>
      <c r="O1372" s="438">
        <f t="shared" si="547"/>
        <v>0</v>
      </c>
      <c r="P1372" s="438">
        <f t="shared" si="547"/>
        <v>0</v>
      </c>
      <c r="Q1372" s="438">
        <f t="shared" si="547"/>
        <v>0</v>
      </c>
      <c r="R1372" s="438">
        <f t="shared" si="547"/>
        <v>0</v>
      </c>
      <c r="S1372" s="438">
        <f t="shared" si="547"/>
        <v>0</v>
      </c>
      <c r="T1372" s="438">
        <f t="shared" si="547"/>
        <v>0</v>
      </c>
      <c r="U1372" s="438">
        <f t="shared" si="547"/>
        <v>0</v>
      </c>
      <c r="V1372" s="442">
        <f t="shared" si="547"/>
        <v>0</v>
      </c>
      <c r="W1372" s="436">
        <f t="shared" ref="W1372:W1374" si="548">G1372-SUM(H1372:V1372)</f>
        <v>0</v>
      </c>
      <c r="Y1372"/>
      <c r="Z1372"/>
    </row>
    <row r="1373" spans="1:26" s="72" customFormat="1" outlineLevel="1" x14ac:dyDescent="0.2">
      <c r="A1373" s="318"/>
      <c r="B1373" s="25"/>
      <c r="C1373" s="24"/>
      <c r="D1373" s="23"/>
      <c r="E1373" s="64"/>
      <c r="F1373" s="433" t="s">
        <v>475</v>
      </c>
      <c r="G1373" s="436">
        <f>G513</f>
        <v>0</v>
      </c>
      <c r="H1373" s="437">
        <f t="shared" ref="H1373:K1373" si="549">IF(H513="",0,H513*VLOOKUP($F1373,DRT,3,FALSE))</f>
        <v>0</v>
      </c>
      <c r="I1373" s="438">
        <f t="shared" si="549"/>
        <v>0</v>
      </c>
      <c r="J1373" s="438">
        <f t="shared" si="549"/>
        <v>0</v>
      </c>
      <c r="K1373" s="439">
        <f t="shared" si="549"/>
        <v>0</v>
      </c>
      <c r="L1373" s="440">
        <f t="shared" si="546"/>
        <v>0</v>
      </c>
      <c r="M1373" s="441">
        <f t="shared" si="546"/>
        <v>0</v>
      </c>
      <c r="N1373" s="438">
        <f t="shared" ref="N1373:V1373" si="550">IF(N513="",0,N513*VLOOKUP($F1373,DRT,4,FALSE))</f>
        <v>0</v>
      </c>
      <c r="O1373" s="438">
        <f t="shared" si="550"/>
        <v>0</v>
      </c>
      <c r="P1373" s="438">
        <f t="shared" si="550"/>
        <v>0</v>
      </c>
      <c r="Q1373" s="438">
        <f t="shared" si="550"/>
        <v>0</v>
      </c>
      <c r="R1373" s="438">
        <f t="shared" si="550"/>
        <v>0</v>
      </c>
      <c r="S1373" s="438">
        <f t="shared" si="550"/>
        <v>0</v>
      </c>
      <c r="T1373" s="438">
        <f t="shared" si="550"/>
        <v>0</v>
      </c>
      <c r="U1373" s="438">
        <f t="shared" si="550"/>
        <v>0</v>
      </c>
      <c r="V1373" s="442">
        <f t="shared" si="550"/>
        <v>0</v>
      </c>
      <c r="W1373" s="436">
        <f t="shared" si="548"/>
        <v>0</v>
      </c>
      <c r="Y1373"/>
      <c r="Z1373"/>
    </row>
    <row r="1374" spans="1:26" s="72" customFormat="1" outlineLevel="1" x14ac:dyDescent="0.2">
      <c r="A1374" s="318"/>
      <c r="B1374" s="25"/>
      <c r="C1374" s="24"/>
      <c r="D1374" s="23"/>
      <c r="E1374" s="64"/>
      <c r="F1374" s="433" t="s">
        <v>476</v>
      </c>
      <c r="G1374" s="436">
        <f>G514</f>
        <v>0</v>
      </c>
      <c r="H1374" s="437">
        <f t="shared" ref="H1374:K1374" si="551">IF(H514="",0,H514*VLOOKUP($F1374,DRT,3,FALSE))</f>
        <v>0</v>
      </c>
      <c r="I1374" s="438">
        <f t="shared" si="551"/>
        <v>0</v>
      </c>
      <c r="J1374" s="438">
        <f t="shared" si="551"/>
        <v>0</v>
      </c>
      <c r="K1374" s="439">
        <f t="shared" si="551"/>
        <v>0</v>
      </c>
      <c r="L1374" s="440">
        <f t="shared" si="546"/>
        <v>0</v>
      </c>
      <c r="M1374" s="441">
        <f t="shared" si="546"/>
        <v>0</v>
      </c>
      <c r="N1374" s="438">
        <f t="shared" ref="N1374:V1374" si="552">IF(N514="",0,N514*VLOOKUP($F1374,DRT,4,FALSE))</f>
        <v>0</v>
      </c>
      <c r="O1374" s="438">
        <f t="shared" si="552"/>
        <v>0</v>
      </c>
      <c r="P1374" s="438">
        <f t="shared" si="552"/>
        <v>0</v>
      </c>
      <c r="Q1374" s="438">
        <f t="shared" si="552"/>
        <v>0</v>
      </c>
      <c r="R1374" s="438">
        <f t="shared" si="552"/>
        <v>0</v>
      </c>
      <c r="S1374" s="438">
        <f t="shared" si="552"/>
        <v>0</v>
      </c>
      <c r="T1374" s="438">
        <f t="shared" si="552"/>
        <v>0</v>
      </c>
      <c r="U1374" s="438">
        <f t="shared" si="552"/>
        <v>0</v>
      </c>
      <c r="V1374" s="442">
        <f t="shared" si="552"/>
        <v>0</v>
      </c>
      <c r="W1374" s="436">
        <f t="shared" si="548"/>
        <v>0</v>
      </c>
      <c r="Y1374"/>
      <c r="Z1374"/>
    </row>
    <row r="1375" spans="1:26" x14ac:dyDescent="0.2">
      <c r="A1375" s="318"/>
      <c r="B1375" s="30"/>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x14ac:dyDescent="0.2">
      <c r="A1376" s="318"/>
      <c r="B1376" s="31" t="s">
        <v>308</v>
      </c>
      <c r="C1376" s="230"/>
      <c r="D1376" s="230"/>
      <c r="E1376" s="230"/>
      <c r="F1376" s="230"/>
      <c r="G1376" s="231">
        <f t="shared" ref="G1376:W1376" si="553">SUBTOTAL(9,G1096:G1375)</f>
        <v>0</v>
      </c>
      <c r="H1376" s="232">
        <f t="shared" si="553"/>
        <v>0</v>
      </c>
      <c r="I1376" s="233">
        <f t="shared" si="553"/>
        <v>0</v>
      </c>
      <c r="J1376" s="233">
        <f t="shared" si="553"/>
        <v>0</v>
      </c>
      <c r="K1376" s="469">
        <f t="shared" si="553"/>
        <v>0</v>
      </c>
      <c r="L1376" s="235">
        <f t="shared" si="553"/>
        <v>0</v>
      </c>
      <c r="M1376" s="236">
        <f t="shared" si="553"/>
        <v>0</v>
      </c>
      <c r="N1376" s="236">
        <f t="shared" si="553"/>
        <v>0</v>
      </c>
      <c r="O1376" s="236">
        <f t="shared" si="553"/>
        <v>0</v>
      </c>
      <c r="P1376" s="236">
        <f t="shared" si="553"/>
        <v>0</v>
      </c>
      <c r="Q1376" s="236">
        <f t="shared" si="553"/>
        <v>0</v>
      </c>
      <c r="R1376" s="236">
        <f t="shared" si="553"/>
        <v>0</v>
      </c>
      <c r="S1376" s="236">
        <f t="shared" si="553"/>
        <v>0</v>
      </c>
      <c r="T1376" s="236">
        <f t="shared" si="553"/>
        <v>0</v>
      </c>
      <c r="U1376" s="236">
        <f t="shared" si="553"/>
        <v>0</v>
      </c>
      <c r="V1376" s="237">
        <f t="shared" si="553"/>
        <v>0</v>
      </c>
      <c r="W1376" s="231">
        <f t="shared" si="553"/>
        <v>0</v>
      </c>
      <c r="Y1376"/>
      <c r="Z1376"/>
    </row>
    <row r="1377" spans="1:26" x14ac:dyDescent="0.2">
      <c r="A1377" s="318"/>
      <c r="B1377" s="30"/>
      <c r="C1377" s="24"/>
      <c r="D1377" s="24"/>
      <c r="E1377" s="24"/>
      <c r="F1377" s="24"/>
      <c r="G1377" s="49"/>
      <c r="H1377" s="42"/>
      <c r="I1377" s="42"/>
      <c r="J1377" s="42"/>
      <c r="K1377" s="44"/>
      <c r="L1377" s="43"/>
      <c r="M1377" s="42"/>
      <c r="N1377" s="42"/>
      <c r="O1377" s="42"/>
      <c r="P1377" s="42"/>
      <c r="Q1377" s="42"/>
      <c r="R1377" s="42"/>
      <c r="S1377" s="42"/>
      <c r="T1377" s="42"/>
      <c r="U1377" s="42"/>
      <c r="V1377" s="44"/>
      <c r="W1377" s="49"/>
      <c r="Y1377"/>
      <c r="Z1377"/>
    </row>
    <row r="1378" spans="1:26" x14ac:dyDescent="0.2">
      <c r="A1378" s="318"/>
      <c r="B1378" s="31" t="s">
        <v>312</v>
      </c>
      <c r="C1378" s="78"/>
      <c r="D1378" s="78"/>
      <c r="E1378" s="78"/>
      <c r="F1378" s="78"/>
      <c r="G1378" s="188">
        <f>G518</f>
        <v>0</v>
      </c>
      <c r="H1378" s="77"/>
      <c r="I1378" s="77"/>
      <c r="J1378" s="77"/>
      <c r="K1378" s="141"/>
      <c r="L1378" s="43"/>
      <c r="M1378" s="42"/>
      <c r="N1378" s="42"/>
      <c r="O1378" s="42"/>
      <c r="P1378" s="42"/>
      <c r="Q1378" s="42"/>
      <c r="R1378" s="42"/>
      <c r="S1378" s="42"/>
      <c r="T1378" s="42"/>
      <c r="U1378" s="42"/>
      <c r="V1378" s="44"/>
      <c r="W1378" s="46">
        <f t="shared" si="542"/>
        <v>0</v>
      </c>
      <c r="Y1378"/>
      <c r="Z1378"/>
    </row>
    <row r="1379" spans="1:26" x14ac:dyDescent="0.2">
      <c r="A1379" s="318"/>
      <c r="B1379" s="25"/>
      <c r="C1379" s="24"/>
      <c r="D1379" s="24"/>
      <c r="E1379" s="24"/>
      <c r="F1379" s="24"/>
      <c r="G1379" s="75"/>
      <c r="H1379" s="77"/>
      <c r="I1379" s="77"/>
      <c r="J1379" s="77"/>
      <c r="K1379" s="141"/>
      <c r="L1379" s="43"/>
      <c r="M1379" s="42"/>
      <c r="N1379" s="42"/>
      <c r="O1379" s="42"/>
      <c r="P1379" s="42"/>
      <c r="Q1379" s="42"/>
      <c r="R1379" s="42"/>
      <c r="S1379" s="42"/>
      <c r="T1379" s="42"/>
      <c r="U1379" s="42"/>
      <c r="V1379" s="44"/>
      <c r="W1379" s="49"/>
      <c r="Y1379"/>
      <c r="Z1379"/>
    </row>
    <row r="1380" spans="1:26" s="150" customFormat="1" ht="16.5" thickBot="1" x14ac:dyDescent="0.25">
      <c r="A1380" s="319"/>
      <c r="B1380" s="79" t="s">
        <v>311</v>
      </c>
      <c r="C1380" s="204"/>
      <c r="D1380" s="204"/>
      <c r="E1380" s="204"/>
      <c r="F1380" s="204"/>
      <c r="G1380" s="205">
        <f>SUM(G1376:G1379)</f>
        <v>0</v>
      </c>
      <c r="H1380" s="206">
        <f>SUM(H1376:H1379)</f>
        <v>0</v>
      </c>
      <c r="I1380" s="207">
        <f t="shared" ref="I1380:W1380" si="554">SUM(I1376:I1379)</f>
        <v>0</v>
      </c>
      <c r="J1380" s="207">
        <f t="shared" si="554"/>
        <v>0</v>
      </c>
      <c r="K1380" s="468">
        <f t="shared" si="554"/>
        <v>0</v>
      </c>
      <c r="L1380" s="209">
        <f t="shared" si="554"/>
        <v>0</v>
      </c>
      <c r="M1380" s="210">
        <f t="shared" si="554"/>
        <v>0</v>
      </c>
      <c r="N1380" s="210">
        <f t="shared" si="554"/>
        <v>0</v>
      </c>
      <c r="O1380" s="210">
        <f t="shared" si="554"/>
        <v>0</v>
      </c>
      <c r="P1380" s="210">
        <f t="shared" si="554"/>
        <v>0</v>
      </c>
      <c r="Q1380" s="210">
        <f t="shared" si="554"/>
        <v>0</v>
      </c>
      <c r="R1380" s="210">
        <f t="shared" si="554"/>
        <v>0</v>
      </c>
      <c r="S1380" s="210">
        <f t="shared" si="554"/>
        <v>0</v>
      </c>
      <c r="T1380" s="210">
        <f t="shared" si="554"/>
        <v>0</v>
      </c>
      <c r="U1380" s="210">
        <f t="shared" si="554"/>
        <v>0</v>
      </c>
      <c r="V1380" s="211">
        <f t="shared" si="554"/>
        <v>0</v>
      </c>
      <c r="W1380" s="205">
        <f t="shared" si="554"/>
        <v>0</v>
      </c>
      <c r="Y1380"/>
      <c r="Z1380"/>
    </row>
    <row r="1381" spans="1:26" ht="13.5" thickBot="1" x14ac:dyDescent="0.25">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c r="Y1381"/>
      <c r="Z1381"/>
    </row>
    <row r="1382" spans="1:26" s="129" customFormat="1" ht="15.75" x14ac:dyDescent="0.2">
      <c r="A1382" s="318"/>
      <c r="B1382" s="324" t="s">
        <v>416</v>
      </c>
      <c r="C1382" s="133"/>
      <c r="D1382" s="133"/>
      <c r="E1382" s="133"/>
      <c r="F1382" s="133"/>
      <c r="G1382" s="400"/>
      <c r="H1382" s="89"/>
      <c r="I1382" s="88"/>
      <c r="J1382" s="88"/>
      <c r="K1382" s="91"/>
      <c r="L1382" s="89"/>
      <c r="M1382" s="90"/>
      <c r="N1382" s="88"/>
      <c r="O1382" s="88"/>
      <c r="P1382" s="88"/>
      <c r="Q1382" s="88"/>
      <c r="R1382" s="88"/>
      <c r="S1382" s="88"/>
      <c r="T1382" s="88"/>
      <c r="U1382" s="88"/>
      <c r="V1382" s="88"/>
      <c r="W1382" s="428"/>
      <c r="Y1382"/>
      <c r="Z1382"/>
    </row>
    <row r="1383" spans="1:26" s="129" customFormat="1" ht="12.75" customHeight="1" x14ac:dyDescent="0.2">
      <c r="A1383" s="318"/>
      <c r="B1383" s="589" t="s">
        <v>435</v>
      </c>
      <c r="C1383" s="257"/>
      <c r="D1383" s="23"/>
      <c r="E1383" s="64"/>
      <c r="F1383" s="590"/>
      <c r="G1383" s="66"/>
      <c r="H1383" s="51"/>
      <c r="I1383" s="34"/>
      <c r="J1383" s="34"/>
      <c r="K1383" s="37"/>
      <c r="L1383" s="51"/>
      <c r="M1383" s="36"/>
      <c r="N1383" s="34"/>
      <c r="O1383" s="34"/>
      <c r="P1383" s="34"/>
      <c r="Q1383" s="34"/>
      <c r="R1383" s="34"/>
      <c r="S1383" s="34"/>
      <c r="T1383" s="34"/>
      <c r="U1383" s="34"/>
      <c r="V1383" s="34"/>
      <c r="W1383" s="33"/>
      <c r="Y1383"/>
      <c r="Z1383"/>
    </row>
    <row r="1384" spans="1:26" s="129" customFormat="1" ht="12.75" customHeight="1" x14ac:dyDescent="0.2">
      <c r="A1384" s="318"/>
      <c r="B1384" s="256"/>
      <c r="C1384" s="257"/>
      <c r="D1384" s="23" t="s">
        <v>436</v>
      </c>
      <c r="E1384" s="23"/>
      <c r="F1384" s="591"/>
      <c r="G1384" s="66">
        <f t="shared" ref="G1384:W1384" si="555">SUBTOTAL(9,G1385:G1392)</f>
        <v>0</v>
      </c>
      <c r="H1384" s="70">
        <f t="shared" si="555"/>
        <v>0</v>
      </c>
      <c r="I1384" s="66">
        <f t="shared" si="555"/>
        <v>0</v>
      </c>
      <c r="J1384" s="66">
        <f t="shared" si="555"/>
        <v>0</v>
      </c>
      <c r="K1384" s="67">
        <f t="shared" si="555"/>
        <v>0</v>
      </c>
      <c r="L1384" s="34">
        <f t="shared" si="555"/>
        <v>0</v>
      </c>
      <c r="M1384" s="34">
        <f t="shared" si="555"/>
        <v>0</v>
      </c>
      <c r="N1384" s="34">
        <f t="shared" si="555"/>
        <v>0</v>
      </c>
      <c r="O1384" s="34">
        <f t="shared" si="555"/>
        <v>0</v>
      </c>
      <c r="P1384" s="34">
        <f t="shared" si="555"/>
        <v>0</v>
      </c>
      <c r="Q1384" s="34">
        <f t="shared" si="555"/>
        <v>0</v>
      </c>
      <c r="R1384" s="34">
        <f t="shared" si="555"/>
        <v>0</v>
      </c>
      <c r="S1384" s="34">
        <f t="shared" si="555"/>
        <v>0</v>
      </c>
      <c r="T1384" s="34">
        <f t="shared" si="555"/>
        <v>0</v>
      </c>
      <c r="U1384" s="34">
        <f t="shared" si="555"/>
        <v>0</v>
      </c>
      <c r="V1384" s="34">
        <f t="shared" si="555"/>
        <v>0</v>
      </c>
      <c r="W1384" s="33">
        <f t="shared" si="555"/>
        <v>0</v>
      </c>
      <c r="Y1384"/>
      <c r="Z1384"/>
    </row>
    <row r="1385" spans="1:26" s="129" customFormat="1" ht="12.75" customHeight="1" x14ac:dyDescent="0.2">
      <c r="A1385" s="318"/>
      <c r="B1385" s="256"/>
      <c r="C1385" s="257"/>
      <c r="D1385" s="257"/>
      <c r="E1385" s="257"/>
      <c r="F1385" s="433" t="s">
        <v>437</v>
      </c>
      <c r="G1385" s="190">
        <f t="shared" ref="G1385:G1392" si="556">G525</f>
        <v>0</v>
      </c>
      <c r="H1385" s="191">
        <f t="shared" ref="H1385:V1385" si="557">H525*VLOOKUP($F1385,DCT,2,FALSE)</f>
        <v>0</v>
      </c>
      <c r="I1385" s="179">
        <f t="shared" si="557"/>
        <v>0</v>
      </c>
      <c r="J1385" s="179">
        <f t="shared" si="557"/>
        <v>0</v>
      </c>
      <c r="K1385" s="197">
        <f t="shared" si="557"/>
        <v>0</v>
      </c>
      <c r="L1385" s="181">
        <f t="shared" si="557"/>
        <v>0</v>
      </c>
      <c r="M1385" s="192">
        <f t="shared" si="557"/>
        <v>0</v>
      </c>
      <c r="N1385" s="182">
        <f t="shared" si="557"/>
        <v>0</v>
      </c>
      <c r="O1385" s="182">
        <f t="shared" si="557"/>
        <v>0</v>
      </c>
      <c r="P1385" s="182">
        <f t="shared" si="557"/>
        <v>0</v>
      </c>
      <c r="Q1385" s="182">
        <f t="shared" si="557"/>
        <v>0</v>
      </c>
      <c r="R1385" s="182">
        <f t="shared" si="557"/>
        <v>0</v>
      </c>
      <c r="S1385" s="182">
        <f t="shared" si="557"/>
        <v>0</v>
      </c>
      <c r="T1385" s="182">
        <f t="shared" si="557"/>
        <v>0</v>
      </c>
      <c r="U1385" s="182">
        <f t="shared" si="557"/>
        <v>0</v>
      </c>
      <c r="V1385" s="195">
        <f t="shared" si="557"/>
        <v>0</v>
      </c>
      <c r="W1385" s="46">
        <f>G1385-SUM(H1385:V1385)</f>
        <v>0</v>
      </c>
      <c r="X1385" s="72"/>
      <c r="Y1385"/>
      <c r="Z1385"/>
    </row>
    <row r="1386" spans="1:26" s="129" customFormat="1" ht="12.75" customHeight="1" x14ac:dyDescent="0.2">
      <c r="A1386" s="318"/>
      <c r="B1386" s="256"/>
      <c r="C1386" s="257"/>
      <c r="D1386" s="257"/>
      <c r="E1386" s="257"/>
      <c r="F1386" s="433" t="s">
        <v>438</v>
      </c>
      <c r="G1386" s="190">
        <f t="shared" si="556"/>
        <v>0</v>
      </c>
      <c r="H1386" s="34"/>
      <c r="I1386" s="411"/>
      <c r="J1386" s="411"/>
      <c r="K1386" s="470"/>
      <c r="L1386" s="418"/>
      <c r="M1386" s="411"/>
      <c r="N1386" s="411"/>
      <c r="O1386" s="411"/>
      <c r="P1386" s="411"/>
      <c r="Q1386" s="411"/>
      <c r="R1386" s="411"/>
      <c r="S1386" s="411"/>
      <c r="T1386" s="411"/>
      <c r="U1386" s="411"/>
      <c r="V1386" s="411"/>
      <c r="W1386" s="33"/>
      <c r="X1386" s="72"/>
      <c r="Y1386"/>
      <c r="Z1386"/>
    </row>
    <row r="1387" spans="1:26" s="129" customFormat="1" ht="12.75" customHeight="1" x14ac:dyDescent="0.2">
      <c r="A1387" s="318"/>
      <c r="B1387" s="256"/>
      <c r="C1387" s="257"/>
      <c r="D1387" s="257"/>
      <c r="E1387" s="257"/>
      <c r="F1387" s="433" t="s">
        <v>439</v>
      </c>
      <c r="G1387" s="190">
        <f t="shared" si="556"/>
        <v>0</v>
      </c>
      <c r="H1387" s="191">
        <f t="shared" ref="H1387:V1387" si="558">H527*VLOOKUP($F1387,DCT,2,FALSE)</f>
        <v>0</v>
      </c>
      <c r="I1387" s="179">
        <f t="shared" si="558"/>
        <v>0</v>
      </c>
      <c r="J1387" s="179">
        <f t="shared" si="558"/>
        <v>0</v>
      </c>
      <c r="K1387" s="197">
        <f t="shared" si="558"/>
        <v>0</v>
      </c>
      <c r="L1387" s="181">
        <f t="shared" si="558"/>
        <v>0</v>
      </c>
      <c r="M1387" s="192">
        <f t="shared" si="558"/>
        <v>0</v>
      </c>
      <c r="N1387" s="182">
        <f t="shared" si="558"/>
        <v>0</v>
      </c>
      <c r="O1387" s="182">
        <f t="shared" si="558"/>
        <v>0</v>
      </c>
      <c r="P1387" s="182">
        <f t="shared" si="558"/>
        <v>0</v>
      </c>
      <c r="Q1387" s="182">
        <f t="shared" si="558"/>
        <v>0</v>
      </c>
      <c r="R1387" s="182">
        <f t="shared" si="558"/>
        <v>0</v>
      </c>
      <c r="S1387" s="182">
        <f t="shared" si="558"/>
        <v>0</v>
      </c>
      <c r="T1387" s="182">
        <f t="shared" si="558"/>
        <v>0</v>
      </c>
      <c r="U1387" s="182">
        <f t="shared" si="558"/>
        <v>0</v>
      </c>
      <c r="V1387" s="195">
        <f t="shared" si="558"/>
        <v>0</v>
      </c>
      <c r="W1387" s="46">
        <f>G1387-SUM(H1387:V1387)</f>
        <v>0</v>
      </c>
      <c r="X1387" s="72"/>
      <c r="Y1387"/>
      <c r="Z1387"/>
    </row>
    <row r="1388" spans="1:26" s="129" customFormat="1" ht="12.75" customHeight="1" x14ac:dyDescent="0.2">
      <c r="A1388" s="318"/>
      <c r="B1388" s="256"/>
      <c r="C1388" s="257"/>
      <c r="D1388" s="257"/>
      <c r="E1388" s="257"/>
      <c r="F1388" s="433" t="s">
        <v>440</v>
      </c>
      <c r="G1388" s="190">
        <f t="shared" si="556"/>
        <v>0</v>
      </c>
      <c r="H1388" s="34"/>
      <c r="I1388" s="411"/>
      <c r="J1388" s="411"/>
      <c r="K1388" s="470"/>
      <c r="L1388" s="418"/>
      <c r="M1388" s="411"/>
      <c r="N1388" s="411"/>
      <c r="O1388" s="411"/>
      <c r="P1388" s="411"/>
      <c r="Q1388" s="411"/>
      <c r="R1388" s="411"/>
      <c r="S1388" s="411"/>
      <c r="T1388" s="411"/>
      <c r="U1388" s="411"/>
      <c r="V1388" s="411"/>
      <c r="W1388" s="33"/>
      <c r="X1388" s="72"/>
      <c r="Y1388"/>
      <c r="Z1388"/>
    </row>
    <row r="1389" spans="1:26" s="129" customFormat="1" ht="12.75" customHeight="1" x14ac:dyDescent="0.2">
      <c r="A1389" s="318"/>
      <c r="B1389" s="256"/>
      <c r="C1389" s="257"/>
      <c r="D1389" s="257"/>
      <c r="E1389" s="257"/>
      <c r="F1389" s="433" t="s">
        <v>441</v>
      </c>
      <c r="G1389" s="190">
        <f t="shared" si="556"/>
        <v>0</v>
      </c>
      <c r="H1389" s="191">
        <f t="shared" ref="H1389:V1389" si="559">H529*VLOOKUP($F1389,DCT,2,FALSE)</f>
        <v>0</v>
      </c>
      <c r="I1389" s="179">
        <f t="shared" si="559"/>
        <v>0</v>
      </c>
      <c r="J1389" s="179">
        <f t="shared" si="559"/>
        <v>0</v>
      </c>
      <c r="K1389" s="197">
        <f t="shared" si="559"/>
        <v>0</v>
      </c>
      <c r="L1389" s="181">
        <f t="shared" si="559"/>
        <v>0</v>
      </c>
      <c r="M1389" s="192">
        <f t="shared" si="559"/>
        <v>0</v>
      </c>
      <c r="N1389" s="182">
        <f t="shared" si="559"/>
        <v>0</v>
      </c>
      <c r="O1389" s="182">
        <f t="shared" si="559"/>
        <v>0</v>
      </c>
      <c r="P1389" s="182">
        <f t="shared" si="559"/>
        <v>0</v>
      </c>
      <c r="Q1389" s="182">
        <f t="shared" si="559"/>
        <v>0</v>
      </c>
      <c r="R1389" s="182">
        <f t="shared" si="559"/>
        <v>0</v>
      </c>
      <c r="S1389" s="182">
        <f t="shared" si="559"/>
        <v>0</v>
      </c>
      <c r="T1389" s="182">
        <f t="shared" si="559"/>
        <v>0</v>
      </c>
      <c r="U1389" s="182">
        <f t="shared" si="559"/>
        <v>0</v>
      </c>
      <c r="V1389" s="195">
        <f t="shared" si="559"/>
        <v>0</v>
      </c>
      <c r="W1389" s="46">
        <f>G1389-SUM(H1389:V1389)</f>
        <v>0</v>
      </c>
      <c r="X1389" s="72"/>
      <c r="Y1389"/>
      <c r="Z1389"/>
    </row>
    <row r="1390" spans="1:26" s="129" customFormat="1" ht="12.75" customHeight="1" x14ac:dyDescent="0.2">
      <c r="A1390" s="318"/>
      <c r="B1390" s="256"/>
      <c r="C1390" s="257"/>
      <c r="D1390" s="257"/>
      <c r="E1390" s="257"/>
      <c r="F1390" s="433" t="s">
        <v>442</v>
      </c>
      <c r="G1390" s="190">
        <f t="shared" si="556"/>
        <v>0</v>
      </c>
      <c r="H1390" s="191">
        <f t="shared" ref="H1390:V1390" si="560">H530*VLOOKUP($F1390,DCT,2,FALSE)</f>
        <v>0</v>
      </c>
      <c r="I1390" s="179">
        <f t="shared" si="560"/>
        <v>0</v>
      </c>
      <c r="J1390" s="179">
        <f t="shared" si="560"/>
        <v>0</v>
      </c>
      <c r="K1390" s="197">
        <f t="shared" si="560"/>
        <v>0</v>
      </c>
      <c r="L1390" s="181">
        <f t="shared" si="560"/>
        <v>0</v>
      </c>
      <c r="M1390" s="192">
        <f t="shared" si="560"/>
        <v>0</v>
      </c>
      <c r="N1390" s="182">
        <f t="shared" si="560"/>
        <v>0</v>
      </c>
      <c r="O1390" s="182">
        <f t="shared" si="560"/>
        <v>0</v>
      </c>
      <c r="P1390" s="182">
        <f t="shared" si="560"/>
        <v>0</v>
      </c>
      <c r="Q1390" s="182">
        <f t="shared" si="560"/>
        <v>0</v>
      </c>
      <c r="R1390" s="182">
        <f t="shared" si="560"/>
        <v>0</v>
      </c>
      <c r="S1390" s="182">
        <f t="shared" si="560"/>
        <v>0</v>
      </c>
      <c r="T1390" s="182">
        <f t="shared" si="560"/>
        <v>0</v>
      </c>
      <c r="U1390" s="182">
        <f t="shared" si="560"/>
        <v>0</v>
      </c>
      <c r="V1390" s="195">
        <f t="shared" si="560"/>
        <v>0</v>
      </c>
      <c r="W1390" s="46">
        <f>G1390-SUM(H1390:V1390)</f>
        <v>0</v>
      </c>
      <c r="X1390" s="72"/>
      <c r="Y1390"/>
      <c r="Z1390"/>
    </row>
    <row r="1391" spans="1:26" s="129" customFormat="1" ht="12.75" customHeight="1" x14ac:dyDescent="0.2">
      <c r="A1391" s="318"/>
      <c r="B1391" s="256"/>
      <c r="C1391" s="257"/>
      <c r="D1391" s="257"/>
      <c r="E1391" s="257"/>
      <c r="F1391" s="433" t="s">
        <v>443</v>
      </c>
      <c r="G1391" s="190">
        <f t="shared" si="556"/>
        <v>0</v>
      </c>
      <c r="H1391" s="191">
        <f t="shared" ref="H1391:V1391" si="561">H531*VLOOKUP($F1391,DCT,2,FALSE)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G1391-SUM(H1391:V1391)</f>
        <v>0</v>
      </c>
      <c r="X1391" s="72"/>
      <c r="Y1391"/>
      <c r="Z1391"/>
    </row>
    <row r="1392" spans="1:26" s="129" customFormat="1" ht="12.75" customHeight="1" x14ac:dyDescent="0.2">
      <c r="A1392" s="318"/>
      <c r="B1392" s="256"/>
      <c r="C1392" s="257"/>
      <c r="D1392" s="257"/>
      <c r="E1392" s="257"/>
      <c r="F1392" s="433" t="s">
        <v>444</v>
      </c>
      <c r="G1392" s="190">
        <f t="shared" si="556"/>
        <v>0</v>
      </c>
      <c r="H1392" s="191">
        <f t="shared" ref="H1392:V1392" si="562">H532*VLOOKUP($F1392,DCT,2,FALSE)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G1392-SUM(H1392:V1392)</f>
        <v>0</v>
      </c>
      <c r="X1392" s="72"/>
      <c r="Y1392"/>
      <c r="Z1392"/>
    </row>
    <row r="1393" spans="1:26" s="129" customFormat="1" ht="12.75" customHeight="1" x14ac:dyDescent="0.2">
      <c r="A1393" s="318"/>
      <c r="B1393" s="256"/>
      <c r="C1393" s="257"/>
      <c r="D1393" s="23" t="s">
        <v>445</v>
      </c>
      <c r="E1393" s="23"/>
      <c r="F1393" s="591"/>
      <c r="G1393" s="69">
        <f t="shared" ref="G1393:W1393" si="563">SUBTOTAL(9,G1394:G1401)</f>
        <v>0</v>
      </c>
      <c r="H1393" s="34">
        <f t="shared" si="563"/>
        <v>0</v>
      </c>
      <c r="I1393" s="66">
        <f t="shared" si="563"/>
        <v>0</v>
      </c>
      <c r="J1393" s="66">
        <f t="shared" si="563"/>
        <v>0</v>
      </c>
      <c r="K1393" s="67">
        <f t="shared" si="563"/>
        <v>0</v>
      </c>
      <c r="L1393" s="34">
        <f t="shared" si="563"/>
        <v>0</v>
      </c>
      <c r="M1393" s="34">
        <f t="shared" si="563"/>
        <v>0</v>
      </c>
      <c r="N1393" s="34">
        <f t="shared" si="563"/>
        <v>0</v>
      </c>
      <c r="O1393" s="34">
        <f t="shared" si="563"/>
        <v>0</v>
      </c>
      <c r="P1393" s="34">
        <f t="shared" si="563"/>
        <v>0</v>
      </c>
      <c r="Q1393" s="34">
        <f t="shared" si="563"/>
        <v>0</v>
      </c>
      <c r="R1393" s="34">
        <f t="shared" si="563"/>
        <v>0</v>
      </c>
      <c r="S1393" s="34">
        <f t="shared" si="563"/>
        <v>0</v>
      </c>
      <c r="T1393" s="34">
        <f t="shared" si="563"/>
        <v>0</v>
      </c>
      <c r="U1393" s="34">
        <f t="shared" si="563"/>
        <v>0</v>
      </c>
      <c r="V1393" s="34">
        <f t="shared" si="563"/>
        <v>0</v>
      </c>
      <c r="W1393" s="33">
        <f t="shared" si="563"/>
        <v>0</v>
      </c>
      <c r="Y1393"/>
      <c r="Z1393"/>
    </row>
    <row r="1394" spans="1:26" s="129" customFormat="1" ht="12.75" customHeight="1" x14ac:dyDescent="0.2">
      <c r="A1394" s="318"/>
      <c r="B1394" s="256"/>
      <c r="C1394" s="257"/>
      <c r="D1394" s="257"/>
      <c r="E1394" s="257"/>
      <c r="F1394" s="626" t="s">
        <v>582</v>
      </c>
      <c r="G1394" s="190">
        <f t="shared" ref="G1394:G1401" si="564">G534</f>
        <v>0</v>
      </c>
      <c r="H1394" s="191">
        <f t="shared" ref="H1394:V1394" si="565">H534*VLOOKUP($F1394,DCT,2,FALSE)</f>
        <v>0</v>
      </c>
      <c r="I1394" s="179">
        <f t="shared" si="565"/>
        <v>0</v>
      </c>
      <c r="J1394" s="179">
        <f t="shared" si="565"/>
        <v>0</v>
      </c>
      <c r="K1394" s="197">
        <f t="shared" si="565"/>
        <v>0</v>
      </c>
      <c r="L1394" s="181">
        <f t="shared" si="565"/>
        <v>0</v>
      </c>
      <c r="M1394" s="192">
        <f t="shared" si="565"/>
        <v>0</v>
      </c>
      <c r="N1394" s="182">
        <f t="shared" si="565"/>
        <v>0</v>
      </c>
      <c r="O1394" s="182">
        <f t="shared" si="565"/>
        <v>0</v>
      </c>
      <c r="P1394" s="182">
        <f t="shared" si="565"/>
        <v>0</v>
      </c>
      <c r="Q1394" s="182">
        <f t="shared" si="565"/>
        <v>0</v>
      </c>
      <c r="R1394" s="182">
        <f t="shared" si="565"/>
        <v>0</v>
      </c>
      <c r="S1394" s="182">
        <f t="shared" si="565"/>
        <v>0</v>
      </c>
      <c r="T1394" s="182">
        <f t="shared" si="565"/>
        <v>0</v>
      </c>
      <c r="U1394" s="182">
        <f t="shared" si="565"/>
        <v>0</v>
      </c>
      <c r="V1394" s="195">
        <f t="shared" si="565"/>
        <v>0</v>
      </c>
      <c r="W1394" s="46">
        <f t="shared" ref="W1394:W1401" si="566">G1394-SUM(H1394:V1394)</f>
        <v>0</v>
      </c>
      <c r="X1394" s="72"/>
      <c r="Y1394"/>
      <c r="Z1394"/>
    </row>
    <row r="1395" spans="1:26" s="129" customFormat="1" ht="12.75" customHeight="1" x14ac:dyDescent="0.2">
      <c r="A1395" s="318"/>
      <c r="B1395" s="256"/>
      <c r="C1395" s="257"/>
      <c r="D1395" s="257"/>
      <c r="E1395" s="257"/>
      <c r="F1395" s="627" t="s">
        <v>543</v>
      </c>
      <c r="G1395" s="190">
        <f t="shared" si="564"/>
        <v>0</v>
      </c>
      <c r="H1395" s="191">
        <f t="shared" ref="H1395:V1395" si="567">H535*VLOOKUP($F1395,DCT,2,FALSE)</f>
        <v>0</v>
      </c>
      <c r="I1395" s="179">
        <f t="shared" si="567"/>
        <v>0</v>
      </c>
      <c r="J1395" s="179">
        <f t="shared" si="567"/>
        <v>0</v>
      </c>
      <c r="K1395" s="197">
        <f t="shared" si="567"/>
        <v>0</v>
      </c>
      <c r="L1395" s="181">
        <f t="shared" si="567"/>
        <v>0</v>
      </c>
      <c r="M1395" s="192">
        <f t="shared" si="567"/>
        <v>0</v>
      </c>
      <c r="N1395" s="182">
        <f t="shared" si="567"/>
        <v>0</v>
      </c>
      <c r="O1395" s="182">
        <f t="shared" si="567"/>
        <v>0</v>
      </c>
      <c r="P1395" s="182">
        <f t="shared" si="567"/>
        <v>0</v>
      </c>
      <c r="Q1395" s="182">
        <f t="shared" si="567"/>
        <v>0</v>
      </c>
      <c r="R1395" s="182">
        <f t="shared" si="567"/>
        <v>0</v>
      </c>
      <c r="S1395" s="182">
        <f t="shared" si="567"/>
        <v>0</v>
      </c>
      <c r="T1395" s="182">
        <f t="shared" si="567"/>
        <v>0</v>
      </c>
      <c r="U1395" s="182">
        <f t="shared" si="567"/>
        <v>0</v>
      </c>
      <c r="V1395" s="195">
        <f t="shared" si="567"/>
        <v>0</v>
      </c>
      <c r="W1395" s="46">
        <f t="shared" si="566"/>
        <v>0</v>
      </c>
      <c r="X1395" s="72"/>
      <c r="Y1395"/>
      <c r="Z1395"/>
    </row>
    <row r="1396" spans="1:26" s="129" customFormat="1" ht="12.75" customHeight="1" x14ac:dyDescent="0.2">
      <c r="A1396" s="318"/>
      <c r="B1396" s="256"/>
      <c r="C1396" s="257"/>
      <c r="D1396" s="257"/>
      <c r="E1396" s="257"/>
      <c r="F1396" s="626" t="s">
        <v>583</v>
      </c>
      <c r="G1396" s="190">
        <f t="shared" si="564"/>
        <v>0</v>
      </c>
      <c r="H1396" s="191">
        <f t="shared" ref="H1396:V1396" si="568">H536*VLOOKUP($F1396,DCT,2,FALSE)</f>
        <v>0</v>
      </c>
      <c r="I1396" s="179">
        <f t="shared" si="568"/>
        <v>0</v>
      </c>
      <c r="J1396" s="179">
        <f t="shared" si="568"/>
        <v>0</v>
      </c>
      <c r="K1396" s="197">
        <f t="shared" si="568"/>
        <v>0</v>
      </c>
      <c r="L1396" s="181">
        <f t="shared" si="568"/>
        <v>0</v>
      </c>
      <c r="M1396" s="192">
        <f t="shared" si="568"/>
        <v>0</v>
      </c>
      <c r="N1396" s="182">
        <f t="shared" si="568"/>
        <v>0</v>
      </c>
      <c r="O1396" s="182">
        <f t="shared" si="568"/>
        <v>0</v>
      </c>
      <c r="P1396" s="182">
        <f t="shared" si="568"/>
        <v>0</v>
      </c>
      <c r="Q1396" s="182">
        <f t="shared" si="568"/>
        <v>0</v>
      </c>
      <c r="R1396" s="182">
        <f t="shared" si="568"/>
        <v>0</v>
      </c>
      <c r="S1396" s="182">
        <f t="shared" si="568"/>
        <v>0</v>
      </c>
      <c r="T1396" s="182">
        <f t="shared" si="568"/>
        <v>0</v>
      </c>
      <c r="U1396" s="182">
        <f t="shared" si="568"/>
        <v>0</v>
      </c>
      <c r="V1396" s="195">
        <f t="shared" si="568"/>
        <v>0</v>
      </c>
      <c r="W1396" s="46">
        <f t="shared" si="566"/>
        <v>0</v>
      </c>
      <c r="X1396" s="72"/>
      <c r="Y1396"/>
      <c r="Z1396"/>
    </row>
    <row r="1397" spans="1:26" s="129" customFormat="1" ht="12.75" customHeight="1" x14ac:dyDescent="0.2">
      <c r="A1397" s="318"/>
      <c r="B1397" s="256"/>
      <c r="C1397" s="257"/>
      <c r="D1397" s="257"/>
      <c r="E1397" s="257"/>
      <c r="F1397" s="628" t="s">
        <v>544</v>
      </c>
      <c r="G1397" s="190">
        <f t="shared" si="564"/>
        <v>0</v>
      </c>
      <c r="H1397" s="191">
        <f t="shared" ref="H1397:V1397" si="569">H537*VLOOKUP($F1397,DCT,2,FALSE)</f>
        <v>0</v>
      </c>
      <c r="I1397" s="179">
        <f t="shared" si="569"/>
        <v>0</v>
      </c>
      <c r="J1397" s="179">
        <f t="shared" si="569"/>
        <v>0</v>
      </c>
      <c r="K1397" s="197">
        <f t="shared" si="569"/>
        <v>0</v>
      </c>
      <c r="L1397" s="181">
        <f t="shared" si="569"/>
        <v>0</v>
      </c>
      <c r="M1397" s="192">
        <f t="shared" si="569"/>
        <v>0</v>
      </c>
      <c r="N1397" s="182">
        <f t="shared" si="569"/>
        <v>0</v>
      </c>
      <c r="O1397" s="182">
        <f t="shared" si="569"/>
        <v>0</v>
      </c>
      <c r="P1397" s="182">
        <f t="shared" si="569"/>
        <v>0</v>
      </c>
      <c r="Q1397" s="182">
        <f t="shared" si="569"/>
        <v>0</v>
      </c>
      <c r="R1397" s="182">
        <f t="shared" si="569"/>
        <v>0</v>
      </c>
      <c r="S1397" s="182">
        <f t="shared" si="569"/>
        <v>0</v>
      </c>
      <c r="T1397" s="182">
        <f t="shared" si="569"/>
        <v>0</v>
      </c>
      <c r="U1397" s="182">
        <f t="shared" si="569"/>
        <v>0</v>
      </c>
      <c r="V1397" s="195">
        <f t="shared" si="569"/>
        <v>0</v>
      </c>
      <c r="W1397" s="46">
        <f t="shared" si="566"/>
        <v>0</v>
      </c>
      <c r="X1397" s="72"/>
      <c r="Y1397"/>
      <c r="Z1397"/>
    </row>
    <row r="1398" spans="1:26" s="129" customFormat="1" ht="12.75" customHeight="1" x14ac:dyDescent="0.2">
      <c r="A1398" s="318"/>
      <c r="B1398" s="256"/>
      <c r="C1398" s="257"/>
      <c r="D1398" s="257"/>
      <c r="E1398" s="257"/>
      <c r="F1398" s="629" t="s">
        <v>545</v>
      </c>
      <c r="G1398" s="190">
        <f t="shared" si="564"/>
        <v>0</v>
      </c>
      <c r="H1398" s="191">
        <f t="shared" ref="H1398:V1398" si="570">H538*VLOOKUP($F1398,DCT,2,FALSE)</f>
        <v>0</v>
      </c>
      <c r="I1398" s="179">
        <f t="shared" si="570"/>
        <v>0</v>
      </c>
      <c r="J1398" s="179">
        <f t="shared" si="570"/>
        <v>0</v>
      </c>
      <c r="K1398" s="197">
        <f t="shared" si="570"/>
        <v>0</v>
      </c>
      <c r="L1398" s="181">
        <f t="shared" si="570"/>
        <v>0</v>
      </c>
      <c r="M1398" s="192">
        <f t="shared" si="570"/>
        <v>0</v>
      </c>
      <c r="N1398" s="182">
        <f t="shared" si="570"/>
        <v>0</v>
      </c>
      <c r="O1398" s="182">
        <f t="shared" si="570"/>
        <v>0</v>
      </c>
      <c r="P1398" s="182">
        <f t="shared" si="570"/>
        <v>0</v>
      </c>
      <c r="Q1398" s="182">
        <f t="shared" si="570"/>
        <v>0</v>
      </c>
      <c r="R1398" s="182">
        <f t="shared" si="570"/>
        <v>0</v>
      </c>
      <c r="S1398" s="182">
        <f t="shared" si="570"/>
        <v>0</v>
      </c>
      <c r="T1398" s="182">
        <f t="shared" si="570"/>
        <v>0</v>
      </c>
      <c r="U1398" s="182">
        <f t="shared" si="570"/>
        <v>0</v>
      </c>
      <c r="V1398" s="195">
        <f t="shared" si="570"/>
        <v>0</v>
      </c>
      <c r="W1398" s="46">
        <f t="shared" si="566"/>
        <v>0</v>
      </c>
      <c r="X1398" s="72"/>
      <c r="Y1398"/>
      <c r="Z1398"/>
    </row>
    <row r="1399" spans="1:26" s="129" customFormat="1" ht="12.75" customHeight="1" x14ac:dyDescent="0.2">
      <c r="A1399" s="318"/>
      <c r="B1399" s="256"/>
      <c r="C1399" s="257"/>
      <c r="D1399" s="257"/>
      <c r="E1399" s="257"/>
      <c r="F1399" s="629" t="s">
        <v>546</v>
      </c>
      <c r="G1399" s="190">
        <f t="shared" si="564"/>
        <v>0</v>
      </c>
      <c r="H1399" s="191">
        <f t="shared" ref="H1399:V1399" si="571">H539*VLOOKUP($F1399,DCT,2,FALSE)</f>
        <v>0</v>
      </c>
      <c r="I1399" s="179">
        <f t="shared" si="571"/>
        <v>0</v>
      </c>
      <c r="J1399" s="179">
        <f t="shared" si="571"/>
        <v>0</v>
      </c>
      <c r="K1399" s="197">
        <f t="shared" si="571"/>
        <v>0</v>
      </c>
      <c r="L1399" s="181">
        <f t="shared" si="571"/>
        <v>0</v>
      </c>
      <c r="M1399" s="192">
        <f t="shared" si="571"/>
        <v>0</v>
      </c>
      <c r="N1399" s="182">
        <f t="shared" si="571"/>
        <v>0</v>
      </c>
      <c r="O1399" s="182">
        <f t="shared" si="571"/>
        <v>0</v>
      </c>
      <c r="P1399" s="182">
        <f t="shared" si="571"/>
        <v>0</v>
      </c>
      <c r="Q1399" s="182">
        <f t="shared" si="571"/>
        <v>0</v>
      </c>
      <c r="R1399" s="182">
        <f t="shared" si="571"/>
        <v>0</v>
      </c>
      <c r="S1399" s="182">
        <f t="shared" si="571"/>
        <v>0</v>
      </c>
      <c r="T1399" s="182">
        <f t="shared" si="571"/>
        <v>0</v>
      </c>
      <c r="U1399" s="182">
        <f t="shared" si="571"/>
        <v>0</v>
      </c>
      <c r="V1399" s="195">
        <f t="shared" si="571"/>
        <v>0</v>
      </c>
      <c r="W1399" s="46">
        <f t="shared" si="566"/>
        <v>0</v>
      </c>
      <c r="X1399" s="72"/>
      <c r="Y1399"/>
      <c r="Z1399"/>
    </row>
    <row r="1400" spans="1:26" s="129" customFormat="1" ht="12.75" customHeight="1" x14ac:dyDescent="0.2">
      <c r="A1400" s="318"/>
      <c r="B1400" s="256"/>
      <c r="C1400" s="257"/>
      <c r="D1400" s="257"/>
      <c r="E1400" s="257"/>
      <c r="F1400" s="629" t="s">
        <v>547</v>
      </c>
      <c r="G1400" s="190">
        <f t="shared" si="564"/>
        <v>0</v>
      </c>
      <c r="H1400" s="191">
        <f t="shared" ref="H1400:V1400" si="572">H540*VLOOKUP($F1400,DCT,2,FALSE)</f>
        <v>0</v>
      </c>
      <c r="I1400" s="179">
        <f t="shared" si="572"/>
        <v>0</v>
      </c>
      <c r="J1400" s="179">
        <f t="shared" si="572"/>
        <v>0</v>
      </c>
      <c r="K1400" s="197">
        <f t="shared" si="572"/>
        <v>0</v>
      </c>
      <c r="L1400" s="181">
        <f t="shared" si="572"/>
        <v>0</v>
      </c>
      <c r="M1400" s="192">
        <f t="shared" si="572"/>
        <v>0</v>
      </c>
      <c r="N1400" s="182">
        <f t="shared" si="572"/>
        <v>0</v>
      </c>
      <c r="O1400" s="182">
        <f t="shared" si="572"/>
        <v>0</v>
      </c>
      <c r="P1400" s="182">
        <f t="shared" si="572"/>
        <v>0</v>
      </c>
      <c r="Q1400" s="182">
        <f t="shared" si="572"/>
        <v>0</v>
      </c>
      <c r="R1400" s="182">
        <f t="shared" si="572"/>
        <v>0</v>
      </c>
      <c r="S1400" s="182">
        <f t="shared" si="572"/>
        <v>0</v>
      </c>
      <c r="T1400" s="182">
        <f t="shared" si="572"/>
        <v>0</v>
      </c>
      <c r="U1400" s="182">
        <f t="shared" si="572"/>
        <v>0</v>
      </c>
      <c r="V1400" s="195">
        <f t="shared" si="572"/>
        <v>0</v>
      </c>
      <c r="W1400" s="46">
        <f t="shared" si="566"/>
        <v>0</v>
      </c>
      <c r="X1400" s="72"/>
      <c r="Y1400"/>
      <c r="Z1400"/>
    </row>
    <row r="1401" spans="1:26" s="129" customFormat="1" ht="12.75" customHeight="1" x14ac:dyDescent="0.2">
      <c r="A1401" s="318"/>
      <c r="B1401" s="256"/>
      <c r="C1401" s="257"/>
      <c r="D1401" s="257"/>
      <c r="E1401" s="257"/>
      <c r="F1401" s="629" t="s">
        <v>548</v>
      </c>
      <c r="G1401" s="190">
        <f t="shared" si="564"/>
        <v>0</v>
      </c>
      <c r="H1401" s="191">
        <f t="shared" ref="H1401:V1401" si="573">H541*VLOOKUP($F1401,DCT,2,FALSE)</f>
        <v>0</v>
      </c>
      <c r="I1401" s="179">
        <f t="shared" si="573"/>
        <v>0</v>
      </c>
      <c r="J1401" s="179">
        <f t="shared" si="573"/>
        <v>0</v>
      </c>
      <c r="K1401" s="197">
        <f t="shared" si="573"/>
        <v>0</v>
      </c>
      <c r="L1401" s="181">
        <f t="shared" si="573"/>
        <v>0</v>
      </c>
      <c r="M1401" s="192">
        <f t="shared" si="573"/>
        <v>0</v>
      </c>
      <c r="N1401" s="182">
        <f t="shared" si="573"/>
        <v>0</v>
      </c>
      <c r="O1401" s="182">
        <f t="shared" si="573"/>
        <v>0</v>
      </c>
      <c r="P1401" s="182">
        <f t="shared" si="573"/>
        <v>0</v>
      </c>
      <c r="Q1401" s="182">
        <f t="shared" si="573"/>
        <v>0</v>
      </c>
      <c r="R1401" s="182">
        <f t="shared" si="573"/>
        <v>0</v>
      </c>
      <c r="S1401" s="182">
        <f t="shared" si="573"/>
        <v>0</v>
      </c>
      <c r="T1401" s="182">
        <f t="shared" si="573"/>
        <v>0</v>
      </c>
      <c r="U1401" s="182">
        <f t="shared" si="573"/>
        <v>0</v>
      </c>
      <c r="V1401" s="195">
        <f t="shared" si="573"/>
        <v>0</v>
      </c>
      <c r="W1401" s="46">
        <f t="shared" si="566"/>
        <v>0</v>
      </c>
      <c r="X1401" s="72"/>
      <c r="Y1401"/>
      <c r="Z1401"/>
    </row>
    <row r="1402" spans="1:26" s="129" customFormat="1" ht="12.75" customHeight="1" x14ac:dyDescent="0.2">
      <c r="A1402" s="318"/>
      <c r="B1402" s="256"/>
      <c r="C1402" s="257"/>
      <c r="D1402" s="592" t="s">
        <v>473</v>
      </c>
      <c r="E1402" s="592"/>
      <c r="F1402" s="593"/>
      <c r="G1402" s="69">
        <f>SUBTOTAL(9,G1403:G1404)</f>
        <v>0</v>
      </c>
      <c r="H1402" s="34">
        <f>SUBTOTAL(9,H1403:H1404)</f>
        <v>0</v>
      </c>
      <c r="I1402" s="66">
        <f t="shared" ref="I1402:V1402" si="574">SUBTOTAL(9,I1403:I1404)</f>
        <v>0</v>
      </c>
      <c r="J1402" s="66">
        <f t="shared" si="574"/>
        <v>0</v>
      </c>
      <c r="K1402" s="67">
        <f t="shared" si="574"/>
        <v>0</v>
      </c>
      <c r="L1402" s="34">
        <f t="shared" si="574"/>
        <v>0</v>
      </c>
      <c r="M1402" s="34">
        <f t="shared" si="574"/>
        <v>0</v>
      </c>
      <c r="N1402" s="34">
        <f t="shared" si="574"/>
        <v>0</v>
      </c>
      <c r="O1402" s="34">
        <f t="shared" si="574"/>
        <v>0</v>
      </c>
      <c r="P1402" s="34">
        <f t="shared" si="574"/>
        <v>0</v>
      </c>
      <c r="Q1402" s="34">
        <f t="shared" si="574"/>
        <v>0</v>
      </c>
      <c r="R1402" s="34">
        <f t="shared" si="574"/>
        <v>0</v>
      </c>
      <c r="S1402" s="34">
        <f t="shared" si="574"/>
        <v>0</v>
      </c>
      <c r="T1402" s="34">
        <f t="shared" si="574"/>
        <v>0</v>
      </c>
      <c r="U1402" s="34">
        <f t="shared" si="574"/>
        <v>0</v>
      </c>
      <c r="V1402" s="34">
        <f t="shared" si="574"/>
        <v>0</v>
      </c>
      <c r="W1402" s="33">
        <f>SUBTOTAL(9,W1403:W1404)</f>
        <v>0</v>
      </c>
      <c r="X1402" s="72"/>
      <c r="Y1402"/>
      <c r="Z1402"/>
    </row>
    <row r="1403" spans="1:26" s="129" customFormat="1" ht="12.75" customHeight="1" x14ac:dyDescent="0.2">
      <c r="A1403" s="318"/>
      <c r="B1403" s="256"/>
      <c r="C1403" s="257"/>
      <c r="D1403" s="594"/>
      <c r="E1403" s="594"/>
      <c r="F1403" s="630" t="s">
        <v>549</v>
      </c>
      <c r="G1403" s="190">
        <f>G543</f>
        <v>0</v>
      </c>
      <c r="H1403" s="191">
        <f t="shared" ref="H1403:V1403" si="575">H543*VLOOKUP($F1403,DCT,2,FALSE)</f>
        <v>0</v>
      </c>
      <c r="I1403" s="179">
        <f t="shared" si="575"/>
        <v>0</v>
      </c>
      <c r="J1403" s="179">
        <f t="shared" si="575"/>
        <v>0</v>
      </c>
      <c r="K1403" s="197">
        <f t="shared" si="575"/>
        <v>0</v>
      </c>
      <c r="L1403" s="181">
        <f t="shared" si="575"/>
        <v>0</v>
      </c>
      <c r="M1403" s="192">
        <f t="shared" si="575"/>
        <v>0</v>
      </c>
      <c r="N1403" s="182">
        <f t="shared" si="575"/>
        <v>0</v>
      </c>
      <c r="O1403" s="182">
        <f t="shared" si="575"/>
        <v>0</v>
      </c>
      <c r="P1403" s="182">
        <f t="shared" si="575"/>
        <v>0</v>
      </c>
      <c r="Q1403" s="182">
        <f t="shared" si="575"/>
        <v>0</v>
      </c>
      <c r="R1403" s="182">
        <f t="shared" si="575"/>
        <v>0</v>
      </c>
      <c r="S1403" s="182">
        <f t="shared" si="575"/>
        <v>0</v>
      </c>
      <c r="T1403" s="182">
        <f t="shared" si="575"/>
        <v>0</v>
      </c>
      <c r="U1403" s="182">
        <f t="shared" si="575"/>
        <v>0</v>
      </c>
      <c r="V1403" s="195">
        <f t="shared" si="575"/>
        <v>0</v>
      </c>
      <c r="W1403" s="46">
        <f>G1403-SUM(H1403:V1403)</f>
        <v>0</v>
      </c>
      <c r="X1403" s="72"/>
      <c r="Y1403"/>
      <c r="Z1403"/>
    </row>
    <row r="1404" spans="1:26" s="129" customFormat="1" ht="12.75" customHeight="1" x14ac:dyDescent="0.2">
      <c r="A1404" s="318"/>
      <c r="B1404" s="256"/>
      <c r="C1404" s="257"/>
      <c r="D1404" s="594"/>
      <c r="E1404" s="594"/>
      <c r="F1404" s="630" t="s">
        <v>550</v>
      </c>
      <c r="G1404" s="190">
        <f>G544</f>
        <v>0</v>
      </c>
      <c r="H1404" s="191">
        <f t="shared" ref="H1404:V1404" si="576">H544*VLOOKUP($F1404,DCT,2,FALSE)</f>
        <v>0</v>
      </c>
      <c r="I1404" s="179">
        <f t="shared" si="576"/>
        <v>0</v>
      </c>
      <c r="J1404" s="179">
        <f t="shared" si="576"/>
        <v>0</v>
      </c>
      <c r="K1404" s="197">
        <f t="shared" si="576"/>
        <v>0</v>
      </c>
      <c r="L1404" s="181">
        <f t="shared" si="576"/>
        <v>0</v>
      </c>
      <c r="M1404" s="192">
        <f t="shared" si="576"/>
        <v>0</v>
      </c>
      <c r="N1404" s="182">
        <f t="shared" si="576"/>
        <v>0</v>
      </c>
      <c r="O1404" s="182">
        <f t="shared" si="576"/>
        <v>0</v>
      </c>
      <c r="P1404" s="182">
        <f t="shared" si="576"/>
        <v>0</v>
      </c>
      <c r="Q1404" s="182">
        <f t="shared" si="576"/>
        <v>0</v>
      </c>
      <c r="R1404" s="182">
        <f t="shared" si="576"/>
        <v>0</v>
      </c>
      <c r="S1404" s="182">
        <f t="shared" si="576"/>
        <v>0</v>
      </c>
      <c r="T1404" s="182">
        <f t="shared" si="576"/>
        <v>0</v>
      </c>
      <c r="U1404" s="182">
        <f t="shared" si="576"/>
        <v>0</v>
      </c>
      <c r="V1404" s="195">
        <f t="shared" si="576"/>
        <v>0</v>
      </c>
      <c r="W1404" s="46">
        <f>G1404-SUM(H1404:V1404)</f>
        <v>0</v>
      </c>
      <c r="X1404" s="72"/>
      <c r="Y1404"/>
      <c r="Z1404"/>
    </row>
    <row r="1405" spans="1:26" s="129" customFormat="1" ht="12.75" customHeight="1" x14ac:dyDescent="0.2">
      <c r="A1405" s="318"/>
      <c r="B1405" s="256"/>
      <c r="C1405" s="257"/>
      <c r="D1405" s="23" t="s">
        <v>446</v>
      </c>
      <c r="E1405" s="23"/>
      <c r="F1405" s="23"/>
      <c r="G1405" s="69">
        <f t="shared" ref="G1405:W1405" si="577">SUBTOTAL(9,G1406:G1410)</f>
        <v>0</v>
      </c>
      <c r="H1405" s="34">
        <f t="shared" si="577"/>
        <v>0</v>
      </c>
      <c r="I1405" s="66">
        <f t="shared" si="577"/>
        <v>0</v>
      </c>
      <c r="J1405" s="66">
        <f t="shared" si="577"/>
        <v>0</v>
      </c>
      <c r="K1405" s="67">
        <f t="shared" si="577"/>
        <v>0</v>
      </c>
      <c r="L1405" s="34">
        <f t="shared" si="577"/>
        <v>0</v>
      </c>
      <c r="M1405" s="34">
        <f t="shared" si="577"/>
        <v>0</v>
      </c>
      <c r="N1405" s="34">
        <f t="shared" si="577"/>
        <v>0</v>
      </c>
      <c r="O1405" s="34">
        <f t="shared" si="577"/>
        <v>0</v>
      </c>
      <c r="P1405" s="34">
        <f t="shared" si="577"/>
        <v>0</v>
      </c>
      <c r="Q1405" s="34">
        <f t="shared" si="577"/>
        <v>0</v>
      </c>
      <c r="R1405" s="34">
        <f t="shared" si="577"/>
        <v>0</v>
      </c>
      <c r="S1405" s="34">
        <f t="shared" si="577"/>
        <v>0</v>
      </c>
      <c r="T1405" s="34">
        <f t="shared" si="577"/>
        <v>0</v>
      </c>
      <c r="U1405" s="34">
        <f t="shared" si="577"/>
        <v>0</v>
      </c>
      <c r="V1405" s="34">
        <f t="shared" si="577"/>
        <v>0</v>
      </c>
      <c r="W1405" s="33">
        <f t="shared" si="577"/>
        <v>0</v>
      </c>
      <c r="Y1405"/>
      <c r="Z1405"/>
    </row>
    <row r="1406" spans="1:26" s="129" customFormat="1" ht="12.75" customHeight="1" x14ac:dyDescent="0.2">
      <c r="A1406" s="318"/>
      <c r="B1406" s="256"/>
      <c r="C1406" s="257"/>
      <c r="D1406" s="257"/>
      <c r="E1406" s="257"/>
      <c r="F1406" s="629" t="s">
        <v>551</v>
      </c>
      <c r="G1406" s="190">
        <f>G546</f>
        <v>0</v>
      </c>
      <c r="H1406" s="191">
        <f t="shared" ref="H1406:V1406" si="578">H546*VLOOKUP($F1406,DCT,2,FALSE)</f>
        <v>0</v>
      </c>
      <c r="I1406" s="179">
        <f t="shared" si="578"/>
        <v>0</v>
      </c>
      <c r="J1406" s="179">
        <f t="shared" si="578"/>
        <v>0</v>
      </c>
      <c r="K1406" s="197">
        <f t="shared" si="578"/>
        <v>0</v>
      </c>
      <c r="L1406" s="181">
        <f t="shared" si="578"/>
        <v>0</v>
      </c>
      <c r="M1406" s="192">
        <f t="shared" si="578"/>
        <v>0</v>
      </c>
      <c r="N1406" s="182">
        <f t="shared" si="578"/>
        <v>0</v>
      </c>
      <c r="O1406" s="182">
        <f t="shared" si="578"/>
        <v>0</v>
      </c>
      <c r="P1406" s="182">
        <f t="shared" si="578"/>
        <v>0</v>
      </c>
      <c r="Q1406" s="182">
        <f t="shared" si="578"/>
        <v>0</v>
      </c>
      <c r="R1406" s="182">
        <f t="shared" si="578"/>
        <v>0</v>
      </c>
      <c r="S1406" s="182">
        <f t="shared" si="578"/>
        <v>0</v>
      </c>
      <c r="T1406" s="182">
        <f t="shared" si="578"/>
        <v>0</v>
      </c>
      <c r="U1406" s="182">
        <f t="shared" si="578"/>
        <v>0</v>
      </c>
      <c r="V1406" s="195">
        <f t="shared" si="578"/>
        <v>0</v>
      </c>
      <c r="W1406" s="46">
        <f>G1406-SUM(H1406:V1406)</f>
        <v>0</v>
      </c>
      <c r="X1406" s="72"/>
      <c r="Y1406"/>
      <c r="Z1406"/>
    </row>
    <row r="1407" spans="1:26" s="129" customFormat="1" ht="12.75" customHeight="1" x14ac:dyDescent="0.2">
      <c r="A1407" s="318"/>
      <c r="B1407" s="256"/>
      <c r="C1407" s="257"/>
      <c r="D1407" s="257"/>
      <c r="E1407" s="257"/>
      <c r="F1407" s="629" t="s">
        <v>552</v>
      </c>
      <c r="G1407" s="190">
        <f>G547</f>
        <v>0</v>
      </c>
      <c r="H1407" s="191">
        <f t="shared" ref="H1407:V1407" si="579">H547*VLOOKUP($F1407,DCT,2,FALSE)</f>
        <v>0</v>
      </c>
      <c r="I1407" s="179">
        <f t="shared" si="579"/>
        <v>0</v>
      </c>
      <c r="J1407" s="179">
        <f t="shared" si="579"/>
        <v>0</v>
      </c>
      <c r="K1407" s="197">
        <f t="shared" si="579"/>
        <v>0</v>
      </c>
      <c r="L1407" s="181">
        <f t="shared" si="579"/>
        <v>0</v>
      </c>
      <c r="M1407" s="192">
        <f t="shared" si="579"/>
        <v>0</v>
      </c>
      <c r="N1407" s="182">
        <f t="shared" si="579"/>
        <v>0</v>
      </c>
      <c r="O1407" s="182">
        <f t="shared" si="579"/>
        <v>0</v>
      </c>
      <c r="P1407" s="182">
        <f t="shared" si="579"/>
        <v>0</v>
      </c>
      <c r="Q1407" s="182">
        <f t="shared" si="579"/>
        <v>0</v>
      </c>
      <c r="R1407" s="182">
        <f t="shared" si="579"/>
        <v>0</v>
      </c>
      <c r="S1407" s="182">
        <f t="shared" si="579"/>
        <v>0</v>
      </c>
      <c r="T1407" s="182">
        <f t="shared" si="579"/>
        <v>0</v>
      </c>
      <c r="U1407" s="182">
        <f t="shared" si="579"/>
        <v>0</v>
      </c>
      <c r="V1407" s="195">
        <f t="shared" si="579"/>
        <v>0</v>
      </c>
      <c r="W1407" s="46">
        <f>G1407-SUM(H1407:V1407)</f>
        <v>0</v>
      </c>
      <c r="X1407" s="72"/>
      <c r="Y1407"/>
      <c r="Z1407"/>
    </row>
    <row r="1408" spans="1:26" s="129" customFormat="1" ht="12.75" customHeight="1" x14ac:dyDescent="0.2">
      <c r="A1408" s="318"/>
      <c r="B1408" s="256"/>
      <c r="C1408" s="257"/>
      <c r="D1408" s="257"/>
      <c r="E1408" s="257"/>
      <c r="F1408" s="629" t="s">
        <v>553</v>
      </c>
      <c r="G1408" s="190">
        <f>G548</f>
        <v>0</v>
      </c>
      <c r="H1408" s="191">
        <f t="shared" ref="H1408:V1408" si="580">H548*VLOOKUP($F1408,DCT,2,FALSE)</f>
        <v>0</v>
      </c>
      <c r="I1408" s="179">
        <f t="shared" si="580"/>
        <v>0</v>
      </c>
      <c r="J1408" s="179">
        <f t="shared" si="580"/>
        <v>0</v>
      </c>
      <c r="K1408" s="197">
        <f t="shared" si="580"/>
        <v>0</v>
      </c>
      <c r="L1408" s="181">
        <f t="shared" si="580"/>
        <v>0</v>
      </c>
      <c r="M1408" s="192">
        <f t="shared" si="580"/>
        <v>0</v>
      </c>
      <c r="N1408" s="182">
        <f t="shared" si="580"/>
        <v>0</v>
      </c>
      <c r="O1408" s="182">
        <f t="shared" si="580"/>
        <v>0</v>
      </c>
      <c r="P1408" s="182">
        <f t="shared" si="580"/>
        <v>0</v>
      </c>
      <c r="Q1408" s="182">
        <f t="shared" si="580"/>
        <v>0</v>
      </c>
      <c r="R1408" s="182">
        <f t="shared" si="580"/>
        <v>0</v>
      </c>
      <c r="S1408" s="182">
        <f t="shared" si="580"/>
        <v>0</v>
      </c>
      <c r="T1408" s="182">
        <f t="shared" si="580"/>
        <v>0</v>
      </c>
      <c r="U1408" s="182">
        <f t="shared" si="580"/>
        <v>0</v>
      </c>
      <c r="V1408" s="195">
        <f t="shared" si="580"/>
        <v>0</v>
      </c>
      <c r="W1408" s="46">
        <f>G1408-SUM(H1408:V1408)</f>
        <v>0</v>
      </c>
      <c r="X1408" s="72"/>
      <c r="Y1408"/>
      <c r="Z1408"/>
    </row>
    <row r="1409" spans="1:26" s="129" customFormat="1" ht="12.75" customHeight="1" x14ac:dyDescent="0.2">
      <c r="A1409" s="318"/>
      <c r="B1409" s="256"/>
      <c r="C1409" s="257"/>
      <c r="D1409" s="257"/>
      <c r="E1409" s="257"/>
      <c r="F1409" s="629" t="s">
        <v>554</v>
      </c>
      <c r="G1409" s="190">
        <f>G549</f>
        <v>0</v>
      </c>
      <c r="H1409" s="191">
        <f t="shared" ref="H1409:V1409" si="581">H549*VLOOKUP($F1409,DCT,2,FALSE)</f>
        <v>0</v>
      </c>
      <c r="I1409" s="179">
        <f t="shared" si="581"/>
        <v>0</v>
      </c>
      <c r="J1409" s="179">
        <f t="shared" si="581"/>
        <v>0</v>
      </c>
      <c r="K1409" s="197">
        <f t="shared" si="581"/>
        <v>0</v>
      </c>
      <c r="L1409" s="181">
        <f t="shared" si="581"/>
        <v>0</v>
      </c>
      <c r="M1409" s="192">
        <f t="shared" si="581"/>
        <v>0</v>
      </c>
      <c r="N1409" s="182">
        <f t="shared" si="581"/>
        <v>0</v>
      </c>
      <c r="O1409" s="182">
        <f t="shared" si="581"/>
        <v>0</v>
      </c>
      <c r="P1409" s="182">
        <f t="shared" si="581"/>
        <v>0</v>
      </c>
      <c r="Q1409" s="182">
        <f t="shared" si="581"/>
        <v>0</v>
      </c>
      <c r="R1409" s="182">
        <f t="shared" si="581"/>
        <v>0</v>
      </c>
      <c r="S1409" s="182">
        <f t="shared" si="581"/>
        <v>0</v>
      </c>
      <c r="T1409" s="182">
        <f t="shared" si="581"/>
        <v>0</v>
      </c>
      <c r="U1409" s="182">
        <f t="shared" si="581"/>
        <v>0</v>
      </c>
      <c r="V1409" s="195">
        <f t="shared" si="581"/>
        <v>0</v>
      </c>
      <c r="W1409" s="46">
        <f>G1409-SUM(H1409:V1409)</f>
        <v>0</v>
      </c>
      <c r="X1409" s="72"/>
      <c r="Y1409"/>
      <c r="Z1409"/>
    </row>
    <row r="1410" spans="1:26" s="129" customFormat="1" ht="12.75" customHeight="1" x14ac:dyDescent="0.2">
      <c r="A1410" s="318"/>
      <c r="B1410" s="256"/>
      <c r="C1410" s="257"/>
      <c r="D1410" s="257"/>
      <c r="E1410" s="257"/>
      <c r="F1410" s="629" t="s">
        <v>555</v>
      </c>
      <c r="G1410" s="190">
        <f>G550</f>
        <v>0</v>
      </c>
      <c r="H1410" s="191">
        <f t="shared" ref="H1410:V1410" si="582">H550*VLOOKUP($F1410,DCT,2,FALSE)</f>
        <v>0</v>
      </c>
      <c r="I1410" s="179">
        <f t="shared" si="582"/>
        <v>0</v>
      </c>
      <c r="J1410" s="179">
        <f t="shared" si="582"/>
        <v>0</v>
      </c>
      <c r="K1410" s="197">
        <f t="shared" si="582"/>
        <v>0</v>
      </c>
      <c r="L1410" s="181">
        <f t="shared" si="582"/>
        <v>0</v>
      </c>
      <c r="M1410" s="192">
        <f t="shared" si="582"/>
        <v>0</v>
      </c>
      <c r="N1410" s="182">
        <f t="shared" si="582"/>
        <v>0</v>
      </c>
      <c r="O1410" s="182">
        <f t="shared" si="582"/>
        <v>0</v>
      </c>
      <c r="P1410" s="182">
        <f t="shared" si="582"/>
        <v>0</v>
      </c>
      <c r="Q1410" s="182">
        <f t="shared" si="582"/>
        <v>0</v>
      </c>
      <c r="R1410" s="182">
        <f t="shared" si="582"/>
        <v>0</v>
      </c>
      <c r="S1410" s="182">
        <f t="shared" si="582"/>
        <v>0</v>
      </c>
      <c r="T1410" s="182">
        <f t="shared" si="582"/>
        <v>0</v>
      </c>
      <c r="U1410" s="182">
        <f t="shared" si="582"/>
        <v>0</v>
      </c>
      <c r="V1410" s="195">
        <f t="shared" si="582"/>
        <v>0</v>
      </c>
      <c r="W1410" s="46">
        <f>G1410-SUM(H1410:V1410)</f>
        <v>0</v>
      </c>
      <c r="X1410" s="72"/>
      <c r="Y1410"/>
      <c r="Z1410"/>
    </row>
    <row r="1411" spans="1:26" s="129" customFormat="1" ht="12.75" customHeight="1" x14ac:dyDescent="0.2">
      <c r="A1411" s="318"/>
      <c r="B1411" s="256"/>
      <c r="C1411" s="257"/>
      <c r="D1411" s="23" t="s">
        <v>483</v>
      </c>
      <c r="E1411" s="23"/>
      <c r="F1411" s="23"/>
      <c r="G1411" s="69">
        <f>SUBTOTAL(9,G1412:G1413)</f>
        <v>0</v>
      </c>
      <c r="H1411" s="196">
        <f>SUBTOTAL(9,H1412:H1413)</f>
        <v>0</v>
      </c>
      <c r="I1411" s="195">
        <f t="shared" ref="I1411:K1411" si="583">SUBTOTAL(9,I1412:I1413)</f>
        <v>0</v>
      </c>
      <c r="J1411" s="195">
        <f t="shared" si="583"/>
        <v>0</v>
      </c>
      <c r="K1411" s="243">
        <f t="shared" si="583"/>
        <v>0</v>
      </c>
      <c r="L1411" s="445"/>
      <c r="M1411" s="446"/>
      <c r="N1411" s="447"/>
      <c r="O1411" s="447"/>
      <c r="P1411" s="447"/>
      <c r="Q1411" s="447"/>
      <c r="R1411" s="447"/>
      <c r="S1411" s="447"/>
      <c r="T1411" s="447"/>
      <c r="U1411" s="447"/>
      <c r="V1411" s="447"/>
      <c r="W1411" s="378"/>
    </row>
    <row r="1412" spans="1:26" s="129" customFormat="1" ht="12.75" customHeight="1" outlineLevel="1" x14ac:dyDescent="0.2">
      <c r="A1412" s="318"/>
      <c r="B1412" s="256"/>
      <c r="C1412" s="257"/>
      <c r="D1412" s="257"/>
      <c r="E1412" s="257"/>
      <c r="F1412" s="176" t="s">
        <v>485</v>
      </c>
      <c r="G1412" s="190">
        <f>G552</f>
        <v>0</v>
      </c>
      <c r="H1412" s="242">
        <f t="shared" ref="H1412:K1413" si="584">H552*VLOOKUP($F1412,DCT,2,FALSE)</f>
        <v>0</v>
      </c>
      <c r="I1412" s="179">
        <f t="shared" si="584"/>
        <v>0</v>
      </c>
      <c r="J1412" s="179">
        <f t="shared" si="584"/>
        <v>0</v>
      </c>
      <c r="K1412" s="197">
        <f t="shared" si="584"/>
        <v>0</v>
      </c>
      <c r="L1412" s="51"/>
      <c r="M1412" s="34"/>
      <c r="N1412" s="34"/>
      <c r="O1412" s="34"/>
      <c r="P1412" s="34"/>
      <c r="Q1412" s="34"/>
      <c r="R1412" s="34"/>
      <c r="S1412" s="34"/>
      <c r="T1412" s="34"/>
      <c r="U1412" s="34"/>
      <c r="V1412" s="37"/>
      <c r="W1412" s="221"/>
      <c r="X1412" s="72"/>
    </row>
    <row r="1413" spans="1:26" s="129" customFormat="1" ht="12.75" customHeight="1" outlineLevel="1" x14ac:dyDescent="0.2">
      <c r="A1413" s="318"/>
      <c r="B1413" s="256"/>
      <c r="C1413" s="257"/>
      <c r="D1413" s="257"/>
      <c r="E1413" s="257"/>
      <c r="F1413" s="176" t="s">
        <v>486</v>
      </c>
      <c r="G1413" s="190">
        <f>G553</f>
        <v>0</v>
      </c>
      <c r="H1413" s="242">
        <f t="shared" si="584"/>
        <v>0</v>
      </c>
      <c r="I1413" s="179">
        <f t="shared" si="584"/>
        <v>0</v>
      </c>
      <c r="J1413" s="179">
        <f t="shared" si="584"/>
        <v>0</v>
      </c>
      <c r="K1413" s="197">
        <f t="shared" si="584"/>
        <v>0</v>
      </c>
      <c r="L1413" s="417"/>
      <c r="M1413" s="425"/>
      <c r="N1413" s="425"/>
      <c r="O1413" s="425"/>
      <c r="P1413" s="425"/>
      <c r="Q1413" s="425"/>
      <c r="R1413" s="425"/>
      <c r="S1413" s="425"/>
      <c r="T1413" s="425"/>
      <c r="U1413" s="425"/>
      <c r="V1413" s="412"/>
      <c r="W1413" s="46"/>
      <c r="X1413" s="72"/>
    </row>
    <row r="1414" spans="1:26" s="129" customFormat="1" ht="12.75" customHeight="1" x14ac:dyDescent="0.2">
      <c r="A1414" s="318"/>
      <c r="B1414" s="256"/>
      <c r="C1414" s="257"/>
      <c r="D1414" s="23" t="s">
        <v>447</v>
      </c>
      <c r="E1414" s="23"/>
      <c r="F1414" s="591"/>
      <c r="G1414" s="69">
        <f>SUBTOTAL(9,G1415:G1421)</f>
        <v>0</v>
      </c>
      <c r="H1414" s="448">
        <f>SUBTOTAL(9,H1415:H1421)</f>
        <v>0</v>
      </c>
      <c r="I1414" s="450">
        <f t="shared" ref="I1414:V1414" si="585">SUBTOTAL(9,I1415:I1421)</f>
        <v>0</v>
      </c>
      <c r="J1414" s="450">
        <f t="shared" si="585"/>
        <v>0</v>
      </c>
      <c r="K1414" s="451">
        <f t="shared" si="585"/>
        <v>0</v>
      </c>
      <c r="L1414" s="34">
        <f t="shared" si="585"/>
        <v>0</v>
      </c>
      <c r="M1414" s="34">
        <f t="shared" si="585"/>
        <v>0</v>
      </c>
      <c r="N1414" s="34">
        <f t="shared" si="585"/>
        <v>0</v>
      </c>
      <c r="O1414" s="34">
        <f t="shared" si="585"/>
        <v>0</v>
      </c>
      <c r="P1414" s="34">
        <f t="shared" si="585"/>
        <v>0</v>
      </c>
      <c r="Q1414" s="34">
        <f t="shared" si="585"/>
        <v>0</v>
      </c>
      <c r="R1414" s="34">
        <f t="shared" si="585"/>
        <v>0</v>
      </c>
      <c r="S1414" s="34">
        <f t="shared" si="585"/>
        <v>0</v>
      </c>
      <c r="T1414" s="34">
        <f t="shared" si="585"/>
        <v>0</v>
      </c>
      <c r="U1414" s="34">
        <f t="shared" si="585"/>
        <v>0</v>
      </c>
      <c r="V1414" s="34">
        <f t="shared" si="585"/>
        <v>0</v>
      </c>
      <c r="W1414" s="33">
        <f>SUBTOTAL(9,W1415:W1421)</f>
        <v>0</v>
      </c>
      <c r="Y1414"/>
      <c r="Z1414"/>
    </row>
    <row r="1415" spans="1:26" s="129" customFormat="1" ht="12.75" customHeight="1" x14ac:dyDescent="0.2">
      <c r="A1415" s="318"/>
      <c r="B1415" s="256"/>
      <c r="C1415" s="257"/>
      <c r="D1415" s="257"/>
      <c r="E1415" s="257"/>
      <c r="F1415" s="433" t="s">
        <v>448</v>
      </c>
      <c r="G1415" s="190">
        <f t="shared" ref="G1415:G1421" si="586">G555</f>
        <v>0</v>
      </c>
      <c r="H1415" s="191">
        <f t="shared" ref="H1415:V1415" si="587">H555*VLOOKUP($F1415,DCT,2,FALSE)</f>
        <v>0</v>
      </c>
      <c r="I1415" s="179">
        <f t="shared" si="587"/>
        <v>0</v>
      </c>
      <c r="J1415" s="179">
        <f t="shared" si="587"/>
        <v>0</v>
      </c>
      <c r="K1415" s="197">
        <f t="shared" si="587"/>
        <v>0</v>
      </c>
      <c r="L1415" s="181">
        <f t="shared" si="587"/>
        <v>0</v>
      </c>
      <c r="M1415" s="192">
        <f t="shared" si="587"/>
        <v>0</v>
      </c>
      <c r="N1415" s="182">
        <f t="shared" si="587"/>
        <v>0</v>
      </c>
      <c r="O1415" s="182">
        <f t="shared" si="587"/>
        <v>0</v>
      </c>
      <c r="P1415" s="182">
        <f t="shared" si="587"/>
        <v>0</v>
      </c>
      <c r="Q1415" s="182">
        <f t="shared" si="587"/>
        <v>0</v>
      </c>
      <c r="R1415" s="182">
        <f t="shared" si="587"/>
        <v>0</v>
      </c>
      <c r="S1415" s="182">
        <f t="shared" si="587"/>
        <v>0</v>
      </c>
      <c r="T1415" s="182">
        <f t="shared" si="587"/>
        <v>0</v>
      </c>
      <c r="U1415" s="182">
        <f t="shared" si="587"/>
        <v>0</v>
      </c>
      <c r="V1415" s="195">
        <f t="shared" si="587"/>
        <v>0</v>
      </c>
      <c r="W1415" s="46">
        <f t="shared" ref="W1415:W1421" si="588">G1415-SUM(H1415:V1415)</f>
        <v>0</v>
      </c>
      <c r="X1415" s="72"/>
      <c r="Y1415"/>
      <c r="Z1415"/>
    </row>
    <row r="1416" spans="1:26" s="129" customFormat="1" ht="12.75" customHeight="1" x14ac:dyDescent="0.2">
      <c r="A1416" s="318"/>
      <c r="B1416" s="256"/>
      <c r="C1416" s="257"/>
      <c r="D1416" s="257"/>
      <c r="E1416" s="257"/>
      <c r="F1416" s="433" t="s">
        <v>449</v>
      </c>
      <c r="G1416" s="190">
        <f t="shared" si="586"/>
        <v>0</v>
      </c>
      <c r="H1416" s="191">
        <f t="shared" ref="H1416:V1416" si="589">H556*VLOOKUP($F1416,DCT,2,FALSE)</f>
        <v>0</v>
      </c>
      <c r="I1416" s="179">
        <f t="shared" si="589"/>
        <v>0</v>
      </c>
      <c r="J1416" s="179">
        <f t="shared" si="589"/>
        <v>0</v>
      </c>
      <c r="K1416" s="197">
        <f t="shared" si="589"/>
        <v>0</v>
      </c>
      <c r="L1416" s="181">
        <f t="shared" si="589"/>
        <v>0</v>
      </c>
      <c r="M1416" s="192">
        <f t="shared" si="589"/>
        <v>0</v>
      </c>
      <c r="N1416" s="182">
        <f t="shared" si="589"/>
        <v>0</v>
      </c>
      <c r="O1416" s="182">
        <f t="shared" si="589"/>
        <v>0</v>
      </c>
      <c r="P1416" s="182">
        <f t="shared" si="589"/>
        <v>0</v>
      </c>
      <c r="Q1416" s="182">
        <f t="shared" si="589"/>
        <v>0</v>
      </c>
      <c r="R1416" s="182">
        <f t="shared" si="589"/>
        <v>0</v>
      </c>
      <c r="S1416" s="182">
        <f t="shared" si="589"/>
        <v>0</v>
      </c>
      <c r="T1416" s="182">
        <f t="shared" si="589"/>
        <v>0</v>
      </c>
      <c r="U1416" s="182">
        <f t="shared" si="589"/>
        <v>0</v>
      </c>
      <c r="V1416" s="195">
        <f t="shared" si="589"/>
        <v>0</v>
      </c>
      <c r="W1416" s="46">
        <f t="shared" si="588"/>
        <v>0</v>
      </c>
      <c r="X1416" s="72"/>
      <c r="Y1416"/>
      <c r="Z1416"/>
    </row>
    <row r="1417" spans="1:26" s="129" customFormat="1" ht="12.75" customHeight="1" x14ac:dyDescent="0.2">
      <c r="A1417" s="318"/>
      <c r="B1417" s="256"/>
      <c r="C1417" s="257"/>
      <c r="D1417" s="257"/>
      <c r="E1417" s="257"/>
      <c r="F1417" s="433" t="s">
        <v>450</v>
      </c>
      <c r="G1417" s="190">
        <f t="shared" si="586"/>
        <v>0</v>
      </c>
      <c r="H1417" s="191">
        <f t="shared" ref="H1417:V1417" si="590">H557*VLOOKUP($F1417,DCT,2,FALSE)</f>
        <v>0</v>
      </c>
      <c r="I1417" s="179">
        <f t="shared" si="590"/>
        <v>0</v>
      </c>
      <c r="J1417" s="179">
        <f t="shared" si="590"/>
        <v>0</v>
      </c>
      <c r="K1417" s="197">
        <f t="shared" si="590"/>
        <v>0</v>
      </c>
      <c r="L1417" s="181">
        <f t="shared" si="590"/>
        <v>0</v>
      </c>
      <c r="M1417" s="192">
        <f t="shared" si="590"/>
        <v>0</v>
      </c>
      <c r="N1417" s="182">
        <f t="shared" si="590"/>
        <v>0</v>
      </c>
      <c r="O1417" s="182">
        <f t="shared" si="590"/>
        <v>0</v>
      </c>
      <c r="P1417" s="182">
        <f t="shared" si="590"/>
        <v>0</v>
      </c>
      <c r="Q1417" s="182">
        <f t="shared" si="590"/>
        <v>0</v>
      </c>
      <c r="R1417" s="182">
        <f t="shared" si="590"/>
        <v>0</v>
      </c>
      <c r="S1417" s="182">
        <f t="shared" si="590"/>
        <v>0</v>
      </c>
      <c r="T1417" s="182">
        <f t="shared" si="590"/>
        <v>0</v>
      </c>
      <c r="U1417" s="182">
        <f t="shared" si="590"/>
        <v>0</v>
      </c>
      <c r="V1417" s="195">
        <f t="shared" si="590"/>
        <v>0</v>
      </c>
      <c r="W1417" s="46">
        <f t="shared" si="588"/>
        <v>0</v>
      </c>
      <c r="X1417" s="72"/>
      <c r="Y1417"/>
      <c r="Z1417"/>
    </row>
    <row r="1418" spans="1:26" s="129" customFormat="1" ht="12.75" customHeight="1" x14ac:dyDescent="0.2">
      <c r="A1418" s="318"/>
      <c r="B1418" s="256"/>
      <c r="C1418" s="257"/>
      <c r="D1418" s="257"/>
      <c r="E1418" s="257"/>
      <c r="F1418" s="433" t="s">
        <v>451</v>
      </c>
      <c r="G1418" s="190">
        <f t="shared" si="586"/>
        <v>0</v>
      </c>
      <c r="H1418" s="191">
        <f t="shared" ref="H1418:V1418" si="591">H558*VLOOKUP($F1418,DCT,2,FALSE)</f>
        <v>0</v>
      </c>
      <c r="I1418" s="179">
        <f t="shared" si="591"/>
        <v>0</v>
      </c>
      <c r="J1418" s="179">
        <f t="shared" si="591"/>
        <v>0</v>
      </c>
      <c r="K1418" s="197">
        <f t="shared" si="591"/>
        <v>0</v>
      </c>
      <c r="L1418" s="181">
        <f t="shared" si="591"/>
        <v>0</v>
      </c>
      <c r="M1418" s="192">
        <f t="shared" si="591"/>
        <v>0</v>
      </c>
      <c r="N1418" s="182">
        <f t="shared" si="591"/>
        <v>0</v>
      </c>
      <c r="O1418" s="182">
        <f t="shared" si="591"/>
        <v>0</v>
      </c>
      <c r="P1418" s="182">
        <f t="shared" si="591"/>
        <v>0</v>
      </c>
      <c r="Q1418" s="182">
        <f t="shared" si="591"/>
        <v>0</v>
      </c>
      <c r="R1418" s="182">
        <f t="shared" si="591"/>
        <v>0</v>
      </c>
      <c r="S1418" s="182">
        <f t="shared" si="591"/>
        <v>0</v>
      </c>
      <c r="T1418" s="182">
        <f t="shared" si="591"/>
        <v>0</v>
      </c>
      <c r="U1418" s="182">
        <f t="shared" si="591"/>
        <v>0</v>
      </c>
      <c r="V1418" s="195">
        <f t="shared" si="591"/>
        <v>0</v>
      </c>
      <c r="W1418" s="46">
        <f t="shared" si="588"/>
        <v>0</v>
      </c>
      <c r="X1418" s="72"/>
      <c r="Y1418"/>
      <c r="Z1418"/>
    </row>
    <row r="1419" spans="1:26" s="129" customFormat="1" ht="12.75" customHeight="1" x14ac:dyDescent="0.2">
      <c r="A1419" s="318"/>
      <c r="B1419" s="256"/>
      <c r="C1419" s="257"/>
      <c r="D1419" s="257"/>
      <c r="E1419" s="257"/>
      <c r="F1419" s="433" t="s">
        <v>484</v>
      </c>
      <c r="G1419" s="190">
        <f t="shared" si="586"/>
        <v>0</v>
      </c>
      <c r="H1419" s="191">
        <f t="shared" ref="H1419:K1421" si="592">H559*VLOOKUP($F1419,DCT,2,FALSE)</f>
        <v>0</v>
      </c>
      <c r="I1419" s="179">
        <f t="shared" si="592"/>
        <v>0</v>
      </c>
      <c r="J1419" s="179">
        <f t="shared" si="592"/>
        <v>0</v>
      </c>
      <c r="K1419" s="197">
        <f t="shared" si="592"/>
        <v>0</v>
      </c>
      <c r="L1419" s="196"/>
      <c r="M1419" s="195"/>
      <c r="N1419" s="195"/>
      <c r="O1419" s="195"/>
      <c r="P1419" s="195"/>
      <c r="Q1419" s="195"/>
      <c r="R1419" s="195"/>
      <c r="S1419" s="195"/>
      <c r="T1419" s="195"/>
      <c r="U1419" s="195"/>
      <c r="V1419" s="243"/>
      <c r="W1419" s="46"/>
      <c r="X1419" s="72"/>
      <c r="Y1419"/>
      <c r="Z1419"/>
    </row>
    <row r="1420" spans="1:26" s="129" customFormat="1" ht="12.75" customHeight="1" x14ac:dyDescent="0.2">
      <c r="A1420" s="318"/>
      <c r="B1420" s="256"/>
      <c r="C1420" s="257"/>
      <c r="D1420" s="257"/>
      <c r="E1420" s="257"/>
      <c r="F1420" s="433" t="s">
        <v>452</v>
      </c>
      <c r="G1420" s="190">
        <f t="shared" si="586"/>
        <v>0</v>
      </c>
      <c r="H1420" s="191">
        <f t="shared" si="592"/>
        <v>0</v>
      </c>
      <c r="I1420" s="179">
        <f t="shared" si="592"/>
        <v>0</v>
      </c>
      <c r="J1420" s="179">
        <f t="shared" si="592"/>
        <v>0</v>
      </c>
      <c r="K1420" s="197">
        <f t="shared" si="592"/>
        <v>0</v>
      </c>
      <c r="L1420" s="181">
        <f t="shared" ref="L1420:V1420" si="593">L560*VLOOKUP($F1420,DCT,2,FALSE)</f>
        <v>0</v>
      </c>
      <c r="M1420" s="192">
        <f t="shared" si="593"/>
        <v>0</v>
      </c>
      <c r="N1420" s="182">
        <f t="shared" si="593"/>
        <v>0</v>
      </c>
      <c r="O1420" s="182">
        <f t="shared" si="593"/>
        <v>0</v>
      </c>
      <c r="P1420" s="182">
        <f t="shared" si="593"/>
        <v>0</v>
      </c>
      <c r="Q1420" s="182">
        <f t="shared" si="593"/>
        <v>0</v>
      </c>
      <c r="R1420" s="182">
        <f t="shared" si="593"/>
        <v>0</v>
      </c>
      <c r="S1420" s="182">
        <f t="shared" si="593"/>
        <v>0</v>
      </c>
      <c r="T1420" s="182">
        <f t="shared" si="593"/>
        <v>0</v>
      </c>
      <c r="U1420" s="182">
        <f t="shared" si="593"/>
        <v>0</v>
      </c>
      <c r="V1420" s="195">
        <f t="shared" si="593"/>
        <v>0</v>
      </c>
      <c r="W1420" s="46">
        <f t="shared" si="588"/>
        <v>0</v>
      </c>
      <c r="X1420" s="72"/>
      <c r="Y1420"/>
      <c r="Z1420"/>
    </row>
    <row r="1421" spans="1:26" s="129" customFormat="1" ht="12.75" customHeight="1" x14ac:dyDescent="0.2">
      <c r="A1421" s="318"/>
      <c r="B1421" s="256"/>
      <c r="C1421" s="257"/>
      <c r="D1421" s="257"/>
      <c r="E1421" s="257"/>
      <c r="F1421" s="433" t="s">
        <v>453</v>
      </c>
      <c r="G1421" s="190">
        <f t="shared" si="586"/>
        <v>0</v>
      </c>
      <c r="H1421" s="191">
        <f t="shared" si="592"/>
        <v>0</v>
      </c>
      <c r="I1421" s="179">
        <f t="shared" si="592"/>
        <v>0</v>
      </c>
      <c r="J1421" s="179">
        <f t="shared" si="592"/>
        <v>0</v>
      </c>
      <c r="K1421" s="197">
        <f t="shared" si="592"/>
        <v>0</v>
      </c>
      <c r="L1421" s="181">
        <f t="shared" ref="L1421:V1421" si="594">L561*VLOOKUP($F1421,DCT,2,FALSE)</f>
        <v>0</v>
      </c>
      <c r="M1421" s="192">
        <f t="shared" si="594"/>
        <v>0</v>
      </c>
      <c r="N1421" s="182">
        <f t="shared" si="594"/>
        <v>0</v>
      </c>
      <c r="O1421" s="182">
        <f t="shared" si="594"/>
        <v>0</v>
      </c>
      <c r="P1421" s="182">
        <f t="shared" si="594"/>
        <v>0</v>
      </c>
      <c r="Q1421" s="182">
        <f t="shared" si="594"/>
        <v>0</v>
      </c>
      <c r="R1421" s="182">
        <f t="shared" si="594"/>
        <v>0</v>
      </c>
      <c r="S1421" s="182">
        <f t="shared" si="594"/>
        <v>0</v>
      </c>
      <c r="T1421" s="182">
        <f t="shared" si="594"/>
        <v>0</v>
      </c>
      <c r="U1421" s="182">
        <f t="shared" si="594"/>
        <v>0</v>
      </c>
      <c r="V1421" s="195">
        <f t="shared" si="594"/>
        <v>0</v>
      </c>
      <c r="W1421" s="46">
        <f t="shared" si="588"/>
        <v>0</v>
      </c>
      <c r="X1421" s="72"/>
      <c r="Y1421"/>
      <c r="Z1421"/>
    </row>
    <row r="1422" spans="1:26" s="129" customFormat="1" ht="12.75" customHeight="1" x14ac:dyDescent="0.2">
      <c r="A1422" s="318"/>
      <c r="B1422" s="256"/>
      <c r="C1422" s="257"/>
      <c r="D1422" s="23" t="s">
        <v>454</v>
      </c>
      <c r="E1422" s="23"/>
      <c r="F1422" s="591"/>
      <c r="G1422" s="69">
        <f>SUBTOTAL(9,G1423:G1424)</f>
        <v>0</v>
      </c>
      <c r="H1422" s="34">
        <f>SUBTOTAL(9,H1423:H1424)</f>
        <v>0</v>
      </c>
      <c r="I1422" s="66">
        <f t="shared" ref="I1422:V1422" si="595">SUBTOTAL(9,I1423:I1424)</f>
        <v>0</v>
      </c>
      <c r="J1422" s="66">
        <f t="shared" si="595"/>
        <v>0</v>
      </c>
      <c r="K1422" s="67">
        <f t="shared" si="595"/>
        <v>0</v>
      </c>
      <c r="L1422" s="34">
        <f t="shared" si="595"/>
        <v>0</v>
      </c>
      <c r="M1422" s="34">
        <f t="shared" si="595"/>
        <v>0</v>
      </c>
      <c r="N1422" s="34">
        <f t="shared" si="595"/>
        <v>0</v>
      </c>
      <c r="O1422" s="34">
        <f t="shared" si="595"/>
        <v>0</v>
      </c>
      <c r="P1422" s="34">
        <f t="shared" si="595"/>
        <v>0</v>
      </c>
      <c r="Q1422" s="34">
        <f t="shared" si="595"/>
        <v>0</v>
      </c>
      <c r="R1422" s="34">
        <f t="shared" si="595"/>
        <v>0</v>
      </c>
      <c r="S1422" s="34">
        <f t="shared" si="595"/>
        <v>0</v>
      </c>
      <c r="T1422" s="34">
        <f t="shared" si="595"/>
        <v>0</v>
      </c>
      <c r="U1422" s="34">
        <f t="shared" si="595"/>
        <v>0</v>
      </c>
      <c r="V1422" s="34">
        <f t="shared" si="595"/>
        <v>0</v>
      </c>
      <c r="W1422" s="33">
        <f>SUBTOTAL(9,W1423:W1424)</f>
        <v>0</v>
      </c>
      <c r="Y1422"/>
      <c r="Z1422"/>
    </row>
    <row r="1423" spans="1:26" s="129" customFormat="1" ht="12.75" customHeight="1" x14ac:dyDescent="0.2">
      <c r="A1423" s="318"/>
      <c r="B1423" s="256"/>
      <c r="C1423" s="257"/>
      <c r="D1423" s="257"/>
      <c r="E1423" s="257"/>
      <c r="F1423" s="433" t="s">
        <v>455</v>
      </c>
      <c r="G1423" s="190">
        <f>G563</f>
        <v>0</v>
      </c>
      <c r="H1423" s="191">
        <f t="shared" ref="H1423:V1423" si="596">H563*VLOOKUP($F1423,DCT,2,FALSE)</f>
        <v>0</v>
      </c>
      <c r="I1423" s="179">
        <f t="shared" si="596"/>
        <v>0</v>
      </c>
      <c r="J1423" s="179">
        <f t="shared" si="596"/>
        <v>0</v>
      </c>
      <c r="K1423" s="197">
        <f t="shared" si="596"/>
        <v>0</v>
      </c>
      <c r="L1423" s="181">
        <f t="shared" si="596"/>
        <v>0</v>
      </c>
      <c r="M1423" s="192">
        <f t="shared" si="596"/>
        <v>0</v>
      </c>
      <c r="N1423" s="182">
        <f t="shared" si="596"/>
        <v>0</v>
      </c>
      <c r="O1423" s="182">
        <f t="shared" si="596"/>
        <v>0</v>
      </c>
      <c r="P1423" s="182">
        <f t="shared" si="596"/>
        <v>0</v>
      </c>
      <c r="Q1423" s="182">
        <f t="shared" si="596"/>
        <v>0</v>
      </c>
      <c r="R1423" s="182">
        <f t="shared" si="596"/>
        <v>0</v>
      </c>
      <c r="S1423" s="182">
        <f t="shared" si="596"/>
        <v>0</v>
      </c>
      <c r="T1423" s="182">
        <f t="shared" si="596"/>
        <v>0</v>
      </c>
      <c r="U1423" s="182">
        <f t="shared" si="596"/>
        <v>0</v>
      </c>
      <c r="V1423" s="195">
        <f t="shared" si="596"/>
        <v>0</v>
      </c>
      <c r="W1423" s="46">
        <f>G1423-SUM(H1423:V1423)</f>
        <v>0</v>
      </c>
      <c r="X1423" s="72"/>
      <c r="Y1423"/>
      <c r="Z1423"/>
    </row>
    <row r="1424" spans="1:26" s="129" customFormat="1" ht="12.75" customHeight="1" x14ac:dyDescent="0.2">
      <c r="A1424" s="318"/>
      <c r="B1424" s="256"/>
      <c r="C1424" s="257"/>
      <c r="D1424" s="257"/>
      <c r="E1424" s="257"/>
      <c r="F1424" s="433" t="s">
        <v>456</v>
      </c>
      <c r="G1424" s="190">
        <f>G564</f>
        <v>0</v>
      </c>
      <c r="H1424" s="191">
        <f t="shared" ref="H1424:V1424" si="597">H564*VLOOKUP($F1424,DCT,2,FALSE)</f>
        <v>0</v>
      </c>
      <c r="I1424" s="179">
        <f t="shared" si="597"/>
        <v>0</v>
      </c>
      <c r="J1424" s="179">
        <f t="shared" si="597"/>
        <v>0</v>
      </c>
      <c r="K1424" s="197">
        <f t="shared" si="597"/>
        <v>0</v>
      </c>
      <c r="L1424" s="181">
        <f t="shared" si="597"/>
        <v>0</v>
      </c>
      <c r="M1424" s="192">
        <f t="shared" si="597"/>
        <v>0</v>
      </c>
      <c r="N1424" s="182">
        <f t="shared" si="597"/>
        <v>0</v>
      </c>
      <c r="O1424" s="182">
        <f t="shared" si="597"/>
        <v>0</v>
      </c>
      <c r="P1424" s="182">
        <f t="shared" si="597"/>
        <v>0</v>
      </c>
      <c r="Q1424" s="182">
        <f t="shared" si="597"/>
        <v>0</v>
      </c>
      <c r="R1424" s="182">
        <f t="shared" si="597"/>
        <v>0</v>
      </c>
      <c r="S1424" s="182">
        <f t="shared" si="597"/>
        <v>0</v>
      </c>
      <c r="T1424" s="182">
        <f t="shared" si="597"/>
        <v>0</v>
      </c>
      <c r="U1424" s="182">
        <f t="shared" si="597"/>
        <v>0</v>
      </c>
      <c r="V1424" s="195">
        <f t="shared" si="597"/>
        <v>0</v>
      </c>
      <c r="W1424" s="46">
        <f>G1424-SUM(H1424:V1424)</f>
        <v>0</v>
      </c>
      <c r="X1424" s="72"/>
      <c r="Y1424"/>
      <c r="Z1424"/>
    </row>
    <row r="1425" spans="1:26" s="129" customFormat="1" ht="12.75" customHeight="1" x14ac:dyDescent="0.2">
      <c r="A1425" s="318"/>
      <c r="B1425" s="256"/>
      <c r="C1425" s="257"/>
      <c r="D1425" s="23" t="s">
        <v>457</v>
      </c>
      <c r="E1425" s="257"/>
      <c r="F1425" s="257"/>
      <c r="G1425" s="69">
        <f>SUBTOTAL(9,G1426)</f>
        <v>0</v>
      </c>
      <c r="H1425" s="34">
        <f>SUBTOTAL(9,H1426)</f>
        <v>0</v>
      </c>
      <c r="I1425" s="66">
        <f t="shared" ref="I1425:V1425" si="598">SUBTOTAL(9,I1426)</f>
        <v>0</v>
      </c>
      <c r="J1425" s="66">
        <f t="shared" si="598"/>
        <v>0</v>
      </c>
      <c r="K1425" s="67">
        <f t="shared" si="598"/>
        <v>0</v>
      </c>
      <c r="L1425" s="34">
        <f t="shared" si="598"/>
        <v>0</v>
      </c>
      <c r="M1425" s="34">
        <f t="shared" si="598"/>
        <v>0</v>
      </c>
      <c r="N1425" s="34">
        <f t="shared" si="598"/>
        <v>0</v>
      </c>
      <c r="O1425" s="34">
        <f t="shared" si="598"/>
        <v>0</v>
      </c>
      <c r="P1425" s="34">
        <f t="shared" si="598"/>
        <v>0</v>
      </c>
      <c r="Q1425" s="34">
        <f t="shared" si="598"/>
        <v>0</v>
      </c>
      <c r="R1425" s="34">
        <f t="shared" si="598"/>
        <v>0</v>
      </c>
      <c r="S1425" s="34">
        <f t="shared" si="598"/>
        <v>0</v>
      </c>
      <c r="T1425" s="34">
        <f t="shared" si="598"/>
        <v>0</v>
      </c>
      <c r="U1425" s="34">
        <f t="shared" si="598"/>
        <v>0</v>
      </c>
      <c r="V1425" s="34">
        <f t="shared" si="598"/>
        <v>0</v>
      </c>
      <c r="W1425" s="46">
        <f>SUBTOTAL(9,W1426)</f>
        <v>0</v>
      </c>
      <c r="Y1425"/>
      <c r="Z1425"/>
    </row>
    <row r="1426" spans="1:26" s="129" customFormat="1" ht="12.75" customHeight="1" x14ac:dyDescent="0.2">
      <c r="A1426" s="318"/>
      <c r="B1426" s="256"/>
      <c r="C1426" s="257"/>
      <c r="D1426" s="257"/>
      <c r="E1426" s="257"/>
      <c r="F1426" s="433" t="s">
        <v>458</v>
      </c>
      <c r="G1426" s="190">
        <f>G566</f>
        <v>0</v>
      </c>
      <c r="H1426" s="191">
        <f t="shared" ref="H1426:V1426" si="599">H566*VLOOKUP($F1426,DCT,2,FALSE)</f>
        <v>0</v>
      </c>
      <c r="I1426" s="179">
        <f t="shared" si="599"/>
        <v>0</v>
      </c>
      <c r="J1426" s="179">
        <f t="shared" si="599"/>
        <v>0</v>
      </c>
      <c r="K1426" s="197">
        <f t="shared" si="599"/>
        <v>0</v>
      </c>
      <c r="L1426" s="181">
        <f t="shared" si="599"/>
        <v>0</v>
      </c>
      <c r="M1426" s="192">
        <f t="shared" si="599"/>
        <v>0</v>
      </c>
      <c r="N1426" s="182">
        <f t="shared" si="599"/>
        <v>0</v>
      </c>
      <c r="O1426" s="182">
        <f t="shared" si="599"/>
        <v>0</v>
      </c>
      <c r="P1426" s="182">
        <f t="shared" si="599"/>
        <v>0</v>
      </c>
      <c r="Q1426" s="182">
        <f t="shared" si="599"/>
        <v>0</v>
      </c>
      <c r="R1426" s="182">
        <f t="shared" si="599"/>
        <v>0</v>
      </c>
      <c r="S1426" s="182">
        <f t="shared" si="599"/>
        <v>0</v>
      </c>
      <c r="T1426" s="182">
        <f t="shared" si="599"/>
        <v>0</v>
      </c>
      <c r="U1426" s="182">
        <f t="shared" si="599"/>
        <v>0</v>
      </c>
      <c r="V1426" s="195">
        <f t="shared" si="599"/>
        <v>0</v>
      </c>
      <c r="W1426" s="46">
        <f>G1426-SUM(H1426:V1426)</f>
        <v>0</v>
      </c>
      <c r="X1426" s="72"/>
      <c r="Y1426"/>
      <c r="Z1426"/>
    </row>
    <row r="1427" spans="1:26" s="72" customFormat="1" outlineLevel="1" x14ac:dyDescent="0.2">
      <c r="A1427" s="318"/>
      <c r="B1427" s="25"/>
      <c r="C1427" s="24"/>
      <c r="D1427" s="23"/>
      <c r="E1427" s="64"/>
      <c r="F1427" s="24"/>
      <c r="G1427" s="435"/>
      <c r="H1427" s="70"/>
      <c r="I1427" s="66"/>
      <c r="J1427" s="66"/>
      <c r="K1427" s="67"/>
      <c r="L1427" s="34"/>
      <c r="M1427" s="34"/>
      <c r="N1427" s="34"/>
      <c r="O1427" s="34"/>
      <c r="P1427" s="34"/>
      <c r="Q1427" s="34"/>
      <c r="R1427" s="34"/>
      <c r="S1427" s="34"/>
      <c r="T1427" s="34"/>
      <c r="U1427" s="34"/>
      <c r="V1427" s="34"/>
      <c r="W1427" s="33"/>
      <c r="Y1427"/>
      <c r="Z1427"/>
    </row>
    <row r="1428" spans="1:26" s="72" customFormat="1" outlineLevel="1" x14ac:dyDescent="0.2">
      <c r="A1428" s="318"/>
      <c r="B1428" s="25"/>
      <c r="C1428" s="23" t="s">
        <v>480</v>
      </c>
      <c r="D1428" s="23"/>
      <c r="E1428" s="64"/>
      <c r="F1428" s="24"/>
      <c r="G1428" s="435">
        <f>SUBTOTAL(9,G1429:G1431)</f>
        <v>0</v>
      </c>
      <c r="H1428" s="70">
        <f t="shared" ref="H1428:W1428" si="600">SUBTOTAL(9,H1429:H1431)</f>
        <v>0</v>
      </c>
      <c r="I1428" s="66">
        <f t="shared" si="600"/>
        <v>0</v>
      </c>
      <c r="J1428" s="66">
        <f t="shared" si="600"/>
        <v>0</v>
      </c>
      <c r="K1428" s="67">
        <f t="shared" si="600"/>
        <v>0</v>
      </c>
      <c r="L1428" s="34">
        <f t="shared" si="600"/>
        <v>0</v>
      </c>
      <c r="M1428" s="34">
        <f t="shared" si="600"/>
        <v>0</v>
      </c>
      <c r="N1428" s="34">
        <f t="shared" si="600"/>
        <v>0</v>
      </c>
      <c r="O1428" s="34">
        <f t="shared" si="600"/>
        <v>0</v>
      </c>
      <c r="P1428" s="34">
        <f t="shared" si="600"/>
        <v>0</v>
      </c>
      <c r="Q1428" s="34">
        <f t="shared" si="600"/>
        <v>0</v>
      </c>
      <c r="R1428" s="34">
        <f t="shared" si="600"/>
        <v>0</v>
      </c>
      <c r="S1428" s="34">
        <f t="shared" si="600"/>
        <v>0</v>
      </c>
      <c r="T1428" s="34">
        <f t="shared" si="600"/>
        <v>0</v>
      </c>
      <c r="U1428" s="34">
        <f t="shared" si="600"/>
        <v>0</v>
      </c>
      <c r="V1428" s="34">
        <f t="shared" si="600"/>
        <v>0</v>
      </c>
      <c r="W1428" s="33">
        <f t="shared" si="600"/>
        <v>0</v>
      </c>
      <c r="Y1428"/>
      <c r="Z1428"/>
    </row>
    <row r="1429" spans="1:26" s="72" customFormat="1" outlineLevel="1" x14ac:dyDescent="0.2">
      <c r="A1429" s="318"/>
      <c r="B1429" s="25"/>
      <c r="C1429" s="24"/>
      <c r="D1429" s="23"/>
      <c r="E1429" s="64"/>
      <c r="F1429" s="433" t="s">
        <v>474</v>
      </c>
      <c r="G1429" s="436">
        <f>G569</f>
        <v>0</v>
      </c>
      <c r="H1429" s="437">
        <f t="shared" ref="H1429:V1429" si="601">H569*VLOOKUP($F1429,DCT,2,FALSE)</f>
        <v>0</v>
      </c>
      <c r="I1429" s="438">
        <f t="shared" si="601"/>
        <v>0</v>
      </c>
      <c r="J1429" s="438">
        <f t="shared" si="601"/>
        <v>0</v>
      </c>
      <c r="K1429" s="439">
        <f t="shared" si="601"/>
        <v>0</v>
      </c>
      <c r="L1429" s="440">
        <f t="shared" si="601"/>
        <v>0</v>
      </c>
      <c r="M1429" s="441">
        <f t="shared" si="601"/>
        <v>0</v>
      </c>
      <c r="N1429" s="438">
        <f t="shared" si="601"/>
        <v>0</v>
      </c>
      <c r="O1429" s="438">
        <f t="shared" si="601"/>
        <v>0</v>
      </c>
      <c r="P1429" s="438">
        <f t="shared" si="601"/>
        <v>0</v>
      </c>
      <c r="Q1429" s="438">
        <f t="shared" si="601"/>
        <v>0</v>
      </c>
      <c r="R1429" s="438">
        <f t="shared" si="601"/>
        <v>0</v>
      </c>
      <c r="S1429" s="438">
        <f t="shared" si="601"/>
        <v>0</v>
      </c>
      <c r="T1429" s="438">
        <f t="shared" si="601"/>
        <v>0</v>
      </c>
      <c r="U1429" s="438">
        <f t="shared" si="601"/>
        <v>0</v>
      </c>
      <c r="V1429" s="442">
        <f t="shared" si="601"/>
        <v>0</v>
      </c>
      <c r="W1429" s="436">
        <f t="shared" ref="W1429:W1431" si="602">G1429-SUM(H1429:V1429)</f>
        <v>0</v>
      </c>
      <c r="Y1429"/>
      <c r="Z1429"/>
    </row>
    <row r="1430" spans="1:26" s="72" customFormat="1" outlineLevel="1" x14ac:dyDescent="0.2">
      <c r="A1430" s="318"/>
      <c r="B1430" s="25"/>
      <c r="C1430" s="24"/>
      <c r="D1430" s="23"/>
      <c r="E1430" s="64"/>
      <c r="F1430" s="433" t="s">
        <v>475</v>
      </c>
      <c r="G1430" s="436">
        <f>G570</f>
        <v>0</v>
      </c>
      <c r="H1430" s="437">
        <f t="shared" ref="H1430:V1430" si="603">H570*VLOOKUP($F1430,DCT,2,FALSE)</f>
        <v>0</v>
      </c>
      <c r="I1430" s="438">
        <f t="shared" si="603"/>
        <v>0</v>
      </c>
      <c r="J1430" s="438">
        <f t="shared" si="603"/>
        <v>0</v>
      </c>
      <c r="K1430" s="439">
        <f t="shared" si="603"/>
        <v>0</v>
      </c>
      <c r="L1430" s="440">
        <f t="shared" si="603"/>
        <v>0</v>
      </c>
      <c r="M1430" s="441">
        <f t="shared" si="603"/>
        <v>0</v>
      </c>
      <c r="N1430" s="438">
        <f t="shared" si="603"/>
        <v>0</v>
      </c>
      <c r="O1430" s="438">
        <f t="shared" si="603"/>
        <v>0</v>
      </c>
      <c r="P1430" s="438">
        <f t="shared" si="603"/>
        <v>0</v>
      </c>
      <c r="Q1430" s="438">
        <f t="shared" si="603"/>
        <v>0</v>
      </c>
      <c r="R1430" s="438">
        <f t="shared" si="603"/>
        <v>0</v>
      </c>
      <c r="S1430" s="438">
        <f t="shared" si="603"/>
        <v>0</v>
      </c>
      <c r="T1430" s="438">
        <f t="shared" si="603"/>
        <v>0</v>
      </c>
      <c r="U1430" s="438">
        <f t="shared" si="603"/>
        <v>0</v>
      </c>
      <c r="V1430" s="442">
        <f t="shared" si="603"/>
        <v>0</v>
      </c>
      <c r="W1430" s="436">
        <f t="shared" si="602"/>
        <v>0</v>
      </c>
      <c r="Y1430"/>
      <c r="Z1430"/>
    </row>
    <row r="1431" spans="1:26" s="72" customFormat="1" outlineLevel="1" x14ac:dyDescent="0.2">
      <c r="A1431" s="318"/>
      <c r="B1431" s="25"/>
      <c r="C1431" s="24"/>
      <c r="D1431" s="23"/>
      <c r="E1431" s="64"/>
      <c r="F1431" s="433" t="s">
        <v>476</v>
      </c>
      <c r="G1431" s="436">
        <f>G571</f>
        <v>0</v>
      </c>
      <c r="H1431" s="437">
        <f t="shared" ref="H1431:V1431" si="604">H571*VLOOKUP($F1431,DCT,2,FALSE)</f>
        <v>0</v>
      </c>
      <c r="I1431" s="438">
        <f t="shared" si="604"/>
        <v>0</v>
      </c>
      <c r="J1431" s="438">
        <f t="shared" si="604"/>
        <v>0</v>
      </c>
      <c r="K1431" s="439">
        <f t="shared" si="604"/>
        <v>0</v>
      </c>
      <c r="L1431" s="440">
        <f t="shared" si="604"/>
        <v>0</v>
      </c>
      <c r="M1431" s="441">
        <f t="shared" si="604"/>
        <v>0</v>
      </c>
      <c r="N1431" s="438">
        <f t="shared" si="604"/>
        <v>0</v>
      </c>
      <c r="O1431" s="438">
        <f t="shared" si="604"/>
        <v>0</v>
      </c>
      <c r="P1431" s="438">
        <f t="shared" si="604"/>
        <v>0</v>
      </c>
      <c r="Q1431" s="438">
        <f t="shared" si="604"/>
        <v>0</v>
      </c>
      <c r="R1431" s="438">
        <f t="shared" si="604"/>
        <v>0</v>
      </c>
      <c r="S1431" s="438">
        <f t="shared" si="604"/>
        <v>0</v>
      </c>
      <c r="T1431" s="438">
        <f t="shared" si="604"/>
        <v>0</v>
      </c>
      <c r="U1431" s="438">
        <f t="shared" si="604"/>
        <v>0</v>
      </c>
      <c r="V1431" s="442">
        <f t="shared" si="604"/>
        <v>0</v>
      </c>
      <c r="W1431" s="436">
        <f t="shared" si="602"/>
        <v>0</v>
      </c>
      <c r="Y1431"/>
      <c r="Z1431"/>
    </row>
    <row r="1432" spans="1:26" s="129" customFormat="1" ht="12.75" customHeight="1" x14ac:dyDescent="0.2">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c r="Y1432"/>
      <c r="Z1432"/>
    </row>
    <row r="1433" spans="1:26" s="129" customFormat="1" ht="16.5" thickBot="1" x14ac:dyDescent="0.25">
      <c r="A1433" s="318"/>
      <c r="B1433" s="79" t="s">
        <v>459</v>
      </c>
      <c r="C1433" s="80"/>
      <c r="D1433" s="80"/>
      <c r="E1433" s="80"/>
      <c r="F1433" s="80"/>
      <c r="G1433" s="92">
        <f t="shared" ref="G1433:W1433" si="605">SUBTOTAL(9,G1383:G1432)</f>
        <v>0</v>
      </c>
      <c r="H1433" s="419">
        <f t="shared" si="605"/>
        <v>0</v>
      </c>
      <c r="I1433" s="420">
        <f t="shared" si="605"/>
        <v>0</v>
      </c>
      <c r="J1433" s="420">
        <f t="shared" si="605"/>
        <v>0</v>
      </c>
      <c r="K1433" s="421">
        <f t="shared" si="605"/>
        <v>0</v>
      </c>
      <c r="L1433" s="422">
        <f t="shared" si="605"/>
        <v>0</v>
      </c>
      <c r="M1433" s="424">
        <f t="shared" si="605"/>
        <v>0</v>
      </c>
      <c r="N1433" s="423">
        <f t="shared" si="605"/>
        <v>0</v>
      </c>
      <c r="O1433" s="423">
        <f t="shared" si="605"/>
        <v>0</v>
      </c>
      <c r="P1433" s="423">
        <f t="shared" si="605"/>
        <v>0</v>
      </c>
      <c r="Q1433" s="423">
        <f t="shared" si="605"/>
        <v>0</v>
      </c>
      <c r="R1433" s="423">
        <f t="shared" si="605"/>
        <v>0</v>
      </c>
      <c r="S1433" s="423">
        <f t="shared" si="605"/>
        <v>0</v>
      </c>
      <c r="T1433" s="423">
        <f t="shared" si="605"/>
        <v>0</v>
      </c>
      <c r="U1433" s="423">
        <f t="shared" si="605"/>
        <v>0</v>
      </c>
      <c r="V1433" s="94">
        <f t="shared" si="605"/>
        <v>0</v>
      </c>
      <c r="W1433" s="97">
        <f t="shared" si="605"/>
        <v>0</v>
      </c>
      <c r="X1433" s="72"/>
      <c r="Y1433"/>
      <c r="Z1433"/>
    </row>
    <row r="1434" spans="1:26" ht="13.5" thickBot="1" x14ac:dyDescent="0.25">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c r="Y1434"/>
      <c r="Z1434"/>
    </row>
    <row r="1435" spans="1:26" s="150" customFormat="1" ht="15.75" x14ac:dyDescent="0.2">
      <c r="A1435" s="319"/>
      <c r="B1435" s="325" t="s">
        <v>149</v>
      </c>
      <c r="C1435" s="170"/>
      <c r="D1435" s="170"/>
      <c r="E1435" s="170"/>
      <c r="F1435" s="170"/>
      <c r="G1435" s="238"/>
      <c r="H1435" s="239"/>
      <c r="I1435" s="239"/>
      <c r="J1435" s="239"/>
      <c r="K1435" s="241"/>
      <c r="L1435" s="240"/>
      <c r="M1435" s="239"/>
      <c r="N1435" s="239"/>
      <c r="O1435" s="239"/>
      <c r="P1435" s="239"/>
      <c r="Q1435" s="239"/>
      <c r="R1435" s="239"/>
      <c r="S1435" s="239"/>
      <c r="T1435" s="239"/>
      <c r="U1435" s="239"/>
      <c r="V1435" s="241"/>
      <c r="W1435" s="241"/>
      <c r="Y1435"/>
      <c r="Z1435"/>
    </row>
    <row r="1436" spans="1:26" x14ac:dyDescent="0.2">
      <c r="A1436" s="318"/>
      <c r="B1436" s="30"/>
      <c r="C1436" s="23" t="s">
        <v>199</v>
      </c>
      <c r="D1436" s="24"/>
      <c r="E1436" s="24"/>
      <c r="F1436" s="24"/>
      <c r="G1436" s="49"/>
      <c r="H1436" s="42"/>
      <c r="I1436" s="42"/>
      <c r="J1436" s="42"/>
      <c r="K1436" s="44"/>
      <c r="L1436" s="43"/>
      <c r="M1436" s="42"/>
      <c r="N1436" s="42"/>
      <c r="O1436" s="42"/>
      <c r="P1436" s="42"/>
      <c r="Q1436" s="42"/>
      <c r="R1436" s="42"/>
      <c r="S1436" s="42"/>
      <c r="T1436" s="42"/>
      <c r="U1436" s="42"/>
      <c r="V1436" s="44"/>
      <c r="W1436" s="44"/>
      <c r="Y1436"/>
      <c r="Z1436"/>
    </row>
    <row r="1437" spans="1:26" s="72" customFormat="1" x14ac:dyDescent="0.2">
      <c r="A1437" s="322"/>
      <c r="B1437" s="25"/>
      <c r="C1437" s="23"/>
      <c r="D1437" s="65" t="s">
        <v>52</v>
      </c>
      <c r="E1437" s="24"/>
      <c r="F1437" s="24"/>
      <c r="G1437" s="69"/>
      <c r="H1437" s="70"/>
      <c r="I1437" s="66"/>
      <c r="J1437" s="66"/>
      <c r="K1437" s="67"/>
      <c r="L1437" s="51"/>
      <c r="M1437" s="34"/>
      <c r="N1437" s="34"/>
      <c r="O1437" s="34"/>
      <c r="P1437" s="34"/>
      <c r="Q1437" s="34"/>
      <c r="R1437" s="34"/>
      <c r="S1437" s="34"/>
      <c r="T1437" s="34"/>
      <c r="U1437" s="34"/>
      <c r="V1437" s="37"/>
      <c r="W1437" s="37"/>
      <c r="Y1437"/>
      <c r="Z1437"/>
    </row>
    <row r="1438" spans="1:26" s="72" customFormat="1" x14ac:dyDescent="0.2">
      <c r="A1438" s="322"/>
      <c r="B1438" s="25"/>
      <c r="C1438" s="23"/>
      <c r="D1438" s="23"/>
      <c r="E1438" s="24" t="s">
        <v>153</v>
      </c>
      <c r="F1438" s="24"/>
      <c r="G1438" s="69">
        <f>SUBTOTAL(9,G1439:G1442)</f>
        <v>0</v>
      </c>
      <c r="H1438" s="70">
        <f t="shared" ref="H1438:W1438" si="606">SUBTOTAL(9,H1439:H1442)</f>
        <v>0</v>
      </c>
      <c r="I1438" s="66">
        <f t="shared" si="606"/>
        <v>0</v>
      </c>
      <c r="J1438" s="66">
        <f t="shared" si="606"/>
        <v>0</v>
      </c>
      <c r="K1438" s="67">
        <f t="shared" si="606"/>
        <v>0</v>
      </c>
      <c r="L1438" s="34">
        <f t="shared" si="606"/>
        <v>0</v>
      </c>
      <c r="M1438" s="34">
        <f t="shared" si="606"/>
        <v>0</v>
      </c>
      <c r="N1438" s="34">
        <f t="shared" si="606"/>
        <v>0</v>
      </c>
      <c r="O1438" s="34">
        <f t="shared" si="606"/>
        <v>0</v>
      </c>
      <c r="P1438" s="34">
        <f t="shared" si="606"/>
        <v>0</v>
      </c>
      <c r="Q1438" s="34">
        <f t="shared" si="606"/>
        <v>0</v>
      </c>
      <c r="R1438" s="34">
        <f t="shared" si="606"/>
        <v>0</v>
      </c>
      <c r="S1438" s="34">
        <f t="shared" si="606"/>
        <v>0</v>
      </c>
      <c r="T1438" s="34">
        <f t="shared" si="606"/>
        <v>0</v>
      </c>
      <c r="U1438" s="34">
        <f t="shared" si="606"/>
        <v>0</v>
      </c>
      <c r="V1438" s="34">
        <f t="shared" si="606"/>
        <v>0</v>
      </c>
      <c r="W1438" s="33">
        <f t="shared" si="606"/>
        <v>0</v>
      </c>
      <c r="Y1438"/>
      <c r="Z1438"/>
    </row>
    <row r="1439" spans="1:26" s="72" customFormat="1" outlineLevel="1" x14ac:dyDescent="0.2">
      <c r="A1439" s="322"/>
      <c r="B1439" s="25"/>
      <c r="C1439" s="23"/>
      <c r="D1439" s="23"/>
      <c r="E1439" s="24"/>
      <c r="F1439" s="176" t="s">
        <v>154</v>
      </c>
      <c r="G1439" s="190">
        <f>G579</f>
        <v>0</v>
      </c>
      <c r="H1439" s="242">
        <f>G1439*(1-VLOOKUP($F1439,SHT,5,FALSE))+H579*(1-VLOOKUP($F1439,SHT,5,FALSE))</f>
        <v>0</v>
      </c>
      <c r="I1439" s="179">
        <f t="shared" ref="I1439:V1439" si="607">I579*(1-VLOOKUP($F1439,SHT,5,FALSE))</f>
        <v>0</v>
      </c>
      <c r="J1439" s="179">
        <f t="shared" si="607"/>
        <v>0</v>
      </c>
      <c r="K1439" s="197">
        <f t="shared" si="607"/>
        <v>0</v>
      </c>
      <c r="L1439" s="181">
        <f t="shared" si="607"/>
        <v>0</v>
      </c>
      <c r="M1439" s="192">
        <f t="shared" si="607"/>
        <v>0</v>
      </c>
      <c r="N1439" s="182">
        <f t="shared" si="607"/>
        <v>0</v>
      </c>
      <c r="O1439" s="182">
        <f t="shared" si="607"/>
        <v>0</v>
      </c>
      <c r="P1439" s="182">
        <f t="shared" si="607"/>
        <v>0</v>
      </c>
      <c r="Q1439" s="182">
        <f t="shared" si="607"/>
        <v>0</v>
      </c>
      <c r="R1439" s="182">
        <f t="shared" si="607"/>
        <v>0</v>
      </c>
      <c r="S1439" s="182">
        <f t="shared" si="607"/>
        <v>0</v>
      </c>
      <c r="T1439" s="178">
        <f t="shared" si="607"/>
        <v>0</v>
      </c>
      <c r="U1439" s="182">
        <f t="shared" si="607"/>
        <v>0</v>
      </c>
      <c r="V1439" s="183">
        <f t="shared" si="607"/>
        <v>0</v>
      </c>
      <c r="W1439" s="46">
        <f>W579</f>
        <v>0</v>
      </c>
      <c r="Y1439"/>
      <c r="Z1439"/>
    </row>
    <row r="1440" spans="1:26" s="72" customFormat="1" outlineLevel="1" x14ac:dyDescent="0.2">
      <c r="A1440" s="322"/>
      <c r="B1440" s="25"/>
      <c r="C1440" s="23"/>
      <c r="D1440" s="23"/>
      <c r="E1440" s="24"/>
      <c r="F1440" s="176" t="s">
        <v>155</v>
      </c>
      <c r="G1440" s="190">
        <f>G580</f>
        <v>0</v>
      </c>
      <c r="H1440" s="242">
        <f>G1440*(1-VLOOKUP($F1440,SHT,5,FALSE))+H580*(1-VLOOKUP($F1440,SHT,5,FALSE))</f>
        <v>0</v>
      </c>
      <c r="I1440" s="179">
        <f t="shared" ref="I1440:V1440" si="608">I580*(1-VLOOKUP($F1440,SHT,5,FALSE))</f>
        <v>0</v>
      </c>
      <c r="J1440" s="179">
        <f t="shared" si="608"/>
        <v>0</v>
      </c>
      <c r="K1440" s="197">
        <f t="shared" si="608"/>
        <v>0</v>
      </c>
      <c r="L1440" s="181">
        <f t="shared" si="608"/>
        <v>0</v>
      </c>
      <c r="M1440" s="192">
        <f t="shared" si="608"/>
        <v>0</v>
      </c>
      <c r="N1440" s="182">
        <f t="shared" si="608"/>
        <v>0</v>
      </c>
      <c r="O1440" s="182">
        <f t="shared" si="608"/>
        <v>0</v>
      </c>
      <c r="P1440" s="182">
        <f t="shared" si="608"/>
        <v>0</v>
      </c>
      <c r="Q1440" s="182">
        <f t="shared" si="608"/>
        <v>0</v>
      </c>
      <c r="R1440" s="182">
        <f t="shared" si="608"/>
        <v>0</v>
      </c>
      <c r="S1440" s="182">
        <f t="shared" si="608"/>
        <v>0</v>
      </c>
      <c r="T1440" s="178">
        <f t="shared" si="608"/>
        <v>0</v>
      </c>
      <c r="U1440" s="182">
        <f t="shared" si="608"/>
        <v>0</v>
      </c>
      <c r="V1440" s="183">
        <f t="shared" si="608"/>
        <v>0</v>
      </c>
      <c r="W1440" s="46">
        <f>W580</f>
        <v>0</v>
      </c>
      <c r="Y1440"/>
      <c r="Z1440"/>
    </row>
    <row r="1441" spans="1:26" s="72" customFormat="1" outlineLevel="1" x14ac:dyDescent="0.2">
      <c r="A1441" s="322"/>
      <c r="B1441" s="25"/>
      <c r="C1441" s="23"/>
      <c r="D1441" s="23"/>
      <c r="E1441" s="24"/>
      <c r="F1441" s="176" t="s">
        <v>156</v>
      </c>
      <c r="G1441" s="190">
        <f>G581</f>
        <v>0</v>
      </c>
      <c r="H1441" s="242">
        <f>G1441*(1-VLOOKUP($F1441,SHT,5,FALSE))+H581*(1-VLOOKUP($F1441,SHT,5,FALSE))</f>
        <v>0</v>
      </c>
      <c r="I1441" s="179">
        <f t="shared" ref="I1441:V1441" si="609">I581*(1-VLOOKUP($F1441,SHT,5,FALSE))</f>
        <v>0</v>
      </c>
      <c r="J1441" s="179">
        <f t="shared" si="609"/>
        <v>0</v>
      </c>
      <c r="K1441" s="197">
        <f t="shared" si="609"/>
        <v>0</v>
      </c>
      <c r="L1441" s="181">
        <f t="shared" si="609"/>
        <v>0</v>
      </c>
      <c r="M1441" s="192">
        <f t="shared" si="609"/>
        <v>0</v>
      </c>
      <c r="N1441" s="182">
        <f t="shared" si="609"/>
        <v>0</v>
      </c>
      <c r="O1441" s="182">
        <f t="shared" si="609"/>
        <v>0</v>
      </c>
      <c r="P1441" s="182">
        <f t="shared" si="609"/>
        <v>0</v>
      </c>
      <c r="Q1441" s="182">
        <f t="shared" si="609"/>
        <v>0</v>
      </c>
      <c r="R1441" s="182">
        <f t="shared" si="609"/>
        <v>0</v>
      </c>
      <c r="S1441" s="182">
        <f t="shared" si="609"/>
        <v>0</v>
      </c>
      <c r="T1441" s="178">
        <f t="shared" si="609"/>
        <v>0</v>
      </c>
      <c r="U1441" s="182">
        <f t="shared" si="609"/>
        <v>0</v>
      </c>
      <c r="V1441" s="183">
        <f t="shared" si="609"/>
        <v>0</v>
      </c>
      <c r="W1441" s="46">
        <f>W581</f>
        <v>0</v>
      </c>
      <c r="Y1441"/>
      <c r="Z1441"/>
    </row>
    <row r="1442" spans="1:26" s="72" customFormat="1" outlineLevel="1" x14ac:dyDescent="0.2">
      <c r="A1442" s="322"/>
      <c r="B1442" s="25"/>
      <c r="C1442" s="23"/>
      <c r="D1442" s="23"/>
      <c r="E1442" s="24"/>
      <c r="F1442" s="176" t="s">
        <v>197</v>
      </c>
      <c r="G1442" s="190">
        <f>G582</f>
        <v>0</v>
      </c>
      <c r="H1442" s="242">
        <f>G1442*(1-VLOOKUP($F1442,SHT,5,FALSE))+H582*(1-VLOOKUP($F1442,SHT,5,FALSE))</f>
        <v>0</v>
      </c>
      <c r="I1442" s="179">
        <f t="shared" ref="I1442:V1442" si="610">I582*(1-VLOOKUP($F1442,SHT,5,FALSE))</f>
        <v>0</v>
      </c>
      <c r="J1442" s="179">
        <f t="shared" si="610"/>
        <v>0</v>
      </c>
      <c r="K1442" s="197">
        <f t="shared" si="610"/>
        <v>0</v>
      </c>
      <c r="L1442" s="181">
        <f t="shared" si="610"/>
        <v>0</v>
      </c>
      <c r="M1442" s="192">
        <f t="shared" si="610"/>
        <v>0</v>
      </c>
      <c r="N1442" s="182">
        <f t="shared" si="610"/>
        <v>0</v>
      </c>
      <c r="O1442" s="182">
        <f t="shared" si="610"/>
        <v>0</v>
      </c>
      <c r="P1442" s="182">
        <f t="shared" si="610"/>
        <v>0</v>
      </c>
      <c r="Q1442" s="182">
        <f t="shared" si="610"/>
        <v>0</v>
      </c>
      <c r="R1442" s="182">
        <f t="shared" si="610"/>
        <v>0</v>
      </c>
      <c r="S1442" s="182">
        <f t="shared" si="610"/>
        <v>0</v>
      </c>
      <c r="T1442" s="178">
        <f t="shared" si="610"/>
        <v>0</v>
      </c>
      <c r="U1442" s="182">
        <f t="shared" si="610"/>
        <v>0</v>
      </c>
      <c r="V1442" s="183">
        <f t="shared" si="610"/>
        <v>0</v>
      </c>
      <c r="W1442" s="46">
        <f>W582</f>
        <v>0</v>
      </c>
      <c r="Y1442"/>
      <c r="Z1442"/>
    </row>
    <row r="1443" spans="1:26" s="72" customFormat="1" x14ac:dyDescent="0.2">
      <c r="A1443" s="322"/>
      <c r="B1443" s="25"/>
      <c r="C1443" s="23"/>
      <c r="D1443" s="23"/>
      <c r="E1443" s="24" t="s">
        <v>157</v>
      </c>
      <c r="F1443" s="24"/>
      <c r="G1443" s="69">
        <f t="shared" ref="G1443:W1443" si="611">SUBTOTAL(9,G1444:G1447)</f>
        <v>0</v>
      </c>
      <c r="H1443" s="70">
        <f t="shared" si="611"/>
        <v>0</v>
      </c>
      <c r="I1443" s="66">
        <f t="shared" si="611"/>
        <v>0</v>
      </c>
      <c r="J1443" s="66">
        <f t="shared" si="611"/>
        <v>0</v>
      </c>
      <c r="K1443" s="67">
        <f t="shared" si="611"/>
        <v>0</v>
      </c>
      <c r="L1443" s="34">
        <f t="shared" si="611"/>
        <v>0</v>
      </c>
      <c r="M1443" s="34">
        <f t="shared" si="611"/>
        <v>0</v>
      </c>
      <c r="N1443" s="34">
        <f t="shared" si="611"/>
        <v>0</v>
      </c>
      <c r="O1443" s="34">
        <f t="shared" si="611"/>
        <v>0</v>
      </c>
      <c r="P1443" s="34">
        <f t="shared" si="611"/>
        <v>0</v>
      </c>
      <c r="Q1443" s="34">
        <f t="shared" si="611"/>
        <v>0</v>
      </c>
      <c r="R1443" s="34">
        <f t="shared" si="611"/>
        <v>0</v>
      </c>
      <c r="S1443" s="34">
        <f t="shared" si="611"/>
        <v>0</v>
      </c>
      <c r="T1443" s="34">
        <f t="shared" si="611"/>
        <v>0</v>
      </c>
      <c r="U1443" s="34">
        <f t="shared" si="611"/>
        <v>0</v>
      </c>
      <c r="V1443" s="34">
        <f t="shared" si="611"/>
        <v>0</v>
      </c>
      <c r="W1443" s="33">
        <f t="shared" si="611"/>
        <v>0</v>
      </c>
      <c r="Y1443"/>
      <c r="Z1443"/>
    </row>
    <row r="1444" spans="1:26" s="72" customFormat="1" outlineLevel="1" x14ac:dyDescent="0.2">
      <c r="A1444" s="322"/>
      <c r="B1444" s="25"/>
      <c r="C1444" s="23"/>
      <c r="D1444" s="23"/>
      <c r="E1444" s="24"/>
      <c r="F1444" s="176" t="s">
        <v>158</v>
      </c>
      <c r="G1444" s="190">
        <f>G584</f>
        <v>0</v>
      </c>
      <c r="H1444" s="242">
        <f>G1444*(1-VLOOKUP($F1444,SHT,5,FALSE))+H584*(1-VLOOKUP($F1444,SHT,5,FALSE))</f>
        <v>0</v>
      </c>
      <c r="I1444" s="179">
        <f t="shared" ref="I1444:V1444" si="612">I584*(1-VLOOKUP($F1444,SHT,5,FALSE))</f>
        <v>0</v>
      </c>
      <c r="J1444" s="179">
        <f t="shared" si="612"/>
        <v>0</v>
      </c>
      <c r="K1444" s="197">
        <f t="shared" si="612"/>
        <v>0</v>
      </c>
      <c r="L1444" s="181">
        <f t="shared" si="612"/>
        <v>0</v>
      </c>
      <c r="M1444" s="192">
        <f t="shared" si="612"/>
        <v>0</v>
      </c>
      <c r="N1444" s="182">
        <f t="shared" si="612"/>
        <v>0</v>
      </c>
      <c r="O1444" s="182">
        <f t="shared" si="612"/>
        <v>0</v>
      </c>
      <c r="P1444" s="182">
        <f t="shared" si="612"/>
        <v>0</v>
      </c>
      <c r="Q1444" s="182">
        <f t="shared" si="612"/>
        <v>0</v>
      </c>
      <c r="R1444" s="182">
        <f t="shared" si="612"/>
        <v>0</v>
      </c>
      <c r="S1444" s="182">
        <f t="shared" si="612"/>
        <v>0</v>
      </c>
      <c r="T1444" s="178">
        <f t="shared" si="612"/>
        <v>0</v>
      </c>
      <c r="U1444" s="182">
        <f t="shared" si="612"/>
        <v>0</v>
      </c>
      <c r="V1444" s="183">
        <f t="shared" si="612"/>
        <v>0</v>
      </c>
      <c r="W1444" s="46">
        <f>W584</f>
        <v>0</v>
      </c>
      <c r="Y1444"/>
      <c r="Z1444"/>
    </row>
    <row r="1445" spans="1:26" s="72" customFormat="1" outlineLevel="1" x14ac:dyDescent="0.2">
      <c r="A1445" s="322"/>
      <c r="B1445" s="25"/>
      <c r="C1445" s="23"/>
      <c r="D1445" s="23"/>
      <c r="E1445" s="24"/>
      <c r="F1445" s="176" t="s">
        <v>159</v>
      </c>
      <c r="G1445" s="190">
        <f>G585</f>
        <v>0</v>
      </c>
      <c r="H1445" s="242">
        <f>G1445*(1-VLOOKUP($F1445,SHT,5,FALSE))+H585*(1-VLOOKUP($F1445,SHT,5,FALSE))</f>
        <v>0</v>
      </c>
      <c r="I1445" s="179">
        <f t="shared" ref="I1445:V1445" si="613">I585*(1-VLOOKUP($F1445,SHT,5,FALSE))</f>
        <v>0</v>
      </c>
      <c r="J1445" s="179">
        <f t="shared" si="613"/>
        <v>0</v>
      </c>
      <c r="K1445" s="197">
        <f t="shared" si="613"/>
        <v>0</v>
      </c>
      <c r="L1445" s="181">
        <f t="shared" si="613"/>
        <v>0</v>
      </c>
      <c r="M1445" s="192">
        <f t="shared" si="613"/>
        <v>0</v>
      </c>
      <c r="N1445" s="182">
        <f t="shared" si="613"/>
        <v>0</v>
      </c>
      <c r="O1445" s="182">
        <f t="shared" si="613"/>
        <v>0</v>
      </c>
      <c r="P1445" s="182">
        <f t="shared" si="613"/>
        <v>0</v>
      </c>
      <c r="Q1445" s="182">
        <f t="shared" si="613"/>
        <v>0</v>
      </c>
      <c r="R1445" s="182">
        <f t="shared" si="613"/>
        <v>0</v>
      </c>
      <c r="S1445" s="182">
        <f t="shared" si="613"/>
        <v>0</v>
      </c>
      <c r="T1445" s="178">
        <f t="shared" si="613"/>
        <v>0</v>
      </c>
      <c r="U1445" s="182">
        <f t="shared" si="613"/>
        <v>0</v>
      </c>
      <c r="V1445" s="183">
        <f t="shared" si="613"/>
        <v>0</v>
      </c>
      <c r="W1445" s="46">
        <f>W585</f>
        <v>0</v>
      </c>
      <c r="Y1445"/>
      <c r="Z1445"/>
    </row>
    <row r="1446" spans="1:26" s="72" customFormat="1" outlineLevel="1" x14ac:dyDescent="0.2">
      <c r="A1446" s="322"/>
      <c r="B1446" s="25"/>
      <c r="C1446" s="23"/>
      <c r="D1446" s="23"/>
      <c r="E1446" s="24"/>
      <c r="F1446" s="176" t="s">
        <v>160</v>
      </c>
      <c r="G1446" s="190">
        <f>G586</f>
        <v>0</v>
      </c>
      <c r="H1446" s="242">
        <f>G1446*(1-VLOOKUP($F1446,SHT,5,FALSE))+H586*(1-VLOOKUP($F1446,SHT,5,FALSE))</f>
        <v>0</v>
      </c>
      <c r="I1446" s="179">
        <f t="shared" ref="I1446:V1446" si="614">I586*(1-VLOOKUP($F1446,SHT,5,FALSE))</f>
        <v>0</v>
      </c>
      <c r="J1446" s="179">
        <f t="shared" si="614"/>
        <v>0</v>
      </c>
      <c r="K1446" s="197">
        <f t="shared" si="614"/>
        <v>0</v>
      </c>
      <c r="L1446" s="181">
        <f t="shared" si="614"/>
        <v>0</v>
      </c>
      <c r="M1446" s="192">
        <f t="shared" si="614"/>
        <v>0</v>
      </c>
      <c r="N1446" s="182">
        <f t="shared" si="614"/>
        <v>0</v>
      </c>
      <c r="O1446" s="182">
        <f t="shared" si="614"/>
        <v>0</v>
      </c>
      <c r="P1446" s="182">
        <f t="shared" si="614"/>
        <v>0</v>
      </c>
      <c r="Q1446" s="182">
        <f t="shared" si="614"/>
        <v>0</v>
      </c>
      <c r="R1446" s="182">
        <f t="shared" si="614"/>
        <v>0</v>
      </c>
      <c r="S1446" s="182">
        <f t="shared" si="614"/>
        <v>0</v>
      </c>
      <c r="T1446" s="178">
        <f t="shared" si="614"/>
        <v>0</v>
      </c>
      <c r="U1446" s="182">
        <f t="shared" si="614"/>
        <v>0</v>
      </c>
      <c r="V1446" s="183">
        <f t="shared" si="614"/>
        <v>0</v>
      </c>
      <c r="W1446" s="46">
        <f>W586</f>
        <v>0</v>
      </c>
      <c r="Y1446"/>
      <c r="Z1446"/>
    </row>
    <row r="1447" spans="1:26" s="72" customFormat="1" outlineLevel="1" x14ac:dyDescent="0.2">
      <c r="A1447" s="322"/>
      <c r="B1447" s="25"/>
      <c r="C1447" s="23"/>
      <c r="D1447" s="23"/>
      <c r="E1447" s="24"/>
      <c r="F1447" s="176" t="s">
        <v>198</v>
      </c>
      <c r="G1447" s="190">
        <f>G587</f>
        <v>0</v>
      </c>
      <c r="H1447" s="242">
        <f>G1447*(1-VLOOKUP($F1447,SHT,5,FALSE))+H587*(1-VLOOKUP($F1447,SHT,5,FALSE))</f>
        <v>0</v>
      </c>
      <c r="I1447" s="179">
        <f t="shared" ref="I1447:V1447" si="615">I587*(1-VLOOKUP($F1447,SHT,5,FALSE))</f>
        <v>0</v>
      </c>
      <c r="J1447" s="179">
        <f t="shared" si="615"/>
        <v>0</v>
      </c>
      <c r="K1447" s="197">
        <f t="shared" si="615"/>
        <v>0</v>
      </c>
      <c r="L1447" s="181">
        <f t="shared" si="615"/>
        <v>0</v>
      </c>
      <c r="M1447" s="192">
        <f t="shared" si="615"/>
        <v>0</v>
      </c>
      <c r="N1447" s="182">
        <f t="shared" si="615"/>
        <v>0</v>
      </c>
      <c r="O1447" s="182">
        <f t="shared" si="615"/>
        <v>0</v>
      </c>
      <c r="P1447" s="182">
        <f t="shared" si="615"/>
        <v>0</v>
      </c>
      <c r="Q1447" s="182">
        <f t="shared" si="615"/>
        <v>0</v>
      </c>
      <c r="R1447" s="182">
        <f t="shared" si="615"/>
        <v>0</v>
      </c>
      <c r="S1447" s="182">
        <f t="shared" si="615"/>
        <v>0</v>
      </c>
      <c r="T1447" s="178">
        <f t="shared" si="615"/>
        <v>0</v>
      </c>
      <c r="U1447" s="182">
        <f t="shared" si="615"/>
        <v>0</v>
      </c>
      <c r="V1447" s="183">
        <f t="shared" si="615"/>
        <v>0</v>
      </c>
      <c r="W1447" s="46">
        <f>W587</f>
        <v>0</v>
      </c>
      <c r="Y1447"/>
      <c r="Z1447"/>
    </row>
    <row r="1448" spans="1:26" s="72" customFormat="1" x14ac:dyDescent="0.2">
      <c r="A1448" s="322"/>
      <c r="B1448" s="25"/>
      <c r="C1448" s="23"/>
      <c r="D1448" s="23"/>
      <c r="E1448" s="24" t="s">
        <v>347</v>
      </c>
      <c r="F1448" s="24"/>
      <c r="G1448" s="69">
        <f t="shared" ref="G1448:W1448" si="616">SUBTOTAL(9,G1449:G1452)</f>
        <v>0</v>
      </c>
      <c r="H1448" s="70">
        <f t="shared" si="616"/>
        <v>0</v>
      </c>
      <c r="I1448" s="66">
        <f t="shared" si="616"/>
        <v>0</v>
      </c>
      <c r="J1448" s="66">
        <f t="shared" si="616"/>
        <v>0</v>
      </c>
      <c r="K1448" s="67">
        <f t="shared" si="616"/>
        <v>0</v>
      </c>
      <c r="L1448" s="34">
        <f t="shared" si="616"/>
        <v>0</v>
      </c>
      <c r="M1448" s="34">
        <f t="shared" si="616"/>
        <v>0</v>
      </c>
      <c r="N1448" s="34">
        <f t="shared" si="616"/>
        <v>0</v>
      </c>
      <c r="O1448" s="34">
        <f t="shared" si="616"/>
        <v>0</v>
      </c>
      <c r="P1448" s="34">
        <f t="shared" si="616"/>
        <v>0</v>
      </c>
      <c r="Q1448" s="34">
        <f t="shared" si="616"/>
        <v>0</v>
      </c>
      <c r="R1448" s="34">
        <f t="shared" si="616"/>
        <v>0</v>
      </c>
      <c r="S1448" s="34">
        <f t="shared" si="616"/>
        <v>0</v>
      </c>
      <c r="T1448" s="34">
        <f t="shared" si="616"/>
        <v>0</v>
      </c>
      <c r="U1448" s="34">
        <f t="shared" si="616"/>
        <v>0</v>
      </c>
      <c r="V1448" s="34">
        <f t="shared" si="616"/>
        <v>0</v>
      </c>
      <c r="W1448" s="33">
        <f t="shared" si="616"/>
        <v>0</v>
      </c>
      <c r="Y1448"/>
      <c r="Z1448"/>
    </row>
    <row r="1449" spans="1:26" s="72" customFormat="1" outlineLevel="1" x14ac:dyDescent="0.2">
      <c r="A1449" s="322"/>
      <c r="B1449" s="25"/>
      <c r="C1449" s="23"/>
      <c r="D1449" s="23"/>
      <c r="E1449" s="24"/>
      <c r="F1449" s="176" t="s">
        <v>327</v>
      </c>
      <c r="G1449" s="190">
        <f>G589</f>
        <v>0</v>
      </c>
      <c r="H1449" s="242">
        <f>G1449*(1-VLOOKUP($F1449,SHT,5,FALSE))+H589*(1-VLOOKUP($F1449,SHT,5,FALSE))</f>
        <v>0</v>
      </c>
      <c r="I1449" s="179">
        <f t="shared" ref="I1449:V1449" si="617">I589*(1-VLOOKUP($F1449,SHT,5,FALSE))</f>
        <v>0</v>
      </c>
      <c r="J1449" s="179">
        <f t="shared" si="617"/>
        <v>0</v>
      </c>
      <c r="K1449" s="197">
        <f t="shared" si="617"/>
        <v>0</v>
      </c>
      <c r="L1449" s="181">
        <f t="shared" si="617"/>
        <v>0</v>
      </c>
      <c r="M1449" s="192">
        <f t="shared" si="617"/>
        <v>0</v>
      </c>
      <c r="N1449" s="182">
        <f t="shared" si="617"/>
        <v>0</v>
      </c>
      <c r="O1449" s="182">
        <f t="shared" si="617"/>
        <v>0</v>
      </c>
      <c r="P1449" s="182">
        <f t="shared" si="617"/>
        <v>0</v>
      </c>
      <c r="Q1449" s="182">
        <f t="shared" si="617"/>
        <v>0</v>
      </c>
      <c r="R1449" s="182">
        <f t="shared" si="617"/>
        <v>0</v>
      </c>
      <c r="S1449" s="182">
        <f t="shared" si="617"/>
        <v>0</v>
      </c>
      <c r="T1449" s="178">
        <f t="shared" si="617"/>
        <v>0</v>
      </c>
      <c r="U1449" s="182">
        <f t="shared" si="617"/>
        <v>0</v>
      </c>
      <c r="V1449" s="183">
        <f t="shared" si="617"/>
        <v>0</v>
      </c>
      <c r="W1449" s="46">
        <f>W589</f>
        <v>0</v>
      </c>
      <c r="Y1449"/>
      <c r="Z1449"/>
    </row>
    <row r="1450" spans="1:26" s="72" customFormat="1" outlineLevel="1" x14ac:dyDescent="0.2">
      <c r="A1450" s="322"/>
      <c r="B1450" s="25"/>
      <c r="C1450" s="23"/>
      <c r="D1450" s="23"/>
      <c r="E1450" s="24"/>
      <c r="F1450" s="176" t="s">
        <v>328</v>
      </c>
      <c r="G1450" s="190">
        <f>G590</f>
        <v>0</v>
      </c>
      <c r="H1450" s="242">
        <f>G1450*(1-VLOOKUP($F1450,SHT,5,FALSE))+H590*(1-VLOOKUP($F1450,SHT,5,FALSE))</f>
        <v>0</v>
      </c>
      <c r="I1450" s="179">
        <f t="shared" ref="I1450:V1450" si="618">I590*(1-VLOOKUP($F1450,SHT,5,FALSE))</f>
        <v>0</v>
      </c>
      <c r="J1450" s="179">
        <f t="shared" si="618"/>
        <v>0</v>
      </c>
      <c r="K1450" s="197">
        <f t="shared" si="618"/>
        <v>0</v>
      </c>
      <c r="L1450" s="181">
        <f t="shared" si="618"/>
        <v>0</v>
      </c>
      <c r="M1450" s="192">
        <f t="shared" si="618"/>
        <v>0</v>
      </c>
      <c r="N1450" s="182">
        <f t="shared" si="618"/>
        <v>0</v>
      </c>
      <c r="O1450" s="182">
        <f t="shared" si="618"/>
        <v>0</v>
      </c>
      <c r="P1450" s="182">
        <f t="shared" si="618"/>
        <v>0</v>
      </c>
      <c r="Q1450" s="182">
        <f t="shared" si="618"/>
        <v>0</v>
      </c>
      <c r="R1450" s="182">
        <f t="shared" si="618"/>
        <v>0</v>
      </c>
      <c r="S1450" s="182">
        <f t="shared" si="618"/>
        <v>0</v>
      </c>
      <c r="T1450" s="178">
        <f t="shared" si="618"/>
        <v>0</v>
      </c>
      <c r="U1450" s="182">
        <f t="shared" si="618"/>
        <v>0</v>
      </c>
      <c r="V1450" s="183">
        <f t="shared" si="618"/>
        <v>0</v>
      </c>
      <c r="W1450" s="46">
        <f>W590</f>
        <v>0</v>
      </c>
      <c r="Y1450"/>
      <c r="Z1450"/>
    </row>
    <row r="1451" spans="1:26" s="72" customFormat="1" outlineLevel="1" x14ac:dyDescent="0.2">
      <c r="A1451" s="322"/>
      <c r="B1451" s="25"/>
      <c r="C1451" s="23"/>
      <c r="D1451" s="23"/>
      <c r="E1451" s="24"/>
      <c r="F1451" s="176" t="s">
        <v>329</v>
      </c>
      <c r="G1451" s="190">
        <f>G591</f>
        <v>0</v>
      </c>
      <c r="H1451" s="242">
        <f>G1451*(1-VLOOKUP($F1451,SHT,5,FALSE))+H591*(1-VLOOKUP($F1451,SHT,5,FALSE))</f>
        <v>0</v>
      </c>
      <c r="I1451" s="179">
        <f t="shared" ref="I1451:V1451" si="619">I591*(1-VLOOKUP($F1451,SHT,5,FALSE))</f>
        <v>0</v>
      </c>
      <c r="J1451" s="179">
        <f t="shared" si="619"/>
        <v>0</v>
      </c>
      <c r="K1451" s="197">
        <f t="shared" si="619"/>
        <v>0</v>
      </c>
      <c r="L1451" s="181">
        <f t="shared" si="619"/>
        <v>0</v>
      </c>
      <c r="M1451" s="192">
        <f t="shared" si="619"/>
        <v>0</v>
      </c>
      <c r="N1451" s="182">
        <f t="shared" si="619"/>
        <v>0</v>
      </c>
      <c r="O1451" s="182">
        <f t="shared" si="619"/>
        <v>0</v>
      </c>
      <c r="P1451" s="182">
        <f t="shared" si="619"/>
        <v>0</v>
      </c>
      <c r="Q1451" s="182">
        <f t="shared" si="619"/>
        <v>0</v>
      </c>
      <c r="R1451" s="182">
        <f t="shared" si="619"/>
        <v>0</v>
      </c>
      <c r="S1451" s="182">
        <f t="shared" si="619"/>
        <v>0</v>
      </c>
      <c r="T1451" s="178">
        <f t="shared" si="619"/>
        <v>0</v>
      </c>
      <c r="U1451" s="182">
        <f t="shared" si="619"/>
        <v>0</v>
      </c>
      <c r="V1451" s="183">
        <f t="shared" si="619"/>
        <v>0</v>
      </c>
      <c r="W1451" s="46">
        <f>W591</f>
        <v>0</v>
      </c>
      <c r="Y1451"/>
      <c r="Z1451"/>
    </row>
    <row r="1452" spans="1:26" s="72" customFormat="1" outlineLevel="1" x14ac:dyDescent="0.2">
      <c r="A1452" s="322"/>
      <c r="B1452" s="25"/>
      <c r="C1452" s="23"/>
      <c r="D1452" s="23"/>
      <c r="E1452" s="24"/>
      <c r="F1452" s="176" t="s">
        <v>330</v>
      </c>
      <c r="G1452" s="190">
        <f>G592</f>
        <v>0</v>
      </c>
      <c r="H1452" s="242">
        <f>G1452*(1-VLOOKUP($F1452,SHT,5,FALSE))+H592*(1-VLOOKUP($F1452,SHT,5,FALSE))</f>
        <v>0</v>
      </c>
      <c r="I1452" s="179">
        <f t="shared" ref="I1452:V1452" si="620">I592*(1-VLOOKUP($F1452,SHT,5,FALSE))</f>
        <v>0</v>
      </c>
      <c r="J1452" s="179">
        <f t="shared" si="620"/>
        <v>0</v>
      </c>
      <c r="K1452" s="197">
        <f t="shared" si="620"/>
        <v>0</v>
      </c>
      <c r="L1452" s="181">
        <f t="shared" si="620"/>
        <v>0</v>
      </c>
      <c r="M1452" s="192">
        <f t="shared" si="620"/>
        <v>0</v>
      </c>
      <c r="N1452" s="182">
        <f t="shared" si="620"/>
        <v>0</v>
      </c>
      <c r="O1452" s="182">
        <f t="shared" si="620"/>
        <v>0</v>
      </c>
      <c r="P1452" s="182">
        <f t="shared" si="620"/>
        <v>0</v>
      </c>
      <c r="Q1452" s="182">
        <f t="shared" si="620"/>
        <v>0</v>
      </c>
      <c r="R1452" s="182">
        <f t="shared" si="620"/>
        <v>0</v>
      </c>
      <c r="S1452" s="182">
        <f t="shared" si="620"/>
        <v>0</v>
      </c>
      <c r="T1452" s="178">
        <f t="shared" si="620"/>
        <v>0</v>
      </c>
      <c r="U1452" s="182">
        <f t="shared" si="620"/>
        <v>0</v>
      </c>
      <c r="V1452" s="183">
        <f t="shared" si="620"/>
        <v>0</v>
      </c>
      <c r="W1452" s="46">
        <f>W592</f>
        <v>0</v>
      </c>
      <c r="Y1452"/>
      <c r="Z1452"/>
    </row>
    <row r="1453" spans="1:26" s="72" customFormat="1" x14ac:dyDescent="0.2">
      <c r="A1453" s="322"/>
      <c r="B1453" s="25"/>
      <c r="C1453" s="23"/>
      <c r="D1453" s="23" t="s">
        <v>53</v>
      </c>
      <c r="E1453" s="24"/>
      <c r="F1453" s="24"/>
      <c r="G1453" s="69"/>
      <c r="H1453" s="70"/>
      <c r="I1453" s="66"/>
      <c r="J1453" s="66"/>
      <c r="K1453" s="67"/>
      <c r="L1453" s="51"/>
      <c r="M1453" s="34"/>
      <c r="N1453" s="34"/>
      <c r="O1453" s="34"/>
      <c r="P1453" s="34"/>
      <c r="Q1453" s="34"/>
      <c r="R1453" s="34"/>
      <c r="S1453" s="34"/>
      <c r="T1453" s="34"/>
      <c r="U1453" s="34"/>
      <c r="V1453" s="37"/>
      <c r="W1453" s="33"/>
      <c r="Y1453"/>
      <c r="Z1453"/>
    </row>
    <row r="1454" spans="1:26" s="72" customFormat="1" x14ac:dyDescent="0.2">
      <c r="A1454" s="322"/>
      <c r="B1454" s="25"/>
      <c r="C1454" s="23"/>
      <c r="D1454" s="23"/>
      <c r="E1454" s="64" t="s">
        <v>54</v>
      </c>
      <c r="F1454" s="24"/>
      <c r="G1454" s="69">
        <f t="shared" ref="G1454:W1454" si="621">SUBTOTAL(9,G1455:G1457)</f>
        <v>0</v>
      </c>
      <c r="H1454" s="70">
        <f t="shared" si="621"/>
        <v>0</v>
      </c>
      <c r="I1454" s="66">
        <f t="shared" si="621"/>
        <v>0</v>
      </c>
      <c r="J1454" s="66">
        <f t="shared" si="621"/>
        <v>0</v>
      </c>
      <c r="K1454" s="67">
        <f t="shared" si="621"/>
        <v>0</v>
      </c>
      <c r="L1454" s="34">
        <f t="shared" si="621"/>
        <v>0</v>
      </c>
      <c r="M1454" s="34">
        <f t="shared" si="621"/>
        <v>0</v>
      </c>
      <c r="N1454" s="34">
        <f t="shared" si="621"/>
        <v>0</v>
      </c>
      <c r="O1454" s="34">
        <f t="shared" si="621"/>
        <v>0</v>
      </c>
      <c r="P1454" s="34">
        <f t="shared" si="621"/>
        <v>0</v>
      </c>
      <c r="Q1454" s="34">
        <f t="shared" si="621"/>
        <v>0</v>
      </c>
      <c r="R1454" s="34">
        <f t="shared" si="621"/>
        <v>0</v>
      </c>
      <c r="S1454" s="34">
        <f t="shared" si="621"/>
        <v>0</v>
      </c>
      <c r="T1454" s="34">
        <f t="shared" si="621"/>
        <v>0</v>
      </c>
      <c r="U1454" s="34">
        <f t="shared" si="621"/>
        <v>0</v>
      </c>
      <c r="V1454" s="34">
        <f t="shared" si="621"/>
        <v>0</v>
      </c>
      <c r="W1454" s="33">
        <f t="shared" si="621"/>
        <v>0</v>
      </c>
      <c r="Y1454"/>
      <c r="Z1454"/>
    </row>
    <row r="1455" spans="1:26" s="72" customFormat="1" outlineLevel="1" x14ac:dyDescent="0.2">
      <c r="A1455" s="322"/>
      <c r="B1455" s="25"/>
      <c r="C1455" s="23"/>
      <c r="D1455" s="23"/>
      <c r="E1455" s="64"/>
      <c r="F1455" s="176" t="s">
        <v>55</v>
      </c>
      <c r="G1455" s="190">
        <f>G595</f>
        <v>0</v>
      </c>
      <c r="H1455" s="242">
        <f>G1455*(1-VLOOKUP($F1455,SHT,5,FALSE))+H595*(1-VLOOKUP($F1455,SHT,5,FALSE))</f>
        <v>0</v>
      </c>
      <c r="I1455" s="179">
        <f t="shared" ref="I1455:V1455" si="622">I595*(1-VLOOKUP($F1455,SHT,5,FALSE))</f>
        <v>0</v>
      </c>
      <c r="J1455" s="179">
        <f t="shared" si="622"/>
        <v>0</v>
      </c>
      <c r="K1455" s="197">
        <f t="shared" si="622"/>
        <v>0</v>
      </c>
      <c r="L1455" s="181">
        <f t="shared" si="622"/>
        <v>0</v>
      </c>
      <c r="M1455" s="192">
        <f t="shared" si="622"/>
        <v>0</v>
      </c>
      <c r="N1455" s="182">
        <f t="shared" si="622"/>
        <v>0</v>
      </c>
      <c r="O1455" s="182">
        <f t="shared" si="622"/>
        <v>0</v>
      </c>
      <c r="P1455" s="182">
        <f t="shared" si="622"/>
        <v>0</v>
      </c>
      <c r="Q1455" s="182">
        <f t="shared" si="622"/>
        <v>0</v>
      </c>
      <c r="R1455" s="182">
        <f t="shared" si="622"/>
        <v>0</v>
      </c>
      <c r="S1455" s="182">
        <f t="shared" si="622"/>
        <v>0</v>
      </c>
      <c r="T1455" s="178">
        <f t="shared" si="622"/>
        <v>0</v>
      </c>
      <c r="U1455" s="182">
        <f t="shared" si="622"/>
        <v>0</v>
      </c>
      <c r="V1455" s="183">
        <f t="shared" si="622"/>
        <v>0</v>
      </c>
      <c r="W1455" s="46">
        <f>W595</f>
        <v>0</v>
      </c>
      <c r="Y1455"/>
      <c r="Z1455"/>
    </row>
    <row r="1456" spans="1:26" s="72" customFormat="1" outlineLevel="1" x14ac:dyDescent="0.2">
      <c r="A1456" s="322"/>
      <c r="B1456" s="25"/>
      <c r="C1456" s="23"/>
      <c r="D1456" s="23"/>
      <c r="E1456" s="24"/>
      <c r="F1456" s="176" t="s">
        <v>161</v>
      </c>
      <c r="G1456" s="190">
        <f>G596</f>
        <v>0</v>
      </c>
      <c r="H1456" s="242">
        <f>G1456*(1-VLOOKUP($F1456,SHT,5,FALSE))+H596*(1-VLOOKUP($F1456,SHT,5,FALSE))</f>
        <v>0</v>
      </c>
      <c r="I1456" s="179">
        <f t="shared" ref="I1456:V1456" si="623">I596*(1-VLOOKUP($F1456,SHT,5,FALSE))</f>
        <v>0</v>
      </c>
      <c r="J1456" s="179">
        <f t="shared" si="623"/>
        <v>0</v>
      </c>
      <c r="K1456" s="197">
        <f t="shared" si="623"/>
        <v>0</v>
      </c>
      <c r="L1456" s="181">
        <f t="shared" si="623"/>
        <v>0</v>
      </c>
      <c r="M1456" s="192">
        <f t="shared" si="623"/>
        <v>0</v>
      </c>
      <c r="N1456" s="182">
        <f t="shared" si="623"/>
        <v>0</v>
      </c>
      <c r="O1456" s="182">
        <f t="shared" si="623"/>
        <v>0</v>
      </c>
      <c r="P1456" s="182">
        <f t="shared" si="623"/>
        <v>0</v>
      </c>
      <c r="Q1456" s="182">
        <f t="shared" si="623"/>
        <v>0</v>
      </c>
      <c r="R1456" s="182">
        <f t="shared" si="623"/>
        <v>0</v>
      </c>
      <c r="S1456" s="182">
        <f t="shared" si="623"/>
        <v>0</v>
      </c>
      <c r="T1456" s="178">
        <f t="shared" si="623"/>
        <v>0</v>
      </c>
      <c r="U1456" s="182">
        <f t="shared" si="623"/>
        <v>0</v>
      </c>
      <c r="V1456" s="183">
        <f t="shared" si="623"/>
        <v>0</v>
      </c>
      <c r="W1456" s="46">
        <f>W596</f>
        <v>0</v>
      </c>
      <c r="Y1456"/>
      <c r="Z1456"/>
    </row>
    <row r="1457" spans="1:26" s="72" customFormat="1" outlineLevel="1" x14ac:dyDescent="0.2">
      <c r="A1457" s="322"/>
      <c r="B1457" s="25"/>
      <c r="C1457" s="23"/>
      <c r="D1457" s="23"/>
      <c r="E1457" s="24"/>
      <c r="F1457" s="176" t="s">
        <v>331</v>
      </c>
      <c r="G1457" s="190">
        <f>G597</f>
        <v>0</v>
      </c>
      <c r="H1457" s="242">
        <f>G1457*(1-VLOOKUP($F1457,SHT,5,FALSE))+H597*(1-VLOOKUP($F1457,SHT,5,FALSE))</f>
        <v>0</v>
      </c>
      <c r="I1457" s="179">
        <f t="shared" ref="I1457:V1457" si="624">I597*(1-VLOOKUP($F1457,SHT,5,FALSE))</f>
        <v>0</v>
      </c>
      <c r="J1457" s="179">
        <f t="shared" si="624"/>
        <v>0</v>
      </c>
      <c r="K1457" s="197">
        <f t="shared" si="624"/>
        <v>0</v>
      </c>
      <c r="L1457" s="181">
        <f t="shared" si="624"/>
        <v>0</v>
      </c>
      <c r="M1457" s="192">
        <f t="shared" si="624"/>
        <v>0</v>
      </c>
      <c r="N1457" s="182">
        <f t="shared" si="624"/>
        <v>0</v>
      </c>
      <c r="O1457" s="182">
        <f t="shared" si="624"/>
        <v>0</v>
      </c>
      <c r="P1457" s="182">
        <f t="shared" si="624"/>
        <v>0</v>
      </c>
      <c r="Q1457" s="182">
        <f t="shared" si="624"/>
        <v>0</v>
      </c>
      <c r="R1457" s="182">
        <f t="shared" si="624"/>
        <v>0</v>
      </c>
      <c r="S1457" s="182">
        <f t="shared" si="624"/>
        <v>0</v>
      </c>
      <c r="T1457" s="178">
        <f t="shared" si="624"/>
        <v>0</v>
      </c>
      <c r="U1457" s="182">
        <f t="shared" si="624"/>
        <v>0</v>
      </c>
      <c r="V1457" s="183">
        <f t="shared" si="624"/>
        <v>0</v>
      </c>
      <c r="W1457" s="46">
        <f>W597</f>
        <v>0</v>
      </c>
      <c r="Y1457"/>
      <c r="Z1457"/>
    </row>
    <row r="1458" spans="1:26" s="72" customFormat="1" x14ac:dyDescent="0.2">
      <c r="A1458" s="322"/>
      <c r="B1458" s="25"/>
      <c r="C1458" s="23"/>
      <c r="D1458" s="23"/>
      <c r="E1458" s="24" t="s">
        <v>56</v>
      </c>
      <c r="F1458" s="24"/>
      <c r="G1458" s="69">
        <f t="shared" ref="G1458:W1458" si="625">SUBTOTAL(9,G1459:G1461)</f>
        <v>0</v>
      </c>
      <c r="H1458" s="70">
        <f t="shared" si="625"/>
        <v>0</v>
      </c>
      <c r="I1458" s="66">
        <f t="shared" si="625"/>
        <v>0</v>
      </c>
      <c r="J1458" s="66">
        <f t="shared" si="625"/>
        <v>0</v>
      </c>
      <c r="K1458" s="67">
        <f t="shared" si="625"/>
        <v>0</v>
      </c>
      <c r="L1458" s="34">
        <f t="shared" si="625"/>
        <v>0</v>
      </c>
      <c r="M1458" s="34">
        <f t="shared" si="625"/>
        <v>0</v>
      </c>
      <c r="N1458" s="34">
        <f t="shared" si="625"/>
        <v>0</v>
      </c>
      <c r="O1458" s="34">
        <f t="shared" si="625"/>
        <v>0</v>
      </c>
      <c r="P1458" s="34">
        <f t="shared" si="625"/>
        <v>0</v>
      </c>
      <c r="Q1458" s="34">
        <f t="shared" si="625"/>
        <v>0</v>
      </c>
      <c r="R1458" s="34">
        <f t="shared" si="625"/>
        <v>0</v>
      </c>
      <c r="S1458" s="34">
        <f t="shared" si="625"/>
        <v>0</v>
      </c>
      <c r="T1458" s="34">
        <f t="shared" si="625"/>
        <v>0</v>
      </c>
      <c r="U1458" s="34">
        <f t="shared" si="625"/>
        <v>0</v>
      </c>
      <c r="V1458" s="34">
        <f t="shared" si="625"/>
        <v>0</v>
      </c>
      <c r="W1458" s="33">
        <f t="shared" si="625"/>
        <v>0</v>
      </c>
      <c r="Y1458"/>
      <c r="Z1458"/>
    </row>
    <row r="1459" spans="1:26" s="72" customFormat="1" outlineLevel="1" x14ac:dyDescent="0.2">
      <c r="A1459" s="322"/>
      <c r="B1459" s="25"/>
      <c r="C1459" s="23"/>
      <c r="D1459" s="23"/>
      <c r="E1459" s="24"/>
      <c r="F1459" s="176" t="s">
        <v>162</v>
      </c>
      <c r="G1459" s="190">
        <f>G599</f>
        <v>0</v>
      </c>
      <c r="H1459" s="242">
        <f>G1459*(1-VLOOKUP($F1459,SHT,5,FALSE))+H599*(1-VLOOKUP($F1459,SHT,5,FALSE))</f>
        <v>0</v>
      </c>
      <c r="I1459" s="179">
        <f t="shared" ref="I1459:V1459" si="626">I599*(1-VLOOKUP($F1459,SHT,5,FALSE))</f>
        <v>0</v>
      </c>
      <c r="J1459" s="179">
        <f t="shared" si="626"/>
        <v>0</v>
      </c>
      <c r="K1459" s="197">
        <f t="shared" si="626"/>
        <v>0</v>
      </c>
      <c r="L1459" s="181">
        <f t="shared" si="626"/>
        <v>0</v>
      </c>
      <c r="M1459" s="192">
        <f t="shared" si="626"/>
        <v>0</v>
      </c>
      <c r="N1459" s="182">
        <f t="shared" si="626"/>
        <v>0</v>
      </c>
      <c r="O1459" s="182">
        <f t="shared" si="626"/>
        <v>0</v>
      </c>
      <c r="P1459" s="182">
        <f t="shared" si="626"/>
        <v>0</v>
      </c>
      <c r="Q1459" s="182">
        <f t="shared" si="626"/>
        <v>0</v>
      </c>
      <c r="R1459" s="182">
        <f t="shared" si="626"/>
        <v>0</v>
      </c>
      <c r="S1459" s="182">
        <f t="shared" si="626"/>
        <v>0</v>
      </c>
      <c r="T1459" s="178">
        <f t="shared" si="626"/>
        <v>0</v>
      </c>
      <c r="U1459" s="182">
        <f t="shared" si="626"/>
        <v>0</v>
      </c>
      <c r="V1459" s="183">
        <f t="shared" si="626"/>
        <v>0</v>
      </c>
      <c r="W1459" s="46">
        <f>W599</f>
        <v>0</v>
      </c>
      <c r="Y1459"/>
      <c r="Z1459"/>
    </row>
    <row r="1460" spans="1:26" s="72" customFormat="1" outlineLevel="1" x14ac:dyDescent="0.2">
      <c r="A1460" s="322"/>
      <c r="B1460" s="25"/>
      <c r="C1460" s="23"/>
      <c r="D1460" s="23"/>
      <c r="E1460" s="24"/>
      <c r="F1460" s="176" t="s">
        <v>163</v>
      </c>
      <c r="G1460" s="190">
        <f>G600</f>
        <v>0</v>
      </c>
      <c r="H1460" s="242">
        <f>G1460*(1-VLOOKUP($F1460,SHT,5,FALSE))+H600*(1-VLOOKUP($F1460,SHT,5,FALSE))</f>
        <v>0</v>
      </c>
      <c r="I1460" s="179">
        <f t="shared" ref="I1460:V1460" si="627">I600*(1-VLOOKUP($F1460,SHT,5,FALSE))</f>
        <v>0</v>
      </c>
      <c r="J1460" s="179">
        <f t="shared" si="627"/>
        <v>0</v>
      </c>
      <c r="K1460" s="197">
        <f t="shared" si="627"/>
        <v>0</v>
      </c>
      <c r="L1460" s="181">
        <f t="shared" si="627"/>
        <v>0</v>
      </c>
      <c r="M1460" s="192">
        <f t="shared" si="627"/>
        <v>0</v>
      </c>
      <c r="N1460" s="182">
        <f t="shared" si="627"/>
        <v>0</v>
      </c>
      <c r="O1460" s="182">
        <f t="shared" si="627"/>
        <v>0</v>
      </c>
      <c r="P1460" s="182">
        <f t="shared" si="627"/>
        <v>0</v>
      </c>
      <c r="Q1460" s="182">
        <f t="shared" si="627"/>
        <v>0</v>
      </c>
      <c r="R1460" s="182">
        <f t="shared" si="627"/>
        <v>0</v>
      </c>
      <c r="S1460" s="182">
        <f t="shared" si="627"/>
        <v>0</v>
      </c>
      <c r="T1460" s="178">
        <f t="shared" si="627"/>
        <v>0</v>
      </c>
      <c r="U1460" s="182">
        <f t="shared" si="627"/>
        <v>0</v>
      </c>
      <c r="V1460" s="183">
        <f t="shared" si="627"/>
        <v>0</v>
      </c>
      <c r="W1460" s="46">
        <f>W600</f>
        <v>0</v>
      </c>
      <c r="Y1460"/>
      <c r="Z1460"/>
    </row>
    <row r="1461" spans="1:26" s="72" customFormat="1" outlineLevel="1" x14ac:dyDescent="0.2">
      <c r="A1461" s="322"/>
      <c r="B1461" s="25"/>
      <c r="C1461" s="23"/>
      <c r="D1461" s="23"/>
      <c r="E1461" s="24"/>
      <c r="F1461" s="176" t="s">
        <v>332</v>
      </c>
      <c r="G1461" s="190">
        <f>G601</f>
        <v>0</v>
      </c>
      <c r="H1461" s="242">
        <f>G1461*(1-VLOOKUP($F1461,SHT,5,FALSE))+H601*(1-VLOOKUP($F1461,SHT,5,FALSE))</f>
        <v>0</v>
      </c>
      <c r="I1461" s="179">
        <f t="shared" ref="I1461:V1461" si="628">I601*(1-VLOOKUP($F1461,SHT,5,FALSE))</f>
        <v>0</v>
      </c>
      <c r="J1461" s="179">
        <f t="shared" si="628"/>
        <v>0</v>
      </c>
      <c r="K1461" s="197">
        <f t="shared" si="628"/>
        <v>0</v>
      </c>
      <c r="L1461" s="181">
        <f t="shared" si="628"/>
        <v>0</v>
      </c>
      <c r="M1461" s="192">
        <f t="shared" si="628"/>
        <v>0</v>
      </c>
      <c r="N1461" s="182">
        <f t="shared" si="628"/>
        <v>0</v>
      </c>
      <c r="O1461" s="182">
        <f t="shared" si="628"/>
        <v>0</v>
      </c>
      <c r="P1461" s="182">
        <f t="shared" si="628"/>
        <v>0</v>
      </c>
      <c r="Q1461" s="182">
        <f t="shared" si="628"/>
        <v>0</v>
      </c>
      <c r="R1461" s="182">
        <f t="shared" si="628"/>
        <v>0</v>
      </c>
      <c r="S1461" s="182">
        <f t="shared" si="628"/>
        <v>0</v>
      </c>
      <c r="T1461" s="178">
        <f t="shared" si="628"/>
        <v>0</v>
      </c>
      <c r="U1461" s="182">
        <f t="shared" si="628"/>
        <v>0</v>
      </c>
      <c r="V1461" s="183">
        <f t="shared" si="628"/>
        <v>0</v>
      </c>
      <c r="W1461" s="46">
        <f>W601</f>
        <v>0</v>
      </c>
      <c r="Y1461"/>
      <c r="Z1461"/>
    </row>
    <row r="1462" spans="1:26" s="72" customFormat="1" x14ac:dyDescent="0.2">
      <c r="A1462" s="322"/>
      <c r="B1462" s="25"/>
      <c r="C1462" s="23"/>
      <c r="D1462" s="23"/>
      <c r="E1462" s="24" t="s">
        <v>57</v>
      </c>
      <c r="F1462" s="24"/>
      <c r="G1462" s="69">
        <f t="shared" ref="G1462:W1462" si="629">SUBTOTAL(9,G1463:G1465)</f>
        <v>0</v>
      </c>
      <c r="H1462" s="70">
        <f t="shared" si="629"/>
        <v>0</v>
      </c>
      <c r="I1462" s="66">
        <f t="shared" si="629"/>
        <v>0</v>
      </c>
      <c r="J1462" s="66">
        <f t="shared" si="629"/>
        <v>0</v>
      </c>
      <c r="K1462" s="67">
        <f t="shared" si="629"/>
        <v>0</v>
      </c>
      <c r="L1462" s="34">
        <f t="shared" si="629"/>
        <v>0</v>
      </c>
      <c r="M1462" s="34">
        <f t="shared" si="629"/>
        <v>0</v>
      </c>
      <c r="N1462" s="34">
        <f t="shared" si="629"/>
        <v>0</v>
      </c>
      <c r="O1462" s="34">
        <f t="shared" si="629"/>
        <v>0</v>
      </c>
      <c r="P1462" s="34">
        <f t="shared" si="629"/>
        <v>0</v>
      </c>
      <c r="Q1462" s="34">
        <f t="shared" si="629"/>
        <v>0</v>
      </c>
      <c r="R1462" s="34">
        <f t="shared" si="629"/>
        <v>0</v>
      </c>
      <c r="S1462" s="34">
        <f t="shared" si="629"/>
        <v>0</v>
      </c>
      <c r="T1462" s="34">
        <f t="shared" si="629"/>
        <v>0</v>
      </c>
      <c r="U1462" s="34">
        <f t="shared" si="629"/>
        <v>0</v>
      </c>
      <c r="V1462" s="34">
        <f t="shared" si="629"/>
        <v>0</v>
      </c>
      <c r="W1462" s="33">
        <f t="shared" si="629"/>
        <v>0</v>
      </c>
      <c r="Y1462"/>
      <c r="Z1462"/>
    </row>
    <row r="1463" spans="1:26" s="72" customFormat="1" outlineLevel="1" x14ac:dyDescent="0.2">
      <c r="A1463" s="322"/>
      <c r="B1463" s="25"/>
      <c r="C1463" s="23"/>
      <c r="D1463" s="23"/>
      <c r="E1463" s="24"/>
      <c r="F1463" s="176" t="s">
        <v>164</v>
      </c>
      <c r="G1463" s="190">
        <f>G603</f>
        <v>0</v>
      </c>
      <c r="H1463" s="242">
        <f>G1463*(1-VLOOKUP($F1463,SHT,5,FALSE))+H603*(1-VLOOKUP($F1463,SHT,5,FALSE))</f>
        <v>0</v>
      </c>
      <c r="I1463" s="179">
        <f t="shared" ref="I1463:V1463" si="630">I603*(1-VLOOKUP($F1463,SHT,5,FALSE))</f>
        <v>0</v>
      </c>
      <c r="J1463" s="179">
        <f t="shared" si="630"/>
        <v>0</v>
      </c>
      <c r="K1463" s="197">
        <f t="shared" si="630"/>
        <v>0</v>
      </c>
      <c r="L1463" s="181">
        <f t="shared" si="630"/>
        <v>0</v>
      </c>
      <c r="M1463" s="192">
        <f t="shared" si="630"/>
        <v>0</v>
      </c>
      <c r="N1463" s="182">
        <f t="shared" si="630"/>
        <v>0</v>
      </c>
      <c r="O1463" s="182">
        <f t="shared" si="630"/>
        <v>0</v>
      </c>
      <c r="P1463" s="182">
        <f t="shared" si="630"/>
        <v>0</v>
      </c>
      <c r="Q1463" s="182">
        <f t="shared" si="630"/>
        <v>0</v>
      </c>
      <c r="R1463" s="182">
        <f t="shared" si="630"/>
        <v>0</v>
      </c>
      <c r="S1463" s="182">
        <f t="shared" si="630"/>
        <v>0</v>
      </c>
      <c r="T1463" s="178">
        <f t="shared" si="630"/>
        <v>0</v>
      </c>
      <c r="U1463" s="182">
        <f t="shared" si="630"/>
        <v>0</v>
      </c>
      <c r="V1463" s="183">
        <f t="shared" si="630"/>
        <v>0</v>
      </c>
      <c r="W1463" s="46">
        <f>W603</f>
        <v>0</v>
      </c>
      <c r="Y1463"/>
      <c r="Z1463"/>
    </row>
    <row r="1464" spans="1:26" s="72" customFormat="1" outlineLevel="1" x14ac:dyDescent="0.2">
      <c r="A1464" s="322"/>
      <c r="B1464" s="25"/>
      <c r="C1464" s="23"/>
      <c r="D1464" s="23"/>
      <c r="E1464" s="24"/>
      <c r="F1464" s="176" t="s">
        <v>255</v>
      </c>
      <c r="G1464" s="190">
        <f>G604</f>
        <v>0</v>
      </c>
      <c r="H1464" s="242">
        <f>G1464*(1-VLOOKUP($F1464,SHT,5,FALSE))+H604*(1-VLOOKUP($F1464,SHT,5,FALSE))</f>
        <v>0</v>
      </c>
      <c r="I1464" s="179">
        <f t="shared" ref="I1464:V1464" si="631">I604*(1-VLOOKUP($F1464,SHT,5,FALSE))</f>
        <v>0</v>
      </c>
      <c r="J1464" s="179">
        <f t="shared" si="631"/>
        <v>0</v>
      </c>
      <c r="K1464" s="197">
        <f t="shared" si="631"/>
        <v>0</v>
      </c>
      <c r="L1464" s="181">
        <f t="shared" si="631"/>
        <v>0</v>
      </c>
      <c r="M1464" s="192">
        <f t="shared" si="631"/>
        <v>0</v>
      </c>
      <c r="N1464" s="182">
        <f t="shared" si="631"/>
        <v>0</v>
      </c>
      <c r="O1464" s="182">
        <f t="shared" si="631"/>
        <v>0</v>
      </c>
      <c r="P1464" s="182">
        <f t="shared" si="631"/>
        <v>0</v>
      </c>
      <c r="Q1464" s="182">
        <f t="shared" si="631"/>
        <v>0</v>
      </c>
      <c r="R1464" s="182">
        <f t="shared" si="631"/>
        <v>0</v>
      </c>
      <c r="S1464" s="182">
        <f t="shared" si="631"/>
        <v>0</v>
      </c>
      <c r="T1464" s="178">
        <f t="shared" si="631"/>
        <v>0</v>
      </c>
      <c r="U1464" s="182">
        <f t="shared" si="631"/>
        <v>0</v>
      </c>
      <c r="V1464" s="183">
        <f t="shared" si="631"/>
        <v>0</v>
      </c>
      <c r="W1464" s="46">
        <f>W604</f>
        <v>0</v>
      </c>
      <c r="Y1464"/>
      <c r="Z1464"/>
    </row>
    <row r="1465" spans="1:26" s="72" customFormat="1" outlineLevel="1" x14ac:dyDescent="0.2">
      <c r="A1465" s="322"/>
      <c r="B1465" s="25"/>
      <c r="C1465" s="23"/>
      <c r="D1465" s="23"/>
      <c r="E1465" s="24"/>
      <c r="F1465" s="176" t="s">
        <v>333</v>
      </c>
      <c r="G1465" s="190">
        <f>G605</f>
        <v>0</v>
      </c>
      <c r="H1465" s="242">
        <f>G1465*(1-VLOOKUP($F1465,SHT,5,FALSE))+H605*(1-VLOOKUP($F1465,SHT,5,FALSE))</f>
        <v>0</v>
      </c>
      <c r="I1465" s="179">
        <f t="shared" ref="I1465:V1465" si="632">I605*(1-VLOOKUP($F1465,SHT,5,FALSE))</f>
        <v>0</v>
      </c>
      <c r="J1465" s="179">
        <f t="shared" si="632"/>
        <v>0</v>
      </c>
      <c r="K1465" s="197">
        <f t="shared" si="632"/>
        <v>0</v>
      </c>
      <c r="L1465" s="181">
        <f t="shared" si="632"/>
        <v>0</v>
      </c>
      <c r="M1465" s="192">
        <f t="shared" si="632"/>
        <v>0</v>
      </c>
      <c r="N1465" s="182">
        <f t="shared" si="632"/>
        <v>0</v>
      </c>
      <c r="O1465" s="182">
        <f t="shared" si="632"/>
        <v>0</v>
      </c>
      <c r="P1465" s="182">
        <f t="shared" si="632"/>
        <v>0</v>
      </c>
      <c r="Q1465" s="182">
        <f t="shared" si="632"/>
        <v>0</v>
      </c>
      <c r="R1465" s="182">
        <f t="shared" si="632"/>
        <v>0</v>
      </c>
      <c r="S1465" s="182">
        <f t="shared" si="632"/>
        <v>0</v>
      </c>
      <c r="T1465" s="178">
        <f t="shared" si="632"/>
        <v>0</v>
      </c>
      <c r="U1465" s="182">
        <f t="shared" si="632"/>
        <v>0</v>
      </c>
      <c r="V1465" s="183">
        <f t="shared" si="632"/>
        <v>0</v>
      </c>
      <c r="W1465" s="46">
        <f>W605</f>
        <v>0</v>
      </c>
      <c r="Y1465"/>
      <c r="Z1465"/>
    </row>
    <row r="1466" spans="1:26" s="72" customFormat="1" x14ac:dyDescent="0.2">
      <c r="A1466" s="322"/>
      <c r="B1466" s="25"/>
      <c r="C1466" s="23"/>
      <c r="D1466" s="23" t="s">
        <v>58</v>
      </c>
      <c r="E1466" s="24"/>
      <c r="F1466" s="24"/>
      <c r="G1466" s="69"/>
      <c r="H1466" s="70"/>
      <c r="I1466" s="66"/>
      <c r="J1466" s="66"/>
      <c r="K1466" s="67"/>
      <c r="L1466" s="51"/>
      <c r="M1466" s="34"/>
      <c r="N1466" s="34"/>
      <c r="O1466" s="34"/>
      <c r="P1466" s="34"/>
      <c r="Q1466" s="34"/>
      <c r="R1466" s="34"/>
      <c r="S1466" s="34"/>
      <c r="T1466" s="34"/>
      <c r="U1466" s="34"/>
      <c r="V1466" s="37"/>
      <c r="W1466" s="33"/>
      <c r="Y1466"/>
      <c r="Z1466"/>
    </row>
    <row r="1467" spans="1:26" s="72" customFormat="1" x14ac:dyDescent="0.2">
      <c r="A1467" s="322"/>
      <c r="B1467" s="25"/>
      <c r="C1467" s="23"/>
      <c r="D1467" s="23"/>
      <c r="E1467" s="24" t="s">
        <v>172</v>
      </c>
      <c r="F1467" s="24"/>
      <c r="G1467" s="69">
        <f t="shared" ref="G1467:W1467" si="633">SUBTOTAL(9,G1468:G1469)</f>
        <v>0</v>
      </c>
      <c r="H1467" s="70">
        <f t="shared" si="633"/>
        <v>0</v>
      </c>
      <c r="I1467" s="66">
        <f t="shared" si="633"/>
        <v>0</v>
      </c>
      <c r="J1467" s="66">
        <f t="shared" si="633"/>
        <v>0</v>
      </c>
      <c r="K1467" s="67">
        <f t="shared" si="633"/>
        <v>0</v>
      </c>
      <c r="L1467" s="34">
        <f t="shared" si="633"/>
        <v>0</v>
      </c>
      <c r="M1467" s="34">
        <f t="shared" si="633"/>
        <v>0</v>
      </c>
      <c r="N1467" s="34">
        <f t="shared" si="633"/>
        <v>0</v>
      </c>
      <c r="O1467" s="34">
        <f t="shared" si="633"/>
        <v>0</v>
      </c>
      <c r="P1467" s="34">
        <f t="shared" si="633"/>
        <v>0</v>
      </c>
      <c r="Q1467" s="34">
        <f t="shared" si="633"/>
        <v>0</v>
      </c>
      <c r="R1467" s="34">
        <f t="shared" si="633"/>
        <v>0</v>
      </c>
      <c r="S1467" s="34">
        <f t="shared" si="633"/>
        <v>0</v>
      </c>
      <c r="T1467" s="34">
        <f t="shared" si="633"/>
        <v>0</v>
      </c>
      <c r="U1467" s="34">
        <f t="shared" si="633"/>
        <v>0</v>
      </c>
      <c r="V1467" s="37">
        <f t="shared" si="633"/>
        <v>0</v>
      </c>
      <c r="W1467" s="33">
        <f t="shared" si="633"/>
        <v>0</v>
      </c>
      <c r="Y1467"/>
      <c r="Z1467"/>
    </row>
    <row r="1468" spans="1:26" s="72" customFormat="1" outlineLevel="1" x14ac:dyDescent="0.2">
      <c r="A1468" s="322"/>
      <c r="B1468" s="25"/>
      <c r="C1468" s="23"/>
      <c r="D1468" s="23"/>
      <c r="E1468" s="24"/>
      <c r="F1468" s="176" t="s">
        <v>61</v>
      </c>
      <c r="G1468" s="190">
        <f>G608</f>
        <v>0</v>
      </c>
      <c r="H1468" s="242">
        <f>G1468*(1-VLOOKUP($F1468,SHT,5,FALSE))+H608*(1-VLOOKUP($F1468,SHT,5,FALSE))</f>
        <v>0</v>
      </c>
      <c r="I1468" s="179">
        <f t="shared" ref="I1468:V1468" si="634">I608*(1-VLOOKUP($F1468,SHT,5,FALSE))</f>
        <v>0</v>
      </c>
      <c r="J1468" s="179">
        <f t="shared" si="634"/>
        <v>0</v>
      </c>
      <c r="K1468" s="197">
        <f t="shared" si="634"/>
        <v>0</v>
      </c>
      <c r="L1468" s="181">
        <f t="shared" si="634"/>
        <v>0</v>
      </c>
      <c r="M1468" s="192">
        <f t="shared" si="634"/>
        <v>0</v>
      </c>
      <c r="N1468" s="182">
        <f t="shared" si="634"/>
        <v>0</v>
      </c>
      <c r="O1468" s="182">
        <f t="shared" si="634"/>
        <v>0</v>
      </c>
      <c r="P1468" s="182">
        <f t="shared" si="634"/>
        <v>0</v>
      </c>
      <c r="Q1468" s="182">
        <f t="shared" si="634"/>
        <v>0</v>
      </c>
      <c r="R1468" s="182">
        <f t="shared" si="634"/>
        <v>0</v>
      </c>
      <c r="S1468" s="182">
        <f t="shared" si="634"/>
        <v>0</v>
      </c>
      <c r="T1468" s="178">
        <f t="shared" si="634"/>
        <v>0</v>
      </c>
      <c r="U1468" s="182">
        <f t="shared" si="634"/>
        <v>0</v>
      </c>
      <c r="V1468" s="183">
        <f t="shared" si="634"/>
        <v>0</v>
      </c>
      <c r="W1468" s="46">
        <f>W608</f>
        <v>0</v>
      </c>
      <c r="Y1468"/>
      <c r="Z1468"/>
    </row>
    <row r="1469" spans="1:26" s="72" customFormat="1" outlineLevel="1" x14ac:dyDescent="0.2">
      <c r="A1469" s="322"/>
      <c r="B1469" s="25"/>
      <c r="C1469" s="23"/>
      <c r="D1469" s="23"/>
      <c r="E1469" s="24"/>
      <c r="F1469" s="176" t="s">
        <v>173</v>
      </c>
      <c r="G1469" s="190">
        <f>G609</f>
        <v>0</v>
      </c>
      <c r="H1469" s="242">
        <f>G1469*(1-VLOOKUP($F1469,SHT,5,FALSE))+H609*(1-VLOOKUP($F1469,SHT,5,FALSE))</f>
        <v>0</v>
      </c>
      <c r="I1469" s="179">
        <f t="shared" ref="I1469:V1469" si="635">I609*(1-VLOOKUP($F1469,SHT,5,FALSE))</f>
        <v>0</v>
      </c>
      <c r="J1469" s="179">
        <f t="shared" si="635"/>
        <v>0</v>
      </c>
      <c r="K1469" s="197">
        <f t="shared" si="635"/>
        <v>0</v>
      </c>
      <c r="L1469" s="181">
        <f t="shared" si="635"/>
        <v>0</v>
      </c>
      <c r="M1469" s="192">
        <f t="shared" si="635"/>
        <v>0</v>
      </c>
      <c r="N1469" s="182">
        <f t="shared" si="635"/>
        <v>0</v>
      </c>
      <c r="O1469" s="182">
        <f t="shared" si="635"/>
        <v>0</v>
      </c>
      <c r="P1469" s="182">
        <f t="shared" si="635"/>
        <v>0</v>
      </c>
      <c r="Q1469" s="182">
        <f t="shared" si="635"/>
        <v>0</v>
      </c>
      <c r="R1469" s="182">
        <f t="shared" si="635"/>
        <v>0</v>
      </c>
      <c r="S1469" s="182">
        <f t="shared" si="635"/>
        <v>0</v>
      </c>
      <c r="T1469" s="178">
        <f t="shared" si="635"/>
        <v>0</v>
      </c>
      <c r="U1469" s="182">
        <f t="shared" si="635"/>
        <v>0</v>
      </c>
      <c r="V1469" s="183">
        <f t="shared" si="635"/>
        <v>0</v>
      </c>
      <c r="W1469" s="46">
        <f>W609</f>
        <v>0</v>
      </c>
      <c r="Y1469"/>
      <c r="Z1469"/>
    </row>
    <row r="1470" spans="1:26" s="72" customFormat="1" x14ac:dyDescent="0.2">
      <c r="A1470" s="322"/>
      <c r="B1470" s="25"/>
      <c r="C1470" s="23"/>
      <c r="D1470" s="23"/>
      <c r="E1470" s="24" t="s">
        <v>166</v>
      </c>
      <c r="F1470" s="24"/>
      <c r="G1470" s="69">
        <f t="shared" ref="G1470:W1470" si="636">SUBTOTAL(9,G1471:G1473)</f>
        <v>0</v>
      </c>
      <c r="H1470" s="70">
        <f t="shared" si="636"/>
        <v>0</v>
      </c>
      <c r="I1470" s="66">
        <f t="shared" si="636"/>
        <v>0</v>
      </c>
      <c r="J1470" s="66">
        <f t="shared" si="636"/>
        <v>0</v>
      </c>
      <c r="K1470" s="67">
        <f t="shared" si="636"/>
        <v>0</v>
      </c>
      <c r="L1470" s="34">
        <f t="shared" si="636"/>
        <v>0</v>
      </c>
      <c r="M1470" s="34">
        <f t="shared" si="636"/>
        <v>0</v>
      </c>
      <c r="N1470" s="34">
        <f t="shared" si="636"/>
        <v>0</v>
      </c>
      <c r="O1470" s="34">
        <f t="shared" si="636"/>
        <v>0</v>
      </c>
      <c r="P1470" s="34">
        <f t="shared" si="636"/>
        <v>0</v>
      </c>
      <c r="Q1470" s="34">
        <f t="shared" si="636"/>
        <v>0</v>
      </c>
      <c r="R1470" s="34">
        <f t="shared" si="636"/>
        <v>0</v>
      </c>
      <c r="S1470" s="34">
        <f t="shared" si="636"/>
        <v>0</v>
      </c>
      <c r="T1470" s="34">
        <f t="shared" si="636"/>
        <v>0</v>
      </c>
      <c r="U1470" s="34">
        <f t="shared" si="636"/>
        <v>0</v>
      </c>
      <c r="V1470" s="34">
        <f t="shared" si="636"/>
        <v>0</v>
      </c>
      <c r="W1470" s="33">
        <f t="shared" si="636"/>
        <v>0</v>
      </c>
      <c r="Y1470"/>
      <c r="Z1470"/>
    </row>
    <row r="1471" spans="1:26" s="72" customFormat="1" outlineLevel="1" x14ac:dyDescent="0.2">
      <c r="A1471" s="322"/>
      <c r="B1471" s="25"/>
      <c r="C1471" s="23"/>
      <c r="D1471" s="23"/>
      <c r="E1471" s="24"/>
      <c r="F1471" s="176" t="s">
        <v>59</v>
      </c>
      <c r="G1471" s="190">
        <f>G611</f>
        <v>0</v>
      </c>
      <c r="H1471" s="242">
        <f>G1471*(1-VLOOKUP($F1471,SHT,5,FALSE))+H611*(1-VLOOKUP($F1471,SHT,5,FALSE))</f>
        <v>0</v>
      </c>
      <c r="I1471" s="179">
        <f t="shared" ref="I1471:V1471" si="637">I611*(1-VLOOKUP($F1471,SHT,5,FALSE))</f>
        <v>0</v>
      </c>
      <c r="J1471" s="179">
        <f t="shared" si="637"/>
        <v>0</v>
      </c>
      <c r="K1471" s="197">
        <f t="shared" si="637"/>
        <v>0</v>
      </c>
      <c r="L1471" s="181">
        <f t="shared" si="637"/>
        <v>0</v>
      </c>
      <c r="M1471" s="192">
        <f t="shared" si="637"/>
        <v>0</v>
      </c>
      <c r="N1471" s="182">
        <f t="shared" si="637"/>
        <v>0</v>
      </c>
      <c r="O1471" s="182">
        <f t="shared" si="637"/>
        <v>0</v>
      </c>
      <c r="P1471" s="182">
        <f t="shared" si="637"/>
        <v>0</v>
      </c>
      <c r="Q1471" s="182">
        <f t="shared" si="637"/>
        <v>0</v>
      </c>
      <c r="R1471" s="182">
        <f t="shared" si="637"/>
        <v>0</v>
      </c>
      <c r="S1471" s="182">
        <f t="shared" si="637"/>
        <v>0</v>
      </c>
      <c r="T1471" s="178">
        <f t="shared" si="637"/>
        <v>0</v>
      </c>
      <c r="U1471" s="182">
        <f t="shared" si="637"/>
        <v>0</v>
      </c>
      <c r="V1471" s="183">
        <f t="shared" si="637"/>
        <v>0</v>
      </c>
      <c r="W1471" s="46">
        <f>W611</f>
        <v>0</v>
      </c>
      <c r="Y1471"/>
      <c r="Z1471"/>
    </row>
    <row r="1472" spans="1:26" s="72" customFormat="1" outlineLevel="1" x14ac:dyDescent="0.2">
      <c r="A1472" s="322"/>
      <c r="B1472" s="25"/>
      <c r="C1472" s="23"/>
      <c r="D1472" s="23"/>
      <c r="E1472" s="24"/>
      <c r="F1472" s="176" t="s">
        <v>167</v>
      </c>
      <c r="G1472" s="190">
        <f>G612</f>
        <v>0</v>
      </c>
      <c r="H1472" s="242">
        <f>G1472*(1-VLOOKUP($F1472,SHT,5,FALSE))+H612*(1-VLOOKUP($F1472,SHT,5,FALSE))</f>
        <v>0</v>
      </c>
      <c r="I1472" s="179">
        <f t="shared" ref="I1472:V1472" si="638">I612*(1-VLOOKUP($F1472,SHT,5,FALSE))</f>
        <v>0</v>
      </c>
      <c r="J1472" s="179">
        <f t="shared" si="638"/>
        <v>0</v>
      </c>
      <c r="K1472" s="197">
        <f t="shared" si="638"/>
        <v>0</v>
      </c>
      <c r="L1472" s="181">
        <f t="shared" si="638"/>
        <v>0</v>
      </c>
      <c r="M1472" s="192">
        <f t="shared" si="638"/>
        <v>0</v>
      </c>
      <c r="N1472" s="182">
        <f t="shared" si="638"/>
        <v>0</v>
      </c>
      <c r="O1472" s="182">
        <f t="shared" si="638"/>
        <v>0</v>
      </c>
      <c r="P1472" s="182">
        <f t="shared" si="638"/>
        <v>0</v>
      </c>
      <c r="Q1472" s="182">
        <f t="shared" si="638"/>
        <v>0</v>
      </c>
      <c r="R1472" s="182">
        <f t="shared" si="638"/>
        <v>0</v>
      </c>
      <c r="S1472" s="182">
        <f t="shared" si="638"/>
        <v>0</v>
      </c>
      <c r="T1472" s="178">
        <f t="shared" si="638"/>
        <v>0</v>
      </c>
      <c r="U1472" s="182">
        <f t="shared" si="638"/>
        <v>0</v>
      </c>
      <c r="V1472" s="183">
        <f t="shared" si="638"/>
        <v>0</v>
      </c>
      <c r="W1472" s="46">
        <f>W612</f>
        <v>0</v>
      </c>
      <c r="Y1472"/>
      <c r="Z1472"/>
    </row>
    <row r="1473" spans="1:26" s="72" customFormat="1" outlineLevel="1" x14ac:dyDescent="0.2">
      <c r="A1473" s="322"/>
      <c r="B1473" s="25"/>
      <c r="C1473" s="23"/>
      <c r="D1473" s="23"/>
      <c r="E1473" s="24"/>
      <c r="F1473" s="176" t="s">
        <v>168</v>
      </c>
      <c r="G1473" s="190">
        <f>G613</f>
        <v>0</v>
      </c>
      <c r="H1473" s="242">
        <f>G1473*(1-VLOOKUP($F1473,SHT,5,FALSE))+H613*(1-VLOOKUP($F1473,SHT,5,FALSE))</f>
        <v>0</v>
      </c>
      <c r="I1473" s="179">
        <f t="shared" ref="I1473:V1473" si="639">I613*(1-VLOOKUP($F1473,SHT,5,FALSE))</f>
        <v>0</v>
      </c>
      <c r="J1473" s="179">
        <f t="shared" si="639"/>
        <v>0</v>
      </c>
      <c r="K1473" s="197">
        <f t="shared" si="639"/>
        <v>0</v>
      </c>
      <c r="L1473" s="181">
        <f t="shared" si="639"/>
        <v>0</v>
      </c>
      <c r="M1473" s="192">
        <f t="shared" si="639"/>
        <v>0</v>
      </c>
      <c r="N1473" s="182">
        <f t="shared" si="639"/>
        <v>0</v>
      </c>
      <c r="O1473" s="182">
        <f t="shared" si="639"/>
        <v>0</v>
      </c>
      <c r="P1473" s="182">
        <f t="shared" si="639"/>
        <v>0</v>
      </c>
      <c r="Q1473" s="182">
        <f t="shared" si="639"/>
        <v>0</v>
      </c>
      <c r="R1473" s="182">
        <f t="shared" si="639"/>
        <v>0</v>
      </c>
      <c r="S1473" s="182">
        <f t="shared" si="639"/>
        <v>0</v>
      </c>
      <c r="T1473" s="178">
        <f t="shared" si="639"/>
        <v>0</v>
      </c>
      <c r="U1473" s="182">
        <f t="shared" si="639"/>
        <v>0</v>
      </c>
      <c r="V1473" s="183">
        <f t="shared" si="639"/>
        <v>0</v>
      </c>
      <c r="W1473" s="46">
        <f>W613</f>
        <v>0</v>
      </c>
      <c r="Y1473"/>
      <c r="Z1473"/>
    </row>
    <row r="1474" spans="1:26" s="72" customFormat="1" x14ac:dyDescent="0.2">
      <c r="A1474" s="322"/>
      <c r="B1474" s="25"/>
      <c r="C1474" s="23"/>
      <c r="D1474" s="23"/>
      <c r="E1474" s="24" t="s">
        <v>174</v>
      </c>
      <c r="F1474" s="24"/>
      <c r="G1474" s="69">
        <f t="shared" ref="G1474:W1474" si="640">SUBTOTAL(9,G1475:G1476)</f>
        <v>0</v>
      </c>
      <c r="H1474" s="70">
        <f t="shared" si="640"/>
        <v>0</v>
      </c>
      <c r="I1474" s="66">
        <f t="shared" si="640"/>
        <v>0</v>
      </c>
      <c r="J1474" s="66">
        <f t="shared" si="640"/>
        <v>0</v>
      </c>
      <c r="K1474" s="67">
        <f t="shared" si="640"/>
        <v>0</v>
      </c>
      <c r="L1474" s="34">
        <f t="shared" si="640"/>
        <v>0</v>
      </c>
      <c r="M1474" s="34">
        <f t="shared" si="640"/>
        <v>0</v>
      </c>
      <c r="N1474" s="34">
        <f t="shared" si="640"/>
        <v>0</v>
      </c>
      <c r="O1474" s="34">
        <f t="shared" si="640"/>
        <v>0</v>
      </c>
      <c r="P1474" s="34">
        <f t="shared" si="640"/>
        <v>0</v>
      </c>
      <c r="Q1474" s="34">
        <f t="shared" si="640"/>
        <v>0</v>
      </c>
      <c r="R1474" s="34">
        <f t="shared" si="640"/>
        <v>0</v>
      </c>
      <c r="S1474" s="34">
        <f t="shared" si="640"/>
        <v>0</v>
      </c>
      <c r="T1474" s="34">
        <f t="shared" si="640"/>
        <v>0</v>
      </c>
      <c r="U1474" s="34">
        <f t="shared" si="640"/>
        <v>0</v>
      </c>
      <c r="V1474" s="37">
        <f t="shared" si="640"/>
        <v>0</v>
      </c>
      <c r="W1474" s="33">
        <f t="shared" si="640"/>
        <v>0</v>
      </c>
      <c r="Y1474"/>
      <c r="Z1474"/>
    </row>
    <row r="1475" spans="1:26" s="72" customFormat="1" outlineLevel="1" x14ac:dyDescent="0.2">
      <c r="A1475" s="322"/>
      <c r="B1475" s="25"/>
      <c r="C1475" s="23"/>
      <c r="D1475" s="23"/>
      <c r="E1475" s="24"/>
      <c r="F1475" s="176" t="s">
        <v>62</v>
      </c>
      <c r="G1475" s="190">
        <f>G615</f>
        <v>0</v>
      </c>
      <c r="H1475" s="242">
        <f>G1475*(1-VLOOKUP($F1475,SHT,5,FALSE))+H615*(1-VLOOKUP($F1475,SHT,5,FALSE))</f>
        <v>0</v>
      </c>
      <c r="I1475" s="179">
        <f t="shared" ref="I1475:V1475" si="641">I615*(1-VLOOKUP($F1475,SHT,5,FALSE))</f>
        <v>0</v>
      </c>
      <c r="J1475" s="179">
        <f t="shared" si="641"/>
        <v>0</v>
      </c>
      <c r="K1475" s="197">
        <f t="shared" si="641"/>
        <v>0</v>
      </c>
      <c r="L1475" s="181">
        <f t="shared" si="641"/>
        <v>0</v>
      </c>
      <c r="M1475" s="192">
        <f t="shared" si="641"/>
        <v>0</v>
      </c>
      <c r="N1475" s="182">
        <f t="shared" si="641"/>
        <v>0</v>
      </c>
      <c r="O1475" s="182">
        <f t="shared" si="641"/>
        <v>0</v>
      </c>
      <c r="P1475" s="182">
        <f t="shared" si="641"/>
        <v>0</v>
      </c>
      <c r="Q1475" s="182">
        <f t="shared" si="641"/>
        <v>0</v>
      </c>
      <c r="R1475" s="182">
        <f t="shared" si="641"/>
        <v>0</v>
      </c>
      <c r="S1475" s="182">
        <f t="shared" si="641"/>
        <v>0</v>
      </c>
      <c r="T1475" s="178">
        <f t="shared" si="641"/>
        <v>0</v>
      </c>
      <c r="U1475" s="182">
        <f t="shared" si="641"/>
        <v>0</v>
      </c>
      <c r="V1475" s="183">
        <f t="shared" si="641"/>
        <v>0</v>
      </c>
      <c r="W1475" s="46">
        <f>W615</f>
        <v>0</v>
      </c>
      <c r="Y1475"/>
      <c r="Z1475"/>
    </row>
    <row r="1476" spans="1:26" s="72" customFormat="1" outlineLevel="1" x14ac:dyDescent="0.2">
      <c r="A1476" s="322"/>
      <c r="B1476" s="25"/>
      <c r="C1476" s="23"/>
      <c r="D1476" s="23"/>
      <c r="E1476" s="24"/>
      <c r="F1476" s="176" t="s">
        <v>175</v>
      </c>
      <c r="G1476" s="190">
        <f>G616</f>
        <v>0</v>
      </c>
      <c r="H1476" s="242">
        <f>G1476*(1-VLOOKUP($F1476,SHT,5,FALSE))+H616*(1-VLOOKUP($F1476,SHT,5,FALSE))</f>
        <v>0</v>
      </c>
      <c r="I1476" s="179">
        <f t="shared" ref="I1476:V1476" si="642">I616*(1-VLOOKUP($F1476,SHT,5,FALSE))</f>
        <v>0</v>
      </c>
      <c r="J1476" s="179">
        <f t="shared" si="642"/>
        <v>0</v>
      </c>
      <c r="K1476" s="197">
        <f t="shared" si="642"/>
        <v>0</v>
      </c>
      <c r="L1476" s="181">
        <f t="shared" si="642"/>
        <v>0</v>
      </c>
      <c r="M1476" s="192">
        <f t="shared" si="642"/>
        <v>0</v>
      </c>
      <c r="N1476" s="182">
        <f t="shared" si="642"/>
        <v>0</v>
      </c>
      <c r="O1476" s="182">
        <f t="shared" si="642"/>
        <v>0</v>
      </c>
      <c r="P1476" s="182">
        <f t="shared" si="642"/>
        <v>0</v>
      </c>
      <c r="Q1476" s="182">
        <f t="shared" si="642"/>
        <v>0</v>
      </c>
      <c r="R1476" s="182">
        <f t="shared" si="642"/>
        <v>0</v>
      </c>
      <c r="S1476" s="182">
        <f t="shared" si="642"/>
        <v>0</v>
      </c>
      <c r="T1476" s="178">
        <f t="shared" si="642"/>
        <v>0</v>
      </c>
      <c r="U1476" s="182">
        <f t="shared" si="642"/>
        <v>0</v>
      </c>
      <c r="V1476" s="183">
        <f t="shared" si="642"/>
        <v>0</v>
      </c>
      <c r="W1476" s="46">
        <f>W616</f>
        <v>0</v>
      </c>
      <c r="Y1476"/>
      <c r="Z1476"/>
    </row>
    <row r="1477" spans="1:26" s="72" customFormat="1" x14ac:dyDescent="0.2">
      <c r="A1477" s="322"/>
      <c r="B1477" s="25"/>
      <c r="C1477" s="23"/>
      <c r="D1477" s="23"/>
      <c r="E1477" s="24" t="s">
        <v>169</v>
      </c>
      <c r="F1477" s="24"/>
      <c r="G1477" s="69">
        <f t="shared" ref="G1477:W1477" si="643">SUBTOTAL(9,G1478:G1480)</f>
        <v>0</v>
      </c>
      <c r="H1477" s="70">
        <f t="shared" si="643"/>
        <v>0</v>
      </c>
      <c r="I1477" s="66">
        <f t="shared" si="643"/>
        <v>0</v>
      </c>
      <c r="J1477" s="66">
        <f t="shared" si="643"/>
        <v>0</v>
      </c>
      <c r="K1477" s="67">
        <f t="shared" si="643"/>
        <v>0</v>
      </c>
      <c r="L1477" s="34">
        <f t="shared" si="643"/>
        <v>0</v>
      </c>
      <c r="M1477" s="34">
        <f t="shared" si="643"/>
        <v>0</v>
      </c>
      <c r="N1477" s="34">
        <f t="shared" si="643"/>
        <v>0</v>
      </c>
      <c r="O1477" s="34">
        <f t="shared" si="643"/>
        <v>0</v>
      </c>
      <c r="P1477" s="34">
        <f t="shared" si="643"/>
        <v>0</v>
      </c>
      <c r="Q1477" s="34">
        <f t="shared" si="643"/>
        <v>0</v>
      </c>
      <c r="R1477" s="34">
        <f t="shared" si="643"/>
        <v>0</v>
      </c>
      <c r="S1477" s="34">
        <f t="shared" si="643"/>
        <v>0</v>
      </c>
      <c r="T1477" s="34">
        <f t="shared" si="643"/>
        <v>0</v>
      </c>
      <c r="U1477" s="34">
        <f t="shared" si="643"/>
        <v>0</v>
      </c>
      <c r="V1477" s="34">
        <f t="shared" si="643"/>
        <v>0</v>
      </c>
      <c r="W1477" s="33">
        <f t="shared" si="643"/>
        <v>0</v>
      </c>
      <c r="Y1477"/>
      <c r="Z1477"/>
    </row>
    <row r="1478" spans="1:26" s="72" customFormat="1" outlineLevel="1" x14ac:dyDescent="0.2">
      <c r="A1478" s="322"/>
      <c r="B1478" s="25"/>
      <c r="C1478" s="23"/>
      <c r="D1478" s="23"/>
      <c r="E1478" s="24"/>
      <c r="F1478" s="176" t="s">
        <v>60</v>
      </c>
      <c r="G1478" s="190">
        <f>G618</f>
        <v>0</v>
      </c>
      <c r="H1478" s="242">
        <f>G1478*(1-VLOOKUP($F1478,SHT,5,FALSE))+H618*(1-VLOOKUP($F1478,SHT,5,FALSE))</f>
        <v>0</v>
      </c>
      <c r="I1478" s="179">
        <f t="shared" ref="I1478:V1478" si="644">I618*(1-VLOOKUP($F1478,SHT,5,FALSE))</f>
        <v>0</v>
      </c>
      <c r="J1478" s="179">
        <f t="shared" si="644"/>
        <v>0</v>
      </c>
      <c r="K1478" s="197">
        <f t="shared" si="644"/>
        <v>0</v>
      </c>
      <c r="L1478" s="181">
        <f t="shared" si="644"/>
        <v>0</v>
      </c>
      <c r="M1478" s="192">
        <f t="shared" si="644"/>
        <v>0</v>
      </c>
      <c r="N1478" s="182">
        <f t="shared" si="644"/>
        <v>0</v>
      </c>
      <c r="O1478" s="182">
        <f t="shared" si="644"/>
        <v>0</v>
      </c>
      <c r="P1478" s="182">
        <f t="shared" si="644"/>
        <v>0</v>
      </c>
      <c r="Q1478" s="182">
        <f t="shared" si="644"/>
        <v>0</v>
      </c>
      <c r="R1478" s="182">
        <f t="shared" si="644"/>
        <v>0</v>
      </c>
      <c r="S1478" s="182">
        <f t="shared" si="644"/>
        <v>0</v>
      </c>
      <c r="T1478" s="178">
        <f t="shared" si="644"/>
        <v>0</v>
      </c>
      <c r="U1478" s="182">
        <f t="shared" si="644"/>
        <v>0</v>
      </c>
      <c r="V1478" s="183">
        <f t="shared" si="644"/>
        <v>0</v>
      </c>
      <c r="W1478" s="46">
        <f>W618</f>
        <v>0</v>
      </c>
      <c r="Y1478"/>
      <c r="Z1478"/>
    </row>
    <row r="1479" spans="1:26" s="72" customFormat="1" outlineLevel="1" x14ac:dyDescent="0.2">
      <c r="A1479" s="322"/>
      <c r="B1479" s="25"/>
      <c r="C1479" s="23"/>
      <c r="D1479" s="23"/>
      <c r="E1479" s="24"/>
      <c r="F1479" s="176" t="s">
        <v>170</v>
      </c>
      <c r="G1479" s="190">
        <f>G619</f>
        <v>0</v>
      </c>
      <c r="H1479" s="242">
        <f>G1479*(1-VLOOKUP($F1479,SHT,5,FALSE))+H619*(1-VLOOKUP($F1479,SHT,5,FALSE))</f>
        <v>0</v>
      </c>
      <c r="I1479" s="179">
        <f t="shared" ref="I1479:V1479" si="645">I619*(1-VLOOKUP($F1479,SHT,5,FALSE))</f>
        <v>0</v>
      </c>
      <c r="J1479" s="179">
        <f t="shared" si="645"/>
        <v>0</v>
      </c>
      <c r="K1479" s="197">
        <f t="shared" si="645"/>
        <v>0</v>
      </c>
      <c r="L1479" s="181">
        <f t="shared" si="645"/>
        <v>0</v>
      </c>
      <c r="M1479" s="192">
        <f t="shared" si="645"/>
        <v>0</v>
      </c>
      <c r="N1479" s="182">
        <f t="shared" si="645"/>
        <v>0</v>
      </c>
      <c r="O1479" s="182">
        <f t="shared" si="645"/>
        <v>0</v>
      </c>
      <c r="P1479" s="182">
        <f t="shared" si="645"/>
        <v>0</v>
      </c>
      <c r="Q1479" s="182">
        <f t="shared" si="645"/>
        <v>0</v>
      </c>
      <c r="R1479" s="182">
        <f t="shared" si="645"/>
        <v>0</v>
      </c>
      <c r="S1479" s="182">
        <f t="shared" si="645"/>
        <v>0</v>
      </c>
      <c r="T1479" s="178">
        <f t="shared" si="645"/>
        <v>0</v>
      </c>
      <c r="U1479" s="182">
        <f t="shared" si="645"/>
        <v>0</v>
      </c>
      <c r="V1479" s="183">
        <f t="shared" si="645"/>
        <v>0</v>
      </c>
      <c r="W1479" s="46">
        <f>W619</f>
        <v>0</v>
      </c>
      <c r="Y1479"/>
      <c r="Z1479"/>
    </row>
    <row r="1480" spans="1:26" s="72" customFormat="1" outlineLevel="1" x14ac:dyDescent="0.2">
      <c r="A1480" s="322"/>
      <c r="B1480" s="25"/>
      <c r="C1480" s="23"/>
      <c r="D1480" s="23"/>
      <c r="E1480" s="24"/>
      <c r="F1480" s="176" t="s">
        <v>171</v>
      </c>
      <c r="G1480" s="190">
        <f>G620</f>
        <v>0</v>
      </c>
      <c r="H1480" s="242">
        <f>G1480*(1-VLOOKUP($F1480,SHT,5,FALSE))+H620*(1-VLOOKUP($F1480,SHT,5,FALSE))</f>
        <v>0</v>
      </c>
      <c r="I1480" s="179">
        <f t="shared" ref="I1480:V1480" si="646">I620*(1-VLOOKUP($F1480,SHT,5,FALSE))</f>
        <v>0</v>
      </c>
      <c r="J1480" s="179">
        <f t="shared" si="646"/>
        <v>0</v>
      </c>
      <c r="K1480" s="197">
        <f t="shared" si="646"/>
        <v>0</v>
      </c>
      <c r="L1480" s="181">
        <f t="shared" si="646"/>
        <v>0</v>
      </c>
      <c r="M1480" s="192">
        <f t="shared" si="646"/>
        <v>0</v>
      </c>
      <c r="N1480" s="182">
        <f t="shared" si="646"/>
        <v>0</v>
      </c>
      <c r="O1480" s="182">
        <f t="shared" si="646"/>
        <v>0</v>
      </c>
      <c r="P1480" s="182">
        <f t="shared" si="646"/>
        <v>0</v>
      </c>
      <c r="Q1480" s="182">
        <f t="shared" si="646"/>
        <v>0</v>
      </c>
      <c r="R1480" s="182">
        <f t="shared" si="646"/>
        <v>0</v>
      </c>
      <c r="S1480" s="182">
        <f t="shared" si="646"/>
        <v>0</v>
      </c>
      <c r="T1480" s="178">
        <f t="shared" si="646"/>
        <v>0</v>
      </c>
      <c r="U1480" s="182">
        <f t="shared" si="646"/>
        <v>0</v>
      </c>
      <c r="V1480" s="183">
        <f t="shared" si="646"/>
        <v>0</v>
      </c>
      <c r="W1480" s="46">
        <f>W620</f>
        <v>0</v>
      </c>
      <c r="Y1480"/>
      <c r="Z1480"/>
    </row>
    <row r="1481" spans="1:26" s="72" customFormat="1" x14ac:dyDescent="0.2">
      <c r="A1481" s="322"/>
      <c r="B1481" s="25"/>
      <c r="C1481" s="23"/>
      <c r="D1481" s="23"/>
      <c r="E1481" s="24" t="s">
        <v>334</v>
      </c>
      <c r="F1481" s="24"/>
      <c r="G1481" s="69">
        <f t="shared" ref="G1481:W1481" si="647">SUBTOTAL(9,G1482:G1483)</f>
        <v>0</v>
      </c>
      <c r="H1481" s="70">
        <f t="shared" si="647"/>
        <v>0</v>
      </c>
      <c r="I1481" s="66">
        <f t="shared" si="647"/>
        <v>0</v>
      </c>
      <c r="J1481" s="66">
        <f t="shared" si="647"/>
        <v>0</v>
      </c>
      <c r="K1481" s="67">
        <f t="shared" si="647"/>
        <v>0</v>
      </c>
      <c r="L1481" s="34">
        <f t="shared" si="647"/>
        <v>0</v>
      </c>
      <c r="M1481" s="34">
        <f t="shared" si="647"/>
        <v>0</v>
      </c>
      <c r="N1481" s="34">
        <f t="shared" si="647"/>
        <v>0</v>
      </c>
      <c r="O1481" s="34">
        <f t="shared" si="647"/>
        <v>0</v>
      </c>
      <c r="P1481" s="34">
        <f t="shared" si="647"/>
        <v>0</v>
      </c>
      <c r="Q1481" s="34">
        <f t="shared" si="647"/>
        <v>0</v>
      </c>
      <c r="R1481" s="34">
        <f t="shared" si="647"/>
        <v>0</v>
      </c>
      <c r="S1481" s="34">
        <f t="shared" si="647"/>
        <v>0</v>
      </c>
      <c r="T1481" s="34">
        <f t="shared" si="647"/>
        <v>0</v>
      </c>
      <c r="U1481" s="34">
        <f t="shared" si="647"/>
        <v>0</v>
      </c>
      <c r="V1481" s="37">
        <f t="shared" si="647"/>
        <v>0</v>
      </c>
      <c r="W1481" s="33">
        <f t="shared" si="647"/>
        <v>0</v>
      </c>
      <c r="Y1481"/>
      <c r="Z1481"/>
    </row>
    <row r="1482" spans="1:26" s="72" customFormat="1" outlineLevel="1" x14ac:dyDescent="0.2">
      <c r="A1482" s="322"/>
      <c r="B1482" s="25"/>
      <c r="C1482" s="23"/>
      <c r="D1482" s="23"/>
      <c r="E1482" s="24"/>
      <c r="F1482" s="176" t="s">
        <v>335</v>
      </c>
      <c r="G1482" s="190">
        <f>G622</f>
        <v>0</v>
      </c>
      <c r="H1482" s="242">
        <f>G1482*(1-VLOOKUP($F1482,SHT,5,FALSE))+H622*(1-VLOOKUP($F1482,SHT,5,FALSE))</f>
        <v>0</v>
      </c>
      <c r="I1482" s="179">
        <f t="shared" ref="I1482:V1482" si="648">I622*(1-VLOOKUP($F1482,SHT,5,FALSE))</f>
        <v>0</v>
      </c>
      <c r="J1482" s="179">
        <f t="shared" si="648"/>
        <v>0</v>
      </c>
      <c r="K1482" s="197">
        <f t="shared" si="648"/>
        <v>0</v>
      </c>
      <c r="L1482" s="181">
        <f t="shared" si="648"/>
        <v>0</v>
      </c>
      <c r="M1482" s="192">
        <f t="shared" si="648"/>
        <v>0</v>
      </c>
      <c r="N1482" s="182">
        <f t="shared" si="648"/>
        <v>0</v>
      </c>
      <c r="O1482" s="182">
        <f t="shared" si="648"/>
        <v>0</v>
      </c>
      <c r="P1482" s="182">
        <f t="shared" si="648"/>
        <v>0</v>
      </c>
      <c r="Q1482" s="182">
        <f t="shared" si="648"/>
        <v>0</v>
      </c>
      <c r="R1482" s="182">
        <f t="shared" si="648"/>
        <v>0</v>
      </c>
      <c r="S1482" s="182">
        <f t="shared" si="648"/>
        <v>0</v>
      </c>
      <c r="T1482" s="178">
        <f t="shared" si="648"/>
        <v>0</v>
      </c>
      <c r="U1482" s="182">
        <f t="shared" si="648"/>
        <v>0</v>
      </c>
      <c r="V1482" s="183">
        <f t="shared" si="648"/>
        <v>0</v>
      </c>
      <c r="W1482" s="46">
        <f>W622</f>
        <v>0</v>
      </c>
      <c r="Y1482"/>
      <c r="Z1482"/>
    </row>
    <row r="1483" spans="1:26" s="72" customFormat="1" outlineLevel="1" x14ac:dyDescent="0.2">
      <c r="A1483" s="322"/>
      <c r="B1483" s="25"/>
      <c r="C1483" s="23"/>
      <c r="D1483" s="23"/>
      <c r="E1483" s="24"/>
      <c r="F1483" s="176" t="s">
        <v>336</v>
      </c>
      <c r="G1483" s="190">
        <f>G623</f>
        <v>0</v>
      </c>
      <c r="H1483" s="242">
        <f>G1483*(1-VLOOKUP($F1483,SHT,5,FALSE))+H623*(1-VLOOKUP($F1483,SHT,5,FALSE))</f>
        <v>0</v>
      </c>
      <c r="I1483" s="179">
        <f t="shared" ref="I1483:V1483" si="649">I623*(1-VLOOKUP($F1483,SHT,5,FALSE))</f>
        <v>0</v>
      </c>
      <c r="J1483" s="179">
        <f t="shared" si="649"/>
        <v>0</v>
      </c>
      <c r="K1483" s="197">
        <f t="shared" si="649"/>
        <v>0</v>
      </c>
      <c r="L1483" s="181">
        <f t="shared" si="649"/>
        <v>0</v>
      </c>
      <c r="M1483" s="192">
        <f t="shared" si="649"/>
        <v>0</v>
      </c>
      <c r="N1483" s="182">
        <f t="shared" si="649"/>
        <v>0</v>
      </c>
      <c r="O1483" s="182">
        <f t="shared" si="649"/>
        <v>0</v>
      </c>
      <c r="P1483" s="182">
        <f t="shared" si="649"/>
        <v>0</v>
      </c>
      <c r="Q1483" s="182">
        <f t="shared" si="649"/>
        <v>0</v>
      </c>
      <c r="R1483" s="182">
        <f t="shared" si="649"/>
        <v>0</v>
      </c>
      <c r="S1483" s="182">
        <f t="shared" si="649"/>
        <v>0</v>
      </c>
      <c r="T1483" s="178">
        <f t="shared" si="649"/>
        <v>0</v>
      </c>
      <c r="U1483" s="182">
        <f t="shared" si="649"/>
        <v>0</v>
      </c>
      <c r="V1483" s="183">
        <f t="shared" si="649"/>
        <v>0</v>
      </c>
      <c r="W1483" s="46">
        <f>W623</f>
        <v>0</v>
      </c>
      <c r="Y1483"/>
      <c r="Z1483"/>
    </row>
    <row r="1484" spans="1:26" s="72" customFormat="1" x14ac:dyDescent="0.2">
      <c r="A1484" s="322"/>
      <c r="B1484" s="25"/>
      <c r="C1484" s="23"/>
      <c r="D1484" s="23"/>
      <c r="E1484" s="24" t="s">
        <v>337</v>
      </c>
      <c r="F1484" s="24"/>
      <c r="G1484" s="69">
        <f t="shared" ref="G1484:W1484" si="650">SUBTOTAL(9,G1485:G1487)</f>
        <v>0</v>
      </c>
      <c r="H1484" s="70">
        <f t="shared" si="650"/>
        <v>0</v>
      </c>
      <c r="I1484" s="66">
        <f t="shared" si="650"/>
        <v>0</v>
      </c>
      <c r="J1484" s="66">
        <f t="shared" si="650"/>
        <v>0</v>
      </c>
      <c r="K1484" s="67">
        <f t="shared" si="650"/>
        <v>0</v>
      </c>
      <c r="L1484" s="34">
        <f t="shared" si="650"/>
        <v>0</v>
      </c>
      <c r="M1484" s="34">
        <f t="shared" si="650"/>
        <v>0</v>
      </c>
      <c r="N1484" s="34">
        <f t="shared" si="650"/>
        <v>0</v>
      </c>
      <c r="O1484" s="34">
        <f t="shared" si="650"/>
        <v>0</v>
      </c>
      <c r="P1484" s="34">
        <f t="shared" si="650"/>
        <v>0</v>
      </c>
      <c r="Q1484" s="34">
        <f t="shared" si="650"/>
        <v>0</v>
      </c>
      <c r="R1484" s="34">
        <f t="shared" si="650"/>
        <v>0</v>
      </c>
      <c r="S1484" s="34">
        <f t="shared" si="650"/>
        <v>0</v>
      </c>
      <c r="T1484" s="34">
        <f t="shared" si="650"/>
        <v>0</v>
      </c>
      <c r="U1484" s="34">
        <f t="shared" si="650"/>
        <v>0</v>
      </c>
      <c r="V1484" s="34">
        <f t="shared" si="650"/>
        <v>0</v>
      </c>
      <c r="W1484" s="33">
        <f t="shared" si="650"/>
        <v>0</v>
      </c>
      <c r="Y1484"/>
      <c r="Z1484"/>
    </row>
    <row r="1485" spans="1:26" s="72" customFormat="1" outlineLevel="1" x14ac:dyDescent="0.2">
      <c r="A1485" s="322"/>
      <c r="B1485" s="25"/>
      <c r="C1485" s="23"/>
      <c r="D1485" s="23"/>
      <c r="E1485" s="24"/>
      <c r="F1485" s="176" t="s">
        <v>338</v>
      </c>
      <c r="G1485" s="190">
        <f>G625</f>
        <v>0</v>
      </c>
      <c r="H1485" s="242">
        <f>G1485*(1-VLOOKUP($F1485,SHT,5,FALSE))+H625*(1-VLOOKUP($F1485,SHT,5,FALSE))</f>
        <v>0</v>
      </c>
      <c r="I1485" s="179">
        <f t="shared" ref="I1485:V1485" si="651">I625*(1-VLOOKUP($F1485,SHT,5,FALSE))</f>
        <v>0</v>
      </c>
      <c r="J1485" s="179">
        <f t="shared" si="651"/>
        <v>0</v>
      </c>
      <c r="K1485" s="197">
        <f t="shared" si="651"/>
        <v>0</v>
      </c>
      <c r="L1485" s="181">
        <f t="shared" si="651"/>
        <v>0</v>
      </c>
      <c r="M1485" s="192">
        <f t="shared" si="651"/>
        <v>0</v>
      </c>
      <c r="N1485" s="182">
        <f t="shared" si="651"/>
        <v>0</v>
      </c>
      <c r="O1485" s="182">
        <f t="shared" si="651"/>
        <v>0</v>
      </c>
      <c r="P1485" s="182">
        <f t="shared" si="651"/>
        <v>0</v>
      </c>
      <c r="Q1485" s="182">
        <f t="shared" si="651"/>
        <v>0</v>
      </c>
      <c r="R1485" s="182">
        <f t="shared" si="651"/>
        <v>0</v>
      </c>
      <c r="S1485" s="182">
        <f t="shared" si="651"/>
        <v>0</v>
      </c>
      <c r="T1485" s="178">
        <f t="shared" si="651"/>
        <v>0</v>
      </c>
      <c r="U1485" s="182">
        <f t="shared" si="651"/>
        <v>0</v>
      </c>
      <c r="V1485" s="183">
        <f t="shared" si="651"/>
        <v>0</v>
      </c>
      <c r="W1485" s="46">
        <f>W625</f>
        <v>0</v>
      </c>
      <c r="Y1485"/>
      <c r="Z1485"/>
    </row>
    <row r="1486" spans="1:26" s="72" customFormat="1" outlineLevel="1" x14ac:dyDescent="0.2">
      <c r="A1486" s="322"/>
      <c r="B1486" s="25"/>
      <c r="C1486" s="23"/>
      <c r="D1486" s="23"/>
      <c r="E1486" s="24"/>
      <c r="F1486" s="176" t="s">
        <v>339</v>
      </c>
      <c r="G1486" s="190">
        <f>G626</f>
        <v>0</v>
      </c>
      <c r="H1486" s="242">
        <f>G1486*(1-VLOOKUP($F1486,SHT,5,FALSE))+H626*(1-VLOOKUP($F1486,SHT,5,FALSE))</f>
        <v>0</v>
      </c>
      <c r="I1486" s="179">
        <f t="shared" ref="I1486:V1486" si="652">I626*(1-VLOOKUP($F1486,SHT,5,FALSE))</f>
        <v>0</v>
      </c>
      <c r="J1486" s="179">
        <f t="shared" si="652"/>
        <v>0</v>
      </c>
      <c r="K1486" s="197">
        <f t="shared" si="652"/>
        <v>0</v>
      </c>
      <c r="L1486" s="181">
        <f t="shared" si="652"/>
        <v>0</v>
      </c>
      <c r="M1486" s="192">
        <f t="shared" si="652"/>
        <v>0</v>
      </c>
      <c r="N1486" s="182">
        <f t="shared" si="652"/>
        <v>0</v>
      </c>
      <c r="O1486" s="182">
        <f t="shared" si="652"/>
        <v>0</v>
      </c>
      <c r="P1486" s="182">
        <f t="shared" si="652"/>
        <v>0</v>
      </c>
      <c r="Q1486" s="182">
        <f t="shared" si="652"/>
        <v>0</v>
      </c>
      <c r="R1486" s="182">
        <f t="shared" si="652"/>
        <v>0</v>
      </c>
      <c r="S1486" s="182">
        <f t="shared" si="652"/>
        <v>0</v>
      </c>
      <c r="T1486" s="178">
        <f t="shared" si="652"/>
        <v>0</v>
      </c>
      <c r="U1486" s="182">
        <f t="shared" si="652"/>
        <v>0</v>
      </c>
      <c r="V1486" s="183">
        <f t="shared" si="652"/>
        <v>0</v>
      </c>
      <c r="W1486" s="46">
        <f>W626</f>
        <v>0</v>
      </c>
      <c r="Y1486"/>
      <c r="Z1486"/>
    </row>
    <row r="1487" spans="1:26" s="72" customFormat="1" outlineLevel="1" x14ac:dyDescent="0.2">
      <c r="A1487" s="322"/>
      <c r="B1487" s="25"/>
      <c r="C1487" s="23"/>
      <c r="D1487" s="23"/>
      <c r="E1487" s="24"/>
      <c r="F1487" s="176" t="s">
        <v>340</v>
      </c>
      <c r="G1487" s="190">
        <f>G627</f>
        <v>0</v>
      </c>
      <c r="H1487" s="242">
        <f>G1487*(1-VLOOKUP($F1487,SHT,5,FALSE))+H627*(1-VLOOKUP($F1487,SHT,5,FALSE))</f>
        <v>0</v>
      </c>
      <c r="I1487" s="179">
        <f t="shared" ref="I1487:V1487" si="653">I627*(1-VLOOKUP($F1487,SHT,5,FALSE))</f>
        <v>0</v>
      </c>
      <c r="J1487" s="179">
        <f t="shared" si="653"/>
        <v>0</v>
      </c>
      <c r="K1487" s="197">
        <f t="shared" si="653"/>
        <v>0</v>
      </c>
      <c r="L1487" s="181">
        <f t="shared" si="653"/>
        <v>0</v>
      </c>
      <c r="M1487" s="192">
        <f t="shared" si="653"/>
        <v>0</v>
      </c>
      <c r="N1487" s="182">
        <f t="shared" si="653"/>
        <v>0</v>
      </c>
      <c r="O1487" s="182">
        <f t="shared" si="653"/>
        <v>0</v>
      </c>
      <c r="P1487" s="182">
        <f t="shared" si="653"/>
        <v>0</v>
      </c>
      <c r="Q1487" s="182">
        <f t="shared" si="653"/>
        <v>0</v>
      </c>
      <c r="R1487" s="182">
        <f t="shared" si="653"/>
        <v>0</v>
      </c>
      <c r="S1487" s="182">
        <f t="shared" si="653"/>
        <v>0</v>
      </c>
      <c r="T1487" s="178">
        <f t="shared" si="653"/>
        <v>0</v>
      </c>
      <c r="U1487" s="182">
        <f t="shared" si="653"/>
        <v>0</v>
      </c>
      <c r="V1487" s="183">
        <f t="shared" si="653"/>
        <v>0</v>
      </c>
      <c r="W1487" s="46">
        <f>W627</f>
        <v>0</v>
      </c>
      <c r="Y1487"/>
      <c r="Z1487"/>
    </row>
    <row r="1488" spans="1:26" s="72" customFormat="1" x14ac:dyDescent="0.2">
      <c r="A1488" s="322"/>
      <c r="B1488" s="25"/>
      <c r="C1488" s="23"/>
      <c r="D1488" s="23" t="s">
        <v>183</v>
      </c>
      <c r="E1488" s="24"/>
      <c r="F1488" s="24"/>
      <c r="G1488" s="69"/>
      <c r="H1488" s="70"/>
      <c r="I1488" s="66"/>
      <c r="J1488" s="66"/>
      <c r="K1488" s="67"/>
      <c r="L1488" s="51"/>
      <c r="M1488" s="34"/>
      <c r="N1488" s="34"/>
      <c r="O1488" s="34"/>
      <c r="P1488" s="34"/>
      <c r="Q1488" s="34"/>
      <c r="R1488" s="34"/>
      <c r="S1488" s="34"/>
      <c r="T1488" s="34"/>
      <c r="U1488" s="34"/>
      <c r="V1488" s="37"/>
      <c r="W1488" s="33"/>
      <c r="Y1488"/>
      <c r="Z1488"/>
    </row>
    <row r="1489" spans="1:26" s="72" customFormat="1" x14ac:dyDescent="0.2">
      <c r="A1489" s="322"/>
      <c r="B1489" s="25"/>
      <c r="C1489" s="23"/>
      <c r="D1489" s="23"/>
      <c r="E1489" s="24" t="s">
        <v>184</v>
      </c>
      <c r="F1489" s="24"/>
      <c r="G1489" s="69">
        <f t="shared" ref="G1489:W1489" si="654">SUBTOTAL(9,G1490:G1491)</f>
        <v>0</v>
      </c>
      <c r="H1489" s="70">
        <f t="shared" si="654"/>
        <v>0</v>
      </c>
      <c r="I1489" s="66">
        <f t="shared" si="654"/>
        <v>0</v>
      </c>
      <c r="J1489" s="66">
        <f t="shared" si="654"/>
        <v>0</v>
      </c>
      <c r="K1489" s="67">
        <f t="shared" si="654"/>
        <v>0</v>
      </c>
      <c r="L1489" s="34">
        <f t="shared" si="654"/>
        <v>0</v>
      </c>
      <c r="M1489" s="34">
        <f t="shared" si="654"/>
        <v>0</v>
      </c>
      <c r="N1489" s="34">
        <f t="shared" si="654"/>
        <v>0</v>
      </c>
      <c r="O1489" s="34">
        <f t="shared" si="654"/>
        <v>0</v>
      </c>
      <c r="P1489" s="34">
        <f t="shared" si="654"/>
        <v>0</v>
      </c>
      <c r="Q1489" s="34">
        <f t="shared" si="654"/>
        <v>0</v>
      </c>
      <c r="R1489" s="34">
        <f t="shared" si="654"/>
        <v>0</v>
      </c>
      <c r="S1489" s="34">
        <f t="shared" si="654"/>
        <v>0</v>
      </c>
      <c r="T1489" s="34">
        <f t="shared" si="654"/>
        <v>0</v>
      </c>
      <c r="U1489" s="34">
        <f t="shared" si="654"/>
        <v>0</v>
      </c>
      <c r="V1489" s="37">
        <f t="shared" si="654"/>
        <v>0</v>
      </c>
      <c r="W1489" s="33">
        <f t="shared" si="654"/>
        <v>0</v>
      </c>
      <c r="Y1489"/>
      <c r="Z1489"/>
    </row>
    <row r="1490" spans="1:26" s="72" customFormat="1" outlineLevel="1" x14ac:dyDescent="0.2">
      <c r="A1490" s="322"/>
      <c r="B1490" s="25"/>
      <c r="C1490" s="23"/>
      <c r="D1490" s="23"/>
      <c r="E1490" s="24"/>
      <c r="F1490" s="176" t="s">
        <v>176</v>
      </c>
      <c r="G1490" s="190">
        <f>G630</f>
        <v>0</v>
      </c>
      <c r="H1490" s="242">
        <f>G1490*(1-VLOOKUP($F1490,SHT,5,FALSE))+H630*(1-VLOOKUP($F1490,SHT,5,FALSE))</f>
        <v>0</v>
      </c>
      <c r="I1490" s="179">
        <f t="shared" ref="I1490:V1490" si="655">I630*(1-VLOOKUP($F1490,SHT,5,FALSE))</f>
        <v>0</v>
      </c>
      <c r="J1490" s="179">
        <f t="shared" si="655"/>
        <v>0</v>
      </c>
      <c r="K1490" s="197">
        <f t="shared" si="655"/>
        <v>0</v>
      </c>
      <c r="L1490" s="181">
        <f t="shared" si="655"/>
        <v>0</v>
      </c>
      <c r="M1490" s="192">
        <f t="shared" si="655"/>
        <v>0</v>
      </c>
      <c r="N1490" s="182">
        <f t="shared" si="655"/>
        <v>0</v>
      </c>
      <c r="O1490" s="182">
        <f t="shared" si="655"/>
        <v>0</v>
      </c>
      <c r="P1490" s="182">
        <f t="shared" si="655"/>
        <v>0</v>
      </c>
      <c r="Q1490" s="182">
        <f t="shared" si="655"/>
        <v>0</v>
      </c>
      <c r="R1490" s="182">
        <f t="shared" si="655"/>
        <v>0</v>
      </c>
      <c r="S1490" s="182">
        <f t="shared" si="655"/>
        <v>0</v>
      </c>
      <c r="T1490" s="178">
        <f t="shared" si="655"/>
        <v>0</v>
      </c>
      <c r="U1490" s="182">
        <f t="shared" si="655"/>
        <v>0</v>
      </c>
      <c r="V1490" s="183">
        <f t="shared" si="655"/>
        <v>0</v>
      </c>
      <c r="W1490" s="46">
        <f>W630</f>
        <v>0</v>
      </c>
      <c r="Y1490"/>
      <c r="Z1490"/>
    </row>
    <row r="1491" spans="1:26" s="72" customFormat="1" outlineLevel="1" x14ac:dyDescent="0.2">
      <c r="A1491" s="322"/>
      <c r="B1491" s="25"/>
      <c r="C1491" s="23"/>
      <c r="D1491" s="23"/>
      <c r="E1491" s="24"/>
      <c r="F1491" s="176" t="s">
        <v>180</v>
      </c>
      <c r="G1491" s="190">
        <f>G631</f>
        <v>0</v>
      </c>
      <c r="H1491" s="242">
        <f>G1491*(1-VLOOKUP($F1491,SHT,5,FALSE))+H631*(1-VLOOKUP($F1491,SHT,5,FALSE))</f>
        <v>0</v>
      </c>
      <c r="I1491" s="179">
        <f t="shared" ref="I1491:V1491" si="656">I631*(1-VLOOKUP($F1491,SHT,5,FALSE))</f>
        <v>0</v>
      </c>
      <c r="J1491" s="179">
        <f t="shared" si="656"/>
        <v>0</v>
      </c>
      <c r="K1491" s="197">
        <f t="shared" si="656"/>
        <v>0</v>
      </c>
      <c r="L1491" s="181">
        <f t="shared" si="656"/>
        <v>0</v>
      </c>
      <c r="M1491" s="192">
        <f t="shared" si="656"/>
        <v>0</v>
      </c>
      <c r="N1491" s="182">
        <f t="shared" si="656"/>
        <v>0</v>
      </c>
      <c r="O1491" s="182">
        <f t="shared" si="656"/>
        <v>0</v>
      </c>
      <c r="P1491" s="182">
        <f t="shared" si="656"/>
        <v>0</v>
      </c>
      <c r="Q1491" s="182">
        <f t="shared" si="656"/>
        <v>0</v>
      </c>
      <c r="R1491" s="182">
        <f t="shared" si="656"/>
        <v>0</v>
      </c>
      <c r="S1491" s="182">
        <f t="shared" si="656"/>
        <v>0</v>
      </c>
      <c r="T1491" s="178">
        <f t="shared" si="656"/>
        <v>0</v>
      </c>
      <c r="U1491" s="182">
        <f t="shared" si="656"/>
        <v>0</v>
      </c>
      <c r="V1491" s="183">
        <f t="shared" si="656"/>
        <v>0</v>
      </c>
      <c r="W1491" s="46">
        <f>W631</f>
        <v>0</v>
      </c>
      <c r="Y1491"/>
      <c r="Z1491"/>
    </row>
    <row r="1492" spans="1:26" s="72" customFormat="1" x14ac:dyDescent="0.2">
      <c r="A1492" s="322"/>
      <c r="B1492" s="25"/>
      <c r="C1492" s="23"/>
      <c r="D1492" s="23"/>
      <c r="E1492" s="24" t="s">
        <v>185</v>
      </c>
      <c r="F1492" s="24"/>
      <c r="G1492" s="69">
        <f t="shared" ref="G1492:W1492" si="657">SUBTOTAL(9,G1493:G1494)</f>
        <v>0</v>
      </c>
      <c r="H1492" s="70">
        <f t="shared" si="657"/>
        <v>0</v>
      </c>
      <c r="I1492" s="66">
        <f t="shared" si="657"/>
        <v>0</v>
      </c>
      <c r="J1492" s="66">
        <f t="shared" si="657"/>
        <v>0</v>
      </c>
      <c r="K1492" s="67">
        <f t="shared" si="657"/>
        <v>0</v>
      </c>
      <c r="L1492" s="34">
        <f t="shared" si="657"/>
        <v>0</v>
      </c>
      <c r="M1492" s="34">
        <f t="shared" si="657"/>
        <v>0</v>
      </c>
      <c r="N1492" s="34">
        <f t="shared" si="657"/>
        <v>0</v>
      </c>
      <c r="O1492" s="34">
        <f t="shared" si="657"/>
        <v>0</v>
      </c>
      <c r="P1492" s="34">
        <f t="shared" si="657"/>
        <v>0</v>
      </c>
      <c r="Q1492" s="34">
        <f t="shared" si="657"/>
        <v>0</v>
      </c>
      <c r="R1492" s="34">
        <f t="shared" si="657"/>
        <v>0</v>
      </c>
      <c r="S1492" s="34">
        <f t="shared" si="657"/>
        <v>0</v>
      </c>
      <c r="T1492" s="34">
        <f t="shared" si="657"/>
        <v>0</v>
      </c>
      <c r="U1492" s="34">
        <f t="shared" si="657"/>
        <v>0</v>
      </c>
      <c r="V1492" s="37">
        <f t="shared" si="657"/>
        <v>0</v>
      </c>
      <c r="W1492" s="33">
        <f t="shared" si="657"/>
        <v>0</v>
      </c>
      <c r="Y1492"/>
      <c r="Z1492"/>
    </row>
    <row r="1493" spans="1:26" s="72" customFormat="1" outlineLevel="1" x14ac:dyDescent="0.2">
      <c r="A1493" s="322"/>
      <c r="B1493" s="25"/>
      <c r="C1493" s="23"/>
      <c r="D1493" s="23"/>
      <c r="E1493" s="24"/>
      <c r="F1493" s="176" t="s">
        <v>177</v>
      </c>
      <c r="G1493" s="190">
        <f>G633</f>
        <v>0</v>
      </c>
      <c r="H1493" s="242">
        <f>G1493*(1-VLOOKUP($F1493,SHT,5,FALSE))+H633*(1-VLOOKUP($F1493,SHT,5,FALSE))</f>
        <v>0</v>
      </c>
      <c r="I1493" s="179">
        <f t="shared" ref="I1493:V1493" si="658">I633*(1-VLOOKUP($F1493,SHT,5,FALSE))</f>
        <v>0</v>
      </c>
      <c r="J1493" s="179">
        <f t="shared" si="658"/>
        <v>0</v>
      </c>
      <c r="K1493" s="197">
        <f t="shared" si="658"/>
        <v>0</v>
      </c>
      <c r="L1493" s="181">
        <f t="shared" si="658"/>
        <v>0</v>
      </c>
      <c r="M1493" s="192">
        <f t="shared" si="658"/>
        <v>0</v>
      </c>
      <c r="N1493" s="182">
        <f t="shared" si="658"/>
        <v>0</v>
      </c>
      <c r="O1493" s="182">
        <f t="shared" si="658"/>
        <v>0</v>
      </c>
      <c r="P1493" s="182">
        <f t="shared" si="658"/>
        <v>0</v>
      </c>
      <c r="Q1493" s="182">
        <f t="shared" si="658"/>
        <v>0</v>
      </c>
      <c r="R1493" s="182">
        <f t="shared" si="658"/>
        <v>0</v>
      </c>
      <c r="S1493" s="182">
        <f t="shared" si="658"/>
        <v>0</v>
      </c>
      <c r="T1493" s="178">
        <f t="shared" si="658"/>
        <v>0</v>
      </c>
      <c r="U1493" s="182">
        <f t="shared" si="658"/>
        <v>0</v>
      </c>
      <c r="V1493" s="183">
        <f t="shared" si="658"/>
        <v>0</v>
      </c>
      <c r="W1493" s="46">
        <f>W633</f>
        <v>0</v>
      </c>
      <c r="Y1493"/>
      <c r="Z1493"/>
    </row>
    <row r="1494" spans="1:26" s="72" customFormat="1" outlineLevel="1" x14ac:dyDescent="0.2">
      <c r="A1494" s="322"/>
      <c r="B1494" s="25"/>
      <c r="C1494" s="23"/>
      <c r="D1494" s="23"/>
      <c r="E1494" s="24"/>
      <c r="F1494" s="176" t="s">
        <v>182</v>
      </c>
      <c r="G1494" s="190">
        <f>G634</f>
        <v>0</v>
      </c>
      <c r="H1494" s="242">
        <f>G1494*(1-VLOOKUP($F1494,SHT,5,FALSE))+H634*(1-VLOOKUP($F1494,SHT,5,FALSE))</f>
        <v>0</v>
      </c>
      <c r="I1494" s="179">
        <f t="shared" ref="I1494:V1494" si="659">I634*(1-VLOOKUP($F1494,SHT,5,FALSE))</f>
        <v>0</v>
      </c>
      <c r="J1494" s="179">
        <f t="shared" si="659"/>
        <v>0</v>
      </c>
      <c r="K1494" s="197">
        <f t="shared" si="659"/>
        <v>0</v>
      </c>
      <c r="L1494" s="181">
        <f t="shared" si="659"/>
        <v>0</v>
      </c>
      <c r="M1494" s="192">
        <f t="shared" si="659"/>
        <v>0</v>
      </c>
      <c r="N1494" s="182">
        <f t="shared" si="659"/>
        <v>0</v>
      </c>
      <c r="O1494" s="182">
        <f t="shared" si="659"/>
        <v>0</v>
      </c>
      <c r="P1494" s="182">
        <f t="shared" si="659"/>
        <v>0</v>
      </c>
      <c r="Q1494" s="182">
        <f t="shared" si="659"/>
        <v>0</v>
      </c>
      <c r="R1494" s="182">
        <f t="shared" si="659"/>
        <v>0</v>
      </c>
      <c r="S1494" s="182">
        <f t="shared" si="659"/>
        <v>0</v>
      </c>
      <c r="T1494" s="178">
        <f t="shared" si="659"/>
        <v>0</v>
      </c>
      <c r="U1494" s="182">
        <f t="shared" si="659"/>
        <v>0</v>
      </c>
      <c r="V1494" s="183">
        <f t="shared" si="659"/>
        <v>0</v>
      </c>
      <c r="W1494" s="46">
        <f>W634</f>
        <v>0</v>
      </c>
      <c r="Y1494"/>
      <c r="Z1494"/>
    </row>
    <row r="1495" spans="1:26" s="72" customFormat="1" x14ac:dyDescent="0.2">
      <c r="A1495" s="322"/>
      <c r="B1495" s="25"/>
      <c r="C1495" s="23"/>
      <c r="D1495" s="23"/>
      <c r="E1495" s="24" t="s">
        <v>186</v>
      </c>
      <c r="F1495" s="24"/>
      <c r="G1495" s="69">
        <f t="shared" ref="G1495:W1495" si="660">SUBTOTAL(9,G1496:G1497)</f>
        <v>0</v>
      </c>
      <c r="H1495" s="70">
        <f t="shared" si="660"/>
        <v>0</v>
      </c>
      <c r="I1495" s="66">
        <f t="shared" si="660"/>
        <v>0</v>
      </c>
      <c r="J1495" s="66">
        <f t="shared" si="660"/>
        <v>0</v>
      </c>
      <c r="K1495" s="67">
        <f t="shared" si="660"/>
        <v>0</v>
      </c>
      <c r="L1495" s="34">
        <f t="shared" si="660"/>
        <v>0</v>
      </c>
      <c r="M1495" s="34">
        <f t="shared" si="660"/>
        <v>0</v>
      </c>
      <c r="N1495" s="34">
        <f t="shared" si="660"/>
        <v>0</v>
      </c>
      <c r="O1495" s="34">
        <f t="shared" si="660"/>
        <v>0</v>
      </c>
      <c r="P1495" s="34">
        <f t="shared" si="660"/>
        <v>0</v>
      </c>
      <c r="Q1495" s="34">
        <f t="shared" si="660"/>
        <v>0</v>
      </c>
      <c r="R1495" s="34">
        <f t="shared" si="660"/>
        <v>0</v>
      </c>
      <c r="S1495" s="34">
        <f t="shared" si="660"/>
        <v>0</v>
      </c>
      <c r="T1495" s="34">
        <f t="shared" si="660"/>
        <v>0</v>
      </c>
      <c r="U1495" s="34">
        <f t="shared" si="660"/>
        <v>0</v>
      </c>
      <c r="V1495" s="37">
        <f t="shared" si="660"/>
        <v>0</v>
      </c>
      <c r="W1495" s="33">
        <f t="shared" si="660"/>
        <v>0</v>
      </c>
      <c r="Y1495"/>
      <c r="Z1495"/>
    </row>
    <row r="1496" spans="1:26" s="72" customFormat="1" outlineLevel="1" x14ac:dyDescent="0.2">
      <c r="A1496" s="322"/>
      <c r="B1496" s="25"/>
      <c r="C1496" s="23"/>
      <c r="D1496" s="23"/>
      <c r="E1496" s="24"/>
      <c r="F1496" s="176" t="s">
        <v>178</v>
      </c>
      <c r="G1496" s="190">
        <f>G636</f>
        <v>0</v>
      </c>
      <c r="H1496" s="242">
        <f>G1496*(1-VLOOKUP($F1496,SHT,5,FALSE))+H636*(1-VLOOKUP($F1496,SHT,5,FALSE))</f>
        <v>0</v>
      </c>
      <c r="I1496" s="179">
        <f t="shared" ref="I1496:V1496" si="661">I636*(1-VLOOKUP($F1496,SHT,5,FALSE))</f>
        <v>0</v>
      </c>
      <c r="J1496" s="179">
        <f t="shared" si="661"/>
        <v>0</v>
      </c>
      <c r="K1496" s="197">
        <f t="shared" si="661"/>
        <v>0</v>
      </c>
      <c r="L1496" s="181">
        <f t="shared" si="661"/>
        <v>0</v>
      </c>
      <c r="M1496" s="192">
        <f t="shared" si="661"/>
        <v>0</v>
      </c>
      <c r="N1496" s="182">
        <f t="shared" si="661"/>
        <v>0</v>
      </c>
      <c r="O1496" s="182">
        <f t="shared" si="661"/>
        <v>0</v>
      </c>
      <c r="P1496" s="182">
        <f t="shared" si="661"/>
        <v>0</v>
      </c>
      <c r="Q1496" s="182">
        <f t="shared" si="661"/>
        <v>0</v>
      </c>
      <c r="R1496" s="182">
        <f t="shared" si="661"/>
        <v>0</v>
      </c>
      <c r="S1496" s="182">
        <f t="shared" si="661"/>
        <v>0</v>
      </c>
      <c r="T1496" s="178">
        <f t="shared" si="661"/>
        <v>0</v>
      </c>
      <c r="U1496" s="182">
        <f t="shared" si="661"/>
        <v>0</v>
      </c>
      <c r="V1496" s="183">
        <f t="shared" si="661"/>
        <v>0</v>
      </c>
      <c r="W1496" s="46">
        <f>W636</f>
        <v>0</v>
      </c>
      <c r="Y1496"/>
      <c r="Z1496"/>
    </row>
    <row r="1497" spans="1:26" s="72" customFormat="1" outlineLevel="1" x14ac:dyDescent="0.2">
      <c r="A1497" s="322"/>
      <c r="B1497" s="25"/>
      <c r="C1497" s="23"/>
      <c r="D1497" s="23"/>
      <c r="E1497" s="24"/>
      <c r="F1497" s="176" t="s">
        <v>181</v>
      </c>
      <c r="G1497" s="190">
        <f>G637</f>
        <v>0</v>
      </c>
      <c r="H1497" s="242">
        <f>G1497*(1-VLOOKUP($F1497,SHT,5,FALSE))+H637*(1-VLOOKUP($F1497,SHT,5,FALSE))</f>
        <v>0</v>
      </c>
      <c r="I1497" s="179">
        <f t="shared" ref="I1497:V1497" si="662">I637*(1-VLOOKUP($F1497,SHT,5,FALSE))</f>
        <v>0</v>
      </c>
      <c r="J1497" s="179">
        <f t="shared" si="662"/>
        <v>0</v>
      </c>
      <c r="K1497" s="197">
        <f t="shared" si="662"/>
        <v>0</v>
      </c>
      <c r="L1497" s="181">
        <f t="shared" si="662"/>
        <v>0</v>
      </c>
      <c r="M1497" s="192">
        <f t="shared" si="662"/>
        <v>0</v>
      </c>
      <c r="N1497" s="182">
        <f t="shared" si="662"/>
        <v>0</v>
      </c>
      <c r="O1497" s="182">
        <f t="shared" si="662"/>
        <v>0</v>
      </c>
      <c r="P1497" s="182">
        <f t="shared" si="662"/>
        <v>0</v>
      </c>
      <c r="Q1497" s="182">
        <f t="shared" si="662"/>
        <v>0</v>
      </c>
      <c r="R1497" s="182">
        <f t="shared" si="662"/>
        <v>0</v>
      </c>
      <c r="S1497" s="182">
        <f t="shared" si="662"/>
        <v>0</v>
      </c>
      <c r="T1497" s="178">
        <f t="shared" si="662"/>
        <v>0</v>
      </c>
      <c r="U1497" s="182">
        <f t="shared" si="662"/>
        <v>0</v>
      </c>
      <c r="V1497" s="183">
        <f t="shared" si="662"/>
        <v>0</v>
      </c>
      <c r="W1497" s="46">
        <f>W637</f>
        <v>0</v>
      </c>
      <c r="Y1497"/>
      <c r="Z1497"/>
    </row>
    <row r="1498" spans="1:26" s="72" customFormat="1" x14ac:dyDescent="0.2">
      <c r="A1498" s="322"/>
      <c r="B1498" s="25"/>
      <c r="C1498" s="23"/>
      <c r="D1498" s="23"/>
      <c r="E1498" s="24" t="s">
        <v>187</v>
      </c>
      <c r="F1498" s="24"/>
      <c r="G1498" s="69">
        <f t="shared" ref="G1498:W1498" si="663">SUBTOTAL(9,G1499:G1500)</f>
        <v>0</v>
      </c>
      <c r="H1498" s="70">
        <f t="shared" si="663"/>
        <v>0</v>
      </c>
      <c r="I1498" s="66">
        <f t="shared" si="663"/>
        <v>0</v>
      </c>
      <c r="J1498" s="66">
        <f t="shared" si="663"/>
        <v>0</v>
      </c>
      <c r="K1498" s="67">
        <f t="shared" si="663"/>
        <v>0</v>
      </c>
      <c r="L1498" s="34">
        <f t="shared" si="663"/>
        <v>0</v>
      </c>
      <c r="M1498" s="34">
        <f t="shared" si="663"/>
        <v>0</v>
      </c>
      <c r="N1498" s="34">
        <f t="shared" si="663"/>
        <v>0</v>
      </c>
      <c r="O1498" s="34">
        <f t="shared" si="663"/>
        <v>0</v>
      </c>
      <c r="P1498" s="34">
        <f t="shared" si="663"/>
        <v>0</v>
      </c>
      <c r="Q1498" s="34">
        <f t="shared" si="663"/>
        <v>0</v>
      </c>
      <c r="R1498" s="34">
        <f t="shared" si="663"/>
        <v>0</v>
      </c>
      <c r="S1498" s="34">
        <f t="shared" si="663"/>
        <v>0</v>
      </c>
      <c r="T1498" s="34">
        <f t="shared" si="663"/>
        <v>0</v>
      </c>
      <c r="U1498" s="34">
        <f t="shared" si="663"/>
        <v>0</v>
      </c>
      <c r="V1498" s="37">
        <f t="shared" si="663"/>
        <v>0</v>
      </c>
      <c r="W1498" s="33">
        <f t="shared" si="663"/>
        <v>0</v>
      </c>
      <c r="Y1498"/>
      <c r="Z1498"/>
    </row>
    <row r="1499" spans="1:26" s="72" customFormat="1" outlineLevel="1" x14ac:dyDescent="0.2">
      <c r="A1499" s="322"/>
      <c r="B1499" s="25"/>
      <c r="C1499" s="23"/>
      <c r="D1499" s="23"/>
      <c r="E1499" s="24"/>
      <c r="F1499" s="176" t="s">
        <v>179</v>
      </c>
      <c r="G1499" s="190">
        <f>G639</f>
        <v>0</v>
      </c>
      <c r="H1499" s="242">
        <f>G1499*(1-VLOOKUP($F1499,SHT,5,FALSE))+H639*(1-VLOOKUP($F1499,SHT,5,FALSE))</f>
        <v>0</v>
      </c>
      <c r="I1499" s="179">
        <f t="shared" ref="I1499:V1499" si="664">I639*(1-VLOOKUP($F1499,SHT,5,FALSE))</f>
        <v>0</v>
      </c>
      <c r="J1499" s="179">
        <f t="shared" si="664"/>
        <v>0</v>
      </c>
      <c r="K1499" s="197">
        <f t="shared" si="664"/>
        <v>0</v>
      </c>
      <c r="L1499" s="181">
        <f t="shared" si="664"/>
        <v>0</v>
      </c>
      <c r="M1499" s="192">
        <f t="shared" si="664"/>
        <v>0</v>
      </c>
      <c r="N1499" s="182">
        <f t="shared" si="664"/>
        <v>0</v>
      </c>
      <c r="O1499" s="182">
        <f t="shared" si="664"/>
        <v>0</v>
      </c>
      <c r="P1499" s="182">
        <f t="shared" si="664"/>
        <v>0</v>
      </c>
      <c r="Q1499" s="182">
        <f t="shared" si="664"/>
        <v>0</v>
      </c>
      <c r="R1499" s="182">
        <f t="shared" si="664"/>
        <v>0</v>
      </c>
      <c r="S1499" s="182">
        <f t="shared" si="664"/>
        <v>0</v>
      </c>
      <c r="T1499" s="178">
        <f t="shared" si="664"/>
        <v>0</v>
      </c>
      <c r="U1499" s="182">
        <f t="shared" si="664"/>
        <v>0</v>
      </c>
      <c r="V1499" s="183">
        <f t="shared" si="664"/>
        <v>0</v>
      </c>
      <c r="W1499" s="46">
        <f>W639</f>
        <v>0</v>
      </c>
      <c r="Y1499"/>
      <c r="Z1499"/>
    </row>
    <row r="1500" spans="1:26" s="72" customFormat="1" outlineLevel="1" x14ac:dyDescent="0.2">
      <c r="A1500" s="322"/>
      <c r="B1500" s="25"/>
      <c r="C1500" s="23"/>
      <c r="D1500" s="23"/>
      <c r="E1500" s="24"/>
      <c r="F1500" s="176" t="s">
        <v>188</v>
      </c>
      <c r="G1500" s="190">
        <f>G640</f>
        <v>0</v>
      </c>
      <c r="H1500" s="242">
        <f>G1500*(1-VLOOKUP($F1500,SHT,5,FALSE))+H640*(1-VLOOKUP($F1500,SHT,5,FALSE))</f>
        <v>0</v>
      </c>
      <c r="I1500" s="179">
        <f t="shared" ref="I1500:V1500" si="665">I640*(1-VLOOKUP($F1500,SHT,5,FALSE))</f>
        <v>0</v>
      </c>
      <c r="J1500" s="179">
        <f t="shared" si="665"/>
        <v>0</v>
      </c>
      <c r="K1500" s="197">
        <f t="shared" si="665"/>
        <v>0</v>
      </c>
      <c r="L1500" s="181">
        <f t="shared" si="665"/>
        <v>0</v>
      </c>
      <c r="M1500" s="192">
        <f t="shared" si="665"/>
        <v>0</v>
      </c>
      <c r="N1500" s="182">
        <f t="shared" si="665"/>
        <v>0</v>
      </c>
      <c r="O1500" s="182">
        <f t="shared" si="665"/>
        <v>0</v>
      </c>
      <c r="P1500" s="182">
        <f t="shared" si="665"/>
        <v>0</v>
      </c>
      <c r="Q1500" s="182">
        <f t="shared" si="665"/>
        <v>0</v>
      </c>
      <c r="R1500" s="182">
        <f t="shared" si="665"/>
        <v>0</v>
      </c>
      <c r="S1500" s="182">
        <f t="shared" si="665"/>
        <v>0</v>
      </c>
      <c r="T1500" s="178">
        <f t="shared" si="665"/>
        <v>0</v>
      </c>
      <c r="U1500" s="182">
        <f t="shared" si="665"/>
        <v>0</v>
      </c>
      <c r="V1500" s="183">
        <f t="shared" si="665"/>
        <v>0</v>
      </c>
      <c r="W1500" s="46">
        <f>W640</f>
        <v>0</v>
      </c>
      <c r="Y1500"/>
      <c r="Z1500"/>
    </row>
    <row r="1501" spans="1:26" s="72" customFormat="1" x14ac:dyDescent="0.2">
      <c r="A1501" s="322"/>
      <c r="B1501" s="25"/>
      <c r="C1501" s="23"/>
      <c r="D1501" s="23"/>
      <c r="E1501" s="24" t="s">
        <v>341</v>
      </c>
      <c r="F1501" s="24"/>
      <c r="G1501" s="69">
        <f t="shared" ref="G1501:W1501" si="666">SUBTOTAL(9,G1502:G1503)</f>
        <v>0</v>
      </c>
      <c r="H1501" s="70">
        <f t="shared" si="666"/>
        <v>0</v>
      </c>
      <c r="I1501" s="66">
        <f t="shared" si="666"/>
        <v>0</v>
      </c>
      <c r="J1501" s="66">
        <f t="shared" si="666"/>
        <v>0</v>
      </c>
      <c r="K1501" s="67">
        <f t="shared" si="666"/>
        <v>0</v>
      </c>
      <c r="L1501" s="34">
        <f t="shared" si="666"/>
        <v>0</v>
      </c>
      <c r="M1501" s="34">
        <f t="shared" si="666"/>
        <v>0</v>
      </c>
      <c r="N1501" s="34">
        <f t="shared" si="666"/>
        <v>0</v>
      </c>
      <c r="O1501" s="34">
        <f t="shared" si="666"/>
        <v>0</v>
      </c>
      <c r="P1501" s="34">
        <f t="shared" si="666"/>
        <v>0</v>
      </c>
      <c r="Q1501" s="34">
        <f t="shared" si="666"/>
        <v>0</v>
      </c>
      <c r="R1501" s="34">
        <f t="shared" si="666"/>
        <v>0</v>
      </c>
      <c r="S1501" s="34">
        <f t="shared" si="666"/>
        <v>0</v>
      </c>
      <c r="T1501" s="34">
        <f t="shared" si="666"/>
        <v>0</v>
      </c>
      <c r="U1501" s="34">
        <f t="shared" si="666"/>
        <v>0</v>
      </c>
      <c r="V1501" s="37">
        <f t="shared" si="666"/>
        <v>0</v>
      </c>
      <c r="W1501" s="33">
        <f t="shared" si="666"/>
        <v>0</v>
      </c>
      <c r="Y1501"/>
      <c r="Z1501"/>
    </row>
    <row r="1502" spans="1:26" s="72" customFormat="1" outlineLevel="1" x14ac:dyDescent="0.2">
      <c r="A1502" s="322"/>
      <c r="B1502" s="25"/>
      <c r="C1502" s="23"/>
      <c r="D1502" s="23"/>
      <c r="E1502" s="24"/>
      <c r="F1502" s="176" t="s">
        <v>342</v>
      </c>
      <c r="G1502" s="190">
        <f>G642</f>
        <v>0</v>
      </c>
      <c r="H1502" s="242">
        <f>G1502*(1-VLOOKUP($F1502,SHT,5,FALSE))+H642*(1-VLOOKUP($F1502,SHT,5,FALSE))</f>
        <v>0</v>
      </c>
      <c r="I1502" s="179">
        <f t="shared" ref="I1502:V1502" si="667">I642*(1-VLOOKUP($F1502,SHT,5,FALSE))</f>
        <v>0</v>
      </c>
      <c r="J1502" s="179">
        <f t="shared" si="667"/>
        <v>0</v>
      </c>
      <c r="K1502" s="197">
        <f t="shared" si="667"/>
        <v>0</v>
      </c>
      <c r="L1502" s="181">
        <f t="shared" si="667"/>
        <v>0</v>
      </c>
      <c r="M1502" s="192">
        <f t="shared" si="667"/>
        <v>0</v>
      </c>
      <c r="N1502" s="182">
        <f t="shared" si="667"/>
        <v>0</v>
      </c>
      <c r="O1502" s="182">
        <f t="shared" si="667"/>
        <v>0</v>
      </c>
      <c r="P1502" s="182">
        <f t="shared" si="667"/>
        <v>0</v>
      </c>
      <c r="Q1502" s="182">
        <f t="shared" si="667"/>
        <v>0</v>
      </c>
      <c r="R1502" s="182">
        <f t="shared" si="667"/>
        <v>0</v>
      </c>
      <c r="S1502" s="182">
        <f t="shared" si="667"/>
        <v>0</v>
      </c>
      <c r="T1502" s="178">
        <f t="shared" si="667"/>
        <v>0</v>
      </c>
      <c r="U1502" s="182">
        <f t="shared" si="667"/>
        <v>0</v>
      </c>
      <c r="V1502" s="183">
        <f t="shared" si="667"/>
        <v>0</v>
      </c>
      <c r="W1502" s="46">
        <f>W642</f>
        <v>0</v>
      </c>
      <c r="Y1502"/>
      <c r="Z1502"/>
    </row>
    <row r="1503" spans="1:26" s="72" customFormat="1" outlineLevel="1" x14ac:dyDescent="0.2">
      <c r="A1503" s="322"/>
      <c r="B1503" s="25"/>
      <c r="C1503" s="23"/>
      <c r="D1503" s="23"/>
      <c r="E1503" s="24"/>
      <c r="F1503" s="176" t="s">
        <v>343</v>
      </c>
      <c r="G1503" s="190">
        <f>G643</f>
        <v>0</v>
      </c>
      <c r="H1503" s="242">
        <f>G1503*(1-VLOOKUP($F1503,SHT,5,FALSE))+H643*(1-VLOOKUP($F1503,SHT,5,FALSE))</f>
        <v>0</v>
      </c>
      <c r="I1503" s="179">
        <f t="shared" ref="I1503:V1503" si="668">I643*(1-VLOOKUP($F1503,SHT,5,FALSE))</f>
        <v>0</v>
      </c>
      <c r="J1503" s="179">
        <f t="shared" si="668"/>
        <v>0</v>
      </c>
      <c r="K1503" s="197">
        <f t="shared" si="668"/>
        <v>0</v>
      </c>
      <c r="L1503" s="181">
        <f t="shared" si="668"/>
        <v>0</v>
      </c>
      <c r="M1503" s="192">
        <f t="shared" si="668"/>
        <v>0</v>
      </c>
      <c r="N1503" s="182">
        <f t="shared" si="668"/>
        <v>0</v>
      </c>
      <c r="O1503" s="182">
        <f t="shared" si="668"/>
        <v>0</v>
      </c>
      <c r="P1503" s="182">
        <f t="shared" si="668"/>
        <v>0</v>
      </c>
      <c r="Q1503" s="182">
        <f t="shared" si="668"/>
        <v>0</v>
      </c>
      <c r="R1503" s="182">
        <f t="shared" si="668"/>
        <v>0</v>
      </c>
      <c r="S1503" s="182">
        <f t="shared" si="668"/>
        <v>0</v>
      </c>
      <c r="T1503" s="178">
        <f t="shared" si="668"/>
        <v>0</v>
      </c>
      <c r="U1503" s="182">
        <f t="shared" si="668"/>
        <v>0</v>
      </c>
      <c r="V1503" s="183">
        <f t="shared" si="668"/>
        <v>0</v>
      </c>
      <c r="W1503" s="46">
        <f>W643</f>
        <v>0</v>
      </c>
      <c r="Y1503"/>
      <c r="Z1503"/>
    </row>
    <row r="1504" spans="1:26" s="72" customFormat="1" x14ac:dyDescent="0.2">
      <c r="A1504" s="322"/>
      <c r="B1504" s="25"/>
      <c r="C1504" s="23"/>
      <c r="D1504" s="23"/>
      <c r="E1504" s="24" t="s">
        <v>344</v>
      </c>
      <c r="F1504" s="24"/>
      <c r="G1504" s="69">
        <f t="shared" ref="G1504:W1504" si="669">SUBTOTAL(9,G1505:G1506)</f>
        <v>0</v>
      </c>
      <c r="H1504" s="70">
        <f t="shared" si="669"/>
        <v>0</v>
      </c>
      <c r="I1504" s="66">
        <f t="shared" si="669"/>
        <v>0</v>
      </c>
      <c r="J1504" s="66">
        <f t="shared" si="669"/>
        <v>0</v>
      </c>
      <c r="K1504" s="67">
        <f t="shared" si="669"/>
        <v>0</v>
      </c>
      <c r="L1504" s="34">
        <f t="shared" si="669"/>
        <v>0</v>
      </c>
      <c r="M1504" s="34">
        <f t="shared" si="669"/>
        <v>0</v>
      </c>
      <c r="N1504" s="34">
        <f t="shared" si="669"/>
        <v>0</v>
      </c>
      <c r="O1504" s="34">
        <f t="shared" si="669"/>
        <v>0</v>
      </c>
      <c r="P1504" s="34">
        <f t="shared" si="669"/>
        <v>0</v>
      </c>
      <c r="Q1504" s="34">
        <f t="shared" si="669"/>
        <v>0</v>
      </c>
      <c r="R1504" s="34">
        <f t="shared" si="669"/>
        <v>0</v>
      </c>
      <c r="S1504" s="34">
        <f t="shared" si="669"/>
        <v>0</v>
      </c>
      <c r="T1504" s="34">
        <f t="shared" si="669"/>
        <v>0</v>
      </c>
      <c r="U1504" s="34">
        <f t="shared" si="669"/>
        <v>0</v>
      </c>
      <c r="V1504" s="37">
        <f t="shared" si="669"/>
        <v>0</v>
      </c>
      <c r="W1504" s="33">
        <f t="shared" si="669"/>
        <v>0</v>
      </c>
      <c r="Y1504"/>
      <c r="Z1504"/>
    </row>
    <row r="1505" spans="1:26" s="72" customFormat="1" outlineLevel="1" x14ac:dyDescent="0.2">
      <c r="A1505" s="322"/>
      <c r="B1505" s="25"/>
      <c r="C1505" s="23"/>
      <c r="D1505" s="23"/>
      <c r="E1505" s="24"/>
      <c r="F1505" s="176" t="s">
        <v>345</v>
      </c>
      <c r="G1505" s="190">
        <f>G645</f>
        <v>0</v>
      </c>
      <c r="H1505" s="242">
        <f>G1505*(1-VLOOKUP($F1505,SHT,5,FALSE))+H645*(1-VLOOKUP($F1505,SHT,5,FALSE))</f>
        <v>0</v>
      </c>
      <c r="I1505" s="179">
        <f t="shared" ref="I1505:V1505" si="670">I645*(1-VLOOKUP($F1505,SHT,5,FALSE))</f>
        <v>0</v>
      </c>
      <c r="J1505" s="179">
        <f t="shared" si="670"/>
        <v>0</v>
      </c>
      <c r="K1505" s="197">
        <f t="shared" si="670"/>
        <v>0</v>
      </c>
      <c r="L1505" s="181">
        <f t="shared" si="670"/>
        <v>0</v>
      </c>
      <c r="M1505" s="192">
        <f t="shared" si="670"/>
        <v>0</v>
      </c>
      <c r="N1505" s="182">
        <f t="shared" si="670"/>
        <v>0</v>
      </c>
      <c r="O1505" s="182">
        <f t="shared" si="670"/>
        <v>0</v>
      </c>
      <c r="P1505" s="182">
        <f t="shared" si="670"/>
        <v>0</v>
      </c>
      <c r="Q1505" s="182">
        <f t="shared" si="670"/>
        <v>0</v>
      </c>
      <c r="R1505" s="182">
        <f t="shared" si="670"/>
        <v>0</v>
      </c>
      <c r="S1505" s="182">
        <f t="shared" si="670"/>
        <v>0</v>
      </c>
      <c r="T1505" s="178">
        <f t="shared" si="670"/>
        <v>0</v>
      </c>
      <c r="U1505" s="182">
        <f t="shared" si="670"/>
        <v>0</v>
      </c>
      <c r="V1505" s="183">
        <f t="shared" si="670"/>
        <v>0</v>
      </c>
      <c r="W1505" s="46">
        <f>W645</f>
        <v>0</v>
      </c>
      <c r="Y1505"/>
      <c r="Z1505"/>
    </row>
    <row r="1506" spans="1:26" s="72" customFormat="1" outlineLevel="1" x14ac:dyDescent="0.2">
      <c r="A1506" s="322"/>
      <c r="B1506" s="25"/>
      <c r="C1506" s="23"/>
      <c r="D1506" s="23"/>
      <c r="E1506" s="24"/>
      <c r="F1506" s="176" t="s">
        <v>346</v>
      </c>
      <c r="G1506" s="190">
        <f>G646</f>
        <v>0</v>
      </c>
      <c r="H1506" s="242">
        <f>G1506*(1-VLOOKUP($F1506,SHT,5,FALSE))+H646*(1-VLOOKUP($F1506,SHT,5,FALSE))</f>
        <v>0</v>
      </c>
      <c r="I1506" s="179">
        <f t="shared" ref="I1506:V1506" si="671">I646*(1-VLOOKUP($F1506,SHT,5,FALSE))</f>
        <v>0</v>
      </c>
      <c r="J1506" s="179">
        <f t="shared" si="671"/>
        <v>0</v>
      </c>
      <c r="K1506" s="197">
        <f t="shared" si="671"/>
        <v>0</v>
      </c>
      <c r="L1506" s="181">
        <f t="shared" si="671"/>
        <v>0</v>
      </c>
      <c r="M1506" s="192">
        <f t="shared" si="671"/>
        <v>0</v>
      </c>
      <c r="N1506" s="182">
        <f t="shared" si="671"/>
        <v>0</v>
      </c>
      <c r="O1506" s="182">
        <f t="shared" si="671"/>
        <v>0</v>
      </c>
      <c r="P1506" s="182">
        <f t="shared" si="671"/>
        <v>0</v>
      </c>
      <c r="Q1506" s="182">
        <f t="shared" si="671"/>
        <v>0</v>
      </c>
      <c r="R1506" s="182">
        <f t="shared" si="671"/>
        <v>0</v>
      </c>
      <c r="S1506" s="182">
        <f t="shared" si="671"/>
        <v>0</v>
      </c>
      <c r="T1506" s="178">
        <f t="shared" si="671"/>
        <v>0</v>
      </c>
      <c r="U1506" s="182">
        <f t="shared" si="671"/>
        <v>0</v>
      </c>
      <c r="V1506" s="183">
        <f t="shared" si="671"/>
        <v>0</v>
      </c>
      <c r="W1506" s="46">
        <f>W646</f>
        <v>0</v>
      </c>
      <c r="Y1506"/>
      <c r="Z1506"/>
    </row>
    <row r="1507" spans="1:26" s="72" customFormat="1" x14ac:dyDescent="0.2">
      <c r="A1507" s="322"/>
      <c r="B1507" s="25"/>
      <c r="C1507" s="23"/>
      <c r="D1507" s="23" t="s">
        <v>63</v>
      </c>
      <c r="E1507" s="24"/>
      <c r="F1507" s="24"/>
      <c r="G1507" s="69">
        <f>SUBTOTAL(9,G1508:G1510)</f>
        <v>0</v>
      </c>
      <c r="H1507" s="70"/>
      <c r="I1507" s="66"/>
      <c r="J1507" s="66"/>
      <c r="K1507" s="67">
        <f t="shared" ref="K1507:W1507" si="672">SUBTOTAL(9,K1508:K1510)</f>
        <v>0</v>
      </c>
      <c r="L1507" s="34">
        <f t="shared" si="672"/>
        <v>0</v>
      </c>
      <c r="M1507" s="34">
        <f t="shared" si="672"/>
        <v>0</v>
      </c>
      <c r="N1507" s="34">
        <f t="shared" si="672"/>
        <v>0</v>
      </c>
      <c r="O1507" s="34">
        <f t="shared" si="672"/>
        <v>0</v>
      </c>
      <c r="P1507" s="34">
        <f t="shared" si="672"/>
        <v>0</v>
      </c>
      <c r="Q1507" s="34">
        <f t="shared" si="672"/>
        <v>0</v>
      </c>
      <c r="R1507" s="34">
        <f t="shared" si="672"/>
        <v>0</v>
      </c>
      <c r="S1507" s="34">
        <f t="shared" si="672"/>
        <v>0</v>
      </c>
      <c r="T1507" s="34">
        <f t="shared" si="672"/>
        <v>0</v>
      </c>
      <c r="U1507" s="34">
        <f t="shared" si="672"/>
        <v>0</v>
      </c>
      <c r="V1507" s="34">
        <f t="shared" si="672"/>
        <v>0</v>
      </c>
      <c r="W1507" s="33">
        <f t="shared" si="672"/>
        <v>0</v>
      </c>
      <c r="Y1507"/>
      <c r="Z1507"/>
    </row>
    <row r="1508" spans="1:26" s="72" customFormat="1" outlineLevel="1" x14ac:dyDescent="0.2">
      <c r="A1508" s="322"/>
      <c r="B1508" s="25"/>
      <c r="C1508" s="23"/>
      <c r="D1508" s="23"/>
      <c r="E1508" s="24"/>
      <c r="F1508" s="176" t="s">
        <v>190</v>
      </c>
      <c r="G1508" s="190">
        <f>G648</f>
        <v>0</v>
      </c>
      <c r="H1508" s="70"/>
      <c r="I1508" s="66"/>
      <c r="J1508" s="66"/>
      <c r="K1508" s="197">
        <f>($G1508+SUM($H648:K648))*VLOOKUP($F1508,EIT,2,FALSE)</f>
        <v>0</v>
      </c>
      <c r="L1508" s="181">
        <f t="shared" ref="L1508:V1508" si="673">L648*VLOOKUP($F1508,EIT,2,FALSE)</f>
        <v>0</v>
      </c>
      <c r="M1508" s="192">
        <f t="shared" si="673"/>
        <v>0</v>
      </c>
      <c r="N1508" s="182">
        <f t="shared" si="673"/>
        <v>0</v>
      </c>
      <c r="O1508" s="178">
        <f t="shared" si="673"/>
        <v>0</v>
      </c>
      <c r="P1508" s="192">
        <f t="shared" si="673"/>
        <v>0</v>
      </c>
      <c r="Q1508" s="182">
        <f t="shared" si="673"/>
        <v>0</v>
      </c>
      <c r="R1508" s="182">
        <f t="shared" si="673"/>
        <v>0</v>
      </c>
      <c r="S1508" s="182">
        <f t="shared" si="673"/>
        <v>0</v>
      </c>
      <c r="T1508" s="178">
        <f t="shared" si="673"/>
        <v>0</v>
      </c>
      <c r="U1508" s="182">
        <f t="shared" si="673"/>
        <v>0</v>
      </c>
      <c r="V1508" s="183">
        <f t="shared" si="673"/>
        <v>0</v>
      </c>
      <c r="W1508" s="46">
        <f>W648</f>
        <v>0</v>
      </c>
      <c r="Y1508"/>
      <c r="Z1508"/>
    </row>
    <row r="1509" spans="1:26" s="72" customFormat="1" outlineLevel="1" x14ac:dyDescent="0.2">
      <c r="A1509" s="322"/>
      <c r="B1509" s="25"/>
      <c r="C1509" s="23"/>
      <c r="D1509" s="23"/>
      <c r="E1509" s="24"/>
      <c r="F1509" s="176" t="s">
        <v>191</v>
      </c>
      <c r="G1509" s="190">
        <f>G649</f>
        <v>0</v>
      </c>
      <c r="H1509" s="70"/>
      <c r="I1509" s="66"/>
      <c r="J1509" s="66"/>
      <c r="K1509" s="67"/>
      <c r="L1509" s="181">
        <f>($G1509+SUM($H649:L649))*VLOOKUP($F1509,EIT,3,FALSE)</f>
        <v>0</v>
      </c>
      <c r="M1509" s="192">
        <f>($G1509+SUM($H649:$L649))*VLOOKUP($F1509,EIT,4,FALSE)+$M649*(VLOOKUP($F1509,EIT,3,FALSE)+VLOOKUP($F1509,EIT,4,FALSE))</f>
        <v>0</v>
      </c>
      <c r="N1509" s="182">
        <f>($G1509+SUM($H649:$M649))*VLOOKUP($F1509,EIT,5,FALSE)+$N649*(VLOOKUP($F1509,EIT,3,FALSE)+VLOOKUP($F1509,EIT,4,FALSE)+VLOOKUP($F1509,EIT,5,FALSE))</f>
        <v>0</v>
      </c>
      <c r="O1509" s="178">
        <f t="shared" ref="O1509:V1509" si="674">O649*(VLOOKUP($F1509,EIT,3,FALSE)+VLOOKUP($F1509,EIT,4,FALSE)+VLOOKUP($F1509,EIT,5,FALSE))</f>
        <v>0</v>
      </c>
      <c r="P1509" s="192">
        <f t="shared" si="674"/>
        <v>0</v>
      </c>
      <c r="Q1509" s="182">
        <f t="shared" si="674"/>
        <v>0</v>
      </c>
      <c r="R1509" s="182">
        <f t="shared" si="674"/>
        <v>0</v>
      </c>
      <c r="S1509" s="182">
        <f t="shared" si="674"/>
        <v>0</v>
      </c>
      <c r="T1509" s="178">
        <f t="shared" si="674"/>
        <v>0</v>
      </c>
      <c r="U1509" s="182">
        <f t="shared" si="674"/>
        <v>0</v>
      </c>
      <c r="V1509" s="183">
        <f t="shared" si="674"/>
        <v>0</v>
      </c>
      <c r="W1509" s="46">
        <f>W649</f>
        <v>0</v>
      </c>
      <c r="Y1509"/>
      <c r="Z1509"/>
    </row>
    <row r="1510" spans="1:26" s="72" customFormat="1" outlineLevel="1" x14ac:dyDescent="0.2">
      <c r="A1510" s="322"/>
      <c r="B1510" s="25"/>
      <c r="C1510" s="23"/>
      <c r="D1510" s="23"/>
      <c r="E1510" s="24"/>
      <c r="F1510" s="176" t="s">
        <v>189</v>
      </c>
      <c r="G1510" s="190">
        <f>G650</f>
        <v>0</v>
      </c>
      <c r="H1510" s="70"/>
      <c r="I1510" s="66"/>
      <c r="J1510" s="66"/>
      <c r="K1510" s="67"/>
      <c r="L1510" s="51"/>
      <c r="M1510" s="34"/>
      <c r="N1510" s="34"/>
      <c r="O1510" s="34"/>
      <c r="P1510" s="34"/>
      <c r="Q1510" s="34"/>
      <c r="R1510" s="34"/>
      <c r="S1510" s="34"/>
      <c r="T1510" s="34"/>
      <c r="U1510" s="34"/>
      <c r="V1510" s="37"/>
      <c r="W1510" s="46">
        <f>W650</f>
        <v>0</v>
      </c>
      <c r="Y1510"/>
      <c r="Z1510"/>
    </row>
    <row r="1511" spans="1:26" s="72" customFormat="1" x14ac:dyDescent="0.2">
      <c r="A1511" s="322"/>
      <c r="B1511" s="25"/>
      <c r="C1511" s="64"/>
      <c r="D1511" s="23" t="s">
        <v>192</v>
      </c>
      <c r="E1511" s="24"/>
      <c r="F1511" s="24"/>
      <c r="G1511" s="69">
        <f>SUBTOTAL(9,G1512:G1513)</f>
        <v>0</v>
      </c>
      <c r="H1511" s="70"/>
      <c r="I1511" s="66"/>
      <c r="J1511" s="66"/>
      <c r="K1511" s="67"/>
      <c r="L1511" s="51"/>
      <c r="M1511" s="34"/>
      <c r="N1511" s="34"/>
      <c r="O1511" s="34"/>
      <c r="P1511" s="34"/>
      <c r="Q1511" s="34"/>
      <c r="R1511" s="34"/>
      <c r="S1511" s="34"/>
      <c r="T1511" s="34"/>
      <c r="U1511" s="34"/>
      <c r="V1511" s="37"/>
      <c r="W1511" s="378"/>
      <c r="Y1511"/>
      <c r="Z1511"/>
    </row>
    <row r="1512" spans="1:26" s="72" customFormat="1" outlineLevel="1" x14ac:dyDescent="0.2">
      <c r="A1512" s="322"/>
      <c r="B1512" s="25"/>
      <c r="C1512" s="23"/>
      <c r="D1512" s="23"/>
      <c r="E1512" s="24"/>
      <c r="F1512" s="176" t="s">
        <v>193</v>
      </c>
      <c r="G1512" s="190">
        <f>G652</f>
        <v>0</v>
      </c>
      <c r="H1512" s="70"/>
      <c r="I1512" s="66"/>
      <c r="J1512" s="66"/>
      <c r="K1512" s="67"/>
      <c r="L1512" s="51"/>
      <c r="M1512" s="34"/>
      <c r="N1512" s="34"/>
      <c r="O1512" s="34"/>
      <c r="P1512" s="34"/>
      <c r="Q1512" s="34"/>
      <c r="R1512" s="34"/>
      <c r="S1512" s="34"/>
      <c r="T1512" s="34"/>
      <c r="U1512" s="34"/>
      <c r="V1512" s="37"/>
      <c r="W1512" s="49"/>
      <c r="Y1512"/>
      <c r="Z1512"/>
    </row>
    <row r="1513" spans="1:26" s="72" customFormat="1" outlineLevel="1" x14ac:dyDescent="0.2">
      <c r="A1513" s="322"/>
      <c r="B1513" s="25"/>
      <c r="C1513" s="23"/>
      <c r="D1513" s="23"/>
      <c r="E1513" s="24"/>
      <c r="F1513" s="176" t="s">
        <v>194</v>
      </c>
      <c r="G1513" s="190">
        <f>G653</f>
        <v>0</v>
      </c>
      <c r="H1513" s="70"/>
      <c r="I1513" s="66"/>
      <c r="J1513" s="66"/>
      <c r="K1513" s="67"/>
      <c r="L1513" s="51"/>
      <c r="M1513" s="34"/>
      <c r="N1513" s="34"/>
      <c r="O1513" s="34"/>
      <c r="P1513" s="34"/>
      <c r="Q1513" s="34"/>
      <c r="R1513" s="34"/>
      <c r="S1513" s="34"/>
      <c r="T1513" s="34"/>
      <c r="U1513" s="34"/>
      <c r="V1513" s="37"/>
      <c r="W1513" s="49"/>
      <c r="Y1513"/>
      <c r="Z1513"/>
    </row>
    <row r="1514" spans="1:26" x14ac:dyDescent="0.2">
      <c r="A1514" s="318"/>
      <c r="B1514" s="30"/>
      <c r="C1514" s="23" t="s">
        <v>150</v>
      </c>
      <c r="D1514" s="24"/>
      <c r="E1514" s="24"/>
      <c r="F1514" s="24"/>
      <c r="G1514" s="49"/>
      <c r="H1514" s="42"/>
      <c r="I1514" s="42"/>
      <c r="J1514" s="42"/>
      <c r="K1514" s="44"/>
      <c r="L1514" s="43"/>
      <c r="M1514" s="42"/>
      <c r="N1514" s="42"/>
      <c r="O1514" s="42"/>
      <c r="P1514" s="42"/>
      <c r="Q1514" s="42"/>
      <c r="R1514" s="42"/>
      <c r="S1514" s="42"/>
      <c r="T1514" s="42"/>
      <c r="U1514" s="42"/>
      <c r="V1514" s="44"/>
      <c r="W1514" s="44"/>
      <c r="Y1514"/>
      <c r="Z1514"/>
    </row>
    <row r="1515" spans="1:26" s="72" customFormat="1" x14ac:dyDescent="0.2">
      <c r="A1515" s="322"/>
      <c r="B1515" s="25"/>
      <c r="C1515" s="23"/>
      <c r="D1515" s="65" t="s">
        <v>52</v>
      </c>
      <c r="E1515" s="24"/>
      <c r="F1515" s="24"/>
      <c r="G1515" s="69"/>
      <c r="H1515" s="70"/>
      <c r="I1515" s="66"/>
      <c r="J1515" s="66"/>
      <c r="K1515" s="67"/>
      <c r="L1515" s="51"/>
      <c r="M1515" s="34"/>
      <c r="N1515" s="34"/>
      <c r="O1515" s="34"/>
      <c r="P1515" s="34"/>
      <c r="Q1515" s="34"/>
      <c r="R1515" s="34"/>
      <c r="S1515" s="34"/>
      <c r="T1515" s="34"/>
      <c r="U1515" s="34"/>
      <c r="V1515" s="37"/>
      <c r="W1515" s="37"/>
      <c r="Y1515"/>
      <c r="Z1515"/>
    </row>
    <row r="1516" spans="1:26" s="72" customFormat="1" x14ac:dyDescent="0.2">
      <c r="A1516" s="322"/>
      <c r="B1516" s="25"/>
      <c r="C1516" s="23"/>
      <c r="D1516" s="23"/>
      <c r="E1516" s="24" t="s">
        <v>153</v>
      </c>
      <c r="F1516" s="24"/>
      <c r="G1516" s="69">
        <f t="shared" ref="G1516:W1516" si="675">SUBTOTAL(9,G1517:G1520)</f>
        <v>0</v>
      </c>
      <c r="H1516" s="70">
        <f t="shared" si="675"/>
        <v>0</v>
      </c>
      <c r="I1516" s="66">
        <f t="shared" si="675"/>
        <v>0</v>
      </c>
      <c r="J1516" s="66">
        <f t="shared" si="675"/>
        <v>0</v>
      </c>
      <c r="K1516" s="67">
        <f t="shared" si="675"/>
        <v>0</v>
      </c>
      <c r="L1516" s="34">
        <f t="shared" si="675"/>
        <v>0</v>
      </c>
      <c r="M1516" s="34">
        <f t="shared" si="675"/>
        <v>0</v>
      </c>
      <c r="N1516" s="34">
        <f t="shared" si="675"/>
        <v>0</v>
      </c>
      <c r="O1516" s="34">
        <f t="shared" si="675"/>
        <v>0</v>
      </c>
      <c r="P1516" s="34">
        <f t="shared" si="675"/>
        <v>0</v>
      </c>
      <c r="Q1516" s="34">
        <f t="shared" si="675"/>
        <v>0</v>
      </c>
      <c r="R1516" s="34">
        <f t="shared" si="675"/>
        <v>0</v>
      </c>
      <c r="S1516" s="34">
        <f t="shared" si="675"/>
        <v>0</v>
      </c>
      <c r="T1516" s="34">
        <f t="shared" si="675"/>
        <v>0</v>
      </c>
      <c r="U1516" s="34">
        <f t="shared" si="675"/>
        <v>0</v>
      </c>
      <c r="V1516" s="34">
        <f t="shared" si="675"/>
        <v>0</v>
      </c>
      <c r="W1516" s="33">
        <f t="shared" si="675"/>
        <v>0</v>
      </c>
      <c r="Y1516"/>
      <c r="Z1516"/>
    </row>
    <row r="1517" spans="1:26" s="72" customFormat="1" outlineLevel="1" x14ac:dyDescent="0.2">
      <c r="A1517" s="322"/>
      <c r="B1517" s="25"/>
      <c r="C1517" s="23"/>
      <c r="D1517" s="23"/>
      <c r="E1517" s="24"/>
      <c r="F1517" s="176" t="s">
        <v>154</v>
      </c>
      <c r="G1517" s="190">
        <f>G657</f>
        <v>0</v>
      </c>
      <c r="H1517" s="242">
        <f>G1517*(1-VLOOKUP($F1517,SHT,5,FALSE))+H657*(1-VLOOKUP($F1517,SHT,5,FALSE))</f>
        <v>0</v>
      </c>
      <c r="I1517" s="179">
        <f t="shared" ref="I1517:V1517" si="676">I657*(1-VLOOKUP($F1517,SHT,5,FALSE))</f>
        <v>0</v>
      </c>
      <c r="J1517" s="179">
        <f t="shared" si="676"/>
        <v>0</v>
      </c>
      <c r="K1517" s="197">
        <f t="shared" si="676"/>
        <v>0</v>
      </c>
      <c r="L1517" s="181">
        <f t="shared" si="676"/>
        <v>0</v>
      </c>
      <c r="M1517" s="192">
        <f t="shared" si="676"/>
        <v>0</v>
      </c>
      <c r="N1517" s="182">
        <f t="shared" si="676"/>
        <v>0</v>
      </c>
      <c r="O1517" s="182">
        <f t="shared" si="676"/>
        <v>0</v>
      </c>
      <c r="P1517" s="182">
        <f t="shared" si="676"/>
        <v>0</v>
      </c>
      <c r="Q1517" s="182">
        <f t="shared" si="676"/>
        <v>0</v>
      </c>
      <c r="R1517" s="182">
        <f t="shared" si="676"/>
        <v>0</v>
      </c>
      <c r="S1517" s="182">
        <f t="shared" si="676"/>
        <v>0</v>
      </c>
      <c r="T1517" s="178">
        <f t="shared" si="676"/>
        <v>0</v>
      </c>
      <c r="U1517" s="182">
        <f t="shared" si="676"/>
        <v>0</v>
      </c>
      <c r="V1517" s="183">
        <f t="shared" si="676"/>
        <v>0</v>
      </c>
      <c r="W1517" s="46">
        <f>W657</f>
        <v>0</v>
      </c>
      <c r="Y1517"/>
      <c r="Z1517"/>
    </row>
    <row r="1518" spans="1:26" s="72" customFormat="1" outlineLevel="1" x14ac:dyDescent="0.2">
      <c r="A1518" s="322"/>
      <c r="B1518" s="25"/>
      <c r="C1518" s="23"/>
      <c r="D1518" s="23"/>
      <c r="E1518" s="24"/>
      <c r="F1518" s="176" t="s">
        <v>155</v>
      </c>
      <c r="G1518" s="190">
        <f>G658</f>
        <v>0</v>
      </c>
      <c r="H1518" s="242">
        <f>G1518*(1-VLOOKUP($F1518,SHT,5,FALSE))+H658*(1-VLOOKUP($F1518,SHT,5,FALSE))</f>
        <v>0</v>
      </c>
      <c r="I1518" s="179">
        <f t="shared" ref="I1518:V1518" si="677">I658*(1-VLOOKUP($F1518,SHT,5,FALSE))</f>
        <v>0</v>
      </c>
      <c r="J1518" s="179">
        <f t="shared" si="677"/>
        <v>0</v>
      </c>
      <c r="K1518" s="197">
        <f t="shared" si="677"/>
        <v>0</v>
      </c>
      <c r="L1518" s="181">
        <f t="shared" si="677"/>
        <v>0</v>
      </c>
      <c r="M1518" s="192">
        <f t="shared" si="677"/>
        <v>0</v>
      </c>
      <c r="N1518" s="182">
        <f t="shared" si="677"/>
        <v>0</v>
      </c>
      <c r="O1518" s="182">
        <f t="shared" si="677"/>
        <v>0</v>
      </c>
      <c r="P1518" s="182">
        <f t="shared" si="677"/>
        <v>0</v>
      </c>
      <c r="Q1518" s="182">
        <f t="shared" si="677"/>
        <v>0</v>
      </c>
      <c r="R1518" s="182">
        <f t="shared" si="677"/>
        <v>0</v>
      </c>
      <c r="S1518" s="182">
        <f t="shared" si="677"/>
        <v>0</v>
      </c>
      <c r="T1518" s="178">
        <f t="shared" si="677"/>
        <v>0</v>
      </c>
      <c r="U1518" s="182">
        <f t="shared" si="677"/>
        <v>0</v>
      </c>
      <c r="V1518" s="183">
        <f t="shared" si="677"/>
        <v>0</v>
      </c>
      <c r="W1518" s="46">
        <f>W658</f>
        <v>0</v>
      </c>
      <c r="Y1518"/>
      <c r="Z1518"/>
    </row>
    <row r="1519" spans="1:26" s="72" customFormat="1" outlineLevel="1" x14ac:dyDescent="0.2">
      <c r="A1519" s="322"/>
      <c r="B1519" s="25"/>
      <c r="C1519" s="23"/>
      <c r="D1519" s="23"/>
      <c r="E1519" s="24"/>
      <c r="F1519" s="176" t="s">
        <v>156</v>
      </c>
      <c r="G1519" s="190">
        <f>G659</f>
        <v>0</v>
      </c>
      <c r="H1519" s="242">
        <f>G1519*(1-VLOOKUP($F1519,SHT,5,FALSE))+H659*(1-VLOOKUP($F1519,SHT,5,FALSE))</f>
        <v>0</v>
      </c>
      <c r="I1519" s="179">
        <f t="shared" ref="I1519:V1519" si="678">I659*(1-VLOOKUP($F1519,SHT,5,FALSE))</f>
        <v>0</v>
      </c>
      <c r="J1519" s="179">
        <f t="shared" si="678"/>
        <v>0</v>
      </c>
      <c r="K1519" s="197">
        <f t="shared" si="678"/>
        <v>0</v>
      </c>
      <c r="L1519" s="181">
        <f t="shared" si="678"/>
        <v>0</v>
      </c>
      <c r="M1519" s="192">
        <f t="shared" si="678"/>
        <v>0</v>
      </c>
      <c r="N1519" s="182">
        <f t="shared" si="678"/>
        <v>0</v>
      </c>
      <c r="O1519" s="182">
        <f t="shared" si="678"/>
        <v>0</v>
      </c>
      <c r="P1519" s="182">
        <f t="shared" si="678"/>
        <v>0</v>
      </c>
      <c r="Q1519" s="182">
        <f t="shared" si="678"/>
        <v>0</v>
      </c>
      <c r="R1519" s="182">
        <f t="shared" si="678"/>
        <v>0</v>
      </c>
      <c r="S1519" s="182">
        <f t="shared" si="678"/>
        <v>0</v>
      </c>
      <c r="T1519" s="178">
        <f t="shared" si="678"/>
        <v>0</v>
      </c>
      <c r="U1519" s="182">
        <f t="shared" si="678"/>
        <v>0</v>
      </c>
      <c r="V1519" s="183">
        <f t="shared" si="678"/>
        <v>0</v>
      </c>
      <c r="W1519" s="46">
        <f>W659</f>
        <v>0</v>
      </c>
      <c r="Y1519"/>
      <c r="Z1519"/>
    </row>
    <row r="1520" spans="1:26" s="72" customFormat="1" outlineLevel="1" x14ac:dyDescent="0.2">
      <c r="A1520" s="322"/>
      <c r="B1520" s="25"/>
      <c r="C1520" s="23"/>
      <c r="D1520" s="23"/>
      <c r="E1520" s="24"/>
      <c r="F1520" s="176" t="s">
        <v>197</v>
      </c>
      <c r="G1520" s="190">
        <f>G660</f>
        <v>0</v>
      </c>
      <c r="H1520" s="242">
        <f>G1520*(1-VLOOKUP($F1520,SHT,5,FALSE))+H660*(1-VLOOKUP($F1520,SHT,5,FALSE))</f>
        <v>0</v>
      </c>
      <c r="I1520" s="179">
        <f t="shared" ref="I1520:V1520" si="679">I660*(1-VLOOKUP($F1520,SHT,5,FALSE))</f>
        <v>0</v>
      </c>
      <c r="J1520" s="179">
        <f t="shared" si="679"/>
        <v>0</v>
      </c>
      <c r="K1520" s="197">
        <f t="shared" si="679"/>
        <v>0</v>
      </c>
      <c r="L1520" s="181">
        <f t="shared" si="679"/>
        <v>0</v>
      </c>
      <c r="M1520" s="192">
        <f t="shared" si="679"/>
        <v>0</v>
      </c>
      <c r="N1520" s="182">
        <f t="shared" si="679"/>
        <v>0</v>
      </c>
      <c r="O1520" s="182">
        <f t="shared" si="679"/>
        <v>0</v>
      </c>
      <c r="P1520" s="182">
        <f t="shared" si="679"/>
        <v>0</v>
      </c>
      <c r="Q1520" s="182">
        <f t="shared" si="679"/>
        <v>0</v>
      </c>
      <c r="R1520" s="182">
        <f t="shared" si="679"/>
        <v>0</v>
      </c>
      <c r="S1520" s="182">
        <f t="shared" si="679"/>
        <v>0</v>
      </c>
      <c r="T1520" s="178">
        <f t="shared" si="679"/>
        <v>0</v>
      </c>
      <c r="U1520" s="182">
        <f t="shared" si="679"/>
        <v>0</v>
      </c>
      <c r="V1520" s="183">
        <f t="shared" si="679"/>
        <v>0</v>
      </c>
      <c r="W1520" s="46">
        <f>W660</f>
        <v>0</v>
      </c>
      <c r="Y1520"/>
      <c r="Z1520"/>
    </row>
    <row r="1521" spans="1:26" s="72" customFormat="1" x14ac:dyDescent="0.2">
      <c r="A1521" s="322"/>
      <c r="B1521" s="25"/>
      <c r="C1521" s="23"/>
      <c r="D1521" s="23"/>
      <c r="E1521" s="24" t="s">
        <v>157</v>
      </c>
      <c r="F1521" s="24"/>
      <c r="G1521" s="69">
        <f t="shared" ref="G1521:W1521" si="680">SUBTOTAL(9,G1522:G1525)</f>
        <v>0</v>
      </c>
      <c r="H1521" s="70">
        <f t="shared" si="680"/>
        <v>0</v>
      </c>
      <c r="I1521" s="66">
        <f t="shared" si="680"/>
        <v>0</v>
      </c>
      <c r="J1521" s="66">
        <f t="shared" si="680"/>
        <v>0</v>
      </c>
      <c r="K1521" s="67">
        <f t="shared" si="680"/>
        <v>0</v>
      </c>
      <c r="L1521" s="34">
        <f t="shared" si="680"/>
        <v>0</v>
      </c>
      <c r="M1521" s="34">
        <f t="shared" si="680"/>
        <v>0</v>
      </c>
      <c r="N1521" s="34">
        <f t="shared" si="680"/>
        <v>0</v>
      </c>
      <c r="O1521" s="34">
        <f t="shared" si="680"/>
        <v>0</v>
      </c>
      <c r="P1521" s="34">
        <f t="shared" si="680"/>
        <v>0</v>
      </c>
      <c r="Q1521" s="34">
        <f t="shared" si="680"/>
        <v>0</v>
      </c>
      <c r="R1521" s="34">
        <f t="shared" si="680"/>
        <v>0</v>
      </c>
      <c r="S1521" s="34">
        <f t="shared" si="680"/>
        <v>0</v>
      </c>
      <c r="T1521" s="34">
        <f t="shared" si="680"/>
        <v>0</v>
      </c>
      <c r="U1521" s="34">
        <f t="shared" si="680"/>
        <v>0</v>
      </c>
      <c r="V1521" s="34">
        <f t="shared" si="680"/>
        <v>0</v>
      </c>
      <c r="W1521" s="33">
        <f t="shared" si="680"/>
        <v>0</v>
      </c>
      <c r="Y1521"/>
      <c r="Z1521"/>
    </row>
    <row r="1522" spans="1:26" s="72" customFormat="1" outlineLevel="1" x14ac:dyDescent="0.2">
      <c r="A1522" s="322"/>
      <c r="B1522" s="25"/>
      <c r="C1522" s="23"/>
      <c r="D1522" s="23"/>
      <c r="E1522" s="24"/>
      <c r="F1522" s="176" t="s">
        <v>158</v>
      </c>
      <c r="G1522" s="190">
        <f>G662</f>
        <v>0</v>
      </c>
      <c r="H1522" s="242">
        <f>G1522*(1-VLOOKUP($F1522,SHT,5,FALSE))+H662*(1-VLOOKUP($F1522,SHT,5,FALSE))</f>
        <v>0</v>
      </c>
      <c r="I1522" s="179">
        <f t="shared" ref="I1522:V1522" si="681">I662*(1-VLOOKUP($F1522,SHT,5,FALSE))</f>
        <v>0</v>
      </c>
      <c r="J1522" s="179">
        <f t="shared" si="681"/>
        <v>0</v>
      </c>
      <c r="K1522" s="197">
        <f t="shared" si="681"/>
        <v>0</v>
      </c>
      <c r="L1522" s="181">
        <f t="shared" si="681"/>
        <v>0</v>
      </c>
      <c r="M1522" s="192">
        <f t="shared" si="681"/>
        <v>0</v>
      </c>
      <c r="N1522" s="182">
        <f t="shared" si="681"/>
        <v>0</v>
      </c>
      <c r="O1522" s="182">
        <f t="shared" si="681"/>
        <v>0</v>
      </c>
      <c r="P1522" s="182">
        <f t="shared" si="681"/>
        <v>0</v>
      </c>
      <c r="Q1522" s="182">
        <f t="shared" si="681"/>
        <v>0</v>
      </c>
      <c r="R1522" s="182">
        <f t="shared" si="681"/>
        <v>0</v>
      </c>
      <c r="S1522" s="182">
        <f t="shared" si="681"/>
        <v>0</v>
      </c>
      <c r="T1522" s="178">
        <f t="shared" si="681"/>
        <v>0</v>
      </c>
      <c r="U1522" s="182">
        <f t="shared" si="681"/>
        <v>0</v>
      </c>
      <c r="V1522" s="183">
        <f t="shared" si="681"/>
        <v>0</v>
      </c>
      <c r="W1522" s="46">
        <f>W662</f>
        <v>0</v>
      </c>
      <c r="Y1522"/>
      <c r="Z1522"/>
    </row>
    <row r="1523" spans="1:26" s="72" customFormat="1" outlineLevel="1" x14ac:dyDescent="0.2">
      <c r="A1523" s="322"/>
      <c r="B1523" s="25"/>
      <c r="C1523" s="23"/>
      <c r="D1523" s="23"/>
      <c r="E1523" s="24"/>
      <c r="F1523" s="176" t="s">
        <v>159</v>
      </c>
      <c r="G1523" s="190">
        <f>G663</f>
        <v>0</v>
      </c>
      <c r="H1523" s="242">
        <f>G1523*(1-VLOOKUP($F1523,SHT,5,FALSE))+H663*(1-VLOOKUP($F1523,SHT,5,FALSE))</f>
        <v>0</v>
      </c>
      <c r="I1523" s="179">
        <f t="shared" ref="I1523:V1523" si="682">I663*(1-VLOOKUP($F1523,SHT,5,FALSE))</f>
        <v>0</v>
      </c>
      <c r="J1523" s="179">
        <f t="shared" si="682"/>
        <v>0</v>
      </c>
      <c r="K1523" s="197">
        <f t="shared" si="682"/>
        <v>0</v>
      </c>
      <c r="L1523" s="181">
        <f t="shared" si="682"/>
        <v>0</v>
      </c>
      <c r="M1523" s="192">
        <f t="shared" si="682"/>
        <v>0</v>
      </c>
      <c r="N1523" s="182">
        <f t="shared" si="682"/>
        <v>0</v>
      </c>
      <c r="O1523" s="182">
        <f t="shared" si="682"/>
        <v>0</v>
      </c>
      <c r="P1523" s="182">
        <f t="shared" si="682"/>
        <v>0</v>
      </c>
      <c r="Q1523" s="182">
        <f t="shared" si="682"/>
        <v>0</v>
      </c>
      <c r="R1523" s="182">
        <f t="shared" si="682"/>
        <v>0</v>
      </c>
      <c r="S1523" s="182">
        <f t="shared" si="682"/>
        <v>0</v>
      </c>
      <c r="T1523" s="178">
        <f t="shared" si="682"/>
        <v>0</v>
      </c>
      <c r="U1523" s="182">
        <f t="shared" si="682"/>
        <v>0</v>
      </c>
      <c r="V1523" s="183">
        <f t="shared" si="682"/>
        <v>0</v>
      </c>
      <c r="W1523" s="46">
        <f>W663</f>
        <v>0</v>
      </c>
      <c r="Y1523"/>
      <c r="Z1523"/>
    </row>
    <row r="1524" spans="1:26" s="72" customFormat="1" outlineLevel="1" x14ac:dyDescent="0.2">
      <c r="A1524" s="322"/>
      <c r="B1524" s="25"/>
      <c r="C1524" s="23"/>
      <c r="D1524" s="23"/>
      <c r="E1524" s="24"/>
      <c r="F1524" s="176" t="s">
        <v>160</v>
      </c>
      <c r="G1524" s="190">
        <f>G664</f>
        <v>0</v>
      </c>
      <c r="H1524" s="242">
        <f>G1524*(1-VLOOKUP($F1524,SHT,5,FALSE))+H664*(1-VLOOKUP($F1524,SHT,5,FALSE))</f>
        <v>0</v>
      </c>
      <c r="I1524" s="179">
        <f t="shared" ref="I1524:V1524" si="683">I664*(1-VLOOKUP($F1524,SHT,5,FALSE))</f>
        <v>0</v>
      </c>
      <c r="J1524" s="179">
        <f t="shared" si="683"/>
        <v>0</v>
      </c>
      <c r="K1524" s="197">
        <f t="shared" si="683"/>
        <v>0</v>
      </c>
      <c r="L1524" s="181">
        <f t="shared" si="683"/>
        <v>0</v>
      </c>
      <c r="M1524" s="192">
        <f t="shared" si="683"/>
        <v>0</v>
      </c>
      <c r="N1524" s="182">
        <f t="shared" si="683"/>
        <v>0</v>
      </c>
      <c r="O1524" s="182">
        <f t="shared" si="683"/>
        <v>0</v>
      </c>
      <c r="P1524" s="182">
        <f t="shared" si="683"/>
        <v>0</v>
      </c>
      <c r="Q1524" s="182">
        <f t="shared" si="683"/>
        <v>0</v>
      </c>
      <c r="R1524" s="182">
        <f t="shared" si="683"/>
        <v>0</v>
      </c>
      <c r="S1524" s="182">
        <f t="shared" si="683"/>
        <v>0</v>
      </c>
      <c r="T1524" s="178">
        <f t="shared" si="683"/>
        <v>0</v>
      </c>
      <c r="U1524" s="182">
        <f t="shared" si="683"/>
        <v>0</v>
      </c>
      <c r="V1524" s="183">
        <f t="shared" si="683"/>
        <v>0</v>
      </c>
      <c r="W1524" s="46">
        <f>W664</f>
        <v>0</v>
      </c>
      <c r="Y1524"/>
      <c r="Z1524"/>
    </row>
    <row r="1525" spans="1:26" s="72" customFormat="1" outlineLevel="1" x14ac:dyDescent="0.2">
      <c r="A1525" s="322"/>
      <c r="B1525" s="25"/>
      <c r="C1525" s="23"/>
      <c r="D1525" s="23"/>
      <c r="E1525" s="24"/>
      <c r="F1525" s="176" t="s">
        <v>198</v>
      </c>
      <c r="G1525" s="190">
        <f>G665</f>
        <v>0</v>
      </c>
      <c r="H1525" s="242">
        <f>G1525*(1-VLOOKUP($F1525,SHT,5,FALSE))+H665*(1-VLOOKUP($F1525,SHT,5,FALSE))</f>
        <v>0</v>
      </c>
      <c r="I1525" s="179">
        <f t="shared" ref="I1525:V1525" si="684">I665*(1-VLOOKUP($F1525,SHT,5,FALSE))</f>
        <v>0</v>
      </c>
      <c r="J1525" s="179">
        <f t="shared" si="684"/>
        <v>0</v>
      </c>
      <c r="K1525" s="197">
        <f t="shared" si="684"/>
        <v>0</v>
      </c>
      <c r="L1525" s="181">
        <f t="shared" si="684"/>
        <v>0</v>
      </c>
      <c r="M1525" s="192">
        <f t="shared" si="684"/>
        <v>0</v>
      </c>
      <c r="N1525" s="182">
        <f t="shared" si="684"/>
        <v>0</v>
      </c>
      <c r="O1525" s="182">
        <f t="shared" si="684"/>
        <v>0</v>
      </c>
      <c r="P1525" s="182">
        <f t="shared" si="684"/>
        <v>0</v>
      </c>
      <c r="Q1525" s="182">
        <f t="shared" si="684"/>
        <v>0</v>
      </c>
      <c r="R1525" s="182">
        <f t="shared" si="684"/>
        <v>0</v>
      </c>
      <c r="S1525" s="182">
        <f t="shared" si="684"/>
        <v>0</v>
      </c>
      <c r="T1525" s="178">
        <f t="shared" si="684"/>
        <v>0</v>
      </c>
      <c r="U1525" s="182">
        <f t="shared" si="684"/>
        <v>0</v>
      </c>
      <c r="V1525" s="183">
        <f t="shared" si="684"/>
        <v>0</v>
      </c>
      <c r="W1525" s="46">
        <f>W665</f>
        <v>0</v>
      </c>
      <c r="Y1525"/>
      <c r="Z1525"/>
    </row>
    <row r="1526" spans="1:26" s="72" customFormat="1" x14ac:dyDescent="0.2">
      <c r="A1526" s="322"/>
      <c r="B1526" s="25"/>
      <c r="C1526" s="23"/>
      <c r="D1526" s="23"/>
      <c r="E1526" s="24" t="s">
        <v>347</v>
      </c>
      <c r="F1526" s="24"/>
      <c r="G1526" s="69">
        <f t="shared" ref="G1526:W1526" si="685">SUBTOTAL(9,G1527:G1530)</f>
        <v>0</v>
      </c>
      <c r="H1526" s="70">
        <f t="shared" si="685"/>
        <v>0</v>
      </c>
      <c r="I1526" s="66">
        <f t="shared" si="685"/>
        <v>0</v>
      </c>
      <c r="J1526" s="66">
        <f t="shared" si="685"/>
        <v>0</v>
      </c>
      <c r="K1526" s="67">
        <f t="shared" si="685"/>
        <v>0</v>
      </c>
      <c r="L1526" s="34">
        <f t="shared" si="685"/>
        <v>0</v>
      </c>
      <c r="M1526" s="34">
        <f t="shared" si="685"/>
        <v>0</v>
      </c>
      <c r="N1526" s="34">
        <f t="shared" si="685"/>
        <v>0</v>
      </c>
      <c r="O1526" s="34">
        <f t="shared" si="685"/>
        <v>0</v>
      </c>
      <c r="P1526" s="34">
        <f t="shared" si="685"/>
        <v>0</v>
      </c>
      <c r="Q1526" s="34">
        <f t="shared" si="685"/>
        <v>0</v>
      </c>
      <c r="R1526" s="34">
        <f t="shared" si="685"/>
        <v>0</v>
      </c>
      <c r="S1526" s="34">
        <f t="shared" si="685"/>
        <v>0</v>
      </c>
      <c r="T1526" s="34">
        <f t="shared" si="685"/>
        <v>0</v>
      </c>
      <c r="U1526" s="34">
        <f t="shared" si="685"/>
        <v>0</v>
      </c>
      <c r="V1526" s="34">
        <f t="shared" si="685"/>
        <v>0</v>
      </c>
      <c r="W1526" s="33">
        <f t="shared" si="685"/>
        <v>0</v>
      </c>
      <c r="Y1526"/>
      <c r="Z1526"/>
    </row>
    <row r="1527" spans="1:26" s="72" customFormat="1" outlineLevel="1" x14ac:dyDescent="0.2">
      <c r="A1527" s="322"/>
      <c r="B1527" s="25"/>
      <c r="C1527" s="23"/>
      <c r="D1527" s="23"/>
      <c r="E1527" s="24"/>
      <c r="F1527" s="176" t="s">
        <v>327</v>
      </c>
      <c r="G1527" s="190">
        <f>G667</f>
        <v>0</v>
      </c>
      <c r="H1527" s="242">
        <f>G1527*(1-VLOOKUP($F1527,SHT,5,FALSE))+H667*(1-VLOOKUP($F1527,SHT,5,FALSE))</f>
        <v>0</v>
      </c>
      <c r="I1527" s="179">
        <f t="shared" ref="I1527:V1527" si="686">I667*(1-VLOOKUP($F1527,SHT,5,FALSE))</f>
        <v>0</v>
      </c>
      <c r="J1527" s="179">
        <f t="shared" si="686"/>
        <v>0</v>
      </c>
      <c r="K1527" s="197">
        <f t="shared" si="686"/>
        <v>0</v>
      </c>
      <c r="L1527" s="181">
        <f t="shared" si="686"/>
        <v>0</v>
      </c>
      <c r="M1527" s="192">
        <f t="shared" si="686"/>
        <v>0</v>
      </c>
      <c r="N1527" s="182">
        <f t="shared" si="686"/>
        <v>0</v>
      </c>
      <c r="O1527" s="182">
        <f t="shared" si="686"/>
        <v>0</v>
      </c>
      <c r="P1527" s="182">
        <f t="shared" si="686"/>
        <v>0</v>
      </c>
      <c r="Q1527" s="182">
        <f t="shared" si="686"/>
        <v>0</v>
      </c>
      <c r="R1527" s="182">
        <f t="shared" si="686"/>
        <v>0</v>
      </c>
      <c r="S1527" s="182">
        <f t="shared" si="686"/>
        <v>0</v>
      </c>
      <c r="T1527" s="178">
        <f t="shared" si="686"/>
        <v>0</v>
      </c>
      <c r="U1527" s="182">
        <f t="shared" si="686"/>
        <v>0</v>
      </c>
      <c r="V1527" s="183">
        <f t="shared" si="686"/>
        <v>0</v>
      </c>
      <c r="W1527" s="46">
        <f>W667</f>
        <v>0</v>
      </c>
      <c r="Y1527"/>
      <c r="Z1527"/>
    </row>
    <row r="1528" spans="1:26" s="72" customFormat="1" outlineLevel="1" x14ac:dyDescent="0.2">
      <c r="A1528" s="322"/>
      <c r="B1528" s="25"/>
      <c r="C1528" s="23"/>
      <c r="D1528" s="23"/>
      <c r="E1528" s="24"/>
      <c r="F1528" s="176" t="s">
        <v>328</v>
      </c>
      <c r="G1528" s="190">
        <f>G668</f>
        <v>0</v>
      </c>
      <c r="H1528" s="242">
        <f>G1528*(1-VLOOKUP($F1528,SHT,5,FALSE))+H668*(1-VLOOKUP($F1528,SHT,5,FALSE))</f>
        <v>0</v>
      </c>
      <c r="I1528" s="179">
        <f t="shared" ref="I1528:V1528" si="687">I668*(1-VLOOKUP($F1528,SHT,5,FALSE))</f>
        <v>0</v>
      </c>
      <c r="J1528" s="179">
        <f t="shared" si="687"/>
        <v>0</v>
      </c>
      <c r="K1528" s="197">
        <f t="shared" si="687"/>
        <v>0</v>
      </c>
      <c r="L1528" s="181">
        <f t="shared" si="687"/>
        <v>0</v>
      </c>
      <c r="M1528" s="192">
        <f t="shared" si="687"/>
        <v>0</v>
      </c>
      <c r="N1528" s="182">
        <f t="shared" si="687"/>
        <v>0</v>
      </c>
      <c r="O1528" s="182">
        <f t="shared" si="687"/>
        <v>0</v>
      </c>
      <c r="P1528" s="182">
        <f t="shared" si="687"/>
        <v>0</v>
      </c>
      <c r="Q1528" s="182">
        <f t="shared" si="687"/>
        <v>0</v>
      </c>
      <c r="R1528" s="182">
        <f t="shared" si="687"/>
        <v>0</v>
      </c>
      <c r="S1528" s="182">
        <f t="shared" si="687"/>
        <v>0</v>
      </c>
      <c r="T1528" s="178">
        <f t="shared" si="687"/>
        <v>0</v>
      </c>
      <c r="U1528" s="182">
        <f t="shared" si="687"/>
        <v>0</v>
      </c>
      <c r="V1528" s="183">
        <f t="shared" si="687"/>
        <v>0</v>
      </c>
      <c r="W1528" s="46">
        <f>W668</f>
        <v>0</v>
      </c>
      <c r="Y1528"/>
      <c r="Z1528"/>
    </row>
    <row r="1529" spans="1:26" s="72" customFormat="1" outlineLevel="1" x14ac:dyDescent="0.2">
      <c r="A1529" s="322"/>
      <c r="B1529" s="25"/>
      <c r="C1529" s="23"/>
      <c r="D1529" s="23"/>
      <c r="E1529" s="24"/>
      <c r="F1529" s="176" t="s">
        <v>329</v>
      </c>
      <c r="G1529" s="190">
        <f>G669</f>
        <v>0</v>
      </c>
      <c r="H1529" s="242">
        <f>G1529*(1-VLOOKUP($F1529,SHT,5,FALSE))+H669*(1-VLOOKUP($F1529,SHT,5,FALSE))</f>
        <v>0</v>
      </c>
      <c r="I1529" s="179">
        <f t="shared" ref="I1529:V1529" si="688">I669*(1-VLOOKUP($F1529,SHT,5,FALSE))</f>
        <v>0</v>
      </c>
      <c r="J1529" s="179">
        <f t="shared" si="688"/>
        <v>0</v>
      </c>
      <c r="K1529" s="197">
        <f t="shared" si="688"/>
        <v>0</v>
      </c>
      <c r="L1529" s="181">
        <f t="shared" si="688"/>
        <v>0</v>
      </c>
      <c r="M1529" s="192">
        <f t="shared" si="688"/>
        <v>0</v>
      </c>
      <c r="N1529" s="182">
        <f t="shared" si="688"/>
        <v>0</v>
      </c>
      <c r="O1529" s="182">
        <f t="shared" si="688"/>
        <v>0</v>
      </c>
      <c r="P1529" s="182">
        <f t="shared" si="688"/>
        <v>0</v>
      </c>
      <c r="Q1529" s="182">
        <f t="shared" si="688"/>
        <v>0</v>
      </c>
      <c r="R1529" s="182">
        <f t="shared" si="688"/>
        <v>0</v>
      </c>
      <c r="S1529" s="182">
        <f t="shared" si="688"/>
        <v>0</v>
      </c>
      <c r="T1529" s="178">
        <f t="shared" si="688"/>
        <v>0</v>
      </c>
      <c r="U1529" s="182">
        <f t="shared" si="688"/>
        <v>0</v>
      </c>
      <c r="V1529" s="183">
        <f t="shared" si="688"/>
        <v>0</v>
      </c>
      <c r="W1529" s="46">
        <f>W669</f>
        <v>0</v>
      </c>
      <c r="Y1529"/>
      <c r="Z1529"/>
    </row>
    <row r="1530" spans="1:26" s="72" customFormat="1" outlineLevel="1" x14ac:dyDescent="0.2">
      <c r="A1530" s="322"/>
      <c r="B1530" s="25"/>
      <c r="C1530" s="23"/>
      <c r="D1530" s="23"/>
      <c r="E1530" s="24"/>
      <c r="F1530" s="176" t="s">
        <v>330</v>
      </c>
      <c r="G1530" s="190">
        <f>G670</f>
        <v>0</v>
      </c>
      <c r="H1530" s="242">
        <f>G1530*(1-VLOOKUP($F1530,SHT,5,FALSE))+H670*(1-VLOOKUP($F1530,SHT,5,FALSE))</f>
        <v>0</v>
      </c>
      <c r="I1530" s="179">
        <f t="shared" ref="I1530:V1530" si="689">I670*(1-VLOOKUP($F1530,SHT,5,FALSE))</f>
        <v>0</v>
      </c>
      <c r="J1530" s="179">
        <f t="shared" si="689"/>
        <v>0</v>
      </c>
      <c r="K1530" s="197">
        <f t="shared" si="689"/>
        <v>0</v>
      </c>
      <c r="L1530" s="181">
        <f t="shared" si="689"/>
        <v>0</v>
      </c>
      <c r="M1530" s="192">
        <f t="shared" si="689"/>
        <v>0</v>
      </c>
      <c r="N1530" s="182">
        <f t="shared" si="689"/>
        <v>0</v>
      </c>
      <c r="O1530" s="182">
        <f t="shared" si="689"/>
        <v>0</v>
      </c>
      <c r="P1530" s="182">
        <f t="shared" si="689"/>
        <v>0</v>
      </c>
      <c r="Q1530" s="182">
        <f t="shared" si="689"/>
        <v>0</v>
      </c>
      <c r="R1530" s="182">
        <f t="shared" si="689"/>
        <v>0</v>
      </c>
      <c r="S1530" s="182">
        <f t="shared" si="689"/>
        <v>0</v>
      </c>
      <c r="T1530" s="178">
        <f t="shared" si="689"/>
        <v>0</v>
      </c>
      <c r="U1530" s="182">
        <f t="shared" si="689"/>
        <v>0</v>
      </c>
      <c r="V1530" s="183">
        <f t="shared" si="689"/>
        <v>0</v>
      </c>
      <c r="W1530" s="46">
        <f>W670</f>
        <v>0</v>
      </c>
      <c r="Y1530"/>
      <c r="Z1530"/>
    </row>
    <row r="1531" spans="1:26" s="72" customFormat="1" x14ac:dyDescent="0.2">
      <c r="A1531" s="322"/>
      <c r="B1531" s="25"/>
      <c r="C1531" s="23"/>
      <c r="D1531" s="23" t="s">
        <v>53</v>
      </c>
      <c r="E1531" s="24"/>
      <c r="F1531" s="24"/>
      <c r="G1531" s="69"/>
      <c r="H1531" s="70"/>
      <c r="I1531" s="66"/>
      <c r="J1531" s="66"/>
      <c r="K1531" s="67"/>
      <c r="L1531" s="51"/>
      <c r="M1531" s="34"/>
      <c r="N1531" s="34"/>
      <c r="O1531" s="34"/>
      <c r="P1531" s="34"/>
      <c r="Q1531" s="34"/>
      <c r="R1531" s="34"/>
      <c r="S1531" s="34"/>
      <c r="T1531" s="34"/>
      <c r="U1531" s="34"/>
      <c r="V1531" s="37"/>
      <c r="W1531" s="33"/>
      <c r="Y1531"/>
      <c r="Z1531"/>
    </row>
    <row r="1532" spans="1:26" s="72" customFormat="1" x14ac:dyDescent="0.2">
      <c r="A1532" s="322"/>
      <c r="B1532" s="25"/>
      <c r="C1532" s="23"/>
      <c r="D1532" s="23"/>
      <c r="E1532" s="64" t="s">
        <v>54</v>
      </c>
      <c r="F1532" s="24"/>
      <c r="G1532" s="69">
        <f t="shared" ref="G1532:W1532" si="690">SUBTOTAL(9,G1533:G1535)</f>
        <v>0</v>
      </c>
      <c r="H1532" s="70">
        <f t="shared" si="690"/>
        <v>0</v>
      </c>
      <c r="I1532" s="66">
        <f t="shared" si="690"/>
        <v>0</v>
      </c>
      <c r="J1532" s="66">
        <f t="shared" si="690"/>
        <v>0</v>
      </c>
      <c r="K1532" s="67">
        <f t="shared" si="690"/>
        <v>0</v>
      </c>
      <c r="L1532" s="34">
        <f t="shared" si="690"/>
        <v>0</v>
      </c>
      <c r="M1532" s="34">
        <f t="shared" si="690"/>
        <v>0</v>
      </c>
      <c r="N1532" s="34">
        <f t="shared" si="690"/>
        <v>0</v>
      </c>
      <c r="O1532" s="34">
        <f t="shared" si="690"/>
        <v>0</v>
      </c>
      <c r="P1532" s="34">
        <f t="shared" si="690"/>
        <v>0</v>
      </c>
      <c r="Q1532" s="34">
        <f t="shared" si="690"/>
        <v>0</v>
      </c>
      <c r="R1532" s="34">
        <f t="shared" si="690"/>
        <v>0</v>
      </c>
      <c r="S1532" s="34">
        <f t="shared" si="690"/>
        <v>0</v>
      </c>
      <c r="T1532" s="34">
        <f t="shared" si="690"/>
        <v>0</v>
      </c>
      <c r="U1532" s="34">
        <f t="shared" si="690"/>
        <v>0</v>
      </c>
      <c r="V1532" s="34">
        <f t="shared" si="690"/>
        <v>0</v>
      </c>
      <c r="W1532" s="33">
        <f t="shared" si="690"/>
        <v>0</v>
      </c>
      <c r="Y1532"/>
      <c r="Z1532"/>
    </row>
    <row r="1533" spans="1:26" s="72" customFormat="1" outlineLevel="1" x14ac:dyDescent="0.2">
      <c r="A1533" s="322"/>
      <c r="B1533" s="25"/>
      <c r="C1533" s="23"/>
      <c r="D1533" s="23"/>
      <c r="E1533" s="64"/>
      <c r="F1533" s="176" t="s">
        <v>55</v>
      </c>
      <c r="G1533" s="190">
        <f>G673</f>
        <v>0</v>
      </c>
      <c r="H1533" s="242">
        <f>G1533*(1-VLOOKUP($F1533,SHT,5,FALSE))+H673*(1-VLOOKUP($F1533,SHT,5,FALSE))</f>
        <v>0</v>
      </c>
      <c r="I1533" s="179">
        <f t="shared" ref="I1533:V1533" si="691">I673*(1-VLOOKUP($F1533,SHT,5,FALSE))</f>
        <v>0</v>
      </c>
      <c r="J1533" s="179">
        <f t="shared" si="691"/>
        <v>0</v>
      </c>
      <c r="K1533" s="197">
        <f t="shared" si="691"/>
        <v>0</v>
      </c>
      <c r="L1533" s="181">
        <f t="shared" si="691"/>
        <v>0</v>
      </c>
      <c r="M1533" s="192">
        <f t="shared" si="691"/>
        <v>0</v>
      </c>
      <c r="N1533" s="182">
        <f t="shared" si="691"/>
        <v>0</v>
      </c>
      <c r="O1533" s="182">
        <f t="shared" si="691"/>
        <v>0</v>
      </c>
      <c r="P1533" s="182">
        <f t="shared" si="691"/>
        <v>0</v>
      </c>
      <c r="Q1533" s="182">
        <f t="shared" si="691"/>
        <v>0</v>
      </c>
      <c r="R1533" s="182">
        <f t="shared" si="691"/>
        <v>0</v>
      </c>
      <c r="S1533" s="182">
        <f t="shared" si="691"/>
        <v>0</v>
      </c>
      <c r="T1533" s="178">
        <f t="shared" si="691"/>
        <v>0</v>
      </c>
      <c r="U1533" s="182">
        <f t="shared" si="691"/>
        <v>0</v>
      </c>
      <c r="V1533" s="183">
        <f t="shared" si="691"/>
        <v>0</v>
      </c>
      <c r="W1533" s="46">
        <f>W673</f>
        <v>0</v>
      </c>
      <c r="Y1533"/>
      <c r="Z1533"/>
    </row>
    <row r="1534" spans="1:26" s="72" customFormat="1" outlineLevel="1" x14ac:dyDescent="0.2">
      <c r="A1534" s="322"/>
      <c r="B1534" s="25"/>
      <c r="C1534" s="23"/>
      <c r="D1534" s="23"/>
      <c r="E1534" s="24"/>
      <c r="F1534" s="176" t="s">
        <v>161</v>
      </c>
      <c r="G1534" s="190">
        <f>G674</f>
        <v>0</v>
      </c>
      <c r="H1534" s="242">
        <f>G1534*(1-VLOOKUP($F1534,SHT,5,FALSE))+H674*(1-VLOOKUP($F1534,SHT,5,FALSE))</f>
        <v>0</v>
      </c>
      <c r="I1534" s="179">
        <f t="shared" ref="I1534:V1534" si="692">I674*(1-VLOOKUP($F1534,SHT,5,FALSE))</f>
        <v>0</v>
      </c>
      <c r="J1534" s="179">
        <f t="shared" si="692"/>
        <v>0</v>
      </c>
      <c r="K1534" s="197">
        <f t="shared" si="692"/>
        <v>0</v>
      </c>
      <c r="L1534" s="181">
        <f t="shared" si="692"/>
        <v>0</v>
      </c>
      <c r="M1534" s="192">
        <f t="shared" si="692"/>
        <v>0</v>
      </c>
      <c r="N1534" s="182">
        <f t="shared" si="692"/>
        <v>0</v>
      </c>
      <c r="O1534" s="182">
        <f t="shared" si="692"/>
        <v>0</v>
      </c>
      <c r="P1534" s="182">
        <f t="shared" si="692"/>
        <v>0</v>
      </c>
      <c r="Q1534" s="182">
        <f t="shared" si="692"/>
        <v>0</v>
      </c>
      <c r="R1534" s="182">
        <f t="shared" si="692"/>
        <v>0</v>
      </c>
      <c r="S1534" s="182">
        <f t="shared" si="692"/>
        <v>0</v>
      </c>
      <c r="T1534" s="178">
        <f t="shared" si="692"/>
        <v>0</v>
      </c>
      <c r="U1534" s="182">
        <f t="shared" si="692"/>
        <v>0</v>
      </c>
      <c r="V1534" s="183">
        <f t="shared" si="692"/>
        <v>0</v>
      </c>
      <c r="W1534" s="46">
        <f>W674</f>
        <v>0</v>
      </c>
      <c r="Y1534"/>
      <c r="Z1534"/>
    </row>
    <row r="1535" spans="1:26" s="72" customFormat="1" outlineLevel="1" x14ac:dyDescent="0.2">
      <c r="A1535" s="322"/>
      <c r="B1535" s="25"/>
      <c r="C1535" s="23"/>
      <c r="D1535" s="23"/>
      <c r="E1535" s="24"/>
      <c r="F1535" s="176" t="s">
        <v>331</v>
      </c>
      <c r="G1535" s="190">
        <f>G675</f>
        <v>0</v>
      </c>
      <c r="H1535" s="242">
        <f>G1535*(1-VLOOKUP($F1535,SHT,5,FALSE))+H675*(1-VLOOKUP($F1535,SHT,5,FALSE))</f>
        <v>0</v>
      </c>
      <c r="I1535" s="179">
        <f t="shared" ref="I1535:V1535" si="693">I675*(1-VLOOKUP($F1535,SHT,5,FALSE))</f>
        <v>0</v>
      </c>
      <c r="J1535" s="179">
        <f t="shared" si="693"/>
        <v>0</v>
      </c>
      <c r="K1535" s="197">
        <f t="shared" si="693"/>
        <v>0</v>
      </c>
      <c r="L1535" s="181">
        <f t="shared" si="693"/>
        <v>0</v>
      </c>
      <c r="M1535" s="192">
        <f t="shared" si="693"/>
        <v>0</v>
      </c>
      <c r="N1535" s="182">
        <f t="shared" si="693"/>
        <v>0</v>
      </c>
      <c r="O1535" s="182">
        <f t="shared" si="693"/>
        <v>0</v>
      </c>
      <c r="P1535" s="182">
        <f t="shared" si="693"/>
        <v>0</v>
      </c>
      <c r="Q1535" s="182">
        <f t="shared" si="693"/>
        <v>0</v>
      </c>
      <c r="R1535" s="182">
        <f t="shared" si="693"/>
        <v>0</v>
      </c>
      <c r="S1535" s="182">
        <f t="shared" si="693"/>
        <v>0</v>
      </c>
      <c r="T1535" s="178">
        <f t="shared" si="693"/>
        <v>0</v>
      </c>
      <c r="U1535" s="182">
        <f t="shared" si="693"/>
        <v>0</v>
      </c>
      <c r="V1535" s="183">
        <f t="shared" si="693"/>
        <v>0</v>
      </c>
      <c r="W1535" s="46">
        <f>W675</f>
        <v>0</v>
      </c>
      <c r="Y1535"/>
      <c r="Z1535"/>
    </row>
    <row r="1536" spans="1:26" s="72" customFormat="1" x14ac:dyDescent="0.2">
      <c r="A1536" s="322"/>
      <c r="B1536" s="25"/>
      <c r="C1536" s="23"/>
      <c r="D1536" s="23"/>
      <c r="E1536" s="24" t="s">
        <v>56</v>
      </c>
      <c r="F1536" s="24"/>
      <c r="G1536" s="69">
        <f t="shared" ref="G1536:W1536" si="694">SUBTOTAL(9,G1537:G1539)</f>
        <v>0</v>
      </c>
      <c r="H1536" s="70">
        <f t="shared" si="694"/>
        <v>0</v>
      </c>
      <c r="I1536" s="66">
        <f t="shared" si="694"/>
        <v>0</v>
      </c>
      <c r="J1536" s="66">
        <f t="shared" si="694"/>
        <v>0</v>
      </c>
      <c r="K1536" s="67">
        <f t="shared" si="694"/>
        <v>0</v>
      </c>
      <c r="L1536" s="34">
        <f t="shared" si="694"/>
        <v>0</v>
      </c>
      <c r="M1536" s="34">
        <f t="shared" si="694"/>
        <v>0</v>
      </c>
      <c r="N1536" s="34">
        <f t="shared" si="694"/>
        <v>0</v>
      </c>
      <c r="O1536" s="34">
        <f t="shared" si="694"/>
        <v>0</v>
      </c>
      <c r="P1536" s="34">
        <f t="shared" si="694"/>
        <v>0</v>
      </c>
      <c r="Q1536" s="34">
        <f t="shared" si="694"/>
        <v>0</v>
      </c>
      <c r="R1536" s="34">
        <f t="shared" si="694"/>
        <v>0</v>
      </c>
      <c r="S1536" s="34">
        <f t="shared" si="694"/>
        <v>0</v>
      </c>
      <c r="T1536" s="34">
        <f t="shared" si="694"/>
        <v>0</v>
      </c>
      <c r="U1536" s="34">
        <f t="shared" si="694"/>
        <v>0</v>
      </c>
      <c r="V1536" s="34">
        <f t="shared" si="694"/>
        <v>0</v>
      </c>
      <c r="W1536" s="33">
        <f t="shared" si="694"/>
        <v>0</v>
      </c>
      <c r="Y1536"/>
      <c r="Z1536"/>
    </row>
    <row r="1537" spans="1:26" s="72" customFormat="1" outlineLevel="1" x14ac:dyDescent="0.2">
      <c r="A1537" s="322"/>
      <c r="B1537" s="25"/>
      <c r="C1537" s="23"/>
      <c r="D1537" s="23"/>
      <c r="E1537" s="24"/>
      <c r="F1537" s="176" t="s">
        <v>162</v>
      </c>
      <c r="G1537" s="190">
        <f>G677</f>
        <v>0</v>
      </c>
      <c r="H1537" s="242">
        <f>G1537*(1-VLOOKUP($F1537,SHT,5,FALSE))+H677*(1-VLOOKUP($F1537,SHT,5,FALSE))</f>
        <v>0</v>
      </c>
      <c r="I1537" s="179">
        <f t="shared" ref="I1537:V1537" si="695">I677*(1-VLOOKUP($F1537,SHT,5,FALSE))</f>
        <v>0</v>
      </c>
      <c r="J1537" s="179">
        <f t="shared" si="695"/>
        <v>0</v>
      </c>
      <c r="K1537" s="197">
        <f t="shared" si="695"/>
        <v>0</v>
      </c>
      <c r="L1537" s="181">
        <f t="shared" si="695"/>
        <v>0</v>
      </c>
      <c r="M1537" s="192">
        <f t="shared" si="695"/>
        <v>0</v>
      </c>
      <c r="N1537" s="182">
        <f t="shared" si="695"/>
        <v>0</v>
      </c>
      <c r="O1537" s="182">
        <f t="shared" si="695"/>
        <v>0</v>
      </c>
      <c r="P1537" s="182">
        <f t="shared" si="695"/>
        <v>0</v>
      </c>
      <c r="Q1537" s="182">
        <f t="shared" si="695"/>
        <v>0</v>
      </c>
      <c r="R1537" s="182">
        <f t="shared" si="695"/>
        <v>0</v>
      </c>
      <c r="S1537" s="182">
        <f t="shared" si="695"/>
        <v>0</v>
      </c>
      <c r="T1537" s="178">
        <f t="shared" si="695"/>
        <v>0</v>
      </c>
      <c r="U1537" s="182">
        <f t="shared" si="695"/>
        <v>0</v>
      </c>
      <c r="V1537" s="183">
        <f t="shared" si="695"/>
        <v>0</v>
      </c>
      <c r="W1537" s="46">
        <f>W677</f>
        <v>0</v>
      </c>
      <c r="Y1537"/>
      <c r="Z1537"/>
    </row>
    <row r="1538" spans="1:26" s="72" customFormat="1" outlineLevel="1" x14ac:dyDescent="0.2">
      <c r="A1538" s="322"/>
      <c r="B1538" s="25"/>
      <c r="C1538" s="23"/>
      <c r="D1538" s="23"/>
      <c r="E1538" s="24"/>
      <c r="F1538" s="176" t="s">
        <v>163</v>
      </c>
      <c r="G1538" s="190">
        <f>G678</f>
        <v>0</v>
      </c>
      <c r="H1538" s="242">
        <f>G1538*(1-VLOOKUP($F1538,SHT,5,FALSE))+H678*(1-VLOOKUP($F1538,SHT,5,FALSE))</f>
        <v>0</v>
      </c>
      <c r="I1538" s="179">
        <f t="shared" ref="I1538:V1538" si="696">I678*(1-VLOOKUP($F1538,SHT,5,FALSE))</f>
        <v>0</v>
      </c>
      <c r="J1538" s="179">
        <f t="shared" si="696"/>
        <v>0</v>
      </c>
      <c r="K1538" s="197">
        <f t="shared" si="696"/>
        <v>0</v>
      </c>
      <c r="L1538" s="181">
        <f t="shared" si="696"/>
        <v>0</v>
      </c>
      <c r="M1538" s="192">
        <f t="shared" si="696"/>
        <v>0</v>
      </c>
      <c r="N1538" s="182">
        <f t="shared" si="696"/>
        <v>0</v>
      </c>
      <c r="O1538" s="182">
        <f t="shared" si="696"/>
        <v>0</v>
      </c>
      <c r="P1538" s="182">
        <f t="shared" si="696"/>
        <v>0</v>
      </c>
      <c r="Q1538" s="182">
        <f t="shared" si="696"/>
        <v>0</v>
      </c>
      <c r="R1538" s="182">
        <f t="shared" si="696"/>
        <v>0</v>
      </c>
      <c r="S1538" s="182">
        <f t="shared" si="696"/>
        <v>0</v>
      </c>
      <c r="T1538" s="178">
        <f t="shared" si="696"/>
        <v>0</v>
      </c>
      <c r="U1538" s="182">
        <f t="shared" si="696"/>
        <v>0</v>
      </c>
      <c r="V1538" s="183">
        <f t="shared" si="696"/>
        <v>0</v>
      </c>
      <c r="W1538" s="46">
        <f>W678</f>
        <v>0</v>
      </c>
      <c r="Y1538"/>
      <c r="Z1538"/>
    </row>
    <row r="1539" spans="1:26" s="72" customFormat="1" outlineLevel="1" x14ac:dyDescent="0.2">
      <c r="A1539" s="322"/>
      <c r="B1539" s="25"/>
      <c r="C1539" s="23"/>
      <c r="D1539" s="23"/>
      <c r="E1539" s="24"/>
      <c r="F1539" s="176" t="s">
        <v>332</v>
      </c>
      <c r="G1539" s="190">
        <f>G679</f>
        <v>0</v>
      </c>
      <c r="H1539" s="242">
        <f>G1539*(1-VLOOKUP($F1539,SHT,5,FALSE))+H679*(1-VLOOKUP($F1539,SHT,5,FALSE))</f>
        <v>0</v>
      </c>
      <c r="I1539" s="179">
        <f t="shared" ref="I1539:V1539" si="697">I679*(1-VLOOKUP($F1539,SHT,5,FALSE))</f>
        <v>0</v>
      </c>
      <c r="J1539" s="179">
        <f t="shared" si="697"/>
        <v>0</v>
      </c>
      <c r="K1539" s="197">
        <f t="shared" si="697"/>
        <v>0</v>
      </c>
      <c r="L1539" s="181">
        <f t="shared" si="697"/>
        <v>0</v>
      </c>
      <c r="M1539" s="192">
        <f t="shared" si="697"/>
        <v>0</v>
      </c>
      <c r="N1539" s="182">
        <f t="shared" si="697"/>
        <v>0</v>
      </c>
      <c r="O1539" s="182">
        <f t="shared" si="697"/>
        <v>0</v>
      </c>
      <c r="P1539" s="182">
        <f t="shared" si="697"/>
        <v>0</v>
      </c>
      <c r="Q1539" s="182">
        <f t="shared" si="697"/>
        <v>0</v>
      </c>
      <c r="R1539" s="182">
        <f t="shared" si="697"/>
        <v>0</v>
      </c>
      <c r="S1539" s="182">
        <f t="shared" si="697"/>
        <v>0</v>
      </c>
      <c r="T1539" s="178">
        <f t="shared" si="697"/>
        <v>0</v>
      </c>
      <c r="U1539" s="182">
        <f t="shared" si="697"/>
        <v>0</v>
      </c>
      <c r="V1539" s="183">
        <f t="shared" si="697"/>
        <v>0</v>
      </c>
      <c r="W1539" s="46">
        <f>W679</f>
        <v>0</v>
      </c>
      <c r="Y1539"/>
      <c r="Z1539"/>
    </row>
    <row r="1540" spans="1:26" s="72" customFormat="1" x14ac:dyDescent="0.2">
      <c r="A1540" s="322"/>
      <c r="B1540" s="25"/>
      <c r="C1540" s="23"/>
      <c r="D1540" s="23"/>
      <c r="E1540" s="24" t="s">
        <v>57</v>
      </c>
      <c r="F1540" s="24"/>
      <c r="G1540" s="69">
        <f t="shared" ref="G1540:W1540" si="698">SUBTOTAL(9,G1541:G1543)</f>
        <v>0</v>
      </c>
      <c r="H1540" s="70">
        <f t="shared" si="698"/>
        <v>0</v>
      </c>
      <c r="I1540" s="66">
        <f t="shared" si="698"/>
        <v>0</v>
      </c>
      <c r="J1540" s="66">
        <f t="shared" si="698"/>
        <v>0</v>
      </c>
      <c r="K1540" s="67">
        <f t="shared" si="698"/>
        <v>0</v>
      </c>
      <c r="L1540" s="34">
        <f t="shared" si="698"/>
        <v>0</v>
      </c>
      <c r="M1540" s="34">
        <f t="shared" si="698"/>
        <v>0</v>
      </c>
      <c r="N1540" s="34">
        <f t="shared" si="698"/>
        <v>0</v>
      </c>
      <c r="O1540" s="34">
        <f t="shared" si="698"/>
        <v>0</v>
      </c>
      <c r="P1540" s="34">
        <f t="shared" si="698"/>
        <v>0</v>
      </c>
      <c r="Q1540" s="34">
        <f t="shared" si="698"/>
        <v>0</v>
      </c>
      <c r="R1540" s="34">
        <f t="shared" si="698"/>
        <v>0</v>
      </c>
      <c r="S1540" s="34">
        <f t="shared" si="698"/>
        <v>0</v>
      </c>
      <c r="T1540" s="34">
        <f t="shared" si="698"/>
        <v>0</v>
      </c>
      <c r="U1540" s="34">
        <f t="shared" si="698"/>
        <v>0</v>
      </c>
      <c r="V1540" s="34">
        <f t="shared" si="698"/>
        <v>0</v>
      </c>
      <c r="W1540" s="33">
        <f t="shared" si="698"/>
        <v>0</v>
      </c>
      <c r="Y1540"/>
      <c r="Z1540"/>
    </row>
    <row r="1541" spans="1:26" s="72" customFormat="1" outlineLevel="1" x14ac:dyDescent="0.2">
      <c r="A1541" s="322"/>
      <c r="B1541" s="25"/>
      <c r="C1541" s="23"/>
      <c r="D1541" s="23"/>
      <c r="E1541" s="24"/>
      <c r="F1541" s="176" t="s">
        <v>164</v>
      </c>
      <c r="G1541" s="190">
        <f>G681</f>
        <v>0</v>
      </c>
      <c r="H1541" s="242">
        <f>G1541*(1-VLOOKUP($F1541,SHT,5,FALSE))+H681*(1-VLOOKUP($F1541,SHT,5,FALSE))</f>
        <v>0</v>
      </c>
      <c r="I1541" s="179">
        <f t="shared" ref="I1541:V1541" si="699">I681*(1-VLOOKUP($F1541,SHT,5,FALSE))</f>
        <v>0</v>
      </c>
      <c r="J1541" s="179">
        <f t="shared" si="699"/>
        <v>0</v>
      </c>
      <c r="K1541" s="197">
        <f t="shared" si="699"/>
        <v>0</v>
      </c>
      <c r="L1541" s="181">
        <f t="shared" si="699"/>
        <v>0</v>
      </c>
      <c r="M1541" s="192">
        <f t="shared" si="699"/>
        <v>0</v>
      </c>
      <c r="N1541" s="182">
        <f t="shared" si="699"/>
        <v>0</v>
      </c>
      <c r="O1541" s="182">
        <f t="shared" si="699"/>
        <v>0</v>
      </c>
      <c r="P1541" s="182">
        <f t="shared" si="699"/>
        <v>0</v>
      </c>
      <c r="Q1541" s="182">
        <f t="shared" si="699"/>
        <v>0</v>
      </c>
      <c r="R1541" s="182">
        <f t="shared" si="699"/>
        <v>0</v>
      </c>
      <c r="S1541" s="182">
        <f t="shared" si="699"/>
        <v>0</v>
      </c>
      <c r="T1541" s="178">
        <f t="shared" si="699"/>
        <v>0</v>
      </c>
      <c r="U1541" s="182">
        <f t="shared" si="699"/>
        <v>0</v>
      </c>
      <c r="V1541" s="183">
        <f t="shared" si="699"/>
        <v>0</v>
      </c>
      <c r="W1541" s="46">
        <f>W681</f>
        <v>0</v>
      </c>
      <c r="Y1541"/>
      <c r="Z1541"/>
    </row>
    <row r="1542" spans="1:26" s="72" customFormat="1" outlineLevel="1" x14ac:dyDescent="0.2">
      <c r="A1542" s="322"/>
      <c r="B1542" s="25"/>
      <c r="C1542" s="23"/>
      <c r="D1542" s="23"/>
      <c r="E1542" s="24"/>
      <c r="F1542" s="176" t="s">
        <v>255</v>
      </c>
      <c r="G1542" s="190">
        <f>G682</f>
        <v>0</v>
      </c>
      <c r="H1542" s="242">
        <f>G1542*(1-VLOOKUP($F1542,SHT,5,FALSE))+H682*(1-VLOOKUP($F1542,SHT,5,FALSE))</f>
        <v>0</v>
      </c>
      <c r="I1542" s="179">
        <f t="shared" ref="I1542:V1542" si="700">I682*(1-VLOOKUP($F1542,SHT,5,FALSE))</f>
        <v>0</v>
      </c>
      <c r="J1542" s="179">
        <f t="shared" si="700"/>
        <v>0</v>
      </c>
      <c r="K1542" s="197">
        <f t="shared" si="700"/>
        <v>0</v>
      </c>
      <c r="L1542" s="181">
        <f t="shared" si="700"/>
        <v>0</v>
      </c>
      <c r="M1542" s="192">
        <f t="shared" si="700"/>
        <v>0</v>
      </c>
      <c r="N1542" s="182">
        <f t="shared" si="700"/>
        <v>0</v>
      </c>
      <c r="O1542" s="182">
        <f t="shared" si="700"/>
        <v>0</v>
      </c>
      <c r="P1542" s="182">
        <f t="shared" si="700"/>
        <v>0</v>
      </c>
      <c r="Q1542" s="182">
        <f t="shared" si="700"/>
        <v>0</v>
      </c>
      <c r="R1542" s="182">
        <f t="shared" si="700"/>
        <v>0</v>
      </c>
      <c r="S1542" s="182">
        <f t="shared" si="700"/>
        <v>0</v>
      </c>
      <c r="T1542" s="178">
        <f t="shared" si="700"/>
        <v>0</v>
      </c>
      <c r="U1542" s="182">
        <f t="shared" si="700"/>
        <v>0</v>
      </c>
      <c r="V1542" s="183">
        <f t="shared" si="700"/>
        <v>0</v>
      </c>
      <c r="W1542" s="46">
        <f>W682</f>
        <v>0</v>
      </c>
      <c r="Y1542"/>
      <c r="Z1542"/>
    </row>
    <row r="1543" spans="1:26" s="72" customFormat="1" outlineLevel="1" x14ac:dyDescent="0.2">
      <c r="A1543" s="322"/>
      <c r="B1543" s="25"/>
      <c r="C1543" s="23"/>
      <c r="D1543" s="23"/>
      <c r="E1543" s="24"/>
      <c r="F1543" s="176" t="s">
        <v>333</v>
      </c>
      <c r="G1543" s="190">
        <f>G683</f>
        <v>0</v>
      </c>
      <c r="H1543" s="242">
        <f>G1543*(1-VLOOKUP($F1543,SHT,5,FALSE))+H683*(1-VLOOKUP($F1543,SHT,5,FALSE))</f>
        <v>0</v>
      </c>
      <c r="I1543" s="179">
        <f t="shared" ref="I1543:V1543" si="701">I683*(1-VLOOKUP($F1543,SHT,5,FALSE))</f>
        <v>0</v>
      </c>
      <c r="J1543" s="179">
        <f t="shared" si="701"/>
        <v>0</v>
      </c>
      <c r="K1543" s="197">
        <f t="shared" si="701"/>
        <v>0</v>
      </c>
      <c r="L1543" s="181">
        <f t="shared" si="701"/>
        <v>0</v>
      </c>
      <c r="M1543" s="192">
        <f t="shared" si="701"/>
        <v>0</v>
      </c>
      <c r="N1543" s="182">
        <f t="shared" si="701"/>
        <v>0</v>
      </c>
      <c r="O1543" s="182">
        <f t="shared" si="701"/>
        <v>0</v>
      </c>
      <c r="P1543" s="182">
        <f t="shared" si="701"/>
        <v>0</v>
      </c>
      <c r="Q1543" s="182">
        <f t="shared" si="701"/>
        <v>0</v>
      </c>
      <c r="R1543" s="182">
        <f t="shared" si="701"/>
        <v>0</v>
      </c>
      <c r="S1543" s="182">
        <f t="shared" si="701"/>
        <v>0</v>
      </c>
      <c r="T1543" s="178">
        <f t="shared" si="701"/>
        <v>0</v>
      </c>
      <c r="U1543" s="182">
        <f t="shared" si="701"/>
        <v>0</v>
      </c>
      <c r="V1543" s="183">
        <f t="shared" si="701"/>
        <v>0</v>
      </c>
      <c r="W1543" s="46">
        <f>W683</f>
        <v>0</v>
      </c>
      <c r="Y1543"/>
      <c r="Z1543"/>
    </row>
    <row r="1544" spans="1:26" s="72" customFormat="1" x14ac:dyDescent="0.2">
      <c r="A1544" s="322"/>
      <c r="B1544" s="25"/>
      <c r="C1544" s="23"/>
      <c r="D1544" s="23" t="s">
        <v>58</v>
      </c>
      <c r="E1544" s="24"/>
      <c r="F1544" s="24"/>
      <c r="G1544" s="69"/>
      <c r="H1544" s="70"/>
      <c r="I1544" s="66"/>
      <c r="J1544" s="66"/>
      <c r="K1544" s="67"/>
      <c r="L1544" s="51"/>
      <c r="M1544" s="34"/>
      <c r="N1544" s="34"/>
      <c r="O1544" s="34"/>
      <c r="P1544" s="34"/>
      <c r="Q1544" s="34"/>
      <c r="R1544" s="34"/>
      <c r="S1544" s="34"/>
      <c r="T1544" s="34"/>
      <c r="U1544" s="34"/>
      <c r="V1544" s="37"/>
      <c r="W1544" s="33"/>
      <c r="Y1544"/>
      <c r="Z1544"/>
    </row>
    <row r="1545" spans="1:26" s="72" customFormat="1" x14ac:dyDescent="0.2">
      <c r="A1545" s="322"/>
      <c r="B1545" s="25"/>
      <c r="C1545" s="23"/>
      <c r="D1545" s="23"/>
      <c r="E1545" s="24" t="s">
        <v>172</v>
      </c>
      <c r="F1545" s="24"/>
      <c r="G1545" s="69">
        <f t="shared" ref="G1545:W1545" si="702">SUBTOTAL(9,G1546:G1547)</f>
        <v>0</v>
      </c>
      <c r="H1545" s="70">
        <f t="shared" si="702"/>
        <v>0</v>
      </c>
      <c r="I1545" s="66">
        <f t="shared" si="702"/>
        <v>0</v>
      </c>
      <c r="J1545" s="66">
        <f t="shared" si="702"/>
        <v>0</v>
      </c>
      <c r="K1545" s="67">
        <f t="shared" si="702"/>
        <v>0</v>
      </c>
      <c r="L1545" s="34">
        <f t="shared" si="702"/>
        <v>0</v>
      </c>
      <c r="M1545" s="34">
        <f t="shared" si="702"/>
        <v>0</v>
      </c>
      <c r="N1545" s="34">
        <f t="shared" si="702"/>
        <v>0</v>
      </c>
      <c r="O1545" s="34">
        <f t="shared" si="702"/>
        <v>0</v>
      </c>
      <c r="P1545" s="34">
        <f t="shared" si="702"/>
        <v>0</v>
      </c>
      <c r="Q1545" s="34">
        <f t="shared" si="702"/>
        <v>0</v>
      </c>
      <c r="R1545" s="34">
        <f t="shared" si="702"/>
        <v>0</v>
      </c>
      <c r="S1545" s="34">
        <f t="shared" si="702"/>
        <v>0</v>
      </c>
      <c r="T1545" s="34">
        <f t="shared" si="702"/>
        <v>0</v>
      </c>
      <c r="U1545" s="34">
        <f t="shared" si="702"/>
        <v>0</v>
      </c>
      <c r="V1545" s="37">
        <f t="shared" si="702"/>
        <v>0</v>
      </c>
      <c r="W1545" s="33">
        <f t="shared" si="702"/>
        <v>0</v>
      </c>
      <c r="Y1545"/>
      <c r="Z1545"/>
    </row>
    <row r="1546" spans="1:26" s="72" customFormat="1" outlineLevel="1" x14ac:dyDescent="0.2">
      <c r="A1546" s="322"/>
      <c r="B1546" s="25"/>
      <c r="C1546" s="23"/>
      <c r="D1546" s="23"/>
      <c r="E1546" s="24"/>
      <c r="F1546" s="176" t="s">
        <v>61</v>
      </c>
      <c r="G1546" s="190">
        <f>G686</f>
        <v>0</v>
      </c>
      <c r="H1546" s="242">
        <f>G1546*(1-VLOOKUP($F1546,SHT,5,FALSE))+H686*(1-VLOOKUP($F1546,SHT,5,FALSE))</f>
        <v>0</v>
      </c>
      <c r="I1546" s="179">
        <f t="shared" ref="I1546:V1546" si="703">I686*(1-VLOOKUP($F1546,SHT,5,FALSE))</f>
        <v>0</v>
      </c>
      <c r="J1546" s="179">
        <f t="shared" si="703"/>
        <v>0</v>
      </c>
      <c r="K1546" s="197">
        <f t="shared" si="703"/>
        <v>0</v>
      </c>
      <c r="L1546" s="181">
        <f t="shared" si="703"/>
        <v>0</v>
      </c>
      <c r="M1546" s="192">
        <f t="shared" si="703"/>
        <v>0</v>
      </c>
      <c r="N1546" s="182">
        <f t="shared" si="703"/>
        <v>0</v>
      </c>
      <c r="O1546" s="182">
        <f t="shared" si="703"/>
        <v>0</v>
      </c>
      <c r="P1546" s="182">
        <f t="shared" si="703"/>
        <v>0</v>
      </c>
      <c r="Q1546" s="182">
        <f t="shared" si="703"/>
        <v>0</v>
      </c>
      <c r="R1546" s="182">
        <f t="shared" si="703"/>
        <v>0</v>
      </c>
      <c r="S1546" s="182">
        <f t="shared" si="703"/>
        <v>0</v>
      </c>
      <c r="T1546" s="178">
        <f t="shared" si="703"/>
        <v>0</v>
      </c>
      <c r="U1546" s="182">
        <f t="shared" si="703"/>
        <v>0</v>
      </c>
      <c r="V1546" s="183">
        <f t="shared" si="703"/>
        <v>0</v>
      </c>
      <c r="W1546" s="46">
        <f>W686</f>
        <v>0</v>
      </c>
      <c r="Y1546"/>
      <c r="Z1546"/>
    </row>
    <row r="1547" spans="1:26" s="72" customFormat="1" outlineLevel="1" x14ac:dyDescent="0.2">
      <c r="A1547" s="322"/>
      <c r="B1547" s="25"/>
      <c r="C1547" s="23"/>
      <c r="D1547" s="23"/>
      <c r="E1547" s="24"/>
      <c r="F1547" s="176" t="s">
        <v>173</v>
      </c>
      <c r="G1547" s="190">
        <f>G687</f>
        <v>0</v>
      </c>
      <c r="H1547" s="242">
        <f>G1547*(1-VLOOKUP($F1547,SHT,5,FALSE))+H687*(1-VLOOKUP($F1547,SHT,5,FALSE))</f>
        <v>0</v>
      </c>
      <c r="I1547" s="179">
        <f t="shared" ref="I1547:V1547" si="704">I687*(1-VLOOKUP($F1547,SHT,5,FALSE))</f>
        <v>0</v>
      </c>
      <c r="J1547" s="179">
        <f t="shared" si="704"/>
        <v>0</v>
      </c>
      <c r="K1547" s="197">
        <f t="shared" si="704"/>
        <v>0</v>
      </c>
      <c r="L1547" s="181">
        <f t="shared" si="704"/>
        <v>0</v>
      </c>
      <c r="M1547" s="192">
        <f t="shared" si="704"/>
        <v>0</v>
      </c>
      <c r="N1547" s="182">
        <f t="shared" si="704"/>
        <v>0</v>
      </c>
      <c r="O1547" s="182">
        <f t="shared" si="704"/>
        <v>0</v>
      </c>
      <c r="P1547" s="182">
        <f t="shared" si="704"/>
        <v>0</v>
      </c>
      <c r="Q1547" s="182">
        <f t="shared" si="704"/>
        <v>0</v>
      </c>
      <c r="R1547" s="182">
        <f t="shared" si="704"/>
        <v>0</v>
      </c>
      <c r="S1547" s="182">
        <f t="shared" si="704"/>
        <v>0</v>
      </c>
      <c r="T1547" s="178">
        <f t="shared" si="704"/>
        <v>0</v>
      </c>
      <c r="U1547" s="182">
        <f t="shared" si="704"/>
        <v>0</v>
      </c>
      <c r="V1547" s="183">
        <f t="shared" si="704"/>
        <v>0</v>
      </c>
      <c r="W1547" s="46">
        <f>W687</f>
        <v>0</v>
      </c>
      <c r="Y1547"/>
      <c r="Z1547"/>
    </row>
    <row r="1548" spans="1:26" s="72" customFormat="1" x14ac:dyDescent="0.2">
      <c r="A1548" s="322"/>
      <c r="B1548" s="25"/>
      <c r="C1548" s="23"/>
      <c r="D1548" s="23"/>
      <c r="E1548" s="24" t="s">
        <v>166</v>
      </c>
      <c r="F1548" s="24"/>
      <c r="G1548" s="69">
        <f t="shared" ref="G1548:W1548" si="705">SUBTOTAL(9,G1549:G1551)</f>
        <v>0</v>
      </c>
      <c r="H1548" s="70">
        <f t="shared" si="705"/>
        <v>0</v>
      </c>
      <c r="I1548" s="66">
        <f t="shared" si="705"/>
        <v>0</v>
      </c>
      <c r="J1548" s="66">
        <f t="shared" si="705"/>
        <v>0</v>
      </c>
      <c r="K1548" s="67">
        <f t="shared" si="705"/>
        <v>0</v>
      </c>
      <c r="L1548" s="34">
        <f t="shared" si="705"/>
        <v>0</v>
      </c>
      <c r="M1548" s="34">
        <f t="shared" si="705"/>
        <v>0</v>
      </c>
      <c r="N1548" s="34">
        <f t="shared" si="705"/>
        <v>0</v>
      </c>
      <c r="O1548" s="34">
        <f t="shared" si="705"/>
        <v>0</v>
      </c>
      <c r="P1548" s="34">
        <f t="shared" si="705"/>
        <v>0</v>
      </c>
      <c r="Q1548" s="34">
        <f t="shared" si="705"/>
        <v>0</v>
      </c>
      <c r="R1548" s="34">
        <f t="shared" si="705"/>
        <v>0</v>
      </c>
      <c r="S1548" s="34">
        <f t="shared" si="705"/>
        <v>0</v>
      </c>
      <c r="T1548" s="34">
        <f t="shared" si="705"/>
        <v>0</v>
      </c>
      <c r="U1548" s="34">
        <f t="shared" si="705"/>
        <v>0</v>
      </c>
      <c r="V1548" s="34">
        <f t="shared" si="705"/>
        <v>0</v>
      </c>
      <c r="W1548" s="33">
        <f t="shared" si="705"/>
        <v>0</v>
      </c>
      <c r="Y1548"/>
      <c r="Z1548"/>
    </row>
    <row r="1549" spans="1:26" s="72" customFormat="1" outlineLevel="1" x14ac:dyDescent="0.2">
      <c r="A1549" s="322"/>
      <c r="B1549" s="25"/>
      <c r="C1549" s="23"/>
      <c r="D1549" s="23"/>
      <c r="E1549" s="24"/>
      <c r="F1549" s="176" t="s">
        <v>59</v>
      </c>
      <c r="G1549" s="190">
        <f>G689</f>
        <v>0</v>
      </c>
      <c r="H1549" s="242">
        <f>G1549*(1-VLOOKUP($F1549,SHT,5,FALSE))+H689*(1-VLOOKUP($F1549,SHT,5,FALSE))</f>
        <v>0</v>
      </c>
      <c r="I1549" s="179">
        <f t="shared" ref="I1549:V1549" si="706">I689*(1-VLOOKUP($F1549,SHT,5,FALSE))</f>
        <v>0</v>
      </c>
      <c r="J1549" s="179">
        <f t="shared" si="706"/>
        <v>0</v>
      </c>
      <c r="K1549" s="197">
        <f t="shared" si="706"/>
        <v>0</v>
      </c>
      <c r="L1549" s="181">
        <f t="shared" si="706"/>
        <v>0</v>
      </c>
      <c r="M1549" s="192">
        <f t="shared" si="706"/>
        <v>0</v>
      </c>
      <c r="N1549" s="182">
        <f t="shared" si="706"/>
        <v>0</v>
      </c>
      <c r="O1549" s="182">
        <f t="shared" si="706"/>
        <v>0</v>
      </c>
      <c r="P1549" s="182">
        <f t="shared" si="706"/>
        <v>0</v>
      </c>
      <c r="Q1549" s="182">
        <f t="shared" si="706"/>
        <v>0</v>
      </c>
      <c r="R1549" s="182">
        <f t="shared" si="706"/>
        <v>0</v>
      </c>
      <c r="S1549" s="182">
        <f t="shared" si="706"/>
        <v>0</v>
      </c>
      <c r="T1549" s="178">
        <f t="shared" si="706"/>
        <v>0</v>
      </c>
      <c r="U1549" s="182">
        <f t="shared" si="706"/>
        <v>0</v>
      </c>
      <c r="V1549" s="183">
        <f t="shared" si="706"/>
        <v>0</v>
      </c>
      <c r="W1549" s="46">
        <f>W689</f>
        <v>0</v>
      </c>
      <c r="Y1549"/>
      <c r="Z1549"/>
    </row>
    <row r="1550" spans="1:26" s="72" customFormat="1" outlineLevel="1" x14ac:dyDescent="0.2">
      <c r="A1550" s="322"/>
      <c r="B1550" s="25"/>
      <c r="C1550" s="23"/>
      <c r="D1550" s="23"/>
      <c r="E1550" s="24"/>
      <c r="F1550" s="176" t="s">
        <v>167</v>
      </c>
      <c r="G1550" s="190">
        <f>G690</f>
        <v>0</v>
      </c>
      <c r="H1550" s="242">
        <f>G1550*(1-VLOOKUP($F1550,SHT,5,FALSE))+H690*(1-VLOOKUP($F1550,SHT,5,FALSE))</f>
        <v>0</v>
      </c>
      <c r="I1550" s="179">
        <f t="shared" ref="I1550:V1550" si="707">I690*(1-VLOOKUP($F1550,SHT,5,FALSE))</f>
        <v>0</v>
      </c>
      <c r="J1550" s="179">
        <f t="shared" si="707"/>
        <v>0</v>
      </c>
      <c r="K1550" s="197">
        <f t="shared" si="707"/>
        <v>0</v>
      </c>
      <c r="L1550" s="181">
        <f t="shared" si="707"/>
        <v>0</v>
      </c>
      <c r="M1550" s="192">
        <f t="shared" si="707"/>
        <v>0</v>
      </c>
      <c r="N1550" s="182">
        <f t="shared" si="707"/>
        <v>0</v>
      </c>
      <c r="O1550" s="182">
        <f t="shared" si="707"/>
        <v>0</v>
      </c>
      <c r="P1550" s="182">
        <f t="shared" si="707"/>
        <v>0</v>
      </c>
      <c r="Q1550" s="182">
        <f t="shared" si="707"/>
        <v>0</v>
      </c>
      <c r="R1550" s="182">
        <f t="shared" si="707"/>
        <v>0</v>
      </c>
      <c r="S1550" s="182">
        <f t="shared" si="707"/>
        <v>0</v>
      </c>
      <c r="T1550" s="178">
        <f t="shared" si="707"/>
        <v>0</v>
      </c>
      <c r="U1550" s="182">
        <f t="shared" si="707"/>
        <v>0</v>
      </c>
      <c r="V1550" s="183">
        <f t="shared" si="707"/>
        <v>0</v>
      </c>
      <c r="W1550" s="46">
        <f>W690</f>
        <v>0</v>
      </c>
      <c r="Y1550"/>
      <c r="Z1550"/>
    </row>
    <row r="1551" spans="1:26" s="72" customFormat="1" outlineLevel="1" x14ac:dyDescent="0.2">
      <c r="A1551" s="322"/>
      <c r="B1551" s="25"/>
      <c r="C1551" s="23"/>
      <c r="D1551" s="23"/>
      <c r="E1551" s="24"/>
      <c r="F1551" s="176" t="s">
        <v>168</v>
      </c>
      <c r="G1551" s="190">
        <f>G691</f>
        <v>0</v>
      </c>
      <c r="H1551" s="242">
        <f>G1551*(1-VLOOKUP($F1551,SHT,5,FALSE))+H691*(1-VLOOKUP($F1551,SHT,5,FALSE))</f>
        <v>0</v>
      </c>
      <c r="I1551" s="179">
        <f t="shared" ref="I1551:V1551" si="708">I691*(1-VLOOKUP($F1551,SHT,5,FALSE))</f>
        <v>0</v>
      </c>
      <c r="J1551" s="179">
        <f t="shared" si="708"/>
        <v>0</v>
      </c>
      <c r="K1551" s="197">
        <f t="shared" si="708"/>
        <v>0</v>
      </c>
      <c r="L1551" s="181">
        <f t="shared" si="708"/>
        <v>0</v>
      </c>
      <c r="M1551" s="192">
        <f t="shared" si="708"/>
        <v>0</v>
      </c>
      <c r="N1551" s="182">
        <f t="shared" si="708"/>
        <v>0</v>
      </c>
      <c r="O1551" s="182">
        <f t="shared" si="708"/>
        <v>0</v>
      </c>
      <c r="P1551" s="182">
        <f t="shared" si="708"/>
        <v>0</v>
      </c>
      <c r="Q1551" s="182">
        <f t="shared" si="708"/>
        <v>0</v>
      </c>
      <c r="R1551" s="182">
        <f t="shared" si="708"/>
        <v>0</v>
      </c>
      <c r="S1551" s="182">
        <f t="shared" si="708"/>
        <v>0</v>
      </c>
      <c r="T1551" s="178">
        <f t="shared" si="708"/>
        <v>0</v>
      </c>
      <c r="U1551" s="182">
        <f t="shared" si="708"/>
        <v>0</v>
      </c>
      <c r="V1551" s="183">
        <f t="shared" si="708"/>
        <v>0</v>
      </c>
      <c r="W1551" s="46">
        <f>W691</f>
        <v>0</v>
      </c>
      <c r="Y1551"/>
      <c r="Z1551"/>
    </row>
    <row r="1552" spans="1:26" s="72" customFormat="1" x14ac:dyDescent="0.2">
      <c r="A1552" s="322"/>
      <c r="B1552" s="25"/>
      <c r="C1552" s="23"/>
      <c r="D1552" s="23"/>
      <c r="E1552" s="24" t="s">
        <v>174</v>
      </c>
      <c r="F1552" s="24"/>
      <c r="G1552" s="69">
        <f t="shared" ref="G1552:W1552" si="709">SUBTOTAL(9,G1553:G1554)</f>
        <v>0</v>
      </c>
      <c r="H1552" s="70">
        <f t="shared" si="709"/>
        <v>0</v>
      </c>
      <c r="I1552" s="66">
        <f t="shared" si="709"/>
        <v>0</v>
      </c>
      <c r="J1552" s="66">
        <f t="shared" si="709"/>
        <v>0</v>
      </c>
      <c r="K1552" s="67">
        <f t="shared" si="709"/>
        <v>0</v>
      </c>
      <c r="L1552" s="34">
        <f t="shared" si="709"/>
        <v>0</v>
      </c>
      <c r="M1552" s="34">
        <f t="shared" si="709"/>
        <v>0</v>
      </c>
      <c r="N1552" s="34">
        <f t="shared" si="709"/>
        <v>0</v>
      </c>
      <c r="O1552" s="34">
        <f t="shared" si="709"/>
        <v>0</v>
      </c>
      <c r="P1552" s="34">
        <f t="shared" si="709"/>
        <v>0</v>
      </c>
      <c r="Q1552" s="34">
        <f t="shared" si="709"/>
        <v>0</v>
      </c>
      <c r="R1552" s="34">
        <f t="shared" si="709"/>
        <v>0</v>
      </c>
      <c r="S1552" s="34">
        <f t="shared" si="709"/>
        <v>0</v>
      </c>
      <c r="T1552" s="34">
        <f t="shared" si="709"/>
        <v>0</v>
      </c>
      <c r="U1552" s="34">
        <f t="shared" si="709"/>
        <v>0</v>
      </c>
      <c r="V1552" s="37">
        <f t="shared" si="709"/>
        <v>0</v>
      </c>
      <c r="W1552" s="33">
        <f t="shared" si="709"/>
        <v>0</v>
      </c>
      <c r="Y1552"/>
      <c r="Z1552"/>
    </row>
    <row r="1553" spans="1:26" s="72" customFormat="1" outlineLevel="1" x14ac:dyDescent="0.2">
      <c r="A1553" s="322"/>
      <c r="B1553" s="25"/>
      <c r="C1553" s="23"/>
      <c r="D1553" s="23"/>
      <c r="E1553" s="24"/>
      <c r="F1553" s="176" t="s">
        <v>62</v>
      </c>
      <c r="G1553" s="190">
        <f>G693</f>
        <v>0</v>
      </c>
      <c r="H1553" s="242">
        <f>G1553*(1-VLOOKUP($F1553,SHT,5,FALSE))+H693*(1-VLOOKUP($F1553,SHT,5,FALSE))</f>
        <v>0</v>
      </c>
      <c r="I1553" s="179">
        <f t="shared" ref="I1553:V1553" si="710">I693*(1-VLOOKUP($F1553,SHT,5,FALSE))</f>
        <v>0</v>
      </c>
      <c r="J1553" s="179">
        <f t="shared" si="710"/>
        <v>0</v>
      </c>
      <c r="K1553" s="197">
        <f t="shared" si="710"/>
        <v>0</v>
      </c>
      <c r="L1553" s="181">
        <f t="shared" si="710"/>
        <v>0</v>
      </c>
      <c r="M1553" s="192">
        <f t="shared" si="710"/>
        <v>0</v>
      </c>
      <c r="N1553" s="182">
        <f t="shared" si="710"/>
        <v>0</v>
      </c>
      <c r="O1553" s="182">
        <f t="shared" si="710"/>
        <v>0</v>
      </c>
      <c r="P1553" s="182">
        <f t="shared" si="710"/>
        <v>0</v>
      </c>
      <c r="Q1553" s="182">
        <f t="shared" si="710"/>
        <v>0</v>
      </c>
      <c r="R1553" s="182">
        <f t="shared" si="710"/>
        <v>0</v>
      </c>
      <c r="S1553" s="182">
        <f t="shared" si="710"/>
        <v>0</v>
      </c>
      <c r="T1553" s="178">
        <f t="shared" si="710"/>
        <v>0</v>
      </c>
      <c r="U1553" s="182">
        <f t="shared" si="710"/>
        <v>0</v>
      </c>
      <c r="V1553" s="183">
        <f t="shared" si="710"/>
        <v>0</v>
      </c>
      <c r="W1553" s="46">
        <f>W693</f>
        <v>0</v>
      </c>
      <c r="Y1553"/>
      <c r="Z1553"/>
    </row>
    <row r="1554" spans="1:26" s="72" customFormat="1" outlineLevel="1" x14ac:dyDescent="0.2">
      <c r="A1554" s="322"/>
      <c r="B1554" s="25"/>
      <c r="C1554" s="23"/>
      <c r="D1554" s="23"/>
      <c r="E1554" s="24"/>
      <c r="F1554" s="176" t="s">
        <v>175</v>
      </c>
      <c r="G1554" s="190">
        <f>G694</f>
        <v>0</v>
      </c>
      <c r="H1554" s="242">
        <f>G1554*(1-VLOOKUP($F1554,SHT,5,FALSE))+H694*(1-VLOOKUP($F1554,SHT,5,FALSE))</f>
        <v>0</v>
      </c>
      <c r="I1554" s="179">
        <f t="shared" ref="I1554:V1554" si="711">I694*(1-VLOOKUP($F1554,SHT,5,FALSE))</f>
        <v>0</v>
      </c>
      <c r="J1554" s="179">
        <f t="shared" si="711"/>
        <v>0</v>
      </c>
      <c r="K1554" s="197">
        <f t="shared" si="711"/>
        <v>0</v>
      </c>
      <c r="L1554" s="181">
        <f t="shared" si="711"/>
        <v>0</v>
      </c>
      <c r="M1554" s="192">
        <f t="shared" si="711"/>
        <v>0</v>
      </c>
      <c r="N1554" s="182">
        <f t="shared" si="711"/>
        <v>0</v>
      </c>
      <c r="O1554" s="182">
        <f t="shared" si="711"/>
        <v>0</v>
      </c>
      <c r="P1554" s="182">
        <f t="shared" si="711"/>
        <v>0</v>
      </c>
      <c r="Q1554" s="182">
        <f t="shared" si="711"/>
        <v>0</v>
      </c>
      <c r="R1554" s="182">
        <f t="shared" si="711"/>
        <v>0</v>
      </c>
      <c r="S1554" s="182">
        <f t="shared" si="711"/>
        <v>0</v>
      </c>
      <c r="T1554" s="178">
        <f t="shared" si="711"/>
        <v>0</v>
      </c>
      <c r="U1554" s="182">
        <f t="shared" si="711"/>
        <v>0</v>
      </c>
      <c r="V1554" s="183">
        <f t="shared" si="711"/>
        <v>0</v>
      </c>
      <c r="W1554" s="46">
        <f>W694</f>
        <v>0</v>
      </c>
      <c r="Y1554"/>
      <c r="Z1554"/>
    </row>
    <row r="1555" spans="1:26" s="72" customFormat="1" x14ac:dyDescent="0.2">
      <c r="A1555" s="322"/>
      <c r="B1555" s="25"/>
      <c r="C1555" s="23"/>
      <c r="D1555" s="23"/>
      <c r="E1555" s="24" t="s">
        <v>169</v>
      </c>
      <c r="F1555" s="24"/>
      <c r="G1555" s="69">
        <f t="shared" ref="G1555:W1555" si="712">SUBTOTAL(9,G1556:G1558)</f>
        <v>0</v>
      </c>
      <c r="H1555" s="70">
        <f t="shared" si="712"/>
        <v>0</v>
      </c>
      <c r="I1555" s="66">
        <f t="shared" si="712"/>
        <v>0</v>
      </c>
      <c r="J1555" s="66">
        <f t="shared" si="712"/>
        <v>0</v>
      </c>
      <c r="K1555" s="67">
        <f t="shared" si="712"/>
        <v>0</v>
      </c>
      <c r="L1555" s="34">
        <f t="shared" si="712"/>
        <v>0</v>
      </c>
      <c r="M1555" s="34">
        <f t="shared" si="712"/>
        <v>0</v>
      </c>
      <c r="N1555" s="34">
        <f t="shared" si="712"/>
        <v>0</v>
      </c>
      <c r="O1555" s="34">
        <f t="shared" si="712"/>
        <v>0</v>
      </c>
      <c r="P1555" s="34">
        <f t="shared" si="712"/>
        <v>0</v>
      </c>
      <c r="Q1555" s="34">
        <f t="shared" si="712"/>
        <v>0</v>
      </c>
      <c r="R1555" s="34">
        <f t="shared" si="712"/>
        <v>0</v>
      </c>
      <c r="S1555" s="34">
        <f t="shared" si="712"/>
        <v>0</v>
      </c>
      <c r="T1555" s="34">
        <f t="shared" si="712"/>
        <v>0</v>
      </c>
      <c r="U1555" s="34">
        <f t="shared" si="712"/>
        <v>0</v>
      </c>
      <c r="V1555" s="34">
        <f t="shared" si="712"/>
        <v>0</v>
      </c>
      <c r="W1555" s="33">
        <f t="shared" si="712"/>
        <v>0</v>
      </c>
      <c r="Y1555"/>
      <c r="Z1555"/>
    </row>
    <row r="1556" spans="1:26" s="72" customFormat="1" outlineLevel="1" x14ac:dyDescent="0.2">
      <c r="A1556" s="322"/>
      <c r="B1556" s="25"/>
      <c r="C1556" s="23"/>
      <c r="D1556" s="23"/>
      <c r="E1556" s="24"/>
      <c r="F1556" s="176" t="s">
        <v>60</v>
      </c>
      <c r="G1556" s="190">
        <f>G696</f>
        <v>0</v>
      </c>
      <c r="H1556" s="242">
        <f>G1556*(1-VLOOKUP($F1556,SHT,5,FALSE))+H696*(1-VLOOKUP($F1556,SHT,5,FALSE))</f>
        <v>0</v>
      </c>
      <c r="I1556" s="179">
        <f t="shared" ref="I1556:V1556" si="713">I696*(1-VLOOKUP($F1556,SHT,5,FALSE))</f>
        <v>0</v>
      </c>
      <c r="J1556" s="179">
        <f t="shared" si="713"/>
        <v>0</v>
      </c>
      <c r="K1556" s="197">
        <f t="shared" si="713"/>
        <v>0</v>
      </c>
      <c r="L1556" s="181">
        <f t="shared" si="713"/>
        <v>0</v>
      </c>
      <c r="M1556" s="192">
        <f t="shared" si="713"/>
        <v>0</v>
      </c>
      <c r="N1556" s="182">
        <f t="shared" si="713"/>
        <v>0</v>
      </c>
      <c r="O1556" s="182">
        <f t="shared" si="713"/>
        <v>0</v>
      </c>
      <c r="P1556" s="182">
        <f t="shared" si="713"/>
        <v>0</v>
      </c>
      <c r="Q1556" s="182">
        <f t="shared" si="713"/>
        <v>0</v>
      </c>
      <c r="R1556" s="182">
        <f t="shared" si="713"/>
        <v>0</v>
      </c>
      <c r="S1556" s="182">
        <f t="shared" si="713"/>
        <v>0</v>
      </c>
      <c r="T1556" s="178">
        <f t="shared" si="713"/>
        <v>0</v>
      </c>
      <c r="U1556" s="182">
        <f t="shared" si="713"/>
        <v>0</v>
      </c>
      <c r="V1556" s="183">
        <f t="shared" si="713"/>
        <v>0</v>
      </c>
      <c r="W1556" s="46">
        <f>W696</f>
        <v>0</v>
      </c>
      <c r="Y1556"/>
      <c r="Z1556"/>
    </row>
    <row r="1557" spans="1:26" s="72" customFormat="1" outlineLevel="1" x14ac:dyDescent="0.2">
      <c r="A1557" s="322"/>
      <c r="B1557" s="25"/>
      <c r="C1557" s="23"/>
      <c r="D1557" s="23"/>
      <c r="E1557" s="24"/>
      <c r="F1557" s="176" t="s">
        <v>170</v>
      </c>
      <c r="G1557" s="190">
        <f>G697</f>
        <v>0</v>
      </c>
      <c r="H1557" s="242">
        <f>G1557*(1-VLOOKUP($F1557,SHT,5,FALSE))+H697*(1-VLOOKUP($F1557,SHT,5,FALSE))</f>
        <v>0</v>
      </c>
      <c r="I1557" s="179">
        <f t="shared" ref="I1557:V1557" si="714">I697*(1-VLOOKUP($F1557,SHT,5,FALSE))</f>
        <v>0</v>
      </c>
      <c r="J1557" s="179">
        <f t="shared" si="714"/>
        <v>0</v>
      </c>
      <c r="K1557" s="197">
        <f t="shared" si="714"/>
        <v>0</v>
      </c>
      <c r="L1557" s="181">
        <f t="shared" si="714"/>
        <v>0</v>
      </c>
      <c r="M1557" s="192">
        <f t="shared" si="714"/>
        <v>0</v>
      </c>
      <c r="N1557" s="182">
        <f t="shared" si="714"/>
        <v>0</v>
      </c>
      <c r="O1557" s="182">
        <f t="shared" si="714"/>
        <v>0</v>
      </c>
      <c r="P1557" s="182">
        <f t="shared" si="714"/>
        <v>0</v>
      </c>
      <c r="Q1557" s="182">
        <f t="shared" si="714"/>
        <v>0</v>
      </c>
      <c r="R1557" s="182">
        <f t="shared" si="714"/>
        <v>0</v>
      </c>
      <c r="S1557" s="182">
        <f t="shared" si="714"/>
        <v>0</v>
      </c>
      <c r="T1557" s="178">
        <f t="shared" si="714"/>
        <v>0</v>
      </c>
      <c r="U1557" s="182">
        <f t="shared" si="714"/>
        <v>0</v>
      </c>
      <c r="V1557" s="183">
        <f t="shared" si="714"/>
        <v>0</v>
      </c>
      <c r="W1557" s="46">
        <f>W697</f>
        <v>0</v>
      </c>
      <c r="Y1557"/>
      <c r="Z1557"/>
    </row>
    <row r="1558" spans="1:26" s="72" customFormat="1" outlineLevel="1" x14ac:dyDescent="0.2">
      <c r="A1558" s="322"/>
      <c r="B1558" s="25"/>
      <c r="C1558" s="23"/>
      <c r="D1558" s="23"/>
      <c r="E1558" s="24"/>
      <c r="F1558" s="176" t="s">
        <v>171</v>
      </c>
      <c r="G1558" s="190">
        <f>G698</f>
        <v>0</v>
      </c>
      <c r="H1558" s="242">
        <f>G1558*(1-VLOOKUP($F1558,SHT,5,FALSE))+H698*(1-VLOOKUP($F1558,SHT,5,FALSE))</f>
        <v>0</v>
      </c>
      <c r="I1558" s="179">
        <f t="shared" ref="I1558:V1558" si="715">I698*(1-VLOOKUP($F1558,SHT,5,FALSE))</f>
        <v>0</v>
      </c>
      <c r="J1558" s="179">
        <f t="shared" si="715"/>
        <v>0</v>
      </c>
      <c r="K1558" s="197">
        <f t="shared" si="715"/>
        <v>0</v>
      </c>
      <c r="L1558" s="181">
        <f t="shared" si="715"/>
        <v>0</v>
      </c>
      <c r="M1558" s="192">
        <f t="shared" si="715"/>
        <v>0</v>
      </c>
      <c r="N1558" s="182">
        <f t="shared" si="715"/>
        <v>0</v>
      </c>
      <c r="O1558" s="182">
        <f t="shared" si="715"/>
        <v>0</v>
      </c>
      <c r="P1558" s="182">
        <f t="shared" si="715"/>
        <v>0</v>
      </c>
      <c r="Q1558" s="182">
        <f t="shared" si="715"/>
        <v>0</v>
      </c>
      <c r="R1558" s="182">
        <f t="shared" si="715"/>
        <v>0</v>
      </c>
      <c r="S1558" s="182">
        <f t="shared" si="715"/>
        <v>0</v>
      </c>
      <c r="T1558" s="178">
        <f t="shared" si="715"/>
        <v>0</v>
      </c>
      <c r="U1558" s="182">
        <f t="shared" si="715"/>
        <v>0</v>
      </c>
      <c r="V1558" s="183">
        <f t="shared" si="715"/>
        <v>0</v>
      </c>
      <c r="W1558" s="46">
        <f>W698</f>
        <v>0</v>
      </c>
      <c r="Y1558"/>
      <c r="Z1558"/>
    </row>
    <row r="1559" spans="1:26" s="72" customFormat="1" x14ac:dyDescent="0.2">
      <c r="A1559" s="322"/>
      <c r="B1559" s="25"/>
      <c r="C1559" s="23"/>
      <c r="D1559" s="23"/>
      <c r="E1559" s="24" t="s">
        <v>334</v>
      </c>
      <c r="F1559" s="24"/>
      <c r="G1559" s="69">
        <f t="shared" ref="G1559:W1559" si="716">SUBTOTAL(9,G1560:G1561)</f>
        <v>0</v>
      </c>
      <c r="H1559" s="70">
        <f t="shared" si="716"/>
        <v>0</v>
      </c>
      <c r="I1559" s="66">
        <f t="shared" si="716"/>
        <v>0</v>
      </c>
      <c r="J1559" s="66">
        <f t="shared" si="716"/>
        <v>0</v>
      </c>
      <c r="K1559" s="67">
        <f t="shared" si="716"/>
        <v>0</v>
      </c>
      <c r="L1559" s="34">
        <f t="shared" si="716"/>
        <v>0</v>
      </c>
      <c r="M1559" s="34">
        <f t="shared" si="716"/>
        <v>0</v>
      </c>
      <c r="N1559" s="34">
        <f t="shared" si="716"/>
        <v>0</v>
      </c>
      <c r="O1559" s="34">
        <f t="shared" si="716"/>
        <v>0</v>
      </c>
      <c r="P1559" s="34">
        <f t="shared" si="716"/>
        <v>0</v>
      </c>
      <c r="Q1559" s="34">
        <f t="shared" si="716"/>
        <v>0</v>
      </c>
      <c r="R1559" s="34">
        <f t="shared" si="716"/>
        <v>0</v>
      </c>
      <c r="S1559" s="34">
        <f t="shared" si="716"/>
        <v>0</v>
      </c>
      <c r="T1559" s="34">
        <f t="shared" si="716"/>
        <v>0</v>
      </c>
      <c r="U1559" s="34">
        <f t="shared" si="716"/>
        <v>0</v>
      </c>
      <c r="V1559" s="37">
        <f t="shared" si="716"/>
        <v>0</v>
      </c>
      <c r="W1559" s="33">
        <f t="shared" si="716"/>
        <v>0</v>
      </c>
      <c r="Y1559"/>
      <c r="Z1559"/>
    </row>
    <row r="1560" spans="1:26" s="72" customFormat="1" outlineLevel="1" x14ac:dyDescent="0.2">
      <c r="A1560" s="322"/>
      <c r="B1560" s="25"/>
      <c r="C1560" s="23"/>
      <c r="D1560" s="23"/>
      <c r="E1560" s="24"/>
      <c r="F1560" s="176" t="s">
        <v>335</v>
      </c>
      <c r="G1560" s="190">
        <f>G700</f>
        <v>0</v>
      </c>
      <c r="H1560" s="242">
        <f>G1560*(1-VLOOKUP($F1560,SHT,5,FALSE))+H700*(1-VLOOKUP($F1560,SHT,5,FALSE))</f>
        <v>0</v>
      </c>
      <c r="I1560" s="179">
        <f t="shared" ref="I1560:V1560" si="717">I700*(1-VLOOKUP($F1560,SHT,5,FALSE))</f>
        <v>0</v>
      </c>
      <c r="J1560" s="179">
        <f t="shared" si="717"/>
        <v>0</v>
      </c>
      <c r="K1560" s="197">
        <f t="shared" si="717"/>
        <v>0</v>
      </c>
      <c r="L1560" s="181">
        <f t="shared" si="717"/>
        <v>0</v>
      </c>
      <c r="M1560" s="192">
        <f t="shared" si="717"/>
        <v>0</v>
      </c>
      <c r="N1560" s="182">
        <f t="shared" si="717"/>
        <v>0</v>
      </c>
      <c r="O1560" s="182">
        <f t="shared" si="717"/>
        <v>0</v>
      </c>
      <c r="P1560" s="182">
        <f t="shared" si="717"/>
        <v>0</v>
      </c>
      <c r="Q1560" s="182">
        <f t="shared" si="717"/>
        <v>0</v>
      </c>
      <c r="R1560" s="182">
        <f t="shared" si="717"/>
        <v>0</v>
      </c>
      <c r="S1560" s="182">
        <f t="shared" si="717"/>
        <v>0</v>
      </c>
      <c r="T1560" s="178">
        <f t="shared" si="717"/>
        <v>0</v>
      </c>
      <c r="U1560" s="182">
        <f t="shared" si="717"/>
        <v>0</v>
      </c>
      <c r="V1560" s="183">
        <f t="shared" si="717"/>
        <v>0</v>
      </c>
      <c r="W1560" s="46">
        <f>W700</f>
        <v>0</v>
      </c>
      <c r="Y1560"/>
      <c r="Z1560"/>
    </row>
    <row r="1561" spans="1:26" s="72" customFormat="1" outlineLevel="1" x14ac:dyDescent="0.2">
      <c r="A1561" s="322"/>
      <c r="B1561" s="25"/>
      <c r="C1561" s="23"/>
      <c r="D1561" s="23"/>
      <c r="E1561" s="24"/>
      <c r="F1561" s="176" t="s">
        <v>336</v>
      </c>
      <c r="G1561" s="190">
        <f>G701</f>
        <v>0</v>
      </c>
      <c r="H1561" s="242">
        <f>G1561*(1-VLOOKUP($F1561,SHT,5,FALSE))+H701*(1-VLOOKUP($F1561,SHT,5,FALSE))</f>
        <v>0</v>
      </c>
      <c r="I1561" s="179">
        <f t="shared" ref="I1561:V1561" si="718">I701*(1-VLOOKUP($F1561,SHT,5,FALSE))</f>
        <v>0</v>
      </c>
      <c r="J1561" s="179">
        <f t="shared" si="718"/>
        <v>0</v>
      </c>
      <c r="K1561" s="197">
        <f t="shared" si="718"/>
        <v>0</v>
      </c>
      <c r="L1561" s="181">
        <f t="shared" si="718"/>
        <v>0</v>
      </c>
      <c r="M1561" s="192">
        <f t="shared" si="718"/>
        <v>0</v>
      </c>
      <c r="N1561" s="182">
        <f t="shared" si="718"/>
        <v>0</v>
      </c>
      <c r="O1561" s="182">
        <f t="shared" si="718"/>
        <v>0</v>
      </c>
      <c r="P1561" s="182">
        <f t="shared" si="718"/>
        <v>0</v>
      </c>
      <c r="Q1561" s="182">
        <f t="shared" si="718"/>
        <v>0</v>
      </c>
      <c r="R1561" s="182">
        <f t="shared" si="718"/>
        <v>0</v>
      </c>
      <c r="S1561" s="182">
        <f t="shared" si="718"/>
        <v>0</v>
      </c>
      <c r="T1561" s="178">
        <f t="shared" si="718"/>
        <v>0</v>
      </c>
      <c r="U1561" s="182">
        <f t="shared" si="718"/>
        <v>0</v>
      </c>
      <c r="V1561" s="183">
        <f t="shared" si="718"/>
        <v>0</v>
      </c>
      <c r="W1561" s="46">
        <f>W701</f>
        <v>0</v>
      </c>
      <c r="Y1561"/>
      <c r="Z1561"/>
    </row>
    <row r="1562" spans="1:26" s="72" customFormat="1" x14ac:dyDescent="0.2">
      <c r="A1562" s="322"/>
      <c r="B1562" s="25"/>
      <c r="C1562" s="23"/>
      <c r="D1562" s="23"/>
      <c r="E1562" s="24" t="s">
        <v>337</v>
      </c>
      <c r="F1562" s="24"/>
      <c r="G1562" s="69">
        <f t="shared" ref="G1562:W1562" si="719">SUBTOTAL(9,G1563:G1565)</f>
        <v>0</v>
      </c>
      <c r="H1562" s="70">
        <f t="shared" si="719"/>
        <v>0</v>
      </c>
      <c r="I1562" s="66">
        <f t="shared" si="719"/>
        <v>0</v>
      </c>
      <c r="J1562" s="66">
        <f t="shared" si="719"/>
        <v>0</v>
      </c>
      <c r="K1562" s="67">
        <f t="shared" si="719"/>
        <v>0</v>
      </c>
      <c r="L1562" s="34">
        <f t="shared" si="719"/>
        <v>0</v>
      </c>
      <c r="M1562" s="34">
        <f t="shared" si="719"/>
        <v>0</v>
      </c>
      <c r="N1562" s="34">
        <f t="shared" si="719"/>
        <v>0</v>
      </c>
      <c r="O1562" s="34">
        <f t="shared" si="719"/>
        <v>0</v>
      </c>
      <c r="P1562" s="34">
        <f t="shared" si="719"/>
        <v>0</v>
      </c>
      <c r="Q1562" s="34">
        <f t="shared" si="719"/>
        <v>0</v>
      </c>
      <c r="R1562" s="34">
        <f t="shared" si="719"/>
        <v>0</v>
      </c>
      <c r="S1562" s="34">
        <f t="shared" si="719"/>
        <v>0</v>
      </c>
      <c r="T1562" s="34">
        <f t="shared" si="719"/>
        <v>0</v>
      </c>
      <c r="U1562" s="34">
        <f t="shared" si="719"/>
        <v>0</v>
      </c>
      <c r="V1562" s="34">
        <f t="shared" si="719"/>
        <v>0</v>
      </c>
      <c r="W1562" s="33">
        <f t="shared" si="719"/>
        <v>0</v>
      </c>
      <c r="Y1562"/>
      <c r="Z1562"/>
    </row>
    <row r="1563" spans="1:26" s="72" customFormat="1" outlineLevel="1" x14ac:dyDescent="0.2">
      <c r="A1563" s="322"/>
      <c r="B1563" s="25"/>
      <c r="C1563" s="23"/>
      <c r="D1563" s="23"/>
      <c r="E1563" s="24"/>
      <c r="F1563" s="176" t="s">
        <v>338</v>
      </c>
      <c r="G1563" s="190">
        <f>G703</f>
        <v>0</v>
      </c>
      <c r="H1563" s="242">
        <f>G1563*(1-VLOOKUP($F1563,SHT,5,FALSE))+H703*(1-VLOOKUP($F1563,SHT,5,FALSE))</f>
        <v>0</v>
      </c>
      <c r="I1563" s="179">
        <f t="shared" ref="I1563:V1563" si="720">I703*(1-VLOOKUP($F1563,SHT,5,FALSE))</f>
        <v>0</v>
      </c>
      <c r="J1563" s="179">
        <f t="shared" si="720"/>
        <v>0</v>
      </c>
      <c r="K1563" s="197">
        <f t="shared" si="720"/>
        <v>0</v>
      </c>
      <c r="L1563" s="181">
        <f t="shared" si="720"/>
        <v>0</v>
      </c>
      <c r="M1563" s="192">
        <f t="shared" si="720"/>
        <v>0</v>
      </c>
      <c r="N1563" s="182">
        <f t="shared" si="720"/>
        <v>0</v>
      </c>
      <c r="O1563" s="182">
        <f t="shared" si="720"/>
        <v>0</v>
      </c>
      <c r="P1563" s="182">
        <f t="shared" si="720"/>
        <v>0</v>
      </c>
      <c r="Q1563" s="182">
        <f t="shared" si="720"/>
        <v>0</v>
      </c>
      <c r="R1563" s="182">
        <f t="shared" si="720"/>
        <v>0</v>
      </c>
      <c r="S1563" s="182">
        <f t="shared" si="720"/>
        <v>0</v>
      </c>
      <c r="T1563" s="178">
        <f t="shared" si="720"/>
        <v>0</v>
      </c>
      <c r="U1563" s="182">
        <f t="shared" si="720"/>
        <v>0</v>
      </c>
      <c r="V1563" s="183">
        <f t="shared" si="720"/>
        <v>0</v>
      </c>
      <c r="W1563" s="46">
        <f>W703</f>
        <v>0</v>
      </c>
      <c r="Y1563"/>
      <c r="Z1563"/>
    </row>
    <row r="1564" spans="1:26" s="72" customFormat="1" outlineLevel="1" x14ac:dyDescent="0.2">
      <c r="A1564" s="322"/>
      <c r="B1564" s="25"/>
      <c r="C1564" s="23"/>
      <c r="D1564" s="23"/>
      <c r="E1564" s="24"/>
      <c r="F1564" s="176" t="s">
        <v>339</v>
      </c>
      <c r="G1564" s="190">
        <f>G704</f>
        <v>0</v>
      </c>
      <c r="H1564" s="242">
        <f>G1564*(1-VLOOKUP($F1564,SHT,5,FALSE))+H704*(1-VLOOKUP($F1564,SHT,5,FALSE))</f>
        <v>0</v>
      </c>
      <c r="I1564" s="179">
        <f t="shared" ref="I1564:V1564" si="721">I704*(1-VLOOKUP($F1564,SHT,5,FALSE))</f>
        <v>0</v>
      </c>
      <c r="J1564" s="179">
        <f t="shared" si="721"/>
        <v>0</v>
      </c>
      <c r="K1564" s="197">
        <f t="shared" si="721"/>
        <v>0</v>
      </c>
      <c r="L1564" s="181">
        <f t="shared" si="721"/>
        <v>0</v>
      </c>
      <c r="M1564" s="192">
        <f t="shared" si="721"/>
        <v>0</v>
      </c>
      <c r="N1564" s="182">
        <f t="shared" si="721"/>
        <v>0</v>
      </c>
      <c r="O1564" s="182">
        <f t="shared" si="721"/>
        <v>0</v>
      </c>
      <c r="P1564" s="182">
        <f t="shared" si="721"/>
        <v>0</v>
      </c>
      <c r="Q1564" s="182">
        <f t="shared" si="721"/>
        <v>0</v>
      </c>
      <c r="R1564" s="182">
        <f t="shared" si="721"/>
        <v>0</v>
      </c>
      <c r="S1564" s="182">
        <f t="shared" si="721"/>
        <v>0</v>
      </c>
      <c r="T1564" s="178">
        <f t="shared" si="721"/>
        <v>0</v>
      </c>
      <c r="U1564" s="182">
        <f t="shared" si="721"/>
        <v>0</v>
      </c>
      <c r="V1564" s="183">
        <f t="shared" si="721"/>
        <v>0</v>
      </c>
      <c r="W1564" s="46">
        <f>W704</f>
        <v>0</v>
      </c>
      <c r="Y1564"/>
      <c r="Z1564"/>
    </row>
    <row r="1565" spans="1:26" s="72" customFormat="1" outlineLevel="1" x14ac:dyDescent="0.2">
      <c r="A1565" s="322"/>
      <c r="B1565" s="25"/>
      <c r="C1565" s="23"/>
      <c r="D1565" s="23"/>
      <c r="E1565" s="24"/>
      <c r="F1565" s="176" t="s">
        <v>340</v>
      </c>
      <c r="G1565" s="190">
        <f>G705</f>
        <v>0</v>
      </c>
      <c r="H1565" s="242">
        <f>G1565*(1-VLOOKUP($F1565,SHT,5,FALSE))+H705*(1-VLOOKUP($F1565,SHT,5,FALSE))</f>
        <v>0</v>
      </c>
      <c r="I1565" s="179">
        <f t="shared" ref="I1565:V1565" si="722">I705*(1-VLOOKUP($F1565,SHT,5,FALSE))</f>
        <v>0</v>
      </c>
      <c r="J1565" s="179">
        <f t="shared" si="722"/>
        <v>0</v>
      </c>
      <c r="K1565" s="197">
        <f t="shared" si="722"/>
        <v>0</v>
      </c>
      <c r="L1565" s="181">
        <f t="shared" si="722"/>
        <v>0</v>
      </c>
      <c r="M1565" s="192">
        <f t="shared" si="722"/>
        <v>0</v>
      </c>
      <c r="N1565" s="182">
        <f t="shared" si="722"/>
        <v>0</v>
      </c>
      <c r="O1565" s="182">
        <f t="shared" si="722"/>
        <v>0</v>
      </c>
      <c r="P1565" s="182">
        <f t="shared" si="722"/>
        <v>0</v>
      </c>
      <c r="Q1565" s="182">
        <f t="shared" si="722"/>
        <v>0</v>
      </c>
      <c r="R1565" s="182">
        <f t="shared" si="722"/>
        <v>0</v>
      </c>
      <c r="S1565" s="182">
        <f t="shared" si="722"/>
        <v>0</v>
      </c>
      <c r="T1565" s="178">
        <f t="shared" si="722"/>
        <v>0</v>
      </c>
      <c r="U1565" s="182">
        <f t="shared" si="722"/>
        <v>0</v>
      </c>
      <c r="V1565" s="183">
        <f t="shared" si="722"/>
        <v>0</v>
      </c>
      <c r="W1565" s="46">
        <f>W705</f>
        <v>0</v>
      </c>
      <c r="Y1565"/>
      <c r="Z1565"/>
    </row>
    <row r="1566" spans="1:26" s="72" customFormat="1" x14ac:dyDescent="0.2">
      <c r="A1566" s="322"/>
      <c r="B1566" s="25"/>
      <c r="C1566" s="23"/>
      <c r="D1566" s="23" t="s">
        <v>183</v>
      </c>
      <c r="E1566" s="24"/>
      <c r="F1566" s="24"/>
      <c r="G1566" s="69"/>
      <c r="H1566" s="70"/>
      <c r="I1566" s="66"/>
      <c r="J1566" s="66"/>
      <c r="K1566" s="67"/>
      <c r="L1566" s="51"/>
      <c r="M1566" s="34"/>
      <c r="N1566" s="34"/>
      <c r="O1566" s="34"/>
      <c r="P1566" s="34"/>
      <c r="Q1566" s="34"/>
      <c r="R1566" s="34"/>
      <c r="S1566" s="34"/>
      <c r="T1566" s="34"/>
      <c r="U1566" s="34"/>
      <c r="V1566" s="37"/>
      <c r="W1566" s="33"/>
      <c r="Y1566"/>
      <c r="Z1566"/>
    </row>
    <row r="1567" spans="1:26" s="72" customFormat="1" x14ac:dyDescent="0.2">
      <c r="A1567" s="322"/>
      <c r="B1567" s="25"/>
      <c r="C1567" s="23"/>
      <c r="D1567" s="23"/>
      <c r="E1567" s="24" t="s">
        <v>184</v>
      </c>
      <c r="F1567" s="24"/>
      <c r="G1567" s="69">
        <f t="shared" ref="G1567:W1567" si="723">SUBTOTAL(9,G1568:G1569)</f>
        <v>0</v>
      </c>
      <c r="H1567" s="70">
        <f t="shared" si="723"/>
        <v>0</v>
      </c>
      <c r="I1567" s="66">
        <f t="shared" si="723"/>
        <v>0</v>
      </c>
      <c r="J1567" s="66">
        <f t="shared" si="723"/>
        <v>0</v>
      </c>
      <c r="K1567" s="67">
        <f t="shared" si="723"/>
        <v>0</v>
      </c>
      <c r="L1567" s="34">
        <f t="shared" si="723"/>
        <v>0</v>
      </c>
      <c r="M1567" s="34">
        <f t="shared" si="723"/>
        <v>0</v>
      </c>
      <c r="N1567" s="34">
        <f t="shared" si="723"/>
        <v>0</v>
      </c>
      <c r="O1567" s="34">
        <f t="shared" si="723"/>
        <v>0</v>
      </c>
      <c r="P1567" s="34">
        <f t="shared" si="723"/>
        <v>0</v>
      </c>
      <c r="Q1567" s="34">
        <f t="shared" si="723"/>
        <v>0</v>
      </c>
      <c r="R1567" s="34">
        <f t="shared" si="723"/>
        <v>0</v>
      </c>
      <c r="S1567" s="34">
        <f t="shared" si="723"/>
        <v>0</v>
      </c>
      <c r="T1567" s="34">
        <f t="shared" si="723"/>
        <v>0</v>
      </c>
      <c r="U1567" s="34">
        <f t="shared" si="723"/>
        <v>0</v>
      </c>
      <c r="V1567" s="37">
        <f t="shared" si="723"/>
        <v>0</v>
      </c>
      <c r="W1567" s="33">
        <f t="shared" si="723"/>
        <v>0</v>
      </c>
      <c r="Y1567"/>
      <c r="Z1567"/>
    </row>
    <row r="1568" spans="1:26" s="72" customFormat="1" outlineLevel="1" x14ac:dyDescent="0.2">
      <c r="A1568" s="322"/>
      <c r="B1568" s="25"/>
      <c r="C1568" s="23"/>
      <c r="D1568" s="23"/>
      <c r="E1568" s="24"/>
      <c r="F1568" s="176" t="s">
        <v>176</v>
      </c>
      <c r="G1568" s="190">
        <f>G708</f>
        <v>0</v>
      </c>
      <c r="H1568" s="242">
        <f>G1568*(1-VLOOKUP($F1568,SHT,5,FALSE))+H708*(1-VLOOKUP($F1568,SHT,5,FALSE))</f>
        <v>0</v>
      </c>
      <c r="I1568" s="179">
        <f t="shared" ref="I1568:V1568" si="724">I708*(1-VLOOKUP($F1568,SHT,5,FALSE))</f>
        <v>0</v>
      </c>
      <c r="J1568" s="179">
        <f t="shared" si="724"/>
        <v>0</v>
      </c>
      <c r="K1568" s="197">
        <f t="shared" si="724"/>
        <v>0</v>
      </c>
      <c r="L1568" s="181">
        <f t="shared" si="724"/>
        <v>0</v>
      </c>
      <c r="M1568" s="192">
        <f t="shared" si="724"/>
        <v>0</v>
      </c>
      <c r="N1568" s="182">
        <f t="shared" si="724"/>
        <v>0</v>
      </c>
      <c r="O1568" s="182">
        <f t="shared" si="724"/>
        <v>0</v>
      </c>
      <c r="P1568" s="182">
        <f t="shared" si="724"/>
        <v>0</v>
      </c>
      <c r="Q1568" s="182">
        <f t="shared" si="724"/>
        <v>0</v>
      </c>
      <c r="R1568" s="182">
        <f t="shared" si="724"/>
        <v>0</v>
      </c>
      <c r="S1568" s="182">
        <f t="shared" si="724"/>
        <v>0</v>
      </c>
      <c r="T1568" s="178">
        <f t="shared" si="724"/>
        <v>0</v>
      </c>
      <c r="U1568" s="182">
        <f t="shared" si="724"/>
        <v>0</v>
      </c>
      <c r="V1568" s="183">
        <f t="shared" si="724"/>
        <v>0</v>
      </c>
      <c r="W1568" s="46">
        <f>W708</f>
        <v>0</v>
      </c>
      <c r="Y1568"/>
      <c r="Z1568"/>
    </row>
    <row r="1569" spans="1:26" s="72" customFormat="1" outlineLevel="1" x14ac:dyDescent="0.2">
      <c r="A1569" s="322"/>
      <c r="B1569" s="25"/>
      <c r="C1569" s="23"/>
      <c r="D1569" s="23"/>
      <c r="E1569" s="24"/>
      <c r="F1569" s="176" t="s">
        <v>180</v>
      </c>
      <c r="G1569" s="190">
        <f>G709</f>
        <v>0</v>
      </c>
      <c r="H1569" s="242">
        <f>G1569*(1-VLOOKUP($F1569,SHT,5,FALSE))+H709*(1-VLOOKUP($F1569,SHT,5,FALSE))</f>
        <v>0</v>
      </c>
      <c r="I1569" s="179">
        <f t="shared" ref="I1569:V1569" si="725">I709*(1-VLOOKUP($F1569,SHT,5,FALSE))</f>
        <v>0</v>
      </c>
      <c r="J1569" s="179">
        <f t="shared" si="725"/>
        <v>0</v>
      </c>
      <c r="K1569" s="197">
        <f t="shared" si="725"/>
        <v>0</v>
      </c>
      <c r="L1569" s="181">
        <f t="shared" si="725"/>
        <v>0</v>
      </c>
      <c r="M1569" s="192">
        <f t="shared" si="725"/>
        <v>0</v>
      </c>
      <c r="N1569" s="182">
        <f t="shared" si="725"/>
        <v>0</v>
      </c>
      <c r="O1569" s="182">
        <f t="shared" si="725"/>
        <v>0</v>
      </c>
      <c r="P1569" s="182">
        <f t="shared" si="725"/>
        <v>0</v>
      </c>
      <c r="Q1569" s="182">
        <f t="shared" si="725"/>
        <v>0</v>
      </c>
      <c r="R1569" s="182">
        <f t="shared" si="725"/>
        <v>0</v>
      </c>
      <c r="S1569" s="182">
        <f t="shared" si="725"/>
        <v>0</v>
      </c>
      <c r="T1569" s="178">
        <f t="shared" si="725"/>
        <v>0</v>
      </c>
      <c r="U1569" s="182">
        <f t="shared" si="725"/>
        <v>0</v>
      </c>
      <c r="V1569" s="183">
        <f t="shared" si="725"/>
        <v>0</v>
      </c>
      <c r="W1569" s="46">
        <f>W709</f>
        <v>0</v>
      </c>
      <c r="Y1569"/>
      <c r="Z1569"/>
    </row>
    <row r="1570" spans="1:26" s="72" customFormat="1" x14ac:dyDescent="0.2">
      <c r="A1570" s="322"/>
      <c r="B1570" s="25"/>
      <c r="C1570" s="23"/>
      <c r="D1570" s="23"/>
      <c r="E1570" s="24" t="s">
        <v>185</v>
      </c>
      <c r="F1570" s="24"/>
      <c r="G1570" s="69">
        <f t="shared" ref="G1570:W1570" si="726">SUBTOTAL(9,G1571:G1572)</f>
        <v>0</v>
      </c>
      <c r="H1570" s="70">
        <f t="shared" si="726"/>
        <v>0</v>
      </c>
      <c r="I1570" s="66">
        <f t="shared" si="726"/>
        <v>0</v>
      </c>
      <c r="J1570" s="66">
        <f t="shared" si="726"/>
        <v>0</v>
      </c>
      <c r="K1570" s="67">
        <f t="shared" si="726"/>
        <v>0</v>
      </c>
      <c r="L1570" s="34">
        <f t="shared" si="726"/>
        <v>0</v>
      </c>
      <c r="M1570" s="34">
        <f t="shared" si="726"/>
        <v>0</v>
      </c>
      <c r="N1570" s="34">
        <f t="shared" si="726"/>
        <v>0</v>
      </c>
      <c r="O1570" s="34">
        <f t="shared" si="726"/>
        <v>0</v>
      </c>
      <c r="P1570" s="34">
        <f t="shared" si="726"/>
        <v>0</v>
      </c>
      <c r="Q1570" s="34">
        <f t="shared" si="726"/>
        <v>0</v>
      </c>
      <c r="R1570" s="34">
        <f t="shared" si="726"/>
        <v>0</v>
      </c>
      <c r="S1570" s="34">
        <f t="shared" si="726"/>
        <v>0</v>
      </c>
      <c r="T1570" s="34">
        <f t="shared" si="726"/>
        <v>0</v>
      </c>
      <c r="U1570" s="34">
        <f t="shared" si="726"/>
        <v>0</v>
      </c>
      <c r="V1570" s="37">
        <f t="shared" si="726"/>
        <v>0</v>
      </c>
      <c r="W1570" s="33">
        <f t="shared" si="726"/>
        <v>0</v>
      </c>
      <c r="Y1570"/>
      <c r="Z1570"/>
    </row>
    <row r="1571" spans="1:26" s="72" customFormat="1" outlineLevel="1" x14ac:dyDescent="0.2">
      <c r="A1571" s="322"/>
      <c r="B1571" s="25"/>
      <c r="C1571" s="23"/>
      <c r="D1571" s="23"/>
      <c r="E1571" s="24"/>
      <c r="F1571" s="176" t="s">
        <v>177</v>
      </c>
      <c r="G1571" s="190">
        <f>G711</f>
        <v>0</v>
      </c>
      <c r="H1571" s="242">
        <f>G1571*(1-VLOOKUP($F1571,SHT,5,FALSE))+H711*(1-VLOOKUP($F1571,SHT,5,FALSE))</f>
        <v>0</v>
      </c>
      <c r="I1571" s="179">
        <f t="shared" ref="I1571:V1571" si="727">I711*(1-VLOOKUP($F1571,SHT,5,FALSE))</f>
        <v>0</v>
      </c>
      <c r="J1571" s="179">
        <f t="shared" si="727"/>
        <v>0</v>
      </c>
      <c r="K1571" s="197">
        <f t="shared" si="727"/>
        <v>0</v>
      </c>
      <c r="L1571" s="181">
        <f t="shared" si="727"/>
        <v>0</v>
      </c>
      <c r="M1571" s="192">
        <f t="shared" si="727"/>
        <v>0</v>
      </c>
      <c r="N1571" s="182">
        <f t="shared" si="727"/>
        <v>0</v>
      </c>
      <c r="O1571" s="182">
        <f t="shared" si="727"/>
        <v>0</v>
      </c>
      <c r="P1571" s="182">
        <f t="shared" si="727"/>
        <v>0</v>
      </c>
      <c r="Q1571" s="182">
        <f t="shared" si="727"/>
        <v>0</v>
      </c>
      <c r="R1571" s="182">
        <f t="shared" si="727"/>
        <v>0</v>
      </c>
      <c r="S1571" s="182">
        <f t="shared" si="727"/>
        <v>0</v>
      </c>
      <c r="T1571" s="178">
        <f t="shared" si="727"/>
        <v>0</v>
      </c>
      <c r="U1571" s="182">
        <f t="shared" si="727"/>
        <v>0</v>
      </c>
      <c r="V1571" s="183">
        <f t="shared" si="727"/>
        <v>0</v>
      </c>
      <c r="W1571" s="46">
        <f>W711</f>
        <v>0</v>
      </c>
      <c r="Y1571"/>
      <c r="Z1571"/>
    </row>
    <row r="1572" spans="1:26" s="72" customFormat="1" outlineLevel="1" x14ac:dyDescent="0.2">
      <c r="A1572" s="322"/>
      <c r="B1572" s="25"/>
      <c r="C1572" s="23"/>
      <c r="D1572" s="23"/>
      <c r="E1572" s="24"/>
      <c r="F1572" s="176" t="s">
        <v>182</v>
      </c>
      <c r="G1572" s="190">
        <f>G712</f>
        <v>0</v>
      </c>
      <c r="H1572" s="242">
        <f>G1572*(1-VLOOKUP($F1572,SHT,5,FALSE))+H712*(1-VLOOKUP($F1572,SHT,5,FALSE))</f>
        <v>0</v>
      </c>
      <c r="I1572" s="179">
        <f t="shared" ref="I1572:V1572" si="728">I712*(1-VLOOKUP($F1572,SHT,5,FALSE))</f>
        <v>0</v>
      </c>
      <c r="J1572" s="179">
        <f t="shared" si="728"/>
        <v>0</v>
      </c>
      <c r="K1572" s="197">
        <f t="shared" si="728"/>
        <v>0</v>
      </c>
      <c r="L1572" s="181">
        <f t="shared" si="728"/>
        <v>0</v>
      </c>
      <c r="M1572" s="192">
        <f t="shared" si="728"/>
        <v>0</v>
      </c>
      <c r="N1572" s="182">
        <f t="shared" si="728"/>
        <v>0</v>
      </c>
      <c r="O1572" s="182">
        <f t="shared" si="728"/>
        <v>0</v>
      </c>
      <c r="P1572" s="182">
        <f t="shared" si="728"/>
        <v>0</v>
      </c>
      <c r="Q1572" s="182">
        <f t="shared" si="728"/>
        <v>0</v>
      </c>
      <c r="R1572" s="182">
        <f t="shared" si="728"/>
        <v>0</v>
      </c>
      <c r="S1572" s="182">
        <f t="shared" si="728"/>
        <v>0</v>
      </c>
      <c r="T1572" s="178">
        <f t="shared" si="728"/>
        <v>0</v>
      </c>
      <c r="U1572" s="182">
        <f t="shared" si="728"/>
        <v>0</v>
      </c>
      <c r="V1572" s="183">
        <f t="shared" si="728"/>
        <v>0</v>
      </c>
      <c r="W1572" s="46">
        <f>W712</f>
        <v>0</v>
      </c>
      <c r="Y1572"/>
      <c r="Z1572"/>
    </row>
    <row r="1573" spans="1:26" s="72" customFormat="1" x14ac:dyDescent="0.2">
      <c r="A1573" s="322"/>
      <c r="B1573" s="25"/>
      <c r="C1573" s="23"/>
      <c r="D1573" s="23"/>
      <c r="E1573" s="24" t="s">
        <v>186</v>
      </c>
      <c r="F1573" s="24"/>
      <c r="G1573" s="69">
        <f t="shared" ref="G1573:W1573" si="729">SUBTOTAL(9,G1574:G1575)</f>
        <v>0</v>
      </c>
      <c r="H1573" s="70">
        <f t="shared" si="729"/>
        <v>0</v>
      </c>
      <c r="I1573" s="66">
        <f t="shared" si="729"/>
        <v>0</v>
      </c>
      <c r="J1573" s="66">
        <f t="shared" si="729"/>
        <v>0</v>
      </c>
      <c r="K1573" s="67">
        <f t="shared" si="729"/>
        <v>0</v>
      </c>
      <c r="L1573" s="34">
        <f t="shared" si="729"/>
        <v>0</v>
      </c>
      <c r="M1573" s="34">
        <f t="shared" si="729"/>
        <v>0</v>
      </c>
      <c r="N1573" s="34">
        <f t="shared" si="729"/>
        <v>0</v>
      </c>
      <c r="O1573" s="34">
        <f t="shared" si="729"/>
        <v>0</v>
      </c>
      <c r="P1573" s="34">
        <f t="shared" si="729"/>
        <v>0</v>
      </c>
      <c r="Q1573" s="34">
        <f t="shared" si="729"/>
        <v>0</v>
      </c>
      <c r="R1573" s="34">
        <f t="shared" si="729"/>
        <v>0</v>
      </c>
      <c r="S1573" s="34">
        <f t="shared" si="729"/>
        <v>0</v>
      </c>
      <c r="T1573" s="34">
        <f t="shared" si="729"/>
        <v>0</v>
      </c>
      <c r="U1573" s="34">
        <f t="shared" si="729"/>
        <v>0</v>
      </c>
      <c r="V1573" s="37">
        <f t="shared" si="729"/>
        <v>0</v>
      </c>
      <c r="W1573" s="33">
        <f t="shared" si="729"/>
        <v>0</v>
      </c>
      <c r="Y1573"/>
      <c r="Z1573"/>
    </row>
    <row r="1574" spans="1:26" s="72" customFormat="1" outlineLevel="1" x14ac:dyDescent="0.2">
      <c r="A1574" s="322"/>
      <c r="B1574" s="25"/>
      <c r="C1574" s="23"/>
      <c r="D1574" s="23"/>
      <c r="E1574" s="24"/>
      <c r="F1574" s="176" t="s">
        <v>178</v>
      </c>
      <c r="G1574" s="190">
        <f>G714</f>
        <v>0</v>
      </c>
      <c r="H1574" s="242">
        <f>G1574*(1-VLOOKUP($F1574,SHT,5,FALSE))+H714*(1-VLOOKUP($F1574,SHT,5,FALSE))</f>
        <v>0</v>
      </c>
      <c r="I1574" s="179">
        <f t="shared" ref="I1574:V1574" si="730">I714*(1-VLOOKUP($F1574,SHT,5,FALSE))</f>
        <v>0</v>
      </c>
      <c r="J1574" s="179">
        <f t="shared" si="730"/>
        <v>0</v>
      </c>
      <c r="K1574" s="197">
        <f t="shared" si="730"/>
        <v>0</v>
      </c>
      <c r="L1574" s="181">
        <f t="shared" si="730"/>
        <v>0</v>
      </c>
      <c r="M1574" s="192">
        <f t="shared" si="730"/>
        <v>0</v>
      </c>
      <c r="N1574" s="182">
        <f t="shared" si="730"/>
        <v>0</v>
      </c>
      <c r="O1574" s="182">
        <f t="shared" si="730"/>
        <v>0</v>
      </c>
      <c r="P1574" s="182">
        <f t="shared" si="730"/>
        <v>0</v>
      </c>
      <c r="Q1574" s="182">
        <f t="shared" si="730"/>
        <v>0</v>
      </c>
      <c r="R1574" s="182">
        <f t="shared" si="730"/>
        <v>0</v>
      </c>
      <c r="S1574" s="182">
        <f t="shared" si="730"/>
        <v>0</v>
      </c>
      <c r="T1574" s="178">
        <f t="shared" si="730"/>
        <v>0</v>
      </c>
      <c r="U1574" s="182">
        <f t="shared" si="730"/>
        <v>0</v>
      </c>
      <c r="V1574" s="183">
        <f t="shared" si="730"/>
        <v>0</v>
      </c>
      <c r="W1574" s="46">
        <f>W714</f>
        <v>0</v>
      </c>
      <c r="Y1574"/>
      <c r="Z1574"/>
    </row>
    <row r="1575" spans="1:26" s="72" customFormat="1" outlineLevel="1" x14ac:dyDescent="0.2">
      <c r="A1575" s="322"/>
      <c r="B1575" s="25"/>
      <c r="C1575" s="23"/>
      <c r="D1575" s="23"/>
      <c r="E1575" s="24"/>
      <c r="F1575" s="176" t="s">
        <v>181</v>
      </c>
      <c r="G1575" s="190">
        <f>G715</f>
        <v>0</v>
      </c>
      <c r="H1575" s="242">
        <f>G1575*(1-VLOOKUP($F1575,SHT,5,FALSE))+H715*(1-VLOOKUP($F1575,SHT,5,FALSE))</f>
        <v>0</v>
      </c>
      <c r="I1575" s="179">
        <f t="shared" ref="I1575:V1575" si="731">I715*(1-VLOOKUP($F1575,SHT,5,FALSE))</f>
        <v>0</v>
      </c>
      <c r="J1575" s="179">
        <f t="shared" si="731"/>
        <v>0</v>
      </c>
      <c r="K1575" s="197">
        <f t="shared" si="731"/>
        <v>0</v>
      </c>
      <c r="L1575" s="181">
        <f t="shared" si="731"/>
        <v>0</v>
      </c>
      <c r="M1575" s="192">
        <f t="shared" si="731"/>
        <v>0</v>
      </c>
      <c r="N1575" s="182">
        <f t="shared" si="731"/>
        <v>0</v>
      </c>
      <c r="O1575" s="182">
        <f t="shared" si="731"/>
        <v>0</v>
      </c>
      <c r="P1575" s="182">
        <f t="shared" si="731"/>
        <v>0</v>
      </c>
      <c r="Q1575" s="182">
        <f t="shared" si="731"/>
        <v>0</v>
      </c>
      <c r="R1575" s="182">
        <f t="shared" si="731"/>
        <v>0</v>
      </c>
      <c r="S1575" s="182">
        <f t="shared" si="731"/>
        <v>0</v>
      </c>
      <c r="T1575" s="178">
        <f t="shared" si="731"/>
        <v>0</v>
      </c>
      <c r="U1575" s="182">
        <f t="shared" si="731"/>
        <v>0</v>
      </c>
      <c r="V1575" s="183">
        <f t="shared" si="731"/>
        <v>0</v>
      </c>
      <c r="W1575" s="46">
        <f>W715</f>
        <v>0</v>
      </c>
      <c r="Y1575"/>
      <c r="Z1575"/>
    </row>
    <row r="1576" spans="1:26" s="72" customFormat="1" x14ac:dyDescent="0.2">
      <c r="A1576" s="322"/>
      <c r="B1576" s="25"/>
      <c r="C1576" s="23"/>
      <c r="D1576" s="23"/>
      <c r="E1576" s="24" t="s">
        <v>187</v>
      </c>
      <c r="F1576" s="24"/>
      <c r="G1576" s="69">
        <f t="shared" ref="G1576:W1576" si="732">SUBTOTAL(9,G1577:G1578)</f>
        <v>0</v>
      </c>
      <c r="H1576" s="70">
        <f t="shared" si="732"/>
        <v>0</v>
      </c>
      <c r="I1576" s="66">
        <f t="shared" si="732"/>
        <v>0</v>
      </c>
      <c r="J1576" s="66">
        <f t="shared" si="732"/>
        <v>0</v>
      </c>
      <c r="K1576" s="67">
        <f t="shared" si="732"/>
        <v>0</v>
      </c>
      <c r="L1576" s="34">
        <f t="shared" si="732"/>
        <v>0</v>
      </c>
      <c r="M1576" s="34">
        <f t="shared" si="732"/>
        <v>0</v>
      </c>
      <c r="N1576" s="34">
        <f t="shared" si="732"/>
        <v>0</v>
      </c>
      <c r="O1576" s="34">
        <f t="shared" si="732"/>
        <v>0</v>
      </c>
      <c r="P1576" s="34">
        <f t="shared" si="732"/>
        <v>0</v>
      </c>
      <c r="Q1576" s="34">
        <f t="shared" si="732"/>
        <v>0</v>
      </c>
      <c r="R1576" s="34">
        <f t="shared" si="732"/>
        <v>0</v>
      </c>
      <c r="S1576" s="34">
        <f t="shared" si="732"/>
        <v>0</v>
      </c>
      <c r="T1576" s="34">
        <f t="shared" si="732"/>
        <v>0</v>
      </c>
      <c r="U1576" s="34">
        <f t="shared" si="732"/>
        <v>0</v>
      </c>
      <c r="V1576" s="37">
        <f t="shared" si="732"/>
        <v>0</v>
      </c>
      <c r="W1576" s="33">
        <f t="shared" si="732"/>
        <v>0</v>
      </c>
      <c r="Y1576"/>
      <c r="Z1576"/>
    </row>
    <row r="1577" spans="1:26" s="72" customFormat="1" outlineLevel="1" x14ac:dyDescent="0.2">
      <c r="A1577" s="322"/>
      <c r="B1577" s="25"/>
      <c r="C1577" s="23"/>
      <c r="D1577" s="23"/>
      <c r="E1577" s="24"/>
      <c r="F1577" s="176" t="s">
        <v>179</v>
      </c>
      <c r="G1577" s="190">
        <f>G717</f>
        <v>0</v>
      </c>
      <c r="H1577" s="242">
        <f>G1577*(1-VLOOKUP($F1577,SHT,5,FALSE))+H717*(1-VLOOKUP($F1577,SHT,5,FALSE))</f>
        <v>0</v>
      </c>
      <c r="I1577" s="179">
        <f t="shared" ref="I1577:V1577" si="733">I717*(1-VLOOKUP($F1577,SHT,5,FALSE))</f>
        <v>0</v>
      </c>
      <c r="J1577" s="179">
        <f t="shared" si="733"/>
        <v>0</v>
      </c>
      <c r="K1577" s="197">
        <f t="shared" si="733"/>
        <v>0</v>
      </c>
      <c r="L1577" s="181">
        <f t="shared" si="733"/>
        <v>0</v>
      </c>
      <c r="M1577" s="192">
        <f t="shared" si="733"/>
        <v>0</v>
      </c>
      <c r="N1577" s="182">
        <f t="shared" si="733"/>
        <v>0</v>
      </c>
      <c r="O1577" s="182">
        <f t="shared" si="733"/>
        <v>0</v>
      </c>
      <c r="P1577" s="182">
        <f t="shared" si="733"/>
        <v>0</v>
      </c>
      <c r="Q1577" s="182">
        <f t="shared" si="733"/>
        <v>0</v>
      </c>
      <c r="R1577" s="182">
        <f t="shared" si="733"/>
        <v>0</v>
      </c>
      <c r="S1577" s="182">
        <f t="shared" si="733"/>
        <v>0</v>
      </c>
      <c r="T1577" s="178">
        <f t="shared" si="733"/>
        <v>0</v>
      </c>
      <c r="U1577" s="182">
        <f t="shared" si="733"/>
        <v>0</v>
      </c>
      <c r="V1577" s="183">
        <f t="shared" si="733"/>
        <v>0</v>
      </c>
      <c r="W1577" s="46">
        <f>W717</f>
        <v>0</v>
      </c>
      <c r="Y1577"/>
      <c r="Z1577"/>
    </row>
    <row r="1578" spans="1:26" s="72" customFormat="1" outlineLevel="1" x14ac:dyDescent="0.2">
      <c r="A1578" s="322"/>
      <c r="B1578" s="25"/>
      <c r="C1578" s="23"/>
      <c r="D1578" s="23"/>
      <c r="E1578" s="24"/>
      <c r="F1578" s="176" t="s">
        <v>188</v>
      </c>
      <c r="G1578" s="190">
        <f>G718</f>
        <v>0</v>
      </c>
      <c r="H1578" s="242">
        <f>G1578*(1-VLOOKUP($F1578,SHT,5,FALSE))+H718*(1-VLOOKUP($F1578,SHT,5,FALSE))</f>
        <v>0</v>
      </c>
      <c r="I1578" s="179">
        <f t="shared" ref="I1578:V1578" si="734">I718*(1-VLOOKUP($F1578,SHT,5,FALSE))</f>
        <v>0</v>
      </c>
      <c r="J1578" s="179">
        <f t="shared" si="734"/>
        <v>0</v>
      </c>
      <c r="K1578" s="197">
        <f t="shared" si="734"/>
        <v>0</v>
      </c>
      <c r="L1578" s="181">
        <f t="shared" si="734"/>
        <v>0</v>
      </c>
      <c r="M1578" s="192">
        <f t="shared" si="734"/>
        <v>0</v>
      </c>
      <c r="N1578" s="182">
        <f t="shared" si="734"/>
        <v>0</v>
      </c>
      <c r="O1578" s="182">
        <f t="shared" si="734"/>
        <v>0</v>
      </c>
      <c r="P1578" s="182">
        <f t="shared" si="734"/>
        <v>0</v>
      </c>
      <c r="Q1578" s="182">
        <f t="shared" si="734"/>
        <v>0</v>
      </c>
      <c r="R1578" s="182">
        <f t="shared" si="734"/>
        <v>0</v>
      </c>
      <c r="S1578" s="182">
        <f t="shared" si="734"/>
        <v>0</v>
      </c>
      <c r="T1578" s="178">
        <f t="shared" si="734"/>
        <v>0</v>
      </c>
      <c r="U1578" s="182">
        <f t="shared" si="734"/>
        <v>0</v>
      </c>
      <c r="V1578" s="183">
        <f t="shared" si="734"/>
        <v>0</v>
      </c>
      <c r="W1578" s="46">
        <f>W718</f>
        <v>0</v>
      </c>
      <c r="Y1578"/>
      <c r="Z1578"/>
    </row>
    <row r="1579" spans="1:26" s="72" customFormat="1" x14ac:dyDescent="0.2">
      <c r="A1579" s="322"/>
      <c r="B1579" s="25"/>
      <c r="C1579" s="23"/>
      <c r="D1579" s="23"/>
      <c r="E1579" s="24" t="s">
        <v>341</v>
      </c>
      <c r="F1579" s="24"/>
      <c r="G1579" s="69">
        <f t="shared" ref="G1579:W1579" si="735">SUBTOTAL(9,G1580:G1581)</f>
        <v>0</v>
      </c>
      <c r="H1579" s="70">
        <f t="shared" si="735"/>
        <v>0</v>
      </c>
      <c r="I1579" s="66">
        <f t="shared" si="735"/>
        <v>0</v>
      </c>
      <c r="J1579" s="66">
        <f t="shared" si="735"/>
        <v>0</v>
      </c>
      <c r="K1579" s="67">
        <f t="shared" si="735"/>
        <v>0</v>
      </c>
      <c r="L1579" s="34">
        <f t="shared" si="735"/>
        <v>0</v>
      </c>
      <c r="M1579" s="34">
        <f t="shared" si="735"/>
        <v>0</v>
      </c>
      <c r="N1579" s="34">
        <f t="shared" si="735"/>
        <v>0</v>
      </c>
      <c r="O1579" s="34">
        <f t="shared" si="735"/>
        <v>0</v>
      </c>
      <c r="P1579" s="34">
        <f t="shared" si="735"/>
        <v>0</v>
      </c>
      <c r="Q1579" s="34">
        <f t="shared" si="735"/>
        <v>0</v>
      </c>
      <c r="R1579" s="34">
        <f t="shared" si="735"/>
        <v>0</v>
      </c>
      <c r="S1579" s="34">
        <f t="shared" si="735"/>
        <v>0</v>
      </c>
      <c r="T1579" s="34">
        <f t="shared" si="735"/>
        <v>0</v>
      </c>
      <c r="U1579" s="34">
        <f t="shared" si="735"/>
        <v>0</v>
      </c>
      <c r="V1579" s="37">
        <f t="shared" si="735"/>
        <v>0</v>
      </c>
      <c r="W1579" s="33">
        <f t="shared" si="735"/>
        <v>0</v>
      </c>
      <c r="Y1579"/>
      <c r="Z1579"/>
    </row>
    <row r="1580" spans="1:26" s="72" customFormat="1" outlineLevel="1" x14ac:dyDescent="0.2">
      <c r="A1580" s="322"/>
      <c r="B1580" s="25"/>
      <c r="C1580" s="23"/>
      <c r="D1580" s="23"/>
      <c r="E1580" s="24"/>
      <c r="F1580" s="176" t="s">
        <v>342</v>
      </c>
      <c r="G1580" s="190">
        <f>G720</f>
        <v>0</v>
      </c>
      <c r="H1580" s="242">
        <f>G1580*(1-VLOOKUP($F1580,SHT,5,FALSE))+H720*(1-VLOOKUP($F1580,SHT,5,FALSE))</f>
        <v>0</v>
      </c>
      <c r="I1580" s="179">
        <f t="shared" ref="I1580:V1580" si="736">I720*(1-VLOOKUP($F1580,SHT,5,FALSE))</f>
        <v>0</v>
      </c>
      <c r="J1580" s="179">
        <f t="shared" si="736"/>
        <v>0</v>
      </c>
      <c r="K1580" s="197">
        <f t="shared" si="736"/>
        <v>0</v>
      </c>
      <c r="L1580" s="181">
        <f t="shared" si="736"/>
        <v>0</v>
      </c>
      <c r="M1580" s="192">
        <f t="shared" si="736"/>
        <v>0</v>
      </c>
      <c r="N1580" s="182">
        <f t="shared" si="736"/>
        <v>0</v>
      </c>
      <c r="O1580" s="182">
        <f t="shared" si="736"/>
        <v>0</v>
      </c>
      <c r="P1580" s="182">
        <f t="shared" si="736"/>
        <v>0</v>
      </c>
      <c r="Q1580" s="182">
        <f t="shared" si="736"/>
        <v>0</v>
      </c>
      <c r="R1580" s="182">
        <f t="shared" si="736"/>
        <v>0</v>
      </c>
      <c r="S1580" s="182">
        <f t="shared" si="736"/>
        <v>0</v>
      </c>
      <c r="T1580" s="178">
        <f t="shared" si="736"/>
        <v>0</v>
      </c>
      <c r="U1580" s="182">
        <f t="shared" si="736"/>
        <v>0</v>
      </c>
      <c r="V1580" s="183">
        <f t="shared" si="736"/>
        <v>0</v>
      </c>
      <c r="W1580" s="46">
        <f>W720</f>
        <v>0</v>
      </c>
      <c r="Y1580"/>
      <c r="Z1580"/>
    </row>
    <row r="1581" spans="1:26" s="72" customFormat="1" outlineLevel="1" x14ac:dyDescent="0.2">
      <c r="A1581" s="322"/>
      <c r="B1581" s="25"/>
      <c r="C1581" s="23"/>
      <c r="D1581" s="23"/>
      <c r="E1581" s="24"/>
      <c r="F1581" s="176" t="s">
        <v>343</v>
      </c>
      <c r="G1581" s="190">
        <f>G721</f>
        <v>0</v>
      </c>
      <c r="H1581" s="242">
        <f>G1581*(1-VLOOKUP($F1581,SHT,5,FALSE))+H721*(1-VLOOKUP($F1581,SHT,5,FALSE))</f>
        <v>0</v>
      </c>
      <c r="I1581" s="179">
        <f t="shared" ref="I1581:V1581" si="737">I721*(1-VLOOKUP($F1581,SHT,5,FALSE))</f>
        <v>0</v>
      </c>
      <c r="J1581" s="179">
        <f t="shared" si="737"/>
        <v>0</v>
      </c>
      <c r="K1581" s="197">
        <f t="shared" si="737"/>
        <v>0</v>
      </c>
      <c r="L1581" s="181">
        <f t="shared" si="737"/>
        <v>0</v>
      </c>
      <c r="M1581" s="192">
        <f t="shared" si="737"/>
        <v>0</v>
      </c>
      <c r="N1581" s="182">
        <f t="shared" si="737"/>
        <v>0</v>
      </c>
      <c r="O1581" s="182">
        <f t="shared" si="737"/>
        <v>0</v>
      </c>
      <c r="P1581" s="182">
        <f t="shared" si="737"/>
        <v>0</v>
      </c>
      <c r="Q1581" s="182">
        <f t="shared" si="737"/>
        <v>0</v>
      </c>
      <c r="R1581" s="182">
        <f t="shared" si="737"/>
        <v>0</v>
      </c>
      <c r="S1581" s="182">
        <f t="shared" si="737"/>
        <v>0</v>
      </c>
      <c r="T1581" s="178">
        <f t="shared" si="737"/>
        <v>0</v>
      </c>
      <c r="U1581" s="182">
        <f t="shared" si="737"/>
        <v>0</v>
      </c>
      <c r="V1581" s="183">
        <f t="shared" si="737"/>
        <v>0</v>
      </c>
      <c r="W1581" s="46">
        <f>W721</f>
        <v>0</v>
      </c>
      <c r="Y1581"/>
      <c r="Z1581"/>
    </row>
    <row r="1582" spans="1:26" s="72" customFormat="1" x14ac:dyDescent="0.2">
      <c r="A1582" s="322"/>
      <c r="B1582" s="25"/>
      <c r="C1582" s="23"/>
      <c r="D1582" s="23"/>
      <c r="E1582" s="24" t="s">
        <v>344</v>
      </c>
      <c r="F1582" s="24"/>
      <c r="G1582" s="69">
        <f t="shared" ref="G1582:W1582" si="738">SUBTOTAL(9,G1583:G1584)</f>
        <v>0</v>
      </c>
      <c r="H1582" s="70">
        <f t="shared" si="738"/>
        <v>0</v>
      </c>
      <c r="I1582" s="66">
        <f t="shared" si="738"/>
        <v>0</v>
      </c>
      <c r="J1582" s="66">
        <f t="shared" si="738"/>
        <v>0</v>
      </c>
      <c r="K1582" s="67">
        <f t="shared" si="738"/>
        <v>0</v>
      </c>
      <c r="L1582" s="34">
        <f t="shared" si="738"/>
        <v>0</v>
      </c>
      <c r="M1582" s="34">
        <f t="shared" si="738"/>
        <v>0</v>
      </c>
      <c r="N1582" s="34">
        <f t="shared" si="738"/>
        <v>0</v>
      </c>
      <c r="O1582" s="34">
        <f t="shared" si="738"/>
        <v>0</v>
      </c>
      <c r="P1582" s="34">
        <f t="shared" si="738"/>
        <v>0</v>
      </c>
      <c r="Q1582" s="34">
        <f t="shared" si="738"/>
        <v>0</v>
      </c>
      <c r="R1582" s="34">
        <f t="shared" si="738"/>
        <v>0</v>
      </c>
      <c r="S1582" s="34">
        <f t="shared" si="738"/>
        <v>0</v>
      </c>
      <c r="T1582" s="34">
        <f t="shared" si="738"/>
        <v>0</v>
      </c>
      <c r="U1582" s="34">
        <f t="shared" si="738"/>
        <v>0</v>
      </c>
      <c r="V1582" s="37">
        <f t="shared" si="738"/>
        <v>0</v>
      </c>
      <c r="W1582" s="33">
        <f t="shared" si="738"/>
        <v>0</v>
      </c>
      <c r="Y1582"/>
      <c r="Z1582"/>
    </row>
    <row r="1583" spans="1:26" s="72" customFormat="1" outlineLevel="1" x14ac:dyDescent="0.2">
      <c r="A1583" s="322"/>
      <c r="B1583" s="25"/>
      <c r="C1583" s="23"/>
      <c r="D1583" s="23"/>
      <c r="E1583" s="24"/>
      <c r="F1583" s="176" t="s">
        <v>345</v>
      </c>
      <c r="G1583" s="190">
        <f>G723</f>
        <v>0</v>
      </c>
      <c r="H1583" s="242">
        <f>G1583*(1-VLOOKUP($F1583,SHT,5,FALSE))+H723*(1-VLOOKUP($F1583,SHT,5,FALSE))</f>
        <v>0</v>
      </c>
      <c r="I1583" s="179">
        <f t="shared" ref="I1583:V1583" si="739">I723*(1-VLOOKUP($F1583,SHT,5,FALSE))</f>
        <v>0</v>
      </c>
      <c r="J1583" s="179">
        <f t="shared" si="739"/>
        <v>0</v>
      </c>
      <c r="K1583" s="197">
        <f t="shared" si="739"/>
        <v>0</v>
      </c>
      <c r="L1583" s="181">
        <f t="shared" si="739"/>
        <v>0</v>
      </c>
      <c r="M1583" s="192">
        <f t="shared" si="739"/>
        <v>0</v>
      </c>
      <c r="N1583" s="182">
        <f t="shared" si="739"/>
        <v>0</v>
      </c>
      <c r="O1583" s="182">
        <f t="shared" si="739"/>
        <v>0</v>
      </c>
      <c r="P1583" s="182">
        <f t="shared" si="739"/>
        <v>0</v>
      </c>
      <c r="Q1583" s="182">
        <f t="shared" si="739"/>
        <v>0</v>
      </c>
      <c r="R1583" s="182">
        <f t="shared" si="739"/>
        <v>0</v>
      </c>
      <c r="S1583" s="182">
        <f t="shared" si="739"/>
        <v>0</v>
      </c>
      <c r="T1583" s="178">
        <f t="shared" si="739"/>
        <v>0</v>
      </c>
      <c r="U1583" s="182">
        <f t="shared" si="739"/>
        <v>0</v>
      </c>
      <c r="V1583" s="183">
        <f t="shared" si="739"/>
        <v>0</v>
      </c>
      <c r="W1583" s="46">
        <f>W723</f>
        <v>0</v>
      </c>
      <c r="Y1583"/>
      <c r="Z1583"/>
    </row>
    <row r="1584" spans="1:26" s="72" customFormat="1" outlineLevel="1" x14ac:dyDescent="0.2">
      <c r="A1584" s="322"/>
      <c r="B1584" s="25"/>
      <c r="C1584" s="23"/>
      <c r="D1584" s="23"/>
      <c r="E1584" s="24"/>
      <c r="F1584" s="176" t="s">
        <v>346</v>
      </c>
      <c r="G1584" s="190">
        <f>G724</f>
        <v>0</v>
      </c>
      <c r="H1584" s="242">
        <f>G1584*(1-VLOOKUP($F1584,SHT,5,FALSE))+H724*(1-VLOOKUP($F1584,SHT,5,FALSE))</f>
        <v>0</v>
      </c>
      <c r="I1584" s="179">
        <f t="shared" ref="I1584:V1584" si="740">I724*(1-VLOOKUP($F1584,SHT,5,FALSE))</f>
        <v>0</v>
      </c>
      <c r="J1584" s="179">
        <f t="shared" si="740"/>
        <v>0</v>
      </c>
      <c r="K1584" s="197">
        <f t="shared" si="740"/>
        <v>0</v>
      </c>
      <c r="L1584" s="181">
        <f t="shared" si="740"/>
        <v>0</v>
      </c>
      <c r="M1584" s="192">
        <f t="shared" si="740"/>
        <v>0</v>
      </c>
      <c r="N1584" s="182">
        <f t="shared" si="740"/>
        <v>0</v>
      </c>
      <c r="O1584" s="182">
        <f t="shared" si="740"/>
        <v>0</v>
      </c>
      <c r="P1584" s="182">
        <f t="shared" si="740"/>
        <v>0</v>
      </c>
      <c r="Q1584" s="182">
        <f t="shared" si="740"/>
        <v>0</v>
      </c>
      <c r="R1584" s="182">
        <f t="shared" si="740"/>
        <v>0</v>
      </c>
      <c r="S1584" s="182">
        <f t="shared" si="740"/>
        <v>0</v>
      </c>
      <c r="T1584" s="178">
        <f t="shared" si="740"/>
        <v>0</v>
      </c>
      <c r="U1584" s="182">
        <f t="shared" si="740"/>
        <v>0</v>
      </c>
      <c r="V1584" s="183">
        <f t="shared" si="740"/>
        <v>0</v>
      </c>
      <c r="W1584" s="46">
        <f>W724</f>
        <v>0</v>
      </c>
      <c r="Y1584"/>
      <c r="Z1584"/>
    </row>
    <row r="1585" spans="1:26" s="72" customFormat="1" x14ac:dyDescent="0.2">
      <c r="A1585" s="322"/>
      <c r="B1585" s="25"/>
      <c r="C1585" s="23"/>
      <c r="D1585" s="23" t="s">
        <v>63</v>
      </c>
      <c r="E1585" s="24"/>
      <c r="F1585" s="24"/>
      <c r="G1585" s="69">
        <f t="shared" ref="G1585:W1585" si="741">SUBTOTAL(9,G1586:G1588)</f>
        <v>0</v>
      </c>
      <c r="H1585" s="70"/>
      <c r="I1585" s="66"/>
      <c r="J1585" s="66"/>
      <c r="K1585" s="67">
        <f t="shared" si="741"/>
        <v>0</v>
      </c>
      <c r="L1585" s="51">
        <f t="shared" si="741"/>
        <v>0</v>
      </c>
      <c r="M1585" s="34">
        <f t="shared" si="741"/>
        <v>0</v>
      </c>
      <c r="N1585" s="34">
        <f t="shared" si="741"/>
        <v>0</v>
      </c>
      <c r="O1585" s="34">
        <f t="shared" si="741"/>
        <v>0</v>
      </c>
      <c r="P1585" s="34">
        <f t="shared" si="741"/>
        <v>0</v>
      </c>
      <c r="Q1585" s="34">
        <f t="shared" si="741"/>
        <v>0</v>
      </c>
      <c r="R1585" s="34">
        <f t="shared" si="741"/>
        <v>0</v>
      </c>
      <c r="S1585" s="34">
        <f t="shared" si="741"/>
        <v>0</v>
      </c>
      <c r="T1585" s="34">
        <f t="shared" si="741"/>
        <v>0</v>
      </c>
      <c r="U1585" s="34">
        <f t="shared" si="741"/>
        <v>0</v>
      </c>
      <c r="V1585" s="37">
        <f t="shared" si="741"/>
        <v>0</v>
      </c>
      <c r="W1585" s="33">
        <f t="shared" si="741"/>
        <v>0</v>
      </c>
      <c r="Y1585"/>
      <c r="Z1585"/>
    </row>
    <row r="1586" spans="1:26" s="72" customFormat="1" outlineLevel="1" x14ac:dyDescent="0.2">
      <c r="A1586" s="322"/>
      <c r="B1586" s="25"/>
      <c r="C1586" s="23"/>
      <c r="D1586" s="23"/>
      <c r="E1586" s="24"/>
      <c r="F1586" s="176" t="s">
        <v>190</v>
      </c>
      <c r="G1586" s="190">
        <f>G726</f>
        <v>0</v>
      </c>
      <c r="H1586" s="66"/>
      <c r="I1586" s="66"/>
      <c r="J1586" s="66"/>
      <c r="K1586" s="197">
        <f>($G1586+SUM($H726:K726))*VLOOKUP($F1586,EIT,2,FALSE)</f>
        <v>0</v>
      </c>
      <c r="L1586" s="181">
        <f t="shared" ref="L1586:V1586" si="742">L726*VLOOKUP($F1586,EIT,2,FALSE)</f>
        <v>0</v>
      </c>
      <c r="M1586" s="192">
        <f t="shared" si="742"/>
        <v>0</v>
      </c>
      <c r="N1586" s="182">
        <f t="shared" si="742"/>
        <v>0</v>
      </c>
      <c r="O1586" s="178">
        <f t="shared" si="742"/>
        <v>0</v>
      </c>
      <c r="P1586" s="182">
        <f t="shared" si="742"/>
        <v>0</v>
      </c>
      <c r="Q1586" s="192">
        <f t="shared" si="742"/>
        <v>0</v>
      </c>
      <c r="R1586" s="182">
        <f t="shared" si="742"/>
        <v>0</v>
      </c>
      <c r="S1586" s="182">
        <f t="shared" si="742"/>
        <v>0</v>
      </c>
      <c r="T1586" s="178">
        <f t="shared" si="742"/>
        <v>0</v>
      </c>
      <c r="U1586" s="182">
        <f t="shared" si="742"/>
        <v>0</v>
      </c>
      <c r="V1586" s="183">
        <f t="shared" si="742"/>
        <v>0</v>
      </c>
      <c r="W1586" s="46">
        <f>W726</f>
        <v>0</v>
      </c>
      <c r="Y1586"/>
      <c r="Z1586"/>
    </row>
    <row r="1587" spans="1:26" s="72" customFormat="1" outlineLevel="1" x14ac:dyDescent="0.2">
      <c r="A1587" s="322"/>
      <c r="B1587" s="25"/>
      <c r="C1587" s="23"/>
      <c r="D1587" s="23"/>
      <c r="E1587" s="24"/>
      <c r="F1587" s="176" t="s">
        <v>191</v>
      </c>
      <c r="G1587" s="190">
        <f>G727</f>
        <v>0</v>
      </c>
      <c r="H1587" s="66"/>
      <c r="I1587" s="66"/>
      <c r="J1587" s="66"/>
      <c r="K1587" s="67"/>
      <c r="L1587" s="181">
        <f>($G1587+SUM($H727:L727))*VLOOKUP($F1587,EIT,3,FALSE)</f>
        <v>0</v>
      </c>
      <c r="M1587" s="182">
        <f>($G1587+SUM($H727:$L727))*VLOOKUP($F1587,EIT,4,FALSE)+$M727*(VLOOKUP($F1587,EIT,3,FALSE)+VLOOKUP($F1587,EIT,4,FALSE))</f>
        <v>0</v>
      </c>
      <c r="N1587" s="182">
        <f>($G1587+SUM($H727:$M727))*VLOOKUP($F1587,EIT,5,FALSE)+$N727*(VLOOKUP($F1587,EIT,3,FALSE)+VLOOKUP($F1587,EIT,4,FALSE)+VLOOKUP($F1587,EIT,5,FALSE))</f>
        <v>0</v>
      </c>
      <c r="O1587" s="182">
        <f t="shared" ref="O1587:V1587" si="743">O727*(VLOOKUP($F1587,EIT,3,FALSE)+VLOOKUP($F1587,EIT,4,FALSE)+VLOOKUP($F1587,EIT,5,FALSE))</f>
        <v>0</v>
      </c>
      <c r="P1587" s="182">
        <f t="shared" si="743"/>
        <v>0</v>
      </c>
      <c r="Q1587" s="182">
        <f t="shared" si="743"/>
        <v>0</v>
      </c>
      <c r="R1587" s="182">
        <f t="shared" si="743"/>
        <v>0</v>
      </c>
      <c r="S1587" s="182">
        <f t="shared" si="743"/>
        <v>0</v>
      </c>
      <c r="T1587" s="182">
        <f t="shared" si="743"/>
        <v>0</v>
      </c>
      <c r="U1587" s="182">
        <f t="shared" si="743"/>
        <v>0</v>
      </c>
      <c r="V1587" s="183">
        <f t="shared" si="743"/>
        <v>0</v>
      </c>
      <c r="W1587" s="46">
        <f>W727</f>
        <v>0</v>
      </c>
      <c r="Y1587"/>
      <c r="Z1587"/>
    </row>
    <row r="1588" spans="1:26" s="72" customFormat="1" outlineLevel="1" x14ac:dyDescent="0.2">
      <c r="A1588" s="322"/>
      <c r="B1588" s="25"/>
      <c r="C1588" s="23"/>
      <c r="D1588" s="23"/>
      <c r="E1588" s="24"/>
      <c r="F1588" s="176" t="s">
        <v>189</v>
      </c>
      <c r="G1588" s="190">
        <f>G728</f>
        <v>0</v>
      </c>
      <c r="H1588" s="66"/>
      <c r="I1588" s="66"/>
      <c r="J1588" s="66"/>
      <c r="K1588" s="67"/>
      <c r="L1588" s="34"/>
      <c r="M1588" s="34"/>
      <c r="N1588" s="34"/>
      <c r="O1588" s="34"/>
      <c r="P1588" s="34"/>
      <c r="Q1588" s="34"/>
      <c r="R1588" s="34"/>
      <c r="S1588" s="34"/>
      <c r="T1588" s="34"/>
      <c r="U1588" s="34"/>
      <c r="V1588" s="244"/>
      <c r="W1588" s="46">
        <f>W728</f>
        <v>0</v>
      </c>
      <c r="Y1588"/>
      <c r="Z1588"/>
    </row>
    <row r="1589" spans="1:26" s="72" customFormat="1" x14ac:dyDescent="0.2">
      <c r="A1589" s="322"/>
      <c r="B1589" s="25"/>
      <c r="C1589" s="64"/>
      <c r="D1589" s="23" t="s">
        <v>192</v>
      </c>
      <c r="E1589" s="24"/>
      <c r="F1589" s="24"/>
      <c r="G1589" s="69">
        <f>SUBTOTAL(9,G1590:G1591)</f>
        <v>0</v>
      </c>
      <c r="H1589" s="70"/>
      <c r="I1589" s="66"/>
      <c r="J1589" s="66"/>
      <c r="K1589" s="67"/>
      <c r="L1589" s="51"/>
      <c r="M1589" s="34"/>
      <c r="N1589" s="34"/>
      <c r="O1589" s="34"/>
      <c r="P1589" s="34"/>
      <c r="Q1589" s="34"/>
      <c r="R1589" s="34"/>
      <c r="S1589" s="34"/>
      <c r="T1589" s="34"/>
      <c r="U1589" s="34"/>
      <c r="V1589" s="37"/>
      <c r="W1589" s="378"/>
      <c r="Y1589"/>
      <c r="Z1589"/>
    </row>
    <row r="1590" spans="1:26" s="72" customFormat="1" outlineLevel="1" x14ac:dyDescent="0.2">
      <c r="A1590" s="322"/>
      <c r="B1590" s="25"/>
      <c r="C1590" s="23"/>
      <c r="D1590" s="23"/>
      <c r="E1590" s="24"/>
      <c r="F1590" s="176" t="s">
        <v>193</v>
      </c>
      <c r="G1590" s="190">
        <f>G730</f>
        <v>0</v>
      </c>
      <c r="H1590" s="70"/>
      <c r="I1590" s="66"/>
      <c r="J1590" s="66"/>
      <c r="K1590" s="67"/>
      <c r="L1590" s="51"/>
      <c r="M1590" s="34"/>
      <c r="N1590" s="34"/>
      <c r="O1590" s="34"/>
      <c r="P1590" s="34"/>
      <c r="Q1590" s="34"/>
      <c r="R1590" s="34"/>
      <c r="S1590" s="34"/>
      <c r="T1590" s="34"/>
      <c r="U1590" s="34"/>
      <c r="V1590" s="37"/>
      <c r="W1590" s="49"/>
      <c r="Y1590"/>
      <c r="Z1590"/>
    </row>
    <row r="1591" spans="1:26" s="72" customFormat="1" outlineLevel="1" x14ac:dyDescent="0.2">
      <c r="A1591" s="322"/>
      <c r="B1591" s="25"/>
      <c r="C1591" s="23"/>
      <c r="D1591" s="23"/>
      <c r="E1591" s="24"/>
      <c r="F1591" s="176" t="s">
        <v>194</v>
      </c>
      <c r="G1591" s="190">
        <f>G731</f>
        <v>0</v>
      </c>
      <c r="H1591" s="70"/>
      <c r="I1591" s="66"/>
      <c r="J1591" s="66"/>
      <c r="K1591" s="67"/>
      <c r="L1591" s="51"/>
      <c r="M1591" s="34"/>
      <c r="N1591" s="34"/>
      <c r="O1591" s="34"/>
      <c r="P1591" s="34"/>
      <c r="Q1591" s="34"/>
      <c r="R1591" s="34"/>
      <c r="S1591" s="34"/>
      <c r="T1591" s="34"/>
      <c r="U1591" s="34"/>
      <c r="V1591" s="37"/>
      <c r="W1591" s="49"/>
      <c r="Y1591"/>
      <c r="Z1591"/>
    </row>
    <row r="1592" spans="1:26" x14ac:dyDescent="0.2">
      <c r="A1592" s="318"/>
      <c r="B1592" s="30"/>
      <c r="C1592" s="23" t="s">
        <v>151</v>
      </c>
      <c r="D1592" s="24"/>
      <c r="E1592" s="24"/>
      <c r="F1592" s="24"/>
      <c r="G1592" s="75"/>
      <c r="H1592" s="43"/>
      <c r="I1592" s="42"/>
      <c r="J1592" s="42"/>
      <c r="K1592" s="44"/>
      <c r="L1592" s="43"/>
      <c r="M1592" s="42"/>
      <c r="N1592" s="42"/>
      <c r="O1592" s="42"/>
      <c r="P1592" s="42"/>
      <c r="Q1592" s="42"/>
      <c r="R1592" s="42"/>
      <c r="S1592" s="42"/>
      <c r="T1592" s="42"/>
      <c r="U1592" s="42"/>
      <c r="V1592" s="44"/>
      <c r="W1592" s="44"/>
      <c r="Y1592"/>
      <c r="Z1592"/>
    </row>
    <row r="1593" spans="1:26" s="72" customFormat="1" x14ac:dyDescent="0.2">
      <c r="A1593" s="322"/>
      <c r="B1593" s="25"/>
      <c r="C1593" s="23"/>
      <c r="D1593" s="65" t="s">
        <v>52</v>
      </c>
      <c r="E1593" s="24"/>
      <c r="F1593" s="24"/>
      <c r="G1593" s="69"/>
      <c r="H1593" s="70"/>
      <c r="I1593" s="66"/>
      <c r="J1593" s="66"/>
      <c r="K1593" s="67"/>
      <c r="L1593" s="51"/>
      <c r="M1593" s="34"/>
      <c r="N1593" s="34"/>
      <c r="O1593" s="34"/>
      <c r="P1593" s="34"/>
      <c r="Q1593" s="34"/>
      <c r="R1593" s="34"/>
      <c r="S1593" s="34"/>
      <c r="T1593" s="34"/>
      <c r="U1593" s="34"/>
      <c r="V1593" s="37"/>
      <c r="W1593" s="37"/>
      <c r="Y1593"/>
      <c r="Z1593"/>
    </row>
    <row r="1594" spans="1:26" s="72" customFormat="1" x14ac:dyDescent="0.2">
      <c r="A1594" s="322"/>
      <c r="B1594" s="25"/>
      <c r="C1594" s="23"/>
      <c r="D1594" s="23"/>
      <c r="E1594" s="24" t="s">
        <v>153</v>
      </c>
      <c r="F1594" s="24"/>
      <c r="G1594" s="69">
        <f t="shared" ref="G1594:W1594" si="744">SUBTOTAL(9,G1595:G1598)</f>
        <v>0</v>
      </c>
      <c r="H1594" s="70">
        <f t="shared" si="744"/>
        <v>0</v>
      </c>
      <c r="I1594" s="66">
        <f t="shared" si="744"/>
        <v>0</v>
      </c>
      <c r="J1594" s="66">
        <f t="shared" si="744"/>
        <v>0</v>
      </c>
      <c r="K1594" s="67">
        <f t="shared" si="744"/>
        <v>0</v>
      </c>
      <c r="L1594" s="34">
        <f t="shared" si="744"/>
        <v>0</v>
      </c>
      <c r="M1594" s="34">
        <f t="shared" si="744"/>
        <v>0</v>
      </c>
      <c r="N1594" s="34">
        <f t="shared" si="744"/>
        <v>0</v>
      </c>
      <c r="O1594" s="34">
        <f t="shared" si="744"/>
        <v>0</v>
      </c>
      <c r="P1594" s="34">
        <f t="shared" si="744"/>
        <v>0</v>
      </c>
      <c r="Q1594" s="34">
        <f t="shared" si="744"/>
        <v>0</v>
      </c>
      <c r="R1594" s="34">
        <f t="shared" si="744"/>
        <v>0</v>
      </c>
      <c r="S1594" s="34">
        <f t="shared" si="744"/>
        <v>0</v>
      </c>
      <c r="T1594" s="34">
        <f t="shared" si="744"/>
        <v>0</v>
      </c>
      <c r="U1594" s="34">
        <f t="shared" si="744"/>
        <v>0</v>
      </c>
      <c r="V1594" s="34">
        <f t="shared" si="744"/>
        <v>0</v>
      </c>
      <c r="W1594" s="33">
        <f t="shared" si="744"/>
        <v>0</v>
      </c>
      <c r="Y1594"/>
      <c r="Z1594"/>
    </row>
    <row r="1595" spans="1:26" s="72" customFormat="1" outlineLevel="1" x14ac:dyDescent="0.2">
      <c r="A1595" s="322"/>
      <c r="B1595" s="25"/>
      <c r="C1595" s="23"/>
      <c r="D1595" s="23"/>
      <c r="E1595" s="24"/>
      <c r="F1595" s="176" t="s">
        <v>154</v>
      </c>
      <c r="G1595" s="190">
        <f>G735</f>
        <v>0</v>
      </c>
      <c r="H1595" s="242">
        <f>G1595*(1-VLOOKUP($F1595,SHT,5,FALSE))+H735*(1-VLOOKUP($F1595,SHT,5,FALSE))</f>
        <v>0</v>
      </c>
      <c r="I1595" s="179">
        <f t="shared" ref="I1595:V1595" si="745">I735*(1-VLOOKUP($F1595,SHT,5,FALSE))</f>
        <v>0</v>
      </c>
      <c r="J1595" s="179">
        <f t="shared" si="745"/>
        <v>0</v>
      </c>
      <c r="K1595" s="197">
        <f t="shared" si="745"/>
        <v>0</v>
      </c>
      <c r="L1595" s="181">
        <f t="shared" si="745"/>
        <v>0</v>
      </c>
      <c r="M1595" s="192">
        <f t="shared" si="745"/>
        <v>0</v>
      </c>
      <c r="N1595" s="182">
        <f t="shared" si="745"/>
        <v>0</v>
      </c>
      <c r="O1595" s="182">
        <f t="shared" si="745"/>
        <v>0</v>
      </c>
      <c r="P1595" s="182">
        <f t="shared" si="745"/>
        <v>0</v>
      </c>
      <c r="Q1595" s="182">
        <f t="shared" si="745"/>
        <v>0</v>
      </c>
      <c r="R1595" s="182">
        <f t="shared" si="745"/>
        <v>0</v>
      </c>
      <c r="S1595" s="182">
        <f t="shared" si="745"/>
        <v>0</v>
      </c>
      <c r="T1595" s="178">
        <f t="shared" si="745"/>
        <v>0</v>
      </c>
      <c r="U1595" s="182">
        <f t="shared" si="745"/>
        <v>0</v>
      </c>
      <c r="V1595" s="183">
        <f t="shared" si="745"/>
        <v>0</v>
      </c>
      <c r="W1595" s="46">
        <f>W735</f>
        <v>0</v>
      </c>
      <c r="Y1595"/>
      <c r="Z1595"/>
    </row>
    <row r="1596" spans="1:26" s="72" customFormat="1" outlineLevel="1" x14ac:dyDescent="0.2">
      <c r="A1596" s="322"/>
      <c r="B1596" s="25"/>
      <c r="C1596" s="23"/>
      <c r="D1596" s="23"/>
      <c r="E1596" s="24"/>
      <c r="F1596" s="176" t="s">
        <v>155</v>
      </c>
      <c r="G1596" s="190">
        <f>G736</f>
        <v>0</v>
      </c>
      <c r="H1596" s="242">
        <f>G1596*(1-VLOOKUP($F1596,SHT,5,FALSE))+H736*(1-VLOOKUP($F1596,SHT,5,FALSE))</f>
        <v>0</v>
      </c>
      <c r="I1596" s="179">
        <f t="shared" ref="I1596:V1596" si="746">I736*(1-VLOOKUP($F1596,SHT,5,FALSE))</f>
        <v>0</v>
      </c>
      <c r="J1596" s="179">
        <f t="shared" si="746"/>
        <v>0</v>
      </c>
      <c r="K1596" s="197">
        <f t="shared" si="746"/>
        <v>0</v>
      </c>
      <c r="L1596" s="181">
        <f t="shared" si="746"/>
        <v>0</v>
      </c>
      <c r="M1596" s="192">
        <f t="shared" si="746"/>
        <v>0</v>
      </c>
      <c r="N1596" s="182">
        <f t="shared" si="746"/>
        <v>0</v>
      </c>
      <c r="O1596" s="182">
        <f t="shared" si="746"/>
        <v>0</v>
      </c>
      <c r="P1596" s="182">
        <f t="shared" si="746"/>
        <v>0</v>
      </c>
      <c r="Q1596" s="182">
        <f t="shared" si="746"/>
        <v>0</v>
      </c>
      <c r="R1596" s="182">
        <f t="shared" si="746"/>
        <v>0</v>
      </c>
      <c r="S1596" s="182">
        <f t="shared" si="746"/>
        <v>0</v>
      </c>
      <c r="T1596" s="178">
        <f t="shared" si="746"/>
        <v>0</v>
      </c>
      <c r="U1596" s="182">
        <f t="shared" si="746"/>
        <v>0</v>
      </c>
      <c r="V1596" s="183">
        <f t="shared" si="746"/>
        <v>0</v>
      </c>
      <c r="W1596" s="46">
        <f>W736</f>
        <v>0</v>
      </c>
      <c r="Y1596"/>
      <c r="Z1596"/>
    </row>
    <row r="1597" spans="1:26" s="72" customFormat="1" outlineLevel="1" x14ac:dyDescent="0.2">
      <c r="A1597" s="322"/>
      <c r="B1597" s="25"/>
      <c r="C1597" s="23"/>
      <c r="D1597" s="23"/>
      <c r="E1597" s="24"/>
      <c r="F1597" s="176" t="s">
        <v>156</v>
      </c>
      <c r="G1597" s="190">
        <f>G737</f>
        <v>0</v>
      </c>
      <c r="H1597" s="242">
        <f>G1597*(1-VLOOKUP($F1597,SHT,5,FALSE))+H737*(1-VLOOKUP($F1597,SHT,5,FALSE))</f>
        <v>0</v>
      </c>
      <c r="I1597" s="179">
        <f t="shared" ref="I1597:V1597" si="747">I737*(1-VLOOKUP($F1597,SHT,5,FALSE))</f>
        <v>0</v>
      </c>
      <c r="J1597" s="179">
        <f t="shared" si="747"/>
        <v>0</v>
      </c>
      <c r="K1597" s="197">
        <f t="shared" si="747"/>
        <v>0</v>
      </c>
      <c r="L1597" s="181">
        <f t="shared" si="747"/>
        <v>0</v>
      </c>
      <c r="M1597" s="192">
        <f t="shared" si="747"/>
        <v>0</v>
      </c>
      <c r="N1597" s="182">
        <f t="shared" si="747"/>
        <v>0</v>
      </c>
      <c r="O1597" s="182">
        <f t="shared" si="747"/>
        <v>0</v>
      </c>
      <c r="P1597" s="182">
        <f t="shared" si="747"/>
        <v>0</v>
      </c>
      <c r="Q1597" s="182">
        <f t="shared" si="747"/>
        <v>0</v>
      </c>
      <c r="R1597" s="182">
        <f t="shared" si="747"/>
        <v>0</v>
      </c>
      <c r="S1597" s="182">
        <f t="shared" si="747"/>
        <v>0</v>
      </c>
      <c r="T1597" s="178">
        <f t="shared" si="747"/>
        <v>0</v>
      </c>
      <c r="U1597" s="182">
        <f t="shared" si="747"/>
        <v>0</v>
      </c>
      <c r="V1597" s="183">
        <f t="shared" si="747"/>
        <v>0</v>
      </c>
      <c r="W1597" s="46">
        <f>W737</f>
        <v>0</v>
      </c>
      <c r="Y1597"/>
      <c r="Z1597"/>
    </row>
    <row r="1598" spans="1:26" s="72" customFormat="1" outlineLevel="1" x14ac:dyDescent="0.2">
      <c r="A1598" s="322"/>
      <c r="B1598" s="25"/>
      <c r="C1598" s="23"/>
      <c r="D1598" s="23"/>
      <c r="E1598" s="24"/>
      <c r="F1598" s="176" t="s">
        <v>197</v>
      </c>
      <c r="G1598" s="190">
        <f>G738</f>
        <v>0</v>
      </c>
      <c r="H1598" s="242">
        <f>G1598*(1-VLOOKUP($F1598,SHT,5,FALSE))+H738*(1-VLOOKUP($F1598,SHT,5,FALSE))</f>
        <v>0</v>
      </c>
      <c r="I1598" s="179">
        <f t="shared" ref="I1598:V1598" si="748">I738*(1-VLOOKUP($F1598,SHT,5,FALSE))</f>
        <v>0</v>
      </c>
      <c r="J1598" s="179">
        <f t="shared" si="748"/>
        <v>0</v>
      </c>
      <c r="K1598" s="197">
        <f t="shared" si="748"/>
        <v>0</v>
      </c>
      <c r="L1598" s="181">
        <f t="shared" si="748"/>
        <v>0</v>
      </c>
      <c r="M1598" s="192">
        <f t="shared" si="748"/>
        <v>0</v>
      </c>
      <c r="N1598" s="182">
        <f t="shared" si="748"/>
        <v>0</v>
      </c>
      <c r="O1598" s="182">
        <f t="shared" si="748"/>
        <v>0</v>
      </c>
      <c r="P1598" s="182">
        <f t="shared" si="748"/>
        <v>0</v>
      </c>
      <c r="Q1598" s="182">
        <f t="shared" si="748"/>
        <v>0</v>
      </c>
      <c r="R1598" s="182">
        <f t="shared" si="748"/>
        <v>0</v>
      </c>
      <c r="S1598" s="182">
        <f t="shared" si="748"/>
        <v>0</v>
      </c>
      <c r="T1598" s="178">
        <f t="shared" si="748"/>
        <v>0</v>
      </c>
      <c r="U1598" s="182">
        <f t="shared" si="748"/>
        <v>0</v>
      </c>
      <c r="V1598" s="183">
        <f t="shared" si="748"/>
        <v>0</v>
      </c>
      <c r="W1598" s="46">
        <f>W738</f>
        <v>0</v>
      </c>
      <c r="Y1598"/>
      <c r="Z1598"/>
    </row>
    <row r="1599" spans="1:26" s="72" customFormat="1" x14ac:dyDescent="0.2">
      <c r="A1599" s="322"/>
      <c r="B1599" s="25"/>
      <c r="C1599" s="23"/>
      <c r="D1599" s="23"/>
      <c r="E1599" s="24" t="s">
        <v>157</v>
      </c>
      <c r="F1599" s="24"/>
      <c r="G1599" s="69">
        <f t="shared" ref="G1599:W1599" si="749">SUBTOTAL(9,G1600:G1603)</f>
        <v>0</v>
      </c>
      <c r="H1599" s="70">
        <f t="shared" si="749"/>
        <v>0</v>
      </c>
      <c r="I1599" s="66">
        <f t="shared" si="749"/>
        <v>0</v>
      </c>
      <c r="J1599" s="66">
        <f t="shared" si="749"/>
        <v>0</v>
      </c>
      <c r="K1599" s="67">
        <f t="shared" si="749"/>
        <v>0</v>
      </c>
      <c r="L1599" s="34">
        <f t="shared" si="749"/>
        <v>0</v>
      </c>
      <c r="M1599" s="34">
        <f t="shared" si="749"/>
        <v>0</v>
      </c>
      <c r="N1599" s="34">
        <f t="shared" si="749"/>
        <v>0</v>
      </c>
      <c r="O1599" s="34">
        <f t="shared" si="749"/>
        <v>0</v>
      </c>
      <c r="P1599" s="34">
        <f t="shared" si="749"/>
        <v>0</v>
      </c>
      <c r="Q1599" s="34">
        <f t="shared" si="749"/>
        <v>0</v>
      </c>
      <c r="R1599" s="34">
        <f t="shared" si="749"/>
        <v>0</v>
      </c>
      <c r="S1599" s="34">
        <f t="shared" si="749"/>
        <v>0</v>
      </c>
      <c r="T1599" s="34">
        <f t="shared" si="749"/>
        <v>0</v>
      </c>
      <c r="U1599" s="34">
        <f t="shared" si="749"/>
        <v>0</v>
      </c>
      <c r="V1599" s="34">
        <f t="shared" si="749"/>
        <v>0</v>
      </c>
      <c r="W1599" s="33">
        <f t="shared" si="749"/>
        <v>0</v>
      </c>
      <c r="Y1599"/>
      <c r="Z1599"/>
    </row>
    <row r="1600" spans="1:26" s="72" customFormat="1" outlineLevel="1" x14ac:dyDescent="0.2">
      <c r="A1600" s="322"/>
      <c r="B1600" s="25"/>
      <c r="C1600" s="23"/>
      <c r="D1600" s="23"/>
      <c r="E1600" s="24"/>
      <c r="F1600" s="176" t="s">
        <v>158</v>
      </c>
      <c r="G1600" s="190">
        <f>G740</f>
        <v>0</v>
      </c>
      <c r="H1600" s="242">
        <f>G1600*(1-VLOOKUP($F1600,SHT,5,FALSE))+H740*(1-VLOOKUP($F1600,SHT,5,FALSE))</f>
        <v>0</v>
      </c>
      <c r="I1600" s="179">
        <f t="shared" ref="I1600:V1600" si="750">I740*(1-VLOOKUP($F1600,SHT,5,FALSE))</f>
        <v>0</v>
      </c>
      <c r="J1600" s="179">
        <f t="shared" si="750"/>
        <v>0</v>
      </c>
      <c r="K1600" s="197">
        <f t="shared" si="750"/>
        <v>0</v>
      </c>
      <c r="L1600" s="181">
        <f t="shared" si="750"/>
        <v>0</v>
      </c>
      <c r="M1600" s="192">
        <f t="shared" si="750"/>
        <v>0</v>
      </c>
      <c r="N1600" s="182">
        <f t="shared" si="750"/>
        <v>0</v>
      </c>
      <c r="O1600" s="182">
        <f t="shared" si="750"/>
        <v>0</v>
      </c>
      <c r="P1600" s="182">
        <f t="shared" si="750"/>
        <v>0</v>
      </c>
      <c r="Q1600" s="182">
        <f t="shared" si="750"/>
        <v>0</v>
      </c>
      <c r="R1600" s="182">
        <f t="shared" si="750"/>
        <v>0</v>
      </c>
      <c r="S1600" s="182">
        <f t="shared" si="750"/>
        <v>0</v>
      </c>
      <c r="T1600" s="178">
        <f t="shared" si="750"/>
        <v>0</v>
      </c>
      <c r="U1600" s="182">
        <f t="shared" si="750"/>
        <v>0</v>
      </c>
      <c r="V1600" s="183">
        <f t="shared" si="750"/>
        <v>0</v>
      </c>
      <c r="W1600" s="46">
        <f>W740</f>
        <v>0</v>
      </c>
      <c r="Y1600"/>
      <c r="Z1600"/>
    </row>
    <row r="1601" spans="1:26" s="72" customFormat="1" outlineLevel="1" x14ac:dyDescent="0.2">
      <c r="A1601" s="322"/>
      <c r="B1601" s="25"/>
      <c r="C1601" s="23"/>
      <c r="D1601" s="23"/>
      <c r="E1601" s="24"/>
      <c r="F1601" s="176" t="s">
        <v>159</v>
      </c>
      <c r="G1601" s="190">
        <f>G741</f>
        <v>0</v>
      </c>
      <c r="H1601" s="242">
        <f>G1601*(1-VLOOKUP($F1601,SHT,5,FALSE))+H741*(1-VLOOKUP($F1601,SHT,5,FALSE))</f>
        <v>0</v>
      </c>
      <c r="I1601" s="179">
        <f t="shared" ref="I1601:V1601" si="751">I741*(1-VLOOKUP($F1601,SHT,5,FALSE))</f>
        <v>0</v>
      </c>
      <c r="J1601" s="179">
        <f t="shared" si="751"/>
        <v>0</v>
      </c>
      <c r="K1601" s="197">
        <f t="shared" si="751"/>
        <v>0</v>
      </c>
      <c r="L1601" s="181">
        <f t="shared" si="751"/>
        <v>0</v>
      </c>
      <c r="M1601" s="192">
        <f t="shared" si="751"/>
        <v>0</v>
      </c>
      <c r="N1601" s="182">
        <f t="shared" si="751"/>
        <v>0</v>
      </c>
      <c r="O1601" s="182">
        <f t="shared" si="751"/>
        <v>0</v>
      </c>
      <c r="P1601" s="182">
        <f t="shared" si="751"/>
        <v>0</v>
      </c>
      <c r="Q1601" s="182">
        <f t="shared" si="751"/>
        <v>0</v>
      </c>
      <c r="R1601" s="182">
        <f t="shared" si="751"/>
        <v>0</v>
      </c>
      <c r="S1601" s="182">
        <f t="shared" si="751"/>
        <v>0</v>
      </c>
      <c r="T1601" s="178">
        <f t="shared" si="751"/>
        <v>0</v>
      </c>
      <c r="U1601" s="182">
        <f t="shared" si="751"/>
        <v>0</v>
      </c>
      <c r="V1601" s="183">
        <f t="shared" si="751"/>
        <v>0</v>
      </c>
      <c r="W1601" s="46">
        <f>W741</f>
        <v>0</v>
      </c>
      <c r="Y1601"/>
      <c r="Z1601"/>
    </row>
    <row r="1602" spans="1:26" s="72" customFormat="1" outlineLevel="1" x14ac:dyDescent="0.2">
      <c r="A1602" s="322"/>
      <c r="B1602" s="25"/>
      <c r="C1602" s="23"/>
      <c r="D1602" s="23"/>
      <c r="E1602" s="24"/>
      <c r="F1602" s="176" t="s">
        <v>160</v>
      </c>
      <c r="G1602" s="190">
        <f>G742</f>
        <v>0</v>
      </c>
      <c r="H1602" s="242">
        <f>G1602*(1-VLOOKUP($F1602,SHT,5,FALSE))+H742*(1-VLOOKUP($F1602,SHT,5,FALSE))</f>
        <v>0</v>
      </c>
      <c r="I1602" s="179">
        <f t="shared" ref="I1602:V1602" si="752">I742*(1-VLOOKUP($F1602,SHT,5,FALSE))</f>
        <v>0</v>
      </c>
      <c r="J1602" s="179">
        <f t="shared" si="752"/>
        <v>0</v>
      </c>
      <c r="K1602" s="197">
        <f t="shared" si="752"/>
        <v>0</v>
      </c>
      <c r="L1602" s="181">
        <f t="shared" si="752"/>
        <v>0</v>
      </c>
      <c r="M1602" s="192">
        <f t="shared" si="752"/>
        <v>0</v>
      </c>
      <c r="N1602" s="182">
        <f t="shared" si="752"/>
        <v>0</v>
      </c>
      <c r="O1602" s="182">
        <f t="shared" si="752"/>
        <v>0</v>
      </c>
      <c r="P1602" s="182">
        <f t="shared" si="752"/>
        <v>0</v>
      </c>
      <c r="Q1602" s="182">
        <f t="shared" si="752"/>
        <v>0</v>
      </c>
      <c r="R1602" s="182">
        <f t="shared" si="752"/>
        <v>0</v>
      </c>
      <c r="S1602" s="182">
        <f t="shared" si="752"/>
        <v>0</v>
      </c>
      <c r="T1602" s="178">
        <f t="shared" si="752"/>
        <v>0</v>
      </c>
      <c r="U1602" s="182">
        <f t="shared" si="752"/>
        <v>0</v>
      </c>
      <c r="V1602" s="183">
        <f t="shared" si="752"/>
        <v>0</v>
      </c>
      <c r="W1602" s="46">
        <f>W742</f>
        <v>0</v>
      </c>
      <c r="Y1602"/>
      <c r="Z1602"/>
    </row>
    <row r="1603" spans="1:26" s="72" customFormat="1" outlineLevel="1" x14ac:dyDescent="0.2">
      <c r="A1603" s="322"/>
      <c r="B1603" s="25"/>
      <c r="C1603" s="23"/>
      <c r="D1603" s="23"/>
      <c r="E1603" s="24"/>
      <c r="F1603" s="176" t="s">
        <v>198</v>
      </c>
      <c r="G1603" s="190">
        <f>G743</f>
        <v>0</v>
      </c>
      <c r="H1603" s="242">
        <f>G1603*(1-VLOOKUP($F1603,SHT,5,FALSE))+H743*(1-VLOOKUP($F1603,SHT,5,FALSE))</f>
        <v>0</v>
      </c>
      <c r="I1603" s="179">
        <f t="shared" ref="I1603:V1603" si="753">I743*(1-VLOOKUP($F1603,SHT,5,FALSE))</f>
        <v>0</v>
      </c>
      <c r="J1603" s="179">
        <f t="shared" si="753"/>
        <v>0</v>
      </c>
      <c r="K1603" s="197">
        <f t="shared" si="753"/>
        <v>0</v>
      </c>
      <c r="L1603" s="181">
        <f t="shared" si="753"/>
        <v>0</v>
      </c>
      <c r="M1603" s="192">
        <f t="shared" si="753"/>
        <v>0</v>
      </c>
      <c r="N1603" s="182">
        <f t="shared" si="753"/>
        <v>0</v>
      </c>
      <c r="O1603" s="182">
        <f t="shared" si="753"/>
        <v>0</v>
      </c>
      <c r="P1603" s="182">
        <f t="shared" si="753"/>
        <v>0</v>
      </c>
      <c r="Q1603" s="182">
        <f t="shared" si="753"/>
        <v>0</v>
      </c>
      <c r="R1603" s="182">
        <f t="shared" si="753"/>
        <v>0</v>
      </c>
      <c r="S1603" s="182">
        <f t="shared" si="753"/>
        <v>0</v>
      </c>
      <c r="T1603" s="178">
        <f t="shared" si="753"/>
        <v>0</v>
      </c>
      <c r="U1603" s="182">
        <f t="shared" si="753"/>
        <v>0</v>
      </c>
      <c r="V1603" s="183">
        <f t="shared" si="753"/>
        <v>0</v>
      </c>
      <c r="W1603" s="46">
        <f>W743</f>
        <v>0</v>
      </c>
      <c r="Y1603"/>
      <c r="Z1603"/>
    </row>
    <row r="1604" spans="1:26" s="72" customFormat="1" x14ac:dyDescent="0.2">
      <c r="A1604" s="322"/>
      <c r="B1604" s="25"/>
      <c r="C1604" s="23"/>
      <c r="D1604" s="23"/>
      <c r="E1604" s="24" t="s">
        <v>347</v>
      </c>
      <c r="F1604" s="24"/>
      <c r="G1604" s="69">
        <f t="shared" ref="G1604:W1604" si="754">SUBTOTAL(9,G1605:G1608)</f>
        <v>0</v>
      </c>
      <c r="H1604" s="70">
        <f t="shared" si="754"/>
        <v>0</v>
      </c>
      <c r="I1604" s="66">
        <f t="shared" si="754"/>
        <v>0</v>
      </c>
      <c r="J1604" s="66">
        <f t="shared" si="754"/>
        <v>0</v>
      </c>
      <c r="K1604" s="67">
        <f t="shared" si="754"/>
        <v>0</v>
      </c>
      <c r="L1604" s="34">
        <f t="shared" si="754"/>
        <v>0</v>
      </c>
      <c r="M1604" s="34">
        <f t="shared" si="754"/>
        <v>0</v>
      </c>
      <c r="N1604" s="34">
        <f t="shared" si="754"/>
        <v>0</v>
      </c>
      <c r="O1604" s="34">
        <f t="shared" si="754"/>
        <v>0</v>
      </c>
      <c r="P1604" s="34">
        <f t="shared" si="754"/>
        <v>0</v>
      </c>
      <c r="Q1604" s="34">
        <f t="shared" si="754"/>
        <v>0</v>
      </c>
      <c r="R1604" s="34">
        <f t="shared" si="754"/>
        <v>0</v>
      </c>
      <c r="S1604" s="34">
        <f t="shared" si="754"/>
        <v>0</v>
      </c>
      <c r="T1604" s="34">
        <f t="shared" si="754"/>
        <v>0</v>
      </c>
      <c r="U1604" s="34">
        <f t="shared" si="754"/>
        <v>0</v>
      </c>
      <c r="V1604" s="34">
        <f t="shared" si="754"/>
        <v>0</v>
      </c>
      <c r="W1604" s="33">
        <f t="shared" si="754"/>
        <v>0</v>
      </c>
      <c r="Y1604"/>
      <c r="Z1604"/>
    </row>
    <row r="1605" spans="1:26" s="72" customFormat="1" outlineLevel="1" x14ac:dyDescent="0.2">
      <c r="A1605" s="322"/>
      <c r="B1605" s="25"/>
      <c r="C1605" s="23"/>
      <c r="D1605" s="23"/>
      <c r="E1605" s="24"/>
      <c r="F1605" s="176" t="s">
        <v>327</v>
      </c>
      <c r="G1605" s="190">
        <f>G745</f>
        <v>0</v>
      </c>
      <c r="H1605" s="242">
        <f>G1605*(1-VLOOKUP($F1605,SHT,5,FALSE))+H745*(1-VLOOKUP($F1605,SHT,5,FALSE))</f>
        <v>0</v>
      </c>
      <c r="I1605" s="179">
        <f t="shared" ref="I1605:V1605" si="755">I745*(1-VLOOKUP($F1605,SHT,5,FALSE))</f>
        <v>0</v>
      </c>
      <c r="J1605" s="179">
        <f t="shared" si="755"/>
        <v>0</v>
      </c>
      <c r="K1605" s="197">
        <f t="shared" si="755"/>
        <v>0</v>
      </c>
      <c r="L1605" s="181">
        <f t="shared" si="755"/>
        <v>0</v>
      </c>
      <c r="M1605" s="192">
        <f t="shared" si="755"/>
        <v>0</v>
      </c>
      <c r="N1605" s="182">
        <f t="shared" si="755"/>
        <v>0</v>
      </c>
      <c r="O1605" s="182">
        <f t="shared" si="755"/>
        <v>0</v>
      </c>
      <c r="P1605" s="182">
        <f t="shared" si="755"/>
        <v>0</v>
      </c>
      <c r="Q1605" s="182">
        <f t="shared" si="755"/>
        <v>0</v>
      </c>
      <c r="R1605" s="182">
        <f t="shared" si="755"/>
        <v>0</v>
      </c>
      <c r="S1605" s="182">
        <f t="shared" si="755"/>
        <v>0</v>
      </c>
      <c r="T1605" s="178">
        <f t="shared" si="755"/>
        <v>0</v>
      </c>
      <c r="U1605" s="182">
        <f t="shared" si="755"/>
        <v>0</v>
      </c>
      <c r="V1605" s="183">
        <f t="shared" si="755"/>
        <v>0</v>
      </c>
      <c r="W1605" s="46">
        <f>W745</f>
        <v>0</v>
      </c>
      <c r="Y1605"/>
      <c r="Z1605"/>
    </row>
    <row r="1606" spans="1:26" s="72" customFormat="1" outlineLevel="1" x14ac:dyDescent="0.2">
      <c r="A1606" s="322"/>
      <c r="B1606" s="25"/>
      <c r="C1606" s="23"/>
      <c r="D1606" s="23"/>
      <c r="E1606" s="24"/>
      <c r="F1606" s="176" t="s">
        <v>328</v>
      </c>
      <c r="G1606" s="190">
        <f>G746</f>
        <v>0</v>
      </c>
      <c r="H1606" s="242">
        <f>G1606*(1-VLOOKUP($F1606,SHT,5,FALSE))+H746*(1-VLOOKUP($F1606,SHT,5,FALSE))</f>
        <v>0</v>
      </c>
      <c r="I1606" s="179">
        <f t="shared" ref="I1606:V1606" si="756">I746*(1-VLOOKUP($F1606,SHT,5,FALSE))</f>
        <v>0</v>
      </c>
      <c r="J1606" s="179">
        <f t="shared" si="756"/>
        <v>0</v>
      </c>
      <c r="K1606" s="197">
        <f t="shared" si="756"/>
        <v>0</v>
      </c>
      <c r="L1606" s="181">
        <f t="shared" si="756"/>
        <v>0</v>
      </c>
      <c r="M1606" s="192">
        <f t="shared" si="756"/>
        <v>0</v>
      </c>
      <c r="N1606" s="182">
        <f t="shared" si="756"/>
        <v>0</v>
      </c>
      <c r="O1606" s="182">
        <f t="shared" si="756"/>
        <v>0</v>
      </c>
      <c r="P1606" s="182">
        <f t="shared" si="756"/>
        <v>0</v>
      </c>
      <c r="Q1606" s="182">
        <f t="shared" si="756"/>
        <v>0</v>
      </c>
      <c r="R1606" s="182">
        <f t="shared" si="756"/>
        <v>0</v>
      </c>
      <c r="S1606" s="182">
        <f t="shared" si="756"/>
        <v>0</v>
      </c>
      <c r="T1606" s="178">
        <f t="shared" si="756"/>
        <v>0</v>
      </c>
      <c r="U1606" s="182">
        <f t="shared" si="756"/>
        <v>0</v>
      </c>
      <c r="V1606" s="183">
        <f t="shared" si="756"/>
        <v>0</v>
      </c>
      <c r="W1606" s="46">
        <f>W746</f>
        <v>0</v>
      </c>
      <c r="Y1606"/>
      <c r="Z1606"/>
    </row>
    <row r="1607" spans="1:26" s="72" customFormat="1" outlineLevel="1" x14ac:dyDescent="0.2">
      <c r="A1607" s="322"/>
      <c r="B1607" s="25"/>
      <c r="C1607" s="23"/>
      <c r="D1607" s="23"/>
      <c r="E1607" s="24"/>
      <c r="F1607" s="176" t="s">
        <v>329</v>
      </c>
      <c r="G1607" s="190">
        <f>G747</f>
        <v>0</v>
      </c>
      <c r="H1607" s="242">
        <f>G1607*(1-VLOOKUP($F1607,SHT,5,FALSE))+H747*(1-VLOOKUP($F1607,SHT,5,FALSE))</f>
        <v>0</v>
      </c>
      <c r="I1607" s="179">
        <f t="shared" ref="I1607:V1607" si="757">I747*(1-VLOOKUP($F1607,SHT,5,FALSE))</f>
        <v>0</v>
      </c>
      <c r="J1607" s="179">
        <f t="shared" si="757"/>
        <v>0</v>
      </c>
      <c r="K1607" s="197">
        <f t="shared" si="757"/>
        <v>0</v>
      </c>
      <c r="L1607" s="181">
        <f t="shared" si="757"/>
        <v>0</v>
      </c>
      <c r="M1607" s="192">
        <f t="shared" si="757"/>
        <v>0</v>
      </c>
      <c r="N1607" s="182">
        <f t="shared" si="757"/>
        <v>0</v>
      </c>
      <c r="O1607" s="182">
        <f t="shared" si="757"/>
        <v>0</v>
      </c>
      <c r="P1607" s="182">
        <f t="shared" si="757"/>
        <v>0</v>
      </c>
      <c r="Q1607" s="182">
        <f t="shared" si="757"/>
        <v>0</v>
      </c>
      <c r="R1607" s="182">
        <f t="shared" si="757"/>
        <v>0</v>
      </c>
      <c r="S1607" s="182">
        <f t="shared" si="757"/>
        <v>0</v>
      </c>
      <c r="T1607" s="178">
        <f t="shared" si="757"/>
        <v>0</v>
      </c>
      <c r="U1607" s="182">
        <f t="shared" si="757"/>
        <v>0</v>
      </c>
      <c r="V1607" s="183">
        <f t="shared" si="757"/>
        <v>0</v>
      </c>
      <c r="W1607" s="46">
        <f>W747</f>
        <v>0</v>
      </c>
      <c r="Y1607"/>
      <c r="Z1607"/>
    </row>
    <row r="1608" spans="1:26" s="72" customFormat="1" outlineLevel="1" x14ac:dyDescent="0.2">
      <c r="A1608" s="322"/>
      <c r="B1608" s="25"/>
      <c r="C1608" s="23"/>
      <c r="D1608" s="23"/>
      <c r="E1608" s="24"/>
      <c r="F1608" s="176" t="s">
        <v>330</v>
      </c>
      <c r="G1608" s="190">
        <f>G748</f>
        <v>0</v>
      </c>
      <c r="H1608" s="242">
        <f>G1608*(1-VLOOKUP($F1608,SHT,5,FALSE))+H748*(1-VLOOKUP($F1608,SHT,5,FALSE))</f>
        <v>0</v>
      </c>
      <c r="I1608" s="179">
        <f t="shared" ref="I1608:V1608" si="758">I748*(1-VLOOKUP($F1608,SHT,5,FALSE))</f>
        <v>0</v>
      </c>
      <c r="J1608" s="179">
        <f t="shared" si="758"/>
        <v>0</v>
      </c>
      <c r="K1608" s="197">
        <f t="shared" si="758"/>
        <v>0</v>
      </c>
      <c r="L1608" s="181">
        <f t="shared" si="758"/>
        <v>0</v>
      </c>
      <c r="M1608" s="192">
        <f t="shared" si="758"/>
        <v>0</v>
      </c>
      <c r="N1608" s="182">
        <f t="shared" si="758"/>
        <v>0</v>
      </c>
      <c r="O1608" s="182">
        <f t="shared" si="758"/>
        <v>0</v>
      </c>
      <c r="P1608" s="182">
        <f t="shared" si="758"/>
        <v>0</v>
      </c>
      <c r="Q1608" s="182">
        <f t="shared" si="758"/>
        <v>0</v>
      </c>
      <c r="R1608" s="182">
        <f t="shared" si="758"/>
        <v>0</v>
      </c>
      <c r="S1608" s="182">
        <f t="shared" si="758"/>
        <v>0</v>
      </c>
      <c r="T1608" s="178">
        <f t="shared" si="758"/>
        <v>0</v>
      </c>
      <c r="U1608" s="182">
        <f t="shared" si="758"/>
        <v>0</v>
      </c>
      <c r="V1608" s="183">
        <f t="shared" si="758"/>
        <v>0</v>
      </c>
      <c r="W1608" s="46">
        <f>W748</f>
        <v>0</v>
      </c>
      <c r="Y1608"/>
      <c r="Z1608"/>
    </row>
    <row r="1609" spans="1:26" s="72" customFormat="1" x14ac:dyDescent="0.2">
      <c r="A1609" s="322"/>
      <c r="B1609" s="25"/>
      <c r="C1609" s="23"/>
      <c r="D1609" s="23" t="s">
        <v>53</v>
      </c>
      <c r="E1609" s="24"/>
      <c r="F1609" s="24"/>
      <c r="G1609" s="69"/>
      <c r="H1609" s="70"/>
      <c r="I1609" s="66"/>
      <c r="J1609" s="66"/>
      <c r="K1609" s="67"/>
      <c r="L1609" s="51"/>
      <c r="M1609" s="34"/>
      <c r="N1609" s="34"/>
      <c r="O1609" s="34"/>
      <c r="P1609" s="34"/>
      <c r="Q1609" s="34"/>
      <c r="R1609" s="34"/>
      <c r="S1609" s="34"/>
      <c r="T1609" s="34"/>
      <c r="U1609" s="34"/>
      <c r="V1609" s="37"/>
      <c r="W1609" s="33"/>
      <c r="Y1609"/>
      <c r="Z1609"/>
    </row>
    <row r="1610" spans="1:26" s="72" customFormat="1" x14ac:dyDescent="0.2">
      <c r="A1610" s="322"/>
      <c r="B1610" s="25"/>
      <c r="C1610" s="23"/>
      <c r="D1610" s="23"/>
      <c r="E1610" s="64" t="s">
        <v>54</v>
      </c>
      <c r="F1610" s="24"/>
      <c r="G1610" s="69">
        <f t="shared" ref="G1610:W1610" si="759">SUBTOTAL(9,G1611:G1613)</f>
        <v>0</v>
      </c>
      <c r="H1610" s="70">
        <f t="shared" si="759"/>
        <v>0</v>
      </c>
      <c r="I1610" s="66">
        <f t="shared" si="759"/>
        <v>0</v>
      </c>
      <c r="J1610" s="66">
        <f t="shared" si="759"/>
        <v>0</v>
      </c>
      <c r="K1610" s="67">
        <f t="shared" si="759"/>
        <v>0</v>
      </c>
      <c r="L1610" s="34">
        <f t="shared" si="759"/>
        <v>0</v>
      </c>
      <c r="M1610" s="34">
        <f t="shared" si="759"/>
        <v>0</v>
      </c>
      <c r="N1610" s="34">
        <f t="shared" si="759"/>
        <v>0</v>
      </c>
      <c r="O1610" s="34">
        <f t="shared" si="759"/>
        <v>0</v>
      </c>
      <c r="P1610" s="34">
        <f t="shared" si="759"/>
        <v>0</v>
      </c>
      <c r="Q1610" s="34">
        <f t="shared" si="759"/>
        <v>0</v>
      </c>
      <c r="R1610" s="34">
        <f t="shared" si="759"/>
        <v>0</v>
      </c>
      <c r="S1610" s="34">
        <f t="shared" si="759"/>
        <v>0</v>
      </c>
      <c r="T1610" s="34">
        <f t="shared" si="759"/>
        <v>0</v>
      </c>
      <c r="U1610" s="34">
        <f t="shared" si="759"/>
        <v>0</v>
      </c>
      <c r="V1610" s="34">
        <f t="shared" si="759"/>
        <v>0</v>
      </c>
      <c r="W1610" s="33">
        <f t="shared" si="759"/>
        <v>0</v>
      </c>
      <c r="Y1610"/>
      <c r="Z1610"/>
    </row>
    <row r="1611" spans="1:26" s="72" customFormat="1" outlineLevel="1" x14ac:dyDescent="0.2">
      <c r="A1611" s="322"/>
      <c r="B1611" s="25"/>
      <c r="C1611" s="23"/>
      <c r="D1611" s="23"/>
      <c r="E1611" s="64"/>
      <c r="F1611" s="176" t="s">
        <v>55</v>
      </c>
      <c r="G1611" s="190">
        <f>G751</f>
        <v>0</v>
      </c>
      <c r="H1611" s="242">
        <f>G1611*(1-VLOOKUP($F1611,SHT,5,FALSE))+H751*(1-VLOOKUP($F1611,SHT,5,FALSE))</f>
        <v>0</v>
      </c>
      <c r="I1611" s="179">
        <f t="shared" ref="I1611:V1611" si="760">I751*(1-VLOOKUP($F1611,SHT,5,FALSE))</f>
        <v>0</v>
      </c>
      <c r="J1611" s="179">
        <f t="shared" si="760"/>
        <v>0</v>
      </c>
      <c r="K1611" s="197">
        <f t="shared" si="760"/>
        <v>0</v>
      </c>
      <c r="L1611" s="181">
        <f t="shared" si="760"/>
        <v>0</v>
      </c>
      <c r="M1611" s="192">
        <f t="shared" si="760"/>
        <v>0</v>
      </c>
      <c r="N1611" s="182">
        <f t="shared" si="760"/>
        <v>0</v>
      </c>
      <c r="O1611" s="182">
        <f t="shared" si="760"/>
        <v>0</v>
      </c>
      <c r="P1611" s="182">
        <f t="shared" si="760"/>
        <v>0</v>
      </c>
      <c r="Q1611" s="182">
        <f t="shared" si="760"/>
        <v>0</v>
      </c>
      <c r="R1611" s="182">
        <f t="shared" si="760"/>
        <v>0</v>
      </c>
      <c r="S1611" s="182">
        <f t="shared" si="760"/>
        <v>0</v>
      </c>
      <c r="T1611" s="178">
        <f t="shared" si="760"/>
        <v>0</v>
      </c>
      <c r="U1611" s="182">
        <f t="shared" si="760"/>
        <v>0</v>
      </c>
      <c r="V1611" s="183">
        <f t="shared" si="760"/>
        <v>0</v>
      </c>
      <c r="W1611" s="46">
        <f>W751</f>
        <v>0</v>
      </c>
      <c r="Y1611"/>
      <c r="Z1611"/>
    </row>
    <row r="1612" spans="1:26" s="72" customFormat="1" outlineLevel="1" x14ac:dyDescent="0.2">
      <c r="A1612" s="322"/>
      <c r="B1612" s="25"/>
      <c r="C1612" s="23"/>
      <c r="D1612" s="23"/>
      <c r="E1612" s="24"/>
      <c r="F1612" s="176" t="s">
        <v>161</v>
      </c>
      <c r="G1612" s="190">
        <f>G752</f>
        <v>0</v>
      </c>
      <c r="H1612" s="242">
        <f>G1612*(1-VLOOKUP($F1612,SHT,5,FALSE))+H752*(1-VLOOKUP($F1612,SHT,5,FALSE))</f>
        <v>0</v>
      </c>
      <c r="I1612" s="179">
        <f t="shared" ref="I1612:V1612" si="761">I752*(1-VLOOKUP($F1612,SHT,5,FALSE))</f>
        <v>0</v>
      </c>
      <c r="J1612" s="179">
        <f t="shared" si="761"/>
        <v>0</v>
      </c>
      <c r="K1612" s="197">
        <f t="shared" si="761"/>
        <v>0</v>
      </c>
      <c r="L1612" s="181">
        <f t="shared" si="761"/>
        <v>0</v>
      </c>
      <c r="M1612" s="192">
        <f t="shared" si="761"/>
        <v>0</v>
      </c>
      <c r="N1612" s="182">
        <f t="shared" si="761"/>
        <v>0</v>
      </c>
      <c r="O1612" s="182">
        <f t="shared" si="761"/>
        <v>0</v>
      </c>
      <c r="P1612" s="182">
        <f t="shared" si="761"/>
        <v>0</v>
      </c>
      <c r="Q1612" s="182">
        <f t="shared" si="761"/>
        <v>0</v>
      </c>
      <c r="R1612" s="182">
        <f t="shared" si="761"/>
        <v>0</v>
      </c>
      <c r="S1612" s="182">
        <f t="shared" si="761"/>
        <v>0</v>
      </c>
      <c r="T1612" s="178">
        <f t="shared" si="761"/>
        <v>0</v>
      </c>
      <c r="U1612" s="182">
        <f t="shared" si="761"/>
        <v>0</v>
      </c>
      <c r="V1612" s="183">
        <f t="shared" si="761"/>
        <v>0</v>
      </c>
      <c r="W1612" s="46">
        <f>W752</f>
        <v>0</v>
      </c>
      <c r="Y1612"/>
      <c r="Z1612"/>
    </row>
    <row r="1613" spans="1:26" s="72" customFormat="1" outlineLevel="1" x14ac:dyDescent="0.2">
      <c r="A1613" s="322"/>
      <c r="B1613" s="25"/>
      <c r="C1613" s="23"/>
      <c r="D1613" s="23"/>
      <c r="E1613" s="24"/>
      <c r="F1613" s="176" t="s">
        <v>331</v>
      </c>
      <c r="G1613" s="190">
        <f>G753</f>
        <v>0</v>
      </c>
      <c r="H1613" s="242">
        <f>G1613*(1-VLOOKUP($F1613,SHT,5,FALSE))+H753*(1-VLOOKUP($F1613,SHT,5,FALSE))</f>
        <v>0</v>
      </c>
      <c r="I1613" s="179">
        <f t="shared" ref="I1613:V1613" si="762">I753*(1-VLOOKUP($F1613,SHT,5,FALSE))</f>
        <v>0</v>
      </c>
      <c r="J1613" s="179">
        <f t="shared" si="762"/>
        <v>0</v>
      </c>
      <c r="K1613" s="197">
        <f t="shared" si="762"/>
        <v>0</v>
      </c>
      <c r="L1613" s="181">
        <f t="shared" si="762"/>
        <v>0</v>
      </c>
      <c r="M1613" s="192">
        <f t="shared" si="762"/>
        <v>0</v>
      </c>
      <c r="N1613" s="182">
        <f t="shared" si="762"/>
        <v>0</v>
      </c>
      <c r="O1613" s="182">
        <f t="shared" si="762"/>
        <v>0</v>
      </c>
      <c r="P1613" s="182">
        <f t="shared" si="762"/>
        <v>0</v>
      </c>
      <c r="Q1613" s="182">
        <f t="shared" si="762"/>
        <v>0</v>
      </c>
      <c r="R1613" s="182">
        <f t="shared" si="762"/>
        <v>0</v>
      </c>
      <c r="S1613" s="182">
        <f t="shared" si="762"/>
        <v>0</v>
      </c>
      <c r="T1613" s="178">
        <f t="shared" si="762"/>
        <v>0</v>
      </c>
      <c r="U1613" s="182">
        <f t="shared" si="762"/>
        <v>0</v>
      </c>
      <c r="V1613" s="183">
        <f t="shared" si="762"/>
        <v>0</v>
      </c>
      <c r="W1613" s="46">
        <f>W753</f>
        <v>0</v>
      </c>
      <c r="Y1613"/>
      <c r="Z1613"/>
    </row>
    <row r="1614" spans="1:26" s="72" customFormat="1" x14ac:dyDescent="0.2">
      <c r="A1614" s="322"/>
      <c r="B1614" s="25"/>
      <c r="C1614" s="23"/>
      <c r="D1614" s="23"/>
      <c r="E1614" s="24" t="s">
        <v>56</v>
      </c>
      <c r="F1614" s="24"/>
      <c r="G1614" s="69">
        <f t="shared" ref="G1614:W1614" si="763">SUBTOTAL(9,G1615:G1617)</f>
        <v>0</v>
      </c>
      <c r="H1614" s="70">
        <f t="shared" si="763"/>
        <v>0</v>
      </c>
      <c r="I1614" s="66">
        <f t="shared" si="763"/>
        <v>0</v>
      </c>
      <c r="J1614" s="66">
        <f t="shared" si="763"/>
        <v>0</v>
      </c>
      <c r="K1614" s="67">
        <f t="shared" si="763"/>
        <v>0</v>
      </c>
      <c r="L1614" s="34">
        <f t="shared" si="763"/>
        <v>0</v>
      </c>
      <c r="M1614" s="34">
        <f t="shared" si="763"/>
        <v>0</v>
      </c>
      <c r="N1614" s="34">
        <f t="shared" si="763"/>
        <v>0</v>
      </c>
      <c r="O1614" s="34">
        <f t="shared" si="763"/>
        <v>0</v>
      </c>
      <c r="P1614" s="34">
        <f t="shared" si="763"/>
        <v>0</v>
      </c>
      <c r="Q1614" s="34">
        <f t="shared" si="763"/>
        <v>0</v>
      </c>
      <c r="R1614" s="34">
        <f t="shared" si="763"/>
        <v>0</v>
      </c>
      <c r="S1614" s="34">
        <f t="shared" si="763"/>
        <v>0</v>
      </c>
      <c r="T1614" s="34">
        <f t="shared" si="763"/>
        <v>0</v>
      </c>
      <c r="U1614" s="34">
        <f t="shared" si="763"/>
        <v>0</v>
      </c>
      <c r="V1614" s="34">
        <f t="shared" si="763"/>
        <v>0</v>
      </c>
      <c r="W1614" s="33">
        <f t="shared" si="763"/>
        <v>0</v>
      </c>
      <c r="Y1614"/>
      <c r="Z1614"/>
    </row>
    <row r="1615" spans="1:26" s="72" customFormat="1" outlineLevel="1" x14ac:dyDescent="0.2">
      <c r="A1615" s="322"/>
      <c r="B1615" s="25"/>
      <c r="C1615" s="23"/>
      <c r="D1615" s="23"/>
      <c r="E1615" s="24"/>
      <c r="F1615" s="176" t="s">
        <v>162</v>
      </c>
      <c r="G1615" s="190">
        <f>G755</f>
        <v>0</v>
      </c>
      <c r="H1615" s="242">
        <f>G1615*(1-VLOOKUP($F1615,SHT,5,FALSE))+H755*(1-VLOOKUP($F1615,SHT,5,FALSE))</f>
        <v>0</v>
      </c>
      <c r="I1615" s="179">
        <f t="shared" ref="I1615:V1615" si="764">I755*(1-VLOOKUP($F1615,SHT,5,FALSE))</f>
        <v>0</v>
      </c>
      <c r="J1615" s="179">
        <f t="shared" si="764"/>
        <v>0</v>
      </c>
      <c r="K1615" s="197">
        <f t="shared" si="764"/>
        <v>0</v>
      </c>
      <c r="L1615" s="181">
        <f t="shared" si="764"/>
        <v>0</v>
      </c>
      <c r="M1615" s="192">
        <f t="shared" si="764"/>
        <v>0</v>
      </c>
      <c r="N1615" s="182">
        <f t="shared" si="764"/>
        <v>0</v>
      </c>
      <c r="O1615" s="182">
        <f t="shared" si="764"/>
        <v>0</v>
      </c>
      <c r="P1615" s="182">
        <f t="shared" si="764"/>
        <v>0</v>
      </c>
      <c r="Q1615" s="182">
        <f t="shared" si="764"/>
        <v>0</v>
      </c>
      <c r="R1615" s="182">
        <f t="shared" si="764"/>
        <v>0</v>
      </c>
      <c r="S1615" s="182">
        <f t="shared" si="764"/>
        <v>0</v>
      </c>
      <c r="T1615" s="178">
        <f t="shared" si="764"/>
        <v>0</v>
      </c>
      <c r="U1615" s="182">
        <f t="shared" si="764"/>
        <v>0</v>
      </c>
      <c r="V1615" s="183">
        <f t="shared" si="764"/>
        <v>0</v>
      </c>
      <c r="W1615" s="46">
        <f>W755</f>
        <v>0</v>
      </c>
      <c r="Y1615"/>
      <c r="Z1615"/>
    </row>
    <row r="1616" spans="1:26" s="72" customFormat="1" outlineLevel="1" x14ac:dyDescent="0.2">
      <c r="A1616" s="322"/>
      <c r="B1616" s="25"/>
      <c r="C1616" s="23"/>
      <c r="D1616" s="23"/>
      <c r="E1616" s="24"/>
      <c r="F1616" s="176" t="s">
        <v>163</v>
      </c>
      <c r="G1616" s="190">
        <f>G756</f>
        <v>0</v>
      </c>
      <c r="H1616" s="242">
        <f>G1616*(1-VLOOKUP($F1616,SHT,5,FALSE))+H756*(1-VLOOKUP($F1616,SHT,5,FALSE))</f>
        <v>0</v>
      </c>
      <c r="I1616" s="179">
        <f t="shared" ref="I1616:V1616" si="765">I756*(1-VLOOKUP($F1616,SHT,5,FALSE))</f>
        <v>0</v>
      </c>
      <c r="J1616" s="179">
        <f t="shared" si="765"/>
        <v>0</v>
      </c>
      <c r="K1616" s="197">
        <f t="shared" si="765"/>
        <v>0</v>
      </c>
      <c r="L1616" s="181">
        <f t="shared" si="765"/>
        <v>0</v>
      </c>
      <c r="M1616" s="192">
        <f t="shared" si="765"/>
        <v>0</v>
      </c>
      <c r="N1616" s="182">
        <f t="shared" si="765"/>
        <v>0</v>
      </c>
      <c r="O1616" s="182">
        <f t="shared" si="765"/>
        <v>0</v>
      </c>
      <c r="P1616" s="182">
        <f t="shared" si="765"/>
        <v>0</v>
      </c>
      <c r="Q1616" s="182">
        <f t="shared" si="765"/>
        <v>0</v>
      </c>
      <c r="R1616" s="182">
        <f t="shared" si="765"/>
        <v>0</v>
      </c>
      <c r="S1616" s="182">
        <f t="shared" si="765"/>
        <v>0</v>
      </c>
      <c r="T1616" s="178">
        <f t="shared" si="765"/>
        <v>0</v>
      </c>
      <c r="U1616" s="182">
        <f t="shared" si="765"/>
        <v>0</v>
      </c>
      <c r="V1616" s="183">
        <f t="shared" si="765"/>
        <v>0</v>
      </c>
      <c r="W1616" s="46">
        <f>W756</f>
        <v>0</v>
      </c>
      <c r="Y1616"/>
      <c r="Z1616"/>
    </row>
    <row r="1617" spans="1:26" s="72" customFormat="1" outlineLevel="1" x14ac:dyDescent="0.2">
      <c r="A1617" s="322"/>
      <c r="B1617" s="25"/>
      <c r="C1617" s="23"/>
      <c r="D1617" s="23"/>
      <c r="E1617" s="24"/>
      <c r="F1617" s="176" t="s">
        <v>332</v>
      </c>
      <c r="G1617" s="190">
        <f>G757</f>
        <v>0</v>
      </c>
      <c r="H1617" s="242">
        <f>G1617*(1-VLOOKUP($F1617,SHT,5,FALSE))+H757*(1-VLOOKUP($F1617,SHT,5,FALSE))</f>
        <v>0</v>
      </c>
      <c r="I1617" s="179">
        <f t="shared" ref="I1617:V1617" si="766">I757*(1-VLOOKUP($F1617,SHT,5,FALSE))</f>
        <v>0</v>
      </c>
      <c r="J1617" s="179">
        <f t="shared" si="766"/>
        <v>0</v>
      </c>
      <c r="K1617" s="197">
        <f t="shared" si="766"/>
        <v>0</v>
      </c>
      <c r="L1617" s="181">
        <f t="shared" si="766"/>
        <v>0</v>
      </c>
      <c r="M1617" s="192">
        <f t="shared" si="766"/>
        <v>0</v>
      </c>
      <c r="N1617" s="182">
        <f t="shared" si="766"/>
        <v>0</v>
      </c>
      <c r="O1617" s="182">
        <f t="shared" si="766"/>
        <v>0</v>
      </c>
      <c r="P1617" s="182">
        <f t="shared" si="766"/>
        <v>0</v>
      </c>
      <c r="Q1617" s="182">
        <f t="shared" si="766"/>
        <v>0</v>
      </c>
      <c r="R1617" s="182">
        <f t="shared" si="766"/>
        <v>0</v>
      </c>
      <c r="S1617" s="182">
        <f t="shared" si="766"/>
        <v>0</v>
      </c>
      <c r="T1617" s="178">
        <f t="shared" si="766"/>
        <v>0</v>
      </c>
      <c r="U1617" s="182">
        <f t="shared" si="766"/>
        <v>0</v>
      </c>
      <c r="V1617" s="183">
        <f t="shared" si="766"/>
        <v>0</v>
      </c>
      <c r="W1617" s="46">
        <f>W757</f>
        <v>0</v>
      </c>
      <c r="Y1617"/>
      <c r="Z1617"/>
    </row>
    <row r="1618" spans="1:26" s="72" customFormat="1" x14ac:dyDescent="0.2">
      <c r="A1618" s="322"/>
      <c r="B1618" s="25"/>
      <c r="C1618" s="23"/>
      <c r="D1618" s="23"/>
      <c r="E1618" s="24" t="s">
        <v>57</v>
      </c>
      <c r="F1618" s="24"/>
      <c r="G1618" s="69">
        <f t="shared" ref="G1618:W1618" si="767">SUBTOTAL(9,G1619:G1621)</f>
        <v>0</v>
      </c>
      <c r="H1618" s="70">
        <f t="shared" si="767"/>
        <v>0</v>
      </c>
      <c r="I1618" s="66">
        <f t="shared" si="767"/>
        <v>0</v>
      </c>
      <c r="J1618" s="66">
        <f t="shared" si="767"/>
        <v>0</v>
      </c>
      <c r="K1618" s="67">
        <f t="shared" si="767"/>
        <v>0</v>
      </c>
      <c r="L1618" s="34">
        <f t="shared" si="767"/>
        <v>0</v>
      </c>
      <c r="M1618" s="34">
        <f t="shared" si="767"/>
        <v>0</v>
      </c>
      <c r="N1618" s="34">
        <f t="shared" si="767"/>
        <v>0</v>
      </c>
      <c r="O1618" s="34">
        <f t="shared" si="767"/>
        <v>0</v>
      </c>
      <c r="P1618" s="34">
        <f t="shared" si="767"/>
        <v>0</v>
      </c>
      <c r="Q1618" s="34">
        <f t="shared" si="767"/>
        <v>0</v>
      </c>
      <c r="R1618" s="34">
        <f t="shared" si="767"/>
        <v>0</v>
      </c>
      <c r="S1618" s="34">
        <f t="shared" si="767"/>
        <v>0</v>
      </c>
      <c r="T1618" s="34">
        <f t="shared" si="767"/>
        <v>0</v>
      </c>
      <c r="U1618" s="34">
        <f t="shared" si="767"/>
        <v>0</v>
      </c>
      <c r="V1618" s="34">
        <f t="shared" si="767"/>
        <v>0</v>
      </c>
      <c r="W1618" s="33">
        <f t="shared" si="767"/>
        <v>0</v>
      </c>
      <c r="Y1618"/>
      <c r="Z1618"/>
    </row>
    <row r="1619" spans="1:26" s="72" customFormat="1" outlineLevel="1" x14ac:dyDescent="0.2">
      <c r="A1619" s="322"/>
      <c r="B1619" s="25"/>
      <c r="C1619" s="23"/>
      <c r="D1619" s="23"/>
      <c r="E1619" s="24"/>
      <c r="F1619" s="176" t="s">
        <v>164</v>
      </c>
      <c r="G1619" s="190">
        <f>G759</f>
        <v>0</v>
      </c>
      <c r="H1619" s="242">
        <f>G1619*(1-VLOOKUP($F1619,SHT,5,FALSE))+H759*(1-VLOOKUP($F1619,SHT,5,FALSE))</f>
        <v>0</v>
      </c>
      <c r="I1619" s="179">
        <f t="shared" ref="I1619:V1619" si="768">I759*(1-VLOOKUP($F1619,SHT,5,FALSE))</f>
        <v>0</v>
      </c>
      <c r="J1619" s="179">
        <f t="shared" si="768"/>
        <v>0</v>
      </c>
      <c r="K1619" s="197">
        <f t="shared" si="768"/>
        <v>0</v>
      </c>
      <c r="L1619" s="181">
        <f t="shared" si="768"/>
        <v>0</v>
      </c>
      <c r="M1619" s="192">
        <f t="shared" si="768"/>
        <v>0</v>
      </c>
      <c r="N1619" s="182">
        <f t="shared" si="768"/>
        <v>0</v>
      </c>
      <c r="O1619" s="182">
        <f t="shared" si="768"/>
        <v>0</v>
      </c>
      <c r="P1619" s="182">
        <f t="shared" si="768"/>
        <v>0</v>
      </c>
      <c r="Q1619" s="182">
        <f t="shared" si="768"/>
        <v>0</v>
      </c>
      <c r="R1619" s="182">
        <f t="shared" si="768"/>
        <v>0</v>
      </c>
      <c r="S1619" s="182">
        <f t="shared" si="768"/>
        <v>0</v>
      </c>
      <c r="T1619" s="178">
        <f t="shared" si="768"/>
        <v>0</v>
      </c>
      <c r="U1619" s="182">
        <f t="shared" si="768"/>
        <v>0</v>
      </c>
      <c r="V1619" s="183">
        <f t="shared" si="768"/>
        <v>0</v>
      </c>
      <c r="W1619" s="46">
        <f>W759</f>
        <v>0</v>
      </c>
      <c r="Y1619"/>
      <c r="Z1619"/>
    </row>
    <row r="1620" spans="1:26" s="72" customFormat="1" outlineLevel="1" x14ac:dyDescent="0.2">
      <c r="A1620" s="322"/>
      <c r="B1620" s="25"/>
      <c r="C1620" s="23"/>
      <c r="D1620" s="23"/>
      <c r="E1620" s="24"/>
      <c r="F1620" s="176" t="s">
        <v>255</v>
      </c>
      <c r="G1620" s="190">
        <f>G760</f>
        <v>0</v>
      </c>
      <c r="H1620" s="242">
        <f>G1620*(1-VLOOKUP($F1620,SHT,5,FALSE))+H760*(1-VLOOKUP($F1620,SHT,5,FALSE))</f>
        <v>0</v>
      </c>
      <c r="I1620" s="179">
        <f t="shared" ref="I1620:V1620" si="769">I760*(1-VLOOKUP($F1620,SHT,5,FALSE))</f>
        <v>0</v>
      </c>
      <c r="J1620" s="179">
        <f t="shared" si="769"/>
        <v>0</v>
      </c>
      <c r="K1620" s="197">
        <f t="shared" si="769"/>
        <v>0</v>
      </c>
      <c r="L1620" s="181">
        <f t="shared" si="769"/>
        <v>0</v>
      </c>
      <c r="M1620" s="192">
        <f t="shared" si="769"/>
        <v>0</v>
      </c>
      <c r="N1620" s="182">
        <f t="shared" si="769"/>
        <v>0</v>
      </c>
      <c r="O1620" s="182">
        <f t="shared" si="769"/>
        <v>0</v>
      </c>
      <c r="P1620" s="182">
        <f t="shared" si="769"/>
        <v>0</v>
      </c>
      <c r="Q1620" s="182">
        <f t="shared" si="769"/>
        <v>0</v>
      </c>
      <c r="R1620" s="182">
        <f t="shared" si="769"/>
        <v>0</v>
      </c>
      <c r="S1620" s="182">
        <f t="shared" si="769"/>
        <v>0</v>
      </c>
      <c r="T1620" s="178">
        <f t="shared" si="769"/>
        <v>0</v>
      </c>
      <c r="U1620" s="182">
        <f t="shared" si="769"/>
        <v>0</v>
      </c>
      <c r="V1620" s="183">
        <f t="shared" si="769"/>
        <v>0</v>
      </c>
      <c r="W1620" s="46">
        <f>W760</f>
        <v>0</v>
      </c>
      <c r="Y1620"/>
      <c r="Z1620"/>
    </row>
    <row r="1621" spans="1:26" s="72" customFormat="1" outlineLevel="1" x14ac:dyDescent="0.2">
      <c r="A1621" s="322"/>
      <c r="B1621" s="25"/>
      <c r="C1621" s="23"/>
      <c r="D1621" s="23"/>
      <c r="E1621" s="24"/>
      <c r="F1621" s="176" t="s">
        <v>333</v>
      </c>
      <c r="G1621" s="190">
        <f>G761</f>
        <v>0</v>
      </c>
      <c r="H1621" s="242">
        <f>G1621*(1-VLOOKUP($F1621,SHT,5,FALSE))+H761*(1-VLOOKUP($F1621,SHT,5,FALSE))</f>
        <v>0</v>
      </c>
      <c r="I1621" s="179">
        <f t="shared" ref="I1621:V1621" si="770">I761*(1-VLOOKUP($F1621,SHT,5,FALSE))</f>
        <v>0</v>
      </c>
      <c r="J1621" s="179">
        <f t="shared" si="770"/>
        <v>0</v>
      </c>
      <c r="K1621" s="197">
        <f t="shared" si="770"/>
        <v>0</v>
      </c>
      <c r="L1621" s="181">
        <f t="shared" si="770"/>
        <v>0</v>
      </c>
      <c r="M1621" s="192">
        <f t="shared" si="770"/>
        <v>0</v>
      </c>
      <c r="N1621" s="182">
        <f t="shared" si="770"/>
        <v>0</v>
      </c>
      <c r="O1621" s="182">
        <f t="shared" si="770"/>
        <v>0</v>
      </c>
      <c r="P1621" s="182">
        <f t="shared" si="770"/>
        <v>0</v>
      </c>
      <c r="Q1621" s="182">
        <f t="shared" si="770"/>
        <v>0</v>
      </c>
      <c r="R1621" s="182">
        <f t="shared" si="770"/>
        <v>0</v>
      </c>
      <c r="S1621" s="182">
        <f t="shared" si="770"/>
        <v>0</v>
      </c>
      <c r="T1621" s="178">
        <f t="shared" si="770"/>
        <v>0</v>
      </c>
      <c r="U1621" s="182">
        <f t="shared" si="770"/>
        <v>0</v>
      </c>
      <c r="V1621" s="183">
        <f t="shared" si="770"/>
        <v>0</v>
      </c>
      <c r="W1621" s="46">
        <f>W761</f>
        <v>0</v>
      </c>
      <c r="Y1621"/>
      <c r="Z1621"/>
    </row>
    <row r="1622" spans="1:26" s="72" customFormat="1" x14ac:dyDescent="0.2">
      <c r="A1622" s="322"/>
      <c r="B1622" s="25"/>
      <c r="C1622" s="23"/>
      <c r="D1622" s="23" t="s">
        <v>58</v>
      </c>
      <c r="E1622" s="24"/>
      <c r="F1622" s="24"/>
      <c r="G1622" s="69"/>
      <c r="H1622" s="70"/>
      <c r="I1622" s="66"/>
      <c r="J1622" s="66"/>
      <c r="K1622" s="67"/>
      <c r="L1622" s="51"/>
      <c r="M1622" s="34"/>
      <c r="N1622" s="34"/>
      <c r="O1622" s="34"/>
      <c r="P1622" s="34"/>
      <c r="Q1622" s="34"/>
      <c r="R1622" s="34"/>
      <c r="S1622" s="34"/>
      <c r="T1622" s="34"/>
      <c r="U1622" s="34"/>
      <c r="V1622" s="37"/>
      <c r="W1622" s="33"/>
      <c r="Y1622"/>
      <c r="Z1622"/>
    </row>
    <row r="1623" spans="1:26" s="72" customFormat="1" x14ac:dyDescent="0.2">
      <c r="A1623" s="322"/>
      <c r="B1623" s="25"/>
      <c r="C1623" s="23"/>
      <c r="D1623" s="23"/>
      <c r="E1623" s="24" t="s">
        <v>172</v>
      </c>
      <c r="F1623" s="24"/>
      <c r="G1623" s="69">
        <f t="shared" ref="G1623:W1623" si="771">SUBTOTAL(9,G1624:G1625)</f>
        <v>0</v>
      </c>
      <c r="H1623" s="70">
        <f t="shared" si="771"/>
        <v>0</v>
      </c>
      <c r="I1623" s="66">
        <f t="shared" si="771"/>
        <v>0</v>
      </c>
      <c r="J1623" s="66">
        <f t="shared" si="771"/>
        <v>0</v>
      </c>
      <c r="K1623" s="67">
        <f t="shared" si="771"/>
        <v>0</v>
      </c>
      <c r="L1623" s="34">
        <f t="shared" si="771"/>
        <v>0</v>
      </c>
      <c r="M1623" s="34">
        <f t="shared" si="771"/>
        <v>0</v>
      </c>
      <c r="N1623" s="34">
        <f t="shared" si="771"/>
        <v>0</v>
      </c>
      <c r="O1623" s="34">
        <f t="shared" si="771"/>
        <v>0</v>
      </c>
      <c r="P1623" s="34">
        <f t="shared" si="771"/>
        <v>0</v>
      </c>
      <c r="Q1623" s="34">
        <f t="shared" si="771"/>
        <v>0</v>
      </c>
      <c r="R1623" s="34">
        <f t="shared" si="771"/>
        <v>0</v>
      </c>
      <c r="S1623" s="34">
        <f t="shared" si="771"/>
        <v>0</v>
      </c>
      <c r="T1623" s="34">
        <f t="shared" si="771"/>
        <v>0</v>
      </c>
      <c r="U1623" s="34">
        <f t="shared" si="771"/>
        <v>0</v>
      </c>
      <c r="V1623" s="37">
        <f t="shared" si="771"/>
        <v>0</v>
      </c>
      <c r="W1623" s="33">
        <f t="shared" si="771"/>
        <v>0</v>
      </c>
      <c r="Y1623"/>
      <c r="Z1623"/>
    </row>
    <row r="1624" spans="1:26" s="72" customFormat="1" outlineLevel="1" x14ac:dyDescent="0.2">
      <c r="A1624" s="322"/>
      <c r="B1624" s="25"/>
      <c r="C1624" s="23"/>
      <c r="D1624" s="23"/>
      <c r="E1624" s="24"/>
      <c r="F1624" s="176" t="s">
        <v>61</v>
      </c>
      <c r="G1624" s="190">
        <f>G764</f>
        <v>0</v>
      </c>
      <c r="H1624" s="242">
        <f>G1624*(1-VLOOKUP($F1624,SHT,5,FALSE))+H764*(1-VLOOKUP($F1624,SHT,5,FALSE))</f>
        <v>0</v>
      </c>
      <c r="I1624" s="179">
        <f t="shared" ref="I1624:V1624" si="772">I764*(1-VLOOKUP($F1624,SHT,5,FALSE))</f>
        <v>0</v>
      </c>
      <c r="J1624" s="179">
        <f t="shared" si="772"/>
        <v>0</v>
      </c>
      <c r="K1624" s="197">
        <f t="shared" si="772"/>
        <v>0</v>
      </c>
      <c r="L1624" s="181">
        <f t="shared" si="772"/>
        <v>0</v>
      </c>
      <c r="M1624" s="192">
        <f t="shared" si="772"/>
        <v>0</v>
      </c>
      <c r="N1624" s="182">
        <f t="shared" si="772"/>
        <v>0</v>
      </c>
      <c r="O1624" s="182">
        <f t="shared" si="772"/>
        <v>0</v>
      </c>
      <c r="P1624" s="182">
        <f t="shared" si="772"/>
        <v>0</v>
      </c>
      <c r="Q1624" s="182">
        <f t="shared" si="772"/>
        <v>0</v>
      </c>
      <c r="R1624" s="182">
        <f t="shared" si="772"/>
        <v>0</v>
      </c>
      <c r="S1624" s="182">
        <f t="shared" si="772"/>
        <v>0</v>
      </c>
      <c r="T1624" s="178">
        <f t="shared" si="772"/>
        <v>0</v>
      </c>
      <c r="U1624" s="182">
        <f t="shared" si="772"/>
        <v>0</v>
      </c>
      <c r="V1624" s="183">
        <f t="shared" si="772"/>
        <v>0</v>
      </c>
      <c r="W1624" s="46">
        <f>W764</f>
        <v>0</v>
      </c>
      <c r="Y1624"/>
      <c r="Z1624"/>
    </row>
    <row r="1625" spans="1:26" s="72" customFormat="1" outlineLevel="1" x14ac:dyDescent="0.2">
      <c r="A1625" s="322"/>
      <c r="B1625" s="25"/>
      <c r="C1625" s="23"/>
      <c r="D1625" s="23"/>
      <c r="E1625" s="24"/>
      <c r="F1625" s="176" t="s">
        <v>173</v>
      </c>
      <c r="G1625" s="190">
        <f>G765</f>
        <v>0</v>
      </c>
      <c r="H1625" s="242">
        <f>G1625*(1-VLOOKUP($F1625,SHT,5,FALSE))+H765*(1-VLOOKUP($F1625,SHT,5,FALSE))</f>
        <v>0</v>
      </c>
      <c r="I1625" s="179">
        <f t="shared" ref="I1625:V1625" si="773">I765*(1-VLOOKUP($F1625,SHT,5,FALSE))</f>
        <v>0</v>
      </c>
      <c r="J1625" s="179">
        <f t="shared" si="773"/>
        <v>0</v>
      </c>
      <c r="K1625" s="197">
        <f t="shared" si="773"/>
        <v>0</v>
      </c>
      <c r="L1625" s="181">
        <f t="shared" si="773"/>
        <v>0</v>
      </c>
      <c r="M1625" s="192">
        <f t="shared" si="773"/>
        <v>0</v>
      </c>
      <c r="N1625" s="182">
        <f t="shared" si="773"/>
        <v>0</v>
      </c>
      <c r="O1625" s="182">
        <f t="shared" si="773"/>
        <v>0</v>
      </c>
      <c r="P1625" s="182">
        <f t="shared" si="773"/>
        <v>0</v>
      </c>
      <c r="Q1625" s="182">
        <f t="shared" si="773"/>
        <v>0</v>
      </c>
      <c r="R1625" s="182">
        <f t="shared" si="773"/>
        <v>0</v>
      </c>
      <c r="S1625" s="182">
        <f t="shared" si="773"/>
        <v>0</v>
      </c>
      <c r="T1625" s="178">
        <f t="shared" si="773"/>
        <v>0</v>
      </c>
      <c r="U1625" s="182">
        <f t="shared" si="773"/>
        <v>0</v>
      </c>
      <c r="V1625" s="183">
        <f t="shared" si="773"/>
        <v>0</v>
      </c>
      <c r="W1625" s="46">
        <f>W765</f>
        <v>0</v>
      </c>
      <c r="Y1625"/>
      <c r="Z1625"/>
    </row>
    <row r="1626" spans="1:26" s="72" customFormat="1" x14ac:dyDescent="0.2">
      <c r="A1626" s="322"/>
      <c r="B1626" s="25"/>
      <c r="C1626" s="23"/>
      <c r="D1626" s="23"/>
      <c r="E1626" s="24" t="s">
        <v>166</v>
      </c>
      <c r="F1626" s="24"/>
      <c r="G1626" s="69">
        <f t="shared" ref="G1626:W1626" si="774">SUBTOTAL(9,G1627:G1629)</f>
        <v>0</v>
      </c>
      <c r="H1626" s="70">
        <f t="shared" si="774"/>
        <v>0</v>
      </c>
      <c r="I1626" s="66">
        <f t="shared" si="774"/>
        <v>0</v>
      </c>
      <c r="J1626" s="66">
        <f t="shared" si="774"/>
        <v>0</v>
      </c>
      <c r="K1626" s="67">
        <f t="shared" si="774"/>
        <v>0</v>
      </c>
      <c r="L1626" s="34">
        <f t="shared" si="774"/>
        <v>0</v>
      </c>
      <c r="M1626" s="34">
        <f t="shared" si="774"/>
        <v>0</v>
      </c>
      <c r="N1626" s="34">
        <f t="shared" si="774"/>
        <v>0</v>
      </c>
      <c r="O1626" s="34">
        <f t="shared" si="774"/>
        <v>0</v>
      </c>
      <c r="P1626" s="34">
        <f t="shared" si="774"/>
        <v>0</v>
      </c>
      <c r="Q1626" s="34">
        <f t="shared" si="774"/>
        <v>0</v>
      </c>
      <c r="R1626" s="34">
        <f t="shared" si="774"/>
        <v>0</v>
      </c>
      <c r="S1626" s="34">
        <f t="shared" si="774"/>
        <v>0</v>
      </c>
      <c r="T1626" s="34">
        <f t="shared" si="774"/>
        <v>0</v>
      </c>
      <c r="U1626" s="34">
        <f t="shared" si="774"/>
        <v>0</v>
      </c>
      <c r="V1626" s="34">
        <f t="shared" si="774"/>
        <v>0</v>
      </c>
      <c r="W1626" s="33">
        <f t="shared" si="774"/>
        <v>0</v>
      </c>
      <c r="Y1626"/>
      <c r="Z1626"/>
    </row>
    <row r="1627" spans="1:26" s="72" customFormat="1" outlineLevel="1" x14ac:dyDescent="0.2">
      <c r="A1627" s="322"/>
      <c r="B1627" s="25"/>
      <c r="C1627" s="23"/>
      <c r="D1627" s="23"/>
      <c r="E1627" s="24"/>
      <c r="F1627" s="176" t="s">
        <v>59</v>
      </c>
      <c r="G1627" s="190">
        <f>G767</f>
        <v>0</v>
      </c>
      <c r="H1627" s="242">
        <f>G1627*(1-VLOOKUP($F1627,SHT,5,FALSE))+H767*(1-VLOOKUP($F1627,SHT,5,FALSE))</f>
        <v>0</v>
      </c>
      <c r="I1627" s="179">
        <f t="shared" ref="I1627:V1627" si="775">I767*(1-VLOOKUP($F1627,SHT,5,FALSE))</f>
        <v>0</v>
      </c>
      <c r="J1627" s="179">
        <f t="shared" si="775"/>
        <v>0</v>
      </c>
      <c r="K1627" s="197">
        <f t="shared" si="775"/>
        <v>0</v>
      </c>
      <c r="L1627" s="181">
        <f t="shared" si="775"/>
        <v>0</v>
      </c>
      <c r="M1627" s="192">
        <f t="shared" si="775"/>
        <v>0</v>
      </c>
      <c r="N1627" s="182">
        <f t="shared" si="775"/>
        <v>0</v>
      </c>
      <c r="O1627" s="182">
        <f t="shared" si="775"/>
        <v>0</v>
      </c>
      <c r="P1627" s="182">
        <f t="shared" si="775"/>
        <v>0</v>
      </c>
      <c r="Q1627" s="182">
        <f t="shared" si="775"/>
        <v>0</v>
      </c>
      <c r="R1627" s="182">
        <f t="shared" si="775"/>
        <v>0</v>
      </c>
      <c r="S1627" s="182">
        <f t="shared" si="775"/>
        <v>0</v>
      </c>
      <c r="T1627" s="178">
        <f t="shared" si="775"/>
        <v>0</v>
      </c>
      <c r="U1627" s="182">
        <f t="shared" si="775"/>
        <v>0</v>
      </c>
      <c r="V1627" s="183">
        <f t="shared" si="775"/>
        <v>0</v>
      </c>
      <c r="W1627" s="46">
        <f>W767</f>
        <v>0</v>
      </c>
      <c r="Y1627"/>
      <c r="Z1627"/>
    </row>
    <row r="1628" spans="1:26" s="72" customFormat="1" outlineLevel="1" x14ac:dyDescent="0.2">
      <c r="A1628" s="322"/>
      <c r="B1628" s="25"/>
      <c r="C1628" s="23"/>
      <c r="D1628" s="23"/>
      <c r="E1628" s="24"/>
      <c r="F1628" s="176" t="s">
        <v>167</v>
      </c>
      <c r="G1628" s="190">
        <f>G768</f>
        <v>0</v>
      </c>
      <c r="H1628" s="242">
        <f>G1628*(1-VLOOKUP($F1628,SHT,5,FALSE))+H768*(1-VLOOKUP($F1628,SHT,5,FALSE))</f>
        <v>0</v>
      </c>
      <c r="I1628" s="179">
        <f t="shared" ref="I1628:V1628" si="776">I768*(1-VLOOKUP($F1628,SHT,5,FALSE))</f>
        <v>0</v>
      </c>
      <c r="J1628" s="179">
        <f t="shared" si="776"/>
        <v>0</v>
      </c>
      <c r="K1628" s="197">
        <f t="shared" si="776"/>
        <v>0</v>
      </c>
      <c r="L1628" s="181">
        <f t="shared" si="776"/>
        <v>0</v>
      </c>
      <c r="M1628" s="192">
        <f t="shared" si="776"/>
        <v>0</v>
      </c>
      <c r="N1628" s="182">
        <f t="shared" si="776"/>
        <v>0</v>
      </c>
      <c r="O1628" s="182">
        <f t="shared" si="776"/>
        <v>0</v>
      </c>
      <c r="P1628" s="182">
        <f t="shared" si="776"/>
        <v>0</v>
      </c>
      <c r="Q1628" s="182">
        <f t="shared" si="776"/>
        <v>0</v>
      </c>
      <c r="R1628" s="182">
        <f t="shared" si="776"/>
        <v>0</v>
      </c>
      <c r="S1628" s="182">
        <f t="shared" si="776"/>
        <v>0</v>
      </c>
      <c r="T1628" s="178">
        <f t="shared" si="776"/>
        <v>0</v>
      </c>
      <c r="U1628" s="182">
        <f t="shared" si="776"/>
        <v>0</v>
      </c>
      <c r="V1628" s="183">
        <f t="shared" si="776"/>
        <v>0</v>
      </c>
      <c r="W1628" s="46">
        <f>W768</f>
        <v>0</v>
      </c>
      <c r="Y1628"/>
      <c r="Z1628"/>
    </row>
    <row r="1629" spans="1:26" s="72" customFormat="1" outlineLevel="1" x14ac:dyDescent="0.2">
      <c r="A1629" s="322"/>
      <c r="B1629" s="25"/>
      <c r="C1629" s="23"/>
      <c r="D1629" s="23"/>
      <c r="E1629" s="24"/>
      <c r="F1629" s="176" t="s">
        <v>168</v>
      </c>
      <c r="G1629" s="190">
        <f>G769</f>
        <v>0</v>
      </c>
      <c r="H1629" s="242">
        <f>G1629*(1-VLOOKUP($F1629,SHT,5,FALSE))+H769*(1-VLOOKUP($F1629,SHT,5,FALSE))</f>
        <v>0</v>
      </c>
      <c r="I1629" s="179">
        <f t="shared" ref="I1629:V1629" si="777">I769*(1-VLOOKUP($F1629,SHT,5,FALSE))</f>
        <v>0</v>
      </c>
      <c r="J1629" s="179">
        <f t="shared" si="777"/>
        <v>0</v>
      </c>
      <c r="K1629" s="197">
        <f t="shared" si="777"/>
        <v>0</v>
      </c>
      <c r="L1629" s="181">
        <f t="shared" si="777"/>
        <v>0</v>
      </c>
      <c r="M1629" s="192">
        <f t="shared" si="777"/>
        <v>0</v>
      </c>
      <c r="N1629" s="182">
        <f t="shared" si="777"/>
        <v>0</v>
      </c>
      <c r="O1629" s="182">
        <f t="shared" si="777"/>
        <v>0</v>
      </c>
      <c r="P1629" s="182">
        <f t="shared" si="777"/>
        <v>0</v>
      </c>
      <c r="Q1629" s="182">
        <f t="shared" si="777"/>
        <v>0</v>
      </c>
      <c r="R1629" s="182">
        <f t="shared" si="777"/>
        <v>0</v>
      </c>
      <c r="S1629" s="182">
        <f t="shared" si="777"/>
        <v>0</v>
      </c>
      <c r="T1629" s="178">
        <f t="shared" si="777"/>
        <v>0</v>
      </c>
      <c r="U1629" s="182">
        <f t="shared" si="777"/>
        <v>0</v>
      </c>
      <c r="V1629" s="183">
        <f t="shared" si="777"/>
        <v>0</v>
      </c>
      <c r="W1629" s="46">
        <f>W769</f>
        <v>0</v>
      </c>
      <c r="Y1629"/>
      <c r="Z1629"/>
    </row>
    <row r="1630" spans="1:26" s="72" customFormat="1" x14ac:dyDescent="0.2">
      <c r="A1630" s="322"/>
      <c r="B1630" s="25"/>
      <c r="C1630" s="23"/>
      <c r="D1630" s="23"/>
      <c r="E1630" s="24" t="s">
        <v>174</v>
      </c>
      <c r="F1630" s="24"/>
      <c r="G1630" s="69">
        <f t="shared" ref="G1630:W1630" si="778">SUBTOTAL(9,G1631:G1632)</f>
        <v>0</v>
      </c>
      <c r="H1630" s="70">
        <f t="shared" si="778"/>
        <v>0</v>
      </c>
      <c r="I1630" s="66">
        <f t="shared" si="778"/>
        <v>0</v>
      </c>
      <c r="J1630" s="66">
        <f t="shared" si="778"/>
        <v>0</v>
      </c>
      <c r="K1630" s="67">
        <f t="shared" si="778"/>
        <v>0</v>
      </c>
      <c r="L1630" s="34">
        <f t="shared" si="778"/>
        <v>0</v>
      </c>
      <c r="M1630" s="34">
        <f t="shared" si="778"/>
        <v>0</v>
      </c>
      <c r="N1630" s="34">
        <f t="shared" si="778"/>
        <v>0</v>
      </c>
      <c r="O1630" s="34">
        <f t="shared" si="778"/>
        <v>0</v>
      </c>
      <c r="P1630" s="34">
        <f t="shared" si="778"/>
        <v>0</v>
      </c>
      <c r="Q1630" s="34">
        <f t="shared" si="778"/>
        <v>0</v>
      </c>
      <c r="R1630" s="34">
        <f t="shared" si="778"/>
        <v>0</v>
      </c>
      <c r="S1630" s="34">
        <f t="shared" si="778"/>
        <v>0</v>
      </c>
      <c r="T1630" s="34">
        <f t="shared" si="778"/>
        <v>0</v>
      </c>
      <c r="U1630" s="34">
        <f t="shared" si="778"/>
        <v>0</v>
      </c>
      <c r="V1630" s="37">
        <f t="shared" si="778"/>
        <v>0</v>
      </c>
      <c r="W1630" s="33">
        <f t="shared" si="778"/>
        <v>0</v>
      </c>
      <c r="Y1630"/>
      <c r="Z1630"/>
    </row>
    <row r="1631" spans="1:26" s="72" customFormat="1" outlineLevel="1" x14ac:dyDescent="0.2">
      <c r="A1631" s="322"/>
      <c r="B1631" s="25"/>
      <c r="C1631" s="23"/>
      <c r="D1631" s="23"/>
      <c r="E1631" s="24"/>
      <c r="F1631" s="176" t="s">
        <v>62</v>
      </c>
      <c r="G1631" s="190">
        <f>G771</f>
        <v>0</v>
      </c>
      <c r="H1631" s="242">
        <f>G1631*(1-VLOOKUP($F1631,SHT,5,FALSE))+H771*(1-VLOOKUP($F1631,SHT,5,FALSE))</f>
        <v>0</v>
      </c>
      <c r="I1631" s="179">
        <f t="shared" ref="I1631:V1631" si="779">I771*(1-VLOOKUP($F1631,SHT,5,FALSE))</f>
        <v>0</v>
      </c>
      <c r="J1631" s="179">
        <f t="shared" si="779"/>
        <v>0</v>
      </c>
      <c r="K1631" s="197">
        <f t="shared" si="779"/>
        <v>0</v>
      </c>
      <c r="L1631" s="181">
        <f t="shared" si="779"/>
        <v>0</v>
      </c>
      <c r="M1631" s="192">
        <f t="shared" si="779"/>
        <v>0</v>
      </c>
      <c r="N1631" s="182">
        <f t="shared" si="779"/>
        <v>0</v>
      </c>
      <c r="O1631" s="182">
        <f t="shared" si="779"/>
        <v>0</v>
      </c>
      <c r="P1631" s="182">
        <f t="shared" si="779"/>
        <v>0</v>
      </c>
      <c r="Q1631" s="182">
        <f t="shared" si="779"/>
        <v>0</v>
      </c>
      <c r="R1631" s="182">
        <f t="shared" si="779"/>
        <v>0</v>
      </c>
      <c r="S1631" s="182">
        <f t="shared" si="779"/>
        <v>0</v>
      </c>
      <c r="T1631" s="178">
        <f t="shared" si="779"/>
        <v>0</v>
      </c>
      <c r="U1631" s="182">
        <f t="shared" si="779"/>
        <v>0</v>
      </c>
      <c r="V1631" s="183">
        <f t="shared" si="779"/>
        <v>0</v>
      </c>
      <c r="W1631" s="46">
        <f>W771</f>
        <v>0</v>
      </c>
      <c r="Y1631"/>
      <c r="Z1631"/>
    </row>
    <row r="1632" spans="1:26" s="72" customFormat="1" outlineLevel="1" x14ac:dyDescent="0.2">
      <c r="A1632" s="322"/>
      <c r="B1632" s="25"/>
      <c r="C1632" s="23"/>
      <c r="D1632" s="23"/>
      <c r="E1632" s="24"/>
      <c r="F1632" s="176" t="s">
        <v>175</v>
      </c>
      <c r="G1632" s="190">
        <f>G772</f>
        <v>0</v>
      </c>
      <c r="H1632" s="242">
        <f>G1632*(1-VLOOKUP($F1632,SHT,5,FALSE))+H772*(1-VLOOKUP($F1632,SHT,5,FALSE))</f>
        <v>0</v>
      </c>
      <c r="I1632" s="179">
        <f t="shared" ref="I1632:V1632" si="780">I772*(1-VLOOKUP($F1632,SHT,5,FALSE))</f>
        <v>0</v>
      </c>
      <c r="J1632" s="179">
        <f t="shared" si="780"/>
        <v>0</v>
      </c>
      <c r="K1632" s="197">
        <f t="shared" si="780"/>
        <v>0</v>
      </c>
      <c r="L1632" s="181">
        <f t="shared" si="780"/>
        <v>0</v>
      </c>
      <c r="M1632" s="192">
        <f t="shared" si="780"/>
        <v>0</v>
      </c>
      <c r="N1632" s="182">
        <f t="shared" si="780"/>
        <v>0</v>
      </c>
      <c r="O1632" s="182">
        <f t="shared" si="780"/>
        <v>0</v>
      </c>
      <c r="P1632" s="182">
        <f t="shared" si="780"/>
        <v>0</v>
      </c>
      <c r="Q1632" s="182">
        <f t="shared" si="780"/>
        <v>0</v>
      </c>
      <c r="R1632" s="182">
        <f t="shared" si="780"/>
        <v>0</v>
      </c>
      <c r="S1632" s="182">
        <f t="shared" si="780"/>
        <v>0</v>
      </c>
      <c r="T1632" s="178">
        <f t="shared" si="780"/>
        <v>0</v>
      </c>
      <c r="U1632" s="182">
        <f t="shared" si="780"/>
        <v>0</v>
      </c>
      <c r="V1632" s="183">
        <f t="shared" si="780"/>
        <v>0</v>
      </c>
      <c r="W1632" s="46">
        <f>W772</f>
        <v>0</v>
      </c>
      <c r="Y1632"/>
      <c r="Z1632"/>
    </row>
    <row r="1633" spans="1:26" s="72" customFormat="1" x14ac:dyDescent="0.2">
      <c r="A1633" s="322"/>
      <c r="B1633" s="25"/>
      <c r="C1633" s="23"/>
      <c r="D1633" s="23"/>
      <c r="E1633" s="24" t="s">
        <v>169</v>
      </c>
      <c r="F1633" s="24"/>
      <c r="G1633" s="69">
        <f t="shared" ref="G1633:W1633" si="781">SUBTOTAL(9,G1634:G1636)</f>
        <v>0</v>
      </c>
      <c r="H1633" s="70">
        <f t="shared" si="781"/>
        <v>0</v>
      </c>
      <c r="I1633" s="66">
        <f t="shared" si="781"/>
        <v>0</v>
      </c>
      <c r="J1633" s="66">
        <f t="shared" si="781"/>
        <v>0</v>
      </c>
      <c r="K1633" s="67">
        <f t="shared" si="781"/>
        <v>0</v>
      </c>
      <c r="L1633" s="34">
        <f t="shared" si="781"/>
        <v>0</v>
      </c>
      <c r="M1633" s="34">
        <f t="shared" si="781"/>
        <v>0</v>
      </c>
      <c r="N1633" s="34">
        <f t="shared" si="781"/>
        <v>0</v>
      </c>
      <c r="O1633" s="34">
        <f t="shared" si="781"/>
        <v>0</v>
      </c>
      <c r="P1633" s="34">
        <f t="shared" si="781"/>
        <v>0</v>
      </c>
      <c r="Q1633" s="34">
        <f t="shared" si="781"/>
        <v>0</v>
      </c>
      <c r="R1633" s="34">
        <f t="shared" si="781"/>
        <v>0</v>
      </c>
      <c r="S1633" s="34">
        <f t="shared" si="781"/>
        <v>0</v>
      </c>
      <c r="T1633" s="34">
        <f t="shared" si="781"/>
        <v>0</v>
      </c>
      <c r="U1633" s="34">
        <f t="shared" si="781"/>
        <v>0</v>
      </c>
      <c r="V1633" s="34">
        <f t="shared" si="781"/>
        <v>0</v>
      </c>
      <c r="W1633" s="33">
        <f t="shared" si="781"/>
        <v>0</v>
      </c>
      <c r="Y1633"/>
      <c r="Z1633"/>
    </row>
    <row r="1634" spans="1:26" s="72" customFormat="1" outlineLevel="1" x14ac:dyDescent="0.2">
      <c r="A1634" s="322"/>
      <c r="B1634" s="25"/>
      <c r="C1634" s="23"/>
      <c r="D1634" s="23"/>
      <c r="E1634" s="24"/>
      <c r="F1634" s="176" t="s">
        <v>60</v>
      </c>
      <c r="G1634" s="190">
        <f>G774</f>
        <v>0</v>
      </c>
      <c r="H1634" s="242">
        <f>G1634*(1-VLOOKUP($F1634,SHT,5,FALSE))+H774*(1-VLOOKUP($F1634,SHT,5,FALSE))</f>
        <v>0</v>
      </c>
      <c r="I1634" s="179">
        <f t="shared" ref="I1634:V1634" si="782">I774*(1-VLOOKUP($F1634,SHT,5,FALSE))</f>
        <v>0</v>
      </c>
      <c r="J1634" s="179">
        <f t="shared" si="782"/>
        <v>0</v>
      </c>
      <c r="K1634" s="197">
        <f t="shared" si="782"/>
        <v>0</v>
      </c>
      <c r="L1634" s="181">
        <f t="shared" si="782"/>
        <v>0</v>
      </c>
      <c r="M1634" s="192">
        <f t="shared" si="782"/>
        <v>0</v>
      </c>
      <c r="N1634" s="182">
        <f t="shared" si="782"/>
        <v>0</v>
      </c>
      <c r="O1634" s="182">
        <f t="shared" si="782"/>
        <v>0</v>
      </c>
      <c r="P1634" s="182">
        <f t="shared" si="782"/>
        <v>0</v>
      </c>
      <c r="Q1634" s="182">
        <f t="shared" si="782"/>
        <v>0</v>
      </c>
      <c r="R1634" s="182">
        <f t="shared" si="782"/>
        <v>0</v>
      </c>
      <c r="S1634" s="182">
        <f t="shared" si="782"/>
        <v>0</v>
      </c>
      <c r="T1634" s="178">
        <f t="shared" si="782"/>
        <v>0</v>
      </c>
      <c r="U1634" s="182">
        <f t="shared" si="782"/>
        <v>0</v>
      </c>
      <c r="V1634" s="183">
        <f t="shared" si="782"/>
        <v>0</v>
      </c>
      <c r="W1634" s="46">
        <f>W774</f>
        <v>0</v>
      </c>
      <c r="Y1634"/>
      <c r="Z1634"/>
    </row>
    <row r="1635" spans="1:26" s="72" customFormat="1" outlineLevel="1" x14ac:dyDescent="0.2">
      <c r="A1635" s="322"/>
      <c r="B1635" s="25"/>
      <c r="C1635" s="23"/>
      <c r="D1635" s="23"/>
      <c r="E1635" s="24"/>
      <c r="F1635" s="176" t="s">
        <v>170</v>
      </c>
      <c r="G1635" s="190">
        <f>G775</f>
        <v>0</v>
      </c>
      <c r="H1635" s="242">
        <f>G1635*(1-VLOOKUP($F1635,SHT,5,FALSE))+H775*(1-VLOOKUP($F1635,SHT,5,FALSE))</f>
        <v>0</v>
      </c>
      <c r="I1635" s="179">
        <f t="shared" ref="I1635:V1635" si="783">I775*(1-VLOOKUP($F1635,SHT,5,FALSE))</f>
        <v>0</v>
      </c>
      <c r="J1635" s="179">
        <f t="shared" si="783"/>
        <v>0</v>
      </c>
      <c r="K1635" s="197">
        <f t="shared" si="783"/>
        <v>0</v>
      </c>
      <c r="L1635" s="181">
        <f t="shared" si="783"/>
        <v>0</v>
      </c>
      <c r="M1635" s="192">
        <f t="shared" si="783"/>
        <v>0</v>
      </c>
      <c r="N1635" s="182">
        <f t="shared" si="783"/>
        <v>0</v>
      </c>
      <c r="O1635" s="182">
        <f t="shared" si="783"/>
        <v>0</v>
      </c>
      <c r="P1635" s="182">
        <f t="shared" si="783"/>
        <v>0</v>
      </c>
      <c r="Q1635" s="182">
        <f t="shared" si="783"/>
        <v>0</v>
      </c>
      <c r="R1635" s="182">
        <f t="shared" si="783"/>
        <v>0</v>
      </c>
      <c r="S1635" s="182">
        <f t="shared" si="783"/>
        <v>0</v>
      </c>
      <c r="T1635" s="178">
        <f t="shared" si="783"/>
        <v>0</v>
      </c>
      <c r="U1635" s="182">
        <f t="shared" si="783"/>
        <v>0</v>
      </c>
      <c r="V1635" s="183">
        <f t="shared" si="783"/>
        <v>0</v>
      </c>
      <c r="W1635" s="46">
        <f>W775</f>
        <v>0</v>
      </c>
      <c r="Y1635"/>
      <c r="Z1635"/>
    </row>
    <row r="1636" spans="1:26" s="72" customFormat="1" outlineLevel="1" x14ac:dyDescent="0.2">
      <c r="A1636" s="322"/>
      <c r="B1636" s="25"/>
      <c r="C1636" s="23"/>
      <c r="D1636" s="23"/>
      <c r="E1636" s="24"/>
      <c r="F1636" s="176" t="s">
        <v>171</v>
      </c>
      <c r="G1636" s="190">
        <f>G776</f>
        <v>0</v>
      </c>
      <c r="H1636" s="242">
        <f>G1636*(1-VLOOKUP($F1636,SHT,5,FALSE))+H776*(1-VLOOKUP($F1636,SHT,5,FALSE))</f>
        <v>0</v>
      </c>
      <c r="I1636" s="179">
        <f t="shared" ref="I1636:V1636" si="784">I776*(1-VLOOKUP($F1636,SHT,5,FALSE))</f>
        <v>0</v>
      </c>
      <c r="J1636" s="179">
        <f t="shared" si="784"/>
        <v>0</v>
      </c>
      <c r="K1636" s="197">
        <f t="shared" si="784"/>
        <v>0</v>
      </c>
      <c r="L1636" s="181">
        <f t="shared" si="784"/>
        <v>0</v>
      </c>
      <c r="M1636" s="192">
        <f t="shared" si="784"/>
        <v>0</v>
      </c>
      <c r="N1636" s="182">
        <f t="shared" si="784"/>
        <v>0</v>
      </c>
      <c r="O1636" s="182">
        <f t="shared" si="784"/>
        <v>0</v>
      </c>
      <c r="P1636" s="182">
        <f t="shared" si="784"/>
        <v>0</v>
      </c>
      <c r="Q1636" s="182">
        <f t="shared" si="784"/>
        <v>0</v>
      </c>
      <c r="R1636" s="182">
        <f t="shared" si="784"/>
        <v>0</v>
      </c>
      <c r="S1636" s="182">
        <f t="shared" si="784"/>
        <v>0</v>
      </c>
      <c r="T1636" s="178">
        <f t="shared" si="784"/>
        <v>0</v>
      </c>
      <c r="U1636" s="182">
        <f t="shared" si="784"/>
        <v>0</v>
      </c>
      <c r="V1636" s="183">
        <f t="shared" si="784"/>
        <v>0</v>
      </c>
      <c r="W1636" s="46">
        <f>W776</f>
        <v>0</v>
      </c>
      <c r="Y1636"/>
      <c r="Z1636"/>
    </row>
    <row r="1637" spans="1:26" s="72" customFormat="1" x14ac:dyDescent="0.2">
      <c r="A1637" s="322"/>
      <c r="B1637" s="25"/>
      <c r="C1637" s="23"/>
      <c r="D1637" s="23"/>
      <c r="E1637" s="24" t="s">
        <v>334</v>
      </c>
      <c r="F1637" s="24"/>
      <c r="G1637" s="69">
        <f t="shared" ref="G1637:W1637" si="785">SUBTOTAL(9,G1638:G1639)</f>
        <v>0</v>
      </c>
      <c r="H1637" s="70">
        <f t="shared" si="785"/>
        <v>0</v>
      </c>
      <c r="I1637" s="66">
        <f t="shared" si="785"/>
        <v>0</v>
      </c>
      <c r="J1637" s="66">
        <f t="shared" si="785"/>
        <v>0</v>
      </c>
      <c r="K1637" s="67">
        <f t="shared" si="785"/>
        <v>0</v>
      </c>
      <c r="L1637" s="34">
        <f t="shared" si="785"/>
        <v>0</v>
      </c>
      <c r="M1637" s="34">
        <f t="shared" si="785"/>
        <v>0</v>
      </c>
      <c r="N1637" s="34">
        <f t="shared" si="785"/>
        <v>0</v>
      </c>
      <c r="O1637" s="34">
        <f t="shared" si="785"/>
        <v>0</v>
      </c>
      <c r="P1637" s="34">
        <f t="shared" si="785"/>
        <v>0</v>
      </c>
      <c r="Q1637" s="34">
        <f t="shared" si="785"/>
        <v>0</v>
      </c>
      <c r="R1637" s="34">
        <f t="shared" si="785"/>
        <v>0</v>
      </c>
      <c r="S1637" s="34">
        <f t="shared" si="785"/>
        <v>0</v>
      </c>
      <c r="T1637" s="34">
        <f t="shared" si="785"/>
        <v>0</v>
      </c>
      <c r="U1637" s="34">
        <f t="shared" si="785"/>
        <v>0</v>
      </c>
      <c r="V1637" s="37">
        <f t="shared" si="785"/>
        <v>0</v>
      </c>
      <c r="W1637" s="33">
        <f t="shared" si="785"/>
        <v>0</v>
      </c>
      <c r="Y1637"/>
      <c r="Z1637"/>
    </row>
    <row r="1638" spans="1:26" s="72" customFormat="1" outlineLevel="1" x14ac:dyDescent="0.2">
      <c r="A1638" s="322"/>
      <c r="B1638" s="25"/>
      <c r="C1638" s="23"/>
      <c r="D1638" s="23"/>
      <c r="E1638" s="24"/>
      <c r="F1638" s="176" t="s">
        <v>335</v>
      </c>
      <c r="G1638" s="190">
        <f>G778</f>
        <v>0</v>
      </c>
      <c r="H1638" s="242">
        <f>G1638*(1-VLOOKUP($F1638,SHT,5,FALSE))+H778*(1-VLOOKUP($F1638,SHT,5,FALSE))</f>
        <v>0</v>
      </c>
      <c r="I1638" s="179">
        <f t="shared" ref="I1638:V1638" si="786">I778*(1-VLOOKUP($F1638,SHT,5,FALSE))</f>
        <v>0</v>
      </c>
      <c r="J1638" s="179">
        <f t="shared" si="786"/>
        <v>0</v>
      </c>
      <c r="K1638" s="197">
        <f t="shared" si="786"/>
        <v>0</v>
      </c>
      <c r="L1638" s="181">
        <f t="shared" si="786"/>
        <v>0</v>
      </c>
      <c r="M1638" s="192">
        <f t="shared" si="786"/>
        <v>0</v>
      </c>
      <c r="N1638" s="182">
        <f t="shared" si="786"/>
        <v>0</v>
      </c>
      <c r="O1638" s="182">
        <f t="shared" si="786"/>
        <v>0</v>
      </c>
      <c r="P1638" s="182">
        <f t="shared" si="786"/>
        <v>0</v>
      </c>
      <c r="Q1638" s="182">
        <f t="shared" si="786"/>
        <v>0</v>
      </c>
      <c r="R1638" s="182">
        <f t="shared" si="786"/>
        <v>0</v>
      </c>
      <c r="S1638" s="182">
        <f t="shared" si="786"/>
        <v>0</v>
      </c>
      <c r="T1638" s="178">
        <f t="shared" si="786"/>
        <v>0</v>
      </c>
      <c r="U1638" s="182">
        <f t="shared" si="786"/>
        <v>0</v>
      </c>
      <c r="V1638" s="183">
        <f t="shared" si="786"/>
        <v>0</v>
      </c>
      <c r="W1638" s="46">
        <f>W778</f>
        <v>0</v>
      </c>
      <c r="Y1638"/>
      <c r="Z1638"/>
    </row>
    <row r="1639" spans="1:26" s="72" customFormat="1" outlineLevel="1" x14ac:dyDescent="0.2">
      <c r="A1639" s="322"/>
      <c r="B1639" s="25"/>
      <c r="C1639" s="23"/>
      <c r="D1639" s="23"/>
      <c r="E1639" s="24"/>
      <c r="F1639" s="176" t="s">
        <v>336</v>
      </c>
      <c r="G1639" s="190">
        <f>G779</f>
        <v>0</v>
      </c>
      <c r="H1639" s="242">
        <f>G1639*(1-VLOOKUP($F1639,SHT,5,FALSE))+H779*(1-VLOOKUP($F1639,SHT,5,FALSE))</f>
        <v>0</v>
      </c>
      <c r="I1639" s="179">
        <f t="shared" ref="I1639:V1639" si="787">I779*(1-VLOOKUP($F1639,SHT,5,FALSE))</f>
        <v>0</v>
      </c>
      <c r="J1639" s="179">
        <f t="shared" si="787"/>
        <v>0</v>
      </c>
      <c r="K1639" s="197">
        <f t="shared" si="787"/>
        <v>0</v>
      </c>
      <c r="L1639" s="181">
        <f t="shared" si="787"/>
        <v>0</v>
      </c>
      <c r="M1639" s="192">
        <f t="shared" si="787"/>
        <v>0</v>
      </c>
      <c r="N1639" s="182">
        <f t="shared" si="787"/>
        <v>0</v>
      </c>
      <c r="O1639" s="182">
        <f t="shared" si="787"/>
        <v>0</v>
      </c>
      <c r="P1639" s="182">
        <f t="shared" si="787"/>
        <v>0</v>
      </c>
      <c r="Q1639" s="182">
        <f t="shared" si="787"/>
        <v>0</v>
      </c>
      <c r="R1639" s="182">
        <f t="shared" si="787"/>
        <v>0</v>
      </c>
      <c r="S1639" s="182">
        <f t="shared" si="787"/>
        <v>0</v>
      </c>
      <c r="T1639" s="178">
        <f t="shared" si="787"/>
        <v>0</v>
      </c>
      <c r="U1639" s="182">
        <f t="shared" si="787"/>
        <v>0</v>
      </c>
      <c r="V1639" s="183">
        <f t="shared" si="787"/>
        <v>0</v>
      </c>
      <c r="W1639" s="46">
        <f>W779</f>
        <v>0</v>
      </c>
      <c r="Y1639"/>
      <c r="Z1639"/>
    </row>
    <row r="1640" spans="1:26" s="72" customFormat="1" x14ac:dyDescent="0.2">
      <c r="A1640" s="322"/>
      <c r="B1640" s="25"/>
      <c r="C1640" s="23"/>
      <c r="D1640" s="23"/>
      <c r="E1640" s="24" t="s">
        <v>337</v>
      </c>
      <c r="F1640" s="24"/>
      <c r="G1640" s="69">
        <f t="shared" ref="G1640:W1640" si="788">SUBTOTAL(9,G1641:G1643)</f>
        <v>0</v>
      </c>
      <c r="H1640" s="70">
        <f t="shared" si="788"/>
        <v>0</v>
      </c>
      <c r="I1640" s="66">
        <f t="shared" si="788"/>
        <v>0</v>
      </c>
      <c r="J1640" s="66">
        <f t="shared" si="788"/>
        <v>0</v>
      </c>
      <c r="K1640" s="67">
        <f t="shared" si="788"/>
        <v>0</v>
      </c>
      <c r="L1640" s="51">
        <f t="shared" si="788"/>
        <v>0</v>
      </c>
      <c r="M1640" s="34">
        <f t="shared" si="788"/>
        <v>0</v>
      </c>
      <c r="N1640" s="34">
        <f t="shared" si="788"/>
        <v>0</v>
      </c>
      <c r="O1640" s="34">
        <f t="shared" si="788"/>
        <v>0</v>
      </c>
      <c r="P1640" s="34">
        <f t="shared" si="788"/>
        <v>0</v>
      </c>
      <c r="Q1640" s="34">
        <f t="shared" si="788"/>
        <v>0</v>
      </c>
      <c r="R1640" s="34">
        <f t="shared" si="788"/>
        <v>0</v>
      </c>
      <c r="S1640" s="34">
        <f t="shared" si="788"/>
        <v>0</v>
      </c>
      <c r="T1640" s="34">
        <f t="shared" si="788"/>
        <v>0</v>
      </c>
      <c r="U1640" s="34">
        <f t="shared" si="788"/>
        <v>0</v>
      </c>
      <c r="V1640" s="37">
        <f t="shared" si="788"/>
        <v>0</v>
      </c>
      <c r="W1640" s="33">
        <f t="shared" si="788"/>
        <v>0</v>
      </c>
      <c r="Y1640"/>
      <c r="Z1640"/>
    </row>
    <row r="1641" spans="1:26" s="72" customFormat="1" outlineLevel="1" x14ac:dyDescent="0.2">
      <c r="A1641" s="322"/>
      <c r="B1641" s="25"/>
      <c r="C1641" s="23"/>
      <c r="D1641" s="23"/>
      <c r="E1641" s="24"/>
      <c r="F1641" s="176" t="s">
        <v>338</v>
      </c>
      <c r="G1641" s="190">
        <f>G781</f>
        <v>0</v>
      </c>
      <c r="H1641" s="242">
        <f>G1641*(1-VLOOKUP($F1641,SHT,5,FALSE))+H781*(1-VLOOKUP($F1641,SHT,5,FALSE))</f>
        <v>0</v>
      </c>
      <c r="I1641" s="179">
        <f t="shared" ref="I1641:V1641" si="789">I781*(1-VLOOKUP($F1641,SHT,5,FALSE))</f>
        <v>0</v>
      </c>
      <c r="J1641" s="179">
        <f t="shared" si="789"/>
        <v>0</v>
      </c>
      <c r="K1641" s="197">
        <f t="shared" si="789"/>
        <v>0</v>
      </c>
      <c r="L1641" s="196">
        <f t="shared" si="789"/>
        <v>0</v>
      </c>
      <c r="M1641" s="182">
        <f t="shared" si="789"/>
        <v>0</v>
      </c>
      <c r="N1641" s="182">
        <f t="shared" si="789"/>
        <v>0</v>
      </c>
      <c r="O1641" s="182">
        <f t="shared" si="789"/>
        <v>0</v>
      </c>
      <c r="P1641" s="182">
        <f t="shared" si="789"/>
        <v>0</v>
      </c>
      <c r="Q1641" s="182">
        <f t="shared" si="789"/>
        <v>0</v>
      </c>
      <c r="R1641" s="182">
        <f t="shared" si="789"/>
        <v>0</v>
      </c>
      <c r="S1641" s="182">
        <f t="shared" si="789"/>
        <v>0</v>
      </c>
      <c r="T1641" s="182">
        <f t="shared" si="789"/>
        <v>0</v>
      </c>
      <c r="U1641" s="182">
        <f t="shared" si="789"/>
        <v>0</v>
      </c>
      <c r="V1641" s="183">
        <f t="shared" si="789"/>
        <v>0</v>
      </c>
      <c r="W1641" s="46">
        <f>W781</f>
        <v>0</v>
      </c>
      <c r="Y1641"/>
      <c r="Z1641"/>
    </row>
    <row r="1642" spans="1:26" s="72" customFormat="1" outlineLevel="1" x14ac:dyDescent="0.2">
      <c r="A1642" s="322"/>
      <c r="B1642" s="25"/>
      <c r="C1642" s="23"/>
      <c r="D1642" s="23"/>
      <c r="E1642" s="24"/>
      <c r="F1642" s="176" t="s">
        <v>339</v>
      </c>
      <c r="G1642" s="190">
        <f>G782</f>
        <v>0</v>
      </c>
      <c r="H1642" s="242">
        <f>G1642*(1-VLOOKUP($F1642,SHT,5,FALSE))+H782*(1-VLOOKUP($F1642,SHT,5,FALSE))</f>
        <v>0</v>
      </c>
      <c r="I1642" s="179">
        <f t="shared" ref="I1642:V1642" si="790">I782*(1-VLOOKUP($F1642,SHT,5,FALSE))</f>
        <v>0</v>
      </c>
      <c r="J1642" s="179">
        <f t="shared" si="790"/>
        <v>0</v>
      </c>
      <c r="K1642" s="197">
        <f t="shared" si="790"/>
        <v>0</v>
      </c>
      <c r="L1642" s="196">
        <f t="shared" si="790"/>
        <v>0</v>
      </c>
      <c r="M1642" s="182">
        <f t="shared" si="790"/>
        <v>0</v>
      </c>
      <c r="N1642" s="182">
        <f t="shared" si="790"/>
        <v>0</v>
      </c>
      <c r="O1642" s="182">
        <f t="shared" si="790"/>
        <v>0</v>
      </c>
      <c r="P1642" s="182">
        <f t="shared" si="790"/>
        <v>0</v>
      </c>
      <c r="Q1642" s="182">
        <f t="shared" si="790"/>
        <v>0</v>
      </c>
      <c r="R1642" s="182">
        <f t="shared" si="790"/>
        <v>0</v>
      </c>
      <c r="S1642" s="182">
        <f t="shared" si="790"/>
        <v>0</v>
      </c>
      <c r="T1642" s="182">
        <f t="shared" si="790"/>
        <v>0</v>
      </c>
      <c r="U1642" s="182">
        <f t="shared" si="790"/>
        <v>0</v>
      </c>
      <c r="V1642" s="183">
        <f t="shared" si="790"/>
        <v>0</v>
      </c>
      <c r="W1642" s="46">
        <f>W782</f>
        <v>0</v>
      </c>
      <c r="Y1642"/>
      <c r="Z1642"/>
    </row>
    <row r="1643" spans="1:26" s="72" customFormat="1" outlineLevel="1" x14ac:dyDescent="0.2">
      <c r="A1643" s="322"/>
      <c r="B1643" s="25"/>
      <c r="C1643" s="23"/>
      <c r="D1643" s="23"/>
      <c r="E1643" s="24"/>
      <c r="F1643" s="176" t="s">
        <v>340</v>
      </c>
      <c r="G1643" s="190">
        <f>G783</f>
        <v>0</v>
      </c>
      <c r="H1643" s="242">
        <f>G1643*(1-VLOOKUP($F1643,SHT,5,FALSE))+H783*(1-VLOOKUP($F1643,SHT,5,FALSE))</f>
        <v>0</v>
      </c>
      <c r="I1643" s="179">
        <f t="shared" ref="I1643:V1643" si="791">I783*(1-VLOOKUP($F1643,SHT,5,FALSE))</f>
        <v>0</v>
      </c>
      <c r="J1643" s="179">
        <f t="shared" si="791"/>
        <v>0</v>
      </c>
      <c r="K1643" s="197">
        <f t="shared" si="791"/>
        <v>0</v>
      </c>
      <c r="L1643" s="196">
        <f t="shared" si="791"/>
        <v>0</v>
      </c>
      <c r="M1643" s="182">
        <f t="shared" si="791"/>
        <v>0</v>
      </c>
      <c r="N1643" s="182">
        <f t="shared" si="791"/>
        <v>0</v>
      </c>
      <c r="O1643" s="182">
        <f t="shared" si="791"/>
        <v>0</v>
      </c>
      <c r="P1643" s="182">
        <f t="shared" si="791"/>
        <v>0</v>
      </c>
      <c r="Q1643" s="182">
        <f t="shared" si="791"/>
        <v>0</v>
      </c>
      <c r="R1643" s="182">
        <f t="shared" si="791"/>
        <v>0</v>
      </c>
      <c r="S1643" s="182">
        <f t="shared" si="791"/>
        <v>0</v>
      </c>
      <c r="T1643" s="182">
        <f t="shared" si="791"/>
        <v>0</v>
      </c>
      <c r="U1643" s="182">
        <f t="shared" si="791"/>
        <v>0</v>
      </c>
      <c r="V1643" s="183">
        <f t="shared" si="791"/>
        <v>0</v>
      </c>
      <c r="W1643" s="46">
        <f>W783</f>
        <v>0</v>
      </c>
      <c r="Y1643"/>
      <c r="Z1643"/>
    </row>
    <row r="1644" spans="1:26" s="72" customFormat="1" x14ac:dyDescent="0.2">
      <c r="A1644" s="322"/>
      <c r="B1644" s="25"/>
      <c r="C1644" s="23"/>
      <c r="D1644" s="23" t="s">
        <v>183</v>
      </c>
      <c r="E1644" s="24"/>
      <c r="F1644" s="24"/>
      <c r="G1644" s="69"/>
      <c r="H1644" s="70"/>
      <c r="I1644" s="66"/>
      <c r="J1644" s="66"/>
      <c r="K1644" s="67"/>
      <c r="L1644" s="51"/>
      <c r="M1644" s="34"/>
      <c r="N1644" s="34"/>
      <c r="O1644" s="34"/>
      <c r="P1644" s="34"/>
      <c r="Q1644" s="34"/>
      <c r="R1644" s="34"/>
      <c r="S1644" s="34"/>
      <c r="T1644" s="34"/>
      <c r="U1644" s="34"/>
      <c r="V1644" s="37"/>
      <c r="W1644" s="33"/>
      <c r="Y1644"/>
      <c r="Z1644"/>
    </row>
    <row r="1645" spans="1:26" s="72" customFormat="1" x14ac:dyDescent="0.2">
      <c r="A1645" s="322"/>
      <c r="B1645" s="25"/>
      <c r="C1645" s="23"/>
      <c r="D1645" s="23"/>
      <c r="E1645" s="24" t="s">
        <v>184</v>
      </c>
      <c r="F1645" s="24"/>
      <c r="G1645" s="69">
        <f t="shared" ref="G1645:W1645" si="792">SUBTOTAL(9,G1646:G1647)</f>
        <v>0</v>
      </c>
      <c r="H1645" s="70">
        <f t="shared" si="792"/>
        <v>0</v>
      </c>
      <c r="I1645" s="66">
        <f t="shared" si="792"/>
        <v>0</v>
      </c>
      <c r="J1645" s="66">
        <f t="shared" si="792"/>
        <v>0</v>
      </c>
      <c r="K1645" s="67">
        <f t="shared" si="792"/>
        <v>0</v>
      </c>
      <c r="L1645" s="34">
        <f t="shared" si="792"/>
        <v>0</v>
      </c>
      <c r="M1645" s="34">
        <f t="shared" si="792"/>
        <v>0</v>
      </c>
      <c r="N1645" s="34">
        <f t="shared" si="792"/>
        <v>0</v>
      </c>
      <c r="O1645" s="34">
        <f t="shared" si="792"/>
        <v>0</v>
      </c>
      <c r="P1645" s="34">
        <f t="shared" si="792"/>
        <v>0</v>
      </c>
      <c r="Q1645" s="34">
        <f t="shared" si="792"/>
        <v>0</v>
      </c>
      <c r="R1645" s="34">
        <f t="shared" si="792"/>
        <v>0</v>
      </c>
      <c r="S1645" s="34">
        <f t="shared" si="792"/>
        <v>0</v>
      </c>
      <c r="T1645" s="34">
        <f t="shared" si="792"/>
        <v>0</v>
      </c>
      <c r="U1645" s="34">
        <f t="shared" si="792"/>
        <v>0</v>
      </c>
      <c r="V1645" s="37">
        <f t="shared" si="792"/>
        <v>0</v>
      </c>
      <c r="W1645" s="33">
        <f t="shared" si="792"/>
        <v>0</v>
      </c>
      <c r="Y1645"/>
      <c r="Z1645"/>
    </row>
    <row r="1646" spans="1:26" s="72" customFormat="1" outlineLevel="1" x14ac:dyDescent="0.2">
      <c r="A1646" s="322"/>
      <c r="B1646" s="25"/>
      <c r="C1646" s="23"/>
      <c r="D1646" s="23"/>
      <c r="E1646" s="24"/>
      <c r="F1646" s="176" t="s">
        <v>176</v>
      </c>
      <c r="G1646" s="190">
        <f>G786</f>
        <v>0</v>
      </c>
      <c r="H1646" s="242">
        <f>G1646*(1-VLOOKUP($F1646,SHT,5,FALSE))+H786*(1-VLOOKUP($F1646,SHT,5,FALSE))</f>
        <v>0</v>
      </c>
      <c r="I1646" s="179">
        <f t="shared" ref="I1646:V1646" si="793">I786*(1-VLOOKUP($F1646,SHT,5,FALSE))</f>
        <v>0</v>
      </c>
      <c r="J1646" s="179">
        <f t="shared" si="793"/>
        <v>0</v>
      </c>
      <c r="K1646" s="197">
        <f t="shared" si="793"/>
        <v>0</v>
      </c>
      <c r="L1646" s="181">
        <f t="shared" si="793"/>
        <v>0</v>
      </c>
      <c r="M1646" s="192">
        <f t="shared" si="793"/>
        <v>0</v>
      </c>
      <c r="N1646" s="182">
        <f t="shared" si="793"/>
        <v>0</v>
      </c>
      <c r="O1646" s="182">
        <f t="shared" si="793"/>
        <v>0</v>
      </c>
      <c r="P1646" s="182">
        <f t="shared" si="793"/>
        <v>0</v>
      </c>
      <c r="Q1646" s="182">
        <f t="shared" si="793"/>
        <v>0</v>
      </c>
      <c r="R1646" s="182">
        <f t="shared" si="793"/>
        <v>0</v>
      </c>
      <c r="S1646" s="182">
        <f t="shared" si="793"/>
        <v>0</v>
      </c>
      <c r="T1646" s="178">
        <f t="shared" si="793"/>
        <v>0</v>
      </c>
      <c r="U1646" s="182">
        <f t="shared" si="793"/>
        <v>0</v>
      </c>
      <c r="V1646" s="183">
        <f t="shared" si="793"/>
        <v>0</v>
      </c>
      <c r="W1646" s="46">
        <f>W786</f>
        <v>0</v>
      </c>
      <c r="Y1646"/>
      <c r="Z1646"/>
    </row>
    <row r="1647" spans="1:26" s="72" customFormat="1" outlineLevel="1" x14ac:dyDescent="0.2">
      <c r="A1647" s="322"/>
      <c r="B1647" s="25"/>
      <c r="C1647" s="23"/>
      <c r="D1647" s="23"/>
      <c r="E1647" s="24"/>
      <c r="F1647" s="176" t="s">
        <v>180</v>
      </c>
      <c r="G1647" s="190">
        <f>G787</f>
        <v>0</v>
      </c>
      <c r="H1647" s="242">
        <f>G1647*(1-VLOOKUP($F1647,SHT,5,FALSE))+H787*(1-VLOOKUP($F1647,SHT,5,FALSE))</f>
        <v>0</v>
      </c>
      <c r="I1647" s="179">
        <f t="shared" ref="I1647:V1647" si="794">I787*(1-VLOOKUP($F1647,SHT,5,FALSE))</f>
        <v>0</v>
      </c>
      <c r="J1647" s="179">
        <f t="shared" si="794"/>
        <v>0</v>
      </c>
      <c r="K1647" s="197">
        <f t="shared" si="794"/>
        <v>0</v>
      </c>
      <c r="L1647" s="181">
        <f t="shared" si="794"/>
        <v>0</v>
      </c>
      <c r="M1647" s="192">
        <f t="shared" si="794"/>
        <v>0</v>
      </c>
      <c r="N1647" s="182">
        <f t="shared" si="794"/>
        <v>0</v>
      </c>
      <c r="O1647" s="182">
        <f t="shared" si="794"/>
        <v>0</v>
      </c>
      <c r="P1647" s="182">
        <f t="shared" si="794"/>
        <v>0</v>
      </c>
      <c r="Q1647" s="182">
        <f t="shared" si="794"/>
        <v>0</v>
      </c>
      <c r="R1647" s="182">
        <f t="shared" si="794"/>
        <v>0</v>
      </c>
      <c r="S1647" s="182">
        <f t="shared" si="794"/>
        <v>0</v>
      </c>
      <c r="T1647" s="178">
        <f t="shared" si="794"/>
        <v>0</v>
      </c>
      <c r="U1647" s="182">
        <f t="shared" si="794"/>
        <v>0</v>
      </c>
      <c r="V1647" s="183">
        <f t="shared" si="794"/>
        <v>0</v>
      </c>
      <c r="W1647" s="46">
        <f>W787</f>
        <v>0</v>
      </c>
      <c r="Y1647"/>
      <c r="Z1647"/>
    </row>
    <row r="1648" spans="1:26" s="72" customFormat="1" x14ac:dyDescent="0.2">
      <c r="A1648" s="322"/>
      <c r="B1648" s="25"/>
      <c r="C1648" s="23"/>
      <c r="D1648" s="23"/>
      <c r="E1648" s="24" t="s">
        <v>185</v>
      </c>
      <c r="F1648" s="24"/>
      <c r="G1648" s="69">
        <f t="shared" ref="G1648:W1648" si="795">SUBTOTAL(9,G1649:G1650)</f>
        <v>0</v>
      </c>
      <c r="H1648" s="70">
        <f t="shared" si="795"/>
        <v>0</v>
      </c>
      <c r="I1648" s="66">
        <f t="shared" si="795"/>
        <v>0</v>
      </c>
      <c r="J1648" s="66">
        <f t="shared" si="795"/>
        <v>0</v>
      </c>
      <c r="K1648" s="67">
        <f t="shared" si="795"/>
        <v>0</v>
      </c>
      <c r="L1648" s="34">
        <f t="shared" si="795"/>
        <v>0</v>
      </c>
      <c r="M1648" s="34">
        <f t="shared" si="795"/>
        <v>0</v>
      </c>
      <c r="N1648" s="34">
        <f t="shared" si="795"/>
        <v>0</v>
      </c>
      <c r="O1648" s="34">
        <f t="shared" si="795"/>
        <v>0</v>
      </c>
      <c r="P1648" s="34">
        <f t="shared" si="795"/>
        <v>0</v>
      </c>
      <c r="Q1648" s="34">
        <f t="shared" si="795"/>
        <v>0</v>
      </c>
      <c r="R1648" s="34">
        <f t="shared" si="795"/>
        <v>0</v>
      </c>
      <c r="S1648" s="34">
        <f t="shared" si="795"/>
        <v>0</v>
      </c>
      <c r="T1648" s="34">
        <f t="shared" si="795"/>
        <v>0</v>
      </c>
      <c r="U1648" s="34">
        <f t="shared" si="795"/>
        <v>0</v>
      </c>
      <c r="V1648" s="37">
        <f t="shared" si="795"/>
        <v>0</v>
      </c>
      <c r="W1648" s="33">
        <f t="shared" si="795"/>
        <v>0</v>
      </c>
      <c r="Y1648"/>
      <c r="Z1648"/>
    </row>
    <row r="1649" spans="1:26" s="72" customFormat="1" outlineLevel="1" x14ac:dyDescent="0.2">
      <c r="A1649" s="322"/>
      <c r="B1649" s="25"/>
      <c r="C1649" s="23"/>
      <c r="D1649" s="23"/>
      <c r="E1649" s="24"/>
      <c r="F1649" s="176" t="s">
        <v>177</v>
      </c>
      <c r="G1649" s="190">
        <f>G789</f>
        <v>0</v>
      </c>
      <c r="H1649" s="242">
        <f>G1649*(1-VLOOKUP($F1649,SHT,5,FALSE))+H789*(1-VLOOKUP($F1649,SHT,5,FALSE))</f>
        <v>0</v>
      </c>
      <c r="I1649" s="179">
        <f t="shared" ref="I1649:V1649" si="796">I789*(1-VLOOKUP($F1649,SHT,5,FALSE))</f>
        <v>0</v>
      </c>
      <c r="J1649" s="179">
        <f t="shared" si="796"/>
        <v>0</v>
      </c>
      <c r="K1649" s="197">
        <f t="shared" si="796"/>
        <v>0</v>
      </c>
      <c r="L1649" s="181">
        <f t="shared" si="796"/>
        <v>0</v>
      </c>
      <c r="M1649" s="192">
        <f t="shared" si="796"/>
        <v>0</v>
      </c>
      <c r="N1649" s="182">
        <f t="shared" si="796"/>
        <v>0</v>
      </c>
      <c r="O1649" s="182">
        <f t="shared" si="796"/>
        <v>0</v>
      </c>
      <c r="P1649" s="182">
        <f t="shared" si="796"/>
        <v>0</v>
      </c>
      <c r="Q1649" s="182">
        <f t="shared" si="796"/>
        <v>0</v>
      </c>
      <c r="R1649" s="182">
        <f t="shared" si="796"/>
        <v>0</v>
      </c>
      <c r="S1649" s="182">
        <f t="shared" si="796"/>
        <v>0</v>
      </c>
      <c r="T1649" s="178">
        <f t="shared" si="796"/>
        <v>0</v>
      </c>
      <c r="U1649" s="182">
        <f t="shared" si="796"/>
        <v>0</v>
      </c>
      <c r="V1649" s="183">
        <f t="shared" si="796"/>
        <v>0</v>
      </c>
      <c r="W1649" s="46">
        <f>W789</f>
        <v>0</v>
      </c>
      <c r="Y1649"/>
      <c r="Z1649"/>
    </row>
    <row r="1650" spans="1:26" s="72" customFormat="1" outlineLevel="1" x14ac:dyDescent="0.2">
      <c r="A1650" s="322"/>
      <c r="B1650" s="25"/>
      <c r="C1650" s="23"/>
      <c r="D1650" s="23"/>
      <c r="E1650" s="24"/>
      <c r="F1650" s="176" t="s">
        <v>182</v>
      </c>
      <c r="G1650" s="190">
        <f>G790</f>
        <v>0</v>
      </c>
      <c r="H1650" s="242">
        <f>G1650*(1-VLOOKUP($F1650,SHT,5,FALSE))+H790*(1-VLOOKUP($F1650,SHT,5,FALSE))</f>
        <v>0</v>
      </c>
      <c r="I1650" s="179">
        <f t="shared" ref="I1650:V1650" si="797">I790*(1-VLOOKUP($F1650,SHT,5,FALSE))</f>
        <v>0</v>
      </c>
      <c r="J1650" s="179">
        <f t="shared" si="797"/>
        <v>0</v>
      </c>
      <c r="K1650" s="197">
        <f t="shared" si="797"/>
        <v>0</v>
      </c>
      <c r="L1650" s="181">
        <f t="shared" si="797"/>
        <v>0</v>
      </c>
      <c r="M1650" s="192">
        <f t="shared" si="797"/>
        <v>0</v>
      </c>
      <c r="N1650" s="182">
        <f t="shared" si="797"/>
        <v>0</v>
      </c>
      <c r="O1650" s="182">
        <f t="shared" si="797"/>
        <v>0</v>
      </c>
      <c r="P1650" s="182">
        <f t="shared" si="797"/>
        <v>0</v>
      </c>
      <c r="Q1650" s="182">
        <f t="shared" si="797"/>
        <v>0</v>
      </c>
      <c r="R1650" s="182">
        <f t="shared" si="797"/>
        <v>0</v>
      </c>
      <c r="S1650" s="182">
        <f t="shared" si="797"/>
        <v>0</v>
      </c>
      <c r="T1650" s="178">
        <f t="shared" si="797"/>
        <v>0</v>
      </c>
      <c r="U1650" s="182">
        <f t="shared" si="797"/>
        <v>0</v>
      </c>
      <c r="V1650" s="183">
        <f t="shared" si="797"/>
        <v>0</v>
      </c>
      <c r="W1650" s="46">
        <f>W790</f>
        <v>0</v>
      </c>
      <c r="Y1650"/>
      <c r="Z1650"/>
    </row>
    <row r="1651" spans="1:26" s="72" customFormat="1" x14ac:dyDescent="0.2">
      <c r="A1651" s="322"/>
      <c r="B1651" s="25"/>
      <c r="C1651" s="23"/>
      <c r="D1651" s="23"/>
      <c r="E1651" s="24" t="s">
        <v>186</v>
      </c>
      <c r="F1651" s="24"/>
      <c r="G1651" s="69">
        <f t="shared" ref="G1651:W1651" si="798">SUBTOTAL(9,G1652:G1653)</f>
        <v>0</v>
      </c>
      <c r="H1651" s="70">
        <f t="shared" si="798"/>
        <v>0</v>
      </c>
      <c r="I1651" s="66">
        <f t="shared" si="798"/>
        <v>0</v>
      </c>
      <c r="J1651" s="66">
        <f t="shared" si="798"/>
        <v>0</v>
      </c>
      <c r="K1651" s="67">
        <f t="shared" si="798"/>
        <v>0</v>
      </c>
      <c r="L1651" s="34">
        <f t="shared" si="798"/>
        <v>0</v>
      </c>
      <c r="M1651" s="34">
        <f t="shared" si="798"/>
        <v>0</v>
      </c>
      <c r="N1651" s="34">
        <f t="shared" si="798"/>
        <v>0</v>
      </c>
      <c r="O1651" s="34">
        <f t="shared" si="798"/>
        <v>0</v>
      </c>
      <c r="P1651" s="34">
        <f t="shared" si="798"/>
        <v>0</v>
      </c>
      <c r="Q1651" s="34">
        <f t="shared" si="798"/>
        <v>0</v>
      </c>
      <c r="R1651" s="34">
        <f t="shared" si="798"/>
        <v>0</v>
      </c>
      <c r="S1651" s="34">
        <f t="shared" si="798"/>
        <v>0</v>
      </c>
      <c r="T1651" s="34">
        <f t="shared" si="798"/>
        <v>0</v>
      </c>
      <c r="U1651" s="34">
        <f t="shared" si="798"/>
        <v>0</v>
      </c>
      <c r="V1651" s="37">
        <f t="shared" si="798"/>
        <v>0</v>
      </c>
      <c r="W1651" s="33">
        <f t="shared" si="798"/>
        <v>0</v>
      </c>
      <c r="Y1651"/>
      <c r="Z1651"/>
    </row>
    <row r="1652" spans="1:26" s="72" customFormat="1" outlineLevel="1" x14ac:dyDescent="0.2">
      <c r="A1652" s="322"/>
      <c r="B1652" s="25"/>
      <c r="C1652" s="23"/>
      <c r="D1652" s="23"/>
      <c r="E1652" s="24"/>
      <c r="F1652" s="176" t="s">
        <v>178</v>
      </c>
      <c r="G1652" s="190">
        <f>G792</f>
        <v>0</v>
      </c>
      <c r="H1652" s="242">
        <f>G1652*(1-VLOOKUP($F1652,SHT,5,FALSE))+H792*(1-VLOOKUP($F1652,SHT,5,FALSE))</f>
        <v>0</v>
      </c>
      <c r="I1652" s="179">
        <f t="shared" ref="I1652:V1652" si="799">I792*(1-VLOOKUP($F1652,SHT,5,FALSE))</f>
        <v>0</v>
      </c>
      <c r="J1652" s="179">
        <f t="shared" si="799"/>
        <v>0</v>
      </c>
      <c r="K1652" s="197">
        <f t="shared" si="799"/>
        <v>0</v>
      </c>
      <c r="L1652" s="181">
        <f t="shared" si="799"/>
        <v>0</v>
      </c>
      <c r="M1652" s="192">
        <f t="shared" si="799"/>
        <v>0</v>
      </c>
      <c r="N1652" s="182">
        <f t="shared" si="799"/>
        <v>0</v>
      </c>
      <c r="O1652" s="182">
        <f t="shared" si="799"/>
        <v>0</v>
      </c>
      <c r="P1652" s="182">
        <f t="shared" si="799"/>
        <v>0</v>
      </c>
      <c r="Q1652" s="182">
        <f t="shared" si="799"/>
        <v>0</v>
      </c>
      <c r="R1652" s="182">
        <f t="shared" si="799"/>
        <v>0</v>
      </c>
      <c r="S1652" s="182">
        <f t="shared" si="799"/>
        <v>0</v>
      </c>
      <c r="T1652" s="178">
        <f t="shared" si="799"/>
        <v>0</v>
      </c>
      <c r="U1652" s="182">
        <f t="shared" si="799"/>
        <v>0</v>
      </c>
      <c r="V1652" s="183">
        <f t="shared" si="799"/>
        <v>0</v>
      </c>
      <c r="W1652" s="46">
        <f>W792</f>
        <v>0</v>
      </c>
      <c r="Y1652"/>
      <c r="Z1652"/>
    </row>
    <row r="1653" spans="1:26" s="72" customFormat="1" outlineLevel="1" x14ac:dyDescent="0.2">
      <c r="A1653" s="322"/>
      <c r="B1653" s="25"/>
      <c r="C1653" s="23"/>
      <c r="D1653" s="23"/>
      <c r="E1653" s="24"/>
      <c r="F1653" s="176" t="s">
        <v>181</v>
      </c>
      <c r="G1653" s="190">
        <f>G793</f>
        <v>0</v>
      </c>
      <c r="H1653" s="242">
        <f>G1653*(1-VLOOKUP($F1653,SHT,5,FALSE))+H793*(1-VLOOKUP($F1653,SHT,5,FALSE))</f>
        <v>0</v>
      </c>
      <c r="I1653" s="179">
        <f t="shared" ref="I1653:V1653" si="800">I793*(1-VLOOKUP($F1653,SHT,5,FALSE))</f>
        <v>0</v>
      </c>
      <c r="J1653" s="179">
        <f t="shared" si="800"/>
        <v>0</v>
      </c>
      <c r="K1653" s="197">
        <f t="shared" si="800"/>
        <v>0</v>
      </c>
      <c r="L1653" s="181">
        <f t="shared" si="800"/>
        <v>0</v>
      </c>
      <c r="M1653" s="192">
        <f t="shared" si="800"/>
        <v>0</v>
      </c>
      <c r="N1653" s="182">
        <f t="shared" si="800"/>
        <v>0</v>
      </c>
      <c r="O1653" s="182">
        <f t="shared" si="800"/>
        <v>0</v>
      </c>
      <c r="P1653" s="182">
        <f t="shared" si="800"/>
        <v>0</v>
      </c>
      <c r="Q1653" s="182">
        <f t="shared" si="800"/>
        <v>0</v>
      </c>
      <c r="R1653" s="182">
        <f t="shared" si="800"/>
        <v>0</v>
      </c>
      <c r="S1653" s="182">
        <f t="shared" si="800"/>
        <v>0</v>
      </c>
      <c r="T1653" s="178">
        <f t="shared" si="800"/>
        <v>0</v>
      </c>
      <c r="U1653" s="182">
        <f t="shared" si="800"/>
        <v>0</v>
      </c>
      <c r="V1653" s="183">
        <f t="shared" si="800"/>
        <v>0</v>
      </c>
      <c r="W1653" s="46">
        <f>W793</f>
        <v>0</v>
      </c>
      <c r="Y1653"/>
      <c r="Z1653"/>
    </row>
    <row r="1654" spans="1:26" s="72" customFormat="1" x14ac:dyDescent="0.2">
      <c r="A1654" s="322"/>
      <c r="B1654" s="25"/>
      <c r="C1654" s="23"/>
      <c r="D1654" s="23"/>
      <c r="E1654" s="24" t="s">
        <v>187</v>
      </c>
      <c r="F1654" s="24"/>
      <c r="G1654" s="69">
        <f t="shared" ref="G1654:W1654" si="801">SUBTOTAL(9,G1655:G1656)</f>
        <v>0</v>
      </c>
      <c r="H1654" s="70">
        <f t="shared" si="801"/>
        <v>0</v>
      </c>
      <c r="I1654" s="66">
        <f t="shared" si="801"/>
        <v>0</v>
      </c>
      <c r="J1654" s="66">
        <f t="shared" si="801"/>
        <v>0</v>
      </c>
      <c r="K1654" s="67">
        <f t="shared" si="801"/>
        <v>0</v>
      </c>
      <c r="L1654" s="34">
        <f t="shared" si="801"/>
        <v>0</v>
      </c>
      <c r="M1654" s="34">
        <f t="shared" si="801"/>
        <v>0</v>
      </c>
      <c r="N1654" s="34">
        <f t="shared" si="801"/>
        <v>0</v>
      </c>
      <c r="O1654" s="34">
        <f t="shared" si="801"/>
        <v>0</v>
      </c>
      <c r="P1654" s="34">
        <f t="shared" si="801"/>
        <v>0</v>
      </c>
      <c r="Q1654" s="34">
        <f t="shared" si="801"/>
        <v>0</v>
      </c>
      <c r="R1654" s="34">
        <f t="shared" si="801"/>
        <v>0</v>
      </c>
      <c r="S1654" s="34">
        <f t="shared" si="801"/>
        <v>0</v>
      </c>
      <c r="T1654" s="34">
        <f t="shared" si="801"/>
        <v>0</v>
      </c>
      <c r="U1654" s="34">
        <f t="shared" si="801"/>
        <v>0</v>
      </c>
      <c r="V1654" s="37">
        <f t="shared" si="801"/>
        <v>0</v>
      </c>
      <c r="W1654" s="33">
        <f t="shared" si="801"/>
        <v>0</v>
      </c>
      <c r="Y1654"/>
      <c r="Z1654"/>
    </row>
    <row r="1655" spans="1:26" s="72" customFormat="1" outlineLevel="1" x14ac:dyDescent="0.2">
      <c r="A1655" s="322"/>
      <c r="B1655" s="25"/>
      <c r="C1655" s="23"/>
      <c r="D1655" s="23"/>
      <c r="E1655" s="24"/>
      <c r="F1655" s="176" t="s">
        <v>179</v>
      </c>
      <c r="G1655" s="190">
        <f>G795</f>
        <v>0</v>
      </c>
      <c r="H1655" s="242">
        <f>G1655*(1-VLOOKUP($F1655,SHT,5,FALSE))+H795*(1-VLOOKUP($F1655,SHT,5,FALSE))</f>
        <v>0</v>
      </c>
      <c r="I1655" s="179">
        <f t="shared" ref="I1655:V1655" si="802">I795*(1-VLOOKUP($F1655,SHT,5,FALSE))</f>
        <v>0</v>
      </c>
      <c r="J1655" s="179">
        <f t="shared" si="802"/>
        <v>0</v>
      </c>
      <c r="K1655" s="197">
        <f t="shared" si="802"/>
        <v>0</v>
      </c>
      <c r="L1655" s="181">
        <f t="shared" si="802"/>
        <v>0</v>
      </c>
      <c r="M1655" s="192">
        <f t="shared" si="802"/>
        <v>0</v>
      </c>
      <c r="N1655" s="182">
        <f t="shared" si="802"/>
        <v>0</v>
      </c>
      <c r="O1655" s="182">
        <f t="shared" si="802"/>
        <v>0</v>
      </c>
      <c r="P1655" s="182">
        <f t="shared" si="802"/>
        <v>0</v>
      </c>
      <c r="Q1655" s="182">
        <f t="shared" si="802"/>
        <v>0</v>
      </c>
      <c r="R1655" s="182">
        <f t="shared" si="802"/>
        <v>0</v>
      </c>
      <c r="S1655" s="182">
        <f t="shared" si="802"/>
        <v>0</v>
      </c>
      <c r="T1655" s="178">
        <f t="shared" si="802"/>
        <v>0</v>
      </c>
      <c r="U1655" s="182">
        <f t="shared" si="802"/>
        <v>0</v>
      </c>
      <c r="V1655" s="183">
        <f t="shared" si="802"/>
        <v>0</v>
      </c>
      <c r="W1655" s="46">
        <f>W795</f>
        <v>0</v>
      </c>
      <c r="Y1655"/>
      <c r="Z1655"/>
    </row>
    <row r="1656" spans="1:26" s="72" customFormat="1" outlineLevel="1" x14ac:dyDescent="0.2">
      <c r="A1656" s="322"/>
      <c r="B1656" s="25"/>
      <c r="C1656" s="23"/>
      <c r="D1656" s="23"/>
      <c r="E1656" s="24"/>
      <c r="F1656" s="176" t="s">
        <v>188</v>
      </c>
      <c r="G1656" s="190">
        <f>G796</f>
        <v>0</v>
      </c>
      <c r="H1656" s="242">
        <f>G1656*(1-VLOOKUP($F1656,SHT,5,FALSE))+H796*(1-VLOOKUP($F1656,SHT,5,FALSE))</f>
        <v>0</v>
      </c>
      <c r="I1656" s="179">
        <f t="shared" ref="I1656:V1656" si="803">I796*(1-VLOOKUP($F1656,SHT,5,FALSE))</f>
        <v>0</v>
      </c>
      <c r="J1656" s="179">
        <f t="shared" si="803"/>
        <v>0</v>
      </c>
      <c r="K1656" s="197">
        <f t="shared" si="803"/>
        <v>0</v>
      </c>
      <c r="L1656" s="181">
        <f t="shared" si="803"/>
        <v>0</v>
      </c>
      <c r="M1656" s="192">
        <f t="shared" si="803"/>
        <v>0</v>
      </c>
      <c r="N1656" s="182">
        <f t="shared" si="803"/>
        <v>0</v>
      </c>
      <c r="O1656" s="182">
        <f t="shared" si="803"/>
        <v>0</v>
      </c>
      <c r="P1656" s="182">
        <f t="shared" si="803"/>
        <v>0</v>
      </c>
      <c r="Q1656" s="182">
        <f t="shared" si="803"/>
        <v>0</v>
      </c>
      <c r="R1656" s="182">
        <f t="shared" si="803"/>
        <v>0</v>
      </c>
      <c r="S1656" s="182">
        <f t="shared" si="803"/>
        <v>0</v>
      </c>
      <c r="T1656" s="178">
        <f t="shared" si="803"/>
        <v>0</v>
      </c>
      <c r="U1656" s="182">
        <f t="shared" si="803"/>
        <v>0</v>
      </c>
      <c r="V1656" s="183">
        <f t="shared" si="803"/>
        <v>0</v>
      </c>
      <c r="W1656" s="46">
        <f>W796</f>
        <v>0</v>
      </c>
      <c r="Y1656"/>
      <c r="Z1656"/>
    </row>
    <row r="1657" spans="1:26" s="72" customFormat="1" x14ac:dyDescent="0.2">
      <c r="A1657" s="322"/>
      <c r="B1657" s="25"/>
      <c r="C1657" s="23"/>
      <c r="D1657" s="23"/>
      <c r="E1657" s="24" t="s">
        <v>341</v>
      </c>
      <c r="F1657" s="24"/>
      <c r="G1657" s="69">
        <f t="shared" ref="G1657:W1657" si="804">SUBTOTAL(9,G1658:G1659)</f>
        <v>0</v>
      </c>
      <c r="H1657" s="70">
        <f t="shared" si="804"/>
        <v>0</v>
      </c>
      <c r="I1657" s="66">
        <f t="shared" si="804"/>
        <v>0</v>
      </c>
      <c r="J1657" s="66">
        <f t="shared" si="804"/>
        <v>0</v>
      </c>
      <c r="K1657" s="67">
        <f t="shared" si="804"/>
        <v>0</v>
      </c>
      <c r="L1657" s="34">
        <f t="shared" si="804"/>
        <v>0</v>
      </c>
      <c r="M1657" s="34">
        <f t="shared" si="804"/>
        <v>0</v>
      </c>
      <c r="N1657" s="34">
        <f t="shared" si="804"/>
        <v>0</v>
      </c>
      <c r="O1657" s="34">
        <f t="shared" si="804"/>
        <v>0</v>
      </c>
      <c r="P1657" s="34">
        <f t="shared" si="804"/>
        <v>0</v>
      </c>
      <c r="Q1657" s="34">
        <f t="shared" si="804"/>
        <v>0</v>
      </c>
      <c r="R1657" s="34">
        <f t="shared" si="804"/>
        <v>0</v>
      </c>
      <c r="S1657" s="34">
        <f t="shared" si="804"/>
        <v>0</v>
      </c>
      <c r="T1657" s="34">
        <f t="shared" si="804"/>
        <v>0</v>
      </c>
      <c r="U1657" s="34">
        <f t="shared" si="804"/>
        <v>0</v>
      </c>
      <c r="V1657" s="37">
        <f t="shared" si="804"/>
        <v>0</v>
      </c>
      <c r="W1657" s="33">
        <f t="shared" si="804"/>
        <v>0</v>
      </c>
      <c r="Y1657"/>
      <c r="Z1657"/>
    </row>
    <row r="1658" spans="1:26" s="72" customFormat="1" outlineLevel="1" x14ac:dyDescent="0.2">
      <c r="A1658" s="322"/>
      <c r="B1658" s="25"/>
      <c r="C1658" s="23"/>
      <c r="D1658" s="23"/>
      <c r="E1658" s="24"/>
      <c r="F1658" s="176" t="s">
        <v>342</v>
      </c>
      <c r="G1658" s="190">
        <f>G798</f>
        <v>0</v>
      </c>
      <c r="H1658" s="242">
        <f>G1658*(1-VLOOKUP($F1658,SHT,5,FALSE))+H798*(1-VLOOKUP($F1658,SHT,5,FALSE))</f>
        <v>0</v>
      </c>
      <c r="I1658" s="179">
        <f t="shared" ref="I1658:V1658" si="805">I798*(1-VLOOKUP($F1658,SHT,5,FALSE))</f>
        <v>0</v>
      </c>
      <c r="J1658" s="179">
        <f t="shared" si="805"/>
        <v>0</v>
      </c>
      <c r="K1658" s="197">
        <f t="shared" si="805"/>
        <v>0</v>
      </c>
      <c r="L1658" s="181">
        <f t="shared" si="805"/>
        <v>0</v>
      </c>
      <c r="M1658" s="192">
        <f t="shared" si="805"/>
        <v>0</v>
      </c>
      <c r="N1658" s="182">
        <f t="shared" si="805"/>
        <v>0</v>
      </c>
      <c r="O1658" s="182">
        <f t="shared" si="805"/>
        <v>0</v>
      </c>
      <c r="P1658" s="182">
        <f t="shared" si="805"/>
        <v>0</v>
      </c>
      <c r="Q1658" s="182">
        <f t="shared" si="805"/>
        <v>0</v>
      </c>
      <c r="R1658" s="182">
        <f t="shared" si="805"/>
        <v>0</v>
      </c>
      <c r="S1658" s="182">
        <f t="shared" si="805"/>
        <v>0</v>
      </c>
      <c r="T1658" s="178">
        <f t="shared" si="805"/>
        <v>0</v>
      </c>
      <c r="U1658" s="182">
        <f t="shared" si="805"/>
        <v>0</v>
      </c>
      <c r="V1658" s="183">
        <f t="shared" si="805"/>
        <v>0</v>
      </c>
      <c r="W1658" s="46">
        <f>W798</f>
        <v>0</v>
      </c>
      <c r="Y1658"/>
      <c r="Z1658"/>
    </row>
    <row r="1659" spans="1:26" s="72" customFormat="1" outlineLevel="1" x14ac:dyDescent="0.2">
      <c r="A1659" s="322"/>
      <c r="B1659" s="25"/>
      <c r="C1659" s="23"/>
      <c r="D1659" s="23"/>
      <c r="E1659" s="24"/>
      <c r="F1659" s="176" t="s">
        <v>343</v>
      </c>
      <c r="G1659" s="190">
        <f>G799</f>
        <v>0</v>
      </c>
      <c r="H1659" s="242">
        <f>G1659*(1-VLOOKUP($F1659,SHT,5,FALSE))+H799*(1-VLOOKUP($F1659,SHT,5,FALSE))</f>
        <v>0</v>
      </c>
      <c r="I1659" s="179">
        <f t="shared" ref="I1659:V1659" si="806">I799*(1-VLOOKUP($F1659,SHT,5,FALSE))</f>
        <v>0</v>
      </c>
      <c r="J1659" s="179">
        <f t="shared" si="806"/>
        <v>0</v>
      </c>
      <c r="K1659" s="197">
        <f t="shared" si="806"/>
        <v>0</v>
      </c>
      <c r="L1659" s="181">
        <f t="shared" si="806"/>
        <v>0</v>
      </c>
      <c r="M1659" s="192">
        <f t="shared" si="806"/>
        <v>0</v>
      </c>
      <c r="N1659" s="182">
        <f t="shared" si="806"/>
        <v>0</v>
      </c>
      <c r="O1659" s="182">
        <f t="shared" si="806"/>
        <v>0</v>
      </c>
      <c r="P1659" s="182">
        <f t="shared" si="806"/>
        <v>0</v>
      </c>
      <c r="Q1659" s="182">
        <f t="shared" si="806"/>
        <v>0</v>
      </c>
      <c r="R1659" s="182">
        <f t="shared" si="806"/>
        <v>0</v>
      </c>
      <c r="S1659" s="182">
        <f t="shared" si="806"/>
        <v>0</v>
      </c>
      <c r="T1659" s="178">
        <f t="shared" si="806"/>
        <v>0</v>
      </c>
      <c r="U1659" s="182">
        <f t="shared" si="806"/>
        <v>0</v>
      </c>
      <c r="V1659" s="183">
        <f t="shared" si="806"/>
        <v>0</v>
      </c>
      <c r="W1659" s="46">
        <f>W799</f>
        <v>0</v>
      </c>
      <c r="Y1659"/>
      <c r="Z1659"/>
    </row>
    <row r="1660" spans="1:26" s="72" customFormat="1" x14ac:dyDescent="0.2">
      <c r="A1660" s="322"/>
      <c r="B1660" s="25"/>
      <c r="C1660" s="23"/>
      <c r="D1660" s="23"/>
      <c r="E1660" s="24" t="s">
        <v>344</v>
      </c>
      <c r="F1660" s="24"/>
      <c r="G1660" s="69">
        <f t="shared" ref="G1660:W1660" si="807">SUBTOTAL(9,G1661:G1662)</f>
        <v>0</v>
      </c>
      <c r="H1660" s="70">
        <f t="shared" si="807"/>
        <v>0</v>
      </c>
      <c r="I1660" s="66">
        <f t="shared" si="807"/>
        <v>0</v>
      </c>
      <c r="J1660" s="66">
        <f t="shared" si="807"/>
        <v>0</v>
      </c>
      <c r="K1660" s="67">
        <f t="shared" si="807"/>
        <v>0</v>
      </c>
      <c r="L1660" s="34">
        <f t="shared" si="807"/>
        <v>0</v>
      </c>
      <c r="M1660" s="34">
        <f t="shared" si="807"/>
        <v>0</v>
      </c>
      <c r="N1660" s="34">
        <f t="shared" si="807"/>
        <v>0</v>
      </c>
      <c r="O1660" s="34">
        <f t="shared" si="807"/>
        <v>0</v>
      </c>
      <c r="P1660" s="34">
        <f t="shared" si="807"/>
        <v>0</v>
      </c>
      <c r="Q1660" s="34">
        <f t="shared" si="807"/>
        <v>0</v>
      </c>
      <c r="R1660" s="34">
        <f t="shared" si="807"/>
        <v>0</v>
      </c>
      <c r="S1660" s="34">
        <f t="shared" si="807"/>
        <v>0</v>
      </c>
      <c r="T1660" s="34">
        <f t="shared" si="807"/>
        <v>0</v>
      </c>
      <c r="U1660" s="34">
        <f t="shared" si="807"/>
        <v>0</v>
      </c>
      <c r="V1660" s="37">
        <f t="shared" si="807"/>
        <v>0</v>
      </c>
      <c r="W1660" s="33">
        <f t="shared" si="807"/>
        <v>0</v>
      </c>
      <c r="Y1660"/>
      <c r="Z1660"/>
    </row>
    <row r="1661" spans="1:26" s="72" customFormat="1" outlineLevel="1" x14ac:dyDescent="0.2">
      <c r="A1661" s="322"/>
      <c r="B1661" s="25"/>
      <c r="C1661" s="23"/>
      <c r="D1661" s="23"/>
      <c r="E1661" s="24"/>
      <c r="F1661" s="176" t="s">
        <v>345</v>
      </c>
      <c r="G1661" s="190">
        <f>G801</f>
        <v>0</v>
      </c>
      <c r="H1661" s="242">
        <f>G1661*(1-VLOOKUP($F1661,SHT,5,FALSE))+H801*(1-VLOOKUP($F1661,SHT,5,FALSE))</f>
        <v>0</v>
      </c>
      <c r="I1661" s="179">
        <f t="shared" ref="I1661:V1661" si="808">I801*(1-VLOOKUP($F1661,SHT,5,FALSE))</f>
        <v>0</v>
      </c>
      <c r="J1661" s="179">
        <f t="shared" si="808"/>
        <v>0</v>
      </c>
      <c r="K1661" s="197">
        <f t="shared" si="808"/>
        <v>0</v>
      </c>
      <c r="L1661" s="181">
        <f t="shared" si="808"/>
        <v>0</v>
      </c>
      <c r="M1661" s="192">
        <f t="shared" si="808"/>
        <v>0</v>
      </c>
      <c r="N1661" s="182">
        <f t="shared" si="808"/>
        <v>0</v>
      </c>
      <c r="O1661" s="182">
        <f t="shared" si="808"/>
        <v>0</v>
      </c>
      <c r="P1661" s="182">
        <f t="shared" si="808"/>
        <v>0</v>
      </c>
      <c r="Q1661" s="182">
        <f t="shared" si="808"/>
        <v>0</v>
      </c>
      <c r="R1661" s="182">
        <f t="shared" si="808"/>
        <v>0</v>
      </c>
      <c r="S1661" s="182">
        <f t="shared" si="808"/>
        <v>0</v>
      </c>
      <c r="T1661" s="178">
        <f t="shared" si="808"/>
        <v>0</v>
      </c>
      <c r="U1661" s="182">
        <f t="shared" si="808"/>
        <v>0</v>
      </c>
      <c r="V1661" s="183">
        <f t="shared" si="808"/>
        <v>0</v>
      </c>
      <c r="W1661" s="46">
        <f>W801</f>
        <v>0</v>
      </c>
      <c r="Y1661"/>
      <c r="Z1661"/>
    </row>
    <row r="1662" spans="1:26" s="72" customFormat="1" outlineLevel="1" x14ac:dyDescent="0.2">
      <c r="A1662" s="322"/>
      <c r="B1662" s="25"/>
      <c r="C1662" s="23"/>
      <c r="D1662" s="23"/>
      <c r="E1662" s="24"/>
      <c r="F1662" s="176" t="s">
        <v>346</v>
      </c>
      <c r="G1662" s="190">
        <f>G802</f>
        <v>0</v>
      </c>
      <c r="H1662" s="242">
        <f>G1662*(1-VLOOKUP($F1662,SHT,5,FALSE))+H802*(1-VLOOKUP($F1662,SHT,5,FALSE))</f>
        <v>0</v>
      </c>
      <c r="I1662" s="179">
        <f t="shared" ref="I1662:V1662" si="809">I802*(1-VLOOKUP($F1662,SHT,5,FALSE))</f>
        <v>0</v>
      </c>
      <c r="J1662" s="179">
        <f t="shared" si="809"/>
        <v>0</v>
      </c>
      <c r="K1662" s="197">
        <f t="shared" si="809"/>
        <v>0</v>
      </c>
      <c r="L1662" s="181">
        <f t="shared" si="809"/>
        <v>0</v>
      </c>
      <c r="M1662" s="192">
        <f t="shared" si="809"/>
        <v>0</v>
      </c>
      <c r="N1662" s="182">
        <f t="shared" si="809"/>
        <v>0</v>
      </c>
      <c r="O1662" s="182">
        <f t="shared" si="809"/>
        <v>0</v>
      </c>
      <c r="P1662" s="182">
        <f t="shared" si="809"/>
        <v>0</v>
      </c>
      <c r="Q1662" s="182">
        <f t="shared" si="809"/>
        <v>0</v>
      </c>
      <c r="R1662" s="182">
        <f t="shared" si="809"/>
        <v>0</v>
      </c>
      <c r="S1662" s="182">
        <f t="shared" si="809"/>
        <v>0</v>
      </c>
      <c r="T1662" s="178">
        <f t="shared" si="809"/>
        <v>0</v>
      </c>
      <c r="U1662" s="182">
        <f t="shared" si="809"/>
        <v>0</v>
      </c>
      <c r="V1662" s="183">
        <f t="shared" si="809"/>
        <v>0</v>
      </c>
      <c r="W1662" s="46">
        <f>W802</f>
        <v>0</v>
      </c>
      <c r="Y1662"/>
      <c r="Z1662"/>
    </row>
    <row r="1663" spans="1:26" s="72" customFormat="1" x14ac:dyDescent="0.2">
      <c r="A1663" s="322"/>
      <c r="B1663" s="25"/>
      <c r="C1663" s="23"/>
      <c r="D1663" s="23" t="s">
        <v>63</v>
      </c>
      <c r="E1663" s="24"/>
      <c r="F1663" s="24"/>
      <c r="G1663" s="69">
        <f>SUBTOTAL(9,G1664:G1666)</f>
        <v>0</v>
      </c>
      <c r="H1663" s="70"/>
      <c r="I1663" s="66"/>
      <c r="J1663" s="66"/>
      <c r="K1663" s="67">
        <f t="shared" ref="K1663:W1663" si="810">SUBTOTAL(9,K1664:K1666)</f>
        <v>0</v>
      </c>
      <c r="L1663" s="34">
        <f t="shared" si="810"/>
        <v>0</v>
      </c>
      <c r="M1663" s="34">
        <f t="shared" si="810"/>
        <v>0</v>
      </c>
      <c r="N1663" s="34">
        <f t="shared" si="810"/>
        <v>0</v>
      </c>
      <c r="O1663" s="34">
        <f t="shared" si="810"/>
        <v>0</v>
      </c>
      <c r="P1663" s="34">
        <f t="shared" si="810"/>
        <v>0</v>
      </c>
      <c r="Q1663" s="34">
        <f t="shared" si="810"/>
        <v>0</v>
      </c>
      <c r="R1663" s="34">
        <f t="shared" si="810"/>
        <v>0</v>
      </c>
      <c r="S1663" s="34">
        <f t="shared" si="810"/>
        <v>0</v>
      </c>
      <c r="T1663" s="34">
        <f t="shared" si="810"/>
        <v>0</v>
      </c>
      <c r="U1663" s="34">
        <f t="shared" si="810"/>
        <v>0</v>
      </c>
      <c r="V1663" s="34">
        <f t="shared" si="810"/>
        <v>0</v>
      </c>
      <c r="W1663" s="33">
        <f t="shared" si="810"/>
        <v>0</v>
      </c>
      <c r="Y1663"/>
      <c r="Z1663"/>
    </row>
    <row r="1664" spans="1:26" s="72" customFormat="1" outlineLevel="1" x14ac:dyDescent="0.2">
      <c r="A1664" s="322"/>
      <c r="B1664" s="25"/>
      <c r="C1664" s="23"/>
      <c r="D1664" s="23"/>
      <c r="E1664" s="24"/>
      <c r="F1664" s="176" t="s">
        <v>190</v>
      </c>
      <c r="G1664" s="190">
        <f>G804</f>
        <v>0</v>
      </c>
      <c r="H1664" s="70"/>
      <c r="I1664" s="66"/>
      <c r="J1664" s="66"/>
      <c r="K1664" s="197">
        <f>($G1664+SUM($H804:K804))*VLOOKUP($F1664,EIT,2,FALSE)</f>
        <v>0</v>
      </c>
      <c r="L1664" s="181">
        <f t="shared" ref="L1664:V1664" si="811">L804*VLOOKUP($F1664,EIT,2,FALSE)</f>
        <v>0</v>
      </c>
      <c r="M1664" s="192">
        <f t="shared" si="811"/>
        <v>0</v>
      </c>
      <c r="N1664" s="182">
        <f t="shared" si="811"/>
        <v>0</v>
      </c>
      <c r="O1664" s="182">
        <f t="shared" si="811"/>
        <v>0</v>
      </c>
      <c r="P1664" s="182">
        <f t="shared" si="811"/>
        <v>0</v>
      </c>
      <c r="Q1664" s="182">
        <f t="shared" si="811"/>
        <v>0</v>
      </c>
      <c r="R1664" s="182">
        <f t="shared" si="811"/>
        <v>0</v>
      </c>
      <c r="S1664" s="182">
        <f t="shared" si="811"/>
        <v>0</v>
      </c>
      <c r="T1664" s="182">
        <f t="shared" si="811"/>
        <v>0</v>
      </c>
      <c r="U1664" s="182">
        <f t="shared" si="811"/>
        <v>0</v>
      </c>
      <c r="V1664" s="183">
        <f t="shared" si="811"/>
        <v>0</v>
      </c>
      <c r="W1664" s="46">
        <f>W804</f>
        <v>0</v>
      </c>
      <c r="Y1664"/>
      <c r="Z1664"/>
    </row>
    <row r="1665" spans="1:26" s="72" customFormat="1" outlineLevel="1" x14ac:dyDescent="0.2">
      <c r="A1665" s="322"/>
      <c r="B1665" s="25"/>
      <c r="C1665" s="23"/>
      <c r="D1665" s="23"/>
      <c r="E1665" s="24"/>
      <c r="F1665" s="176" t="s">
        <v>191</v>
      </c>
      <c r="G1665" s="190">
        <f>G805</f>
        <v>0</v>
      </c>
      <c r="H1665" s="70"/>
      <c r="I1665" s="66"/>
      <c r="J1665" s="66"/>
      <c r="K1665" s="67"/>
      <c r="L1665" s="181">
        <f>($G1665+SUM($H805:L805))*VLOOKUP($F1665,EIT,3,FALSE)</f>
        <v>0</v>
      </c>
      <c r="M1665" s="192">
        <f>($G1665+SUM($H805:$L805))*VLOOKUP($F1665,EIT,4,FALSE)+$M805*(VLOOKUP($F1665,EIT,3,FALSE)+VLOOKUP($F1665,EIT,4,FALSE))</f>
        <v>0</v>
      </c>
      <c r="N1665" s="182">
        <f>($G1665+SUM($H805:$M805))*VLOOKUP($F1665,EIT,5,FALSE)+$N805*(VLOOKUP($F1665,EIT,3,FALSE)+VLOOKUP($F1665,EIT,4,FALSE)+VLOOKUP($F1665,EIT,5,FALSE))</f>
        <v>0</v>
      </c>
      <c r="O1665" s="182">
        <f t="shared" ref="O1665:V1665" si="812">O805*(VLOOKUP($F1665,EIT,3,FALSE)+VLOOKUP($F1665,EIT,4,FALSE)+VLOOKUP($F1665,EIT,5,FALSE))</f>
        <v>0</v>
      </c>
      <c r="P1665" s="182">
        <f t="shared" si="812"/>
        <v>0</v>
      </c>
      <c r="Q1665" s="182">
        <f t="shared" si="812"/>
        <v>0</v>
      </c>
      <c r="R1665" s="182">
        <f t="shared" si="812"/>
        <v>0</v>
      </c>
      <c r="S1665" s="182">
        <f t="shared" si="812"/>
        <v>0</v>
      </c>
      <c r="T1665" s="182">
        <f t="shared" si="812"/>
        <v>0</v>
      </c>
      <c r="U1665" s="182">
        <f t="shared" si="812"/>
        <v>0</v>
      </c>
      <c r="V1665" s="183">
        <f t="shared" si="812"/>
        <v>0</v>
      </c>
      <c r="W1665" s="46">
        <f>W805</f>
        <v>0</v>
      </c>
      <c r="Y1665"/>
      <c r="Z1665"/>
    </row>
    <row r="1666" spans="1:26" s="72" customFormat="1" outlineLevel="1" x14ac:dyDescent="0.2">
      <c r="A1666" s="322"/>
      <c r="B1666" s="25"/>
      <c r="C1666" s="23"/>
      <c r="D1666" s="23"/>
      <c r="E1666" s="24"/>
      <c r="F1666" s="176" t="s">
        <v>189</v>
      </c>
      <c r="G1666" s="190">
        <f>G806</f>
        <v>0</v>
      </c>
      <c r="H1666" s="70"/>
      <c r="I1666" s="66"/>
      <c r="J1666" s="66"/>
      <c r="K1666" s="67"/>
      <c r="L1666" s="51"/>
      <c r="M1666" s="34"/>
      <c r="N1666" s="34"/>
      <c r="O1666" s="34"/>
      <c r="P1666" s="34"/>
      <c r="Q1666" s="34"/>
      <c r="R1666" s="34"/>
      <c r="S1666" s="34"/>
      <c r="T1666" s="34"/>
      <c r="U1666" s="34"/>
      <c r="V1666" s="37"/>
      <c r="W1666" s="46">
        <f>W806</f>
        <v>0</v>
      </c>
      <c r="Y1666"/>
      <c r="Z1666"/>
    </row>
    <row r="1667" spans="1:26" s="72" customFormat="1" x14ac:dyDescent="0.2">
      <c r="A1667" s="322"/>
      <c r="B1667" s="25"/>
      <c r="C1667" s="64"/>
      <c r="D1667" s="23" t="s">
        <v>192</v>
      </c>
      <c r="E1667" s="24"/>
      <c r="F1667" s="24"/>
      <c r="G1667" s="69">
        <f>SUBTOTAL(9,G1668:G1669)</f>
        <v>0</v>
      </c>
      <c r="H1667" s="70"/>
      <c r="I1667" s="66"/>
      <c r="J1667" s="66"/>
      <c r="K1667" s="67"/>
      <c r="L1667" s="51"/>
      <c r="M1667" s="34"/>
      <c r="N1667" s="34"/>
      <c r="O1667" s="34"/>
      <c r="P1667" s="34"/>
      <c r="Q1667" s="34"/>
      <c r="R1667" s="34"/>
      <c r="S1667" s="34"/>
      <c r="T1667" s="34"/>
      <c r="U1667" s="34"/>
      <c r="V1667" s="37"/>
      <c r="W1667" s="378"/>
      <c r="Y1667"/>
      <c r="Z1667"/>
    </row>
    <row r="1668" spans="1:26" s="72" customFormat="1" outlineLevel="1" x14ac:dyDescent="0.2">
      <c r="A1668" s="322"/>
      <c r="B1668" s="25"/>
      <c r="C1668" s="23"/>
      <c r="D1668" s="23"/>
      <c r="E1668" s="24"/>
      <c r="F1668" s="176" t="s">
        <v>193</v>
      </c>
      <c r="G1668" s="190">
        <f>G808</f>
        <v>0</v>
      </c>
      <c r="H1668" s="70"/>
      <c r="I1668" s="66"/>
      <c r="J1668" s="66"/>
      <c r="K1668" s="67"/>
      <c r="L1668" s="51"/>
      <c r="M1668" s="34"/>
      <c r="N1668" s="34"/>
      <c r="O1668" s="34"/>
      <c r="P1668" s="34"/>
      <c r="Q1668" s="34"/>
      <c r="R1668" s="34"/>
      <c r="S1668" s="34"/>
      <c r="T1668" s="34"/>
      <c r="U1668" s="34"/>
      <c r="V1668" s="37"/>
      <c r="W1668" s="49"/>
      <c r="Y1668"/>
      <c r="Z1668"/>
    </row>
    <row r="1669" spans="1:26" s="72" customFormat="1" outlineLevel="1" x14ac:dyDescent="0.2">
      <c r="A1669" s="322"/>
      <c r="B1669" s="25"/>
      <c r="C1669" s="23"/>
      <c r="D1669" s="23"/>
      <c r="E1669" s="24"/>
      <c r="F1669" s="176" t="s">
        <v>194</v>
      </c>
      <c r="G1669" s="190">
        <f>G809</f>
        <v>0</v>
      </c>
      <c r="H1669" s="70"/>
      <c r="I1669" s="66"/>
      <c r="J1669" s="66"/>
      <c r="K1669" s="67"/>
      <c r="L1669" s="51"/>
      <c r="M1669" s="34"/>
      <c r="N1669" s="34"/>
      <c r="O1669" s="34"/>
      <c r="P1669" s="34"/>
      <c r="Q1669" s="34"/>
      <c r="R1669" s="34"/>
      <c r="S1669" s="34"/>
      <c r="T1669" s="34"/>
      <c r="U1669" s="34"/>
      <c r="V1669" s="37"/>
      <c r="W1669" s="49"/>
      <c r="Y1669"/>
      <c r="Z1669"/>
    </row>
    <row r="1670" spans="1:26" s="72" customFormat="1" outlineLevel="1" x14ac:dyDescent="0.2">
      <c r="A1670" s="322"/>
      <c r="B1670" s="25"/>
      <c r="C1670" s="24"/>
      <c r="D1670" s="23"/>
      <c r="E1670" s="64"/>
      <c r="F1670" s="24"/>
      <c r="G1670" s="435"/>
      <c r="H1670" s="70"/>
      <c r="I1670" s="66"/>
      <c r="J1670" s="66"/>
      <c r="K1670" s="67"/>
      <c r="L1670" s="34"/>
      <c r="M1670" s="34"/>
      <c r="N1670" s="34"/>
      <c r="O1670" s="34"/>
      <c r="P1670" s="34"/>
      <c r="Q1670" s="34"/>
      <c r="R1670" s="34"/>
      <c r="S1670" s="34"/>
      <c r="T1670" s="34"/>
      <c r="U1670" s="34"/>
      <c r="V1670" s="34"/>
      <c r="W1670" s="33"/>
      <c r="Y1670"/>
      <c r="Z1670"/>
    </row>
    <row r="1671" spans="1:26" s="72" customFormat="1" outlineLevel="1" x14ac:dyDescent="0.2">
      <c r="A1671" s="322"/>
      <c r="B1671" s="25"/>
      <c r="C1671" s="23" t="s">
        <v>479</v>
      </c>
      <c r="D1671" s="23"/>
      <c r="E1671" s="64"/>
      <c r="F1671" s="24"/>
      <c r="G1671" s="435">
        <f>SUBTOTAL(9,G1672:G1674)</f>
        <v>0</v>
      </c>
      <c r="H1671" s="70">
        <f t="shared" ref="H1671:W1671" si="813">SUBTOTAL(9,H1672:H1674)</f>
        <v>0</v>
      </c>
      <c r="I1671" s="66">
        <f t="shared" si="813"/>
        <v>0</v>
      </c>
      <c r="J1671" s="66">
        <f t="shared" si="813"/>
        <v>0</v>
      </c>
      <c r="K1671" s="67">
        <f t="shared" si="813"/>
        <v>0</v>
      </c>
      <c r="L1671" s="34">
        <f t="shared" si="813"/>
        <v>0</v>
      </c>
      <c r="M1671" s="34">
        <f t="shared" si="813"/>
        <v>0</v>
      </c>
      <c r="N1671" s="34">
        <f t="shared" si="813"/>
        <v>0</v>
      </c>
      <c r="O1671" s="34">
        <f t="shared" si="813"/>
        <v>0</v>
      </c>
      <c r="P1671" s="34">
        <f t="shared" si="813"/>
        <v>0</v>
      </c>
      <c r="Q1671" s="34">
        <f t="shared" si="813"/>
        <v>0</v>
      </c>
      <c r="R1671" s="34">
        <f t="shared" si="813"/>
        <v>0</v>
      </c>
      <c r="S1671" s="34">
        <f t="shared" si="813"/>
        <v>0</v>
      </c>
      <c r="T1671" s="34">
        <f t="shared" si="813"/>
        <v>0</v>
      </c>
      <c r="U1671" s="34">
        <f t="shared" si="813"/>
        <v>0</v>
      </c>
      <c r="V1671" s="34">
        <f t="shared" si="813"/>
        <v>0</v>
      </c>
      <c r="W1671" s="33">
        <f t="shared" si="813"/>
        <v>0</v>
      </c>
      <c r="Y1671"/>
      <c r="Z1671"/>
    </row>
    <row r="1672" spans="1:26" s="72" customFormat="1" outlineLevel="1" x14ac:dyDescent="0.2">
      <c r="A1672" s="322"/>
      <c r="B1672" s="25"/>
      <c r="C1672" s="24"/>
      <c r="D1672" s="23"/>
      <c r="E1672" s="64"/>
      <c r="F1672" s="433" t="s">
        <v>474</v>
      </c>
      <c r="G1672" s="436">
        <f>G812</f>
        <v>0</v>
      </c>
      <c r="H1672" s="437">
        <f>G1672*(1-VLOOKUP($F1672,SHT,5,FALSE))+H812*(1-VLOOKUP($F1672,SHT,5,FALSE))</f>
        <v>0</v>
      </c>
      <c r="I1672" s="438">
        <f t="shared" ref="I1672:V1672" si="814">I812*(1-VLOOKUP($F1672,SHT,5,FALSE))</f>
        <v>0</v>
      </c>
      <c r="J1672" s="438">
        <f t="shared" si="814"/>
        <v>0</v>
      </c>
      <c r="K1672" s="439">
        <f t="shared" si="814"/>
        <v>0</v>
      </c>
      <c r="L1672" s="440">
        <f t="shared" si="814"/>
        <v>0</v>
      </c>
      <c r="M1672" s="441">
        <f t="shared" si="814"/>
        <v>0</v>
      </c>
      <c r="N1672" s="438">
        <f t="shared" si="814"/>
        <v>0</v>
      </c>
      <c r="O1672" s="438">
        <f t="shared" si="814"/>
        <v>0</v>
      </c>
      <c r="P1672" s="438">
        <f t="shared" si="814"/>
        <v>0</v>
      </c>
      <c r="Q1672" s="438">
        <f t="shared" si="814"/>
        <v>0</v>
      </c>
      <c r="R1672" s="438">
        <f t="shared" si="814"/>
        <v>0</v>
      </c>
      <c r="S1672" s="438">
        <f t="shared" si="814"/>
        <v>0</v>
      </c>
      <c r="T1672" s="438">
        <f t="shared" si="814"/>
        <v>0</v>
      </c>
      <c r="U1672" s="438">
        <f t="shared" si="814"/>
        <v>0</v>
      </c>
      <c r="V1672" s="442">
        <f t="shared" si="814"/>
        <v>0</v>
      </c>
      <c r="W1672" s="436">
        <f>W812</f>
        <v>0</v>
      </c>
      <c r="Y1672"/>
      <c r="Z1672"/>
    </row>
    <row r="1673" spans="1:26" s="72" customFormat="1" outlineLevel="1" x14ac:dyDescent="0.2">
      <c r="A1673" s="322"/>
      <c r="B1673" s="25"/>
      <c r="C1673" s="24"/>
      <c r="D1673" s="23"/>
      <c r="E1673" s="64"/>
      <c r="F1673" s="433" t="s">
        <v>475</v>
      </c>
      <c r="G1673" s="436">
        <f>G813</f>
        <v>0</v>
      </c>
      <c r="H1673" s="437">
        <f>G1673*(1-VLOOKUP($F1673,SHT,5,FALSE))+H813*(1-VLOOKUP($F1673,SHT,5,FALSE))</f>
        <v>0</v>
      </c>
      <c r="I1673" s="438">
        <f t="shared" ref="I1673:V1673" si="815">I813*(1-VLOOKUP($F1673,SHT,5,FALSE))</f>
        <v>0</v>
      </c>
      <c r="J1673" s="438">
        <f t="shared" si="815"/>
        <v>0</v>
      </c>
      <c r="K1673" s="439">
        <f t="shared" si="815"/>
        <v>0</v>
      </c>
      <c r="L1673" s="440">
        <f t="shared" si="815"/>
        <v>0</v>
      </c>
      <c r="M1673" s="441">
        <f t="shared" si="815"/>
        <v>0</v>
      </c>
      <c r="N1673" s="438">
        <f t="shared" si="815"/>
        <v>0</v>
      </c>
      <c r="O1673" s="438">
        <f t="shared" si="815"/>
        <v>0</v>
      </c>
      <c r="P1673" s="438">
        <f t="shared" si="815"/>
        <v>0</v>
      </c>
      <c r="Q1673" s="438">
        <f t="shared" si="815"/>
        <v>0</v>
      </c>
      <c r="R1673" s="438">
        <f t="shared" si="815"/>
        <v>0</v>
      </c>
      <c r="S1673" s="438">
        <f t="shared" si="815"/>
        <v>0</v>
      </c>
      <c r="T1673" s="438">
        <f t="shared" si="815"/>
        <v>0</v>
      </c>
      <c r="U1673" s="438">
        <f t="shared" si="815"/>
        <v>0</v>
      </c>
      <c r="V1673" s="442">
        <f t="shared" si="815"/>
        <v>0</v>
      </c>
      <c r="W1673" s="436">
        <f>W813</f>
        <v>0</v>
      </c>
      <c r="Y1673"/>
      <c r="Z1673"/>
    </row>
    <row r="1674" spans="1:26" s="72" customFormat="1" outlineLevel="1" x14ac:dyDescent="0.2">
      <c r="A1674" s="322"/>
      <c r="B1674" s="25"/>
      <c r="C1674" s="24"/>
      <c r="D1674" s="23"/>
      <c r="E1674" s="64"/>
      <c r="F1674" s="433" t="s">
        <v>476</v>
      </c>
      <c r="G1674" s="436">
        <f>G814</f>
        <v>0</v>
      </c>
      <c r="H1674" s="437">
        <f>G1674*(1-VLOOKUP($F1674,SHT,5,FALSE))+H814*(1-VLOOKUP($F1674,SHT,5,FALSE))</f>
        <v>0</v>
      </c>
      <c r="I1674" s="438">
        <f t="shared" ref="I1674:V1674" si="816">I814*(1-VLOOKUP($F1674,SHT,5,FALSE))</f>
        <v>0</v>
      </c>
      <c r="J1674" s="438">
        <f t="shared" si="816"/>
        <v>0</v>
      </c>
      <c r="K1674" s="439">
        <f t="shared" si="816"/>
        <v>0</v>
      </c>
      <c r="L1674" s="440">
        <f t="shared" si="816"/>
        <v>0</v>
      </c>
      <c r="M1674" s="441">
        <f t="shared" si="816"/>
        <v>0</v>
      </c>
      <c r="N1674" s="438">
        <f t="shared" si="816"/>
        <v>0</v>
      </c>
      <c r="O1674" s="438">
        <f t="shared" si="816"/>
        <v>0</v>
      </c>
      <c r="P1674" s="438">
        <f t="shared" si="816"/>
        <v>0</v>
      </c>
      <c r="Q1674" s="438">
        <f t="shared" si="816"/>
        <v>0</v>
      </c>
      <c r="R1674" s="438">
        <f t="shared" si="816"/>
        <v>0</v>
      </c>
      <c r="S1674" s="438">
        <f t="shared" si="816"/>
        <v>0</v>
      </c>
      <c r="T1674" s="438">
        <f t="shared" si="816"/>
        <v>0</v>
      </c>
      <c r="U1674" s="438">
        <f t="shared" si="816"/>
        <v>0</v>
      </c>
      <c r="V1674" s="442">
        <f t="shared" si="816"/>
        <v>0</v>
      </c>
      <c r="W1674" s="436">
        <f>W814</f>
        <v>0</v>
      </c>
      <c r="Y1674"/>
      <c r="Z1674"/>
    </row>
    <row r="1675" spans="1:26" s="72" customFormat="1" x14ac:dyDescent="0.2">
      <c r="A1675" s="322"/>
      <c r="B1675" s="25"/>
      <c r="C1675" s="23"/>
      <c r="D1675" s="23"/>
      <c r="E1675" s="24"/>
      <c r="F1675" s="24"/>
      <c r="G1675" s="69"/>
      <c r="H1675" s="66"/>
      <c r="I1675" s="66"/>
      <c r="J1675" s="66"/>
      <c r="K1675" s="67"/>
      <c r="L1675" s="51"/>
      <c r="M1675" s="34"/>
      <c r="N1675" s="34"/>
      <c r="O1675" s="34"/>
      <c r="P1675" s="34"/>
      <c r="Q1675" s="34"/>
      <c r="R1675" s="34"/>
      <c r="S1675" s="34"/>
      <c r="T1675" s="34"/>
      <c r="U1675" s="34"/>
      <c r="V1675" s="37"/>
      <c r="W1675" s="37"/>
      <c r="Y1675"/>
      <c r="Z1675"/>
    </row>
    <row r="1676" spans="1:26" s="150" customFormat="1" ht="16.5" thickBot="1" x14ac:dyDescent="0.25">
      <c r="A1676" s="319"/>
      <c r="B1676" s="79" t="s">
        <v>310</v>
      </c>
      <c r="C1676" s="204"/>
      <c r="D1676" s="204"/>
      <c r="E1676" s="204"/>
      <c r="F1676" s="204"/>
      <c r="G1676" s="205">
        <f>SUBTOTAL(9,G1436:G1675)</f>
        <v>0</v>
      </c>
      <c r="H1676" s="206">
        <f t="shared" ref="H1676:W1676" si="817">SUBTOTAL(9,H1436:H1675)</f>
        <v>0</v>
      </c>
      <c r="I1676" s="207">
        <f t="shared" si="817"/>
        <v>0</v>
      </c>
      <c r="J1676" s="207">
        <f t="shared" si="817"/>
        <v>0</v>
      </c>
      <c r="K1676" s="468">
        <f t="shared" si="817"/>
        <v>0</v>
      </c>
      <c r="L1676" s="209">
        <f t="shared" si="817"/>
        <v>0</v>
      </c>
      <c r="M1676" s="210">
        <f t="shared" si="817"/>
        <v>0</v>
      </c>
      <c r="N1676" s="210">
        <f t="shared" si="817"/>
        <v>0</v>
      </c>
      <c r="O1676" s="210">
        <f t="shared" si="817"/>
        <v>0</v>
      </c>
      <c r="P1676" s="210">
        <f t="shared" si="817"/>
        <v>0</v>
      </c>
      <c r="Q1676" s="210">
        <f t="shared" si="817"/>
        <v>0</v>
      </c>
      <c r="R1676" s="210">
        <f t="shared" si="817"/>
        <v>0</v>
      </c>
      <c r="S1676" s="210">
        <f t="shared" si="817"/>
        <v>0</v>
      </c>
      <c r="T1676" s="210">
        <f t="shared" si="817"/>
        <v>0</v>
      </c>
      <c r="U1676" s="210">
        <f t="shared" si="817"/>
        <v>0</v>
      </c>
      <c r="V1676" s="211">
        <f t="shared" si="817"/>
        <v>0</v>
      </c>
      <c r="W1676" s="205">
        <f t="shared" si="817"/>
        <v>0</v>
      </c>
      <c r="Y1676"/>
      <c r="Z1676"/>
    </row>
    <row r="1677" spans="1:26" ht="13.5" thickBot="1" x14ac:dyDescent="0.25">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c r="Y1677"/>
      <c r="Z1677"/>
    </row>
    <row r="1678" spans="1:26" s="129" customFormat="1" ht="16.5" thickBot="1" x14ac:dyDescent="0.25">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c r="Y1678"/>
      <c r="Z1678"/>
    </row>
    <row r="1679" spans="1:26" s="129" customFormat="1" ht="15.75" x14ac:dyDescent="0.2">
      <c r="A1679" s="318"/>
      <c r="B1679" s="605"/>
      <c r="C1679" s="596" t="s">
        <v>413</v>
      </c>
      <c r="D1679" s="257"/>
      <c r="E1679" s="257"/>
      <c r="F1679" s="597"/>
      <c r="G1679" s="657"/>
      <c r="H1679" s="394">
        <f>SUBTOTAL(9,H1680:H1681)</f>
        <v>0</v>
      </c>
      <c r="I1679" s="394">
        <f t="shared" ref="I1679:V1679" si="818">SUBTOTAL(9,I1680:I1681)</f>
        <v>0</v>
      </c>
      <c r="J1679" s="394">
        <f t="shared" si="818"/>
        <v>0</v>
      </c>
      <c r="K1679" s="398">
        <f t="shared" si="818"/>
        <v>0</v>
      </c>
      <c r="L1679" s="394">
        <f t="shared" si="818"/>
        <v>0</v>
      </c>
      <c r="M1679" s="395">
        <f t="shared" si="818"/>
        <v>0</v>
      </c>
      <c r="N1679" s="394">
        <f t="shared" si="818"/>
        <v>0</v>
      </c>
      <c r="O1679" s="394">
        <f t="shared" si="818"/>
        <v>0</v>
      </c>
      <c r="P1679" s="394">
        <f t="shared" si="818"/>
        <v>0</v>
      </c>
      <c r="Q1679" s="394">
        <f t="shared" si="818"/>
        <v>0</v>
      </c>
      <c r="R1679" s="394">
        <f t="shared" si="818"/>
        <v>0</v>
      </c>
      <c r="S1679" s="394">
        <f t="shared" si="818"/>
        <v>0</v>
      </c>
      <c r="T1679" s="394">
        <f t="shared" si="818"/>
        <v>0</v>
      </c>
      <c r="U1679" s="394">
        <f t="shared" si="818"/>
        <v>0</v>
      </c>
      <c r="V1679" s="394">
        <f t="shared" si="818"/>
        <v>0</v>
      </c>
      <c r="W1679" s="657"/>
      <c r="Y1679"/>
      <c r="Z1679"/>
    </row>
    <row r="1680" spans="1:26" s="129" customFormat="1" ht="12.75" customHeight="1" x14ac:dyDescent="0.2">
      <c r="A1680" s="318"/>
      <c r="B1680" s="256"/>
      <c r="C1680" s="257"/>
      <c r="D1680" s="257"/>
      <c r="E1680" s="257"/>
      <c r="F1680" s="433" t="s">
        <v>414</v>
      </c>
      <c r="G1680" s="658"/>
      <c r="H1680" s="191">
        <f t="shared" ref="H1680:V1680" si="819">H820</f>
        <v>0</v>
      </c>
      <c r="I1680" s="179">
        <f t="shared" si="819"/>
        <v>0</v>
      </c>
      <c r="J1680" s="179">
        <f t="shared" si="819"/>
        <v>0</v>
      </c>
      <c r="K1680" s="197">
        <f t="shared" si="819"/>
        <v>0</v>
      </c>
      <c r="L1680" s="178">
        <f t="shared" si="819"/>
        <v>0</v>
      </c>
      <c r="M1680" s="192">
        <f t="shared" si="819"/>
        <v>0</v>
      </c>
      <c r="N1680" s="182">
        <f t="shared" si="819"/>
        <v>0</v>
      </c>
      <c r="O1680" s="182">
        <f t="shared" si="819"/>
        <v>0</v>
      </c>
      <c r="P1680" s="182">
        <f t="shared" si="819"/>
        <v>0</v>
      </c>
      <c r="Q1680" s="182">
        <f t="shared" si="819"/>
        <v>0</v>
      </c>
      <c r="R1680" s="182">
        <f t="shared" si="819"/>
        <v>0</v>
      </c>
      <c r="S1680" s="182">
        <f t="shared" si="819"/>
        <v>0</v>
      </c>
      <c r="T1680" s="182">
        <f t="shared" si="819"/>
        <v>0</v>
      </c>
      <c r="U1680" s="182">
        <f t="shared" si="819"/>
        <v>0</v>
      </c>
      <c r="V1680" s="195">
        <f t="shared" si="819"/>
        <v>0</v>
      </c>
      <c r="W1680" s="658"/>
      <c r="X1680" s="72"/>
      <c r="Y1680"/>
      <c r="Z1680"/>
    </row>
    <row r="1681" spans="1:26" s="129" customFormat="1" ht="12.75" customHeight="1" x14ac:dyDescent="0.2">
      <c r="A1681" s="318"/>
      <c r="B1681" s="256"/>
      <c r="C1681" s="257"/>
      <c r="D1681" s="257"/>
      <c r="E1681" s="257"/>
      <c r="F1681" s="433" t="s">
        <v>415</v>
      </c>
      <c r="G1681" s="658"/>
      <c r="H1681" s="191">
        <f t="shared" ref="H1681:V1681" si="820">H821</f>
        <v>0</v>
      </c>
      <c r="I1681" s="179">
        <f t="shared" si="820"/>
        <v>0</v>
      </c>
      <c r="J1681" s="179">
        <f t="shared" si="820"/>
        <v>0</v>
      </c>
      <c r="K1681" s="197">
        <f t="shared" si="820"/>
        <v>0</v>
      </c>
      <c r="L1681" s="178">
        <f t="shared" si="820"/>
        <v>0</v>
      </c>
      <c r="M1681" s="192">
        <f t="shared" si="820"/>
        <v>0</v>
      </c>
      <c r="N1681" s="182">
        <f t="shared" si="820"/>
        <v>0</v>
      </c>
      <c r="O1681" s="182">
        <f t="shared" si="820"/>
        <v>0</v>
      </c>
      <c r="P1681" s="182">
        <f t="shared" si="820"/>
        <v>0</v>
      </c>
      <c r="Q1681" s="182">
        <f t="shared" si="820"/>
        <v>0</v>
      </c>
      <c r="R1681" s="182">
        <f t="shared" si="820"/>
        <v>0</v>
      </c>
      <c r="S1681" s="182">
        <f t="shared" si="820"/>
        <v>0</v>
      </c>
      <c r="T1681" s="182">
        <f t="shared" si="820"/>
        <v>0</v>
      </c>
      <c r="U1681" s="182">
        <f t="shared" si="820"/>
        <v>0</v>
      </c>
      <c r="V1681" s="195">
        <f t="shared" si="820"/>
        <v>0</v>
      </c>
      <c r="W1681" s="658"/>
      <c r="X1681" s="72"/>
      <c r="Y1681"/>
      <c r="Z1681"/>
    </row>
    <row r="1682" spans="1:26" s="129" customFormat="1" ht="12.75" customHeight="1" x14ac:dyDescent="0.2">
      <c r="A1682" s="318"/>
      <c r="B1682" s="256"/>
      <c r="C1682" s="257"/>
      <c r="D1682" s="257"/>
      <c r="E1682" s="257"/>
      <c r="F1682" s="590"/>
      <c r="G1682" s="658"/>
      <c r="H1682" s="66"/>
      <c r="I1682" s="66"/>
      <c r="J1682" s="66"/>
      <c r="K1682" s="67"/>
      <c r="L1682" s="34"/>
      <c r="M1682" s="34"/>
      <c r="N1682" s="34"/>
      <c r="O1682" s="34"/>
      <c r="P1682" s="34"/>
      <c r="Q1682" s="34"/>
      <c r="R1682" s="34"/>
      <c r="S1682" s="34"/>
      <c r="T1682" s="34"/>
      <c r="U1682" s="34"/>
      <c r="V1682" s="34"/>
      <c r="W1682" s="658"/>
      <c r="X1682" s="72"/>
      <c r="Y1682"/>
      <c r="Z1682"/>
    </row>
    <row r="1683" spans="1:26" s="129" customFormat="1" ht="15" x14ac:dyDescent="0.2">
      <c r="A1683" s="318"/>
      <c r="B1683" s="589"/>
      <c r="C1683" s="598" t="s">
        <v>417</v>
      </c>
      <c r="D1683" s="23"/>
      <c r="E1683" s="64"/>
      <c r="F1683" s="590"/>
      <c r="G1683" s="658"/>
      <c r="H1683" s="415"/>
      <c r="I1683" s="394"/>
      <c r="J1683" s="394"/>
      <c r="K1683" s="398"/>
      <c r="L1683" s="415"/>
      <c r="M1683" s="395"/>
      <c r="N1683" s="394"/>
      <c r="O1683" s="394"/>
      <c r="P1683" s="394"/>
      <c r="Q1683" s="394"/>
      <c r="R1683" s="394"/>
      <c r="S1683" s="394"/>
      <c r="T1683" s="394"/>
      <c r="U1683" s="394"/>
      <c r="V1683" s="394"/>
      <c r="W1683" s="658"/>
      <c r="Y1683"/>
      <c r="Z1683"/>
    </row>
    <row r="1684" spans="1:26" s="129" customFormat="1" ht="12.75" customHeight="1" x14ac:dyDescent="0.2">
      <c r="A1684" s="318"/>
      <c r="B1684" s="256"/>
      <c r="C1684" s="257"/>
      <c r="D1684" s="23" t="s">
        <v>13</v>
      </c>
      <c r="E1684" s="64"/>
      <c r="F1684" s="590"/>
      <c r="G1684" s="658"/>
      <c r="H1684" s="51">
        <f t="shared" ref="H1684:V1684" si="821">SUBTOTAL(9,H1685:H1688)</f>
        <v>0</v>
      </c>
      <c r="I1684" s="34">
        <f t="shared" si="821"/>
        <v>0</v>
      </c>
      <c r="J1684" s="34">
        <f t="shared" si="821"/>
        <v>0</v>
      </c>
      <c r="K1684" s="37">
        <f t="shared" si="821"/>
        <v>0</v>
      </c>
      <c r="L1684" s="51">
        <f t="shared" si="821"/>
        <v>0</v>
      </c>
      <c r="M1684" s="36">
        <f t="shared" si="821"/>
        <v>0</v>
      </c>
      <c r="N1684" s="34">
        <f t="shared" si="821"/>
        <v>0</v>
      </c>
      <c r="O1684" s="34">
        <f t="shared" si="821"/>
        <v>0</v>
      </c>
      <c r="P1684" s="34">
        <f t="shared" si="821"/>
        <v>0</v>
      </c>
      <c r="Q1684" s="34">
        <f t="shared" si="821"/>
        <v>0</v>
      </c>
      <c r="R1684" s="34">
        <f t="shared" si="821"/>
        <v>0</v>
      </c>
      <c r="S1684" s="34">
        <f t="shared" si="821"/>
        <v>0</v>
      </c>
      <c r="T1684" s="34">
        <f t="shared" si="821"/>
        <v>0</v>
      </c>
      <c r="U1684" s="34">
        <f t="shared" si="821"/>
        <v>0</v>
      </c>
      <c r="V1684" s="34">
        <f t="shared" si="821"/>
        <v>0</v>
      </c>
      <c r="W1684" s="658"/>
      <c r="Y1684"/>
      <c r="Z1684"/>
    </row>
    <row r="1685" spans="1:26" s="129" customFormat="1" ht="12.75" customHeight="1" x14ac:dyDescent="0.2">
      <c r="A1685" s="318"/>
      <c r="B1685" s="256"/>
      <c r="C1685" s="257"/>
      <c r="D1685" s="23"/>
      <c r="E1685" s="24"/>
      <c r="F1685" s="433" t="s">
        <v>418</v>
      </c>
      <c r="G1685" s="658"/>
      <c r="H1685" s="191">
        <f t="shared" ref="H1685:V1685" si="822">H825</f>
        <v>0</v>
      </c>
      <c r="I1685" s="179">
        <f t="shared" si="822"/>
        <v>0</v>
      </c>
      <c r="J1685" s="179">
        <f t="shared" si="822"/>
        <v>0</v>
      </c>
      <c r="K1685" s="197">
        <f t="shared" si="822"/>
        <v>0</v>
      </c>
      <c r="L1685" s="178">
        <f t="shared" si="822"/>
        <v>0</v>
      </c>
      <c r="M1685" s="192">
        <f t="shared" si="822"/>
        <v>0</v>
      </c>
      <c r="N1685" s="182">
        <f t="shared" si="822"/>
        <v>0</v>
      </c>
      <c r="O1685" s="182">
        <f t="shared" si="822"/>
        <v>0</v>
      </c>
      <c r="P1685" s="182">
        <f t="shared" si="822"/>
        <v>0</v>
      </c>
      <c r="Q1685" s="182">
        <f t="shared" si="822"/>
        <v>0</v>
      </c>
      <c r="R1685" s="182">
        <f t="shared" si="822"/>
        <v>0</v>
      </c>
      <c r="S1685" s="182">
        <f t="shared" si="822"/>
        <v>0</v>
      </c>
      <c r="T1685" s="182">
        <f t="shared" si="822"/>
        <v>0</v>
      </c>
      <c r="U1685" s="182">
        <f t="shared" si="822"/>
        <v>0</v>
      </c>
      <c r="V1685" s="195">
        <f t="shared" si="822"/>
        <v>0</v>
      </c>
      <c r="W1685" s="658"/>
      <c r="X1685" s="72"/>
      <c r="Y1685"/>
      <c r="Z1685"/>
    </row>
    <row r="1686" spans="1:26" s="129" customFormat="1" ht="12.75" customHeight="1" x14ac:dyDescent="0.2">
      <c r="A1686" s="318"/>
      <c r="B1686" s="256"/>
      <c r="C1686" s="257"/>
      <c r="D1686" s="23"/>
      <c r="E1686" s="24"/>
      <c r="F1686" s="433" t="s">
        <v>419</v>
      </c>
      <c r="G1686" s="658"/>
      <c r="H1686" s="191">
        <f t="shared" ref="H1686:V1686" si="823">H826</f>
        <v>0</v>
      </c>
      <c r="I1686" s="179">
        <f t="shared" si="823"/>
        <v>0</v>
      </c>
      <c r="J1686" s="179">
        <f t="shared" si="823"/>
        <v>0</v>
      </c>
      <c r="K1686" s="197">
        <f t="shared" si="823"/>
        <v>0</v>
      </c>
      <c r="L1686" s="178">
        <f t="shared" si="823"/>
        <v>0</v>
      </c>
      <c r="M1686" s="192">
        <f t="shared" si="823"/>
        <v>0</v>
      </c>
      <c r="N1686" s="182">
        <f t="shared" si="823"/>
        <v>0</v>
      </c>
      <c r="O1686" s="182">
        <f t="shared" si="823"/>
        <v>0</v>
      </c>
      <c r="P1686" s="182">
        <f t="shared" si="823"/>
        <v>0</v>
      </c>
      <c r="Q1686" s="182">
        <f t="shared" si="823"/>
        <v>0</v>
      </c>
      <c r="R1686" s="182">
        <f t="shared" si="823"/>
        <v>0</v>
      </c>
      <c r="S1686" s="182">
        <f t="shared" si="823"/>
        <v>0</v>
      </c>
      <c r="T1686" s="182">
        <f t="shared" si="823"/>
        <v>0</v>
      </c>
      <c r="U1686" s="182">
        <f t="shared" si="823"/>
        <v>0</v>
      </c>
      <c r="V1686" s="195">
        <f t="shared" si="823"/>
        <v>0</v>
      </c>
      <c r="W1686" s="658"/>
      <c r="X1686" s="72"/>
      <c r="Y1686"/>
      <c r="Z1686"/>
    </row>
    <row r="1687" spans="1:26" s="129" customFormat="1" ht="12.75" customHeight="1" x14ac:dyDescent="0.2">
      <c r="A1687" s="318"/>
      <c r="B1687" s="256"/>
      <c r="C1687" s="257"/>
      <c r="D1687" s="23"/>
      <c r="E1687" s="24"/>
      <c r="F1687" s="433" t="s">
        <v>420</v>
      </c>
      <c r="G1687" s="658"/>
      <c r="H1687" s="191">
        <f t="shared" ref="H1687:V1687" si="824">H827</f>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658"/>
      <c r="X1687" s="72"/>
      <c r="Y1687"/>
      <c r="Z1687"/>
    </row>
    <row r="1688" spans="1:26" s="129" customFormat="1" ht="12.75" customHeight="1" x14ac:dyDescent="0.2">
      <c r="A1688" s="318"/>
      <c r="B1688" s="256"/>
      <c r="C1688" s="257"/>
      <c r="D1688" s="23"/>
      <c r="E1688" s="24"/>
      <c r="F1688" s="433" t="s">
        <v>421</v>
      </c>
      <c r="G1688" s="658"/>
      <c r="H1688" s="191">
        <f t="shared" ref="H1688:V1688" si="825">H828</f>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658"/>
      <c r="X1688" s="72"/>
      <c r="Y1688"/>
      <c r="Z1688"/>
    </row>
    <row r="1689" spans="1:26" s="129" customFormat="1" ht="12.75" customHeight="1" x14ac:dyDescent="0.2">
      <c r="A1689" s="318"/>
      <c r="B1689" s="256"/>
      <c r="C1689" s="257"/>
      <c r="D1689" s="23" t="s">
        <v>25</v>
      </c>
      <c r="E1689" s="64"/>
      <c r="F1689" s="590"/>
      <c r="G1689" s="658"/>
      <c r="H1689" s="51">
        <f t="shared" ref="H1689:V1689" si="826">SUBTOTAL(9,H1690:H1693)</f>
        <v>0</v>
      </c>
      <c r="I1689" s="34">
        <f t="shared" si="826"/>
        <v>0</v>
      </c>
      <c r="J1689" s="34">
        <f t="shared" si="826"/>
        <v>0</v>
      </c>
      <c r="K1689" s="37">
        <f t="shared" si="826"/>
        <v>0</v>
      </c>
      <c r="L1689" s="51">
        <f t="shared" si="826"/>
        <v>0</v>
      </c>
      <c r="M1689" s="36">
        <f t="shared" si="826"/>
        <v>0</v>
      </c>
      <c r="N1689" s="34">
        <f t="shared" si="826"/>
        <v>0</v>
      </c>
      <c r="O1689" s="34">
        <f t="shared" si="826"/>
        <v>0</v>
      </c>
      <c r="P1689" s="34">
        <f t="shared" si="826"/>
        <v>0</v>
      </c>
      <c r="Q1689" s="34">
        <f t="shared" si="826"/>
        <v>0</v>
      </c>
      <c r="R1689" s="34">
        <f t="shared" si="826"/>
        <v>0</v>
      </c>
      <c r="S1689" s="34">
        <f t="shared" si="826"/>
        <v>0</v>
      </c>
      <c r="T1689" s="34">
        <f t="shared" si="826"/>
        <v>0</v>
      </c>
      <c r="U1689" s="34">
        <f t="shared" si="826"/>
        <v>0</v>
      </c>
      <c r="V1689" s="34">
        <f t="shared" si="826"/>
        <v>0</v>
      </c>
      <c r="W1689" s="658"/>
      <c r="Y1689"/>
      <c r="Z1689"/>
    </row>
    <row r="1690" spans="1:26" s="129" customFormat="1" ht="12.75" customHeight="1" x14ac:dyDescent="0.2">
      <c r="A1690" s="318"/>
      <c r="B1690" s="256"/>
      <c r="C1690" s="257"/>
      <c r="D1690" s="23"/>
      <c r="E1690" s="64"/>
      <c r="F1690" s="433" t="s">
        <v>418</v>
      </c>
      <c r="G1690" s="658"/>
      <c r="H1690" s="191">
        <f t="shared" ref="H1690:V1690" si="827">H830</f>
        <v>0</v>
      </c>
      <c r="I1690" s="179">
        <f t="shared" si="827"/>
        <v>0</v>
      </c>
      <c r="J1690" s="179">
        <f t="shared" si="827"/>
        <v>0</v>
      </c>
      <c r="K1690" s="197">
        <f t="shared" si="827"/>
        <v>0</v>
      </c>
      <c r="L1690" s="178">
        <f t="shared" si="827"/>
        <v>0</v>
      </c>
      <c r="M1690" s="192">
        <f t="shared" si="827"/>
        <v>0</v>
      </c>
      <c r="N1690" s="182">
        <f t="shared" si="827"/>
        <v>0</v>
      </c>
      <c r="O1690" s="182">
        <f t="shared" si="827"/>
        <v>0</v>
      </c>
      <c r="P1690" s="182">
        <f t="shared" si="827"/>
        <v>0</v>
      </c>
      <c r="Q1690" s="182">
        <f t="shared" si="827"/>
        <v>0</v>
      </c>
      <c r="R1690" s="182">
        <f t="shared" si="827"/>
        <v>0</v>
      </c>
      <c r="S1690" s="182">
        <f t="shared" si="827"/>
        <v>0</v>
      </c>
      <c r="T1690" s="182">
        <f t="shared" si="827"/>
        <v>0</v>
      </c>
      <c r="U1690" s="182">
        <f t="shared" si="827"/>
        <v>0</v>
      </c>
      <c r="V1690" s="195">
        <f t="shared" si="827"/>
        <v>0</v>
      </c>
      <c r="W1690" s="658"/>
      <c r="X1690" s="72"/>
      <c r="Y1690"/>
      <c r="Z1690"/>
    </row>
    <row r="1691" spans="1:26" s="129" customFormat="1" ht="12.75" customHeight="1" x14ac:dyDescent="0.2">
      <c r="A1691" s="318"/>
      <c r="B1691" s="256"/>
      <c r="C1691" s="257"/>
      <c r="D1691" s="23"/>
      <c r="E1691" s="64"/>
      <c r="F1691" s="433" t="s">
        <v>419</v>
      </c>
      <c r="G1691" s="658"/>
      <c r="H1691" s="191">
        <f t="shared" ref="H1691:V1691" si="828">H831</f>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658"/>
      <c r="X1691" s="72"/>
      <c r="Y1691"/>
      <c r="Z1691"/>
    </row>
    <row r="1692" spans="1:26" s="129" customFormat="1" ht="12.75" customHeight="1" x14ac:dyDescent="0.2">
      <c r="A1692" s="318"/>
      <c r="B1692" s="256"/>
      <c r="C1692" s="257"/>
      <c r="D1692" s="23"/>
      <c r="E1692" s="64"/>
      <c r="F1692" s="433" t="s">
        <v>420</v>
      </c>
      <c r="G1692" s="658"/>
      <c r="H1692" s="191">
        <f t="shared" ref="H1692:V1692" si="829">H832</f>
        <v>0</v>
      </c>
      <c r="I1692" s="179">
        <f t="shared" si="829"/>
        <v>0</v>
      </c>
      <c r="J1692" s="179">
        <f t="shared" si="829"/>
        <v>0</v>
      </c>
      <c r="K1692" s="197">
        <f t="shared" si="829"/>
        <v>0</v>
      </c>
      <c r="L1692" s="178">
        <f t="shared" si="829"/>
        <v>0</v>
      </c>
      <c r="M1692" s="192">
        <f t="shared" si="829"/>
        <v>0</v>
      </c>
      <c r="N1692" s="182">
        <f t="shared" si="829"/>
        <v>0</v>
      </c>
      <c r="O1692" s="182">
        <f t="shared" si="829"/>
        <v>0</v>
      </c>
      <c r="P1692" s="182">
        <f t="shared" si="829"/>
        <v>0</v>
      </c>
      <c r="Q1692" s="182">
        <f t="shared" si="829"/>
        <v>0</v>
      </c>
      <c r="R1692" s="182">
        <f t="shared" si="829"/>
        <v>0</v>
      </c>
      <c r="S1692" s="182">
        <f t="shared" si="829"/>
        <v>0</v>
      </c>
      <c r="T1692" s="182">
        <f t="shared" si="829"/>
        <v>0</v>
      </c>
      <c r="U1692" s="182">
        <f t="shared" si="829"/>
        <v>0</v>
      </c>
      <c r="V1692" s="195">
        <f t="shared" si="829"/>
        <v>0</v>
      </c>
      <c r="W1692" s="658"/>
      <c r="X1692" s="72"/>
      <c r="Y1692"/>
      <c r="Z1692"/>
    </row>
    <row r="1693" spans="1:26" s="129" customFormat="1" ht="12.75" customHeight="1" x14ac:dyDescent="0.2">
      <c r="A1693" s="318"/>
      <c r="B1693" s="256"/>
      <c r="C1693" s="257"/>
      <c r="D1693" s="23"/>
      <c r="E1693" s="64"/>
      <c r="F1693" s="433" t="s">
        <v>421</v>
      </c>
      <c r="G1693" s="658"/>
      <c r="H1693" s="191">
        <f t="shared" ref="H1693:V1693" si="830">H833</f>
        <v>0</v>
      </c>
      <c r="I1693" s="179">
        <f t="shared" si="830"/>
        <v>0</v>
      </c>
      <c r="J1693" s="179">
        <f t="shared" si="830"/>
        <v>0</v>
      </c>
      <c r="K1693" s="197">
        <f t="shared" si="830"/>
        <v>0</v>
      </c>
      <c r="L1693" s="178">
        <f t="shared" si="830"/>
        <v>0</v>
      </c>
      <c r="M1693" s="192">
        <f t="shared" si="830"/>
        <v>0</v>
      </c>
      <c r="N1693" s="182">
        <f t="shared" si="830"/>
        <v>0</v>
      </c>
      <c r="O1693" s="182">
        <f t="shared" si="830"/>
        <v>0</v>
      </c>
      <c r="P1693" s="182">
        <f t="shared" si="830"/>
        <v>0</v>
      </c>
      <c r="Q1693" s="182">
        <f t="shared" si="830"/>
        <v>0</v>
      </c>
      <c r="R1693" s="182">
        <f t="shared" si="830"/>
        <v>0</v>
      </c>
      <c r="S1693" s="182">
        <f t="shared" si="830"/>
        <v>0</v>
      </c>
      <c r="T1693" s="182">
        <f t="shared" si="830"/>
        <v>0</v>
      </c>
      <c r="U1693" s="182">
        <f t="shared" si="830"/>
        <v>0</v>
      </c>
      <c r="V1693" s="195">
        <f t="shared" si="830"/>
        <v>0</v>
      </c>
      <c r="W1693" s="658"/>
      <c r="X1693" s="72"/>
      <c r="Y1693"/>
      <c r="Z1693"/>
    </row>
    <row r="1694" spans="1:26" s="129" customFormat="1" ht="12.75" customHeight="1" x14ac:dyDescent="0.2">
      <c r="A1694" s="318"/>
      <c r="B1694" s="256"/>
      <c r="C1694" s="257"/>
      <c r="D1694" s="23" t="s">
        <v>422</v>
      </c>
      <c r="E1694" s="64"/>
      <c r="F1694" s="590"/>
      <c r="G1694" s="658"/>
      <c r="H1694" s="51">
        <f t="shared" ref="H1694:V1694" si="831">SUBTOTAL(9,H1695:H1696)</f>
        <v>0</v>
      </c>
      <c r="I1694" s="34">
        <f t="shared" si="831"/>
        <v>0</v>
      </c>
      <c r="J1694" s="34">
        <f t="shared" si="831"/>
        <v>0</v>
      </c>
      <c r="K1694" s="37">
        <f t="shared" si="831"/>
        <v>0</v>
      </c>
      <c r="L1694" s="51">
        <f t="shared" si="831"/>
        <v>0</v>
      </c>
      <c r="M1694" s="36">
        <f t="shared" si="831"/>
        <v>0</v>
      </c>
      <c r="N1694" s="34">
        <f t="shared" si="831"/>
        <v>0</v>
      </c>
      <c r="O1694" s="34">
        <f t="shared" si="831"/>
        <v>0</v>
      </c>
      <c r="P1694" s="34">
        <f t="shared" si="831"/>
        <v>0</v>
      </c>
      <c r="Q1694" s="34">
        <f t="shared" si="831"/>
        <v>0</v>
      </c>
      <c r="R1694" s="34">
        <f t="shared" si="831"/>
        <v>0</v>
      </c>
      <c r="S1694" s="34">
        <f t="shared" si="831"/>
        <v>0</v>
      </c>
      <c r="T1694" s="34">
        <f t="shared" si="831"/>
        <v>0</v>
      </c>
      <c r="U1694" s="34">
        <f t="shared" si="831"/>
        <v>0</v>
      </c>
      <c r="V1694" s="34">
        <f t="shared" si="831"/>
        <v>0</v>
      </c>
      <c r="W1694" s="658"/>
      <c r="Y1694"/>
      <c r="Z1694"/>
    </row>
    <row r="1695" spans="1:26" s="129" customFormat="1" ht="12.75" customHeight="1" x14ac:dyDescent="0.2">
      <c r="A1695" s="318"/>
      <c r="B1695" s="256"/>
      <c r="C1695" s="257"/>
      <c r="D1695" s="23"/>
      <c r="E1695" s="64"/>
      <c r="F1695" s="433" t="s">
        <v>460</v>
      </c>
      <c r="G1695" s="658"/>
      <c r="H1695" s="191">
        <f t="shared" ref="H1695:V1695" si="832">H835</f>
        <v>0</v>
      </c>
      <c r="I1695" s="179">
        <f t="shared" si="832"/>
        <v>0</v>
      </c>
      <c r="J1695" s="179">
        <f t="shared" si="832"/>
        <v>0</v>
      </c>
      <c r="K1695" s="197">
        <f t="shared" si="832"/>
        <v>0</v>
      </c>
      <c r="L1695" s="178">
        <f t="shared" si="832"/>
        <v>0</v>
      </c>
      <c r="M1695" s="192">
        <f t="shared" si="832"/>
        <v>0</v>
      </c>
      <c r="N1695" s="182">
        <f t="shared" si="832"/>
        <v>0</v>
      </c>
      <c r="O1695" s="182">
        <f t="shared" si="832"/>
        <v>0</v>
      </c>
      <c r="P1695" s="182">
        <f t="shared" si="832"/>
        <v>0</v>
      </c>
      <c r="Q1695" s="182">
        <f t="shared" si="832"/>
        <v>0</v>
      </c>
      <c r="R1695" s="182">
        <f t="shared" si="832"/>
        <v>0</v>
      </c>
      <c r="S1695" s="182">
        <f t="shared" si="832"/>
        <v>0</v>
      </c>
      <c r="T1695" s="182">
        <f t="shared" si="832"/>
        <v>0</v>
      </c>
      <c r="U1695" s="182">
        <f t="shared" si="832"/>
        <v>0</v>
      </c>
      <c r="V1695" s="195">
        <f t="shared" si="832"/>
        <v>0</v>
      </c>
      <c r="W1695" s="658"/>
      <c r="X1695" s="72"/>
      <c r="Y1695"/>
      <c r="Z1695"/>
    </row>
    <row r="1696" spans="1:26" s="129" customFormat="1" ht="12.75" customHeight="1" x14ac:dyDescent="0.2">
      <c r="A1696" s="318"/>
      <c r="B1696" s="256"/>
      <c r="C1696" s="257"/>
      <c r="D1696" s="23"/>
      <c r="E1696" s="64"/>
      <c r="F1696" s="433" t="s">
        <v>461</v>
      </c>
      <c r="G1696" s="658"/>
      <c r="H1696" s="191">
        <f t="shared" ref="H1696:V1696" si="833">H836</f>
        <v>0</v>
      </c>
      <c r="I1696" s="179">
        <f t="shared" si="833"/>
        <v>0</v>
      </c>
      <c r="J1696" s="179">
        <f t="shared" si="833"/>
        <v>0</v>
      </c>
      <c r="K1696" s="197">
        <f t="shared" si="833"/>
        <v>0</v>
      </c>
      <c r="L1696" s="178">
        <f t="shared" si="833"/>
        <v>0</v>
      </c>
      <c r="M1696" s="192">
        <f t="shared" si="833"/>
        <v>0</v>
      </c>
      <c r="N1696" s="182">
        <f t="shared" si="833"/>
        <v>0</v>
      </c>
      <c r="O1696" s="182">
        <f t="shared" si="833"/>
        <v>0</v>
      </c>
      <c r="P1696" s="182">
        <f t="shared" si="833"/>
        <v>0</v>
      </c>
      <c r="Q1696" s="182">
        <f t="shared" si="833"/>
        <v>0</v>
      </c>
      <c r="R1696" s="182">
        <f t="shared" si="833"/>
        <v>0</v>
      </c>
      <c r="S1696" s="182">
        <f t="shared" si="833"/>
        <v>0</v>
      </c>
      <c r="T1696" s="182">
        <f t="shared" si="833"/>
        <v>0</v>
      </c>
      <c r="U1696" s="182">
        <f t="shared" si="833"/>
        <v>0</v>
      </c>
      <c r="V1696" s="195">
        <f t="shared" si="833"/>
        <v>0</v>
      </c>
      <c r="W1696" s="658"/>
      <c r="X1696" s="72"/>
      <c r="Y1696"/>
      <c r="Z1696"/>
    </row>
    <row r="1697" spans="1:26" s="129" customFormat="1" ht="12.75" customHeight="1" x14ac:dyDescent="0.2">
      <c r="A1697" s="318"/>
      <c r="B1697" s="256"/>
      <c r="C1697" s="257"/>
      <c r="D1697" s="23" t="s">
        <v>425</v>
      </c>
      <c r="E1697" s="24"/>
      <c r="F1697" s="599"/>
      <c r="G1697" s="658"/>
      <c r="H1697" s="51">
        <f t="shared" ref="H1697:V1697" si="834">SUBTOTAL(9,H1698:H1702)</f>
        <v>0</v>
      </c>
      <c r="I1697" s="34">
        <f t="shared" si="834"/>
        <v>0</v>
      </c>
      <c r="J1697" s="34">
        <f t="shared" si="834"/>
        <v>0</v>
      </c>
      <c r="K1697" s="37">
        <f t="shared" si="834"/>
        <v>0</v>
      </c>
      <c r="L1697" s="51">
        <f t="shared" si="834"/>
        <v>0</v>
      </c>
      <c r="M1697" s="36">
        <f t="shared" si="834"/>
        <v>0</v>
      </c>
      <c r="N1697" s="34">
        <f t="shared" si="834"/>
        <v>0</v>
      </c>
      <c r="O1697" s="34">
        <f t="shared" si="834"/>
        <v>0</v>
      </c>
      <c r="P1697" s="34">
        <f t="shared" si="834"/>
        <v>0</v>
      </c>
      <c r="Q1697" s="34">
        <f t="shared" si="834"/>
        <v>0</v>
      </c>
      <c r="R1697" s="34">
        <f t="shared" si="834"/>
        <v>0</v>
      </c>
      <c r="S1697" s="34">
        <f t="shared" si="834"/>
        <v>0</v>
      </c>
      <c r="T1697" s="34">
        <f t="shared" si="834"/>
        <v>0</v>
      </c>
      <c r="U1697" s="34">
        <f t="shared" si="834"/>
        <v>0</v>
      </c>
      <c r="V1697" s="34">
        <f t="shared" si="834"/>
        <v>0</v>
      </c>
      <c r="W1697" s="658"/>
      <c r="Y1697"/>
      <c r="Z1697"/>
    </row>
    <row r="1698" spans="1:26" s="129" customFormat="1" ht="12.75" customHeight="1" x14ac:dyDescent="0.2">
      <c r="A1698" s="318"/>
      <c r="B1698" s="256"/>
      <c r="C1698" s="257"/>
      <c r="D1698" s="23"/>
      <c r="E1698" s="64"/>
      <c r="F1698" s="433" t="s">
        <v>426</v>
      </c>
      <c r="G1698" s="658"/>
      <c r="H1698" s="191">
        <f t="shared" ref="H1698:V1698" si="835">H838</f>
        <v>0</v>
      </c>
      <c r="I1698" s="179">
        <f t="shared" si="835"/>
        <v>0</v>
      </c>
      <c r="J1698" s="179">
        <f t="shared" si="835"/>
        <v>0</v>
      </c>
      <c r="K1698" s="197">
        <f t="shared" si="835"/>
        <v>0</v>
      </c>
      <c r="L1698" s="178">
        <f t="shared" si="835"/>
        <v>0</v>
      </c>
      <c r="M1698" s="192">
        <f t="shared" si="835"/>
        <v>0</v>
      </c>
      <c r="N1698" s="182">
        <f t="shared" si="835"/>
        <v>0</v>
      </c>
      <c r="O1698" s="182">
        <f t="shared" si="835"/>
        <v>0</v>
      </c>
      <c r="P1698" s="182">
        <f t="shared" si="835"/>
        <v>0</v>
      </c>
      <c r="Q1698" s="182">
        <f t="shared" si="835"/>
        <v>0</v>
      </c>
      <c r="R1698" s="182">
        <f t="shared" si="835"/>
        <v>0</v>
      </c>
      <c r="S1698" s="182">
        <f t="shared" si="835"/>
        <v>0</v>
      </c>
      <c r="T1698" s="182">
        <f t="shared" si="835"/>
        <v>0</v>
      </c>
      <c r="U1698" s="182">
        <f t="shared" si="835"/>
        <v>0</v>
      </c>
      <c r="V1698" s="195">
        <f t="shared" si="835"/>
        <v>0</v>
      </c>
      <c r="W1698" s="658"/>
      <c r="X1698" s="72"/>
      <c r="Y1698"/>
      <c r="Z1698"/>
    </row>
    <row r="1699" spans="1:26" s="129" customFormat="1" ht="12.75" customHeight="1" x14ac:dyDescent="0.2">
      <c r="A1699" s="318"/>
      <c r="B1699" s="256"/>
      <c r="C1699" s="257"/>
      <c r="D1699" s="23"/>
      <c r="E1699" s="64"/>
      <c r="F1699" s="433" t="s">
        <v>427</v>
      </c>
      <c r="G1699" s="658"/>
      <c r="H1699" s="191">
        <f t="shared" ref="H1699:V1699" si="836">H839</f>
        <v>0</v>
      </c>
      <c r="I1699" s="179">
        <f t="shared" si="836"/>
        <v>0</v>
      </c>
      <c r="J1699" s="179">
        <f t="shared" si="836"/>
        <v>0</v>
      </c>
      <c r="K1699" s="197">
        <f t="shared" si="836"/>
        <v>0</v>
      </c>
      <c r="L1699" s="178">
        <f t="shared" si="836"/>
        <v>0</v>
      </c>
      <c r="M1699" s="192">
        <f t="shared" si="836"/>
        <v>0</v>
      </c>
      <c r="N1699" s="182">
        <f t="shared" si="836"/>
        <v>0</v>
      </c>
      <c r="O1699" s="182">
        <f t="shared" si="836"/>
        <v>0</v>
      </c>
      <c r="P1699" s="182">
        <f t="shared" si="836"/>
        <v>0</v>
      </c>
      <c r="Q1699" s="182">
        <f t="shared" si="836"/>
        <v>0</v>
      </c>
      <c r="R1699" s="182">
        <f t="shared" si="836"/>
        <v>0</v>
      </c>
      <c r="S1699" s="182">
        <f t="shared" si="836"/>
        <v>0</v>
      </c>
      <c r="T1699" s="182">
        <f t="shared" si="836"/>
        <v>0</v>
      </c>
      <c r="U1699" s="182">
        <f t="shared" si="836"/>
        <v>0</v>
      </c>
      <c r="V1699" s="195">
        <f t="shared" si="836"/>
        <v>0</v>
      </c>
      <c r="W1699" s="658"/>
      <c r="X1699" s="72"/>
      <c r="Y1699"/>
      <c r="Z1699"/>
    </row>
    <row r="1700" spans="1:26" s="129" customFormat="1" ht="12.75" customHeight="1" x14ac:dyDescent="0.2">
      <c r="A1700" s="318"/>
      <c r="B1700" s="256"/>
      <c r="C1700" s="257"/>
      <c r="D1700" s="23"/>
      <c r="E1700" s="64"/>
      <c r="F1700" s="433" t="s">
        <v>428</v>
      </c>
      <c r="G1700" s="658"/>
      <c r="H1700" s="191">
        <f t="shared" ref="H1700:V1700" si="837">H840</f>
        <v>0</v>
      </c>
      <c r="I1700" s="179">
        <f t="shared" si="837"/>
        <v>0</v>
      </c>
      <c r="J1700" s="179">
        <f t="shared" si="837"/>
        <v>0</v>
      </c>
      <c r="K1700" s="197">
        <f t="shared" si="837"/>
        <v>0</v>
      </c>
      <c r="L1700" s="178">
        <f t="shared" si="837"/>
        <v>0</v>
      </c>
      <c r="M1700" s="192">
        <f t="shared" si="837"/>
        <v>0</v>
      </c>
      <c r="N1700" s="182">
        <f t="shared" si="837"/>
        <v>0</v>
      </c>
      <c r="O1700" s="182">
        <f t="shared" si="837"/>
        <v>0</v>
      </c>
      <c r="P1700" s="182">
        <f t="shared" si="837"/>
        <v>0</v>
      </c>
      <c r="Q1700" s="182">
        <f t="shared" si="837"/>
        <v>0</v>
      </c>
      <c r="R1700" s="182">
        <f t="shared" si="837"/>
        <v>0</v>
      </c>
      <c r="S1700" s="182">
        <f t="shared" si="837"/>
        <v>0</v>
      </c>
      <c r="T1700" s="182">
        <f t="shared" si="837"/>
        <v>0</v>
      </c>
      <c r="U1700" s="182">
        <f t="shared" si="837"/>
        <v>0</v>
      </c>
      <c r="V1700" s="195">
        <f t="shared" si="837"/>
        <v>0</v>
      </c>
      <c r="W1700" s="658"/>
      <c r="X1700" s="72"/>
      <c r="Y1700"/>
      <c r="Z1700"/>
    </row>
    <row r="1701" spans="1:26" s="129" customFormat="1" ht="12.75" customHeight="1" x14ac:dyDescent="0.2">
      <c r="A1701" s="318"/>
      <c r="B1701" s="256"/>
      <c r="C1701" s="257"/>
      <c r="D1701" s="23"/>
      <c r="E1701" s="64"/>
      <c r="F1701" s="433" t="s">
        <v>429</v>
      </c>
      <c r="G1701" s="658"/>
      <c r="H1701" s="191">
        <f t="shared" ref="H1701:V1701" si="838">H841</f>
        <v>0</v>
      </c>
      <c r="I1701" s="179">
        <f t="shared" si="838"/>
        <v>0</v>
      </c>
      <c r="J1701" s="179">
        <f t="shared" si="838"/>
        <v>0</v>
      </c>
      <c r="K1701" s="197">
        <f t="shared" si="838"/>
        <v>0</v>
      </c>
      <c r="L1701" s="178">
        <f t="shared" si="838"/>
        <v>0</v>
      </c>
      <c r="M1701" s="192">
        <f t="shared" si="838"/>
        <v>0</v>
      </c>
      <c r="N1701" s="182">
        <f t="shared" si="838"/>
        <v>0</v>
      </c>
      <c r="O1701" s="182">
        <f t="shared" si="838"/>
        <v>0</v>
      </c>
      <c r="P1701" s="182">
        <f t="shared" si="838"/>
        <v>0</v>
      </c>
      <c r="Q1701" s="182">
        <f t="shared" si="838"/>
        <v>0</v>
      </c>
      <c r="R1701" s="182">
        <f t="shared" si="838"/>
        <v>0</v>
      </c>
      <c r="S1701" s="182">
        <f t="shared" si="838"/>
        <v>0</v>
      </c>
      <c r="T1701" s="182">
        <f t="shared" si="838"/>
        <v>0</v>
      </c>
      <c r="U1701" s="182">
        <f t="shared" si="838"/>
        <v>0</v>
      </c>
      <c r="V1701" s="195">
        <f t="shared" si="838"/>
        <v>0</v>
      </c>
      <c r="W1701" s="658"/>
      <c r="X1701" s="72"/>
      <c r="Y1701"/>
      <c r="Z1701"/>
    </row>
    <row r="1702" spans="1:26" s="129" customFormat="1" ht="12.75" customHeight="1" x14ac:dyDescent="0.2">
      <c r="A1702" s="318"/>
      <c r="B1702" s="256"/>
      <c r="C1702" s="257"/>
      <c r="D1702" s="23"/>
      <c r="E1702" s="64"/>
      <c r="F1702" s="433" t="s">
        <v>430</v>
      </c>
      <c r="G1702" s="658"/>
      <c r="H1702" s="191">
        <f t="shared" ref="H1702:V1702" si="839">H842</f>
        <v>0</v>
      </c>
      <c r="I1702" s="179">
        <f t="shared" si="839"/>
        <v>0</v>
      </c>
      <c r="J1702" s="179">
        <f t="shared" si="839"/>
        <v>0</v>
      </c>
      <c r="K1702" s="197">
        <f t="shared" si="839"/>
        <v>0</v>
      </c>
      <c r="L1702" s="178">
        <f t="shared" si="839"/>
        <v>0</v>
      </c>
      <c r="M1702" s="192">
        <f t="shared" si="839"/>
        <v>0</v>
      </c>
      <c r="N1702" s="182">
        <f t="shared" si="839"/>
        <v>0</v>
      </c>
      <c r="O1702" s="182">
        <f t="shared" si="839"/>
        <v>0</v>
      </c>
      <c r="P1702" s="182">
        <f t="shared" si="839"/>
        <v>0</v>
      </c>
      <c r="Q1702" s="182">
        <f t="shared" si="839"/>
        <v>0</v>
      </c>
      <c r="R1702" s="182">
        <f t="shared" si="839"/>
        <v>0</v>
      </c>
      <c r="S1702" s="182">
        <f t="shared" si="839"/>
        <v>0</v>
      </c>
      <c r="T1702" s="182">
        <f t="shared" si="839"/>
        <v>0</v>
      </c>
      <c r="U1702" s="182">
        <f t="shared" si="839"/>
        <v>0</v>
      </c>
      <c r="V1702" s="195">
        <f t="shared" si="839"/>
        <v>0</v>
      </c>
      <c r="W1702" s="658"/>
      <c r="X1702" s="72"/>
      <c r="Y1702"/>
      <c r="Z1702"/>
    </row>
    <row r="1703" spans="1:26" s="129" customFormat="1" ht="12.75" customHeight="1" x14ac:dyDescent="0.2">
      <c r="A1703" s="318"/>
      <c r="B1703" s="256"/>
      <c r="C1703" s="257"/>
      <c r="D1703" s="23" t="s">
        <v>431</v>
      </c>
      <c r="E1703" s="23"/>
      <c r="F1703" s="591"/>
      <c r="G1703" s="658"/>
      <c r="H1703" s="51">
        <f t="shared" ref="H1703:V1703" si="840">SUBTOTAL(9,H1704:H1708)</f>
        <v>0</v>
      </c>
      <c r="I1703" s="34">
        <f t="shared" si="840"/>
        <v>0</v>
      </c>
      <c r="J1703" s="34">
        <f t="shared" si="840"/>
        <v>0</v>
      </c>
      <c r="K1703" s="37">
        <f t="shared" si="840"/>
        <v>0</v>
      </c>
      <c r="L1703" s="51">
        <f t="shared" si="840"/>
        <v>0</v>
      </c>
      <c r="M1703" s="36">
        <f t="shared" si="840"/>
        <v>0</v>
      </c>
      <c r="N1703" s="34">
        <f t="shared" si="840"/>
        <v>0</v>
      </c>
      <c r="O1703" s="34">
        <f t="shared" si="840"/>
        <v>0</v>
      </c>
      <c r="P1703" s="34">
        <f t="shared" si="840"/>
        <v>0</v>
      </c>
      <c r="Q1703" s="34">
        <f t="shared" si="840"/>
        <v>0</v>
      </c>
      <c r="R1703" s="34">
        <f t="shared" si="840"/>
        <v>0</v>
      </c>
      <c r="S1703" s="34">
        <f t="shared" si="840"/>
        <v>0</v>
      </c>
      <c r="T1703" s="34">
        <f t="shared" si="840"/>
        <v>0</v>
      </c>
      <c r="U1703" s="34">
        <f t="shared" si="840"/>
        <v>0</v>
      </c>
      <c r="V1703" s="34">
        <f t="shared" si="840"/>
        <v>0</v>
      </c>
      <c r="W1703" s="658"/>
      <c r="Y1703"/>
      <c r="Z1703"/>
    </row>
    <row r="1704" spans="1:26" s="129" customFormat="1" ht="12.75" customHeight="1" x14ac:dyDescent="0.2">
      <c r="A1704" s="318"/>
      <c r="B1704" s="256"/>
      <c r="C1704" s="257"/>
      <c r="D1704" s="23"/>
      <c r="E1704" s="64"/>
      <c r="F1704" s="433" t="s">
        <v>432</v>
      </c>
      <c r="G1704" s="658"/>
      <c r="H1704" s="191">
        <f t="shared" ref="H1704:V1704" si="841">H844</f>
        <v>0</v>
      </c>
      <c r="I1704" s="179">
        <f t="shared" si="841"/>
        <v>0</v>
      </c>
      <c r="J1704" s="179">
        <f t="shared" si="841"/>
        <v>0</v>
      </c>
      <c r="K1704" s="197">
        <f t="shared" si="841"/>
        <v>0</v>
      </c>
      <c r="L1704" s="178">
        <f t="shared" si="841"/>
        <v>0</v>
      </c>
      <c r="M1704" s="192">
        <f t="shared" si="841"/>
        <v>0</v>
      </c>
      <c r="N1704" s="182">
        <f t="shared" si="841"/>
        <v>0</v>
      </c>
      <c r="O1704" s="182">
        <f t="shared" si="841"/>
        <v>0</v>
      </c>
      <c r="P1704" s="182">
        <f t="shared" si="841"/>
        <v>0</v>
      </c>
      <c r="Q1704" s="182">
        <f t="shared" si="841"/>
        <v>0</v>
      </c>
      <c r="R1704" s="182">
        <f t="shared" si="841"/>
        <v>0</v>
      </c>
      <c r="S1704" s="182">
        <f t="shared" si="841"/>
        <v>0</v>
      </c>
      <c r="T1704" s="182">
        <f t="shared" si="841"/>
        <v>0</v>
      </c>
      <c r="U1704" s="182">
        <f t="shared" si="841"/>
        <v>0</v>
      </c>
      <c r="V1704" s="195">
        <f t="shared" si="841"/>
        <v>0</v>
      </c>
      <c r="W1704" s="658"/>
      <c r="X1704" s="72"/>
      <c r="Y1704"/>
      <c r="Z1704"/>
    </row>
    <row r="1705" spans="1:26" s="129" customFormat="1" ht="12.75" customHeight="1" x14ac:dyDescent="0.2">
      <c r="A1705" s="318"/>
      <c r="B1705" s="256"/>
      <c r="C1705" s="257"/>
      <c r="D1705" s="23"/>
      <c r="E1705" s="64"/>
      <c r="F1705" s="667" t="s">
        <v>587</v>
      </c>
      <c r="G1705" s="658"/>
      <c r="H1705" s="191">
        <f t="shared" ref="H1705:V1705" si="842">H845</f>
        <v>0</v>
      </c>
      <c r="I1705" s="179">
        <f t="shared" si="842"/>
        <v>0</v>
      </c>
      <c r="J1705" s="179">
        <f t="shared" si="842"/>
        <v>0</v>
      </c>
      <c r="K1705" s="197">
        <f t="shared" si="842"/>
        <v>0</v>
      </c>
      <c r="L1705" s="178">
        <f t="shared" si="842"/>
        <v>0</v>
      </c>
      <c r="M1705" s="192">
        <f t="shared" si="842"/>
        <v>0</v>
      </c>
      <c r="N1705" s="182">
        <f t="shared" si="842"/>
        <v>0</v>
      </c>
      <c r="O1705" s="182">
        <f t="shared" si="842"/>
        <v>0</v>
      </c>
      <c r="P1705" s="182">
        <f t="shared" si="842"/>
        <v>0</v>
      </c>
      <c r="Q1705" s="182">
        <f t="shared" si="842"/>
        <v>0</v>
      </c>
      <c r="R1705" s="182">
        <f t="shared" si="842"/>
        <v>0</v>
      </c>
      <c r="S1705" s="182">
        <f t="shared" si="842"/>
        <v>0</v>
      </c>
      <c r="T1705" s="182">
        <f t="shared" si="842"/>
        <v>0</v>
      </c>
      <c r="U1705" s="182">
        <f t="shared" si="842"/>
        <v>0</v>
      </c>
      <c r="V1705" s="195">
        <f t="shared" si="842"/>
        <v>0</v>
      </c>
      <c r="W1705" s="658"/>
      <c r="X1705" s="72"/>
      <c r="Y1705"/>
      <c r="Z1705"/>
    </row>
    <row r="1706" spans="1:26" s="129" customFormat="1" ht="12.75" customHeight="1" x14ac:dyDescent="0.2">
      <c r="A1706" s="318"/>
      <c r="B1706" s="256"/>
      <c r="C1706" s="257"/>
      <c r="D1706" s="23"/>
      <c r="E1706" s="64"/>
      <c r="F1706" s="433" t="s">
        <v>433</v>
      </c>
      <c r="G1706" s="658"/>
      <c r="H1706" s="660"/>
      <c r="I1706" s="661"/>
      <c r="J1706" s="661"/>
      <c r="K1706" s="661"/>
      <c r="L1706" s="661"/>
      <c r="M1706" s="661"/>
      <c r="N1706" s="661"/>
      <c r="O1706" s="661"/>
      <c r="P1706" s="661"/>
      <c r="Q1706" s="661"/>
      <c r="R1706" s="661"/>
      <c r="S1706" s="661"/>
      <c r="T1706" s="661"/>
      <c r="U1706" s="661"/>
      <c r="V1706" s="662"/>
      <c r="W1706" s="658"/>
      <c r="X1706" s="72"/>
      <c r="Y1706"/>
      <c r="Z1706"/>
    </row>
    <row r="1707" spans="1:26" s="129" customFormat="1" ht="12.75" customHeight="1" x14ac:dyDescent="0.2">
      <c r="A1707" s="318"/>
      <c r="B1707" s="256"/>
      <c r="C1707" s="257"/>
      <c r="D1707" s="23"/>
      <c r="E1707" s="64"/>
      <c r="F1707" s="433" t="s">
        <v>434</v>
      </c>
      <c r="G1707" s="658"/>
      <c r="H1707" s="663"/>
      <c r="I1707" s="664"/>
      <c r="J1707" s="664"/>
      <c r="K1707" s="664"/>
      <c r="L1707" s="664"/>
      <c r="M1707" s="664"/>
      <c r="N1707" s="664"/>
      <c r="O1707" s="664"/>
      <c r="P1707" s="664"/>
      <c r="Q1707" s="664"/>
      <c r="R1707" s="664"/>
      <c r="S1707" s="664"/>
      <c r="T1707" s="664"/>
      <c r="U1707" s="664"/>
      <c r="V1707" s="665"/>
      <c r="W1707" s="658"/>
      <c r="X1707" s="72"/>
      <c r="Y1707"/>
      <c r="Z1707"/>
    </row>
    <row r="1708" spans="1:26" s="129" customFormat="1" ht="12.75" customHeight="1" x14ac:dyDescent="0.2">
      <c r="A1708" s="318"/>
      <c r="B1708" s="256"/>
      <c r="C1708" s="257"/>
      <c r="D1708" s="23"/>
      <c r="E1708" s="64"/>
      <c r="F1708" s="667" t="s">
        <v>588</v>
      </c>
      <c r="G1708" s="658"/>
      <c r="H1708" s="191">
        <f t="shared" ref="H1708:V1708" si="843">H848</f>
        <v>0</v>
      </c>
      <c r="I1708" s="179">
        <f t="shared" si="843"/>
        <v>0</v>
      </c>
      <c r="J1708" s="179">
        <f t="shared" si="843"/>
        <v>0</v>
      </c>
      <c r="K1708" s="197">
        <f t="shared" si="843"/>
        <v>0</v>
      </c>
      <c r="L1708" s="178">
        <f t="shared" si="843"/>
        <v>0</v>
      </c>
      <c r="M1708" s="192">
        <f t="shared" si="843"/>
        <v>0</v>
      </c>
      <c r="N1708" s="182">
        <f t="shared" si="843"/>
        <v>0</v>
      </c>
      <c r="O1708" s="182">
        <f t="shared" si="843"/>
        <v>0</v>
      </c>
      <c r="P1708" s="182">
        <f t="shared" si="843"/>
        <v>0</v>
      </c>
      <c r="Q1708" s="182">
        <f t="shared" si="843"/>
        <v>0</v>
      </c>
      <c r="R1708" s="182">
        <f t="shared" si="843"/>
        <v>0</v>
      </c>
      <c r="S1708" s="182">
        <f t="shared" si="843"/>
        <v>0</v>
      </c>
      <c r="T1708" s="182">
        <f t="shared" si="843"/>
        <v>0</v>
      </c>
      <c r="U1708" s="182">
        <f t="shared" si="843"/>
        <v>0</v>
      </c>
      <c r="V1708" s="195">
        <f t="shared" si="843"/>
        <v>0</v>
      </c>
      <c r="W1708" s="658"/>
      <c r="X1708" s="72"/>
      <c r="Y1708"/>
      <c r="Z1708"/>
    </row>
    <row r="1709" spans="1:26" s="72" customFormat="1" outlineLevel="1" x14ac:dyDescent="0.2">
      <c r="A1709" s="318"/>
      <c r="B1709" s="25"/>
      <c r="C1709" s="24"/>
      <c r="D1709" s="23"/>
      <c r="E1709" s="64"/>
      <c r="F1709" s="24"/>
      <c r="G1709" s="658"/>
      <c r="H1709" s="70"/>
      <c r="I1709" s="66"/>
      <c r="J1709" s="66"/>
      <c r="K1709" s="67"/>
      <c r="L1709" s="34"/>
      <c r="M1709" s="34"/>
      <c r="N1709" s="34"/>
      <c r="O1709" s="34"/>
      <c r="P1709" s="34"/>
      <c r="Q1709" s="34"/>
      <c r="R1709" s="34"/>
      <c r="S1709" s="34"/>
      <c r="T1709" s="34"/>
      <c r="U1709" s="34"/>
      <c r="V1709" s="34"/>
      <c r="W1709" s="658"/>
      <c r="Y1709"/>
      <c r="Z1709"/>
    </row>
    <row r="1710" spans="1:26" s="72" customFormat="1" outlineLevel="1" x14ac:dyDescent="0.2">
      <c r="A1710" s="318"/>
      <c r="B1710" s="25"/>
      <c r="C1710" s="23" t="s">
        <v>482</v>
      </c>
      <c r="D1710" s="23"/>
      <c r="E1710" s="64"/>
      <c r="F1710" s="24"/>
      <c r="G1710" s="705">
        <f>SUBTOTAL(9,G1711:G1713)</f>
        <v>0</v>
      </c>
      <c r="H1710" s="70">
        <f t="shared" ref="H1710:W1710" si="844">SUBTOTAL(9,H1711:H1713)</f>
        <v>0</v>
      </c>
      <c r="I1710" s="66">
        <f t="shared" si="844"/>
        <v>0</v>
      </c>
      <c r="J1710" s="66">
        <f t="shared" si="844"/>
        <v>0</v>
      </c>
      <c r="K1710" s="67">
        <f t="shared" si="844"/>
        <v>0</v>
      </c>
      <c r="L1710" s="34">
        <f t="shared" si="844"/>
        <v>0</v>
      </c>
      <c r="M1710" s="34">
        <f t="shared" si="844"/>
        <v>0</v>
      </c>
      <c r="N1710" s="34">
        <f t="shared" si="844"/>
        <v>0</v>
      </c>
      <c r="O1710" s="34">
        <f t="shared" si="844"/>
        <v>0</v>
      </c>
      <c r="P1710" s="34">
        <f t="shared" si="844"/>
        <v>0</v>
      </c>
      <c r="Q1710" s="34">
        <f t="shared" si="844"/>
        <v>0</v>
      </c>
      <c r="R1710" s="34">
        <f t="shared" si="844"/>
        <v>0</v>
      </c>
      <c r="S1710" s="34">
        <f t="shared" si="844"/>
        <v>0</v>
      </c>
      <c r="T1710" s="34">
        <f t="shared" si="844"/>
        <v>0</v>
      </c>
      <c r="U1710" s="34">
        <f t="shared" si="844"/>
        <v>0</v>
      </c>
      <c r="V1710" s="34">
        <f t="shared" si="844"/>
        <v>0</v>
      </c>
      <c r="W1710" s="705">
        <f t="shared" si="844"/>
        <v>0</v>
      </c>
      <c r="Y1710"/>
      <c r="Z1710"/>
    </row>
    <row r="1711" spans="1:26" s="72" customFormat="1" outlineLevel="1" x14ac:dyDescent="0.2">
      <c r="A1711" s="318"/>
      <c r="B1711" s="25"/>
      <c r="C1711" s="24"/>
      <c r="D1711" s="23"/>
      <c r="E1711" s="64"/>
      <c r="F1711" s="433" t="s">
        <v>474</v>
      </c>
      <c r="G1711" s="436">
        <f t="shared" ref="G1711:W1711" si="845">G851</f>
        <v>0</v>
      </c>
      <c r="H1711" s="437">
        <f t="shared" si="845"/>
        <v>0</v>
      </c>
      <c r="I1711" s="438">
        <f t="shared" si="845"/>
        <v>0</v>
      </c>
      <c r="J1711" s="438">
        <f t="shared" si="845"/>
        <v>0</v>
      </c>
      <c r="K1711" s="439">
        <f t="shared" si="845"/>
        <v>0</v>
      </c>
      <c r="L1711" s="440">
        <f t="shared" si="845"/>
        <v>0</v>
      </c>
      <c r="M1711" s="441">
        <f t="shared" si="845"/>
        <v>0</v>
      </c>
      <c r="N1711" s="438">
        <f t="shared" si="845"/>
        <v>0</v>
      </c>
      <c r="O1711" s="438">
        <f t="shared" si="845"/>
        <v>0</v>
      </c>
      <c r="P1711" s="438">
        <f t="shared" si="845"/>
        <v>0</v>
      </c>
      <c r="Q1711" s="438">
        <f t="shared" si="845"/>
        <v>0</v>
      </c>
      <c r="R1711" s="438">
        <f t="shared" si="845"/>
        <v>0</v>
      </c>
      <c r="S1711" s="438">
        <f t="shared" si="845"/>
        <v>0</v>
      </c>
      <c r="T1711" s="438">
        <f t="shared" si="845"/>
        <v>0</v>
      </c>
      <c r="U1711" s="438">
        <f t="shared" si="845"/>
        <v>0</v>
      </c>
      <c r="V1711" s="442">
        <f t="shared" si="845"/>
        <v>0</v>
      </c>
      <c r="W1711" s="436">
        <f t="shared" si="845"/>
        <v>0</v>
      </c>
      <c r="Y1711"/>
      <c r="Z1711"/>
    </row>
    <row r="1712" spans="1:26" s="72" customFormat="1" outlineLevel="1" x14ac:dyDescent="0.2">
      <c r="A1712" s="318"/>
      <c r="B1712" s="25"/>
      <c r="C1712" s="24"/>
      <c r="D1712" s="23"/>
      <c r="E1712" s="64"/>
      <c r="F1712" s="433" t="s">
        <v>475</v>
      </c>
      <c r="G1712" s="436">
        <f t="shared" ref="G1712:W1712" si="846">G852</f>
        <v>0</v>
      </c>
      <c r="H1712" s="437">
        <f t="shared" si="846"/>
        <v>0</v>
      </c>
      <c r="I1712" s="438">
        <f t="shared" si="846"/>
        <v>0</v>
      </c>
      <c r="J1712" s="438">
        <f t="shared" si="846"/>
        <v>0</v>
      </c>
      <c r="K1712" s="439">
        <f t="shared" si="846"/>
        <v>0</v>
      </c>
      <c r="L1712" s="440">
        <f t="shared" si="846"/>
        <v>0</v>
      </c>
      <c r="M1712" s="441">
        <f t="shared" si="846"/>
        <v>0</v>
      </c>
      <c r="N1712" s="438">
        <f t="shared" si="846"/>
        <v>0</v>
      </c>
      <c r="O1712" s="438">
        <f t="shared" si="846"/>
        <v>0</v>
      </c>
      <c r="P1712" s="438">
        <f t="shared" si="846"/>
        <v>0</v>
      </c>
      <c r="Q1712" s="438">
        <f t="shared" si="846"/>
        <v>0</v>
      </c>
      <c r="R1712" s="438">
        <f t="shared" si="846"/>
        <v>0</v>
      </c>
      <c r="S1712" s="438">
        <f t="shared" si="846"/>
        <v>0</v>
      </c>
      <c r="T1712" s="438">
        <f t="shared" si="846"/>
        <v>0</v>
      </c>
      <c r="U1712" s="438">
        <f t="shared" si="846"/>
        <v>0</v>
      </c>
      <c r="V1712" s="442">
        <f t="shared" si="846"/>
        <v>0</v>
      </c>
      <c r="W1712" s="436">
        <f t="shared" si="846"/>
        <v>0</v>
      </c>
      <c r="Y1712"/>
      <c r="Z1712"/>
    </row>
    <row r="1713" spans="1:26" s="72" customFormat="1" ht="13.5" customHeight="1" outlineLevel="1" x14ac:dyDescent="0.2">
      <c r="A1713" s="318"/>
      <c r="B1713" s="25"/>
      <c r="C1713" s="24"/>
      <c r="D1713" s="23"/>
      <c r="E1713" s="64"/>
      <c r="F1713" s="433" t="s">
        <v>476</v>
      </c>
      <c r="G1713" s="436">
        <f t="shared" ref="G1713:W1713" si="847">G853</f>
        <v>0</v>
      </c>
      <c r="H1713" s="437">
        <f t="shared" si="847"/>
        <v>0</v>
      </c>
      <c r="I1713" s="438">
        <f t="shared" si="847"/>
        <v>0</v>
      </c>
      <c r="J1713" s="438">
        <f t="shared" si="847"/>
        <v>0</v>
      </c>
      <c r="K1713" s="439">
        <f t="shared" si="847"/>
        <v>0</v>
      </c>
      <c r="L1713" s="440">
        <f t="shared" si="847"/>
        <v>0</v>
      </c>
      <c r="M1713" s="441">
        <f t="shared" si="847"/>
        <v>0</v>
      </c>
      <c r="N1713" s="438">
        <f t="shared" si="847"/>
        <v>0</v>
      </c>
      <c r="O1713" s="438">
        <f t="shared" si="847"/>
        <v>0</v>
      </c>
      <c r="P1713" s="438">
        <f t="shared" si="847"/>
        <v>0</v>
      </c>
      <c r="Q1713" s="438">
        <f t="shared" si="847"/>
        <v>0</v>
      </c>
      <c r="R1713" s="438">
        <f t="shared" si="847"/>
        <v>0</v>
      </c>
      <c r="S1713" s="438">
        <f t="shared" si="847"/>
        <v>0</v>
      </c>
      <c r="T1713" s="438">
        <f t="shared" si="847"/>
        <v>0</v>
      </c>
      <c r="U1713" s="438">
        <f t="shared" si="847"/>
        <v>0</v>
      </c>
      <c r="V1713" s="442">
        <f t="shared" si="847"/>
        <v>0</v>
      </c>
      <c r="W1713" s="436">
        <f t="shared" si="847"/>
        <v>0</v>
      </c>
      <c r="Y1713"/>
      <c r="Z1713"/>
    </row>
    <row r="1714" spans="1:26" s="72" customFormat="1" ht="13.5" customHeight="1" outlineLevel="1" x14ac:dyDescent="0.2">
      <c r="A1714" s="318"/>
      <c r="B1714" s="25"/>
      <c r="C1714" s="24"/>
      <c r="D1714" s="23"/>
      <c r="E1714" s="64"/>
      <c r="F1714" s="590"/>
      <c r="G1714" s="673"/>
      <c r="H1714" s="70"/>
      <c r="I1714" s="66"/>
      <c r="J1714" s="66"/>
      <c r="K1714" s="66"/>
      <c r="L1714" s="447"/>
      <c r="M1714" s="34"/>
      <c r="N1714" s="34"/>
      <c r="O1714" s="34"/>
      <c r="P1714" s="34"/>
      <c r="Q1714" s="34"/>
      <c r="R1714" s="34"/>
      <c r="S1714" s="34"/>
      <c r="T1714" s="34"/>
      <c r="U1714" s="34"/>
      <c r="V1714" s="34"/>
      <c r="W1714" s="666"/>
      <c r="Y1714"/>
      <c r="Z1714"/>
    </row>
    <row r="1715" spans="1:26" s="72" customFormat="1" ht="13.5" customHeight="1" outlineLevel="1" x14ac:dyDescent="0.2">
      <c r="A1715" s="318"/>
      <c r="B1715" s="25"/>
      <c r="C1715" s="645" t="s">
        <v>584</v>
      </c>
      <c r="D1715" s="592"/>
      <c r="E1715" s="632"/>
      <c r="F1715" s="633"/>
      <c r="G1715" s="658"/>
      <c r="H1715" s="634">
        <f>SUBTOTAL(9,H1716:H1717)</f>
        <v>0</v>
      </c>
      <c r="I1715" s="634">
        <f t="shared" ref="I1715:V1715" si="848">SUBTOTAL(9,I1716:I1717)</f>
        <v>0</v>
      </c>
      <c r="J1715" s="634">
        <f t="shared" si="848"/>
        <v>0</v>
      </c>
      <c r="K1715" s="635">
        <f t="shared" si="848"/>
        <v>0</v>
      </c>
      <c r="L1715" s="636">
        <f t="shared" si="848"/>
        <v>0</v>
      </c>
      <c r="M1715" s="395">
        <f t="shared" si="848"/>
        <v>0</v>
      </c>
      <c r="N1715" s="634">
        <f t="shared" si="848"/>
        <v>0</v>
      </c>
      <c r="O1715" s="634">
        <f t="shared" si="848"/>
        <v>0</v>
      </c>
      <c r="P1715" s="634">
        <f t="shared" si="848"/>
        <v>0</v>
      </c>
      <c r="Q1715" s="634">
        <f t="shared" si="848"/>
        <v>0</v>
      </c>
      <c r="R1715" s="634">
        <f t="shared" si="848"/>
        <v>0</v>
      </c>
      <c r="S1715" s="634">
        <f t="shared" si="848"/>
        <v>0</v>
      </c>
      <c r="T1715" s="634">
        <f t="shared" si="848"/>
        <v>0</v>
      </c>
      <c r="U1715" s="634">
        <f t="shared" si="848"/>
        <v>0</v>
      </c>
      <c r="V1715" s="634">
        <f t="shared" si="848"/>
        <v>0</v>
      </c>
      <c r="W1715" s="658"/>
      <c r="Y1715"/>
      <c r="Z1715"/>
    </row>
    <row r="1716" spans="1:26" s="72" customFormat="1" ht="13.5" customHeight="1" outlineLevel="1" x14ac:dyDescent="0.2">
      <c r="A1716" s="318"/>
      <c r="B1716" s="25"/>
      <c r="C1716" s="637"/>
      <c r="D1716" s="592"/>
      <c r="E1716" s="633"/>
      <c r="F1716" s="656" t="s">
        <v>585</v>
      </c>
      <c r="G1716" s="658"/>
      <c r="H1716" s="437">
        <f t="shared" ref="H1716:V1716" si="849">H856</f>
        <v>0</v>
      </c>
      <c r="I1716" s="438">
        <f t="shared" si="849"/>
        <v>0</v>
      </c>
      <c r="J1716" s="438">
        <f t="shared" si="849"/>
        <v>0</v>
      </c>
      <c r="K1716" s="439">
        <f t="shared" si="849"/>
        <v>0</v>
      </c>
      <c r="L1716" s="440">
        <f t="shared" si="849"/>
        <v>0</v>
      </c>
      <c r="M1716" s="441">
        <f t="shared" si="849"/>
        <v>0</v>
      </c>
      <c r="N1716" s="438">
        <f t="shared" si="849"/>
        <v>0</v>
      </c>
      <c r="O1716" s="438">
        <f t="shared" si="849"/>
        <v>0</v>
      </c>
      <c r="P1716" s="438">
        <f t="shared" si="849"/>
        <v>0</v>
      </c>
      <c r="Q1716" s="438">
        <f t="shared" si="849"/>
        <v>0</v>
      </c>
      <c r="R1716" s="438">
        <f t="shared" si="849"/>
        <v>0</v>
      </c>
      <c r="S1716" s="438">
        <f t="shared" si="849"/>
        <v>0</v>
      </c>
      <c r="T1716" s="438">
        <f t="shared" si="849"/>
        <v>0</v>
      </c>
      <c r="U1716" s="438">
        <f t="shared" si="849"/>
        <v>0</v>
      </c>
      <c r="V1716" s="442">
        <f t="shared" si="849"/>
        <v>0</v>
      </c>
      <c r="W1716" s="658"/>
      <c r="Y1716"/>
      <c r="Z1716"/>
    </row>
    <row r="1717" spans="1:26" s="72" customFormat="1" ht="13.5" customHeight="1" outlineLevel="1" x14ac:dyDescent="0.2">
      <c r="A1717" s="318"/>
      <c r="B1717" s="25"/>
      <c r="C1717" s="637"/>
      <c r="D1717" s="592"/>
      <c r="E1717" s="633"/>
      <c r="F1717" s="656" t="s">
        <v>586</v>
      </c>
      <c r="G1717" s="658"/>
      <c r="H1717" s="437">
        <f t="shared" ref="H1717:V1717" si="850">H857</f>
        <v>0</v>
      </c>
      <c r="I1717" s="438">
        <f t="shared" si="850"/>
        <v>0</v>
      </c>
      <c r="J1717" s="438">
        <f t="shared" si="850"/>
        <v>0</v>
      </c>
      <c r="K1717" s="439">
        <f t="shared" si="850"/>
        <v>0</v>
      </c>
      <c r="L1717" s="440">
        <f t="shared" si="850"/>
        <v>0</v>
      </c>
      <c r="M1717" s="441">
        <f t="shared" si="850"/>
        <v>0</v>
      </c>
      <c r="N1717" s="438">
        <f t="shared" si="850"/>
        <v>0</v>
      </c>
      <c r="O1717" s="438">
        <f t="shared" si="850"/>
        <v>0</v>
      </c>
      <c r="P1717" s="438">
        <f t="shared" si="850"/>
        <v>0</v>
      </c>
      <c r="Q1717" s="438">
        <f t="shared" si="850"/>
        <v>0</v>
      </c>
      <c r="R1717" s="438">
        <f t="shared" si="850"/>
        <v>0</v>
      </c>
      <c r="S1717" s="438">
        <f t="shared" si="850"/>
        <v>0</v>
      </c>
      <c r="T1717" s="438">
        <f t="shared" si="850"/>
        <v>0</v>
      </c>
      <c r="U1717" s="438">
        <f t="shared" si="850"/>
        <v>0</v>
      </c>
      <c r="V1717" s="442">
        <f t="shared" si="850"/>
        <v>0</v>
      </c>
      <c r="W1717" s="658"/>
      <c r="Y1717"/>
      <c r="Z1717"/>
    </row>
    <row r="1718" spans="1:26" s="129" customFormat="1" ht="12.75" customHeight="1" thickBot="1" x14ac:dyDescent="0.25">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c r="Y1718"/>
      <c r="Z1718"/>
    </row>
    <row r="1719" spans="1:26" s="72" customFormat="1" ht="13.5" thickBot="1" x14ac:dyDescent="0.25">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c r="Y1719"/>
      <c r="Z1719"/>
    </row>
    <row r="1720" spans="1:26" s="72" customFormat="1" ht="15.75" x14ac:dyDescent="0.2">
      <c r="A1720" s="322"/>
      <c r="B1720" s="246" t="s">
        <v>319</v>
      </c>
      <c r="C1720" s="247"/>
      <c r="D1720" s="247"/>
      <c r="E1720" s="248"/>
      <c r="F1720" s="248"/>
      <c r="G1720" s="331"/>
      <c r="H1720" s="249">
        <f t="shared" ref="H1720:W1720" si="851">SUM(SUBTOTAL(9,H869:H875),SUBTOTAL(9,H879:H886,H895,H908:H912,H915:H919,H931,H934),H957:H958,H969:H970,SUBTOTAL(9,H1439:H1446,H1455,H1468:H1472,H1475:H1479,H1491,H1494),SUBTOTAL(9,H1517:H1524,H1533,H1546:H1550,H1553:H1557,H1569,H1572),SUBTOTAL(9,H1595:H1602,H1611,H1624:H1628,H1631:H1635,H1647,H1650))</f>
        <v>0</v>
      </c>
      <c r="I1720" s="250">
        <f t="shared" si="851"/>
        <v>0</v>
      </c>
      <c r="J1720" s="250">
        <f t="shared" si="851"/>
        <v>0</v>
      </c>
      <c r="K1720" s="251">
        <f t="shared" si="851"/>
        <v>0</v>
      </c>
      <c r="L1720" s="252">
        <f t="shared" si="851"/>
        <v>0</v>
      </c>
      <c r="M1720" s="253">
        <f t="shared" si="851"/>
        <v>0</v>
      </c>
      <c r="N1720" s="253">
        <f t="shared" si="851"/>
        <v>0</v>
      </c>
      <c r="O1720" s="253">
        <f t="shared" si="851"/>
        <v>0</v>
      </c>
      <c r="P1720" s="253">
        <f t="shared" si="851"/>
        <v>0</v>
      </c>
      <c r="Q1720" s="253">
        <f t="shared" si="851"/>
        <v>0</v>
      </c>
      <c r="R1720" s="253">
        <f t="shared" si="851"/>
        <v>0</v>
      </c>
      <c r="S1720" s="253">
        <f t="shared" si="851"/>
        <v>0</v>
      </c>
      <c r="T1720" s="253">
        <f t="shared" si="851"/>
        <v>0</v>
      </c>
      <c r="U1720" s="253">
        <f t="shared" si="851"/>
        <v>0</v>
      </c>
      <c r="V1720" s="254">
        <f t="shared" si="851"/>
        <v>0</v>
      </c>
      <c r="W1720" s="255">
        <f t="shared" si="851"/>
        <v>0</v>
      </c>
      <c r="Y1720"/>
      <c r="Z1720"/>
    </row>
    <row r="1721" spans="1:26" ht="15.75" x14ac:dyDescent="0.2">
      <c r="A1721" s="318"/>
      <c r="B1721" s="265" t="s">
        <v>320</v>
      </c>
      <c r="C1721" s="266"/>
      <c r="D1721" s="266"/>
      <c r="E1721" s="266"/>
      <c r="F1721" s="266"/>
      <c r="G1721" s="329"/>
      <c r="H1721" s="259">
        <f t="shared" ref="H1721:W1721" si="852">SUM(H1093,H1433,H1380,H1676)-H1720</f>
        <v>0</v>
      </c>
      <c r="I1721" s="259">
        <f t="shared" si="852"/>
        <v>0</v>
      </c>
      <c r="J1721" s="259">
        <f t="shared" si="852"/>
        <v>0</v>
      </c>
      <c r="K1721" s="260">
        <f t="shared" si="852"/>
        <v>0</v>
      </c>
      <c r="L1721" s="261">
        <f t="shared" si="852"/>
        <v>0</v>
      </c>
      <c r="M1721" s="262">
        <f t="shared" si="852"/>
        <v>0</v>
      </c>
      <c r="N1721" s="262">
        <f t="shared" si="852"/>
        <v>0</v>
      </c>
      <c r="O1721" s="262">
        <f t="shared" si="852"/>
        <v>0</v>
      </c>
      <c r="P1721" s="262">
        <f t="shared" si="852"/>
        <v>0</v>
      </c>
      <c r="Q1721" s="262">
        <f t="shared" si="852"/>
        <v>0</v>
      </c>
      <c r="R1721" s="262">
        <f t="shared" si="852"/>
        <v>0</v>
      </c>
      <c r="S1721" s="262">
        <f t="shared" si="852"/>
        <v>0</v>
      </c>
      <c r="T1721" s="262">
        <f t="shared" si="852"/>
        <v>0</v>
      </c>
      <c r="U1721" s="262">
        <f t="shared" si="852"/>
        <v>0</v>
      </c>
      <c r="V1721" s="263">
        <f t="shared" si="852"/>
        <v>0</v>
      </c>
      <c r="W1721" s="264">
        <f t="shared" si="852"/>
        <v>0</v>
      </c>
      <c r="Y1721"/>
      <c r="Z1721"/>
    </row>
    <row r="1722" spans="1:26" ht="15.75" x14ac:dyDescent="0.2">
      <c r="A1722" s="318"/>
      <c r="B1722" s="265" t="s">
        <v>307</v>
      </c>
      <c r="C1722" s="266"/>
      <c r="D1722" s="266"/>
      <c r="E1722" s="266"/>
      <c r="F1722" s="266"/>
      <c r="G1722" s="329"/>
      <c r="H1722" s="258">
        <f t="shared" ref="H1722:W1722" si="853">SUM(H1720:H1721)</f>
        <v>0</v>
      </c>
      <c r="I1722" s="259">
        <f t="shared" si="853"/>
        <v>0</v>
      </c>
      <c r="J1722" s="259">
        <f t="shared" si="853"/>
        <v>0</v>
      </c>
      <c r="K1722" s="260">
        <f t="shared" si="853"/>
        <v>0</v>
      </c>
      <c r="L1722" s="261">
        <f t="shared" si="853"/>
        <v>0</v>
      </c>
      <c r="M1722" s="262">
        <f t="shared" si="853"/>
        <v>0</v>
      </c>
      <c r="N1722" s="262">
        <f t="shared" si="853"/>
        <v>0</v>
      </c>
      <c r="O1722" s="262">
        <f t="shared" si="853"/>
        <v>0</v>
      </c>
      <c r="P1722" s="262">
        <f t="shared" si="853"/>
        <v>0</v>
      </c>
      <c r="Q1722" s="262">
        <f t="shared" si="853"/>
        <v>0</v>
      </c>
      <c r="R1722" s="262">
        <f t="shared" si="853"/>
        <v>0</v>
      </c>
      <c r="S1722" s="262">
        <f t="shared" si="853"/>
        <v>0</v>
      </c>
      <c r="T1722" s="262">
        <f t="shared" si="853"/>
        <v>0</v>
      </c>
      <c r="U1722" s="262">
        <f t="shared" si="853"/>
        <v>0</v>
      </c>
      <c r="V1722" s="263">
        <f t="shared" si="853"/>
        <v>0</v>
      </c>
      <c r="W1722" s="264">
        <f t="shared" si="853"/>
        <v>0</v>
      </c>
      <c r="Y1722"/>
      <c r="Z1722"/>
    </row>
    <row r="1723" spans="1:26" s="127" customFormat="1" ht="15.75" x14ac:dyDescent="0.2">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c r="Y1723"/>
      <c r="Z1723"/>
    </row>
    <row r="1724" spans="1:26" ht="16.5" thickBot="1" x14ac:dyDescent="0.3">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c r="Y1724"/>
      <c r="Z1724"/>
    </row>
    <row r="1725" spans="1:26" x14ac:dyDescent="0.2">
      <c r="Y1725" s="127"/>
    </row>
    <row r="1726" spans="1:26" x14ac:dyDescent="0.2">
      <c r="Y1726" s="127"/>
    </row>
  </sheetData>
  <dataConsolidate/>
  <conditionalFormatting sqref="H298:W298">
    <cfRule type="cellIs" dxfId="7" priority="9" stopIfTrue="1" operator="lessThan">
      <formula>0</formula>
    </cfRule>
    <cfRule type="cellIs" dxfId="6" priority="10" stopIfTrue="1" operator="notEqual">
      <formula>IF(ISNUMBER(H298),H298,"")</formula>
    </cfRule>
  </conditionalFormatting>
  <conditionalFormatting sqref="H1158:V1158">
    <cfRule type="cellIs" dxfId="5" priority="3" stopIfTrue="1" operator="lessThan">
      <formula>0</formula>
    </cfRule>
    <cfRule type="cellIs" dxfId="4" priority="4" stopIfTrue="1" operator="notEqual">
      <formula>IF(ISNUMBER(H1158),H1158,"")</formula>
    </cfRule>
  </conditionalFormatting>
  <dataValidations count="1">
    <dataValidation type="custom" allowBlank="1" showInputMessage="1" showErrorMessage="1" sqref="H856:V857 H1716:V1716" xr:uid="{B8CFB688-F760-4CFE-A09C-B695D97081FA}">
      <formula1>OR(H856&gt;0,H856=0)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3" min="1" max="22" man="1"/>
    <brk id="1066" min="1" max="22" man="1"/>
    <brk id="1174" min="1" max="22" man="1"/>
    <brk id="1271" min="1" max="22" man="1"/>
    <brk id="1375" min="1" max="22" man="1"/>
    <brk id="1524" min="1" max="22" man="1"/>
    <brk id="1615"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AC1726"/>
  <sheetViews>
    <sheetView showGridLines="0" zoomScale="85" zoomScaleNormal="85" workbookViewId="0">
      <selection activeCell="H855" sqref="H855"/>
    </sheetView>
  </sheetViews>
  <sheetFormatPr defaultColWidth="9.28515625" defaultRowHeight="12.75" outlineLevelRow="2" x14ac:dyDescent="0.2"/>
  <cols>
    <col min="1" max="1" width="3.28515625" style="148" customWidth="1"/>
    <col min="2" max="2" width="5.140625" style="1" customWidth="1"/>
    <col min="3" max="4" width="9" style="63" customWidth="1"/>
    <col min="5" max="5" width="9.42578125" style="63" customWidth="1"/>
    <col min="6" max="6" width="107.42578125" style="63" bestFit="1" customWidth="1"/>
    <col min="7" max="7" width="15.42578125" style="160" bestFit="1" customWidth="1"/>
    <col min="8" max="9" width="19.28515625" style="144" customWidth="1"/>
    <col min="10" max="10" width="19.28515625" style="161" customWidth="1"/>
    <col min="11" max="12" width="19.28515625" style="148" customWidth="1"/>
    <col min="13" max="13" width="19.28515625" style="162" customWidth="1"/>
    <col min="14" max="19" width="19.28515625" style="148" customWidth="1"/>
    <col min="20" max="20" width="21.28515625" style="148" customWidth="1"/>
    <col min="21" max="21" width="21.42578125" style="148" customWidth="1"/>
    <col min="22" max="22" width="21" style="148" customWidth="1"/>
    <col min="23" max="23" width="19.28515625" style="148" customWidth="1"/>
    <col min="24" max="24" width="3.42578125" style="148" customWidth="1"/>
    <col min="25" max="25" width="78.28515625" style="148" customWidth="1"/>
    <col min="26" max="26" width="21.140625" style="148" bestFit="1" customWidth="1"/>
    <col min="27" max="16384" width="9.28515625" style="148"/>
  </cols>
  <sheetData>
    <row r="2" spans="2:25" x14ac:dyDescent="0.2">
      <c r="K2" s="376"/>
      <c r="L2" s="376"/>
    </row>
    <row r="3" spans="2:25" s="129" customFormat="1" ht="16.5" thickBot="1" x14ac:dyDescent="0.25">
      <c r="B3" s="98" t="s">
        <v>0</v>
      </c>
      <c r="C3" s="99"/>
      <c r="D3" s="99"/>
      <c r="E3" s="99"/>
      <c r="F3" s="100" t="s">
        <v>384</v>
      </c>
      <c r="G3" s="101"/>
      <c r="H3" s="102"/>
      <c r="I3" s="102"/>
      <c r="J3" s="103"/>
      <c r="K3" s="102"/>
      <c r="L3" s="102"/>
      <c r="M3" s="104"/>
      <c r="N3" s="102"/>
      <c r="O3" s="102"/>
      <c r="P3" s="102"/>
      <c r="Q3" s="102"/>
      <c r="R3" s="102"/>
      <c r="S3" s="102"/>
      <c r="T3" s="102"/>
      <c r="U3" s="102"/>
      <c r="V3" s="102"/>
      <c r="W3" s="102"/>
      <c r="Y3" s="102"/>
    </row>
    <row r="4" spans="2:25" s="129" customFormat="1" ht="15.75" customHeight="1" x14ac:dyDescent="0.25">
      <c r="B4" s="98" t="s">
        <v>2</v>
      </c>
      <c r="C4" s="99"/>
      <c r="D4" s="99"/>
      <c r="E4" s="105"/>
      <c r="F4" s="384" t="str">
        <f>'1.Combined NCCF'!F4</f>
        <v>Bank Name</v>
      </c>
      <c r="G4" s="106"/>
      <c r="H4" s="107" t="s">
        <v>3</v>
      </c>
      <c r="I4" s="108"/>
      <c r="J4" s="108"/>
      <c r="K4" s="109"/>
      <c r="L4" s="108"/>
      <c r="M4" s="108"/>
      <c r="N4" s="108"/>
      <c r="O4" s="108"/>
      <c r="P4" s="108"/>
      <c r="Q4" s="108"/>
      <c r="R4" s="108"/>
      <c r="S4" s="108"/>
      <c r="T4" s="108"/>
      <c r="U4" s="108"/>
      <c r="V4" s="108"/>
      <c r="W4" s="110"/>
      <c r="Y4" s="110"/>
    </row>
    <row r="5" spans="2:25" s="131" customFormat="1" ht="16.5" thickBot="1" x14ac:dyDescent="0.25">
      <c r="B5" s="98" t="s">
        <v>4</v>
      </c>
      <c r="C5" s="105"/>
      <c r="D5" s="105"/>
      <c r="E5" s="105"/>
      <c r="F5" s="377">
        <f>'1.Combined NCCF'!F5</f>
        <v>45046</v>
      </c>
      <c r="G5" s="112"/>
      <c r="H5" s="113">
        <f>'1.Combined NCCF'!H5</f>
        <v>45053</v>
      </c>
      <c r="I5" s="114">
        <f>'1.Combined NCCF'!I5</f>
        <v>45060</v>
      </c>
      <c r="J5" s="114">
        <f>'1.Combined NCCF'!J5</f>
        <v>45067</v>
      </c>
      <c r="K5" s="115">
        <f>'1.Combined NCCF'!K5</f>
        <v>45077</v>
      </c>
      <c r="L5" s="114">
        <f>'1.Combined NCCF'!L5</f>
        <v>45107</v>
      </c>
      <c r="M5" s="114">
        <f>'1.Combined NCCF'!M5</f>
        <v>45138</v>
      </c>
      <c r="N5" s="114">
        <f>'1.Combined NCCF'!N5</f>
        <v>45169</v>
      </c>
      <c r="O5" s="114">
        <f>'1.Combined NCCF'!O5</f>
        <v>45199</v>
      </c>
      <c r="P5" s="114">
        <f>'1.Combined NCCF'!P5</f>
        <v>45230</v>
      </c>
      <c r="Q5" s="114">
        <f>'1.Combined NCCF'!Q5</f>
        <v>45260</v>
      </c>
      <c r="R5" s="114">
        <f>'1.Combined NCCF'!R5</f>
        <v>45291</v>
      </c>
      <c r="S5" s="114">
        <f>'1.Combined NCCF'!S5</f>
        <v>45322</v>
      </c>
      <c r="T5" s="114">
        <f>'1.Combined NCCF'!T5</f>
        <v>45351</v>
      </c>
      <c r="U5" s="114">
        <f>'1.Combined NCCF'!U5</f>
        <v>45382</v>
      </c>
      <c r="V5" s="114">
        <f>'1.Combined NCCF'!V5</f>
        <v>45412</v>
      </c>
      <c r="W5" s="116"/>
      <c r="Y5" s="116"/>
    </row>
    <row r="6" spans="2:25" s="132" customFormat="1" ht="16.5" thickBot="1" x14ac:dyDescent="0.25">
      <c r="B6" s="117" t="s">
        <v>5</v>
      </c>
      <c r="C6" s="118"/>
      <c r="D6" s="118"/>
      <c r="E6" s="118"/>
      <c r="F6" s="118"/>
      <c r="G6" s="123" t="s">
        <v>6</v>
      </c>
      <c r="H6" s="119" t="str">
        <f>(H5-$F$5)&amp;" (Week 1)"</f>
        <v>7 (Week 1)</v>
      </c>
      <c r="I6" s="120" t="str">
        <f>I5-$F$5&amp;" (Week 2)"</f>
        <v>14 (Week 2)</v>
      </c>
      <c r="J6" s="120" t="str">
        <f>J5-$F$5&amp;" (Week 3)"</f>
        <v>21 (Week 3)</v>
      </c>
      <c r="K6" s="121" t="str">
        <f>K5-$F$5&amp;" (Week 4)"</f>
        <v>31 (Week 4)</v>
      </c>
      <c r="L6" s="120" t="str">
        <f>L5-$F$5&amp;" (Month 2)"</f>
        <v>61 (Month 2)</v>
      </c>
      <c r="M6" s="120" t="str">
        <f>M5-$F$5&amp;" (Month 3)"</f>
        <v>92 (Month 3)</v>
      </c>
      <c r="N6" s="120" t="str">
        <f>N5-$F$5&amp;" (Month 4)"</f>
        <v>123 (Month 4)</v>
      </c>
      <c r="O6" s="120" t="str">
        <f>O5-$F$5&amp;" (Month 5)"</f>
        <v>153 (Month 5)</v>
      </c>
      <c r="P6" s="120" t="str">
        <f>P5-$F$5&amp;" (Month 6)"</f>
        <v>184 (Month 6)</v>
      </c>
      <c r="Q6" s="120" t="str">
        <f>Q5-$F$5&amp;" (Month 7)"</f>
        <v>214 (Month 7)</v>
      </c>
      <c r="R6" s="120" t="str">
        <f>R5-$F$5&amp;" (Month 8)"</f>
        <v>245 (Month 8)</v>
      </c>
      <c r="S6" s="120" t="str">
        <f>S5-$F$5&amp;" (Month 9)"</f>
        <v>276 (Month 9)</v>
      </c>
      <c r="T6" s="120" t="str">
        <f>T5-$F$5&amp;" (Month 10)"</f>
        <v>305 (Month 10)</v>
      </c>
      <c r="U6" s="120" t="str">
        <f>U5-$F$5&amp;" (Month 11)"</f>
        <v>336 (Month 11)</v>
      </c>
      <c r="V6" s="120" t="str">
        <f>V5-$F$5&amp;" (Month 12)"</f>
        <v>366 (Month 12)</v>
      </c>
      <c r="W6" s="122" t="s">
        <v>7</v>
      </c>
      <c r="Y6" s="122" t="s">
        <v>295</v>
      </c>
    </row>
    <row r="7" spans="2:25" s="139" customFormat="1" ht="15.75" x14ac:dyDescent="0.2">
      <c r="B7" s="324" t="s">
        <v>8</v>
      </c>
      <c r="C7" s="133"/>
      <c r="D7" s="133"/>
      <c r="E7" s="133"/>
      <c r="F7" s="133"/>
      <c r="G7" s="134"/>
      <c r="H7" s="135"/>
      <c r="I7" s="136"/>
      <c r="J7" s="136"/>
      <c r="K7" s="137"/>
      <c r="L7" s="136"/>
      <c r="M7" s="138"/>
      <c r="N7" s="136"/>
      <c r="O7" s="136"/>
      <c r="P7" s="136"/>
      <c r="Q7" s="136"/>
      <c r="R7" s="136"/>
      <c r="S7" s="136"/>
      <c r="T7" s="136"/>
      <c r="U7" s="136"/>
      <c r="V7" s="136"/>
      <c r="W7" s="134"/>
      <c r="Y7" s="134"/>
    </row>
    <row r="8" spans="2:25" s="72" customFormat="1" x14ac:dyDescent="0.2">
      <c r="B8" s="25"/>
      <c r="C8" s="23" t="s">
        <v>152</v>
      </c>
      <c r="D8" s="23"/>
      <c r="E8" s="24"/>
      <c r="F8" s="24"/>
      <c r="G8" s="50"/>
      <c r="H8" s="51"/>
      <c r="I8" s="34"/>
      <c r="J8" s="34"/>
      <c r="K8" s="37"/>
      <c r="L8" s="34"/>
      <c r="M8" s="36"/>
      <c r="N8" s="34"/>
      <c r="O8" s="34"/>
      <c r="P8" s="34"/>
      <c r="Q8" s="34"/>
      <c r="R8" s="34"/>
      <c r="S8" s="34"/>
      <c r="T8" s="34"/>
      <c r="U8" s="34"/>
      <c r="V8" s="34"/>
      <c r="W8" s="33"/>
      <c r="Y8" s="366"/>
    </row>
    <row r="9" spans="2:25" s="72" customFormat="1" x14ac:dyDescent="0.2">
      <c r="B9" s="25"/>
      <c r="C9" s="23"/>
      <c r="D9" s="23"/>
      <c r="E9" s="24"/>
      <c r="F9" s="27" t="s">
        <v>359</v>
      </c>
      <c r="G9" s="337"/>
      <c r="H9" s="51"/>
      <c r="I9" s="34"/>
      <c r="J9" s="34"/>
      <c r="K9" s="37"/>
      <c r="L9" s="34"/>
      <c r="M9" s="36"/>
      <c r="N9" s="34"/>
      <c r="O9" s="34"/>
      <c r="P9" s="34"/>
      <c r="Q9" s="34"/>
      <c r="R9" s="34"/>
      <c r="S9" s="34"/>
      <c r="T9" s="34"/>
      <c r="U9" s="34"/>
      <c r="V9" s="34"/>
      <c r="W9" s="33"/>
      <c r="Y9" s="367"/>
    </row>
    <row r="10" spans="2:25" s="72" customFormat="1" x14ac:dyDescent="0.2">
      <c r="B10" s="25"/>
      <c r="C10" s="23"/>
      <c r="D10" s="23" t="s">
        <v>9</v>
      </c>
      <c r="E10" s="24"/>
      <c r="F10" s="24"/>
      <c r="G10" s="50">
        <f>SUBTOTAL(9,G11:G12)</f>
        <v>0</v>
      </c>
      <c r="H10" s="51">
        <f t="shared" ref="H10:W10" si="0">SUBTOTAL(9,H11)</f>
        <v>0</v>
      </c>
      <c r="I10" s="34">
        <f t="shared" si="0"/>
        <v>0</v>
      </c>
      <c r="J10" s="34">
        <f t="shared" si="0"/>
        <v>0</v>
      </c>
      <c r="K10" s="37">
        <f t="shared" si="0"/>
        <v>0</v>
      </c>
      <c r="L10" s="34">
        <f t="shared" si="0"/>
        <v>0</v>
      </c>
      <c r="M10" s="36">
        <f t="shared" si="0"/>
        <v>0</v>
      </c>
      <c r="N10" s="36">
        <f t="shared" si="0"/>
        <v>0</v>
      </c>
      <c r="O10" s="36">
        <f t="shared" si="0"/>
        <v>0</v>
      </c>
      <c r="P10" s="36">
        <f t="shared" si="0"/>
        <v>0</v>
      </c>
      <c r="Q10" s="36">
        <f t="shared" si="0"/>
        <v>0</v>
      </c>
      <c r="R10" s="36">
        <f t="shared" si="0"/>
        <v>0</v>
      </c>
      <c r="S10" s="36">
        <f t="shared" si="0"/>
        <v>0</v>
      </c>
      <c r="T10" s="36">
        <f t="shared" si="0"/>
        <v>0</v>
      </c>
      <c r="U10" s="36">
        <f t="shared" si="0"/>
        <v>0</v>
      </c>
      <c r="V10" s="34">
        <f t="shared" si="0"/>
        <v>0</v>
      </c>
      <c r="W10" s="33">
        <f t="shared" si="0"/>
        <v>0</v>
      </c>
      <c r="Y10" s="366"/>
    </row>
    <row r="11" spans="2:25" s="72" customFormat="1" outlineLevel="1" x14ac:dyDescent="0.2">
      <c r="B11" s="25"/>
      <c r="C11" s="24"/>
      <c r="D11" s="64"/>
      <c r="E11" s="65"/>
      <c r="F11" s="26" t="s">
        <v>10</v>
      </c>
      <c r="G11" s="338"/>
      <c r="H11" s="342"/>
      <c r="I11" s="343"/>
      <c r="J11" s="343"/>
      <c r="K11" s="344"/>
      <c r="L11" s="345"/>
      <c r="M11" s="343"/>
      <c r="N11" s="343"/>
      <c r="O11" s="343"/>
      <c r="P11" s="343"/>
      <c r="Q11" s="343"/>
      <c r="R11" s="343"/>
      <c r="S11" s="343"/>
      <c r="T11" s="343"/>
      <c r="U11" s="343"/>
      <c r="V11" s="346"/>
      <c r="W11" s="337"/>
      <c r="Y11" s="367"/>
    </row>
    <row r="12" spans="2:25" s="72" customFormat="1" outlineLevel="1" x14ac:dyDescent="0.2">
      <c r="B12" s="25"/>
      <c r="C12" s="64"/>
      <c r="D12" s="64"/>
      <c r="E12" s="64"/>
      <c r="F12" s="26" t="s">
        <v>11</v>
      </c>
      <c r="G12" s="337"/>
      <c r="H12" s="43"/>
      <c r="I12" s="42"/>
      <c r="J12" s="42"/>
      <c r="K12" s="44"/>
      <c r="L12" s="42"/>
      <c r="M12" s="42"/>
      <c r="N12" s="42"/>
      <c r="O12" s="42"/>
      <c r="P12" s="42"/>
      <c r="Q12" s="42"/>
      <c r="R12" s="42"/>
      <c r="S12" s="42"/>
      <c r="T12" s="42"/>
      <c r="U12" s="42"/>
      <c r="V12" s="42"/>
      <c r="W12" s="49"/>
      <c r="Y12" s="367"/>
    </row>
    <row r="13" spans="2:25" s="72" customFormat="1" x14ac:dyDescent="0.2">
      <c r="B13" s="25"/>
      <c r="C13" s="64"/>
      <c r="D13" s="65" t="s">
        <v>374</v>
      </c>
      <c r="E13" s="64"/>
      <c r="F13" s="24"/>
      <c r="G13" s="75">
        <f>SUBTOTAL(9,G14:G15)</f>
        <v>0</v>
      </c>
      <c r="H13" s="43">
        <f t="shared" ref="H13:W13" si="1">SUBTOTAL(9,H14:H15)</f>
        <v>0</v>
      </c>
      <c r="I13" s="42">
        <f t="shared" si="1"/>
        <v>0</v>
      </c>
      <c r="J13" s="42">
        <f t="shared" si="1"/>
        <v>0</v>
      </c>
      <c r="K13" s="44">
        <f t="shared" si="1"/>
        <v>0</v>
      </c>
      <c r="L13" s="42">
        <f t="shared" si="1"/>
        <v>0</v>
      </c>
      <c r="M13" s="42">
        <f t="shared" si="1"/>
        <v>0</v>
      </c>
      <c r="N13" s="42">
        <f t="shared" si="1"/>
        <v>0</v>
      </c>
      <c r="O13" s="42">
        <f t="shared" si="1"/>
        <v>0</v>
      </c>
      <c r="P13" s="42">
        <f t="shared" si="1"/>
        <v>0</v>
      </c>
      <c r="Q13" s="42">
        <f t="shared" si="1"/>
        <v>0</v>
      </c>
      <c r="R13" s="42">
        <f t="shared" si="1"/>
        <v>0</v>
      </c>
      <c r="S13" s="42">
        <f t="shared" si="1"/>
        <v>0</v>
      </c>
      <c r="T13" s="42">
        <f t="shared" si="1"/>
        <v>0</v>
      </c>
      <c r="U13" s="42">
        <f t="shared" si="1"/>
        <v>0</v>
      </c>
      <c r="V13" s="42">
        <f t="shared" si="1"/>
        <v>0</v>
      </c>
      <c r="W13" s="49">
        <f t="shared" si="1"/>
        <v>0</v>
      </c>
      <c r="Y13" s="368"/>
    </row>
    <row r="14" spans="2:25" s="72" customFormat="1" outlineLevel="1" x14ac:dyDescent="0.2">
      <c r="B14" s="25"/>
      <c r="C14" s="64"/>
      <c r="D14" s="64"/>
      <c r="E14" s="64"/>
      <c r="F14" s="27" t="s">
        <v>357</v>
      </c>
      <c r="G14" s="337"/>
      <c r="H14" s="43"/>
      <c r="I14" s="42"/>
      <c r="J14" s="42"/>
      <c r="K14" s="44"/>
      <c r="L14" s="42"/>
      <c r="M14" s="42"/>
      <c r="N14" s="42"/>
      <c r="O14" s="42"/>
      <c r="P14" s="42"/>
      <c r="Q14" s="42"/>
      <c r="R14" s="42"/>
      <c r="S14" s="42"/>
      <c r="T14" s="42"/>
      <c r="U14" s="42"/>
      <c r="V14" s="42"/>
      <c r="W14" s="49"/>
      <c r="Y14" s="367"/>
    </row>
    <row r="15" spans="2:25" s="72" customFormat="1" outlineLevel="1" x14ac:dyDescent="0.2">
      <c r="B15" s="25"/>
      <c r="C15" s="64"/>
      <c r="D15" s="64"/>
      <c r="E15" s="64"/>
      <c r="F15" s="68" t="s">
        <v>358</v>
      </c>
      <c r="G15" s="337"/>
      <c r="H15" s="342"/>
      <c r="I15" s="343"/>
      <c r="J15" s="343"/>
      <c r="K15" s="344"/>
      <c r="L15" s="345"/>
      <c r="M15" s="343"/>
      <c r="N15" s="343"/>
      <c r="O15" s="343"/>
      <c r="P15" s="343"/>
      <c r="Q15" s="343"/>
      <c r="R15" s="343"/>
      <c r="S15" s="343"/>
      <c r="T15" s="343"/>
      <c r="U15" s="343"/>
      <c r="V15" s="346"/>
      <c r="W15" s="337"/>
      <c r="Y15" s="367"/>
    </row>
    <row r="16" spans="2:25" s="72" customFormat="1" x14ac:dyDescent="0.2">
      <c r="B16" s="25"/>
      <c r="C16" s="23" t="s">
        <v>51</v>
      </c>
      <c r="D16" s="23"/>
      <c r="E16" s="24"/>
      <c r="F16" s="24"/>
      <c r="G16" s="69"/>
      <c r="H16" s="70"/>
      <c r="I16" s="66"/>
      <c r="J16" s="66"/>
      <c r="K16" s="67"/>
      <c r="L16" s="34"/>
      <c r="M16" s="34"/>
      <c r="N16" s="34"/>
      <c r="O16" s="34"/>
      <c r="P16" s="34"/>
      <c r="Q16" s="34"/>
      <c r="R16" s="34"/>
      <c r="S16" s="34"/>
      <c r="T16" s="34"/>
      <c r="U16" s="34"/>
      <c r="V16" s="34"/>
      <c r="W16" s="33"/>
      <c r="Y16" s="366"/>
    </row>
    <row r="17" spans="2:25" s="72" customFormat="1" x14ac:dyDescent="0.2">
      <c r="B17" s="25"/>
      <c r="C17" s="23"/>
      <c r="D17" s="65" t="s">
        <v>52</v>
      </c>
      <c r="E17" s="24"/>
      <c r="F17" s="24"/>
      <c r="G17" s="69"/>
      <c r="H17" s="70"/>
      <c r="I17" s="66"/>
      <c r="J17" s="66"/>
      <c r="K17" s="67"/>
      <c r="L17" s="34"/>
      <c r="M17" s="34"/>
      <c r="N17" s="34"/>
      <c r="O17" s="34"/>
      <c r="P17" s="34"/>
      <c r="Q17" s="34"/>
      <c r="R17" s="34"/>
      <c r="S17" s="34"/>
      <c r="T17" s="34"/>
      <c r="U17" s="34"/>
      <c r="V17" s="34"/>
      <c r="W17" s="33"/>
      <c r="Y17" s="366"/>
    </row>
    <row r="18" spans="2:25" s="72" customFormat="1" x14ac:dyDescent="0.2">
      <c r="B18" s="25"/>
      <c r="C18" s="23"/>
      <c r="D18" s="23"/>
      <c r="E18" s="24" t="s">
        <v>153</v>
      </c>
      <c r="F18" s="24"/>
      <c r="G18" s="69">
        <f t="shared" ref="G18:W18" si="2">SUBTOTAL(9,G19:G22)</f>
        <v>0</v>
      </c>
      <c r="H18" s="70">
        <f t="shared" si="2"/>
        <v>0</v>
      </c>
      <c r="I18" s="66">
        <f t="shared" si="2"/>
        <v>0</v>
      </c>
      <c r="J18" s="66">
        <f t="shared" si="2"/>
        <v>0</v>
      </c>
      <c r="K18" s="67">
        <f t="shared" si="2"/>
        <v>0</v>
      </c>
      <c r="L18" s="34">
        <f t="shared" si="2"/>
        <v>0</v>
      </c>
      <c r="M18" s="34">
        <f t="shared" si="2"/>
        <v>0</v>
      </c>
      <c r="N18" s="34">
        <f t="shared" si="2"/>
        <v>0</v>
      </c>
      <c r="O18" s="34">
        <f t="shared" si="2"/>
        <v>0</v>
      </c>
      <c r="P18" s="34">
        <f t="shared" si="2"/>
        <v>0</v>
      </c>
      <c r="Q18" s="34">
        <f t="shared" si="2"/>
        <v>0</v>
      </c>
      <c r="R18" s="34">
        <f t="shared" si="2"/>
        <v>0</v>
      </c>
      <c r="S18" s="34">
        <f t="shared" si="2"/>
        <v>0</v>
      </c>
      <c r="T18" s="34">
        <f t="shared" si="2"/>
        <v>0</v>
      </c>
      <c r="U18" s="34">
        <f t="shared" si="2"/>
        <v>0</v>
      </c>
      <c r="V18" s="34">
        <f t="shared" si="2"/>
        <v>0</v>
      </c>
      <c r="W18" s="33">
        <f t="shared" si="2"/>
        <v>0</v>
      </c>
      <c r="Y18" s="366"/>
    </row>
    <row r="19" spans="2:25" s="72" customFormat="1" outlineLevel="1" x14ac:dyDescent="0.2">
      <c r="B19" s="25"/>
      <c r="C19" s="23"/>
      <c r="D19" s="23"/>
      <c r="E19" s="24"/>
      <c r="F19" s="27" t="s">
        <v>154</v>
      </c>
      <c r="G19" s="337"/>
      <c r="H19" s="342"/>
      <c r="I19" s="343"/>
      <c r="J19" s="343"/>
      <c r="K19" s="344"/>
      <c r="L19" s="345"/>
      <c r="M19" s="343"/>
      <c r="N19" s="343"/>
      <c r="O19" s="343"/>
      <c r="P19" s="346"/>
      <c r="Q19" s="343"/>
      <c r="R19" s="343"/>
      <c r="S19" s="343"/>
      <c r="T19" s="343"/>
      <c r="U19" s="345"/>
      <c r="V19" s="346"/>
      <c r="W19" s="337"/>
      <c r="Y19" s="367"/>
    </row>
    <row r="20" spans="2:25" s="72" customFormat="1" outlineLevel="1" x14ac:dyDescent="0.2">
      <c r="B20" s="25"/>
      <c r="C20" s="23"/>
      <c r="D20" s="23"/>
      <c r="E20" s="24"/>
      <c r="F20" s="27" t="s">
        <v>155</v>
      </c>
      <c r="G20" s="337"/>
      <c r="H20" s="342"/>
      <c r="I20" s="343"/>
      <c r="J20" s="343"/>
      <c r="K20" s="344"/>
      <c r="L20" s="345"/>
      <c r="M20" s="343"/>
      <c r="N20" s="343"/>
      <c r="O20" s="343"/>
      <c r="P20" s="346"/>
      <c r="Q20" s="343"/>
      <c r="R20" s="343"/>
      <c r="S20" s="343"/>
      <c r="T20" s="343"/>
      <c r="U20" s="345"/>
      <c r="V20" s="346"/>
      <c r="W20" s="337"/>
      <c r="Y20" s="367"/>
    </row>
    <row r="21" spans="2:25" s="72" customFormat="1" outlineLevel="1" x14ac:dyDescent="0.2">
      <c r="B21" s="25"/>
      <c r="C21" s="23"/>
      <c r="D21" s="23"/>
      <c r="E21" s="24"/>
      <c r="F21" s="27" t="s">
        <v>156</v>
      </c>
      <c r="G21" s="337"/>
      <c r="H21" s="342"/>
      <c r="I21" s="343"/>
      <c r="J21" s="343"/>
      <c r="K21" s="344"/>
      <c r="L21" s="345"/>
      <c r="M21" s="343"/>
      <c r="N21" s="343"/>
      <c r="O21" s="343"/>
      <c r="P21" s="346"/>
      <c r="Q21" s="343"/>
      <c r="R21" s="343"/>
      <c r="S21" s="343"/>
      <c r="T21" s="343"/>
      <c r="U21" s="345"/>
      <c r="V21" s="346"/>
      <c r="W21" s="337"/>
      <c r="Y21" s="367"/>
    </row>
    <row r="22" spans="2:25" s="72" customFormat="1" outlineLevel="1" x14ac:dyDescent="0.2">
      <c r="B22" s="25"/>
      <c r="C22" s="23"/>
      <c r="D22" s="23"/>
      <c r="E22" s="24"/>
      <c r="F22" s="27" t="s">
        <v>197</v>
      </c>
      <c r="G22" s="337"/>
      <c r="H22" s="342"/>
      <c r="I22" s="343"/>
      <c r="J22" s="343"/>
      <c r="K22" s="344"/>
      <c r="L22" s="345"/>
      <c r="M22" s="343"/>
      <c r="N22" s="343"/>
      <c r="O22" s="343"/>
      <c r="P22" s="346"/>
      <c r="Q22" s="343"/>
      <c r="R22" s="343"/>
      <c r="S22" s="343"/>
      <c r="T22" s="343"/>
      <c r="U22" s="345"/>
      <c r="V22" s="346"/>
      <c r="W22" s="337"/>
      <c r="Y22" s="367"/>
    </row>
    <row r="23" spans="2:25" s="72" customFormat="1" x14ac:dyDescent="0.2">
      <c r="B23" s="25"/>
      <c r="C23" s="23"/>
      <c r="D23" s="23"/>
      <c r="E23" s="24" t="s">
        <v>157</v>
      </c>
      <c r="F23" s="24"/>
      <c r="G23" s="69">
        <f t="shared" ref="G23:W23" si="3">SUBTOTAL(9,G24:G27)</f>
        <v>0</v>
      </c>
      <c r="H23" s="70">
        <f t="shared" si="3"/>
        <v>0</v>
      </c>
      <c r="I23" s="66">
        <f t="shared" si="3"/>
        <v>0</v>
      </c>
      <c r="J23" s="66">
        <f t="shared" si="3"/>
        <v>0</v>
      </c>
      <c r="K23" s="67">
        <f t="shared" si="3"/>
        <v>0</v>
      </c>
      <c r="L23" s="34">
        <f t="shared" si="3"/>
        <v>0</v>
      </c>
      <c r="M23" s="34">
        <f t="shared" si="3"/>
        <v>0</v>
      </c>
      <c r="N23" s="34">
        <f t="shared" si="3"/>
        <v>0</v>
      </c>
      <c r="O23" s="34">
        <f t="shared" si="3"/>
        <v>0</v>
      </c>
      <c r="P23" s="34">
        <f t="shared" si="3"/>
        <v>0</v>
      </c>
      <c r="Q23" s="34">
        <f t="shared" si="3"/>
        <v>0</v>
      </c>
      <c r="R23" s="34">
        <f t="shared" si="3"/>
        <v>0</v>
      </c>
      <c r="S23" s="34">
        <f t="shared" si="3"/>
        <v>0</v>
      </c>
      <c r="T23" s="34">
        <f t="shared" si="3"/>
        <v>0</v>
      </c>
      <c r="U23" s="34">
        <f t="shared" si="3"/>
        <v>0</v>
      </c>
      <c r="V23" s="34">
        <f t="shared" si="3"/>
        <v>0</v>
      </c>
      <c r="W23" s="33">
        <f t="shared" si="3"/>
        <v>0</v>
      </c>
      <c r="Y23" s="370"/>
    </row>
    <row r="24" spans="2:25" s="72" customFormat="1" outlineLevel="1" x14ac:dyDescent="0.2">
      <c r="B24" s="25"/>
      <c r="C24" s="23"/>
      <c r="D24" s="23"/>
      <c r="E24" s="24"/>
      <c r="F24" s="27" t="s">
        <v>158</v>
      </c>
      <c r="G24" s="337"/>
      <c r="H24" s="342"/>
      <c r="I24" s="343"/>
      <c r="J24" s="343"/>
      <c r="K24" s="344"/>
      <c r="L24" s="345"/>
      <c r="M24" s="343"/>
      <c r="N24" s="343"/>
      <c r="O24" s="343"/>
      <c r="P24" s="343"/>
      <c r="Q24" s="343"/>
      <c r="R24" s="343"/>
      <c r="S24" s="343"/>
      <c r="T24" s="343"/>
      <c r="U24" s="345"/>
      <c r="V24" s="346"/>
      <c r="W24" s="337"/>
      <c r="Y24" s="367"/>
    </row>
    <row r="25" spans="2:25" s="72" customFormat="1" outlineLevel="1" x14ac:dyDescent="0.2">
      <c r="B25" s="25"/>
      <c r="C25" s="23"/>
      <c r="D25" s="23"/>
      <c r="E25" s="24"/>
      <c r="F25" s="27" t="s">
        <v>159</v>
      </c>
      <c r="G25" s="337"/>
      <c r="H25" s="342"/>
      <c r="I25" s="343"/>
      <c r="J25" s="343"/>
      <c r="K25" s="344"/>
      <c r="L25" s="345"/>
      <c r="M25" s="343"/>
      <c r="N25" s="343"/>
      <c r="O25" s="343"/>
      <c r="P25" s="343"/>
      <c r="Q25" s="343"/>
      <c r="R25" s="343"/>
      <c r="S25" s="343"/>
      <c r="T25" s="343"/>
      <c r="U25" s="345"/>
      <c r="V25" s="346"/>
      <c r="W25" s="337"/>
      <c r="Y25" s="367"/>
    </row>
    <row r="26" spans="2:25" s="72" customFormat="1" outlineLevel="1" x14ac:dyDescent="0.2">
      <c r="B26" s="25"/>
      <c r="C26" s="23"/>
      <c r="D26" s="23"/>
      <c r="E26" s="24"/>
      <c r="F26" s="27" t="s">
        <v>160</v>
      </c>
      <c r="G26" s="337"/>
      <c r="H26" s="342"/>
      <c r="I26" s="343"/>
      <c r="J26" s="343"/>
      <c r="K26" s="344"/>
      <c r="L26" s="345"/>
      <c r="M26" s="343"/>
      <c r="N26" s="343"/>
      <c r="O26" s="343"/>
      <c r="P26" s="343"/>
      <c r="Q26" s="343"/>
      <c r="R26" s="343"/>
      <c r="S26" s="343"/>
      <c r="T26" s="343"/>
      <c r="U26" s="345"/>
      <c r="V26" s="346"/>
      <c r="W26" s="337"/>
      <c r="Y26" s="367"/>
    </row>
    <row r="27" spans="2:25" s="72" customFormat="1" outlineLevel="1" x14ac:dyDescent="0.2">
      <c r="B27" s="25"/>
      <c r="C27" s="23"/>
      <c r="D27" s="23"/>
      <c r="E27" s="24"/>
      <c r="F27" s="27" t="s">
        <v>198</v>
      </c>
      <c r="G27" s="337"/>
      <c r="H27" s="342"/>
      <c r="I27" s="343"/>
      <c r="J27" s="343"/>
      <c r="K27" s="344"/>
      <c r="L27" s="345"/>
      <c r="M27" s="343"/>
      <c r="N27" s="343"/>
      <c r="O27" s="343"/>
      <c r="P27" s="343"/>
      <c r="Q27" s="343"/>
      <c r="R27" s="343"/>
      <c r="S27" s="343"/>
      <c r="T27" s="343"/>
      <c r="U27" s="345"/>
      <c r="V27" s="346"/>
      <c r="W27" s="337"/>
      <c r="Y27" s="367"/>
    </row>
    <row r="28" spans="2:25" s="72" customFormat="1" x14ac:dyDescent="0.2">
      <c r="B28" s="25"/>
      <c r="C28" s="23"/>
      <c r="D28" s="23"/>
      <c r="E28" s="24" t="s">
        <v>347</v>
      </c>
      <c r="F28" s="24"/>
      <c r="G28" s="69">
        <f t="shared" ref="G28:W28" si="4">SUBTOTAL(9,G29:G32)</f>
        <v>0</v>
      </c>
      <c r="H28" s="70">
        <f t="shared" si="4"/>
        <v>0</v>
      </c>
      <c r="I28" s="66">
        <f t="shared" si="4"/>
        <v>0</v>
      </c>
      <c r="J28" s="66">
        <f t="shared" si="4"/>
        <v>0</v>
      </c>
      <c r="K28" s="67">
        <f t="shared" si="4"/>
        <v>0</v>
      </c>
      <c r="L28" s="34">
        <f t="shared" si="4"/>
        <v>0</v>
      </c>
      <c r="M28" s="34">
        <f t="shared" si="4"/>
        <v>0</v>
      </c>
      <c r="N28" s="34">
        <f t="shared" si="4"/>
        <v>0</v>
      </c>
      <c r="O28" s="34">
        <f t="shared" si="4"/>
        <v>0</v>
      </c>
      <c r="P28" s="34">
        <f t="shared" si="4"/>
        <v>0</v>
      </c>
      <c r="Q28" s="34">
        <f t="shared" si="4"/>
        <v>0</v>
      </c>
      <c r="R28" s="34">
        <f t="shared" si="4"/>
        <v>0</v>
      </c>
      <c r="S28" s="34">
        <f t="shared" si="4"/>
        <v>0</v>
      </c>
      <c r="T28" s="34">
        <f t="shared" si="4"/>
        <v>0</v>
      </c>
      <c r="U28" s="34">
        <f t="shared" si="4"/>
        <v>0</v>
      </c>
      <c r="V28" s="34">
        <f t="shared" si="4"/>
        <v>0</v>
      </c>
      <c r="W28" s="33">
        <f t="shared" si="4"/>
        <v>0</v>
      </c>
      <c r="Y28" s="370"/>
    </row>
    <row r="29" spans="2:25" s="72" customFormat="1" outlineLevel="1" x14ac:dyDescent="0.2">
      <c r="B29" s="25"/>
      <c r="C29" s="23"/>
      <c r="D29" s="23"/>
      <c r="E29" s="24"/>
      <c r="F29" s="27" t="s">
        <v>327</v>
      </c>
      <c r="G29" s="337"/>
      <c r="H29" s="342"/>
      <c r="I29" s="343"/>
      <c r="J29" s="343"/>
      <c r="K29" s="344"/>
      <c r="L29" s="345"/>
      <c r="M29" s="343"/>
      <c r="N29" s="343"/>
      <c r="O29" s="343"/>
      <c r="P29" s="346"/>
      <c r="Q29" s="343"/>
      <c r="R29" s="343"/>
      <c r="S29" s="343"/>
      <c r="T29" s="343"/>
      <c r="U29" s="345"/>
      <c r="V29" s="346"/>
      <c r="W29" s="337"/>
      <c r="Y29" s="367"/>
    </row>
    <row r="30" spans="2:25" s="72" customFormat="1" outlineLevel="1" x14ac:dyDescent="0.2">
      <c r="B30" s="25"/>
      <c r="C30" s="23"/>
      <c r="D30" s="23"/>
      <c r="E30" s="24"/>
      <c r="F30" s="27" t="s">
        <v>328</v>
      </c>
      <c r="G30" s="337"/>
      <c r="H30" s="342"/>
      <c r="I30" s="343"/>
      <c r="J30" s="343"/>
      <c r="K30" s="344"/>
      <c r="L30" s="345"/>
      <c r="M30" s="343"/>
      <c r="N30" s="343"/>
      <c r="O30" s="343"/>
      <c r="P30" s="346"/>
      <c r="Q30" s="343"/>
      <c r="R30" s="343"/>
      <c r="S30" s="343"/>
      <c r="T30" s="343"/>
      <c r="U30" s="345"/>
      <c r="V30" s="346"/>
      <c r="W30" s="337"/>
      <c r="Y30" s="367"/>
    </row>
    <row r="31" spans="2:25" s="72" customFormat="1" outlineLevel="1" x14ac:dyDescent="0.2">
      <c r="B31" s="25"/>
      <c r="C31" s="23"/>
      <c r="D31" s="23"/>
      <c r="E31" s="24"/>
      <c r="F31" s="27" t="s">
        <v>329</v>
      </c>
      <c r="G31" s="337"/>
      <c r="H31" s="342"/>
      <c r="I31" s="343"/>
      <c r="J31" s="343"/>
      <c r="K31" s="344"/>
      <c r="L31" s="345"/>
      <c r="M31" s="343"/>
      <c r="N31" s="343"/>
      <c r="O31" s="343"/>
      <c r="P31" s="346"/>
      <c r="Q31" s="343"/>
      <c r="R31" s="343"/>
      <c r="S31" s="343"/>
      <c r="T31" s="343"/>
      <c r="U31" s="345"/>
      <c r="V31" s="346"/>
      <c r="W31" s="337"/>
      <c r="Y31" s="367"/>
    </row>
    <row r="32" spans="2:25" s="72" customFormat="1" outlineLevel="1" x14ac:dyDescent="0.2">
      <c r="B32" s="25"/>
      <c r="C32" s="23"/>
      <c r="D32" s="23"/>
      <c r="E32" s="24"/>
      <c r="F32" s="27" t="s">
        <v>330</v>
      </c>
      <c r="G32" s="337"/>
      <c r="H32" s="342"/>
      <c r="I32" s="343"/>
      <c r="J32" s="343"/>
      <c r="K32" s="344"/>
      <c r="L32" s="345"/>
      <c r="M32" s="343"/>
      <c r="N32" s="343"/>
      <c r="O32" s="343"/>
      <c r="P32" s="346"/>
      <c r="Q32" s="343"/>
      <c r="R32" s="343"/>
      <c r="S32" s="343"/>
      <c r="T32" s="343"/>
      <c r="U32" s="345"/>
      <c r="V32" s="346"/>
      <c r="W32" s="337"/>
      <c r="Y32" s="367"/>
    </row>
    <row r="33" spans="2:25" s="72" customFormat="1" x14ac:dyDescent="0.2">
      <c r="B33" s="25"/>
      <c r="C33" s="23"/>
      <c r="D33" s="23" t="s">
        <v>53</v>
      </c>
      <c r="E33" s="24"/>
      <c r="F33" s="24"/>
      <c r="G33" s="69"/>
      <c r="H33" s="70"/>
      <c r="I33" s="66"/>
      <c r="J33" s="66"/>
      <c r="K33" s="67"/>
      <c r="L33" s="34"/>
      <c r="M33" s="34"/>
      <c r="N33" s="34"/>
      <c r="O33" s="34"/>
      <c r="P33" s="34"/>
      <c r="Q33" s="34"/>
      <c r="R33" s="34"/>
      <c r="S33" s="34"/>
      <c r="T33" s="34"/>
      <c r="U33" s="34"/>
      <c r="V33" s="34"/>
      <c r="W33" s="33"/>
      <c r="Y33" s="584"/>
    </row>
    <row r="34" spans="2:25" s="72" customFormat="1" x14ac:dyDescent="0.2">
      <c r="B34" s="25"/>
      <c r="C34" s="23"/>
      <c r="D34" s="23"/>
      <c r="E34" s="64" t="s">
        <v>54</v>
      </c>
      <c r="F34" s="24"/>
      <c r="G34" s="69">
        <f t="shared" ref="G34:W34" si="5">SUBTOTAL(9,G35:G37)</f>
        <v>0</v>
      </c>
      <c r="H34" s="70">
        <f t="shared" si="5"/>
        <v>0</v>
      </c>
      <c r="I34" s="66">
        <f t="shared" si="5"/>
        <v>0</v>
      </c>
      <c r="J34" s="66">
        <f t="shared" si="5"/>
        <v>0</v>
      </c>
      <c r="K34" s="67">
        <f t="shared" si="5"/>
        <v>0</v>
      </c>
      <c r="L34" s="34">
        <f t="shared" si="5"/>
        <v>0</v>
      </c>
      <c r="M34" s="34">
        <f t="shared" si="5"/>
        <v>0</v>
      </c>
      <c r="N34" s="34">
        <f t="shared" si="5"/>
        <v>0</v>
      </c>
      <c r="O34" s="34">
        <f t="shared" si="5"/>
        <v>0</v>
      </c>
      <c r="P34" s="34">
        <f t="shared" si="5"/>
        <v>0</v>
      </c>
      <c r="Q34" s="34">
        <f t="shared" si="5"/>
        <v>0</v>
      </c>
      <c r="R34" s="34">
        <f t="shared" si="5"/>
        <v>0</v>
      </c>
      <c r="S34" s="34">
        <f t="shared" si="5"/>
        <v>0</v>
      </c>
      <c r="T34" s="34">
        <f t="shared" si="5"/>
        <v>0</v>
      </c>
      <c r="U34" s="34">
        <f t="shared" si="5"/>
        <v>0</v>
      </c>
      <c r="V34" s="34">
        <f t="shared" si="5"/>
        <v>0</v>
      </c>
      <c r="W34" s="33">
        <f t="shared" si="5"/>
        <v>0</v>
      </c>
      <c r="Y34" s="583"/>
    </row>
    <row r="35" spans="2:25" s="72" customFormat="1" outlineLevel="1" x14ac:dyDescent="0.2">
      <c r="B35" s="25"/>
      <c r="C35" s="23"/>
      <c r="D35" s="23"/>
      <c r="E35" s="64"/>
      <c r="F35" s="27" t="s">
        <v>55</v>
      </c>
      <c r="G35" s="337"/>
      <c r="H35" s="342"/>
      <c r="I35" s="343"/>
      <c r="J35" s="343"/>
      <c r="K35" s="344"/>
      <c r="L35" s="345"/>
      <c r="M35" s="343"/>
      <c r="N35" s="343"/>
      <c r="O35" s="343"/>
      <c r="P35" s="346"/>
      <c r="Q35" s="343"/>
      <c r="R35" s="343"/>
      <c r="S35" s="343"/>
      <c r="T35" s="343"/>
      <c r="U35" s="345"/>
      <c r="V35" s="346"/>
      <c r="W35" s="337"/>
      <c r="Y35" s="367"/>
    </row>
    <row r="36" spans="2:25" s="72" customFormat="1" outlineLevel="1" x14ac:dyDescent="0.2">
      <c r="B36" s="25"/>
      <c r="C36" s="23"/>
      <c r="D36" s="23"/>
      <c r="E36" s="24"/>
      <c r="F36" s="27" t="s">
        <v>161</v>
      </c>
      <c r="G36" s="337"/>
      <c r="H36" s="342"/>
      <c r="I36" s="343"/>
      <c r="J36" s="343"/>
      <c r="K36" s="344"/>
      <c r="L36" s="345"/>
      <c r="M36" s="343"/>
      <c r="N36" s="343"/>
      <c r="O36" s="343"/>
      <c r="P36" s="346"/>
      <c r="Q36" s="343"/>
      <c r="R36" s="343"/>
      <c r="S36" s="343"/>
      <c r="T36" s="343"/>
      <c r="U36" s="345"/>
      <c r="V36" s="346"/>
      <c r="W36" s="337"/>
      <c r="Y36" s="367"/>
    </row>
    <row r="37" spans="2:25" s="72" customFormat="1" outlineLevel="1" x14ac:dyDescent="0.2">
      <c r="B37" s="25"/>
      <c r="C37" s="23"/>
      <c r="D37" s="23"/>
      <c r="E37" s="24"/>
      <c r="F37" s="27" t="s">
        <v>331</v>
      </c>
      <c r="G37" s="337"/>
      <c r="H37" s="342"/>
      <c r="I37" s="343"/>
      <c r="J37" s="343"/>
      <c r="K37" s="344"/>
      <c r="L37" s="345"/>
      <c r="M37" s="343"/>
      <c r="N37" s="343"/>
      <c r="O37" s="343"/>
      <c r="P37" s="346"/>
      <c r="Q37" s="343"/>
      <c r="R37" s="343"/>
      <c r="S37" s="343"/>
      <c r="T37" s="343"/>
      <c r="U37" s="345"/>
      <c r="V37" s="346"/>
      <c r="W37" s="337"/>
      <c r="Y37" s="367"/>
    </row>
    <row r="38" spans="2:25" s="72" customFormat="1" x14ac:dyDescent="0.2">
      <c r="B38" s="25"/>
      <c r="C38" s="23"/>
      <c r="D38" s="23"/>
      <c r="E38" s="24" t="s">
        <v>56</v>
      </c>
      <c r="F38" s="24"/>
      <c r="G38" s="69">
        <f t="shared" ref="G38:W38" si="6">SUBTOTAL(9,G39:G41)</f>
        <v>0</v>
      </c>
      <c r="H38" s="70">
        <f t="shared" si="6"/>
        <v>0</v>
      </c>
      <c r="I38" s="66">
        <f t="shared" si="6"/>
        <v>0</v>
      </c>
      <c r="J38" s="66">
        <f t="shared" si="6"/>
        <v>0</v>
      </c>
      <c r="K38" s="67">
        <f t="shared" si="6"/>
        <v>0</v>
      </c>
      <c r="L38" s="34">
        <f t="shared" si="6"/>
        <v>0</v>
      </c>
      <c r="M38" s="34">
        <f t="shared" si="6"/>
        <v>0</v>
      </c>
      <c r="N38" s="34">
        <f t="shared" si="6"/>
        <v>0</v>
      </c>
      <c r="O38" s="34">
        <f t="shared" si="6"/>
        <v>0</v>
      </c>
      <c r="P38" s="34">
        <f t="shared" si="6"/>
        <v>0</v>
      </c>
      <c r="Q38" s="34">
        <f t="shared" si="6"/>
        <v>0</v>
      </c>
      <c r="R38" s="34">
        <f t="shared" si="6"/>
        <v>0</v>
      </c>
      <c r="S38" s="34">
        <f t="shared" si="6"/>
        <v>0</v>
      </c>
      <c r="T38" s="34">
        <f t="shared" si="6"/>
        <v>0</v>
      </c>
      <c r="U38" s="34">
        <f t="shared" si="6"/>
        <v>0</v>
      </c>
      <c r="V38" s="34">
        <f t="shared" si="6"/>
        <v>0</v>
      </c>
      <c r="W38" s="33">
        <f t="shared" si="6"/>
        <v>0</v>
      </c>
      <c r="Y38" s="370"/>
    </row>
    <row r="39" spans="2:25" s="72" customFormat="1" outlineLevel="1" x14ac:dyDescent="0.2">
      <c r="B39" s="25"/>
      <c r="C39" s="23"/>
      <c r="D39" s="23"/>
      <c r="E39" s="24"/>
      <c r="F39" s="27" t="s">
        <v>162</v>
      </c>
      <c r="G39" s="337"/>
      <c r="H39" s="342"/>
      <c r="I39" s="343"/>
      <c r="J39" s="343"/>
      <c r="K39" s="344"/>
      <c r="L39" s="345"/>
      <c r="M39" s="343"/>
      <c r="N39" s="343"/>
      <c r="O39" s="343"/>
      <c r="P39" s="346"/>
      <c r="Q39" s="343"/>
      <c r="R39" s="343"/>
      <c r="S39" s="343"/>
      <c r="T39" s="343"/>
      <c r="U39" s="345"/>
      <c r="V39" s="346"/>
      <c r="W39" s="337"/>
      <c r="Y39" s="367"/>
    </row>
    <row r="40" spans="2:25" s="72" customFormat="1" outlineLevel="1" x14ac:dyDescent="0.2">
      <c r="B40" s="25"/>
      <c r="C40" s="23"/>
      <c r="D40" s="23"/>
      <c r="E40" s="24"/>
      <c r="F40" s="27" t="s">
        <v>163</v>
      </c>
      <c r="G40" s="337"/>
      <c r="H40" s="342"/>
      <c r="I40" s="343"/>
      <c r="J40" s="343"/>
      <c r="K40" s="344"/>
      <c r="L40" s="345"/>
      <c r="M40" s="343"/>
      <c r="N40" s="343"/>
      <c r="O40" s="343"/>
      <c r="P40" s="346"/>
      <c r="Q40" s="343"/>
      <c r="R40" s="343"/>
      <c r="S40" s="343"/>
      <c r="T40" s="343"/>
      <c r="U40" s="345"/>
      <c r="V40" s="346"/>
      <c r="W40" s="337"/>
      <c r="Y40" s="367"/>
    </row>
    <row r="41" spans="2:25" s="72" customFormat="1" outlineLevel="1" x14ac:dyDescent="0.2">
      <c r="B41" s="25"/>
      <c r="C41" s="23"/>
      <c r="D41" s="23"/>
      <c r="E41" s="24"/>
      <c r="F41" s="27" t="s">
        <v>332</v>
      </c>
      <c r="G41" s="337"/>
      <c r="H41" s="342"/>
      <c r="I41" s="343"/>
      <c r="J41" s="343"/>
      <c r="K41" s="344"/>
      <c r="L41" s="345"/>
      <c r="M41" s="343"/>
      <c r="N41" s="343"/>
      <c r="O41" s="343"/>
      <c r="P41" s="346"/>
      <c r="Q41" s="343"/>
      <c r="R41" s="343"/>
      <c r="S41" s="343"/>
      <c r="T41" s="343"/>
      <c r="U41" s="345"/>
      <c r="V41" s="346"/>
      <c r="W41" s="337"/>
      <c r="Y41" s="367"/>
    </row>
    <row r="42" spans="2:25" s="72" customFormat="1" x14ac:dyDescent="0.2">
      <c r="B42" s="25"/>
      <c r="C42" s="23"/>
      <c r="D42" s="23"/>
      <c r="E42" s="24" t="s">
        <v>57</v>
      </c>
      <c r="F42" s="24"/>
      <c r="G42" s="69">
        <f t="shared" ref="G42:W42" si="7">SUBTOTAL(9,G43:G45)</f>
        <v>0</v>
      </c>
      <c r="H42" s="70">
        <f t="shared" si="7"/>
        <v>0</v>
      </c>
      <c r="I42" s="66">
        <f t="shared" si="7"/>
        <v>0</v>
      </c>
      <c r="J42" s="66">
        <f t="shared" si="7"/>
        <v>0</v>
      </c>
      <c r="K42" s="67">
        <f t="shared" si="7"/>
        <v>0</v>
      </c>
      <c r="L42" s="34">
        <f t="shared" si="7"/>
        <v>0</v>
      </c>
      <c r="M42" s="34">
        <f t="shared" si="7"/>
        <v>0</v>
      </c>
      <c r="N42" s="34">
        <f t="shared" si="7"/>
        <v>0</v>
      </c>
      <c r="O42" s="34">
        <f t="shared" si="7"/>
        <v>0</v>
      </c>
      <c r="P42" s="34">
        <f t="shared" si="7"/>
        <v>0</v>
      </c>
      <c r="Q42" s="34">
        <f t="shared" si="7"/>
        <v>0</v>
      </c>
      <c r="R42" s="34">
        <f t="shared" si="7"/>
        <v>0</v>
      </c>
      <c r="S42" s="34">
        <f t="shared" si="7"/>
        <v>0</v>
      </c>
      <c r="T42" s="34">
        <f t="shared" si="7"/>
        <v>0</v>
      </c>
      <c r="U42" s="34">
        <f t="shared" si="7"/>
        <v>0</v>
      </c>
      <c r="V42" s="34">
        <f t="shared" si="7"/>
        <v>0</v>
      </c>
      <c r="W42" s="33">
        <f t="shared" si="7"/>
        <v>0</v>
      </c>
      <c r="Y42" s="370"/>
    </row>
    <row r="43" spans="2:25" s="72" customFormat="1" outlineLevel="1" x14ac:dyDescent="0.2">
      <c r="B43" s="25"/>
      <c r="C43" s="23"/>
      <c r="D43" s="23"/>
      <c r="E43" s="24"/>
      <c r="F43" s="27" t="s">
        <v>164</v>
      </c>
      <c r="G43" s="337"/>
      <c r="H43" s="342"/>
      <c r="I43" s="343"/>
      <c r="J43" s="343"/>
      <c r="K43" s="344"/>
      <c r="L43" s="345"/>
      <c r="M43" s="343"/>
      <c r="N43" s="343"/>
      <c r="O43" s="343"/>
      <c r="P43" s="346"/>
      <c r="Q43" s="343"/>
      <c r="R43" s="343"/>
      <c r="S43" s="343"/>
      <c r="T43" s="343"/>
      <c r="U43" s="345"/>
      <c r="V43" s="346"/>
      <c r="W43" s="337"/>
      <c r="Y43" s="367"/>
    </row>
    <row r="44" spans="2:25" s="72" customFormat="1" outlineLevel="1" x14ac:dyDescent="0.2">
      <c r="B44" s="25"/>
      <c r="C44" s="23"/>
      <c r="D44" s="23"/>
      <c r="E44" s="24"/>
      <c r="F44" s="27" t="s">
        <v>165</v>
      </c>
      <c r="G44" s="337"/>
      <c r="H44" s="342"/>
      <c r="I44" s="343"/>
      <c r="J44" s="343"/>
      <c r="K44" s="344"/>
      <c r="L44" s="345"/>
      <c r="M44" s="343"/>
      <c r="N44" s="343"/>
      <c r="O44" s="343"/>
      <c r="P44" s="346"/>
      <c r="Q44" s="343"/>
      <c r="R44" s="343"/>
      <c r="S44" s="343"/>
      <c r="T44" s="343"/>
      <c r="U44" s="345"/>
      <c r="V44" s="346"/>
      <c r="W44" s="337"/>
      <c r="Y44" s="367"/>
    </row>
    <row r="45" spans="2:25" s="72" customFormat="1" outlineLevel="1" x14ac:dyDescent="0.2">
      <c r="B45" s="25"/>
      <c r="C45" s="23"/>
      <c r="D45" s="23"/>
      <c r="E45" s="24"/>
      <c r="F45" s="27" t="s">
        <v>333</v>
      </c>
      <c r="G45" s="337"/>
      <c r="H45" s="342"/>
      <c r="I45" s="343"/>
      <c r="J45" s="343"/>
      <c r="K45" s="344"/>
      <c r="L45" s="345"/>
      <c r="M45" s="343"/>
      <c r="N45" s="343"/>
      <c r="O45" s="343"/>
      <c r="P45" s="346"/>
      <c r="Q45" s="343"/>
      <c r="R45" s="343"/>
      <c r="S45" s="343"/>
      <c r="T45" s="343"/>
      <c r="U45" s="345"/>
      <c r="V45" s="346"/>
      <c r="W45" s="337"/>
      <c r="Y45" s="367"/>
    </row>
    <row r="46" spans="2:25" s="72" customFormat="1" x14ac:dyDescent="0.2">
      <c r="B46" s="25"/>
      <c r="C46" s="23"/>
      <c r="D46" s="23" t="s">
        <v>58</v>
      </c>
      <c r="E46" s="24"/>
      <c r="F46" s="24"/>
      <c r="G46" s="69"/>
      <c r="H46" s="70"/>
      <c r="I46" s="66"/>
      <c r="J46" s="66"/>
      <c r="K46" s="67"/>
      <c r="L46" s="34"/>
      <c r="M46" s="34"/>
      <c r="N46" s="34"/>
      <c r="O46" s="34"/>
      <c r="P46" s="34"/>
      <c r="Q46" s="34"/>
      <c r="R46" s="34"/>
      <c r="S46" s="34"/>
      <c r="T46" s="34"/>
      <c r="U46" s="34"/>
      <c r="V46" s="34"/>
      <c r="W46" s="33"/>
      <c r="Y46" s="584"/>
    </row>
    <row r="47" spans="2:25" s="72" customFormat="1" ht="12.75" customHeight="1" x14ac:dyDescent="0.2">
      <c r="B47" s="25"/>
      <c r="C47" s="23"/>
      <c r="D47" s="23"/>
      <c r="E47" s="24" t="s">
        <v>172</v>
      </c>
      <c r="F47" s="24"/>
      <c r="G47" s="69">
        <f t="shared" ref="G47:W47" si="8">SUBTOTAL(9,G48:G49)</f>
        <v>0</v>
      </c>
      <c r="H47" s="70">
        <f t="shared" si="8"/>
        <v>0</v>
      </c>
      <c r="I47" s="66">
        <f t="shared" si="8"/>
        <v>0</v>
      </c>
      <c r="J47" s="66">
        <f t="shared" si="8"/>
        <v>0</v>
      </c>
      <c r="K47" s="67">
        <f t="shared" si="8"/>
        <v>0</v>
      </c>
      <c r="L47" s="34">
        <f t="shared" si="8"/>
        <v>0</v>
      </c>
      <c r="M47" s="34">
        <f t="shared" si="8"/>
        <v>0</v>
      </c>
      <c r="N47" s="34">
        <f t="shared" si="8"/>
        <v>0</v>
      </c>
      <c r="O47" s="34">
        <f t="shared" si="8"/>
        <v>0</v>
      </c>
      <c r="P47" s="34">
        <f t="shared" si="8"/>
        <v>0</v>
      </c>
      <c r="Q47" s="34">
        <f t="shared" si="8"/>
        <v>0</v>
      </c>
      <c r="R47" s="34">
        <f t="shared" si="8"/>
        <v>0</v>
      </c>
      <c r="S47" s="34">
        <f t="shared" si="8"/>
        <v>0</v>
      </c>
      <c r="T47" s="34">
        <f t="shared" si="8"/>
        <v>0</v>
      </c>
      <c r="U47" s="34">
        <f t="shared" si="8"/>
        <v>0</v>
      </c>
      <c r="V47" s="34">
        <f t="shared" si="8"/>
        <v>0</v>
      </c>
      <c r="W47" s="33">
        <f t="shared" si="8"/>
        <v>0</v>
      </c>
      <c r="Y47" s="583"/>
    </row>
    <row r="48" spans="2:25" s="72" customFormat="1" outlineLevel="1" x14ac:dyDescent="0.2">
      <c r="B48" s="25"/>
      <c r="C48" s="23"/>
      <c r="D48" s="23"/>
      <c r="E48" s="24"/>
      <c r="F48" s="27" t="s">
        <v>61</v>
      </c>
      <c r="G48" s="337"/>
      <c r="H48" s="342"/>
      <c r="I48" s="343"/>
      <c r="J48" s="343"/>
      <c r="K48" s="344"/>
      <c r="L48" s="345"/>
      <c r="M48" s="343"/>
      <c r="N48" s="343"/>
      <c r="O48" s="343"/>
      <c r="P48" s="346"/>
      <c r="Q48" s="343"/>
      <c r="R48" s="343"/>
      <c r="S48" s="343"/>
      <c r="T48" s="343"/>
      <c r="U48" s="345"/>
      <c r="V48" s="346"/>
      <c r="W48" s="337"/>
      <c r="Y48" s="367"/>
    </row>
    <row r="49" spans="2:25" s="72" customFormat="1" outlineLevel="1" x14ac:dyDescent="0.2">
      <c r="B49" s="25"/>
      <c r="C49" s="23"/>
      <c r="D49" s="23"/>
      <c r="E49" s="24"/>
      <c r="F49" s="27" t="s">
        <v>173</v>
      </c>
      <c r="G49" s="337"/>
      <c r="H49" s="342"/>
      <c r="I49" s="343"/>
      <c r="J49" s="343"/>
      <c r="K49" s="344"/>
      <c r="L49" s="345"/>
      <c r="M49" s="343"/>
      <c r="N49" s="343"/>
      <c r="O49" s="343"/>
      <c r="P49" s="346"/>
      <c r="Q49" s="343"/>
      <c r="R49" s="343"/>
      <c r="S49" s="343"/>
      <c r="T49" s="343"/>
      <c r="U49" s="345"/>
      <c r="V49" s="346"/>
      <c r="W49" s="337"/>
      <c r="Y49" s="367"/>
    </row>
    <row r="50" spans="2:25" s="72" customFormat="1" x14ac:dyDescent="0.2">
      <c r="B50" s="25"/>
      <c r="C50" s="23"/>
      <c r="D50" s="23"/>
      <c r="E50" s="24" t="s">
        <v>166</v>
      </c>
      <c r="F50" s="24"/>
      <c r="G50" s="69">
        <f t="shared" ref="G50:W50" si="9">SUBTOTAL(9,G51:G53)</f>
        <v>0</v>
      </c>
      <c r="H50" s="70">
        <f t="shared" si="9"/>
        <v>0</v>
      </c>
      <c r="I50" s="66">
        <f t="shared" si="9"/>
        <v>0</v>
      </c>
      <c r="J50" s="66">
        <f t="shared" si="9"/>
        <v>0</v>
      </c>
      <c r="K50" s="67">
        <f t="shared" si="9"/>
        <v>0</v>
      </c>
      <c r="L50" s="34">
        <f t="shared" si="9"/>
        <v>0</v>
      </c>
      <c r="M50" s="34">
        <f t="shared" si="9"/>
        <v>0</v>
      </c>
      <c r="N50" s="34">
        <f t="shared" si="9"/>
        <v>0</v>
      </c>
      <c r="O50" s="34">
        <f t="shared" si="9"/>
        <v>0</v>
      </c>
      <c r="P50" s="34">
        <f t="shared" si="9"/>
        <v>0</v>
      </c>
      <c r="Q50" s="34">
        <f t="shared" si="9"/>
        <v>0</v>
      </c>
      <c r="R50" s="34">
        <f t="shared" si="9"/>
        <v>0</v>
      </c>
      <c r="S50" s="34">
        <f t="shared" si="9"/>
        <v>0</v>
      </c>
      <c r="T50" s="34">
        <f t="shared" si="9"/>
        <v>0</v>
      </c>
      <c r="U50" s="34">
        <f t="shared" si="9"/>
        <v>0</v>
      </c>
      <c r="V50" s="34">
        <f t="shared" si="9"/>
        <v>0</v>
      </c>
      <c r="W50" s="33">
        <f t="shared" si="9"/>
        <v>0</v>
      </c>
      <c r="Y50" s="370"/>
    </row>
    <row r="51" spans="2:25" s="72" customFormat="1" outlineLevel="1" x14ac:dyDescent="0.2">
      <c r="B51" s="25"/>
      <c r="C51" s="23"/>
      <c r="D51" s="23"/>
      <c r="E51" s="24"/>
      <c r="F51" s="27" t="s">
        <v>59</v>
      </c>
      <c r="G51" s="337"/>
      <c r="H51" s="342"/>
      <c r="I51" s="343"/>
      <c r="J51" s="343"/>
      <c r="K51" s="344"/>
      <c r="L51" s="345"/>
      <c r="M51" s="343"/>
      <c r="N51" s="343"/>
      <c r="O51" s="343"/>
      <c r="P51" s="346"/>
      <c r="Q51" s="343"/>
      <c r="R51" s="343"/>
      <c r="S51" s="343"/>
      <c r="T51" s="343"/>
      <c r="U51" s="345"/>
      <c r="V51" s="346"/>
      <c r="W51" s="337"/>
      <c r="Y51" s="367"/>
    </row>
    <row r="52" spans="2:25" s="72" customFormat="1" outlineLevel="1" x14ac:dyDescent="0.2">
      <c r="B52" s="25"/>
      <c r="C52" s="23"/>
      <c r="D52" s="23"/>
      <c r="E52" s="24"/>
      <c r="F52" s="27" t="s">
        <v>167</v>
      </c>
      <c r="G52" s="337"/>
      <c r="H52" s="342"/>
      <c r="I52" s="343"/>
      <c r="J52" s="343"/>
      <c r="K52" s="344"/>
      <c r="L52" s="345"/>
      <c r="M52" s="343"/>
      <c r="N52" s="343"/>
      <c r="O52" s="343"/>
      <c r="P52" s="346"/>
      <c r="Q52" s="343"/>
      <c r="R52" s="343"/>
      <c r="S52" s="343"/>
      <c r="T52" s="343"/>
      <c r="U52" s="345"/>
      <c r="V52" s="346"/>
      <c r="W52" s="337"/>
      <c r="Y52" s="367"/>
    </row>
    <row r="53" spans="2:25" s="72" customFormat="1" outlineLevel="1" x14ac:dyDescent="0.2">
      <c r="B53" s="25"/>
      <c r="C53" s="23"/>
      <c r="D53" s="23"/>
      <c r="E53" s="24"/>
      <c r="F53" s="27" t="s">
        <v>168</v>
      </c>
      <c r="G53" s="337"/>
      <c r="H53" s="342"/>
      <c r="I53" s="343"/>
      <c r="J53" s="343"/>
      <c r="K53" s="344"/>
      <c r="L53" s="345"/>
      <c r="M53" s="343"/>
      <c r="N53" s="343"/>
      <c r="O53" s="343"/>
      <c r="P53" s="346"/>
      <c r="Q53" s="343"/>
      <c r="R53" s="343"/>
      <c r="S53" s="343"/>
      <c r="T53" s="343"/>
      <c r="U53" s="345"/>
      <c r="V53" s="346"/>
      <c r="W53" s="337"/>
      <c r="Y53" s="367"/>
    </row>
    <row r="54" spans="2:25" s="72" customFormat="1" x14ac:dyDescent="0.2">
      <c r="B54" s="25"/>
      <c r="C54" s="23"/>
      <c r="D54" s="23"/>
      <c r="E54" s="24" t="s">
        <v>174</v>
      </c>
      <c r="F54" s="24"/>
      <c r="G54" s="69">
        <f t="shared" ref="G54:W54" si="10">SUBTOTAL(9,G55:G56)</f>
        <v>0</v>
      </c>
      <c r="H54" s="70">
        <f t="shared" si="10"/>
        <v>0</v>
      </c>
      <c r="I54" s="66">
        <f t="shared" si="10"/>
        <v>0</v>
      </c>
      <c r="J54" s="66">
        <f t="shared" si="10"/>
        <v>0</v>
      </c>
      <c r="K54" s="67">
        <f t="shared" si="10"/>
        <v>0</v>
      </c>
      <c r="L54" s="34">
        <f t="shared" si="10"/>
        <v>0</v>
      </c>
      <c r="M54" s="34">
        <f t="shared" si="10"/>
        <v>0</v>
      </c>
      <c r="N54" s="34">
        <f t="shared" si="10"/>
        <v>0</v>
      </c>
      <c r="O54" s="34">
        <f t="shared" si="10"/>
        <v>0</v>
      </c>
      <c r="P54" s="34">
        <f t="shared" si="10"/>
        <v>0</v>
      </c>
      <c r="Q54" s="34">
        <f t="shared" si="10"/>
        <v>0</v>
      </c>
      <c r="R54" s="34">
        <f t="shared" si="10"/>
        <v>0</v>
      </c>
      <c r="S54" s="34">
        <f t="shared" si="10"/>
        <v>0</v>
      </c>
      <c r="T54" s="34">
        <f t="shared" si="10"/>
        <v>0</v>
      </c>
      <c r="U54" s="34">
        <f t="shared" si="10"/>
        <v>0</v>
      </c>
      <c r="V54" s="34">
        <f t="shared" si="10"/>
        <v>0</v>
      </c>
      <c r="W54" s="33">
        <f t="shared" si="10"/>
        <v>0</v>
      </c>
      <c r="Y54" s="370"/>
    </row>
    <row r="55" spans="2:25" s="72" customFormat="1" outlineLevel="1" x14ac:dyDescent="0.2">
      <c r="B55" s="25"/>
      <c r="C55" s="23"/>
      <c r="D55" s="23"/>
      <c r="E55" s="24"/>
      <c r="F55" s="27" t="s">
        <v>62</v>
      </c>
      <c r="G55" s="337"/>
      <c r="H55" s="342"/>
      <c r="I55" s="343"/>
      <c r="J55" s="343"/>
      <c r="K55" s="344"/>
      <c r="L55" s="345"/>
      <c r="M55" s="343"/>
      <c r="N55" s="343"/>
      <c r="O55" s="343"/>
      <c r="P55" s="346"/>
      <c r="Q55" s="343"/>
      <c r="R55" s="343"/>
      <c r="S55" s="343"/>
      <c r="T55" s="343"/>
      <c r="U55" s="345"/>
      <c r="V55" s="346"/>
      <c r="W55" s="337"/>
      <c r="Y55" s="367"/>
    </row>
    <row r="56" spans="2:25" s="72" customFormat="1" outlineLevel="1" x14ac:dyDescent="0.2">
      <c r="B56" s="25"/>
      <c r="C56" s="23"/>
      <c r="D56" s="23"/>
      <c r="E56" s="24"/>
      <c r="F56" s="27" t="s">
        <v>175</v>
      </c>
      <c r="G56" s="337"/>
      <c r="H56" s="342"/>
      <c r="I56" s="343"/>
      <c r="J56" s="343"/>
      <c r="K56" s="344"/>
      <c r="L56" s="345"/>
      <c r="M56" s="343"/>
      <c r="N56" s="343"/>
      <c r="O56" s="343"/>
      <c r="P56" s="346"/>
      <c r="Q56" s="343"/>
      <c r="R56" s="343"/>
      <c r="S56" s="343"/>
      <c r="T56" s="343"/>
      <c r="U56" s="345"/>
      <c r="V56" s="346"/>
      <c r="W56" s="337"/>
      <c r="Y56" s="367"/>
    </row>
    <row r="57" spans="2:25" s="72" customFormat="1" x14ac:dyDescent="0.2">
      <c r="B57" s="25"/>
      <c r="C57" s="23"/>
      <c r="D57" s="23"/>
      <c r="E57" s="24" t="s">
        <v>169</v>
      </c>
      <c r="F57" s="24"/>
      <c r="G57" s="69">
        <f t="shared" ref="G57:W57" si="11">SUBTOTAL(9,G58:G60)</f>
        <v>0</v>
      </c>
      <c r="H57" s="70">
        <f t="shared" si="11"/>
        <v>0</v>
      </c>
      <c r="I57" s="66">
        <f t="shared" si="11"/>
        <v>0</v>
      </c>
      <c r="J57" s="66">
        <f t="shared" si="11"/>
        <v>0</v>
      </c>
      <c r="K57" s="67">
        <f t="shared" si="11"/>
        <v>0</v>
      </c>
      <c r="L57" s="34">
        <f t="shared" si="11"/>
        <v>0</v>
      </c>
      <c r="M57" s="34">
        <f t="shared" si="11"/>
        <v>0</v>
      </c>
      <c r="N57" s="34">
        <f t="shared" si="11"/>
        <v>0</v>
      </c>
      <c r="O57" s="34">
        <f t="shared" si="11"/>
        <v>0</v>
      </c>
      <c r="P57" s="34">
        <f t="shared" si="11"/>
        <v>0</v>
      </c>
      <c r="Q57" s="34">
        <f t="shared" si="11"/>
        <v>0</v>
      </c>
      <c r="R57" s="34">
        <f t="shared" si="11"/>
        <v>0</v>
      </c>
      <c r="S57" s="34">
        <f t="shared" si="11"/>
        <v>0</v>
      </c>
      <c r="T57" s="34">
        <f t="shared" si="11"/>
        <v>0</v>
      </c>
      <c r="U57" s="34">
        <f t="shared" si="11"/>
        <v>0</v>
      </c>
      <c r="V57" s="34">
        <f t="shared" si="11"/>
        <v>0</v>
      </c>
      <c r="W57" s="33">
        <f t="shared" si="11"/>
        <v>0</v>
      </c>
      <c r="Y57" s="370"/>
    </row>
    <row r="58" spans="2:25" s="72" customFormat="1" outlineLevel="1" x14ac:dyDescent="0.2">
      <c r="B58" s="25"/>
      <c r="C58" s="23"/>
      <c r="D58" s="23"/>
      <c r="E58" s="24"/>
      <c r="F58" s="27" t="s">
        <v>60</v>
      </c>
      <c r="G58" s="337"/>
      <c r="H58" s="342"/>
      <c r="I58" s="343"/>
      <c r="J58" s="343"/>
      <c r="K58" s="344"/>
      <c r="L58" s="345"/>
      <c r="M58" s="343"/>
      <c r="N58" s="343"/>
      <c r="O58" s="343"/>
      <c r="P58" s="346"/>
      <c r="Q58" s="343"/>
      <c r="R58" s="343"/>
      <c r="S58" s="343"/>
      <c r="T58" s="343"/>
      <c r="U58" s="345"/>
      <c r="V58" s="346"/>
      <c r="W58" s="337"/>
      <c r="Y58" s="367"/>
    </row>
    <row r="59" spans="2:25" s="72" customFormat="1" outlineLevel="1" x14ac:dyDescent="0.2">
      <c r="B59" s="25"/>
      <c r="C59" s="23"/>
      <c r="D59" s="23"/>
      <c r="E59" s="24"/>
      <c r="F59" s="27" t="s">
        <v>170</v>
      </c>
      <c r="G59" s="337"/>
      <c r="H59" s="342"/>
      <c r="I59" s="343"/>
      <c r="J59" s="343"/>
      <c r="K59" s="344"/>
      <c r="L59" s="345"/>
      <c r="M59" s="343"/>
      <c r="N59" s="343"/>
      <c r="O59" s="343"/>
      <c r="P59" s="346"/>
      <c r="Q59" s="343"/>
      <c r="R59" s="343"/>
      <c r="S59" s="343"/>
      <c r="T59" s="343"/>
      <c r="U59" s="345"/>
      <c r="V59" s="346"/>
      <c r="W59" s="337"/>
      <c r="Y59" s="367"/>
    </row>
    <row r="60" spans="2:25" s="72" customFormat="1" outlineLevel="1" x14ac:dyDescent="0.2">
      <c r="B60" s="25"/>
      <c r="C60" s="23"/>
      <c r="D60" s="23"/>
      <c r="E60" s="24"/>
      <c r="F60" s="27" t="s">
        <v>171</v>
      </c>
      <c r="G60" s="337"/>
      <c r="H60" s="342"/>
      <c r="I60" s="343"/>
      <c r="J60" s="343"/>
      <c r="K60" s="344"/>
      <c r="L60" s="345"/>
      <c r="M60" s="343"/>
      <c r="N60" s="343"/>
      <c r="O60" s="343"/>
      <c r="P60" s="346"/>
      <c r="Q60" s="343"/>
      <c r="R60" s="343"/>
      <c r="S60" s="343"/>
      <c r="T60" s="343"/>
      <c r="U60" s="345"/>
      <c r="V60" s="346"/>
      <c r="W60" s="337"/>
      <c r="Y60" s="367"/>
    </row>
    <row r="61" spans="2:25" s="72" customFormat="1" x14ac:dyDescent="0.2">
      <c r="B61" s="25"/>
      <c r="C61" s="23"/>
      <c r="D61" s="23"/>
      <c r="E61" s="24" t="s">
        <v>334</v>
      </c>
      <c r="F61" s="24"/>
      <c r="G61" s="69">
        <f t="shared" ref="G61:W61" si="12">SUBTOTAL(9,G62:G63)</f>
        <v>0</v>
      </c>
      <c r="H61" s="70">
        <f t="shared" si="12"/>
        <v>0</v>
      </c>
      <c r="I61" s="66">
        <f t="shared" si="12"/>
        <v>0</v>
      </c>
      <c r="J61" s="66">
        <f t="shared" si="12"/>
        <v>0</v>
      </c>
      <c r="K61" s="67">
        <f t="shared" si="12"/>
        <v>0</v>
      </c>
      <c r="L61" s="34">
        <f t="shared" si="12"/>
        <v>0</v>
      </c>
      <c r="M61" s="34">
        <f t="shared" si="12"/>
        <v>0</v>
      </c>
      <c r="N61" s="34">
        <f t="shared" si="12"/>
        <v>0</v>
      </c>
      <c r="O61" s="34">
        <f t="shared" si="12"/>
        <v>0</v>
      </c>
      <c r="P61" s="34">
        <f t="shared" si="12"/>
        <v>0</v>
      </c>
      <c r="Q61" s="34">
        <f t="shared" si="12"/>
        <v>0</v>
      </c>
      <c r="R61" s="34">
        <f t="shared" si="12"/>
        <v>0</v>
      </c>
      <c r="S61" s="34">
        <f t="shared" si="12"/>
        <v>0</v>
      </c>
      <c r="T61" s="34">
        <f t="shared" si="12"/>
        <v>0</v>
      </c>
      <c r="U61" s="34">
        <f t="shared" si="12"/>
        <v>0</v>
      </c>
      <c r="V61" s="34">
        <f t="shared" si="12"/>
        <v>0</v>
      </c>
      <c r="W61" s="33">
        <f t="shared" si="12"/>
        <v>0</v>
      </c>
      <c r="Y61" s="370"/>
    </row>
    <row r="62" spans="2:25" s="72" customFormat="1" outlineLevel="1" x14ac:dyDescent="0.2">
      <c r="B62" s="25"/>
      <c r="C62" s="23"/>
      <c r="D62" s="23"/>
      <c r="E62" s="24"/>
      <c r="F62" s="27" t="s">
        <v>335</v>
      </c>
      <c r="G62" s="337"/>
      <c r="H62" s="342"/>
      <c r="I62" s="343"/>
      <c r="J62" s="343"/>
      <c r="K62" s="344"/>
      <c r="L62" s="345"/>
      <c r="M62" s="343"/>
      <c r="N62" s="343"/>
      <c r="O62" s="343"/>
      <c r="P62" s="343"/>
      <c r="Q62" s="343"/>
      <c r="R62" s="343"/>
      <c r="S62" s="343"/>
      <c r="T62" s="343"/>
      <c r="U62" s="345"/>
      <c r="V62" s="346"/>
      <c r="W62" s="337"/>
      <c r="Y62" s="367"/>
    </row>
    <row r="63" spans="2:25" s="72" customFormat="1" outlineLevel="1" x14ac:dyDescent="0.2">
      <c r="B63" s="25"/>
      <c r="C63" s="23"/>
      <c r="D63" s="23"/>
      <c r="E63" s="24"/>
      <c r="F63" s="27" t="s">
        <v>336</v>
      </c>
      <c r="G63" s="337"/>
      <c r="H63" s="342"/>
      <c r="I63" s="343"/>
      <c r="J63" s="343"/>
      <c r="K63" s="344"/>
      <c r="L63" s="345"/>
      <c r="M63" s="343"/>
      <c r="N63" s="343"/>
      <c r="O63" s="343"/>
      <c r="P63" s="343"/>
      <c r="Q63" s="343"/>
      <c r="R63" s="343"/>
      <c r="S63" s="343"/>
      <c r="T63" s="343"/>
      <c r="U63" s="345"/>
      <c r="V63" s="346"/>
      <c r="W63" s="337"/>
      <c r="Y63" s="367"/>
    </row>
    <row r="64" spans="2:25" s="72" customFormat="1" x14ac:dyDescent="0.2">
      <c r="B64" s="25"/>
      <c r="C64" s="23"/>
      <c r="D64" s="23"/>
      <c r="E64" s="24" t="s">
        <v>337</v>
      </c>
      <c r="F64" s="24"/>
      <c r="G64" s="69">
        <f t="shared" ref="G64:W64" si="13">SUBTOTAL(9,G65:G67)</f>
        <v>0</v>
      </c>
      <c r="H64" s="70">
        <f t="shared" si="13"/>
        <v>0</v>
      </c>
      <c r="I64" s="66">
        <f t="shared" si="13"/>
        <v>0</v>
      </c>
      <c r="J64" s="66">
        <f t="shared" si="13"/>
        <v>0</v>
      </c>
      <c r="K64" s="67">
        <f t="shared" si="13"/>
        <v>0</v>
      </c>
      <c r="L64" s="34">
        <f t="shared" si="13"/>
        <v>0</v>
      </c>
      <c r="M64" s="34">
        <f t="shared" si="13"/>
        <v>0</v>
      </c>
      <c r="N64" s="34">
        <f t="shared" si="13"/>
        <v>0</v>
      </c>
      <c r="O64" s="34">
        <f t="shared" si="13"/>
        <v>0</v>
      </c>
      <c r="P64" s="34">
        <f t="shared" si="13"/>
        <v>0</v>
      </c>
      <c r="Q64" s="34">
        <f t="shared" si="13"/>
        <v>0</v>
      </c>
      <c r="R64" s="34">
        <f t="shared" si="13"/>
        <v>0</v>
      </c>
      <c r="S64" s="34">
        <f t="shared" si="13"/>
        <v>0</v>
      </c>
      <c r="T64" s="34">
        <f t="shared" si="13"/>
        <v>0</v>
      </c>
      <c r="U64" s="34">
        <f t="shared" si="13"/>
        <v>0</v>
      </c>
      <c r="V64" s="34">
        <f t="shared" si="13"/>
        <v>0</v>
      </c>
      <c r="W64" s="33">
        <f t="shared" si="13"/>
        <v>0</v>
      </c>
      <c r="Y64" s="370"/>
    </row>
    <row r="65" spans="2:25" s="72" customFormat="1" outlineLevel="1" x14ac:dyDescent="0.2">
      <c r="B65" s="25"/>
      <c r="C65" s="23"/>
      <c r="D65" s="23"/>
      <c r="E65" s="24"/>
      <c r="F65" s="27" t="s">
        <v>338</v>
      </c>
      <c r="G65" s="337"/>
      <c r="H65" s="342"/>
      <c r="I65" s="343"/>
      <c r="J65" s="343"/>
      <c r="K65" s="344"/>
      <c r="L65" s="345"/>
      <c r="M65" s="343"/>
      <c r="N65" s="343"/>
      <c r="O65" s="343"/>
      <c r="P65" s="346"/>
      <c r="Q65" s="343"/>
      <c r="R65" s="343"/>
      <c r="S65" s="343"/>
      <c r="T65" s="343"/>
      <c r="U65" s="345"/>
      <c r="V65" s="346"/>
      <c r="W65" s="337"/>
      <c r="Y65" s="367"/>
    </row>
    <row r="66" spans="2:25" s="72" customFormat="1" outlineLevel="1" x14ac:dyDescent="0.2">
      <c r="B66" s="25"/>
      <c r="C66" s="23"/>
      <c r="D66" s="23"/>
      <c r="E66" s="24"/>
      <c r="F66" s="27" t="s">
        <v>339</v>
      </c>
      <c r="G66" s="337"/>
      <c r="H66" s="342"/>
      <c r="I66" s="343"/>
      <c r="J66" s="343"/>
      <c r="K66" s="344"/>
      <c r="L66" s="345"/>
      <c r="M66" s="343"/>
      <c r="N66" s="343"/>
      <c r="O66" s="343"/>
      <c r="P66" s="346"/>
      <c r="Q66" s="343"/>
      <c r="R66" s="343"/>
      <c r="S66" s="343"/>
      <c r="T66" s="343"/>
      <c r="U66" s="345"/>
      <c r="V66" s="346"/>
      <c r="W66" s="337"/>
      <c r="Y66" s="367"/>
    </row>
    <row r="67" spans="2:25" s="72" customFormat="1" outlineLevel="1" x14ac:dyDescent="0.2">
      <c r="B67" s="25"/>
      <c r="C67" s="23"/>
      <c r="D67" s="23"/>
      <c r="E67" s="24"/>
      <c r="F67" s="27" t="s">
        <v>340</v>
      </c>
      <c r="G67" s="337"/>
      <c r="H67" s="342"/>
      <c r="I67" s="343"/>
      <c r="J67" s="343"/>
      <c r="K67" s="344"/>
      <c r="L67" s="345"/>
      <c r="M67" s="343"/>
      <c r="N67" s="343"/>
      <c r="O67" s="343"/>
      <c r="P67" s="346"/>
      <c r="Q67" s="343"/>
      <c r="R67" s="343"/>
      <c r="S67" s="343"/>
      <c r="T67" s="343"/>
      <c r="U67" s="345"/>
      <c r="V67" s="346"/>
      <c r="W67" s="337"/>
      <c r="Y67" s="367"/>
    </row>
    <row r="68" spans="2:25" s="72" customFormat="1" x14ac:dyDescent="0.2">
      <c r="B68" s="25"/>
      <c r="C68" s="23"/>
      <c r="D68" s="23" t="s">
        <v>183</v>
      </c>
      <c r="E68" s="24"/>
      <c r="F68" s="24"/>
      <c r="G68" s="69"/>
      <c r="H68" s="70"/>
      <c r="I68" s="66"/>
      <c r="J68" s="66"/>
      <c r="K68" s="67"/>
      <c r="L68" s="34"/>
      <c r="M68" s="34"/>
      <c r="N68" s="34"/>
      <c r="O68" s="34"/>
      <c r="P68" s="34"/>
      <c r="Q68" s="34"/>
      <c r="R68" s="34"/>
      <c r="S68" s="34"/>
      <c r="T68" s="34"/>
      <c r="U68" s="34"/>
      <c r="V68" s="34"/>
      <c r="W68" s="33"/>
      <c r="Y68" s="584"/>
    </row>
    <row r="69" spans="2:25" s="72" customFormat="1" x14ac:dyDescent="0.2">
      <c r="B69" s="25"/>
      <c r="C69" s="23"/>
      <c r="D69" s="23"/>
      <c r="E69" s="24" t="s">
        <v>184</v>
      </c>
      <c r="F69" s="24"/>
      <c r="G69" s="69">
        <f t="shared" ref="G69:W69" si="14">SUBTOTAL(9,G70:G71)</f>
        <v>0</v>
      </c>
      <c r="H69" s="70">
        <f t="shared" si="14"/>
        <v>0</v>
      </c>
      <c r="I69" s="66">
        <f t="shared" si="14"/>
        <v>0</v>
      </c>
      <c r="J69" s="66">
        <f t="shared" si="14"/>
        <v>0</v>
      </c>
      <c r="K69" s="67">
        <f t="shared" si="14"/>
        <v>0</v>
      </c>
      <c r="L69" s="34">
        <f t="shared" si="14"/>
        <v>0</v>
      </c>
      <c r="M69" s="34">
        <f t="shared" si="14"/>
        <v>0</v>
      </c>
      <c r="N69" s="34">
        <f t="shared" si="14"/>
        <v>0</v>
      </c>
      <c r="O69" s="34">
        <f t="shared" si="14"/>
        <v>0</v>
      </c>
      <c r="P69" s="34">
        <f t="shared" si="14"/>
        <v>0</v>
      </c>
      <c r="Q69" s="34">
        <f t="shared" si="14"/>
        <v>0</v>
      </c>
      <c r="R69" s="34">
        <f t="shared" si="14"/>
        <v>0</v>
      </c>
      <c r="S69" s="34">
        <f t="shared" si="14"/>
        <v>0</v>
      </c>
      <c r="T69" s="34">
        <f t="shared" si="14"/>
        <v>0</v>
      </c>
      <c r="U69" s="34">
        <f t="shared" si="14"/>
        <v>0</v>
      </c>
      <c r="V69" s="34">
        <f t="shared" si="14"/>
        <v>0</v>
      </c>
      <c r="W69" s="33">
        <f t="shared" si="14"/>
        <v>0</v>
      </c>
      <c r="Y69" s="583"/>
    </row>
    <row r="70" spans="2:25" s="72" customFormat="1" outlineLevel="1" x14ac:dyDescent="0.2">
      <c r="B70" s="25"/>
      <c r="C70" s="23"/>
      <c r="D70" s="23"/>
      <c r="E70" s="24"/>
      <c r="F70" s="27" t="s">
        <v>176</v>
      </c>
      <c r="G70" s="337"/>
      <c r="H70" s="342"/>
      <c r="I70" s="343"/>
      <c r="J70" s="343"/>
      <c r="K70" s="344"/>
      <c r="L70" s="345"/>
      <c r="M70" s="343"/>
      <c r="N70" s="343"/>
      <c r="O70" s="343"/>
      <c r="P70" s="346"/>
      <c r="Q70" s="343"/>
      <c r="R70" s="343"/>
      <c r="S70" s="343"/>
      <c r="T70" s="343"/>
      <c r="U70" s="345"/>
      <c r="V70" s="346"/>
      <c r="W70" s="337"/>
      <c r="Y70" s="367"/>
    </row>
    <row r="71" spans="2:25" s="72" customFormat="1" outlineLevel="1" x14ac:dyDescent="0.2">
      <c r="B71" s="25"/>
      <c r="C71" s="23"/>
      <c r="D71" s="23"/>
      <c r="E71" s="24"/>
      <c r="F71" s="27" t="s">
        <v>180</v>
      </c>
      <c r="G71" s="337"/>
      <c r="H71" s="342"/>
      <c r="I71" s="343"/>
      <c r="J71" s="343"/>
      <c r="K71" s="344"/>
      <c r="L71" s="345"/>
      <c r="M71" s="343"/>
      <c r="N71" s="343"/>
      <c r="O71" s="343"/>
      <c r="P71" s="346"/>
      <c r="Q71" s="343"/>
      <c r="R71" s="343"/>
      <c r="S71" s="343"/>
      <c r="T71" s="343"/>
      <c r="U71" s="345"/>
      <c r="V71" s="346"/>
      <c r="W71" s="337"/>
      <c r="Y71" s="367"/>
    </row>
    <row r="72" spans="2:25" s="72" customFormat="1" x14ac:dyDescent="0.2">
      <c r="B72" s="25"/>
      <c r="C72" s="23"/>
      <c r="D72" s="23"/>
      <c r="E72" s="24" t="s">
        <v>185</v>
      </c>
      <c r="F72" s="24"/>
      <c r="G72" s="69">
        <f t="shared" ref="G72:W72" si="15">SUBTOTAL(9,G73:G74)</f>
        <v>0</v>
      </c>
      <c r="H72" s="70">
        <f t="shared" si="15"/>
        <v>0</v>
      </c>
      <c r="I72" s="66">
        <f t="shared" si="15"/>
        <v>0</v>
      </c>
      <c r="J72" s="66">
        <f t="shared" si="15"/>
        <v>0</v>
      </c>
      <c r="K72" s="67">
        <f t="shared" si="15"/>
        <v>0</v>
      </c>
      <c r="L72" s="34">
        <f t="shared" si="15"/>
        <v>0</v>
      </c>
      <c r="M72" s="34">
        <f t="shared" si="15"/>
        <v>0</v>
      </c>
      <c r="N72" s="34">
        <f t="shared" si="15"/>
        <v>0</v>
      </c>
      <c r="O72" s="34">
        <f t="shared" si="15"/>
        <v>0</v>
      </c>
      <c r="P72" s="34">
        <f t="shared" si="15"/>
        <v>0</v>
      </c>
      <c r="Q72" s="34">
        <f t="shared" si="15"/>
        <v>0</v>
      </c>
      <c r="R72" s="34">
        <f t="shared" si="15"/>
        <v>0</v>
      </c>
      <c r="S72" s="34">
        <f t="shared" si="15"/>
        <v>0</v>
      </c>
      <c r="T72" s="34">
        <f t="shared" si="15"/>
        <v>0</v>
      </c>
      <c r="U72" s="34">
        <f t="shared" si="15"/>
        <v>0</v>
      </c>
      <c r="V72" s="34">
        <f t="shared" si="15"/>
        <v>0</v>
      </c>
      <c r="W72" s="33">
        <f t="shared" si="15"/>
        <v>0</v>
      </c>
      <c r="Y72" s="370"/>
    </row>
    <row r="73" spans="2:25" s="72" customFormat="1" outlineLevel="1" x14ac:dyDescent="0.2">
      <c r="B73" s="25"/>
      <c r="C73" s="23"/>
      <c r="D73" s="23"/>
      <c r="E73" s="24"/>
      <c r="F73" s="27" t="s">
        <v>177</v>
      </c>
      <c r="G73" s="337"/>
      <c r="H73" s="342"/>
      <c r="I73" s="343"/>
      <c r="J73" s="343"/>
      <c r="K73" s="344"/>
      <c r="L73" s="345"/>
      <c r="M73" s="343"/>
      <c r="N73" s="343"/>
      <c r="O73" s="343"/>
      <c r="P73" s="346"/>
      <c r="Q73" s="343"/>
      <c r="R73" s="343"/>
      <c r="S73" s="343"/>
      <c r="T73" s="343"/>
      <c r="U73" s="345"/>
      <c r="V73" s="346"/>
      <c r="W73" s="337"/>
      <c r="Y73" s="367"/>
    </row>
    <row r="74" spans="2:25" s="72" customFormat="1" outlineLevel="1" x14ac:dyDescent="0.2">
      <c r="B74" s="25"/>
      <c r="C74" s="23"/>
      <c r="D74" s="23"/>
      <c r="E74" s="24"/>
      <c r="F74" s="27" t="s">
        <v>182</v>
      </c>
      <c r="G74" s="337"/>
      <c r="H74" s="342"/>
      <c r="I74" s="343"/>
      <c r="J74" s="343"/>
      <c r="K74" s="344"/>
      <c r="L74" s="345"/>
      <c r="M74" s="343"/>
      <c r="N74" s="343"/>
      <c r="O74" s="343"/>
      <c r="P74" s="346"/>
      <c r="Q74" s="343"/>
      <c r="R74" s="343"/>
      <c r="S74" s="343"/>
      <c r="T74" s="343"/>
      <c r="U74" s="345"/>
      <c r="V74" s="346"/>
      <c r="W74" s="337"/>
      <c r="Y74" s="367"/>
    </row>
    <row r="75" spans="2:25" s="72" customFormat="1" x14ac:dyDescent="0.2">
      <c r="B75" s="25"/>
      <c r="C75" s="23"/>
      <c r="D75" s="23"/>
      <c r="E75" s="24" t="s">
        <v>186</v>
      </c>
      <c r="F75" s="24"/>
      <c r="G75" s="69">
        <f t="shared" ref="G75:W75" si="16">SUBTOTAL(9,G76:G77)</f>
        <v>0</v>
      </c>
      <c r="H75" s="70">
        <f t="shared" si="16"/>
        <v>0</v>
      </c>
      <c r="I75" s="66">
        <f t="shared" si="16"/>
        <v>0</v>
      </c>
      <c r="J75" s="66">
        <f t="shared" si="16"/>
        <v>0</v>
      </c>
      <c r="K75" s="67">
        <f t="shared" si="16"/>
        <v>0</v>
      </c>
      <c r="L75" s="34">
        <f t="shared" si="16"/>
        <v>0</v>
      </c>
      <c r="M75" s="34">
        <f t="shared" si="16"/>
        <v>0</v>
      </c>
      <c r="N75" s="34">
        <f t="shared" si="16"/>
        <v>0</v>
      </c>
      <c r="O75" s="34">
        <f t="shared" si="16"/>
        <v>0</v>
      </c>
      <c r="P75" s="34">
        <f t="shared" si="16"/>
        <v>0</v>
      </c>
      <c r="Q75" s="34">
        <f t="shared" si="16"/>
        <v>0</v>
      </c>
      <c r="R75" s="34">
        <f t="shared" si="16"/>
        <v>0</v>
      </c>
      <c r="S75" s="34">
        <f t="shared" si="16"/>
        <v>0</v>
      </c>
      <c r="T75" s="34">
        <f t="shared" si="16"/>
        <v>0</v>
      </c>
      <c r="U75" s="34">
        <f t="shared" si="16"/>
        <v>0</v>
      </c>
      <c r="V75" s="34">
        <f t="shared" si="16"/>
        <v>0</v>
      </c>
      <c r="W75" s="33">
        <f t="shared" si="16"/>
        <v>0</v>
      </c>
      <c r="Y75" s="370"/>
    </row>
    <row r="76" spans="2:25" s="72" customFormat="1" outlineLevel="1" x14ac:dyDescent="0.2">
      <c r="B76" s="25"/>
      <c r="C76" s="23"/>
      <c r="D76" s="23"/>
      <c r="E76" s="24"/>
      <c r="F76" s="27" t="s">
        <v>178</v>
      </c>
      <c r="G76" s="337"/>
      <c r="H76" s="342"/>
      <c r="I76" s="343"/>
      <c r="J76" s="343"/>
      <c r="K76" s="344"/>
      <c r="L76" s="345"/>
      <c r="M76" s="343"/>
      <c r="N76" s="343"/>
      <c r="O76" s="343"/>
      <c r="P76" s="346"/>
      <c r="Q76" s="343"/>
      <c r="R76" s="343"/>
      <c r="S76" s="343"/>
      <c r="T76" s="343"/>
      <c r="U76" s="345"/>
      <c r="V76" s="346"/>
      <c r="W76" s="337"/>
      <c r="Y76" s="367"/>
    </row>
    <row r="77" spans="2:25" s="72" customFormat="1" outlineLevel="1" x14ac:dyDescent="0.2">
      <c r="B77" s="25"/>
      <c r="C77" s="23"/>
      <c r="D77" s="23"/>
      <c r="E77" s="24"/>
      <c r="F77" s="27" t="s">
        <v>181</v>
      </c>
      <c r="G77" s="337"/>
      <c r="H77" s="342"/>
      <c r="I77" s="343"/>
      <c r="J77" s="343"/>
      <c r="K77" s="344"/>
      <c r="L77" s="345"/>
      <c r="M77" s="343"/>
      <c r="N77" s="343"/>
      <c r="O77" s="343"/>
      <c r="P77" s="346"/>
      <c r="Q77" s="343"/>
      <c r="R77" s="343"/>
      <c r="S77" s="343"/>
      <c r="T77" s="343"/>
      <c r="U77" s="345"/>
      <c r="V77" s="346"/>
      <c r="W77" s="337"/>
      <c r="Y77" s="367"/>
    </row>
    <row r="78" spans="2:25" s="72" customFormat="1" x14ac:dyDescent="0.2">
      <c r="B78" s="25"/>
      <c r="C78" s="23"/>
      <c r="D78" s="23"/>
      <c r="E78" s="24" t="s">
        <v>187</v>
      </c>
      <c r="F78" s="24"/>
      <c r="G78" s="69">
        <f t="shared" ref="G78:W78" si="17">SUBTOTAL(9,G79:G80)</f>
        <v>0</v>
      </c>
      <c r="H78" s="70">
        <f t="shared" si="17"/>
        <v>0</v>
      </c>
      <c r="I78" s="66">
        <f t="shared" si="17"/>
        <v>0</v>
      </c>
      <c r="J78" s="66">
        <f t="shared" si="17"/>
        <v>0</v>
      </c>
      <c r="K78" s="67">
        <f t="shared" si="17"/>
        <v>0</v>
      </c>
      <c r="L78" s="34">
        <f t="shared" si="17"/>
        <v>0</v>
      </c>
      <c r="M78" s="34">
        <f t="shared" si="17"/>
        <v>0</v>
      </c>
      <c r="N78" s="34">
        <f t="shared" si="17"/>
        <v>0</v>
      </c>
      <c r="O78" s="34">
        <f t="shared" si="17"/>
        <v>0</v>
      </c>
      <c r="P78" s="34">
        <f t="shared" si="17"/>
        <v>0</v>
      </c>
      <c r="Q78" s="34">
        <f t="shared" si="17"/>
        <v>0</v>
      </c>
      <c r="R78" s="34">
        <f t="shared" si="17"/>
        <v>0</v>
      </c>
      <c r="S78" s="34">
        <f t="shared" si="17"/>
        <v>0</v>
      </c>
      <c r="T78" s="34">
        <f t="shared" si="17"/>
        <v>0</v>
      </c>
      <c r="U78" s="34">
        <f t="shared" si="17"/>
        <v>0</v>
      </c>
      <c r="V78" s="34">
        <f t="shared" si="17"/>
        <v>0</v>
      </c>
      <c r="W78" s="33">
        <f t="shared" si="17"/>
        <v>0</v>
      </c>
      <c r="Y78" s="370"/>
    </row>
    <row r="79" spans="2:25" s="72" customFormat="1" outlineLevel="1" x14ac:dyDescent="0.2">
      <c r="B79" s="25"/>
      <c r="C79" s="23"/>
      <c r="D79" s="23"/>
      <c r="E79" s="24"/>
      <c r="F79" s="27" t="s">
        <v>179</v>
      </c>
      <c r="G79" s="337"/>
      <c r="H79" s="342"/>
      <c r="I79" s="343"/>
      <c r="J79" s="343"/>
      <c r="K79" s="344"/>
      <c r="L79" s="345"/>
      <c r="M79" s="343"/>
      <c r="N79" s="343"/>
      <c r="O79" s="343"/>
      <c r="P79" s="346"/>
      <c r="Q79" s="343"/>
      <c r="R79" s="343"/>
      <c r="S79" s="343"/>
      <c r="T79" s="343"/>
      <c r="U79" s="345"/>
      <c r="V79" s="346"/>
      <c r="W79" s="337"/>
      <c r="Y79" s="367"/>
    </row>
    <row r="80" spans="2:25" s="72" customFormat="1" outlineLevel="1" x14ac:dyDescent="0.2">
      <c r="B80" s="25"/>
      <c r="C80" s="23"/>
      <c r="D80" s="23"/>
      <c r="E80" s="24"/>
      <c r="F80" s="27" t="s">
        <v>188</v>
      </c>
      <c r="G80" s="337"/>
      <c r="H80" s="342"/>
      <c r="I80" s="343"/>
      <c r="J80" s="343"/>
      <c r="K80" s="344"/>
      <c r="L80" s="345"/>
      <c r="M80" s="343"/>
      <c r="N80" s="343"/>
      <c r="O80" s="343"/>
      <c r="P80" s="346"/>
      <c r="Q80" s="343"/>
      <c r="R80" s="343"/>
      <c r="S80" s="343"/>
      <c r="T80" s="343"/>
      <c r="U80" s="345"/>
      <c r="V80" s="346"/>
      <c r="W80" s="337"/>
      <c r="Y80" s="367"/>
    </row>
    <row r="81" spans="2:25" s="72" customFormat="1" x14ac:dyDescent="0.2">
      <c r="B81" s="25"/>
      <c r="C81" s="23"/>
      <c r="D81" s="23"/>
      <c r="E81" s="24" t="s">
        <v>341</v>
      </c>
      <c r="F81" s="24"/>
      <c r="G81" s="69">
        <f t="shared" ref="G81:W81" si="18">SUBTOTAL(9,G82:G83)</f>
        <v>0</v>
      </c>
      <c r="H81" s="70">
        <f t="shared" si="18"/>
        <v>0</v>
      </c>
      <c r="I81" s="66">
        <f t="shared" si="18"/>
        <v>0</v>
      </c>
      <c r="J81" s="66">
        <f t="shared" si="18"/>
        <v>0</v>
      </c>
      <c r="K81" s="67">
        <f t="shared" si="18"/>
        <v>0</v>
      </c>
      <c r="L81" s="34">
        <f t="shared" si="18"/>
        <v>0</v>
      </c>
      <c r="M81" s="34">
        <f t="shared" si="18"/>
        <v>0</v>
      </c>
      <c r="N81" s="34">
        <f t="shared" si="18"/>
        <v>0</v>
      </c>
      <c r="O81" s="34">
        <f t="shared" si="18"/>
        <v>0</v>
      </c>
      <c r="P81" s="34">
        <f t="shared" si="18"/>
        <v>0</v>
      </c>
      <c r="Q81" s="34">
        <f t="shared" si="18"/>
        <v>0</v>
      </c>
      <c r="R81" s="34">
        <f t="shared" si="18"/>
        <v>0</v>
      </c>
      <c r="S81" s="34">
        <f t="shared" si="18"/>
        <v>0</v>
      </c>
      <c r="T81" s="34">
        <f t="shared" si="18"/>
        <v>0</v>
      </c>
      <c r="U81" s="34">
        <f t="shared" si="18"/>
        <v>0</v>
      </c>
      <c r="V81" s="34">
        <f t="shared" si="18"/>
        <v>0</v>
      </c>
      <c r="W81" s="33">
        <f t="shared" si="18"/>
        <v>0</v>
      </c>
      <c r="Y81" s="370"/>
    </row>
    <row r="82" spans="2:25" s="72" customFormat="1" outlineLevel="1" x14ac:dyDescent="0.2">
      <c r="B82" s="25"/>
      <c r="C82" s="23"/>
      <c r="D82" s="23"/>
      <c r="E82" s="24"/>
      <c r="F82" s="27" t="s">
        <v>342</v>
      </c>
      <c r="G82" s="337"/>
      <c r="H82" s="342"/>
      <c r="I82" s="343"/>
      <c r="J82" s="343"/>
      <c r="K82" s="344"/>
      <c r="L82" s="345"/>
      <c r="M82" s="343"/>
      <c r="N82" s="343"/>
      <c r="O82" s="343"/>
      <c r="P82" s="346"/>
      <c r="Q82" s="343"/>
      <c r="R82" s="343"/>
      <c r="S82" s="343"/>
      <c r="T82" s="343"/>
      <c r="U82" s="345"/>
      <c r="V82" s="346"/>
      <c r="W82" s="337"/>
      <c r="Y82" s="367"/>
    </row>
    <row r="83" spans="2:25" s="72" customFormat="1" outlineLevel="1" x14ac:dyDescent="0.2">
      <c r="B83" s="25"/>
      <c r="C83" s="23"/>
      <c r="D83" s="23"/>
      <c r="E83" s="24"/>
      <c r="F83" s="27" t="s">
        <v>343</v>
      </c>
      <c r="G83" s="337"/>
      <c r="H83" s="342"/>
      <c r="I83" s="343"/>
      <c r="J83" s="343"/>
      <c r="K83" s="344"/>
      <c r="L83" s="345"/>
      <c r="M83" s="343"/>
      <c r="N83" s="343"/>
      <c r="O83" s="343"/>
      <c r="P83" s="346"/>
      <c r="Q83" s="343"/>
      <c r="R83" s="343"/>
      <c r="S83" s="343"/>
      <c r="T83" s="343"/>
      <c r="U83" s="345"/>
      <c r="V83" s="346"/>
      <c r="W83" s="337"/>
      <c r="Y83" s="367"/>
    </row>
    <row r="84" spans="2:25" s="72" customFormat="1" x14ac:dyDescent="0.2">
      <c r="B84" s="25"/>
      <c r="C84" s="23"/>
      <c r="D84" s="23"/>
      <c r="E84" s="24" t="s">
        <v>344</v>
      </c>
      <c r="F84" s="24"/>
      <c r="G84" s="69">
        <f t="shared" ref="G84:W84" si="19">SUBTOTAL(9,G85:G86)</f>
        <v>0</v>
      </c>
      <c r="H84" s="70">
        <f t="shared" si="19"/>
        <v>0</v>
      </c>
      <c r="I84" s="66">
        <f t="shared" si="19"/>
        <v>0</v>
      </c>
      <c r="J84" s="66">
        <f t="shared" si="19"/>
        <v>0</v>
      </c>
      <c r="K84" s="67">
        <f t="shared" si="19"/>
        <v>0</v>
      </c>
      <c r="L84" s="34">
        <f t="shared" si="19"/>
        <v>0</v>
      </c>
      <c r="M84" s="34">
        <f t="shared" si="19"/>
        <v>0</v>
      </c>
      <c r="N84" s="34">
        <f t="shared" si="19"/>
        <v>0</v>
      </c>
      <c r="O84" s="34">
        <f t="shared" si="19"/>
        <v>0</v>
      </c>
      <c r="P84" s="34">
        <f t="shared" si="19"/>
        <v>0</v>
      </c>
      <c r="Q84" s="34">
        <f t="shared" si="19"/>
        <v>0</v>
      </c>
      <c r="R84" s="34">
        <f t="shared" si="19"/>
        <v>0</v>
      </c>
      <c r="S84" s="34">
        <f t="shared" si="19"/>
        <v>0</v>
      </c>
      <c r="T84" s="34">
        <f t="shared" si="19"/>
        <v>0</v>
      </c>
      <c r="U84" s="34">
        <f t="shared" si="19"/>
        <v>0</v>
      </c>
      <c r="V84" s="34">
        <f t="shared" si="19"/>
        <v>0</v>
      </c>
      <c r="W84" s="33">
        <f t="shared" si="19"/>
        <v>0</v>
      </c>
      <c r="Y84" s="370"/>
    </row>
    <row r="85" spans="2:25" s="72" customFormat="1" outlineLevel="1" x14ac:dyDescent="0.2">
      <c r="B85" s="25"/>
      <c r="C85" s="23"/>
      <c r="D85" s="23"/>
      <c r="E85" s="24"/>
      <c r="F85" s="27" t="s">
        <v>345</v>
      </c>
      <c r="G85" s="337"/>
      <c r="H85" s="342"/>
      <c r="I85" s="343"/>
      <c r="J85" s="343"/>
      <c r="K85" s="344"/>
      <c r="L85" s="345"/>
      <c r="M85" s="343"/>
      <c r="N85" s="343"/>
      <c r="O85" s="343"/>
      <c r="P85" s="346"/>
      <c r="Q85" s="343"/>
      <c r="R85" s="343"/>
      <c r="S85" s="343"/>
      <c r="T85" s="343"/>
      <c r="U85" s="345"/>
      <c r="V85" s="346"/>
      <c r="W85" s="337"/>
      <c r="Y85" s="367"/>
    </row>
    <row r="86" spans="2:25" s="72" customFormat="1" outlineLevel="1" x14ac:dyDescent="0.2">
      <c r="B86" s="25"/>
      <c r="C86" s="23"/>
      <c r="D86" s="23"/>
      <c r="E86" s="24"/>
      <c r="F86" s="27" t="s">
        <v>346</v>
      </c>
      <c r="G86" s="337"/>
      <c r="H86" s="342"/>
      <c r="I86" s="343"/>
      <c r="J86" s="343"/>
      <c r="K86" s="344"/>
      <c r="L86" s="345"/>
      <c r="M86" s="343"/>
      <c r="N86" s="343"/>
      <c r="O86" s="343"/>
      <c r="P86" s="346"/>
      <c r="Q86" s="343"/>
      <c r="R86" s="343"/>
      <c r="S86" s="343"/>
      <c r="T86" s="343"/>
      <c r="U86" s="345"/>
      <c r="V86" s="346"/>
      <c r="W86" s="337"/>
      <c r="Y86" s="367"/>
    </row>
    <row r="87" spans="2:25" s="72" customFormat="1" x14ac:dyDescent="0.2">
      <c r="B87" s="25"/>
      <c r="C87" s="23"/>
      <c r="D87" s="23" t="s">
        <v>63</v>
      </c>
      <c r="E87" s="24"/>
      <c r="F87" s="24"/>
      <c r="G87" s="69">
        <f>SUBTOTAL(9,G88:G90)</f>
        <v>0</v>
      </c>
      <c r="H87" s="70"/>
      <c r="I87" s="66"/>
      <c r="J87" s="66"/>
      <c r="K87" s="67"/>
      <c r="L87" s="34"/>
      <c r="M87" s="34"/>
      <c r="N87" s="34"/>
      <c r="O87" s="34"/>
      <c r="P87" s="34"/>
      <c r="Q87" s="34"/>
      <c r="R87" s="34"/>
      <c r="S87" s="34"/>
      <c r="T87" s="34"/>
      <c r="U87" s="34"/>
      <c r="V87" s="34"/>
      <c r="W87" s="33"/>
      <c r="Y87" s="370"/>
    </row>
    <row r="88" spans="2:25" s="72" customFormat="1" outlineLevel="1" x14ac:dyDescent="0.2">
      <c r="B88" s="25"/>
      <c r="C88" s="23"/>
      <c r="D88" s="23"/>
      <c r="E88" s="24"/>
      <c r="F88" s="27" t="s">
        <v>190</v>
      </c>
      <c r="G88" s="337"/>
      <c r="H88" s="70"/>
      <c r="I88" s="66"/>
      <c r="J88" s="66"/>
      <c r="K88" s="67"/>
      <c r="L88" s="34"/>
      <c r="M88" s="34"/>
      <c r="N88" s="34"/>
      <c r="O88" s="34"/>
      <c r="P88" s="34"/>
      <c r="Q88" s="34"/>
      <c r="R88" s="34"/>
      <c r="S88" s="34"/>
      <c r="T88" s="34"/>
      <c r="U88" s="34"/>
      <c r="V88" s="34"/>
      <c r="W88" s="33"/>
      <c r="Y88" s="367"/>
    </row>
    <row r="89" spans="2:25" s="72" customFormat="1" outlineLevel="1" x14ac:dyDescent="0.2">
      <c r="B89" s="25"/>
      <c r="C89" s="23"/>
      <c r="D89" s="23"/>
      <c r="E89" s="24"/>
      <c r="F89" s="27" t="s">
        <v>191</v>
      </c>
      <c r="G89" s="337"/>
      <c r="H89" s="70"/>
      <c r="I89" s="66"/>
      <c r="J89" s="66"/>
      <c r="K89" s="67"/>
      <c r="L89" s="34"/>
      <c r="M89" s="34"/>
      <c r="N89" s="34"/>
      <c r="O89" s="34"/>
      <c r="P89" s="34"/>
      <c r="Q89" s="34"/>
      <c r="R89" s="34"/>
      <c r="S89" s="34"/>
      <c r="T89" s="34"/>
      <c r="U89" s="34"/>
      <c r="V89" s="34"/>
      <c r="W89" s="33"/>
      <c r="Y89" s="367"/>
    </row>
    <row r="90" spans="2:25" s="72" customFormat="1" outlineLevel="1" x14ac:dyDescent="0.2">
      <c r="B90" s="25"/>
      <c r="C90" s="23"/>
      <c r="D90" s="23"/>
      <c r="E90" s="24"/>
      <c r="F90" s="27" t="s">
        <v>189</v>
      </c>
      <c r="G90" s="337"/>
      <c r="H90" s="70"/>
      <c r="I90" s="66"/>
      <c r="J90" s="66"/>
      <c r="K90" s="67"/>
      <c r="L90" s="34"/>
      <c r="M90" s="34"/>
      <c r="N90" s="34"/>
      <c r="O90" s="34"/>
      <c r="P90" s="34"/>
      <c r="Q90" s="34"/>
      <c r="R90" s="34"/>
      <c r="S90" s="34"/>
      <c r="T90" s="34"/>
      <c r="U90" s="34"/>
      <c r="V90" s="34"/>
      <c r="W90" s="33"/>
      <c r="Y90" s="367"/>
    </row>
    <row r="91" spans="2:25" s="72" customFormat="1" x14ac:dyDescent="0.2">
      <c r="B91" s="25"/>
      <c r="C91" s="64"/>
      <c r="D91" s="23" t="s">
        <v>192</v>
      </c>
      <c r="E91" s="24"/>
      <c r="F91" s="24"/>
      <c r="G91" s="69">
        <f>SUBTOTAL(9,G92:G93)</f>
        <v>0</v>
      </c>
      <c r="H91" s="70">
        <f t="shared" ref="H91:W91" si="20">SUBTOTAL(9,H92:H93)</f>
        <v>0</v>
      </c>
      <c r="I91" s="66">
        <f t="shared" si="20"/>
        <v>0</v>
      </c>
      <c r="J91" s="66">
        <f t="shared" si="20"/>
        <v>0</v>
      </c>
      <c r="K91" s="67">
        <f t="shared" si="20"/>
        <v>0</v>
      </c>
      <c r="L91" s="34">
        <f t="shared" si="20"/>
        <v>0</v>
      </c>
      <c r="M91" s="34">
        <f t="shared" si="20"/>
        <v>0</v>
      </c>
      <c r="N91" s="34">
        <f t="shared" si="20"/>
        <v>0</v>
      </c>
      <c r="O91" s="34">
        <f t="shared" si="20"/>
        <v>0</v>
      </c>
      <c r="P91" s="34">
        <f t="shared" si="20"/>
        <v>0</v>
      </c>
      <c r="Q91" s="34">
        <f t="shared" si="20"/>
        <v>0</v>
      </c>
      <c r="R91" s="34">
        <f t="shared" si="20"/>
        <v>0</v>
      </c>
      <c r="S91" s="34">
        <f t="shared" si="20"/>
        <v>0</v>
      </c>
      <c r="T91" s="34">
        <f t="shared" si="20"/>
        <v>0</v>
      </c>
      <c r="U91" s="34">
        <f t="shared" si="20"/>
        <v>0</v>
      </c>
      <c r="V91" s="34">
        <f t="shared" si="20"/>
        <v>0</v>
      </c>
      <c r="W91" s="33">
        <f t="shared" si="20"/>
        <v>0</v>
      </c>
      <c r="Y91" s="370"/>
    </row>
    <row r="92" spans="2:25" s="72" customFormat="1" outlineLevel="1" x14ac:dyDescent="0.2">
      <c r="B92" s="25"/>
      <c r="C92" s="23"/>
      <c r="D92" s="23"/>
      <c r="E92" s="24"/>
      <c r="F92" s="27" t="s">
        <v>193</v>
      </c>
      <c r="G92" s="337"/>
      <c r="H92" s="342"/>
      <c r="I92" s="343"/>
      <c r="J92" s="343"/>
      <c r="K92" s="344"/>
      <c r="L92" s="345"/>
      <c r="M92" s="343"/>
      <c r="N92" s="343"/>
      <c r="O92" s="343"/>
      <c r="P92" s="346"/>
      <c r="Q92" s="343"/>
      <c r="R92" s="343"/>
      <c r="S92" s="343"/>
      <c r="T92" s="343"/>
      <c r="U92" s="345"/>
      <c r="V92" s="346"/>
      <c r="W92" s="337"/>
      <c r="Y92" s="367"/>
    </row>
    <row r="93" spans="2:25" s="72" customFormat="1" outlineLevel="1" x14ac:dyDescent="0.2">
      <c r="B93" s="25"/>
      <c r="C93" s="23"/>
      <c r="D93" s="23"/>
      <c r="E93" s="24"/>
      <c r="F93" s="27" t="s">
        <v>194</v>
      </c>
      <c r="G93" s="337"/>
      <c r="H93" s="342"/>
      <c r="I93" s="343"/>
      <c r="J93" s="343"/>
      <c r="K93" s="344"/>
      <c r="L93" s="345"/>
      <c r="M93" s="343"/>
      <c r="N93" s="343"/>
      <c r="O93" s="343"/>
      <c r="P93" s="346"/>
      <c r="Q93" s="343"/>
      <c r="R93" s="343"/>
      <c r="S93" s="343"/>
      <c r="T93" s="343"/>
      <c r="U93" s="345"/>
      <c r="V93" s="346"/>
      <c r="W93" s="337"/>
      <c r="Y93" s="367"/>
    </row>
    <row r="94" spans="2:25" s="72" customFormat="1" x14ac:dyDescent="0.2">
      <c r="B94" s="25"/>
      <c r="C94" s="23" t="s">
        <v>12</v>
      </c>
      <c r="D94" s="23"/>
      <c r="E94" s="24"/>
      <c r="F94" s="24"/>
      <c r="G94" s="69"/>
      <c r="H94" s="70"/>
      <c r="I94" s="66"/>
      <c r="J94" s="66"/>
      <c r="K94" s="67"/>
      <c r="L94" s="34"/>
      <c r="M94" s="34"/>
      <c r="N94" s="34"/>
      <c r="O94" s="34"/>
      <c r="P94" s="34"/>
      <c r="Q94" s="34"/>
      <c r="R94" s="34"/>
      <c r="S94" s="34"/>
      <c r="T94" s="34"/>
      <c r="U94" s="34"/>
      <c r="V94" s="34"/>
      <c r="W94" s="33"/>
      <c r="Y94" s="584"/>
    </row>
    <row r="95" spans="2:25" s="72" customFormat="1" x14ac:dyDescent="0.2">
      <c r="B95" s="25"/>
      <c r="C95" s="23"/>
      <c r="D95" s="23" t="s">
        <v>13</v>
      </c>
      <c r="E95" s="64"/>
      <c r="F95" s="24"/>
      <c r="G95" s="69"/>
      <c r="H95" s="70"/>
      <c r="I95" s="66"/>
      <c r="J95" s="66"/>
      <c r="K95" s="67"/>
      <c r="L95" s="34"/>
      <c r="M95" s="34"/>
      <c r="N95" s="34"/>
      <c r="O95" s="34"/>
      <c r="P95" s="34"/>
      <c r="Q95" s="34"/>
      <c r="R95" s="34"/>
      <c r="S95" s="34"/>
      <c r="T95" s="34"/>
      <c r="U95" s="34"/>
      <c r="V95" s="34"/>
      <c r="W95" s="33"/>
      <c r="Y95" s="368"/>
    </row>
    <row r="96" spans="2:25" s="72" customFormat="1" x14ac:dyDescent="0.2">
      <c r="B96" s="25"/>
      <c r="C96" s="23"/>
      <c r="D96" s="23"/>
      <c r="E96" s="24" t="s">
        <v>14</v>
      </c>
      <c r="F96" s="24"/>
      <c r="G96" s="69">
        <f t="shared" ref="G96:W96" si="21">SUBTOTAL(9,G97:G100)</f>
        <v>0</v>
      </c>
      <c r="H96" s="70">
        <f t="shared" si="21"/>
        <v>0</v>
      </c>
      <c r="I96" s="66">
        <f t="shared" si="21"/>
        <v>0</v>
      </c>
      <c r="J96" s="66">
        <f t="shared" si="21"/>
        <v>0</v>
      </c>
      <c r="K96" s="67">
        <f t="shared" si="21"/>
        <v>0</v>
      </c>
      <c r="L96" s="34">
        <f t="shared" si="21"/>
        <v>0</v>
      </c>
      <c r="M96" s="34">
        <f t="shared" si="21"/>
        <v>0</v>
      </c>
      <c r="N96" s="34">
        <f t="shared" si="21"/>
        <v>0</v>
      </c>
      <c r="O96" s="34">
        <f t="shared" si="21"/>
        <v>0</v>
      </c>
      <c r="P96" s="34">
        <f t="shared" si="21"/>
        <v>0</v>
      </c>
      <c r="Q96" s="34">
        <f t="shared" si="21"/>
        <v>0</v>
      </c>
      <c r="R96" s="34">
        <f t="shared" si="21"/>
        <v>0</v>
      </c>
      <c r="S96" s="34">
        <f t="shared" si="21"/>
        <v>0</v>
      </c>
      <c r="T96" s="34">
        <f t="shared" si="21"/>
        <v>0</v>
      </c>
      <c r="U96" s="34">
        <f t="shared" si="21"/>
        <v>0</v>
      </c>
      <c r="V96" s="34">
        <f t="shared" si="21"/>
        <v>0</v>
      </c>
      <c r="W96" s="33">
        <f t="shared" si="21"/>
        <v>0</v>
      </c>
      <c r="Y96" s="583"/>
    </row>
    <row r="97" spans="2:25" s="72" customFormat="1" outlineLevel="1" x14ac:dyDescent="0.2">
      <c r="B97" s="25"/>
      <c r="C97" s="24"/>
      <c r="D97" s="64"/>
      <c r="E97" s="64"/>
      <c r="F97" s="27" t="s">
        <v>15</v>
      </c>
      <c r="G97" s="339"/>
      <c r="H97" s="342"/>
      <c r="I97" s="343"/>
      <c r="J97" s="343"/>
      <c r="K97" s="344"/>
      <c r="L97" s="345"/>
      <c r="M97" s="343"/>
      <c r="N97" s="343"/>
      <c r="O97" s="343"/>
      <c r="P97" s="346"/>
      <c r="Q97" s="343"/>
      <c r="R97" s="343"/>
      <c r="S97" s="343"/>
      <c r="T97" s="343"/>
      <c r="U97" s="345"/>
      <c r="V97" s="346"/>
      <c r="W97" s="337"/>
      <c r="Y97" s="367"/>
    </row>
    <row r="98" spans="2:25" s="72" customFormat="1" outlineLevel="1" x14ac:dyDescent="0.2">
      <c r="B98" s="25"/>
      <c r="C98" s="24"/>
      <c r="D98" s="64"/>
      <c r="E98" s="64"/>
      <c r="F98" s="27" t="s">
        <v>16</v>
      </c>
      <c r="G98" s="339"/>
      <c r="H98" s="342"/>
      <c r="I98" s="343"/>
      <c r="J98" s="343"/>
      <c r="K98" s="344"/>
      <c r="L98" s="345"/>
      <c r="M98" s="346"/>
      <c r="N98" s="343"/>
      <c r="O98" s="343"/>
      <c r="P98" s="343"/>
      <c r="Q98" s="343"/>
      <c r="R98" s="343"/>
      <c r="S98" s="343"/>
      <c r="T98" s="343"/>
      <c r="U98" s="343"/>
      <c r="V98" s="346"/>
      <c r="W98" s="337"/>
      <c r="Y98" s="367"/>
    </row>
    <row r="99" spans="2:25" s="72" customFormat="1" outlineLevel="1" x14ac:dyDescent="0.2">
      <c r="B99" s="25"/>
      <c r="C99" s="24"/>
      <c r="D99" s="64"/>
      <c r="E99" s="64"/>
      <c r="F99" s="27" t="s">
        <v>17</v>
      </c>
      <c r="G99" s="339"/>
      <c r="H99" s="342"/>
      <c r="I99" s="343"/>
      <c r="J99" s="343"/>
      <c r="K99" s="344"/>
      <c r="L99" s="345"/>
      <c r="M99" s="346"/>
      <c r="N99" s="343"/>
      <c r="O99" s="343"/>
      <c r="P99" s="343"/>
      <c r="Q99" s="343"/>
      <c r="R99" s="343"/>
      <c r="S99" s="343"/>
      <c r="T99" s="343"/>
      <c r="U99" s="343"/>
      <c r="V99" s="346"/>
      <c r="W99" s="337"/>
      <c r="Y99" s="367"/>
    </row>
    <row r="100" spans="2:25" s="72" customFormat="1" outlineLevel="1" x14ac:dyDescent="0.2">
      <c r="B100" s="25"/>
      <c r="C100" s="24"/>
      <c r="D100" s="64"/>
      <c r="E100" s="64"/>
      <c r="F100" s="27" t="s">
        <v>18</v>
      </c>
      <c r="G100" s="339"/>
      <c r="H100" s="342"/>
      <c r="I100" s="343"/>
      <c r="J100" s="343"/>
      <c r="K100" s="344"/>
      <c r="L100" s="345"/>
      <c r="M100" s="346"/>
      <c r="N100" s="343"/>
      <c r="O100" s="343"/>
      <c r="P100" s="343"/>
      <c r="Q100" s="343"/>
      <c r="R100" s="343"/>
      <c r="S100" s="343"/>
      <c r="T100" s="343"/>
      <c r="U100" s="343"/>
      <c r="V100" s="346"/>
      <c r="W100" s="337"/>
      <c r="Y100" s="367"/>
    </row>
    <row r="101" spans="2:25" s="72" customFormat="1" x14ac:dyDescent="0.2">
      <c r="B101" s="25"/>
      <c r="C101" s="24"/>
      <c r="D101" s="64"/>
      <c r="E101" s="24" t="s">
        <v>19</v>
      </c>
      <c r="F101" s="24"/>
      <c r="G101" s="69">
        <f t="shared" ref="G101:W101" si="22">SUBTOTAL(9,G102:G103)</f>
        <v>0</v>
      </c>
      <c r="H101" s="70">
        <f t="shared" si="22"/>
        <v>0</v>
      </c>
      <c r="I101" s="66">
        <f t="shared" si="22"/>
        <v>0</v>
      </c>
      <c r="J101" s="66">
        <f t="shared" si="22"/>
        <v>0</v>
      </c>
      <c r="K101" s="67">
        <f t="shared" si="22"/>
        <v>0</v>
      </c>
      <c r="L101" s="34">
        <f t="shared" si="22"/>
        <v>0</v>
      </c>
      <c r="M101" s="34">
        <f t="shared" si="22"/>
        <v>0</v>
      </c>
      <c r="N101" s="34">
        <f t="shared" si="22"/>
        <v>0</v>
      </c>
      <c r="O101" s="34">
        <f t="shared" si="22"/>
        <v>0</v>
      </c>
      <c r="P101" s="34">
        <f t="shared" si="22"/>
        <v>0</v>
      </c>
      <c r="Q101" s="34">
        <f t="shared" si="22"/>
        <v>0</v>
      </c>
      <c r="R101" s="34">
        <f t="shared" si="22"/>
        <v>0</v>
      </c>
      <c r="S101" s="34">
        <f t="shared" si="22"/>
        <v>0</v>
      </c>
      <c r="T101" s="34">
        <f t="shared" si="22"/>
        <v>0</v>
      </c>
      <c r="U101" s="34">
        <f t="shared" si="22"/>
        <v>0</v>
      </c>
      <c r="V101" s="34">
        <f t="shared" si="22"/>
        <v>0</v>
      </c>
      <c r="W101" s="33">
        <f t="shared" si="22"/>
        <v>0</v>
      </c>
      <c r="Y101" s="370"/>
    </row>
    <row r="102" spans="2:25" s="72" customFormat="1" outlineLevel="1" x14ac:dyDescent="0.2">
      <c r="B102" s="25"/>
      <c r="C102" s="24"/>
      <c r="D102" s="64"/>
      <c r="E102" s="64"/>
      <c r="F102" s="27" t="s">
        <v>20</v>
      </c>
      <c r="G102" s="339"/>
      <c r="H102" s="342"/>
      <c r="I102" s="343"/>
      <c r="J102" s="343"/>
      <c r="K102" s="344"/>
      <c r="L102" s="345"/>
      <c r="M102" s="346"/>
      <c r="N102" s="343"/>
      <c r="O102" s="343"/>
      <c r="P102" s="343"/>
      <c r="Q102" s="343"/>
      <c r="R102" s="343"/>
      <c r="S102" s="343"/>
      <c r="T102" s="343"/>
      <c r="U102" s="343"/>
      <c r="V102" s="346"/>
      <c r="W102" s="337"/>
      <c r="Y102" s="367"/>
    </row>
    <row r="103" spans="2:25" s="72" customFormat="1" outlineLevel="1" x14ac:dyDescent="0.2">
      <c r="B103" s="25"/>
      <c r="C103" s="24"/>
      <c r="D103" s="64"/>
      <c r="E103" s="64"/>
      <c r="F103" s="27" t="s">
        <v>21</v>
      </c>
      <c r="G103" s="339"/>
      <c r="H103" s="342"/>
      <c r="I103" s="343"/>
      <c r="J103" s="343"/>
      <c r="K103" s="344"/>
      <c r="L103" s="345"/>
      <c r="M103" s="346"/>
      <c r="N103" s="343"/>
      <c r="O103" s="343"/>
      <c r="P103" s="343"/>
      <c r="Q103" s="343"/>
      <c r="R103" s="343"/>
      <c r="S103" s="343"/>
      <c r="T103" s="343"/>
      <c r="U103" s="343"/>
      <c r="V103" s="346"/>
      <c r="W103" s="337"/>
      <c r="Y103" s="367"/>
    </row>
    <row r="104" spans="2:25" s="72" customFormat="1" x14ac:dyDescent="0.2">
      <c r="B104" s="25"/>
      <c r="C104" s="24"/>
      <c r="D104" s="64"/>
      <c r="E104" s="24" t="s">
        <v>22</v>
      </c>
      <c r="F104" s="24"/>
      <c r="G104" s="69">
        <f t="shared" ref="G104:W104" si="23">SUBTOTAL(9,G105:G106)</f>
        <v>0</v>
      </c>
      <c r="H104" s="70">
        <f t="shared" si="23"/>
        <v>0</v>
      </c>
      <c r="I104" s="66">
        <f t="shared" si="23"/>
        <v>0</v>
      </c>
      <c r="J104" s="66">
        <f t="shared" si="23"/>
        <v>0</v>
      </c>
      <c r="K104" s="67">
        <f t="shared" si="23"/>
        <v>0</v>
      </c>
      <c r="L104" s="34">
        <f t="shared" si="23"/>
        <v>0</v>
      </c>
      <c r="M104" s="34">
        <f t="shared" si="23"/>
        <v>0</v>
      </c>
      <c r="N104" s="34">
        <f t="shared" si="23"/>
        <v>0</v>
      </c>
      <c r="O104" s="34">
        <f t="shared" si="23"/>
        <v>0</v>
      </c>
      <c r="P104" s="34">
        <f t="shared" si="23"/>
        <v>0</v>
      </c>
      <c r="Q104" s="34">
        <f t="shared" si="23"/>
        <v>0</v>
      </c>
      <c r="R104" s="34">
        <f t="shared" si="23"/>
        <v>0</v>
      </c>
      <c r="S104" s="34">
        <f t="shared" si="23"/>
        <v>0</v>
      </c>
      <c r="T104" s="34">
        <f t="shared" si="23"/>
        <v>0</v>
      </c>
      <c r="U104" s="34">
        <f t="shared" si="23"/>
        <v>0</v>
      </c>
      <c r="V104" s="34">
        <f t="shared" si="23"/>
        <v>0</v>
      </c>
      <c r="W104" s="33">
        <f t="shared" si="23"/>
        <v>0</v>
      </c>
      <c r="Y104" s="370"/>
    </row>
    <row r="105" spans="2:25" s="72" customFormat="1" outlineLevel="1" x14ac:dyDescent="0.2">
      <c r="B105" s="25"/>
      <c r="C105" s="24"/>
      <c r="D105" s="64"/>
      <c r="E105" s="64"/>
      <c r="F105" s="27" t="s">
        <v>23</v>
      </c>
      <c r="G105" s="339"/>
      <c r="H105" s="342"/>
      <c r="I105" s="343"/>
      <c r="J105" s="343"/>
      <c r="K105" s="344"/>
      <c r="L105" s="345"/>
      <c r="M105" s="346"/>
      <c r="N105" s="343"/>
      <c r="O105" s="343"/>
      <c r="P105" s="343"/>
      <c r="Q105" s="343"/>
      <c r="R105" s="343"/>
      <c r="S105" s="343"/>
      <c r="T105" s="343"/>
      <c r="U105" s="343"/>
      <c r="V105" s="346"/>
      <c r="W105" s="337"/>
      <c r="Y105" s="367"/>
    </row>
    <row r="106" spans="2:25" s="72" customFormat="1" outlineLevel="1" x14ac:dyDescent="0.2">
      <c r="B106" s="25"/>
      <c r="C106" s="24"/>
      <c r="D106" s="64"/>
      <c r="E106" s="64"/>
      <c r="F106" s="27" t="s">
        <v>24</v>
      </c>
      <c r="G106" s="339"/>
      <c r="H106" s="342"/>
      <c r="I106" s="343"/>
      <c r="J106" s="343"/>
      <c r="K106" s="344"/>
      <c r="L106" s="345"/>
      <c r="M106" s="346"/>
      <c r="N106" s="343"/>
      <c r="O106" s="343"/>
      <c r="P106" s="343"/>
      <c r="Q106" s="343"/>
      <c r="R106" s="343"/>
      <c r="S106" s="343"/>
      <c r="T106" s="343"/>
      <c r="U106" s="343"/>
      <c r="V106" s="346"/>
      <c r="W106" s="337"/>
      <c r="Y106" s="367"/>
    </row>
    <row r="107" spans="2:25" s="72" customFormat="1" x14ac:dyDescent="0.2">
      <c r="B107" s="25"/>
      <c r="C107" s="23"/>
      <c r="D107" s="23" t="s">
        <v>25</v>
      </c>
      <c r="E107" s="64"/>
      <c r="F107" s="24"/>
      <c r="G107" s="69"/>
      <c r="H107" s="70"/>
      <c r="I107" s="66"/>
      <c r="J107" s="66"/>
      <c r="K107" s="67"/>
      <c r="L107" s="34"/>
      <c r="M107" s="34"/>
      <c r="N107" s="34"/>
      <c r="O107" s="34"/>
      <c r="P107" s="34"/>
      <c r="Q107" s="34"/>
      <c r="R107" s="34"/>
      <c r="S107" s="34"/>
      <c r="T107" s="34"/>
      <c r="U107" s="34"/>
      <c r="V107" s="34"/>
      <c r="W107" s="33"/>
      <c r="Y107" s="584"/>
    </row>
    <row r="108" spans="2:25" s="72" customFormat="1" x14ac:dyDescent="0.2">
      <c r="B108" s="25"/>
      <c r="C108" s="23"/>
      <c r="D108" s="23"/>
      <c r="E108" s="24" t="s">
        <v>26</v>
      </c>
      <c r="F108" s="24"/>
      <c r="G108" s="69">
        <f t="shared" ref="G108:W108" si="24">SUBTOTAL(9,G109:G112)</f>
        <v>0</v>
      </c>
      <c r="H108" s="70">
        <f t="shared" si="24"/>
        <v>0</v>
      </c>
      <c r="I108" s="66">
        <f t="shared" si="24"/>
        <v>0</v>
      </c>
      <c r="J108" s="66">
        <f t="shared" si="24"/>
        <v>0</v>
      </c>
      <c r="K108" s="67">
        <f t="shared" si="24"/>
        <v>0</v>
      </c>
      <c r="L108" s="34">
        <f t="shared" si="24"/>
        <v>0</v>
      </c>
      <c r="M108" s="34">
        <f t="shared" si="24"/>
        <v>0</v>
      </c>
      <c r="N108" s="34">
        <f t="shared" si="24"/>
        <v>0</v>
      </c>
      <c r="O108" s="34">
        <f t="shared" si="24"/>
        <v>0</v>
      </c>
      <c r="P108" s="34">
        <f t="shared" si="24"/>
        <v>0</v>
      </c>
      <c r="Q108" s="34">
        <f t="shared" si="24"/>
        <v>0</v>
      </c>
      <c r="R108" s="34">
        <f t="shared" si="24"/>
        <v>0</v>
      </c>
      <c r="S108" s="34">
        <f t="shared" si="24"/>
        <v>0</v>
      </c>
      <c r="T108" s="34">
        <f t="shared" si="24"/>
        <v>0</v>
      </c>
      <c r="U108" s="34">
        <f t="shared" si="24"/>
        <v>0</v>
      </c>
      <c r="V108" s="34">
        <f t="shared" si="24"/>
        <v>0</v>
      </c>
      <c r="W108" s="33">
        <f t="shared" si="24"/>
        <v>0</v>
      </c>
      <c r="Y108" s="583"/>
    </row>
    <row r="109" spans="2:25" s="72" customFormat="1" outlineLevel="1" x14ac:dyDescent="0.2">
      <c r="B109" s="25"/>
      <c r="C109" s="24"/>
      <c r="D109" s="64"/>
      <c r="E109" s="64"/>
      <c r="F109" s="27" t="s">
        <v>27</v>
      </c>
      <c r="G109" s="339"/>
      <c r="H109" s="342"/>
      <c r="I109" s="343"/>
      <c r="J109" s="343"/>
      <c r="K109" s="344"/>
      <c r="L109" s="345"/>
      <c r="M109" s="346"/>
      <c r="N109" s="343"/>
      <c r="O109" s="343"/>
      <c r="P109" s="343"/>
      <c r="Q109" s="343"/>
      <c r="R109" s="343"/>
      <c r="S109" s="343"/>
      <c r="T109" s="343"/>
      <c r="U109" s="343"/>
      <c r="V109" s="346"/>
      <c r="W109" s="337"/>
      <c r="Y109" s="367"/>
    </row>
    <row r="110" spans="2:25" s="72" customFormat="1" outlineLevel="1" x14ac:dyDescent="0.2">
      <c r="B110" s="25"/>
      <c r="C110" s="24"/>
      <c r="D110" s="64"/>
      <c r="E110" s="64"/>
      <c r="F110" s="27" t="s">
        <v>28</v>
      </c>
      <c r="G110" s="339"/>
      <c r="H110" s="342"/>
      <c r="I110" s="343"/>
      <c r="J110" s="343"/>
      <c r="K110" s="344"/>
      <c r="L110" s="345"/>
      <c r="M110" s="346"/>
      <c r="N110" s="343"/>
      <c r="O110" s="343"/>
      <c r="P110" s="343"/>
      <c r="Q110" s="343"/>
      <c r="R110" s="343"/>
      <c r="S110" s="343"/>
      <c r="T110" s="343"/>
      <c r="U110" s="343"/>
      <c r="V110" s="346"/>
      <c r="W110" s="337"/>
      <c r="Y110" s="367"/>
    </row>
    <row r="111" spans="2:25" s="72" customFormat="1" outlineLevel="1" x14ac:dyDescent="0.2">
      <c r="B111" s="25"/>
      <c r="C111" s="24"/>
      <c r="D111" s="64"/>
      <c r="E111" s="64"/>
      <c r="F111" s="27" t="s">
        <v>29</v>
      </c>
      <c r="G111" s="339"/>
      <c r="H111" s="342"/>
      <c r="I111" s="343"/>
      <c r="J111" s="343"/>
      <c r="K111" s="344"/>
      <c r="L111" s="345"/>
      <c r="M111" s="346"/>
      <c r="N111" s="343"/>
      <c r="O111" s="343"/>
      <c r="P111" s="343"/>
      <c r="Q111" s="343"/>
      <c r="R111" s="343"/>
      <c r="S111" s="343"/>
      <c r="T111" s="343"/>
      <c r="U111" s="343"/>
      <c r="V111" s="346"/>
      <c r="W111" s="337"/>
      <c r="Y111" s="367"/>
    </row>
    <row r="112" spans="2:25" s="72" customFormat="1" outlineLevel="1" x14ac:dyDescent="0.2">
      <c r="B112" s="25"/>
      <c r="C112" s="24"/>
      <c r="D112" s="64"/>
      <c r="E112" s="64"/>
      <c r="F112" s="27" t="s">
        <v>30</v>
      </c>
      <c r="G112" s="339"/>
      <c r="H112" s="342"/>
      <c r="I112" s="343"/>
      <c r="J112" s="343"/>
      <c r="K112" s="344"/>
      <c r="L112" s="345"/>
      <c r="M112" s="346"/>
      <c r="N112" s="343"/>
      <c r="O112" s="343"/>
      <c r="P112" s="343"/>
      <c r="Q112" s="343"/>
      <c r="R112" s="343"/>
      <c r="S112" s="343"/>
      <c r="T112" s="343"/>
      <c r="U112" s="343"/>
      <c r="V112" s="346"/>
      <c r="W112" s="337"/>
      <c r="Y112" s="367"/>
    </row>
    <row r="113" spans="2:25" s="72" customFormat="1" x14ac:dyDescent="0.2">
      <c r="B113" s="25"/>
      <c r="C113" s="24"/>
      <c r="D113" s="64"/>
      <c r="E113" s="24" t="s">
        <v>31</v>
      </c>
      <c r="F113" s="24"/>
      <c r="G113" s="69">
        <f t="shared" ref="G113:W113" si="25">SUBTOTAL(9,G114:G115)</f>
        <v>0</v>
      </c>
      <c r="H113" s="70">
        <f t="shared" si="25"/>
        <v>0</v>
      </c>
      <c r="I113" s="66">
        <f t="shared" si="25"/>
        <v>0</v>
      </c>
      <c r="J113" s="66">
        <f t="shared" si="25"/>
        <v>0</v>
      </c>
      <c r="K113" s="67">
        <f t="shared" si="25"/>
        <v>0</v>
      </c>
      <c r="L113" s="34">
        <f t="shared" si="25"/>
        <v>0</v>
      </c>
      <c r="M113" s="34">
        <f t="shared" si="25"/>
        <v>0</v>
      </c>
      <c r="N113" s="34">
        <f t="shared" si="25"/>
        <v>0</v>
      </c>
      <c r="O113" s="34">
        <f t="shared" si="25"/>
        <v>0</v>
      </c>
      <c r="P113" s="34">
        <f t="shared" si="25"/>
        <v>0</v>
      </c>
      <c r="Q113" s="34">
        <f t="shared" si="25"/>
        <v>0</v>
      </c>
      <c r="R113" s="34">
        <f t="shared" si="25"/>
        <v>0</v>
      </c>
      <c r="S113" s="34">
        <f t="shared" si="25"/>
        <v>0</v>
      </c>
      <c r="T113" s="34">
        <f t="shared" si="25"/>
        <v>0</v>
      </c>
      <c r="U113" s="34">
        <f t="shared" si="25"/>
        <v>0</v>
      </c>
      <c r="V113" s="34">
        <f t="shared" si="25"/>
        <v>0</v>
      </c>
      <c r="W113" s="33">
        <f t="shared" si="25"/>
        <v>0</v>
      </c>
      <c r="Y113" s="370"/>
    </row>
    <row r="114" spans="2:25" s="72" customFormat="1" outlineLevel="1" x14ac:dyDescent="0.2">
      <c r="B114" s="25"/>
      <c r="C114" s="24"/>
      <c r="D114" s="64"/>
      <c r="E114" s="64"/>
      <c r="F114" s="27" t="s">
        <v>32</v>
      </c>
      <c r="G114" s="339"/>
      <c r="H114" s="342"/>
      <c r="I114" s="343"/>
      <c r="J114" s="343"/>
      <c r="K114" s="344"/>
      <c r="L114" s="345"/>
      <c r="M114" s="346"/>
      <c r="N114" s="343"/>
      <c r="O114" s="343"/>
      <c r="P114" s="343"/>
      <c r="Q114" s="343"/>
      <c r="R114" s="343"/>
      <c r="S114" s="343"/>
      <c r="T114" s="343"/>
      <c r="U114" s="343"/>
      <c r="V114" s="347"/>
      <c r="W114" s="337"/>
      <c r="Y114" s="367"/>
    </row>
    <row r="115" spans="2:25" s="72" customFormat="1" outlineLevel="1" x14ac:dyDescent="0.2">
      <c r="B115" s="25"/>
      <c r="C115" s="24"/>
      <c r="D115" s="64"/>
      <c r="E115" s="64"/>
      <c r="F115" s="27" t="s">
        <v>33</v>
      </c>
      <c r="G115" s="339"/>
      <c r="H115" s="342"/>
      <c r="I115" s="343"/>
      <c r="J115" s="343"/>
      <c r="K115" s="344"/>
      <c r="L115" s="345"/>
      <c r="M115" s="346"/>
      <c r="N115" s="343"/>
      <c r="O115" s="343"/>
      <c r="P115" s="343"/>
      <c r="Q115" s="343"/>
      <c r="R115" s="343"/>
      <c r="S115" s="343"/>
      <c r="T115" s="343"/>
      <c r="U115" s="343"/>
      <c r="V115" s="347"/>
      <c r="W115" s="337"/>
      <c r="Y115" s="367"/>
    </row>
    <row r="116" spans="2:25" s="72" customFormat="1" x14ac:dyDescent="0.2">
      <c r="B116" s="25"/>
      <c r="C116" s="24"/>
      <c r="D116" s="64"/>
      <c r="E116" s="24" t="s">
        <v>34</v>
      </c>
      <c r="F116" s="24"/>
      <c r="G116" s="69">
        <f t="shared" ref="G116:W116" si="26">SUBTOTAL(9,G117:G118)</f>
        <v>0</v>
      </c>
      <c r="H116" s="70">
        <f t="shared" si="26"/>
        <v>0</v>
      </c>
      <c r="I116" s="66">
        <f t="shared" si="26"/>
        <v>0</v>
      </c>
      <c r="J116" s="66">
        <f t="shared" si="26"/>
        <v>0</v>
      </c>
      <c r="K116" s="67">
        <f t="shared" si="26"/>
        <v>0</v>
      </c>
      <c r="L116" s="34">
        <f t="shared" si="26"/>
        <v>0</v>
      </c>
      <c r="M116" s="34">
        <f t="shared" si="26"/>
        <v>0</v>
      </c>
      <c r="N116" s="34">
        <f t="shared" si="26"/>
        <v>0</v>
      </c>
      <c r="O116" s="34">
        <f t="shared" si="26"/>
        <v>0</v>
      </c>
      <c r="P116" s="34">
        <f t="shared" si="26"/>
        <v>0</v>
      </c>
      <c r="Q116" s="34">
        <f t="shared" si="26"/>
        <v>0</v>
      </c>
      <c r="R116" s="34">
        <f t="shared" si="26"/>
        <v>0</v>
      </c>
      <c r="S116" s="34">
        <f t="shared" si="26"/>
        <v>0</v>
      </c>
      <c r="T116" s="34">
        <f t="shared" si="26"/>
        <v>0</v>
      </c>
      <c r="U116" s="34">
        <f t="shared" si="26"/>
        <v>0</v>
      </c>
      <c r="V116" s="34">
        <f t="shared" si="26"/>
        <v>0</v>
      </c>
      <c r="W116" s="33">
        <f t="shared" si="26"/>
        <v>0</v>
      </c>
      <c r="Y116" s="370"/>
    </row>
    <row r="117" spans="2:25" s="72" customFormat="1" outlineLevel="1" x14ac:dyDescent="0.2">
      <c r="B117" s="25"/>
      <c r="C117" s="24"/>
      <c r="D117" s="64"/>
      <c r="E117" s="64"/>
      <c r="F117" s="27" t="s">
        <v>35</v>
      </c>
      <c r="G117" s="339"/>
      <c r="H117" s="342"/>
      <c r="I117" s="343"/>
      <c r="J117" s="343"/>
      <c r="K117" s="344"/>
      <c r="L117" s="345"/>
      <c r="M117" s="346"/>
      <c r="N117" s="343"/>
      <c r="O117" s="343"/>
      <c r="P117" s="343"/>
      <c r="Q117" s="343"/>
      <c r="R117" s="343"/>
      <c r="S117" s="343"/>
      <c r="T117" s="343"/>
      <c r="U117" s="343"/>
      <c r="V117" s="347"/>
      <c r="W117" s="337"/>
      <c r="Y117" s="367"/>
    </row>
    <row r="118" spans="2:25" s="72" customFormat="1" outlineLevel="1" x14ac:dyDescent="0.2">
      <c r="B118" s="25"/>
      <c r="C118" s="24"/>
      <c r="D118" s="64"/>
      <c r="E118" s="64"/>
      <c r="F118" s="27" t="s">
        <v>36</v>
      </c>
      <c r="G118" s="339"/>
      <c r="H118" s="342"/>
      <c r="I118" s="343"/>
      <c r="J118" s="343"/>
      <c r="K118" s="344"/>
      <c r="L118" s="345"/>
      <c r="M118" s="346"/>
      <c r="N118" s="343"/>
      <c r="O118" s="343"/>
      <c r="P118" s="343"/>
      <c r="Q118" s="343"/>
      <c r="R118" s="343"/>
      <c r="S118" s="343"/>
      <c r="T118" s="343"/>
      <c r="U118" s="343"/>
      <c r="V118" s="347"/>
      <c r="W118" s="337"/>
      <c r="Y118" s="367"/>
    </row>
    <row r="119" spans="2:25" s="72" customFormat="1" x14ac:dyDescent="0.2">
      <c r="B119" s="25"/>
      <c r="C119" s="24"/>
      <c r="D119" s="65" t="s">
        <v>37</v>
      </c>
      <c r="E119" s="64"/>
      <c r="F119" s="24"/>
      <c r="G119" s="69">
        <f>SUBTOTAL(9,G120:G122)</f>
        <v>0</v>
      </c>
      <c r="H119" s="70">
        <f t="shared" ref="H119:W119" si="27">SUBTOTAL(9,H120:H121)</f>
        <v>0</v>
      </c>
      <c r="I119" s="66">
        <f t="shared" si="27"/>
        <v>0</v>
      </c>
      <c r="J119" s="66">
        <f t="shared" si="27"/>
        <v>0</v>
      </c>
      <c r="K119" s="67">
        <f t="shared" si="27"/>
        <v>0</v>
      </c>
      <c r="L119" s="34">
        <f t="shared" si="27"/>
        <v>0</v>
      </c>
      <c r="M119" s="34">
        <f t="shared" si="27"/>
        <v>0</v>
      </c>
      <c r="N119" s="34">
        <f t="shared" si="27"/>
        <v>0</v>
      </c>
      <c r="O119" s="34">
        <f t="shared" si="27"/>
        <v>0</v>
      </c>
      <c r="P119" s="34">
        <f t="shared" si="27"/>
        <v>0</v>
      </c>
      <c r="Q119" s="34">
        <f t="shared" si="27"/>
        <v>0</v>
      </c>
      <c r="R119" s="34">
        <f t="shared" si="27"/>
        <v>0</v>
      </c>
      <c r="S119" s="34">
        <f t="shared" si="27"/>
        <v>0</v>
      </c>
      <c r="T119" s="34">
        <f t="shared" si="27"/>
        <v>0</v>
      </c>
      <c r="U119" s="34">
        <f t="shared" si="27"/>
        <v>0</v>
      </c>
      <c r="V119" s="34">
        <f t="shared" si="27"/>
        <v>0</v>
      </c>
      <c r="W119" s="33">
        <f t="shared" si="27"/>
        <v>0</v>
      </c>
      <c r="Y119" s="370"/>
    </row>
    <row r="120" spans="2:25" s="72" customFormat="1" outlineLevel="1" x14ac:dyDescent="0.2">
      <c r="B120" s="25"/>
      <c r="C120" s="24"/>
      <c r="D120" s="64"/>
      <c r="E120" s="64"/>
      <c r="F120" s="27" t="s">
        <v>38</v>
      </c>
      <c r="G120" s="339"/>
      <c r="H120" s="342"/>
      <c r="I120" s="343"/>
      <c r="J120" s="343"/>
      <c r="K120" s="344"/>
      <c r="L120" s="345"/>
      <c r="M120" s="346"/>
      <c r="N120" s="343"/>
      <c r="O120" s="343"/>
      <c r="P120" s="343"/>
      <c r="Q120" s="343"/>
      <c r="R120" s="343"/>
      <c r="S120" s="343"/>
      <c r="T120" s="343"/>
      <c r="U120" s="343"/>
      <c r="V120" s="347"/>
      <c r="W120" s="337"/>
      <c r="Y120" s="367"/>
    </row>
    <row r="121" spans="2:25" s="72" customFormat="1" outlineLevel="1" x14ac:dyDescent="0.2">
      <c r="B121" s="25"/>
      <c r="C121" s="24"/>
      <c r="D121" s="64"/>
      <c r="E121" s="64"/>
      <c r="F121" s="27" t="s">
        <v>39</v>
      </c>
      <c r="G121" s="339"/>
      <c r="H121" s="342"/>
      <c r="I121" s="343"/>
      <c r="J121" s="343"/>
      <c r="K121" s="344"/>
      <c r="L121" s="345"/>
      <c r="M121" s="346"/>
      <c r="N121" s="343"/>
      <c r="O121" s="343"/>
      <c r="P121" s="343"/>
      <c r="Q121" s="343"/>
      <c r="R121" s="343"/>
      <c r="S121" s="343"/>
      <c r="T121" s="343"/>
      <c r="U121" s="343"/>
      <c r="V121" s="347"/>
      <c r="W121" s="337"/>
      <c r="Y121" s="367"/>
    </row>
    <row r="122" spans="2:25" s="72" customFormat="1" outlineLevel="1" x14ac:dyDescent="0.2">
      <c r="B122" s="25"/>
      <c r="C122" s="24"/>
      <c r="D122" s="64"/>
      <c r="E122" s="64"/>
      <c r="F122" s="27" t="s">
        <v>40</v>
      </c>
      <c r="G122" s="339"/>
      <c r="H122" s="43"/>
      <c r="I122" s="42"/>
      <c r="J122" s="42"/>
      <c r="K122" s="44"/>
      <c r="L122" s="42"/>
      <c r="M122" s="42"/>
      <c r="N122" s="42"/>
      <c r="O122" s="42"/>
      <c r="P122" s="42"/>
      <c r="Q122" s="42"/>
      <c r="R122" s="42"/>
      <c r="S122" s="42"/>
      <c r="T122" s="42"/>
      <c r="U122" s="42"/>
      <c r="V122" s="42"/>
      <c r="W122" s="49"/>
      <c r="Y122" s="367"/>
    </row>
    <row r="123" spans="2:25" s="72" customFormat="1" x14ac:dyDescent="0.2">
      <c r="B123" s="25"/>
      <c r="C123" s="24"/>
      <c r="D123" s="23" t="s">
        <v>41</v>
      </c>
      <c r="E123" s="64"/>
      <c r="F123" s="24"/>
      <c r="G123" s="69">
        <f>SUBTOTAL(9,G124:G126)</f>
        <v>0</v>
      </c>
      <c r="H123" s="70">
        <f t="shared" ref="H123:W123" si="28">SUBTOTAL(9,H124:H125)</f>
        <v>0</v>
      </c>
      <c r="I123" s="66">
        <f t="shared" si="28"/>
        <v>0</v>
      </c>
      <c r="J123" s="66">
        <f t="shared" si="28"/>
        <v>0</v>
      </c>
      <c r="K123" s="67">
        <f t="shared" si="28"/>
        <v>0</v>
      </c>
      <c r="L123" s="34">
        <f t="shared" si="28"/>
        <v>0</v>
      </c>
      <c r="M123" s="34">
        <f t="shared" si="28"/>
        <v>0</v>
      </c>
      <c r="N123" s="34">
        <f t="shared" si="28"/>
        <v>0</v>
      </c>
      <c r="O123" s="34">
        <f t="shared" si="28"/>
        <v>0</v>
      </c>
      <c r="P123" s="34">
        <f t="shared" si="28"/>
        <v>0</v>
      </c>
      <c r="Q123" s="34">
        <f t="shared" si="28"/>
        <v>0</v>
      </c>
      <c r="R123" s="34">
        <f t="shared" si="28"/>
        <v>0</v>
      </c>
      <c r="S123" s="34">
        <f t="shared" si="28"/>
        <v>0</v>
      </c>
      <c r="T123" s="34">
        <f t="shared" si="28"/>
        <v>0</v>
      </c>
      <c r="U123" s="34">
        <f t="shared" si="28"/>
        <v>0</v>
      </c>
      <c r="V123" s="34">
        <f t="shared" si="28"/>
        <v>0</v>
      </c>
      <c r="W123" s="33">
        <f t="shared" si="28"/>
        <v>0</v>
      </c>
      <c r="Y123" s="370"/>
    </row>
    <row r="124" spans="2:25" s="72" customFormat="1" outlineLevel="1" x14ac:dyDescent="0.2">
      <c r="B124" s="25"/>
      <c r="C124" s="24"/>
      <c r="D124" s="24"/>
      <c r="E124" s="64"/>
      <c r="F124" s="27" t="s">
        <v>42</v>
      </c>
      <c r="G124" s="339"/>
      <c r="H124" s="342"/>
      <c r="I124" s="343"/>
      <c r="J124" s="343"/>
      <c r="K124" s="344"/>
      <c r="L124" s="345"/>
      <c r="M124" s="346"/>
      <c r="N124" s="343"/>
      <c r="O124" s="343"/>
      <c r="P124" s="343"/>
      <c r="Q124" s="343"/>
      <c r="R124" s="343"/>
      <c r="S124" s="343"/>
      <c r="T124" s="343"/>
      <c r="U124" s="343"/>
      <c r="V124" s="347"/>
      <c r="W124" s="337"/>
      <c r="Y124" s="367"/>
    </row>
    <row r="125" spans="2:25" s="72" customFormat="1" outlineLevel="1" x14ac:dyDescent="0.2">
      <c r="B125" s="25"/>
      <c r="C125" s="24"/>
      <c r="D125" s="64"/>
      <c r="E125" s="64"/>
      <c r="F125" s="27" t="s">
        <v>43</v>
      </c>
      <c r="G125" s="339"/>
      <c r="H125" s="342"/>
      <c r="I125" s="343"/>
      <c r="J125" s="343"/>
      <c r="K125" s="344"/>
      <c r="L125" s="345"/>
      <c r="M125" s="346"/>
      <c r="N125" s="348"/>
      <c r="O125" s="348"/>
      <c r="P125" s="348"/>
      <c r="Q125" s="348"/>
      <c r="R125" s="348"/>
      <c r="S125" s="348"/>
      <c r="T125" s="348"/>
      <c r="U125" s="348"/>
      <c r="V125" s="347"/>
      <c r="W125" s="337"/>
      <c r="Y125" s="367"/>
    </row>
    <row r="126" spans="2:25" s="72" customFormat="1" outlineLevel="1" x14ac:dyDescent="0.2">
      <c r="B126" s="25"/>
      <c r="C126" s="24"/>
      <c r="D126" s="23"/>
      <c r="E126" s="64"/>
      <c r="F126" s="27" t="s">
        <v>44</v>
      </c>
      <c r="G126" s="339"/>
      <c r="H126" s="140"/>
      <c r="I126" s="77"/>
      <c r="J126" s="77"/>
      <c r="K126" s="141"/>
      <c r="L126" s="42"/>
      <c r="M126" s="42"/>
      <c r="N126" s="142"/>
      <c r="O126" s="142"/>
      <c r="P126" s="142"/>
      <c r="Q126" s="142"/>
      <c r="R126" s="142"/>
      <c r="S126" s="142"/>
      <c r="T126" s="142"/>
      <c r="U126" s="142"/>
      <c r="V126" s="42"/>
      <c r="W126" s="49"/>
      <c r="Y126" s="367"/>
    </row>
    <row r="127" spans="2:25" s="72" customFormat="1" x14ac:dyDescent="0.2">
      <c r="B127" s="25"/>
      <c r="C127" s="24"/>
      <c r="D127" s="23" t="s">
        <v>45</v>
      </c>
      <c r="E127" s="64"/>
      <c r="F127" s="64"/>
      <c r="G127" s="69">
        <f>SUBTOTAL(9,G128:G129)</f>
        <v>0</v>
      </c>
      <c r="H127" s="70">
        <f t="shared" ref="H127:W127" si="29">SUBTOTAL(9,H128)</f>
        <v>0</v>
      </c>
      <c r="I127" s="66">
        <f t="shared" si="29"/>
        <v>0</v>
      </c>
      <c r="J127" s="66">
        <f t="shared" si="29"/>
        <v>0</v>
      </c>
      <c r="K127" s="67">
        <f t="shared" si="29"/>
        <v>0</v>
      </c>
      <c r="L127" s="34">
        <f t="shared" si="29"/>
        <v>0</v>
      </c>
      <c r="M127" s="34">
        <f t="shared" si="29"/>
        <v>0</v>
      </c>
      <c r="N127" s="34">
        <f t="shared" si="29"/>
        <v>0</v>
      </c>
      <c r="O127" s="34">
        <f t="shared" si="29"/>
        <v>0</v>
      </c>
      <c r="P127" s="34">
        <f t="shared" si="29"/>
        <v>0</v>
      </c>
      <c r="Q127" s="34">
        <f t="shared" si="29"/>
        <v>0</v>
      </c>
      <c r="R127" s="34">
        <f t="shared" si="29"/>
        <v>0</v>
      </c>
      <c r="S127" s="34">
        <f t="shared" si="29"/>
        <v>0</v>
      </c>
      <c r="T127" s="34">
        <f t="shared" si="29"/>
        <v>0</v>
      </c>
      <c r="U127" s="34">
        <f t="shared" si="29"/>
        <v>0</v>
      </c>
      <c r="V127" s="34">
        <f t="shared" si="29"/>
        <v>0</v>
      </c>
      <c r="W127" s="33">
        <f t="shared" si="29"/>
        <v>0</v>
      </c>
      <c r="Y127" s="370"/>
    </row>
    <row r="128" spans="2:25" s="72" customFormat="1" outlineLevel="1" x14ac:dyDescent="0.2">
      <c r="B128" s="25"/>
      <c r="C128" s="24"/>
      <c r="D128" s="24"/>
      <c r="E128" s="64"/>
      <c r="F128" s="27" t="s">
        <v>46</v>
      </c>
      <c r="G128" s="339"/>
      <c r="H128" s="345"/>
      <c r="I128" s="343"/>
      <c r="J128" s="343"/>
      <c r="K128" s="344"/>
      <c r="L128" s="345"/>
      <c r="M128" s="346"/>
      <c r="N128" s="343"/>
      <c r="O128" s="343"/>
      <c r="P128" s="343"/>
      <c r="Q128" s="343"/>
      <c r="R128" s="343"/>
      <c r="S128" s="343"/>
      <c r="T128" s="343"/>
      <c r="U128" s="343"/>
      <c r="V128" s="347"/>
      <c r="W128" s="337"/>
      <c r="Y128" s="367"/>
    </row>
    <row r="129" spans="2:25" s="72" customFormat="1" outlineLevel="1" x14ac:dyDescent="0.2">
      <c r="B129" s="25"/>
      <c r="C129" s="24"/>
      <c r="D129" s="24"/>
      <c r="E129" s="64"/>
      <c r="F129" s="27" t="s">
        <v>47</v>
      </c>
      <c r="G129" s="339"/>
      <c r="H129" s="70"/>
      <c r="I129" s="66"/>
      <c r="J129" s="66"/>
      <c r="K129" s="67"/>
      <c r="L129" s="34"/>
      <c r="M129" s="34"/>
      <c r="N129" s="34"/>
      <c r="O129" s="34"/>
      <c r="P129" s="34"/>
      <c r="Q129" s="34"/>
      <c r="R129" s="34"/>
      <c r="S129" s="34"/>
      <c r="T129" s="34"/>
      <c r="U129" s="34"/>
      <c r="V129" s="34"/>
      <c r="W129" s="33"/>
      <c r="Y129" s="367"/>
    </row>
    <row r="130" spans="2:25" s="72" customFormat="1" x14ac:dyDescent="0.2">
      <c r="B130" s="25"/>
      <c r="C130" s="24"/>
      <c r="D130" s="23" t="s">
        <v>48</v>
      </c>
      <c r="E130" s="64"/>
      <c r="F130" s="24"/>
      <c r="G130" s="69">
        <f t="shared" ref="G130:W130" si="30">SUBTOTAL(9,G131:G134)</f>
        <v>0</v>
      </c>
      <c r="H130" s="70">
        <f t="shared" si="30"/>
        <v>0</v>
      </c>
      <c r="I130" s="66">
        <f t="shared" si="30"/>
        <v>0</v>
      </c>
      <c r="J130" s="66">
        <f t="shared" si="30"/>
        <v>0</v>
      </c>
      <c r="K130" s="67">
        <f t="shared" si="30"/>
        <v>0</v>
      </c>
      <c r="L130" s="34">
        <f t="shared" si="30"/>
        <v>0</v>
      </c>
      <c r="M130" s="34">
        <f t="shared" si="30"/>
        <v>0</v>
      </c>
      <c r="N130" s="34">
        <f t="shared" si="30"/>
        <v>0</v>
      </c>
      <c r="O130" s="34">
        <f t="shared" si="30"/>
        <v>0</v>
      </c>
      <c r="P130" s="34">
        <f t="shared" si="30"/>
        <v>0</v>
      </c>
      <c r="Q130" s="34">
        <f t="shared" si="30"/>
        <v>0</v>
      </c>
      <c r="R130" s="34">
        <f t="shared" si="30"/>
        <v>0</v>
      </c>
      <c r="S130" s="34">
        <f t="shared" si="30"/>
        <v>0</v>
      </c>
      <c r="T130" s="34">
        <f t="shared" si="30"/>
        <v>0</v>
      </c>
      <c r="U130" s="34">
        <f t="shared" si="30"/>
        <v>0</v>
      </c>
      <c r="V130" s="34">
        <f t="shared" si="30"/>
        <v>0</v>
      </c>
      <c r="W130" s="33">
        <f t="shared" si="30"/>
        <v>0</v>
      </c>
      <c r="Y130" s="370"/>
    </row>
    <row r="131" spans="2:25" s="72" customFormat="1" outlineLevel="1" x14ac:dyDescent="0.2">
      <c r="B131" s="25"/>
      <c r="C131" s="24"/>
      <c r="D131" s="24"/>
      <c r="E131" s="64"/>
      <c r="F131" s="27" t="s">
        <v>49</v>
      </c>
      <c r="G131" s="339"/>
      <c r="H131" s="342"/>
      <c r="I131" s="343"/>
      <c r="J131" s="343"/>
      <c r="K131" s="344"/>
      <c r="L131" s="345"/>
      <c r="M131" s="346"/>
      <c r="N131" s="343"/>
      <c r="O131" s="343"/>
      <c r="P131" s="343"/>
      <c r="Q131" s="343"/>
      <c r="R131" s="343"/>
      <c r="S131" s="343"/>
      <c r="T131" s="343"/>
      <c r="U131" s="343"/>
      <c r="V131" s="347"/>
      <c r="W131" s="337"/>
      <c r="Y131" s="367"/>
    </row>
    <row r="132" spans="2:25" s="72" customFormat="1" outlineLevel="1" x14ac:dyDescent="0.2">
      <c r="B132" s="25"/>
      <c r="C132" s="64"/>
      <c r="D132" s="64"/>
      <c r="E132" s="64"/>
      <c r="F132" s="27" t="s">
        <v>200</v>
      </c>
      <c r="G132" s="339"/>
      <c r="H132" s="342"/>
      <c r="I132" s="343"/>
      <c r="J132" s="343"/>
      <c r="K132" s="344"/>
      <c r="L132" s="345"/>
      <c r="M132" s="346"/>
      <c r="N132" s="343"/>
      <c r="O132" s="343"/>
      <c r="P132" s="343"/>
      <c r="Q132" s="343"/>
      <c r="R132" s="343"/>
      <c r="S132" s="343"/>
      <c r="T132" s="343"/>
      <c r="U132" s="343"/>
      <c r="V132" s="347"/>
      <c r="W132" s="337"/>
      <c r="Y132" s="367"/>
    </row>
    <row r="133" spans="2:25" s="72" customFormat="1" outlineLevel="1" x14ac:dyDescent="0.2">
      <c r="B133" s="25"/>
      <c r="C133" s="64"/>
      <c r="D133" s="64"/>
      <c r="E133" s="64"/>
      <c r="F133" s="27" t="s">
        <v>317</v>
      </c>
      <c r="G133" s="339"/>
      <c r="H133" s="342"/>
      <c r="I133" s="343"/>
      <c r="J133" s="343"/>
      <c r="K133" s="344"/>
      <c r="L133" s="345"/>
      <c r="M133" s="346"/>
      <c r="N133" s="343"/>
      <c r="O133" s="343"/>
      <c r="P133" s="343"/>
      <c r="Q133" s="343"/>
      <c r="R133" s="343"/>
      <c r="S133" s="343"/>
      <c r="T133" s="343"/>
      <c r="U133" s="343"/>
      <c r="V133" s="347"/>
      <c r="W133" s="337"/>
      <c r="Y133" s="367"/>
    </row>
    <row r="134" spans="2:25" s="72" customFormat="1" outlineLevel="1" x14ac:dyDescent="0.2">
      <c r="B134" s="25"/>
      <c r="C134" s="64"/>
      <c r="D134" s="64"/>
      <c r="E134" s="64"/>
      <c r="F134" s="26" t="s">
        <v>50</v>
      </c>
      <c r="G134" s="339"/>
      <c r="H134" s="342"/>
      <c r="I134" s="343"/>
      <c r="J134" s="343"/>
      <c r="K134" s="344"/>
      <c r="L134" s="345"/>
      <c r="M134" s="346"/>
      <c r="N134" s="343"/>
      <c r="O134" s="343"/>
      <c r="P134" s="343"/>
      <c r="Q134" s="343"/>
      <c r="R134" s="343"/>
      <c r="S134" s="343"/>
      <c r="T134" s="343"/>
      <c r="U134" s="343"/>
      <c r="V134" s="347"/>
      <c r="W134" s="337"/>
      <c r="Y134" s="367"/>
    </row>
    <row r="135" spans="2:25" s="72" customFormat="1" x14ac:dyDescent="0.2">
      <c r="B135" s="25"/>
      <c r="C135" s="23" t="s">
        <v>64</v>
      </c>
      <c r="D135" s="64"/>
      <c r="E135" s="64"/>
      <c r="F135" s="24"/>
      <c r="G135" s="69"/>
      <c r="H135" s="70"/>
      <c r="I135" s="66"/>
      <c r="J135" s="66"/>
      <c r="K135" s="67"/>
      <c r="L135" s="34"/>
      <c r="M135" s="34"/>
      <c r="N135" s="34"/>
      <c r="O135" s="34"/>
      <c r="P135" s="34"/>
      <c r="Q135" s="34"/>
      <c r="R135" s="34"/>
      <c r="S135" s="34"/>
      <c r="T135" s="34"/>
      <c r="U135" s="34"/>
      <c r="V135" s="34"/>
      <c r="W135" s="33"/>
      <c r="Y135" s="584"/>
    </row>
    <row r="136" spans="2:25" s="72" customFormat="1" x14ac:dyDescent="0.2">
      <c r="B136" s="25"/>
      <c r="C136" s="23"/>
      <c r="D136" s="65" t="s">
        <v>52</v>
      </c>
      <c r="E136" s="24"/>
      <c r="F136" s="24"/>
      <c r="G136" s="69"/>
      <c r="H136" s="70"/>
      <c r="I136" s="66"/>
      <c r="J136" s="66"/>
      <c r="K136" s="67"/>
      <c r="L136" s="34"/>
      <c r="M136" s="34"/>
      <c r="N136" s="34"/>
      <c r="O136" s="34"/>
      <c r="P136" s="34"/>
      <c r="Q136" s="34"/>
      <c r="R136" s="34"/>
      <c r="S136" s="34"/>
      <c r="T136" s="34"/>
      <c r="U136" s="34"/>
      <c r="V136" s="34"/>
      <c r="W136" s="33"/>
      <c r="Y136" s="368"/>
    </row>
    <row r="137" spans="2:25" s="72" customFormat="1" x14ac:dyDescent="0.2">
      <c r="B137" s="25"/>
      <c r="C137" s="23"/>
      <c r="D137" s="23"/>
      <c r="E137" s="24" t="s">
        <v>153</v>
      </c>
      <c r="F137" s="24"/>
      <c r="G137" s="69">
        <f t="shared" ref="G137:W137" si="31">SUBTOTAL(9,G138:G141)</f>
        <v>0</v>
      </c>
      <c r="H137" s="70">
        <f t="shared" si="31"/>
        <v>0</v>
      </c>
      <c r="I137" s="66">
        <f t="shared" si="31"/>
        <v>0</v>
      </c>
      <c r="J137" s="66">
        <f t="shared" si="31"/>
        <v>0</v>
      </c>
      <c r="K137" s="67">
        <f t="shared" si="31"/>
        <v>0</v>
      </c>
      <c r="L137" s="34">
        <f t="shared" si="31"/>
        <v>0</v>
      </c>
      <c r="M137" s="34">
        <f t="shared" si="31"/>
        <v>0</v>
      </c>
      <c r="N137" s="34">
        <f t="shared" si="31"/>
        <v>0</v>
      </c>
      <c r="O137" s="34">
        <f t="shared" si="31"/>
        <v>0</v>
      </c>
      <c r="P137" s="34">
        <f t="shared" si="31"/>
        <v>0</v>
      </c>
      <c r="Q137" s="34">
        <f t="shared" si="31"/>
        <v>0</v>
      </c>
      <c r="R137" s="34">
        <f t="shared" si="31"/>
        <v>0</v>
      </c>
      <c r="S137" s="34">
        <f t="shared" si="31"/>
        <v>0</v>
      </c>
      <c r="T137" s="34">
        <f t="shared" si="31"/>
        <v>0</v>
      </c>
      <c r="U137" s="34">
        <f t="shared" si="31"/>
        <v>0</v>
      </c>
      <c r="V137" s="34">
        <f t="shared" si="31"/>
        <v>0</v>
      </c>
      <c r="W137" s="33">
        <f t="shared" si="31"/>
        <v>0</v>
      </c>
      <c r="Y137" s="583"/>
    </row>
    <row r="138" spans="2:25" s="72" customFormat="1" outlineLevel="1" x14ac:dyDescent="0.2">
      <c r="B138" s="25"/>
      <c r="C138" s="23"/>
      <c r="D138" s="23"/>
      <c r="E138" s="24"/>
      <c r="F138" s="27" t="s">
        <v>154</v>
      </c>
      <c r="G138" s="337"/>
      <c r="H138" s="342"/>
      <c r="I138" s="343"/>
      <c r="J138" s="343"/>
      <c r="K138" s="344"/>
      <c r="L138" s="345"/>
      <c r="M138" s="346"/>
      <c r="N138" s="343"/>
      <c r="O138" s="343"/>
      <c r="P138" s="343"/>
      <c r="Q138" s="343"/>
      <c r="R138" s="343"/>
      <c r="S138" s="343"/>
      <c r="T138" s="343"/>
      <c r="U138" s="343"/>
      <c r="V138" s="347"/>
      <c r="W138" s="337"/>
      <c r="Y138" s="367"/>
    </row>
    <row r="139" spans="2:25" s="72" customFormat="1" outlineLevel="1" x14ac:dyDescent="0.2">
      <c r="B139" s="25"/>
      <c r="C139" s="23"/>
      <c r="D139" s="23"/>
      <c r="E139" s="24"/>
      <c r="F139" s="27" t="s">
        <v>155</v>
      </c>
      <c r="G139" s="337"/>
      <c r="H139" s="342"/>
      <c r="I139" s="343"/>
      <c r="J139" s="343"/>
      <c r="K139" s="344"/>
      <c r="L139" s="345"/>
      <c r="M139" s="346"/>
      <c r="N139" s="343"/>
      <c r="O139" s="343"/>
      <c r="P139" s="343"/>
      <c r="Q139" s="343"/>
      <c r="R139" s="343"/>
      <c r="S139" s="343"/>
      <c r="T139" s="343"/>
      <c r="U139" s="343"/>
      <c r="V139" s="347"/>
      <c r="W139" s="337"/>
      <c r="Y139" s="367"/>
    </row>
    <row r="140" spans="2:25" s="72" customFormat="1" outlineLevel="1" x14ac:dyDescent="0.2">
      <c r="B140" s="25"/>
      <c r="C140" s="23"/>
      <c r="D140" s="23"/>
      <c r="E140" s="24"/>
      <c r="F140" s="27" t="s">
        <v>156</v>
      </c>
      <c r="G140" s="337"/>
      <c r="H140" s="342"/>
      <c r="I140" s="343"/>
      <c r="J140" s="343"/>
      <c r="K140" s="344"/>
      <c r="L140" s="345"/>
      <c r="M140" s="346"/>
      <c r="N140" s="343"/>
      <c r="O140" s="343"/>
      <c r="P140" s="343"/>
      <c r="Q140" s="343"/>
      <c r="R140" s="343"/>
      <c r="S140" s="343"/>
      <c r="T140" s="343"/>
      <c r="U140" s="343"/>
      <c r="V140" s="347"/>
      <c r="W140" s="337"/>
      <c r="Y140" s="367"/>
    </row>
    <row r="141" spans="2:25" s="72" customFormat="1" outlineLevel="1" x14ac:dyDescent="0.2">
      <c r="B141" s="25"/>
      <c r="C141" s="23"/>
      <c r="D141" s="23"/>
      <c r="E141" s="24"/>
      <c r="F141" s="27" t="s">
        <v>197</v>
      </c>
      <c r="G141" s="337"/>
      <c r="H141" s="342"/>
      <c r="I141" s="343"/>
      <c r="J141" s="343"/>
      <c r="K141" s="344"/>
      <c r="L141" s="345"/>
      <c r="M141" s="346"/>
      <c r="N141" s="343"/>
      <c r="O141" s="343"/>
      <c r="P141" s="343"/>
      <c r="Q141" s="343"/>
      <c r="R141" s="343"/>
      <c r="S141" s="343"/>
      <c r="T141" s="343"/>
      <c r="U141" s="343"/>
      <c r="V141" s="347"/>
      <c r="W141" s="337"/>
      <c r="Y141" s="367"/>
    </row>
    <row r="142" spans="2:25" s="72" customFormat="1" x14ac:dyDescent="0.2">
      <c r="B142" s="25"/>
      <c r="C142" s="23"/>
      <c r="D142" s="23"/>
      <c r="E142" s="24" t="s">
        <v>157</v>
      </c>
      <c r="F142" s="24"/>
      <c r="G142" s="69">
        <f t="shared" ref="G142:W142" si="32">SUBTOTAL(9,G143:G146)</f>
        <v>0</v>
      </c>
      <c r="H142" s="70">
        <f t="shared" si="32"/>
        <v>0</v>
      </c>
      <c r="I142" s="66">
        <f t="shared" si="32"/>
        <v>0</v>
      </c>
      <c r="J142" s="66">
        <f t="shared" si="32"/>
        <v>0</v>
      </c>
      <c r="K142" s="67">
        <f t="shared" si="32"/>
        <v>0</v>
      </c>
      <c r="L142" s="34">
        <f t="shared" si="32"/>
        <v>0</v>
      </c>
      <c r="M142" s="34">
        <f t="shared" si="32"/>
        <v>0</v>
      </c>
      <c r="N142" s="34">
        <f t="shared" si="32"/>
        <v>0</v>
      </c>
      <c r="O142" s="34">
        <f t="shared" si="32"/>
        <v>0</v>
      </c>
      <c r="P142" s="34">
        <f t="shared" si="32"/>
        <v>0</v>
      </c>
      <c r="Q142" s="34">
        <f t="shared" si="32"/>
        <v>0</v>
      </c>
      <c r="R142" s="34">
        <f t="shared" si="32"/>
        <v>0</v>
      </c>
      <c r="S142" s="34">
        <f t="shared" si="32"/>
        <v>0</v>
      </c>
      <c r="T142" s="34">
        <f t="shared" si="32"/>
        <v>0</v>
      </c>
      <c r="U142" s="34">
        <f t="shared" si="32"/>
        <v>0</v>
      </c>
      <c r="V142" s="34">
        <f t="shared" si="32"/>
        <v>0</v>
      </c>
      <c r="W142" s="33">
        <f t="shared" si="32"/>
        <v>0</v>
      </c>
      <c r="Y142" s="370"/>
    </row>
    <row r="143" spans="2:25" s="72" customFormat="1" outlineLevel="1" x14ac:dyDescent="0.2">
      <c r="B143" s="25"/>
      <c r="C143" s="23"/>
      <c r="D143" s="23"/>
      <c r="E143" s="24"/>
      <c r="F143" s="27" t="s">
        <v>158</v>
      </c>
      <c r="G143" s="337"/>
      <c r="H143" s="342"/>
      <c r="I143" s="343"/>
      <c r="J143" s="343"/>
      <c r="K143" s="344"/>
      <c r="L143" s="345"/>
      <c r="M143" s="346"/>
      <c r="N143" s="343"/>
      <c r="O143" s="343"/>
      <c r="P143" s="343"/>
      <c r="Q143" s="343"/>
      <c r="R143" s="343"/>
      <c r="S143" s="343"/>
      <c r="T143" s="343"/>
      <c r="U143" s="343"/>
      <c r="V143" s="347"/>
      <c r="W143" s="337"/>
      <c r="Y143" s="367"/>
    </row>
    <row r="144" spans="2:25" s="72" customFormat="1" outlineLevel="1" x14ac:dyDescent="0.2">
      <c r="B144" s="25"/>
      <c r="C144" s="23"/>
      <c r="D144" s="23"/>
      <c r="E144" s="24"/>
      <c r="F144" s="27" t="s">
        <v>159</v>
      </c>
      <c r="G144" s="337"/>
      <c r="H144" s="342"/>
      <c r="I144" s="343"/>
      <c r="J144" s="343"/>
      <c r="K144" s="344"/>
      <c r="L144" s="345"/>
      <c r="M144" s="346"/>
      <c r="N144" s="343"/>
      <c r="O144" s="343"/>
      <c r="P144" s="343"/>
      <c r="Q144" s="343"/>
      <c r="R144" s="343"/>
      <c r="S144" s="343"/>
      <c r="T144" s="343"/>
      <c r="U144" s="343"/>
      <c r="V144" s="347"/>
      <c r="W144" s="337"/>
      <c r="Y144" s="367"/>
    </row>
    <row r="145" spans="2:25" s="72" customFormat="1" outlineLevel="1" x14ac:dyDescent="0.2">
      <c r="B145" s="25"/>
      <c r="C145" s="23"/>
      <c r="D145" s="23"/>
      <c r="E145" s="24"/>
      <c r="F145" s="27" t="s">
        <v>160</v>
      </c>
      <c r="G145" s="337"/>
      <c r="H145" s="342"/>
      <c r="I145" s="343"/>
      <c r="J145" s="343"/>
      <c r="K145" s="344"/>
      <c r="L145" s="345"/>
      <c r="M145" s="346"/>
      <c r="N145" s="343"/>
      <c r="O145" s="343"/>
      <c r="P145" s="343"/>
      <c r="Q145" s="343"/>
      <c r="R145" s="343"/>
      <c r="S145" s="343"/>
      <c r="T145" s="343"/>
      <c r="U145" s="343"/>
      <c r="V145" s="347"/>
      <c r="W145" s="337"/>
      <c r="Y145" s="367"/>
    </row>
    <row r="146" spans="2:25" s="72" customFormat="1" outlineLevel="1" x14ac:dyDescent="0.2">
      <c r="B146" s="25"/>
      <c r="C146" s="23"/>
      <c r="D146" s="23"/>
      <c r="E146" s="24"/>
      <c r="F146" s="27" t="s">
        <v>198</v>
      </c>
      <c r="G146" s="337"/>
      <c r="H146" s="342"/>
      <c r="I146" s="343"/>
      <c r="J146" s="343"/>
      <c r="K146" s="344"/>
      <c r="L146" s="345"/>
      <c r="M146" s="346"/>
      <c r="N146" s="343"/>
      <c r="O146" s="343"/>
      <c r="P146" s="343"/>
      <c r="Q146" s="343"/>
      <c r="R146" s="343"/>
      <c r="S146" s="343"/>
      <c r="T146" s="343"/>
      <c r="U146" s="343"/>
      <c r="V146" s="347"/>
      <c r="W146" s="337"/>
      <c r="Y146" s="367"/>
    </row>
    <row r="147" spans="2:25" s="72" customFormat="1" x14ac:dyDescent="0.2">
      <c r="B147" s="25"/>
      <c r="C147" s="23"/>
      <c r="D147" s="23"/>
      <c r="E147" s="24" t="s">
        <v>347</v>
      </c>
      <c r="F147" s="24"/>
      <c r="G147" s="69">
        <f t="shared" ref="G147:W147" si="33">SUBTOTAL(9,G148:G151)</f>
        <v>0</v>
      </c>
      <c r="H147" s="70">
        <f t="shared" si="33"/>
        <v>0</v>
      </c>
      <c r="I147" s="66">
        <f t="shared" si="33"/>
        <v>0</v>
      </c>
      <c r="J147" s="66">
        <f t="shared" si="33"/>
        <v>0</v>
      </c>
      <c r="K147" s="67">
        <f t="shared" si="33"/>
        <v>0</v>
      </c>
      <c r="L147" s="34">
        <f t="shared" si="33"/>
        <v>0</v>
      </c>
      <c r="M147" s="34">
        <f t="shared" si="33"/>
        <v>0</v>
      </c>
      <c r="N147" s="34">
        <f t="shared" si="33"/>
        <v>0</v>
      </c>
      <c r="O147" s="34">
        <f t="shared" si="33"/>
        <v>0</v>
      </c>
      <c r="P147" s="34">
        <f t="shared" si="33"/>
        <v>0</v>
      </c>
      <c r="Q147" s="34">
        <f t="shared" si="33"/>
        <v>0</v>
      </c>
      <c r="R147" s="34">
        <f t="shared" si="33"/>
        <v>0</v>
      </c>
      <c r="S147" s="34">
        <f t="shared" si="33"/>
        <v>0</v>
      </c>
      <c r="T147" s="34">
        <f t="shared" si="33"/>
        <v>0</v>
      </c>
      <c r="U147" s="34">
        <f t="shared" si="33"/>
        <v>0</v>
      </c>
      <c r="V147" s="34">
        <f t="shared" si="33"/>
        <v>0</v>
      </c>
      <c r="W147" s="33">
        <f t="shared" si="33"/>
        <v>0</v>
      </c>
      <c r="Y147" s="370"/>
    </row>
    <row r="148" spans="2:25" s="72" customFormat="1" outlineLevel="1" x14ac:dyDescent="0.2">
      <c r="B148" s="25"/>
      <c r="C148" s="23"/>
      <c r="D148" s="23"/>
      <c r="E148" s="24"/>
      <c r="F148" s="27" t="s">
        <v>327</v>
      </c>
      <c r="G148" s="337"/>
      <c r="H148" s="342"/>
      <c r="I148" s="343"/>
      <c r="J148" s="343"/>
      <c r="K148" s="344"/>
      <c r="L148" s="345"/>
      <c r="M148" s="346"/>
      <c r="N148" s="343"/>
      <c r="O148" s="343"/>
      <c r="P148" s="343"/>
      <c r="Q148" s="343"/>
      <c r="R148" s="343"/>
      <c r="S148" s="343"/>
      <c r="T148" s="343"/>
      <c r="U148" s="343"/>
      <c r="V148" s="347"/>
      <c r="W148" s="337"/>
      <c r="Y148" s="367"/>
    </row>
    <row r="149" spans="2:25" s="72" customFormat="1" outlineLevel="1" x14ac:dyDescent="0.2">
      <c r="B149" s="25"/>
      <c r="C149" s="23"/>
      <c r="D149" s="23"/>
      <c r="E149" s="24"/>
      <c r="F149" s="27" t="s">
        <v>328</v>
      </c>
      <c r="G149" s="337"/>
      <c r="H149" s="342"/>
      <c r="I149" s="343"/>
      <c r="J149" s="343"/>
      <c r="K149" s="344"/>
      <c r="L149" s="345"/>
      <c r="M149" s="346"/>
      <c r="N149" s="343"/>
      <c r="O149" s="343"/>
      <c r="P149" s="343"/>
      <c r="Q149" s="343"/>
      <c r="R149" s="343"/>
      <c r="S149" s="343"/>
      <c r="T149" s="343"/>
      <c r="U149" s="343"/>
      <c r="V149" s="347"/>
      <c r="W149" s="337"/>
      <c r="Y149" s="367"/>
    </row>
    <row r="150" spans="2:25" s="72" customFormat="1" outlineLevel="1" x14ac:dyDescent="0.2">
      <c r="B150" s="25"/>
      <c r="C150" s="23"/>
      <c r="D150" s="23"/>
      <c r="E150" s="24"/>
      <c r="F150" s="27" t="s">
        <v>329</v>
      </c>
      <c r="G150" s="337"/>
      <c r="H150" s="342"/>
      <c r="I150" s="343"/>
      <c r="J150" s="343"/>
      <c r="K150" s="344"/>
      <c r="L150" s="345"/>
      <c r="M150" s="346"/>
      <c r="N150" s="343"/>
      <c r="O150" s="343"/>
      <c r="P150" s="343"/>
      <c r="Q150" s="343"/>
      <c r="R150" s="343"/>
      <c r="S150" s="343"/>
      <c r="T150" s="343"/>
      <c r="U150" s="343"/>
      <c r="V150" s="347"/>
      <c r="W150" s="337"/>
      <c r="Y150" s="367"/>
    </row>
    <row r="151" spans="2:25" s="72" customFormat="1" outlineLevel="1" x14ac:dyDescent="0.2">
      <c r="B151" s="25"/>
      <c r="C151" s="23"/>
      <c r="D151" s="23"/>
      <c r="E151" s="24"/>
      <c r="F151" s="27" t="s">
        <v>330</v>
      </c>
      <c r="G151" s="337"/>
      <c r="H151" s="342"/>
      <c r="I151" s="343"/>
      <c r="J151" s="343"/>
      <c r="K151" s="344"/>
      <c r="L151" s="345"/>
      <c r="M151" s="346"/>
      <c r="N151" s="343"/>
      <c r="O151" s="343"/>
      <c r="P151" s="343"/>
      <c r="Q151" s="343"/>
      <c r="R151" s="343"/>
      <c r="S151" s="343"/>
      <c r="T151" s="343"/>
      <c r="U151" s="343"/>
      <c r="V151" s="347"/>
      <c r="W151" s="337"/>
      <c r="Y151" s="367"/>
    </row>
    <row r="152" spans="2:25" s="72" customFormat="1" x14ac:dyDescent="0.2">
      <c r="B152" s="25"/>
      <c r="C152" s="23"/>
      <c r="D152" s="23" t="s">
        <v>53</v>
      </c>
      <c r="E152" s="24"/>
      <c r="F152" s="24"/>
      <c r="G152" s="69"/>
      <c r="H152" s="70"/>
      <c r="I152" s="66"/>
      <c r="J152" s="66"/>
      <c r="K152" s="67"/>
      <c r="L152" s="34"/>
      <c r="M152" s="34"/>
      <c r="N152" s="34"/>
      <c r="O152" s="34"/>
      <c r="P152" s="34"/>
      <c r="Q152" s="34"/>
      <c r="R152" s="34"/>
      <c r="S152" s="34"/>
      <c r="T152" s="34"/>
      <c r="U152" s="34"/>
      <c r="V152" s="34"/>
      <c r="W152" s="33"/>
      <c r="Y152" s="584"/>
    </row>
    <row r="153" spans="2:25" s="72" customFormat="1" x14ac:dyDescent="0.2">
      <c r="B153" s="25"/>
      <c r="C153" s="23"/>
      <c r="D153" s="23"/>
      <c r="E153" s="64" t="s">
        <v>54</v>
      </c>
      <c r="F153" s="24"/>
      <c r="G153" s="69">
        <f t="shared" ref="G153:W153" si="34">SUBTOTAL(9,G154:G156)</f>
        <v>0</v>
      </c>
      <c r="H153" s="70">
        <f t="shared" si="34"/>
        <v>0</v>
      </c>
      <c r="I153" s="66">
        <f t="shared" si="34"/>
        <v>0</v>
      </c>
      <c r="J153" s="66">
        <f t="shared" si="34"/>
        <v>0</v>
      </c>
      <c r="K153" s="67">
        <f t="shared" si="34"/>
        <v>0</v>
      </c>
      <c r="L153" s="34">
        <f t="shared" si="34"/>
        <v>0</v>
      </c>
      <c r="M153" s="34">
        <f t="shared" si="34"/>
        <v>0</v>
      </c>
      <c r="N153" s="34">
        <f t="shared" si="34"/>
        <v>0</v>
      </c>
      <c r="O153" s="34">
        <f t="shared" si="34"/>
        <v>0</v>
      </c>
      <c r="P153" s="34">
        <f t="shared" si="34"/>
        <v>0</v>
      </c>
      <c r="Q153" s="34">
        <f t="shared" si="34"/>
        <v>0</v>
      </c>
      <c r="R153" s="34">
        <f t="shared" si="34"/>
        <v>0</v>
      </c>
      <c r="S153" s="34">
        <f t="shared" si="34"/>
        <v>0</v>
      </c>
      <c r="T153" s="34">
        <f t="shared" si="34"/>
        <v>0</v>
      </c>
      <c r="U153" s="34">
        <f t="shared" si="34"/>
        <v>0</v>
      </c>
      <c r="V153" s="34">
        <f t="shared" si="34"/>
        <v>0</v>
      </c>
      <c r="W153" s="33">
        <f t="shared" si="34"/>
        <v>0</v>
      </c>
      <c r="Y153" s="583"/>
    </row>
    <row r="154" spans="2:25" s="72" customFormat="1" outlineLevel="1" x14ac:dyDescent="0.2">
      <c r="B154" s="25"/>
      <c r="C154" s="23"/>
      <c r="D154" s="23"/>
      <c r="E154" s="64"/>
      <c r="F154" s="27" t="s">
        <v>55</v>
      </c>
      <c r="G154" s="337"/>
      <c r="H154" s="342"/>
      <c r="I154" s="343"/>
      <c r="J154" s="343"/>
      <c r="K154" s="344"/>
      <c r="L154" s="345"/>
      <c r="M154" s="346"/>
      <c r="N154" s="343"/>
      <c r="O154" s="343"/>
      <c r="P154" s="343"/>
      <c r="Q154" s="343"/>
      <c r="R154" s="343"/>
      <c r="S154" s="343"/>
      <c r="T154" s="343"/>
      <c r="U154" s="343"/>
      <c r="V154" s="347"/>
      <c r="W154" s="337"/>
      <c r="Y154" s="367"/>
    </row>
    <row r="155" spans="2:25" s="72" customFormat="1" outlineLevel="1" x14ac:dyDescent="0.2">
      <c r="B155" s="25"/>
      <c r="C155" s="23"/>
      <c r="D155" s="23"/>
      <c r="E155" s="24"/>
      <c r="F155" s="27" t="s">
        <v>161</v>
      </c>
      <c r="G155" s="337"/>
      <c r="H155" s="342"/>
      <c r="I155" s="343"/>
      <c r="J155" s="343"/>
      <c r="K155" s="344"/>
      <c r="L155" s="345"/>
      <c r="M155" s="346"/>
      <c r="N155" s="343"/>
      <c r="O155" s="343"/>
      <c r="P155" s="343"/>
      <c r="Q155" s="343"/>
      <c r="R155" s="343"/>
      <c r="S155" s="343"/>
      <c r="T155" s="343"/>
      <c r="U155" s="343"/>
      <c r="V155" s="347"/>
      <c r="W155" s="337"/>
      <c r="Y155" s="367"/>
    </row>
    <row r="156" spans="2:25" s="72" customFormat="1" outlineLevel="1" x14ac:dyDescent="0.2">
      <c r="B156" s="25"/>
      <c r="C156" s="23"/>
      <c r="D156" s="23"/>
      <c r="E156" s="24"/>
      <c r="F156" s="27" t="s">
        <v>331</v>
      </c>
      <c r="G156" s="337"/>
      <c r="H156" s="342"/>
      <c r="I156" s="343"/>
      <c r="J156" s="343"/>
      <c r="K156" s="344"/>
      <c r="L156" s="345"/>
      <c r="M156" s="346"/>
      <c r="N156" s="343"/>
      <c r="O156" s="343"/>
      <c r="P156" s="343"/>
      <c r="Q156" s="343"/>
      <c r="R156" s="343"/>
      <c r="S156" s="343"/>
      <c r="T156" s="343"/>
      <c r="U156" s="343"/>
      <c r="V156" s="347"/>
      <c r="W156" s="337"/>
      <c r="Y156" s="367"/>
    </row>
    <row r="157" spans="2:25" s="72" customFormat="1" x14ac:dyDescent="0.2">
      <c r="B157" s="25"/>
      <c r="C157" s="23"/>
      <c r="D157" s="23"/>
      <c r="E157" s="24" t="s">
        <v>56</v>
      </c>
      <c r="F157" s="24"/>
      <c r="G157" s="69">
        <f t="shared" ref="G157:W157" si="35">SUBTOTAL(9,G158:G160)</f>
        <v>0</v>
      </c>
      <c r="H157" s="70">
        <f t="shared" si="35"/>
        <v>0</v>
      </c>
      <c r="I157" s="66">
        <f t="shared" si="35"/>
        <v>0</v>
      </c>
      <c r="J157" s="66">
        <f t="shared" si="35"/>
        <v>0</v>
      </c>
      <c r="K157" s="67">
        <f t="shared" si="35"/>
        <v>0</v>
      </c>
      <c r="L157" s="34">
        <f t="shared" si="35"/>
        <v>0</v>
      </c>
      <c r="M157" s="34">
        <f t="shared" si="35"/>
        <v>0</v>
      </c>
      <c r="N157" s="34">
        <f t="shared" si="35"/>
        <v>0</v>
      </c>
      <c r="O157" s="34">
        <f t="shared" si="35"/>
        <v>0</v>
      </c>
      <c r="P157" s="34">
        <f t="shared" si="35"/>
        <v>0</v>
      </c>
      <c r="Q157" s="34">
        <f t="shared" si="35"/>
        <v>0</v>
      </c>
      <c r="R157" s="34">
        <f t="shared" si="35"/>
        <v>0</v>
      </c>
      <c r="S157" s="34">
        <f t="shared" si="35"/>
        <v>0</v>
      </c>
      <c r="T157" s="34">
        <f t="shared" si="35"/>
        <v>0</v>
      </c>
      <c r="U157" s="34">
        <f t="shared" si="35"/>
        <v>0</v>
      </c>
      <c r="V157" s="34">
        <f t="shared" si="35"/>
        <v>0</v>
      </c>
      <c r="W157" s="33">
        <f t="shared" si="35"/>
        <v>0</v>
      </c>
      <c r="Y157" s="370"/>
    </row>
    <row r="158" spans="2:25" s="72" customFormat="1" outlineLevel="1" x14ac:dyDescent="0.2">
      <c r="B158" s="25"/>
      <c r="C158" s="23"/>
      <c r="D158" s="23"/>
      <c r="E158" s="24"/>
      <c r="F158" s="27" t="s">
        <v>162</v>
      </c>
      <c r="G158" s="337"/>
      <c r="H158" s="342"/>
      <c r="I158" s="343"/>
      <c r="J158" s="343"/>
      <c r="K158" s="344"/>
      <c r="L158" s="345"/>
      <c r="M158" s="346"/>
      <c r="N158" s="343"/>
      <c r="O158" s="343"/>
      <c r="P158" s="343"/>
      <c r="Q158" s="343"/>
      <c r="R158" s="343"/>
      <c r="S158" s="343"/>
      <c r="T158" s="343"/>
      <c r="U158" s="343"/>
      <c r="V158" s="347"/>
      <c r="W158" s="337"/>
      <c r="Y158" s="367"/>
    </row>
    <row r="159" spans="2:25" s="72" customFormat="1" outlineLevel="1" x14ac:dyDescent="0.2">
      <c r="B159" s="25"/>
      <c r="C159" s="23"/>
      <c r="D159" s="23"/>
      <c r="E159" s="24"/>
      <c r="F159" s="27" t="s">
        <v>163</v>
      </c>
      <c r="G159" s="337"/>
      <c r="H159" s="342"/>
      <c r="I159" s="343"/>
      <c r="J159" s="343"/>
      <c r="K159" s="344"/>
      <c r="L159" s="345"/>
      <c r="M159" s="346"/>
      <c r="N159" s="343"/>
      <c r="O159" s="343"/>
      <c r="P159" s="343"/>
      <c r="Q159" s="343"/>
      <c r="R159" s="343"/>
      <c r="S159" s="343"/>
      <c r="T159" s="343"/>
      <c r="U159" s="343"/>
      <c r="V159" s="347"/>
      <c r="W159" s="337"/>
      <c r="Y159" s="367"/>
    </row>
    <row r="160" spans="2:25" s="72" customFormat="1" outlineLevel="1" x14ac:dyDescent="0.2">
      <c r="B160" s="25"/>
      <c r="C160" s="23"/>
      <c r="D160" s="23"/>
      <c r="E160" s="24"/>
      <c r="F160" s="27" t="s">
        <v>332</v>
      </c>
      <c r="G160" s="337"/>
      <c r="H160" s="342"/>
      <c r="I160" s="343"/>
      <c r="J160" s="343"/>
      <c r="K160" s="344"/>
      <c r="L160" s="345"/>
      <c r="M160" s="346"/>
      <c r="N160" s="343"/>
      <c r="O160" s="343"/>
      <c r="P160" s="343"/>
      <c r="Q160" s="343"/>
      <c r="R160" s="343"/>
      <c r="S160" s="343"/>
      <c r="T160" s="343"/>
      <c r="U160" s="343"/>
      <c r="V160" s="347"/>
      <c r="W160" s="337"/>
      <c r="Y160" s="367"/>
    </row>
    <row r="161" spans="2:25" s="72" customFormat="1" x14ac:dyDescent="0.2">
      <c r="B161" s="25"/>
      <c r="C161" s="23"/>
      <c r="D161" s="23"/>
      <c r="E161" s="24" t="s">
        <v>57</v>
      </c>
      <c r="F161" s="24"/>
      <c r="G161" s="69">
        <f t="shared" ref="G161:W161" si="36">SUBTOTAL(9,G162:G164)</f>
        <v>0</v>
      </c>
      <c r="H161" s="70">
        <f t="shared" si="36"/>
        <v>0</v>
      </c>
      <c r="I161" s="66">
        <f t="shared" si="36"/>
        <v>0</v>
      </c>
      <c r="J161" s="66">
        <f t="shared" si="36"/>
        <v>0</v>
      </c>
      <c r="K161" s="67">
        <f t="shared" si="36"/>
        <v>0</v>
      </c>
      <c r="L161" s="34">
        <f t="shared" si="36"/>
        <v>0</v>
      </c>
      <c r="M161" s="34">
        <f t="shared" si="36"/>
        <v>0</v>
      </c>
      <c r="N161" s="34">
        <f t="shared" si="36"/>
        <v>0</v>
      </c>
      <c r="O161" s="34">
        <f t="shared" si="36"/>
        <v>0</v>
      </c>
      <c r="P161" s="34">
        <f t="shared" si="36"/>
        <v>0</v>
      </c>
      <c r="Q161" s="34">
        <f t="shared" si="36"/>
        <v>0</v>
      </c>
      <c r="R161" s="34">
        <f t="shared" si="36"/>
        <v>0</v>
      </c>
      <c r="S161" s="34">
        <f t="shared" si="36"/>
        <v>0</v>
      </c>
      <c r="T161" s="34">
        <f t="shared" si="36"/>
        <v>0</v>
      </c>
      <c r="U161" s="34">
        <f t="shared" si="36"/>
        <v>0</v>
      </c>
      <c r="V161" s="34">
        <f t="shared" si="36"/>
        <v>0</v>
      </c>
      <c r="W161" s="33">
        <f t="shared" si="36"/>
        <v>0</v>
      </c>
      <c r="Y161" s="370"/>
    </row>
    <row r="162" spans="2:25" s="72" customFormat="1" outlineLevel="1" x14ac:dyDescent="0.2">
      <c r="B162" s="25"/>
      <c r="C162" s="23"/>
      <c r="D162" s="23"/>
      <c r="E162" s="24"/>
      <c r="F162" s="27" t="s">
        <v>164</v>
      </c>
      <c r="G162" s="337"/>
      <c r="H162" s="342"/>
      <c r="I162" s="343"/>
      <c r="J162" s="343"/>
      <c r="K162" s="344"/>
      <c r="L162" s="345"/>
      <c r="M162" s="346"/>
      <c r="N162" s="343"/>
      <c r="O162" s="343"/>
      <c r="P162" s="343"/>
      <c r="Q162" s="343"/>
      <c r="R162" s="343"/>
      <c r="S162" s="343"/>
      <c r="T162" s="343"/>
      <c r="U162" s="343"/>
      <c r="V162" s="347"/>
      <c r="W162" s="337"/>
      <c r="Y162" s="367"/>
    </row>
    <row r="163" spans="2:25" s="72" customFormat="1" outlineLevel="1" x14ac:dyDescent="0.2">
      <c r="B163" s="25"/>
      <c r="C163" s="23"/>
      <c r="D163" s="23"/>
      <c r="E163" s="24"/>
      <c r="F163" s="27" t="s">
        <v>165</v>
      </c>
      <c r="G163" s="337"/>
      <c r="H163" s="342"/>
      <c r="I163" s="343"/>
      <c r="J163" s="343"/>
      <c r="K163" s="344"/>
      <c r="L163" s="345"/>
      <c r="M163" s="346"/>
      <c r="N163" s="343"/>
      <c r="O163" s="343"/>
      <c r="P163" s="343"/>
      <c r="Q163" s="343"/>
      <c r="R163" s="343"/>
      <c r="S163" s="343"/>
      <c r="T163" s="343"/>
      <c r="U163" s="343"/>
      <c r="V163" s="347"/>
      <c r="W163" s="337"/>
      <c r="Y163" s="367"/>
    </row>
    <row r="164" spans="2:25" s="72" customFormat="1" outlineLevel="1" x14ac:dyDescent="0.2">
      <c r="B164" s="25"/>
      <c r="C164" s="23"/>
      <c r="D164" s="23"/>
      <c r="E164" s="24"/>
      <c r="F164" s="27" t="s">
        <v>333</v>
      </c>
      <c r="G164" s="337"/>
      <c r="H164" s="342"/>
      <c r="I164" s="343"/>
      <c r="J164" s="343"/>
      <c r="K164" s="344"/>
      <c r="L164" s="345"/>
      <c r="M164" s="346"/>
      <c r="N164" s="343"/>
      <c r="O164" s="343"/>
      <c r="P164" s="343"/>
      <c r="Q164" s="343"/>
      <c r="R164" s="343"/>
      <c r="S164" s="343"/>
      <c r="T164" s="343"/>
      <c r="U164" s="343"/>
      <c r="V164" s="347"/>
      <c r="W164" s="337"/>
      <c r="Y164" s="367"/>
    </row>
    <row r="165" spans="2:25" s="72" customFormat="1" x14ac:dyDescent="0.2">
      <c r="B165" s="25"/>
      <c r="C165" s="23"/>
      <c r="D165" s="23" t="s">
        <v>58</v>
      </c>
      <c r="E165" s="24"/>
      <c r="F165" s="24"/>
      <c r="G165" s="69"/>
      <c r="H165" s="70"/>
      <c r="I165" s="66"/>
      <c r="J165" s="66"/>
      <c r="K165" s="67"/>
      <c r="L165" s="34"/>
      <c r="M165" s="34"/>
      <c r="N165" s="34"/>
      <c r="O165" s="34"/>
      <c r="P165" s="34"/>
      <c r="Q165" s="34"/>
      <c r="R165" s="34"/>
      <c r="S165" s="34"/>
      <c r="T165" s="34"/>
      <c r="U165" s="34"/>
      <c r="V165" s="34"/>
      <c r="W165" s="33"/>
      <c r="Y165" s="584"/>
    </row>
    <row r="166" spans="2:25" s="72" customFormat="1" x14ac:dyDescent="0.2">
      <c r="B166" s="25"/>
      <c r="C166" s="23"/>
      <c r="D166" s="23"/>
      <c r="E166" s="24" t="s">
        <v>172</v>
      </c>
      <c r="F166" s="24"/>
      <c r="G166" s="69">
        <f t="shared" ref="G166:W166" si="37">SUBTOTAL(9,G167:G168)</f>
        <v>0</v>
      </c>
      <c r="H166" s="70">
        <f t="shared" si="37"/>
        <v>0</v>
      </c>
      <c r="I166" s="66">
        <f t="shared" si="37"/>
        <v>0</v>
      </c>
      <c r="J166" s="66">
        <f t="shared" si="37"/>
        <v>0</v>
      </c>
      <c r="K166" s="67">
        <f t="shared" si="37"/>
        <v>0</v>
      </c>
      <c r="L166" s="34">
        <f t="shared" si="37"/>
        <v>0</v>
      </c>
      <c r="M166" s="34">
        <f t="shared" si="37"/>
        <v>0</v>
      </c>
      <c r="N166" s="34">
        <f t="shared" si="37"/>
        <v>0</v>
      </c>
      <c r="O166" s="34">
        <f t="shared" si="37"/>
        <v>0</v>
      </c>
      <c r="P166" s="34">
        <f t="shared" si="37"/>
        <v>0</v>
      </c>
      <c r="Q166" s="34">
        <f t="shared" si="37"/>
        <v>0</v>
      </c>
      <c r="R166" s="34">
        <f t="shared" si="37"/>
        <v>0</v>
      </c>
      <c r="S166" s="34">
        <f t="shared" si="37"/>
        <v>0</v>
      </c>
      <c r="T166" s="34">
        <f t="shared" si="37"/>
        <v>0</v>
      </c>
      <c r="U166" s="34">
        <f t="shared" si="37"/>
        <v>0</v>
      </c>
      <c r="V166" s="34">
        <f t="shared" si="37"/>
        <v>0</v>
      </c>
      <c r="W166" s="33">
        <f t="shared" si="37"/>
        <v>0</v>
      </c>
      <c r="Y166" s="583"/>
    </row>
    <row r="167" spans="2:25" s="72" customFormat="1" outlineLevel="1" x14ac:dyDescent="0.2">
      <c r="B167" s="25"/>
      <c r="C167" s="23"/>
      <c r="D167" s="23"/>
      <c r="E167" s="24"/>
      <c r="F167" s="27" t="s">
        <v>61</v>
      </c>
      <c r="G167" s="337"/>
      <c r="H167" s="342"/>
      <c r="I167" s="343"/>
      <c r="J167" s="343"/>
      <c r="K167" s="344"/>
      <c r="L167" s="345"/>
      <c r="M167" s="346"/>
      <c r="N167" s="343"/>
      <c r="O167" s="343"/>
      <c r="P167" s="343"/>
      <c r="Q167" s="343"/>
      <c r="R167" s="343"/>
      <c r="S167" s="343"/>
      <c r="T167" s="343"/>
      <c r="U167" s="343"/>
      <c r="V167" s="347"/>
      <c r="W167" s="337"/>
      <c r="Y167" s="367"/>
    </row>
    <row r="168" spans="2:25" s="72" customFormat="1" outlineLevel="1" x14ac:dyDescent="0.2">
      <c r="B168" s="25"/>
      <c r="C168" s="23"/>
      <c r="D168" s="23"/>
      <c r="E168" s="24"/>
      <c r="F168" s="27" t="s">
        <v>173</v>
      </c>
      <c r="G168" s="337"/>
      <c r="H168" s="342"/>
      <c r="I168" s="343"/>
      <c r="J168" s="343"/>
      <c r="K168" s="344"/>
      <c r="L168" s="345"/>
      <c r="M168" s="346"/>
      <c r="N168" s="343"/>
      <c r="O168" s="343"/>
      <c r="P168" s="343"/>
      <c r="Q168" s="343"/>
      <c r="R168" s="343"/>
      <c r="S168" s="343"/>
      <c r="T168" s="343"/>
      <c r="U168" s="343"/>
      <c r="V168" s="347"/>
      <c r="W168" s="337"/>
      <c r="Y168" s="367"/>
    </row>
    <row r="169" spans="2:25" s="72" customFormat="1" x14ac:dyDescent="0.2">
      <c r="B169" s="25"/>
      <c r="C169" s="23"/>
      <c r="D169" s="23"/>
      <c r="E169" s="24" t="s">
        <v>166</v>
      </c>
      <c r="F169" s="24"/>
      <c r="G169" s="69">
        <f t="shared" ref="G169:W169" si="38">SUBTOTAL(9,G170:G172)</f>
        <v>0</v>
      </c>
      <c r="H169" s="70">
        <f t="shared" si="38"/>
        <v>0</v>
      </c>
      <c r="I169" s="66">
        <f t="shared" si="38"/>
        <v>0</v>
      </c>
      <c r="J169" s="66">
        <f t="shared" si="38"/>
        <v>0</v>
      </c>
      <c r="K169" s="67">
        <f t="shared" si="38"/>
        <v>0</v>
      </c>
      <c r="L169" s="34">
        <f t="shared" si="38"/>
        <v>0</v>
      </c>
      <c r="M169" s="34">
        <f t="shared" si="38"/>
        <v>0</v>
      </c>
      <c r="N169" s="34">
        <f t="shared" si="38"/>
        <v>0</v>
      </c>
      <c r="O169" s="34">
        <f t="shared" si="38"/>
        <v>0</v>
      </c>
      <c r="P169" s="34">
        <f t="shared" si="38"/>
        <v>0</v>
      </c>
      <c r="Q169" s="34">
        <f t="shared" si="38"/>
        <v>0</v>
      </c>
      <c r="R169" s="34">
        <f t="shared" si="38"/>
        <v>0</v>
      </c>
      <c r="S169" s="34">
        <f t="shared" si="38"/>
        <v>0</v>
      </c>
      <c r="T169" s="34">
        <f t="shared" si="38"/>
        <v>0</v>
      </c>
      <c r="U169" s="34">
        <f t="shared" si="38"/>
        <v>0</v>
      </c>
      <c r="V169" s="34">
        <f t="shared" si="38"/>
        <v>0</v>
      </c>
      <c r="W169" s="33">
        <f t="shared" si="38"/>
        <v>0</v>
      </c>
      <c r="Y169" s="370"/>
    </row>
    <row r="170" spans="2:25" s="72" customFormat="1" outlineLevel="1" x14ac:dyDescent="0.2">
      <c r="B170" s="25"/>
      <c r="C170" s="23"/>
      <c r="D170" s="23"/>
      <c r="E170" s="24"/>
      <c r="F170" s="27" t="s">
        <v>59</v>
      </c>
      <c r="G170" s="337"/>
      <c r="H170" s="342"/>
      <c r="I170" s="343"/>
      <c r="J170" s="343"/>
      <c r="K170" s="344"/>
      <c r="L170" s="345"/>
      <c r="M170" s="346"/>
      <c r="N170" s="343"/>
      <c r="O170" s="343"/>
      <c r="P170" s="343"/>
      <c r="Q170" s="343"/>
      <c r="R170" s="343"/>
      <c r="S170" s="343"/>
      <c r="T170" s="343"/>
      <c r="U170" s="343"/>
      <c r="V170" s="347"/>
      <c r="W170" s="337"/>
      <c r="Y170" s="367"/>
    </row>
    <row r="171" spans="2:25" s="72" customFormat="1" outlineLevel="1" x14ac:dyDescent="0.2">
      <c r="B171" s="25"/>
      <c r="C171" s="23"/>
      <c r="D171" s="23"/>
      <c r="E171" s="24"/>
      <c r="F171" s="27" t="s">
        <v>167</v>
      </c>
      <c r="G171" s="337"/>
      <c r="H171" s="342"/>
      <c r="I171" s="343"/>
      <c r="J171" s="343"/>
      <c r="K171" s="344"/>
      <c r="L171" s="345"/>
      <c r="M171" s="346"/>
      <c r="N171" s="343"/>
      <c r="O171" s="343"/>
      <c r="P171" s="343"/>
      <c r="Q171" s="343"/>
      <c r="R171" s="343"/>
      <c r="S171" s="343"/>
      <c r="T171" s="343"/>
      <c r="U171" s="343"/>
      <c r="V171" s="347"/>
      <c r="W171" s="337"/>
      <c r="Y171" s="367"/>
    </row>
    <row r="172" spans="2:25" s="72" customFormat="1" outlineLevel="1" x14ac:dyDescent="0.2">
      <c r="B172" s="25"/>
      <c r="C172" s="23"/>
      <c r="D172" s="23"/>
      <c r="E172" s="24"/>
      <c r="F172" s="27" t="s">
        <v>168</v>
      </c>
      <c r="G172" s="337"/>
      <c r="H172" s="342"/>
      <c r="I172" s="343"/>
      <c r="J172" s="343"/>
      <c r="K172" s="344"/>
      <c r="L172" s="345"/>
      <c r="M172" s="346"/>
      <c r="N172" s="343"/>
      <c r="O172" s="343"/>
      <c r="P172" s="343"/>
      <c r="Q172" s="343"/>
      <c r="R172" s="343"/>
      <c r="S172" s="343"/>
      <c r="T172" s="343"/>
      <c r="U172" s="343"/>
      <c r="V172" s="347"/>
      <c r="W172" s="337"/>
      <c r="Y172" s="367"/>
    </row>
    <row r="173" spans="2:25" s="72" customFormat="1" x14ac:dyDescent="0.2">
      <c r="B173" s="25"/>
      <c r="C173" s="23"/>
      <c r="D173" s="23"/>
      <c r="E173" s="24" t="s">
        <v>174</v>
      </c>
      <c r="F173" s="24"/>
      <c r="G173" s="69">
        <f t="shared" ref="G173:W173" si="39">SUBTOTAL(9,G174:G175)</f>
        <v>0</v>
      </c>
      <c r="H173" s="70">
        <f t="shared" si="39"/>
        <v>0</v>
      </c>
      <c r="I173" s="66">
        <f t="shared" si="39"/>
        <v>0</v>
      </c>
      <c r="J173" s="66">
        <f t="shared" si="39"/>
        <v>0</v>
      </c>
      <c r="K173" s="67">
        <f t="shared" si="39"/>
        <v>0</v>
      </c>
      <c r="L173" s="34">
        <f t="shared" si="39"/>
        <v>0</v>
      </c>
      <c r="M173" s="34">
        <f t="shared" si="39"/>
        <v>0</v>
      </c>
      <c r="N173" s="34">
        <f t="shared" si="39"/>
        <v>0</v>
      </c>
      <c r="O173" s="34">
        <f t="shared" si="39"/>
        <v>0</v>
      </c>
      <c r="P173" s="34">
        <f t="shared" si="39"/>
        <v>0</v>
      </c>
      <c r="Q173" s="34">
        <f t="shared" si="39"/>
        <v>0</v>
      </c>
      <c r="R173" s="34">
        <f t="shared" si="39"/>
        <v>0</v>
      </c>
      <c r="S173" s="34">
        <f t="shared" si="39"/>
        <v>0</v>
      </c>
      <c r="T173" s="34">
        <f t="shared" si="39"/>
        <v>0</v>
      </c>
      <c r="U173" s="34">
        <f t="shared" si="39"/>
        <v>0</v>
      </c>
      <c r="V173" s="34">
        <f t="shared" si="39"/>
        <v>0</v>
      </c>
      <c r="W173" s="33">
        <f t="shared" si="39"/>
        <v>0</v>
      </c>
      <c r="Y173" s="370"/>
    </row>
    <row r="174" spans="2:25" s="72" customFormat="1" outlineLevel="1" x14ac:dyDescent="0.2">
      <c r="B174" s="25"/>
      <c r="C174" s="23"/>
      <c r="D174" s="23"/>
      <c r="E174" s="24"/>
      <c r="F174" s="27" t="s">
        <v>62</v>
      </c>
      <c r="G174" s="337"/>
      <c r="H174" s="342"/>
      <c r="I174" s="343"/>
      <c r="J174" s="343"/>
      <c r="K174" s="344"/>
      <c r="L174" s="345"/>
      <c r="M174" s="346"/>
      <c r="N174" s="343"/>
      <c r="O174" s="343"/>
      <c r="P174" s="343"/>
      <c r="Q174" s="343"/>
      <c r="R174" s="343"/>
      <c r="S174" s="343"/>
      <c r="T174" s="343"/>
      <c r="U174" s="343"/>
      <c r="V174" s="347"/>
      <c r="W174" s="337"/>
      <c r="Y174" s="367"/>
    </row>
    <row r="175" spans="2:25" s="72" customFormat="1" outlineLevel="1" x14ac:dyDescent="0.2">
      <c r="B175" s="25"/>
      <c r="C175" s="23"/>
      <c r="D175" s="23"/>
      <c r="E175" s="24"/>
      <c r="F175" s="27" t="s">
        <v>175</v>
      </c>
      <c r="G175" s="337"/>
      <c r="H175" s="342"/>
      <c r="I175" s="343"/>
      <c r="J175" s="343"/>
      <c r="K175" s="344"/>
      <c r="L175" s="345"/>
      <c r="M175" s="346"/>
      <c r="N175" s="343"/>
      <c r="O175" s="343"/>
      <c r="P175" s="343"/>
      <c r="Q175" s="343"/>
      <c r="R175" s="343"/>
      <c r="S175" s="343"/>
      <c r="T175" s="343"/>
      <c r="U175" s="343"/>
      <c r="V175" s="347"/>
      <c r="W175" s="337"/>
      <c r="Y175" s="367"/>
    </row>
    <row r="176" spans="2:25" s="72" customFormat="1" x14ac:dyDescent="0.2">
      <c r="B176" s="25"/>
      <c r="C176" s="23"/>
      <c r="D176" s="23"/>
      <c r="E176" s="24" t="s">
        <v>169</v>
      </c>
      <c r="F176" s="24"/>
      <c r="G176" s="69">
        <f t="shared" ref="G176:W176" si="40">SUBTOTAL(9,G177:G179)</f>
        <v>0</v>
      </c>
      <c r="H176" s="70">
        <f t="shared" si="40"/>
        <v>0</v>
      </c>
      <c r="I176" s="66">
        <f t="shared" si="40"/>
        <v>0</v>
      </c>
      <c r="J176" s="66">
        <f t="shared" si="40"/>
        <v>0</v>
      </c>
      <c r="K176" s="67">
        <f t="shared" si="40"/>
        <v>0</v>
      </c>
      <c r="L176" s="34">
        <f t="shared" si="40"/>
        <v>0</v>
      </c>
      <c r="M176" s="34">
        <f t="shared" si="40"/>
        <v>0</v>
      </c>
      <c r="N176" s="34">
        <f t="shared" si="40"/>
        <v>0</v>
      </c>
      <c r="O176" s="34">
        <f t="shared" si="40"/>
        <v>0</v>
      </c>
      <c r="P176" s="34">
        <f t="shared" si="40"/>
        <v>0</v>
      </c>
      <c r="Q176" s="34">
        <f t="shared" si="40"/>
        <v>0</v>
      </c>
      <c r="R176" s="34">
        <f t="shared" si="40"/>
        <v>0</v>
      </c>
      <c r="S176" s="34">
        <f t="shared" si="40"/>
        <v>0</v>
      </c>
      <c r="T176" s="34">
        <f t="shared" si="40"/>
        <v>0</v>
      </c>
      <c r="U176" s="34">
        <f t="shared" si="40"/>
        <v>0</v>
      </c>
      <c r="V176" s="34">
        <f t="shared" si="40"/>
        <v>0</v>
      </c>
      <c r="W176" s="33">
        <f t="shared" si="40"/>
        <v>0</v>
      </c>
      <c r="Y176" s="370"/>
    </row>
    <row r="177" spans="2:25" s="72" customFormat="1" outlineLevel="1" x14ac:dyDescent="0.2">
      <c r="B177" s="25"/>
      <c r="C177" s="23"/>
      <c r="D177" s="23"/>
      <c r="E177" s="24"/>
      <c r="F177" s="27" t="s">
        <v>60</v>
      </c>
      <c r="G177" s="337"/>
      <c r="H177" s="342"/>
      <c r="I177" s="343"/>
      <c r="J177" s="343"/>
      <c r="K177" s="344"/>
      <c r="L177" s="345"/>
      <c r="M177" s="346"/>
      <c r="N177" s="343"/>
      <c r="O177" s="343"/>
      <c r="P177" s="343"/>
      <c r="Q177" s="343"/>
      <c r="R177" s="343"/>
      <c r="S177" s="343"/>
      <c r="T177" s="343"/>
      <c r="U177" s="343"/>
      <c r="V177" s="347"/>
      <c r="W177" s="337"/>
      <c r="Y177" s="367"/>
    </row>
    <row r="178" spans="2:25" s="72" customFormat="1" outlineLevel="1" x14ac:dyDescent="0.2">
      <c r="B178" s="25"/>
      <c r="C178" s="23"/>
      <c r="D178" s="23"/>
      <c r="E178" s="24"/>
      <c r="F178" s="27" t="s">
        <v>170</v>
      </c>
      <c r="G178" s="337"/>
      <c r="H178" s="342"/>
      <c r="I178" s="343"/>
      <c r="J178" s="343"/>
      <c r="K178" s="344"/>
      <c r="L178" s="345"/>
      <c r="M178" s="346"/>
      <c r="N178" s="343"/>
      <c r="O178" s="343"/>
      <c r="P178" s="343"/>
      <c r="Q178" s="343"/>
      <c r="R178" s="343"/>
      <c r="S178" s="343"/>
      <c r="T178" s="343"/>
      <c r="U178" s="343"/>
      <c r="V178" s="347"/>
      <c r="W178" s="337"/>
      <c r="Y178" s="367"/>
    </row>
    <row r="179" spans="2:25" s="72" customFormat="1" outlineLevel="1" x14ac:dyDescent="0.2">
      <c r="B179" s="25"/>
      <c r="C179" s="23"/>
      <c r="D179" s="23"/>
      <c r="E179" s="24"/>
      <c r="F179" s="27" t="s">
        <v>171</v>
      </c>
      <c r="G179" s="337"/>
      <c r="H179" s="342"/>
      <c r="I179" s="343"/>
      <c r="J179" s="343"/>
      <c r="K179" s="344"/>
      <c r="L179" s="345"/>
      <c r="M179" s="346"/>
      <c r="N179" s="343"/>
      <c r="O179" s="343"/>
      <c r="P179" s="343"/>
      <c r="Q179" s="343"/>
      <c r="R179" s="343"/>
      <c r="S179" s="343"/>
      <c r="T179" s="343"/>
      <c r="U179" s="343"/>
      <c r="V179" s="347"/>
      <c r="W179" s="337"/>
      <c r="Y179" s="367"/>
    </row>
    <row r="180" spans="2:25" s="72" customFormat="1" x14ac:dyDescent="0.2">
      <c r="B180" s="25"/>
      <c r="C180" s="23"/>
      <c r="D180" s="23"/>
      <c r="E180" s="24" t="s">
        <v>334</v>
      </c>
      <c r="F180" s="24"/>
      <c r="G180" s="69">
        <f t="shared" ref="G180:W180" si="41">SUBTOTAL(9,G181:G182)</f>
        <v>0</v>
      </c>
      <c r="H180" s="70">
        <f t="shared" si="41"/>
        <v>0</v>
      </c>
      <c r="I180" s="66">
        <f t="shared" si="41"/>
        <v>0</v>
      </c>
      <c r="J180" s="66">
        <f t="shared" si="41"/>
        <v>0</v>
      </c>
      <c r="K180" s="67">
        <f t="shared" si="41"/>
        <v>0</v>
      </c>
      <c r="L180" s="34">
        <f t="shared" si="41"/>
        <v>0</v>
      </c>
      <c r="M180" s="34">
        <f t="shared" si="41"/>
        <v>0</v>
      </c>
      <c r="N180" s="34">
        <f t="shared" si="41"/>
        <v>0</v>
      </c>
      <c r="O180" s="34">
        <f t="shared" si="41"/>
        <v>0</v>
      </c>
      <c r="P180" s="34">
        <f t="shared" si="41"/>
        <v>0</v>
      </c>
      <c r="Q180" s="34">
        <f t="shared" si="41"/>
        <v>0</v>
      </c>
      <c r="R180" s="34">
        <f t="shared" si="41"/>
        <v>0</v>
      </c>
      <c r="S180" s="34">
        <f t="shared" si="41"/>
        <v>0</v>
      </c>
      <c r="T180" s="34">
        <f t="shared" si="41"/>
        <v>0</v>
      </c>
      <c r="U180" s="34">
        <f t="shared" si="41"/>
        <v>0</v>
      </c>
      <c r="V180" s="34">
        <f t="shared" si="41"/>
        <v>0</v>
      </c>
      <c r="W180" s="33">
        <f t="shared" si="41"/>
        <v>0</v>
      </c>
      <c r="Y180" s="370"/>
    </row>
    <row r="181" spans="2:25" s="72" customFormat="1" outlineLevel="1" x14ac:dyDescent="0.2">
      <c r="B181" s="25"/>
      <c r="C181" s="23"/>
      <c r="D181" s="23"/>
      <c r="E181" s="24"/>
      <c r="F181" s="27" t="s">
        <v>335</v>
      </c>
      <c r="G181" s="337"/>
      <c r="H181" s="342"/>
      <c r="I181" s="343"/>
      <c r="J181" s="343"/>
      <c r="K181" s="344"/>
      <c r="L181" s="345"/>
      <c r="M181" s="346"/>
      <c r="N181" s="343"/>
      <c r="O181" s="343"/>
      <c r="P181" s="343"/>
      <c r="Q181" s="343"/>
      <c r="R181" s="343"/>
      <c r="S181" s="343"/>
      <c r="T181" s="343"/>
      <c r="U181" s="343"/>
      <c r="V181" s="347"/>
      <c r="W181" s="337"/>
      <c r="Y181" s="367"/>
    </row>
    <row r="182" spans="2:25" s="72" customFormat="1" outlineLevel="1" x14ac:dyDescent="0.2">
      <c r="B182" s="25"/>
      <c r="C182" s="23"/>
      <c r="D182" s="23"/>
      <c r="E182" s="24"/>
      <c r="F182" s="27" t="s">
        <v>336</v>
      </c>
      <c r="G182" s="337"/>
      <c r="H182" s="342"/>
      <c r="I182" s="343"/>
      <c r="J182" s="343"/>
      <c r="K182" s="344"/>
      <c r="L182" s="345"/>
      <c r="M182" s="346"/>
      <c r="N182" s="343"/>
      <c r="O182" s="343"/>
      <c r="P182" s="343"/>
      <c r="Q182" s="343"/>
      <c r="R182" s="343"/>
      <c r="S182" s="343"/>
      <c r="T182" s="343"/>
      <c r="U182" s="343"/>
      <c r="V182" s="347"/>
      <c r="W182" s="337"/>
      <c r="Y182" s="367"/>
    </row>
    <row r="183" spans="2:25" s="72" customFormat="1" x14ac:dyDescent="0.2">
      <c r="B183" s="25"/>
      <c r="C183" s="23"/>
      <c r="D183" s="23"/>
      <c r="E183" s="24" t="s">
        <v>337</v>
      </c>
      <c r="F183" s="24"/>
      <c r="G183" s="69">
        <f t="shared" ref="G183:W183" si="42">SUBTOTAL(9,G184:G186)</f>
        <v>0</v>
      </c>
      <c r="H183" s="70">
        <f t="shared" si="42"/>
        <v>0</v>
      </c>
      <c r="I183" s="66">
        <f t="shared" si="42"/>
        <v>0</v>
      </c>
      <c r="J183" s="66">
        <f t="shared" si="42"/>
        <v>0</v>
      </c>
      <c r="K183" s="67">
        <f t="shared" si="42"/>
        <v>0</v>
      </c>
      <c r="L183" s="34">
        <f t="shared" si="42"/>
        <v>0</v>
      </c>
      <c r="M183" s="34">
        <f t="shared" si="42"/>
        <v>0</v>
      </c>
      <c r="N183" s="34">
        <f t="shared" si="42"/>
        <v>0</v>
      </c>
      <c r="O183" s="34">
        <f t="shared" si="42"/>
        <v>0</v>
      </c>
      <c r="P183" s="34">
        <f t="shared" si="42"/>
        <v>0</v>
      </c>
      <c r="Q183" s="34">
        <f t="shared" si="42"/>
        <v>0</v>
      </c>
      <c r="R183" s="34">
        <f t="shared" si="42"/>
        <v>0</v>
      </c>
      <c r="S183" s="34">
        <f t="shared" si="42"/>
        <v>0</v>
      </c>
      <c r="T183" s="34">
        <f t="shared" si="42"/>
        <v>0</v>
      </c>
      <c r="U183" s="34">
        <f t="shared" si="42"/>
        <v>0</v>
      </c>
      <c r="V183" s="34">
        <f t="shared" si="42"/>
        <v>0</v>
      </c>
      <c r="W183" s="33">
        <f t="shared" si="42"/>
        <v>0</v>
      </c>
      <c r="Y183" s="370"/>
    </row>
    <row r="184" spans="2:25" s="72" customFormat="1" outlineLevel="1" x14ac:dyDescent="0.2">
      <c r="B184" s="25"/>
      <c r="C184" s="23"/>
      <c r="D184" s="23"/>
      <c r="E184" s="24"/>
      <c r="F184" s="27" t="s">
        <v>338</v>
      </c>
      <c r="G184" s="337"/>
      <c r="H184" s="342"/>
      <c r="I184" s="343"/>
      <c r="J184" s="343"/>
      <c r="K184" s="344"/>
      <c r="L184" s="345"/>
      <c r="M184" s="346"/>
      <c r="N184" s="343"/>
      <c r="O184" s="343"/>
      <c r="P184" s="343"/>
      <c r="Q184" s="343"/>
      <c r="R184" s="343"/>
      <c r="S184" s="343"/>
      <c r="T184" s="343"/>
      <c r="U184" s="343"/>
      <c r="V184" s="347"/>
      <c r="W184" s="337"/>
      <c r="Y184" s="367"/>
    </row>
    <row r="185" spans="2:25" s="72" customFormat="1" outlineLevel="1" x14ac:dyDescent="0.2">
      <c r="B185" s="25"/>
      <c r="C185" s="23"/>
      <c r="D185" s="23"/>
      <c r="E185" s="24"/>
      <c r="F185" s="27" t="s">
        <v>339</v>
      </c>
      <c r="G185" s="337"/>
      <c r="H185" s="342"/>
      <c r="I185" s="343"/>
      <c r="J185" s="343"/>
      <c r="K185" s="344"/>
      <c r="L185" s="345"/>
      <c r="M185" s="346"/>
      <c r="N185" s="343"/>
      <c r="O185" s="343"/>
      <c r="P185" s="343"/>
      <c r="Q185" s="343"/>
      <c r="R185" s="343"/>
      <c r="S185" s="343"/>
      <c r="T185" s="343"/>
      <c r="U185" s="343"/>
      <c r="V185" s="347"/>
      <c r="W185" s="337"/>
      <c r="Y185" s="367"/>
    </row>
    <row r="186" spans="2:25" s="72" customFormat="1" outlineLevel="1" x14ac:dyDescent="0.2">
      <c r="B186" s="25"/>
      <c r="C186" s="23"/>
      <c r="D186" s="23"/>
      <c r="E186" s="24"/>
      <c r="F186" s="27" t="s">
        <v>340</v>
      </c>
      <c r="G186" s="337"/>
      <c r="H186" s="342"/>
      <c r="I186" s="343"/>
      <c r="J186" s="343"/>
      <c r="K186" s="344"/>
      <c r="L186" s="345"/>
      <c r="M186" s="346"/>
      <c r="N186" s="343"/>
      <c r="O186" s="343"/>
      <c r="P186" s="343"/>
      <c r="Q186" s="343"/>
      <c r="R186" s="343"/>
      <c r="S186" s="343"/>
      <c r="T186" s="343"/>
      <c r="U186" s="343"/>
      <c r="V186" s="347"/>
      <c r="W186" s="337"/>
      <c r="Y186" s="367"/>
    </row>
    <row r="187" spans="2:25" s="72" customFormat="1" x14ac:dyDescent="0.2">
      <c r="B187" s="25"/>
      <c r="C187" s="23"/>
      <c r="D187" s="23" t="s">
        <v>183</v>
      </c>
      <c r="E187" s="24"/>
      <c r="F187" s="24"/>
      <c r="G187" s="69"/>
      <c r="H187" s="70"/>
      <c r="I187" s="66"/>
      <c r="J187" s="66"/>
      <c r="K187" s="67"/>
      <c r="L187" s="34"/>
      <c r="M187" s="34"/>
      <c r="N187" s="34"/>
      <c r="O187" s="34"/>
      <c r="P187" s="34"/>
      <c r="Q187" s="34"/>
      <c r="R187" s="34"/>
      <c r="S187" s="34"/>
      <c r="T187" s="34"/>
      <c r="U187" s="34"/>
      <c r="V187" s="34"/>
      <c r="W187" s="33"/>
      <c r="Y187" s="584"/>
    </row>
    <row r="188" spans="2:25" s="72" customFormat="1" x14ac:dyDescent="0.2">
      <c r="B188" s="25"/>
      <c r="C188" s="23"/>
      <c r="D188" s="23"/>
      <c r="E188" s="24" t="s">
        <v>184</v>
      </c>
      <c r="F188" s="24"/>
      <c r="G188" s="69">
        <f t="shared" ref="G188:W188" si="43">SUBTOTAL(9,G189:G190)</f>
        <v>0</v>
      </c>
      <c r="H188" s="70">
        <f t="shared" si="43"/>
        <v>0</v>
      </c>
      <c r="I188" s="66">
        <f t="shared" si="43"/>
        <v>0</v>
      </c>
      <c r="J188" s="66">
        <f t="shared" si="43"/>
        <v>0</v>
      </c>
      <c r="K188" s="67">
        <f t="shared" si="43"/>
        <v>0</v>
      </c>
      <c r="L188" s="34">
        <f t="shared" si="43"/>
        <v>0</v>
      </c>
      <c r="M188" s="34">
        <f t="shared" si="43"/>
        <v>0</v>
      </c>
      <c r="N188" s="34">
        <f t="shared" si="43"/>
        <v>0</v>
      </c>
      <c r="O188" s="34">
        <f t="shared" si="43"/>
        <v>0</v>
      </c>
      <c r="P188" s="34">
        <f t="shared" si="43"/>
        <v>0</v>
      </c>
      <c r="Q188" s="34">
        <f t="shared" si="43"/>
        <v>0</v>
      </c>
      <c r="R188" s="34">
        <f t="shared" si="43"/>
        <v>0</v>
      </c>
      <c r="S188" s="34">
        <f t="shared" si="43"/>
        <v>0</v>
      </c>
      <c r="T188" s="34">
        <f t="shared" si="43"/>
        <v>0</v>
      </c>
      <c r="U188" s="34">
        <f t="shared" si="43"/>
        <v>0</v>
      </c>
      <c r="V188" s="34">
        <f t="shared" si="43"/>
        <v>0</v>
      </c>
      <c r="W188" s="33">
        <f t="shared" si="43"/>
        <v>0</v>
      </c>
      <c r="Y188" s="583"/>
    </row>
    <row r="189" spans="2:25" s="72" customFormat="1" outlineLevel="1" x14ac:dyDescent="0.2">
      <c r="B189" s="25"/>
      <c r="C189" s="23"/>
      <c r="D189" s="23"/>
      <c r="E189" s="24"/>
      <c r="F189" s="27" t="s">
        <v>176</v>
      </c>
      <c r="G189" s="337"/>
      <c r="H189" s="342"/>
      <c r="I189" s="343"/>
      <c r="J189" s="343"/>
      <c r="K189" s="344"/>
      <c r="L189" s="345"/>
      <c r="M189" s="346"/>
      <c r="N189" s="343"/>
      <c r="O189" s="343"/>
      <c r="P189" s="343"/>
      <c r="Q189" s="343"/>
      <c r="R189" s="343"/>
      <c r="S189" s="343"/>
      <c r="T189" s="343"/>
      <c r="U189" s="343"/>
      <c r="V189" s="347"/>
      <c r="W189" s="337"/>
      <c r="Y189" s="367"/>
    </row>
    <row r="190" spans="2:25" s="72" customFormat="1" outlineLevel="1" x14ac:dyDescent="0.2">
      <c r="B190" s="25"/>
      <c r="C190" s="23"/>
      <c r="D190" s="23"/>
      <c r="E190" s="24"/>
      <c r="F190" s="27" t="s">
        <v>180</v>
      </c>
      <c r="G190" s="337"/>
      <c r="H190" s="342"/>
      <c r="I190" s="343"/>
      <c r="J190" s="343"/>
      <c r="K190" s="344"/>
      <c r="L190" s="345"/>
      <c r="M190" s="346"/>
      <c r="N190" s="343"/>
      <c r="O190" s="343"/>
      <c r="P190" s="343"/>
      <c r="Q190" s="343"/>
      <c r="R190" s="343"/>
      <c r="S190" s="343"/>
      <c r="T190" s="343"/>
      <c r="U190" s="343"/>
      <c r="V190" s="347"/>
      <c r="W190" s="337"/>
      <c r="Y190" s="367"/>
    </row>
    <row r="191" spans="2:25" s="72" customFormat="1" x14ac:dyDescent="0.2">
      <c r="B191" s="25"/>
      <c r="C191" s="23"/>
      <c r="D191" s="23"/>
      <c r="E191" s="24" t="s">
        <v>185</v>
      </c>
      <c r="F191" s="24"/>
      <c r="G191" s="69">
        <f t="shared" ref="G191:W191" si="44">SUBTOTAL(9,G192:G193)</f>
        <v>0</v>
      </c>
      <c r="H191" s="70">
        <f t="shared" si="44"/>
        <v>0</v>
      </c>
      <c r="I191" s="66">
        <f t="shared" si="44"/>
        <v>0</v>
      </c>
      <c r="J191" s="66">
        <f t="shared" si="44"/>
        <v>0</v>
      </c>
      <c r="K191" s="67">
        <f t="shared" si="44"/>
        <v>0</v>
      </c>
      <c r="L191" s="34">
        <f t="shared" si="44"/>
        <v>0</v>
      </c>
      <c r="M191" s="34">
        <f t="shared" si="44"/>
        <v>0</v>
      </c>
      <c r="N191" s="34">
        <f t="shared" si="44"/>
        <v>0</v>
      </c>
      <c r="O191" s="34">
        <f t="shared" si="44"/>
        <v>0</v>
      </c>
      <c r="P191" s="34">
        <f t="shared" si="44"/>
        <v>0</v>
      </c>
      <c r="Q191" s="34">
        <f t="shared" si="44"/>
        <v>0</v>
      </c>
      <c r="R191" s="34">
        <f t="shared" si="44"/>
        <v>0</v>
      </c>
      <c r="S191" s="34">
        <f t="shared" si="44"/>
        <v>0</v>
      </c>
      <c r="T191" s="34">
        <f t="shared" si="44"/>
        <v>0</v>
      </c>
      <c r="U191" s="34">
        <f t="shared" si="44"/>
        <v>0</v>
      </c>
      <c r="V191" s="34">
        <f t="shared" si="44"/>
        <v>0</v>
      </c>
      <c r="W191" s="33">
        <f t="shared" si="44"/>
        <v>0</v>
      </c>
      <c r="Y191" s="370"/>
    </row>
    <row r="192" spans="2:25" s="72" customFormat="1" outlineLevel="1" x14ac:dyDescent="0.2">
      <c r="B192" s="25"/>
      <c r="C192" s="23"/>
      <c r="D192" s="23"/>
      <c r="E192" s="24"/>
      <c r="F192" s="27" t="s">
        <v>177</v>
      </c>
      <c r="G192" s="337"/>
      <c r="H192" s="342"/>
      <c r="I192" s="343"/>
      <c r="J192" s="343"/>
      <c r="K192" s="344"/>
      <c r="L192" s="345"/>
      <c r="M192" s="346"/>
      <c r="N192" s="343"/>
      <c r="O192" s="343"/>
      <c r="P192" s="343"/>
      <c r="Q192" s="343"/>
      <c r="R192" s="343"/>
      <c r="S192" s="343"/>
      <c r="T192" s="343"/>
      <c r="U192" s="343"/>
      <c r="V192" s="347"/>
      <c r="W192" s="337"/>
      <c r="Y192" s="367"/>
    </row>
    <row r="193" spans="2:25" s="72" customFormat="1" outlineLevel="1" x14ac:dyDescent="0.2">
      <c r="B193" s="25"/>
      <c r="C193" s="23"/>
      <c r="D193" s="23"/>
      <c r="E193" s="24"/>
      <c r="F193" s="27" t="s">
        <v>182</v>
      </c>
      <c r="G193" s="337"/>
      <c r="H193" s="342"/>
      <c r="I193" s="343"/>
      <c r="J193" s="343"/>
      <c r="K193" s="344"/>
      <c r="L193" s="345"/>
      <c r="M193" s="346"/>
      <c r="N193" s="343"/>
      <c r="O193" s="343"/>
      <c r="P193" s="343"/>
      <c r="Q193" s="343"/>
      <c r="R193" s="343"/>
      <c r="S193" s="343"/>
      <c r="T193" s="343"/>
      <c r="U193" s="343"/>
      <c r="V193" s="347"/>
      <c r="W193" s="337"/>
      <c r="Y193" s="367"/>
    </row>
    <row r="194" spans="2:25" s="72" customFormat="1" x14ac:dyDescent="0.2">
      <c r="B194" s="25"/>
      <c r="C194" s="23"/>
      <c r="D194" s="23"/>
      <c r="E194" s="24" t="s">
        <v>186</v>
      </c>
      <c r="F194" s="24"/>
      <c r="G194" s="69">
        <f t="shared" ref="G194:W194" si="45">SUBTOTAL(9,G195:G196)</f>
        <v>0</v>
      </c>
      <c r="H194" s="70">
        <f t="shared" si="45"/>
        <v>0</v>
      </c>
      <c r="I194" s="66">
        <f t="shared" si="45"/>
        <v>0</v>
      </c>
      <c r="J194" s="66">
        <f t="shared" si="45"/>
        <v>0</v>
      </c>
      <c r="K194" s="67">
        <f t="shared" si="45"/>
        <v>0</v>
      </c>
      <c r="L194" s="34">
        <f t="shared" si="45"/>
        <v>0</v>
      </c>
      <c r="M194" s="34">
        <f t="shared" si="45"/>
        <v>0</v>
      </c>
      <c r="N194" s="34">
        <f t="shared" si="45"/>
        <v>0</v>
      </c>
      <c r="O194" s="34">
        <f t="shared" si="45"/>
        <v>0</v>
      </c>
      <c r="P194" s="34">
        <f t="shared" si="45"/>
        <v>0</v>
      </c>
      <c r="Q194" s="34">
        <f t="shared" si="45"/>
        <v>0</v>
      </c>
      <c r="R194" s="34">
        <f t="shared" si="45"/>
        <v>0</v>
      </c>
      <c r="S194" s="34">
        <f t="shared" si="45"/>
        <v>0</v>
      </c>
      <c r="T194" s="34">
        <f t="shared" si="45"/>
        <v>0</v>
      </c>
      <c r="U194" s="34">
        <f t="shared" si="45"/>
        <v>0</v>
      </c>
      <c r="V194" s="34">
        <f t="shared" si="45"/>
        <v>0</v>
      </c>
      <c r="W194" s="33">
        <f t="shared" si="45"/>
        <v>0</v>
      </c>
      <c r="Y194" s="370"/>
    </row>
    <row r="195" spans="2:25" s="72" customFormat="1" outlineLevel="1" x14ac:dyDescent="0.2">
      <c r="B195" s="25"/>
      <c r="C195" s="23"/>
      <c r="D195" s="23"/>
      <c r="E195" s="24"/>
      <c r="F195" s="27" t="s">
        <v>178</v>
      </c>
      <c r="G195" s="337"/>
      <c r="H195" s="342"/>
      <c r="I195" s="343"/>
      <c r="J195" s="343"/>
      <c r="K195" s="344"/>
      <c r="L195" s="345"/>
      <c r="M195" s="346"/>
      <c r="N195" s="343"/>
      <c r="O195" s="343"/>
      <c r="P195" s="343"/>
      <c r="Q195" s="343"/>
      <c r="R195" s="343"/>
      <c r="S195" s="343"/>
      <c r="T195" s="343"/>
      <c r="U195" s="343"/>
      <c r="V195" s="347"/>
      <c r="W195" s="337"/>
      <c r="Y195" s="367"/>
    </row>
    <row r="196" spans="2:25" s="72" customFormat="1" outlineLevel="1" x14ac:dyDescent="0.2">
      <c r="B196" s="25"/>
      <c r="C196" s="23"/>
      <c r="D196" s="23"/>
      <c r="E196" s="24"/>
      <c r="F196" s="27" t="s">
        <v>181</v>
      </c>
      <c r="G196" s="337"/>
      <c r="H196" s="342"/>
      <c r="I196" s="343"/>
      <c r="J196" s="343"/>
      <c r="K196" s="344"/>
      <c r="L196" s="345"/>
      <c r="M196" s="346"/>
      <c r="N196" s="343"/>
      <c r="O196" s="343"/>
      <c r="P196" s="343"/>
      <c r="Q196" s="343"/>
      <c r="R196" s="343"/>
      <c r="S196" s="343"/>
      <c r="T196" s="343"/>
      <c r="U196" s="343"/>
      <c r="V196" s="347"/>
      <c r="W196" s="337"/>
      <c r="Y196" s="367"/>
    </row>
    <row r="197" spans="2:25" s="72" customFormat="1" x14ac:dyDescent="0.2">
      <c r="B197" s="25"/>
      <c r="C197" s="23"/>
      <c r="D197" s="23"/>
      <c r="E197" s="24" t="s">
        <v>187</v>
      </c>
      <c r="F197" s="24"/>
      <c r="G197" s="69">
        <f t="shared" ref="G197:W197" si="46">SUBTOTAL(9,G198:G199)</f>
        <v>0</v>
      </c>
      <c r="H197" s="70">
        <f t="shared" si="46"/>
        <v>0</v>
      </c>
      <c r="I197" s="66">
        <f t="shared" si="46"/>
        <v>0</v>
      </c>
      <c r="J197" s="66">
        <f t="shared" si="46"/>
        <v>0</v>
      </c>
      <c r="K197" s="67">
        <f t="shared" si="46"/>
        <v>0</v>
      </c>
      <c r="L197" s="34">
        <f t="shared" si="46"/>
        <v>0</v>
      </c>
      <c r="M197" s="34">
        <f t="shared" si="46"/>
        <v>0</v>
      </c>
      <c r="N197" s="34">
        <f t="shared" si="46"/>
        <v>0</v>
      </c>
      <c r="O197" s="34">
        <f t="shared" si="46"/>
        <v>0</v>
      </c>
      <c r="P197" s="34">
        <f t="shared" si="46"/>
        <v>0</v>
      </c>
      <c r="Q197" s="34">
        <f t="shared" si="46"/>
        <v>0</v>
      </c>
      <c r="R197" s="34">
        <f t="shared" si="46"/>
        <v>0</v>
      </c>
      <c r="S197" s="34">
        <f t="shared" si="46"/>
        <v>0</v>
      </c>
      <c r="T197" s="34">
        <f t="shared" si="46"/>
        <v>0</v>
      </c>
      <c r="U197" s="34">
        <f t="shared" si="46"/>
        <v>0</v>
      </c>
      <c r="V197" s="34">
        <f t="shared" si="46"/>
        <v>0</v>
      </c>
      <c r="W197" s="33">
        <f t="shared" si="46"/>
        <v>0</v>
      </c>
      <c r="Y197" s="370"/>
    </row>
    <row r="198" spans="2:25" s="72" customFormat="1" outlineLevel="1" x14ac:dyDescent="0.2">
      <c r="B198" s="25"/>
      <c r="C198" s="23"/>
      <c r="D198" s="23"/>
      <c r="E198" s="24"/>
      <c r="F198" s="27" t="s">
        <v>179</v>
      </c>
      <c r="G198" s="337"/>
      <c r="H198" s="342"/>
      <c r="I198" s="343"/>
      <c r="J198" s="343"/>
      <c r="K198" s="344"/>
      <c r="L198" s="345"/>
      <c r="M198" s="346"/>
      <c r="N198" s="343"/>
      <c r="O198" s="343"/>
      <c r="P198" s="343"/>
      <c r="Q198" s="343"/>
      <c r="R198" s="343"/>
      <c r="S198" s="343"/>
      <c r="T198" s="343"/>
      <c r="U198" s="343"/>
      <c r="V198" s="347"/>
      <c r="W198" s="337"/>
      <c r="Y198" s="367"/>
    </row>
    <row r="199" spans="2:25" s="72" customFormat="1" outlineLevel="1" x14ac:dyDescent="0.2">
      <c r="B199" s="25"/>
      <c r="C199" s="23"/>
      <c r="D199" s="23"/>
      <c r="E199" s="24"/>
      <c r="F199" s="27" t="s">
        <v>188</v>
      </c>
      <c r="G199" s="337"/>
      <c r="H199" s="342"/>
      <c r="I199" s="343"/>
      <c r="J199" s="343"/>
      <c r="K199" s="344"/>
      <c r="L199" s="345"/>
      <c r="M199" s="346"/>
      <c r="N199" s="343"/>
      <c r="O199" s="343"/>
      <c r="P199" s="343"/>
      <c r="Q199" s="343"/>
      <c r="R199" s="343"/>
      <c r="S199" s="343"/>
      <c r="T199" s="343"/>
      <c r="U199" s="343"/>
      <c r="V199" s="347"/>
      <c r="W199" s="337"/>
      <c r="Y199" s="367"/>
    </row>
    <row r="200" spans="2:25" s="72" customFormat="1" x14ac:dyDescent="0.2">
      <c r="B200" s="25"/>
      <c r="C200" s="23"/>
      <c r="D200" s="23"/>
      <c r="E200" s="24" t="s">
        <v>341</v>
      </c>
      <c r="F200" s="24"/>
      <c r="G200" s="69">
        <f t="shared" ref="G200:W200" si="47">SUBTOTAL(9,G201:G202)</f>
        <v>0</v>
      </c>
      <c r="H200" s="70">
        <f t="shared" si="47"/>
        <v>0</v>
      </c>
      <c r="I200" s="66">
        <f t="shared" si="47"/>
        <v>0</v>
      </c>
      <c r="J200" s="66">
        <f t="shared" si="47"/>
        <v>0</v>
      </c>
      <c r="K200" s="67">
        <f t="shared" si="47"/>
        <v>0</v>
      </c>
      <c r="L200" s="34">
        <f t="shared" si="47"/>
        <v>0</v>
      </c>
      <c r="M200" s="34">
        <f t="shared" si="47"/>
        <v>0</v>
      </c>
      <c r="N200" s="34">
        <f t="shared" si="47"/>
        <v>0</v>
      </c>
      <c r="O200" s="34">
        <f t="shared" si="47"/>
        <v>0</v>
      </c>
      <c r="P200" s="34">
        <f t="shared" si="47"/>
        <v>0</v>
      </c>
      <c r="Q200" s="34">
        <f t="shared" si="47"/>
        <v>0</v>
      </c>
      <c r="R200" s="34">
        <f t="shared" si="47"/>
        <v>0</v>
      </c>
      <c r="S200" s="34">
        <f t="shared" si="47"/>
        <v>0</v>
      </c>
      <c r="T200" s="34">
        <f t="shared" si="47"/>
        <v>0</v>
      </c>
      <c r="U200" s="34">
        <f t="shared" si="47"/>
        <v>0</v>
      </c>
      <c r="V200" s="34">
        <f t="shared" si="47"/>
        <v>0</v>
      </c>
      <c r="W200" s="33">
        <f t="shared" si="47"/>
        <v>0</v>
      </c>
      <c r="Y200" s="370"/>
    </row>
    <row r="201" spans="2:25" s="72" customFormat="1" outlineLevel="1" x14ac:dyDescent="0.2">
      <c r="B201" s="25"/>
      <c r="C201" s="23"/>
      <c r="D201" s="23"/>
      <c r="E201" s="24"/>
      <c r="F201" s="27" t="s">
        <v>342</v>
      </c>
      <c r="G201" s="337"/>
      <c r="H201" s="342"/>
      <c r="I201" s="343"/>
      <c r="J201" s="343"/>
      <c r="K201" s="344"/>
      <c r="L201" s="345"/>
      <c r="M201" s="346"/>
      <c r="N201" s="343"/>
      <c r="O201" s="343"/>
      <c r="P201" s="343"/>
      <c r="Q201" s="343"/>
      <c r="R201" s="343"/>
      <c r="S201" s="343"/>
      <c r="T201" s="343"/>
      <c r="U201" s="343"/>
      <c r="V201" s="347"/>
      <c r="W201" s="337"/>
      <c r="Y201" s="367"/>
    </row>
    <row r="202" spans="2:25" s="72" customFormat="1" outlineLevel="1" x14ac:dyDescent="0.2">
      <c r="B202" s="25"/>
      <c r="C202" s="23"/>
      <c r="D202" s="23"/>
      <c r="E202" s="24"/>
      <c r="F202" s="27" t="s">
        <v>343</v>
      </c>
      <c r="G202" s="337"/>
      <c r="H202" s="342"/>
      <c r="I202" s="343"/>
      <c r="J202" s="343"/>
      <c r="K202" s="344"/>
      <c r="L202" s="345"/>
      <c r="M202" s="346"/>
      <c r="N202" s="343"/>
      <c r="O202" s="343"/>
      <c r="P202" s="343"/>
      <c r="Q202" s="343"/>
      <c r="R202" s="343"/>
      <c r="S202" s="343"/>
      <c r="T202" s="343"/>
      <c r="U202" s="343"/>
      <c r="V202" s="347"/>
      <c r="W202" s="337"/>
      <c r="Y202" s="367"/>
    </row>
    <row r="203" spans="2:25" s="72" customFormat="1" x14ac:dyDescent="0.2">
      <c r="B203" s="25"/>
      <c r="C203" s="23"/>
      <c r="D203" s="23"/>
      <c r="E203" s="24" t="s">
        <v>344</v>
      </c>
      <c r="F203" s="24"/>
      <c r="G203" s="69">
        <f t="shared" ref="G203:W203" si="48">SUBTOTAL(9,G204:G205)</f>
        <v>0</v>
      </c>
      <c r="H203" s="66">
        <f t="shared" si="48"/>
        <v>0</v>
      </c>
      <c r="I203" s="66">
        <f t="shared" si="48"/>
        <v>0</v>
      </c>
      <c r="J203" s="66">
        <f t="shared" si="48"/>
        <v>0</v>
      </c>
      <c r="K203" s="462">
        <f t="shared" si="48"/>
        <v>0</v>
      </c>
      <c r="L203" s="51">
        <f t="shared" si="48"/>
        <v>0</v>
      </c>
      <c r="M203" s="34">
        <f t="shared" si="48"/>
        <v>0</v>
      </c>
      <c r="N203" s="34">
        <f t="shared" si="48"/>
        <v>0</v>
      </c>
      <c r="O203" s="34">
        <f t="shared" si="48"/>
        <v>0</v>
      </c>
      <c r="P203" s="34">
        <f t="shared" si="48"/>
        <v>0</v>
      </c>
      <c r="Q203" s="34">
        <f t="shared" si="48"/>
        <v>0</v>
      </c>
      <c r="R203" s="34">
        <f t="shared" si="48"/>
        <v>0</v>
      </c>
      <c r="S203" s="34">
        <f t="shared" si="48"/>
        <v>0</v>
      </c>
      <c r="T203" s="34">
        <f t="shared" si="48"/>
        <v>0</v>
      </c>
      <c r="U203" s="34">
        <f t="shared" si="48"/>
        <v>0</v>
      </c>
      <c r="V203" s="37">
        <f t="shared" si="48"/>
        <v>0</v>
      </c>
      <c r="W203" s="37">
        <f t="shared" si="48"/>
        <v>0</v>
      </c>
      <c r="Y203" s="370"/>
    </row>
    <row r="204" spans="2:25" s="72" customFormat="1" outlineLevel="1" x14ac:dyDescent="0.2">
      <c r="B204" s="25"/>
      <c r="C204" s="23"/>
      <c r="D204" s="23"/>
      <c r="E204" s="24"/>
      <c r="F204" s="27" t="s">
        <v>345</v>
      </c>
      <c r="G204" s="337"/>
      <c r="H204" s="342"/>
      <c r="I204" s="343"/>
      <c r="J204" s="343"/>
      <c r="K204" s="344"/>
      <c r="L204" s="345"/>
      <c r="M204" s="346"/>
      <c r="N204" s="343"/>
      <c r="O204" s="343"/>
      <c r="P204" s="343"/>
      <c r="Q204" s="343"/>
      <c r="R204" s="343"/>
      <c r="S204" s="343"/>
      <c r="T204" s="343"/>
      <c r="U204" s="343"/>
      <c r="V204" s="347"/>
      <c r="W204" s="337"/>
      <c r="Y204" s="367"/>
    </row>
    <row r="205" spans="2:25" s="72" customFormat="1" outlineLevel="1" x14ac:dyDescent="0.2">
      <c r="B205" s="25"/>
      <c r="C205" s="23"/>
      <c r="D205" s="23"/>
      <c r="E205" s="24"/>
      <c r="F205" s="27" t="s">
        <v>346</v>
      </c>
      <c r="G205" s="337"/>
      <c r="H205" s="342"/>
      <c r="I205" s="343"/>
      <c r="J205" s="343"/>
      <c r="K205" s="344"/>
      <c r="L205" s="345"/>
      <c r="M205" s="346"/>
      <c r="N205" s="343"/>
      <c r="O205" s="343"/>
      <c r="P205" s="343"/>
      <c r="Q205" s="343"/>
      <c r="R205" s="343"/>
      <c r="S205" s="343"/>
      <c r="T205" s="343"/>
      <c r="U205" s="343"/>
      <c r="V205" s="347"/>
      <c r="W205" s="337"/>
      <c r="Y205" s="367"/>
    </row>
    <row r="206" spans="2:25" s="72" customFormat="1" x14ac:dyDescent="0.2">
      <c r="B206" s="25"/>
      <c r="C206" s="23"/>
      <c r="D206" s="23" t="s">
        <v>63</v>
      </c>
      <c r="E206" s="24"/>
      <c r="F206" s="24"/>
      <c r="G206" s="69">
        <f>SUBTOTAL(9,G207:G209)</f>
        <v>0</v>
      </c>
      <c r="H206" s="70">
        <f t="shared" ref="H206:W206" si="49">SUBTOTAL(9,H207:H209)</f>
        <v>0</v>
      </c>
      <c r="I206" s="66">
        <f t="shared" si="49"/>
        <v>0</v>
      </c>
      <c r="J206" s="66">
        <f t="shared" si="49"/>
        <v>0</v>
      </c>
      <c r="K206" s="67">
        <f t="shared" si="49"/>
        <v>0</v>
      </c>
      <c r="L206" s="34">
        <f t="shared" si="49"/>
        <v>0</v>
      </c>
      <c r="M206" s="34">
        <f t="shared" si="49"/>
        <v>0</v>
      </c>
      <c r="N206" s="34">
        <f t="shared" si="49"/>
        <v>0</v>
      </c>
      <c r="O206" s="34">
        <f t="shared" si="49"/>
        <v>0</v>
      </c>
      <c r="P206" s="34">
        <f t="shared" si="49"/>
        <v>0</v>
      </c>
      <c r="Q206" s="34">
        <f t="shared" si="49"/>
        <v>0</v>
      </c>
      <c r="R206" s="34">
        <f t="shared" si="49"/>
        <v>0</v>
      </c>
      <c r="S206" s="34">
        <f t="shared" si="49"/>
        <v>0</v>
      </c>
      <c r="T206" s="34">
        <f t="shared" si="49"/>
        <v>0</v>
      </c>
      <c r="U206" s="34">
        <f t="shared" si="49"/>
        <v>0</v>
      </c>
      <c r="V206" s="34">
        <f t="shared" si="49"/>
        <v>0</v>
      </c>
      <c r="W206" s="33">
        <f t="shared" si="49"/>
        <v>0</v>
      </c>
      <c r="Y206" s="370"/>
    </row>
    <row r="207" spans="2:25" s="72" customFormat="1" outlineLevel="1" x14ac:dyDescent="0.2">
      <c r="B207" s="25"/>
      <c r="C207" s="23"/>
      <c r="D207" s="23"/>
      <c r="E207" s="24"/>
      <c r="F207" s="27" t="s">
        <v>190</v>
      </c>
      <c r="G207" s="337"/>
      <c r="H207" s="342"/>
      <c r="I207" s="343"/>
      <c r="J207" s="343"/>
      <c r="K207" s="344"/>
      <c r="L207" s="345"/>
      <c r="M207" s="346"/>
      <c r="N207" s="343"/>
      <c r="O207" s="343"/>
      <c r="P207" s="343"/>
      <c r="Q207" s="343"/>
      <c r="R207" s="343"/>
      <c r="S207" s="343"/>
      <c r="T207" s="343"/>
      <c r="U207" s="343"/>
      <c r="V207" s="347"/>
      <c r="W207" s="337"/>
      <c r="Y207" s="367"/>
    </row>
    <row r="208" spans="2:25" s="72" customFormat="1" outlineLevel="1" x14ac:dyDescent="0.2">
      <c r="B208" s="25"/>
      <c r="C208" s="23"/>
      <c r="D208" s="23"/>
      <c r="E208" s="24"/>
      <c r="F208" s="27" t="s">
        <v>191</v>
      </c>
      <c r="G208" s="337"/>
      <c r="H208" s="342"/>
      <c r="I208" s="343"/>
      <c r="J208" s="343"/>
      <c r="K208" s="344"/>
      <c r="L208" s="345"/>
      <c r="M208" s="346"/>
      <c r="N208" s="343"/>
      <c r="O208" s="343"/>
      <c r="P208" s="343"/>
      <c r="Q208" s="343"/>
      <c r="R208" s="343"/>
      <c r="S208" s="343"/>
      <c r="T208" s="343"/>
      <c r="U208" s="343"/>
      <c r="V208" s="347"/>
      <c r="W208" s="337"/>
      <c r="Y208" s="367"/>
    </row>
    <row r="209" spans="2:25" s="72" customFormat="1" outlineLevel="1" x14ac:dyDescent="0.2">
      <c r="B209" s="25"/>
      <c r="C209" s="23"/>
      <c r="D209" s="23"/>
      <c r="E209" s="24"/>
      <c r="F209" s="27" t="s">
        <v>189</v>
      </c>
      <c r="G209" s="337"/>
      <c r="H209" s="342"/>
      <c r="I209" s="343"/>
      <c r="J209" s="343"/>
      <c r="K209" s="344"/>
      <c r="L209" s="345"/>
      <c r="M209" s="346"/>
      <c r="N209" s="343"/>
      <c r="O209" s="343"/>
      <c r="P209" s="343"/>
      <c r="Q209" s="343"/>
      <c r="R209" s="343"/>
      <c r="S209" s="343"/>
      <c r="T209" s="343"/>
      <c r="U209" s="343"/>
      <c r="V209" s="347"/>
      <c r="W209" s="337"/>
      <c r="Y209" s="367"/>
    </row>
    <row r="210" spans="2:25" s="72" customFormat="1" x14ac:dyDescent="0.2">
      <c r="B210" s="25"/>
      <c r="C210" s="64"/>
      <c r="D210" s="23" t="s">
        <v>192</v>
      </c>
      <c r="E210" s="24"/>
      <c r="F210" s="24"/>
      <c r="G210" s="69">
        <f>SUBTOTAL(9,G211:G212)</f>
        <v>0</v>
      </c>
      <c r="H210" s="70">
        <f t="shared" ref="H210:W210" si="50">SUBTOTAL(9,H211:H212)</f>
        <v>0</v>
      </c>
      <c r="I210" s="66">
        <f t="shared" si="50"/>
        <v>0</v>
      </c>
      <c r="J210" s="66">
        <f t="shared" si="50"/>
        <v>0</v>
      </c>
      <c r="K210" s="67">
        <f t="shared" si="50"/>
        <v>0</v>
      </c>
      <c r="L210" s="34">
        <f t="shared" si="50"/>
        <v>0</v>
      </c>
      <c r="M210" s="34">
        <f t="shared" si="50"/>
        <v>0</v>
      </c>
      <c r="N210" s="34">
        <f t="shared" si="50"/>
        <v>0</v>
      </c>
      <c r="O210" s="34">
        <f t="shared" si="50"/>
        <v>0</v>
      </c>
      <c r="P210" s="34">
        <f t="shared" si="50"/>
        <v>0</v>
      </c>
      <c r="Q210" s="34">
        <f t="shared" si="50"/>
        <v>0</v>
      </c>
      <c r="R210" s="34">
        <f t="shared" si="50"/>
        <v>0</v>
      </c>
      <c r="S210" s="34">
        <f t="shared" si="50"/>
        <v>0</v>
      </c>
      <c r="T210" s="34">
        <f t="shared" si="50"/>
        <v>0</v>
      </c>
      <c r="U210" s="34">
        <f t="shared" si="50"/>
        <v>0</v>
      </c>
      <c r="V210" s="34">
        <f t="shared" si="50"/>
        <v>0</v>
      </c>
      <c r="W210" s="33">
        <f t="shared" si="50"/>
        <v>0</v>
      </c>
      <c r="Y210" s="370"/>
    </row>
    <row r="211" spans="2:25" s="72" customFormat="1" outlineLevel="1" x14ac:dyDescent="0.2">
      <c r="B211" s="25"/>
      <c r="C211" s="23"/>
      <c r="D211" s="23"/>
      <c r="E211" s="24"/>
      <c r="F211" s="27" t="s">
        <v>193</v>
      </c>
      <c r="G211" s="337"/>
      <c r="H211" s="342"/>
      <c r="I211" s="343"/>
      <c r="J211" s="343"/>
      <c r="K211" s="344"/>
      <c r="L211" s="345"/>
      <c r="M211" s="346"/>
      <c r="N211" s="343"/>
      <c r="O211" s="343"/>
      <c r="P211" s="343"/>
      <c r="Q211" s="343"/>
      <c r="R211" s="343"/>
      <c r="S211" s="343"/>
      <c r="T211" s="343"/>
      <c r="U211" s="343"/>
      <c r="V211" s="347"/>
      <c r="W211" s="337"/>
      <c r="Y211" s="367"/>
    </row>
    <row r="212" spans="2:25" s="72" customFormat="1" outlineLevel="1" x14ac:dyDescent="0.2">
      <c r="B212" s="25"/>
      <c r="C212" s="23"/>
      <c r="D212" s="23"/>
      <c r="E212" s="24"/>
      <c r="F212" s="27" t="s">
        <v>194</v>
      </c>
      <c r="G212" s="337"/>
      <c r="H212" s="342"/>
      <c r="I212" s="343"/>
      <c r="J212" s="343"/>
      <c r="K212" s="344"/>
      <c r="L212" s="345"/>
      <c r="M212" s="346"/>
      <c r="N212" s="343"/>
      <c r="O212" s="343"/>
      <c r="P212" s="343"/>
      <c r="Q212" s="343"/>
      <c r="R212" s="343"/>
      <c r="S212" s="343"/>
      <c r="T212" s="343"/>
      <c r="U212" s="343"/>
      <c r="V212" s="347"/>
      <c r="W212" s="337"/>
      <c r="Y212" s="367"/>
    </row>
    <row r="213" spans="2:25" s="72" customFormat="1" x14ac:dyDescent="0.2">
      <c r="B213" s="25"/>
      <c r="C213" s="23" t="s">
        <v>65</v>
      </c>
      <c r="D213" s="23"/>
      <c r="E213" s="24"/>
      <c r="F213" s="64"/>
      <c r="G213" s="69"/>
      <c r="H213" s="70"/>
      <c r="I213" s="66"/>
      <c r="J213" s="66"/>
      <c r="K213" s="67"/>
      <c r="L213" s="34"/>
      <c r="M213" s="34"/>
      <c r="N213" s="34"/>
      <c r="O213" s="34"/>
      <c r="P213" s="34"/>
      <c r="Q213" s="34"/>
      <c r="R213" s="34"/>
      <c r="S213" s="34"/>
      <c r="T213" s="34"/>
      <c r="U213" s="34"/>
      <c r="V213" s="34"/>
      <c r="W213" s="33"/>
      <c r="Y213" s="584"/>
    </row>
    <row r="214" spans="2:25" s="72" customFormat="1" x14ac:dyDescent="0.2">
      <c r="B214" s="25"/>
      <c r="C214" s="23"/>
      <c r="D214" s="23" t="s">
        <v>66</v>
      </c>
      <c r="E214" s="24"/>
      <c r="F214" s="64"/>
      <c r="G214" s="69">
        <f>SUBTOTAL(9,G215:G216)</f>
        <v>0</v>
      </c>
      <c r="H214" s="70">
        <f t="shared" ref="H214:W214" si="51">SUBTOTAL(9,H216)</f>
        <v>0</v>
      </c>
      <c r="I214" s="66">
        <f t="shared" si="51"/>
        <v>0</v>
      </c>
      <c r="J214" s="66">
        <f t="shared" si="51"/>
        <v>0</v>
      </c>
      <c r="K214" s="67">
        <f t="shared" si="51"/>
        <v>0</v>
      </c>
      <c r="L214" s="34">
        <f t="shared" si="51"/>
        <v>0</v>
      </c>
      <c r="M214" s="34">
        <f t="shared" si="51"/>
        <v>0</v>
      </c>
      <c r="N214" s="34">
        <f t="shared" si="51"/>
        <v>0</v>
      </c>
      <c r="O214" s="34">
        <f t="shared" si="51"/>
        <v>0</v>
      </c>
      <c r="P214" s="34">
        <f t="shared" si="51"/>
        <v>0</v>
      </c>
      <c r="Q214" s="34">
        <f t="shared" si="51"/>
        <v>0</v>
      </c>
      <c r="R214" s="34">
        <f t="shared" si="51"/>
        <v>0</v>
      </c>
      <c r="S214" s="34">
        <f t="shared" si="51"/>
        <v>0</v>
      </c>
      <c r="T214" s="34">
        <f t="shared" si="51"/>
        <v>0</v>
      </c>
      <c r="U214" s="34">
        <f t="shared" si="51"/>
        <v>0</v>
      </c>
      <c r="V214" s="34">
        <f t="shared" si="51"/>
        <v>0</v>
      </c>
      <c r="W214" s="33">
        <f t="shared" si="51"/>
        <v>0</v>
      </c>
      <c r="Y214" s="583"/>
    </row>
    <row r="215" spans="2:25" s="72" customFormat="1" outlineLevel="1" x14ac:dyDescent="0.2">
      <c r="B215" s="25"/>
      <c r="C215" s="24"/>
      <c r="D215" s="24"/>
      <c r="E215" s="24"/>
      <c r="F215" s="28" t="s">
        <v>67</v>
      </c>
      <c r="G215" s="338"/>
      <c r="H215" s="70"/>
      <c r="I215" s="66"/>
      <c r="J215" s="66"/>
      <c r="K215" s="67"/>
      <c r="L215" s="34"/>
      <c r="M215" s="34"/>
      <c r="N215" s="34"/>
      <c r="O215" s="34"/>
      <c r="P215" s="34"/>
      <c r="Q215" s="34"/>
      <c r="R215" s="34"/>
      <c r="S215" s="34"/>
      <c r="T215" s="34"/>
      <c r="U215" s="34"/>
      <c r="V215" s="34"/>
      <c r="W215" s="33"/>
      <c r="Y215" s="367"/>
    </row>
    <row r="216" spans="2:25" s="72" customFormat="1" outlineLevel="1" x14ac:dyDescent="0.2">
      <c r="B216" s="71"/>
      <c r="C216" s="24"/>
      <c r="D216" s="24"/>
      <c r="E216" s="24"/>
      <c r="F216" s="27" t="s">
        <v>68</v>
      </c>
      <c r="G216" s="337"/>
      <c r="H216" s="342"/>
      <c r="I216" s="343"/>
      <c r="J216" s="343"/>
      <c r="K216" s="344"/>
      <c r="L216" s="345"/>
      <c r="M216" s="346"/>
      <c r="N216" s="343"/>
      <c r="O216" s="343"/>
      <c r="P216" s="343"/>
      <c r="Q216" s="343"/>
      <c r="R216" s="343"/>
      <c r="S216" s="343"/>
      <c r="T216" s="343"/>
      <c r="U216" s="343"/>
      <c r="V216" s="347"/>
      <c r="W216" s="337"/>
      <c r="Y216" s="367"/>
    </row>
    <row r="217" spans="2:25" s="72" customFormat="1" x14ac:dyDescent="0.2">
      <c r="B217" s="71"/>
      <c r="C217" s="24"/>
      <c r="D217" s="23" t="s">
        <v>202</v>
      </c>
      <c r="E217" s="24"/>
      <c r="F217" s="24"/>
      <c r="G217" s="69">
        <f>SUBTOTAL(9,G218:G220)</f>
        <v>0</v>
      </c>
      <c r="H217" s="70">
        <f t="shared" ref="H217:W217" si="52">SUBTOTAL(9,H218:H220)</f>
        <v>0</v>
      </c>
      <c r="I217" s="66">
        <f t="shared" si="52"/>
        <v>0</v>
      </c>
      <c r="J217" s="66">
        <f t="shared" si="52"/>
        <v>0</v>
      </c>
      <c r="K217" s="67">
        <f t="shared" si="52"/>
        <v>0</v>
      </c>
      <c r="L217" s="34">
        <f t="shared" si="52"/>
        <v>0</v>
      </c>
      <c r="M217" s="34">
        <f t="shared" si="52"/>
        <v>0</v>
      </c>
      <c r="N217" s="34">
        <f t="shared" si="52"/>
        <v>0</v>
      </c>
      <c r="O217" s="34">
        <f t="shared" si="52"/>
        <v>0</v>
      </c>
      <c r="P217" s="34">
        <f t="shared" si="52"/>
        <v>0</v>
      </c>
      <c r="Q217" s="34">
        <f t="shared" si="52"/>
        <v>0</v>
      </c>
      <c r="R217" s="34">
        <f t="shared" si="52"/>
        <v>0</v>
      </c>
      <c r="S217" s="34">
        <f t="shared" si="52"/>
        <v>0</v>
      </c>
      <c r="T217" s="34">
        <f t="shared" si="52"/>
        <v>0</v>
      </c>
      <c r="U217" s="34">
        <f t="shared" si="52"/>
        <v>0</v>
      </c>
      <c r="V217" s="34">
        <f t="shared" si="52"/>
        <v>0</v>
      </c>
      <c r="W217" s="33">
        <f t="shared" si="52"/>
        <v>0</v>
      </c>
      <c r="Y217" s="370"/>
    </row>
    <row r="218" spans="2:25" s="72" customFormat="1" outlineLevel="1" x14ac:dyDescent="0.2">
      <c r="B218" s="25"/>
      <c r="C218" s="24"/>
      <c r="D218" s="24"/>
      <c r="E218" s="64"/>
      <c r="F218" s="27" t="s">
        <v>251</v>
      </c>
      <c r="G218" s="337"/>
      <c r="H218" s="342"/>
      <c r="I218" s="343"/>
      <c r="J218" s="343"/>
      <c r="K218" s="344"/>
      <c r="L218" s="345"/>
      <c r="M218" s="346"/>
      <c r="N218" s="343"/>
      <c r="O218" s="343"/>
      <c r="P218" s="343"/>
      <c r="Q218" s="343"/>
      <c r="R218" s="343"/>
      <c r="S218" s="343"/>
      <c r="T218" s="343"/>
      <c r="U218" s="343"/>
      <c r="V218" s="347"/>
      <c r="W218" s="337"/>
      <c r="Y218" s="367"/>
    </row>
    <row r="219" spans="2:25" s="72" customFormat="1" outlineLevel="1" x14ac:dyDescent="0.2">
      <c r="B219" s="25"/>
      <c r="C219" s="24"/>
      <c r="D219" s="24"/>
      <c r="E219" s="64"/>
      <c r="F219" s="27" t="s">
        <v>252</v>
      </c>
      <c r="G219" s="337"/>
      <c r="H219" s="342"/>
      <c r="I219" s="343"/>
      <c r="J219" s="343"/>
      <c r="K219" s="344"/>
      <c r="L219" s="345"/>
      <c r="M219" s="346"/>
      <c r="N219" s="343"/>
      <c r="O219" s="343"/>
      <c r="P219" s="343"/>
      <c r="Q219" s="343"/>
      <c r="R219" s="343"/>
      <c r="S219" s="343"/>
      <c r="T219" s="343"/>
      <c r="U219" s="343"/>
      <c r="V219" s="347"/>
      <c r="W219" s="337"/>
      <c r="Y219" s="367"/>
    </row>
    <row r="220" spans="2:25" s="72" customFormat="1" outlineLevel="1" x14ac:dyDescent="0.2">
      <c r="B220" s="25"/>
      <c r="C220" s="24"/>
      <c r="D220" s="24"/>
      <c r="E220" s="64"/>
      <c r="F220" s="27" t="s">
        <v>363</v>
      </c>
      <c r="G220" s="337"/>
      <c r="H220" s="70"/>
      <c r="I220" s="66"/>
      <c r="J220" s="66"/>
      <c r="K220" s="67"/>
      <c r="L220" s="34"/>
      <c r="M220" s="34"/>
      <c r="N220" s="34"/>
      <c r="O220" s="34"/>
      <c r="P220" s="34"/>
      <c r="Q220" s="34"/>
      <c r="R220" s="34"/>
      <c r="S220" s="34"/>
      <c r="T220" s="34"/>
      <c r="U220" s="34"/>
      <c r="V220" s="34"/>
      <c r="W220" s="33"/>
      <c r="Y220" s="367"/>
    </row>
    <row r="221" spans="2:25" s="72" customFormat="1" x14ac:dyDescent="0.2">
      <c r="B221" s="25"/>
      <c r="C221" s="24"/>
      <c r="D221" s="23" t="s">
        <v>70</v>
      </c>
      <c r="E221" s="64"/>
      <c r="F221" s="24"/>
      <c r="G221" s="69">
        <f>SUBTOTAL(9,G222:G224)</f>
        <v>0</v>
      </c>
      <c r="H221" s="70"/>
      <c r="I221" s="66"/>
      <c r="J221" s="66"/>
      <c r="K221" s="67"/>
      <c r="L221" s="34"/>
      <c r="M221" s="34"/>
      <c r="N221" s="34"/>
      <c r="O221" s="34"/>
      <c r="P221" s="34"/>
      <c r="Q221" s="34"/>
      <c r="R221" s="34"/>
      <c r="S221" s="34"/>
      <c r="T221" s="34"/>
      <c r="U221" s="34"/>
      <c r="V221" s="34"/>
      <c r="W221" s="33"/>
      <c r="Y221" s="370"/>
    </row>
    <row r="222" spans="2:25" s="72" customFormat="1" outlineLevel="1" x14ac:dyDescent="0.2">
      <c r="B222" s="25"/>
      <c r="C222" s="24"/>
      <c r="D222" s="24"/>
      <c r="E222" s="64"/>
      <c r="F222" s="27" t="s">
        <v>71</v>
      </c>
      <c r="G222" s="337"/>
      <c r="H222" s="70"/>
      <c r="I222" s="66"/>
      <c r="J222" s="66"/>
      <c r="K222" s="67"/>
      <c r="L222" s="34"/>
      <c r="M222" s="34"/>
      <c r="N222" s="34"/>
      <c r="O222" s="34"/>
      <c r="P222" s="34"/>
      <c r="Q222" s="34"/>
      <c r="R222" s="34"/>
      <c r="S222" s="34"/>
      <c r="T222" s="34"/>
      <c r="U222" s="34"/>
      <c r="V222" s="34"/>
      <c r="W222" s="33"/>
      <c r="Y222" s="367"/>
    </row>
    <row r="223" spans="2:25" s="72" customFormat="1" outlineLevel="1" x14ac:dyDescent="0.2">
      <c r="B223" s="25"/>
      <c r="C223" s="24"/>
      <c r="D223" s="24"/>
      <c r="E223" s="64"/>
      <c r="F223" s="27" t="s">
        <v>72</v>
      </c>
      <c r="G223" s="337"/>
      <c r="H223" s="70"/>
      <c r="I223" s="66"/>
      <c r="J223" s="66"/>
      <c r="K223" s="67"/>
      <c r="L223" s="34"/>
      <c r="M223" s="34"/>
      <c r="N223" s="34"/>
      <c r="O223" s="34"/>
      <c r="P223" s="34"/>
      <c r="Q223" s="34"/>
      <c r="R223" s="34"/>
      <c r="S223" s="34"/>
      <c r="T223" s="34"/>
      <c r="U223" s="34"/>
      <c r="V223" s="34"/>
      <c r="W223" s="33"/>
      <c r="Y223" s="367"/>
    </row>
    <row r="224" spans="2:25" s="72" customFormat="1" outlineLevel="1" x14ac:dyDescent="0.2">
      <c r="B224" s="25"/>
      <c r="C224" s="24"/>
      <c r="D224" s="24"/>
      <c r="E224" s="64"/>
      <c r="F224" s="27" t="s">
        <v>73</v>
      </c>
      <c r="G224" s="337"/>
      <c r="H224" s="70"/>
      <c r="I224" s="66"/>
      <c r="J224" s="66"/>
      <c r="K224" s="67"/>
      <c r="L224" s="34"/>
      <c r="M224" s="34"/>
      <c r="N224" s="34"/>
      <c r="O224" s="34"/>
      <c r="P224" s="34"/>
      <c r="Q224" s="34"/>
      <c r="R224" s="34"/>
      <c r="S224" s="34"/>
      <c r="T224" s="34"/>
      <c r="U224" s="34"/>
      <c r="V224" s="34"/>
      <c r="W224" s="33"/>
      <c r="Y224" s="367"/>
    </row>
    <row r="225" spans="2:25" s="72" customFormat="1" x14ac:dyDescent="0.2">
      <c r="B225" s="25"/>
      <c r="C225" s="24"/>
      <c r="D225" s="23" t="s">
        <v>65</v>
      </c>
      <c r="E225" s="64"/>
      <c r="F225" s="24"/>
      <c r="G225" s="69">
        <f>SUBTOTAL(9,G226)</f>
        <v>0</v>
      </c>
      <c r="H225" s="70"/>
      <c r="I225" s="66"/>
      <c r="J225" s="66"/>
      <c r="K225" s="67"/>
      <c r="L225" s="34"/>
      <c r="M225" s="34"/>
      <c r="N225" s="34"/>
      <c r="O225" s="34"/>
      <c r="P225" s="34"/>
      <c r="Q225" s="34"/>
      <c r="R225" s="34"/>
      <c r="S225" s="34"/>
      <c r="T225" s="34"/>
      <c r="U225" s="34"/>
      <c r="V225" s="34"/>
      <c r="W225" s="33"/>
      <c r="Y225" s="370"/>
    </row>
    <row r="226" spans="2:25" s="72" customFormat="1" outlineLevel="1" x14ac:dyDescent="0.2">
      <c r="B226" s="25"/>
      <c r="C226" s="24"/>
      <c r="D226" s="23"/>
      <c r="E226" s="64"/>
      <c r="F226" s="27" t="s">
        <v>65</v>
      </c>
      <c r="G226" s="337"/>
      <c r="H226" s="70"/>
      <c r="I226" s="66"/>
      <c r="J226" s="66"/>
      <c r="K226" s="67"/>
      <c r="L226" s="34"/>
      <c r="M226" s="34"/>
      <c r="N226" s="34"/>
      <c r="O226" s="34"/>
      <c r="P226" s="34"/>
      <c r="Q226" s="34"/>
      <c r="R226" s="34"/>
      <c r="S226" s="34"/>
      <c r="T226" s="34"/>
      <c r="U226" s="34"/>
      <c r="V226" s="34"/>
      <c r="W226" s="33"/>
      <c r="Y226" s="367"/>
    </row>
    <row r="227" spans="2:25" s="72" customFormat="1" outlineLevel="1" x14ac:dyDescent="0.2">
      <c r="B227" s="25"/>
      <c r="C227" s="24"/>
      <c r="D227" s="23"/>
      <c r="E227" s="64"/>
      <c r="F227" s="24"/>
      <c r="G227" s="435"/>
      <c r="H227" s="70"/>
      <c r="I227" s="66"/>
      <c r="J227" s="66"/>
      <c r="K227" s="67"/>
      <c r="L227" s="34"/>
      <c r="M227" s="34"/>
      <c r="N227" s="34"/>
      <c r="O227" s="34"/>
      <c r="P227" s="34"/>
      <c r="Q227" s="34"/>
      <c r="R227" s="34"/>
      <c r="S227" s="34"/>
      <c r="T227" s="34"/>
      <c r="U227" s="34"/>
      <c r="V227" s="34"/>
      <c r="W227" s="33"/>
      <c r="Y227" s="584"/>
    </row>
    <row r="228" spans="2:25" s="72" customFormat="1" outlineLevel="1" x14ac:dyDescent="0.2">
      <c r="B228" s="25"/>
      <c r="C228" s="23" t="s">
        <v>477</v>
      </c>
      <c r="D228" s="23"/>
      <c r="E228" s="64"/>
      <c r="F228" s="24"/>
      <c r="G228" s="435">
        <f>SUBTOTAL(9,G229:G231)</f>
        <v>0</v>
      </c>
      <c r="H228" s="70">
        <f>SUBTOTAL(9,H229:H231)</f>
        <v>0</v>
      </c>
      <c r="I228" s="66">
        <f>SUBTOTAL(9,I229:I231)</f>
        <v>0</v>
      </c>
      <c r="J228" s="66">
        <f>SUBTOTAL(9,J229:J231)</f>
        <v>0</v>
      </c>
      <c r="K228" s="67">
        <f t="shared" ref="K228:W228" si="53">SUBTOTAL(9,K229:K231)</f>
        <v>0</v>
      </c>
      <c r="L228" s="34">
        <f t="shared" si="53"/>
        <v>0</v>
      </c>
      <c r="M228" s="34">
        <f t="shared" si="53"/>
        <v>0</v>
      </c>
      <c r="N228" s="34">
        <f t="shared" si="53"/>
        <v>0</v>
      </c>
      <c r="O228" s="34">
        <f t="shared" si="53"/>
        <v>0</v>
      </c>
      <c r="P228" s="34">
        <f t="shared" si="53"/>
        <v>0</v>
      </c>
      <c r="Q228" s="34">
        <f t="shared" si="53"/>
        <v>0</v>
      </c>
      <c r="R228" s="34">
        <f t="shared" si="53"/>
        <v>0</v>
      </c>
      <c r="S228" s="34">
        <f t="shared" si="53"/>
        <v>0</v>
      </c>
      <c r="T228" s="34">
        <f t="shared" si="53"/>
        <v>0</v>
      </c>
      <c r="U228" s="34">
        <f t="shared" si="53"/>
        <v>0</v>
      </c>
      <c r="V228" s="34">
        <f t="shared" si="53"/>
        <v>0</v>
      </c>
      <c r="W228" s="33">
        <f t="shared" si="53"/>
        <v>0</v>
      </c>
      <c r="Y228" s="583"/>
    </row>
    <row r="229" spans="2:25" s="72" customFormat="1" outlineLevel="1" x14ac:dyDescent="0.2">
      <c r="B229" s="25"/>
      <c r="C229" s="24"/>
      <c r="D229" s="23"/>
      <c r="E229" s="64"/>
      <c r="F229" s="434" t="s">
        <v>474</v>
      </c>
      <c r="G229" s="337"/>
      <c r="H229" s="342"/>
      <c r="I229" s="343"/>
      <c r="J229" s="343"/>
      <c r="K229" s="344"/>
      <c r="L229" s="345"/>
      <c r="M229" s="346"/>
      <c r="N229" s="343"/>
      <c r="O229" s="343"/>
      <c r="P229" s="343"/>
      <c r="Q229" s="343"/>
      <c r="R229" s="343"/>
      <c r="S229" s="343"/>
      <c r="T229" s="343"/>
      <c r="U229" s="343"/>
      <c r="V229" s="347"/>
      <c r="W229" s="337"/>
      <c r="Y229" s="367"/>
    </row>
    <row r="230" spans="2:25" s="72" customFormat="1" outlineLevel="1" x14ac:dyDescent="0.2">
      <c r="B230" s="25"/>
      <c r="C230" s="24"/>
      <c r="D230" s="23"/>
      <c r="E230" s="64"/>
      <c r="F230" s="434" t="s">
        <v>475</v>
      </c>
      <c r="G230" s="337"/>
      <c r="H230" s="342"/>
      <c r="I230" s="343"/>
      <c r="J230" s="343"/>
      <c r="K230" s="344"/>
      <c r="L230" s="345"/>
      <c r="M230" s="346"/>
      <c r="N230" s="343"/>
      <c r="O230" s="343"/>
      <c r="P230" s="343"/>
      <c r="Q230" s="343"/>
      <c r="R230" s="343"/>
      <c r="S230" s="343"/>
      <c r="T230" s="343"/>
      <c r="U230" s="343"/>
      <c r="V230" s="347"/>
      <c r="W230" s="337"/>
      <c r="Y230" s="367"/>
    </row>
    <row r="231" spans="2:25" s="72" customFormat="1" outlineLevel="1" x14ac:dyDescent="0.2">
      <c r="B231" s="25"/>
      <c r="C231" s="24"/>
      <c r="D231" s="23"/>
      <c r="E231" s="64"/>
      <c r="F231" s="434" t="s">
        <v>476</v>
      </c>
      <c r="G231" s="337"/>
      <c r="H231" s="342"/>
      <c r="I231" s="343"/>
      <c r="J231" s="343"/>
      <c r="K231" s="344"/>
      <c r="L231" s="345"/>
      <c r="M231" s="346"/>
      <c r="N231" s="343"/>
      <c r="O231" s="343"/>
      <c r="P231" s="343"/>
      <c r="Q231" s="343"/>
      <c r="R231" s="343"/>
      <c r="S231" s="343"/>
      <c r="T231" s="343"/>
      <c r="U231" s="343"/>
      <c r="V231" s="347"/>
      <c r="W231" s="337"/>
      <c r="Y231" s="367"/>
    </row>
    <row r="232" spans="2:25" s="72" customFormat="1" x14ac:dyDescent="0.2">
      <c r="B232" s="25"/>
      <c r="C232" s="24"/>
      <c r="D232" s="23"/>
      <c r="E232" s="64"/>
      <c r="F232" s="24"/>
      <c r="G232" s="69"/>
      <c r="H232" s="70"/>
      <c r="I232" s="66"/>
      <c r="J232" s="66"/>
      <c r="K232" s="67"/>
      <c r="L232" s="34"/>
      <c r="M232" s="34"/>
      <c r="N232" s="34"/>
      <c r="O232" s="34"/>
      <c r="P232" s="34"/>
      <c r="Q232" s="34"/>
      <c r="R232" s="34"/>
      <c r="S232" s="34"/>
      <c r="T232" s="34"/>
      <c r="U232" s="34"/>
      <c r="V232" s="34"/>
      <c r="W232" s="33"/>
      <c r="Y232" s="584"/>
    </row>
    <row r="233" spans="2:25" s="129" customFormat="1" ht="16.5" thickBot="1" x14ac:dyDescent="0.25">
      <c r="B233" s="79" t="s">
        <v>309</v>
      </c>
      <c r="C233" s="80"/>
      <c r="D233" s="80"/>
      <c r="E233" s="80"/>
      <c r="F233" s="80"/>
      <c r="G233" s="92">
        <f>SUBTOTAL(9,G8:G232)</f>
        <v>0</v>
      </c>
      <c r="H233" s="93">
        <f t="shared" ref="H233:W233" si="54">SUBTOTAL(9,H8:H232)</f>
        <v>0</v>
      </c>
      <c r="I233" s="94">
        <f t="shared" si="54"/>
        <v>0</v>
      </c>
      <c r="J233" s="94">
        <f t="shared" si="54"/>
        <v>0</v>
      </c>
      <c r="K233" s="95">
        <f t="shared" si="54"/>
        <v>0</v>
      </c>
      <c r="L233" s="94">
        <f t="shared" si="54"/>
        <v>0</v>
      </c>
      <c r="M233" s="96">
        <f t="shared" si="54"/>
        <v>0</v>
      </c>
      <c r="N233" s="94">
        <f t="shared" si="54"/>
        <v>0</v>
      </c>
      <c r="O233" s="94">
        <f t="shared" si="54"/>
        <v>0</v>
      </c>
      <c r="P233" s="94">
        <f t="shared" si="54"/>
        <v>0</v>
      </c>
      <c r="Q233" s="94">
        <f t="shared" si="54"/>
        <v>0</v>
      </c>
      <c r="R233" s="94">
        <f t="shared" si="54"/>
        <v>0</v>
      </c>
      <c r="S233" s="94">
        <f t="shared" si="54"/>
        <v>0</v>
      </c>
      <c r="T233" s="94">
        <f t="shared" si="54"/>
        <v>0</v>
      </c>
      <c r="U233" s="94">
        <f t="shared" si="54"/>
        <v>0</v>
      </c>
      <c r="V233" s="94">
        <f t="shared" si="54"/>
        <v>0</v>
      </c>
      <c r="W233" s="97">
        <f t="shared" si="54"/>
        <v>0</v>
      </c>
      <c r="Y233" s="585"/>
    </row>
    <row r="234" spans="2:25" s="129" customFormat="1" ht="16.5" thickBot="1" x14ac:dyDescent="0.25">
      <c r="B234" s="392"/>
      <c r="C234" s="257"/>
      <c r="D234" s="257"/>
      <c r="E234" s="257"/>
      <c r="F234" s="257"/>
      <c r="G234" s="393"/>
      <c r="H234" s="394"/>
      <c r="I234" s="394"/>
      <c r="J234" s="394"/>
      <c r="K234" s="394"/>
      <c r="L234" s="394"/>
      <c r="M234" s="395"/>
      <c r="N234" s="394"/>
      <c r="O234" s="394"/>
      <c r="P234" s="394"/>
      <c r="Q234" s="394"/>
      <c r="R234" s="394"/>
      <c r="S234" s="394"/>
      <c r="T234" s="394"/>
      <c r="U234" s="394"/>
      <c r="V234" s="394"/>
      <c r="W234" s="394"/>
      <c r="Y234"/>
    </row>
    <row r="235" spans="2:25" s="129" customFormat="1" ht="15.75" x14ac:dyDescent="0.2">
      <c r="B235" s="324" t="s">
        <v>75</v>
      </c>
      <c r="C235" s="143"/>
      <c r="D235" s="143"/>
      <c r="E235" s="143"/>
      <c r="F235" s="143"/>
      <c r="G235" s="87"/>
      <c r="H235" s="88"/>
      <c r="I235" s="88"/>
      <c r="J235" s="88"/>
      <c r="K235" s="91"/>
      <c r="L235" s="88"/>
      <c r="M235" s="90"/>
      <c r="N235" s="88"/>
      <c r="O235" s="88"/>
      <c r="P235" s="88"/>
      <c r="Q235" s="88"/>
      <c r="R235" s="88"/>
      <c r="S235" s="88"/>
      <c r="T235" s="88"/>
      <c r="U235" s="88"/>
      <c r="V235" s="91"/>
      <c r="W235" s="91"/>
      <c r="Y235" s="87"/>
    </row>
    <row r="236" spans="2:25" s="144" customFormat="1" x14ac:dyDescent="0.2">
      <c r="B236" s="71"/>
      <c r="C236" s="23" t="s">
        <v>76</v>
      </c>
      <c r="D236" s="23"/>
      <c r="E236" s="64"/>
      <c r="F236" s="64"/>
      <c r="G236" s="33"/>
      <c r="H236" s="34"/>
      <c r="I236" s="34"/>
      <c r="J236" s="34"/>
      <c r="K236" s="37"/>
      <c r="L236" s="36"/>
      <c r="M236" s="36"/>
      <c r="N236" s="34"/>
      <c r="O236" s="34"/>
      <c r="P236" s="34"/>
      <c r="Q236" s="34"/>
      <c r="R236" s="34"/>
      <c r="S236" s="34"/>
      <c r="T236" s="34"/>
      <c r="U236" s="34"/>
      <c r="V236" s="37"/>
      <c r="W236" s="37"/>
      <c r="Y236" s="368"/>
    </row>
    <row r="237" spans="2:25" s="144" customFormat="1" x14ac:dyDescent="0.2">
      <c r="B237" s="71"/>
      <c r="C237" s="64"/>
      <c r="D237" s="23" t="s">
        <v>77</v>
      </c>
      <c r="E237" s="64"/>
      <c r="F237" s="64"/>
      <c r="G237" s="69">
        <f>SUBTOTAL(9,G238:G244)</f>
        <v>0</v>
      </c>
      <c r="H237" s="34"/>
      <c r="I237" s="34"/>
      <c r="J237" s="34"/>
      <c r="K237" s="37"/>
      <c r="L237" s="36"/>
      <c r="M237" s="36"/>
      <c r="N237" s="34"/>
      <c r="O237" s="34"/>
      <c r="P237" s="34"/>
      <c r="Q237" s="34"/>
      <c r="R237" s="34"/>
      <c r="S237" s="34"/>
      <c r="T237" s="34"/>
      <c r="U237" s="34"/>
      <c r="V237" s="37"/>
      <c r="W237" s="37"/>
      <c r="Y237" s="583"/>
    </row>
    <row r="238" spans="2:25" s="146" customFormat="1" outlineLevel="1" x14ac:dyDescent="0.2">
      <c r="B238" s="29"/>
      <c r="C238" s="73"/>
      <c r="D238" s="73"/>
      <c r="E238" s="73"/>
      <c r="F238" s="74" t="s">
        <v>78</v>
      </c>
      <c r="G238" s="340"/>
      <c r="H238" s="42"/>
      <c r="I238" s="42"/>
      <c r="J238" s="42"/>
      <c r="K238" s="44"/>
      <c r="L238" s="42"/>
      <c r="M238" s="42"/>
      <c r="N238" s="42"/>
      <c r="O238" s="42"/>
      <c r="P238" s="42"/>
      <c r="Q238" s="42"/>
      <c r="R238" s="42"/>
      <c r="S238" s="42"/>
      <c r="T238" s="42"/>
      <c r="U238" s="42"/>
      <c r="V238" s="44"/>
      <c r="W238" s="44"/>
      <c r="X238" s="145"/>
      <c r="Y238" s="367"/>
    </row>
    <row r="239" spans="2:25" s="144" customFormat="1" outlineLevel="1" x14ac:dyDescent="0.2">
      <c r="B239" s="25"/>
      <c r="C239" s="64"/>
      <c r="D239" s="64"/>
      <c r="E239" s="64"/>
      <c r="F239" s="74" t="s">
        <v>79</v>
      </c>
      <c r="G239" s="340"/>
      <c r="H239" s="42"/>
      <c r="I239" s="42"/>
      <c r="J239" s="42"/>
      <c r="K239" s="44"/>
      <c r="L239" s="42"/>
      <c r="M239" s="42"/>
      <c r="N239" s="42"/>
      <c r="O239" s="42"/>
      <c r="P239" s="42"/>
      <c r="Q239" s="42"/>
      <c r="R239" s="42"/>
      <c r="S239" s="42"/>
      <c r="T239" s="42"/>
      <c r="U239" s="42"/>
      <c r="V239" s="44"/>
      <c r="W239" s="44"/>
      <c r="Y239" s="367"/>
    </row>
    <row r="240" spans="2:25" s="144" customFormat="1" outlineLevel="1" x14ac:dyDescent="0.2">
      <c r="B240" s="25"/>
      <c r="C240" s="64"/>
      <c r="D240" s="64"/>
      <c r="E240" s="64"/>
      <c r="F240" s="68" t="s">
        <v>80</v>
      </c>
      <c r="G240" s="340"/>
      <c r="H240" s="42"/>
      <c r="I240" s="42"/>
      <c r="J240" s="42"/>
      <c r="K240" s="44"/>
      <c r="L240" s="42"/>
      <c r="M240" s="42"/>
      <c r="N240" s="42"/>
      <c r="O240" s="42"/>
      <c r="P240" s="42"/>
      <c r="Q240" s="42"/>
      <c r="R240" s="42"/>
      <c r="S240" s="42"/>
      <c r="T240" s="42"/>
      <c r="U240" s="42"/>
      <c r="V240" s="44"/>
      <c r="W240" s="44"/>
      <c r="Y240" s="367"/>
    </row>
    <row r="241" spans="2:25" s="144" customFormat="1" outlineLevel="1" x14ac:dyDescent="0.2">
      <c r="B241" s="25"/>
      <c r="C241" s="64"/>
      <c r="D241" s="64"/>
      <c r="E241" s="64"/>
      <c r="F241" s="68" t="s">
        <v>405</v>
      </c>
      <c r="G241" s="340"/>
      <c r="H241" s="42"/>
      <c r="I241" s="42"/>
      <c r="J241" s="42"/>
      <c r="K241" s="44"/>
      <c r="L241" s="42"/>
      <c r="M241" s="42"/>
      <c r="N241" s="42"/>
      <c r="O241" s="42"/>
      <c r="P241" s="42"/>
      <c r="Q241" s="42"/>
      <c r="R241" s="42"/>
      <c r="S241" s="42"/>
      <c r="T241" s="42"/>
      <c r="U241" s="42"/>
      <c r="V241" s="44"/>
      <c r="W241" s="44"/>
      <c r="Y241" s="367"/>
    </row>
    <row r="242" spans="2:25" s="144" customFormat="1" outlineLevel="1" x14ac:dyDescent="0.2">
      <c r="B242" s="25"/>
      <c r="C242" s="64"/>
      <c r="D242" s="64"/>
      <c r="E242" s="64"/>
      <c r="F242" s="68" t="s">
        <v>81</v>
      </c>
      <c r="G242" s="340"/>
      <c r="H242" s="42"/>
      <c r="I242" s="42"/>
      <c r="J242" s="42"/>
      <c r="K242" s="44"/>
      <c r="L242" s="42"/>
      <c r="M242" s="42"/>
      <c r="N242" s="42"/>
      <c r="O242" s="42"/>
      <c r="P242" s="42"/>
      <c r="Q242" s="42"/>
      <c r="R242" s="42"/>
      <c r="S242" s="42"/>
      <c r="T242" s="42"/>
      <c r="U242" s="42"/>
      <c r="V242" s="44"/>
      <c r="W242" s="44"/>
      <c r="Y242" s="367"/>
    </row>
    <row r="243" spans="2:25" s="144" customFormat="1" outlineLevel="1" x14ac:dyDescent="0.2">
      <c r="B243" s="25"/>
      <c r="C243" s="64"/>
      <c r="D243" s="64"/>
      <c r="E243" s="64"/>
      <c r="F243" s="27" t="s">
        <v>402</v>
      </c>
      <c r="G243" s="340"/>
      <c r="H243" s="42"/>
      <c r="I243" s="42"/>
      <c r="J243" s="42"/>
      <c r="K243" s="44"/>
      <c r="L243" s="42"/>
      <c r="M243" s="42"/>
      <c r="N243" s="42"/>
      <c r="O243" s="42"/>
      <c r="P243" s="42"/>
      <c r="Q243" s="42"/>
      <c r="R243" s="42"/>
      <c r="S243" s="42"/>
      <c r="T243" s="42"/>
      <c r="U243" s="42"/>
      <c r="V243" s="44"/>
      <c r="W243" s="44"/>
      <c r="Y243" s="367"/>
    </row>
    <row r="244" spans="2:25" s="144" customFormat="1" outlineLevel="1" x14ac:dyDescent="0.2">
      <c r="B244" s="25"/>
      <c r="C244" s="64"/>
      <c r="D244" s="64"/>
      <c r="E244" s="64"/>
      <c r="F244" s="27" t="s">
        <v>403</v>
      </c>
      <c r="G244" s="340"/>
      <c r="H244" s="42"/>
      <c r="I244" s="42"/>
      <c r="J244" s="42"/>
      <c r="K244" s="44"/>
      <c r="L244" s="42"/>
      <c r="M244" s="42"/>
      <c r="N244" s="42"/>
      <c r="O244" s="42"/>
      <c r="P244" s="42"/>
      <c r="Q244" s="42"/>
      <c r="R244" s="42"/>
      <c r="S244" s="42"/>
      <c r="T244" s="42"/>
      <c r="U244" s="42"/>
      <c r="V244" s="44"/>
      <c r="W244" s="44"/>
      <c r="Y244" s="367"/>
    </row>
    <row r="245" spans="2:25" s="144" customFormat="1" x14ac:dyDescent="0.2">
      <c r="B245" s="71"/>
      <c r="C245" s="64"/>
      <c r="D245" s="65" t="s">
        <v>82</v>
      </c>
      <c r="E245" s="64"/>
      <c r="F245" s="64"/>
      <c r="G245" s="75"/>
      <c r="H245" s="34"/>
      <c r="I245" s="34"/>
      <c r="J245" s="34"/>
      <c r="K245" s="37"/>
      <c r="L245" s="36"/>
      <c r="M245" s="36"/>
      <c r="N245" s="34"/>
      <c r="O245" s="34"/>
      <c r="P245" s="34"/>
      <c r="Q245" s="34"/>
      <c r="R245" s="34"/>
      <c r="S245" s="34"/>
      <c r="T245" s="34"/>
      <c r="U245" s="34"/>
      <c r="V245" s="37"/>
      <c r="W245" s="37"/>
      <c r="Y245" s="584"/>
    </row>
    <row r="246" spans="2:25" s="144" customFormat="1" x14ac:dyDescent="0.2">
      <c r="B246" s="71"/>
      <c r="C246" s="64"/>
      <c r="D246" s="65"/>
      <c r="E246" s="64" t="s">
        <v>83</v>
      </c>
      <c r="F246" s="64"/>
      <c r="G246" s="69">
        <f t="shared" ref="G246:W246" si="55">SUBTOTAL(9,G247:G252)</f>
        <v>0</v>
      </c>
      <c r="H246" s="34">
        <f t="shared" si="55"/>
        <v>0</v>
      </c>
      <c r="I246" s="34">
        <f t="shared" si="55"/>
        <v>0</v>
      </c>
      <c r="J246" s="34">
        <f t="shared" si="55"/>
        <v>0</v>
      </c>
      <c r="K246" s="37">
        <f t="shared" si="55"/>
        <v>0</v>
      </c>
      <c r="L246" s="36">
        <f t="shared" si="55"/>
        <v>0</v>
      </c>
      <c r="M246" s="36">
        <f t="shared" si="55"/>
        <v>0</v>
      </c>
      <c r="N246" s="36">
        <f t="shared" si="55"/>
        <v>0</v>
      </c>
      <c r="O246" s="36">
        <f t="shared" si="55"/>
        <v>0</v>
      </c>
      <c r="P246" s="36">
        <f t="shared" si="55"/>
        <v>0</v>
      </c>
      <c r="Q246" s="36">
        <f t="shared" si="55"/>
        <v>0</v>
      </c>
      <c r="R246" s="36">
        <f t="shared" si="55"/>
        <v>0</v>
      </c>
      <c r="S246" s="36">
        <f t="shared" si="55"/>
        <v>0</v>
      </c>
      <c r="T246" s="36">
        <f t="shared" si="55"/>
        <v>0</v>
      </c>
      <c r="U246" s="36">
        <f t="shared" si="55"/>
        <v>0</v>
      </c>
      <c r="V246" s="37">
        <f t="shared" si="55"/>
        <v>0</v>
      </c>
      <c r="W246" s="37">
        <f t="shared" si="55"/>
        <v>0</v>
      </c>
      <c r="Y246" s="583"/>
    </row>
    <row r="247" spans="2:25" s="144" customFormat="1" outlineLevel="1" x14ac:dyDescent="0.2">
      <c r="B247" s="25"/>
      <c r="C247" s="64"/>
      <c r="D247" s="64"/>
      <c r="E247" s="24"/>
      <c r="F247" s="68" t="s">
        <v>84</v>
      </c>
      <c r="G247" s="340"/>
      <c r="H247" s="358"/>
      <c r="I247" s="359"/>
      <c r="J247" s="359"/>
      <c r="K247" s="362"/>
      <c r="L247" s="358"/>
      <c r="M247" s="359"/>
      <c r="N247" s="359"/>
      <c r="O247" s="359"/>
      <c r="P247" s="359"/>
      <c r="Q247" s="359"/>
      <c r="R247" s="359"/>
      <c r="S247" s="359"/>
      <c r="T247" s="359"/>
      <c r="U247" s="359"/>
      <c r="V247" s="362"/>
      <c r="W247" s="363"/>
      <c r="Y247" s="367"/>
    </row>
    <row r="248" spans="2:25" s="144" customFormat="1" outlineLevel="1" x14ac:dyDescent="0.2">
      <c r="B248" s="25"/>
      <c r="C248" s="64"/>
      <c r="D248" s="64"/>
      <c r="E248" s="24"/>
      <c r="F248" s="68" t="s">
        <v>85</v>
      </c>
      <c r="G248" s="340"/>
      <c r="H248" s="358"/>
      <c r="I248" s="359"/>
      <c r="J248" s="359"/>
      <c r="K248" s="362"/>
      <c r="L248" s="358"/>
      <c r="M248" s="359"/>
      <c r="N248" s="359"/>
      <c r="O248" s="359"/>
      <c r="P248" s="359"/>
      <c r="Q248" s="359"/>
      <c r="R248" s="359"/>
      <c r="S248" s="359"/>
      <c r="T248" s="359"/>
      <c r="U248" s="359"/>
      <c r="V248" s="362"/>
      <c r="W248" s="363"/>
      <c r="Y248" s="367"/>
    </row>
    <row r="249" spans="2:25" s="144" customFormat="1" outlineLevel="1" x14ac:dyDescent="0.2">
      <c r="B249" s="25"/>
      <c r="C249" s="64"/>
      <c r="D249" s="64"/>
      <c r="E249" s="24"/>
      <c r="F249" s="68" t="s">
        <v>86</v>
      </c>
      <c r="G249" s="340"/>
      <c r="H249" s="358"/>
      <c r="I249" s="359"/>
      <c r="J249" s="359"/>
      <c r="K249" s="362"/>
      <c r="L249" s="358"/>
      <c r="M249" s="359"/>
      <c r="N249" s="359"/>
      <c r="O249" s="359"/>
      <c r="P249" s="359"/>
      <c r="Q249" s="359"/>
      <c r="R249" s="359"/>
      <c r="S249" s="359"/>
      <c r="T249" s="359"/>
      <c r="U249" s="359"/>
      <c r="V249" s="362"/>
      <c r="W249" s="363"/>
      <c r="Y249" s="367"/>
    </row>
    <row r="250" spans="2:25" s="144" customFormat="1" outlineLevel="1" x14ac:dyDescent="0.2">
      <c r="B250" s="25"/>
      <c r="C250" s="24"/>
      <c r="D250" s="24"/>
      <c r="E250" s="24"/>
      <c r="F250" s="68" t="s">
        <v>87</v>
      </c>
      <c r="G250" s="340"/>
      <c r="H250" s="358"/>
      <c r="I250" s="359"/>
      <c r="J250" s="359"/>
      <c r="K250" s="362"/>
      <c r="L250" s="358"/>
      <c r="M250" s="359"/>
      <c r="N250" s="359"/>
      <c r="O250" s="359"/>
      <c r="P250" s="359"/>
      <c r="Q250" s="359"/>
      <c r="R250" s="359"/>
      <c r="S250" s="359"/>
      <c r="T250" s="359"/>
      <c r="U250" s="359"/>
      <c r="V250" s="362"/>
      <c r="W250" s="363"/>
      <c r="Y250" s="367"/>
    </row>
    <row r="251" spans="2:25" s="144" customFormat="1" outlineLevel="1" x14ac:dyDescent="0.2">
      <c r="B251" s="25"/>
      <c r="C251" s="24"/>
      <c r="D251" s="24"/>
      <c r="E251" s="24"/>
      <c r="F251" s="27" t="s">
        <v>88</v>
      </c>
      <c r="G251" s="340"/>
      <c r="H251" s="358"/>
      <c r="I251" s="359"/>
      <c r="J251" s="359"/>
      <c r="K251" s="362"/>
      <c r="L251" s="358"/>
      <c r="M251" s="359"/>
      <c r="N251" s="359"/>
      <c r="O251" s="359"/>
      <c r="P251" s="359"/>
      <c r="Q251" s="359"/>
      <c r="R251" s="359"/>
      <c r="S251" s="359"/>
      <c r="T251" s="359"/>
      <c r="U251" s="359"/>
      <c r="V251" s="362"/>
      <c r="W251" s="363"/>
      <c r="Y251" s="367"/>
    </row>
    <row r="252" spans="2:25" s="144" customFormat="1" outlineLevel="1" x14ac:dyDescent="0.2">
      <c r="B252" s="25"/>
      <c r="C252" s="24"/>
      <c r="D252" s="24"/>
      <c r="E252" s="24"/>
      <c r="F252" s="27" t="s">
        <v>500</v>
      </c>
      <c r="G252" s="340"/>
      <c r="H252" s="358"/>
      <c r="I252" s="359"/>
      <c r="J252" s="359"/>
      <c r="K252" s="362"/>
      <c r="L252" s="358"/>
      <c r="M252" s="359"/>
      <c r="N252" s="359"/>
      <c r="O252" s="359"/>
      <c r="P252" s="359"/>
      <c r="Q252" s="359"/>
      <c r="R252" s="359"/>
      <c r="S252" s="359"/>
      <c r="T252" s="359"/>
      <c r="U252" s="359"/>
      <c r="V252" s="362"/>
      <c r="W252" s="363"/>
      <c r="Y252" s="367"/>
    </row>
    <row r="253" spans="2:25" s="144" customFormat="1" x14ac:dyDescent="0.2">
      <c r="B253" s="25"/>
      <c r="C253" s="24"/>
      <c r="D253" s="24"/>
      <c r="E253" s="24" t="s">
        <v>89</v>
      </c>
      <c r="F253" s="64"/>
      <c r="G253" s="69">
        <f>SUBTOTAL(9,G254:G259)</f>
        <v>0</v>
      </c>
      <c r="H253" s="34">
        <f>SUBTOTAL(9,H254:H259)</f>
        <v>0</v>
      </c>
      <c r="I253" s="34">
        <f>SUBTOTAL(9,I254:I259)</f>
        <v>0</v>
      </c>
      <c r="J253" s="34">
        <f>SUBTOTAL(9,J254:J259)</f>
        <v>0</v>
      </c>
      <c r="K253" s="37">
        <f>SUBTOTAL(9,K254:K259)</f>
        <v>0</v>
      </c>
      <c r="L253" s="36">
        <f t="shared" ref="L253:W253" si="56">SUBTOTAL(9,L254:L259)</f>
        <v>0</v>
      </c>
      <c r="M253" s="36">
        <f t="shared" si="56"/>
        <v>0</v>
      </c>
      <c r="N253" s="36">
        <f t="shared" si="56"/>
        <v>0</v>
      </c>
      <c r="O253" s="36">
        <f t="shared" si="56"/>
        <v>0</v>
      </c>
      <c r="P253" s="36">
        <f t="shared" si="56"/>
        <v>0</v>
      </c>
      <c r="Q253" s="36">
        <f t="shared" si="56"/>
        <v>0</v>
      </c>
      <c r="R253" s="36">
        <f t="shared" si="56"/>
        <v>0</v>
      </c>
      <c r="S253" s="36">
        <f t="shared" si="56"/>
        <v>0</v>
      </c>
      <c r="T253" s="36">
        <f t="shared" si="56"/>
        <v>0</v>
      </c>
      <c r="U253" s="36">
        <f t="shared" si="56"/>
        <v>0</v>
      </c>
      <c r="V253" s="37">
        <f t="shared" si="56"/>
        <v>0</v>
      </c>
      <c r="W253" s="37">
        <f t="shared" si="56"/>
        <v>0</v>
      </c>
      <c r="Y253" s="370"/>
    </row>
    <row r="254" spans="2:25" s="144" customFormat="1" outlineLevel="1" x14ac:dyDescent="0.2">
      <c r="B254" s="25"/>
      <c r="C254" s="24"/>
      <c r="D254" s="24"/>
      <c r="E254" s="24"/>
      <c r="F254" s="27" t="s">
        <v>90</v>
      </c>
      <c r="G254" s="340"/>
      <c r="H254" s="358"/>
      <c r="I254" s="359"/>
      <c r="J254" s="359"/>
      <c r="K254" s="362"/>
      <c r="L254" s="358"/>
      <c r="M254" s="42"/>
      <c r="N254" s="42"/>
      <c r="O254" s="42"/>
      <c r="P254" s="42"/>
      <c r="Q254" s="42"/>
      <c r="R254" s="42"/>
      <c r="S254" s="42"/>
      <c r="T254" s="42"/>
      <c r="U254" s="42"/>
      <c r="V254" s="44"/>
      <c r="W254" s="44"/>
      <c r="Y254" s="367"/>
    </row>
    <row r="255" spans="2:25" s="144" customFormat="1" outlineLevel="1" x14ac:dyDescent="0.2">
      <c r="B255" s="25"/>
      <c r="C255" s="24"/>
      <c r="D255" s="24"/>
      <c r="E255" s="24"/>
      <c r="F255" s="27" t="s">
        <v>91</v>
      </c>
      <c r="G255" s="340"/>
      <c r="H255" s="358"/>
      <c r="I255" s="359"/>
      <c r="J255" s="359"/>
      <c r="K255" s="362"/>
      <c r="L255" s="463"/>
      <c r="M255" s="359"/>
      <c r="N255" s="42"/>
      <c r="O255" s="42"/>
      <c r="P255" s="42"/>
      <c r="Q255" s="42"/>
      <c r="R255" s="42"/>
      <c r="S255" s="42"/>
      <c r="T255" s="42"/>
      <c r="U255" s="42"/>
      <c r="V255" s="44"/>
      <c r="W255" s="44"/>
      <c r="Y255" s="367"/>
    </row>
    <row r="256" spans="2:25" s="144" customFormat="1" outlineLevel="1" x14ac:dyDescent="0.2">
      <c r="B256" s="25"/>
      <c r="C256" s="24"/>
      <c r="D256" s="24"/>
      <c r="E256" s="24"/>
      <c r="F256" s="27" t="s">
        <v>92</v>
      </c>
      <c r="G256" s="340"/>
      <c r="H256" s="358"/>
      <c r="I256" s="359"/>
      <c r="J256" s="359"/>
      <c r="K256" s="362"/>
      <c r="L256" s="358"/>
      <c r="M256" s="359"/>
      <c r="N256" s="359"/>
      <c r="O256" s="359"/>
      <c r="P256" s="42"/>
      <c r="Q256" s="42"/>
      <c r="R256" s="42"/>
      <c r="S256" s="42"/>
      <c r="T256" s="42"/>
      <c r="U256" s="42"/>
      <c r="V256" s="44"/>
      <c r="W256" s="44"/>
      <c r="Y256" s="367"/>
    </row>
    <row r="257" spans="2:25" s="144" customFormat="1" outlineLevel="1" x14ac:dyDescent="0.2">
      <c r="B257" s="25"/>
      <c r="C257" s="24"/>
      <c r="D257" s="24"/>
      <c r="E257" s="24"/>
      <c r="F257" s="27" t="s">
        <v>93</v>
      </c>
      <c r="G257" s="340"/>
      <c r="H257" s="358"/>
      <c r="I257" s="359"/>
      <c r="J257" s="359"/>
      <c r="K257" s="362"/>
      <c r="L257" s="358"/>
      <c r="M257" s="359"/>
      <c r="N257" s="359"/>
      <c r="O257" s="359"/>
      <c r="P257" s="359"/>
      <c r="Q257" s="359"/>
      <c r="R257" s="359"/>
      <c r="S257" s="359"/>
      <c r="T257" s="42"/>
      <c r="U257" s="42"/>
      <c r="V257" s="44"/>
      <c r="W257" s="44"/>
      <c r="Y257" s="367"/>
    </row>
    <row r="258" spans="2:25" s="144" customFormat="1" outlineLevel="1" x14ac:dyDescent="0.2">
      <c r="B258" s="25"/>
      <c r="C258" s="24"/>
      <c r="D258" s="24"/>
      <c r="E258" s="24"/>
      <c r="F258" s="27" t="s">
        <v>94</v>
      </c>
      <c r="G258" s="340"/>
      <c r="H258" s="358"/>
      <c r="I258" s="359"/>
      <c r="J258" s="359"/>
      <c r="K258" s="362"/>
      <c r="L258" s="358"/>
      <c r="M258" s="359"/>
      <c r="N258" s="359"/>
      <c r="O258" s="359"/>
      <c r="P258" s="359"/>
      <c r="Q258" s="359"/>
      <c r="R258" s="359"/>
      <c r="S258" s="359"/>
      <c r="T258" s="359"/>
      <c r="U258" s="359"/>
      <c r="V258" s="362"/>
      <c r="W258" s="363"/>
      <c r="Y258" s="367"/>
    </row>
    <row r="259" spans="2:25" s="144" customFormat="1" outlineLevel="1" x14ac:dyDescent="0.2">
      <c r="B259" s="25"/>
      <c r="C259" s="24"/>
      <c r="D259" s="24"/>
      <c r="E259" s="24"/>
      <c r="F259" s="27" t="s">
        <v>95</v>
      </c>
      <c r="G259" s="340"/>
      <c r="H259" s="358"/>
      <c r="I259" s="359"/>
      <c r="J259" s="359"/>
      <c r="K259" s="362"/>
      <c r="L259" s="358"/>
      <c r="M259" s="359"/>
      <c r="N259" s="359"/>
      <c r="O259" s="359"/>
      <c r="P259" s="359"/>
      <c r="Q259" s="359"/>
      <c r="R259" s="359"/>
      <c r="S259" s="359"/>
      <c r="T259" s="359"/>
      <c r="U259" s="359"/>
      <c r="V259" s="362"/>
      <c r="W259" s="363"/>
      <c r="Y259" s="367"/>
    </row>
    <row r="260" spans="2:25" s="144" customFormat="1" x14ac:dyDescent="0.2">
      <c r="B260" s="25"/>
      <c r="C260" s="24"/>
      <c r="D260" s="24"/>
      <c r="E260" s="24" t="s">
        <v>96</v>
      </c>
      <c r="F260" s="64"/>
      <c r="G260" s="69">
        <f>SUBTOTAL(9,G261:G266)</f>
        <v>0</v>
      </c>
      <c r="H260" s="34">
        <f>SUBTOTAL(9,H261:H266)</f>
        <v>0</v>
      </c>
      <c r="I260" s="34">
        <f>SUBTOTAL(9,I261:I266)</f>
        <v>0</v>
      </c>
      <c r="J260" s="34">
        <f>SUBTOTAL(9,J261:J266)</f>
        <v>0</v>
      </c>
      <c r="K260" s="37">
        <f>SUBTOTAL(9,K261:K266)</f>
        <v>0</v>
      </c>
      <c r="L260" s="36">
        <f t="shared" ref="L260:W260" si="57">SUBTOTAL(9,L261:L266)</f>
        <v>0</v>
      </c>
      <c r="M260" s="36">
        <f t="shared" si="57"/>
        <v>0</v>
      </c>
      <c r="N260" s="36">
        <f t="shared" si="57"/>
        <v>0</v>
      </c>
      <c r="O260" s="36">
        <f t="shared" si="57"/>
        <v>0</v>
      </c>
      <c r="P260" s="36">
        <f t="shared" si="57"/>
        <v>0</v>
      </c>
      <c r="Q260" s="36">
        <f t="shared" si="57"/>
        <v>0</v>
      </c>
      <c r="R260" s="36">
        <f t="shared" si="57"/>
        <v>0</v>
      </c>
      <c r="S260" s="36">
        <f t="shared" si="57"/>
        <v>0</v>
      </c>
      <c r="T260" s="36">
        <f t="shared" si="57"/>
        <v>0</v>
      </c>
      <c r="U260" s="36">
        <f t="shared" si="57"/>
        <v>0</v>
      </c>
      <c r="V260" s="37">
        <f t="shared" si="57"/>
        <v>0</v>
      </c>
      <c r="W260" s="37">
        <f t="shared" si="57"/>
        <v>0</v>
      </c>
      <c r="Y260" s="370"/>
    </row>
    <row r="261" spans="2:25" s="144" customFormat="1" outlineLevel="1" x14ac:dyDescent="0.2">
      <c r="B261" s="25"/>
      <c r="C261" s="24"/>
      <c r="D261" s="24"/>
      <c r="E261" s="24"/>
      <c r="F261" s="27" t="s">
        <v>97</v>
      </c>
      <c r="G261" s="340"/>
      <c r="H261" s="358"/>
      <c r="I261" s="359"/>
      <c r="J261" s="359"/>
      <c r="K261" s="362"/>
      <c r="L261" s="358"/>
      <c r="M261" s="42"/>
      <c r="N261" s="42"/>
      <c r="O261" s="42"/>
      <c r="P261" s="42"/>
      <c r="Q261" s="42"/>
      <c r="R261" s="42"/>
      <c r="S261" s="42"/>
      <c r="T261" s="42"/>
      <c r="U261" s="42"/>
      <c r="V261" s="44"/>
      <c r="W261" s="44"/>
      <c r="Y261" s="367"/>
    </row>
    <row r="262" spans="2:25" s="144" customFormat="1" outlineLevel="1" x14ac:dyDescent="0.2">
      <c r="B262" s="25"/>
      <c r="C262" s="24"/>
      <c r="D262" s="24"/>
      <c r="E262" s="24"/>
      <c r="F262" s="27" t="s">
        <v>98</v>
      </c>
      <c r="G262" s="340"/>
      <c r="H262" s="358"/>
      <c r="I262" s="359"/>
      <c r="J262" s="359"/>
      <c r="K262" s="362"/>
      <c r="L262" s="463"/>
      <c r="M262" s="359"/>
      <c r="N262" s="42"/>
      <c r="O262" s="42"/>
      <c r="P262" s="42"/>
      <c r="Q262" s="42"/>
      <c r="R262" s="42"/>
      <c r="S262" s="42"/>
      <c r="T262" s="42"/>
      <c r="U262" s="42"/>
      <c r="V262" s="44"/>
      <c r="W262" s="44"/>
      <c r="Y262" s="367"/>
    </row>
    <row r="263" spans="2:25" s="144" customFormat="1" outlineLevel="1" x14ac:dyDescent="0.2">
      <c r="B263" s="25"/>
      <c r="C263" s="24"/>
      <c r="D263" s="24"/>
      <c r="E263" s="24"/>
      <c r="F263" s="27" t="s">
        <v>99</v>
      </c>
      <c r="G263" s="340"/>
      <c r="H263" s="358"/>
      <c r="I263" s="359"/>
      <c r="J263" s="359"/>
      <c r="K263" s="362"/>
      <c r="L263" s="358"/>
      <c r="M263" s="359"/>
      <c r="N263" s="359"/>
      <c r="O263" s="359"/>
      <c r="P263" s="42"/>
      <c r="Q263" s="42"/>
      <c r="R263" s="42"/>
      <c r="S263" s="42"/>
      <c r="T263" s="42"/>
      <c r="U263" s="42"/>
      <c r="V263" s="44"/>
      <c r="W263" s="44"/>
      <c r="Y263" s="367"/>
    </row>
    <row r="264" spans="2:25" s="144" customFormat="1" outlineLevel="1" x14ac:dyDescent="0.2">
      <c r="B264" s="25"/>
      <c r="C264" s="24"/>
      <c r="D264" s="24"/>
      <c r="E264" s="24"/>
      <c r="F264" s="27" t="s">
        <v>100</v>
      </c>
      <c r="G264" s="340"/>
      <c r="H264" s="358"/>
      <c r="I264" s="359"/>
      <c r="J264" s="359"/>
      <c r="K264" s="362"/>
      <c r="L264" s="358"/>
      <c r="M264" s="359"/>
      <c r="N264" s="359"/>
      <c r="O264" s="359"/>
      <c r="P264" s="359"/>
      <c r="Q264" s="359"/>
      <c r="R264" s="359"/>
      <c r="S264" s="359"/>
      <c r="T264" s="42"/>
      <c r="U264" s="42"/>
      <c r="V264" s="44"/>
      <c r="W264" s="44"/>
      <c r="Y264" s="367"/>
    </row>
    <row r="265" spans="2:25" s="144" customFormat="1" outlineLevel="1" x14ac:dyDescent="0.2">
      <c r="B265" s="25"/>
      <c r="C265" s="24"/>
      <c r="D265" s="24"/>
      <c r="E265" s="24"/>
      <c r="F265" s="27" t="s">
        <v>101</v>
      </c>
      <c r="G265" s="340"/>
      <c r="H265" s="358"/>
      <c r="I265" s="359"/>
      <c r="J265" s="359"/>
      <c r="K265" s="362"/>
      <c r="L265" s="358"/>
      <c r="M265" s="359"/>
      <c r="N265" s="359"/>
      <c r="O265" s="359"/>
      <c r="P265" s="359"/>
      <c r="Q265" s="359"/>
      <c r="R265" s="359"/>
      <c r="S265" s="359"/>
      <c r="T265" s="359"/>
      <c r="U265" s="359"/>
      <c r="V265" s="362"/>
      <c r="W265" s="363"/>
      <c r="Y265" s="367"/>
    </row>
    <row r="266" spans="2:25" s="144" customFormat="1" outlineLevel="1" x14ac:dyDescent="0.2">
      <c r="B266" s="25"/>
      <c r="C266" s="24"/>
      <c r="D266" s="24"/>
      <c r="E266" s="24"/>
      <c r="F266" s="27" t="s">
        <v>102</v>
      </c>
      <c r="G266" s="340"/>
      <c r="H266" s="358"/>
      <c r="I266" s="359"/>
      <c r="J266" s="359"/>
      <c r="K266" s="362"/>
      <c r="L266" s="358"/>
      <c r="M266" s="359"/>
      <c r="N266" s="359"/>
      <c r="O266" s="359"/>
      <c r="P266" s="359"/>
      <c r="Q266" s="359"/>
      <c r="R266" s="359"/>
      <c r="S266" s="359"/>
      <c r="T266" s="359"/>
      <c r="U266" s="359"/>
      <c r="V266" s="362"/>
      <c r="W266" s="363"/>
      <c r="Y266" s="367"/>
    </row>
    <row r="267" spans="2:25" s="144" customFormat="1" x14ac:dyDescent="0.2">
      <c r="B267" s="25"/>
      <c r="C267" s="24"/>
      <c r="D267" s="24"/>
      <c r="E267" s="24" t="s">
        <v>103</v>
      </c>
      <c r="F267" s="64"/>
      <c r="G267" s="69">
        <f>SUBTOTAL(9,G268:G273)</f>
        <v>0</v>
      </c>
      <c r="H267" s="34">
        <f>SUBTOTAL(9,H268:H273)</f>
        <v>0</v>
      </c>
      <c r="I267" s="34">
        <f>SUBTOTAL(9,I268:I273)</f>
        <v>0</v>
      </c>
      <c r="J267" s="34">
        <f>SUBTOTAL(9,J268:J273)</f>
        <v>0</v>
      </c>
      <c r="K267" s="37">
        <f>SUBTOTAL(9,K268:K273)</f>
        <v>0</v>
      </c>
      <c r="L267" s="36">
        <f t="shared" ref="L267:W267" si="58">SUBTOTAL(9,L268:L273)</f>
        <v>0</v>
      </c>
      <c r="M267" s="36">
        <f t="shared" si="58"/>
        <v>0</v>
      </c>
      <c r="N267" s="36">
        <f t="shared" si="58"/>
        <v>0</v>
      </c>
      <c r="O267" s="36">
        <f t="shared" si="58"/>
        <v>0</v>
      </c>
      <c r="P267" s="36">
        <f t="shared" si="58"/>
        <v>0</v>
      </c>
      <c r="Q267" s="36">
        <f t="shared" si="58"/>
        <v>0</v>
      </c>
      <c r="R267" s="36">
        <f t="shared" si="58"/>
        <v>0</v>
      </c>
      <c r="S267" s="36">
        <f t="shared" si="58"/>
        <v>0</v>
      </c>
      <c r="T267" s="36">
        <f t="shared" si="58"/>
        <v>0</v>
      </c>
      <c r="U267" s="36">
        <f t="shared" si="58"/>
        <v>0</v>
      </c>
      <c r="V267" s="37">
        <f t="shared" si="58"/>
        <v>0</v>
      </c>
      <c r="W267" s="37">
        <f t="shared" si="58"/>
        <v>0</v>
      </c>
      <c r="Y267" s="370"/>
    </row>
    <row r="268" spans="2:25" s="144" customFormat="1" outlineLevel="1" x14ac:dyDescent="0.2">
      <c r="B268" s="25"/>
      <c r="C268" s="24"/>
      <c r="D268" s="24"/>
      <c r="E268" s="24"/>
      <c r="F268" s="27" t="s">
        <v>104</v>
      </c>
      <c r="G268" s="340"/>
      <c r="H268" s="358"/>
      <c r="I268" s="359"/>
      <c r="J268" s="359"/>
      <c r="K268" s="362"/>
      <c r="L268" s="358"/>
      <c r="M268" s="42"/>
      <c r="N268" s="42"/>
      <c r="O268" s="42"/>
      <c r="P268" s="42"/>
      <c r="Q268" s="42"/>
      <c r="R268" s="42"/>
      <c r="S268" s="42"/>
      <c r="T268" s="42"/>
      <c r="U268" s="42"/>
      <c r="V268" s="44"/>
      <c r="W268" s="44"/>
      <c r="Y268" s="367"/>
    </row>
    <row r="269" spans="2:25" s="144" customFormat="1" outlineLevel="1" x14ac:dyDescent="0.2">
      <c r="B269" s="25"/>
      <c r="C269" s="24"/>
      <c r="D269" s="24"/>
      <c r="E269" s="24"/>
      <c r="F269" s="27" t="s">
        <v>105</v>
      </c>
      <c r="G269" s="340"/>
      <c r="H269" s="358"/>
      <c r="I269" s="359"/>
      <c r="J269" s="359"/>
      <c r="K269" s="362"/>
      <c r="L269" s="463"/>
      <c r="M269" s="359"/>
      <c r="N269" s="42"/>
      <c r="O269" s="42"/>
      <c r="P269" s="42"/>
      <c r="Q269" s="42"/>
      <c r="R269" s="42"/>
      <c r="S269" s="42"/>
      <c r="T269" s="42"/>
      <c r="U269" s="42"/>
      <c r="V269" s="44"/>
      <c r="W269" s="44"/>
      <c r="Y269" s="367"/>
    </row>
    <row r="270" spans="2:25" s="144" customFormat="1" outlineLevel="1" x14ac:dyDescent="0.2">
      <c r="B270" s="25"/>
      <c r="C270" s="24"/>
      <c r="D270" s="24"/>
      <c r="E270" s="24"/>
      <c r="F270" s="27" t="s">
        <v>106</v>
      </c>
      <c r="G270" s="340"/>
      <c r="H270" s="358"/>
      <c r="I270" s="359"/>
      <c r="J270" s="359"/>
      <c r="K270" s="362"/>
      <c r="L270" s="358"/>
      <c r="M270" s="359"/>
      <c r="N270" s="359"/>
      <c r="O270" s="359"/>
      <c r="P270" s="42"/>
      <c r="Q270" s="42"/>
      <c r="R270" s="42"/>
      <c r="S270" s="42"/>
      <c r="T270" s="42"/>
      <c r="U270" s="42"/>
      <c r="V270" s="44"/>
      <c r="W270" s="44"/>
      <c r="Y270" s="367"/>
    </row>
    <row r="271" spans="2:25" s="144" customFormat="1" outlineLevel="1" x14ac:dyDescent="0.2">
      <c r="B271" s="25"/>
      <c r="C271" s="24"/>
      <c r="D271" s="24"/>
      <c r="E271" s="24"/>
      <c r="F271" s="27" t="s">
        <v>107</v>
      </c>
      <c r="G271" s="340"/>
      <c r="H271" s="358"/>
      <c r="I271" s="359"/>
      <c r="J271" s="359"/>
      <c r="K271" s="362"/>
      <c r="L271" s="358"/>
      <c r="M271" s="359"/>
      <c r="N271" s="359"/>
      <c r="O271" s="359"/>
      <c r="P271" s="359"/>
      <c r="Q271" s="359"/>
      <c r="R271" s="359"/>
      <c r="S271" s="359"/>
      <c r="T271" s="42"/>
      <c r="U271" s="42"/>
      <c r="V271" s="44"/>
      <c r="W271" s="44"/>
      <c r="Y271" s="367"/>
    </row>
    <row r="272" spans="2:25" s="144" customFormat="1" outlineLevel="1" x14ac:dyDescent="0.2">
      <c r="B272" s="25"/>
      <c r="C272" s="24"/>
      <c r="D272" s="24"/>
      <c r="E272" s="24"/>
      <c r="F272" s="27" t="s">
        <v>108</v>
      </c>
      <c r="G272" s="340"/>
      <c r="H272" s="358"/>
      <c r="I272" s="359"/>
      <c r="J272" s="359"/>
      <c r="K272" s="362"/>
      <c r="L272" s="358"/>
      <c r="M272" s="359"/>
      <c r="N272" s="359"/>
      <c r="O272" s="359"/>
      <c r="P272" s="359"/>
      <c r="Q272" s="359"/>
      <c r="R272" s="359"/>
      <c r="S272" s="359"/>
      <c r="T272" s="359"/>
      <c r="U272" s="359"/>
      <c r="V272" s="362"/>
      <c r="W272" s="363"/>
      <c r="Y272" s="367"/>
    </row>
    <row r="273" spans="2:25" s="144" customFormat="1" outlineLevel="1" x14ac:dyDescent="0.2">
      <c r="B273" s="25"/>
      <c r="C273" s="24"/>
      <c r="D273" s="24"/>
      <c r="E273" s="24"/>
      <c r="F273" s="27" t="s">
        <v>109</v>
      </c>
      <c r="G273" s="340"/>
      <c r="H273" s="358"/>
      <c r="I273" s="359"/>
      <c r="J273" s="359"/>
      <c r="K273" s="362"/>
      <c r="L273" s="358"/>
      <c r="M273" s="359"/>
      <c r="N273" s="359"/>
      <c r="O273" s="359"/>
      <c r="P273" s="359"/>
      <c r="Q273" s="359"/>
      <c r="R273" s="359"/>
      <c r="S273" s="359"/>
      <c r="T273" s="359"/>
      <c r="U273" s="359"/>
      <c r="V273" s="362"/>
      <c r="W273" s="363"/>
      <c r="Y273" s="367"/>
    </row>
    <row r="274" spans="2:25" s="144" customFormat="1" x14ac:dyDescent="0.2">
      <c r="B274" s="25"/>
      <c r="C274" s="24"/>
      <c r="D274" s="24"/>
      <c r="E274" s="24" t="s">
        <v>110</v>
      </c>
      <c r="F274" s="64"/>
      <c r="G274" s="69">
        <f>SUBTOTAL(9,G275:G280)</f>
        <v>0</v>
      </c>
      <c r="H274" s="34">
        <f>SUBTOTAL(9,H275:H280)</f>
        <v>0</v>
      </c>
      <c r="I274" s="34">
        <f>SUBTOTAL(9,I275:I280)</f>
        <v>0</v>
      </c>
      <c r="J274" s="34">
        <f>SUBTOTAL(9,J275:J280)</f>
        <v>0</v>
      </c>
      <c r="K274" s="37">
        <f>SUBTOTAL(9,K275:K280)</f>
        <v>0</v>
      </c>
      <c r="L274" s="36">
        <f t="shared" ref="L274:W274" si="59">SUBTOTAL(9,L275:L280)</f>
        <v>0</v>
      </c>
      <c r="M274" s="36">
        <f t="shared" si="59"/>
        <v>0</v>
      </c>
      <c r="N274" s="36">
        <f t="shared" si="59"/>
        <v>0</v>
      </c>
      <c r="O274" s="36">
        <f t="shared" si="59"/>
        <v>0</v>
      </c>
      <c r="P274" s="36">
        <f t="shared" si="59"/>
        <v>0</v>
      </c>
      <c r="Q274" s="36">
        <f t="shared" si="59"/>
        <v>0</v>
      </c>
      <c r="R274" s="36">
        <f t="shared" si="59"/>
        <v>0</v>
      </c>
      <c r="S274" s="36">
        <f t="shared" si="59"/>
        <v>0</v>
      </c>
      <c r="T274" s="36">
        <f t="shared" si="59"/>
        <v>0</v>
      </c>
      <c r="U274" s="36">
        <f t="shared" si="59"/>
        <v>0</v>
      </c>
      <c r="V274" s="37">
        <f t="shared" si="59"/>
        <v>0</v>
      </c>
      <c r="W274" s="37">
        <f t="shared" si="59"/>
        <v>0</v>
      </c>
      <c r="Y274" s="370"/>
    </row>
    <row r="275" spans="2:25" s="144" customFormat="1" outlineLevel="1" x14ac:dyDescent="0.2">
      <c r="B275" s="25"/>
      <c r="C275" s="24"/>
      <c r="D275" s="24"/>
      <c r="E275" s="24"/>
      <c r="F275" s="27" t="s">
        <v>111</v>
      </c>
      <c r="G275" s="340"/>
      <c r="H275" s="358"/>
      <c r="I275" s="359"/>
      <c r="J275" s="359"/>
      <c r="K275" s="362"/>
      <c r="L275" s="358"/>
      <c r="M275" s="42"/>
      <c r="N275" s="42"/>
      <c r="O275" s="42"/>
      <c r="P275" s="42"/>
      <c r="Q275" s="42"/>
      <c r="R275" s="42"/>
      <c r="S275" s="42"/>
      <c r="T275" s="42"/>
      <c r="U275" s="42"/>
      <c r="V275" s="44"/>
      <c r="W275" s="44"/>
      <c r="Y275" s="367"/>
    </row>
    <row r="276" spans="2:25" s="144" customFormat="1" outlineLevel="1" x14ac:dyDescent="0.2">
      <c r="B276" s="25"/>
      <c r="C276" s="24"/>
      <c r="D276" s="24"/>
      <c r="E276" s="24"/>
      <c r="F276" s="27" t="s">
        <v>112</v>
      </c>
      <c r="G276" s="340"/>
      <c r="H276" s="358"/>
      <c r="I276" s="359"/>
      <c r="J276" s="359"/>
      <c r="K276" s="362"/>
      <c r="L276" s="463"/>
      <c r="M276" s="359"/>
      <c r="N276" s="42"/>
      <c r="O276" s="42"/>
      <c r="P276" s="42"/>
      <c r="Q276" s="42"/>
      <c r="R276" s="42"/>
      <c r="S276" s="42"/>
      <c r="T276" s="42"/>
      <c r="U276" s="42"/>
      <c r="V276" s="44"/>
      <c r="W276" s="44"/>
      <c r="Y276" s="367"/>
    </row>
    <row r="277" spans="2:25" s="144" customFormat="1" outlineLevel="1" x14ac:dyDescent="0.2">
      <c r="B277" s="25"/>
      <c r="C277" s="24"/>
      <c r="D277" s="24"/>
      <c r="E277" s="24"/>
      <c r="F277" s="27" t="s">
        <v>113</v>
      </c>
      <c r="G277" s="340"/>
      <c r="H277" s="358"/>
      <c r="I277" s="359"/>
      <c r="J277" s="359"/>
      <c r="K277" s="362"/>
      <c r="L277" s="358"/>
      <c r="M277" s="359"/>
      <c r="N277" s="359"/>
      <c r="O277" s="359"/>
      <c r="P277" s="42"/>
      <c r="Q277" s="42"/>
      <c r="R277" s="42"/>
      <c r="S277" s="42"/>
      <c r="T277" s="42"/>
      <c r="U277" s="42"/>
      <c r="V277" s="44"/>
      <c r="W277" s="44"/>
      <c r="Y277" s="367"/>
    </row>
    <row r="278" spans="2:25" s="144" customFormat="1" outlineLevel="1" x14ac:dyDescent="0.2">
      <c r="B278" s="25"/>
      <c r="C278" s="24"/>
      <c r="D278" s="24"/>
      <c r="E278" s="24"/>
      <c r="F278" s="27" t="s">
        <v>114</v>
      </c>
      <c r="G278" s="340"/>
      <c r="H278" s="358"/>
      <c r="I278" s="359"/>
      <c r="J278" s="359"/>
      <c r="K278" s="362"/>
      <c r="L278" s="358"/>
      <c r="M278" s="359"/>
      <c r="N278" s="359"/>
      <c r="O278" s="359"/>
      <c r="P278" s="359"/>
      <c r="Q278" s="359"/>
      <c r="R278" s="359"/>
      <c r="S278" s="359"/>
      <c r="T278" s="42"/>
      <c r="U278" s="42"/>
      <c r="V278" s="44"/>
      <c r="W278" s="44"/>
      <c r="Y278" s="367"/>
    </row>
    <row r="279" spans="2:25" s="144" customFormat="1" outlineLevel="1" x14ac:dyDescent="0.2">
      <c r="B279" s="25"/>
      <c r="C279" s="24"/>
      <c r="D279" s="24"/>
      <c r="E279" s="24"/>
      <c r="F279" s="27" t="s">
        <v>115</v>
      </c>
      <c r="G279" s="340"/>
      <c r="H279" s="358"/>
      <c r="I279" s="359"/>
      <c r="J279" s="359"/>
      <c r="K279" s="362"/>
      <c r="L279" s="358"/>
      <c r="M279" s="359"/>
      <c r="N279" s="359"/>
      <c r="O279" s="359"/>
      <c r="P279" s="359"/>
      <c r="Q279" s="359"/>
      <c r="R279" s="359"/>
      <c r="S279" s="359"/>
      <c r="T279" s="359"/>
      <c r="U279" s="359"/>
      <c r="V279" s="362"/>
      <c r="W279" s="363"/>
      <c r="Y279" s="367"/>
    </row>
    <row r="280" spans="2:25" s="144" customFormat="1" outlineLevel="1" x14ac:dyDescent="0.2">
      <c r="B280" s="25"/>
      <c r="C280" s="24"/>
      <c r="D280" s="24"/>
      <c r="E280" s="24"/>
      <c r="F280" s="27" t="s">
        <v>116</v>
      </c>
      <c r="G280" s="340"/>
      <c r="H280" s="358"/>
      <c r="I280" s="359"/>
      <c r="J280" s="359"/>
      <c r="K280" s="362"/>
      <c r="L280" s="358"/>
      <c r="M280" s="359"/>
      <c r="N280" s="359"/>
      <c r="O280" s="359"/>
      <c r="P280" s="359"/>
      <c r="Q280" s="359"/>
      <c r="R280" s="359"/>
      <c r="S280" s="359"/>
      <c r="T280" s="359"/>
      <c r="U280" s="359"/>
      <c r="V280" s="362"/>
      <c r="W280" s="363"/>
      <c r="Y280" s="367"/>
    </row>
    <row r="281" spans="2:25" s="144" customFormat="1" x14ac:dyDescent="0.2">
      <c r="B281" s="25"/>
      <c r="C281" s="24"/>
      <c r="D281" s="24"/>
      <c r="E281" s="24" t="s">
        <v>117</v>
      </c>
      <c r="F281" s="64"/>
      <c r="G281" s="69">
        <f>SUBTOTAL(9,G282:G287)</f>
        <v>0</v>
      </c>
      <c r="H281" s="34">
        <f>SUBTOTAL(9,H282:H287)</f>
        <v>0</v>
      </c>
      <c r="I281" s="34">
        <f>SUBTOTAL(9,I282:I287)</f>
        <v>0</v>
      </c>
      <c r="J281" s="34">
        <f>SUBTOTAL(9,J282:J287)</f>
        <v>0</v>
      </c>
      <c r="K281" s="37">
        <f>SUBTOTAL(9,K282:K287)</f>
        <v>0</v>
      </c>
      <c r="L281" s="36">
        <f t="shared" ref="L281:W281" si="60">SUBTOTAL(9,L282:L287)</f>
        <v>0</v>
      </c>
      <c r="M281" s="36">
        <f t="shared" si="60"/>
        <v>0</v>
      </c>
      <c r="N281" s="36">
        <f t="shared" si="60"/>
        <v>0</v>
      </c>
      <c r="O281" s="36">
        <f t="shared" si="60"/>
        <v>0</v>
      </c>
      <c r="P281" s="36">
        <f t="shared" si="60"/>
        <v>0</v>
      </c>
      <c r="Q281" s="36">
        <f t="shared" si="60"/>
        <v>0</v>
      </c>
      <c r="R281" s="36">
        <f t="shared" si="60"/>
        <v>0</v>
      </c>
      <c r="S281" s="36">
        <f t="shared" si="60"/>
        <v>0</v>
      </c>
      <c r="T281" s="36">
        <f t="shared" si="60"/>
        <v>0</v>
      </c>
      <c r="U281" s="36">
        <f t="shared" si="60"/>
        <v>0</v>
      </c>
      <c r="V281" s="37">
        <f t="shared" si="60"/>
        <v>0</v>
      </c>
      <c r="W281" s="37">
        <f t="shared" si="60"/>
        <v>0</v>
      </c>
      <c r="Y281" s="370"/>
    </row>
    <row r="282" spans="2:25" s="144" customFormat="1" outlineLevel="1" x14ac:dyDescent="0.2">
      <c r="B282" s="25"/>
      <c r="C282" s="24"/>
      <c r="D282" s="24"/>
      <c r="E282" s="24"/>
      <c r="F282" s="27" t="s">
        <v>118</v>
      </c>
      <c r="G282" s="340"/>
      <c r="H282" s="358"/>
      <c r="I282" s="359"/>
      <c r="J282" s="359"/>
      <c r="K282" s="362"/>
      <c r="L282" s="358"/>
      <c r="M282" s="42"/>
      <c r="N282" s="42"/>
      <c r="O282" s="42"/>
      <c r="P282" s="42"/>
      <c r="Q282" s="42"/>
      <c r="R282" s="42"/>
      <c r="S282" s="42"/>
      <c r="T282" s="42"/>
      <c r="U282" s="42"/>
      <c r="V282" s="44"/>
      <c r="W282" s="44"/>
      <c r="Y282" s="367"/>
    </row>
    <row r="283" spans="2:25" s="144" customFormat="1" outlineLevel="1" x14ac:dyDescent="0.2">
      <c r="B283" s="25"/>
      <c r="C283" s="24"/>
      <c r="D283" s="24"/>
      <c r="E283" s="24"/>
      <c r="F283" s="27" t="s">
        <v>119</v>
      </c>
      <c r="G283" s="340"/>
      <c r="H283" s="358"/>
      <c r="I283" s="359"/>
      <c r="J283" s="359"/>
      <c r="K283" s="362"/>
      <c r="L283" s="463"/>
      <c r="M283" s="359"/>
      <c r="N283" s="42"/>
      <c r="O283" s="42"/>
      <c r="P283" s="42"/>
      <c r="Q283" s="42"/>
      <c r="R283" s="42"/>
      <c r="S283" s="42"/>
      <c r="T283" s="42"/>
      <c r="U283" s="42"/>
      <c r="V283" s="44"/>
      <c r="W283" s="44"/>
      <c r="Y283" s="367"/>
    </row>
    <row r="284" spans="2:25" s="144" customFormat="1" outlineLevel="1" x14ac:dyDescent="0.2">
      <c r="B284" s="25"/>
      <c r="C284" s="24"/>
      <c r="D284" s="24"/>
      <c r="E284" s="24"/>
      <c r="F284" s="27" t="s">
        <v>120</v>
      </c>
      <c r="G284" s="340"/>
      <c r="H284" s="358"/>
      <c r="I284" s="359"/>
      <c r="J284" s="359"/>
      <c r="K284" s="362"/>
      <c r="L284" s="358"/>
      <c r="M284" s="359"/>
      <c r="N284" s="359"/>
      <c r="O284" s="359"/>
      <c r="P284" s="42"/>
      <c r="Q284" s="42"/>
      <c r="R284" s="42"/>
      <c r="S284" s="42"/>
      <c r="T284" s="42"/>
      <c r="U284" s="42"/>
      <c r="V284" s="44"/>
      <c r="W284" s="44"/>
      <c r="Y284" s="367"/>
    </row>
    <row r="285" spans="2:25" s="144" customFormat="1" outlineLevel="1" x14ac:dyDescent="0.2">
      <c r="B285" s="25"/>
      <c r="C285" s="24"/>
      <c r="D285" s="24"/>
      <c r="E285" s="24"/>
      <c r="F285" s="27" t="s">
        <v>121</v>
      </c>
      <c r="G285" s="340"/>
      <c r="H285" s="358"/>
      <c r="I285" s="359"/>
      <c r="J285" s="359"/>
      <c r="K285" s="362"/>
      <c r="L285" s="358"/>
      <c r="M285" s="359"/>
      <c r="N285" s="359"/>
      <c r="O285" s="359"/>
      <c r="P285" s="359"/>
      <c r="Q285" s="359"/>
      <c r="R285" s="359"/>
      <c r="S285" s="359"/>
      <c r="T285" s="42"/>
      <c r="U285" s="42"/>
      <c r="V285" s="44"/>
      <c r="W285" s="44"/>
      <c r="Y285" s="367"/>
    </row>
    <row r="286" spans="2:25" s="144" customFormat="1" outlineLevel="1" x14ac:dyDescent="0.2">
      <c r="B286" s="25"/>
      <c r="C286" s="24"/>
      <c r="D286" s="24"/>
      <c r="E286" s="24"/>
      <c r="F286" s="27" t="s">
        <v>122</v>
      </c>
      <c r="G286" s="340"/>
      <c r="H286" s="358"/>
      <c r="I286" s="359"/>
      <c r="J286" s="359"/>
      <c r="K286" s="362"/>
      <c r="L286" s="358"/>
      <c r="M286" s="359"/>
      <c r="N286" s="359"/>
      <c r="O286" s="359"/>
      <c r="P286" s="359"/>
      <c r="Q286" s="359"/>
      <c r="R286" s="359"/>
      <c r="S286" s="359"/>
      <c r="T286" s="359"/>
      <c r="U286" s="359"/>
      <c r="V286" s="362"/>
      <c r="W286" s="363"/>
      <c r="Y286" s="367"/>
    </row>
    <row r="287" spans="2:25" s="144" customFormat="1" outlineLevel="1" x14ac:dyDescent="0.2">
      <c r="B287" s="25"/>
      <c r="C287" s="24"/>
      <c r="D287" s="24"/>
      <c r="E287" s="24"/>
      <c r="F287" s="27" t="s">
        <v>123</v>
      </c>
      <c r="G287" s="340"/>
      <c r="H287" s="358"/>
      <c r="I287" s="359"/>
      <c r="J287" s="359"/>
      <c r="K287" s="362"/>
      <c r="L287" s="358"/>
      <c r="M287" s="359"/>
      <c r="N287" s="359"/>
      <c r="O287" s="359"/>
      <c r="P287" s="359"/>
      <c r="Q287" s="359"/>
      <c r="R287" s="359"/>
      <c r="S287" s="359"/>
      <c r="T287" s="359"/>
      <c r="U287" s="359"/>
      <c r="V287" s="362"/>
      <c r="W287" s="363"/>
      <c r="Y287" s="367"/>
    </row>
    <row r="288" spans="2:25" s="144" customFormat="1" x14ac:dyDescent="0.2">
      <c r="B288" s="25"/>
      <c r="C288" s="24"/>
      <c r="D288" s="24"/>
      <c r="E288" s="24" t="s">
        <v>395</v>
      </c>
      <c r="F288" s="64"/>
      <c r="G288" s="69">
        <f>SUBTOTAL(9,G289:G294)</f>
        <v>0</v>
      </c>
      <c r="H288" s="34">
        <f>SUBTOTAL(9,H289:H294)</f>
        <v>0</v>
      </c>
      <c r="I288" s="34">
        <f>SUBTOTAL(9,I289:I294)</f>
        <v>0</v>
      </c>
      <c r="J288" s="34">
        <f>SUBTOTAL(9,J289:J294)</f>
        <v>0</v>
      </c>
      <c r="K288" s="37">
        <f>SUBTOTAL(9,K289:K294)</f>
        <v>0</v>
      </c>
      <c r="L288" s="36">
        <f t="shared" ref="L288:W288" si="61">SUBTOTAL(9,L289:L294)</f>
        <v>0</v>
      </c>
      <c r="M288" s="36">
        <f t="shared" si="61"/>
        <v>0</v>
      </c>
      <c r="N288" s="36">
        <f t="shared" si="61"/>
        <v>0</v>
      </c>
      <c r="O288" s="36">
        <f t="shared" si="61"/>
        <v>0</v>
      </c>
      <c r="P288" s="36">
        <f t="shared" si="61"/>
        <v>0</v>
      </c>
      <c r="Q288" s="36">
        <f t="shared" si="61"/>
        <v>0</v>
      </c>
      <c r="R288" s="36">
        <f t="shared" si="61"/>
        <v>0</v>
      </c>
      <c r="S288" s="36">
        <f t="shared" si="61"/>
        <v>0</v>
      </c>
      <c r="T288" s="36">
        <f t="shared" si="61"/>
        <v>0</v>
      </c>
      <c r="U288" s="36">
        <f t="shared" si="61"/>
        <v>0</v>
      </c>
      <c r="V288" s="37">
        <f t="shared" si="61"/>
        <v>0</v>
      </c>
      <c r="W288" s="37">
        <f t="shared" si="61"/>
        <v>0</v>
      </c>
      <c r="Y288" s="370"/>
    </row>
    <row r="289" spans="2:29" s="144" customFormat="1" outlineLevel="1" x14ac:dyDescent="0.2">
      <c r="B289" s="25"/>
      <c r="C289" s="24"/>
      <c r="D289" s="24"/>
      <c r="E289" s="23"/>
      <c r="F289" s="27" t="s">
        <v>396</v>
      </c>
      <c r="G289" s="340"/>
      <c r="H289" s="358"/>
      <c r="I289" s="359"/>
      <c r="J289" s="359"/>
      <c r="K289" s="362"/>
      <c r="L289" s="358"/>
      <c r="M289" s="42"/>
      <c r="N289" s="42"/>
      <c r="O289" s="42"/>
      <c r="P289" s="42"/>
      <c r="Q289" s="42"/>
      <c r="R289" s="42"/>
      <c r="S289" s="42"/>
      <c r="T289" s="42"/>
      <c r="U289" s="42"/>
      <c r="V289" s="44"/>
      <c r="W289" s="44"/>
      <c r="Y289" s="367"/>
    </row>
    <row r="290" spans="2:29" s="144" customFormat="1" outlineLevel="1" x14ac:dyDescent="0.2">
      <c r="B290" s="25"/>
      <c r="C290" s="24"/>
      <c r="D290" s="24"/>
      <c r="E290" s="23"/>
      <c r="F290" s="27" t="s">
        <v>397</v>
      </c>
      <c r="G290" s="340"/>
      <c r="H290" s="358"/>
      <c r="I290" s="359"/>
      <c r="J290" s="359"/>
      <c r="K290" s="362"/>
      <c r="L290" s="463"/>
      <c r="M290" s="359"/>
      <c r="N290" s="42"/>
      <c r="O290" s="42"/>
      <c r="P290" s="42"/>
      <c r="Q290" s="42"/>
      <c r="R290" s="42"/>
      <c r="S290" s="42"/>
      <c r="T290" s="42"/>
      <c r="U290" s="42"/>
      <c r="V290" s="44"/>
      <c r="W290" s="44"/>
      <c r="Y290" s="367"/>
    </row>
    <row r="291" spans="2:29" s="144" customFormat="1" outlineLevel="1" x14ac:dyDescent="0.2">
      <c r="B291" s="25"/>
      <c r="C291" s="24"/>
      <c r="D291" s="24"/>
      <c r="E291" s="23"/>
      <c r="F291" s="27" t="s">
        <v>398</v>
      </c>
      <c r="G291" s="340"/>
      <c r="H291" s="358"/>
      <c r="I291" s="359"/>
      <c r="J291" s="359"/>
      <c r="K291" s="362"/>
      <c r="L291" s="358"/>
      <c r="M291" s="359"/>
      <c r="N291" s="359"/>
      <c r="O291" s="359"/>
      <c r="P291" s="42"/>
      <c r="Q291" s="42"/>
      <c r="R291" s="42"/>
      <c r="S291" s="42"/>
      <c r="T291" s="42"/>
      <c r="U291" s="42"/>
      <c r="V291" s="44"/>
      <c r="W291" s="44"/>
      <c r="Y291" s="367"/>
    </row>
    <row r="292" spans="2:29" s="144" customFormat="1" outlineLevel="1" x14ac:dyDescent="0.2">
      <c r="B292" s="25"/>
      <c r="C292" s="24"/>
      <c r="D292" s="24"/>
      <c r="E292" s="23"/>
      <c r="F292" s="27" t="s">
        <v>401</v>
      </c>
      <c r="G292" s="340"/>
      <c r="H292" s="358"/>
      <c r="I292" s="359"/>
      <c r="J292" s="359"/>
      <c r="K292" s="362"/>
      <c r="L292" s="358"/>
      <c r="M292" s="359"/>
      <c r="N292" s="359"/>
      <c r="O292" s="359"/>
      <c r="P292" s="359"/>
      <c r="Q292" s="359"/>
      <c r="R292" s="359"/>
      <c r="S292" s="359"/>
      <c r="T292" s="42"/>
      <c r="U292" s="42"/>
      <c r="V292" s="44"/>
      <c r="W292" s="44"/>
      <c r="Y292" s="367"/>
    </row>
    <row r="293" spans="2:29" s="144" customFormat="1" outlineLevel="1" x14ac:dyDescent="0.2">
      <c r="B293" s="25"/>
      <c r="C293" s="24"/>
      <c r="D293" s="24"/>
      <c r="E293" s="23"/>
      <c r="F293" s="27" t="s">
        <v>399</v>
      </c>
      <c r="G293" s="340"/>
      <c r="H293" s="358"/>
      <c r="I293" s="359"/>
      <c r="J293" s="359"/>
      <c r="K293" s="362"/>
      <c r="L293" s="358"/>
      <c r="M293" s="359"/>
      <c r="N293" s="359"/>
      <c r="O293" s="359"/>
      <c r="P293" s="359"/>
      <c r="Q293" s="359"/>
      <c r="R293" s="359"/>
      <c r="S293" s="359"/>
      <c r="T293" s="359"/>
      <c r="U293" s="359"/>
      <c r="V293" s="362"/>
      <c r="W293" s="363"/>
      <c r="Y293" s="367"/>
    </row>
    <row r="294" spans="2:29" s="144" customFormat="1" outlineLevel="1" x14ac:dyDescent="0.2">
      <c r="B294" s="25"/>
      <c r="C294" s="24"/>
      <c r="D294" s="24"/>
      <c r="E294" s="23"/>
      <c r="F294" s="27" t="s">
        <v>400</v>
      </c>
      <c r="G294" s="340"/>
      <c r="H294" s="358"/>
      <c r="I294" s="359"/>
      <c r="J294" s="359"/>
      <c r="K294" s="362"/>
      <c r="L294" s="358"/>
      <c r="M294" s="359"/>
      <c r="N294" s="359"/>
      <c r="O294" s="359"/>
      <c r="P294" s="359"/>
      <c r="Q294" s="359"/>
      <c r="R294" s="359"/>
      <c r="S294" s="359"/>
      <c r="T294" s="359"/>
      <c r="U294" s="359"/>
      <c r="V294" s="362"/>
      <c r="W294" s="363"/>
      <c r="Y294" s="367"/>
    </row>
    <row r="295" spans="2:29" s="144" customFormat="1" x14ac:dyDescent="0.2">
      <c r="B295" s="71"/>
      <c r="C295" s="64"/>
      <c r="D295" s="65" t="s">
        <v>124</v>
      </c>
      <c r="E295" s="24"/>
      <c r="F295" s="24"/>
      <c r="G295" s="69">
        <f t="shared" ref="G295:W295" si="62">SUBTOTAL(9,G296:G297)</f>
        <v>0</v>
      </c>
      <c r="H295" s="70">
        <f t="shared" si="62"/>
        <v>0</v>
      </c>
      <c r="I295" s="66">
        <f t="shared" si="62"/>
        <v>0</v>
      </c>
      <c r="J295" s="66">
        <f t="shared" si="62"/>
        <v>0</v>
      </c>
      <c r="K295" s="67">
        <f t="shared" si="62"/>
        <v>0</v>
      </c>
      <c r="L295" s="34">
        <f t="shared" si="62"/>
        <v>0</v>
      </c>
      <c r="M295" s="34">
        <f t="shared" si="62"/>
        <v>0</v>
      </c>
      <c r="N295" s="34">
        <f t="shared" si="62"/>
        <v>0</v>
      </c>
      <c r="O295" s="34">
        <f t="shared" si="62"/>
        <v>0</v>
      </c>
      <c r="P295" s="34">
        <f t="shared" si="62"/>
        <v>0</v>
      </c>
      <c r="Q295" s="34">
        <f t="shared" si="62"/>
        <v>0</v>
      </c>
      <c r="R295" s="34">
        <f t="shared" si="62"/>
        <v>0</v>
      </c>
      <c r="S295" s="34">
        <f t="shared" si="62"/>
        <v>0</v>
      </c>
      <c r="T295" s="34">
        <f t="shared" si="62"/>
        <v>0</v>
      </c>
      <c r="U295" s="34">
        <f t="shared" si="62"/>
        <v>0</v>
      </c>
      <c r="V295" s="34">
        <f t="shared" si="62"/>
        <v>0</v>
      </c>
      <c r="W295" s="33">
        <f t="shared" si="62"/>
        <v>0</v>
      </c>
      <c r="Y295" s="370"/>
    </row>
    <row r="296" spans="2:29" s="144" customFormat="1" outlineLevel="1" x14ac:dyDescent="0.2">
      <c r="B296" s="71"/>
      <c r="C296" s="64"/>
      <c r="D296" s="65"/>
      <c r="E296" s="24"/>
      <c r="F296" s="27" t="s">
        <v>253</v>
      </c>
      <c r="G296" s="340"/>
      <c r="H296" s="358"/>
      <c r="I296" s="359"/>
      <c r="J296" s="359"/>
      <c r="K296" s="362"/>
      <c r="L296" s="358"/>
      <c r="M296" s="360"/>
      <c r="N296" s="359"/>
      <c r="O296" s="359"/>
      <c r="P296" s="359"/>
      <c r="Q296" s="359"/>
      <c r="R296" s="359"/>
      <c r="S296" s="359"/>
      <c r="T296" s="359"/>
      <c r="U296" s="358"/>
      <c r="V296" s="362"/>
      <c r="W296" s="363"/>
      <c r="Y296" s="367"/>
    </row>
    <row r="297" spans="2:29" s="144" customFormat="1" outlineLevel="1" x14ac:dyDescent="0.2">
      <c r="B297" s="71"/>
      <c r="C297" s="64"/>
      <c r="D297" s="65"/>
      <c r="E297" s="24"/>
      <c r="F297" s="27" t="s">
        <v>254</v>
      </c>
      <c r="G297" s="340"/>
      <c r="H297" s="358"/>
      <c r="I297" s="359"/>
      <c r="J297" s="359"/>
      <c r="K297" s="362"/>
      <c r="L297" s="358"/>
      <c r="M297" s="360"/>
      <c r="N297" s="359"/>
      <c r="O297" s="359"/>
      <c r="P297" s="359"/>
      <c r="Q297" s="359"/>
      <c r="R297" s="359"/>
      <c r="S297" s="359"/>
      <c r="T297" s="359"/>
      <c r="U297" s="358"/>
      <c r="V297" s="362"/>
      <c r="W297" s="363"/>
      <c r="Y297" s="367"/>
    </row>
    <row r="298" spans="2:29" x14ac:dyDescent="0.2">
      <c r="B298" s="71"/>
      <c r="C298" s="64"/>
      <c r="D298" s="65" t="s">
        <v>125</v>
      </c>
      <c r="E298" s="64"/>
      <c r="F298" s="24"/>
      <c r="G298" s="75"/>
      <c r="H298" s="38"/>
      <c r="I298" s="39"/>
      <c r="J298" s="39"/>
      <c r="K298" s="41"/>
      <c r="L298" s="39"/>
      <c r="M298" s="38"/>
      <c r="N298" s="39"/>
      <c r="O298" s="39"/>
      <c r="P298" s="39"/>
      <c r="Q298" s="39"/>
      <c r="R298" s="39"/>
      <c r="S298" s="39"/>
      <c r="T298" s="39"/>
      <c r="U298" s="39"/>
      <c r="V298" s="41"/>
      <c r="W298" s="41"/>
      <c r="X298" s="147"/>
      <c r="Y298" s="584"/>
      <c r="Z298" s="144"/>
    </row>
    <row r="299" spans="2:29" x14ac:dyDescent="0.2">
      <c r="B299" s="71"/>
      <c r="C299" s="64"/>
      <c r="D299" s="65"/>
      <c r="E299" s="64" t="s">
        <v>499</v>
      </c>
      <c r="F299" s="24"/>
      <c r="G299" s="69">
        <f>SUBTOTAL(9,G300:G302)</f>
        <v>0</v>
      </c>
      <c r="H299" s="70"/>
      <c r="I299" s="66"/>
      <c r="J299" s="66"/>
      <c r="K299" s="67"/>
      <c r="L299" s="34"/>
      <c r="M299" s="34"/>
      <c r="N299" s="34"/>
      <c r="O299" s="34"/>
      <c r="P299" s="34"/>
      <c r="Q299" s="34"/>
      <c r="R299" s="34"/>
      <c r="S299" s="34"/>
      <c r="T299" s="34"/>
      <c r="U299" s="34"/>
      <c r="V299" s="34"/>
      <c r="W299" s="33"/>
      <c r="X299" s="147"/>
      <c r="Y299" s="583"/>
      <c r="Z299" s="144"/>
    </row>
    <row r="300" spans="2:29" outlineLevel="1" x14ac:dyDescent="0.2">
      <c r="B300" s="71"/>
      <c r="C300" s="64"/>
      <c r="D300" s="64"/>
      <c r="E300" s="64"/>
      <c r="F300" s="176" t="s">
        <v>379</v>
      </c>
      <c r="G300" s="340"/>
      <c r="H300" s="42"/>
      <c r="I300" s="42"/>
      <c r="J300" s="42"/>
      <c r="K300" s="44"/>
      <c r="L300" s="42"/>
      <c r="M300" s="42"/>
      <c r="N300" s="42"/>
      <c r="O300" s="42"/>
      <c r="P300" s="42"/>
      <c r="Q300" s="42"/>
      <c r="R300" s="42"/>
      <c r="S300" s="42"/>
      <c r="T300" s="42"/>
      <c r="U300" s="42"/>
      <c r="V300" s="44"/>
      <c r="W300" s="44"/>
      <c r="X300" s="149"/>
      <c r="Y300" s="367"/>
      <c r="Z300" s="149"/>
    </row>
    <row r="301" spans="2:29" outlineLevel="1" x14ac:dyDescent="0.2">
      <c r="B301" s="71"/>
      <c r="C301" s="64"/>
      <c r="D301" s="64"/>
      <c r="E301" s="64"/>
      <c r="F301" s="176" t="s">
        <v>380</v>
      </c>
      <c r="G301" s="340"/>
      <c r="H301" s="42"/>
      <c r="I301" s="42"/>
      <c r="J301" s="42"/>
      <c r="K301" s="44"/>
      <c r="L301" s="42"/>
      <c r="M301" s="42"/>
      <c r="N301" s="42"/>
      <c r="O301" s="42"/>
      <c r="P301" s="42"/>
      <c r="Q301" s="42"/>
      <c r="R301" s="42"/>
      <c r="S301" s="42"/>
      <c r="T301" s="42"/>
      <c r="U301" s="42"/>
      <c r="V301" s="44"/>
      <c r="W301" s="44"/>
      <c r="X301" s="149"/>
      <c r="Y301" s="367"/>
      <c r="Z301" s="149"/>
    </row>
    <row r="302" spans="2:29" outlineLevel="1" x14ac:dyDescent="0.2">
      <c r="B302" s="71"/>
      <c r="C302" s="64"/>
      <c r="D302" s="64"/>
      <c r="E302" s="64"/>
      <c r="F302" s="176" t="s">
        <v>381</v>
      </c>
      <c r="G302" s="340"/>
      <c r="H302" s="42"/>
      <c r="I302" s="42"/>
      <c r="J302" s="42"/>
      <c r="K302" s="44"/>
      <c r="L302" s="42"/>
      <c r="M302" s="42"/>
      <c r="N302" s="42"/>
      <c r="O302" s="42"/>
      <c r="P302" s="42"/>
      <c r="Q302" s="42"/>
      <c r="R302" s="42"/>
      <c r="S302" s="42"/>
      <c r="T302" s="42"/>
      <c r="U302" s="42"/>
      <c r="V302" s="44"/>
      <c r="W302" s="44"/>
      <c r="X302" s="72"/>
      <c r="Y302" s="367"/>
      <c r="Z302" s="72"/>
      <c r="AA302" s="144"/>
      <c r="AB302" s="144"/>
      <c r="AC302" s="144"/>
    </row>
    <row r="303" spans="2:29" x14ac:dyDescent="0.2">
      <c r="B303" s="71"/>
      <c r="C303" s="64"/>
      <c r="D303" s="65"/>
      <c r="E303" s="64" t="s">
        <v>497</v>
      </c>
      <c r="F303" s="24"/>
      <c r="G303" s="69">
        <f>SUBTOTAL(9,G304:G307)</f>
        <v>0</v>
      </c>
      <c r="H303" s="70"/>
      <c r="I303" s="66"/>
      <c r="J303" s="66"/>
      <c r="K303" s="67"/>
      <c r="L303" s="34"/>
      <c r="M303" s="34"/>
      <c r="N303" s="34"/>
      <c r="O303" s="34"/>
      <c r="P303" s="34"/>
      <c r="Q303" s="34"/>
      <c r="R303" s="34"/>
      <c r="S303" s="34"/>
      <c r="T303" s="34"/>
      <c r="U303" s="34"/>
      <c r="V303" s="34"/>
      <c r="W303" s="33"/>
      <c r="X303" s="72"/>
      <c r="Y303" s="370"/>
      <c r="Z303" s="72"/>
      <c r="AA303" s="144"/>
      <c r="AB303" s="144"/>
      <c r="AC303" s="144"/>
    </row>
    <row r="304" spans="2:29" outlineLevel="1" x14ac:dyDescent="0.2">
      <c r="B304" s="71"/>
      <c r="C304" s="64"/>
      <c r="D304" s="64"/>
      <c r="E304" s="64"/>
      <c r="F304" s="176" t="s">
        <v>378</v>
      </c>
      <c r="G304" s="340"/>
      <c r="H304" s="42"/>
      <c r="I304" s="42"/>
      <c r="J304" s="42"/>
      <c r="K304" s="44"/>
      <c r="L304" s="42"/>
      <c r="M304" s="42"/>
      <c r="N304" s="42"/>
      <c r="O304" s="42"/>
      <c r="P304" s="42"/>
      <c r="Q304" s="42"/>
      <c r="R304" s="42"/>
      <c r="S304" s="42"/>
      <c r="T304" s="42"/>
      <c r="U304" s="42"/>
      <c r="V304" s="44"/>
      <c r="W304" s="44"/>
      <c r="X304" s="72"/>
      <c r="Y304" s="367"/>
      <c r="Z304" s="72"/>
      <c r="AA304" s="144"/>
      <c r="AB304" s="144"/>
      <c r="AC304" s="144"/>
    </row>
    <row r="305" spans="2:29" outlineLevel="1" x14ac:dyDescent="0.2">
      <c r="B305" s="25"/>
      <c r="C305" s="24"/>
      <c r="D305" s="24"/>
      <c r="E305" s="64"/>
      <c r="F305" s="176" t="s">
        <v>377</v>
      </c>
      <c r="G305" s="340"/>
      <c r="H305" s="42"/>
      <c r="I305" s="42"/>
      <c r="J305" s="42"/>
      <c r="K305" s="44"/>
      <c r="L305" s="42"/>
      <c r="M305" s="42"/>
      <c r="N305" s="42"/>
      <c r="O305" s="42"/>
      <c r="P305" s="42"/>
      <c r="Q305" s="42"/>
      <c r="R305" s="42"/>
      <c r="S305" s="42"/>
      <c r="T305" s="42"/>
      <c r="U305" s="42"/>
      <c r="V305" s="44"/>
      <c r="W305" s="44"/>
      <c r="X305" s="72"/>
      <c r="Y305" s="367"/>
      <c r="Z305" s="72"/>
    </row>
    <row r="306" spans="2:29" outlineLevel="1" x14ac:dyDescent="0.2">
      <c r="B306" s="25"/>
      <c r="C306" s="24"/>
      <c r="D306" s="24"/>
      <c r="E306" s="64"/>
      <c r="F306" s="176" t="s">
        <v>376</v>
      </c>
      <c r="G306" s="340"/>
      <c r="H306" s="42"/>
      <c r="I306" s="42"/>
      <c r="J306" s="42"/>
      <c r="K306" s="44"/>
      <c r="L306" s="42"/>
      <c r="M306" s="42"/>
      <c r="N306" s="42"/>
      <c r="O306" s="42"/>
      <c r="P306" s="42"/>
      <c r="Q306" s="42"/>
      <c r="R306" s="42"/>
      <c r="S306" s="42"/>
      <c r="T306" s="42"/>
      <c r="U306" s="42"/>
      <c r="V306" s="44"/>
      <c r="W306" s="44"/>
      <c r="X306" s="72"/>
      <c r="Y306" s="367"/>
      <c r="Z306" s="72"/>
    </row>
    <row r="307" spans="2:29" outlineLevel="1" x14ac:dyDescent="0.2">
      <c r="B307" s="25"/>
      <c r="C307" s="24"/>
      <c r="D307" s="24"/>
      <c r="E307" s="64"/>
      <c r="F307" s="176" t="s">
        <v>375</v>
      </c>
      <c r="G307" s="340"/>
      <c r="H307" s="42"/>
      <c r="I307" s="42"/>
      <c r="J307" s="42"/>
      <c r="K307" s="44"/>
      <c r="L307" s="42"/>
      <c r="M307" s="42"/>
      <c r="N307" s="42"/>
      <c r="O307" s="42"/>
      <c r="P307" s="42"/>
      <c r="Q307" s="42"/>
      <c r="R307" s="42"/>
      <c r="S307" s="42"/>
      <c r="T307" s="42"/>
      <c r="U307" s="42"/>
      <c r="V307" s="44"/>
      <c r="W307" s="44"/>
      <c r="X307" s="72"/>
      <c r="Y307" s="367"/>
      <c r="Z307" s="72"/>
      <c r="AA307" s="144"/>
      <c r="AB307" s="144"/>
      <c r="AC307" s="144"/>
    </row>
    <row r="308" spans="2:29" outlineLevel="1" x14ac:dyDescent="0.2">
      <c r="B308" s="25"/>
      <c r="C308" s="24"/>
      <c r="D308" s="24"/>
      <c r="E308" s="587" t="s">
        <v>496</v>
      </c>
      <c r="F308" s="24"/>
      <c r="G308" s="69">
        <f>SUBTOTAL(9,G309)</f>
        <v>0</v>
      </c>
      <c r="H308" s="42">
        <f t="shared" ref="H308:W308" si="63">SUBTOTAL(9,H309)</f>
        <v>0</v>
      </c>
      <c r="I308" s="42">
        <f t="shared" si="63"/>
        <v>0</v>
      </c>
      <c r="J308" s="42">
        <f t="shared" si="63"/>
        <v>0</v>
      </c>
      <c r="K308" s="44">
        <f t="shared" si="63"/>
        <v>0</v>
      </c>
      <c r="L308" s="42">
        <f t="shared" si="63"/>
        <v>0</v>
      </c>
      <c r="M308" s="42">
        <f t="shared" si="63"/>
        <v>0</v>
      </c>
      <c r="N308" s="42">
        <f t="shared" si="63"/>
        <v>0</v>
      </c>
      <c r="O308" s="42">
        <f t="shared" si="63"/>
        <v>0</v>
      </c>
      <c r="P308" s="42">
        <f t="shared" si="63"/>
        <v>0</v>
      </c>
      <c r="Q308" s="42">
        <f t="shared" si="63"/>
        <v>0</v>
      </c>
      <c r="R308" s="42">
        <f t="shared" si="63"/>
        <v>0</v>
      </c>
      <c r="S308" s="42">
        <f t="shared" si="63"/>
        <v>0</v>
      </c>
      <c r="T308" s="42">
        <f t="shared" si="63"/>
        <v>0</v>
      </c>
      <c r="U308" s="42">
        <f t="shared" si="63"/>
        <v>0</v>
      </c>
      <c r="V308" s="44">
        <f t="shared" si="63"/>
        <v>0</v>
      </c>
      <c r="W308" s="44">
        <f t="shared" si="63"/>
        <v>0</v>
      </c>
      <c r="X308" s="72"/>
      <c r="Y308" s="370"/>
      <c r="Z308" s="72"/>
      <c r="AA308" s="144"/>
      <c r="AB308" s="144"/>
      <c r="AC308" s="144"/>
    </row>
    <row r="309" spans="2:29" outlineLevel="1" x14ac:dyDescent="0.2">
      <c r="B309" s="25"/>
      <c r="C309" s="24"/>
      <c r="D309" s="24"/>
      <c r="E309" s="24"/>
      <c r="F309" s="588" t="s">
        <v>494</v>
      </c>
      <c r="G309" s="340"/>
      <c r="H309" s="457"/>
      <c r="I309" s="458"/>
      <c r="J309" s="458"/>
      <c r="K309" s="459"/>
      <c r="L309" s="464"/>
      <c r="M309" s="458"/>
      <c r="N309" s="458"/>
      <c r="O309" s="458"/>
      <c r="P309" s="458"/>
      <c r="Q309" s="458"/>
      <c r="R309" s="458"/>
      <c r="S309" s="458"/>
      <c r="T309" s="458"/>
      <c r="U309" s="458"/>
      <c r="V309" s="460"/>
      <c r="W309" s="461"/>
      <c r="X309" s="72"/>
      <c r="Y309" s="367"/>
      <c r="Z309" s="72"/>
      <c r="AA309" s="144"/>
      <c r="AB309" s="144"/>
      <c r="AC309" s="144"/>
    </row>
    <row r="310" spans="2:29" outlineLevel="1" x14ac:dyDescent="0.2">
      <c r="B310" s="25"/>
      <c r="C310" s="24"/>
      <c r="D310" s="24"/>
      <c r="E310" s="64" t="s">
        <v>490</v>
      </c>
      <c r="F310" s="24"/>
      <c r="G310" s="69">
        <f>SUBTOTAL(9,G311:G313)</f>
        <v>0</v>
      </c>
      <c r="H310" s="42">
        <f t="shared" ref="H310:W310" si="64">SUBTOTAL(9,H311:H313)</f>
        <v>0</v>
      </c>
      <c r="I310" s="42">
        <f t="shared" si="64"/>
        <v>0</v>
      </c>
      <c r="J310" s="42">
        <f t="shared" si="64"/>
        <v>0</v>
      </c>
      <c r="K310" s="44">
        <f t="shared" si="64"/>
        <v>0</v>
      </c>
      <c r="L310" s="42">
        <f t="shared" si="64"/>
        <v>0</v>
      </c>
      <c r="M310" s="42">
        <f t="shared" si="64"/>
        <v>0</v>
      </c>
      <c r="N310" s="42">
        <f t="shared" si="64"/>
        <v>0</v>
      </c>
      <c r="O310" s="42">
        <f t="shared" si="64"/>
        <v>0</v>
      </c>
      <c r="P310" s="42">
        <f t="shared" si="64"/>
        <v>0</v>
      </c>
      <c r="Q310" s="42">
        <f t="shared" si="64"/>
        <v>0</v>
      </c>
      <c r="R310" s="42">
        <f t="shared" si="64"/>
        <v>0</v>
      </c>
      <c r="S310" s="42">
        <f t="shared" si="64"/>
        <v>0</v>
      </c>
      <c r="T310" s="42">
        <f t="shared" si="64"/>
        <v>0</v>
      </c>
      <c r="U310" s="42">
        <f t="shared" si="64"/>
        <v>0</v>
      </c>
      <c r="V310" s="44">
        <f t="shared" si="64"/>
        <v>0</v>
      </c>
      <c r="W310" s="44">
        <f t="shared" si="64"/>
        <v>0</v>
      </c>
      <c r="X310" s="72"/>
      <c r="Y310" s="370"/>
      <c r="Z310" s="72"/>
      <c r="AA310" s="144"/>
      <c r="AB310" s="144"/>
      <c r="AC310" s="144"/>
    </row>
    <row r="311" spans="2:29" outlineLevel="1" x14ac:dyDescent="0.2">
      <c r="B311" s="25"/>
      <c r="C311" s="24"/>
      <c r="D311" s="24"/>
      <c r="E311" s="64"/>
      <c r="F311" s="433" t="s">
        <v>491</v>
      </c>
      <c r="G311" s="340"/>
      <c r="H311" s="457"/>
      <c r="I311" s="458"/>
      <c r="J311" s="458"/>
      <c r="K311" s="459"/>
      <c r="L311" s="464"/>
      <c r="M311" s="458"/>
      <c r="N311" s="458"/>
      <c r="O311" s="458"/>
      <c r="P311" s="458"/>
      <c r="Q311" s="458"/>
      <c r="R311" s="458"/>
      <c r="S311" s="458"/>
      <c r="T311" s="458"/>
      <c r="U311" s="458"/>
      <c r="V311" s="460"/>
      <c r="W311" s="461"/>
      <c r="X311" s="72"/>
      <c r="Y311" s="367"/>
      <c r="Z311" s="72"/>
      <c r="AA311" s="144"/>
      <c r="AB311" s="144"/>
      <c r="AC311" s="144"/>
    </row>
    <row r="312" spans="2:29" outlineLevel="1" x14ac:dyDescent="0.2">
      <c r="B312" s="25"/>
      <c r="C312" s="24"/>
      <c r="D312" s="24"/>
      <c r="E312" s="64"/>
      <c r="F312" s="433" t="s">
        <v>492</v>
      </c>
      <c r="G312" s="340"/>
      <c r="H312" s="457"/>
      <c r="I312" s="458"/>
      <c r="J312" s="458"/>
      <c r="K312" s="459"/>
      <c r="L312" s="464"/>
      <c r="M312" s="458"/>
      <c r="N312" s="458"/>
      <c r="O312" s="458"/>
      <c r="P312" s="458"/>
      <c r="Q312" s="458"/>
      <c r="R312" s="458"/>
      <c r="S312" s="458"/>
      <c r="T312" s="458"/>
      <c r="U312" s="458"/>
      <c r="V312" s="460"/>
      <c r="W312" s="461"/>
      <c r="X312" s="72"/>
      <c r="Y312" s="367"/>
      <c r="Z312" s="72"/>
      <c r="AA312" s="144"/>
      <c r="AB312" s="144"/>
      <c r="AC312" s="144"/>
    </row>
    <row r="313" spans="2:29" outlineLevel="1" x14ac:dyDescent="0.2">
      <c r="B313" s="25"/>
      <c r="C313" s="24"/>
      <c r="D313" s="24"/>
      <c r="E313" s="64"/>
      <c r="F313" s="433" t="s">
        <v>493</v>
      </c>
      <c r="G313" s="340"/>
      <c r="H313" s="457"/>
      <c r="I313" s="458"/>
      <c r="J313" s="458"/>
      <c r="K313" s="459"/>
      <c r="L313" s="464"/>
      <c r="M313" s="458"/>
      <c r="N313" s="458"/>
      <c r="O313" s="458"/>
      <c r="P313" s="458"/>
      <c r="Q313" s="458"/>
      <c r="R313" s="458"/>
      <c r="S313" s="458"/>
      <c r="T313" s="458"/>
      <c r="U313" s="458"/>
      <c r="V313" s="460"/>
      <c r="W313" s="461"/>
      <c r="X313" s="72"/>
      <c r="Y313" s="367"/>
      <c r="Z313" s="72"/>
      <c r="AA313" s="144"/>
      <c r="AB313" s="144"/>
      <c r="AC313" s="144"/>
    </row>
    <row r="314" spans="2:29" x14ac:dyDescent="0.2">
      <c r="B314" s="25"/>
      <c r="C314" s="24"/>
      <c r="D314" s="24"/>
      <c r="E314" s="64" t="s">
        <v>495</v>
      </c>
      <c r="F314" s="24"/>
      <c r="G314" s="69">
        <f t="shared" ref="G314:W314" si="65">SUBTOTAL(9,G315:G317)</f>
        <v>0</v>
      </c>
      <c r="H314" s="455">
        <f t="shared" si="65"/>
        <v>0</v>
      </c>
      <c r="I314" s="456">
        <f t="shared" si="65"/>
        <v>0</v>
      </c>
      <c r="J314" s="456">
        <f t="shared" si="65"/>
        <v>0</v>
      </c>
      <c r="K314" s="198">
        <f t="shared" si="65"/>
        <v>0</v>
      </c>
      <c r="L314" s="425">
        <f t="shared" si="65"/>
        <v>0</v>
      </c>
      <c r="M314" s="425">
        <f t="shared" si="65"/>
        <v>0</v>
      </c>
      <c r="N314" s="425">
        <f t="shared" si="65"/>
        <v>0</v>
      </c>
      <c r="O314" s="425">
        <f t="shared" si="65"/>
        <v>0</v>
      </c>
      <c r="P314" s="425">
        <f t="shared" si="65"/>
        <v>0</v>
      </c>
      <c r="Q314" s="425">
        <f t="shared" si="65"/>
        <v>0</v>
      </c>
      <c r="R314" s="425">
        <f t="shared" si="65"/>
        <v>0</v>
      </c>
      <c r="S314" s="425">
        <f t="shared" si="65"/>
        <v>0</v>
      </c>
      <c r="T314" s="425">
        <f t="shared" si="65"/>
        <v>0</v>
      </c>
      <c r="U314" s="425">
        <f t="shared" si="65"/>
        <v>0</v>
      </c>
      <c r="V314" s="412">
        <f t="shared" si="65"/>
        <v>0</v>
      </c>
      <c r="W314" s="412">
        <f t="shared" si="65"/>
        <v>0</v>
      </c>
      <c r="X314" s="72"/>
      <c r="Y314" s="370"/>
      <c r="Z314" s="72"/>
      <c r="AA314" s="144"/>
      <c r="AB314" s="144"/>
      <c r="AC314" s="144"/>
    </row>
    <row r="315" spans="2:29" outlineLevel="1" x14ac:dyDescent="0.2">
      <c r="B315" s="25"/>
      <c r="C315" s="24"/>
      <c r="D315" s="24"/>
      <c r="E315" s="64"/>
      <c r="F315" s="187" t="s">
        <v>488</v>
      </c>
      <c r="G315" s="340"/>
      <c r="H315" s="358"/>
      <c r="I315" s="359"/>
      <c r="J315" s="359"/>
      <c r="K315" s="362"/>
      <c r="L315" s="358"/>
      <c r="M315" s="360"/>
      <c r="N315" s="359"/>
      <c r="O315" s="359"/>
      <c r="P315" s="359"/>
      <c r="Q315" s="359"/>
      <c r="R315" s="359"/>
      <c r="S315" s="359"/>
      <c r="T315" s="359"/>
      <c r="U315" s="358"/>
      <c r="V315" s="362"/>
      <c r="W315" s="363"/>
      <c r="X315" s="72"/>
      <c r="Y315" s="367"/>
      <c r="Z315" s="72"/>
      <c r="AA315" s="144"/>
      <c r="AB315" s="144"/>
      <c r="AC315" s="144"/>
    </row>
    <row r="316" spans="2:29" ht="12.75" customHeight="1" outlineLevel="1" x14ac:dyDescent="0.2">
      <c r="B316" s="256"/>
      <c r="C316" s="257"/>
      <c r="D316" s="257"/>
      <c r="E316" s="257"/>
      <c r="F316" s="176" t="s">
        <v>489</v>
      </c>
      <c r="G316" s="340"/>
      <c r="H316" s="358"/>
      <c r="I316" s="359"/>
      <c r="J316" s="359"/>
      <c r="K316" s="362"/>
      <c r="L316" s="358"/>
      <c r="M316" s="360"/>
      <c r="N316" s="359"/>
      <c r="O316" s="359"/>
      <c r="P316" s="359"/>
      <c r="Q316" s="359"/>
      <c r="R316" s="359"/>
      <c r="S316" s="359"/>
      <c r="T316" s="359"/>
      <c r="U316" s="358"/>
      <c r="V316" s="362"/>
      <c r="W316" s="363"/>
      <c r="X316" s="72"/>
      <c r="Y316" s="367"/>
      <c r="Z316" s="72"/>
      <c r="AA316" s="144"/>
      <c r="AB316" s="144"/>
      <c r="AC316" s="144"/>
    </row>
    <row r="317" spans="2:29" ht="12.75" customHeight="1" outlineLevel="1" x14ac:dyDescent="0.2">
      <c r="B317" s="256"/>
      <c r="C317" s="257"/>
      <c r="D317" s="257"/>
      <c r="E317" s="257"/>
      <c r="F317" s="176" t="s">
        <v>464</v>
      </c>
      <c r="G317" s="340"/>
      <c r="H317" s="358"/>
      <c r="I317" s="359"/>
      <c r="J317" s="359"/>
      <c r="K317" s="362"/>
      <c r="L317" s="358"/>
      <c r="M317" s="360"/>
      <c r="N317" s="359"/>
      <c r="O317" s="359"/>
      <c r="P317" s="359"/>
      <c r="Q317" s="359"/>
      <c r="R317" s="359"/>
      <c r="S317" s="359"/>
      <c r="T317" s="359"/>
      <c r="U317" s="358"/>
      <c r="V317" s="362"/>
      <c r="W317" s="363"/>
      <c r="X317" s="72"/>
      <c r="Y317" s="367"/>
      <c r="Z317" s="72"/>
      <c r="AA317" s="144"/>
      <c r="AB317" s="144"/>
      <c r="AC317" s="144"/>
    </row>
    <row r="318" spans="2:29" x14ac:dyDescent="0.2">
      <c r="B318" s="25"/>
      <c r="C318" s="24"/>
      <c r="D318" s="23" t="s">
        <v>203</v>
      </c>
      <c r="E318" s="64"/>
      <c r="F318" s="64"/>
      <c r="G318" s="69"/>
      <c r="H318" s="70"/>
      <c r="I318" s="66"/>
      <c r="J318" s="66"/>
      <c r="K318" s="67"/>
      <c r="L318" s="34"/>
      <c r="M318" s="34"/>
      <c r="N318" s="34"/>
      <c r="O318" s="34"/>
      <c r="P318" s="34"/>
      <c r="Q318" s="34"/>
      <c r="R318" s="34"/>
      <c r="S318" s="34"/>
      <c r="T318" s="34"/>
      <c r="U318" s="34"/>
      <c r="V318" s="37"/>
      <c r="W318" s="37"/>
      <c r="X318" s="72"/>
      <c r="Y318" s="584"/>
      <c r="Z318" s="72"/>
      <c r="AA318" s="144"/>
      <c r="AB318" s="144"/>
      <c r="AC318" s="144"/>
    </row>
    <row r="319" spans="2:29" x14ac:dyDescent="0.2">
      <c r="B319" s="71"/>
      <c r="C319" s="23"/>
      <c r="D319" s="23"/>
      <c r="E319" s="24" t="s">
        <v>142</v>
      </c>
      <c r="F319" s="24"/>
      <c r="G319" s="69">
        <f t="shared" ref="G319:M319" si="66">SUBTOTAL(9,G320:G322)</f>
        <v>0</v>
      </c>
      <c r="H319" s="70">
        <f t="shared" si="66"/>
        <v>0</v>
      </c>
      <c r="I319" s="66">
        <f t="shared" si="66"/>
        <v>0</v>
      </c>
      <c r="J319" s="66">
        <f t="shared" si="66"/>
        <v>0</v>
      </c>
      <c r="K319" s="67">
        <f t="shared" si="66"/>
        <v>0</v>
      </c>
      <c r="L319" s="34">
        <f t="shared" si="66"/>
        <v>0</v>
      </c>
      <c r="M319" s="34">
        <f t="shared" si="66"/>
        <v>0</v>
      </c>
      <c r="N319" s="34"/>
      <c r="O319" s="34"/>
      <c r="P319" s="34"/>
      <c r="Q319" s="34"/>
      <c r="R319" s="34"/>
      <c r="S319" s="34"/>
      <c r="T319" s="34"/>
      <c r="U319" s="34"/>
      <c r="V319" s="34"/>
      <c r="W319" s="33"/>
      <c r="Y319" s="583"/>
    </row>
    <row r="320" spans="2:29" outlineLevel="1" x14ac:dyDescent="0.2">
      <c r="B320" s="71"/>
      <c r="C320" s="23"/>
      <c r="D320" s="23"/>
      <c r="E320" s="24"/>
      <c r="F320" s="27" t="s">
        <v>129</v>
      </c>
      <c r="G320" s="340"/>
      <c r="H320" s="358"/>
      <c r="I320" s="359"/>
      <c r="J320" s="359"/>
      <c r="K320" s="362"/>
      <c r="L320" s="42"/>
      <c r="M320" s="42"/>
      <c r="N320" s="42"/>
      <c r="O320" s="42"/>
      <c r="P320" s="42"/>
      <c r="Q320" s="42"/>
      <c r="R320" s="42"/>
      <c r="S320" s="42"/>
      <c r="T320" s="42"/>
      <c r="U320" s="42"/>
      <c r="V320" s="44"/>
      <c r="W320" s="44"/>
      <c r="Y320" s="367"/>
    </row>
    <row r="321" spans="2:29" outlineLevel="1" x14ac:dyDescent="0.2">
      <c r="B321" s="71"/>
      <c r="C321" s="23"/>
      <c r="D321" s="23"/>
      <c r="E321" s="24"/>
      <c r="F321" s="27" t="s">
        <v>130</v>
      </c>
      <c r="G321" s="340"/>
      <c r="H321" s="358"/>
      <c r="I321" s="359"/>
      <c r="J321" s="359"/>
      <c r="K321" s="362"/>
      <c r="L321" s="358"/>
      <c r="M321" s="42"/>
      <c r="N321" s="42"/>
      <c r="O321" s="42"/>
      <c r="P321" s="42"/>
      <c r="Q321" s="42"/>
      <c r="R321" s="42"/>
      <c r="S321" s="42"/>
      <c r="T321" s="42"/>
      <c r="U321" s="42"/>
      <c r="V321" s="44"/>
      <c r="W321" s="44"/>
      <c r="Y321" s="367"/>
    </row>
    <row r="322" spans="2:29" outlineLevel="1" x14ac:dyDescent="0.2">
      <c r="B322" s="71"/>
      <c r="C322" s="23"/>
      <c r="D322" s="23"/>
      <c r="E322" s="24"/>
      <c r="F322" s="27" t="s">
        <v>131</v>
      </c>
      <c r="G322" s="340"/>
      <c r="H322" s="358"/>
      <c r="I322" s="359"/>
      <c r="J322" s="359"/>
      <c r="K322" s="362"/>
      <c r="L322" s="463"/>
      <c r="M322" s="359"/>
      <c r="N322" s="42"/>
      <c r="O322" s="42"/>
      <c r="P322" s="42"/>
      <c r="Q322" s="42"/>
      <c r="R322" s="42"/>
      <c r="S322" s="42"/>
      <c r="T322" s="42"/>
      <c r="U322" s="42"/>
      <c r="V322" s="44"/>
      <c r="W322" s="44"/>
      <c r="Y322" s="367"/>
    </row>
    <row r="323" spans="2:29" x14ac:dyDescent="0.2">
      <c r="B323" s="71"/>
      <c r="C323" s="23"/>
      <c r="D323" s="23"/>
      <c r="E323" s="24" t="s">
        <v>393</v>
      </c>
      <c r="F323" s="24"/>
      <c r="G323" s="69">
        <f>SUBTOTAL(9,G324:G325)</f>
        <v>0</v>
      </c>
      <c r="H323" s="70">
        <f t="shared" ref="H323:W323" si="67">SUBTOTAL(9,H324:H325)</f>
        <v>0</v>
      </c>
      <c r="I323" s="66">
        <f t="shared" si="67"/>
        <v>0</v>
      </c>
      <c r="J323" s="66">
        <f t="shared" si="67"/>
        <v>0</v>
      </c>
      <c r="K323" s="67">
        <f t="shared" si="67"/>
        <v>0</v>
      </c>
      <c r="L323" s="34">
        <f t="shared" si="67"/>
        <v>0</v>
      </c>
      <c r="M323" s="34">
        <f t="shared" si="67"/>
        <v>0</v>
      </c>
      <c r="N323" s="34">
        <f t="shared" si="67"/>
        <v>0</v>
      </c>
      <c r="O323" s="34">
        <f t="shared" si="67"/>
        <v>0</v>
      </c>
      <c r="P323" s="34">
        <f t="shared" si="67"/>
        <v>0</v>
      </c>
      <c r="Q323" s="34">
        <f t="shared" si="67"/>
        <v>0</v>
      </c>
      <c r="R323" s="34">
        <f t="shared" si="67"/>
        <v>0</v>
      </c>
      <c r="S323" s="34">
        <f t="shared" si="67"/>
        <v>0</v>
      </c>
      <c r="T323" s="34">
        <f t="shared" si="67"/>
        <v>0</v>
      </c>
      <c r="U323" s="34">
        <f t="shared" si="67"/>
        <v>0</v>
      </c>
      <c r="V323" s="34">
        <f t="shared" si="67"/>
        <v>0</v>
      </c>
      <c r="W323" s="33">
        <f t="shared" si="67"/>
        <v>0</v>
      </c>
      <c r="Y323" s="370"/>
    </row>
    <row r="324" spans="2:29" outlineLevel="1" x14ac:dyDescent="0.2">
      <c r="B324" s="25"/>
      <c r="C324" s="24"/>
      <c r="D324" s="23"/>
      <c r="E324" s="64"/>
      <c r="F324" s="76" t="s">
        <v>201</v>
      </c>
      <c r="G324" s="340"/>
      <c r="H324" s="358"/>
      <c r="I324" s="359"/>
      <c r="J324" s="359"/>
      <c r="K324" s="362"/>
      <c r="L324" s="358"/>
      <c r="M324" s="360"/>
      <c r="N324" s="359"/>
      <c r="O324" s="359"/>
      <c r="P324" s="359"/>
      <c r="Q324" s="359"/>
      <c r="R324" s="359"/>
      <c r="S324" s="359"/>
      <c r="T324" s="359"/>
      <c r="U324" s="358"/>
      <c r="V324" s="362"/>
      <c r="W324" s="363"/>
      <c r="X324" s="72"/>
      <c r="Y324" s="367"/>
      <c r="Z324" s="72"/>
      <c r="AA324" s="144"/>
      <c r="AB324" s="144"/>
      <c r="AC324" s="144"/>
    </row>
    <row r="325" spans="2:29" outlineLevel="1" x14ac:dyDescent="0.2">
      <c r="B325" s="25"/>
      <c r="C325" s="24"/>
      <c r="D325" s="23"/>
      <c r="E325" s="64"/>
      <c r="F325" s="76" t="s">
        <v>314</v>
      </c>
      <c r="G325" s="340"/>
      <c r="H325" s="358"/>
      <c r="I325" s="359"/>
      <c r="J325" s="359"/>
      <c r="K325" s="362"/>
      <c r="L325" s="358"/>
      <c r="M325" s="360"/>
      <c r="N325" s="359"/>
      <c r="O325" s="359"/>
      <c r="P325" s="359"/>
      <c r="Q325" s="359"/>
      <c r="R325" s="359"/>
      <c r="S325" s="359"/>
      <c r="T325" s="359"/>
      <c r="U325" s="358"/>
      <c r="V325" s="362"/>
      <c r="W325" s="363"/>
      <c r="X325" s="72"/>
      <c r="Y325" s="367"/>
      <c r="Z325" s="72"/>
      <c r="AA325" s="144"/>
      <c r="AB325" s="144"/>
      <c r="AC325" s="144"/>
    </row>
    <row r="326" spans="2:29" x14ac:dyDescent="0.2">
      <c r="B326" s="71"/>
      <c r="C326" s="23" t="s">
        <v>126</v>
      </c>
      <c r="D326" s="64"/>
      <c r="E326" s="24"/>
      <c r="F326" s="24"/>
      <c r="G326" s="75"/>
      <c r="H326" s="42"/>
      <c r="I326" s="42"/>
      <c r="J326" s="42"/>
      <c r="K326" s="44"/>
      <c r="L326" s="42"/>
      <c r="M326" s="42"/>
      <c r="N326" s="42"/>
      <c r="O326" s="42"/>
      <c r="P326" s="42"/>
      <c r="Q326" s="42"/>
      <c r="R326" s="42"/>
      <c r="S326" s="42"/>
      <c r="T326" s="42"/>
      <c r="U326" s="42"/>
      <c r="V326" s="44"/>
      <c r="W326" s="44"/>
      <c r="Y326" s="584"/>
    </row>
    <row r="327" spans="2:29" x14ac:dyDescent="0.2">
      <c r="B327" s="71"/>
      <c r="C327" s="23"/>
      <c r="D327" s="23" t="s">
        <v>127</v>
      </c>
      <c r="E327" s="24"/>
      <c r="F327" s="24"/>
      <c r="G327" s="75">
        <f>SUBTOTAL(9,G328:G333)</f>
        <v>0</v>
      </c>
      <c r="H327" s="42">
        <f t="shared" ref="H327:W327" si="68">SUBTOTAL(9,H328:H333)</f>
        <v>0</v>
      </c>
      <c r="I327" s="42">
        <f t="shared" si="68"/>
        <v>0</v>
      </c>
      <c r="J327" s="42">
        <f t="shared" si="68"/>
        <v>0</v>
      </c>
      <c r="K327" s="44">
        <f t="shared" si="68"/>
        <v>0</v>
      </c>
      <c r="L327" s="42">
        <f t="shared" si="68"/>
        <v>0</v>
      </c>
      <c r="M327" s="42">
        <f t="shared" si="68"/>
        <v>0</v>
      </c>
      <c r="N327" s="42">
        <f t="shared" si="68"/>
        <v>0</v>
      </c>
      <c r="O327" s="42">
        <f t="shared" si="68"/>
        <v>0</v>
      </c>
      <c r="P327" s="42">
        <f t="shared" si="68"/>
        <v>0</v>
      </c>
      <c r="Q327" s="42">
        <f t="shared" si="68"/>
        <v>0</v>
      </c>
      <c r="R327" s="42">
        <f t="shared" si="68"/>
        <v>0</v>
      </c>
      <c r="S327" s="42">
        <f t="shared" si="68"/>
        <v>0</v>
      </c>
      <c r="T327" s="42">
        <f t="shared" si="68"/>
        <v>0</v>
      </c>
      <c r="U327" s="42">
        <f t="shared" si="68"/>
        <v>0</v>
      </c>
      <c r="V327" s="44">
        <f t="shared" si="68"/>
        <v>0</v>
      </c>
      <c r="W327" s="44">
        <f t="shared" si="68"/>
        <v>0</v>
      </c>
      <c r="Y327" s="583"/>
    </row>
    <row r="328" spans="2:29" outlineLevel="1" x14ac:dyDescent="0.2">
      <c r="B328" s="25"/>
      <c r="C328" s="24"/>
      <c r="D328" s="23"/>
      <c r="E328" s="64"/>
      <c r="F328" s="76" t="s">
        <v>392</v>
      </c>
      <c r="G328" s="340"/>
      <c r="H328" s="358"/>
      <c r="I328" s="359"/>
      <c r="J328" s="359"/>
      <c r="K328" s="362"/>
      <c r="L328" s="358"/>
      <c r="M328" s="360"/>
      <c r="N328" s="359"/>
      <c r="O328" s="359"/>
      <c r="P328" s="359"/>
      <c r="Q328" s="359"/>
      <c r="R328" s="359"/>
      <c r="S328" s="359"/>
      <c r="T328" s="359"/>
      <c r="U328" s="358"/>
      <c r="V328" s="362"/>
      <c r="W328" s="363"/>
      <c r="X328" s="72"/>
      <c r="Y328" s="367"/>
      <c r="Z328" s="72"/>
      <c r="AA328" s="144"/>
      <c r="AB328" s="144"/>
      <c r="AC328" s="144"/>
    </row>
    <row r="329" spans="2:29" outlineLevel="1" x14ac:dyDescent="0.2">
      <c r="B329" s="71"/>
      <c r="C329" s="24"/>
      <c r="D329" s="24"/>
      <c r="E329" s="64"/>
      <c r="F329" s="27" t="s">
        <v>132</v>
      </c>
      <c r="G329" s="340"/>
      <c r="H329" s="358"/>
      <c r="I329" s="359"/>
      <c r="J329" s="359"/>
      <c r="K329" s="362"/>
      <c r="L329" s="358"/>
      <c r="M329" s="360"/>
      <c r="N329" s="359"/>
      <c r="O329" s="359"/>
      <c r="P329" s="359"/>
      <c r="Q329" s="359"/>
      <c r="R329" s="359"/>
      <c r="S329" s="359"/>
      <c r="T329" s="359"/>
      <c r="U329" s="358"/>
      <c r="V329" s="362"/>
      <c r="W329" s="363"/>
      <c r="Y329" s="367"/>
    </row>
    <row r="330" spans="2:29" outlineLevel="1" x14ac:dyDescent="0.2">
      <c r="B330" s="71"/>
      <c r="C330" s="24"/>
      <c r="D330" s="24"/>
      <c r="E330" s="64"/>
      <c r="F330" s="27" t="s">
        <v>133</v>
      </c>
      <c r="G330" s="340"/>
      <c r="H330" s="358"/>
      <c r="I330" s="359"/>
      <c r="J330" s="359"/>
      <c r="K330" s="362"/>
      <c r="L330" s="358"/>
      <c r="M330" s="360"/>
      <c r="N330" s="359"/>
      <c r="O330" s="359"/>
      <c r="P330" s="359"/>
      <c r="Q330" s="359"/>
      <c r="R330" s="359"/>
      <c r="S330" s="359"/>
      <c r="T330" s="359"/>
      <c r="U330" s="358"/>
      <c r="V330" s="362"/>
      <c r="W330" s="363"/>
      <c r="Y330" s="367"/>
    </row>
    <row r="331" spans="2:29" outlineLevel="1" x14ac:dyDescent="0.2">
      <c r="B331" s="71"/>
      <c r="C331" s="24"/>
      <c r="D331" s="24"/>
      <c r="E331" s="64"/>
      <c r="F331" s="27" t="s">
        <v>134</v>
      </c>
      <c r="G331" s="340"/>
      <c r="H331" s="358"/>
      <c r="I331" s="359"/>
      <c r="J331" s="359"/>
      <c r="K331" s="362"/>
      <c r="L331" s="358"/>
      <c r="M331" s="360"/>
      <c r="N331" s="359"/>
      <c r="O331" s="359"/>
      <c r="P331" s="359"/>
      <c r="Q331" s="359"/>
      <c r="R331" s="359"/>
      <c r="S331" s="359"/>
      <c r="T331" s="359"/>
      <c r="U331" s="358"/>
      <c r="V331" s="362"/>
      <c r="W331" s="363"/>
      <c r="Y331" s="367"/>
    </row>
    <row r="332" spans="2:29" outlineLevel="1" x14ac:dyDescent="0.2">
      <c r="B332" s="71"/>
      <c r="C332" s="24"/>
      <c r="D332" s="24"/>
      <c r="E332" s="64"/>
      <c r="F332" s="27" t="s">
        <v>135</v>
      </c>
      <c r="G332" s="340"/>
      <c r="H332" s="358"/>
      <c r="I332" s="359"/>
      <c r="J332" s="359"/>
      <c r="K332" s="362"/>
      <c r="L332" s="358"/>
      <c r="M332" s="360"/>
      <c r="N332" s="359"/>
      <c r="O332" s="359"/>
      <c r="P332" s="359"/>
      <c r="Q332" s="359"/>
      <c r="R332" s="359"/>
      <c r="S332" s="359"/>
      <c r="T332" s="359"/>
      <c r="U332" s="358"/>
      <c r="V332" s="362"/>
      <c r="W332" s="363"/>
      <c r="Y332" s="367"/>
    </row>
    <row r="333" spans="2:29" outlineLevel="1" x14ac:dyDescent="0.2">
      <c r="B333" s="71"/>
      <c r="C333" s="64"/>
      <c r="D333" s="64"/>
      <c r="E333" s="64"/>
      <c r="F333" s="27" t="s">
        <v>136</v>
      </c>
      <c r="G333" s="340"/>
      <c r="H333" s="358"/>
      <c r="I333" s="359"/>
      <c r="J333" s="359"/>
      <c r="K333" s="362"/>
      <c r="L333" s="358"/>
      <c r="M333" s="360"/>
      <c r="N333" s="359"/>
      <c r="O333" s="359"/>
      <c r="P333" s="359"/>
      <c r="Q333" s="359"/>
      <c r="R333" s="359"/>
      <c r="S333" s="359"/>
      <c r="T333" s="359"/>
      <c r="U333" s="358"/>
      <c r="V333" s="362"/>
      <c r="W333" s="363"/>
      <c r="Y333" s="367"/>
    </row>
    <row r="334" spans="2:29" x14ac:dyDescent="0.2">
      <c r="B334" s="71"/>
      <c r="C334" s="24"/>
      <c r="D334" s="23" t="s">
        <v>137</v>
      </c>
      <c r="E334" s="64"/>
      <c r="F334" s="24"/>
      <c r="G334" s="75">
        <f t="shared" ref="G334:W334" si="69">SUBTOTAL(9,G335:G339)</f>
        <v>0</v>
      </c>
      <c r="H334" s="42">
        <f t="shared" si="69"/>
        <v>0</v>
      </c>
      <c r="I334" s="42">
        <f t="shared" si="69"/>
        <v>0</v>
      </c>
      <c r="J334" s="42">
        <f t="shared" si="69"/>
        <v>0</v>
      </c>
      <c r="K334" s="44">
        <f t="shared" si="69"/>
        <v>0</v>
      </c>
      <c r="L334" s="42">
        <f t="shared" si="69"/>
        <v>0</v>
      </c>
      <c r="M334" s="42">
        <f t="shared" si="69"/>
        <v>0</v>
      </c>
      <c r="N334" s="42">
        <f t="shared" si="69"/>
        <v>0</v>
      </c>
      <c r="O334" s="42">
        <f t="shared" si="69"/>
        <v>0</v>
      </c>
      <c r="P334" s="42">
        <f t="shared" si="69"/>
        <v>0</v>
      </c>
      <c r="Q334" s="42">
        <f t="shared" si="69"/>
        <v>0</v>
      </c>
      <c r="R334" s="42">
        <f t="shared" si="69"/>
        <v>0</v>
      </c>
      <c r="S334" s="42">
        <f t="shared" si="69"/>
        <v>0</v>
      </c>
      <c r="T334" s="42">
        <f t="shared" si="69"/>
        <v>0</v>
      </c>
      <c r="U334" s="42">
        <f t="shared" si="69"/>
        <v>0</v>
      </c>
      <c r="V334" s="44">
        <f t="shared" si="69"/>
        <v>0</v>
      </c>
      <c r="W334" s="44">
        <f t="shared" si="69"/>
        <v>0</v>
      </c>
      <c r="Y334" s="370"/>
    </row>
    <row r="335" spans="2:29" outlineLevel="1" x14ac:dyDescent="0.2">
      <c r="B335" s="71"/>
      <c r="C335" s="24"/>
      <c r="D335" s="24"/>
      <c r="E335" s="23"/>
      <c r="F335" s="27" t="s">
        <v>138</v>
      </c>
      <c r="G335" s="340"/>
      <c r="H335" s="358"/>
      <c r="I335" s="359"/>
      <c r="J335" s="359"/>
      <c r="K335" s="362"/>
      <c r="L335" s="358"/>
      <c r="M335" s="360"/>
      <c r="N335" s="359"/>
      <c r="O335" s="359"/>
      <c r="P335" s="359"/>
      <c r="Q335" s="359"/>
      <c r="R335" s="359"/>
      <c r="S335" s="359"/>
      <c r="T335" s="359"/>
      <c r="U335" s="358"/>
      <c r="V335" s="362"/>
      <c r="W335" s="363"/>
      <c r="Y335" s="367"/>
    </row>
    <row r="336" spans="2:29" outlineLevel="1" x14ac:dyDescent="0.2">
      <c r="B336" s="71"/>
      <c r="C336" s="24"/>
      <c r="D336" s="24"/>
      <c r="E336" s="24"/>
      <c r="F336" s="27" t="s">
        <v>139</v>
      </c>
      <c r="G336" s="340"/>
      <c r="H336" s="358"/>
      <c r="I336" s="359"/>
      <c r="J336" s="359"/>
      <c r="K336" s="362"/>
      <c r="L336" s="358"/>
      <c r="M336" s="360"/>
      <c r="N336" s="359"/>
      <c r="O336" s="359"/>
      <c r="P336" s="359"/>
      <c r="Q336" s="359"/>
      <c r="R336" s="359"/>
      <c r="S336" s="359"/>
      <c r="T336" s="359"/>
      <c r="U336" s="358"/>
      <c r="V336" s="362"/>
      <c r="W336" s="363"/>
      <c r="Y336" s="367"/>
    </row>
    <row r="337" spans="2:25" outlineLevel="1" x14ac:dyDescent="0.2">
      <c r="B337" s="71"/>
      <c r="C337" s="24"/>
      <c r="D337" s="24"/>
      <c r="E337" s="24"/>
      <c r="F337" s="27" t="s">
        <v>140</v>
      </c>
      <c r="G337" s="340"/>
      <c r="H337" s="358"/>
      <c r="I337" s="359"/>
      <c r="J337" s="359"/>
      <c r="K337" s="362"/>
      <c r="L337" s="358"/>
      <c r="M337" s="360"/>
      <c r="N337" s="359"/>
      <c r="O337" s="359"/>
      <c r="P337" s="359"/>
      <c r="Q337" s="359"/>
      <c r="R337" s="359"/>
      <c r="S337" s="359"/>
      <c r="T337" s="359"/>
      <c r="U337" s="358"/>
      <c r="V337" s="362"/>
      <c r="W337" s="363"/>
      <c r="Y337" s="367"/>
    </row>
    <row r="338" spans="2:25" outlineLevel="1" x14ac:dyDescent="0.2">
      <c r="B338" s="71"/>
      <c r="C338" s="24"/>
      <c r="D338" s="24"/>
      <c r="E338" s="24"/>
      <c r="F338" s="27" t="s">
        <v>141</v>
      </c>
      <c r="G338" s="340"/>
      <c r="H338" s="358"/>
      <c r="I338" s="359"/>
      <c r="J338" s="359"/>
      <c r="K338" s="362"/>
      <c r="L338" s="358"/>
      <c r="M338" s="360"/>
      <c r="N338" s="359"/>
      <c r="O338" s="359"/>
      <c r="P338" s="359"/>
      <c r="Q338" s="359"/>
      <c r="R338" s="359"/>
      <c r="S338" s="359"/>
      <c r="T338" s="359"/>
      <c r="U338" s="358"/>
      <c r="V338" s="362"/>
      <c r="W338" s="363"/>
      <c r="Y338" s="367"/>
    </row>
    <row r="339" spans="2:25" outlineLevel="1" x14ac:dyDescent="0.2">
      <c r="B339" s="71"/>
      <c r="C339" s="24"/>
      <c r="D339" s="24"/>
      <c r="E339" s="24"/>
      <c r="F339" s="27" t="s">
        <v>195</v>
      </c>
      <c r="G339" s="340"/>
      <c r="H339" s="358"/>
      <c r="I339" s="359"/>
      <c r="J339" s="359"/>
      <c r="K339" s="362"/>
      <c r="L339" s="358"/>
      <c r="M339" s="360"/>
      <c r="N339" s="359"/>
      <c r="O339" s="359"/>
      <c r="P339" s="359"/>
      <c r="Q339" s="359"/>
      <c r="R339" s="359"/>
      <c r="S339" s="359"/>
      <c r="T339" s="359"/>
      <c r="U339" s="358"/>
      <c r="V339" s="362"/>
      <c r="W339" s="363"/>
      <c r="Y339" s="367"/>
    </row>
    <row r="340" spans="2:25" s="72" customFormat="1" x14ac:dyDescent="0.2">
      <c r="B340" s="25"/>
      <c r="C340" s="23" t="s">
        <v>143</v>
      </c>
      <c r="D340" s="64"/>
      <c r="E340" s="64"/>
      <c r="F340" s="24"/>
      <c r="G340" s="75"/>
      <c r="H340" s="42"/>
      <c r="I340" s="42"/>
      <c r="J340" s="42"/>
      <c r="K340" s="44"/>
      <c r="L340" s="42"/>
      <c r="M340" s="42"/>
      <c r="N340" s="42"/>
      <c r="O340" s="42"/>
      <c r="P340" s="42"/>
      <c r="Q340" s="42"/>
      <c r="R340" s="42"/>
      <c r="S340" s="42"/>
      <c r="T340" s="42"/>
      <c r="U340" s="42"/>
      <c r="V340" s="44"/>
      <c r="W340" s="37"/>
      <c r="Y340" s="584"/>
    </row>
    <row r="341" spans="2:25" s="72" customFormat="1" x14ac:dyDescent="0.2">
      <c r="B341" s="25"/>
      <c r="C341" s="23"/>
      <c r="D341" s="65" t="s">
        <v>52</v>
      </c>
      <c r="E341" s="24"/>
      <c r="F341" s="24"/>
      <c r="G341" s="69"/>
      <c r="H341" s="66"/>
      <c r="I341" s="66"/>
      <c r="J341" s="66"/>
      <c r="K341" s="67"/>
      <c r="L341" s="34"/>
      <c r="M341" s="34"/>
      <c r="N341" s="34"/>
      <c r="O341" s="34"/>
      <c r="P341" s="34"/>
      <c r="Q341" s="34"/>
      <c r="R341" s="34"/>
      <c r="S341" s="34"/>
      <c r="T341" s="34"/>
      <c r="U341" s="34"/>
      <c r="V341" s="37"/>
      <c r="W341" s="37"/>
      <c r="Y341" s="368"/>
    </row>
    <row r="342" spans="2:25" s="72" customFormat="1" x14ac:dyDescent="0.2">
      <c r="B342" s="25"/>
      <c r="C342" s="23"/>
      <c r="D342" s="23"/>
      <c r="E342" s="24" t="s">
        <v>153</v>
      </c>
      <c r="F342" s="24"/>
      <c r="G342" s="69">
        <f t="shared" ref="G342:W342" si="70">SUBTOTAL(9,G343:G346)</f>
        <v>0</v>
      </c>
      <c r="H342" s="70">
        <f t="shared" si="70"/>
        <v>0</v>
      </c>
      <c r="I342" s="66">
        <f t="shared" si="70"/>
        <v>0</v>
      </c>
      <c r="J342" s="66">
        <f t="shared" si="70"/>
        <v>0</v>
      </c>
      <c r="K342" s="67">
        <f t="shared" si="70"/>
        <v>0</v>
      </c>
      <c r="L342" s="34">
        <f t="shared" si="70"/>
        <v>0</v>
      </c>
      <c r="M342" s="34">
        <f t="shared" si="70"/>
        <v>0</v>
      </c>
      <c r="N342" s="34">
        <f t="shared" si="70"/>
        <v>0</v>
      </c>
      <c r="O342" s="34">
        <f t="shared" si="70"/>
        <v>0</v>
      </c>
      <c r="P342" s="34">
        <f t="shared" si="70"/>
        <v>0</v>
      </c>
      <c r="Q342" s="34">
        <f t="shared" si="70"/>
        <v>0</v>
      </c>
      <c r="R342" s="34">
        <f t="shared" si="70"/>
        <v>0</v>
      </c>
      <c r="S342" s="34">
        <f t="shared" si="70"/>
        <v>0</v>
      </c>
      <c r="T342" s="34">
        <f t="shared" si="70"/>
        <v>0</v>
      </c>
      <c r="U342" s="34">
        <f t="shared" si="70"/>
        <v>0</v>
      </c>
      <c r="V342" s="34">
        <f t="shared" si="70"/>
        <v>0</v>
      </c>
      <c r="W342" s="33">
        <f t="shared" si="70"/>
        <v>0</v>
      </c>
      <c r="Y342" s="583"/>
    </row>
    <row r="343" spans="2:25" s="72" customFormat="1" outlineLevel="1" x14ac:dyDescent="0.2">
      <c r="B343" s="25"/>
      <c r="C343" s="23"/>
      <c r="D343" s="23"/>
      <c r="E343" s="24"/>
      <c r="F343" s="27" t="s">
        <v>154</v>
      </c>
      <c r="G343" s="340"/>
      <c r="H343" s="358"/>
      <c r="I343" s="359"/>
      <c r="J343" s="359"/>
      <c r="K343" s="362"/>
      <c r="L343" s="358"/>
      <c r="M343" s="360"/>
      <c r="N343" s="359"/>
      <c r="O343" s="359"/>
      <c r="P343" s="359"/>
      <c r="Q343" s="359"/>
      <c r="R343" s="359"/>
      <c r="S343" s="359"/>
      <c r="T343" s="359"/>
      <c r="U343" s="358"/>
      <c r="V343" s="362"/>
      <c r="W343" s="363"/>
      <c r="Y343" s="367"/>
    </row>
    <row r="344" spans="2:25" s="72" customFormat="1" outlineLevel="1" x14ac:dyDescent="0.2">
      <c r="B344" s="25"/>
      <c r="C344" s="23"/>
      <c r="D344" s="23"/>
      <c r="E344" s="24"/>
      <c r="F344" s="27" t="s">
        <v>155</v>
      </c>
      <c r="G344" s="340"/>
      <c r="H344" s="358"/>
      <c r="I344" s="359"/>
      <c r="J344" s="359"/>
      <c r="K344" s="362"/>
      <c r="L344" s="358"/>
      <c r="M344" s="360"/>
      <c r="N344" s="359"/>
      <c r="O344" s="359"/>
      <c r="P344" s="359"/>
      <c r="Q344" s="359"/>
      <c r="R344" s="359"/>
      <c r="S344" s="359"/>
      <c r="T344" s="359"/>
      <c r="U344" s="358"/>
      <c r="V344" s="362"/>
      <c r="W344" s="363"/>
      <c r="Y344" s="367"/>
    </row>
    <row r="345" spans="2:25" s="72" customFormat="1" outlineLevel="1" x14ac:dyDescent="0.2">
      <c r="B345" s="25"/>
      <c r="C345" s="23"/>
      <c r="D345" s="23"/>
      <c r="E345" s="24"/>
      <c r="F345" s="27" t="s">
        <v>156</v>
      </c>
      <c r="G345" s="340"/>
      <c r="H345" s="358"/>
      <c r="I345" s="359"/>
      <c r="J345" s="359"/>
      <c r="K345" s="362"/>
      <c r="L345" s="358"/>
      <c r="M345" s="360"/>
      <c r="N345" s="359"/>
      <c r="O345" s="359"/>
      <c r="P345" s="359"/>
      <c r="Q345" s="359"/>
      <c r="R345" s="359"/>
      <c r="S345" s="359"/>
      <c r="T345" s="359"/>
      <c r="U345" s="358"/>
      <c r="V345" s="362"/>
      <c r="W345" s="363"/>
      <c r="Y345" s="367"/>
    </row>
    <row r="346" spans="2:25" s="72" customFormat="1" outlineLevel="1" x14ac:dyDescent="0.2">
      <c r="B346" s="25"/>
      <c r="C346" s="23"/>
      <c r="D346" s="23"/>
      <c r="E346" s="24"/>
      <c r="F346" s="27" t="s">
        <v>197</v>
      </c>
      <c r="G346" s="340"/>
      <c r="H346" s="358"/>
      <c r="I346" s="359"/>
      <c r="J346" s="359"/>
      <c r="K346" s="362"/>
      <c r="L346" s="358"/>
      <c r="M346" s="360"/>
      <c r="N346" s="359"/>
      <c r="O346" s="359"/>
      <c r="P346" s="359"/>
      <c r="Q346" s="359"/>
      <c r="R346" s="359"/>
      <c r="S346" s="359"/>
      <c r="T346" s="359"/>
      <c r="U346" s="358"/>
      <c r="V346" s="362"/>
      <c r="W346" s="363"/>
      <c r="Y346" s="367"/>
    </row>
    <row r="347" spans="2:25" s="72" customFormat="1" x14ac:dyDescent="0.2">
      <c r="B347" s="25"/>
      <c r="C347" s="23"/>
      <c r="D347" s="23"/>
      <c r="E347" s="24" t="s">
        <v>157</v>
      </c>
      <c r="F347" s="24"/>
      <c r="G347" s="69">
        <f t="shared" ref="G347:W347" si="71">SUBTOTAL(9,G348:G351)</f>
        <v>0</v>
      </c>
      <c r="H347" s="70">
        <f t="shared" si="71"/>
        <v>0</v>
      </c>
      <c r="I347" s="66">
        <f t="shared" si="71"/>
        <v>0</v>
      </c>
      <c r="J347" s="66">
        <f t="shared" si="71"/>
        <v>0</v>
      </c>
      <c r="K347" s="67">
        <f t="shared" si="71"/>
        <v>0</v>
      </c>
      <c r="L347" s="34">
        <f t="shared" si="71"/>
        <v>0</v>
      </c>
      <c r="M347" s="34">
        <f t="shared" si="71"/>
        <v>0</v>
      </c>
      <c r="N347" s="34">
        <f t="shared" si="71"/>
        <v>0</v>
      </c>
      <c r="O347" s="34">
        <f t="shared" si="71"/>
        <v>0</v>
      </c>
      <c r="P347" s="34">
        <f t="shared" si="71"/>
        <v>0</v>
      </c>
      <c r="Q347" s="34">
        <f t="shared" si="71"/>
        <v>0</v>
      </c>
      <c r="R347" s="34">
        <f t="shared" si="71"/>
        <v>0</v>
      </c>
      <c r="S347" s="34">
        <f t="shared" si="71"/>
        <v>0</v>
      </c>
      <c r="T347" s="34">
        <f t="shared" si="71"/>
        <v>0</v>
      </c>
      <c r="U347" s="34">
        <f t="shared" si="71"/>
        <v>0</v>
      </c>
      <c r="V347" s="34">
        <f t="shared" si="71"/>
        <v>0</v>
      </c>
      <c r="W347" s="33">
        <f t="shared" si="71"/>
        <v>0</v>
      </c>
      <c r="Y347" s="370"/>
    </row>
    <row r="348" spans="2:25" s="72" customFormat="1" outlineLevel="1" x14ac:dyDescent="0.2">
      <c r="B348" s="25"/>
      <c r="C348" s="23"/>
      <c r="D348" s="23"/>
      <c r="E348" s="24"/>
      <c r="F348" s="27" t="s">
        <v>158</v>
      </c>
      <c r="G348" s="340"/>
      <c r="H348" s="358"/>
      <c r="I348" s="359"/>
      <c r="J348" s="359"/>
      <c r="K348" s="362"/>
      <c r="L348" s="358"/>
      <c r="M348" s="360"/>
      <c r="N348" s="359"/>
      <c r="O348" s="359"/>
      <c r="P348" s="359"/>
      <c r="Q348" s="359"/>
      <c r="R348" s="359"/>
      <c r="S348" s="359"/>
      <c r="T348" s="359"/>
      <c r="U348" s="358"/>
      <c r="V348" s="362"/>
      <c r="W348" s="363"/>
      <c r="Y348" s="367"/>
    </row>
    <row r="349" spans="2:25" s="72" customFormat="1" outlineLevel="1" x14ac:dyDescent="0.2">
      <c r="B349" s="25"/>
      <c r="C349" s="23"/>
      <c r="D349" s="23"/>
      <c r="E349" s="24"/>
      <c r="F349" s="27" t="s">
        <v>159</v>
      </c>
      <c r="G349" s="340"/>
      <c r="H349" s="358"/>
      <c r="I349" s="359"/>
      <c r="J349" s="359"/>
      <c r="K349" s="362"/>
      <c r="L349" s="358"/>
      <c r="M349" s="360"/>
      <c r="N349" s="359"/>
      <c r="O349" s="359"/>
      <c r="P349" s="359"/>
      <c r="Q349" s="359"/>
      <c r="R349" s="359"/>
      <c r="S349" s="359"/>
      <c r="T349" s="359"/>
      <c r="U349" s="358"/>
      <c r="V349" s="362"/>
      <c r="W349" s="363"/>
      <c r="Y349" s="367"/>
    </row>
    <row r="350" spans="2:25" s="72" customFormat="1" outlineLevel="1" x14ac:dyDescent="0.2">
      <c r="B350" s="25"/>
      <c r="C350" s="23"/>
      <c r="D350" s="23"/>
      <c r="E350" s="24"/>
      <c r="F350" s="27" t="s">
        <v>160</v>
      </c>
      <c r="G350" s="340"/>
      <c r="H350" s="358"/>
      <c r="I350" s="359"/>
      <c r="J350" s="359"/>
      <c r="K350" s="362"/>
      <c r="L350" s="358"/>
      <c r="M350" s="360"/>
      <c r="N350" s="359"/>
      <c r="O350" s="359"/>
      <c r="P350" s="359"/>
      <c r="Q350" s="359"/>
      <c r="R350" s="359"/>
      <c r="S350" s="359"/>
      <c r="T350" s="359"/>
      <c r="U350" s="358"/>
      <c r="V350" s="362"/>
      <c r="W350" s="363"/>
      <c r="Y350" s="367"/>
    </row>
    <row r="351" spans="2:25" s="72" customFormat="1" outlineLevel="1" x14ac:dyDescent="0.2">
      <c r="B351" s="25"/>
      <c r="C351" s="23"/>
      <c r="D351" s="23"/>
      <c r="E351" s="24"/>
      <c r="F351" s="27" t="s">
        <v>198</v>
      </c>
      <c r="G351" s="340"/>
      <c r="H351" s="358"/>
      <c r="I351" s="359"/>
      <c r="J351" s="359"/>
      <c r="K351" s="362"/>
      <c r="L351" s="358"/>
      <c r="M351" s="360"/>
      <c r="N351" s="359"/>
      <c r="O351" s="359"/>
      <c r="P351" s="359"/>
      <c r="Q351" s="359"/>
      <c r="R351" s="359"/>
      <c r="S351" s="359"/>
      <c r="T351" s="359"/>
      <c r="U351" s="358"/>
      <c r="V351" s="362"/>
      <c r="W351" s="363"/>
      <c r="Y351" s="367"/>
    </row>
    <row r="352" spans="2:25" s="72" customFormat="1" x14ac:dyDescent="0.2">
      <c r="B352" s="25"/>
      <c r="C352" s="23"/>
      <c r="D352" s="23"/>
      <c r="E352" s="24" t="s">
        <v>347</v>
      </c>
      <c r="F352" s="24"/>
      <c r="G352" s="69">
        <f t="shared" ref="G352:W352" si="72">SUBTOTAL(9,G353:G356)</f>
        <v>0</v>
      </c>
      <c r="H352" s="70">
        <f t="shared" si="72"/>
        <v>0</v>
      </c>
      <c r="I352" s="66">
        <f t="shared" si="72"/>
        <v>0</v>
      </c>
      <c r="J352" s="66">
        <f t="shared" si="72"/>
        <v>0</v>
      </c>
      <c r="K352" s="67">
        <f t="shared" si="72"/>
        <v>0</v>
      </c>
      <c r="L352" s="34">
        <f t="shared" si="72"/>
        <v>0</v>
      </c>
      <c r="M352" s="34">
        <f t="shared" si="72"/>
        <v>0</v>
      </c>
      <c r="N352" s="34">
        <f t="shared" si="72"/>
        <v>0</v>
      </c>
      <c r="O352" s="34">
        <f t="shared" si="72"/>
        <v>0</v>
      </c>
      <c r="P352" s="34">
        <f t="shared" si="72"/>
        <v>0</v>
      </c>
      <c r="Q352" s="34">
        <f t="shared" si="72"/>
        <v>0</v>
      </c>
      <c r="R352" s="34">
        <f t="shared" si="72"/>
        <v>0</v>
      </c>
      <c r="S352" s="34">
        <f t="shared" si="72"/>
        <v>0</v>
      </c>
      <c r="T352" s="34">
        <f t="shared" si="72"/>
        <v>0</v>
      </c>
      <c r="U352" s="34">
        <f t="shared" si="72"/>
        <v>0</v>
      </c>
      <c r="V352" s="34">
        <f t="shared" si="72"/>
        <v>0</v>
      </c>
      <c r="W352" s="33">
        <f t="shared" si="72"/>
        <v>0</v>
      </c>
      <c r="Y352" s="370"/>
    </row>
    <row r="353" spans="2:25" s="72" customFormat="1" outlineLevel="1" x14ac:dyDescent="0.2">
      <c r="B353" s="25"/>
      <c r="C353" s="23"/>
      <c r="D353" s="23"/>
      <c r="E353" s="24"/>
      <c r="F353" s="27" t="s">
        <v>327</v>
      </c>
      <c r="G353" s="340"/>
      <c r="H353" s="358"/>
      <c r="I353" s="359"/>
      <c r="J353" s="359"/>
      <c r="K353" s="362"/>
      <c r="L353" s="358"/>
      <c r="M353" s="360"/>
      <c r="N353" s="359"/>
      <c r="O353" s="359"/>
      <c r="P353" s="359"/>
      <c r="Q353" s="359"/>
      <c r="R353" s="359"/>
      <c r="S353" s="359"/>
      <c r="T353" s="359"/>
      <c r="U353" s="358"/>
      <c r="V353" s="362"/>
      <c r="W353" s="363"/>
      <c r="Y353" s="367"/>
    </row>
    <row r="354" spans="2:25" s="72" customFormat="1" outlineLevel="1" x14ac:dyDescent="0.2">
      <c r="B354" s="25"/>
      <c r="C354" s="23"/>
      <c r="D354" s="23"/>
      <c r="E354" s="24"/>
      <c r="F354" s="27" t="s">
        <v>328</v>
      </c>
      <c r="G354" s="340"/>
      <c r="H354" s="358"/>
      <c r="I354" s="359"/>
      <c r="J354" s="359"/>
      <c r="K354" s="362"/>
      <c r="L354" s="358"/>
      <c r="M354" s="360"/>
      <c r="N354" s="359"/>
      <c r="O354" s="359"/>
      <c r="P354" s="359"/>
      <c r="Q354" s="359"/>
      <c r="R354" s="359"/>
      <c r="S354" s="359"/>
      <c r="T354" s="359"/>
      <c r="U354" s="358"/>
      <c r="V354" s="362"/>
      <c r="W354" s="363"/>
      <c r="Y354" s="367"/>
    </row>
    <row r="355" spans="2:25" s="72" customFormat="1" outlineLevel="1" x14ac:dyDescent="0.2">
      <c r="B355" s="25"/>
      <c r="C355" s="23"/>
      <c r="D355" s="23"/>
      <c r="E355" s="24"/>
      <c r="F355" s="27" t="s">
        <v>329</v>
      </c>
      <c r="G355" s="340"/>
      <c r="H355" s="358"/>
      <c r="I355" s="359"/>
      <c r="J355" s="359"/>
      <c r="K355" s="362"/>
      <c r="L355" s="358"/>
      <c r="M355" s="360"/>
      <c r="N355" s="359"/>
      <c r="O355" s="359"/>
      <c r="P355" s="359"/>
      <c r="Q355" s="359"/>
      <c r="R355" s="359"/>
      <c r="S355" s="359"/>
      <c r="T355" s="359"/>
      <c r="U355" s="358"/>
      <c r="V355" s="362"/>
      <c r="W355" s="363"/>
      <c r="Y355" s="367"/>
    </row>
    <row r="356" spans="2:25" s="72" customFormat="1" outlineLevel="1" x14ac:dyDescent="0.2">
      <c r="B356" s="25"/>
      <c r="C356" s="23"/>
      <c r="D356" s="23"/>
      <c r="E356" s="24"/>
      <c r="F356" s="27" t="s">
        <v>330</v>
      </c>
      <c r="G356" s="340"/>
      <c r="H356" s="358"/>
      <c r="I356" s="359"/>
      <c r="J356" s="359"/>
      <c r="K356" s="362"/>
      <c r="L356" s="358"/>
      <c r="M356" s="360"/>
      <c r="N356" s="359"/>
      <c r="O356" s="359"/>
      <c r="P356" s="359"/>
      <c r="Q356" s="359"/>
      <c r="R356" s="359"/>
      <c r="S356" s="359"/>
      <c r="T356" s="359"/>
      <c r="U356" s="358"/>
      <c r="V356" s="362"/>
      <c r="W356" s="363"/>
      <c r="Y356" s="367"/>
    </row>
    <row r="357" spans="2:25" s="72" customFormat="1" x14ac:dyDescent="0.2">
      <c r="B357" s="25"/>
      <c r="C357" s="23"/>
      <c r="D357" s="23" t="s">
        <v>53</v>
      </c>
      <c r="E357" s="24"/>
      <c r="F357" s="24"/>
      <c r="G357" s="69"/>
      <c r="H357" s="66"/>
      <c r="I357" s="66"/>
      <c r="J357" s="66"/>
      <c r="K357" s="67"/>
      <c r="L357" s="34"/>
      <c r="M357" s="34"/>
      <c r="N357" s="34"/>
      <c r="O357" s="34"/>
      <c r="P357" s="34"/>
      <c r="Q357" s="34"/>
      <c r="R357" s="34"/>
      <c r="S357" s="34"/>
      <c r="T357" s="34"/>
      <c r="U357" s="34"/>
      <c r="V357" s="37"/>
      <c r="W357" s="37"/>
      <c r="Y357" s="584"/>
    </row>
    <row r="358" spans="2:25" s="72" customFormat="1" x14ac:dyDescent="0.2">
      <c r="B358" s="25"/>
      <c r="C358" s="23"/>
      <c r="D358" s="23"/>
      <c r="E358" s="64" t="s">
        <v>54</v>
      </c>
      <c r="F358" s="24"/>
      <c r="G358" s="69">
        <f t="shared" ref="G358:W358" si="73">SUBTOTAL(9,G359:G361)</f>
        <v>0</v>
      </c>
      <c r="H358" s="70">
        <f t="shared" si="73"/>
        <v>0</v>
      </c>
      <c r="I358" s="66">
        <f t="shared" si="73"/>
        <v>0</v>
      </c>
      <c r="J358" s="66">
        <f t="shared" si="73"/>
        <v>0</v>
      </c>
      <c r="K358" s="67">
        <f t="shared" si="73"/>
        <v>0</v>
      </c>
      <c r="L358" s="34">
        <f t="shared" si="73"/>
        <v>0</v>
      </c>
      <c r="M358" s="34">
        <f t="shared" si="73"/>
        <v>0</v>
      </c>
      <c r="N358" s="34">
        <f t="shared" si="73"/>
        <v>0</v>
      </c>
      <c r="O358" s="34">
        <f t="shared" si="73"/>
        <v>0</v>
      </c>
      <c r="P358" s="34">
        <f t="shared" si="73"/>
        <v>0</v>
      </c>
      <c r="Q358" s="34">
        <f t="shared" si="73"/>
        <v>0</v>
      </c>
      <c r="R358" s="34">
        <f t="shared" si="73"/>
        <v>0</v>
      </c>
      <c r="S358" s="34">
        <f t="shared" si="73"/>
        <v>0</v>
      </c>
      <c r="T358" s="34">
        <f t="shared" si="73"/>
        <v>0</v>
      </c>
      <c r="U358" s="34">
        <f t="shared" si="73"/>
        <v>0</v>
      </c>
      <c r="V358" s="34">
        <f t="shared" si="73"/>
        <v>0</v>
      </c>
      <c r="W358" s="33">
        <f t="shared" si="73"/>
        <v>0</v>
      </c>
      <c r="Y358" s="583"/>
    </row>
    <row r="359" spans="2:25" s="72" customFormat="1" outlineLevel="1" x14ac:dyDescent="0.2">
      <c r="B359" s="25"/>
      <c r="C359" s="23"/>
      <c r="D359" s="23"/>
      <c r="E359" s="64"/>
      <c r="F359" s="27" t="s">
        <v>55</v>
      </c>
      <c r="G359" s="340"/>
      <c r="H359" s="358"/>
      <c r="I359" s="359"/>
      <c r="J359" s="359"/>
      <c r="K359" s="362"/>
      <c r="L359" s="358"/>
      <c r="M359" s="360"/>
      <c r="N359" s="359"/>
      <c r="O359" s="359"/>
      <c r="P359" s="359"/>
      <c r="Q359" s="359"/>
      <c r="R359" s="359"/>
      <c r="S359" s="359"/>
      <c r="T359" s="359"/>
      <c r="U359" s="358"/>
      <c r="V359" s="362"/>
      <c r="W359" s="363"/>
      <c r="Y359" s="367"/>
    </row>
    <row r="360" spans="2:25" s="72" customFormat="1" outlineLevel="1" x14ac:dyDescent="0.2">
      <c r="B360" s="25"/>
      <c r="C360" s="23"/>
      <c r="D360" s="23"/>
      <c r="E360" s="24"/>
      <c r="F360" s="27" t="s">
        <v>161</v>
      </c>
      <c r="G360" s="340"/>
      <c r="H360" s="358"/>
      <c r="I360" s="359"/>
      <c r="J360" s="359"/>
      <c r="K360" s="362"/>
      <c r="L360" s="358"/>
      <c r="M360" s="360"/>
      <c r="N360" s="359"/>
      <c r="O360" s="359"/>
      <c r="P360" s="359"/>
      <c r="Q360" s="359"/>
      <c r="R360" s="359"/>
      <c r="S360" s="359"/>
      <c r="T360" s="359"/>
      <c r="U360" s="358"/>
      <c r="V360" s="362"/>
      <c r="W360" s="363"/>
      <c r="Y360" s="367"/>
    </row>
    <row r="361" spans="2:25" s="72" customFormat="1" outlineLevel="1" x14ac:dyDescent="0.2">
      <c r="B361" s="25"/>
      <c r="C361" s="23"/>
      <c r="D361" s="23"/>
      <c r="E361" s="24"/>
      <c r="F361" s="27" t="s">
        <v>331</v>
      </c>
      <c r="G361" s="340"/>
      <c r="H361" s="358"/>
      <c r="I361" s="359"/>
      <c r="J361" s="359"/>
      <c r="K361" s="362"/>
      <c r="L361" s="358"/>
      <c r="M361" s="360"/>
      <c r="N361" s="359"/>
      <c r="O361" s="359"/>
      <c r="P361" s="359"/>
      <c r="Q361" s="359"/>
      <c r="R361" s="359"/>
      <c r="S361" s="359"/>
      <c r="T361" s="359"/>
      <c r="U361" s="358"/>
      <c r="V361" s="362"/>
      <c r="W361" s="363"/>
      <c r="Y361" s="367"/>
    </row>
    <row r="362" spans="2:25" s="72" customFormat="1" x14ac:dyDescent="0.2">
      <c r="B362" s="25"/>
      <c r="C362" s="23"/>
      <c r="D362" s="23"/>
      <c r="E362" s="24" t="s">
        <v>56</v>
      </c>
      <c r="F362" s="24"/>
      <c r="G362" s="69">
        <f t="shared" ref="G362:W362" si="74">SUBTOTAL(9,G363:G365)</f>
        <v>0</v>
      </c>
      <c r="H362" s="70">
        <f t="shared" si="74"/>
        <v>0</v>
      </c>
      <c r="I362" s="66">
        <f t="shared" si="74"/>
        <v>0</v>
      </c>
      <c r="J362" s="66">
        <f t="shared" si="74"/>
        <v>0</v>
      </c>
      <c r="K362" s="67">
        <f t="shared" si="74"/>
        <v>0</v>
      </c>
      <c r="L362" s="34">
        <f t="shared" si="74"/>
        <v>0</v>
      </c>
      <c r="M362" s="34">
        <f t="shared" si="74"/>
        <v>0</v>
      </c>
      <c r="N362" s="34">
        <f t="shared" si="74"/>
        <v>0</v>
      </c>
      <c r="O362" s="34">
        <f t="shared" si="74"/>
        <v>0</v>
      </c>
      <c r="P362" s="34">
        <f t="shared" si="74"/>
        <v>0</v>
      </c>
      <c r="Q362" s="34">
        <f t="shared" si="74"/>
        <v>0</v>
      </c>
      <c r="R362" s="34">
        <f t="shared" si="74"/>
        <v>0</v>
      </c>
      <c r="S362" s="34">
        <f t="shared" si="74"/>
        <v>0</v>
      </c>
      <c r="T362" s="34">
        <f t="shared" si="74"/>
        <v>0</v>
      </c>
      <c r="U362" s="34">
        <f t="shared" si="74"/>
        <v>0</v>
      </c>
      <c r="V362" s="34">
        <f t="shared" si="74"/>
        <v>0</v>
      </c>
      <c r="W362" s="33">
        <f t="shared" si="74"/>
        <v>0</v>
      </c>
      <c r="Y362" s="370"/>
    </row>
    <row r="363" spans="2:25" s="72" customFormat="1" outlineLevel="1" x14ac:dyDescent="0.2">
      <c r="B363" s="25"/>
      <c r="C363" s="23"/>
      <c r="D363" s="23"/>
      <c r="E363" s="24"/>
      <c r="F363" s="27" t="s">
        <v>162</v>
      </c>
      <c r="G363" s="340"/>
      <c r="H363" s="358"/>
      <c r="I363" s="359"/>
      <c r="J363" s="359"/>
      <c r="K363" s="362"/>
      <c r="L363" s="358"/>
      <c r="M363" s="359"/>
      <c r="N363" s="359"/>
      <c r="O363" s="359"/>
      <c r="P363" s="359"/>
      <c r="Q363" s="359"/>
      <c r="R363" s="359"/>
      <c r="S363" s="359"/>
      <c r="T363" s="359"/>
      <c r="U363" s="358"/>
      <c r="V363" s="362"/>
      <c r="W363" s="363"/>
      <c r="Y363" s="367"/>
    </row>
    <row r="364" spans="2:25" s="72" customFormat="1" outlineLevel="1" x14ac:dyDescent="0.2">
      <c r="B364" s="25"/>
      <c r="C364" s="23"/>
      <c r="D364" s="23"/>
      <c r="E364" s="24"/>
      <c r="F364" s="27" t="s">
        <v>163</v>
      </c>
      <c r="G364" s="340"/>
      <c r="H364" s="358"/>
      <c r="I364" s="359"/>
      <c r="J364" s="359"/>
      <c r="K364" s="362"/>
      <c r="L364" s="358"/>
      <c r="M364" s="359"/>
      <c r="N364" s="359"/>
      <c r="O364" s="359"/>
      <c r="P364" s="359"/>
      <c r="Q364" s="359"/>
      <c r="R364" s="359"/>
      <c r="S364" s="359"/>
      <c r="T364" s="359"/>
      <c r="U364" s="358"/>
      <c r="V364" s="362"/>
      <c r="W364" s="363"/>
      <c r="Y364" s="367"/>
    </row>
    <row r="365" spans="2:25" s="72" customFormat="1" outlineLevel="1" x14ac:dyDescent="0.2">
      <c r="B365" s="25"/>
      <c r="C365" s="23"/>
      <c r="D365" s="23"/>
      <c r="E365" s="24"/>
      <c r="F365" s="27" t="s">
        <v>332</v>
      </c>
      <c r="G365" s="340"/>
      <c r="H365" s="358"/>
      <c r="I365" s="359"/>
      <c r="J365" s="359"/>
      <c r="K365" s="362"/>
      <c r="L365" s="358"/>
      <c r="M365" s="360"/>
      <c r="N365" s="359"/>
      <c r="O365" s="359"/>
      <c r="P365" s="359"/>
      <c r="Q365" s="359"/>
      <c r="R365" s="359"/>
      <c r="S365" s="359"/>
      <c r="T365" s="359"/>
      <c r="U365" s="358"/>
      <c r="V365" s="362"/>
      <c r="W365" s="363"/>
      <c r="Y365" s="367"/>
    </row>
    <row r="366" spans="2:25" s="72" customFormat="1" x14ac:dyDescent="0.2">
      <c r="B366" s="25"/>
      <c r="C366" s="23"/>
      <c r="D366" s="23"/>
      <c r="E366" s="24" t="s">
        <v>57</v>
      </c>
      <c r="F366" s="24"/>
      <c r="G366" s="69">
        <f t="shared" ref="G366:W366" si="75">SUBTOTAL(9,G367:G369)</f>
        <v>0</v>
      </c>
      <c r="H366" s="70">
        <f t="shared" si="75"/>
        <v>0</v>
      </c>
      <c r="I366" s="66">
        <f t="shared" si="75"/>
        <v>0</v>
      </c>
      <c r="J366" s="66">
        <f t="shared" si="75"/>
        <v>0</v>
      </c>
      <c r="K366" s="67">
        <f t="shared" si="75"/>
        <v>0</v>
      </c>
      <c r="L366" s="34">
        <f t="shared" si="75"/>
        <v>0</v>
      </c>
      <c r="M366" s="34">
        <f t="shared" si="75"/>
        <v>0</v>
      </c>
      <c r="N366" s="34">
        <f t="shared" si="75"/>
        <v>0</v>
      </c>
      <c r="O366" s="34">
        <f t="shared" si="75"/>
        <v>0</v>
      </c>
      <c r="P366" s="34">
        <f t="shared" si="75"/>
        <v>0</v>
      </c>
      <c r="Q366" s="34">
        <f t="shared" si="75"/>
        <v>0</v>
      </c>
      <c r="R366" s="34">
        <f t="shared" si="75"/>
        <v>0</v>
      </c>
      <c r="S366" s="34">
        <f t="shared" si="75"/>
        <v>0</v>
      </c>
      <c r="T366" s="34">
        <f t="shared" si="75"/>
        <v>0</v>
      </c>
      <c r="U366" s="34">
        <f t="shared" si="75"/>
        <v>0</v>
      </c>
      <c r="V366" s="34">
        <f t="shared" si="75"/>
        <v>0</v>
      </c>
      <c r="W366" s="33">
        <f t="shared" si="75"/>
        <v>0</v>
      </c>
      <c r="Y366" s="370"/>
    </row>
    <row r="367" spans="2:25" s="72" customFormat="1" outlineLevel="1" x14ac:dyDescent="0.2">
      <c r="B367" s="25"/>
      <c r="C367" s="23"/>
      <c r="D367" s="23"/>
      <c r="E367" s="24"/>
      <c r="F367" s="27" t="s">
        <v>164</v>
      </c>
      <c r="G367" s="340"/>
      <c r="H367" s="358"/>
      <c r="I367" s="359"/>
      <c r="J367" s="359"/>
      <c r="K367" s="362"/>
      <c r="L367" s="358"/>
      <c r="M367" s="360"/>
      <c r="N367" s="359"/>
      <c r="O367" s="359"/>
      <c r="P367" s="359"/>
      <c r="Q367" s="359"/>
      <c r="R367" s="359"/>
      <c r="S367" s="359"/>
      <c r="T367" s="359"/>
      <c r="U367" s="358"/>
      <c r="V367" s="362"/>
      <c r="W367" s="363"/>
      <c r="Y367" s="367"/>
    </row>
    <row r="368" spans="2:25" s="72" customFormat="1" outlineLevel="1" x14ac:dyDescent="0.2">
      <c r="B368" s="25"/>
      <c r="C368" s="23"/>
      <c r="D368" s="23"/>
      <c r="E368" s="24"/>
      <c r="F368" s="27" t="s">
        <v>165</v>
      </c>
      <c r="G368" s="340"/>
      <c r="H368" s="358"/>
      <c r="I368" s="359"/>
      <c r="J368" s="359"/>
      <c r="K368" s="362"/>
      <c r="L368" s="358"/>
      <c r="M368" s="360"/>
      <c r="N368" s="359"/>
      <c r="O368" s="359"/>
      <c r="P368" s="359"/>
      <c r="Q368" s="359"/>
      <c r="R368" s="359"/>
      <c r="S368" s="359"/>
      <c r="T368" s="359"/>
      <c r="U368" s="358"/>
      <c r="V368" s="362"/>
      <c r="W368" s="363"/>
      <c r="Y368" s="367"/>
    </row>
    <row r="369" spans="2:25" s="72" customFormat="1" outlineLevel="1" x14ac:dyDescent="0.2">
      <c r="B369" s="25"/>
      <c r="C369" s="23"/>
      <c r="D369" s="23"/>
      <c r="E369" s="24"/>
      <c r="F369" s="27" t="s">
        <v>333</v>
      </c>
      <c r="G369" s="340"/>
      <c r="H369" s="358"/>
      <c r="I369" s="359"/>
      <c r="J369" s="359"/>
      <c r="K369" s="362"/>
      <c r="L369" s="358"/>
      <c r="M369" s="360"/>
      <c r="N369" s="359"/>
      <c r="O369" s="359"/>
      <c r="P369" s="359"/>
      <c r="Q369" s="359"/>
      <c r="R369" s="359"/>
      <c r="S369" s="359"/>
      <c r="T369" s="359"/>
      <c r="U369" s="358"/>
      <c r="V369" s="362"/>
      <c r="W369" s="363"/>
      <c r="Y369" s="367"/>
    </row>
    <row r="370" spans="2:25" s="72" customFormat="1" x14ac:dyDescent="0.2">
      <c r="B370" s="25"/>
      <c r="C370" s="23"/>
      <c r="D370" s="23" t="s">
        <v>58</v>
      </c>
      <c r="E370" s="24"/>
      <c r="F370" s="24"/>
      <c r="G370" s="69"/>
      <c r="H370" s="66"/>
      <c r="I370" s="66"/>
      <c r="J370" s="66"/>
      <c r="K370" s="67"/>
      <c r="L370" s="34"/>
      <c r="M370" s="34"/>
      <c r="N370" s="34"/>
      <c r="O370" s="34"/>
      <c r="P370" s="34"/>
      <c r="Q370" s="34"/>
      <c r="R370" s="34"/>
      <c r="S370" s="34"/>
      <c r="T370" s="34"/>
      <c r="U370" s="34"/>
      <c r="V370" s="37"/>
      <c r="W370" s="37"/>
      <c r="Y370" s="584"/>
    </row>
    <row r="371" spans="2:25" s="72" customFormat="1" x14ac:dyDescent="0.2">
      <c r="B371" s="25"/>
      <c r="C371" s="23"/>
      <c r="D371" s="23"/>
      <c r="E371" s="24" t="s">
        <v>172</v>
      </c>
      <c r="F371" s="24"/>
      <c r="G371" s="69">
        <f t="shared" ref="G371:W371" si="76">SUBTOTAL(9,G372:G373)</f>
        <v>0</v>
      </c>
      <c r="H371" s="70">
        <f t="shared" si="76"/>
        <v>0</v>
      </c>
      <c r="I371" s="66">
        <f t="shared" si="76"/>
        <v>0</v>
      </c>
      <c r="J371" s="66">
        <f t="shared" si="76"/>
        <v>0</v>
      </c>
      <c r="K371" s="67">
        <f t="shared" si="76"/>
        <v>0</v>
      </c>
      <c r="L371" s="34">
        <f t="shared" si="76"/>
        <v>0</v>
      </c>
      <c r="M371" s="34">
        <f t="shared" si="76"/>
        <v>0</v>
      </c>
      <c r="N371" s="34">
        <f t="shared" si="76"/>
        <v>0</v>
      </c>
      <c r="O371" s="34">
        <f t="shared" si="76"/>
        <v>0</v>
      </c>
      <c r="P371" s="34">
        <f t="shared" si="76"/>
        <v>0</v>
      </c>
      <c r="Q371" s="34">
        <f t="shared" si="76"/>
        <v>0</v>
      </c>
      <c r="R371" s="34">
        <f t="shared" si="76"/>
        <v>0</v>
      </c>
      <c r="S371" s="34">
        <f t="shared" si="76"/>
        <v>0</v>
      </c>
      <c r="T371" s="34">
        <f t="shared" si="76"/>
        <v>0</v>
      </c>
      <c r="U371" s="34">
        <f t="shared" si="76"/>
        <v>0</v>
      </c>
      <c r="V371" s="34">
        <f t="shared" si="76"/>
        <v>0</v>
      </c>
      <c r="W371" s="33">
        <f t="shared" si="76"/>
        <v>0</v>
      </c>
      <c r="Y371" s="583"/>
    </row>
    <row r="372" spans="2:25" s="72" customFormat="1" outlineLevel="1" x14ac:dyDescent="0.2">
      <c r="B372" s="25"/>
      <c r="C372" s="23"/>
      <c r="D372" s="23"/>
      <c r="E372" s="24"/>
      <c r="F372" s="27" t="s">
        <v>61</v>
      </c>
      <c r="G372" s="340"/>
      <c r="H372" s="358"/>
      <c r="I372" s="359"/>
      <c r="J372" s="359"/>
      <c r="K372" s="362"/>
      <c r="L372" s="358"/>
      <c r="M372" s="360"/>
      <c r="N372" s="359"/>
      <c r="O372" s="359"/>
      <c r="P372" s="359"/>
      <c r="Q372" s="359"/>
      <c r="R372" s="359"/>
      <c r="S372" s="359"/>
      <c r="T372" s="359"/>
      <c r="U372" s="358"/>
      <c r="V372" s="362"/>
      <c r="W372" s="363"/>
      <c r="Y372" s="367"/>
    </row>
    <row r="373" spans="2:25" s="72" customFormat="1" outlineLevel="1" x14ac:dyDescent="0.2">
      <c r="B373" s="25"/>
      <c r="C373" s="23"/>
      <c r="D373" s="23"/>
      <c r="E373" s="24"/>
      <c r="F373" s="27" t="s">
        <v>173</v>
      </c>
      <c r="G373" s="340"/>
      <c r="H373" s="358"/>
      <c r="I373" s="359"/>
      <c r="J373" s="359"/>
      <c r="K373" s="362"/>
      <c r="L373" s="358"/>
      <c r="M373" s="360"/>
      <c r="N373" s="359"/>
      <c r="O373" s="359"/>
      <c r="P373" s="359"/>
      <c r="Q373" s="359"/>
      <c r="R373" s="359"/>
      <c r="S373" s="359"/>
      <c r="T373" s="359"/>
      <c r="U373" s="358"/>
      <c r="V373" s="362"/>
      <c r="W373" s="363"/>
      <c r="Y373" s="367"/>
    </row>
    <row r="374" spans="2:25" s="72" customFormat="1" x14ac:dyDescent="0.2">
      <c r="B374" s="25"/>
      <c r="C374" s="23"/>
      <c r="D374" s="23"/>
      <c r="E374" s="24" t="s">
        <v>166</v>
      </c>
      <c r="F374" s="24"/>
      <c r="G374" s="69">
        <f t="shared" ref="G374:W374" si="77">SUBTOTAL(9,G375:G377)</f>
        <v>0</v>
      </c>
      <c r="H374" s="70">
        <f t="shared" si="77"/>
        <v>0</v>
      </c>
      <c r="I374" s="66">
        <f t="shared" si="77"/>
        <v>0</v>
      </c>
      <c r="J374" s="66">
        <f t="shared" si="77"/>
        <v>0</v>
      </c>
      <c r="K374" s="67">
        <f t="shared" si="77"/>
        <v>0</v>
      </c>
      <c r="L374" s="34">
        <f t="shared" si="77"/>
        <v>0</v>
      </c>
      <c r="M374" s="34">
        <f t="shared" si="77"/>
        <v>0</v>
      </c>
      <c r="N374" s="34">
        <f t="shared" si="77"/>
        <v>0</v>
      </c>
      <c r="O374" s="34">
        <f t="shared" si="77"/>
        <v>0</v>
      </c>
      <c r="P374" s="34">
        <f t="shared" si="77"/>
        <v>0</v>
      </c>
      <c r="Q374" s="34">
        <f t="shared" si="77"/>
        <v>0</v>
      </c>
      <c r="R374" s="34">
        <f t="shared" si="77"/>
        <v>0</v>
      </c>
      <c r="S374" s="34">
        <f t="shared" si="77"/>
        <v>0</v>
      </c>
      <c r="T374" s="34">
        <f t="shared" si="77"/>
        <v>0</v>
      </c>
      <c r="U374" s="34">
        <f t="shared" si="77"/>
        <v>0</v>
      </c>
      <c r="V374" s="34">
        <f t="shared" si="77"/>
        <v>0</v>
      </c>
      <c r="W374" s="33">
        <f t="shared" si="77"/>
        <v>0</v>
      </c>
      <c r="Y374" s="370"/>
    </row>
    <row r="375" spans="2:25" s="72" customFormat="1" outlineLevel="1" x14ac:dyDescent="0.2">
      <c r="B375" s="25"/>
      <c r="C375" s="23"/>
      <c r="D375" s="23"/>
      <c r="E375" s="24"/>
      <c r="F375" s="27" t="s">
        <v>59</v>
      </c>
      <c r="G375" s="340"/>
      <c r="H375" s="358"/>
      <c r="I375" s="359"/>
      <c r="J375" s="359"/>
      <c r="K375" s="362"/>
      <c r="L375" s="358"/>
      <c r="M375" s="360"/>
      <c r="N375" s="359"/>
      <c r="O375" s="359"/>
      <c r="P375" s="359"/>
      <c r="Q375" s="359"/>
      <c r="R375" s="359"/>
      <c r="S375" s="359"/>
      <c r="T375" s="359"/>
      <c r="U375" s="358"/>
      <c r="V375" s="362"/>
      <c r="W375" s="363"/>
      <c r="Y375" s="367"/>
    </row>
    <row r="376" spans="2:25" s="72" customFormat="1" outlineLevel="1" x14ac:dyDescent="0.2">
      <c r="B376" s="25"/>
      <c r="C376" s="23"/>
      <c r="D376" s="23"/>
      <c r="E376" s="24"/>
      <c r="F376" s="27" t="s">
        <v>167</v>
      </c>
      <c r="G376" s="340"/>
      <c r="H376" s="358"/>
      <c r="I376" s="359"/>
      <c r="J376" s="359"/>
      <c r="K376" s="362"/>
      <c r="L376" s="358"/>
      <c r="M376" s="360"/>
      <c r="N376" s="359"/>
      <c r="O376" s="359"/>
      <c r="P376" s="359"/>
      <c r="Q376" s="359"/>
      <c r="R376" s="359"/>
      <c r="S376" s="359"/>
      <c r="T376" s="359"/>
      <c r="U376" s="358"/>
      <c r="V376" s="362"/>
      <c r="W376" s="363"/>
      <c r="Y376" s="367"/>
    </row>
    <row r="377" spans="2:25" s="72" customFormat="1" outlineLevel="1" x14ac:dyDescent="0.2">
      <c r="B377" s="25"/>
      <c r="C377" s="23"/>
      <c r="D377" s="23"/>
      <c r="E377" s="24"/>
      <c r="F377" s="27" t="s">
        <v>168</v>
      </c>
      <c r="G377" s="340"/>
      <c r="H377" s="358"/>
      <c r="I377" s="359"/>
      <c r="J377" s="359"/>
      <c r="K377" s="362"/>
      <c r="L377" s="358"/>
      <c r="M377" s="360"/>
      <c r="N377" s="359"/>
      <c r="O377" s="359"/>
      <c r="P377" s="359"/>
      <c r="Q377" s="359"/>
      <c r="R377" s="359"/>
      <c r="S377" s="359"/>
      <c r="T377" s="359"/>
      <c r="U377" s="358"/>
      <c r="V377" s="362"/>
      <c r="W377" s="363"/>
      <c r="Y377" s="367"/>
    </row>
    <row r="378" spans="2:25" s="72" customFormat="1" x14ac:dyDescent="0.2">
      <c r="B378" s="25"/>
      <c r="C378" s="23"/>
      <c r="D378" s="23"/>
      <c r="E378" s="24" t="s">
        <v>174</v>
      </c>
      <c r="F378" s="24"/>
      <c r="G378" s="69">
        <f t="shared" ref="G378:W378" si="78">SUBTOTAL(9,G379:G380)</f>
        <v>0</v>
      </c>
      <c r="H378" s="70">
        <f t="shared" si="78"/>
        <v>0</v>
      </c>
      <c r="I378" s="66">
        <f t="shared" si="78"/>
        <v>0</v>
      </c>
      <c r="J378" s="66">
        <f t="shared" si="78"/>
        <v>0</v>
      </c>
      <c r="K378" s="67">
        <f t="shared" si="78"/>
        <v>0</v>
      </c>
      <c r="L378" s="34">
        <f t="shared" si="78"/>
        <v>0</v>
      </c>
      <c r="M378" s="34">
        <f t="shared" si="78"/>
        <v>0</v>
      </c>
      <c r="N378" s="34">
        <f t="shared" si="78"/>
        <v>0</v>
      </c>
      <c r="O378" s="34">
        <f t="shared" si="78"/>
        <v>0</v>
      </c>
      <c r="P378" s="34">
        <f t="shared" si="78"/>
        <v>0</v>
      </c>
      <c r="Q378" s="34">
        <f t="shared" si="78"/>
        <v>0</v>
      </c>
      <c r="R378" s="34">
        <f t="shared" si="78"/>
        <v>0</v>
      </c>
      <c r="S378" s="34">
        <f t="shared" si="78"/>
        <v>0</v>
      </c>
      <c r="T378" s="34">
        <f t="shared" si="78"/>
        <v>0</v>
      </c>
      <c r="U378" s="34">
        <f t="shared" si="78"/>
        <v>0</v>
      </c>
      <c r="V378" s="34">
        <f t="shared" si="78"/>
        <v>0</v>
      </c>
      <c r="W378" s="33">
        <f t="shared" si="78"/>
        <v>0</v>
      </c>
      <c r="Y378" s="370"/>
    </row>
    <row r="379" spans="2:25" s="72" customFormat="1" outlineLevel="1" x14ac:dyDescent="0.2">
      <c r="B379" s="25"/>
      <c r="C379" s="23"/>
      <c r="D379" s="23"/>
      <c r="E379" s="24"/>
      <c r="F379" s="27" t="s">
        <v>62</v>
      </c>
      <c r="G379" s="340"/>
      <c r="H379" s="358"/>
      <c r="I379" s="359"/>
      <c r="J379" s="359"/>
      <c r="K379" s="362"/>
      <c r="L379" s="358"/>
      <c r="M379" s="360"/>
      <c r="N379" s="359"/>
      <c r="O379" s="359"/>
      <c r="P379" s="359"/>
      <c r="Q379" s="359"/>
      <c r="R379" s="359"/>
      <c r="S379" s="359"/>
      <c r="T379" s="359"/>
      <c r="U379" s="358"/>
      <c r="V379" s="362"/>
      <c r="W379" s="363"/>
      <c r="Y379" s="367"/>
    </row>
    <row r="380" spans="2:25" s="72" customFormat="1" outlineLevel="1" x14ac:dyDescent="0.2">
      <c r="B380" s="25"/>
      <c r="C380" s="23"/>
      <c r="D380" s="23"/>
      <c r="E380" s="24"/>
      <c r="F380" s="27" t="s">
        <v>175</v>
      </c>
      <c r="G380" s="340"/>
      <c r="H380" s="358"/>
      <c r="I380" s="359"/>
      <c r="J380" s="359"/>
      <c r="K380" s="362"/>
      <c r="L380" s="358"/>
      <c r="M380" s="360"/>
      <c r="N380" s="359"/>
      <c r="O380" s="359"/>
      <c r="P380" s="359"/>
      <c r="Q380" s="359"/>
      <c r="R380" s="359"/>
      <c r="S380" s="359"/>
      <c r="T380" s="359"/>
      <c r="U380" s="358"/>
      <c r="V380" s="362"/>
      <c r="W380" s="363"/>
      <c r="Y380" s="367"/>
    </row>
    <row r="381" spans="2:25" s="72" customFormat="1" x14ac:dyDescent="0.2">
      <c r="B381" s="25"/>
      <c r="C381" s="23"/>
      <c r="D381" s="23"/>
      <c r="E381" s="24" t="s">
        <v>169</v>
      </c>
      <c r="F381" s="24"/>
      <c r="G381" s="69">
        <f t="shared" ref="G381:W381" si="79">SUBTOTAL(9,G382:G384)</f>
        <v>0</v>
      </c>
      <c r="H381" s="70">
        <f t="shared" si="79"/>
        <v>0</v>
      </c>
      <c r="I381" s="66">
        <f t="shared" si="79"/>
        <v>0</v>
      </c>
      <c r="J381" s="66">
        <f t="shared" si="79"/>
        <v>0</v>
      </c>
      <c r="K381" s="67">
        <f t="shared" si="79"/>
        <v>0</v>
      </c>
      <c r="L381" s="34">
        <f t="shared" si="79"/>
        <v>0</v>
      </c>
      <c r="M381" s="34">
        <f t="shared" si="79"/>
        <v>0</v>
      </c>
      <c r="N381" s="34">
        <f t="shared" si="79"/>
        <v>0</v>
      </c>
      <c r="O381" s="34">
        <f t="shared" si="79"/>
        <v>0</v>
      </c>
      <c r="P381" s="34">
        <f t="shared" si="79"/>
        <v>0</v>
      </c>
      <c r="Q381" s="34">
        <f t="shared" si="79"/>
        <v>0</v>
      </c>
      <c r="R381" s="34">
        <f t="shared" si="79"/>
        <v>0</v>
      </c>
      <c r="S381" s="34">
        <f t="shared" si="79"/>
        <v>0</v>
      </c>
      <c r="T381" s="34">
        <f t="shared" si="79"/>
        <v>0</v>
      </c>
      <c r="U381" s="34">
        <f t="shared" si="79"/>
        <v>0</v>
      </c>
      <c r="V381" s="34">
        <f t="shared" si="79"/>
        <v>0</v>
      </c>
      <c r="W381" s="33">
        <f t="shared" si="79"/>
        <v>0</v>
      </c>
      <c r="Y381" s="370"/>
    </row>
    <row r="382" spans="2:25" s="72" customFormat="1" outlineLevel="1" x14ac:dyDescent="0.2">
      <c r="B382" s="25"/>
      <c r="C382" s="23"/>
      <c r="D382" s="23"/>
      <c r="E382" s="24"/>
      <c r="F382" s="27" t="s">
        <v>60</v>
      </c>
      <c r="G382" s="340"/>
      <c r="H382" s="358"/>
      <c r="I382" s="359"/>
      <c r="J382" s="359"/>
      <c r="K382" s="362"/>
      <c r="L382" s="358"/>
      <c r="M382" s="360"/>
      <c r="N382" s="359"/>
      <c r="O382" s="359"/>
      <c r="P382" s="359"/>
      <c r="Q382" s="359"/>
      <c r="R382" s="359"/>
      <c r="S382" s="359"/>
      <c r="T382" s="359"/>
      <c r="U382" s="358"/>
      <c r="V382" s="362"/>
      <c r="W382" s="363"/>
      <c r="Y382" s="367"/>
    </row>
    <row r="383" spans="2:25" s="72" customFormat="1" outlineLevel="1" x14ac:dyDescent="0.2">
      <c r="B383" s="25"/>
      <c r="C383" s="23"/>
      <c r="D383" s="23"/>
      <c r="E383" s="24"/>
      <c r="F383" s="27" t="s">
        <v>170</v>
      </c>
      <c r="G383" s="340"/>
      <c r="H383" s="358"/>
      <c r="I383" s="359"/>
      <c r="J383" s="359"/>
      <c r="K383" s="362"/>
      <c r="L383" s="358"/>
      <c r="M383" s="360"/>
      <c r="N383" s="359"/>
      <c r="O383" s="359"/>
      <c r="P383" s="359"/>
      <c r="Q383" s="359"/>
      <c r="R383" s="359"/>
      <c r="S383" s="359"/>
      <c r="T383" s="359"/>
      <c r="U383" s="358"/>
      <c r="V383" s="362"/>
      <c r="W383" s="363"/>
      <c r="Y383" s="367"/>
    </row>
    <row r="384" spans="2:25" s="72" customFormat="1" outlineLevel="1" x14ac:dyDescent="0.2">
      <c r="B384" s="25"/>
      <c r="C384" s="23"/>
      <c r="D384" s="23"/>
      <c r="E384" s="24"/>
      <c r="F384" s="27" t="s">
        <v>171</v>
      </c>
      <c r="G384" s="340"/>
      <c r="H384" s="358"/>
      <c r="I384" s="359"/>
      <c r="J384" s="359"/>
      <c r="K384" s="362"/>
      <c r="L384" s="358"/>
      <c r="M384" s="360"/>
      <c r="N384" s="359"/>
      <c r="O384" s="359"/>
      <c r="P384" s="359"/>
      <c r="Q384" s="359"/>
      <c r="R384" s="359"/>
      <c r="S384" s="359"/>
      <c r="T384" s="359"/>
      <c r="U384" s="358"/>
      <c r="V384" s="362"/>
      <c r="W384" s="363"/>
      <c r="Y384" s="367"/>
    </row>
    <row r="385" spans="2:25" s="72" customFormat="1" x14ac:dyDescent="0.2">
      <c r="B385" s="25"/>
      <c r="C385" s="23"/>
      <c r="D385" s="23"/>
      <c r="E385" s="24" t="s">
        <v>334</v>
      </c>
      <c r="F385" s="24"/>
      <c r="G385" s="69">
        <f t="shared" ref="G385:W385" si="80">SUBTOTAL(9,G386:G387)</f>
        <v>0</v>
      </c>
      <c r="H385" s="70">
        <f t="shared" si="80"/>
        <v>0</v>
      </c>
      <c r="I385" s="66">
        <f t="shared" si="80"/>
        <v>0</v>
      </c>
      <c r="J385" s="66">
        <f t="shared" si="80"/>
        <v>0</v>
      </c>
      <c r="K385" s="67">
        <f t="shared" si="80"/>
        <v>0</v>
      </c>
      <c r="L385" s="34">
        <f t="shared" si="80"/>
        <v>0</v>
      </c>
      <c r="M385" s="34">
        <f t="shared" si="80"/>
        <v>0</v>
      </c>
      <c r="N385" s="34">
        <f t="shared" si="80"/>
        <v>0</v>
      </c>
      <c r="O385" s="34">
        <f t="shared" si="80"/>
        <v>0</v>
      </c>
      <c r="P385" s="34">
        <f t="shared" si="80"/>
        <v>0</v>
      </c>
      <c r="Q385" s="34">
        <f t="shared" si="80"/>
        <v>0</v>
      </c>
      <c r="R385" s="34">
        <f t="shared" si="80"/>
        <v>0</v>
      </c>
      <c r="S385" s="34">
        <f t="shared" si="80"/>
        <v>0</v>
      </c>
      <c r="T385" s="34">
        <f t="shared" si="80"/>
        <v>0</v>
      </c>
      <c r="U385" s="34">
        <f t="shared" si="80"/>
        <v>0</v>
      </c>
      <c r="V385" s="34">
        <f t="shared" si="80"/>
        <v>0</v>
      </c>
      <c r="W385" s="33">
        <f t="shared" si="80"/>
        <v>0</v>
      </c>
      <c r="Y385" s="370"/>
    </row>
    <row r="386" spans="2:25" s="72" customFormat="1" outlineLevel="1" x14ac:dyDescent="0.2">
      <c r="B386" s="25"/>
      <c r="C386" s="23"/>
      <c r="D386" s="23"/>
      <c r="E386" s="24"/>
      <c r="F386" s="27" t="s">
        <v>335</v>
      </c>
      <c r="G386" s="340"/>
      <c r="H386" s="358"/>
      <c r="I386" s="359"/>
      <c r="J386" s="359"/>
      <c r="K386" s="362"/>
      <c r="L386" s="358"/>
      <c r="M386" s="360"/>
      <c r="N386" s="359"/>
      <c r="O386" s="359"/>
      <c r="P386" s="359"/>
      <c r="Q386" s="359"/>
      <c r="R386" s="359"/>
      <c r="S386" s="359"/>
      <c r="T386" s="359"/>
      <c r="U386" s="358"/>
      <c r="V386" s="362"/>
      <c r="W386" s="363"/>
      <c r="Y386" s="367"/>
    </row>
    <row r="387" spans="2:25" s="72" customFormat="1" outlineLevel="1" x14ac:dyDescent="0.2">
      <c r="B387" s="25"/>
      <c r="C387" s="23"/>
      <c r="D387" s="23"/>
      <c r="E387" s="24"/>
      <c r="F387" s="27" t="s">
        <v>336</v>
      </c>
      <c r="G387" s="340"/>
      <c r="H387" s="358"/>
      <c r="I387" s="359"/>
      <c r="J387" s="359"/>
      <c r="K387" s="362"/>
      <c r="L387" s="358"/>
      <c r="M387" s="360"/>
      <c r="N387" s="359"/>
      <c r="O387" s="359"/>
      <c r="P387" s="359"/>
      <c r="Q387" s="359"/>
      <c r="R387" s="359"/>
      <c r="S387" s="359"/>
      <c r="T387" s="359"/>
      <c r="U387" s="358"/>
      <c r="V387" s="362"/>
      <c r="W387" s="363"/>
      <c r="Y387" s="367"/>
    </row>
    <row r="388" spans="2:25" s="72" customFormat="1" x14ac:dyDescent="0.2">
      <c r="B388" s="25"/>
      <c r="C388" s="23"/>
      <c r="D388" s="23"/>
      <c r="E388" s="24" t="s">
        <v>337</v>
      </c>
      <c r="F388" s="24"/>
      <c r="G388" s="69">
        <f t="shared" ref="G388:W388" si="81">SUBTOTAL(9,G389:G391)</f>
        <v>0</v>
      </c>
      <c r="H388" s="70">
        <f t="shared" si="81"/>
        <v>0</v>
      </c>
      <c r="I388" s="66">
        <f t="shared" si="81"/>
        <v>0</v>
      </c>
      <c r="J388" s="66">
        <f t="shared" si="81"/>
        <v>0</v>
      </c>
      <c r="K388" s="67">
        <f t="shared" si="81"/>
        <v>0</v>
      </c>
      <c r="L388" s="34">
        <f t="shared" si="81"/>
        <v>0</v>
      </c>
      <c r="M388" s="34">
        <f t="shared" si="81"/>
        <v>0</v>
      </c>
      <c r="N388" s="34">
        <f t="shared" si="81"/>
        <v>0</v>
      </c>
      <c r="O388" s="34">
        <f t="shared" si="81"/>
        <v>0</v>
      </c>
      <c r="P388" s="34">
        <f t="shared" si="81"/>
        <v>0</v>
      </c>
      <c r="Q388" s="34">
        <f t="shared" si="81"/>
        <v>0</v>
      </c>
      <c r="R388" s="34">
        <f t="shared" si="81"/>
        <v>0</v>
      </c>
      <c r="S388" s="34">
        <f t="shared" si="81"/>
        <v>0</v>
      </c>
      <c r="T388" s="34">
        <f t="shared" si="81"/>
        <v>0</v>
      </c>
      <c r="U388" s="34">
        <f t="shared" si="81"/>
        <v>0</v>
      </c>
      <c r="V388" s="34">
        <f t="shared" si="81"/>
        <v>0</v>
      </c>
      <c r="W388" s="33">
        <f t="shared" si="81"/>
        <v>0</v>
      </c>
      <c r="Y388" s="370"/>
    </row>
    <row r="389" spans="2:25" s="72" customFormat="1" outlineLevel="1" x14ac:dyDescent="0.2">
      <c r="B389" s="25"/>
      <c r="C389" s="23"/>
      <c r="D389" s="23"/>
      <c r="E389" s="24"/>
      <c r="F389" s="27" t="s">
        <v>338</v>
      </c>
      <c r="G389" s="340"/>
      <c r="H389" s="358"/>
      <c r="I389" s="359"/>
      <c r="J389" s="359"/>
      <c r="K389" s="362"/>
      <c r="L389" s="358"/>
      <c r="M389" s="360"/>
      <c r="N389" s="359"/>
      <c r="O389" s="359"/>
      <c r="P389" s="359"/>
      <c r="Q389" s="359"/>
      <c r="R389" s="359"/>
      <c r="S389" s="359"/>
      <c r="T389" s="359"/>
      <c r="U389" s="358"/>
      <c r="V389" s="362"/>
      <c r="W389" s="363"/>
      <c r="Y389" s="367"/>
    </row>
    <row r="390" spans="2:25" s="72" customFormat="1" outlineLevel="1" x14ac:dyDescent="0.2">
      <c r="B390" s="25"/>
      <c r="C390" s="23"/>
      <c r="D390" s="23"/>
      <c r="E390" s="24"/>
      <c r="F390" s="27" t="s">
        <v>339</v>
      </c>
      <c r="G390" s="340"/>
      <c r="H390" s="358"/>
      <c r="I390" s="359"/>
      <c r="J390" s="359"/>
      <c r="K390" s="362"/>
      <c r="L390" s="358"/>
      <c r="M390" s="360"/>
      <c r="N390" s="359"/>
      <c r="O390" s="359"/>
      <c r="P390" s="359"/>
      <c r="Q390" s="359"/>
      <c r="R390" s="359"/>
      <c r="S390" s="359"/>
      <c r="T390" s="359"/>
      <c r="U390" s="358"/>
      <c r="V390" s="362"/>
      <c r="W390" s="363"/>
      <c r="Y390" s="367"/>
    </row>
    <row r="391" spans="2:25" s="72" customFormat="1" outlineLevel="1" x14ac:dyDescent="0.2">
      <c r="B391" s="25"/>
      <c r="C391" s="23"/>
      <c r="D391" s="23"/>
      <c r="E391" s="24"/>
      <c r="F391" s="27" t="s">
        <v>340</v>
      </c>
      <c r="G391" s="340"/>
      <c r="H391" s="358"/>
      <c r="I391" s="359"/>
      <c r="J391" s="359"/>
      <c r="K391" s="362"/>
      <c r="L391" s="358"/>
      <c r="M391" s="359"/>
      <c r="N391" s="359"/>
      <c r="O391" s="359"/>
      <c r="P391" s="359"/>
      <c r="Q391" s="359"/>
      <c r="R391" s="359"/>
      <c r="S391" s="359"/>
      <c r="T391" s="359"/>
      <c r="U391" s="359"/>
      <c r="V391" s="362"/>
      <c r="W391" s="363"/>
      <c r="Y391" s="367"/>
    </row>
    <row r="392" spans="2:25" s="72" customFormat="1" x14ac:dyDescent="0.2">
      <c r="B392" s="25"/>
      <c r="C392" s="23"/>
      <c r="D392" s="23" t="s">
        <v>183</v>
      </c>
      <c r="E392" s="24"/>
      <c r="F392" s="24"/>
      <c r="G392" s="69"/>
      <c r="H392" s="66"/>
      <c r="I392" s="66"/>
      <c r="J392" s="66"/>
      <c r="K392" s="67"/>
      <c r="L392" s="34"/>
      <c r="M392" s="34"/>
      <c r="N392" s="34"/>
      <c r="O392" s="34"/>
      <c r="P392" s="34"/>
      <c r="Q392" s="34"/>
      <c r="R392" s="34"/>
      <c r="S392" s="34"/>
      <c r="T392" s="34"/>
      <c r="U392" s="34"/>
      <c r="V392" s="37"/>
      <c r="W392" s="37"/>
      <c r="Y392" s="584"/>
    </row>
    <row r="393" spans="2:25" s="72" customFormat="1" x14ac:dyDescent="0.2">
      <c r="B393" s="25"/>
      <c r="C393" s="23"/>
      <c r="D393" s="23"/>
      <c r="E393" s="24" t="s">
        <v>184</v>
      </c>
      <c r="F393" s="24"/>
      <c r="G393" s="69">
        <f t="shared" ref="G393:W393" si="82">SUBTOTAL(9,G394:G395)</f>
        <v>0</v>
      </c>
      <c r="H393" s="70">
        <f t="shared" si="82"/>
        <v>0</v>
      </c>
      <c r="I393" s="66">
        <f t="shared" si="82"/>
        <v>0</v>
      </c>
      <c r="J393" s="66">
        <f t="shared" si="82"/>
        <v>0</v>
      </c>
      <c r="K393" s="67">
        <f t="shared" si="82"/>
        <v>0</v>
      </c>
      <c r="L393" s="34">
        <f t="shared" si="82"/>
        <v>0</v>
      </c>
      <c r="M393" s="34">
        <f t="shared" si="82"/>
        <v>0</v>
      </c>
      <c r="N393" s="34">
        <f t="shared" si="82"/>
        <v>0</v>
      </c>
      <c r="O393" s="34">
        <f t="shared" si="82"/>
        <v>0</v>
      </c>
      <c r="P393" s="34">
        <f t="shared" si="82"/>
        <v>0</v>
      </c>
      <c r="Q393" s="34">
        <f t="shared" si="82"/>
        <v>0</v>
      </c>
      <c r="R393" s="34">
        <f t="shared" si="82"/>
        <v>0</v>
      </c>
      <c r="S393" s="34">
        <f t="shared" si="82"/>
        <v>0</v>
      </c>
      <c r="T393" s="34">
        <f t="shared" si="82"/>
        <v>0</v>
      </c>
      <c r="U393" s="34">
        <f t="shared" si="82"/>
        <v>0</v>
      </c>
      <c r="V393" s="34">
        <f t="shared" si="82"/>
        <v>0</v>
      </c>
      <c r="W393" s="33">
        <f t="shared" si="82"/>
        <v>0</v>
      </c>
      <c r="Y393" s="583"/>
    </row>
    <row r="394" spans="2:25" s="72" customFormat="1" outlineLevel="1" x14ac:dyDescent="0.2">
      <c r="B394" s="25"/>
      <c r="C394" s="23"/>
      <c r="D394" s="23"/>
      <c r="E394" s="24"/>
      <c r="F394" s="27" t="s">
        <v>176</v>
      </c>
      <c r="G394" s="340"/>
      <c r="H394" s="358"/>
      <c r="I394" s="359"/>
      <c r="J394" s="359"/>
      <c r="K394" s="362"/>
      <c r="L394" s="358"/>
      <c r="M394" s="360"/>
      <c r="N394" s="359"/>
      <c r="O394" s="359"/>
      <c r="P394" s="359"/>
      <c r="Q394" s="359"/>
      <c r="R394" s="359"/>
      <c r="S394" s="359"/>
      <c r="T394" s="359"/>
      <c r="U394" s="358"/>
      <c r="V394" s="362"/>
      <c r="W394" s="363"/>
      <c r="Y394" s="367"/>
    </row>
    <row r="395" spans="2:25" s="72" customFormat="1" outlineLevel="1" x14ac:dyDescent="0.2">
      <c r="B395" s="25"/>
      <c r="C395" s="23"/>
      <c r="D395" s="23"/>
      <c r="E395" s="24"/>
      <c r="F395" s="27" t="s">
        <v>180</v>
      </c>
      <c r="G395" s="340"/>
      <c r="H395" s="358"/>
      <c r="I395" s="359"/>
      <c r="J395" s="359"/>
      <c r="K395" s="362"/>
      <c r="L395" s="358"/>
      <c r="M395" s="360"/>
      <c r="N395" s="359"/>
      <c r="O395" s="359"/>
      <c r="P395" s="359"/>
      <c r="Q395" s="359"/>
      <c r="R395" s="359"/>
      <c r="S395" s="359"/>
      <c r="T395" s="359"/>
      <c r="U395" s="358"/>
      <c r="V395" s="362"/>
      <c r="W395" s="363"/>
      <c r="Y395" s="367"/>
    </row>
    <row r="396" spans="2:25" s="72" customFormat="1" x14ac:dyDescent="0.2">
      <c r="B396" s="25"/>
      <c r="C396" s="23"/>
      <c r="D396" s="23"/>
      <c r="E396" s="24" t="s">
        <v>185</v>
      </c>
      <c r="F396" s="24"/>
      <c r="G396" s="69">
        <f t="shared" ref="G396:W396" si="83">SUBTOTAL(9,G397:G398)</f>
        <v>0</v>
      </c>
      <c r="H396" s="70">
        <f t="shared" si="83"/>
        <v>0</v>
      </c>
      <c r="I396" s="66">
        <f t="shared" si="83"/>
        <v>0</v>
      </c>
      <c r="J396" s="66">
        <f t="shared" si="83"/>
        <v>0</v>
      </c>
      <c r="K396" s="67">
        <f t="shared" si="83"/>
        <v>0</v>
      </c>
      <c r="L396" s="34">
        <f t="shared" si="83"/>
        <v>0</v>
      </c>
      <c r="M396" s="34">
        <f t="shared" si="83"/>
        <v>0</v>
      </c>
      <c r="N396" s="34">
        <f t="shared" si="83"/>
        <v>0</v>
      </c>
      <c r="O396" s="34">
        <f t="shared" si="83"/>
        <v>0</v>
      </c>
      <c r="P396" s="34">
        <f t="shared" si="83"/>
        <v>0</v>
      </c>
      <c r="Q396" s="34">
        <f t="shared" si="83"/>
        <v>0</v>
      </c>
      <c r="R396" s="34">
        <f t="shared" si="83"/>
        <v>0</v>
      </c>
      <c r="S396" s="34">
        <f t="shared" si="83"/>
        <v>0</v>
      </c>
      <c r="T396" s="34">
        <f t="shared" si="83"/>
        <v>0</v>
      </c>
      <c r="U396" s="34">
        <f t="shared" si="83"/>
        <v>0</v>
      </c>
      <c r="V396" s="34">
        <f t="shared" si="83"/>
        <v>0</v>
      </c>
      <c r="W396" s="33">
        <f t="shared" si="83"/>
        <v>0</v>
      </c>
      <c r="Y396" s="370"/>
    </row>
    <row r="397" spans="2:25" s="72" customFormat="1" outlineLevel="1" x14ac:dyDescent="0.2">
      <c r="B397" s="25"/>
      <c r="C397" s="23"/>
      <c r="D397" s="23"/>
      <c r="E397" s="24"/>
      <c r="F397" s="27" t="s">
        <v>177</v>
      </c>
      <c r="G397" s="340"/>
      <c r="H397" s="358"/>
      <c r="I397" s="359"/>
      <c r="J397" s="359"/>
      <c r="K397" s="362"/>
      <c r="L397" s="358"/>
      <c r="M397" s="360"/>
      <c r="N397" s="359"/>
      <c r="O397" s="359"/>
      <c r="P397" s="359"/>
      <c r="Q397" s="359"/>
      <c r="R397" s="359"/>
      <c r="S397" s="359"/>
      <c r="T397" s="359"/>
      <c r="U397" s="358"/>
      <c r="V397" s="362"/>
      <c r="W397" s="363"/>
      <c r="Y397" s="367"/>
    </row>
    <row r="398" spans="2:25" s="72" customFormat="1" outlineLevel="1" x14ac:dyDescent="0.2">
      <c r="B398" s="25"/>
      <c r="C398" s="23"/>
      <c r="D398" s="23"/>
      <c r="E398" s="24"/>
      <c r="F398" s="27" t="s">
        <v>182</v>
      </c>
      <c r="G398" s="340"/>
      <c r="H398" s="358"/>
      <c r="I398" s="359"/>
      <c r="J398" s="359"/>
      <c r="K398" s="362"/>
      <c r="L398" s="358"/>
      <c r="M398" s="360"/>
      <c r="N398" s="359"/>
      <c r="O398" s="359"/>
      <c r="P398" s="359"/>
      <c r="Q398" s="359"/>
      <c r="R398" s="359"/>
      <c r="S398" s="359"/>
      <c r="T398" s="359"/>
      <c r="U398" s="358"/>
      <c r="V398" s="362"/>
      <c r="W398" s="363"/>
      <c r="Y398" s="367"/>
    </row>
    <row r="399" spans="2:25" s="72" customFormat="1" x14ac:dyDescent="0.2">
      <c r="B399" s="25"/>
      <c r="C399" s="23"/>
      <c r="D399" s="23"/>
      <c r="E399" s="24" t="s">
        <v>186</v>
      </c>
      <c r="F399" s="24"/>
      <c r="G399" s="69">
        <f t="shared" ref="G399:W399" si="84">SUBTOTAL(9,G400:G401)</f>
        <v>0</v>
      </c>
      <c r="H399" s="70">
        <f t="shared" si="84"/>
        <v>0</v>
      </c>
      <c r="I399" s="66">
        <f t="shared" si="84"/>
        <v>0</v>
      </c>
      <c r="J399" s="66">
        <f t="shared" si="84"/>
        <v>0</v>
      </c>
      <c r="K399" s="67">
        <f t="shared" si="84"/>
        <v>0</v>
      </c>
      <c r="L399" s="34">
        <f t="shared" si="84"/>
        <v>0</v>
      </c>
      <c r="M399" s="34">
        <f t="shared" si="84"/>
        <v>0</v>
      </c>
      <c r="N399" s="34">
        <f t="shared" si="84"/>
        <v>0</v>
      </c>
      <c r="O399" s="34">
        <f t="shared" si="84"/>
        <v>0</v>
      </c>
      <c r="P399" s="34">
        <f t="shared" si="84"/>
        <v>0</v>
      </c>
      <c r="Q399" s="34">
        <f t="shared" si="84"/>
        <v>0</v>
      </c>
      <c r="R399" s="34">
        <f t="shared" si="84"/>
        <v>0</v>
      </c>
      <c r="S399" s="34">
        <f t="shared" si="84"/>
        <v>0</v>
      </c>
      <c r="T399" s="34">
        <f t="shared" si="84"/>
        <v>0</v>
      </c>
      <c r="U399" s="34">
        <f t="shared" si="84"/>
        <v>0</v>
      </c>
      <c r="V399" s="34">
        <f t="shared" si="84"/>
        <v>0</v>
      </c>
      <c r="W399" s="33">
        <f t="shared" si="84"/>
        <v>0</v>
      </c>
      <c r="Y399" s="370"/>
    </row>
    <row r="400" spans="2:25" s="72" customFormat="1" outlineLevel="1" x14ac:dyDescent="0.2">
      <c r="B400" s="25"/>
      <c r="C400" s="23"/>
      <c r="D400" s="23"/>
      <c r="E400" s="24"/>
      <c r="F400" s="27" t="s">
        <v>178</v>
      </c>
      <c r="G400" s="340"/>
      <c r="H400" s="358"/>
      <c r="I400" s="359"/>
      <c r="J400" s="359"/>
      <c r="K400" s="362"/>
      <c r="L400" s="358"/>
      <c r="M400" s="360"/>
      <c r="N400" s="359"/>
      <c r="O400" s="359"/>
      <c r="P400" s="359"/>
      <c r="Q400" s="359"/>
      <c r="R400" s="359"/>
      <c r="S400" s="359"/>
      <c r="T400" s="359"/>
      <c r="U400" s="358"/>
      <c r="V400" s="362"/>
      <c r="W400" s="363"/>
      <c r="Y400" s="367"/>
    </row>
    <row r="401" spans="2:25" s="72" customFormat="1" outlineLevel="1" x14ac:dyDescent="0.2">
      <c r="B401" s="25"/>
      <c r="C401" s="23"/>
      <c r="D401" s="23"/>
      <c r="E401" s="24"/>
      <c r="F401" s="27" t="s">
        <v>181</v>
      </c>
      <c r="G401" s="340"/>
      <c r="H401" s="358"/>
      <c r="I401" s="359"/>
      <c r="J401" s="359"/>
      <c r="K401" s="362"/>
      <c r="L401" s="358"/>
      <c r="M401" s="360"/>
      <c r="N401" s="359"/>
      <c r="O401" s="359"/>
      <c r="P401" s="359"/>
      <c r="Q401" s="359"/>
      <c r="R401" s="359"/>
      <c r="S401" s="359"/>
      <c r="T401" s="359"/>
      <c r="U401" s="358"/>
      <c r="V401" s="362"/>
      <c r="W401" s="363"/>
      <c r="Y401" s="367"/>
    </row>
    <row r="402" spans="2:25" s="72" customFormat="1" x14ac:dyDescent="0.2">
      <c r="B402" s="25"/>
      <c r="C402" s="23"/>
      <c r="D402" s="23"/>
      <c r="E402" s="24" t="s">
        <v>187</v>
      </c>
      <c r="F402" s="24"/>
      <c r="G402" s="69">
        <f t="shared" ref="G402:W402" si="85">SUBTOTAL(9,G403:G404)</f>
        <v>0</v>
      </c>
      <c r="H402" s="70">
        <f t="shared" si="85"/>
        <v>0</v>
      </c>
      <c r="I402" s="66">
        <f t="shared" si="85"/>
        <v>0</v>
      </c>
      <c r="J402" s="66">
        <f t="shared" si="85"/>
        <v>0</v>
      </c>
      <c r="K402" s="67">
        <f t="shared" si="85"/>
        <v>0</v>
      </c>
      <c r="L402" s="34">
        <f t="shared" si="85"/>
        <v>0</v>
      </c>
      <c r="M402" s="34">
        <f t="shared" si="85"/>
        <v>0</v>
      </c>
      <c r="N402" s="34">
        <f t="shared" si="85"/>
        <v>0</v>
      </c>
      <c r="O402" s="34">
        <f t="shared" si="85"/>
        <v>0</v>
      </c>
      <c r="P402" s="34">
        <f t="shared" si="85"/>
        <v>0</v>
      </c>
      <c r="Q402" s="34">
        <f t="shared" si="85"/>
        <v>0</v>
      </c>
      <c r="R402" s="34">
        <f t="shared" si="85"/>
        <v>0</v>
      </c>
      <c r="S402" s="34">
        <f t="shared" si="85"/>
        <v>0</v>
      </c>
      <c r="T402" s="34">
        <f t="shared" si="85"/>
        <v>0</v>
      </c>
      <c r="U402" s="34">
        <f t="shared" si="85"/>
        <v>0</v>
      </c>
      <c r="V402" s="34">
        <f t="shared" si="85"/>
        <v>0</v>
      </c>
      <c r="W402" s="33">
        <f t="shared" si="85"/>
        <v>0</v>
      </c>
      <c r="Y402" s="370"/>
    </row>
    <row r="403" spans="2:25" s="72" customFormat="1" outlineLevel="1" x14ac:dyDescent="0.2">
      <c r="B403" s="25"/>
      <c r="C403" s="23"/>
      <c r="D403" s="23"/>
      <c r="E403" s="24"/>
      <c r="F403" s="27" t="s">
        <v>179</v>
      </c>
      <c r="G403" s="340"/>
      <c r="H403" s="358"/>
      <c r="I403" s="359"/>
      <c r="J403" s="359"/>
      <c r="K403" s="362"/>
      <c r="L403" s="358"/>
      <c r="M403" s="360"/>
      <c r="N403" s="359"/>
      <c r="O403" s="359"/>
      <c r="P403" s="359"/>
      <c r="Q403" s="359"/>
      <c r="R403" s="359"/>
      <c r="S403" s="359"/>
      <c r="T403" s="359"/>
      <c r="U403" s="358"/>
      <c r="V403" s="362"/>
      <c r="W403" s="363"/>
      <c r="Y403" s="367"/>
    </row>
    <row r="404" spans="2:25" s="72" customFormat="1" outlineLevel="1" x14ac:dyDescent="0.2">
      <c r="B404" s="25"/>
      <c r="C404" s="23"/>
      <c r="D404" s="23"/>
      <c r="E404" s="24"/>
      <c r="F404" s="27" t="s">
        <v>188</v>
      </c>
      <c r="G404" s="340"/>
      <c r="H404" s="358"/>
      <c r="I404" s="359"/>
      <c r="J404" s="359"/>
      <c r="K404" s="362"/>
      <c r="L404" s="358"/>
      <c r="M404" s="360"/>
      <c r="N404" s="359"/>
      <c r="O404" s="359"/>
      <c r="P404" s="359"/>
      <c r="Q404" s="359"/>
      <c r="R404" s="359"/>
      <c r="S404" s="359"/>
      <c r="T404" s="359"/>
      <c r="U404" s="358"/>
      <c r="V404" s="362"/>
      <c r="W404" s="363"/>
      <c r="Y404" s="367"/>
    </row>
    <row r="405" spans="2:25" s="72" customFormat="1" x14ac:dyDescent="0.2">
      <c r="B405" s="25"/>
      <c r="C405" s="23"/>
      <c r="D405" s="23"/>
      <c r="E405" s="24" t="s">
        <v>341</v>
      </c>
      <c r="F405" s="24"/>
      <c r="G405" s="69">
        <f t="shared" ref="G405:W405" si="86">SUBTOTAL(9,G406:G407)</f>
        <v>0</v>
      </c>
      <c r="H405" s="70">
        <f t="shared" si="86"/>
        <v>0</v>
      </c>
      <c r="I405" s="66">
        <f t="shared" si="86"/>
        <v>0</v>
      </c>
      <c r="J405" s="66">
        <f t="shared" si="86"/>
        <v>0</v>
      </c>
      <c r="K405" s="67">
        <f t="shared" si="86"/>
        <v>0</v>
      </c>
      <c r="L405" s="34">
        <f t="shared" si="86"/>
        <v>0</v>
      </c>
      <c r="M405" s="34">
        <f t="shared" si="86"/>
        <v>0</v>
      </c>
      <c r="N405" s="34">
        <f t="shared" si="86"/>
        <v>0</v>
      </c>
      <c r="O405" s="34">
        <f t="shared" si="86"/>
        <v>0</v>
      </c>
      <c r="P405" s="34">
        <f t="shared" si="86"/>
        <v>0</v>
      </c>
      <c r="Q405" s="34">
        <f t="shared" si="86"/>
        <v>0</v>
      </c>
      <c r="R405" s="34">
        <f t="shared" si="86"/>
        <v>0</v>
      </c>
      <c r="S405" s="34">
        <f t="shared" si="86"/>
        <v>0</v>
      </c>
      <c r="T405" s="34">
        <f t="shared" si="86"/>
        <v>0</v>
      </c>
      <c r="U405" s="34">
        <f t="shared" si="86"/>
        <v>0</v>
      </c>
      <c r="V405" s="34">
        <f t="shared" si="86"/>
        <v>0</v>
      </c>
      <c r="W405" s="33">
        <f t="shared" si="86"/>
        <v>0</v>
      </c>
      <c r="Y405" s="370"/>
    </row>
    <row r="406" spans="2:25" s="72" customFormat="1" outlineLevel="1" x14ac:dyDescent="0.2">
      <c r="B406" s="25"/>
      <c r="C406" s="23"/>
      <c r="D406" s="23"/>
      <c r="E406" s="24"/>
      <c r="F406" s="27" t="s">
        <v>342</v>
      </c>
      <c r="G406" s="340"/>
      <c r="H406" s="358"/>
      <c r="I406" s="359"/>
      <c r="J406" s="359"/>
      <c r="K406" s="362"/>
      <c r="L406" s="358"/>
      <c r="M406" s="360"/>
      <c r="N406" s="359"/>
      <c r="O406" s="359"/>
      <c r="P406" s="359"/>
      <c r="Q406" s="359"/>
      <c r="R406" s="359"/>
      <c r="S406" s="359"/>
      <c r="T406" s="359"/>
      <c r="U406" s="358"/>
      <c r="V406" s="362"/>
      <c r="W406" s="363"/>
      <c r="Y406" s="367"/>
    </row>
    <row r="407" spans="2:25" s="72" customFormat="1" outlineLevel="1" x14ac:dyDescent="0.2">
      <c r="B407" s="25"/>
      <c r="C407" s="23"/>
      <c r="D407" s="23"/>
      <c r="E407" s="24"/>
      <c r="F407" s="27" t="s">
        <v>343</v>
      </c>
      <c r="G407" s="340"/>
      <c r="H407" s="358"/>
      <c r="I407" s="359"/>
      <c r="J407" s="359"/>
      <c r="K407" s="362"/>
      <c r="L407" s="358"/>
      <c r="M407" s="360"/>
      <c r="N407" s="359"/>
      <c r="O407" s="359"/>
      <c r="P407" s="359"/>
      <c r="Q407" s="359"/>
      <c r="R407" s="359"/>
      <c r="S407" s="359"/>
      <c r="T407" s="359"/>
      <c r="U407" s="358"/>
      <c r="V407" s="362"/>
      <c r="W407" s="363"/>
      <c r="Y407" s="367"/>
    </row>
    <row r="408" spans="2:25" s="72" customFormat="1" x14ac:dyDescent="0.2">
      <c r="B408" s="25"/>
      <c r="C408" s="23"/>
      <c r="D408" s="23"/>
      <c r="E408" s="24" t="s">
        <v>344</v>
      </c>
      <c r="F408" s="24"/>
      <c r="G408" s="69">
        <f t="shared" ref="G408:W408" si="87">SUBTOTAL(9,G409:G410)</f>
        <v>0</v>
      </c>
      <c r="H408" s="70">
        <f t="shared" si="87"/>
        <v>0</v>
      </c>
      <c r="I408" s="66">
        <f t="shared" si="87"/>
        <v>0</v>
      </c>
      <c r="J408" s="66">
        <f t="shared" si="87"/>
        <v>0</v>
      </c>
      <c r="K408" s="67">
        <f t="shared" si="87"/>
        <v>0</v>
      </c>
      <c r="L408" s="34">
        <f t="shared" si="87"/>
        <v>0</v>
      </c>
      <c r="M408" s="34">
        <f t="shared" si="87"/>
        <v>0</v>
      </c>
      <c r="N408" s="34">
        <f t="shared" si="87"/>
        <v>0</v>
      </c>
      <c r="O408" s="34">
        <f t="shared" si="87"/>
        <v>0</v>
      </c>
      <c r="P408" s="34">
        <f t="shared" si="87"/>
        <v>0</v>
      </c>
      <c r="Q408" s="34">
        <f t="shared" si="87"/>
        <v>0</v>
      </c>
      <c r="R408" s="34">
        <f t="shared" si="87"/>
        <v>0</v>
      </c>
      <c r="S408" s="34">
        <f t="shared" si="87"/>
        <v>0</v>
      </c>
      <c r="T408" s="34">
        <f t="shared" si="87"/>
        <v>0</v>
      </c>
      <c r="U408" s="34">
        <f t="shared" si="87"/>
        <v>0</v>
      </c>
      <c r="V408" s="34">
        <f t="shared" si="87"/>
        <v>0</v>
      </c>
      <c r="W408" s="33">
        <f t="shared" si="87"/>
        <v>0</v>
      </c>
      <c r="Y408" s="370"/>
    </row>
    <row r="409" spans="2:25" s="72" customFormat="1" outlineLevel="1" x14ac:dyDescent="0.2">
      <c r="B409" s="25"/>
      <c r="C409" s="23"/>
      <c r="D409" s="23"/>
      <c r="E409" s="24"/>
      <c r="F409" s="27" t="s">
        <v>345</v>
      </c>
      <c r="G409" s="340"/>
      <c r="H409" s="358"/>
      <c r="I409" s="359"/>
      <c r="J409" s="359"/>
      <c r="K409" s="362"/>
      <c r="L409" s="358"/>
      <c r="M409" s="360"/>
      <c r="N409" s="359"/>
      <c r="O409" s="359"/>
      <c r="P409" s="359"/>
      <c r="Q409" s="359"/>
      <c r="R409" s="359"/>
      <c r="S409" s="359"/>
      <c r="T409" s="359"/>
      <c r="U409" s="358"/>
      <c r="V409" s="362"/>
      <c r="W409" s="363"/>
      <c r="Y409" s="367"/>
    </row>
    <row r="410" spans="2:25" s="72" customFormat="1" outlineLevel="1" x14ac:dyDescent="0.2">
      <c r="B410" s="25"/>
      <c r="C410" s="23"/>
      <c r="D410" s="23"/>
      <c r="E410" s="24"/>
      <c r="F410" s="27" t="s">
        <v>346</v>
      </c>
      <c r="G410" s="340"/>
      <c r="H410" s="358"/>
      <c r="I410" s="359"/>
      <c r="J410" s="359"/>
      <c r="K410" s="362"/>
      <c r="L410" s="358"/>
      <c r="M410" s="360"/>
      <c r="N410" s="359"/>
      <c r="O410" s="359"/>
      <c r="P410" s="359"/>
      <c r="Q410" s="359"/>
      <c r="R410" s="359"/>
      <c r="S410" s="359"/>
      <c r="T410" s="359"/>
      <c r="U410" s="358"/>
      <c r="V410" s="362"/>
      <c r="W410" s="363"/>
      <c r="Y410" s="367"/>
    </row>
    <row r="411" spans="2:25" s="72" customFormat="1" x14ac:dyDescent="0.2">
      <c r="B411" s="25"/>
      <c r="C411" s="23"/>
      <c r="D411" s="23" t="s">
        <v>63</v>
      </c>
      <c r="E411" s="24"/>
      <c r="F411" s="24"/>
      <c r="G411" s="69">
        <f>SUBTOTAL(9,G412:G414)</f>
        <v>0</v>
      </c>
      <c r="H411" s="66">
        <f t="shared" ref="H411:W411" si="88">SUBTOTAL(9,H412:H414)</f>
        <v>0</v>
      </c>
      <c r="I411" s="66">
        <f t="shared" si="88"/>
        <v>0</v>
      </c>
      <c r="J411" s="66">
        <f t="shared" si="88"/>
        <v>0</v>
      </c>
      <c r="K411" s="67">
        <f t="shared" si="88"/>
        <v>0</v>
      </c>
      <c r="L411" s="34">
        <f t="shared" si="88"/>
        <v>0</v>
      </c>
      <c r="M411" s="34">
        <f t="shared" si="88"/>
        <v>0</v>
      </c>
      <c r="N411" s="34">
        <f t="shared" si="88"/>
        <v>0</v>
      </c>
      <c r="O411" s="34">
        <f t="shared" si="88"/>
        <v>0</v>
      </c>
      <c r="P411" s="34">
        <f t="shared" si="88"/>
        <v>0</v>
      </c>
      <c r="Q411" s="34">
        <f t="shared" si="88"/>
        <v>0</v>
      </c>
      <c r="R411" s="34">
        <f t="shared" si="88"/>
        <v>0</v>
      </c>
      <c r="S411" s="34">
        <f t="shared" si="88"/>
        <v>0</v>
      </c>
      <c r="T411" s="34">
        <f t="shared" si="88"/>
        <v>0</v>
      </c>
      <c r="U411" s="34">
        <f t="shared" si="88"/>
        <v>0</v>
      </c>
      <c r="V411" s="37">
        <f t="shared" si="88"/>
        <v>0</v>
      </c>
      <c r="W411" s="37">
        <f t="shared" si="88"/>
        <v>0</v>
      </c>
      <c r="Y411" s="370"/>
    </row>
    <row r="412" spans="2:25" s="72" customFormat="1" outlineLevel="1" x14ac:dyDescent="0.2">
      <c r="B412" s="25"/>
      <c r="C412" s="23"/>
      <c r="D412" s="23"/>
      <c r="E412" s="24"/>
      <c r="F412" s="27" t="s">
        <v>190</v>
      </c>
      <c r="G412" s="340"/>
      <c r="H412" s="358"/>
      <c r="I412" s="359"/>
      <c r="J412" s="359"/>
      <c r="K412" s="362"/>
      <c r="L412" s="358"/>
      <c r="M412" s="360"/>
      <c r="N412" s="359"/>
      <c r="O412" s="359"/>
      <c r="P412" s="359"/>
      <c r="Q412" s="359"/>
      <c r="R412" s="359"/>
      <c r="S412" s="359"/>
      <c r="T412" s="359"/>
      <c r="U412" s="358"/>
      <c r="V412" s="362"/>
      <c r="W412" s="363"/>
      <c r="Y412" s="367"/>
    </row>
    <row r="413" spans="2:25" s="72" customFormat="1" outlineLevel="1" x14ac:dyDescent="0.2">
      <c r="B413" s="25"/>
      <c r="C413" s="23"/>
      <c r="D413" s="23"/>
      <c r="E413" s="24"/>
      <c r="F413" s="27" t="s">
        <v>191</v>
      </c>
      <c r="G413" s="340"/>
      <c r="H413" s="358"/>
      <c r="I413" s="359"/>
      <c r="J413" s="359"/>
      <c r="K413" s="362"/>
      <c r="L413" s="358"/>
      <c r="M413" s="360"/>
      <c r="N413" s="359"/>
      <c r="O413" s="359"/>
      <c r="P413" s="359"/>
      <c r="Q413" s="359"/>
      <c r="R413" s="359"/>
      <c r="S413" s="359"/>
      <c r="T413" s="359"/>
      <c r="U413" s="358"/>
      <c r="V413" s="362"/>
      <c r="W413" s="363"/>
      <c r="Y413" s="367"/>
    </row>
    <row r="414" spans="2:25" s="72" customFormat="1" outlineLevel="1" x14ac:dyDescent="0.2">
      <c r="B414" s="25"/>
      <c r="C414" s="23"/>
      <c r="D414" s="23"/>
      <c r="E414" s="24"/>
      <c r="F414" s="27" t="s">
        <v>189</v>
      </c>
      <c r="G414" s="340"/>
      <c r="H414" s="358"/>
      <c r="I414" s="359"/>
      <c r="J414" s="359"/>
      <c r="K414" s="362"/>
      <c r="L414" s="358"/>
      <c r="M414" s="360"/>
      <c r="N414" s="359"/>
      <c r="O414" s="359"/>
      <c r="P414" s="359"/>
      <c r="Q414" s="359"/>
      <c r="R414" s="359"/>
      <c r="S414" s="359"/>
      <c r="T414" s="359"/>
      <c r="U414" s="358"/>
      <c r="V414" s="362"/>
      <c r="W414" s="363"/>
      <c r="Y414" s="367"/>
    </row>
    <row r="415" spans="2:25" s="72" customFormat="1" x14ac:dyDescent="0.2">
      <c r="B415" s="25"/>
      <c r="C415" s="64"/>
      <c r="D415" s="23" t="s">
        <v>192</v>
      </c>
      <c r="E415" s="24"/>
      <c r="F415" s="24"/>
      <c r="G415" s="69">
        <f>SUBTOTAL(9,G416:G417)</f>
        <v>0</v>
      </c>
      <c r="H415" s="66">
        <f t="shared" ref="H415:W415" si="89">SUBTOTAL(9,H416:H417)</f>
        <v>0</v>
      </c>
      <c r="I415" s="66">
        <f t="shared" si="89"/>
        <v>0</v>
      </c>
      <c r="J415" s="66">
        <f t="shared" si="89"/>
        <v>0</v>
      </c>
      <c r="K415" s="67">
        <f t="shared" si="89"/>
        <v>0</v>
      </c>
      <c r="L415" s="34">
        <f t="shared" si="89"/>
        <v>0</v>
      </c>
      <c r="M415" s="34">
        <f t="shared" si="89"/>
        <v>0</v>
      </c>
      <c r="N415" s="34">
        <f t="shared" si="89"/>
        <v>0</v>
      </c>
      <c r="O415" s="34">
        <f t="shared" si="89"/>
        <v>0</v>
      </c>
      <c r="P415" s="34">
        <f t="shared" si="89"/>
        <v>0</v>
      </c>
      <c r="Q415" s="34">
        <f t="shared" si="89"/>
        <v>0</v>
      </c>
      <c r="R415" s="34">
        <f t="shared" si="89"/>
        <v>0</v>
      </c>
      <c r="S415" s="34">
        <f t="shared" si="89"/>
        <v>0</v>
      </c>
      <c r="T415" s="34">
        <f t="shared" si="89"/>
        <v>0</v>
      </c>
      <c r="U415" s="34">
        <f t="shared" si="89"/>
        <v>0</v>
      </c>
      <c r="V415" s="37">
        <f t="shared" si="89"/>
        <v>0</v>
      </c>
      <c r="W415" s="37">
        <f t="shared" si="89"/>
        <v>0</v>
      </c>
      <c r="Y415" s="370"/>
    </row>
    <row r="416" spans="2:25" s="72" customFormat="1" outlineLevel="1" x14ac:dyDescent="0.2">
      <c r="B416" s="25"/>
      <c r="C416" s="23"/>
      <c r="D416" s="23"/>
      <c r="E416" s="24"/>
      <c r="F416" s="27" t="s">
        <v>193</v>
      </c>
      <c r="G416" s="340"/>
      <c r="H416" s="358"/>
      <c r="I416" s="359"/>
      <c r="J416" s="359"/>
      <c r="K416" s="362"/>
      <c r="L416" s="358"/>
      <c r="M416" s="360"/>
      <c r="N416" s="359"/>
      <c r="O416" s="359"/>
      <c r="P416" s="359"/>
      <c r="Q416" s="359"/>
      <c r="R416" s="359"/>
      <c r="S416" s="359"/>
      <c r="T416" s="359"/>
      <c r="U416" s="358"/>
      <c r="V416" s="362"/>
      <c r="W416" s="363"/>
      <c r="Y416" s="367"/>
    </row>
    <row r="417" spans="2:25" s="72" customFormat="1" outlineLevel="1" x14ac:dyDescent="0.2">
      <c r="B417" s="25"/>
      <c r="C417" s="23"/>
      <c r="D417" s="23"/>
      <c r="E417" s="24"/>
      <c r="F417" s="27" t="s">
        <v>194</v>
      </c>
      <c r="G417" s="340"/>
      <c r="H417" s="358"/>
      <c r="I417" s="359"/>
      <c r="J417" s="359"/>
      <c r="K417" s="362"/>
      <c r="L417" s="358"/>
      <c r="M417" s="360"/>
      <c r="N417" s="359"/>
      <c r="O417" s="359"/>
      <c r="P417" s="359"/>
      <c r="Q417" s="359"/>
      <c r="R417" s="359"/>
      <c r="S417" s="359"/>
      <c r="T417" s="359"/>
      <c r="U417" s="358"/>
      <c r="V417" s="362"/>
      <c r="W417" s="363"/>
      <c r="Y417" s="367"/>
    </row>
    <row r="418" spans="2:25" s="72" customFormat="1" x14ac:dyDescent="0.2">
      <c r="B418" s="25"/>
      <c r="C418" s="23" t="s">
        <v>144</v>
      </c>
      <c r="D418" s="64"/>
      <c r="E418" s="64"/>
      <c r="F418" s="24"/>
      <c r="G418" s="69"/>
      <c r="H418" s="66"/>
      <c r="I418" s="66"/>
      <c r="J418" s="66"/>
      <c r="K418" s="67"/>
      <c r="L418" s="34"/>
      <c r="M418" s="34"/>
      <c r="N418" s="34"/>
      <c r="O418" s="34"/>
      <c r="P418" s="34"/>
      <c r="Q418" s="34"/>
      <c r="R418" s="34"/>
      <c r="S418" s="34"/>
      <c r="T418" s="34"/>
      <c r="U418" s="34"/>
      <c r="V418" s="37"/>
      <c r="W418" s="37"/>
      <c r="Y418" s="584"/>
    </row>
    <row r="419" spans="2:25" s="72" customFormat="1" x14ac:dyDescent="0.2">
      <c r="B419" s="25"/>
      <c r="C419" s="23"/>
      <c r="D419" s="65" t="s">
        <v>52</v>
      </c>
      <c r="E419" s="24"/>
      <c r="F419" s="24"/>
      <c r="G419" s="69"/>
      <c r="H419" s="66"/>
      <c r="I419" s="66"/>
      <c r="J419" s="66"/>
      <c r="K419" s="67"/>
      <c r="L419" s="34"/>
      <c r="M419" s="34"/>
      <c r="N419" s="34"/>
      <c r="O419" s="34"/>
      <c r="P419" s="34"/>
      <c r="Q419" s="34"/>
      <c r="R419" s="34"/>
      <c r="S419" s="34"/>
      <c r="T419" s="34"/>
      <c r="U419" s="34"/>
      <c r="V419" s="37"/>
      <c r="W419" s="37"/>
      <c r="Y419" s="368"/>
    </row>
    <row r="420" spans="2:25" s="72" customFormat="1" x14ac:dyDescent="0.2">
      <c r="B420" s="25"/>
      <c r="C420" s="23"/>
      <c r="D420" s="23"/>
      <c r="E420" s="24" t="s">
        <v>153</v>
      </c>
      <c r="F420" s="24"/>
      <c r="G420" s="69">
        <f t="shared" ref="G420:W420" si="90">SUBTOTAL(9,G421:G424)</f>
        <v>0</v>
      </c>
      <c r="H420" s="70">
        <f t="shared" si="90"/>
        <v>0</v>
      </c>
      <c r="I420" s="66">
        <f t="shared" si="90"/>
        <v>0</v>
      </c>
      <c r="J420" s="66">
        <f t="shared" si="90"/>
        <v>0</v>
      </c>
      <c r="K420" s="67">
        <f t="shared" si="90"/>
        <v>0</v>
      </c>
      <c r="L420" s="34">
        <f t="shared" si="90"/>
        <v>0</v>
      </c>
      <c r="M420" s="34">
        <f t="shared" si="90"/>
        <v>0</v>
      </c>
      <c r="N420" s="34">
        <f t="shared" si="90"/>
        <v>0</v>
      </c>
      <c r="O420" s="34">
        <f t="shared" si="90"/>
        <v>0</v>
      </c>
      <c r="P420" s="34">
        <f t="shared" si="90"/>
        <v>0</v>
      </c>
      <c r="Q420" s="34">
        <f t="shared" si="90"/>
        <v>0</v>
      </c>
      <c r="R420" s="34">
        <f t="shared" si="90"/>
        <v>0</v>
      </c>
      <c r="S420" s="34">
        <f t="shared" si="90"/>
        <v>0</v>
      </c>
      <c r="T420" s="34">
        <f t="shared" si="90"/>
        <v>0</v>
      </c>
      <c r="U420" s="34">
        <f t="shared" si="90"/>
        <v>0</v>
      </c>
      <c r="V420" s="34">
        <f t="shared" si="90"/>
        <v>0</v>
      </c>
      <c r="W420" s="33">
        <f t="shared" si="90"/>
        <v>0</v>
      </c>
      <c r="Y420" s="583"/>
    </row>
    <row r="421" spans="2:25" s="72" customFormat="1" outlineLevel="1" x14ac:dyDescent="0.2">
      <c r="B421" s="25"/>
      <c r="C421" s="23"/>
      <c r="D421" s="23"/>
      <c r="E421" s="24"/>
      <c r="F421" s="27" t="s">
        <v>154</v>
      </c>
      <c r="G421" s="340"/>
      <c r="H421" s="358"/>
      <c r="I421" s="359"/>
      <c r="J421" s="359"/>
      <c r="K421" s="362"/>
      <c r="L421" s="358"/>
      <c r="M421" s="360"/>
      <c r="N421" s="359"/>
      <c r="O421" s="359"/>
      <c r="P421" s="359"/>
      <c r="Q421" s="359"/>
      <c r="R421" s="359"/>
      <c r="S421" s="359"/>
      <c r="T421" s="359"/>
      <c r="U421" s="358"/>
      <c r="V421" s="362"/>
      <c r="W421" s="363"/>
      <c r="Y421" s="367"/>
    </row>
    <row r="422" spans="2:25" s="72" customFormat="1" outlineLevel="1" x14ac:dyDescent="0.2">
      <c r="B422" s="25"/>
      <c r="C422" s="23"/>
      <c r="D422" s="23"/>
      <c r="E422" s="24"/>
      <c r="F422" s="27" t="s">
        <v>155</v>
      </c>
      <c r="G422" s="340"/>
      <c r="H422" s="358"/>
      <c r="I422" s="359"/>
      <c r="J422" s="359"/>
      <c r="K422" s="362"/>
      <c r="L422" s="358"/>
      <c r="M422" s="360"/>
      <c r="N422" s="359"/>
      <c r="O422" s="359"/>
      <c r="P422" s="359"/>
      <c r="Q422" s="359"/>
      <c r="R422" s="359"/>
      <c r="S422" s="359"/>
      <c r="T422" s="359"/>
      <c r="U422" s="358"/>
      <c r="V422" s="362"/>
      <c r="W422" s="363"/>
      <c r="Y422" s="367"/>
    </row>
    <row r="423" spans="2:25" s="72" customFormat="1" outlineLevel="1" x14ac:dyDescent="0.2">
      <c r="B423" s="25"/>
      <c r="C423" s="23"/>
      <c r="D423" s="23"/>
      <c r="E423" s="24"/>
      <c r="F423" s="27" t="s">
        <v>156</v>
      </c>
      <c r="G423" s="340"/>
      <c r="H423" s="358"/>
      <c r="I423" s="359"/>
      <c r="J423" s="359"/>
      <c r="K423" s="362"/>
      <c r="L423" s="358"/>
      <c r="M423" s="360"/>
      <c r="N423" s="359"/>
      <c r="O423" s="359"/>
      <c r="P423" s="359"/>
      <c r="Q423" s="359"/>
      <c r="R423" s="359"/>
      <c r="S423" s="359"/>
      <c r="T423" s="359"/>
      <c r="U423" s="358"/>
      <c r="V423" s="362"/>
      <c r="W423" s="363"/>
      <c r="Y423" s="367"/>
    </row>
    <row r="424" spans="2:25" s="72" customFormat="1" outlineLevel="1" x14ac:dyDescent="0.2">
      <c r="B424" s="25"/>
      <c r="C424" s="23"/>
      <c r="D424" s="23"/>
      <c r="E424" s="24"/>
      <c r="F424" s="27" t="s">
        <v>197</v>
      </c>
      <c r="G424" s="340"/>
      <c r="H424" s="358"/>
      <c r="I424" s="359"/>
      <c r="J424" s="359"/>
      <c r="K424" s="362"/>
      <c r="L424" s="358"/>
      <c r="M424" s="360"/>
      <c r="N424" s="359"/>
      <c r="O424" s="359"/>
      <c r="P424" s="359"/>
      <c r="Q424" s="359"/>
      <c r="R424" s="359"/>
      <c r="S424" s="359"/>
      <c r="T424" s="359"/>
      <c r="U424" s="358"/>
      <c r="V424" s="362"/>
      <c r="W424" s="363"/>
      <c r="Y424" s="367"/>
    </row>
    <row r="425" spans="2:25" s="72" customFormat="1" x14ac:dyDescent="0.2">
      <c r="B425" s="25"/>
      <c r="C425" s="23"/>
      <c r="D425" s="23"/>
      <c r="E425" s="24" t="s">
        <v>157</v>
      </c>
      <c r="F425" s="24"/>
      <c r="G425" s="69">
        <f t="shared" ref="G425:W425" si="91">SUBTOTAL(9,G426:G429)</f>
        <v>0</v>
      </c>
      <c r="H425" s="70">
        <f t="shared" si="91"/>
        <v>0</v>
      </c>
      <c r="I425" s="66">
        <f t="shared" si="91"/>
        <v>0</v>
      </c>
      <c r="J425" s="66">
        <f t="shared" si="91"/>
        <v>0</v>
      </c>
      <c r="K425" s="67">
        <f t="shared" si="91"/>
        <v>0</v>
      </c>
      <c r="L425" s="34">
        <f t="shared" si="91"/>
        <v>0</v>
      </c>
      <c r="M425" s="34">
        <f t="shared" si="91"/>
        <v>0</v>
      </c>
      <c r="N425" s="34">
        <f t="shared" si="91"/>
        <v>0</v>
      </c>
      <c r="O425" s="34">
        <f t="shared" si="91"/>
        <v>0</v>
      </c>
      <c r="P425" s="34">
        <f t="shared" si="91"/>
        <v>0</v>
      </c>
      <c r="Q425" s="34">
        <f t="shared" si="91"/>
        <v>0</v>
      </c>
      <c r="R425" s="34">
        <f t="shared" si="91"/>
        <v>0</v>
      </c>
      <c r="S425" s="34">
        <f t="shared" si="91"/>
        <v>0</v>
      </c>
      <c r="T425" s="34">
        <f t="shared" si="91"/>
        <v>0</v>
      </c>
      <c r="U425" s="34">
        <f t="shared" si="91"/>
        <v>0</v>
      </c>
      <c r="V425" s="34">
        <f t="shared" si="91"/>
        <v>0</v>
      </c>
      <c r="W425" s="33">
        <f t="shared" si="91"/>
        <v>0</v>
      </c>
      <c r="Y425" s="370"/>
    </row>
    <row r="426" spans="2:25" s="72" customFormat="1" outlineLevel="1" x14ac:dyDescent="0.2">
      <c r="B426" s="25"/>
      <c r="C426" s="23"/>
      <c r="D426" s="23"/>
      <c r="E426" s="24"/>
      <c r="F426" s="27" t="s">
        <v>158</v>
      </c>
      <c r="G426" s="340"/>
      <c r="H426" s="358"/>
      <c r="I426" s="359"/>
      <c r="J426" s="359"/>
      <c r="K426" s="362"/>
      <c r="L426" s="358"/>
      <c r="M426" s="360"/>
      <c r="N426" s="359"/>
      <c r="O426" s="359"/>
      <c r="P426" s="359"/>
      <c r="Q426" s="359"/>
      <c r="R426" s="359"/>
      <c r="S426" s="359"/>
      <c r="T426" s="359"/>
      <c r="U426" s="358"/>
      <c r="V426" s="362"/>
      <c r="W426" s="363"/>
      <c r="Y426" s="367"/>
    </row>
    <row r="427" spans="2:25" s="72" customFormat="1" outlineLevel="1" x14ac:dyDescent="0.2">
      <c r="B427" s="25"/>
      <c r="C427" s="23"/>
      <c r="D427" s="23"/>
      <c r="E427" s="24"/>
      <c r="F427" s="27" t="s">
        <v>159</v>
      </c>
      <c r="G427" s="340"/>
      <c r="H427" s="358"/>
      <c r="I427" s="359"/>
      <c r="J427" s="359"/>
      <c r="K427" s="362"/>
      <c r="L427" s="358"/>
      <c r="M427" s="360"/>
      <c r="N427" s="359"/>
      <c r="O427" s="359"/>
      <c r="P427" s="359"/>
      <c r="Q427" s="359"/>
      <c r="R427" s="359"/>
      <c r="S427" s="359"/>
      <c r="T427" s="359"/>
      <c r="U427" s="358"/>
      <c r="V427" s="362"/>
      <c r="W427" s="363"/>
      <c r="Y427" s="367"/>
    </row>
    <row r="428" spans="2:25" s="72" customFormat="1" outlineLevel="1" x14ac:dyDescent="0.2">
      <c r="B428" s="25"/>
      <c r="C428" s="23"/>
      <c r="D428" s="23"/>
      <c r="E428" s="24"/>
      <c r="F428" s="27" t="s">
        <v>160</v>
      </c>
      <c r="G428" s="340"/>
      <c r="H428" s="358"/>
      <c r="I428" s="359"/>
      <c r="J428" s="359"/>
      <c r="K428" s="362"/>
      <c r="L428" s="358"/>
      <c r="M428" s="360"/>
      <c r="N428" s="359"/>
      <c r="O428" s="359"/>
      <c r="P428" s="359"/>
      <c r="Q428" s="359"/>
      <c r="R428" s="359"/>
      <c r="S428" s="359"/>
      <c r="T428" s="359"/>
      <c r="U428" s="358"/>
      <c r="V428" s="362"/>
      <c r="W428" s="363"/>
      <c r="Y428" s="367"/>
    </row>
    <row r="429" spans="2:25" s="72" customFormat="1" outlineLevel="1" x14ac:dyDescent="0.2">
      <c r="B429" s="25"/>
      <c r="C429" s="23"/>
      <c r="D429" s="23"/>
      <c r="E429" s="24"/>
      <c r="F429" s="27" t="s">
        <v>198</v>
      </c>
      <c r="G429" s="340"/>
      <c r="H429" s="358"/>
      <c r="I429" s="359"/>
      <c r="J429" s="359"/>
      <c r="K429" s="362"/>
      <c r="L429" s="358"/>
      <c r="M429" s="360"/>
      <c r="N429" s="359"/>
      <c r="O429" s="359"/>
      <c r="P429" s="359"/>
      <c r="Q429" s="359"/>
      <c r="R429" s="359"/>
      <c r="S429" s="359"/>
      <c r="T429" s="359"/>
      <c r="U429" s="358"/>
      <c r="V429" s="362"/>
      <c r="W429" s="363"/>
      <c r="Y429" s="367"/>
    </row>
    <row r="430" spans="2:25" s="72" customFormat="1" x14ac:dyDescent="0.2">
      <c r="B430" s="25"/>
      <c r="C430" s="23"/>
      <c r="D430" s="23"/>
      <c r="E430" s="24" t="s">
        <v>347</v>
      </c>
      <c r="F430" s="24"/>
      <c r="G430" s="69">
        <f t="shared" ref="G430:W430" si="92">SUBTOTAL(9,G431:G434)</f>
        <v>0</v>
      </c>
      <c r="H430" s="70">
        <f t="shared" si="92"/>
        <v>0</v>
      </c>
      <c r="I430" s="66">
        <f t="shared" si="92"/>
        <v>0</v>
      </c>
      <c r="J430" s="66">
        <f t="shared" si="92"/>
        <v>0</v>
      </c>
      <c r="K430" s="67">
        <f t="shared" si="92"/>
        <v>0</v>
      </c>
      <c r="L430" s="34">
        <f t="shared" si="92"/>
        <v>0</v>
      </c>
      <c r="M430" s="34">
        <f t="shared" si="92"/>
        <v>0</v>
      </c>
      <c r="N430" s="34">
        <f t="shared" si="92"/>
        <v>0</v>
      </c>
      <c r="O430" s="34">
        <f t="shared" si="92"/>
        <v>0</v>
      </c>
      <c r="P430" s="34">
        <f t="shared" si="92"/>
        <v>0</v>
      </c>
      <c r="Q430" s="34">
        <f t="shared" si="92"/>
        <v>0</v>
      </c>
      <c r="R430" s="34">
        <f t="shared" si="92"/>
        <v>0</v>
      </c>
      <c r="S430" s="34">
        <f t="shared" si="92"/>
        <v>0</v>
      </c>
      <c r="T430" s="34">
        <f t="shared" si="92"/>
        <v>0</v>
      </c>
      <c r="U430" s="34">
        <f t="shared" si="92"/>
        <v>0</v>
      </c>
      <c r="V430" s="34">
        <f t="shared" si="92"/>
        <v>0</v>
      </c>
      <c r="W430" s="33">
        <f t="shared" si="92"/>
        <v>0</v>
      </c>
      <c r="Y430" s="370"/>
    </row>
    <row r="431" spans="2:25" s="72" customFormat="1" outlineLevel="1" x14ac:dyDescent="0.2">
      <c r="B431" s="25"/>
      <c r="C431" s="23"/>
      <c r="D431" s="23"/>
      <c r="E431" s="24"/>
      <c r="F431" s="27" t="s">
        <v>327</v>
      </c>
      <c r="G431" s="340"/>
      <c r="H431" s="358"/>
      <c r="I431" s="359"/>
      <c r="J431" s="359"/>
      <c r="K431" s="362"/>
      <c r="L431" s="358"/>
      <c r="M431" s="360"/>
      <c r="N431" s="359"/>
      <c r="O431" s="359"/>
      <c r="P431" s="359"/>
      <c r="Q431" s="359"/>
      <c r="R431" s="359"/>
      <c r="S431" s="359"/>
      <c r="T431" s="359"/>
      <c r="U431" s="358"/>
      <c r="V431" s="362"/>
      <c r="W431" s="363"/>
      <c r="Y431" s="367"/>
    </row>
    <row r="432" spans="2:25" s="72" customFormat="1" outlineLevel="1" x14ac:dyDescent="0.2">
      <c r="B432" s="25"/>
      <c r="C432" s="23"/>
      <c r="D432" s="23"/>
      <c r="E432" s="24"/>
      <c r="F432" s="27" t="s">
        <v>328</v>
      </c>
      <c r="G432" s="340"/>
      <c r="H432" s="358"/>
      <c r="I432" s="359"/>
      <c r="J432" s="359"/>
      <c r="K432" s="362"/>
      <c r="L432" s="358"/>
      <c r="M432" s="360"/>
      <c r="N432" s="359"/>
      <c r="O432" s="359"/>
      <c r="P432" s="359"/>
      <c r="Q432" s="359"/>
      <c r="R432" s="359"/>
      <c r="S432" s="359"/>
      <c r="T432" s="359"/>
      <c r="U432" s="358"/>
      <c r="V432" s="362"/>
      <c r="W432" s="363"/>
      <c r="Y432" s="367"/>
    </row>
    <row r="433" spans="2:25" s="72" customFormat="1" outlineLevel="1" x14ac:dyDescent="0.2">
      <c r="B433" s="25"/>
      <c r="C433" s="23"/>
      <c r="D433" s="23"/>
      <c r="E433" s="24"/>
      <c r="F433" s="27" t="s">
        <v>329</v>
      </c>
      <c r="G433" s="340"/>
      <c r="H433" s="358"/>
      <c r="I433" s="359"/>
      <c r="J433" s="359"/>
      <c r="K433" s="362"/>
      <c r="L433" s="358"/>
      <c r="M433" s="360"/>
      <c r="N433" s="359"/>
      <c r="O433" s="359"/>
      <c r="P433" s="359"/>
      <c r="Q433" s="359"/>
      <c r="R433" s="359"/>
      <c r="S433" s="359"/>
      <c r="T433" s="359"/>
      <c r="U433" s="358"/>
      <c r="V433" s="362"/>
      <c r="W433" s="363"/>
      <c r="Y433" s="367"/>
    </row>
    <row r="434" spans="2:25" s="72" customFormat="1" outlineLevel="1" x14ac:dyDescent="0.2">
      <c r="B434" s="25"/>
      <c r="C434" s="23"/>
      <c r="D434" s="23"/>
      <c r="E434" s="24"/>
      <c r="F434" s="27" t="s">
        <v>330</v>
      </c>
      <c r="G434" s="340"/>
      <c r="H434" s="358"/>
      <c r="I434" s="359"/>
      <c r="J434" s="359"/>
      <c r="K434" s="362"/>
      <c r="L434" s="358"/>
      <c r="M434" s="360"/>
      <c r="N434" s="359"/>
      <c r="O434" s="359"/>
      <c r="P434" s="359"/>
      <c r="Q434" s="359"/>
      <c r="R434" s="359"/>
      <c r="S434" s="359"/>
      <c r="T434" s="359"/>
      <c r="U434" s="358"/>
      <c r="V434" s="362"/>
      <c r="W434" s="363"/>
      <c r="Y434" s="367"/>
    </row>
    <row r="435" spans="2:25" s="72" customFormat="1" x14ac:dyDescent="0.2">
      <c r="B435" s="25"/>
      <c r="C435" s="23"/>
      <c r="D435" s="23" t="s">
        <v>53</v>
      </c>
      <c r="E435" s="24"/>
      <c r="F435" s="24"/>
      <c r="G435" s="69"/>
      <c r="H435" s="66"/>
      <c r="I435" s="66"/>
      <c r="J435" s="66"/>
      <c r="K435" s="67"/>
      <c r="L435" s="34"/>
      <c r="M435" s="34"/>
      <c r="N435" s="34"/>
      <c r="O435" s="34"/>
      <c r="P435" s="34"/>
      <c r="Q435" s="34"/>
      <c r="R435" s="34"/>
      <c r="S435" s="34"/>
      <c r="T435" s="34"/>
      <c r="U435" s="34"/>
      <c r="V435" s="37"/>
      <c r="W435" s="37"/>
      <c r="Y435" s="584"/>
    </row>
    <row r="436" spans="2:25" s="72" customFormat="1" x14ac:dyDescent="0.2">
      <c r="B436" s="25"/>
      <c r="C436" s="23"/>
      <c r="D436" s="23"/>
      <c r="E436" s="64" t="s">
        <v>54</v>
      </c>
      <c r="F436" s="24"/>
      <c r="G436" s="69">
        <f t="shared" ref="G436:W436" si="93">SUBTOTAL(9,G437:G439)</f>
        <v>0</v>
      </c>
      <c r="H436" s="70">
        <f t="shared" si="93"/>
        <v>0</v>
      </c>
      <c r="I436" s="66">
        <f t="shared" si="93"/>
        <v>0</v>
      </c>
      <c r="J436" s="66">
        <f t="shared" si="93"/>
        <v>0</v>
      </c>
      <c r="K436" s="67">
        <f t="shared" si="93"/>
        <v>0</v>
      </c>
      <c r="L436" s="34">
        <f t="shared" si="93"/>
        <v>0</v>
      </c>
      <c r="M436" s="34">
        <f t="shared" si="93"/>
        <v>0</v>
      </c>
      <c r="N436" s="34">
        <f t="shared" si="93"/>
        <v>0</v>
      </c>
      <c r="O436" s="34">
        <f t="shared" si="93"/>
        <v>0</v>
      </c>
      <c r="P436" s="34">
        <f t="shared" si="93"/>
        <v>0</v>
      </c>
      <c r="Q436" s="34">
        <f t="shared" si="93"/>
        <v>0</v>
      </c>
      <c r="R436" s="34">
        <f t="shared" si="93"/>
        <v>0</v>
      </c>
      <c r="S436" s="34">
        <f t="shared" si="93"/>
        <v>0</v>
      </c>
      <c r="T436" s="34">
        <f t="shared" si="93"/>
        <v>0</v>
      </c>
      <c r="U436" s="34">
        <f t="shared" si="93"/>
        <v>0</v>
      </c>
      <c r="V436" s="34">
        <f t="shared" si="93"/>
        <v>0</v>
      </c>
      <c r="W436" s="33">
        <f t="shared" si="93"/>
        <v>0</v>
      </c>
      <c r="Y436" s="583"/>
    </row>
    <row r="437" spans="2:25" s="72" customFormat="1" outlineLevel="1" x14ac:dyDescent="0.2">
      <c r="B437" s="25"/>
      <c r="C437" s="23"/>
      <c r="D437" s="23"/>
      <c r="E437" s="64"/>
      <c r="F437" s="27" t="s">
        <v>55</v>
      </c>
      <c r="G437" s="340"/>
      <c r="H437" s="358"/>
      <c r="I437" s="359"/>
      <c r="J437" s="359"/>
      <c r="K437" s="362"/>
      <c r="L437" s="358"/>
      <c r="M437" s="360"/>
      <c r="N437" s="359"/>
      <c r="O437" s="359"/>
      <c r="P437" s="359"/>
      <c r="Q437" s="359"/>
      <c r="R437" s="359"/>
      <c r="S437" s="359"/>
      <c r="T437" s="359"/>
      <c r="U437" s="358"/>
      <c r="V437" s="362"/>
      <c r="W437" s="363"/>
      <c r="Y437" s="367"/>
    </row>
    <row r="438" spans="2:25" s="72" customFormat="1" outlineLevel="1" x14ac:dyDescent="0.2">
      <c r="B438" s="25"/>
      <c r="C438" s="23"/>
      <c r="D438" s="23"/>
      <c r="E438" s="24"/>
      <c r="F438" s="27" t="s">
        <v>161</v>
      </c>
      <c r="G438" s="340"/>
      <c r="H438" s="358"/>
      <c r="I438" s="359"/>
      <c r="J438" s="359"/>
      <c r="K438" s="362"/>
      <c r="L438" s="358"/>
      <c r="M438" s="360"/>
      <c r="N438" s="359"/>
      <c r="O438" s="359"/>
      <c r="P438" s="359"/>
      <c r="Q438" s="359"/>
      <c r="R438" s="359"/>
      <c r="S438" s="359"/>
      <c r="T438" s="359"/>
      <c r="U438" s="358"/>
      <c r="V438" s="362"/>
      <c r="W438" s="363"/>
      <c r="Y438" s="367"/>
    </row>
    <row r="439" spans="2:25" s="72" customFormat="1" outlineLevel="1" x14ac:dyDescent="0.2">
      <c r="B439" s="25"/>
      <c r="C439" s="23"/>
      <c r="D439" s="23"/>
      <c r="E439" s="24"/>
      <c r="F439" s="27" t="s">
        <v>331</v>
      </c>
      <c r="G439" s="340"/>
      <c r="H439" s="358"/>
      <c r="I439" s="359"/>
      <c r="J439" s="359"/>
      <c r="K439" s="362"/>
      <c r="L439" s="358"/>
      <c r="M439" s="360"/>
      <c r="N439" s="359"/>
      <c r="O439" s="359"/>
      <c r="P439" s="359"/>
      <c r="Q439" s="359"/>
      <c r="R439" s="359"/>
      <c r="S439" s="359"/>
      <c r="T439" s="359"/>
      <c r="U439" s="358"/>
      <c r="V439" s="362"/>
      <c r="W439" s="363"/>
      <c r="Y439" s="367"/>
    </row>
    <row r="440" spans="2:25" s="72" customFormat="1" x14ac:dyDescent="0.2">
      <c r="B440" s="25"/>
      <c r="C440" s="23"/>
      <c r="D440" s="23"/>
      <c r="E440" s="24" t="s">
        <v>56</v>
      </c>
      <c r="F440" s="24"/>
      <c r="G440" s="69">
        <f t="shared" ref="G440:W440" si="94">SUBTOTAL(9,G441:G443)</f>
        <v>0</v>
      </c>
      <c r="H440" s="70">
        <f t="shared" si="94"/>
        <v>0</v>
      </c>
      <c r="I440" s="66">
        <f t="shared" si="94"/>
        <v>0</v>
      </c>
      <c r="J440" s="66">
        <f t="shared" si="94"/>
        <v>0</v>
      </c>
      <c r="K440" s="67">
        <f t="shared" si="94"/>
        <v>0</v>
      </c>
      <c r="L440" s="34">
        <f t="shared" si="94"/>
        <v>0</v>
      </c>
      <c r="M440" s="34">
        <f t="shared" si="94"/>
        <v>0</v>
      </c>
      <c r="N440" s="34">
        <f t="shared" si="94"/>
        <v>0</v>
      </c>
      <c r="O440" s="34">
        <f t="shared" si="94"/>
        <v>0</v>
      </c>
      <c r="P440" s="34">
        <f t="shared" si="94"/>
        <v>0</v>
      </c>
      <c r="Q440" s="34">
        <f t="shared" si="94"/>
        <v>0</v>
      </c>
      <c r="R440" s="34">
        <f t="shared" si="94"/>
        <v>0</v>
      </c>
      <c r="S440" s="34">
        <f t="shared" si="94"/>
        <v>0</v>
      </c>
      <c r="T440" s="34">
        <f t="shared" si="94"/>
        <v>0</v>
      </c>
      <c r="U440" s="34">
        <f t="shared" si="94"/>
        <v>0</v>
      </c>
      <c r="V440" s="34">
        <f t="shared" si="94"/>
        <v>0</v>
      </c>
      <c r="W440" s="33">
        <f t="shared" si="94"/>
        <v>0</v>
      </c>
      <c r="Y440" s="370"/>
    </row>
    <row r="441" spans="2:25" s="72" customFormat="1" outlineLevel="1" x14ac:dyDescent="0.2">
      <c r="B441" s="25"/>
      <c r="C441" s="23"/>
      <c r="D441" s="23"/>
      <c r="E441" s="24"/>
      <c r="F441" s="27" t="s">
        <v>162</v>
      </c>
      <c r="G441" s="340"/>
      <c r="H441" s="358"/>
      <c r="I441" s="359"/>
      <c r="J441" s="359"/>
      <c r="K441" s="362"/>
      <c r="L441" s="358"/>
      <c r="M441" s="359"/>
      <c r="N441" s="359"/>
      <c r="O441" s="359"/>
      <c r="P441" s="359"/>
      <c r="Q441" s="359"/>
      <c r="R441" s="359"/>
      <c r="S441" s="359"/>
      <c r="T441" s="359"/>
      <c r="U441" s="358"/>
      <c r="V441" s="362"/>
      <c r="W441" s="363"/>
      <c r="Y441" s="367"/>
    </row>
    <row r="442" spans="2:25" s="72" customFormat="1" outlineLevel="1" x14ac:dyDescent="0.2">
      <c r="B442" s="25"/>
      <c r="C442" s="23"/>
      <c r="D442" s="23"/>
      <c r="E442" s="24"/>
      <c r="F442" s="27" t="s">
        <v>163</v>
      </c>
      <c r="G442" s="340"/>
      <c r="H442" s="358"/>
      <c r="I442" s="359"/>
      <c r="J442" s="359"/>
      <c r="K442" s="362"/>
      <c r="L442" s="358"/>
      <c r="M442" s="359"/>
      <c r="N442" s="359"/>
      <c r="O442" s="359"/>
      <c r="P442" s="359"/>
      <c r="Q442" s="359"/>
      <c r="R442" s="359"/>
      <c r="S442" s="359"/>
      <c r="T442" s="359"/>
      <c r="U442" s="358"/>
      <c r="V442" s="362"/>
      <c r="W442" s="363"/>
      <c r="Y442" s="367"/>
    </row>
    <row r="443" spans="2:25" s="72" customFormat="1" outlineLevel="1" x14ac:dyDescent="0.2">
      <c r="B443" s="25"/>
      <c r="C443" s="23"/>
      <c r="D443" s="23"/>
      <c r="E443" s="24"/>
      <c r="F443" s="27" t="s">
        <v>332</v>
      </c>
      <c r="G443" s="340"/>
      <c r="H443" s="358"/>
      <c r="I443" s="359"/>
      <c r="J443" s="359"/>
      <c r="K443" s="362"/>
      <c r="L443" s="358"/>
      <c r="M443" s="360"/>
      <c r="N443" s="359"/>
      <c r="O443" s="359"/>
      <c r="P443" s="359"/>
      <c r="Q443" s="359"/>
      <c r="R443" s="359"/>
      <c r="S443" s="359"/>
      <c r="T443" s="359"/>
      <c r="U443" s="358"/>
      <c r="V443" s="362"/>
      <c r="W443" s="363"/>
      <c r="Y443" s="367"/>
    </row>
    <row r="444" spans="2:25" s="72" customFormat="1" x14ac:dyDescent="0.2">
      <c r="B444" s="25"/>
      <c r="C444" s="23"/>
      <c r="D444" s="23"/>
      <c r="E444" s="24" t="s">
        <v>57</v>
      </c>
      <c r="F444" s="24"/>
      <c r="G444" s="69">
        <f t="shared" ref="G444:W444" si="95">SUBTOTAL(9,G445:G447)</f>
        <v>0</v>
      </c>
      <c r="H444" s="70">
        <f t="shared" si="95"/>
        <v>0</v>
      </c>
      <c r="I444" s="66">
        <f t="shared" si="95"/>
        <v>0</v>
      </c>
      <c r="J444" s="66">
        <f t="shared" si="95"/>
        <v>0</v>
      </c>
      <c r="K444" s="67">
        <f t="shared" si="95"/>
        <v>0</v>
      </c>
      <c r="L444" s="34">
        <f t="shared" si="95"/>
        <v>0</v>
      </c>
      <c r="M444" s="34">
        <f t="shared" si="95"/>
        <v>0</v>
      </c>
      <c r="N444" s="34">
        <f t="shared" si="95"/>
        <v>0</v>
      </c>
      <c r="O444" s="34">
        <f t="shared" si="95"/>
        <v>0</v>
      </c>
      <c r="P444" s="34">
        <f t="shared" si="95"/>
        <v>0</v>
      </c>
      <c r="Q444" s="34">
        <f t="shared" si="95"/>
        <v>0</v>
      </c>
      <c r="R444" s="34">
        <f t="shared" si="95"/>
        <v>0</v>
      </c>
      <c r="S444" s="34">
        <f t="shared" si="95"/>
        <v>0</v>
      </c>
      <c r="T444" s="34">
        <f t="shared" si="95"/>
        <v>0</v>
      </c>
      <c r="U444" s="34">
        <f t="shared" si="95"/>
        <v>0</v>
      </c>
      <c r="V444" s="34">
        <f t="shared" si="95"/>
        <v>0</v>
      </c>
      <c r="W444" s="33">
        <f t="shared" si="95"/>
        <v>0</v>
      </c>
      <c r="Y444" s="370"/>
    </row>
    <row r="445" spans="2:25" s="72" customFormat="1" outlineLevel="1" x14ac:dyDescent="0.2">
      <c r="B445" s="25"/>
      <c r="C445" s="23"/>
      <c r="D445" s="23"/>
      <c r="E445" s="24"/>
      <c r="F445" s="27" t="s">
        <v>164</v>
      </c>
      <c r="G445" s="340"/>
      <c r="H445" s="358"/>
      <c r="I445" s="359"/>
      <c r="J445" s="359"/>
      <c r="K445" s="362"/>
      <c r="L445" s="358"/>
      <c r="M445" s="360"/>
      <c r="N445" s="359"/>
      <c r="O445" s="359"/>
      <c r="P445" s="359"/>
      <c r="Q445" s="359"/>
      <c r="R445" s="359"/>
      <c r="S445" s="359"/>
      <c r="T445" s="359"/>
      <c r="U445" s="358"/>
      <c r="V445" s="362"/>
      <c r="W445" s="363"/>
      <c r="Y445" s="367"/>
    </row>
    <row r="446" spans="2:25" s="72" customFormat="1" outlineLevel="1" x14ac:dyDescent="0.2">
      <c r="B446" s="25"/>
      <c r="C446" s="23"/>
      <c r="D446" s="23"/>
      <c r="E446" s="24"/>
      <c r="F446" s="27" t="s">
        <v>165</v>
      </c>
      <c r="G446" s="340"/>
      <c r="H446" s="358"/>
      <c r="I446" s="359"/>
      <c r="J446" s="359"/>
      <c r="K446" s="362"/>
      <c r="L446" s="358"/>
      <c r="M446" s="360"/>
      <c r="N446" s="359"/>
      <c r="O446" s="359"/>
      <c r="P446" s="359"/>
      <c r="Q446" s="359"/>
      <c r="R446" s="359"/>
      <c r="S446" s="359"/>
      <c r="T446" s="359"/>
      <c r="U446" s="358"/>
      <c r="V446" s="362"/>
      <c r="W446" s="363"/>
      <c r="Y446" s="367"/>
    </row>
    <row r="447" spans="2:25" s="72" customFormat="1" outlineLevel="1" x14ac:dyDescent="0.2">
      <c r="B447" s="25"/>
      <c r="C447" s="23"/>
      <c r="D447" s="23"/>
      <c r="E447" s="24"/>
      <c r="F447" s="27" t="s">
        <v>333</v>
      </c>
      <c r="G447" s="340"/>
      <c r="H447" s="358"/>
      <c r="I447" s="359"/>
      <c r="J447" s="359"/>
      <c r="K447" s="362"/>
      <c r="L447" s="358"/>
      <c r="M447" s="360"/>
      <c r="N447" s="359"/>
      <c r="O447" s="359"/>
      <c r="P447" s="359"/>
      <c r="Q447" s="359"/>
      <c r="R447" s="359"/>
      <c r="S447" s="359"/>
      <c r="T447" s="359"/>
      <c r="U447" s="358"/>
      <c r="V447" s="362"/>
      <c r="W447" s="363"/>
      <c r="Y447" s="367"/>
    </row>
    <row r="448" spans="2:25" s="72" customFormat="1" x14ac:dyDescent="0.2">
      <c r="B448" s="25"/>
      <c r="C448" s="23"/>
      <c r="D448" s="23" t="s">
        <v>58</v>
      </c>
      <c r="E448" s="24"/>
      <c r="F448" s="24"/>
      <c r="G448" s="69"/>
      <c r="H448" s="66"/>
      <c r="I448" s="66"/>
      <c r="J448" s="66"/>
      <c r="K448" s="67"/>
      <c r="L448" s="34"/>
      <c r="M448" s="34"/>
      <c r="N448" s="34"/>
      <c r="O448" s="34"/>
      <c r="P448" s="34"/>
      <c r="Q448" s="34"/>
      <c r="R448" s="34"/>
      <c r="S448" s="34"/>
      <c r="T448" s="34"/>
      <c r="U448" s="34"/>
      <c r="V448" s="37"/>
      <c r="W448" s="37"/>
      <c r="Y448" s="584"/>
    </row>
    <row r="449" spans="2:25" s="72" customFormat="1" x14ac:dyDescent="0.2">
      <c r="B449" s="25"/>
      <c r="C449" s="23"/>
      <c r="D449" s="23"/>
      <c r="E449" s="24" t="s">
        <v>172</v>
      </c>
      <c r="F449" s="24"/>
      <c r="G449" s="69">
        <f t="shared" ref="G449:W449" si="96">SUBTOTAL(9,G450:G451)</f>
        <v>0</v>
      </c>
      <c r="H449" s="70">
        <f t="shared" si="96"/>
        <v>0</v>
      </c>
      <c r="I449" s="66">
        <f t="shared" si="96"/>
        <v>0</v>
      </c>
      <c r="J449" s="66">
        <f t="shared" si="96"/>
        <v>0</v>
      </c>
      <c r="K449" s="67">
        <f t="shared" si="96"/>
        <v>0</v>
      </c>
      <c r="L449" s="34">
        <f t="shared" si="96"/>
        <v>0</v>
      </c>
      <c r="M449" s="34">
        <f t="shared" si="96"/>
        <v>0</v>
      </c>
      <c r="N449" s="34">
        <f t="shared" si="96"/>
        <v>0</v>
      </c>
      <c r="O449" s="34">
        <f t="shared" si="96"/>
        <v>0</v>
      </c>
      <c r="P449" s="34">
        <f t="shared" si="96"/>
        <v>0</v>
      </c>
      <c r="Q449" s="34">
        <f t="shared" si="96"/>
        <v>0</v>
      </c>
      <c r="R449" s="34">
        <f t="shared" si="96"/>
        <v>0</v>
      </c>
      <c r="S449" s="34">
        <f t="shared" si="96"/>
        <v>0</v>
      </c>
      <c r="T449" s="34">
        <f t="shared" si="96"/>
        <v>0</v>
      </c>
      <c r="U449" s="34">
        <f t="shared" si="96"/>
        <v>0</v>
      </c>
      <c r="V449" s="34">
        <f t="shared" si="96"/>
        <v>0</v>
      </c>
      <c r="W449" s="33">
        <f t="shared" si="96"/>
        <v>0</v>
      </c>
      <c r="Y449" s="583"/>
    </row>
    <row r="450" spans="2:25" s="72" customFormat="1" outlineLevel="1" x14ac:dyDescent="0.2">
      <c r="B450" s="25"/>
      <c r="C450" s="23"/>
      <c r="D450" s="23"/>
      <c r="E450" s="24"/>
      <c r="F450" s="27" t="s">
        <v>61</v>
      </c>
      <c r="G450" s="340"/>
      <c r="H450" s="358"/>
      <c r="I450" s="359"/>
      <c r="J450" s="359"/>
      <c r="K450" s="362"/>
      <c r="L450" s="358"/>
      <c r="M450" s="360"/>
      <c r="N450" s="359"/>
      <c r="O450" s="359"/>
      <c r="P450" s="359"/>
      <c r="Q450" s="359"/>
      <c r="R450" s="359"/>
      <c r="S450" s="359"/>
      <c r="T450" s="359"/>
      <c r="U450" s="358"/>
      <c r="V450" s="362"/>
      <c r="W450" s="363"/>
      <c r="Y450" s="367"/>
    </row>
    <row r="451" spans="2:25" s="72" customFormat="1" outlineLevel="1" x14ac:dyDescent="0.2">
      <c r="B451" s="25"/>
      <c r="C451" s="23"/>
      <c r="D451" s="23"/>
      <c r="E451" s="24"/>
      <c r="F451" s="27" t="s">
        <v>173</v>
      </c>
      <c r="G451" s="340"/>
      <c r="H451" s="358"/>
      <c r="I451" s="359"/>
      <c r="J451" s="359"/>
      <c r="K451" s="362"/>
      <c r="L451" s="358"/>
      <c r="M451" s="360"/>
      <c r="N451" s="359"/>
      <c r="O451" s="359"/>
      <c r="P451" s="359"/>
      <c r="Q451" s="359"/>
      <c r="R451" s="359"/>
      <c r="S451" s="359"/>
      <c r="T451" s="359"/>
      <c r="U451" s="358"/>
      <c r="V451" s="362"/>
      <c r="W451" s="363"/>
      <c r="Y451" s="367"/>
    </row>
    <row r="452" spans="2:25" s="72" customFormat="1" x14ac:dyDescent="0.2">
      <c r="B452" s="25"/>
      <c r="C452" s="23"/>
      <c r="D452" s="23"/>
      <c r="E452" s="24" t="s">
        <v>166</v>
      </c>
      <c r="F452" s="24"/>
      <c r="G452" s="69">
        <f t="shared" ref="G452:W452" si="97">SUBTOTAL(9,G453:G455)</f>
        <v>0</v>
      </c>
      <c r="H452" s="70">
        <f t="shared" si="97"/>
        <v>0</v>
      </c>
      <c r="I452" s="66">
        <f t="shared" si="97"/>
        <v>0</v>
      </c>
      <c r="J452" s="66">
        <f t="shared" si="97"/>
        <v>0</v>
      </c>
      <c r="K452" s="67">
        <f t="shared" si="97"/>
        <v>0</v>
      </c>
      <c r="L452" s="34">
        <f t="shared" si="97"/>
        <v>0</v>
      </c>
      <c r="M452" s="34">
        <f t="shared" si="97"/>
        <v>0</v>
      </c>
      <c r="N452" s="34">
        <f t="shared" si="97"/>
        <v>0</v>
      </c>
      <c r="O452" s="34">
        <f t="shared" si="97"/>
        <v>0</v>
      </c>
      <c r="P452" s="34">
        <f t="shared" si="97"/>
        <v>0</v>
      </c>
      <c r="Q452" s="34">
        <f t="shared" si="97"/>
        <v>0</v>
      </c>
      <c r="R452" s="34">
        <f t="shared" si="97"/>
        <v>0</v>
      </c>
      <c r="S452" s="34">
        <f t="shared" si="97"/>
        <v>0</v>
      </c>
      <c r="T452" s="34">
        <f t="shared" si="97"/>
        <v>0</v>
      </c>
      <c r="U452" s="34">
        <f t="shared" si="97"/>
        <v>0</v>
      </c>
      <c r="V452" s="34">
        <f t="shared" si="97"/>
        <v>0</v>
      </c>
      <c r="W452" s="33">
        <f t="shared" si="97"/>
        <v>0</v>
      </c>
      <c r="Y452" s="370"/>
    </row>
    <row r="453" spans="2:25" s="72" customFormat="1" outlineLevel="1" x14ac:dyDescent="0.2">
      <c r="B453" s="25"/>
      <c r="C453" s="23"/>
      <c r="D453" s="23"/>
      <c r="E453" s="24"/>
      <c r="F453" s="27" t="s">
        <v>59</v>
      </c>
      <c r="G453" s="340"/>
      <c r="H453" s="358"/>
      <c r="I453" s="359"/>
      <c r="J453" s="359"/>
      <c r="K453" s="362"/>
      <c r="L453" s="358"/>
      <c r="M453" s="360"/>
      <c r="N453" s="359"/>
      <c r="O453" s="359"/>
      <c r="P453" s="359"/>
      <c r="Q453" s="359"/>
      <c r="R453" s="359"/>
      <c r="S453" s="359"/>
      <c r="T453" s="359"/>
      <c r="U453" s="358"/>
      <c r="V453" s="362"/>
      <c r="W453" s="363"/>
      <c r="Y453" s="367"/>
    </row>
    <row r="454" spans="2:25" s="72" customFormat="1" outlineLevel="1" x14ac:dyDescent="0.2">
      <c r="B454" s="25"/>
      <c r="C454" s="23"/>
      <c r="D454" s="23"/>
      <c r="E454" s="24"/>
      <c r="F454" s="27" t="s">
        <v>167</v>
      </c>
      <c r="G454" s="340"/>
      <c r="H454" s="358"/>
      <c r="I454" s="359"/>
      <c r="J454" s="359"/>
      <c r="K454" s="362"/>
      <c r="L454" s="358"/>
      <c r="M454" s="360"/>
      <c r="N454" s="359"/>
      <c r="O454" s="359"/>
      <c r="P454" s="359"/>
      <c r="Q454" s="359"/>
      <c r="R454" s="359"/>
      <c r="S454" s="359"/>
      <c r="T454" s="359"/>
      <c r="U454" s="358"/>
      <c r="V454" s="362"/>
      <c r="W454" s="363"/>
      <c r="Y454" s="367"/>
    </row>
    <row r="455" spans="2:25" s="72" customFormat="1" outlineLevel="1" x14ac:dyDescent="0.2">
      <c r="B455" s="25"/>
      <c r="C455" s="23"/>
      <c r="D455" s="23"/>
      <c r="E455" s="24"/>
      <c r="F455" s="27" t="s">
        <v>168</v>
      </c>
      <c r="G455" s="340"/>
      <c r="H455" s="358"/>
      <c r="I455" s="359"/>
      <c r="J455" s="359"/>
      <c r="K455" s="362"/>
      <c r="L455" s="358"/>
      <c r="M455" s="360"/>
      <c r="N455" s="359"/>
      <c r="O455" s="359"/>
      <c r="P455" s="359"/>
      <c r="Q455" s="359"/>
      <c r="R455" s="359"/>
      <c r="S455" s="359"/>
      <c r="T455" s="359"/>
      <c r="U455" s="358"/>
      <c r="V455" s="362"/>
      <c r="W455" s="363"/>
      <c r="Y455" s="367"/>
    </row>
    <row r="456" spans="2:25" s="72" customFormat="1" x14ac:dyDescent="0.2">
      <c r="B456" s="25"/>
      <c r="C456" s="23"/>
      <c r="D456" s="23"/>
      <c r="E456" s="24" t="s">
        <v>174</v>
      </c>
      <c r="F456" s="24"/>
      <c r="G456" s="69">
        <f t="shared" ref="G456:W456" si="98">SUBTOTAL(9,G457:G458)</f>
        <v>0</v>
      </c>
      <c r="H456" s="70">
        <f t="shared" si="98"/>
        <v>0</v>
      </c>
      <c r="I456" s="66">
        <f t="shared" si="98"/>
        <v>0</v>
      </c>
      <c r="J456" s="66">
        <f t="shared" si="98"/>
        <v>0</v>
      </c>
      <c r="K456" s="67">
        <f t="shared" si="98"/>
        <v>0</v>
      </c>
      <c r="L456" s="34">
        <f t="shared" si="98"/>
        <v>0</v>
      </c>
      <c r="M456" s="34">
        <f t="shared" si="98"/>
        <v>0</v>
      </c>
      <c r="N456" s="34">
        <f t="shared" si="98"/>
        <v>0</v>
      </c>
      <c r="O456" s="34">
        <f t="shared" si="98"/>
        <v>0</v>
      </c>
      <c r="P456" s="34">
        <f t="shared" si="98"/>
        <v>0</v>
      </c>
      <c r="Q456" s="34">
        <f t="shared" si="98"/>
        <v>0</v>
      </c>
      <c r="R456" s="34">
        <f t="shared" si="98"/>
        <v>0</v>
      </c>
      <c r="S456" s="34">
        <f t="shared" si="98"/>
        <v>0</v>
      </c>
      <c r="T456" s="34">
        <f t="shared" si="98"/>
        <v>0</v>
      </c>
      <c r="U456" s="34">
        <f t="shared" si="98"/>
        <v>0</v>
      </c>
      <c r="V456" s="34">
        <f t="shared" si="98"/>
        <v>0</v>
      </c>
      <c r="W456" s="33">
        <f t="shared" si="98"/>
        <v>0</v>
      </c>
      <c r="Y456" s="370"/>
    </row>
    <row r="457" spans="2:25" s="72" customFormat="1" outlineLevel="1" x14ac:dyDescent="0.2">
      <c r="B457" s="25"/>
      <c r="C457" s="23"/>
      <c r="D457" s="23"/>
      <c r="E457" s="24"/>
      <c r="F457" s="27" t="s">
        <v>62</v>
      </c>
      <c r="G457" s="340"/>
      <c r="H457" s="358"/>
      <c r="I457" s="359"/>
      <c r="J457" s="359"/>
      <c r="K457" s="362"/>
      <c r="L457" s="358"/>
      <c r="M457" s="360"/>
      <c r="N457" s="359"/>
      <c r="O457" s="359"/>
      <c r="P457" s="359"/>
      <c r="Q457" s="359"/>
      <c r="R457" s="359"/>
      <c r="S457" s="359"/>
      <c r="T457" s="359"/>
      <c r="U457" s="358"/>
      <c r="V457" s="362"/>
      <c r="W457" s="363"/>
      <c r="Y457" s="367"/>
    </row>
    <row r="458" spans="2:25" s="72" customFormat="1" outlineLevel="1" x14ac:dyDescent="0.2">
      <c r="B458" s="25"/>
      <c r="C458" s="23"/>
      <c r="D458" s="23"/>
      <c r="E458" s="24"/>
      <c r="F458" s="27" t="s">
        <v>175</v>
      </c>
      <c r="G458" s="340"/>
      <c r="H458" s="358"/>
      <c r="I458" s="359"/>
      <c r="J458" s="359"/>
      <c r="K458" s="362"/>
      <c r="L458" s="358"/>
      <c r="M458" s="360"/>
      <c r="N458" s="359"/>
      <c r="O458" s="359"/>
      <c r="P458" s="359"/>
      <c r="Q458" s="359"/>
      <c r="R458" s="359"/>
      <c r="S458" s="359"/>
      <c r="T458" s="359"/>
      <c r="U458" s="358"/>
      <c r="V458" s="362"/>
      <c r="W458" s="363"/>
      <c r="Y458" s="367"/>
    </row>
    <row r="459" spans="2:25" s="72" customFormat="1" x14ac:dyDescent="0.2">
      <c r="B459" s="25"/>
      <c r="C459" s="23"/>
      <c r="D459" s="23"/>
      <c r="E459" s="24" t="s">
        <v>169</v>
      </c>
      <c r="F459" s="24"/>
      <c r="G459" s="69">
        <f t="shared" ref="G459:W459" si="99">SUBTOTAL(9,G460:G462)</f>
        <v>0</v>
      </c>
      <c r="H459" s="70">
        <f t="shared" si="99"/>
        <v>0</v>
      </c>
      <c r="I459" s="66">
        <f t="shared" si="99"/>
        <v>0</v>
      </c>
      <c r="J459" s="66">
        <f t="shared" si="99"/>
        <v>0</v>
      </c>
      <c r="K459" s="67">
        <f t="shared" si="99"/>
        <v>0</v>
      </c>
      <c r="L459" s="34">
        <f t="shared" si="99"/>
        <v>0</v>
      </c>
      <c r="M459" s="34">
        <f t="shared" si="99"/>
        <v>0</v>
      </c>
      <c r="N459" s="34">
        <f t="shared" si="99"/>
        <v>0</v>
      </c>
      <c r="O459" s="34">
        <f t="shared" si="99"/>
        <v>0</v>
      </c>
      <c r="P459" s="34">
        <f t="shared" si="99"/>
        <v>0</v>
      </c>
      <c r="Q459" s="34">
        <f t="shared" si="99"/>
        <v>0</v>
      </c>
      <c r="R459" s="34">
        <f t="shared" si="99"/>
        <v>0</v>
      </c>
      <c r="S459" s="34">
        <f t="shared" si="99"/>
        <v>0</v>
      </c>
      <c r="T459" s="34">
        <f t="shared" si="99"/>
        <v>0</v>
      </c>
      <c r="U459" s="34">
        <f t="shared" si="99"/>
        <v>0</v>
      </c>
      <c r="V459" s="34">
        <f t="shared" si="99"/>
        <v>0</v>
      </c>
      <c r="W459" s="33">
        <f t="shared" si="99"/>
        <v>0</v>
      </c>
      <c r="Y459" s="370"/>
    </row>
    <row r="460" spans="2:25" s="72" customFormat="1" outlineLevel="1" x14ac:dyDescent="0.2">
      <c r="B460" s="25"/>
      <c r="C460" s="23"/>
      <c r="D460" s="23"/>
      <c r="E460" s="24"/>
      <c r="F460" s="27" t="s">
        <v>60</v>
      </c>
      <c r="G460" s="340"/>
      <c r="H460" s="358"/>
      <c r="I460" s="359"/>
      <c r="J460" s="359"/>
      <c r="K460" s="362"/>
      <c r="L460" s="358"/>
      <c r="M460" s="360"/>
      <c r="N460" s="359"/>
      <c r="O460" s="359"/>
      <c r="P460" s="359"/>
      <c r="Q460" s="359"/>
      <c r="R460" s="359"/>
      <c r="S460" s="359"/>
      <c r="T460" s="359"/>
      <c r="U460" s="358"/>
      <c r="V460" s="362"/>
      <c r="W460" s="363"/>
      <c r="Y460" s="367"/>
    </row>
    <row r="461" spans="2:25" s="72" customFormat="1" outlineLevel="1" x14ac:dyDescent="0.2">
      <c r="B461" s="25"/>
      <c r="C461" s="23"/>
      <c r="D461" s="23"/>
      <c r="E461" s="24"/>
      <c r="F461" s="27" t="s">
        <v>170</v>
      </c>
      <c r="G461" s="340"/>
      <c r="H461" s="358"/>
      <c r="I461" s="359"/>
      <c r="J461" s="359"/>
      <c r="K461" s="362"/>
      <c r="L461" s="358"/>
      <c r="M461" s="360"/>
      <c r="N461" s="359"/>
      <c r="O461" s="359"/>
      <c r="P461" s="359"/>
      <c r="Q461" s="359"/>
      <c r="R461" s="359"/>
      <c r="S461" s="359"/>
      <c r="T461" s="359"/>
      <c r="U461" s="358"/>
      <c r="V461" s="362"/>
      <c r="W461" s="363"/>
      <c r="Y461" s="367"/>
    </row>
    <row r="462" spans="2:25" s="72" customFormat="1" outlineLevel="1" x14ac:dyDescent="0.2">
      <c r="B462" s="25"/>
      <c r="C462" s="23"/>
      <c r="D462" s="23"/>
      <c r="E462" s="24"/>
      <c r="F462" s="27" t="s">
        <v>171</v>
      </c>
      <c r="G462" s="340"/>
      <c r="H462" s="358"/>
      <c r="I462" s="359"/>
      <c r="J462" s="359"/>
      <c r="K462" s="362"/>
      <c r="L462" s="358"/>
      <c r="M462" s="360"/>
      <c r="N462" s="359"/>
      <c r="O462" s="359"/>
      <c r="P462" s="359"/>
      <c r="Q462" s="359"/>
      <c r="R462" s="359"/>
      <c r="S462" s="359"/>
      <c r="T462" s="359"/>
      <c r="U462" s="358"/>
      <c r="V462" s="362"/>
      <c r="W462" s="363"/>
      <c r="Y462" s="367"/>
    </row>
    <row r="463" spans="2:25" s="72" customFormat="1" x14ac:dyDescent="0.2">
      <c r="B463" s="25"/>
      <c r="C463" s="23"/>
      <c r="D463" s="23"/>
      <c r="E463" s="24" t="s">
        <v>334</v>
      </c>
      <c r="F463" s="24"/>
      <c r="G463" s="69">
        <f t="shared" ref="G463:W463" si="100">SUBTOTAL(9,G464:G465)</f>
        <v>0</v>
      </c>
      <c r="H463" s="70">
        <f t="shared" si="100"/>
        <v>0</v>
      </c>
      <c r="I463" s="66">
        <f t="shared" si="100"/>
        <v>0</v>
      </c>
      <c r="J463" s="66">
        <f t="shared" si="100"/>
        <v>0</v>
      </c>
      <c r="K463" s="67">
        <f t="shared" si="100"/>
        <v>0</v>
      </c>
      <c r="L463" s="34">
        <f t="shared" si="100"/>
        <v>0</v>
      </c>
      <c r="M463" s="34">
        <f t="shared" si="100"/>
        <v>0</v>
      </c>
      <c r="N463" s="34">
        <f t="shared" si="100"/>
        <v>0</v>
      </c>
      <c r="O463" s="34">
        <f t="shared" si="100"/>
        <v>0</v>
      </c>
      <c r="P463" s="34">
        <f t="shared" si="100"/>
        <v>0</v>
      </c>
      <c r="Q463" s="34">
        <f t="shared" si="100"/>
        <v>0</v>
      </c>
      <c r="R463" s="34">
        <f t="shared" si="100"/>
        <v>0</v>
      </c>
      <c r="S463" s="34">
        <f t="shared" si="100"/>
        <v>0</v>
      </c>
      <c r="T463" s="34">
        <f t="shared" si="100"/>
        <v>0</v>
      </c>
      <c r="U463" s="34">
        <f t="shared" si="100"/>
        <v>0</v>
      </c>
      <c r="V463" s="34">
        <f t="shared" si="100"/>
        <v>0</v>
      </c>
      <c r="W463" s="33">
        <f t="shared" si="100"/>
        <v>0</v>
      </c>
      <c r="Y463" s="370"/>
    </row>
    <row r="464" spans="2:25" s="72" customFormat="1" outlineLevel="1" x14ac:dyDescent="0.2">
      <c r="B464" s="25"/>
      <c r="C464" s="23"/>
      <c r="D464" s="23"/>
      <c r="E464" s="24"/>
      <c r="F464" s="27" t="s">
        <v>335</v>
      </c>
      <c r="G464" s="340"/>
      <c r="H464" s="358"/>
      <c r="I464" s="359"/>
      <c r="J464" s="359"/>
      <c r="K464" s="362"/>
      <c r="L464" s="358"/>
      <c r="M464" s="360"/>
      <c r="N464" s="359"/>
      <c r="O464" s="359"/>
      <c r="P464" s="359"/>
      <c r="Q464" s="359"/>
      <c r="R464" s="359"/>
      <c r="S464" s="359"/>
      <c r="T464" s="359"/>
      <c r="U464" s="358"/>
      <c r="V464" s="362"/>
      <c r="W464" s="363"/>
      <c r="Y464" s="367"/>
    </row>
    <row r="465" spans="2:25" s="72" customFormat="1" outlineLevel="1" x14ac:dyDescent="0.2">
      <c r="B465" s="25"/>
      <c r="C465" s="23"/>
      <c r="D465" s="23"/>
      <c r="E465" s="24"/>
      <c r="F465" s="27" t="s">
        <v>336</v>
      </c>
      <c r="G465" s="340"/>
      <c r="H465" s="358"/>
      <c r="I465" s="359"/>
      <c r="J465" s="359"/>
      <c r="K465" s="362"/>
      <c r="L465" s="358"/>
      <c r="M465" s="360"/>
      <c r="N465" s="359"/>
      <c r="O465" s="359"/>
      <c r="P465" s="359"/>
      <c r="Q465" s="359"/>
      <c r="R465" s="359"/>
      <c r="S465" s="359"/>
      <c r="T465" s="359"/>
      <c r="U465" s="358"/>
      <c r="V465" s="362"/>
      <c r="W465" s="363"/>
      <c r="Y465" s="367"/>
    </row>
    <row r="466" spans="2:25" s="72" customFormat="1" x14ac:dyDescent="0.2">
      <c r="B466" s="25"/>
      <c r="C466" s="23"/>
      <c r="D466" s="23"/>
      <c r="E466" s="24" t="s">
        <v>337</v>
      </c>
      <c r="F466" s="24"/>
      <c r="G466" s="69">
        <f t="shared" ref="G466:W466" si="101">SUBTOTAL(9,G467:G469)</f>
        <v>0</v>
      </c>
      <c r="H466" s="70">
        <f t="shared" si="101"/>
        <v>0</v>
      </c>
      <c r="I466" s="66">
        <f t="shared" si="101"/>
        <v>0</v>
      </c>
      <c r="J466" s="66">
        <f t="shared" si="101"/>
        <v>0</v>
      </c>
      <c r="K466" s="67">
        <f t="shared" si="101"/>
        <v>0</v>
      </c>
      <c r="L466" s="34">
        <f t="shared" si="101"/>
        <v>0</v>
      </c>
      <c r="M466" s="34">
        <f t="shared" si="101"/>
        <v>0</v>
      </c>
      <c r="N466" s="34">
        <f t="shared" si="101"/>
        <v>0</v>
      </c>
      <c r="O466" s="34">
        <f t="shared" si="101"/>
        <v>0</v>
      </c>
      <c r="P466" s="34">
        <f t="shared" si="101"/>
        <v>0</v>
      </c>
      <c r="Q466" s="34">
        <f t="shared" si="101"/>
        <v>0</v>
      </c>
      <c r="R466" s="34">
        <f t="shared" si="101"/>
        <v>0</v>
      </c>
      <c r="S466" s="34">
        <f t="shared" si="101"/>
        <v>0</v>
      </c>
      <c r="T466" s="34">
        <f t="shared" si="101"/>
        <v>0</v>
      </c>
      <c r="U466" s="34">
        <f t="shared" si="101"/>
        <v>0</v>
      </c>
      <c r="V466" s="34">
        <f t="shared" si="101"/>
        <v>0</v>
      </c>
      <c r="W466" s="33">
        <f t="shared" si="101"/>
        <v>0</v>
      </c>
      <c r="Y466" s="370"/>
    </row>
    <row r="467" spans="2:25" s="72" customFormat="1" outlineLevel="1" x14ac:dyDescent="0.2">
      <c r="B467" s="25"/>
      <c r="C467" s="23"/>
      <c r="D467" s="23"/>
      <c r="E467" s="24"/>
      <c r="F467" s="27" t="s">
        <v>338</v>
      </c>
      <c r="G467" s="340"/>
      <c r="H467" s="358"/>
      <c r="I467" s="359"/>
      <c r="J467" s="359"/>
      <c r="K467" s="362"/>
      <c r="L467" s="358"/>
      <c r="M467" s="360"/>
      <c r="N467" s="359"/>
      <c r="O467" s="359"/>
      <c r="P467" s="359"/>
      <c r="Q467" s="359"/>
      <c r="R467" s="359"/>
      <c r="S467" s="359"/>
      <c r="T467" s="359"/>
      <c r="U467" s="358"/>
      <c r="V467" s="362"/>
      <c r="W467" s="363"/>
      <c r="Y467" s="367"/>
    </row>
    <row r="468" spans="2:25" s="72" customFormat="1" outlineLevel="1" x14ac:dyDescent="0.2">
      <c r="B468" s="25"/>
      <c r="C468" s="23"/>
      <c r="D468" s="23"/>
      <c r="E468" s="24"/>
      <c r="F468" s="27" t="s">
        <v>339</v>
      </c>
      <c r="G468" s="340"/>
      <c r="H468" s="358"/>
      <c r="I468" s="359"/>
      <c r="J468" s="359"/>
      <c r="K468" s="362"/>
      <c r="L468" s="358"/>
      <c r="M468" s="360"/>
      <c r="N468" s="359"/>
      <c r="O468" s="359"/>
      <c r="P468" s="359"/>
      <c r="Q468" s="359"/>
      <c r="R468" s="359"/>
      <c r="S468" s="359"/>
      <c r="T468" s="359"/>
      <c r="U468" s="358"/>
      <c r="V468" s="362"/>
      <c r="W468" s="363"/>
      <c r="Y468" s="367"/>
    </row>
    <row r="469" spans="2:25" s="72" customFormat="1" outlineLevel="1" x14ac:dyDescent="0.2">
      <c r="B469" s="25"/>
      <c r="C469" s="23"/>
      <c r="D469" s="23"/>
      <c r="E469" s="24"/>
      <c r="F469" s="27" t="s">
        <v>340</v>
      </c>
      <c r="G469" s="340"/>
      <c r="H469" s="358"/>
      <c r="I469" s="359"/>
      <c r="J469" s="359"/>
      <c r="K469" s="362"/>
      <c r="L469" s="358"/>
      <c r="M469" s="359"/>
      <c r="N469" s="359"/>
      <c r="O469" s="359"/>
      <c r="P469" s="359"/>
      <c r="Q469" s="359"/>
      <c r="R469" s="359"/>
      <c r="S469" s="359"/>
      <c r="T469" s="359"/>
      <c r="U469" s="359"/>
      <c r="V469" s="362"/>
      <c r="W469" s="363"/>
      <c r="Y469" s="367"/>
    </row>
    <row r="470" spans="2:25" s="72" customFormat="1" x14ac:dyDescent="0.2">
      <c r="B470" s="25"/>
      <c r="C470" s="23"/>
      <c r="D470" s="23" t="s">
        <v>183</v>
      </c>
      <c r="E470" s="24"/>
      <c r="F470" s="24"/>
      <c r="G470" s="69"/>
      <c r="H470" s="66"/>
      <c r="I470" s="66"/>
      <c r="J470" s="66"/>
      <c r="K470" s="67"/>
      <c r="L470" s="34"/>
      <c r="M470" s="34"/>
      <c r="N470" s="34"/>
      <c r="O470" s="34"/>
      <c r="P470" s="34"/>
      <c r="Q470" s="34"/>
      <c r="R470" s="34"/>
      <c r="S470" s="34"/>
      <c r="T470" s="34"/>
      <c r="U470" s="34"/>
      <c r="V470" s="37"/>
      <c r="W470" s="37"/>
      <c r="Y470" s="584"/>
    </row>
    <row r="471" spans="2:25" s="72" customFormat="1" x14ac:dyDescent="0.2">
      <c r="B471" s="25"/>
      <c r="C471" s="23"/>
      <c r="D471" s="23"/>
      <c r="E471" s="24" t="s">
        <v>184</v>
      </c>
      <c r="F471" s="24"/>
      <c r="G471" s="69">
        <f t="shared" ref="G471:W471" si="102">SUBTOTAL(9,G472:G473)</f>
        <v>0</v>
      </c>
      <c r="H471" s="70">
        <f t="shared" si="102"/>
        <v>0</v>
      </c>
      <c r="I471" s="66">
        <f t="shared" si="102"/>
        <v>0</v>
      </c>
      <c r="J471" s="66">
        <f t="shared" si="102"/>
        <v>0</v>
      </c>
      <c r="K471" s="67">
        <f t="shared" si="102"/>
        <v>0</v>
      </c>
      <c r="L471" s="34">
        <f t="shared" si="102"/>
        <v>0</v>
      </c>
      <c r="M471" s="34">
        <f t="shared" si="102"/>
        <v>0</v>
      </c>
      <c r="N471" s="34">
        <f t="shared" si="102"/>
        <v>0</v>
      </c>
      <c r="O471" s="34">
        <f t="shared" si="102"/>
        <v>0</v>
      </c>
      <c r="P471" s="34">
        <f t="shared" si="102"/>
        <v>0</v>
      </c>
      <c r="Q471" s="34">
        <f t="shared" si="102"/>
        <v>0</v>
      </c>
      <c r="R471" s="34">
        <f t="shared" si="102"/>
        <v>0</v>
      </c>
      <c r="S471" s="34">
        <f t="shared" si="102"/>
        <v>0</v>
      </c>
      <c r="T471" s="34">
        <f t="shared" si="102"/>
        <v>0</v>
      </c>
      <c r="U471" s="34">
        <f t="shared" si="102"/>
        <v>0</v>
      </c>
      <c r="V471" s="34">
        <f t="shared" si="102"/>
        <v>0</v>
      </c>
      <c r="W471" s="33">
        <f t="shared" si="102"/>
        <v>0</v>
      </c>
      <c r="Y471" s="583"/>
    </row>
    <row r="472" spans="2:25" s="72" customFormat="1" outlineLevel="1" x14ac:dyDescent="0.2">
      <c r="B472" s="25"/>
      <c r="C472" s="23"/>
      <c r="D472" s="23"/>
      <c r="E472" s="24"/>
      <c r="F472" s="27" t="s">
        <v>176</v>
      </c>
      <c r="G472" s="340"/>
      <c r="H472" s="358"/>
      <c r="I472" s="359"/>
      <c r="J472" s="359"/>
      <c r="K472" s="362"/>
      <c r="L472" s="358"/>
      <c r="M472" s="360"/>
      <c r="N472" s="359"/>
      <c r="O472" s="359"/>
      <c r="P472" s="359"/>
      <c r="Q472" s="359"/>
      <c r="R472" s="359"/>
      <c r="S472" s="359"/>
      <c r="T472" s="359"/>
      <c r="U472" s="358"/>
      <c r="V472" s="362"/>
      <c r="W472" s="363"/>
      <c r="Y472" s="367"/>
    </row>
    <row r="473" spans="2:25" s="72" customFormat="1" outlineLevel="1" x14ac:dyDescent="0.2">
      <c r="B473" s="25"/>
      <c r="C473" s="23"/>
      <c r="D473" s="23"/>
      <c r="E473" s="24"/>
      <c r="F473" s="27" t="s">
        <v>180</v>
      </c>
      <c r="G473" s="340"/>
      <c r="H473" s="358"/>
      <c r="I473" s="359"/>
      <c r="J473" s="359"/>
      <c r="K473" s="362"/>
      <c r="L473" s="358"/>
      <c r="M473" s="360"/>
      <c r="N473" s="359"/>
      <c r="O473" s="359"/>
      <c r="P473" s="359"/>
      <c r="Q473" s="359"/>
      <c r="R473" s="359"/>
      <c r="S473" s="359"/>
      <c r="T473" s="359"/>
      <c r="U473" s="358"/>
      <c r="V473" s="362"/>
      <c r="W473" s="363"/>
      <c r="Y473" s="367"/>
    </row>
    <row r="474" spans="2:25" s="72" customFormat="1" x14ac:dyDescent="0.2">
      <c r="B474" s="25"/>
      <c r="C474" s="23"/>
      <c r="D474" s="23"/>
      <c r="E474" s="24" t="s">
        <v>185</v>
      </c>
      <c r="F474" s="24"/>
      <c r="G474" s="69">
        <f t="shared" ref="G474:W474" si="103">SUBTOTAL(9,G475:G476)</f>
        <v>0</v>
      </c>
      <c r="H474" s="70">
        <f t="shared" si="103"/>
        <v>0</v>
      </c>
      <c r="I474" s="66">
        <f t="shared" si="103"/>
        <v>0</v>
      </c>
      <c r="J474" s="66">
        <f t="shared" si="103"/>
        <v>0</v>
      </c>
      <c r="K474" s="67">
        <f t="shared" si="103"/>
        <v>0</v>
      </c>
      <c r="L474" s="34">
        <f t="shared" si="103"/>
        <v>0</v>
      </c>
      <c r="M474" s="34">
        <f t="shared" si="103"/>
        <v>0</v>
      </c>
      <c r="N474" s="34">
        <f t="shared" si="103"/>
        <v>0</v>
      </c>
      <c r="O474" s="34">
        <f t="shared" si="103"/>
        <v>0</v>
      </c>
      <c r="P474" s="34">
        <f t="shared" si="103"/>
        <v>0</v>
      </c>
      <c r="Q474" s="34">
        <f t="shared" si="103"/>
        <v>0</v>
      </c>
      <c r="R474" s="34">
        <f t="shared" si="103"/>
        <v>0</v>
      </c>
      <c r="S474" s="34">
        <f t="shared" si="103"/>
        <v>0</v>
      </c>
      <c r="T474" s="34">
        <f t="shared" si="103"/>
        <v>0</v>
      </c>
      <c r="U474" s="34">
        <f t="shared" si="103"/>
        <v>0</v>
      </c>
      <c r="V474" s="34">
        <f t="shared" si="103"/>
        <v>0</v>
      </c>
      <c r="W474" s="33">
        <f t="shared" si="103"/>
        <v>0</v>
      </c>
      <c r="Y474" s="370"/>
    </row>
    <row r="475" spans="2:25" s="72" customFormat="1" outlineLevel="1" x14ac:dyDescent="0.2">
      <c r="B475" s="25"/>
      <c r="C475" s="23"/>
      <c r="D475" s="23"/>
      <c r="E475" s="24"/>
      <c r="F475" s="27" t="s">
        <v>177</v>
      </c>
      <c r="G475" s="340"/>
      <c r="H475" s="358"/>
      <c r="I475" s="359"/>
      <c r="J475" s="359"/>
      <c r="K475" s="362"/>
      <c r="L475" s="358"/>
      <c r="M475" s="360"/>
      <c r="N475" s="359"/>
      <c r="O475" s="359"/>
      <c r="P475" s="359"/>
      <c r="Q475" s="359"/>
      <c r="R475" s="359"/>
      <c r="S475" s="359"/>
      <c r="T475" s="359"/>
      <c r="U475" s="358"/>
      <c r="V475" s="362"/>
      <c r="W475" s="363"/>
      <c r="Y475" s="367"/>
    </row>
    <row r="476" spans="2:25" s="72" customFormat="1" outlineLevel="1" x14ac:dyDescent="0.2">
      <c r="B476" s="25"/>
      <c r="C476" s="23"/>
      <c r="D476" s="23"/>
      <c r="E476" s="24"/>
      <c r="F476" s="27" t="s">
        <v>182</v>
      </c>
      <c r="G476" s="340"/>
      <c r="H476" s="358"/>
      <c r="I476" s="359"/>
      <c r="J476" s="359"/>
      <c r="K476" s="362"/>
      <c r="L476" s="358"/>
      <c r="M476" s="360"/>
      <c r="N476" s="359"/>
      <c r="O476" s="359"/>
      <c r="P476" s="359"/>
      <c r="Q476" s="359"/>
      <c r="R476" s="359"/>
      <c r="S476" s="359"/>
      <c r="T476" s="359"/>
      <c r="U476" s="358"/>
      <c r="V476" s="362"/>
      <c r="W476" s="363"/>
      <c r="Y476" s="367"/>
    </row>
    <row r="477" spans="2:25" s="72" customFormat="1" x14ac:dyDescent="0.2">
      <c r="B477" s="25"/>
      <c r="C477" s="23"/>
      <c r="D477" s="23"/>
      <c r="E477" s="24" t="s">
        <v>186</v>
      </c>
      <c r="F477" s="24"/>
      <c r="G477" s="69">
        <f t="shared" ref="G477:W477" si="104">SUBTOTAL(9,G478:G479)</f>
        <v>0</v>
      </c>
      <c r="H477" s="70">
        <f t="shared" si="104"/>
        <v>0</v>
      </c>
      <c r="I477" s="66">
        <f t="shared" si="104"/>
        <v>0</v>
      </c>
      <c r="J477" s="66">
        <f t="shared" si="104"/>
        <v>0</v>
      </c>
      <c r="K477" s="67">
        <f t="shared" si="104"/>
        <v>0</v>
      </c>
      <c r="L477" s="34">
        <f t="shared" si="104"/>
        <v>0</v>
      </c>
      <c r="M477" s="34">
        <f t="shared" si="104"/>
        <v>0</v>
      </c>
      <c r="N477" s="34">
        <f t="shared" si="104"/>
        <v>0</v>
      </c>
      <c r="O477" s="34">
        <f t="shared" si="104"/>
        <v>0</v>
      </c>
      <c r="P477" s="34">
        <f t="shared" si="104"/>
        <v>0</v>
      </c>
      <c r="Q477" s="34">
        <f t="shared" si="104"/>
        <v>0</v>
      </c>
      <c r="R477" s="34">
        <f t="shared" si="104"/>
        <v>0</v>
      </c>
      <c r="S477" s="34">
        <f t="shared" si="104"/>
        <v>0</v>
      </c>
      <c r="T477" s="34">
        <f t="shared" si="104"/>
        <v>0</v>
      </c>
      <c r="U477" s="34">
        <f t="shared" si="104"/>
        <v>0</v>
      </c>
      <c r="V477" s="34">
        <f t="shared" si="104"/>
        <v>0</v>
      </c>
      <c r="W477" s="33">
        <f t="shared" si="104"/>
        <v>0</v>
      </c>
      <c r="Y477" s="370"/>
    </row>
    <row r="478" spans="2:25" s="72" customFormat="1" outlineLevel="1" x14ac:dyDescent="0.2">
      <c r="B478" s="25"/>
      <c r="C478" s="23"/>
      <c r="D478" s="23"/>
      <c r="E478" s="24"/>
      <c r="F478" s="27" t="s">
        <v>178</v>
      </c>
      <c r="G478" s="340"/>
      <c r="H478" s="358"/>
      <c r="I478" s="359"/>
      <c r="J478" s="359"/>
      <c r="K478" s="362"/>
      <c r="L478" s="358"/>
      <c r="M478" s="360"/>
      <c r="N478" s="359"/>
      <c r="O478" s="359"/>
      <c r="P478" s="359"/>
      <c r="Q478" s="359"/>
      <c r="R478" s="359"/>
      <c r="S478" s="359"/>
      <c r="T478" s="359"/>
      <c r="U478" s="358"/>
      <c r="V478" s="362"/>
      <c r="W478" s="363"/>
      <c r="Y478" s="367"/>
    </row>
    <row r="479" spans="2:25" s="72" customFormat="1" outlineLevel="1" x14ac:dyDescent="0.2">
      <c r="B479" s="25"/>
      <c r="C479" s="23"/>
      <c r="D479" s="23"/>
      <c r="E479" s="24"/>
      <c r="F479" s="27" t="s">
        <v>181</v>
      </c>
      <c r="G479" s="340"/>
      <c r="H479" s="358"/>
      <c r="I479" s="359"/>
      <c r="J479" s="359"/>
      <c r="K479" s="362"/>
      <c r="L479" s="358"/>
      <c r="M479" s="360"/>
      <c r="N479" s="359"/>
      <c r="O479" s="359"/>
      <c r="P479" s="359"/>
      <c r="Q479" s="359"/>
      <c r="R479" s="359"/>
      <c r="S479" s="359"/>
      <c r="T479" s="359"/>
      <c r="U479" s="358"/>
      <c r="V479" s="362"/>
      <c r="W479" s="363"/>
      <c r="Y479" s="367"/>
    </row>
    <row r="480" spans="2:25" s="72" customFormat="1" x14ac:dyDescent="0.2">
      <c r="B480" s="25"/>
      <c r="C480" s="23"/>
      <c r="D480" s="23"/>
      <c r="E480" s="24" t="s">
        <v>187</v>
      </c>
      <c r="F480" s="24"/>
      <c r="G480" s="69">
        <f t="shared" ref="G480:W480" si="105">SUBTOTAL(9,G481:G482)</f>
        <v>0</v>
      </c>
      <c r="H480" s="70">
        <f t="shared" si="105"/>
        <v>0</v>
      </c>
      <c r="I480" s="66">
        <f t="shared" si="105"/>
        <v>0</v>
      </c>
      <c r="J480" s="66">
        <f t="shared" si="105"/>
        <v>0</v>
      </c>
      <c r="K480" s="67">
        <f t="shared" si="105"/>
        <v>0</v>
      </c>
      <c r="L480" s="34">
        <f t="shared" si="105"/>
        <v>0</v>
      </c>
      <c r="M480" s="34">
        <f t="shared" si="105"/>
        <v>0</v>
      </c>
      <c r="N480" s="34">
        <f t="shared" si="105"/>
        <v>0</v>
      </c>
      <c r="O480" s="34">
        <f t="shared" si="105"/>
        <v>0</v>
      </c>
      <c r="P480" s="34">
        <f t="shared" si="105"/>
        <v>0</v>
      </c>
      <c r="Q480" s="34">
        <f t="shared" si="105"/>
        <v>0</v>
      </c>
      <c r="R480" s="34">
        <f t="shared" si="105"/>
        <v>0</v>
      </c>
      <c r="S480" s="34">
        <f t="shared" si="105"/>
        <v>0</v>
      </c>
      <c r="T480" s="34">
        <f t="shared" si="105"/>
        <v>0</v>
      </c>
      <c r="U480" s="34">
        <f t="shared" si="105"/>
        <v>0</v>
      </c>
      <c r="V480" s="34">
        <f t="shared" si="105"/>
        <v>0</v>
      </c>
      <c r="W480" s="33">
        <f t="shared" si="105"/>
        <v>0</v>
      </c>
      <c r="Y480" s="370"/>
    </row>
    <row r="481" spans="2:25" s="72" customFormat="1" outlineLevel="1" x14ac:dyDescent="0.2">
      <c r="B481" s="25"/>
      <c r="C481" s="23"/>
      <c r="D481" s="23"/>
      <c r="E481" s="24"/>
      <c r="F481" s="27" t="s">
        <v>179</v>
      </c>
      <c r="G481" s="340"/>
      <c r="H481" s="358"/>
      <c r="I481" s="359"/>
      <c r="J481" s="359"/>
      <c r="K481" s="362"/>
      <c r="L481" s="358"/>
      <c r="M481" s="360"/>
      <c r="N481" s="359"/>
      <c r="O481" s="359"/>
      <c r="P481" s="359"/>
      <c r="Q481" s="359"/>
      <c r="R481" s="359"/>
      <c r="S481" s="359"/>
      <c r="T481" s="359"/>
      <c r="U481" s="358"/>
      <c r="V481" s="362"/>
      <c r="W481" s="363"/>
      <c r="Y481" s="367"/>
    </row>
    <row r="482" spans="2:25" s="72" customFormat="1" outlineLevel="1" x14ac:dyDescent="0.2">
      <c r="B482" s="25"/>
      <c r="C482" s="23"/>
      <c r="D482" s="23"/>
      <c r="E482" s="24"/>
      <c r="F482" s="27" t="s">
        <v>188</v>
      </c>
      <c r="G482" s="340"/>
      <c r="H482" s="358"/>
      <c r="I482" s="359"/>
      <c r="J482" s="359"/>
      <c r="K482" s="362"/>
      <c r="L482" s="358"/>
      <c r="M482" s="360"/>
      <c r="N482" s="359"/>
      <c r="O482" s="359"/>
      <c r="P482" s="359"/>
      <c r="Q482" s="359"/>
      <c r="R482" s="359"/>
      <c r="S482" s="359"/>
      <c r="T482" s="359"/>
      <c r="U482" s="358"/>
      <c r="V482" s="362"/>
      <c r="W482" s="363"/>
      <c r="Y482" s="367"/>
    </row>
    <row r="483" spans="2:25" s="72" customFormat="1" x14ac:dyDescent="0.2">
      <c r="B483" s="25"/>
      <c r="C483" s="23"/>
      <c r="D483" s="23"/>
      <c r="E483" s="24" t="s">
        <v>341</v>
      </c>
      <c r="F483" s="24"/>
      <c r="G483" s="69">
        <f t="shared" ref="G483:W483" si="106">SUBTOTAL(9,G484:G485)</f>
        <v>0</v>
      </c>
      <c r="H483" s="70">
        <f t="shared" si="106"/>
        <v>0</v>
      </c>
      <c r="I483" s="66">
        <f t="shared" si="106"/>
        <v>0</v>
      </c>
      <c r="J483" s="66">
        <f t="shared" si="106"/>
        <v>0</v>
      </c>
      <c r="K483" s="67">
        <f t="shared" si="106"/>
        <v>0</v>
      </c>
      <c r="L483" s="34">
        <f t="shared" si="106"/>
        <v>0</v>
      </c>
      <c r="M483" s="34">
        <f t="shared" si="106"/>
        <v>0</v>
      </c>
      <c r="N483" s="34">
        <f t="shared" si="106"/>
        <v>0</v>
      </c>
      <c r="O483" s="34">
        <f t="shared" si="106"/>
        <v>0</v>
      </c>
      <c r="P483" s="34">
        <f t="shared" si="106"/>
        <v>0</v>
      </c>
      <c r="Q483" s="34">
        <f t="shared" si="106"/>
        <v>0</v>
      </c>
      <c r="R483" s="34">
        <f t="shared" si="106"/>
        <v>0</v>
      </c>
      <c r="S483" s="34">
        <f t="shared" si="106"/>
        <v>0</v>
      </c>
      <c r="T483" s="34">
        <f t="shared" si="106"/>
        <v>0</v>
      </c>
      <c r="U483" s="34">
        <f t="shared" si="106"/>
        <v>0</v>
      </c>
      <c r="V483" s="34">
        <f t="shared" si="106"/>
        <v>0</v>
      </c>
      <c r="W483" s="33">
        <f t="shared" si="106"/>
        <v>0</v>
      </c>
      <c r="Y483" s="370"/>
    </row>
    <row r="484" spans="2:25" s="72" customFormat="1" outlineLevel="1" x14ac:dyDescent="0.2">
      <c r="B484" s="25"/>
      <c r="C484" s="23"/>
      <c r="D484" s="23"/>
      <c r="E484" s="24"/>
      <c r="F484" s="27" t="s">
        <v>342</v>
      </c>
      <c r="G484" s="340"/>
      <c r="H484" s="358"/>
      <c r="I484" s="359"/>
      <c r="J484" s="359"/>
      <c r="K484" s="362"/>
      <c r="L484" s="358"/>
      <c r="M484" s="360"/>
      <c r="N484" s="359"/>
      <c r="O484" s="359"/>
      <c r="P484" s="359"/>
      <c r="Q484" s="359"/>
      <c r="R484" s="359"/>
      <c r="S484" s="359"/>
      <c r="T484" s="359"/>
      <c r="U484" s="358"/>
      <c r="V484" s="362"/>
      <c r="W484" s="363"/>
      <c r="Y484" s="367"/>
    </row>
    <row r="485" spans="2:25" s="72" customFormat="1" outlineLevel="1" x14ac:dyDescent="0.2">
      <c r="B485" s="25"/>
      <c r="C485" s="23"/>
      <c r="D485" s="23"/>
      <c r="E485" s="24"/>
      <c r="F485" s="27" t="s">
        <v>343</v>
      </c>
      <c r="G485" s="340"/>
      <c r="H485" s="358"/>
      <c r="I485" s="359"/>
      <c r="J485" s="359"/>
      <c r="K485" s="362"/>
      <c r="L485" s="358"/>
      <c r="M485" s="360"/>
      <c r="N485" s="359"/>
      <c r="O485" s="359"/>
      <c r="P485" s="359"/>
      <c r="Q485" s="359"/>
      <c r="R485" s="359"/>
      <c r="S485" s="359"/>
      <c r="T485" s="359"/>
      <c r="U485" s="358"/>
      <c r="V485" s="362"/>
      <c r="W485" s="363"/>
      <c r="Y485" s="367"/>
    </row>
    <row r="486" spans="2:25" s="72" customFormat="1" x14ac:dyDescent="0.2">
      <c r="B486" s="25"/>
      <c r="C486" s="23"/>
      <c r="D486" s="23"/>
      <c r="E486" s="24" t="s">
        <v>344</v>
      </c>
      <c r="F486" s="24"/>
      <c r="G486" s="69">
        <f t="shared" ref="G486:W486" si="107">SUBTOTAL(9,G487:G488)</f>
        <v>0</v>
      </c>
      <c r="H486" s="70">
        <f t="shared" si="107"/>
        <v>0</v>
      </c>
      <c r="I486" s="66">
        <f t="shared" si="107"/>
        <v>0</v>
      </c>
      <c r="J486" s="66">
        <f t="shared" si="107"/>
        <v>0</v>
      </c>
      <c r="K486" s="67">
        <f t="shared" si="107"/>
        <v>0</v>
      </c>
      <c r="L486" s="34">
        <f t="shared" si="107"/>
        <v>0</v>
      </c>
      <c r="M486" s="34">
        <f t="shared" si="107"/>
        <v>0</v>
      </c>
      <c r="N486" s="34">
        <f t="shared" si="107"/>
        <v>0</v>
      </c>
      <c r="O486" s="34">
        <f t="shared" si="107"/>
        <v>0</v>
      </c>
      <c r="P486" s="34">
        <f t="shared" si="107"/>
        <v>0</v>
      </c>
      <c r="Q486" s="34">
        <f t="shared" si="107"/>
        <v>0</v>
      </c>
      <c r="R486" s="34">
        <f t="shared" si="107"/>
        <v>0</v>
      </c>
      <c r="S486" s="34">
        <f t="shared" si="107"/>
        <v>0</v>
      </c>
      <c r="T486" s="34">
        <f t="shared" si="107"/>
        <v>0</v>
      </c>
      <c r="U486" s="34">
        <f t="shared" si="107"/>
        <v>0</v>
      </c>
      <c r="V486" s="34">
        <f t="shared" si="107"/>
        <v>0</v>
      </c>
      <c r="W486" s="33">
        <f t="shared" si="107"/>
        <v>0</v>
      </c>
      <c r="Y486" s="370"/>
    </row>
    <row r="487" spans="2:25" s="72" customFormat="1" outlineLevel="1" x14ac:dyDescent="0.2">
      <c r="B487" s="25"/>
      <c r="C487" s="23"/>
      <c r="D487" s="23"/>
      <c r="E487" s="24"/>
      <c r="F487" s="27" t="s">
        <v>345</v>
      </c>
      <c r="G487" s="340"/>
      <c r="H487" s="358"/>
      <c r="I487" s="359"/>
      <c r="J487" s="359"/>
      <c r="K487" s="362"/>
      <c r="L487" s="358"/>
      <c r="M487" s="360"/>
      <c r="N487" s="359"/>
      <c r="O487" s="359"/>
      <c r="P487" s="359"/>
      <c r="Q487" s="359"/>
      <c r="R487" s="359"/>
      <c r="S487" s="359"/>
      <c r="T487" s="359"/>
      <c r="U487" s="358"/>
      <c r="V487" s="362"/>
      <c r="W487" s="363"/>
      <c r="Y487" s="367"/>
    </row>
    <row r="488" spans="2:25" s="72" customFormat="1" outlineLevel="1" x14ac:dyDescent="0.2">
      <c r="B488" s="25"/>
      <c r="C488" s="23"/>
      <c r="D488" s="23"/>
      <c r="E488" s="24"/>
      <c r="F488" s="27" t="s">
        <v>346</v>
      </c>
      <c r="G488" s="340"/>
      <c r="H488" s="358"/>
      <c r="I488" s="359"/>
      <c r="J488" s="359"/>
      <c r="K488" s="362"/>
      <c r="L488" s="358"/>
      <c r="M488" s="360"/>
      <c r="N488" s="359"/>
      <c r="O488" s="359"/>
      <c r="P488" s="359"/>
      <c r="Q488" s="359"/>
      <c r="R488" s="359"/>
      <c r="S488" s="359"/>
      <c r="T488" s="359"/>
      <c r="U488" s="358"/>
      <c r="V488" s="362"/>
      <c r="W488" s="363"/>
      <c r="Y488" s="367"/>
    </row>
    <row r="489" spans="2:25" s="72" customFormat="1" x14ac:dyDescent="0.2">
      <c r="B489" s="25"/>
      <c r="C489" s="23"/>
      <c r="D489" s="23" t="s">
        <v>63</v>
      </c>
      <c r="E489" s="24"/>
      <c r="F489" s="24"/>
      <c r="G489" s="69">
        <f>SUBTOTAL(9,G490:G492)</f>
        <v>0</v>
      </c>
      <c r="H489" s="66">
        <f t="shared" ref="H489:W489" si="108">SUBTOTAL(9,H490:H492)</f>
        <v>0</v>
      </c>
      <c r="I489" s="66">
        <f t="shared" si="108"/>
        <v>0</v>
      </c>
      <c r="J489" s="66">
        <f t="shared" si="108"/>
        <v>0</v>
      </c>
      <c r="K489" s="67">
        <f t="shared" si="108"/>
        <v>0</v>
      </c>
      <c r="L489" s="34">
        <f t="shared" si="108"/>
        <v>0</v>
      </c>
      <c r="M489" s="34">
        <f t="shared" si="108"/>
        <v>0</v>
      </c>
      <c r="N489" s="34">
        <f t="shared" si="108"/>
        <v>0</v>
      </c>
      <c r="O489" s="34">
        <f t="shared" si="108"/>
        <v>0</v>
      </c>
      <c r="P489" s="34">
        <f t="shared" si="108"/>
        <v>0</v>
      </c>
      <c r="Q489" s="34">
        <f t="shared" si="108"/>
        <v>0</v>
      </c>
      <c r="R489" s="34">
        <f t="shared" si="108"/>
        <v>0</v>
      </c>
      <c r="S489" s="34">
        <f t="shared" si="108"/>
        <v>0</v>
      </c>
      <c r="T489" s="34">
        <f t="shared" si="108"/>
        <v>0</v>
      </c>
      <c r="U489" s="34">
        <f t="shared" si="108"/>
        <v>0</v>
      </c>
      <c r="V489" s="37">
        <f t="shared" si="108"/>
        <v>0</v>
      </c>
      <c r="W489" s="37">
        <f t="shared" si="108"/>
        <v>0</v>
      </c>
      <c r="Y489" s="370"/>
    </row>
    <row r="490" spans="2:25" s="72" customFormat="1" outlineLevel="1" x14ac:dyDescent="0.2">
      <c r="B490" s="25"/>
      <c r="C490" s="23"/>
      <c r="D490" s="23"/>
      <c r="E490" s="24"/>
      <c r="F490" s="27" t="s">
        <v>190</v>
      </c>
      <c r="G490" s="340"/>
      <c r="H490" s="358"/>
      <c r="I490" s="359"/>
      <c r="J490" s="359"/>
      <c r="K490" s="362"/>
      <c r="L490" s="358"/>
      <c r="M490" s="360"/>
      <c r="N490" s="359"/>
      <c r="O490" s="359"/>
      <c r="P490" s="359"/>
      <c r="Q490" s="359"/>
      <c r="R490" s="359"/>
      <c r="S490" s="359"/>
      <c r="T490" s="359"/>
      <c r="U490" s="358"/>
      <c r="V490" s="362"/>
      <c r="W490" s="363"/>
      <c r="Y490" s="367"/>
    </row>
    <row r="491" spans="2:25" s="72" customFormat="1" outlineLevel="1" x14ac:dyDescent="0.2">
      <c r="B491" s="25"/>
      <c r="C491" s="23"/>
      <c r="D491" s="23"/>
      <c r="E491" s="24"/>
      <c r="F491" s="27" t="s">
        <v>191</v>
      </c>
      <c r="G491" s="340"/>
      <c r="H491" s="358"/>
      <c r="I491" s="359"/>
      <c r="J491" s="359"/>
      <c r="K491" s="362"/>
      <c r="L491" s="358"/>
      <c r="M491" s="360"/>
      <c r="N491" s="359"/>
      <c r="O491" s="359"/>
      <c r="P491" s="359"/>
      <c r="Q491" s="359"/>
      <c r="R491" s="359"/>
      <c r="S491" s="359"/>
      <c r="T491" s="359"/>
      <c r="U491" s="358"/>
      <c r="V491" s="362"/>
      <c r="W491" s="363"/>
      <c r="Y491" s="367"/>
    </row>
    <row r="492" spans="2:25" s="72" customFormat="1" outlineLevel="1" x14ac:dyDescent="0.2">
      <c r="B492" s="25"/>
      <c r="C492" s="23"/>
      <c r="D492" s="23"/>
      <c r="E492" s="24"/>
      <c r="F492" s="27" t="s">
        <v>189</v>
      </c>
      <c r="G492" s="340"/>
      <c r="H492" s="358"/>
      <c r="I492" s="359"/>
      <c r="J492" s="359"/>
      <c r="K492" s="362"/>
      <c r="L492" s="358"/>
      <c r="M492" s="360"/>
      <c r="N492" s="359"/>
      <c r="O492" s="359"/>
      <c r="P492" s="359"/>
      <c r="Q492" s="359"/>
      <c r="R492" s="359"/>
      <c r="S492" s="359"/>
      <c r="T492" s="359"/>
      <c r="U492" s="358"/>
      <c r="V492" s="362"/>
      <c r="W492" s="363"/>
      <c r="Y492" s="367"/>
    </row>
    <row r="493" spans="2:25" s="72" customFormat="1" ht="13.5" customHeight="1" x14ac:dyDescent="0.2">
      <c r="B493" s="25"/>
      <c r="C493" s="64"/>
      <c r="D493" s="23" t="s">
        <v>192</v>
      </c>
      <c r="E493" s="24"/>
      <c r="F493" s="24"/>
      <c r="G493" s="69">
        <f>SUBTOTAL(9,G494:G495)</f>
        <v>0</v>
      </c>
      <c r="H493" s="66">
        <f t="shared" ref="H493:W493" si="109">SUBTOTAL(9,H494:H495)</f>
        <v>0</v>
      </c>
      <c r="I493" s="66">
        <f t="shared" si="109"/>
        <v>0</v>
      </c>
      <c r="J493" s="66">
        <f t="shared" si="109"/>
        <v>0</v>
      </c>
      <c r="K493" s="67">
        <f t="shared" si="109"/>
        <v>0</v>
      </c>
      <c r="L493" s="34">
        <f t="shared" si="109"/>
        <v>0</v>
      </c>
      <c r="M493" s="34">
        <f t="shared" si="109"/>
        <v>0</v>
      </c>
      <c r="N493" s="34">
        <f t="shared" si="109"/>
        <v>0</v>
      </c>
      <c r="O493" s="34">
        <f t="shared" si="109"/>
        <v>0</v>
      </c>
      <c r="P493" s="34">
        <f t="shared" si="109"/>
        <v>0</v>
      </c>
      <c r="Q493" s="34">
        <f t="shared" si="109"/>
        <v>0</v>
      </c>
      <c r="R493" s="34">
        <f t="shared" si="109"/>
        <v>0</v>
      </c>
      <c r="S493" s="34">
        <f t="shared" si="109"/>
        <v>0</v>
      </c>
      <c r="T493" s="34">
        <f t="shared" si="109"/>
        <v>0</v>
      </c>
      <c r="U493" s="34">
        <f t="shared" si="109"/>
        <v>0</v>
      </c>
      <c r="V493" s="37">
        <f t="shared" si="109"/>
        <v>0</v>
      </c>
      <c r="W493" s="37">
        <f t="shared" si="109"/>
        <v>0</v>
      </c>
      <c r="Y493" s="370"/>
    </row>
    <row r="494" spans="2:25" s="72" customFormat="1" outlineLevel="1" x14ac:dyDescent="0.2">
      <c r="B494" s="25"/>
      <c r="C494" s="23"/>
      <c r="D494" s="23"/>
      <c r="E494" s="24"/>
      <c r="F494" s="27" t="s">
        <v>193</v>
      </c>
      <c r="G494" s="340"/>
      <c r="H494" s="358"/>
      <c r="I494" s="359"/>
      <c r="J494" s="359"/>
      <c r="K494" s="362"/>
      <c r="L494" s="358"/>
      <c r="M494" s="360"/>
      <c r="N494" s="359"/>
      <c r="O494" s="359"/>
      <c r="P494" s="359"/>
      <c r="Q494" s="359"/>
      <c r="R494" s="359"/>
      <c r="S494" s="359"/>
      <c r="T494" s="359"/>
      <c r="U494" s="358"/>
      <c r="V494" s="362"/>
      <c r="W494" s="363"/>
      <c r="Y494" s="367"/>
    </row>
    <row r="495" spans="2:25" s="72" customFormat="1" outlineLevel="1" x14ac:dyDescent="0.2">
      <c r="B495" s="25"/>
      <c r="C495" s="23"/>
      <c r="D495" s="23"/>
      <c r="E495" s="24"/>
      <c r="F495" s="27" t="s">
        <v>194</v>
      </c>
      <c r="G495" s="340"/>
      <c r="H495" s="358"/>
      <c r="I495" s="359"/>
      <c r="J495" s="359"/>
      <c r="K495" s="362"/>
      <c r="L495" s="358"/>
      <c r="M495" s="360"/>
      <c r="N495" s="359"/>
      <c r="O495" s="359"/>
      <c r="P495" s="359"/>
      <c r="Q495" s="359"/>
      <c r="R495" s="359"/>
      <c r="S495" s="359"/>
      <c r="T495" s="359"/>
      <c r="U495" s="358"/>
      <c r="V495" s="362"/>
      <c r="W495" s="363"/>
      <c r="Y495" s="367"/>
    </row>
    <row r="496" spans="2:25" s="72" customFormat="1" x14ac:dyDescent="0.2">
      <c r="B496" s="25"/>
      <c r="C496" s="23" t="s">
        <v>145</v>
      </c>
      <c r="D496" s="23"/>
      <c r="E496" s="24"/>
      <c r="F496" s="64"/>
      <c r="G496" s="69"/>
      <c r="H496" s="66"/>
      <c r="I496" s="66"/>
      <c r="J496" s="66"/>
      <c r="K496" s="67"/>
      <c r="L496" s="34"/>
      <c r="M496" s="34"/>
      <c r="N496" s="34"/>
      <c r="O496" s="34"/>
      <c r="P496" s="34"/>
      <c r="Q496" s="34"/>
      <c r="R496" s="34"/>
      <c r="S496" s="34"/>
      <c r="T496" s="34"/>
      <c r="U496" s="34"/>
      <c r="V496" s="37"/>
      <c r="W496" s="37"/>
      <c r="Y496" s="584"/>
    </row>
    <row r="497" spans="2:25" s="72" customFormat="1" x14ac:dyDescent="0.2">
      <c r="B497" s="25"/>
      <c r="C497" s="23"/>
      <c r="D497" s="23" t="s">
        <v>146</v>
      </c>
      <c r="E497" s="24"/>
      <c r="F497" s="64"/>
      <c r="G497" s="69">
        <f>SUBTOTAL(9,G498:G499)</f>
        <v>0</v>
      </c>
      <c r="H497" s="70">
        <f t="shared" ref="H497:W497" si="110">SUBTOTAL(9,H499)</f>
        <v>0</v>
      </c>
      <c r="I497" s="66">
        <f t="shared" si="110"/>
        <v>0</v>
      </c>
      <c r="J497" s="66">
        <f t="shared" si="110"/>
        <v>0</v>
      </c>
      <c r="K497" s="67">
        <f t="shared" si="110"/>
        <v>0</v>
      </c>
      <c r="L497" s="34">
        <f t="shared" si="110"/>
        <v>0</v>
      </c>
      <c r="M497" s="34">
        <f t="shared" si="110"/>
        <v>0</v>
      </c>
      <c r="N497" s="34">
        <f t="shared" si="110"/>
        <v>0</v>
      </c>
      <c r="O497" s="34">
        <f t="shared" si="110"/>
        <v>0</v>
      </c>
      <c r="P497" s="34">
        <f t="shared" si="110"/>
        <v>0</v>
      </c>
      <c r="Q497" s="34">
        <f t="shared" si="110"/>
        <v>0</v>
      </c>
      <c r="R497" s="34">
        <f t="shared" si="110"/>
        <v>0</v>
      </c>
      <c r="S497" s="34">
        <f t="shared" si="110"/>
        <v>0</v>
      </c>
      <c r="T497" s="34">
        <f t="shared" si="110"/>
        <v>0</v>
      </c>
      <c r="U497" s="34">
        <f t="shared" si="110"/>
        <v>0</v>
      </c>
      <c r="V497" s="34">
        <f t="shared" si="110"/>
        <v>0</v>
      </c>
      <c r="W497" s="33">
        <f t="shared" si="110"/>
        <v>0</v>
      </c>
      <c r="Y497" s="583"/>
    </row>
    <row r="498" spans="2:25" s="72" customFormat="1" outlineLevel="1" x14ac:dyDescent="0.2">
      <c r="B498" s="25"/>
      <c r="C498" s="24"/>
      <c r="D498" s="24"/>
      <c r="E498" s="24"/>
      <c r="F498" s="28" t="s">
        <v>196</v>
      </c>
      <c r="G498" s="341"/>
      <c r="H498" s="66"/>
      <c r="I498" s="66"/>
      <c r="J498" s="66"/>
      <c r="K498" s="67"/>
      <c r="L498" s="34"/>
      <c r="M498" s="34"/>
      <c r="N498" s="34"/>
      <c r="O498" s="34"/>
      <c r="P498" s="34"/>
      <c r="Q498" s="34"/>
      <c r="R498" s="34"/>
      <c r="S498" s="34"/>
      <c r="T498" s="34"/>
      <c r="U498" s="34"/>
      <c r="V498" s="37"/>
      <c r="W498" s="37"/>
      <c r="Y498" s="367"/>
    </row>
    <row r="499" spans="2:25" s="72" customFormat="1" outlineLevel="1" x14ac:dyDescent="0.2">
      <c r="B499" s="25"/>
      <c r="C499" s="24"/>
      <c r="D499" s="24"/>
      <c r="E499" s="24"/>
      <c r="F499" s="27" t="s">
        <v>208</v>
      </c>
      <c r="G499" s="340"/>
      <c r="H499" s="358"/>
      <c r="I499" s="359"/>
      <c r="J499" s="359"/>
      <c r="K499" s="362"/>
      <c r="L499" s="358"/>
      <c r="M499" s="360"/>
      <c r="N499" s="359"/>
      <c r="O499" s="359"/>
      <c r="P499" s="359"/>
      <c r="Q499" s="359"/>
      <c r="R499" s="359"/>
      <c r="S499" s="359"/>
      <c r="T499" s="358"/>
      <c r="U499" s="359"/>
      <c r="V499" s="362"/>
      <c r="W499" s="363"/>
      <c r="Y499" s="367"/>
    </row>
    <row r="500" spans="2:25" s="72" customFormat="1" x14ac:dyDescent="0.2">
      <c r="B500" s="25"/>
      <c r="C500" s="24"/>
      <c r="D500" s="23" t="s">
        <v>69</v>
      </c>
      <c r="E500" s="24"/>
      <c r="F500" s="24"/>
      <c r="G500" s="69">
        <f>SUBTOTAL(9,G501:G503)</f>
        <v>0</v>
      </c>
      <c r="H500" s="70">
        <f t="shared" ref="H500:W500" si="111">SUBTOTAL(9,H501:H503)</f>
        <v>0</v>
      </c>
      <c r="I500" s="66">
        <f t="shared" si="111"/>
        <v>0</v>
      </c>
      <c r="J500" s="66">
        <f t="shared" si="111"/>
        <v>0</v>
      </c>
      <c r="K500" s="67">
        <f t="shared" si="111"/>
        <v>0</v>
      </c>
      <c r="L500" s="34">
        <f t="shared" si="111"/>
        <v>0</v>
      </c>
      <c r="M500" s="34">
        <f t="shared" si="111"/>
        <v>0</v>
      </c>
      <c r="N500" s="34">
        <f t="shared" si="111"/>
        <v>0</v>
      </c>
      <c r="O500" s="34">
        <f t="shared" si="111"/>
        <v>0</v>
      </c>
      <c r="P500" s="34">
        <f t="shared" si="111"/>
        <v>0</v>
      </c>
      <c r="Q500" s="34">
        <f t="shared" si="111"/>
        <v>0</v>
      </c>
      <c r="R500" s="34">
        <f t="shared" si="111"/>
        <v>0</v>
      </c>
      <c r="S500" s="34">
        <f t="shared" si="111"/>
        <v>0</v>
      </c>
      <c r="T500" s="34">
        <f t="shared" si="111"/>
        <v>0</v>
      </c>
      <c r="U500" s="34">
        <f t="shared" si="111"/>
        <v>0</v>
      </c>
      <c r="V500" s="34">
        <f t="shared" si="111"/>
        <v>0</v>
      </c>
      <c r="W500" s="33">
        <f t="shared" si="111"/>
        <v>0</v>
      </c>
      <c r="Y500" s="370"/>
    </row>
    <row r="501" spans="2:25" s="72" customFormat="1" outlineLevel="1" x14ac:dyDescent="0.2">
      <c r="B501" s="25"/>
      <c r="C501" s="24"/>
      <c r="D501" s="24"/>
      <c r="E501" s="64"/>
      <c r="F501" s="27" t="s">
        <v>249</v>
      </c>
      <c r="G501" s="340"/>
      <c r="H501" s="358"/>
      <c r="I501" s="359"/>
      <c r="J501" s="359"/>
      <c r="K501" s="362"/>
      <c r="L501" s="358"/>
      <c r="M501" s="360"/>
      <c r="N501" s="359"/>
      <c r="O501" s="359"/>
      <c r="P501" s="359"/>
      <c r="Q501" s="359"/>
      <c r="R501" s="359"/>
      <c r="S501" s="359"/>
      <c r="T501" s="358"/>
      <c r="U501" s="359"/>
      <c r="V501" s="362"/>
      <c r="W501" s="363"/>
      <c r="Y501" s="367"/>
    </row>
    <row r="502" spans="2:25" s="72" customFormat="1" outlineLevel="1" x14ac:dyDescent="0.2">
      <c r="B502" s="25"/>
      <c r="C502" s="24"/>
      <c r="D502" s="24"/>
      <c r="E502" s="64"/>
      <c r="F502" s="27" t="s">
        <v>250</v>
      </c>
      <c r="G502" s="340"/>
      <c r="H502" s="358"/>
      <c r="I502" s="359"/>
      <c r="J502" s="359"/>
      <c r="K502" s="362"/>
      <c r="L502" s="358"/>
      <c r="M502" s="360"/>
      <c r="N502" s="359"/>
      <c r="O502" s="359"/>
      <c r="P502" s="359"/>
      <c r="Q502" s="359"/>
      <c r="R502" s="359"/>
      <c r="S502" s="359"/>
      <c r="T502" s="358"/>
      <c r="U502" s="359"/>
      <c r="V502" s="362"/>
      <c r="W502" s="363"/>
      <c r="Y502" s="367"/>
    </row>
    <row r="503" spans="2:25" s="72" customFormat="1" outlineLevel="1" x14ac:dyDescent="0.2">
      <c r="B503" s="25"/>
      <c r="C503" s="24"/>
      <c r="D503" s="24"/>
      <c r="E503" s="64"/>
      <c r="F503" s="27" t="s">
        <v>373</v>
      </c>
      <c r="G503" s="340"/>
      <c r="H503" s="70"/>
      <c r="I503" s="66"/>
      <c r="J503" s="66"/>
      <c r="K503" s="67"/>
      <c r="L503" s="34"/>
      <c r="M503" s="34"/>
      <c r="N503" s="34"/>
      <c r="O503" s="34"/>
      <c r="P503" s="34"/>
      <c r="Q503" s="34"/>
      <c r="R503" s="34"/>
      <c r="S503" s="34"/>
      <c r="T503" s="34"/>
      <c r="U503" s="34"/>
      <c r="V503" s="34"/>
      <c r="W503" s="33"/>
      <c r="Y503" s="367"/>
    </row>
    <row r="504" spans="2:25" s="72" customFormat="1" x14ac:dyDescent="0.2">
      <c r="B504" s="25"/>
      <c r="C504" s="24"/>
      <c r="D504" s="23" t="s">
        <v>205</v>
      </c>
      <c r="E504" s="64"/>
      <c r="F504" s="24"/>
      <c r="G504" s="69">
        <f>SUBTOTAL(9,G505:G507)</f>
        <v>0</v>
      </c>
      <c r="H504" s="66"/>
      <c r="I504" s="66"/>
      <c r="J504" s="66"/>
      <c r="K504" s="67"/>
      <c r="L504" s="34"/>
      <c r="M504" s="34"/>
      <c r="N504" s="34"/>
      <c r="O504" s="34"/>
      <c r="P504" s="34"/>
      <c r="Q504" s="34"/>
      <c r="R504" s="34"/>
      <c r="S504" s="34"/>
      <c r="T504" s="34"/>
      <c r="U504" s="34"/>
      <c r="V504" s="37"/>
      <c r="W504" s="37"/>
      <c r="Y504" s="370"/>
    </row>
    <row r="505" spans="2:25" s="72" customFormat="1" outlineLevel="1" x14ac:dyDescent="0.2">
      <c r="B505" s="25"/>
      <c r="C505" s="24"/>
      <c r="D505" s="23"/>
      <c r="E505" s="64"/>
      <c r="F505" s="27" t="s">
        <v>209</v>
      </c>
      <c r="G505" s="340"/>
      <c r="H505" s="66"/>
      <c r="I505" s="66"/>
      <c r="J505" s="66"/>
      <c r="K505" s="67"/>
      <c r="L505" s="34"/>
      <c r="M505" s="34"/>
      <c r="N505" s="34"/>
      <c r="O505" s="34"/>
      <c r="P505" s="34"/>
      <c r="Q505" s="34"/>
      <c r="R505" s="34"/>
      <c r="S505" s="34"/>
      <c r="T505" s="34"/>
      <c r="U505" s="34"/>
      <c r="V505" s="37"/>
      <c r="W505" s="37"/>
      <c r="Y505" s="367"/>
    </row>
    <row r="506" spans="2:25" s="72" customFormat="1" outlineLevel="1" x14ac:dyDescent="0.2">
      <c r="B506" s="25"/>
      <c r="C506" s="24"/>
      <c r="D506" s="24"/>
      <c r="E506" s="64"/>
      <c r="F506" s="27" t="s">
        <v>207</v>
      </c>
      <c r="G506" s="340"/>
      <c r="H506" s="66"/>
      <c r="I506" s="66"/>
      <c r="J506" s="66"/>
      <c r="K506" s="67"/>
      <c r="L506" s="34"/>
      <c r="M506" s="34"/>
      <c r="N506" s="34"/>
      <c r="O506" s="34"/>
      <c r="P506" s="34"/>
      <c r="Q506" s="34"/>
      <c r="R506" s="34"/>
      <c r="S506" s="34"/>
      <c r="T506" s="34"/>
      <c r="U506" s="34"/>
      <c r="V506" s="37"/>
      <c r="W506" s="37"/>
      <c r="Y506" s="367"/>
    </row>
    <row r="507" spans="2:25" s="72" customFormat="1" outlineLevel="1" x14ac:dyDescent="0.2">
      <c r="B507" s="25"/>
      <c r="C507" s="24"/>
      <c r="D507" s="24"/>
      <c r="E507" s="64"/>
      <c r="F507" s="27" t="s">
        <v>206</v>
      </c>
      <c r="G507" s="340"/>
      <c r="H507" s="66"/>
      <c r="I507" s="66"/>
      <c r="J507" s="66"/>
      <c r="K507" s="67"/>
      <c r="L507" s="34"/>
      <c r="M507" s="34"/>
      <c r="N507" s="34"/>
      <c r="O507" s="34"/>
      <c r="P507" s="34"/>
      <c r="Q507" s="34"/>
      <c r="R507" s="34"/>
      <c r="S507" s="34"/>
      <c r="T507" s="34"/>
      <c r="U507" s="34"/>
      <c r="V507" s="37"/>
      <c r="W507" s="37"/>
      <c r="Y507" s="367"/>
    </row>
    <row r="508" spans="2:25" s="72" customFormat="1" x14ac:dyDescent="0.2">
      <c r="B508" s="25"/>
      <c r="C508" s="24"/>
      <c r="D508" s="23" t="s">
        <v>145</v>
      </c>
      <c r="E508" s="64"/>
      <c r="F508" s="24"/>
      <c r="G508" s="69">
        <f>SUBTOTAL(9,G509)</f>
        <v>0</v>
      </c>
      <c r="H508" s="66"/>
      <c r="I508" s="66"/>
      <c r="J508" s="66"/>
      <c r="K508" s="67"/>
      <c r="L508" s="34"/>
      <c r="M508" s="34"/>
      <c r="N508" s="34"/>
      <c r="O508" s="34"/>
      <c r="P508" s="34"/>
      <c r="Q508" s="34"/>
      <c r="R508" s="34"/>
      <c r="S508" s="34"/>
      <c r="T508" s="34"/>
      <c r="U508" s="34"/>
      <c r="V508" s="37"/>
      <c r="W508" s="37"/>
      <c r="Y508" s="370"/>
    </row>
    <row r="509" spans="2:25" s="72" customFormat="1" outlineLevel="1" x14ac:dyDescent="0.2">
      <c r="B509" s="25"/>
      <c r="C509" s="24"/>
      <c r="D509" s="23"/>
      <c r="E509" s="64"/>
      <c r="F509" s="27" t="s">
        <v>145</v>
      </c>
      <c r="G509" s="340"/>
      <c r="H509" s="66"/>
      <c r="I509" s="66"/>
      <c r="J509" s="66"/>
      <c r="K509" s="67"/>
      <c r="L509" s="34"/>
      <c r="M509" s="34"/>
      <c r="N509" s="34"/>
      <c r="O509" s="34"/>
      <c r="P509" s="34"/>
      <c r="Q509" s="34"/>
      <c r="R509" s="34"/>
      <c r="S509" s="34"/>
      <c r="T509" s="34"/>
      <c r="U509" s="34"/>
      <c r="V509" s="37"/>
      <c r="W509" s="37"/>
      <c r="Y509" s="367"/>
    </row>
    <row r="510" spans="2:25" s="72" customFormat="1" outlineLevel="1" x14ac:dyDescent="0.2">
      <c r="B510" s="25"/>
      <c r="C510" s="24"/>
      <c r="D510" s="23"/>
      <c r="E510" s="64"/>
      <c r="F510" s="24"/>
      <c r="G510" s="435"/>
      <c r="H510" s="70"/>
      <c r="I510" s="66"/>
      <c r="J510" s="66"/>
      <c r="K510" s="67"/>
      <c r="L510" s="34"/>
      <c r="M510" s="34"/>
      <c r="N510" s="34"/>
      <c r="O510" s="34"/>
      <c r="P510" s="34"/>
      <c r="Q510" s="34"/>
      <c r="R510" s="34"/>
      <c r="S510" s="34"/>
      <c r="T510" s="34"/>
      <c r="U510" s="34"/>
      <c r="V510" s="34"/>
      <c r="W510" s="33"/>
      <c r="Y510" s="584"/>
    </row>
    <row r="511" spans="2:25" s="72" customFormat="1" outlineLevel="1" x14ac:dyDescent="0.2">
      <c r="B511" s="25"/>
      <c r="C511" s="23" t="s">
        <v>478</v>
      </c>
      <c r="D511" s="23"/>
      <c r="E511" s="64"/>
      <c r="F511" s="24"/>
      <c r="G511" s="435">
        <f>SUBTOTAL(9,G512:G514)</f>
        <v>0</v>
      </c>
      <c r="H511" s="70">
        <f t="shared" ref="H511:W511" si="112">SUBTOTAL(9,H512:H514)</f>
        <v>0</v>
      </c>
      <c r="I511" s="66">
        <f t="shared" si="112"/>
        <v>0</v>
      </c>
      <c r="J511" s="66">
        <f t="shared" si="112"/>
        <v>0</v>
      </c>
      <c r="K511" s="67">
        <f t="shared" si="112"/>
        <v>0</v>
      </c>
      <c r="L511" s="34">
        <f t="shared" si="112"/>
        <v>0</v>
      </c>
      <c r="M511" s="34">
        <f t="shared" si="112"/>
        <v>0</v>
      </c>
      <c r="N511" s="34">
        <f t="shared" si="112"/>
        <v>0</v>
      </c>
      <c r="O511" s="34">
        <f t="shared" si="112"/>
        <v>0</v>
      </c>
      <c r="P511" s="34">
        <f t="shared" si="112"/>
        <v>0</v>
      </c>
      <c r="Q511" s="34">
        <f t="shared" si="112"/>
        <v>0</v>
      </c>
      <c r="R511" s="34">
        <f t="shared" si="112"/>
        <v>0</v>
      </c>
      <c r="S511" s="34">
        <f t="shared" si="112"/>
        <v>0</v>
      </c>
      <c r="T511" s="34">
        <f t="shared" si="112"/>
        <v>0</v>
      </c>
      <c r="U511" s="34">
        <f t="shared" si="112"/>
        <v>0</v>
      </c>
      <c r="V511" s="34">
        <f t="shared" si="112"/>
        <v>0</v>
      </c>
      <c r="W511" s="33">
        <f t="shared" si="112"/>
        <v>0</v>
      </c>
      <c r="Y511" s="583"/>
    </row>
    <row r="512" spans="2:25" s="72" customFormat="1" outlineLevel="1" x14ac:dyDescent="0.2">
      <c r="B512" s="25"/>
      <c r="C512" s="24"/>
      <c r="D512" s="23"/>
      <c r="E512" s="64"/>
      <c r="F512" s="434" t="s">
        <v>474</v>
      </c>
      <c r="G512" s="337"/>
      <c r="H512" s="342"/>
      <c r="I512" s="343"/>
      <c r="J512" s="343"/>
      <c r="K512" s="344"/>
      <c r="L512" s="345"/>
      <c r="M512" s="346"/>
      <c r="N512" s="343"/>
      <c r="O512" s="343"/>
      <c r="P512" s="343"/>
      <c r="Q512" s="343"/>
      <c r="R512" s="343"/>
      <c r="S512" s="343"/>
      <c r="T512" s="343"/>
      <c r="U512" s="343"/>
      <c r="V512" s="347"/>
      <c r="W512" s="337"/>
      <c r="Y512" s="367"/>
    </row>
    <row r="513" spans="2:29" s="72" customFormat="1" outlineLevel="1" x14ac:dyDescent="0.2">
      <c r="B513" s="25"/>
      <c r="C513" s="24"/>
      <c r="D513" s="23"/>
      <c r="E513" s="64"/>
      <c r="F513" s="434" t="s">
        <v>475</v>
      </c>
      <c r="G513" s="337"/>
      <c r="H513" s="342"/>
      <c r="I513" s="343"/>
      <c r="J513" s="343"/>
      <c r="K513" s="344"/>
      <c r="L513" s="345"/>
      <c r="M513" s="346"/>
      <c r="N513" s="343"/>
      <c r="O513" s="343"/>
      <c r="P513" s="343"/>
      <c r="Q513" s="343"/>
      <c r="R513" s="343"/>
      <c r="S513" s="343"/>
      <c r="T513" s="343"/>
      <c r="U513" s="343"/>
      <c r="V513" s="347"/>
      <c r="W513" s="337"/>
      <c r="Y513" s="367"/>
    </row>
    <row r="514" spans="2:29" s="72" customFormat="1" outlineLevel="1" x14ac:dyDescent="0.2">
      <c r="B514" s="25"/>
      <c r="C514" s="24"/>
      <c r="D514" s="23"/>
      <c r="E514" s="64"/>
      <c r="F514" s="434" t="s">
        <v>476</v>
      </c>
      <c r="G514" s="337"/>
      <c r="H514" s="342"/>
      <c r="I514" s="343"/>
      <c r="J514" s="343"/>
      <c r="K514" s="344"/>
      <c r="L514" s="345"/>
      <c r="M514" s="346"/>
      <c r="N514" s="343"/>
      <c r="O514" s="343"/>
      <c r="P514" s="343"/>
      <c r="Q514" s="343"/>
      <c r="R514" s="343"/>
      <c r="S514" s="343"/>
      <c r="T514" s="343"/>
      <c r="U514" s="343"/>
      <c r="V514" s="347"/>
      <c r="W514" s="337"/>
      <c r="Y514" s="367"/>
    </row>
    <row r="515" spans="2:29" x14ac:dyDescent="0.2">
      <c r="B515" s="30"/>
      <c r="C515" s="24"/>
      <c r="D515" s="24"/>
      <c r="E515" s="24"/>
      <c r="F515" s="24"/>
      <c r="G515" s="75"/>
      <c r="H515" s="77"/>
      <c r="I515" s="77"/>
      <c r="J515" s="77"/>
      <c r="K515" s="141"/>
      <c r="L515" s="42"/>
      <c r="M515" s="42"/>
      <c r="N515" s="42"/>
      <c r="O515" s="42"/>
      <c r="P515" s="42"/>
      <c r="Q515" s="42"/>
      <c r="R515" s="42"/>
      <c r="S515" s="42"/>
      <c r="T515" s="42"/>
      <c r="U515" s="42"/>
      <c r="V515" s="44"/>
      <c r="W515" s="44"/>
      <c r="Y515" s="370"/>
    </row>
    <row r="516" spans="2:29" x14ac:dyDescent="0.2">
      <c r="B516" s="31" t="s">
        <v>308</v>
      </c>
      <c r="C516" s="78"/>
      <c r="D516" s="78"/>
      <c r="E516" s="78"/>
      <c r="F516" s="78"/>
      <c r="G516" s="46">
        <f t="shared" ref="G516:W516" si="113">SUBTOTAL(9,G236:G515)</f>
        <v>0</v>
      </c>
      <c r="H516" s="45">
        <f t="shared" si="113"/>
        <v>0</v>
      </c>
      <c r="I516" s="45">
        <f t="shared" si="113"/>
        <v>0</v>
      </c>
      <c r="J516" s="45">
        <f t="shared" si="113"/>
        <v>0</v>
      </c>
      <c r="K516" s="48">
        <f t="shared" si="113"/>
        <v>0</v>
      </c>
      <c r="L516" s="45">
        <f t="shared" si="113"/>
        <v>0</v>
      </c>
      <c r="M516" s="45">
        <f t="shared" si="113"/>
        <v>0</v>
      </c>
      <c r="N516" s="45">
        <f t="shared" si="113"/>
        <v>0</v>
      </c>
      <c r="O516" s="45">
        <f t="shared" si="113"/>
        <v>0</v>
      </c>
      <c r="P516" s="45">
        <f t="shared" si="113"/>
        <v>0</v>
      </c>
      <c r="Q516" s="45">
        <f t="shared" si="113"/>
        <v>0</v>
      </c>
      <c r="R516" s="45">
        <f t="shared" si="113"/>
        <v>0</v>
      </c>
      <c r="S516" s="45">
        <f t="shared" si="113"/>
        <v>0</v>
      </c>
      <c r="T516" s="45">
        <f t="shared" si="113"/>
        <v>0</v>
      </c>
      <c r="U516" s="45">
        <f t="shared" si="113"/>
        <v>0</v>
      </c>
      <c r="V516" s="48">
        <f t="shared" si="113"/>
        <v>0</v>
      </c>
      <c r="W516" s="48">
        <f t="shared" si="113"/>
        <v>0</v>
      </c>
      <c r="Y516" s="370"/>
    </row>
    <row r="517" spans="2:29" x14ac:dyDescent="0.2">
      <c r="B517" s="30"/>
      <c r="C517" s="24"/>
      <c r="D517" s="24"/>
      <c r="E517" s="24"/>
      <c r="F517" s="24"/>
      <c r="G517" s="69"/>
      <c r="H517" s="42"/>
      <c r="I517" s="42"/>
      <c r="J517" s="42"/>
      <c r="K517" s="44"/>
      <c r="L517" s="42"/>
      <c r="M517" s="42"/>
      <c r="N517" s="42"/>
      <c r="O517" s="42"/>
      <c r="P517" s="42"/>
      <c r="Q517" s="42"/>
      <c r="R517" s="42"/>
      <c r="S517" s="42"/>
      <c r="T517" s="42"/>
      <c r="U517" s="42"/>
      <c r="V517" s="44"/>
      <c r="W517" s="44"/>
      <c r="Y517" s="370"/>
    </row>
    <row r="518" spans="2:29" x14ac:dyDescent="0.2">
      <c r="B518" s="32" t="s">
        <v>312</v>
      </c>
      <c r="C518" s="2"/>
      <c r="D518" s="2"/>
      <c r="E518" s="2"/>
      <c r="F518" s="2"/>
      <c r="G518" s="340"/>
      <c r="H518" s="77"/>
      <c r="I518" s="77"/>
      <c r="J518" s="77"/>
      <c r="K518" s="141"/>
      <c r="L518" s="42"/>
      <c r="M518" s="42"/>
      <c r="N518" s="42"/>
      <c r="O518" s="42"/>
      <c r="P518" s="42"/>
      <c r="Q518" s="42"/>
      <c r="R518" s="42"/>
      <c r="S518" s="42"/>
      <c r="T518" s="42"/>
      <c r="U518" s="42"/>
      <c r="V518" s="44"/>
      <c r="W518" s="44"/>
      <c r="Y518" s="367"/>
    </row>
    <row r="519" spans="2:29" x14ac:dyDescent="0.2">
      <c r="B519" s="25"/>
      <c r="C519" s="24"/>
      <c r="D519" s="24"/>
      <c r="E519" s="24"/>
      <c r="F519" s="24"/>
      <c r="G519" s="75"/>
      <c r="H519" s="77"/>
      <c r="I519" s="77"/>
      <c r="J519" s="77"/>
      <c r="K519" s="141"/>
      <c r="L519" s="42"/>
      <c r="M519" s="42"/>
      <c r="N519" s="42"/>
      <c r="O519" s="42"/>
      <c r="P519" s="42"/>
      <c r="Q519" s="42"/>
      <c r="R519" s="42"/>
      <c r="S519" s="42"/>
      <c r="T519" s="42"/>
      <c r="U519" s="42"/>
      <c r="V519" s="44"/>
      <c r="W519" s="44"/>
      <c r="X519" s="72"/>
      <c r="Y519" s="370"/>
      <c r="Z519" s="72"/>
      <c r="AA519" s="72"/>
      <c r="AB519" s="72"/>
      <c r="AC519" s="72"/>
    </row>
    <row r="520" spans="2:29" s="150" customFormat="1" ht="16.5" thickBot="1" x14ac:dyDescent="0.25">
      <c r="B520" s="79" t="s">
        <v>311</v>
      </c>
      <c r="C520" s="80"/>
      <c r="D520" s="80"/>
      <c r="E520" s="80"/>
      <c r="F520" s="80"/>
      <c r="G520" s="81">
        <f>SUM(G516:G519)</f>
        <v>0</v>
      </c>
      <c r="H520" s="82">
        <f t="shared" ref="H520:W520" si="114">SUM(H516:H519)</f>
        <v>0</v>
      </c>
      <c r="I520" s="82">
        <f t="shared" si="114"/>
        <v>0</v>
      </c>
      <c r="J520" s="82">
        <f t="shared" si="114"/>
        <v>0</v>
      </c>
      <c r="K520" s="465">
        <f t="shared" si="114"/>
        <v>0</v>
      </c>
      <c r="L520" s="84">
        <f t="shared" si="114"/>
        <v>0</v>
      </c>
      <c r="M520" s="84">
        <f t="shared" si="114"/>
        <v>0</v>
      </c>
      <c r="N520" s="84">
        <f t="shared" si="114"/>
        <v>0</v>
      </c>
      <c r="O520" s="84">
        <f t="shared" si="114"/>
        <v>0</v>
      </c>
      <c r="P520" s="84">
        <f t="shared" si="114"/>
        <v>0</v>
      </c>
      <c r="Q520" s="84">
        <f t="shared" si="114"/>
        <v>0</v>
      </c>
      <c r="R520" s="84">
        <f t="shared" si="114"/>
        <v>0</v>
      </c>
      <c r="S520" s="84">
        <f t="shared" si="114"/>
        <v>0</v>
      </c>
      <c r="T520" s="84">
        <f t="shared" si="114"/>
        <v>0</v>
      </c>
      <c r="U520" s="84">
        <f t="shared" si="114"/>
        <v>0</v>
      </c>
      <c r="V520" s="85">
        <f t="shared" si="114"/>
        <v>0</v>
      </c>
      <c r="W520" s="85">
        <f t="shared" si="114"/>
        <v>0</v>
      </c>
      <c r="X520" s="131"/>
      <c r="Y520" s="586"/>
      <c r="Z520" s="131"/>
      <c r="AA520" s="131"/>
      <c r="AB520" s="131"/>
      <c r="AC520" s="131"/>
    </row>
    <row r="521" spans="2:29" s="72" customFormat="1" ht="13.5" thickBot="1" x14ac:dyDescent="0.25">
      <c r="B521" s="1"/>
      <c r="C521" s="1"/>
      <c r="D521" s="1"/>
      <c r="E521" s="1"/>
      <c r="F521" s="1"/>
      <c r="G521" s="128"/>
      <c r="H521" s="128"/>
      <c r="I521" s="128"/>
      <c r="J521" s="128"/>
      <c r="K521" s="466"/>
      <c r="L521" s="128"/>
      <c r="M521" s="128"/>
      <c r="N521" s="128"/>
      <c r="O521" s="128"/>
      <c r="P521" s="128"/>
      <c r="Q521" s="128"/>
      <c r="R521" s="128"/>
      <c r="S521" s="128"/>
      <c r="T521" s="128"/>
      <c r="U521" s="128"/>
      <c r="V521" s="128"/>
      <c r="W521" s="128"/>
      <c r="Y521"/>
    </row>
    <row r="522" spans="2:29" s="129" customFormat="1" ht="15.75" x14ac:dyDescent="0.2">
      <c r="B522" s="324" t="s">
        <v>416</v>
      </c>
      <c r="C522" s="133"/>
      <c r="D522" s="133"/>
      <c r="E522" s="133"/>
      <c r="F522" s="133"/>
      <c r="G522" s="400"/>
      <c r="H522" s="89"/>
      <c r="I522" s="88"/>
      <c r="J522" s="88"/>
      <c r="K522" s="91"/>
      <c r="L522" s="88"/>
      <c r="M522" s="90"/>
      <c r="N522" s="88"/>
      <c r="O522" s="88"/>
      <c r="P522" s="88"/>
      <c r="Q522" s="88"/>
      <c r="R522" s="88"/>
      <c r="S522" s="88"/>
      <c r="T522" s="88"/>
      <c r="U522" s="88"/>
      <c r="V522" s="88"/>
      <c r="W522" s="87"/>
      <c r="Y522" s="400"/>
    </row>
    <row r="523" spans="2:29" s="129" customFormat="1" ht="12.75" customHeight="1" x14ac:dyDescent="0.2">
      <c r="B523" s="589" t="s">
        <v>435</v>
      </c>
      <c r="C523" s="257"/>
      <c r="D523" s="23"/>
      <c r="E523" s="64"/>
      <c r="F523" s="590"/>
      <c r="G523" s="66"/>
      <c r="H523" s="51"/>
      <c r="I523" s="34"/>
      <c r="J523" s="34"/>
      <c r="K523" s="37"/>
      <c r="L523" s="34"/>
      <c r="M523" s="36"/>
      <c r="N523" s="34"/>
      <c r="O523" s="34"/>
      <c r="P523" s="34"/>
      <c r="Q523" s="34"/>
      <c r="R523" s="34"/>
      <c r="S523" s="34"/>
      <c r="T523" s="34"/>
      <c r="U523" s="34"/>
      <c r="V523" s="34"/>
      <c r="W523" s="33"/>
      <c r="Y523" s="368"/>
    </row>
    <row r="524" spans="2:29" s="129" customFormat="1" ht="12.75" customHeight="1" x14ac:dyDescent="0.2">
      <c r="B524" s="256"/>
      <c r="C524" s="257"/>
      <c r="D524" s="23" t="s">
        <v>436</v>
      </c>
      <c r="E524" s="23"/>
      <c r="F524" s="591"/>
      <c r="G524" s="66">
        <f t="shared" ref="G524:W524" si="115">SUBTOTAL(9,G525:G532)</f>
        <v>0</v>
      </c>
      <c r="H524" s="51">
        <f t="shared" si="115"/>
        <v>0</v>
      </c>
      <c r="I524" s="34">
        <f t="shared" si="115"/>
        <v>0</v>
      </c>
      <c r="J524" s="34">
        <f t="shared" si="115"/>
        <v>0</v>
      </c>
      <c r="K524" s="37">
        <f t="shared" si="115"/>
        <v>0</v>
      </c>
      <c r="L524" s="34">
        <f t="shared" si="115"/>
        <v>0</v>
      </c>
      <c r="M524" s="36">
        <f t="shared" si="115"/>
        <v>0</v>
      </c>
      <c r="N524" s="34">
        <f t="shared" si="115"/>
        <v>0</v>
      </c>
      <c r="O524" s="34">
        <f t="shared" si="115"/>
        <v>0</v>
      </c>
      <c r="P524" s="34">
        <f t="shared" si="115"/>
        <v>0</v>
      </c>
      <c r="Q524" s="34">
        <f t="shared" si="115"/>
        <v>0</v>
      </c>
      <c r="R524" s="34">
        <f t="shared" si="115"/>
        <v>0</v>
      </c>
      <c r="S524" s="34">
        <f t="shared" si="115"/>
        <v>0</v>
      </c>
      <c r="T524" s="34">
        <f t="shared" si="115"/>
        <v>0</v>
      </c>
      <c r="U524" s="34">
        <f t="shared" si="115"/>
        <v>0</v>
      </c>
      <c r="V524" s="34">
        <f t="shared" si="115"/>
        <v>0</v>
      </c>
      <c r="W524" s="33">
        <f t="shared" si="115"/>
        <v>0</v>
      </c>
      <c r="Y524" s="583"/>
    </row>
    <row r="525" spans="2:29" s="129" customFormat="1" ht="12.75" customHeight="1" outlineLevel="1" x14ac:dyDescent="0.2">
      <c r="B525" s="256"/>
      <c r="C525" s="257"/>
      <c r="D525" s="257"/>
      <c r="E525" s="257"/>
      <c r="F525" s="176" t="s">
        <v>437</v>
      </c>
      <c r="G525" s="413"/>
      <c r="H525" s="414"/>
      <c r="I525" s="403"/>
      <c r="J525" s="403"/>
      <c r="K525" s="404"/>
      <c r="L525" s="405"/>
      <c r="M525" s="406"/>
      <c r="N525" s="407"/>
      <c r="O525" s="407"/>
      <c r="P525" s="407"/>
      <c r="Q525" s="407"/>
      <c r="R525" s="407"/>
      <c r="S525" s="407"/>
      <c r="T525" s="407"/>
      <c r="U525" s="407"/>
      <c r="V525" s="408"/>
      <c r="W525" s="409"/>
      <c r="X525" s="72"/>
      <c r="Y525" s="367"/>
    </row>
    <row r="526" spans="2:29" s="129" customFormat="1" ht="12.75" customHeight="1" outlineLevel="1" x14ac:dyDescent="0.2">
      <c r="B526" s="256"/>
      <c r="C526" s="257"/>
      <c r="D526" s="257"/>
      <c r="E526" s="257"/>
      <c r="F526" s="176" t="s">
        <v>438</v>
      </c>
      <c r="G526" s="413"/>
      <c r="H526" s="414"/>
      <c r="I526" s="403"/>
      <c r="J526" s="403"/>
      <c r="K526" s="404"/>
      <c r="L526" s="405"/>
      <c r="M526" s="406"/>
      <c r="N526" s="407"/>
      <c r="O526" s="407"/>
      <c r="P526" s="407"/>
      <c r="Q526" s="407"/>
      <c r="R526" s="407"/>
      <c r="S526" s="407"/>
      <c r="T526" s="407"/>
      <c r="U526" s="407"/>
      <c r="V526" s="408"/>
      <c r="W526" s="409"/>
      <c r="X526" s="72"/>
      <c r="Y526" s="367"/>
    </row>
    <row r="527" spans="2:29" s="129" customFormat="1" ht="12.75" customHeight="1" outlineLevel="1" x14ac:dyDescent="0.2">
      <c r="B527" s="256"/>
      <c r="C527" s="257"/>
      <c r="D527" s="257"/>
      <c r="E527" s="257"/>
      <c r="F527" s="176" t="s">
        <v>439</v>
      </c>
      <c r="G527" s="413"/>
      <c r="H527" s="414"/>
      <c r="I527" s="403"/>
      <c r="J527" s="403"/>
      <c r="K527" s="404"/>
      <c r="L527" s="405"/>
      <c r="M527" s="406"/>
      <c r="N527" s="407"/>
      <c r="O527" s="407"/>
      <c r="P527" s="407"/>
      <c r="Q527" s="407"/>
      <c r="R527" s="407"/>
      <c r="S527" s="407"/>
      <c r="T527" s="407"/>
      <c r="U527" s="407"/>
      <c r="V527" s="408"/>
      <c r="W527" s="409"/>
      <c r="X527" s="72"/>
      <c r="Y527" s="367"/>
    </row>
    <row r="528" spans="2:29" s="129" customFormat="1" ht="12.75" customHeight="1" outlineLevel="1" x14ac:dyDescent="0.2">
      <c r="B528" s="256"/>
      <c r="C528" s="257"/>
      <c r="D528" s="257"/>
      <c r="E528" s="257"/>
      <c r="F528" s="176" t="s">
        <v>440</v>
      </c>
      <c r="G528" s="413"/>
      <c r="H528" s="414"/>
      <c r="I528" s="403"/>
      <c r="J528" s="403"/>
      <c r="K528" s="404"/>
      <c r="L528" s="405"/>
      <c r="M528" s="406"/>
      <c r="N528" s="407"/>
      <c r="O528" s="407"/>
      <c r="P528" s="407"/>
      <c r="Q528" s="407"/>
      <c r="R528" s="407"/>
      <c r="S528" s="407"/>
      <c r="T528" s="407"/>
      <c r="U528" s="407"/>
      <c r="V528" s="408"/>
      <c r="W528" s="409"/>
      <c r="X528" s="72"/>
      <c r="Y528" s="367"/>
    </row>
    <row r="529" spans="2:25" s="129" customFormat="1" ht="12.75" customHeight="1" outlineLevel="1" x14ac:dyDescent="0.2">
      <c r="B529" s="256"/>
      <c r="C529" s="257"/>
      <c r="D529" s="257"/>
      <c r="E529" s="257"/>
      <c r="F529" s="176" t="s">
        <v>441</v>
      </c>
      <c r="G529" s="413"/>
      <c r="H529" s="414"/>
      <c r="I529" s="403"/>
      <c r="J529" s="403"/>
      <c r="K529" s="404"/>
      <c r="L529" s="405"/>
      <c r="M529" s="406"/>
      <c r="N529" s="407"/>
      <c r="O529" s="407"/>
      <c r="P529" s="407"/>
      <c r="Q529" s="407"/>
      <c r="R529" s="407"/>
      <c r="S529" s="407"/>
      <c r="T529" s="407"/>
      <c r="U529" s="407"/>
      <c r="V529" s="408"/>
      <c r="W529" s="409"/>
      <c r="X529" s="72"/>
      <c r="Y529" s="367"/>
    </row>
    <row r="530" spans="2:25" s="129" customFormat="1" ht="12.75" customHeight="1" outlineLevel="1" x14ac:dyDescent="0.2">
      <c r="B530" s="256"/>
      <c r="C530" s="257"/>
      <c r="D530" s="257"/>
      <c r="E530" s="257"/>
      <c r="F530" s="176" t="s">
        <v>442</v>
      </c>
      <c r="G530" s="413"/>
      <c r="H530" s="414"/>
      <c r="I530" s="403"/>
      <c r="J530" s="403"/>
      <c r="K530" s="404"/>
      <c r="L530" s="405"/>
      <c r="M530" s="406"/>
      <c r="N530" s="407"/>
      <c r="O530" s="407"/>
      <c r="P530" s="407"/>
      <c r="Q530" s="407"/>
      <c r="R530" s="407"/>
      <c r="S530" s="407"/>
      <c r="T530" s="407"/>
      <c r="U530" s="407"/>
      <c r="V530" s="408"/>
      <c r="W530" s="409"/>
      <c r="X530" s="72"/>
      <c r="Y530" s="367"/>
    </row>
    <row r="531" spans="2:25" s="129" customFormat="1" ht="12.75" customHeight="1" outlineLevel="1" x14ac:dyDescent="0.2">
      <c r="B531" s="256"/>
      <c r="C531" s="257"/>
      <c r="D531" s="257"/>
      <c r="E531" s="257"/>
      <c r="F531" s="176" t="s">
        <v>443</v>
      </c>
      <c r="G531" s="410"/>
      <c r="H531" s="402"/>
      <c r="I531" s="403"/>
      <c r="J531" s="403"/>
      <c r="K531" s="404"/>
      <c r="L531" s="405"/>
      <c r="M531" s="406"/>
      <c r="N531" s="407"/>
      <c r="O531" s="407"/>
      <c r="P531" s="407"/>
      <c r="Q531" s="407"/>
      <c r="R531" s="407"/>
      <c r="S531" s="407"/>
      <c r="T531" s="407"/>
      <c r="U531" s="407"/>
      <c r="V531" s="408"/>
      <c r="W531" s="409"/>
      <c r="X531" s="72"/>
      <c r="Y531" s="367"/>
    </row>
    <row r="532" spans="2:25" s="129" customFormat="1" ht="12.75" customHeight="1" outlineLevel="1" x14ac:dyDescent="0.2">
      <c r="B532" s="256"/>
      <c r="C532" s="257"/>
      <c r="D532" s="257"/>
      <c r="E532" s="257"/>
      <c r="F532" s="176" t="s">
        <v>444</v>
      </c>
      <c r="G532" s="401"/>
      <c r="H532" s="402"/>
      <c r="I532" s="403"/>
      <c r="J532" s="403"/>
      <c r="K532" s="404"/>
      <c r="L532" s="405"/>
      <c r="M532" s="406"/>
      <c r="N532" s="407"/>
      <c r="O532" s="407"/>
      <c r="P532" s="407"/>
      <c r="Q532" s="407"/>
      <c r="R532" s="407"/>
      <c r="S532" s="407"/>
      <c r="T532" s="407"/>
      <c r="U532" s="407"/>
      <c r="V532" s="408"/>
      <c r="W532" s="409"/>
      <c r="X532" s="72"/>
      <c r="Y532" s="367"/>
    </row>
    <row r="533" spans="2:25" s="129" customFormat="1" ht="12.75" customHeight="1" x14ac:dyDescent="0.2">
      <c r="B533" s="256"/>
      <c r="C533" s="257"/>
      <c r="D533" s="23" t="s">
        <v>470</v>
      </c>
      <c r="E533" s="23"/>
      <c r="F533" s="23"/>
      <c r="G533" s="69">
        <f t="shared" ref="G533:W533" si="116">SUBTOTAL(9,G534:G541)</f>
        <v>0</v>
      </c>
      <c r="H533" s="34">
        <f t="shared" si="116"/>
        <v>0</v>
      </c>
      <c r="I533" s="34">
        <f t="shared" si="116"/>
        <v>0</v>
      </c>
      <c r="J533" s="34">
        <f t="shared" si="116"/>
        <v>0</v>
      </c>
      <c r="K533" s="37">
        <f t="shared" si="116"/>
        <v>0</v>
      </c>
      <c r="L533" s="34">
        <f t="shared" si="116"/>
        <v>0</v>
      </c>
      <c r="M533" s="36">
        <f t="shared" si="116"/>
        <v>0</v>
      </c>
      <c r="N533" s="34">
        <f t="shared" si="116"/>
        <v>0</v>
      </c>
      <c r="O533" s="34">
        <f t="shared" si="116"/>
        <v>0</v>
      </c>
      <c r="P533" s="34">
        <f t="shared" si="116"/>
        <v>0</v>
      </c>
      <c r="Q533" s="34">
        <f t="shared" si="116"/>
        <v>0</v>
      </c>
      <c r="R533" s="34">
        <f t="shared" si="116"/>
        <v>0</v>
      </c>
      <c r="S533" s="34">
        <f t="shared" si="116"/>
        <v>0</v>
      </c>
      <c r="T533" s="34">
        <f t="shared" si="116"/>
        <v>0</v>
      </c>
      <c r="U533" s="34">
        <f t="shared" si="116"/>
        <v>0</v>
      </c>
      <c r="V533" s="34">
        <f t="shared" si="116"/>
        <v>0</v>
      </c>
      <c r="W533" s="33">
        <f t="shared" si="116"/>
        <v>0</v>
      </c>
      <c r="Y533" s="370"/>
    </row>
    <row r="534" spans="2:25" s="129" customFormat="1" ht="12.75" customHeight="1" outlineLevel="2" x14ac:dyDescent="0.2">
      <c r="B534" s="672" t="s">
        <v>591</v>
      </c>
      <c r="C534" s="257"/>
      <c r="D534" s="257"/>
      <c r="E534" s="257"/>
      <c r="F534" s="626" t="s">
        <v>582</v>
      </c>
      <c r="G534" s="410"/>
      <c r="H534" s="402"/>
      <c r="I534" s="403"/>
      <c r="J534" s="403"/>
      <c r="K534" s="404"/>
      <c r="L534" s="405"/>
      <c r="M534" s="406"/>
      <c r="N534" s="407"/>
      <c r="O534" s="407"/>
      <c r="P534" s="407"/>
      <c r="Q534" s="407"/>
      <c r="R534" s="407"/>
      <c r="S534" s="407"/>
      <c r="T534" s="407"/>
      <c r="U534" s="407"/>
      <c r="V534" s="408"/>
      <c r="W534" s="409"/>
      <c r="X534" s="72"/>
      <c r="Y534" s="367"/>
    </row>
    <row r="535" spans="2:25" s="129" customFormat="1" ht="12.75" customHeight="1" outlineLevel="2" x14ac:dyDescent="0.2">
      <c r="B535" s="672" t="s">
        <v>590</v>
      </c>
      <c r="C535" s="257"/>
      <c r="D535" s="257"/>
      <c r="E535" s="257"/>
      <c r="F535" s="627" t="s">
        <v>543</v>
      </c>
      <c r="G535" s="410"/>
      <c r="H535" s="402"/>
      <c r="I535" s="403"/>
      <c r="J535" s="403"/>
      <c r="K535" s="404"/>
      <c r="L535" s="405"/>
      <c r="M535" s="406"/>
      <c r="N535" s="407"/>
      <c r="O535" s="407"/>
      <c r="P535" s="407"/>
      <c r="Q535" s="407"/>
      <c r="R535" s="407"/>
      <c r="S535" s="407"/>
      <c r="T535" s="407"/>
      <c r="U535" s="407"/>
      <c r="V535" s="408"/>
      <c r="W535" s="409"/>
      <c r="X535" s="72"/>
      <c r="Y535" s="367"/>
    </row>
    <row r="536" spans="2:25" s="129" customFormat="1" ht="12.75" customHeight="1" outlineLevel="2" x14ac:dyDescent="0.2">
      <c r="B536" s="672" t="s">
        <v>591</v>
      </c>
      <c r="C536" s="257"/>
      <c r="D536" s="257"/>
      <c r="E536" s="257"/>
      <c r="F536" s="626" t="s">
        <v>583</v>
      </c>
      <c r="G536" s="410"/>
      <c r="H536" s="402"/>
      <c r="I536" s="403"/>
      <c r="J536" s="403"/>
      <c r="K536" s="404"/>
      <c r="L536" s="405"/>
      <c r="M536" s="406"/>
      <c r="N536" s="407"/>
      <c r="O536" s="407"/>
      <c r="P536" s="407"/>
      <c r="Q536" s="407"/>
      <c r="R536" s="407"/>
      <c r="S536" s="407"/>
      <c r="T536" s="407"/>
      <c r="U536" s="407"/>
      <c r="V536" s="408"/>
      <c r="W536" s="409"/>
      <c r="X536" s="72"/>
      <c r="Y536" s="367"/>
    </row>
    <row r="537" spans="2:25" s="129" customFormat="1" ht="12.75" customHeight="1" outlineLevel="2" x14ac:dyDescent="0.2">
      <c r="B537" s="672" t="s">
        <v>590</v>
      </c>
      <c r="C537" s="257"/>
      <c r="D537" s="257"/>
      <c r="E537" s="257"/>
      <c r="F537" s="628" t="s">
        <v>544</v>
      </c>
      <c r="G537" s="410"/>
      <c r="H537" s="402"/>
      <c r="I537" s="403"/>
      <c r="J537" s="403"/>
      <c r="K537" s="404"/>
      <c r="L537" s="405"/>
      <c r="M537" s="406"/>
      <c r="N537" s="407"/>
      <c r="O537" s="407"/>
      <c r="P537" s="407"/>
      <c r="Q537" s="407"/>
      <c r="R537" s="407"/>
      <c r="S537" s="407"/>
      <c r="T537" s="407"/>
      <c r="U537" s="407"/>
      <c r="V537" s="408"/>
      <c r="W537" s="409"/>
      <c r="X537" s="72"/>
      <c r="Y537" s="367"/>
    </row>
    <row r="538" spans="2:25" s="129" customFormat="1" ht="12.75" customHeight="1" outlineLevel="2" x14ac:dyDescent="0.2">
      <c r="B538" s="672" t="s">
        <v>591</v>
      </c>
      <c r="C538" s="257"/>
      <c r="D538" s="257"/>
      <c r="E538" s="257"/>
      <c r="F538" s="629" t="s">
        <v>545</v>
      </c>
      <c r="G538" s="410"/>
      <c r="H538" s="402"/>
      <c r="I538" s="403"/>
      <c r="J538" s="403"/>
      <c r="K538" s="404"/>
      <c r="L538" s="405"/>
      <c r="M538" s="406"/>
      <c r="N538" s="407"/>
      <c r="O538" s="407"/>
      <c r="P538" s="407"/>
      <c r="Q538" s="407"/>
      <c r="R538" s="407"/>
      <c r="S538" s="407"/>
      <c r="T538" s="407"/>
      <c r="U538" s="407"/>
      <c r="V538" s="408"/>
      <c r="W538" s="409"/>
      <c r="X538" s="72"/>
      <c r="Y538" s="367"/>
    </row>
    <row r="539" spans="2:25" s="129" customFormat="1" ht="12.75" customHeight="1" outlineLevel="2" x14ac:dyDescent="0.2">
      <c r="B539" s="672" t="s">
        <v>591</v>
      </c>
      <c r="C539" s="257"/>
      <c r="D539" s="257"/>
      <c r="E539" s="257"/>
      <c r="F539" s="629" t="s">
        <v>546</v>
      </c>
      <c r="G539" s="410"/>
      <c r="H539" s="402"/>
      <c r="I539" s="403"/>
      <c r="J539" s="403"/>
      <c r="K539" s="404"/>
      <c r="L539" s="405"/>
      <c r="M539" s="406"/>
      <c r="N539" s="407"/>
      <c r="O539" s="407"/>
      <c r="P539" s="407"/>
      <c r="Q539" s="407"/>
      <c r="R539" s="407"/>
      <c r="S539" s="407"/>
      <c r="T539" s="407"/>
      <c r="U539" s="407"/>
      <c r="V539" s="408"/>
      <c r="W539" s="409"/>
      <c r="X539" s="72"/>
      <c r="Y539" s="367"/>
    </row>
    <row r="540" spans="2:25" s="129" customFormat="1" ht="12.75" customHeight="1" outlineLevel="2" x14ac:dyDescent="0.2">
      <c r="B540" s="672" t="s">
        <v>591</v>
      </c>
      <c r="C540" s="257"/>
      <c r="D540" s="257"/>
      <c r="E540" s="257"/>
      <c r="F540" s="629" t="s">
        <v>547</v>
      </c>
      <c r="G540" s="410"/>
      <c r="H540" s="402"/>
      <c r="I540" s="403"/>
      <c r="J540" s="403"/>
      <c r="K540" s="404"/>
      <c r="L540" s="405"/>
      <c r="M540" s="406"/>
      <c r="N540" s="407"/>
      <c r="O540" s="407"/>
      <c r="P540" s="407"/>
      <c r="Q540" s="407"/>
      <c r="R540" s="407"/>
      <c r="S540" s="407"/>
      <c r="T540" s="407"/>
      <c r="U540" s="407"/>
      <c r="V540" s="408"/>
      <c r="W540" s="409"/>
      <c r="X540" s="72"/>
      <c r="Y540" s="367"/>
    </row>
    <row r="541" spans="2:25" s="129" customFormat="1" ht="12.75" customHeight="1" outlineLevel="2" x14ac:dyDescent="0.2">
      <c r="B541" s="672" t="s">
        <v>591</v>
      </c>
      <c r="C541" s="257"/>
      <c r="D541" s="257"/>
      <c r="E541" s="257"/>
      <c r="F541" s="629" t="s">
        <v>548</v>
      </c>
      <c r="G541" s="401"/>
      <c r="H541" s="402"/>
      <c r="I541" s="403"/>
      <c r="J541" s="403"/>
      <c r="K541" s="404"/>
      <c r="L541" s="405"/>
      <c r="M541" s="406"/>
      <c r="N541" s="407"/>
      <c r="O541" s="407"/>
      <c r="P541" s="407"/>
      <c r="Q541" s="407"/>
      <c r="R541" s="407"/>
      <c r="S541" s="407"/>
      <c r="T541" s="407"/>
      <c r="U541" s="407"/>
      <c r="V541" s="408"/>
      <c r="W541" s="409"/>
      <c r="X541" s="72"/>
      <c r="Y541" s="367"/>
    </row>
    <row r="542" spans="2:25" s="129" customFormat="1" ht="12.75" customHeight="1" outlineLevel="2" x14ac:dyDescent="0.2">
      <c r="B542" s="256"/>
      <c r="C542" s="257"/>
      <c r="D542" s="592" t="s">
        <v>473</v>
      </c>
      <c r="E542" s="592"/>
      <c r="F542" s="593"/>
      <c r="G542" s="69">
        <f>SUBTOTAL(9,G543:G544)</f>
        <v>0</v>
      </c>
      <c r="H542" s="34">
        <f t="shared" ref="H542:W542" si="117">SUBTOTAL(9,H543:H544)</f>
        <v>0</v>
      </c>
      <c r="I542" s="34">
        <f t="shared" si="117"/>
        <v>0</v>
      </c>
      <c r="J542" s="34">
        <f t="shared" si="117"/>
        <v>0</v>
      </c>
      <c r="K542" s="37">
        <f t="shared" si="117"/>
        <v>0</v>
      </c>
      <c r="L542" s="34">
        <f t="shared" si="117"/>
        <v>0</v>
      </c>
      <c r="M542" s="36">
        <f t="shared" si="117"/>
        <v>0</v>
      </c>
      <c r="N542" s="34">
        <f t="shared" si="117"/>
        <v>0</v>
      </c>
      <c r="O542" s="34">
        <f t="shared" si="117"/>
        <v>0</v>
      </c>
      <c r="P542" s="34">
        <f t="shared" si="117"/>
        <v>0</v>
      </c>
      <c r="Q542" s="34">
        <f t="shared" si="117"/>
        <v>0</v>
      </c>
      <c r="R542" s="34">
        <f t="shared" si="117"/>
        <v>0</v>
      </c>
      <c r="S542" s="34">
        <f t="shared" si="117"/>
        <v>0</v>
      </c>
      <c r="T542" s="34">
        <f t="shared" si="117"/>
        <v>0</v>
      </c>
      <c r="U542" s="34">
        <f t="shared" si="117"/>
        <v>0</v>
      </c>
      <c r="V542" s="34">
        <f t="shared" si="117"/>
        <v>0</v>
      </c>
      <c r="W542" s="33">
        <f t="shared" si="117"/>
        <v>0</v>
      </c>
      <c r="X542" s="72"/>
      <c r="Y542" s="370"/>
    </row>
    <row r="543" spans="2:25" s="129" customFormat="1" ht="12.75" customHeight="1" outlineLevel="2" x14ac:dyDescent="0.2">
      <c r="B543" s="672" t="s">
        <v>591</v>
      </c>
      <c r="C543" s="257"/>
      <c r="D543" s="594"/>
      <c r="E543" s="594"/>
      <c r="F543" s="630" t="s">
        <v>549</v>
      </c>
      <c r="G543" s="410"/>
      <c r="H543" s="402"/>
      <c r="I543" s="403"/>
      <c r="J543" s="403"/>
      <c r="K543" s="404"/>
      <c r="L543" s="405"/>
      <c r="M543" s="406"/>
      <c r="N543" s="407"/>
      <c r="O543" s="407"/>
      <c r="P543" s="407"/>
      <c r="Q543" s="407"/>
      <c r="R543" s="407"/>
      <c r="S543" s="407"/>
      <c r="T543" s="407"/>
      <c r="U543" s="407"/>
      <c r="V543" s="408"/>
      <c r="W543" s="409"/>
      <c r="X543" s="72"/>
      <c r="Y543" s="367"/>
    </row>
    <row r="544" spans="2:25" s="129" customFormat="1" ht="12.75" customHeight="1" outlineLevel="2" x14ac:dyDescent="0.2">
      <c r="B544" s="672" t="s">
        <v>591</v>
      </c>
      <c r="C544" s="257"/>
      <c r="D544" s="594"/>
      <c r="E544" s="594"/>
      <c r="F544" s="630" t="s">
        <v>550</v>
      </c>
      <c r="G544" s="401"/>
      <c r="H544" s="402"/>
      <c r="I544" s="403"/>
      <c r="J544" s="403"/>
      <c r="K544" s="404"/>
      <c r="L544" s="405"/>
      <c r="M544" s="406"/>
      <c r="N544" s="407"/>
      <c r="O544" s="407"/>
      <c r="P544" s="407"/>
      <c r="Q544" s="407"/>
      <c r="R544" s="407"/>
      <c r="S544" s="407"/>
      <c r="T544" s="407"/>
      <c r="U544" s="407"/>
      <c r="V544" s="408"/>
      <c r="W544" s="409"/>
      <c r="X544" s="72"/>
      <c r="Y544" s="367"/>
    </row>
    <row r="545" spans="2:25" s="129" customFormat="1" ht="12.75" customHeight="1" x14ac:dyDescent="0.2">
      <c r="B545" s="256"/>
      <c r="C545" s="257"/>
      <c r="D545" s="23" t="s">
        <v>446</v>
      </c>
      <c r="E545" s="23"/>
      <c r="F545" s="23"/>
      <c r="G545" s="69">
        <f t="shared" ref="G545:W545" si="118">SUBTOTAL(9,G546:G550)</f>
        <v>0</v>
      </c>
      <c r="H545" s="34">
        <f t="shared" si="118"/>
        <v>0</v>
      </c>
      <c r="I545" s="34">
        <f t="shared" si="118"/>
        <v>0</v>
      </c>
      <c r="J545" s="34">
        <f t="shared" si="118"/>
        <v>0</v>
      </c>
      <c r="K545" s="37">
        <f t="shared" si="118"/>
        <v>0</v>
      </c>
      <c r="L545" s="34">
        <f t="shared" si="118"/>
        <v>0</v>
      </c>
      <c r="M545" s="36">
        <f t="shared" si="118"/>
        <v>0</v>
      </c>
      <c r="N545" s="34">
        <f t="shared" si="118"/>
        <v>0</v>
      </c>
      <c r="O545" s="34">
        <f t="shared" si="118"/>
        <v>0</v>
      </c>
      <c r="P545" s="34">
        <f t="shared" si="118"/>
        <v>0</v>
      </c>
      <c r="Q545" s="34">
        <f t="shared" si="118"/>
        <v>0</v>
      </c>
      <c r="R545" s="34">
        <f t="shared" si="118"/>
        <v>0</v>
      </c>
      <c r="S545" s="34">
        <f t="shared" si="118"/>
        <v>0</v>
      </c>
      <c r="T545" s="34">
        <f t="shared" si="118"/>
        <v>0</v>
      </c>
      <c r="U545" s="34">
        <f t="shared" si="118"/>
        <v>0</v>
      </c>
      <c r="V545" s="34">
        <f t="shared" si="118"/>
        <v>0</v>
      </c>
      <c r="W545" s="33">
        <f t="shared" si="118"/>
        <v>0</v>
      </c>
      <c r="Y545" s="370"/>
    </row>
    <row r="546" spans="2:25" s="129" customFormat="1" ht="12.75" customHeight="1" outlineLevel="1" x14ac:dyDescent="0.2">
      <c r="B546" s="672" t="s">
        <v>591</v>
      </c>
      <c r="C546" s="257"/>
      <c r="D546" s="257"/>
      <c r="E546" s="257"/>
      <c r="F546" s="629" t="s">
        <v>551</v>
      </c>
      <c r="G546" s="410"/>
      <c r="H546" s="402"/>
      <c r="I546" s="403"/>
      <c r="J546" s="403"/>
      <c r="K546" s="404"/>
      <c r="L546" s="405"/>
      <c r="M546" s="406"/>
      <c r="N546" s="407"/>
      <c r="O546" s="407"/>
      <c r="P546" s="407"/>
      <c r="Q546" s="407"/>
      <c r="R546" s="407"/>
      <c r="S546" s="407"/>
      <c r="T546" s="407"/>
      <c r="U546" s="407"/>
      <c r="V546" s="408"/>
      <c r="W546" s="409"/>
      <c r="X546" s="72"/>
      <c r="Y546" s="367"/>
    </row>
    <row r="547" spans="2:25" s="129" customFormat="1" ht="12.75" customHeight="1" outlineLevel="1" x14ac:dyDescent="0.2">
      <c r="B547" s="672" t="s">
        <v>591</v>
      </c>
      <c r="C547" s="257"/>
      <c r="D547" s="257"/>
      <c r="E547" s="257"/>
      <c r="F547" s="629" t="s">
        <v>552</v>
      </c>
      <c r="G547" s="410"/>
      <c r="H547" s="402"/>
      <c r="I547" s="403"/>
      <c r="J547" s="403"/>
      <c r="K547" s="404"/>
      <c r="L547" s="405"/>
      <c r="M547" s="406"/>
      <c r="N547" s="407"/>
      <c r="O547" s="407"/>
      <c r="P547" s="407"/>
      <c r="Q547" s="407"/>
      <c r="R547" s="407"/>
      <c r="S547" s="407"/>
      <c r="T547" s="407"/>
      <c r="U547" s="407"/>
      <c r="V547" s="408"/>
      <c r="W547" s="409"/>
      <c r="X547" s="72"/>
      <c r="Y547" s="367"/>
    </row>
    <row r="548" spans="2:25" s="129" customFormat="1" ht="12.75" customHeight="1" outlineLevel="1" x14ac:dyDescent="0.2">
      <c r="B548" s="672" t="s">
        <v>591</v>
      </c>
      <c r="C548" s="257"/>
      <c r="D548" s="257"/>
      <c r="E548" s="257"/>
      <c r="F548" s="629" t="s">
        <v>553</v>
      </c>
      <c r="G548" s="410"/>
      <c r="H548" s="402"/>
      <c r="I548" s="403"/>
      <c r="J548" s="403"/>
      <c r="K548" s="404"/>
      <c r="L548" s="405"/>
      <c r="M548" s="406"/>
      <c r="N548" s="407"/>
      <c r="O548" s="407"/>
      <c r="P548" s="407"/>
      <c r="Q548" s="407"/>
      <c r="R548" s="407"/>
      <c r="S548" s="407"/>
      <c r="T548" s="407"/>
      <c r="U548" s="407"/>
      <c r="V548" s="408"/>
      <c r="W548" s="409"/>
      <c r="X548" s="72"/>
      <c r="Y548" s="367"/>
    </row>
    <row r="549" spans="2:25" s="129" customFormat="1" ht="12.75" customHeight="1" outlineLevel="1" x14ac:dyDescent="0.2">
      <c r="B549" s="672" t="s">
        <v>591</v>
      </c>
      <c r="C549" s="257"/>
      <c r="D549" s="257"/>
      <c r="E549" s="257"/>
      <c r="F549" s="629" t="s">
        <v>554</v>
      </c>
      <c r="G549" s="410"/>
      <c r="H549" s="402"/>
      <c r="I549" s="403"/>
      <c r="J549" s="403"/>
      <c r="K549" s="404"/>
      <c r="L549" s="405"/>
      <c r="M549" s="406"/>
      <c r="N549" s="407"/>
      <c r="O549" s="407"/>
      <c r="P549" s="407"/>
      <c r="Q549" s="407"/>
      <c r="R549" s="407"/>
      <c r="S549" s="407"/>
      <c r="T549" s="407"/>
      <c r="U549" s="407"/>
      <c r="V549" s="408"/>
      <c r="W549" s="409"/>
      <c r="X549" s="72"/>
      <c r="Y549" s="367"/>
    </row>
    <row r="550" spans="2:25" s="129" customFormat="1" ht="12.75" customHeight="1" outlineLevel="1" x14ac:dyDescent="0.2">
      <c r="B550" s="672" t="s">
        <v>591</v>
      </c>
      <c r="C550" s="257"/>
      <c r="D550" s="257"/>
      <c r="E550" s="257"/>
      <c r="F550" s="629" t="s">
        <v>555</v>
      </c>
      <c r="G550" s="401"/>
      <c r="H550" s="402"/>
      <c r="I550" s="403"/>
      <c r="J550" s="403"/>
      <c r="K550" s="404"/>
      <c r="L550" s="405"/>
      <c r="M550" s="406"/>
      <c r="N550" s="407"/>
      <c r="O550" s="407"/>
      <c r="P550" s="407"/>
      <c r="Q550" s="407"/>
      <c r="R550" s="407"/>
      <c r="S550" s="407"/>
      <c r="T550" s="407"/>
      <c r="U550" s="407"/>
      <c r="V550" s="408"/>
      <c r="W550" s="409"/>
      <c r="X550" s="72"/>
      <c r="Y550" s="367"/>
    </row>
    <row r="551" spans="2:25" s="129" customFormat="1" ht="12.75" customHeight="1" x14ac:dyDescent="0.2">
      <c r="B551" s="256"/>
      <c r="C551" s="257"/>
      <c r="D551" s="23" t="s">
        <v>483</v>
      </c>
      <c r="E551" s="23"/>
      <c r="F551" s="23"/>
      <c r="G551" s="69">
        <f>SUBTOTAL(9,G552:G553)</f>
        <v>0</v>
      </c>
      <c r="H551" s="34">
        <f t="shared" ref="H551:W551" si="119">SUBTOTAL(9,H552:H553)</f>
        <v>0</v>
      </c>
      <c r="I551" s="34">
        <f t="shared" si="119"/>
        <v>0</v>
      </c>
      <c r="J551" s="34">
        <f t="shared" si="119"/>
        <v>0</v>
      </c>
      <c r="K551" s="37">
        <f t="shared" si="119"/>
        <v>0</v>
      </c>
      <c r="L551" s="34">
        <f t="shared" si="119"/>
        <v>0</v>
      </c>
      <c r="M551" s="36">
        <f t="shared" si="119"/>
        <v>0</v>
      </c>
      <c r="N551" s="34">
        <f t="shared" si="119"/>
        <v>0</v>
      </c>
      <c r="O551" s="34">
        <f t="shared" si="119"/>
        <v>0</v>
      </c>
      <c r="P551" s="34">
        <f t="shared" si="119"/>
        <v>0</v>
      </c>
      <c r="Q551" s="34">
        <f t="shared" si="119"/>
        <v>0</v>
      </c>
      <c r="R551" s="34">
        <f t="shared" si="119"/>
        <v>0</v>
      </c>
      <c r="S551" s="34">
        <f t="shared" si="119"/>
        <v>0</v>
      </c>
      <c r="T551" s="34">
        <f t="shared" si="119"/>
        <v>0</v>
      </c>
      <c r="U551" s="34">
        <f t="shared" si="119"/>
        <v>0</v>
      </c>
      <c r="V551" s="34">
        <f t="shared" si="119"/>
        <v>0</v>
      </c>
      <c r="W551" s="33">
        <f t="shared" si="119"/>
        <v>0</v>
      </c>
      <c r="Y551" s="370"/>
    </row>
    <row r="552" spans="2:25" s="129" customFormat="1" ht="12.75" customHeight="1" outlineLevel="1" x14ac:dyDescent="0.2">
      <c r="B552" s="256"/>
      <c r="C552" s="257"/>
      <c r="D552" s="257"/>
      <c r="E552" s="257"/>
      <c r="F552" s="176" t="s">
        <v>485</v>
      </c>
      <c r="G552" s="410"/>
      <c r="H552" s="402"/>
      <c r="I552" s="403"/>
      <c r="J552" s="403"/>
      <c r="K552" s="404"/>
      <c r="L552" s="405"/>
      <c r="M552" s="406"/>
      <c r="N552" s="407"/>
      <c r="O552" s="407"/>
      <c r="P552" s="407"/>
      <c r="Q552" s="407"/>
      <c r="R552" s="407"/>
      <c r="S552" s="407"/>
      <c r="T552" s="407"/>
      <c r="U552" s="407"/>
      <c r="V552" s="408"/>
      <c r="W552" s="409"/>
      <c r="X552" s="72"/>
      <c r="Y552" s="367"/>
    </row>
    <row r="553" spans="2:25" s="129" customFormat="1" ht="12.75" customHeight="1" outlineLevel="1" x14ac:dyDescent="0.2">
      <c r="B553" s="256"/>
      <c r="C553" s="257"/>
      <c r="D553" s="257"/>
      <c r="E553" s="257"/>
      <c r="F553" s="176" t="s">
        <v>486</v>
      </c>
      <c r="G553" s="401"/>
      <c r="H553" s="402"/>
      <c r="I553" s="403"/>
      <c r="J553" s="403"/>
      <c r="K553" s="404"/>
      <c r="L553" s="405"/>
      <c r="M553" s="406"/>
      <c r="N553" s="407"/>
      <c r="O553" s="407"/>
      <c r="P553" s="407"/>
      <c r="Q553" s="407"/>
      <c r="R553" s="407"/>
      <c r="S553" s="407"/>
      <c r="T553" s="407"/>
      <c r="U553" s="407"/>
      <c r="V553" s="408"/>
      <c r="W553" s="409"/>
      <c r="X553" s="72"/>
      <c r="Y553" s="367"/>
    </row>
    <row r="554" spans="2:25" s="129" customFormat="1" ht="12.75" customHeight="1" x14ac:dyDescent="0.2">
      <c r="B554" s="256"/>
      <c r="C554" s="257"/>
      <c r="D554" s="23" t="s">
        <v>447</v>
      </c>
      <c r="E554" s="23"/>
      <c r="F554" s="23"/>
      <c r="G554" s="69">
        <f>SUBTOTAL(9,G555:G561)</f>
        <v>0</v>
      </c>
      <c r="H554" s="34">
        <f t="shared" ref="H554:W554" si="120">SUBTOTAL(9,H555:H561)</f>
        <v>0</v>
      </c>
      <c r="I554" s="34">
        <f t="shared" si="120"/>
        <v>0</v>
      </c>
      <c r="J554" s="34">
        <f t="shared" si="120"/>
        <v>0</v>
      </c>
      <c r="K554" s="37">
        <f t="shared" si="120"/>
        <v>0</v>
      </c>
      <c r="L554" s="34">
        <f t="shared" si="120"/>
        <v>0</v>
      </c>
      <c r="M554" s="36">
        <f t="shared" si="120"/>
        <v>0</v>
      </c>
      <c r="N554" s="34">
        <f t="shared" si="120"/>
        <v>0</v>
      </c>
      <c r="O554" s="34">
        <f t="shared" si="120"/>
        <v>0</v>
      </c>
      <c r="P554" s="34">
        <f t="shared" si="120"/>
        <v>0</v>
      </c>
      <c r="Q554" s="34">
        <f t="shared" si="120"/>
        <v>0</v>
      </c>
      <c r="R554" s="34">
        <f t="shared" si="120"/>
        <v>0</v>
      </c>
      <c r="S554" s="34">
        <f t="shared" si="120"/>
        <v>0</v>
      </c>
      <c r="T554" s="34">
        <f t="shared" si="120"/>
        <v>0</v>
      </c>
      <c r="U554" s="34">
        <f t="shared" si="120"/>
        <v>0</v>
      </c>
      <c r="V554" s="34">
        <f t="shared" si="120"/>
        <v>0</v>
      </c>
      <c r="W554" s="33">
        <f t="shared" si="120"/>
        <v>0</v>
      </c>
      <c r="Y554" s="370"/>
    </row>
    <row r="555" spans="2:25" s="129" customFormat="1" ht="12.75" customHeight="1" outlineLevel="1" x14ac:dyDescent="0.2">
      <c r="B555" s="256"/>
      <c r="C555" s="257"/>
      <c r="D555" s="257"/>
      <c r="E555" s="257"/>
      <c r="F555" s="176" t="s">
        <v>448</v>
      </c>
      <c r="G555" s="410"/>
      <c r="H555" s="402"/>
      <c r="I555" s="403"/>
      <c r="J555" s="403"/>
      <c r="K555" s="404"/>
      <c r="L555" s="405"/>
      <c r="M555" s="406"/>
      <c r="N555" s="407"/>
      <c r="O555" s="407"/>
      <c r="P555" s="407"/>
      <c r="Q555" s="407"/>
      <c r="R555" s="407"/>
      <c r="S555" s="407"/>
      <c r="T555" s="407"/>
      <c r="U555" s="407"/>
      <c r="V555" s="408"/>
      <c r="W555" s="409"/>
      <c r="X555" s="72"/>
      <c r="Y555" s="367"/>
    </row>
    <row r="556" spans="2:25" s="129" customFormat="1" ht="12.75" customHeight="1" outlineLevel="1" x14ac:dyDescent="0.2">
      <c r="B556" s="256"/>
      <c r="C556" s="257"/>
      <c r="D556" s="257"/>
      <c r="E556" s="257"/>
      <c r="F556" s="176" t="s">
        <v>449</v>
      </c>
      <c r="G556" s="410"/>
      <c r="H556" s="402"/>
      <c r="I556" s="403"/>
      <c r="J556" s="403"/>
      <c r="K556" s="404"/>
      <c r="L556" s="405"/>
      <c r="M556" s="406"/>
      <c r="N556" s="407"/>
      <c r="O556" s="407"/>
      <c r="P556" s="407"/>
      <c r="Q556" s="407"/>
      <c r="R556" s="407"/>
      <c r="S556" s="407"/>
      <c r="T556" s="407"/>
      <c r="U556" s="407"/>
      <c r="V556" s="408"/>
      <c r="W556" s="409"/>
      <c r="X556" s="72"/>
      <c r="Y556" s="367"/>
    </row>
    <row r="557" spans="2:25" s="129" customFormat="1" ht="12.75" customHeight="1" outlineLevel="1" x14ac:dyDescent="0.2">
      <c r="B557" s="256"/>
      <c r="C557" s="257"/>
      <c r="D557" s="257"/>
      <c r="E557" s="257"/>
      <c r="F557" s="176" t="s">
        <v>450</v>
      </c>
      <c r="G557" s="410"/>
      <c r="H557" s="402"/>
      <c r="I557" s="403"/>
      <c r="J557" s="403"/>
      <c r="K557" s="404"/>
      <c r="L557" s="405"/>
      <c r="M557" s="406"/>
      <c r="N557" s="407"/>
      <c r="O557" s="407"/>
      <c r="P557" s="407"/>
      <c r="Q557" s="407"/>
      <c r="R557" s="407"/>
      <c r="S557" s="407"/>
      <c r="T557" s="407"/>
      <c r="U557" s="407"/>
      <c r="V557" s="408"/>
      <c r="W557" s="409"/>
      <c r="X557" s="72"/>
      <c r="Y557" s="367"/>
    </row>
    <row r="558" spans="2:25" s="129" customFormat="1" ht="12.75" customHeight="1" outlineLevel="1" x14ac:dyDescent="0.2">
      <c r="B558" s="256"/>
      <c r="C558" s="257"/>
      <c r="D558" s="257"/>
      <c r="E558" s="257"/>
      <c r="F558" s="176" t="s">
        <v>451</v>
      </c>
      <c r="G558" s="410"/>
      <c r="H558" s="402"/>
      <c r="I558" s="403"/>
      <c r="J558" s="403"/>
      <c r="K558" s="404"/>
      <c r="L558" s="405"/>
      <c r="M558" s="406"/>
      <c r="N558" s="407"/>
      <c r="O558" s="407"/>
      <c r="P558" s="407"/>
      <c r="Q558" s="407"/>
      <c r="R558" s="407"/>
      <c r="S558" s="407"/>
      <c r="T558" s="407"/>
      <c r="U558" s="407"/>
      <c r="V558" s="408"/>
      <c r="W558" s="409"/>
      <c r="X558" s="72"/>
      <c r="Y558" s="367"/>
    </row>
    <row r="559" spans="2:25" s="129" customFormat="1" ht="12.75" customHeight="1" outlineLevel="1" x14ac:dyDescent="0.2">
      <c r="B559" s="256"/>
      <c r="C559" s="257"/>
      <c r="D559" s="257"/>
      <c r="E559" s="257"/>
      <c r="F559" s="176" t="s">
        <v>484</v>
      </c>
      <c r="G559" s="410"/>
      <c r="H559" s="402"/>
      <c r="I559" s="403"/>
      <c r="J559" s="403"/>
      <c r="K559" s="404"/>
      <c r="L559" s="405"/>
      <c r="M559" s="406"/>
      <c r="N559" s="407"/>
      <c r="O559" s="407"/>
      <c r="P559" s="407"/>
      <c r="Q559" s="407"/>
      <c r="R559" s="407"/>
      <c r="S559" s="407"/>
      <c r="T559" s="407"/>
      <c r="U559" s="407"/>
      <c r="V559" s="408"/>
      <c r="W559" s="409"/>
      <c r="X559" s="72"/>
      <c r="Y559" s="367"/>
    </row>
    <row r="560" spans="2:25" s="129" customFormat="1" ht="12.75" customHeight="1" outlineLevel="1" x14ac:dyDescent="0.2">
      <c r="B560" s="256"/>
      <c r="C560" s="257"/>
      <c r="D560" s="257"/>
      <c r="E560" s="257"/>
      <c r="F560" s="176" t="s">
        <v>452</v>
      </c>
      <c r="G560" s="410"/>
      <c r="H560" s="402"/>
      <c r="I560" s="403"/>
      <c r="J560" s="403"/>
      <c r="K560" s="404"/>
      <c r="L560" s="405"/>
      <c r="M560" s="406"/>
      <c r="N560" s="407"/>
      <c r="O560" s="407"/>
      <c r="P560" s="407"/>
      <c r="Q560" s="407"/>
      <c r="R560" s="407"/>
      <c r="S560" s="407"/>
      <c r="T560" s="407"/>
      <c r="U560" s="407"/>
      <c r="V560" s="408"/>
      <c r="W560" s="409"/>
      <c r="X560" s="72"/>
      <c r="Y560" s="367"/>
    </row>
    <row r="561" spans="2:29" s="129" customFormat="1" ht="12.75" customHeight="1" outlineLevel="1" x14ac:dyDescent="0.2">
      <c r="B561" s="256"/>
      <c r="C561" s="257"/>
      <c r="D561" s="257"/>
      <c r="E561" s="257"/>
      <c r="F561" s="176" t="s">
        <v>453</v>
      </c>
      <c r="G561" s="401"/>
      <c r="H561" s="402"/>
      <c r="I561" s="403"/>
      <c r="J561" s="403"/>
      <c r="K561" s="404"/>
      <c r="L561" s="405"/>
      <c r="M561" s="406"/>
      <c r="N561" s="407"/>
      <c r="O561" s="407"/>
      <c r="P561" s="407"/>
      <c r="Q561" s="407"/>
      <c r="R561" s="407"/>
      <c r="S561" s="407"/>
      <c r="T561" s="407"/>
      <c r="U561" s="407"/>
      <c r="V561" s="408"/>
      <c r="W561" s="409"/>
      <c r="X561" s="72"/>
      <c r="Y561" s="367"/>
    </row>
    <row r="562" spans="2:29" s="129" customFormat="1" ht="12.75" customHeight="1" x14ac:dyDescent="0.2">
      <c r="B562" s="256"/>
      <c r="C562" s="257"/>
      <c r="D562" s="23" t="s">
        <v>454</v>
      </c>
      <c r="E562" s="23"/>
      <c r="F562" s="23"/>
      <c r="G562" s="69">
        <f>SUBTOTAL(9,G563:G564)</f>
        <v>0</v>
      </c>
      <c r="H562" s="34">
        <f t="shared" ref="H562:W562" si="121">SUBTOTAL(9,H563:H564)</f>
        <v>0</v>
      </c>
      <c r="I562" s="34">
        <f t="shared" si="121"/>
        <v>0</v>
      </c>
      <c r="J562" s="34">
        <f t="shared" si="121"/>
        <v>0</v>
      </c>
      <c r="K562" s="37">
        <f t="shared" si="121"/>
        <v>0</v>
      </c>
      <c r="L562" s="34">
        <f t="shared" si="121"/>
        <v>0</v>
      </c>
      <c r="M562" s="36">
        <f t="shared" si="121"/>
        <v>0</v>
      </c>
      <c r="N562" s="34">
        <f t="shared" si="121"/>
        <v>0</v>
      </c>
      <c r="O562" s="34">
        <f t="shared" si="121"/>
        <v>0</v>
      </c>
      <c r="P562" s="34">
        <f t="shared" si="121"/>
        <v>0</v>
      </c>
      <c r="Q562" s="34">
        <f t="shared" si="121"/>
        <v>0</v>
      </c>
      <c r="R562" s="34">
        <f t="shared" si="121"/>
        <v>0</v>
      </c>
      <c r="S562" s="34">
        <f t="shared" si="121"/>
        <v>0</v>
      </c>
      <c r="T562" s="34">
        <f t="shared" si="121"/>
        <v>0</v>
      </c>
      <c r="U562" s="34">
        <f t="shared" si="121"/>
        <v>0</v>
      </c>
      <c r="V562" s="34">
        <f t="shared" si="121"/>
        <v>0</v>
      </c>
      <c r="W562" s="33">
        <f t="shared" si="121"/>
        <v>0</v>
      </c>
      <c r="Y562" s="370"/>
    </row>
    <row r="563" spans="2:29" s="129" customFormat="1" ht="12.75" customHeight="1" outlineLevel="1" x14ac:dyDescent="0.2">
      <c r="B563" s="256"/>
      <c r="C563" s="257"/>
      <c r="D563" s="257"/>
      <c r="E563" s="257"/>
      <c r="F563" s="176" t="s">
        <v>455</v>
      </c>
      <c r="G563" s="410"/>
      <c r="H563" s="402"/>
      <c r="I563" s="403"/>
      <c r="J563" s="403"/>
      <c r="K563" s="404"/>
      <c r="L563" s="405"/>
      <c r="M563" s="406"/>
      <c r="N563" s="407"/>
      <c r="O563" s="407"/>
      <c r="P563" s="407"/>
      <c r="Q563" s="407"/>
      <c r="R563" s="407"/>
      <c r="S563" s="407"/>
      <c r="T563" s="407"/>
      <c r="U563" s="407"/>
      <c r="V563" s="408"/>
      <c r="W563" s="409"/>
      <c r="X563" s="72"/>
      <c r="Y563" s="367"/>
    </row>
    <row r="564" spans="2:29" s="129" customFormat="1" ht="12.75" customHeight="1" outlineLevel="1" x14ac:dyDescent="0.2">
      <c r="B564" s="256"/>
      <c r="C564" s="257"/>
      <c r="D564" s="257"/>
      <c r="E564" s="257"/>
      <c r="F564" s="176" t="s">
        <v>456</v>
      </c>
      <c r="G564" s="401"/>
      <c r="H564" s="402"/>
      <c r="I564" s="403"/>
      <c r="J564" s="403"/>
      <c r="K564" s="404"/>
      <c r="L564" s="405"/>
      <c r="M564" s="406"/>
      <c r="N564" s="407"/>
      <c r="O564" s="407"/>
      <c r="P564" s="407"/>
      <c r="Q564" s="407"/>
      <c r="R564" s="407"/>
      <c r="S564" s="407"/>
      <c r="T564" s="407"/>
      <c r="U564" s="407"/>
      <c r="V564" s="408"/>
      <c r="W564" s="409"/>
      <c r="X564" s="72"/>
      <c r="Y564" s="367"/>
    </row>
    <row r="565" spans="2:29" s="129" customFormat="1" ht="12.75" customHeight="1" x14ac:dyDescent="0.2">
      <c r="B565" s="256"/>
      <c r="C565" s="257"/>
      <c r="D565" s="23" t="s">
        <v>457</v>
      </c>
      <c r="E565" s="257"/>
      <c r="F565" s="257"/>
      <c r="G565" s="69">
        <f>SUBTOTAL(9,G566)</f>
        <v>0</v>
      </c>
      <c r="H565" s="34">
        <f t="shared" ref="H565:W565" si="122">SUBTOTAL(9,H566)</f>
        <v>0</v>
      </c>
      <c r="I565" s="34">
        <f t="shared" si="122"/>
        <v>0</v>
      </c>
      <c r="J565" s="34">
        <f t="shared" si="122"/>
        <v>0</v>
      </c>
      <c r="K565" s="37">
        <f t="shared" si="122"/>
        <v>0</v>
      </c>
      <c r="L565" s="34">
        <f t="shared" si="122"/>
        <v>0</v>
      </c>
      <c r="M565" s="36">
        <f t="shared" si="122"/>
        <v>0</v>
      </c>
      <c r="N565" s="34">
        <f t="shared" si="122"/>
        <v>0</v>
      </c>
      <c r="O565" s="34">
        <f t="shared" si="122"/>
        <v>0</v>
      </c>
      <c r="P565" s="34">
        <f t="shared" si="122"/>
        <v>0</v>
      </c>
      <c r="Q565" s="34">
        <f t="shared" si="122"/>
        <v>0</v>
      </c>
      <c r="R565" s="34">
        <f t="shared" si="122"/>
        <v>0</v>
      </c>
      <c r="S565" s="34">
        <f t="shared" si="122"/>
        <v>0</v>
      </c>
      <c r="T565" s="34">
        <f t="shared" si="122"/>
        <v>0</v>
      </c>
      <c r="U565" s="34">
        <f t="shared" si="122"/>
        <v>0</v>
      </c>
      <c r="V565" s="34">
        <f t="shared" si="122"/>
        <v>0</v>
      </c>
      <c r="W565" s="33">
        <f t="shared" si="122"/>
        <v>0</v>
      </c>
      <c r="Y565" s="370"/>
    </row>
    <row r="566" spans="2:29" s="129" customFormat="1" ht="12.75" customHeight="1" outlineLevel="1" x14ac:dyDescent="0.2">
      <c r="B566" s="256"/>
      <c r="C566" s="257"/>
      <c r="D566" s="257"/>
      <c r="E566" s="257"/>
      <c r="F566" s="176" t="s">
        <v>458</v>
      </c>
      <c r="G566" s="401"/>
      <c r="H566" s="402"/>
      <c r="I566" s="403"/>
      <c r="J566" s="403"/>
      <c r="K566" s="404"/>
      <c r="L566" s="405"/>
      <c r="M566" s="406"/>
      <c r="N566" s="407"/>
      <c r="O566" s="407"/>
      <c r="P566" s="407"/>
      <c r="Q566" s="407"/>
      <c r="R566" s="407"/>
      <c r="S566" s="407"/>
      <c r="T566" s="407"/>
      <c r="U566" s="407"/>
      <c r="V566" s="408"/>
      <c r="W566" s="409"/>
      <c r="X566" s="72"/>
      <c r="Y566" s="367"/>
    </row>
    <row r="567" spans="2:29" s="72" customFormat="1" outlineLevel="1" x14ac:dyDescent="0.2">
      <c r="B567" s="25"/>
      <c r="C567" s="24"/>
      <c r="D567" s="23"/>
      <c r="E567" s="64"/>
      <c r="F567" s="24"/>
      <c r="G567" s="435"/>
      <c r="H567" s="70"/>
      <c r="I567" s="66"/>
      <c r="J567" s="66"/>
      <c r="K567" s="67"/>
      <c r="L567" s="34"/>
      <c r="M567" s="34"/>
      <c r="N567" s="34"/>
      <c r="O567" s="34"/>
      <c r="P567" s="34"/>
      <c r="Q567" s="34"/>
      <c r="R567" s="34"/>
      <c r="S567" s="34"/>
      <c r="T567" s="34"/>
      <c r="U567" s="34"/>
      <c r="V567" s="34"/>
      <c r="W567" s="33"/>
      <c r="Y567" s="584"/>
    </row>
    <row r="568" spans="2:29" s="72" customFormat="1" outlineLevel="1" x14ac:dyDescent="0.2">
      <c r="B568" s="25"/>
      <c r="C568" s="23" t="s">
        <v>480</v>
      </c>
      <c r="D568" s="23"/>
      <c r="E568" s="64"/>
      <c r="F568" s="24"/>
      <c r="G568" s="435">
        <f>SUBTOTAL(9,G569:G571)</f>
        <v>0</v>
      </c>
      <c r="H568" s="70">
        <f t="shared" ref="H568:W568" si="123">SUBTOTAL(9,H569:H571)</f>
        <v>0</v>
      </c>
      <c r="I568" s="66">
        <f t="shared" si="123"/>
        <v>0</v>
      </c>
      <c r="J568" s="66">
        <f t="shared" si="123"/>
        <v>0</v>
      </c>
      <c r="K568" s="67">
        <f t="shared" si="123"/>
        <v>0</v>
      </c>
      <c r="L568" s="34">
        <f t="shared" si="123"/>
        <v>0</v>
      </c>
      <c r="M568" s="34">
        <f t="shared" si="123"/>
        <v>0</v>
      </c>
      <c r="N568" s="34">
        <f t="shared" si="123"/>
        <v>0</v>
      </c>
      <c r="O568" s="34">
        <f t="shared" si="123"/>
        <v>0</v>
      </c>
      <c r="P568" s="34">
        <f t="shared" si="123"/>
        <v>0</v>
      </c>
      <c r="Q568" s="34">
        <f t="shared" si="123"/>
        <v>0</v>
      </c>
      <c r="R568" s="34">
        <f t="shared" si="123"/>
        <v>0</v>
      </c>
      <c r="S568" s="34">
        <f t="shared" si="123"/>
        <v>0</v>
      </c>
      <c r="T568" s="34">
        <f t="shared" si="123"/>
        <v>0</v>
      </c>
      <c r="U568" s="34">
        <f t="shared" si="123"/>
        <v>0</v>
      </c>
      <c r="V568" s="34">
        <f t="shared" si="123"/>
        <v>0</v>
      </c>
      <c r="W568" s="33">
        <f t="shared" si="123"/>
        <v>0</v>
      </c>
      <c r="Y568" s="583"/>
    </row>
    <row r="569" spans="2:29" s="72" customFormat="1" outlineLevel="1" x14ac:dyDescent="0.2">
      <c r="B569" s="25"/>
      <c r="C569" s="24"/>
      <c r="D569" s="23"/>
      <c r="E569" s="64"/>
      <c r="F569" s="433" t="s">
        <v>474</v>
      </c>
      <c r="G569" s="337"/>
      <c r="H569" s="342"/>
      <c r="I569" s="343"/>
      <c r="J569" s="343"/>
      <c r="K569" s="344"/>
      <c r="L569" s="345"/>
      <c r="M569" s="346"/>
      <c r="N569" s="343"/>
      <c r="O569" s="343"/>
      <c r="P569" s="343"/>
      <c r="Q569" s="343"/>
      <c r="R569" s="343"/>
      <c r="S569" s="343"/>
      <c r="T569" s="343"/>
      <c r="U569" s="343"/>
      <c r="V569" s="347"/>
      <c r="W569" s="337"/>
      <c r="Y569" s="367"/>
    </row>
    <row r="570" spans="2:29" s="72" customFormat="1" outlineLevel="1" x14ac:dyDescent="0.2">
      <c r="B570" s="25"/>
      <c r="C570" s="24"/>
      <c r="D570" s="23"/>
      <c r="E570" s="64"/>
      <c r="F570" s="433" t="s">
        <v>475</v>
      </c>
      <c r="G570" s="337"/>
      <c r="H570" s="342"/>
      <c r="I570" s="343"/>
      <c r="J570" s="343"/>
      <c r="K570" s="344"/>
      <c r="L570" s="345"/>
      <c r="M570" s="346"/>
      <c r="N570" s="343"/>
      <c r="O570" s="343"/>
      <c r="P570" s="343"/>
      <c r="Q570" s="343"/>
      <c r="R570" s="343"/>
      <c r="S570" s="343"/>
      <c r="T570" s="343"/>
      <c r="U570" s="343"/>
      <c r="V570" s="347"/>
      <c r="W570" s="337"/>
      <c r="Y570" s="367"/>
    </row>
    <row r="571" spans="2:29" s="72" customFormat="1" outlineLevel="1" x14ac:dyDescent="0.2">
      <c r="B571" s="25"/>
      <c r="C571" s="24"/>
      <c r="D571" s="23"/>
      <c r="E571" s="64"/>
      <c r="F571" s="433" t="s">
        <v>476</v>
      </c>
      <c r="G571" s="337"/>
      <c r="H571" s="342"/>
      <c r="I571" s="343"/>
      <c r="J571" s="343"/>
      <c r="K571" s="344"/>
      <c r="L571" s="345"/>
      <c r="M571" s="346"/>
      <c r="N571" s="343"/>
      <c r="O571" s="343"/>
      <c r="P571" s="343"/>
      <c r="Q571" s="343"/>
      <c r="R571" s="343"/>
      <c r="S571" s="343"/>
      <c r="T571" s="343"/>
      <c r="U571" s="343"/>
      <c r="V571" s="347"/>
      <c r="W571" s="337"/>
      <c r="Y571" s="367"/>
    </row>
    <row r="572" spans="2:29" s="129" customFormat="1" ht="12.75" customHeight="1" x14ac:dyDescent="0.2">
      <c r="B572" s="256"/>
      <c r="C572" s="257"/>
      <c r="D572" s="257"/>
      <c r="E572" s="257"/>
      <c r="F572" s="257"/>
      <c r="G572" s="69"/>
      <c r="H572" s="34"/>
      <c r="I572" s="34"/>
      <c r="J572" s="34"/>
      <c r="K572" s="37"/>
      <c r="L572" s="34"/>
      <c r="M572" s="36"/>
      <c r="N572" s="34"/>
      <c r="O572" s="34"/>
      <c r="P572" s="34"/>
      <c r="Q572" s="34"/>
      <c r="R572" s="34"/>
      <c r="S572" s="34"/>
      <c r="T572" s="34"/>
      <c r="U572" s="34"/>
      <c r="V572" s="34"/>
      <c r="W572" s="33"/>
      <c r="Y572" s="584"/>
    </row>
    <row r="573" spans="2:29" s="129" customFormat="1" ht="16.5" thickBot="1" x14ac:dyDescent="0.25">
      <c r="B573" s="79" t="s">
        <v>459</v>
      </c>
      <c r="C573" s="80"/>
      <c r="D573" s="80"/>
      <c r="E573" s="80"/>
      <c r="F573" s="80"/>
      <c r="G573" s="92">
        <f t="shared" ref="G573:W573" si="124">SUBTOTAL(9,G523:G572)</f>
        <v>0</v>
      </c>
      <c r="H573" s="419">
        <f t="shared" si="124"/>
        <v>0</v>
      </c>
      <c r="I573" s="420">
        <f t="shared" si="124"/>
        <v>0</v>
      </c>
      <c r="J573" s="420">
        <f t="shared" si="124"/>
        <v>0</v>
      </c>
      <c r="K573" s="421">
        <f t="shared" si="124"/>
        <v>0</v>
      </c>
      <c r="L573" s="422">
        <f t="shared" si="124"/>
        <v>0</v>
      </c>
      <c r="M573" s="424">
        <f t="shared" si="124"/>
        <v>0</v>
      </c>
      <c r="N573" s="423">
        <f t="shared" si="124"/>
        <v>0</v>
      </c>
      <c r="O573" s="423">
        <f t="shared" si="124"/>
        <v>0</v>
      </c>
      <c r="P573" s="423">
        <f t="shared" si="124"/>
        <v>0</v>
      </c>
      <c r="Q573" s="423">
        <f t="shared" si="124"/>
        <v>0</v>
      </c>
      <c r="R573" s="423">
        <f t="shared" si="124"/>
        <v>0</v>
      </c>
      <c r="S573" s="423">
        <f t="shared" si="124"/>
        <v>0</v>
      </c>
      <c r="T573" s="423">
        <f t="shared" si="124"/>
        <v>0</v>
      </c>
      <c r="U573" s="423">
        <f t="shared" si="124"/>
        <v>0</v>
      </c>
      <c r="V573" s="94">
        <f t="shared" si="124"/>
        <v>0</v>
      </c>
      <c r="W573" s="97">
        <f t="shared" si="124"/>
        <v>0</v>
      </c>
      <c r="X573" s="72"/>
      <c r="Y573" s="585"/>
    </row>
    <row r="574" spans="2:29" s="72" customFormat="1" ht="13.5" thickBot="1" x14ac:dyDescent="0.25">
      <c r="C574" s="1"/>
      <c r="D574" s="1"/>
      <c r="E574" s="1"/>
      <c r="F574" s="1"/>
      <c r="G574" s="52"/>
      <c r="H574" s="52"/>
      <c r="I574" s="52"/>
      <c r="J574" s="52"/>
      <c r="K574" s="52"/>
      <c r="L574" s="52"/>
      <c r="M574" s="53"/>
      <c r="N574" s="52"/>
      <c r="O574" s="52"/>
      <c r="P574" s="52"/>
      <c r="Q574" s="52"/>
      <c r="R574" s="52"/>
      <c r="S574" s="52"/>
      <c r="T574" s="52"/>
      <c r="U574" s="52"/>
      <c r="V574" s="52"/>
      <c r="W574" s="52"/>
      <c r="Y574"/>
    </row>
    <row r="575" spans="2:29" s="150" customFormat="1" ht="15.75" x14ac:dyDescent="0.2">
      <c r="B575" s="324" t="s">
        <v>149</v>
      </c>
      <c r="C575" s="133"/>
      <c r="D575" s="133"/>
      <c r="E575" s="133"/>
      <c r="F575" s="133"/>
      <c r="G575" s="151"/>
      <c r="H575" s="152"/>
      <c r="I575" s="152"/>
      <c r="J575" s="152"/>
      <c r="K575" s="154"/>
      <c r="L575" s="153"/>
      <c r="M575" s="152"/>
      <c r="N575" s="152"/>
      <c r="O575" s="152"/>
      <c r="P575" s="152"/>
      <c r="Q575" s="152"/>
      <c r="R575" s="152"/>
      <c r="S575" s="152"/>
      <c r="T575" s="152"/>
      <c r="U575" s="152"/>
      <c r="V575" s="154"/>
      <c r="W575" s="154"/>
      <c r="X575" s="131"/>
      <c r="Y575" s="151"/>
      <c r="Z575" s="131"/>
      <c r="AA575" s="131"/>
      <c r="AB575" s="131"/>
      <c r="AC575" s="131"/>
    </row>
    <row r="576" spans="2:29" x14ac:dyDescent="0.2">
      <c r="B576" s="30"/>
      <c r="C576" s="23" t="s">
        <v>199</v>
      </c>
      <c r="D576" s="24"/>
      <c r="E576" s="24"/>
      <c r="F576" s="24"/>
      <c r="G576" s="49"/>
      <c r="H576" s="42"/>
      <c r="I576" s="42"/>
      <c r="J576" s="42"/>
      <c r="K576" s="44"/>
      <c r="L576" s="43"/>
      <c r="M576" s="42"/>
      <c r="N576" s="42"/>
      <c r="O576" s="42"/>
      <c r="P576" s="42"/>
      <c r="Q576" s="42"/>
      <c r="R576" s="42"/>
      <c r="S576" s="42"/>
      <c r="T576" s="42"/>
      <c r="U576" s="42"/>
      <c r="V576" s="44"/>
      <c r="W576" s="44"/>
      <c r="X576" s="72"/>
      <c r="Y576" s="368"/>
      <c r="Z576" s="72"/>
      <c r="AA576" s="72"/>
      <c r="AB576" s="72"/>
      <c r="AC576" s="72"/>
    </row>
    <row r="577" spans="2:25" s="72" customFormat="1" x14ac:dyDescent="0.2">
      <c r="B577" s="25"/>
      <c r="C577" s="23"/>
      <c r="D577" s="65" t="s">
        <v>52</v>
      </c>
      <c r="E577" s="24"/>
      <c r="F577" s="24"/>
      <c r="G577" s="69"/>
      <c r="H577" s="70"/>
      <c r="I577" s="66"/>
      <c r="J577" s="66"/>
      <c r="K577" s="67"/>
      <c r="L577" s="51"/>
      <c r="M577" s="34"/>
      <c r="N577" s="34"/>
      <c r="O577" s="34"/>
      <c r="P577" s="34"/>
      <c r="Q577" s="34"/>
      <c r="R577" s="34"/>
      <c r="S577" s="34"/>
      <c r="T577" s="34"/>
      <c r="U577" s="34"/>
      <c r="V577" s="37"/>
      <c r="W577" s="37"/>
      <c r="Y577" s="368"/>
    </row>
    <row r="578" spans="2:25" s="72" customFormat="1" x14ac:dyDescent="0.2">
      <c r="B578" s="25"/>
      <c r="C578" s="23"/>
      <c r="D578" s="23"/>
      <c r="E578" s="24" t="s">
        <v>153</v>
      </c>
      <c r="F578" s="24"/>
      <c r="G578" s="69">
        <f t="shared" ref="G578:W578" si="125">SUBTOTAL(9,G579:G582)</f>
        <v>0</v>
      </c>
      <c r="H578" s="70">
        <f t="shared" si="125"/>
        <v>0</v>
      </c>
      <c r="I578" s="66">
        <f t="shared" si="125"/>
        <v>0</v>
      </c>
      <c r="J578" s="66">
        <f t="shared" si="125"/>
        <v>0</v>
      </c>
      <c r="K578" s="67">
        <f t="shared" si="125"/>
        <v>0</v>
      </c>
      <c r="L578" s="34">
        <f t="shared" si="125"/>
        <v>0</v>
      </c>
      <c r="M578" s="34">
        <f t="shared" si="125"/>
        <v>0</v>
      </c>
      <c r="N578" s="34">
        <f t="shared" si="125"/>
        <v>0</v>
      </c>
      <c r="O578" s="34">
        <f t="shared" si="125"/>
        <v>0</v>
      </c>
      <c r="P578" s="34">
        <f t="shared" si="125"/>
        <v>0</v>
      </c>
      <c r="Q578" s="34">
        <f t="shared" si="125"/>
        <v>0</v>
      </c>
      <c r="R578" s="34">
        <f t="shared" si="125"/>
        <v>0</v>
      </c>
      <c r="S578" s="34">
        <f t="shared" si="125"/>
        <v>0</v>
      </c>
      <c r="T578" s="34">
        <f t="shared" si="125"/>
        <v>0</v>
      </c>
      <c r="U578" s="34">
        <f t="shared" si="125"/>
        <v>0</v>
      </c>
      <c r="V578" s="34">
        <f t="shared" si="125"/>
        <v>0</v>
      </c>
      <c r="W578" s="33">
        <f t="shared" si="125"/>
        <v>0</v>
      </c>
      <c r="Y578" s="583"/>
    </row>
    <row r="579" spans="2:25" s="72" customFormat="1" outlineLevel="1" x14ac:dyDescent="0.2">
      <c r="B579" s="25"/>
      <c r="C579" s="23"/>
      <c r="D579" s="23"/>
      <c r="E579" s="24"/>
      <c r="F579" s="27" t="s">
        <v>154</v>
      </c>
      <c r="G579" s="339"/>
      <c r="H579" s="349"/>
      <c r="I579" s="350"/>
      <c r="J579" s="350"/>
      <c r="K579" s="352"/>
      <c r="L579" s="349"/>
      <c r="M579" s="350"/>
      <c r="N579" s="350"/>
      <c r="O579" s="350"/>
      <c r="P579" s="350"/>
      <c r="Q579" s="350"/>
      <c r="R579" s="350"/>
      <c r="S579" s="350"/>
      <c r="T579" s="350"/>
      <c r="U579" s="350"/>
      <c r="V579" s="352"/>
      <c r="W579" s="353"/>
      <c r="Y579" s="367"/>
    </row>
    <row r="580" spans="2:25" s="72" customFormat="1" outlineLevel="1" x14ac:dyDescent="0.2">
      <c r="B580" s="25"/>
      <c r="C580" s="23"/>
      <c r="D580" s="23"/>
      <c r="E580" s="24"/>
      <c r="F580" s="27" t="s">
        <v>155</v>
      </c>
      <c r="G580" s="339"/>
      <c r="H580" s="349"/>
      <c r="I580" s="350"/>
      <c r="J580" s="350"/>
      <c r="K580" s="352"/>
      <c r="L580" s="349"/>
      <c r="M580" s="350"/>
      <c r="N580" s="350"/>
      <c r="O580" s="350"/>
      <c r="P580" s="350"/>
      <c r="Q580" s="350"/>
      <c r="R580" s="350"/>
      <c r="S580" s="350"/>
      <c r="T580" s="350"/>
      <c r="U580" s="350"/>
      <c r="V580" s="352"/>
      <c r="W580" s="353"/>
      <c r="Y580" s="367"/>
    </row>
    <row r="581" spans="2:25" s="72" customFormat="1" outlineLevel="1" x14ac:dyDescent="0.2">
      <c r="B581" s="25"/>
      <c r="C581" s="23"/>
      <c r="D581" s="23"/>
      <c r="E581" s="24"/>
      <c r="F581" s="27" t="s">
        <v>156</v>
      </c>
      <c r="G581" s="339"/>
      <c r="H581" s="349"/>
      <c r="I581" s="350"/>
      <c r="J581" s="350"/>
      <c r="K581" s="352"/>
      <c r="L581" s="349"/>
      <c r="M581" s="350"/>
      <c r="N581" s="350"/>
      <c r="O581" s="350"/>
      <c r="P581" s="350"/>
      <c r="Q581" s="350"/>
      <c r="R581" s="350"/>
      <c r="S581" s="350"/>
      <c r="T581" s="350"/>
      <c r="U581" s="350"/>
      <c r="V581" s="352"/>
      <c r="W581" s="353"/>
      <c r="Y581" s="367"/>
    </row>
    <row r="582" spans="2:25" s="72" customFormat="1" outlineLevel="1" x14ac:dyDescent="0.2">
      <c r="B582" s="25"/>
      <c r="C582" s="23"/>
      <c r="D582" s="23"/>
      <c r="E582" s="24"/>
      <c r="F582" s="27" t="s">
        <v>197</v>
      </c>
      <c r="G582" s="339"/>
      <c r="H582" s="349"/>
      <c r="I582" s="350"/>
      <c r="J582" s="350"/>
      <c r="K582" s="352"/>
      <c r="L582" s="349"/>
      <c r="M582" s="350"/>
      <c r="N582" s="350"/>
      <c r="O582" s="350"/>
      <c r="P582" s="350"/>
      <c r="Q582" s="350"/>
      <c r="R582" s="350"/>
      <c r="S582" s="350"/>
      <c r="T582" s="350"/>
      <c r="U582" s="350"/>
      <c r="V582" s="352"/>
      <c r="W582" s="353"/>
      <c r="Y582" s="367"/>
    </row>
    <row r="583" spans="2:25" s="72" customFormat="1" x14ac:dyDescent="0.2">
      <c r="B583" s="25"/>
      <c r="C583" s="23"/>
      <c r="D583" s="23"/>
      <c r="E583" s="24" t="s">
        <v>157</v>
      </c>
      <c r="F583" s="24"/>
      <c r="G583" s="69">
        <f t="shared" ref="G583:W583" si="126">SUBTOTAL(9,G584:G587)</f>
        <v>0</v>
      </c>
      <c r="H583" s="70">
        <f t="shared" si="126"/>
        <v>0</v>
      </c>
      <c r="I583" s="66">
        <f t="shared" si="126"/>
        <v>0</v>
      </c>
      <c r="J583" s="66">
        <f t="shared" si="126"/>
        <v>0</v>
      </c>
      <c r="K583" s="67">
        <f t="shared" si="126"/>
        <v>0</v>
      </c>
      <c r="L583" s="34">
        <f t="shared" si="126"/>
        <v>0</v>
      </c>
      <c r="M583" s="34">
        <f t="shared" si="126"/>
        <v>0</v>
      </c>
      <c r="N583" s="34">
        <f t="shared" si="126"/>
        <v>0</v>
      </c>
      <c r="O583" s="34">
        <f t="shared" si="126"/>
        <v>0</v>
      </c>
      <c r="P583" s="34">
        <f t="shared" si="126"/>
        <v>0</v>
      </c>
      <c r="Q583" s="34">
        <f t="shared" si="126"/>
        <v>0</v>
      </c>
      <c r="R583" s="34">
        <f t="shared" si="126"/>
        <v>0</v>
      </c>
      <c r="S583" s="34">
        <f t="shared" si="126"/>
        <v>0</v>
      </c>
      <c r="T583" s="34">
        <f t="shared" si="126"/>
        <v>0</v>
      </c>
      <c r="U583" s="34">
        <f t="shared" si="126"/>
        <v>0</v>
      </c>
      <c r="V583" s="34">
        <f t="shared" si="126"/>
        <v>0</v>
      </c>
      <c r="W583" s="33">
        <f t="shared" si="126"/>
        <v>0</v>
      </c>
      <c r="Y583" s="370"/>
    </row>
    <row r="584" spans="2:25" s="72" customFormat="1" outlineLevel="1" x14ac:dyDescent="0.2">
      <c r="B584" s="25"/>
      <c r="C584" s="23"/>
      <c r="D584" s="23"/>
      <c r="E584" s="24"/>
      <c r="F584" s="27" t="s">
        <v>158</v>
      </c>
      <c r="G584" s="339"/>
      <c r="H584" s="349"/>
      <c r="I584" s="350"/>
      <c r="J584" s="350"/>
      <c r="K584" s="352"/>
      <c r="L584" s="349"/>
      <c r="M584" s="350"/>
      <c r="N584" s="350"/>
      <c r="O584" s="350"/>
      <c r="P584" s="350"/>
      <c r="Q584" s="350"/>
      <c r="R584" s="350"/>
      <c r="S584" s="350"/>
      <c r="T584" s="350"/>
      <c r="U584" s="350"/>
      <c r="V584" s="352"/>
      <c r="W584" s="353"/>
      <c r="Y584" s="367"/>
    </row>
    <row r="585" spans="2:25" s="72" customFormat="1" outlineLevel="1" x14ac:dyDescent="0.2">
      <c r="B585" s="25"/>
      <c r="C585" s="23"/>
      <c r="D585" s="23"/>
      <c r="E585" s="24"/>
      <c r="F585" s="27" t="s">
        <v>159</v>
      </c>
      <c r="G585" s="339"/>
      <c r="H585" s="349"/>
      <c r="I585" s="350"/>
      <c r="J585" s="350"/>
      <c r="K585" s="352"/>
      <c r="L585" s="349"/>
      <c r="M585" s="350"/>
      <c r="N585" s="350"/>
      <c r="O585" s="350"/>
      <c r="P585" s="350"/>
      <c r="Q585" s="350"/>
      <c r="R585" s="350"/>
      <c r="S585" s="350"/>
      <c r="T585" s="350"/>
      <c r="U585" s="350"/>
      <c r="V585" s="352"/>
      <c r="W585" s="353"/>
      <c r="Y585" s="367"/>
    </row>
    <row r="586" spans="2:25" s="72" customFormat="1" outlineLevel="1" x14ac:dyDescent="0.2">
      <c r="B586" s="25"/>
      <c r="C586" s="23"/>
      <c r="D586" s="23"/>
      <c r="E586" s="24"/>
      <c r="F586" s="27" t="s">
        <v>160</v>
      </c>
      <c r="G586" s="339"/>
      <c r="H586" s="349"/>
      <c r="I586" s="350"/>
      <c r="J586" s="350"/>
      <c r="K586" s="352"/>
      <c r="L586" s="349"/>
      <c r="M586" s="354"/>
      <c r="N586" s="354"/>
      <c r="O586" s="354"/>
      <c r="P586" s="354"/>
      <c r="Q586" s="354"/>
      <c r="R586" s="354"/>
      <c r="S586" s="354"/>
      <c r="T586" s="354"/>
      <c r="U586" s="350"/>
      <c r="V586" s="352"/>
      <c r="W586" s="353"/>
      <c r="Y586" s="367"/>
    </row>
    <row r="587" spans="2:25" s="72" customFormat="1" outlineLevel="1" x14ac:dyDescent="0.2">
      <c r="B587" s="25"/>
      <c r="C587" s="23"/>
      <c r="D587" s="23"/>
      <c r="E587" s="24"/>
      <c r="F587" s="27" t="s">
        <v>198</v>
      </c>
      <c r="G587" s="339"/>
      <c r="H587" s="349"/>
      <c r="I587" s="350"/>
      <c r="J587" s="350"/>
      <c r="K587" s="352"/>
      <c r="L587" s="355"/>
      <c r="M587" s="350"/>
      <c r="N587" s="350"/>
      <c r="O587" s="350"/>
      <c r="P587" s="350"/>
      <c r="Q587" s="350"/>
      <c r="R587" s="350"/>
      <c r="S587" s="350"/>
      <c r="T587" s="350"/>
      <c r="U587" s="356"/>
      <c r="V587" s="352"/>
      <c r="W587" s="353"/>
      <c r="Y587" s="367"/>
    </row>
    <row r="588" spans="2:25" s="72" customFormat="1" x14ac:dyDescent="0.2">
      <c r="B588" s="25"/>
      <c r="C588" s="23"/>
      <c r="D588" s="23"/>
      <c r="E588" s="24" t="s">
        <v>347</v>
      </c>
      <c r="F588" s="24"/>
      <c r="G588" s="69">
        <f t="shared" ref="G588:W588" si="127">SUBTOTAL(9,G589:G592)</f>
        <v>0</v>
      </c>
      <c r="H588" s="70">
        <f t="shared" si="127"/>
        <v>0</v>
      </c>
      <c r="I588" s="66">
        <f t="shared" si="127"/>
        <v>0</v>
      </c>
      <c r="J588" s="66">
        <f t="shared" si="127"/>
        <v>0</v>
      </c>
      <c r="K588" s="67">
        <f t="shared" si="127"/>
        <v>0</v>
      </c>
      <c r="L588" s="34">
        <f t="shared" si="127"/>
        <v>0</v>
      </c>
      <c r="M588" s="34">
        <f t="shared" si="127"/>
        <v>0</v>
      </c>
      <c r="N588" s="34">
        <f t="shared" si="127"/>
        <v>0</v>
      </c>
      <c r="O588" s="34">
        <f t="shared" si="127"/>
        <v>0</v>
      </c>
      <c r="P588" s="34">
        <f t="shared" si="127"/>
        <v>0</v>
      </c>
      <c r="Q588" s="34">
        <f t="shared" si="127"/>
        <v>0</v>
      </c>
      <c r="R588" s="34">
        <f t="shared" si="127"/>
        <v>0</v>
      </c>
      <c r="S588" s="34">
        <f t="shared" si="127"/>
        <v>0</v>
      </c>
      <c r="T588" s="34">
        <f t="shared" si="127"/>
        <v>0</v>
      </c>
      <c r="U588" s="34">
        <f t="shared" si="127"/>
        <v>0</v>
      </c>
      <c r="V588" s="34">
        <f t="shared" si="127"/>
        <v>0</v>
      </c>
      <c r="W588" s="33">
        <f t="shared" si="127"/>
        <v>0</v>
      </c>
      <c r="Y588" s="370"/>
    </row>
    <row r="589" spans="2:25" s="72" customFormat="1" outlineLevel="1" x14ac:dyDescent="0.2">
      <c r="B589" s="25"/>
      <c r="C589" s="23"/>
      <c r="D589" s="23"/>
      <c r="E589" s="24"/>
      <c r="F589" s="27" t="s">
        <v>327</v>
      </c>
      <c r="G589" s="339"/>
      <c r="H589" s="349"/>
      <c r="I589" s="350"/>
      <c r="J589" s="350"/>
      <c r="K589" s="352"/>
      <c r="L589" s="355"/>
      <c r="M589" s="350"/>
      <c r="N589" s="350"/>
      <c r="O589" s="350"/>
      <c r="P589" s="350"/>
      <c r="Q589" s="350"/>
      <c r="R589" s="350"/>
      <c r="S589" s="350"/>
      <c r="T589" s="350"/>
      <c r="U589" s="356"/>
      <c r="V589" s="352"/>
      <c r="W589" s="353"/>
      <c r="Y589" s="367"/>
    </row>
    <row r="590" spans="2:25" s="72" customFormat="1" outlineLevel="1" x14ac:dyDescent="0.2">
      <c r="B590" s="25"/>
      <c r="C590" s="23"/>
      <c r="D590" s="23"/>
      <c r="E590" s="24"/>
      <c r="F590" s="27" t="s">
        <v>328</v>
      </c>
      <c r="G590" s="339"/>
      <c r="H590" s="349"/>
      <c r="I590" s="350"/>
      <c r="J590" s="350"/>
      <c r="K590" s="352"/>
      <c r="L590" s="355"/>
      <c r="M590" s="350"/>
      <c r="N590" s="350"/>
      <c r="O590" s="350"/>
      <c r="P590" s="350"/>
      <c r="Q590" s="350"/>
      <c r="R590" s="350"/>
      <c r="S590" s="350"/>
      <c r="T590" s="350"/>
      <c r="U590" s="356"/>
      <c r="V590" s="352"/>
      <c r="W590" s="353"/>
      <c r="Y590" s="367"/>
    </row>
    <row r="591" spans="2:25" s="72" customFormat="1" outlineLevel="1" x14ac:dyDescent="0.2">
      <c r="B591" s="25"/>
      <c r="C591" s="23"/>
      <c r="D591" s="23"/>
      <c r="E591" s="24"/>
      <c r="F591" s="27" t="s">
        <v>329</v>
      </c>
      <c r="G591" s="339"/>
      <c r="H591" s="349"/>
      <c r="I591" s="350"/>
      <c r="J591" s="350"/>
      <c r="K591" s="352"/>
      <c r="L591" s="355"/>
      <c r="M591" s="350"/>
      <c r="N591" s="350"/>
      <c r="O591" s="350"/>
      <c r="P591" s="350"/>
      <c r="Q591" s="350"/>
      <c r="R591" s="350"/>
      <c r="S591" s="350"/>
      <c r="T591" s="350"/>
      <c r="U591" s="356"/>
      <c r="V591" s="352"/>
      <c r="W591" s="353"/>
      <c r="Y591" s="367"/>
    </row>
    <row r="592" spans="2:25" s="72" customFormat="1" outlineLevel="1" x14ac:dyDescent="0.2">
      <c r="B592" s="25"/>
      <c r="C592" s="23"/>
      <c r="D592" s="23"/>
      <c r="E592" s="24"/>
      <c r="F592" s="27" t="s">
        <v>330</v>
      </c>
      <c r="G592" s="339"/>
      <c r="H592" s="349"/>
      <c r="I592" s="350"/>
      <c r="J592" s="350"/>
      <c r="K592" s="352"/>
      <c r="L592" s="355"/>
      <c r="M592" s="350"/>
      <c r="N592" s="350"/>
      <c r="O592" s="350"/>
      <c r="P592" s="350"/>
      <c r="Q592" s="350"/>
      <c r="R592" s="350"/>
      <c r="S592" s="350"/>
      <c r="T592" s="350"/>
      <c r="U592" s="356"/>
      <c r="V592" s="352"/>
      <c r="W592" s="353"/>
      <c r="Y592" s="367"/>
    </row>
    <row r="593" spans="2:25" s="72" customFormat="1" x14ac:dyDescent="0.2">
      <c r="B593" s="25"/>
      <c r="C593" s="23"/>
      <c r="D593" s="23" t="s">
        <v>53</v>
      </c>
      <c r="E593" s="24"/>
      <c r="F593" s="24"/>
      <c r="G593" s="69"/>
      <c r="H593" s="70"/>
      <c r="I593" s="66"/>
      <c r="J593" s="66"/>
      <c r="K593" s="67"/>
      <c r="L593" s="51"/>
      <c r="M593" s="34"/>
      <c r="N593" s="34"/>
      <c r="O593" s="34"/>
      <c r="P593" s="34"/>
      <c r="Q593" s="34"/>
      <c r="R593" s="34"/>
      <c r="S593" s="34"/>
      <c r="T593" s="34"/>
      <c r="U593" s="34"/>
      <c r="V593" s="37"/>
      <c r="W593" s="37"/>
      <c r="Y593" s="584"/>
    </row>
    <row r="594" spans="2:25" s="72" customFormat="1" x14ac:dyDescent="0.2">
      <c r="B594" s="25"/>
      <c r="C594" s="23"/>
      <c r="D594" s="23"/>
      <c r="E594" s="64" t="s">
        <v>54</v>
      </c>
      <c r="F594" s="24"/>
      <c r="G594" s="69">
        <f t="shared" ref="G594:W594" si="128">SUBTOTAL(9,G595:G597)</f>
        <v>0</v>
      </c>
      <c r="H594" s="70">
        <f t="shared" si="128"/>
        <v>0</v>
      </c>
      <c r="I594" s="66">
        <f t="shared" si="128"/>
        <v>0</v>
      </c>
      <c r="J594" s="66">
        <f t="shared" si="128"/>
        <v>0</v>
      </c>
      <c r="K594" s="67">
        <f t="shared" si="128"/>
        <v>0</v>
      </c>
      <c r="L594" s="34">
        <f t="shared" si="128"/>
        <v>0</v>
      </c>
      <c r="M594" s="34">
        <f t="shared" si="128"/>
        <v>0</v>
      </c>
      <c r="N594" s="34">
        <f t="shared" si="128"/>
        <v>0</v>
      </c>
      <c r="O594" s="34">
        <f t="shared" si="128"/>
        <v>0</v>
      </c>
      <c r="P594" s="34">
        <f t="shared" si="128"/>
        <v>0</v>
      </c>
      <c r="Q594" s="34">
        <f t="shared" si="128"/>
        <v>0</v>
      </c>
      <c r="R594" s="34">
        <f t="shared" si="128"/>
        <v>0</v>
      </c>
      <c r="S594" s="34">
        <f t="shared" si="128"/>
        <v>0</v>
      </c>
      <c r="T594" s="34">
        <f t="shared" si="128"/>
        <v>0</v>
      </c>
      <c r="U594" s="34">
        <f t="shared" si="128"/>
        <v>0</v>
      </c>
      <c r="V594" s="34">
        <f t="shared" si="128"/>
        <v>0</v>
      </c>
      <c r="W594" s="33">
        <f t="shared" si="128"/>
        <v>0</v>
      </c>
      <c r="Y594" s="583"/>
    </row>
    <row r="595" spans="2:25" s="72" customFormat="1" outlineLevel="1" x14ac:dyDescent="0.2">
      <c r="B595" s="25"/>
      <c r="C595" s="23"/>
      <c r="D595" s="23"/>
      <c r="E595" s="64"/>
      <c r="F595" s="27" t="s">
        <v>55</v>
      </c>
      <c r="G595" s="339"/>
      <c r="H595" s="349"/>
      <c r="I595" s="350"/>
      <c r="J595" s="350"/>
      <c r="K595" s="352"/>
      <c r="L595" s="355"/>
      <c r="M595" s="350"/>
      <c r="N595" s="350"/>
      <c r="O595" s="350"/>
      <c r="P595" s="350"/>
      <c r="Q595" s="350"/>
      <c r="R595" s="350"/>
      <c r="S595" s="350"/>
      <c r="T595" s="350"/>
      <c r="U595" s="356"/>
      <c r="V595" s="352"/>
      <c r="W595" s="353"/>
      <c r="Y595" s="367"/>
    </row>
    <row r="596" spans="2:25" s="72" customFormat="1" outlineLevel="1" x14ac:dyDescent="0.2">
      <c r="B596" s="25"/>
      <c r="C596" s="23"/>
      <c r="D596" s="23"/>
      <c r="E596" s="24"/>
      <c r="F596" s="27" t="s">
        <v>161</v>
      </c>
      <c r="G596" s="339"/>
      <c r="H596" s="349"/>
      <c r="I596" s="350"/>
      <c r="J596" s="350"/>
      <c r="K596" s="352"/>
      <c r="L596" s="355"/>
      <c r="M596" s="350"/>
      <c r="N596" s="350"/>
      <c r="O596" s="350"/>
      <c r="P596" s="350"/>
      <c r="Q596" s="350"/>
      <c r="R596" s="350"/>
      <c r="S596" s="350"/>
      <c r="T596" s="350"/>
      <c r="U596" s="356"/>
      <c r="V596" s="352"/>
      <c r="W596" s="353"/>
      <c r="Y596" s="367"/>
    </row>
    <row r="597" spans="2:25" s="72" customFormat="1" outlineLevel="1" x14ac:dyDescent="0.2">
      <c r="B597" s="25"/>
      <c r="C597" s="23"/>
      <c r="D597" s="23"/>
      <c r="E597" s="24"/>
      <c r="F597" s="27" t="s">
        <v>331</v>
      </c>
      <c r="G597" s="339"/>
      <c r="H597" s="349"/>
      <c r="I597" s="350"/>
      <c r="J597" s="350"/>
      <c r="K597" s="352"/>
      <c r="L597" s="355"/>
      <c r="M597" s="350"/>
      <c r="N597" s="350"/>
      <c r="O597" s="350"/>
      <c r="P597" s="350"/>
      <c r="Q597" s="350"/>
      <c r="R597" s="350"/>
      <c r="S597" s="350"/>
      <c r="T597" s="350"/>
      <c r="U597" s="356"/>
      <c r="V597" s="352"/>
      <c r="W597" s="353"/>
      <c r="Y597" s="367"/>
    </row>
    <row r="598" spans="2:25" s="72" customFormat="1" x14ac:dyDescent="0.2">
      <c r="B598" s="25"/>
      <c r="C598" s="23"/>
      <c r="D598" s="23"/>
      <c r="E598" s="24" t="s">
        <v>56</v>
      </c>
      <c r="F598" s="24"/>
      <c r="G598" s="69">
        <f>SUBTOTAL(9,G599:G601)</f>
        <v>0</v>
      </c>
      <c r="H598" s="70">
        <f>SUBTOTAL(9,H599:H601)</f>
        <v>0</v>
      </c>
      <c r="I598" s="66">
        <f>SUBTOTAL(9,I599:I601)</f>
        <v>0</v>
      </c>
      <c r="J598" s="66">
        <f t="shared" ref="J598:T598" si="129">SUBTOTAL(9,J599:J601)</f>
        <v>0</v>
      </c>
      <c r="K598" s="67">
        <f t="shared" si="129"/>
        <v>0</v>
      </c>
      <c r="L598" s="34">
        <f t="shared" si="129"/>
        <v>0</v>
      </c>
      <c r="M598" s="34">
        <f t="shared" si="129"/>
        <v>0</v>
      </c>
      <c r="N598" s="34">
        <f t="shared" si="129"/>
        <v>0</v>
      </c>
      <c r="O598" s="34">
        <f t="shared" si="129"/>
        <v>0</v>
      </c>
      <c r="P598" s="34">
        <f t="shared" si="129"/>
        <v>0</v>
      </c>
      <c r="Q598" s="34">
        <f t="shared" si="129"/>
        <v>0</v>
      </c>
      <c r="R598" s="34">
        <f t="shared" si="129"/>
        <v>0</v>
      </c>
      <c r="S598" s="34">
        <f t="shared" si="129"/>
        <v>0</v>
      </c>
      <c r="T598" s="34">
        <f t="shared" si="129"/>
        <v>0</v>
      </c>
      <c r="U598" s="34">
        <f>SUBTOTAL(9,U599:U601)</f>
        <v>0</v>
      </c>
      <c r="V598" s="34">
        <f>SUBTOTAL(9,V599:V601)</f>
        <v>0</v>
      </c>
      <c r="W598" s="33">
        <f>SUBTOTAL(9,W599:W601)</f>
        <v>0</v>
      </c>
      <c r="Y598" s="370"/>
    </row>
    <row r="599" spans="2:25" s="72" customFormat="1" outlineLevel="1" x14ac:dyDescent="0.2">
      <c r="B599" s="25"/>
      <c r="C599" s="23"/>
      <c r="D599" s="23"/>
      <c r="E599" s="24"/>
      <c r="F599" s="27" t="s">
        <v>162</v>
      </c>
      <c r="G599" s="339"/>
      <c r="H599" s="349"/>
      <c r="I599" s="350"/>
      <c r="J599" s="350"/>
      <c r="K599" s="352"/>
      <c r="L599" s="355"/>
      <c r="M599" s="350"/>
      <c r="N599" s="350"/>
      <c r="O599" s="350"/>
      <c r="P599" s="350"/>
      <c r="Q599" s="350"/>
      <c r="R599" s="350"/>
      <c r="S599" s="350"/>
      <c r="T599" s="350"/>
      <c r="U599" s="356"/>
      <c r="V599" s="352"/>
      <c r="W599" s="353"/>
      <c r="Y599" s="367"/>
    </row>
    <row r="600" spans="2:25" s="72" customFormat="1" outlineLevel="1" x14ac:dyDescent="0.2">
      <c r="B600" s="25"/>
      <c r="C600" s="23"/>
      <c r="D600" s="23"/>
      <c r="E600" s="24"/>
      <c r="F600" s="27" t="s">
        <v>163</v>
      </c>
      <c r="G600" s="339"/>
      <c r="H600" s="349"/>
      <c r="I600" s="350"/>
      <c r="J600" s="350"/>
      <c r="K600" s="352"/>
      <c r="L600" s="355"/>
      <c r="M600" s="350"/>
      <c r="N600" s="350"/>
      <c r="O600" s="350"/>
      <c r="P600" s="350"/>
      <c r="Q600" s="350"/>
      <c r="R600" s="350"/>
      <c r="S600" s="350"/>
      <c r="T600" s="350"/>
      <c r="U600" s="356"/>
      <c r="V600" s="352"/>
      <c r="W600" s="353"/>
      <c r="Y600" s="367"/>
    </row>
    <row r="601" spans="2:25" s="72" customFormat="1" outlineLevel="1" x14ac:dyDescent="0.2">
      <c r="B601" s="25"/>
      <c r="C601" s="23"/>
      <c r="D601" s="23"/>
      <c r="E601" s="24"/>
      <c r="F601" s="27" t="s">
        <v>332</v>
      </c>
      <c r="G601" s="339"/>
      <c r="H601" s="349"/>
      <c r="I601" s="350"/>
      <c r="J601" s="350"/>
      <c r="K601" s="352"/>
      <c r="L601" s="355"/>
      <c r="M601" s="350"/>
      <c r="N601" s="350"/>
      <c r="O601" s="350"/>
      <c r="P601" s="350"/>
      <c r="Q601" s="350"/>
      <c r="R601" s="350"/>
      <c r="S601" s="350"/>
      <c r="T601" s="350"/>
      <c r="U601" s="356"/>
      <c r="V601" s="352"/>
      <c r="W601" s="353"/>
      <c r="Y601" s="367"/>
    </row>
    <row r="602" spans="2:25" s="72" customFormat="1" x14ac:dyDescent="0.2">
      <c r="B602" s="25"/>
      <c r="C602" s="23"/>
      <c r="D602" s="23"/>
      <c r="E602" s="24" t="s">
        <v>57</v>
      </c>
      <c r="F602" s="24"/>
      <c r="G602" s="69">
        <f t="shared" ref="G602:W602" si="130">SUBTOTAL(9,G603:G605)</f>
        <v>0</v>
      </c>
      <c r="H602" s="70">
        <f t="shared" si="130"/>
        <v>0</v>
      </c>
      <c r="I602" s="66">
        <f t="shared" si="130"/>
        <v>0</v>
      </c>
      <c r="J602" s="66">
        <f t="shared" si="130"/>
        <v>0</v>
      </c>
      <c r="K602" s="67">
        <f t="shared" si="130"/>
        <v>0</v>
      </c>
      <c r="L602" s="34">
        <f t="shared" si="130"/>
        <v>0</v>
      </c>
      <c r="M602" s="34">
        <f t="shared" si="130"/>
        <v>0</v>
      </c>
      <c r="N602" s="34">
        <f t="shared" si="130"/>
        <v>0</v>
      </c>
      <c r="O602" s="34">
        <f t="shared" si="130"/>
        <v>0</v>
      </c>
      <c r="P602" s="34">
        <f t="shared" si="130"/>
        <v>0</v>
      </c>
      <c r="Q602" s="34">
        <f t="shared" si="130"/>
        <v>0</v>
      </c>
      <c r="R602" s="34">
        <f t="shared" si="130"/>
        <v>0</v>
      </c>
      <c r="S602" s="34">
        <f t="shared" si="130"/>
        <v>0</v>
      </c>
      <c r="T602" s="34">
        <f t="shared" si="130"/>
        <v>0</v>
      </c>
      <c r="U602" s="34">
        <f t="shared" si="130"/>
        <v>0</v>
      </c>
      <c r="V602" s="34">
        <f t="shared" si="130"/>
        <v>0</v>
      </c>
      <c r="W602" s="33">
        <f t="shared" si="130"/>
        <v>0</v>
      </c>
      <c r="Y602" s="370"/>
    </row>
    <row r="603" spans="2:25" s="72" customFormat="1" outlineLevel="1" x14ac:dyDescent="0.2">
      <c r="B603" s="25"/>
      <c r="C603" s="23"/>
      <c r="D603" s="23"/>
      <c r="E603" s="24"/>
      <c r="F603" s="27" t="s">
        <v>164</v>
      </c>
      <c r="G603" s="339"/>
      <c r="H603" s="349"/>
      <c r="I603" s="350"/>
      <c r="J603" s="350"/>
      <c r="K603" s="352"/>
      <c r="L603" s="355"/>
      <c r="M603" s="350"/>
      <c r="N603" s="350"/>
      <c r="O603" s="350"/>
      <c r="P603" s="350"/>
      <c r="Q603" s="350"/>
      <c r="R603" s="350"/>
      <c r="S603" s="350"/>
      <c r="T603" s="350"/>
      <c r="U603" s="356"/>
      <c r="V603" s="352"/>
      <c r="W603" s="353"/>
      <c r="Y603" s="367"/>
    </row>
    <row r="604" spans="2:25" s="72" customFormat="1" outlineLevel="1" x14ac:dyDescent="0.2">
      <c r="B604" s="25"/>
      <c r="C604" s="23"/>
      <c r="D604" s="23"/>
      <c r="E604" s="24"/>
      <c r="F604" s="27" t="s">
        <v>165</v>
      </c>
      <c r="G604" s="339"/>
      <c r="H604" s="349"/>
      <c r="I604" s="350"/>
      <c r="J604" s="350"/>
      <c r="K604" s="352"/>
      <c r="L604" s="355"/>
      <c r="M604" s="350"/>
      <c r="N604" s="350"/>
      <c r="O604" s="350"/>
      <c r="P604" s="350"/>
      <c r="Q604" s="350"/>
      <c r="R604" s="350"/>
      <c r="S604" s="350"/>
      <c r="T604" s="350"/>
      <c r="U604" s="356"/>
      <c r="V604" s="352"/>
      <c r="W604" s="353"/>
      <c r="Y604" s="367"/>
    </row>
    <row r="605" spans="2:25" s="72" customFormat="1" outlineLevel="1" x14ac:dyDescent="0.2">
      <c r="B605" s="25"/>
      <c r="C605" s="23"/>
      <c r="D605" s="23"/>
      <c r="E605" s="24"/>
      <c r="F605" s="27" t="s">
        <v>333</v>
      </c>
      <c r="G605" s="339"/>
      <c r="H605" s="349"/>
      <c r="I605" s="350"/>
      <c r="J605" s="350"/>
      <c r="K605" s="352"/>
      <c r="L605" s="355"/>
      <c r="M605" s="350"/>
      <c r="N605" s="350"/>
      <c r="O605" s="350"/>
      <c r="P605" s="350"/>
      <c r="Q605" s="350"/>
      <c r="R605" s="350"/>
      <c r="S605" s="350"/>
      <c r="T605" s="350"/>
      <c r="U605" s="356"/>
      <c r="V605" s="352"/>
      <c r="W605" s="353"/>
      <c r="Y605" s="367"/>
    </row>
    <row r="606" spans="2:25" s="72" customFormat="1" x14ac:dyDescent="0.2">
      <c r="B606" s="25"/>
      <c r="C606" s="23"/>
      <c r="D606" s="23" t="s">
        <v>58</v>
      </c>
      <c r="E606" s="24"/>
      <c r="F606" s="24"/>
      <c r="G606" s="69"/>
      <c r="H606" s="70"/>
      <c r="I606" s="66"/>
      <c r="J606" s="66"/>
      <c r="K606" s="67"/>
      <c r="L606" s="51"/>
      <c r="M606" s="34"/>
      <c r="N606" s="34"/>
      <c r="O606" s="34"/>
      <c r="P606" s="34"/>
      <c r="Q606" s="34"/>
      <c r="R606" s="34"/>
      <c r="S606" s="34"/>
      <c r="T606" s="34"/>
      <c r="U606" s="34"/>
      <c r="V606" s="37"/>
      <c r="W606" s="37"/>
      <c r="Y606" s="584"/>
    </row>
    <row r="607" spans="2:25" s="72" customFormat="1" x14ac:dyDescent="0.2">
      <c r="B607" s="25"/>
      <c r="C607" s="23"/>
      <c r="D607" s="23"/>
      <c r="E607" s="24" t="s">
        <v>172</v>
      </c>
      <c r="F607" s="24"/>
      <c r="G607" s="69">
        <f t="shared" ref="G607:W607" si="131">SUBTOTAL(9,G608:G609)</f>
        <v>0</v>
      </c>
      <c r="H607" s="70">
        <f t="shared" si="131"/>
        <v>0</v>
      </c>
      <c r="I607" s="66">
        <f t="shared" si="131"/>
        <v>0</v>
      </c>
      <c r="J607" s="66">
        <f t="shared" si="131"/>
        <v>0</v>
      </c>
      <c r="K607" s="67">
        <f t="shared" si="131"/>
        <v>0</v>
      </c>
      <c r="L607" s="34">
        <f t="shared" si="131"/>
        <v>0</v>
      </c>
      <c r="M607" s="34">
        <f t="shared" si="131"/>
        <v>0</v>
      </c>
      <c r="N607" s="34">
        <f t="shared" si="131"/>
        <v>0</v>
      </c>
      <c r="O607" s="34">
        <f t="shared" si="131"/>
        <v>0</v>
      </c>
      <c r="P607" s="34">
        <f t="shared" si="131"/>
        <v>0</v>
      </c>
      <c r="Q607" s="34">
        <f t="shared" si="131"/>
        <v>0</v>
      </c>
      <c r="R607" s="34">
        <f t="shared" si="131"/>
        <v>0</v>
      </c>
      <c r="S607" s="34">
        <f t="shared" si="131"/>
        <v>0</v>
      </c>
      <c r="T607" s="34">
        <f t="shared" si="131"/>
        <v>0</v>
      </c>
      <c r="U607" s="34">
        <f t="shared" si="131"/>
        <v>0</v>
      </c>
      <c r="V607" s="34">
        <f t="shared" si="131"/>
        <v>0</v>
      </c>
      <c r="W607" s="33">
        <f t="shared" si="131"/>
        <v>0</v>
      </c>
      <c r="Y607" s="583"/>
    </row>
    <row r="608" spans="2:25" s="72" customFormat="1" outlineLevel="1" x14ac:dyDescent="0.2">
      <c r="B608" s="25"/>
      <c r="C608" s="23"/>
      <c r="D608" s="23"/>
      <c r="E608" s="24"/>
      <c r="F608" s="27" t="s">
        <v>61</v>
      </c>
      <c r="G608" s="339"/>
      <c r="H608" s="349"/>
      <c r="I608" s="350"/>
      <c r="J608" s="350"/>
      <c r="K608" s="352"/>
      <c r="L608" s="355"/>
      <c r="M608" s="350"/>
      <c r="N608" s="350"/>
      <c r="O608" s="350"/>
      <c r="P608" s="350"/>
      <c r="Q608" s="350"/>
      <c r="R608" s="350"/>
      <c r="S608" s="350"/>
      <c r="T608" s="350"/>
      <c r="U608" s="356"/>
      <c r="V608" s="352"/>
      <c r="W608" s="353"/>
      <c r="Y608" s="367"/>
    </row>
    <row r="609" spans="2:25" s="72" customFormat="1" outlineLevel="1" x14ac:dyDescent="0.2">
      <c r="B609" s="25"/>
      <c r="C609" s="23"/>
      <c r="D609" s="23"/>
      <c r="E609" s="24"/>
      <c r="F609" s="27" t="s">
        <v>173</v>
      </c>
      <c r="G609" s="339"/>
      <c r="H609" s="349"/>
      <c r="I609" s="350"/>
      <c r="J609" s="350"/>
      <c r="K609" s="352"/>
      <c r="L609" s="355"/>
      <c r="M609" s="350"/>
      <c r="N609" s="350"/>
      <c r="O609" s="350"/>
      <c r="P609" s="350"/>
      <c r="Q609" s="350"/>
      <c r="R609" s="350"/>
      <c r="S609" s="350"/>
      <c r="T609" s="350"/>
      <c r="U609" s="356"/>
      <c r="V609" s="352"/>
      <c r="W609" s="353"/>
      <c r="Y609" s="367"/>
    </row>
    <row r="610" spans="2:25" s="72" customFormat="1" x14ac:dyDescent="0.2">
      <c r="B610" s="25"/>
      <c r="C610" s="23"/>
      <c r="D610" s="23"/>
      <c r="E610" s="24" t="s">
        <v>166</v>
      </c>
      <c r="F610" s="24"/>
      <c r="G610" s="69">
        <f t="shared" ref="G610:W610" si="132">SUBTOTAL(9,G611:G613)</f>
        <v>0</v>
      </c>
      <c r="H610" s="70">
        <f t="shared" si="132"/>
        <v>0</v>
      </c>
      <c r="I610" s="66">
        <f t="shared" si="132"/>
        <v>0</v>
      </c>
      <c r="J610" s="66">
        <f t="shared" si="132"/>
        <v>0</v>
      </c>
      <c r="K610" s="67">
        <f t="shared" si="132"/>
        <v>0</v>
      </c>
      <c r="L610" s="34">
        <f t="shared" si="132"/>
        <v>0</v>
      </c>
      <c r="M610" s="34">
        <f t="shared" si="132"/>
        <v>0</v>
      </c>
      <c r="N610" s="34">
        <f t="shared" si="132"/>
        <v>0</v>
      </c>
      <c r="O610" s="34">
        <f t="shared" si="132"/>
        <v>0</v>
      </c>
      <c r="P610" s="34">
        <f t="shared" si="132"/>
        <v>0</v>
      </c>
      <c r="Q610" s="34">
        <f t="shared" si="132"/>
        <v>0</v>
      </c>
      <c r="R610" s="34">
        <f t="shared" si="132"/>
        <v>0</v>
      </c>
      <c r="S610" s="34">
        <f t="shared" si="132"/>
        <v>0</v>
      </c>
      <c r="T610" s="34">
        <f t="shared" si="132"/>
        <v>0</v>
      </c>
      <c r="U610" s="34">
        <f t="shared" si="132"/>
        <v>0</v>
      </c>
      <c r="V610" s="34">
        <f t="shared" si="132"/>
        <v>0</v>
      </c>
      <c r="W610" s="33">
        <f t="shared" si="132"/>
        <v>0</v>
      </c>
      <c r="Y610" s="370"/>
    </row>
    <row r="611" spans="2:25" s="72" customFormat="1" outlineLevel="1" x14ac:dyDescent="0.2">
      <c r="B611" s="25"/>
      <c r="C611" s="23"/>
      <c r="D611" s="23"/>
      <c r="E611" s="24"/>
      <c r="F611" s="27" t="s">
        <v>59</v>
      </c>
      <c r="G611" s="339"/>
      <c r="H611" s="349"/>
      <c r="I611" s="350"/>
      <c r="J611" s="350"/>
      <c r="K611" s="352"/>
      <c r="L611" s="355"/>
      <c r="M611" s="350"/>
      <c r="N611" s="350"/>
      <c r="O611" s="350"/>
      <c r="P611" s="350"/>
      <c r="Q611" s="350"/>
      <c r="R611" s="350"/>
      <c r="S611" s="350"/>
      <c r="T611" s="350"/>
      <c r="U611" s="356"/>
      <c r="V611" s="352"/>
      <c r="W611" s="353"/>
      <c r="Y611" s="367"/>
    </row>
    <row r="612" spans="2:25" s="72" customFormat="1" outlineLevel="1" x14ac:dyDescent="0.2">
      <c r="B612" s="25"/>
      <c r="C612" s="23"/>
      <c r="D612" s="23"/>
      <c r="E612" s="24"/>
      <c r="F612" s="27" t="s">
        <v>167</v>
      </c>
      <c r="G612" s="339"/>
      <c r="H612" s="349"/>
      <c r="I612" s="350"/>
      <c r="J612" s="350"/>
      <c r="K612" s="352"/>
      <c r="L612" s="355"/>
      <c r="M612" s="350"/>
      <c r="N612" s="350"/>
      <c r="O612" s="350"/>
      <c r="P612" s="350"/>
      <c r="Q612" s="350"/>
      <c r="R612" s="350"/>
      <c r="S612" s="350"/>
      <c r="T612" s="350"/>
      <c r="U612" s="356"/>
      <c r="V612" s="352"/>
      <c r="W612" s="353"/>
      <c r="Y612" s="367"/>
    </row>
    <row r="613" spans="2:25" s="72" customFormat="1" outlineLevel="1" x14ac:dyDescent="0.2">
      <c r="B613" s="25"/>
      <c r="C613" s="23"/>
      <c r="D613" s="23"/>
      <c r="E613" s="24"/>
      <c r="F613" s="27" t="s">
        <v>168</v>
      </c>
      <c r="G613" s="339"/>
      <c r="H613" s="349"/>
      <c r="I613" s="350"/>
      <c r="J613" s="350"/>
      <c r="K613" s="352"/>
      <c r="L613" s="355"/>
      <c r="M613" s="350"/>
      <c r="N613" s="350"/>
      <c r="O613" s="350"/>
      <c r="P613" s="350"/>
      <c r="Q613" s="350"/>
      <c r="R613" s="350"/>
      <c r="S613" s="350"/>
      <c r="T613" s="350"/>
      <c r="U613" s="356"/>
      <c r="V613" s="352"/>
      <c r="W613" s="353"/>
      <c r="Y613" s="367"/>
    </row>
    <row r="614" spans="2:25" s="72" customFormat="1" x14ac:dyDescent="0.2">
      <c r="B614" s="25"/>
      <c r="C614" s="23"/>
      <c r="D614" s="23"/>
      <c r="E614" s="24" t="s">
        <v>174</v>
      </c>
      <c r="F614" s="24"/>
      <c r="G614" s="69">
        <f t="shared" ref="G614:W614" si="133">SUBTOTAL(9,G615:G616)</f>
        <v>0</v>
      </c>
      <c r="H614" s="70">
        <f t="shared" si="133"/>
        <v>0</v>
      </c>
      <c r="I614" s="66">
        <f t="shared" si="133"/>
        <v>0</v>
      </c>
      <c r="J614" s="66">
        <f t="shared" si="133"/>
        <v>0</v>
      </c>
      <c r="K614" s="67">
        <f t="shared" si="133"/>
        <v>0</v>
      </c>
      <c r="L614" s="34">
        <f t="shared" si="133"/>
        <v>0</v>
      </c>
      <c r="M614" s="34">
        <f t="shared" si="133"/>
        <v>0</v>
      </c>
      <c r="N614" s="34">
        <f t="shared" si="133"/>
        <v>0</v>
      </c>
      <c r="O614" s="34">
        <f t="shared" si="133"/>
        <v>0</v>
      </c>
      <c r="P614" s="34">
        <f t="shared" si="133"/>
        <v>0</v>
      </c>
      <c r="Q614" s="34">
        <f t="shared" si="133"/>
        <v>0</v>
      </c>
      <c r="R614" s="34">
        <f t="shared" si="133"/>
        <v>0</v>
      </c>
      <c r="S614" s="34">
        <f t="shared" si="133"/>
        <v>0</v>
      </c>
      <c r="T614" s="34">
        <f t="shared" si="133"/>
        <v>0</v>
      </c>
      <c r="U614" s="34">
        <f t="shared" si="133"/>
        <v>0</v>
      </c>
      <c r="V614" s="34">
        <f t="shared" si="133"/>
        <v>0</v>
      </c>
      <c r="W614" s="33">
        <f t="shared" si="133"/>
        <v>0</v>
      </c>
      <c r="Y614" s="370"/>
    </row>
    <row r="615" spans="2:25" s="72" customFormat="1" outlineLevel="1" x14ac:dyDescent="0.2">
      <c r="B615" s="25"/>
      <c r="C615" s="23"/>
      <c r="D615" s="23"/>
      <c r="E615" s="24"/>
      <c r="F615" s="27" t="s">
        <v>62</v>
      </c>
      <c r="G615" s="339"/>
      <c r="H615" s="349"/>
      <c r="I615" s="350"/>
      <c r="J615" s="350"/>
      <c r="K615" s="352"/>
      <c r="L615" s="355"/>
      <c r="M615" s="350"/>
      <c r="N615" s="350"/>
      <c r="O615" s="350"/>
      <c r="P615" s="350"/>
      <c r="Q615" s="350"/>
      <c r="R615" s="350"/>
      <c r="S615" s="350"/>
      <c r="T615" s="350"/>
      <c r="U615" s="356"/>
      <c r="V615" s="352"/>
      <c r="W615" s="353"/>
      <c r="Y615" s="367"/>
    </row>
    <row r="616" spans="2:25" s="72" customFormat="1" outlineLevel="1" x14ac:dyDescent="0.2">
      <c r="B616" s="25"/>
      <c r="C616" s="23"/>
      <c r="D616" s="23"/>
      <c r="E616" s="24"/>
      <c r="F616" s="27" t="s">
        <v>175</v>
      </c>
      <c r="G616" s="339"/>
      <c r="H616" s="349"/>
      <c r="I616" s="350"/>
      <c r="J616" s="350"/>
      <c r="K616" s="352"/>
      <c r="L616" s="355"/>
      <c r="M616" s="350"/>
      <c r="N616" s="350"/>
      <c r="O616" s="350"/>
      <c r="P616" s="350"/>
      <c r="Q616" s="350"/>
      <c r="R616" s="350"/>
      <c r="S616" s="350"/>
      <c r="T616" s="350"/>
      <c r="U616" s="356"/>
      <c r="V616" s="352"/>
      <c r="W616" s="353"/>
      <c r="Y616" s="367"/>
    </row>
    <row r="617" spans="2:25" s="72" customFormat="1" x14ac:dyDescent="0.2">
      <c r="B617" s="25"/>
      <c r="C617" s="23"/>
      <c r="D617" s="23"/>
      <c r="E617" s="24" t="s">
        <v>169</v>
      </c>
      <c r="F617" s="24"/>
      <c r="G617" s="69">
        <f t="shared" ref="G617:W617" si="134">SUBTOTAL(9,G618:G620)</f>
        <v>0</v>
      </c>
      <c r="H617" s="70">
        <f t="shared" si="134"/>
        <v>0</v>
      </c>
      <c r="I617" s="66">
        <f t="shared" si="134"/>
        <v>0</v>
      </c>
      <c r="J617" s="66">
        <f t="shared" si="134"/>
        <v>0</v>
      </c>
      <c r="K617" s="67">
        <f t="shared" si="134"/>
        <v>0</v>
      </c>
      <c r="L617" s="34">
        <f t="shared" si="134"/>
        <v>0</v>
      </c>
      <c r="M617" s="34">
        <f t="shared" si="134"/>
        <v>0</v>
      </c>
      <c r="N617" s="34">
        <f t="shared" si="134"/>
        <v>0</v>
      </c>
      <c r="O617" s="34">
        <f t="shared" si="134"/>
        <v>0</v>
      </c>
      <c r="P617" s="34">
        <f t="shared" si="134"/>
        <v>0</v>
      </c>
      <c r="Q617" s="34">
        <f t="shared" si="134"/>
        <v>0</v>
      </c>
      <c r="R617" s="34">
        <f t="shared" si="134"/>
        <v>0</v>
      </c>
      <c r="S617" s="34">
        <f t="shared" si="134"/>
        <v>0</v>
      </c>
      <c r="T617" s="34">
        <f t="shared" si="134"/>
        <v>0</v>
      </c>
      <c r="U617" s="34">
        <f t="shared" si="134"/>
        <v>0</v>
      </c>
      <c r="V617" s="34">
        <f t="shared" si="134"/>
        <v>0</v>
      </c>
      <c r="W617" s="33">
        <f t="shared" si="134"/>
        <v>0</v>
      </c>
      <c r="Y617" s="370"/>
    </row>
    <row r="618" spans="2:25" s="72" customFormat="1" outlineLevel="1" x14ac:dyDescent="0.2">
      <c r="B618" s="25"/>
      <c r="C618" s="23"/>
      <c r="D618" s="23"/>
      <c r="E618" s="24"/>
      <c r="F618" s="27" t="s">
        <v>60</v>
      </c>
      <c r="G618" s="339"/>
      <c r="H618" s="349"/>
      <c r="I618" s="350"/>
      <c r="J618" s="350"/>
      <c r="K618" s="352"/>
      <c r="L618" s="355"/>
      <c r="M618" s="350"/>
      <c r="N618" s="350"/>
      <c r="O618" s="350"/>
      <c r="P618" s="350"/>
      <c r="Q618" s="350"/>
      <c r="R618" s="350"/>
      <c r="S618" s="350"/>
      <c r="T618" s="350"/>
      <c r="U618" s="356"/>
      <c r="V618" s="352"/>
      <c r="W618" s="353"/>
      <c r="Y618" s="367"/>
    </row>
    <row r="619" spans="2:25" s="72" customFormat="1" outlineLevel="1" x14ac:dyDescent="0.2">
      <c r="B619" s="25"/>
      <c r="C619" s="23"/>
      <c r="D619" s="23"/>
      <c r="E619" s="24"/>
      <c r="F619" s="27" t="s">
        <v>170</v>
      </c>
      <c r="G619" s="339"/>
      <c r="H619" s="349"/>
      <c r="I619" s="350"/>
      <c r="J619" s="350"/>
      <c r="K619" s="352"/>
      <c r="L619" s="355"/>
      <c r="M619" s="350"/>
      <c r="N619" s="350"/>
      <c r="O619" s="350"/>
      <c r="P619" s="350"/>
      <c r="Q619" s="350"/>
      <c r="R619" s="350"/>
      <c r="S619" s="350"/>
      <c r="T619" s="350"/>
      <c r="U619" s="356"/>
      <c r="V619" s="352"/>
      <c r="W619" s="353"/>
      <c r="Y619" s="367"/>
    </row>
    <row r="620" spans="2:25" s="72" customFormat="1" outlineLevel="1" x14ac:dyDescent="0.2">
      <c r="B620" s="25"/>
      <c r="C620" s="23"/>
      <c r="D620" s="23"/>
      <c r="E620" s="24"/>
      <c r="F620" s="27" t="s">
        <v>171</v>
      </c>
      <c r="G620" s="339"/>
      <c r="H620" s="349"/>
      <c r="I620" s="350"/>
      <c r="J620" s="350"/>
      <c r="K620" s="352"/>
      <c r="L620" s="355"/>
      <c r="M620" s="350"/>
      <c r="N620" s="350"/>
      <c r="O620" s="350"/>
      <c r="P620" s="350"/>
      <c r="Q620" s="350"/>
      <c r="R620" s="350"/>
      <c r="S620" s="350"/>
      <c r="T620" s="350"/>
      <c r="U620" s="356"/>
      <c r="V620" s="352"/>
      <c r="W620" s="353"/>
      <c r="Y620" s="367"/>
    </row>
    <row r="621" spans="2:25" s="72" customFormat="1" x14ac:dyDescent="0.2">
      <c r="B621" s="25"/>
      <c r="C621" s="23"/>
      <c r="D621" s="23"/>
      <c r="E621" s="24" t="s">
        <v>334</v>
      </c>
      <c r="F621" s="24"/>
      <c r="G621" s="69">
        <f t="shared" ref="G621:W621" si="135">SUBTOTAL(9,G622:G623)</f>
        <v>0</v>
      </c>
      <c r="H621" s="70">
        <f t="shared" si="135"/>
        <v>0</v>
      </c>
      <c r="I621" s="66">
        <f t="shared" si="135"/>
        <v>0</v>
      </c>
      <c r="J621" s="66">
        <f t="shared" si="135"/>
        <v>0</v>
      </c>
      <c r="K621" s="67">
        <f t="shared" si="135"/>
        <v>0</v>
      </c>
      <c r="L621" s="34">
        <f t="shared" si="135"/>
        <v>0</v>
      </c>
      <c r="M621" s="34">
        <f t="shared" si="135"/>
        <v>0</v>
      </c>
      <c r="N621" s="34">
        <f t="shared" si="135"/>
        <v>0</v>
      </c>
      <c r="O621" s="34">
        <f t="shared" si="135"/>
        <v>0</v>
      </c>
      <c r="P621" s="34">
        <f t="shared" si="135"/>
        <v>0</v>
      </c>
      <c r="Q621" s="34">
        <f t="shared" si="135"/>
        <v>0</v>
      </c>
      <c r="R621" s="34">
        <f t="shared" si="135"/>
        <v>0</v>
      </c>
      <c r="S621" s="34">
        <f t="shared" si="135"/>
        <v>0</v>
      </c>
      <c r="T621" s="34">
        <f t="shared" si="135"/>
        <v>0</v>
      </c>
      <c r="U621" s="34">
        <f t="shared" si="135"/>
        <v>0</v>
      </c>
      <c r="V621" s="34">
        <f t="shared" si="135"/>
        <v>0</v>
      </c>
      <c r="W621" s="33">
        <f t="shared" si="135"/>
        <v>0</v>
      </c>
      <c r="Y621" s="370"/>
    </row>
    <row r="622" spans="2:25" s="72" customFormat="1" outlineLevel="1" x14ac:dyDescent="0.2">
      <c r="B622" s="25"/>
      <c r="C622" s="23"/>
      <c r="D622" s="23"/>
      <c r="E622" s="24"/>
      <c r="F622" s="27" t="s">
        <v>335</v>
      </c>
      <c r="G622" s="339"/>
      <c r="H622" s="349"/>
      <c r="I622" s="350"/>
      <c r="J622" s="350"/>
      <c r="K622" s="352"/>
      <c r="L622" s="355"/>
      <c r="M622" s="350"/>
      <c r="N622" s="350"/>
      <c r="O622" s="350"/>
      <c r="P622" s="350"/>
      <c r="Q622" s="350"/>
      <c r="R622" s="350"/>
      <c r="S622" s="350"/>
      <c r="T622" s="350"/>
      <c r="U622" s="356"/>
      <c r="V622" s="352"/>
      <c r="W622" s="353"/>
      <c r="Y622" s="367"/>
    </row>
    <row r="623" spans="2:25" s="72" customFormat="1" outlineLevel="1" x14ac:dyDescent="0.2">
      <c r="B623" s="25"/>
      <c r="C623" s="23"/>
      <c r="D623" s="23"/>
      <c r="E623" s="24"/>
      <c r="F623" s="27" t="s">
        <v>336</v>
      </c>
      <c r="G623" s="339"/>
      <c r="H623" s="349"/>
      <c r="I623" s="350"/>
      <c r="J623" s="350"/>
      <c r="K623" s="352"/>
      <c r="L623" s="355"/>
      <c r="M623" s="350"/>
      <c r="N623" s="350"/>
      <c r="O623" s="350"/>
      <c r="P623" s="350"/>
      <c r="Q623" s="350"/>
      <c r="R623" s="350"/>
      <c r="S623" s="350"/>
      <c r="T623" s="350"/>
      <c r="U623" s="356"/>
      <c r="V623" s="352"/>
      <c r="W623" s="353"/>
      <c r="Y623" s="367"/>
    </row>
    <row r="624" spans="2:25" s="72" customFormat="1" x14ac:dyDescent="0.2">
      <c r="B624" s="25"/>
      <c r="C624" s="23"/>
      <c r="D624" s="23"/>
      <c r="E624" s="24" t="s">
        <v>337</v>
      </c>
      <c r="F624" s="24"/>
      <c r="G624" s="69">
        <f t="shared" ref="G624:W624" si="136">SUBTOTAL(9,G625:G627)</f>
        <v>0</v>
      </c>
      <c r="H624" s="70">
        <f t="shared" si="136"/>
        <v>0</v>
      </c>
      <c r="I624" s="66">
        <f t="shared" si="136"/>
        <v>0</v>
      </c>
      <c r="J624" s="66">
        <f t="shared" si="136"/>
        <v>0</v>
      </c>
      <c r="K624" s="67">
        <f t="shared" si="136"/>
        <v>0</v>
      </c>
      <c r="L624" s="34">
        <f t="shared" si="136"/>
        <v>0</v>
      </c>
      <c r="M624" s="34">
        <f t="shared" si="136"/>
        <v>0</v>
      </c>
      <c r="N624" s="34">
        <f t="shared" si="136"/>
        <v>0</v>
      </c>
      <c r="O624" s="34">
        <f t="shared" si="136"/>
        <v>0</v>
      </c>
      <c r="P624" s="34">
        <f t="shared" si="136"/>
        <v>0</v>
      </c>
      <c r="Q624" s="34">
        <f t="shared" si="136"/>
        <v>0</v>
      </c>
      <c r="R624" s="34">
        <f t="shared" si="136"/>
        <v>0</v>
      </c>
      <c r="S624" s="34">
        <f t="shared" si="136"/>
        <v>0</v>
      </c>
      <c r="T624" s="34">
        <f t="shared" si="136"/>
        <v>0</v>
      </c>
      <c r="U624" s="34">
        <f t="shared" si="136"/>
        <v>0</v>
      </c>
      <c r="V624" s="34">
        <f t="shared" si="136"/>
        <v>0</v>
      </c>
      <c r="W624" s="33">
        <f t="shared" si="136"/>
        <v>0</v>
      </c>
      <c r="Y624" s="370"/>
    </row>
    <row r="625" spans="2:25" s="72" customFormat="1" outlineLevel="1" x14ac:dyDescent="0.2">
      <c r="B625" s="25"/>
      <c r="C625" s="23"/>
      <c r="D625" s="23"/>
      <c r="E625" s="24"/>
      <c r="F625" s="27" t="s">
        <v>338</v>
      </c>
      <c r="G625" s="339"/>
      <c r="H625" s="349"/>
      <c r="I625" s="350"/>
      <c r="J625" s="350"/>
      <c r="K625" s="352"/>
      <c r="L625" s="355"/>
      <c r="M625" s="350"/>
      <c r="N625" s="350"/>
      <c r="O625" s="350"/>
      <c r="P625" s="350"/>
      <c r="Q625" s="350"/>
      <c r="R625" s="350"/>
      <c r="S625" s="350"/>
      <c r="T625" s="350"/>
      <c r="U625" s="356"/>
      <c r="V625" s="352"/>
      <c r="W625" s="353"/>
      <c r="Y625" s="367"/>
    </row>
    <row r="626" spans="2:25" s="72" customFormat="1" outlineLevel="1" x14ac:dyDescent="0.2">
      <c r="B626" s="25"/>
      <c r="C626" s="23"/>
      <c r="D626" s="23"/>
      <c r="E626" s="24"/>
      <c r="F626" s="27" t="s">
        <v>339</v>
      </c>
      <c r="G626" s="339"/>
      <c r="H626" s="349"/>
      <c r="I626" s="350"/>
      <c r="J626" s="350"/>
      <c r="K626" s="352"/>
      <c r="L626" s="355"/>
      <c r="M626" s="350"/>
      <c r="N626" s="350"/>
      <c r="O626" s="350"/>
      <c r="P626" s="350"/>
      <c r="Q626" s="350"/>
      <c r="R626" s="350"/>
      <c r="S626" s="350"/>
      <c r="T626" s="350"/>
      <c r="U626" s="356"/>
      <c r="V626" s="352"/>
      <c r="W626" s="353"/>
      <c r="Y626" s="367"/>
    </row>
    <row r="627" spans="2:25" s="72" customFormat="1" outlineLevel="1" x14ac:dyDescent="0.2">
      <c r="B627" s="25"/>
      <c r="C627" s="23"/>
      <c r="D627" s="23"/>
      <c r="E627" s="24"/>
      <c r="F627" s="27" t="s">
        <v>340</v>
      </c>
      <c r="G627" s="339"/>
      <c r="H627" s="349"/>
      <c r="I627" s="350"/>
      <c r="J627" s="350"/>
      <c r="K627" s="352"/>
      <c r="L627" s="355"/>
      <c r="M627" s="350"/>
      <c r="N627" s="350"/>
      <c r="O627" s="350"/>
      <c r="P627" s="350"/>
      <c r="Q627" s="350"/>
      <c r="R627" s="350"/>
      <c r="S627" s="350"/>
      <c r="T627" s="350"/>
      <c r="U627" s="356"/>
      <c r="V627" s="352"/>
      <c r="W627" s="353"/>
      <c r="Y627" s="367"/>
    </row>
    <row r="628" spans="2:25" s="72" customFormat="1" x14ac:dyDescent="0.2">
      <c r="B628" s="25"/>
      <c r="C628" s="23"/>
      <c r="D628" s="23" t="s">
        <v>183</v>
      </c>
      <c r="E628" s="24"/>
      <c r="F628" s="24"/>
      <c r="G628" s="69"/>
      <c r="H628" s="70"/>
      <c r="I628" s="66"/>
      <c r="J628" s="66"/>
      <c r="K628" s="67"/>
      <c r="L628" s="51"/>
      <c r="M628" s="34"/>
      <c r="N628" s="34"/>
      <c r="O628" s="34"/>
      <c r="P628" s="34"/>
      <c r="Q628" s="34"/>
      <c r="R628" s="34"/>
      <c r="S628" s="34"/>
      <c r="T628" s="34"/>
      <c r="U628" s="34"/>
      <c r="V628" s="37"/>
      <c r="W628" s="37"/>
      <c r="Y628" s="584"/>
    </row>
    <row r="629" spans="2:25" s="72" customFormat="1" x14ac:dyDescent="0.2">
      <c r="B629" s="25"/>
      <c r="C629" s="23"/>
      <c r="D629" s="23"/>
      <c r="E629" s="24" t="s">
        <v>184</v>
      </c>
      <c r="F629" s="24"/>
      <c r="G629" s="69">
        <f t="shared" ref="G629:W629" si="137">SUBTOTAL(9,G630:G631)</f>
        <v>0</v>
      </c>
      <c r="H629" s="70">
        <f t="shared" si="137"/>
        <v>0</v>
      </c>
      <c r="I629" s="66">
        <f t="shared" si="137"/>
        <v>0</v>
      </c>
      <c r="J629" s="66">
        <f t="shared" si="137"/>
        <v>0</v>
      </c>
      <c r="K629" s="67">
        <f t="shared" si="137"/>
        <v>0</v>
      </c>
      <c r="L629" s="34">
        <f t="shared" si="137"/>
        <v>0</v>
      </c>
      <c r="M629" s="34">
        <f t="shared" si="137"/>
        <v>0</v>
      </c>
      <c r="N629" s="34">
        <f t="shared" si="137"/>
        <v>0</v>
      </c>
      <c r="O629" s="34">
        <f t="shared" si="137"/>
        <v>0</v>
      </c>
      <c r="P629" s="34">
        <f t="shared" si="137"/>
        <v>0</v>
      </c>
      <c r="Q629" s="34">
        <f t="shared" si="137"/>
        <v>0</v>
      </c>
      <c r="R629" s="34">
        <f t="shared" si="137"/>
        <v>0</v>
      </c>
      <c r="S629" s="34">
        <f t="shared" si="137"/>
        <v>0</v>
      </c>
      <c r="T629" s="34">
        <f t="shared" si="137"/>
        <v>0</v>
      </c>
      <c r="U629" s="34">
        <f t="shared" si="137"/>
        <v>0</v>
      </c>
      <c r="V629" s="34">
        <f t="shared" si="137"/>
        <v>0</v>
      </c>
      <c r="W629" s="33">
        <f t="shared" si="137"/>
        <v>0</v>
      </c>
      <c r="Y629" s="583"/>
    </row>
    <row r="630" spans="2:25" s="72" customFormat="1" outlineLevel="1" x14ac:dyDescent="0.2">
      <c r="B630" s="25"/>
      <c r="C630" s="23"/>
      <c r="D630" s="23"/>
      <c r="E630" s="24"/>
      <c r="F630" s="27" t="s">
        <v>176</v>
      </c>
      <c r="G630" s="339"/>
      <c r="H630" s="349"/>
      <c r="I630" s="350"/>
      <c r="J630" s="350"/>
      <c r="K630" s="352"/>
      <c r="L630" s="355"/>
      <c r="M630" s="350"/>
      <c r="N630" s="350"/>
      <c r="O630" s="350"/>
      <c r="P630" s="350"/>
      <c r="Q630" s="350"/>
      <c r="R630" s="350"/>
      <c r="S630" s="350"/>
      <c r="T630" s="350"/>
      <c r="U630" s="356"/>
      <c r="V630" s="352"/>
      <c r="W630" s="353"/>
      <c r="Y630" s="367"/>
    </row>
    <row r="631" spans="2:25" s="72" customFormat="1" outlineLevel="1" x14ac:dyDescent="0.2">
      <c r="B631" s="25"/>
      <c r="C631" s="23"/>
      <c r="D631" s="23"/>
      <c r="E631" s="24"/>
      <c r="F631" s="27" t="s">
        <v>180</v>
      </c>
      <c r="G631" s="339"/>
      <c r="H631" s="349"/>
      <c r="I631" s="350"/>
      <c r="J631" s="350"/>
      <c r="K631" s="352"/>
      <c r="L631" s="355"/>
      <c r="M631" s="350"/>
      <c r="N631" s="350"/>
      <c r="O631" s="350"/>
      <c r="P631" s="350"/>
      <c r="Q631" s="350"/>
      <c r="R631" s="350"/>
      <c r="S631" s="350"/>
      <c r="T631" s="350"/>
      <c r="U631" s="356"/>
      <c r="V631" s="352"/>
      <c r="W631" s="353"/>
      <c r="Y631" s="367"/>
    </row>
    <row r="632" spans="2:25" s="72" customFormat="1" x14ac:dyDescent="0.2">
      <c r="B632" s="25"/>
      <c r="C632" s="23"/>
      <c r="D632" s="23"/>
      <c r="E632" s="24" t="s">
        <v>185</v>
      </c>
      <c r="F632" s="24"/>
      <c r="G632" s="69">
        <f t="shared" ref="G632:W632" si="138">SUBTOTAL(9,G633:G634)</f>
        <v>0</v>
      </c>
      <c r="H632" s="70">
        <f t="shared" si="138"/>
        <v>0</v>
      </c>
      <c r="I632" s="66">
        <f t="shared" si="138"/>
        <v>0</v>
      </c>
      <c r="J632" s="66">
        <f t="shared" si="138"/>
        <v>0</v>
      </c>
      <c r="K632" s="67">
        <f t="shared" si="138"/>
        <v>0</v>
      </c>
      <c r="L632" s="34">
        <f t="shared" si="138"/>
        <v>0</v>
      </c>
      <c r="M632" s="34">
        <f t="shared" si="138"/>
        <v>0</v>
      </c>
      <c r="N632" s="34">
        <f t="shared" si="138"/>
        <v>0</v>
      </c>
      <c r="O632" s="34">
        <f t="shared" si="138"/>
        <v>0</v>
      </c>
      <c r="P632" s="34">
        <f t="shared" si="138"/>
        <v>0</v>
      </c>
      <c r="Q632" s="34">
        <f t="shared" si="138"/>
        <v>0</v>
      </c>
      <c r="R632" s="34">
        <f t="shared" si="138"/>
        <v>0</v>
      </c>
      <c r="S632" s="34">
        <f t="shared" si="138"/>
        <v>0</v>
      </c>
      <c r="T632" s="34">
        <f t="shared" si="138"/>
        <v>0</v>
      </c>
      <c r="U632" s="34">
        <f t="shared" si="138"/>
        <v>0</v>
      </c>
      <c r="V632" s="34">
        <f t="shared" si="138"/>
        <v>0</v>
      </c>
      <c r="W632" s="33">
        <f t="shared" si="138"/>
        <v>0</v>
      </c>
      <c r="Y632" s="370"/>
    </row>
    <row r="633" spans="2:25" s="72" customFormat="1" outlineLevel="1" x14ac:dyDescent="0.2">
      <c r="B633" s="25"/>
      <c r="C633" s="23"/>
      <c r="D633" s="23"/>
      <c r="E633" s="24"/>
      <c r="F633" s="27" t="s">
        <v>177</v>
      </c>
      <c r="G633" s="339"/>
      <c r="H633" s="349"/>
      <c r="I633" s="350"/>
      <c r="J633" s="350"/>
      <c r="K633" s="352"/>
      <c r="L633" s="355"/>
      <c r="M633" s="354"/>
      <c r="N633" s="354"/>
      <c r="O633" s="354"/>
      <c r="P633" s="354"/>
      <c r="Q633" s="354"/>
      <c r="R633" s="354"/>
      <c r="S633" s="354"/>
      <c r="T633" s="354"/>
      <c r="U633" s="356"/>
      <c r="V633" s="352"/>
      <c r="W633" s="353"/>
      <c r="Y633" s="367"/>
    </row>
    <row r="634" spans="2:25" s="72" customFormat="1" outlineLevel="1" x14ac:dyDescent="0.2">
      <c r="B634" s="25"/>
      <c r="C634" s="23"/>
      <c r="D634" s="23"/>
      <c r="E634" s="24"/>
      <c r="F634" s="27" t="s">
        <v>182</v>
      </c>
      <c r="G634" s="339"/>
      <c r="H634" s="349"/>
      <c r="I634" s="350"/>
      <c r="J634" s="350"/>
      <c r="K634" s="352"/>
      <c r="L634" s="355"/>
      <c r="M634" s="350"/>
      <c r="N634" s="350"/>
      <c r="O634" s="350"/>
      <c r="P634" s="350"/>
      <c r="Q634" s="350"/>
      <c r="R634" s="350"/>
      <c r="S634" s="350"/>
      <c r="T634" s="350"/>
      <c r="U634" s="356"/>
      <c r="V634" s="352"/>
      <c r="W634" s="353"/>
      <c r="Y634" s="367"/>
    </row>
    <row r="635" spans="2:25" s="72" customFormat="1" x14ac:dyDescent="0.2">
      <c r="B635" s="25"/>
      <c r="C635" s="23"/>
      <c r="D635" s="23"/>
      <c r="E635" s="24" t="s">
        <v>186</v>
      </c>
      <c r="F635" s="24"/>
      <c r="G635" s="69">
        <f t="shared" ref="G635:W635" si="139">SUBTOTAL(9,G636:G637)</f>
        <v>0</v>
      </c>
      <c r="H635" s="70">
        <f t="shared" si="139"/>
        <v>0</v>
      </c>
      <c r="I635" s="66">
        <f t="shared" si="139"/>
        <v>0</v>
      </c>
      <c r="J635" s="66">
        <f t="shared" si="139"/>
        <v>0</v>
      </c>
      <c r="K635" s="67">
        <f t="shared" si="139"/>
        <v>0</v>
      </c>
      <c r="L635" s="34">
        <f t="shared" si="139"/>
        <v>0</v>
      </c>
      <c r="M635" s="34">
        <f t="shared" si="139"/>
        <v>0</v>
      </c>
      <c r="N635" s="34">
        <f t="shared" si="139"/>
        <v>0</v>
      </c>
      <c r="O635" s="34">
        <f t="shared" si="139"/>
        <v>0</v>
      </c>
      <c r="P635" s="34">
        <f t="shared" si="139"/>
        <v>0</v>
      </c>
      <c r="Q635" s="34">
        <f t="shared" si="139"/>
        <v>0</v>
      </c>
      <c r="R635" s="34">
        <f t="shared" si="139"/>
        <v>0</v>
      </c>
      <c r="S635" s="34">
        <f t="shared" si="139"/>
        <v>0</v>
      </c>
      <c r="T635" s="34">
        <f t="shared" si="139"/>
        <v>0</v>
      </c>
      <c r="U635" s="34">
        <f t="shared" si="139"/>
        <v>0</v>
      </c>
      <c r="V635" s="34">
        <f t="shared" si="139"/>
        <v>0</v>
      </c>
      <c r="W635" s="33">
        <f t="shared" si="139"/>
        <v>0</v>
      </c>
      <c r="Y635" s="370"/>
    </row>
    <row r="636" spans="2:25" s="72" customFormat="1" outlineLevel="1" x14ac:dyDescent="0.2">
      <c r="B636" s="25"/>
      <c r="C636" s="23"/>
      <c r="D636" s="23"/>
      <c r="E636" s="24"/>
      <c r="F636" s="27" t="s">
        <v>178</v>
      </c>
      <c r="G636" s="339"/>
      <c r="H636" s="349"/>
      <c r="I636" s="350"/>
      <c r="J636" s="350"/>
      <c r="K636" s="352"/>
      <c r="L636" s="355"/>
      <c r="M636" s="350"/>
      <c r="N636" s="350"/>
      <c r="O636" s="350"/>
      <c r="P636" s="350"/>
      <c r="Q636" s="350"/>
      <c r="R636" s="350"/>
      <c r="S636" s="350"/>
      <c r="T636" s="350"/>
      <c r="U636" s="356"/>
      <c r="V636" s="352"/>
      <c r="W636" s="353"/>
      <c r="Y636" s="367"/>
    </row>
    <row r="637" spans="2:25" s="72" customFormat="1" outlineLevel="1" x14ac:dyDescent="0.2">
      <c r="B637" s="25"/>
      <c r="C637" s="23"/>
      <c r="D637" s="23"/>
      <c r="E637" s="24"/>
      <c r="F637" s="27" t="s">
        <v>181</v>
      </c>
      <c r="G637" s="339"/>
      <c r="H637" s="349"/>
      <c r="I637" s="350"/>
      <c r="J637" s="350"/>
      <c r="K637" s="352"/>
      <c r="L637" s="355"/>
      <c r="M637" s="350"/>
      <c r="N637" s="350"/>
      <c r="O637" s="350"/>
      <c r="P637" s="350"/>
      <c r="Q637" s="350"/>
      <c r="R637" s="350"/>
      <c r="S637" s="350"/>
      <c r="T637" s="350"/>
      <c r="U637" s="356"/>
      <c r="V637" s="352"/>
      <c r="W637" s="353"/>
      <c r="Y637" s="367"/>
    </row>
    <row r="638" spans="2:25" s="72" customFormat="1" x14ac:dyDescent="0.2">
      <c r="B638" s="25"/>
      <c r="C638" s="23"/>
      <c r="D638" s="23"/>
      <c r="E638" s="24" t="s">
        <v>187</v>
      </c>
      <c r="F638" s="24"/>
      <c r="G638" s="69">
        <f t="shared" ref="G638:W638" si="140">SUBTOTAL(9,G639:G640)</f>
        <v>0</v>
      </c>
      <c r="H638" s="70">
        <f t="shared" si="140"/>
        <v>0</v>
      </c>
      <c r="I638" s="66">
        <f t="shared" si="140"/>
        <v>0</v>
      </c>
      <c r="J638" s="66">
        <f t="shared" si="140"/>
        <v>0</v>
      </c>
      <c r="K638" s="67">
        <f t="shared" si="140"/>
        <v>0</v>
      </c>
      <c r="L638" s="34">
        <f t="shared" si="140"/>
        <v>0</v>
      </c>
      <c r="M638" s="34">
        <f t="shared" si="140"/>
        <v>0</v>
      </c>
      <c r="N638" s="34">
        <f t="shared" si="140"/>
        <v>0</v>
      </c>
      <c r="O638" s="34">
        <f t="shared" si="140"/>
        <v>0</v>
      </c>
      <c r="P638" s="34">
        <f t="shared" si="140"/>
        <v>0</v>
      </c>
      <c r="Q638" s="34">
        <f t="shared" si="140"/>
        <v>0</v>
      </c>
      <c r="R638" s="34">
        <f t="shared" si="140"/>
        <v>0</v>
      </c>
      <c r="S638" s="34">
        <f t="shared" si="140"/>
        <v>0</v>
      </c>
      <c r="T638" s="34">
        <f t="shared" si="140"/>
        <v>0</v>
      </c>
      <c r="U638" s="34">
        <f t="shared" si="140"/>
        <v>0</v>
      </c>
      <c r="V638" s="34">
        <f t="shared" si="140"/>
        <v>0</v>
      </c>
      <c r="W638" s="33">
        <f t="shared" si="140"/>
        <v>0</v>
      </c>
      <c r="Y638" s="370"/>
    </row>
    <row r="639" spans="2:25" s="72" customFormat="1" outlineLevel="1" x14ac:dyDescent="0.2">
      <c r="B639" s="25"/>
      <c r="C639" s="23"/>
      <c r="D639" s="23"/>
      <c r="E639" s="24"/>
      <c r="F639" s="27" t="s">
        <v>179</v>
      </c>
      <c r="G639" s="339"/>
      <c r="H639" s="349"/>
      <c r="I639" s="350"/>
      <c r="J639" s="350"/>
      <c r="K639" s="352"/>
      <c r="L639" s="355"/>
      <c r="M639" s="350"/>
      <c r="N639" s="350"/>
      <c r="O639" s="350"/>
      <c r="P639" s="350"/>
      <c r="Q639" s="350"/>
      <c r="R639" s="350"/>
      <c r="S639" s="350"/>
      <c r="T639" s="350"/>
      <c r="U639" s="356"/>
      <c r="V639" s="352"/>
      <c r="W639" s="353"/>
      <c r="Y639" s="367"/>
    </row>
    <row r="640" spans="2:25" s="72" customFormat="1" outlineLevel="1" x14ac:dyDescent="0.2">
      <c r="B640" s="25"/>
      <c r="C640" s="23"/>
      <c r="D640" s="23"/>
      <c r="E640" s="24"/>
      <c r="F640" s="27" t="s">
        <v>188</v>
      </c>
      <c r="G640" s="339"/>
      <c r="H640" s="349"/>
      <c r="I640" s="350"/>
      <c r="J640" s="350"/>
      <c r="K640" s="352"/>
      <c r="L640" s="355"/>
      <c r="M640" s="350"/>
      <c r="N640" s="350"/>
      <c r="O640" s="350"/>
      <c r="P640" s="350"/>
      <c r="Q640" s="350"/>
      <c r="R640" s="350"/>
      <c r="S640" s="350"/>
      <c r="T640" s="350"/>
      <c r="U640" s="356"/>
      <c r="V640" s="352"/>
      <c r="W640" s="353"/>
      <c r="Y640" s="367"/>
    </row>
    <row r="641" spans="2:29" s="72" customFormat="1" x14ac:dyDescent="0.2">
      <c r="B641" s="25"/>
      <c r="C641" s="23"/>
      <c r="D641" s="23"/>
      <c r="E641" s="24" t="s">
        <v>341</v>
      </c>
      <c r="F641" s="24"/>
      <c r="G641" s="69">
        <f t="shared" ref="G641:W641" si="141">SUBTOTAL(9,G642:G643)</f>
        <v>0</v>
      </c>
      <c r="H641" s="70">
        <f t="shared" si="141"/>
        <v>0</v>
      </c>
      <c r="I641" s="66">
        <f t="shared" si="141"/>
        <v>0</v>
      </c>
      <c r="J641" s="66">
        <f t="shared" si="141"/>
        <v>0</v>
      </c>
      <c r="K641" s="67">
        <f t="shared" si="141"/>
        <v>0</v>
      </c>
      <c r="L641" s="34">
        <f t="shared" si="141"/>
        <v>0</v>
      </c>
      <c r="M641" s="34">
        <f t="shared" si="141"/>
        <v>0</v>
      </c>
      <c r="N641" s="34">
        <f t="shared" si="141"/>
        <v>0</v>
      </c>
      <c r="O641" s="34">
        <f t="shared" si="141"/>
        <v>0</v>
      </c>
      <c r="P641" s="34">
        <f t="shared" si="141"/>
        <v>0</v>
      </c>
      <c r="Q641" s="34">
        <f t="shared" si="141"/>
        <v>0</v>
      </c>
      <c r="R641" s="34">
        <f t="shared" si="141"/>
        <v>0</v>
      </c>
      <c r="S641" s="34">
        <f t="shared" si="141"/>
        <v>0</v>
      </c>
      <c r="T641" s="34">
        <f t="shared" si="141"/>
        <v>0</v>
      </c>
      <c r="U641" s="34">
        <f t="shared" si="141"/>
        <v>0</v>
      </c>
      <c r="V641" s="34">
        <f t="shared" si="141"/>
        <v>0</v>
      </c>
      <c r="W641" s="33">
        <f t="shared" si="141"/>
        <v>0</v>
      </c>
      <c r="Y641" s="370"/>
    </row>
    <row r="642" spans="2:29" s="72" customFormat="1" outlineLevel="1" x14ac:dyDescent="0.2">
      <c r="B642" s="25"/>
      <c r="C642" s="23"/>
      <c r="D642" s="23"/>
      <c r="E642" s="24"/>
      <c r="F642" s="27" t="s">
        <v>342</v>
      </c>
      <c r="G642" s="339"/>
      <c r="H642" s="349"/>
      <c r="I642" s="350"/>
      <c r="J642" s="350"/>
      <c r="K642" s="352"/>
      <c r="L642" s="355"/>
      <c r="M642" s="350"/>
      <c r="N642" s="350"/>
      <c r="O642" s="350"/>
      <c r="P642" s="350"/>
      <c r="Q642" s="350"/>
      <c r="R642" s="350"/>
      <c r="S642" s="350"/>
      <c r="T642" s="350"/>
      <c r="U642" s="356"/>
      <c r="V642" s="352"/>
      <c r="W642" s="353"/>
      <c r="Y642" s="367"/>
    </row>
    <row r="643" spans="2:29" s="72" customFormat="1" outlineLevel="1" x14ac:dyDescent="0.2">
      <c r="B643" s="25"/>
      <c r="C643" s="23"/>
      <c r="D643" s="23"/>
      <c r="E643" s="24"/>
      <c r="F643" s="27" t="s">
        <v>343</v>
      </c>
      <c r="G643" s="339"/>
      <c r="H643" s="349"/>
      <c r="I643" s="350"/>
      <c r="J643" s="350"/>
      <c r="K643" s="352"/>
      <c r="L643" s="355"/>
      <c r="M643" s="357"/>
      <c r="N643" s="357"/>
      <c r="O643" s="357"/>
      <c r="P643" s="357"/>
      <c r="Q643" s="357"/>
      <c r="R643" s="357"/>
      <c r="S643" s="357"/>
      <c r="T643" s="357"/>
      <c r="U643" s="356"/>
      <c r="V643" s="352"/>
      <c r="W643" s="353"/>
      <c r="Y643" s="367"/>
    </row>
    <row r="644" spans="2:29" s="72" customFormat="1" x14ac:dyDescent="0.2">
      <c r="B644" s="25"/>
      <c r="C644" s="23"/>
      <c r="D644" s="23"/>
      <c r="E644" s="24" t="s">
        <v>344</v>
      </c>
      <c r="F644" s="24"/>
      <c r="G644" s="69">
        <f t="shared" ref="G644:W644" si="142">SUBTOTAL(9,G645:G646)</f>
        <v>0</v>
      </c>
      <c r="H644" s="70">
        <f t="shared" si="142"/>
        <v>0</v>
      </c>
      <c r="I644" s="66">
        <f t="shared" si="142"/>
        <v>0</v>
      </c>
      <c r="J644" s="66">
        <f t="shared" si="142"/>
        <v>0</v>
      </c>
      <c r="K644" s="67">
        <f t="shared" si="142"/>
        <v>0</v>
      </c>
      <c r="L644" s="34">
        <f t="shared" si="142"/>
        <v>0</v>
      </c>
      <c r="M644" s="34">
        <f t="shared" si="142"/>
        <v>0</v>
      </c>
      <c r="N644" s="34">
        <f t="shared" si="142"/>
        <v>0</v>
      </c>
      <c r="O644" s="34">
        <f t="shared" si="142"/>
        <v>0</v>
      </c>
      <c r="P644" s="34">
        <f t="shared" si="142"/>
        <v>0</v>
      </c>
      <c r="Q644" s="34">
        <f t="shared" si="142"/>
        <v>0</v>
      </c>
      <c r="R644" s="34">
        <f t="shared" si="142"/>
        <v>0</v>
      </c>
      <c r="S644" s="34">
        <f t="shared" si="142"/>
        <v>0</v>
      </c>
      <c r="T644" s="34">
        <f t="shared" si="142"/>
        <v>0</v>
      </c>
      <c r="U644" s="34">
        <f t="shared" si="142"/>
        <v>0</v>
      </c>
      <c r="V644" s="34">
        <f t="shared" si="142"/>
        <v>0</v>
      </c>
      <c r="W644" s="33">
        <f t="shared" si="142"/>
        <v>0</v>
      </c>
      <c r="Y644" s="370"/>
    </row>
    <row r="645" spans="2:29" s="72" customFormat="1" outlineLevel="1" x14ac:dyDescent="0.2">
      <c r="B645" s="25"/>
      <c r="C645" s="23"/>
      <c r="D645" s="23"/>
      <c r="E645" s="24"/>
      <c r="F645" s="27" t="s">
        <v>345</v>
      </c>
      <c r="G645" s="339"/>
      <c r="H645" s="349"/>
      <c r="I645" s="350"/>
      <c r="J645" s="350"/>
      <c r="K645" s="352"/>
      <c r="L645" s="355"/>
      <c r="M645" s="350"/>
      <c r="N645" s="350"/>
      <c r="O645" s="350"/>
      <c r="P645" s="350"/>
      <c r="Q645" s="350"/>
      <c r="R645" s="350"/>
      <c r="S645" s="350"/>
      <c r="T645" s="350"/>
      <c r="U645" s="356"/>
      <c r="V645" s="352"/>
      <c r="W645" s="353"/>
      <c r="Y645" s="367"/>
    </row>
    <row r="646" spans="2:29" s="72" customFormat="1" outlineLevel="1" x14ac:dyDescent="0.2">
      <c r="B646" s="25"/>
      <c r="C646" s="23"/>
      <c r="D646" s="23"/>
      <c r="E646" s="24"/>
      <c r="F646" s="27" t="s">
        <v>346</v>
      </c>
      <c r="G646" s="339"/>
      <c r="H646" s="349"/>
      <c r="I646" s="350"/>
      <c r="J646" s="350"/>
      <c r="K646" s="352"/>
      <c r="L646" s="355"/>
      <c r="M646" s="350"/>
      <c r="N646" s="350"/>
      <c r="O646" s="350"/>
      <c r="P646" s="350"/>
      <c r="Q646" s="350"/>
      <c r="R646" s="350"/>
      <c r="S646" s="350"/>
      <c r="T646" s="350"/>
      <c r="U646" s="356"/>
      <c r="V646" s="352"/>
      <c r="W646" s="353"/>
      <c r="Y646" s="367"/>
    </row>
    <row r="647" spans="2:29" s="72" customFormat="1" x14ac:dyDescent="0.2">
      <c r="B647" s="25"/>
      <c r="C647" s="23"/>
      <c r="D647" s="23" t="s">
        <v>63</v>
      </c>
      <c r="E647" s="24"/>
      <c r="F647" s="24"/>
      <c r="G647" s="69">
        <f t="shared" ref="G647:W647" si="143">SUBTOTAL(9,G648:G650)</f>
        <v>0</v>
      </c>
      <c r="H647" s="70">
        <f t="shared" si="143"/>
        <v>0</v>
      </c>
      <c r="I647" s="66">
        <f t="shared" si="143"/>
        <v>0</v>
      </c>
      <c r="J647" s="66">
        <f t="shared" si="143"/>
        <v>0</v>
      </c>
      <c r="K647" s="67">
        <f t="shared" si="143"/>
        <v>0</v>
      </c>
      <c r="L647" s="34">
        <f t="shared" si="143"/>
        <v>0</v>
      </c>
      <c r="M647" s="34">
        <f t="shared" si="143"/>
        <v>0</v>
      </c>
      <c r="N647" s="34">
        <f t="shared" si="143"/>
        <v>0</v>
      </c>
      <c r="O647" s="34">
        <f t="shared" si="143"/>
        <v>0</v>
      </c>
      <c r="P647" s="34">
        <f t="shared" si="143"/>
        <v>0</v>
      </c>
      <c r="Q647" s="34">
        <f t="shared" si="143"/>
        <v>0</v>
      </c>
      <c r="R647" s="34">
        <f t="shared" si="143"/>
        <v>0</v>
      </c>
      <c r="S647" s="34">
        <f t="shared" si="143"/>
        <v>0</v>
      </c>
      <c r="T647" s="34">
        <f t="shared" si="143"/>
        <v>0</v>
      </c>
      <c r="U647" s="34">
        <f t="shared" si="143"/>
        <v>0</v>
      </c>
      <c r="V647" s="34">
        <f t="shared" si="143"/>
        <v>0</v>
      </c>
      <c r="W647" s="33">
        <f t="shared" si="143"/>
        <v>0</v>
      </c>
      <c r="Y647" s="370"/>
    </row>
    <row r="648" spans="2:29" s="72" customFormat="1" outlineLevel="1" x14ac:dyDescent="0.2">
      <c r="B648" s="25"/>
      <c r="C648" s="23"/>
      <c r="D648" s="23"/>
      <c r="E648" s="24"/>
      <c r="F648" s="27" t="s">
        <v>190</v>
      </c>
      <c r="G648" s="339"/>
      <c r="H648" s="349"/>
      <c r="I648" s="350"/>
      <c r="J648" s="350"/>
      <c r="K648" s="352"/>
      <c r="L648" s="355"/>
      <c r="M648" s="350"/>
      <c r="N648" s="350"/>
      <c r="O648" s="350"/>
      <c r="P648" s="350"/>
      <c r="Q648" s="350"/>
      <c r="R648" s="350"/>
      <c r="S648" s="350"/>
      <c r="T648" s="350"/>
      <c r="U648" s="356"/>
      <c r="V648" s="352"/>
      <c r="W648" s="353"/>
      <c r="Y648" s="367"/>
    </row>
    <row r="649" spans="2:29" s="72" customFormat="1" outlineLevel="1" x14ac:dyDescent="0.2">
      <c r="B649" s="25"/>
      <c r="C649" s="23"/>
      <c r="D649" s="23"/>
      <c r="E649" s="24"/>
      <c r="F649" s="27" t="s">
        <v>191</v>
      </c>
      <c r="G649" s="339"/>
      <c r="H649" s="349"/>
      <c r="I649" s="350"/>
      <c r="J649" s="350"/>
      <c r="K649" s="352"/>
      <c r="L649" s="355"/>
      <c r="M649" s="350"/>
      <c r="N649" s="350"/>
      <c r="O649" s="350"/>
      <c r="P649" s="350"/>
      <c r="Q649" s="350"/>
      <c r="R649" s="350"/>
      <c r="S649" s="350"/>
      <c r="T649" s="350"/>
      <c r="U649" s="356"/>
      <c r="V649" s="352"/>
      <c r="W649" s="353"/>
      <c r="Y649" s="367"/>
    </row>
    <row r="650" spans="2:29" s="72" customFormat="1" outlineLevel="1" x14ac:dyDescent="0.2">
      <c r="B650" s="25"/>
      <c r="C650" s="23"/>
      <c r="D650" s="23"/>
      <c r="E650" s="24"/>
      <c r="F650" s="27" t="s">
        <v>189</v>
      </c>
      <c r="G650" s="339"/>
      <c r="H650" s="349"/>
      <c r="I650" s="350"/>
      <c r="J650" s="350"/>
      <c r="K650" s="352"/>
      <c r="L650" s="355"/>
      <c r="M650" s="350"/>
      <c r="N650" s="350"/>
      <c r="O650" s="350"/>
      <c r="P650" s="350"/>
      <c r="Q650" s="350"/>
      <c r="R650" s="350"/>
      <c r="S650" s="350"/>
      <c r="T650" s="350"/>
      <c r="U650" s="356"/>
      <c r="V650" s="352"/>
      <c r="W650" s="353"/>
      <c r="Y650" s="367"/>
    </row>
    <row r="651" spans="2:29" s="72" customFormat="1" x14ac:dyDescent="0.2">
      <c r="B651" s="25"/>
      <c r="C651" s="64"/>
      <c r="D651" s="23" t="s">
        <v>192</v>
      </c>
      <c r="E651" s="24"/>
      <c r="F651" s="24"/>
      <c r="G651" s="69">
        <f>SUBTOTAL(9,G652:G653)</f>
        <v>0</v>
      </c>
      <c r="H651" s="70"/>
      <c r="I651" s="66"/>
      <c r="J651" s="66"/>
      <c r="K651" s="67"/>
      <c r="L651" s="51"/>
      <c r="M651" s="34"/>
      <c r="N651" s="34"/>
      <c r="O651" s="34"/>
      <c r="P651" s="34"/>
      <c r="Q651" s="34"/>
      <c r="R651" s="34"/>
      <c r="S651" s="34"/>
      <c r="T651" s="34"/>
      <c r="U651" s="34"/>
      <c r="V651" s="37"/>
      <c r="W651" s="37"/>
      <c r="Y651" s="370"/>
    </row>
    <row r="652" spans="2:29" s="72" customFormat="1" outlineLevel="1" x14ac:dyDescent="0.2">
      <c r="B652" s="25"/>
      <c r="C652" s="23"/>
      <c r="D652" s="23"/>
      <c r="E652" s="24"/>
      <c r="F652" s="27" t="s">
        <v>193</v>
      </c>
      <c r="G652" s="339"/>
      <c r="H652" s="70"/>
      <c r="I652" s="66"/>
      <c r="J652" s="66"/>
      <c r="K652" s="67"/>
      <c r="L652" s="51"/>
      <c r="M652" s="34"/>
      <c r="N652" s="34"/>
      <c r="O652" s="34"/>
      <c r="P652" s="34"/>
      <c r="Q652" s="34"/>
      <c r="R652" s="34"/>
      <c r="S652" s="34"/>
      <c r="T652" s="34"/>
      <c r="U652" s="34"/>
      <c r="V652" s="37"/>
      <c r="W652" s="37"/>
      <c r="Y652" s="367"/>
    </row>
    <row r="653" spans="2:29" s="72" customFormat="1" outlineLevel="1" x14ac:dyDescent="0.2">
      <c r="B653" s="25"/>
      <c r="C653" s="23"/>
      <c r="D653" s="23"/>
      <c r="E653" s="24"/>
      <c r="F653" s="27" t="s">
        <v>194</v>
      </c>
      <c r="G653" s="339"/>
      <c r="H653" s="70"/>
      <c r="I653" s="66"/>
      <c r="J653" s="66"/>
      <c r="K653" s="67"/>
      <c r="L653" s="51"/>
      <c r="M653" s="34"/>
      <c r="N653" s="34"/>
      <c r="O653" s="34"/>
      <c r="P653" s="34"/>
      <c r="Q653" s="34"/>
      <c r="R653" s="34"/>
      <c r="S653" s="34"/>
      <c r="T653" s="34"/>
      <c r="U653" s="34"/>
      <c r="V653" s="37"/>
      <c r="W653" s="37"/>
      <c r="Y653" s="367"/>
    </row>
    <row r="654" spans="2:29" x14ac:dyDescent="0.2">
      <c r="B654" s="30"/>
      <c r="C654" s="23" t="s">
        <v>150</v>
      </c>
      <c r="D654" s="24"/>
      <c r="E654" s="24"/>
      <c r="F654" s="24"/>
      <c r="G654" s="49"/>
      <c r="H654" s="42"/>
      <c r="I654" s="42"/>
      <c r="J654" s="42"/>
      <c r="K654" s="44"/>
      <c r="L654" s="43"/>
      <c r="M654" s="42"/>
      <c r="N654" s="42"/>
      <c r="O654" s="42"/>
      <c r="P654" s="42"/>
      <c r="Q654" s="42"/>
      <c r="R654" s="42"/>
      <c r="S654" s="42"/>
      <c r="T654" s="42"/>
      <c r="U654" s="42"/>
      <c r="V654" s="44"/>
      <c r="W654" s="44"/>
      <c r="X654" s="72"/>
      <c r="Y654" s="584"/>
      <c r="Z654" s="72"/>
      <c r="AA654" s="72"/>
      <c r="AB654" s="72"/>
      <c r="AC654" s="72"/>
    </row>
    <row r="655" spans="2:29" s="72" customFormat="1" x14ac:dyDescent="0.2">
      <c r="B655" s="25"/>
      <c r="C655" s="23"/>
      <c r="D655" s="65" t="s">
        <v>52</v>
      </c>
      <c r="E655" s="24"/>
      <c r="F655" s="24"/>
      <c r="G655" s="69"/>
      <c r="H655" s="70"/>
      <c r="I655" s="66"/>
      <c r="J655" s="66"/>
      <c r="K655" s="67"/>
      <c r="L655" s="51"/>
      <c r="M655" s="34"/>
      <c r="N655" s="34"/>
      <c r="O655" s="34"/>
      <c r="P655" s="34"/>
      <c r="Q655" s="34"/>
      <c r="R655" s="34"/>
      <c r="S655" s="34"/>
      <c r="T655" s="34"/>
      <c r="U655" s="34"/>
      <c r="V655" s="37"/>
      <c r="W655" s="37"/>
      <c r="Y655" s="368"/>
    </row>
    <row r="656" spans="2:29" s="72" customFormat="1" x14ac:dyDescent="0.2">
      <c r="B656" s="25"/>
      <c r="C656" s="23"/>
      <c r="D656" s="23"/>
      <c r="E656" s="24" t="s">
        <v>153</v>
      </c>
      <c r="F656" s="24"/>
      <c r="G656" s="69">
        <f t="shared" ref="G656:W656" si="144">SUBTOTAL(9,G657:G660)</f>
        <v>0</v>
      </c>
      <c r="H656" s="70">
        <f t="shared" si="144"/>
        <v>0</v>
      </c>
      <c r="I656" s="66">
        <f t="shared" si="144"/>
        <v>0</v>
      </c>
      <c r="J656" s="66">
        <f t="shared" si="144"/>
        <v>0</v>
      </c>
      <c r="K656" s="67">
        <f t="shared" si="144"/>
        <v>0</v>
      </c>
      <c r="L656" s="34">
        <f t="shared" si="144"/>
        <v>0</v>
      </c>
      <c r="M656" s="34">
        <f t="shared" si="144"/>
        <v>0</v>
      </c>
      <c r="N656" s="34">
        <f t="shared" si="144"/>
        <v>0</v>
      </c>
      <c r="O656" s="34">
        <f t="shared" si="144"/>
        <v>0</v>
      </c>
      <c r="P656" s="34">
        <f t="shared" si="144"/>
        <v>0</v>
      </c>
      <c r="Q656" s="34">
        <f t="shared" si="144"/>
        <v>0</v>
      </c>
      <c r="R656" s="34">
        <f t="shared" si="144"/>
        <v>0</v>
      </c>
      <c r="S656" s="34">
        <f t="shared" si="144"/>
        <v>0</v>
      </c>
      <c r="T656" s="34">
        <f t="shared" si="144"/>
        <v>0</v>
      </c>
      <c r="U656" s="34">
        <f t="shared" si="144"/>
        <v>0</v>
      </c>
      <c r="V656" s="34">
        <f t="shared" si="144"/>
        <v>0</v>
      </c>
      <c r="W656" s="33">
        <f t="shared" si="144"/>
        <v>0</v>
      </c>
      <c r="Y656" s="583"/>
    </row>
    <row r="657" spans="2:25" s="72" customFormat="1" outlineLevel="1" x14ac:dyDescent="0.2">
      <c r="B657" s="25"/>
      <c r="C657" s="23"/>
      <c r="D657" s="23"/>
      <c r="E657" s="24"/>
      <c r="F657" s="27" t="s">
        <v>154</v>
      </c>
      <c r="G657" s="337"/>
      <c r="H657" s="358"/>
      <c r="I657" s="359"/>
      <c r="J657" s="359"/>
      <c r="K657" s="362"/>
      <c r="L657" s="361"/>
      <c r="M657" s="360"/>
      <c r="N657" s="359"/>
      <c r="O657" s="359"/>
      <c r="P657" s="359"/>
      <c r="Q657" s="359"/>
      <c r="R657" s="359"/>
      <c r="S657" s="359"/>
      <c r="T657" s="359"/>
      <c r="U657" s="358"/>
      <c r="V657" s="362"/>
      <c r="W657" s="363"/>
      <c r="Y657" s="367"/>
    </row>
    <row r="658" spans="2:25" s="72" customFormat="1" outlineLevel="1" x14ac:dyDescent="0.2">
      <c r="B658" s="25"/>
      <c r="C658" s="23"/>
      <c r="D658" s="23"/>
      <c r="E658" s="24"/>
      <c r="F658" s="27" t="s">
        <v>155</v>
      </c>
      <c r="G658" s="337"/>
      <c r="H658" s="358"/>
      <c r="I658" s="359"/>
      <c r="J658" s="359"/>
      <c r="K658" s="362"/>
      <c r="L658" s="361"/>
      <c r="M658" s="360"/>
      <c r="N658" s="359"/>
      <c r="O658" s="359"/>
      <c r="P658" s="359"/>
      <c r="Q658" s="359"/>
      <c r="R658" s="359"/>
      <c r="S658" s="359"/>
      <c r="T658" s="359"/>
      <c r="U658" s="358"/>
      <c r="V658" s="362"/>
      <c r="W658" s="363"/>
      <c r="Y658" s="367"/>
    </row>
    <row r="659" spans="2:25" s="72" customFormat="1" outlineLevel="1" x14ac:dyDescent="0.2">
      <c r="B659" s="25"/>
      <c r="C659" s="23"/>
      <c r="D659" s="23"/>
      <c r="E659" s="24"/>
      <c r="F659" s="27" t="s">
        <v>156</v>
      </c>
      <c r="G659" s="337"/>
      <c r="H659" s="358"/>
      <c r="I659" s="359"/>
      <c r="J659" s="359"/>
      <c r="K659" s="362"/>
      <c r="L659" s="361"/>
      <c r="M659" s="360"/>
      <c r="N659" s="359"/>
      <c r="O659" s="359"/>
      <c r="P659" s="359"/>
      <c r="Q659" s="359"/>
      <c r="R659" s="359"/>
      <c r="S659" s="359"/>
      <c r="T659" s="359"/>
      <c r="U659" s="358"/>
      <c r="V659" s="362"/>
      <c r="W659" s="363"/>
      <c r="Y659" s="367"/>
    </row>
    <row r="660" spans="2:25" s="72" customFormat="1" outlineLevel="1" x14ac:dyDescent="0.2">
      <c r="B660" s="25"/>
      <c r="C660" s="23"/>
      <c r="D660" s="23"/>
      <c r="E660" s="24"/>
      <c r="F660" s="27" t="s">
        <v>197</v>
      </c>
      <c r="G660" s="337"/>
      <c r="H660" s="358"/>
      <c r="I660" s="359"/>
      <c r="J660" s="359"/>
      <c r="K660" s="362"/>
      <c r="L660" s="361"/>
      <c r="M660" s="360"/>
      <c r="N660" s="359"/>
      <c r="O660" s="359"/>
      <c r="P660" s="359"/>
      <c r="Q660" s="359"/>
      <c r="R660" s="359"/>
      <c r="S660" s="359"/>
      <c r="T660" s="359"/>
      <c r="U660" s="358"/>
      <c r="V660" s="362"/>
      <c r="W660" s="363"/>
      <c r="Y660" s="367"/>
    </row>
    <row r="661" spans="2:25" s="72" customFormat="1" x14ac:dyDescent="0.2">
      <c r="B661" s="25"/>
      <c r="C661" s="23"/>
      <c r="D661" s="23"/>
      <c r="E661" s="24" t="s">
        <v>157</v>
      </c>
      <c r="F661" s="24"/>
      <c r="G661" s="69">
        <f t="shared" ref="G661:W661" si="145">SUBTOTAL(9,G662:G665)</f>
        <v>0</v>
      </c>
      <c r="H661" s="70">
        <f t="shared" si="145"/>
        <v>0</v>
      </c>
      <c r="I661" s="66">
        <f t="shared" si="145"/>
        <v>0</v>
      </c>
      <c r="J661" s="66">
        <f t="shared" si="145"/>
        <v>0</v>
      </c>
      <c r="K661" s="67">
        <f t="shared" si="145"/>
        <v>0</v>
      </c>
      <c r="L661" s="34">
        <f t="shared" si="145"/>
        <v>0</v>
      </c>
      <c r="M661" s="34">
        <f t="shared" si="145"/>
        <v>0</v>
      </c>
      <c r="N661" s="34">
        <f t="shared" si="145"/>
        <v>0</v>
      </c>
      <c r="O661" s="34">
        <f t="shared" si="145"/>
        <v>0</v>
      </c>
      <c r="P661" s="34">
        <f t="shared" si="145"/>
        <v>0</v>
      </c>
      <c r="Q661" s="34">
        <f t="shared" si="145"/>
        <v>0</v>
      </c>
      <c r="R661" s="34">
        <f t="shared" si="145"/>
        <v>0</v>
      </c>
      <c r="S661" s="34">
        <f t="shared" si="145"/>
        <v>0</v>
      </c>
      <c r="T661" s="34">
        <f t="shared" si="145"/>
        <v>0</v>
      </c>
      <c r="U661" s="34">
        <f t="shared" si="145"/>
        <v>0</v>
      </c>
      <c r="V661" s="34">
        <f t="shared" si="145"/>
        <v>0</v>
      </c>
      <c r="W661" s="33">
        <f t="shared" si="145"/>
        <v>0</v>
      </c>
      <c r="Y661" s="370"/>
    </row>
    <row r="662" spans="2:25" s="72" customFormat="1" outlineLevel="1" x14ac:dyDescent="0.2">
      <c r="B662" s="25"/>
      <c r="C662" s="23"/>
      <c r="D662" s="23"/>
      <c r="E662" s="24"/>
      <c r="F662" s="27" t="s">
        <v>158</v>
      </c>
      <c r="G662" s="337"/>
      <c r="H662" s="358"/>
      <c r="I662" s="359"/>
      <c r="J662" s="359"/>
      <c r="K662" s="362"/>
      <c r="L662" s="361"/>
      <c r="M662" s="360"/>
      <c r="N662" s="359"/>
      <c r="O662" s="359"/>
      <c r="P662" s="359"/>
      <c r="Q662" s="359"/>
      <c r="R662" s="359"/>
      <c r="S662" s="359"/>
      <c r="T662" s="359"/>
      <c r="U662" s="358"/>
      <c r="V662" s="362"/>
      <c r="W662" s="363"/>
      <c r="Y662" s="367"/>
    </row>
    <row r="663" spans="2:25" s="72" customFormat="1" outlineLevel="1" x14ac:dyDescent="0.2">
      <c r="B663" s="25"/>
      <c r="C663" s="23"/>
      <c r="D663" s="23"/>
      <c r="E663" s="24"/>
      <c r="F663" s="27" t="s">
        <v>159</v>
      </c>
      <c r="G663" s="337"/>
      <c r="H663" s="358"/>
      <c r="I663" s="359"/>
      <c r="J663" s="359"/>
      <c r="K663" s="362"/>
      <c r="L663" s="361"/>
      <c r="M663" s="360"/>
      <c r="N663" s="359"/>
      <c r="O663" s="359"/>
      <c r="P663" s="359"/>
      <c r="Q663" s="359"/>
      <c r="R663" s="359"/>
      <c r="S663" s="359"/>
      <c r="T663" s="359"/>
      <c r="U663" s="358"/>
      <c r="V663" s="362"/>
      <c r="W663" s="363"/>
      <c r="Y663" s="367"/>
    </row>
    <row r="664" spans="2:25" s="72" customFormat="1" outlineLevel="1" x14ac:dyDescent="0.2">
      <c r="B664" s="25"/>
      <c r="C664" s="23"/>
      <c r="D664" s="23"/>
      <c r="E664" s="24"/>
      <c r="F664" s="27" t="s">
        <v>160</v>
      </c>
      <c r="G664" s="337"/>
      <c r="H664" s="358"/>
      <c r="I664" s="359"/>
      <c r="J664" s="359"/>
      <c r="K664" s="362"/>
      <c r="L664" s="361"/>
      <c r="M664" s="360"/>
      <c r="N664" s="359"/>
      <c r="O664" s="359"/>
      <c r="P664" s="359"/>
      <c r="Q664" s="359"/>
      <c r="R664" s="359"/>
      <c r="S664" s="359"/>
      <c r="T664" s="359"/>
      <c r="U664" s="358"/>
      <c r="V664" s="362"/>
      <c r="W664" s="363"/>
      <c r="Y664" s="367"/>
    </row>
    <row r="665" spans="2:25" s="72" customFormat="1" outlineLevel="1" x14ac:dyDescent="0.2">
      <c r="B665" s="25"/>
      <c r="C665" s="23"/>
      <c r="D665" s="23"/>
      <c r="E665" s="24"/>
      <c r="F665" s="27" t="s">
        <v>198</v>
      </c>
      <c r="G665" s="337"/>
      <c r="H665" s="358"/>
      <c r="I665" s="359"/>
      <c r="J665" s="359"/>
      <c r="K665" s="362"/>
      <c r="L665" s="361"/>
      <c r="M665" s="360"/>
      <c r="N665" s="359"/>
      <c r="O665" s="359"/>
      <c r="P665" s="359"/>
      <c r="Q665" s="359"/>
      <c r="R665" s="359"/>
      <c r="S665" s="359"/>
      <c r="T665" s="359"/>
      <c r="U665" s="358"/>
      <c r="V665" s="362"/>
      <c r="W665" s="363"/>
      <c r="Y665" s="367"/>
    </row>
    <row r="666" spans="2:25" s="72" customFormat="1" x14ac:dyDescent="0.2">
      <c r="B666" s="25"/>
      <c r="C666" s="23"/>
      <c r="D666" s="23"/>
      <c r="E666" s="24" t="s">
        <v>347</v>
      </c>
      <c r="F666" s="24"/>
      <c r="G666" s="69">
        <f t="shared" ref="G666:W666" si="146">SUBTOTAL(9,G667:G670)</f>
        <v>0</v>
      </c>
      <c r="H666" s="70">
        <f t="shared" si="146"/>
        <v>0</v>
      </c>
      <c r="I666" s="66">
        <f t="shared" si="146"/>
        <v>0</v>
      </c>
      <c r="J666" s="66">
        <f t="shared" si="146"/>
        <v>0</v>
      </c>
      <c r="K666" s="67">
        <f t="shared" si="146"/>
        <v>0</v>
      </c>
      <c r="L666" s="34">
        <f t="shared" si="146"/>
        <v>0</v>
      </c>
      <c r="M666" s="34">
        <f t="shared" si="146"/>
        <v>0</v>
      </c>
      <c r="N666" s="34">
        <f t="shared" si="146"/>
        <v>0</v>
      </c>
      <c r="O666" s="34">
        <f t="shared" si="146"/>
        <v>0</v>
      </c>
      <c r="P666" s="34">
        <f t="shared" si="146"/>
        <v>0</v>
      </c>
      <c r="Q666" s="34">
        <f t="shared" si="146"/>
        <v>0</v>
      </c>
      <c r="R666" s="34">
        <f t="shared" si="146"/>
        <v>0</v>
      </c>
      <c r="S666" s="34">
        <f t="shared" si="146"/>
        <v>0</v>
      </c>
      <c r="T666" s="34">
        <f t="shared" si="146"/>
        <v>0</v>
      </c>
      <c r="U666" s="34">
        <f t="shared" si="146"/>
        <v>0</v>
      </c>
      <c r="V666" s="34">
        <f t="shared" si="146"/>
        <v>0</v>
      </c>
      <c r="W666" s="33">
        <f t="shared" si="146"/>
        <v>0</v>
      </c>
      <c r="Y666" s="370"/>
    </row>
    <row r="667" spans="2:25" s="72" customFormat="1" outlineLevel="1" x14ac:dyDescent="0.2">
      <c r="B667" s="25"/>
      <c r="C667" s="23"/>
      <c r="D667" s="23"/>
      <c r="E667" s="24"/>
      <c r="F667" s="27" t="s">
        <v>327</v>
      </c>
      <c r="G667" s="337"/>
      <c r="H667" s="358"/>
      <c r="I667" s="359"/>
      <c r="J667" s="359"/>
      <c r="K667" s="362"/>
      <c r="L667" s="361"/>
      <c r="M667" s="360"/>
      <c r="N667" s="359"/>
      <c r="O667" s="359"/>
      <c r="P667" s="359"/>
      <c r="Q667" s="359"/>
      <c r="R667" s="359"/>
      <c r="S667" s="359"/>
      <c r="T667" s="359"/>
      <c r="U667" s="358"/>
      <c r="V667" s="362"/>
      <c r="W667" s="363"/>
      <c r="Y667" s="367"/>
    </row>
    <row r="668" spans="2:25" s="72" customFormat="1" outlineLevel="1" x14ac:dyDescent="0.2">
      <c r="B668" s="25"/>
      <c r="C668" s="23"/>
      <c r="D668" s="23"/>
      <c r="E668" s="24"/>
      <c r="F668" s="27" t="s">
        <v>328</v>
      </c>
      <c r="G668" s="337"/>
      <c r="H668" s="358"/>
      <c r="I668" s="359"/>
      <c r="J668" s="359"/>
      <c r="K668" s="362"/>
      <c r="L668" s="361"/>
      <c r="M668" s="360"/>
      <c r="N668" s="359"/>
      <c r="O668" s="359"/>
      <c r="P668" s="359"/>
      <c r="Q668" s="359"/>
      <c r="R668" s="359"/>
      <c r="S668" s="359"/>
      <c r="T668" s="359"/>
      <c r="U668" s="358"/>
      <c r="V668" s="362"/>
      <c r="W668" s="363"/>
      <c r="Y668" s="367"/>
    </row>
    <row r="669" spans="2:25" s="72" customFormat="1" outlineLevel="1" x14ac:dyDescent="0.2">
      <c r="B669" s="25"/>
      <c r="C669" s="23"/>
      <c r="D669" s="23"/>
      <c r="E669" s="24"/>
      <c r="F669" s="27" t="s">
        <v>329</v>
      </c>
      <c r="G669" s="337"/>
      <c r="H669" s="358"/>
      <c r="I669" s="359"/>
      <c r="J669" s="359"/>
      <c r="K669" s="362"/>
      <c r="L669" s="361"/>
      <c r="M669" s="360"/>
      <c r="N669" s="359"/>
      <c r="O669" s="359"/>
      <c r="P669" s="359"/>
      <c r="Q669" s="359"/>
      <c r="R669" s="359"/>
      <c r="S669" s="359"/>
      <c r="T669" s="359"/>
      <c r="U669" s="358"/>
      <c r="V669" s="362"/>
      <c r="W669" s="363"/>
      <c r="Y669" s="367"/>
    </row>
    <row r="670" spans="2:25" s="72" customFormat="1" outlineLevel="1" x14ac:dyDescent="0.2">
      <c r="B670" s="25"/>
      <c r="C670" s="23"/>
      <c r="D670" s="23"/>
      <c r="E670" s="24"/>
      <c r="F670" s="27" t="s">
        <v>330</v>
      </c>
      <c r="G670" s="337"/>
      <c r="H670" s="358"/>
      <c r="I670" s="359"/>
      <c r="J670" s="359"/>
      <c r="K670" s="362"/>
      <c r="L670" s="361"/>
      <c r="M670" s="360"/>
      <c r="N670" s="359"/>
      <c r="O670" s="359"/>
      <c r="P670" s="359"/>
      <c r="Q670" s="359"/>
      <c r="R670" s="359"/>
      <c r="S670" s="359"/>
      <c r="T670" s="359"/>
      <c r="U670" s="358"/>
      <c r="V670" s="362"/>
      <c r="W670" s="363"/>
      <c r="Y670" s="367"/>
    </row>
    <row r="671" spans="2:25" s="72" customFormat="1" x14ac:dyDescent="0.2">
      <c r="B671" s="25"/>
      <c r="C671" s="23"/>
      <c r="D671" s="23" t="s">
        <v>53</v>
      </c>
      <c r="E671" s="24"/>
      <c r="F671" s="24"/>
      <c r="G671" s="69"/>
      <c r="H671" s="66"/>
      <c r="I671" s="66"/>
      <c r="J671" s="66"/>
      <c r="K671" s="67"/>
      <c r="L671" s="51"/>
      <c r="M671" s="34"/>
      <c r="N671" s="34"/>
      <c r="O671" s="34"/>
      <c r="P671" s="34"/>
      <c r="Q671" s="34"/>
      <c r="R671" s="34"/>
      <c r="S671" s="34"/>
      <c r="T671" s="34"/>
      <c r="U671" s="34"/>
      <c r="V671" s="37"/>
      <c r="W671" s="37"/>
      <c r="Y671" s="584"/>
    </row>
    <row r="672" spans="2:25" s="72" customFormat="1" x14ac:dyDescent="0.2">
      <c r="B672" s="25"/>
      <c r="C672" s="23"/>
      <c r="D672" s="23"/>
      <c r="E672" s="64" t="s">
        <v>54</v>
      </c>
      <c r="F672" s="24"/>
      <c r="G672" s="69">
        <f t="shared" ref="G672:W672" si="147">SUBTOTAL(9,G673:G675)</f>
        <v>0</v>
      </c>
      <c r="H672" s="70">
        <f t="shared" si="147"/>
        <v>0</v>
      </c>
      <c r="I672" s="66">
        <f t="shared" si="147"/>
        <v>0</v>
      </c>
      <c r="J672" s="66">
        <f t="shared" si="147"/>
        <v>0</v>
      </c>
      <c r="K672" s="67">
        <f t="shared" si="147"/>
        <v>0</v>
      </c>
      <c r="L672" s="34">
        <f t="shared" si="147"/>
        <v>0</v>
      </c>
      <c r="M672" s="34">
        <f t="shared" si="147"/>
        <v>0</v>
      </c>
      <c r="N672" s="34">
        <f t="shared" si="147"/>
        <v>0</v>
      </c>
      <c r="O672" s="34">
        <f t="shared" si="147"/>
        <v>0</v>
      </c>
      <c r="P672" s="34">
        <f t="shared" si="147"/>
        <v>0</v>
      </c>
      <c r="Q672" s="34">
        <f t="shared" si="147"/>
        <v>0</v>
      </c>
      <c r="R672" s="34">
        <f t="shared" si="147"/>
        <v>0</v>
      </c>
      <c r="S672" s="34">
        <f t="shared" si="147"/>
        <v>0</v>
      </c>
      <c r="T672" s="34">
        <f t="shared" si="147"/>
        <v>0</v>
      </c>
      <c r="U672" s="34">
        <f t="shared" si="147"/>
        <v>0</v>
      </c>
      <c r="V672" s="34">
        <f t="shared" si="147"/>
        <v>0</v>
      </c>
      <c r="W672" s="33">
        <f t="shared" si="147"/>
        <v>0</v>
      </c>
      <c r="Y672" s="583"/>
    </row>
    <row r="673" spans="2:25" s="72" customFormat="1" outlineLevel="1" x14ac:dyDescent="0.2">
      <c r="B673" s="25"/>
      <c r="C673" s="23"/>
      <c r="D673" s="23"/>
      <c r="E673" s="64"/>
      <c r="F673" s="27" t="s">
        <v>55</v>
      </c>
      <c r="G673" s="337"/>
      <c r="H673" s="358"/>
      <c r="I673" s="359"/>
      <c r="J673" s="359"/>
      <c r="K673" s="362"/>
      <c r="L673" s="361"/>
      <c r="M673" s="360"/>
      <c r="N673" s="359"/>
      <c r="O673" s="359"/>
      <c r="P673" s="359"/>
      <c r="Q673" s="359"/>
      <c r="R673" s="359"/>
      <c r="S673" s="359"/>
      <c r="T673" s="359"/>
      <c r="U673" s="358"/>
      <c r="V673" s="362"/>
      <c r="W673" s="363"/>
      <c r="Y673" s="367"/>
    </row>
    <row r="674" spans="2:25" s="72" customFormat="1" outlineLevel="1" x14ac:dyDescent="0.2">
      <c r="B674" s="25"/>
      <c r="C674" s="23"/>
      <c r="D674" s="23"/>
      <c r="E674" s="24"/>
      <c r="F674" s="27" t="s">
        <v>161</v>
      </c>
      <c r="G674" s="337"/>
      <c r="H674" s="358"/>
      <c r="I674" s="359"/>
      <c r="J674" s="359"/>
      <c r="K674" s="362"/>
      <c r="L674" s="361"/>
      <c r="M674" s="360"/>
      <c r="N674" s="359"/>
      <c r="O674" s="359"/>
      <c r="P674" s="359"/>
      <c r="Q674" s="359"/>
      <c r="R674" s="359"/>
      <c r="S674" s="359"/>
      <c r="T674" s="359"/>
      <c r="U674" s="358"/>
      <c r="V674" s="362"/>
      <c r="W674" s="363"/>
      <c r="Y674" s="367"/>
    </row>
    <row r="675" spans="2:25" s="72" customFormat="1" outlineLevel="1" x14ac:dyDescent="0.2">
      <c r="B675" s="25"/>
      <c r="C675" s="23"/>
      <c r="D675" s="23"/>
      <c r="E675" s="24"/>
      <c r="F675" s="27" t="s">
        <v>331</v>
      </c>
      <c r="G675" s="337"/>
      <c r="H675" s="358"/>
      <c r="I675" s="359"/>
      <c r="J675" s="359"/>
      <c r="K675" s="362"/>
      <c r="L675" s="361"/>
      <c r="M675" s="360"/>
      <c r="N675" s="359"/>
      <c r="O675" s="359"/>
      <c r="P675" s="359"/>
      <c r="Q675" s="359"/>
      <c r="R675" s="359"/>
      <c r="S675" s="359"/>
      <c r="T675" s="359"/>
      <c r="U675" s="358"/>
      <c r="V675" s="362"/>
      <c r="W675" s="363"/>
      <c r="Y675" s="367"/>
    </row>
    <row r="676" spans="2:25" s="72" customFormat="1" x14ac:dyDescent="0.2">
      <c r="B676" s="25"/>
      <c r="C676" s="23"/>
      <c r="D676" s="23"/>
      <c r="E676" s="24" t="s">
        <v>56</v>
      </c>
      <c r="F676" s="24"/>
      <c r="G676" s="69">
        <f t="shared" ref="G676:W676" si="148">SUBTOTAL(9,G677:G679)</f>
        <v>0</v>
      </c>
      <c r="H676" s="70">
        <f t="shared" si="148"/>
        <v>0</v>
      </c>
      <c r="I676" s="66">
        <f t="shared" si="148"/>
        <v>0</v>
      </c>
      <c r="J676" s="66">
        <f t="shared" si="148"/>
        <v>0</v>
      </c>
      <c r="K676" s="67">
        <f t="shared" si="148"/>
        <v>0</v>
      </c>
      <c r="L676" s="34">
        <f t="shared" si="148"/>
        <v>0</v>
      </c>
      <c r="M676" s="34">
        <f t="shared" si="148"/>
        <v>0</v>
      </c>
      <c r="N676" s="34">
        <f t="shared" si="148"/>
        <v>0</v>
      </c>
      <c r="O676" s="34">
        <f t="shared" si="148"/>
        <v>0</v>
      </c>
      <c r="P676" s="34">
        <f t="shared" si="148"/>
        <v>0</v>
      </c>
      <c r="Q676" s="34">
        <f t="shared" si="148"/>
        <v>0</v>
      </c>
      <c r="R676" s="34">
        <f t="shared" si="148"/>
        <v>0</v>
      </c>
      <c r="S676" s="34">
        <f t="shared" si="148"/>
        <v>0</v>
      </c>
      <c r="T676" s="34">
        <f t="shared" si="148"/>
        <v>0</v>
      </c>
      <c r="U676" s="34">
        <f t="shared" si="148"/>
        <v>0</v>
      </c>
      <c r="V676" s="34">
        <f t="shared" si="148"/>
        <v>0</v>
      </c>
      <c r="W676" s="33">
        <f t="shared" si="148"/>
        <v>0</v>
      </c>
      <c r="Y676" s="370"/>
    </row>
    <row r="677" spans="2:25" s="72" customFormat="1" outlineLevel="1" x14ac:dyDescent="0.2">
      <c r="B677" s="25"/>
      <c r="C677" s="23"/>
      <c r="D677" s="23"/>
      <c r="E677" s="24"/>
      <c r="F677" s="27" t="s">
        <v>162</v>
      </c>
      <c r="G677" s="337"/>
      <c r="H677" s="358"/>
      <c r="I677" s="359"/>
      <c r="J677" s="359"/>
      <c r="K677" s="362"/>
      <c r="L677" s="361"/>
      <c r="M677" s="359"/>
      <c r="N677" s="359"/>
      <c r="O677" s="359"/>
      <c r="P677" s="359"/>
      <c r="Q677" s="359"/>
      <c r="R677" s="359"/>
      <c r="S677" s="359"/>
      <c r="T677" s="359"/>
      <c r="U677" s="358"/>
      <c r="V677" s="362"/>
      <c r="W677" s="363"/>
      <c r="Y677" s="367"/>
    </row>
    <row r="678" spans="2:25" s="72" customFormat="1" outlineLevel="1" x14ac:dyDescent="0.2">
      <c r="B678" s="25"/>
      <c r="C678" s="23"/>
      <c r="D678" s="23"/>
      <c r="E678" s="24"/>
      <c r="F678" s="27" t="s">
        <v>163</v>
      </c>
      <c r="G678" s="337"/>
      <c r="H678" s="358"/>
      <c r="I678" s="359"/>
      <c r="J678" s="359"/>
      <c r="K678" s="362"/>
      <c r="L678" s="361"/>
      <c r="M678" s="359"/>
      <c r="N678" s="359"/>
      <c r="O678" s="359"/>
      <c r="P678" s="359"/>
      <c r="Q678" s="359"/>
      <c r="R678" s="359"/>
      <c r="S678" s="359"/>
      <c r="T678" s="359"/>
      <c r="U678" s="358"/>
      <c r="V678" s="362"/>
      <c r="W678" s="363"/>
      <c r="Y678" s="367"/>
    </row>
    <row r="679" spans="2:25" s="72" customFormat="1" outlineLevel="1" x14ac:dyDescent="0.2">
      <c r="B679" s="25"/>
      <c r="C679" s="23"/>
      <c r="D679" s="23"/>
      <c r="E679" s="24"/>
      <c r="F679" s="27" t="s">
        <v>332</v>
      </c>
      <c r="G679" s="337"/>
      <c r="H679" s="358"/>
      <c r="I679" s="359"/>
      <c r="J679" s="359"/>
      <c r="K679" s="362"/>
      <c r="L679" s="361"/>
      <c r="M679" s="360"/>
      <c r="N679" s="359"/>
      <c r="O679" s="359"/>
      <c r="P679" s="359"/>
      <c r="Q679" s="359"/>
      <c r="R679" s="359"/>
      <c r="S679" s="359"/>
      <c r="T679" s="359"/>
      <c r="U679" s="358"/>
      <c r="V679" s="362"/>
      <c r="W679" s="363"/>
      <c r="Y679" s="367"/>
    </row>
    <row r="680" spans="2:25" s="72" customFormat="1" x14ac:dyDescent="0.2">
      <c r="B680" s="25"/>
      <c r="C680" s="23"/>
      <c r="D680" s="23"/>
      <c r="E680" s="24" t="s">
        <v>57</v>
      </c>
      <c r="F680" s="24"/>
      <c r="G680" s="69">
        <f t="shared" ref="G680:W680" si="149">SUBTOTAL(9,G681:G683)</f>
        <v>0</v>
      </c>
      <c r="H680" s="70">
        <f t="shared" si="149"/>
        <v>0</v>
      </c>
      <c r="I680" s="66">
        <f t="shared" si="149"/>
        <v>0</v>
      </c>
      <c r="J680" s="66">
        <f t="shared" si="149"/>
        <v>0</v>
      </c>
      <c r="K680" s="67">
        <f t="shared" si="149"/>
        <v>0</v>
      </c>
      <c r="L680" s="34">
        <f t="shared" si="149"/>
        <v>0</v>
      </c>
      <c r="M680" s="34">
        <f t="shared" si="149"/>
        <v>0</v>
      </c>
      <c r="N680" s="34">
        <f t="shared" si="149"/>
        <v>0</v>
      </c>
      <c r="O680" s="34">
        <f t="shared" si="149"/>
        <v>0</v>
      </c>
      <c r="P680" s="34">
        <f t="shared" si="149"/>
        <v>0</v>
      </c>
      <c r="Q680" s="34">
        <f t="shared" si="149"/>
        <v>0</v>
      </c>
      <c r="R680" s="34">
        <f t="shared" si="149"/>
        <v>0</v>
      </c>
      <c r="S680" s="34">
        <f t="shared" si="149"/>
        <v>0</v>
      </c>
      <c r="T680" s="34">
        <f t="shared" si="149"/>
        <v>0</v>
      </c>
      <c r="U680" s="34">
        <f t="shared" si="149"/>
        <v>0</v>
      </c>
      <c r="V680" s="34">
        <f t="shared" si="149"/>
        <v>0</v>
      </c>
      <c r="W680" s="33">
        <f t="shared" si="149"/>
        <v>0</v>
      </c>
      <c r="Y680" s="370"/>
    </row>
    <row r="681" spans="2:25" s="72" customFormat="1" outlineLevel="1" x14ac:dyDescent="0.2">
      <c r="B681" s="25"/>
      <c r="C681" s="23"/>
      <c r="D681" s="23"/>
      <c r="E681" s="24"/>
      <c r="F681" s="27" t="s">
        <v>164</v>
      </c>
      <c r="G681" s="337"/>
      <c r="H681" s="358"/>
      <c r="I681" s="359"/>
      <c r="J681" s="359"/>
      <c r="K681" s="362"/>
      <c r="L681" s="361"/>
      <c r="M681" s="360"/>
      <c r="N681" s="359"/>
      <c r="O681" s="359"/>
      <c r="P681" s="359"/>
      <c r="Q681" s="359"/>
      <c r="R681" s="359"/>
      <c r="S681" s="359"/>
      <c r="T681" s="359"/>
      <c r="U681" s="358"/>
      <c r="V681" s="362"/>
      <c r="W681" s="363"/>
      <c r="Y681" s="367"/>
    </row>
    <row r="682" spans="2:25" s="72" customFormat="1" outlineLevel="1" x14ac:dyDescent="0.2">
      <c r="B682" s="25"/>
      <c r="C682" s="23"/>
      <c r="D682" s="23"/>
      <c r="E682" s="24"/>
      <c r="F682" s="27" t="s">
        <v>165</v>
      </c>
      <c r="G682" s="337"/>
      <c r="H682" s="358"/>
      <c r="I682" s="359"/>
      <c r="J682" s="359"/>
      <c r="K682" s="362"/>
      <c r="L682" s="361"/>
      <c r="M682" s="360"/>
      <c r="N682" s="359"/>
      <c r="O682" s="359"/>
      <c r="P682" s="359"/>
      <c r="Q682" s="359"/>
      <c r="R682" s="359"/>
      <c r="S682" s="359"/>
      <c r="T682" s="359"/>
      <c r="U682" s="358"/>
      <c r="V682" s="362"/>
      <c r="W682" s="363"/>
      <c r="Y682" s="367"/>
    </row>
    <row r="683" spans="2:25" s="72" customFormat="1" outlineLevel="1" x14ac:dyDescent="0.2">
      <c r="B683" s="25"/>
      <c r="C683" s="23"/>
      <c r="D683" s="23"/>
      <c r="E683" s="24"/>
      <c r="F683" s="27" t="s">
        <v>333</v>
      </c>
      <c r="G683" s="337"/>
      <c r="H683" s="358"/>
      <c r="I683" s="359"/>
      <c r="J683" s="359"/>
      <c r="K683" s="362"/>
      <c r="L683" s="361"/>
      <c r="M683" s="360"/>
      <c r="N683" s="359"/>
      <c r="O683" s="359"/>
      <c r="P683" s="359"/>
      <c r="Q683" s="359"/>
      <c r="R683" s="359"/>
      <c r="S683" s="359"/>
      <c r="T683" s="359"/>
      <c r="U683" s="358"/>
      <c r="V683" s="362"/>
      <c r="W683" s="363"/>
      <c r="Y683" s="367"/>
    </row>
    <row r="684" spans="2:25" s="72" customFormat="1" x14ac:dyDescent="0.2">
      <c r="B684" s="25"/>
      <c r="C684" s="23"/>
      <c r="D684" s="23" t="s">
        <v>58</v>
      </c>
      <c r="E684" s="24"/>
      <c r="F684" s="24"/>
      <c r="G684" s="69"/>
      <c r="H684" s="66"/>
      <c r="I684" s="66"/>
      <c r="J684" s="66"/>
      <c r="K684" s="67"/>
      <c r="L684" s="51"/>
      <c r="M684" s="34"/>
      <c r="N684" s="34"/>
      <c r="O684" s="34"/>
      <c r="P684" s="34"/>
      <c r="Q684" s="34"/>
      <c r="R684" s="34"/>
      <c r="S684" s="34"/>
      <c r="T684" s="34"/>
      <c r="U684" s="34"/>
      <c r="V684" s="37"/>
      <c r="W684" s="37"/>
      <c r="Y684" s="584"/>
    </row>
    <row r="685" spans="2:25" s="72" customFormat="1" x14ac:dyDescent="0.2">
      <c r="B685" s="25"/>
      <c r="C685" s="23"/>
      <c r="D685" s="23"/>
      <c r="E685" s="24" t="s">
        <v>172</v>
      </c>
      <c r="F685" s="24"/>
      <c r="G685" s="69">
        <f t="shared" ref="G685:W685" si="150">SUBTOTAL(9,G686:G687)</f>
        <v>0</v>
      </c>
      <c r="H685" s="70">
        <f t="shared" si="150"/>
        <v>0</v>
      </c>
      <c r="I685" s="66">
        <f t="shared" si="150"/>
        <v>0</v>
      </c>
      <c r="J685" s="66">
        <f t="shared" si="150"/>
        <v>0</v>
      </c>
      <c r="K685" s="67">
        <f t="shared" si="150"/>
        <v>0</v>
      </c>
      <c r="L685" s="34">
        <f t="shared" si="150"/>
        <v>0</v>
      </c>
      <c r="M685" s="34">
        <f t="shared" si="150"/>
        <v>0</v>
      </c>
      <c r="N685" s="34">
        <f t="shared" si="150"/>
        <v>0</v>
      </c>
      <c r="O685" s="34">
        <f t="shared" si="150"/>
        <v>0</v>
      </c>
      <c r="P685" s="34">
        <f t="shared" si="150"/>
        <v>0</v>
      </c>
      <c r="Q685" s="34">
        <f t="shared" si="150"/>
        <v>0</v>
      </c>
      <c r="R685" s="34">
        <f t="shared" si="150"/>
        <v>0</v>
      </c>
      <c r="S685" s="34">
        <f t="shared" si="150"/>
        <v>0</v>
      </c>
      <c r="T685" s="34">
        <f t="shared" si="150"/>
        <v>0</v>
      </c>
      <c r="U685" s="34">
        <f t="shared" si="150"/>
        <v>0</v>
      </c>
      <c r="V685" s="34">
        <f t="shared" si="150"/>
        <v>0</v>
      </c>
      <c r="W685" s="33">
        <f t="shared" si="150"/>
        <v>0</v>
      </c>
      <c r="Y685" s="583"/>
    </row>
    <row r="686" spans="2:25" s="72" customFormat="1" outlineLevel="1" x14ac:dyDescent="0.2">
      <c r="B686" s="25"/>
      <c r="C686" s="23"/>
      <c r="D686" s="23"/>
      <c r="E686" s="24"/>
      <c r="F686" s="27" t="s">
        <v>61</v>
      </c>
      <c r="G686" s="337"/>
      <c r="H686" s="358"/>
      <c r="I686" s="359"/>
      <c r="J686" s="359"/>
      <c r="K686" s="362"/>
      <c r="L686" s="361"/>
      <c r="M686" s="360"/>
      <c r="N686" s="359"/>
      <c r="O686" s="359"/>
      <c r="P686" s="359"/>
      <c r="Q686" s="359"/>
      <c r="R686" s="359"/>
      <c r="S686" s="359"/>
      <c r="T686" s="359"/>
      <c r="U686" s="358"/>
      <c r="V686" s="362"/>
      <c r="W686" s="363"/>
      <c r="Y686" s="367"/>
    </row>
    <row r="687" spans="2:25" s="72" customFormat="1" outlineLevel="1" x14ac:dyDescent="0.2">
      <c r="B687" s="25"/>
      <c r="C687" s="23"/>
      <c r="D687" s="23"/>
      <c r="E687" s="24"/>
      <c r="F687" s="27" t="s">
        <v>173</v>
      </c>
      <c r="G687" s="337"/>
      <c r="H687" s="358"/>
      <c r="I687" s="359"/>
      <c r="J687" s="359"/>
      <c r="K687" s="362"/>
      <c r="L687" s="361"/>
      <c r="M687" s="360"/>
      <c r="N687" s="359"/>
      <c r="O687" s="359"/>
      <c r="P687" s="359"/>
      <c r="Q687" s="359"/>
      <c r="R687" s="359"/>
      <c r="S687" s="359"/>
      <c r="T687" s="359"/>
      <c r="U687" s="358"/>
      <c r="V687" s="362"/>
      <c r="W687" s="363"/>
      <c r="Y687" s="367"/>
    </row>
    <row r="688" spans="2:25" s="72" customFormat="1" x14ac:dyDescent="0.2">
      <c r="B688" s="25"/>
      <c r="C688" s="23"/>
      <c r="D688" s="23"/>
      <c r="E688" s="24" t="s">
        <v>166</v>
      </c>
      <c r="F688" s="24"/>
      <c r="G688" s="69">
        <f t="shared" ref="G688:W688" si="151">SUBTOTAL(9,G689:G691)</f>
        <v>0</v>
      </c>
      <c r="H688" s="70">
        <f t="shared" si="151"/>
        <v>0</v>
      </c>
      <c r="I688" s="66">
        <f t="shared" si="151"/>
        <v>0</v>
      </c>
      <c r="J688" s="66">
        <f t="shared" si="151"/>
        <v>0</v>
      </c>
      <c r="K688" s="67">
        <f t="shared" si="151"/>
        <v>0</v>
      </c>
      <c r="L688" s="34">
        <f t="shared" si="151"/>
        <v>0</v>
      </c>
      <c r="M688" s="34">
        <f t="shared" si="151"/>
        <v>0</v>
      </c>
      <c r="N688" s="34">
        <f t="shared" si="151"/>
        <v>0</v>
      </c>
      <c r="O688" s="34">
        <f t="shared" si="151"/>
        <v>0</v>
      </c>
      <c r="P688" s="34">
        <f t="shared" si="151"/>
        <v>0</v>
      </c>
      <c r="Q688" s="34">
        <f t="shared" si="151"/>
        <v>0</v>
      </c>
      <c r="R688" s="34">
        <f t="shared" si="151"/>
        <v>0</v>
      </c>
      <c r="S688" s="34">
        <f t="shared" si="151"/>
        <v>0</v>
      </c>
      <c r="T688" s="34">
        <f t="shared" si="151"/>
        <v>0</v>
      </c>
      <c r="U688" s="34">
        <f t="shared" si="151"/>
        <v>0</v>
      </c>
      <c r="V688" s="34">
        <f t="shared" si="151"/>
        <v>0</v>
      </c>
      <c r="W688" s="33">
        <f t="shared" si="151"/>
        <v>0</v>
      </c>
      <c r="Y688" s="370"/>
    </row>
    <row r="689" spans="2:25" s="72" customFormat="1" outlineLevel="1" x14ac:dyDescent="0.2">
      <c r="B689" s="25"/>
      <c r="C689" s="23"/>
      <c r="D689" s="23"/>
      <c r="E689" s="24"/>
      <c r="F689" s="27" t="s">
        <v>59</v>
      </c>
      <c r="G689" s="337"/>
      <c r="H689" s="358"/>
      <c r="I689" s="359"/>
      <c r="J689" s="359"/>
      <c r="K689" s="362"/>
      <c r="L689" s="361"/>
      <c r="M689" s="360"/>
      <c r="N689" s="359"/>
      <c r="O689" s="359"/>
      <c r="P689" s="359"/>
      <c r="Q689" s="359"/>
      <c r="R689" s="359"/>
      <c r="S689" s="359"/>
      <c r="T689" s="359"/>
      <c r="U689" s="358"/>
      <c r="V689" s="362"/>
      <c r="W689" s="363"/>
      <c r="Y689" s="367"/>
    </row>
    <row r="690" spans="2:25" s="72" customFormat="1" outlineLevel="1" x14ac:dyDescent="0.2">
      <c r="B690" s="25"/>
      <c r="C690" s="23"/>
      <c r="D690" s="23"/>
      <c r="E690" s="24"/>
      <c r="F690" s="27" t="s">
        <v>167</v>
      </c>
      <c r="G690" s="337"/>
      <c r="H690" s="358"/>
      <c r="I690" s="359"/>
      <c r="J690" s="359"/>
      <c r="K690" s="362"/>
      <c r="L690" s="361"/>
      <c r="M690" s="360"/>
      <c r="N690" s="359"/>
      <c r="O690" s="359"/>
      <c r="P690" s="359"/>
      <c r="Q690" s="359"/>
      <c r="R690" s="359"/>
      <c r="S690" s="359"/>
      <c r="T690" s="359"/>
      <c r="U690" s="358"/>
      <c r="V690" s="362"/>
      <c r="W690" s="363"/>
      <c r="Y690" s="367"/>
    </row>
    <row r="691" spans="2:25" s="72" customFormat="1" outlineLevel="1" x14ac:dyDescent="0.2">
      <c r="B691" s="25"/>
      <c r="C691" s="23"/>
      <c r="D691" s="23"/>
      <c r="E691" s="24"/>
      <c r="F691" s="27" t="s">
        <v>168</v>
      </c>
      <c r="G691" s="337"/>
      <c r="H691" s="358"/>
      <c r="I691" s="359"/>
      <c r="J691" s="359"/>
      <c r="K691" s="362"/>
      <c r="L691" s="361"/>
      <c r="M691" s="360"/>
      <c r="N691" s="359"/>
      <c r="O691" s="359"/>
      <c r="P691" s="359"/>
      <c r="Q691" s="359"/>
      <c r="R691" s="359"/>
      <c r="S691" s="359"/>
      <c r="T691" s="359"/>
      <c r="U691" s="358"/>
      <c r="V691" s="362"/>
      <c r="W691" s="363"/>
      <c r="Y691" s="367"/>
    </row>
    <row r="692" spans="2:25" s="72" customFormat="1" x14ac:dyDescent="0.2">
      <c r="B692" s="25"/>
      <c r="C692" s="23"/>
      <c r="D692" s="23"/>
      <c r="E692" s="24" t="s">
        <v>174</v>
      </c>
      <c r="F692" s="24"/>
      <c r="G692" s="69">
        <f t="shared" ref="G692:W692" si="152">SUBTOTAL(9,G693:G694)</f>
        <v>0</v>
      </c>
      <c r="H692" s="70">
        <f t="shared" si="152"/>
        <v>0</v>
      </c>
      <c r="I692" s="66">
        <f t="shared" si="152"/>
        <v>0</v>
      </c>
      <c r="J692" s="66">
        <f t="shared" si="152"/>
        <v>0</v>
      </c>
      <c r="K692" s="67">
        <f t="shared" si="152"/>
        <v>0</v>
      </c>
      <c r="L692" s="34">
        <f t="shared" si="152"/>
        <v>0</v>
      </c>
      <c r="M692" s="34">
        <f t="shared" si="152"/>
        <v>0</v>
      </c>
      <c r="N692" s="34">
        <f t="shared" si="152"/>
        <v>0</v>
      </c>
      <c r="O692" s="34">
        <f t="shared" si="152"/>
        <v>0</v>
      </c>
      <c r="P692" s="34">
        <f t="shared" si="152"/>
        <v>0</v>
      </c>
      <c r="Q692" s="34">
        <f t="shared" si="152"/>
        <v>0</v>
      </c>
      <c r="R692" s="34">
        <f t="shared" si="152"/>
        <v>0</v>
      </c>
      <c r="S692" s="34">
        <f t="shared" si="152"/>
        <v>0</v>
      </c>
      <c r="T692" s="34">
        <f t="shared" si="152"/>
        <v>0</v>
      </c>
      <c r="U692" s="34">
        <f t="shared" si="152"/>
        <v>0</v>
      </c>
      <c r="V692" s="34">
        <f t="shared" si="152"/>
        <v>0</v>
      </c>
      <c r="W692" s="33">
        <f t="shared" si="152"/>
        <v>0</v>
      </c>
      <c r="Y692" s="370"/>
    </row>
    <row r="693" spans="2:25" s="72" customFormat="1" outlineLevel="1" x14ac:dyDescent="0.2">
      <c r="B693" s="25"/>
      <c r="C693" s="23"/>
      <c r="D693" s="23"/>
      <c r="E693" s="24"/>
      <c r="F693" s="27" t="s">
        <v>62</v>
      </c>
      <c r="G693" s="337"/>
      <c r="H693" s="358"/>
      <c r="I693" s="359"/>
      <c r="J693" s="359"/>
      <c r="K693" s="362"/>
      <c r="L693" s="361"/>
      <c r="M693" s="360"/>
      <c r="N693" s="359"/>
      <c r="O693" s="359"/>
      <c r="P693" s="359"/>
      <c r="Q693" s="359"/>
      <c r="R693" s="359"/>
      <c r="S693" s="359"/>
      <c r="T693" s="359"/>
      <c r="U693" s="358"/>
      <c r="V693" s="362"/>
      <c r="W693" s="363"/>
      <c r="Y693" s="367"/>
    </row>
    <row r="694" spans="2:25" s="72" customFormat="1" outlineLevel="1" x14ac:dyDescent="0.2">
      <c r="B694" s="25"/>
      <c r="C694" s="23"/>
      <c r="D694" s="23"/>
      <c r="E694" s="24"/>
      <c r="F694" s="27" t="s">
        <v>175</v>
      </c>
      <c r="G694" s="337"/>
      <c r="H694" s="358"/>
      <c r="I694" s="359"/>
      <c r="J694" s="359"/>
      <c r="K694" s="362"/>
      <c r="L694" s="361"/>
      <c r="M694" s="360"/>
      <c r="N694" s="359"/>
      <c r="O694" s="359"/>
      <c r="P694" s="359"/>
      <c r="Q694" s="359"/>
      <c r="R694" s="359"/>
      <c r="S694" s="359"/>
      <c r="T694" s="359"/>
      <c r="U694" s="358"/>
      <c r="V694" s="362"/>
      <c r="W694" s="363"/>
      <c r="Y694" s="367"/>
    </row>
    <row r="695" spans="2:25" s="72" customFormat="1" x14ac:dyDescent="0.2">
      <c r="B695" s="25"/>
      <c r="C695" s="23"/>
      <c r="D695" s="23"/>
      <c r="E695" s="24" t="s">
        <v>169</v>
      </c>
      <c r="F695" s="24"/>
      <c r="G695" s="69">
        <f t="shared" ref="G695:W695" si="153">SUBTOTAL(9,G696:G698)</f>
        <v>0</v>
      </c>
      <c r="H695" s="70">
        <f t="shared" si="153"/>
        <v>0</v>
      </c>
      <c r="I695" s="66">
        <f t="shared" si="153"/>
        <v>0</v>
      </c>
      <c r="J695" s="66">
        <f t="shared" si="153"/>
        <v>0</v>
      </c>
      <c r="K695" s="67">
        <f t="shared" si="153"/>
        <v>0</v>
      </c>
      <c r="L695" s="34">
        <f t="shared" si="153"/>
        <v>0</v>
      </c>
      <c r="M695" s="34">
        <f t="shared" si="153"/>
        <v>0</v>
      </c>
      <c r="N695" s="34">
        <f t="shared" si="153"/>
        <v>0</v>
      </c>
      <c r="O695" s="34">
        <f t="shared" si="153"/>
        <v>0</v>
      </c>
      <c r="P695" s="34">
        <f t="shared" si="153"/>
        <v>0</v>
      </c>
      <c r="Q695" s="34">
        <f t="shared" si="153"/>
        <v>0</v>
      </c>
      <c r="R695" s="34">
        <f t="shared" si="153"/>
        <v>0</v>
      </c>
      <c r="S695" s="34">
        <f t="shared" si="153"/>
        <v>0</v>
      </c>
      <c r="T695" s="34">
        <f t="shared" si="153"/>
        <v>0</v>
      </c>
      <c r="U695" s="34">
        <f t="shared" si="153"/>
        <v>0</v>
      </c>
      <c r="V695" s="34">
        <f t="shared" si="153"/>
        <v>0</v>
      </c>
      <c r="W695" s="33">
        <f t="shared" si="153"/>
        <v>0</v>
      </c>
      <c r="Y695" s="370"/>
    </row>
    <row r="696" spans="2:25" s="72" customFormat="1" outlineLevel="1" x14ac:dyDescent="0.2">
      <c r="B696" s="25"/>
      <c r="C696" s="23"/>
      <c r="D696" s="23"/>
      <c r="E696" s="24"/>
      <c r="F696" s="27" t="s">
        <v>60</v>
      </c>
      <c r="G696" s="337"/>
      <c r="H696" s="358"/>
      <c r="I696" s="359"/>
      <c r="J696" s="359"/>
      <c r="K696" s="362"/>
      <c r="L696" s="361"/>
      <c r="M696" s="360"/>
      <c r="N696" s="359"/>
      <c r="O696" s="359"/>
      <c r="P696" s="359"/>
      <c r="Q696" s="359"/>
      <c r="R696" s="359"/>
      <c r="S696" s="359"/>
      <c r="T696" s="359"/>
      <c r="U696" s="358"/>
      <c r="V696" s="362"/>
      <c r="W696" s="363"/>
      <c r="Y696" s="367"/>
    </row>
    <row r="697" spans="2:25" s="72" customFormat="1" outlineLevel="1" x14ac:dyDescent="0.2">
      <c r="B697" s="25"/>
      <c r="C697" s="23"/>
      <c r="D697" s="23"/>
      <c r="E697" s="24"/>
      <c r="F697" s="27" t="s">
        <v>170</v>
      </c>
      <c r="G697" s="337"/>
      <c r="H697" s="358"/>
      <c r="I697" s="359"/>
      <c r="J697" s="359"/>
      <c r="K697" s="362"/>
      <c r="L697" s="361"/>
      <c r="M697" s="360"/>
      <c r="N697" s="359"/>
      <c r="O697" s="359"/>
      <c r="P697" s="359"/>
      <c r="Q697" s="359"/>
      <c r="R697" s="359"/>
      <c r="S697" s="359"/>
      <c r="T697" s="359"/>
      <c r="U697" s="358"/>
      <c r="V697" s="362"/>
      <c r="W697" s="363"/>
      <c r="Y697" s="367"/>
    </row>
    <row r="698" spans="2:25" s="72" customFormat="1" outlineLevel="1" x14ac:dyDescent="0.2">
      <c r="B698" s="25"/>
      <c r="C698" s="23"/>
      <c r="D698" s="23"/>
      <c r="E698" s="24"/>
      <c r="F698" s="27" t="s">
        <v>171</v>
      </c>
      <c r="G698" s="337"/>
      <c r="H698" s="358"/>
      <c r="I698" s="359"/>
      <c r="J698" s="359"/>
      <c r="K698" s="362"/>
      <c r="L698" s="361"/>
      <c r="M698" s="360"/>
      <c r="N698" s="359"/>
      <c r="O698" s="359"/>
      <c r="P698" s="359"/>
      <c r="Q698" s="359"/>
      <c r="R698" s="359"/>
      <c r="S698" s="359"/>
      <c r="T698" s="359"/>
      <c r="U698" s="358"/>
      <c r="V698" s="362"/>
      <c r="W698" s="363"/>
      <c r="Y698" s="367"/>
    </row>
    <row r="699" spans="2:25" s="72" customFormat="1" x14ac:dyDescent="0.2">
      <c r="B699" s="25"/>
      <c r="C699" s="23"/>
      <c r="D699" s="23"/>
      <c r="E699" s="24" t="s">
        <v>334</v>
      </c>
      <c r="F699" s="24"/>
      <c r="G699" s="69">
        <f t="shared" ref="G699:W699" si="154">SUBTOTAL(9,G700:G701)</f>
        <v>0</v>
      </c>
      <c r="H699" s="70">
        <f t="shared" si="154"/>
        <v>0</v>
      </c>
      <c r="I699" s="66">
        <f t="shared" si="154"/>
        <v>0</v>
      </c>
      <c r="J699" s="66">
        <f t="shared" si="154"/>
        <v>0</v>
      </c>
      <c r="K699" s="67">
        <f t="shared" si="154"/>
        <v>0</v>
      </c>
      <c r="L699" s="34">
        <f t="shared" si="154"/>
        <v>0</v>
      </c>
      <c r="M699" s="34">
        <f t="shared" si="154"/>
        <v>0</v>
      </c>
      <c r="N699" s="34">
        <f t="shared" si="154"/>
        <v>0</v>
      </c>
      <c r="O699" s="34">
        <f t="shared" si="154"/>
        <v>0</v>
      </c>
      <c r="P699" s="34">
        <f t="shared" si="154"/>
        <v>0</v>
      </c>
      <c r="Q699" s="34">
        <f t="shared" si="154"/>
        <v>0</v>
      </c>
      <c r="R699" s="34">
        <f t="shared" si="154"/>
        <v>0</v>
      </c>
      <c r="S699" s="34">
        <f t="shared" si="154"/>
        <v>0</v>
      </c>
      <c r="T699" s="34">
        <f t="shared" si="154"/>
        <v>0</v>
      </c>
      <c r="U699" s="34">
        <f t="shared" si="154"/>
        <v>0</v>
      </c>
      <c r="V699" s="34">
        <f t="shared" si="154"/>
        <v>0</v>
      </c>
      <c r="W699" s="33">
        <f t="shared" si="154"/>
        <v>0</v>
      </c>
      <c r="Y699" s="370"/>
    </row>
    <row r="700" spans="2:25" s="72" customFormat="1" outlineLevel="1" x14ac:dyDescent="0.2">
      <c r="B700" s="25"/>
      <c r="C700" s="23"/>
      <c r="D700" s="23"/>
      <c r="E700" s="24"/>
      <c r="F700" s="27" t="s">
        <v>335</v>
      </c>
      <c r="G700" s="337"/>
      <c r="H700" s="358"/>
      <c r="I700" s="359"/>
      <c r="J700" s="359"/>
      <c r="K700" s="362"/>
      <c r="L700" s="361"/>
      <c r="M700" s="360"/>
      <c r="N700" s="359"/>
      <c r="O700" s="359"/>
      <c r="P700" s="359"/>
      <c r="Q700" s="359"/>
      <c r="R700" s="359"/>
      <c r="S700" s="359"/>
      <c r="T700" s="359"/>
      <c r="U700" s="358"/>
      <c r="V700" s="362"/>
      <c r="W700" s="363"/>
      <c r="Y700" s="367"/>
    </row>
    <row r="701" spans="2:25" s="72" customFormat="1" outlineLevel="1" x14ac:dyDescent="0.2">
      <c r="B701" s="25"/>
      <c r="C701" s="23"/>
      <c r="D701" s="23"/>
      <c r="E701" s="24"/>
      <c r="F701" s="27" t="s">
        <v>336</v>
      </c>
      <c r="G701" s="337"/>
      <c r="H701" s="358"/>
      <c r="I701" s="359"/>
      <c r="J701" s="359"/>
      <c r="K701" s="362"/>
      <c r="L701" s="361"/>
      <c r="M701" s="360"/>
      <c r="N701" s="359"/>
      <c r="O701" s="359"/>
      <c r="P701" s="359"/>
      <c r="Q701" s="359"/>
      <c r="R701" s="359"/>
      <c r="S701" s="359"/>
      <c r="T701" s="359"/>
      <c r="U701" s="358"/>
      <c r="V701" s="362"/>
      <c r="W701" s="363"/>
      <c r="Y701" s="367"/>
    </row>
    <row r="702" spans="2:25" s="72" customFormat="1" x14ac:dyDescent="0.2">
      <c r="B702" s="25"/>
      <c r="C702" s="23"/>
      <c r="D702" s="23"/>
      <c r="E702" s="24" t="s">
        <v>337</v>
      </c>
      <c r="F702" s="24"/>
      <c r="G702" s="69">
        <f t="shared" ref="G702:W702" si="155">SUBTOTAL(9,G703:G705)</f>
        <v>0</v>
      </c>
      <c r="H702" s="70">
        <f t="shared" si="155"/>
        <v>0</v>
      </c>
      <c r="I702" s="66">
        <f t="shared" si="155"/>
        <v>0</v>
      </c>
      <c r="J702" s="66">
        <f t="shared" si="155"/>
        <v>0</v>
      </c>
      <c r="K702" s="67">
        <f t="shared" si="155"/>
        <v>0</v>
      </c>
      <c r="L702" s="34">
        <f t="shared" si="155"/>
        <v>0</v>
      </c>
      <c r="M702" s="34">
        <f t="shared" si="155"/>
        <v>0</v>
      </c>
      <c r="N702" s="34">
        <f t="shared" si="155"/>
        <v>0</v>
      </c>
      <c r="O702" s="34">
        <f t="shared" si="155"/>
        <v>0</v>
      </c>
      <c r="P702" s="34">
        <f t="shared" si="155"/>
        <v>0</v>
      </c>
      <c r="Q702" s="34">
        <f t="shared" si="155"/>
        <v>0</v>
      </c>
      <c r="R702" s="34">
        <f t="shared" si="155"/>
        <v>0</v>
      </c>
      <c r="S702" s="34">
        <f t="shared" si="155"/>
        <v>0</v>
      </c>
      <c r="T702" s="34">
        <f t="shared" si="155"/>
        <v>0</v>
      </c>
      <c r="U702" s="34">
        <f t="shared" si="155"/>
        <v>0</v>
      </c>
      <c r="V702" s="34">
        <f t="shared" si="155"/>
        <v>0</v>
      </c>
      <c r="W702" s="33">
        <f t="shared" si="155"/>
        <v>0</v>
      </c>
      <c r="Y702" s="370"/>
    </row>
    <row r="703" spans="2:25" s="72" customFormat="1" outlineLevel="1" x14ac:dyDescent="0.2">
      <c r="B703" s="25"/>
      <c r="C703" s="23"/>
      <c r="D703" s="23"/>
      <c r="E703" s="24"/>
      <c r="F703" s="27" t="s">
        <v>338</v>
      </c>
      <c r="G703" s="337"/>
      <c r="H703" s="358"/>
      <c r="I703" s="359"/>
      <c r="J703" s="359"/>
      <c r="K703" s="362"/>
      <c r="L703" s="361"/>
      <c r="M703" s="360"/>
      <c r="N703" s="359"/>
      <c r="O703" s="359"/>
      <c r="P703" s="359"/>
      <c r="Q703" s="359"/>
      <c r="R703" s="359"/>
      <c r="S703" s="359"/>
      <c r="T703" s="359"/>
      <c r="U703" s="358"/>
      <c r="V703" s="362"/>
      <c r="W703" s="363"/>
      <c r="Y703" s="367"/>
    </row>
    <row r="704" spans="2:25" s="72" customFormat="1" outlineLevel="1" x14ac:dyDescent="0.2">
      <c r="B704" s="25"/>
      <c r="C704" s="23"/>
      <c r="D704" s="23"/>
      <c r="E704" s="24"/>
      <c r="F704" s="27" t="s">
        <v>339</v>
      </c>
      <c r="G704" s="337"/>
      <c r="H704" s="358"/>
      <c r="I704" s="359"/>
      <c r="J704" s="359"/>
      <c r="K704" s="362"/>
      <c r="L704" s="361"/>
      <c r="M704" s="360"/>
      <c r="N704" s="359"/>
      <c r="O704" s="359"/>
      <c r="P704" s="359"/>
      <c r="Q704" s="359"/>
      <c r="R704" s="359"/>
      <c r="S704" s="359"/>
      <c r="T704" s="359"/>
      <c r="U704" s="358"/>
      <c r="V704" s="362"/>
      <c r="W704" s="363"/>
      <c r="Y704" s="367"/>
    </row>
    <row r="705" spans="2:25" s="72" customFormat="1" outlineLevel="1" x14ac:dyDescent="0.2">
      <c r="B705" s="25"/>
      <c r="C705" s="23"/>
      <c r="D705" s="23"/>
      <c r="E705" s="24"/>
      <c r="F705" s="27" t="s">
        <v>340</v>
      </c>
      <c r="G705" s="337"/>
      <c r="H705" s="358"/>
      <c r="I705" s="359"/>
      <c r="J705" s="359"/>
      <c r="K705" s="362"/>
      <c r="L705" s="361"/>
      <c r="M705" s="359"/>
      <c r="N705" s="359"/>
      <c r="O705" s="359"/>
      <c r="P705" s="359"/>
      <c r="Q705" s="359"/>
      <c r="R705" s="359"/>
      <c r="S705" s="359"/>
      <c r="T705" s="359"/>
      <c r="U705" s="359"/>
      <c r="V705" s="362"/>
      <c r="W705" s="363"/>
      <c r="Y705" s="367"/>
    </row>
    <row r="706" spans="2:25" s="72" customFormat="1" x14ac:dyDescent="0.2">
      <c r="B706" s="25"/>
      <c r="C706" s="23"/>
      <c r="D706" s="23" t="s">
        <v>183</v>
      </c>
      <c r="E706" s="24"/>
      <c r="F706" s="24"/>
      <c r="G706" s="69"/>
      <c r="H706" s="66"/>
      <c r="I706" s="66"/>
      <c r="J706" s="66"/>
      <c r="K706" s="67"/>
      <c r="L706" s="51"/>
      <c r="M706" s="34"/>
      <c r="N706" s="34"/>
      <c r="O706" s="34"/>
      <c r="P706" s="34"/>
      <c r="Q706" s="34"/>
      <c r="R706" s="34"/>
      <c r="S706" s="34"/>
      <c r="T706" s="34"/>
      <c r="U706" s="34"/>
      <c r="V706" s="37"/>
      <c r="W706" s="37"/>
      <c r="Y706" s="584"/>
    </row>
    <row r="707" spans="2:25" s="72" customFormat="1" x14ac:dyDescent="0.2">
      <c r="B707" s="25"/>
      <c r="C707" s="23"/>
      <c r="D707" s="23"/>
      <c r="E707" s="24" t="s">
        <v>184</v>
      </c>
      <c r="F707" s="24"/>
      <c r="G707" s="69">
        <f t="shared" ref="G707:W707" si="156">SUBTOTAL(9,G708:G709)</f>
        <v>0</v>
      </c>
      <c r="H707" s="70">
        <f t="shared" si="156"/>
        <v>0</v>
      </c>
      <c r="I707" s="66">
        <f t="shared" si="156"/>
        <v>0</v>
      </c>
      <c r="J707" s="66">
        <f t="shared" si="156"/>
        <v>0</v>
      </c>
      <c r="K707" s="67">
        <f t="shared" si="156"/>
        <v>0</v>
      </c>
      <c r="L707" s="34">
        <f t="shared" si="156"/>
        <v>0</v>
      </c>
      <c r="M707" s="34">
        <f t="shared" si="156"/>
        <v>0</v>
      </c>
      <c r="N707" s="34">
        <f t="shared" si="156"/>
        <v>0</v>
      </c>
      <c r="O707" s="34">
        <f t="shared" si="156"/>
        <v>0</v>
      </c>
      <c r="P707" s="34">
        <f t="shared" si="156"/>
        <v>0</v>
      </c>
      <c r="Q707" s="34">
        <f t="shared" si="156"/>
        <v>0</v>
      </c>
      <c r="R707" s="34">
        <f t="shared" si="156"/>
        <v>0</v>
      </c>
      <c r="S707" s="34">
        <f t="shared" si="156"/>
        <v>0</v>
      </c>
      <c r="T707" s="34">
        <f t="shared" si="156"/>
        <v>0</v>
      </c>
      <c r="U707" s="34">
        <f t="shared" si="156"/>
        <v>0</v>
      </c>
      <c r="V707" s="34">
        <f t="shared" si="156"/>
        <v>0</v>
      </c>
      <c r="W707" s="33">
        <f t="shared" si="156"/>
        <v>0</v>
      </c>
      <c r="Y707" s="583"/>
    </row>
    <row r="708" spans="2:25" s="72" customFormat="1" outlineLevel="1" x14ac:dyDescent="0.2">
      <c r="B708" s="25"/>
      <c r="C708" s="23"/>
      <c r="D708" s="23"/>
      <c r="E708" s="24"/>
      <c r="F708" s="27" t="s">
        <v>176</v>
      </c>
      <c r="G708" s="337"/>
      <c r="H708" s="358"/>
      <c r="I708" s="359"/>
      <c r="J708" s="359"/>
      <c r="K708" s="362"/>
      <c r="L708" s="361"/>
      <c r="M708" s="360"/>
      <c r="N708" s="359"/>
      <c r="O708" s="359"/>
      <c r="P708" s="359"/>
      <c r="Q708" s="359"/>
      <c r="R708" s="359"/>
      <c r="S708" s="359"/>
      <c r="T708" s="359"/>
      <c r="U708" s="358"/>
      <c r="V708" s="362"/>
      <c r="W708" s="363"/>
      <c r="Y708" s="367"/>
    </row>
    <row r="709" spans="2:25" s="72" customFormat="1" outlineLevel="1" x14ac:dyDescent="0.2">
      <c r="B709" s="25"/>
      <c r="C709" s="23"/>
      <c r="D709" s="23"/>
      <c r="E709" s="24"/>
      <c r="F709" s="27" t="s">
        <v>180</v>
      </c>
      <c r="G709" s="337"/>
      <c r="H709" s="358"/>
      <c r="I709" s="359"/>
      <c r="J709" s="359"/>
      <c r="K709" s="362"/>
      <c r="L709" s="361"/>
      <c r="M709" s="360"/>
      <c r="N709" s="359"/>
      <c r="O709" s="359"/>
      <c r="P709" s="359"/>
      <c r="Q709" s="359"/>
      <c r="R709" s="359"/>
      <c r="S709" s="359"/>
      <c r="T709" s="359"/>
      <c r="U709" s="358"/>
      <c r="V709" s="362"/>
      <c r="W709" s="363"/>
      <c r="Y709" s="367"/>
    </row>
    <row r="710" spans="2:25" s="72" customFormat="1" x14ac:dyDescent="0.2">
      <c r="B710" s="25"/>
      <c r="C710" s="23"/>
      <c r="D710" s="23"/>
      <c r="E710" s="24" t="s">
        <v>185</v>
      </c>
      <c r="F710" s="24"/>
      <c r="G710" s="69">
        <f t="shared" ref="G710:W710" si="157">SUBTOTAL(9,G711:G712)</f>
        <v>0</v>
      </c>
      <c r="H710" s="70">
        <f t="shared" si="157"/>
        <v>0</v>
      </c>
      <c r="I710" s="66">
        <f t="shared" si="157"/>
        <v>0</v>
      </c>
      <c r="J710" s="66">
        <f t="shared" si="157"/>
        <v>0</v>
      </c>
      <c r="K710" s="67">
        <f t="shared" si="157"/>
        <v>0</v>
      </c>
      <c r="L710" s="34">
        <f t="shared" si="157"/>
        <v>0</v>
      </c>
      <c r="M710" s="34">
        <f t="shared" si="157"/>
        <v>0</v>
      </c>
      <c r="N710" s="34">
        <f t="shared" si="157"/>
        <v>0</v>
      </c>
      <c r="O710" s="34">
        <f t="shared" si="157"/>
        <v>0</v>
      </c>
      <c r="P710" s="34">
        <f t="shared" si="157"/>
        <v>0</v>
      </c>
      <c r="Q710" s="34">
        <f t="shared" si="157"/>
        <v>0</v>
      </c>
      <c r="R710" s="34">
        <f t="shared" si="157"/>
        <v>0</v>
      </c>
      <c r="S710" s="34">
        <f t="shared" si="157"/>
        <v>0</v>
      </c>
      <c r="T710" s="34">
        <f t="shared" si="157"/>
        <v>0</v>
      </c>
      <c r="U710" s="34">
        <f t="shared" si="157"/>
        <v>0</v>
      </c>
      <c r="V710" s="34">
        <f t="shared" si="157"/>
        <v>0</v>
      </c>
      <c r="W710" s="33">
        <f t="shared" si="157"/>
        <v>0</v>
      </c>
      <c r="Y710" s="370"/>
    </row>
    <row r="711" spans="2:25" s="72" customFormat="1" outlineLevel="1" x14ac:dyDescent="0.2">
      <c r="B711" s="25"/>
      <c r="C711" s="23"/>
      <c r="D711" s="23"/>
      <c r="E711" s="24"/>
      <c r="F711" s="27" t="s">
        <v>177</v>
      </c>
      <c r="G711" s="337"/>
      <c r="H711" s="358"/>
      <c r="I711" s="359"/>
      <c r="J711" s="359"/>
      <c r="K711" s="362"/>
      <c r="L711" s="361"/>
      <c r="M711" s="360"/>
      <c r="N711" s="359"/>
      <c r="O711" s="359"/>
      <c r="P711" s="359"/>
      <c r="Q711" s="359"/>
      <c r="R711" s="359"/>
      <c r="S711" s="359"/>
      <c r="T711" s="359"/>
      <c r="U711" s="358"/>
      <c r="V711" s="362"/>
      <c r="W711" s="363"/>
      <c r="Y711" s="367"/>
    </row>
    <row r="712" spans="2:25" s="72" customFormat="1" outlineLevel="1" x14ac:dyDescent="0.2">
      <c r="B712" s="25"/>
      <c r="C712" s="23"/>
      <c r="D712" s="23"/>
      <c r="E712" s="24"/>
      <c r="F712" s="27" t="s">
        <v>182</v>
      </c>
      <c r="G712" s="337"/>
      <c r="H712" s="358"/>
      <c r="I712" s="359"/>
      <c r="J712" s="359"/>
      <c r="K712" s="362"/>
      <c r="L712" s="361"/>
      <c r="M712" s="360"/>
      <c r="N712" s="359"/>
      <c r="O712" s="359"/>
      <c r="P712" s="359"/>
      <c r="Q712" s="359"/>
      <c r="R712" s="359"/>
      <c r="S712" s="359"/>
      <c r="T712" s="359"/>
      <c r="U712" s="358"/>
      <c r="V712" s="362"/>
      <c r="W712" s="363"/>
      <c r="Y712" s="367"/>
    </row>
    <row r="713" spans="2:25" s="72" customFormat="1" x14ac:dyDescent="0.2">
      <c r="B713" s="25"/>
      <c r="C713" s="23"/>
      <c r="D713" s="23"/>
      <c r="E713" s="24" t="s">
        <v>186</v>
      </c>
      <c r="F713" s="24"/>
      <c r="G713" s="69">
        <f t="shared" ref="G713:W713" si="158">SUBTOTAL(9,G714:G715)</f>
        <v>0</v>
      </c>
      <c r="H713" s="70">
        <f t="shared" si="158"/>
        <v>0</v>
      </c>
      <c r="I713" s="66">
        <f t="shared" si="158"/>
        <v>0</v>
      </c>
      <c r="J713" s="66">
        <f t="shared" si="158"/>
        <v>0</v>
      </c>
      <c r="K713" s="67">
        <f t="shared" si="158"/>
        <v>0</v>
      </c>
      <c r="L713" s="34">
        <f t="shared" si="158"/>
        <v>0</v>
      </c>
      <c r="M713" s="34">
        <f t="shared" si="158"/>
        <v>0</v>
      </c>
      <c r="N713" s="34">
        <f t="shared" si="158"/>
        <v>0</v>
      </c>
      <c r="O713" s="34">
        <f t="shared" si="158"/>
        <v>0</v>
      </c>
      <c r="P713" s="34">
        <f t="shared" si="158"/>
        <v>0</v>
      </c>
      <c r="Q713" s="34">
        <f t="shared" si="158"/>
        <v>0</v>
      </c>
      <c r="R713" s="34">
        <f t="shared" si="158"/>
        <v>0</v>
      </c>
      <c r="S713" s="34">
        <f t="shared" si="158"/>
        <v>0</v>
      </c>
      <c r="T713" s="34">
        <f t="shared" si="158"/>
        <v>0</v>
      </c>
      <c r="U713" s="34">
        <f t="shared" si="158"/>
        <v>0</v>
      </c>
      <c r="V713" s="34">
        <f t="shared" si="158"/>
        <v>0</v>
      </c>
      <c r="W713" s="33">
        <f t="shared" si="158"/>
        <v>0</v>
      </c>
      <c r="Y713" s="370"/>
    </row>
    <row r="714" spans="2:25" s="72" customFormat="1" outlineLevel="1" x14ac:dyDescent="0.2">
      <c r="B714" s="25"/>
      <c r="C714" s="23"/>
      <c r="D714" s="23"/>
      <c r="E714" s="24"/>
      <c r="F714" s="27" t="s">
        <v>178</v>
      </c>
      <c r="G714" s="337"/>
      <c r="H714" s="358"/>
      <c r="I714" s="359"/>
      <c r="J714" s="359"/>
      <c r="K714" s="362"/>
      <c r="L714" s="361"/>
      <c r="M714" s="360"/>
      <c r="N714" s="359"/>
      <c r="O714" s="359"/>
      <c r="P714" s="359"/>
      <c r="Q714" s="359"/>
      <c r="R714" s="359"/>
      <c r="S714" s="359"/>
      <c r="T714" s="359"/>
      <c r="U714" s="358"/>
      <c r="V714" s="362"/>
      <c r="W714" s="363"/>
      <c r="Y714" s="367"/>
    </row>
    <row r="715" spans="2:25" s="72" customFormat="1" outlineLevel="1" x14ac:dyDescent="0.2">
      <c r="B715" s="25"/>
      <c r="C715" s="23"/>
      <c r="D715" s="23"/>
      <c r="E715" s="24"/>
      <c r="F715" s="27" t="s">
        <v>181</v>
      </c>
      <c r="G715" s="337"/>
      <c r="H715" s="358"/>
      <c r="I715" s="359"/>
      <c r="J715" s="359"/>
      <c r="K715" s="362"/>
      <c r="L715" s="361"/>
      <c r="M715" s="360"/>
      <c r="N715" s="359"/>
      <c r="O715" s="359"/>
      <c r="P715" s="359"/>
      <c r="Q715" s="359"/>
      <c r="R715" s="359"/>
      <c r="S715" s="359"/>
      <c r="T715" s="359"/>
      <c r="U715" s="358"/>
      <c r="V715" s="362"/>
      <c r="W715" s="363"/>
      <c r="Y715" s="367"/>
    </row>
    <row r="716" spans="2:25" s="72" customFormat="1" x14ac:dyDescent="0.2">
      <c r="B716" s="25"/>
      <c r="C716" s="23"/>
      <c r="D716" s="23"/>
      <c r="E716" s="24" t="s">
        <v>187</v>
      </c>
      <c r="F716" s="24"/>
      <c r="G716" s="69">
        <f t="shared" ref="G716:W716" si="159">SUBTOTAL(9,G717:G718)</f>
        <v>0</v>
      </c>
      <c r="H716" s="70">
        <f t="shared" si="159"/>
        <v>0</v>
      </c>
      <c r="I716" s="66">
        <f t="shared" si="159"/>
        <v>0</v>
      </c>
      <c r="J716" s="66">
        <f t="shared" si="159"/>
        <v>0</v>
      </c>
      <c r="K716" s="67">
        <f t="shared" si="159"/>
        <v>0</v>
      </c>
      <c r="L716" s="34">
        <f t="shared" si="159"/>
        <v>0</v>
      </c>
      <c r="M716" s="34">
        <f t="shared" si="159"/>
        <v>0</v>
      </c>
      <c r="N716" s="34">
        <f t="shared" si="159"/>
        <v>0</v>
      </c>
      <c r="O716" s="34">
        <f t="shared" si="159"/>
        <v>0</v>
      </c>
      <c r="P716" s="34">
        <f t="shared" si="159"/>
        <v>0</v>
      </c>
      <c r="Q716" s="34">
        <f t="shared" si="159"/>
        <v>0</v>
      </c>
      <c r="R716" s="34">
        <f t="shared" si="159"/>
        <v>0</v>
      </c>
      <c r="S716" s="34">
        <f t="shared" si="159"/>
        <v>0</v>
      </c>
      <c r="T716" s="34">
        <f t="shared" si="159"/>
        <v>0</v>
      </c>
      <c r="U716" s="34">
        <f t="shared" si="159"/>
        <v>0</v>
      </c>
      <c r="V716" s="34">
        <f t="shared" si="159"/>
        <v>0</v>
      </c>
      <c r="W716" s="33">
        <f t="shared" si="159"/>
        <v>0</v>
      </c>
      <c r="Y716" s="370"/>
    </row>
    <row r="717" spans="2:25" s="72" customFormat="1" outlineLevel="1" x14ac:dyDescent="0.2">
      <c r="B717" s="25"/>
      <c r="C717" s="23"/>
      <c r="D717" s="23"/>
      <c r="E717" s="24"/>
      <c r="F717" s="27" t="s">
        <v>179</v>
      </c>
      <c r="G717" s="337"/>
      <c r="H717" s="358"/>
      <c r="I717" s="359"/>
      <c r="J717" s="359"/>
      <c r="K717" s="362"/>
      <c r="L717" s="361"/>
      <c r="M717" s="360"/>
      <c r="N717" s="359"/>
      <c r="O717" s="359"/>
      <c r="P717" s="359"/>
      <c r="Q717" s="359"/>
      <c r="R717" s="359"/>
      <c r="S717" s="359"/>
      <c r="T717" s="359"/>
      <c r="U717" s="358"/>
      <c r="V717" s="362"/>
      <c r="W717" s="363"/>
      <c r="Y717" s="367"/>
    </row>
    <row r="718" spans="2:25" s="72" customFormat="1" outlineLevel="1" x14ac:dyDescent="0.2">
      <c r="B718" s="25"/>
      <c r="C718" s="23"/>
      <c r="D718" s="23"/>
      <c r="E718" s="24"/>
      <c r="F718" s="27" t="s">
        <v>188</v>
      </c>
      <c r="G718" s="337"/>
      <c r="H718" s="358"/>
      <c r="I718" s="359"/>
      <c r="J718" s="359"/>
      <c r="K718" s="362"/>
      <c r="L718" s="361"/>
      <c r="M718" s="360"/>
      <c r="N718" s="359"/>
      <c r="O718" s="359"/>
      <c r="P718" s="359"/>
      <c r="Q718" s="359"/>
      <c r="R718" s="359"/>
      <c r="S718" s="359"/>
      <c r="T718" s="359"/>
      <c r="U718" s="358"/>
      <c r="V718" s="362"/>
      <c r="W718" s="363"/>
      <c r="Y718" s="367"/>
    </row>
    <row r="719" spans="2:25" s="72" customFormat="1" x14ac:dyDescent="0.2">
      <c r="B719" s="25"/>
      <c r="C719" s="23"/>
      <c r="D719" s="23"/>
      <c r="E719" s="24" t="s">
        <v>341</v>
      </c>
      <c r="F719" s="24"/>
      <c r="G719" s="69">
        <f t="shared" ref="G719:W719" si="160">SUBTOTAL(9,G720:G721)</f>
        <v>0</v>
      </c>
      <c r="H719" s="70">
        <f t="shared" si="160"/>
        <v>0</v>
      </c>
      <c r="I719" s="66">
        <f t="shared" si="160"/>
        <v>0</v>
      </c>
      <c r="J719" s="66">
        <f t="shared" si="160"/>
        <v>0</v>
      </c>
      <c r="K719" s="67">
        <f t="shared" si="160"/>
        <v>0</v>
      </c>
      <c r="L719" s="34">
        <f t="shared" si="160"/>
        <v>0</v>
      </c>
      <c r="M719" s="34">
        <f t="shared" si="160"/>
        <v>0</v>
      </c>
      <c r="N719" s="34">
        <f t="shared" si="160"/>
        <v>0</v>
      </c>
      <c r="O719" s="34">
        <f t="shared" si="160"/>
        <v>0</v>
      </c>
      <c r="P719" s="34">
        <f t="shared" si="160"/>
        <v>0</v>
      </c>
      <c r="Q719" s="34">
        <f t="shared" si="160"/>
        <v>0</v>
      </c>
      <c r="R719" s="34">
        <f t="shared" si="160"/>
        <v>0</v>
      </c>
      <c r="S719" s="34">
        <f t="shared" si="160"/>
        <v>0</v>
      </c>
      <c r="T719" s="34">
        <f t="shared" si="160"/>
        <v>0</v>
      </c>
      <c r="U719" s="34">
        <f t="shared" si="160"/>
        <v>0</v>
      </c>
      <c r="V719" s="34">
        <f t="shared" si="160"/>
        <v>0</v>
      </c>
      <c r="W719" s="33">
        <f t="shared" si="160"/>
        <v>0</v>
      </c>
      <c r="Y719" s="370"/>
    </row>
    <row r="720" spans="2:25" s="72" customFormat="1" outlineLevel="1" x14ac:dyDescent="0.2">
      <c r="B720" s="25"/>
      <c r="C720" s="23"/>
      <c r="D720" s="23"/>
      <c r="E720" s="24"/>
      <c r="F720" s="27" t="s">
        <v>342</v>
      </c>
      <c r="G720" s="337"/>
      <c r="H720" s="358"/>
      <c r="I720" s="359"/>
      <c r="J720" s="359"/>
      <c r="K720" s="362"/>
      <c r="L720" s="361"/>
      <c r="M720" s="360"/>
      <c r="N720" s="359"/>
      <c r="O720" s="359"/>
      <c r="P720" s="359"/>
      <c r="Q720" s="359"/>
      <c r="R720" s="359"/>
      <c r="S720" s="359"/>
      <c r="T720" s="359"/>
      <c r="U720" s="358"/>
      <c r="V720" s="362"/>
      <c r="W720" s="363"/>
      <c r="Y720" s="367"/>
    </row>
    <row r="721" spans="2:29" s="72" customFormat="1" outlineLevel="1" x14ac:dyDescent="0.2">
      <c r="B721" s="25"/>
      <c r="C721" s="23"/>
      <c r="D721" s="23"/>
      <c r="E721" s="24"/>
      <c r="F721" s="27" t="s">
        <v>343</v>
      </c>
      <c r="G721" s="337"/>
      <c r="H721" s="358"/>
      <c r="I721" s="359"/>
      <c r="J721" s="359"/>
      <c r="K721" s="362"/>
      <c r="L721" s="361"/>
      <c r="M721" s="360"/>
      <c r="N721" s="359"/>
      <c r="O721" s="359"/>
      <c r="P721" s="359"/>
      <c r="Q721" s="359"/>
      <c r="R721" s="359"/>
      <c r="S721" s="359"/>
      <c r="T721" s="359"/>
      <c r="U721" s="358"/>
      <c r="V721" s="362"/>
      <c r="W721" s="363"/>
      <c r="Y721" s="367"/>
    </row>
    <row r="722" spans="2:29" s="72" customFormat="1" x14ac:dyDescent="0.2">
      <c r="B722" s="25"/>
      <c r="C722" s="23"/>
      <c r="D722" s="23"/>
      <c r="E722" s="24" t="s">
        <v>344</v>
      </c>
      <c r="F722" s="24"/>
      <c r="G722" s="69">
        <f t="shared" ref="G722:W722" si="161">SUBTOTAL(9,G723:G724)</f>
        <v>0</v>
      </c>
      <c r="H722" s="70">
        <f t="shared" si="161"/>
        <v>0</v>
      </c>
      <c r="I722" s="66">
        <f t="shared" si="161"/>
        <v>0</v>
      </c>
      <c r="J722" s="66">
        <f t="shared" si="161"/>
        <v>0</v>
      </c>
      <c r="K722" s="67">
        <f t="shared" si="161"/>
        <v>0</v>
      </c>
      <c r="L722" s="34">
        <f t="shared" si="161"/>
        <v>0</v>
      </c>
      <c r="M722" s="34">
        <f t="shared" si="161"/>
        <v>0</v>
      </c>
      <c r="N722" s="34">
        <f t="shared" si="161"/>
        <v>0</v>
      </c>
      <c r="O722" s="34">
        <f t="shared" si="161"/>
        <v>0</v>
      </c>
      <c r="P722" s="34">
        <f t="shared" si="161"/>
        <v>0</v>
      </c>
      <c r="Q722" s="34">
        <f t="shared" si="161"/>
        <v>0</v>
      </c>
      <c r="R722" s="34">
        <f t="shared" si="161"/>
        <v>0</v>
      </c>
      <c r="S722" s="34">
        <f t="shared" si="161"/>
        <v>0</v>
      </c>
      <c r="T722" s="34">
        <f t="shared" si="161"/>
        <v>0</v>
      </c>
      <c r="U722" s="34">
        <f t="shared" si="161"/>
        <v>0</v>
      </c>
      <c r="V722" s="34">
        <f t="shared" si="161"/>
        <v>0</v>
      </c>
      <c r="W722" s="33">
        <f t="shared" si="161"/>
        <v>0</v>
      </c>
      <c r="Y722" s="370"/>
    </row>
    <row r="723" spans="2:29" s="72" customFormat="1" outlineLevel="1" x14ac:dyDescent="0.2">
      <c r="B723" s="25"/>
      <c r="C723" s="23"/>
      <c r="D723" s="23"/>
      <c r="E723" s="24"/>
      <c r="F723" s="27" t="s">
        <v>345</v>
      </c>
      <c r="G723" s="337"/>
      <c r="H723" s="358"/>
      <c r="I723" s="359"/>
      <c r="J723" s="359"/>
      <c r="K723" s="362"/>
      <c r="L723" s="361"/>
      <c r="M723" s="360"/>
      <c r="N723" s="359"/>
      <c r="O723" s="359"/>
      <c r="P723" s="359"/>
      <c r="Q723" s="359"/>
      <c r="R723" s="359"/>
      <c r="S723" s="359"/>
      <c r="T723" s="359"/>
      <c r="U723" s="358"/>
      <c r="V723" s="362"/>
      <c r="W723" s="363"/>
      <c r="Y723" s="367"/>
    </row>
    <row r="724" spans="2:29" s="72" customFormat="1" outlineLevel="1" x14ac:dyDescent="0.2">
      <c r="B724" s="25"/>
      <c r="C724" s="23"/>
      <c r="D724" s="23"/>
      <c r="E724" s="24"/>
      <c r="F724" s="27" t="s">
        <v>346</v>
      </c>
      <c r="G724" s="337"/>
      <c r="H724" s="358"/>
      <c r="I724" s="359"/>
      <c r="J724" s="359"/>
      <c r="K724" s="362"/>
      <c r="L724" s="361"/>
      <c r="M724" s="360"/>
      <c r="N724" s="359"/>
      <c r="O724" s="359"/>
      <c r="P724" s="359"/>
      <c r="Q724" s="359"/>
      <c r="R724" s="359"/>
      <c r="S724" s="359"/>
      <c r="T724" s="359"/>
      <c r="U724" s="358"/>
      <c r="V724" s="362"/>
      <c r="W724" s="363"/>
      <c r="Y724" s="367"/>
    </row>
    <row r="725" spans="2:29" s="72" customFormat="1" x14ac:dyDescent="0.2">
      <c r="B725" s="25"/>
      <c r="C725" s="23"/>
      <c r="D725" s="23" t="s">
        <v>63</v>
      </c>
      <c r="E725" s="24"/>
      <c r="F725" s="24"/>
      <c r="G725" s="69">
        <f>SUBTOTAL(9,G726:G728)</f>
        <v>0</v>
      </c>
      <c r="H725" s="66">
        <f t="shared" ref="H725:W725" si="162">SUBTOTAL(9,H726:H728)</f>
        <v>0</v>
      </c>
      <c r="I725" s="66">
        <f t="shared" si="162"/>
        <v>0</v>
      </c>
      <c r="J725" s="66">
        <f t="shared" si="162"/>
        <v>0</v>
      </c>
      <c r="K725" s="67">
        <f t="shared" si="162"/>
        <v>0</v>
      </c>
      <c r="L725" s="51">
        <f t="shared" si="162"/>
        <v>0</v>
      </c>
      <c r="M725" s="34">
        <f t="shared" si="162"/>
        <v>0</v>
      </c>
      <c r="N725" s="34">
        <f t="shared" si="162"/>
        <v>0</v>
      </c>
      <c r="O725" s="34">
        <f t="shared" si="162"/>
        <v>0</v>
      </c>
      <c r="P725" s="34">
        <f t="shared" si="162"/>
        <v>0</v>
      </c>
      <c r="Q725" s="34">
        <f t="shared" si="162"/>
        <v>0</v>
      </c>
      <c r="R725" s="34">
        <f t="shared" si="162"/>
        <v>0</v>
      </c>
      <c r="S725" s="34">
        <f t="shared" si="162"/>
        <v>0</v>
      </c>
      <c r="T725" s="34">
        <f t="shared" si="162"/>
        <v>0</v>
      </c>
      <c r="U725" s="34">
        <f t="shared" si="162"/>
        <v>0</v>
      </c>
      <c r="V725" s="37">
        <f t="shared" si="162"/>
        <v>0</v>
      </c>
      <c r="W725" s="37">
        <f t="shared" si="162"/>
        <v>0</v>
      </c>
      <c r="Y725" s="370"/>
    </row>
    <row r="726" spans="2:29" s="72" customFormat="1" outlineLevel="1" x14ac:dyDescent="0.2">
      <c r="B726" s="25"/>
      <c r="C726" s="23"/>
      <c r="D726" s="23"/>
      <c r="E726" s="24"/>
      <c r="F726" s="27" t="s">
        <v>190</v>
      </c>
      <c r="G726" s="337"/>
      <c r="H726" s="358"/>
      <c r="I726" s="359"/>
      <c r="J726" s="359"/>
      <c r="K726" s="362"/>
      <c r="L726" s="361"/>
      <c r="M726" s="360"/>
      <c r="N726" s="359"/>
      <c r="O726" s="359"/>
      <c r="P726" s="359"/>
      <c r="Q726" s="359"/>
      <c r="R726" s="359"/>
      <c r="S726" s="359"/>
      <c r="T726" s="359"/>
      <c r="U726" s="358"/>
      <c r="V726" s="362"/>
      <c r="W726" s="363"/>
      <c r="Y726" s="367"/>
    </row>
    <row r="727" spans="2:29" s="72" customFormat="1" outlineLevel="1" x14ac:dyDescent="0.2">
      <c r="B727" s="25"/>
      <c r="C727" s="23"/>
      <c r="D727" s="23"/>
      <c r="E727" s="24"/>
      <c r="F727" s="27" t="s">
        <v>191</v>
      </c>
      <c r="G727" s="337"/>
      <c r="H727" s="358"/>
      <c r="I727" s="359"/>
      <c r="J727" s="359"/>
      <c r="K727" s="362"/>
      <c r="L727" s="361"/>
      <c r="M727" s="360"/>
      <c r="N727" s="359"/>
      <c r="O727" s="359"/>
      <c r="P727" s="359"/>
      <c r="Q727" s="359"/>
      <c r="R727" s="359"/>
      <c r="S727" s="359"/>
      <c r="T727" s="359"/>
      <c r="U727" s="358"/>
      <c r="V727" s="362"/>
      <c r="W727" s="363"/>
      <c r="Y727" s="367"/>
    </row>
    <row r="728" spans="2:29" s="72" customFormat="1" outlineLevel="1" x14ac:dyDescent="0.2">
      <c r="B728" s="25"/>
      <c r="C728" s="23"/>
      <c r="D728" s="23"/>
      <c r="E728" s="24"/>
      <c r="F728" s="27" t="s">
        <v>189</v>
      </c>
      <c r="G728" s="337"/>
      <c r="H728" s="358"/>
      <c r="I728" s="359"/>
      <c r="J728" s="359"/>
      <c r="K728" s="362"/>
      <c r="L728" s="361"/>
      <c r="M728" s="360"/>
      <c r="N728" s="359"/>
      <c r="O728" s="359"/>
      <c r="P728" s="359"/>
      <c r="Q728" s="359"/>
      <c r="R728" s="359"/>
      <c r="S728" s="359"/>
      <c r="T728" s="359"/>
      <c r="U728" s="358"/>
      <c r="V728" s="362"/>
      <c r="W728" s="363"/>
      <c r="Y728" s="367"/>
    </row>
    <row r="729" spans="2:29" s="72" customFormat="1" x14ac:dyDescent="0.2">
      <c r="B729" s="25"/>
      <c r="C729" s="64"/>
      <c r="D729" s="23" t="s">
        <v>192</v>
      </c>
      <c r="E729" s="24"/>
      <c r="F729" s="24"/>
      <c r="G729" s="69">
        <f>SUBTOTAL(9,G730:G731)</f>
        <v>0</v>
      </c>
      <c r="H729" s="70"/>
      <c r="I729" s="66"/>
      <c r="J729" s="66"/>
      <c r="K729" s="67"/>
      <c r="L729" s="51"/>
      <c r="M729" s="34"/>
      <c r="N729" s="34"/>
      <c r="O729" s="34"/>
      <c r="P729" s="34"/>
      <c r="Q729" s="34"/>
      <c r="R729" s="34"/>
      <c r="S729" s="34"/>
      <c r="T729" s="34"/>
      <c r="U729" s="34"/>
      <c r="V729" s="37"/>
      <c r="W729" s="37"/>
      <c r="Y729" s="370"/>
    </row>
    <row r="730" spans="2:29" s="72" customFormat="1" outlineLevel="1" x14ac:dyDescent="0.2">
      <c r="B730" s="25"/>
      <c r="C730" s="23"/>
      <c r="D730" s="23"/>
      <c r="E730" s="24"/>
      <c r="F730" s="27" t="s">
        <v>193</v>
      </c>
      <c r="G730" s="337"/>
      <c r="H730" s="70"/>
      <c r="I730" s="66"/>
      <c r="J730" s="66"/>
      <c r="K730" s="67"/>
      <c r="L730" s="51"/>
      <c r="M730" s="34"/>
      <c r="N730" s="34"/>
      <c r="O730" s="34"/>
      <c r="P730" s="34"/>
      <c r="Q730" s="34"/>
      <c r="R730" s="34"/>
      <c r="S730" s="34"/>
      <c r="T730" s="34"/>
      <c r="U730" s="34"/>
      <c r="V730" s="37"/>
      <c r="W730" s="37"/>
      <c r="Y730" s="367"/>
    </row>
    <row r="731" spans="2:29" s="72" customFormat="1" outlineLevel="1" x14ac:dyDescent="0.2">
      <c r="B731" s="25"/>
      <c r="C731" s="23"/>
      <c r="D731" s="23"/>
      <c r="E731" s="24"/>
      <c r="F731" s="27" t="s">
        <v>194</v>
      </c>
      <c r="G731" s="337"/>
      <c r="H731" s="70"/>
      <c r="I731" s="66"/>
      <c r="J731" s="66"/>
      <c r="K731" s="67"/>
      <c r="L731" s="51"/>
      <c r="M731" s="34"/>
      <c r="N731" s="34"/>
      <c r="O731" s="34"/>
      <c r="P731" s="34"/>
      <c r="Q731" s="34"/>
      <c r="R731" s="34"/>
      <c r="S731" s="34"/>
      <c r="T731" s="34"/>
      <c r="U731" s="34"/>
      <c r="V731" s="37"/>
      <c r="W731" s="37"/>
      <c r="Y731" s="367"/>
    </row>
    <row r="732" spans="2:29" x14ac:dyDescent="0.2">
      <c r="B732" s="30"/>
      <c r="C732" s="23" t="s">
        <v>151</v>
      </c>
      <c r="D732" s="24"/>
      <c r="E732" s="24"/>
      <c r="F732" s="24"/>
      <c r="G732" s="75"/>
      <c r="H732" s="43"/>
      <c r="I732" s="42"/>
      <c r="J732" s="42"/>
      <c r="K732" s="44"/>
      <c r="L732" s="43"/>
      <c r="M732" s="42"/>
      <c r="N732" s="42"/>
      <c r="O732" s="42"/>
      <c r="P732" s="42"/>
      <c r="Q732" s="42"/>
      <c r="R732" s="42"/>
      <c r="S732" s="42"/>
      <c r="T732" s="42"/>
      <c r="U732" s="42"/>
      <c r="V732" s="44"/>
      <c r="W732" s="44"/>
      <c r="X732" s="72"/>
      <c r="Y732" s="584"/>
      <c r="Z732" s="72"/>
      <c r="AA732" s="72"/>
      <c r="AB732" s="72"/>
      <c r="AC732" s="72"/>
    </row>
    <row r="733" spans="2:29" s="72" customFormat="1" x14ac:dyDescent="0.2">
      <c r="B733" s="25"/>
      <c r="C733" s="23"/>
      <c r="D733" s="65" t="s">
        <v>52</v>
      </c>
      <c r="E733" s="24"/>
      <c r="F733" s="24"/>
      <c r="G733" s="69"/>
      <c r="H733" s="70"/>
      <c r="I733" s="66"/>
      <c r="J733" s="66"/>
      <c r="K733" s="67"/>
      <c r="L733" s="51"/>
      <c r="M733" s="34"/>
      <c r="N733" s="34"/>
      <c r="O733" s="34"/>
      <c r="P733" s="34"/>
      <c r="Q733" s="34"/>
      <c r="R733" s="34"/>
      <c r="S733" s="34"/>
      <c r="T733" s="34"/>
      <c r="U733" s="34"/>
      <c r="V733" s="37"/>
      <c r="W733" s="37"/>
      <c r="Y733" s="368"/>
    </row>
    <row r="734" spans="2:29" s="72" customFormat="1" x14ac:dyDescent="0.2">
      <c r="B734" s="25"/>
      <c r="C734" s="23"/>
      <c r="D734" s="23"/>
      <c r="E734" s="24" t="s">
        <v>153</v>
      </c>
      <c r="F734" s="24"/>
      <c r="G734" s="69">
        <f t="shared" ref="G734:W734" si="163">SUBTOTAL(9,G735:G738)</f>
        <v>0</v>
      </c>
      <c r="H734" s="70">
        <f t="shared" si="163"/>
        <v>0</v>
      </c>
      <c r="I734" s="66">
        <f t="shared" si="163"/>
        <v>0</v>
      </c>
      <c r="J734" s="66">
        <f t="shared" si="163"/>
        <v>0</v>
      </c>
      <c r="K734" s="67">
        <f t="shared" si="163"/>
        <v>0</v>
      </c>
      <c r="L734" s="34">
        <f t="shared" si="163"/>
        <v>0</v>
      </c>
      <c r="M734" s="34">
        <f t="shared" si="163"/>
        <v>0</v>
      </c>
      <c r="N734" s="34">
        <f t="shared" si="163"/>
        <v>0</v>
      </c>
      <c r="O734" s="34">
        <f t="shared" si="163"/>
        <v>0</v>
      </c>
      <c r="P734" s="34">
        <f t="shared" si="163"/>
        <v>0</v>
      </c>
      <c r="Q734" s="34">
        <f t="shared" si="163"/>
        <v>0</v>
      </c>
      <c r="R734" s="34">
        <f t="shared" si="163"/>
        <v>0</v>
      </c>
      <c r="S734" s="34">
        <f t="shared" si="163"/>
        <v>0</v>
      </c>
      <c r="T734" s="34">
        <f t="shared" si="163"/>
        <v>0</v>
      </c>
      <c r="U734" s="34">
        <f t="shared" si="163"/>
        <v>0</v>
      </c>
      <c r="V734" s="34">
        <f t="shared" si="163"/>
        <v>0</v>
      </c>
      <c r="W734" s="33">
        <f t="shared" si="163"/>
        <v>0</v>
      </c>
      <c r="Y734" s="583"/>
    </row>
    <row r="735" spans="2:29" s="72" customFormat="1" outlineLevel="1" x14ac:dyDescent="0.2">
      <c r="B735" s="25"/>
      <c r="C735" s="23"/>
      <c r="D735" s="23"/>
      <c r="E735" s="24"/>
      <c r="F735" s="27" t="s">
        <v>154</v>
      </c>
      <c r="G735" s="340"/>
      <c r="H735" s="342"/>
      <c r="I735" s="343"/>
      <c r="J735" s="343"/>
      <c r="K735" s="344"/>
      <c r="L735" s="345"/>
      <c r="M735" s="346"/>
      <c r="N735" s="343"/>
      <c r="O735" s="343"/>
      <c r="P735" s="343"/>
      <c r="Q735" s="343"/>
      <c r="R735" s="343"/>
      <c r="S735" s="343"/>
      <c r="T735" s="343"/>
      <c r="U735" s="343"/>
      <c r="V735" s="347"/>
      <c r="W735" s="337"/>
      <c r="Y735" s="367"/>
    </row>
    <row r="736" spans="2:29" s="72" customFormat="1" outlineLevel="1" x14ac:dyDescent="0.2">
      <c r="B736" s="25"/>
      <c r="C736" s="23"/>
      <c r="D736" s="23"/>
      <c r="E736" s="24"/>
      <c r="F736" s="27" t="s">
        <v>155</v>
      </c>
      <c r="G736" s="340"/>
      <c r="H736" s="342"/>
      <c r="I736" s="343"/>
      <c r="J736" s="343"/>
      <c r="K736" s="344"/>
      <c r="L736" s="345"/>
      <c r="M736" s="346"/>
      <c r="N736" s="343"/>
      <c r="O736" s="343"/>
      <c r="P736" s="343"/>
      <c r="Q736" s="343"/>
      <c r="R736" s="343"/>
      <c r="S736" s="343"/>
      <c r="T736" s="343"/>
      <c r="U736" s="343"/>
      <c r="V736" s="347"/>
      <c r="W736" s="337"/>
      <c r="Y736" s="367"/>
    </row>
    <row r="737" spans="2:25" s="72" customFormat="1" outlineLevel="1" x14ac:dyDescent="0.2">
      <c r="B737" s="25"/>
      <c r="C737" s="23"/>
      <c r="D737" s="23"/>
      <c r="E737" s="24"/>
      <c r="F737" s="27" t="s">
        <v>156</v>
      </c>
      <c r="G737" s="340"/>
      <c r="H737" s="342"/>
      <c r="I737" s="343"/>
      <c r="J737" s="343"/>
      <c r="K737" s="344"/>
      <c r="L737" s="345"/>
      <c r="M737" s="346"/>
      <c r="N737" s="343"/>
      <c r="O737" s="343"/>
      <c r="P737" s="343"/>
      <c r="Q737" s="343"/>
      <c r="R737" s="343"/>
      <c r="S737" s="343"/>
      <c r="T737" s="343"/>
      <c r="U737" s="343"/>
      <c r="V737" s="347"/>
      <c r="W737" s="337"/>
      <c r="Y737" s="367"/>
    </row>
    <row r="738" spans="2:25" s="72" customFormat="1" outlineLevel="1" x14ac:dyDescent="0.2">
      <c r="B738" s="25"/>
      <c r="C738" s="23"/>
      <c r="D738" s="23"/>
      <c r="E738" s="24"/>
      <c r="F738" s="27" t="s">
        <v>197</v>
      </c>
      <c r="G738" s="340"/>
      <c r="H738" s="342"/>
      <c r="I738" s="343"/>
      <c r="J738" s="343"/>
      <c r="K738" s="344"/>
      <c r="L738" s="345"/>
      <c r="M738" s="346"/>
      <c r="N738" s="343"/>
      <c r="O738" s="343"/>
      <c r="P738" s="343"/>
      <c r="Q738" s="343"/>
      <c r="R738" s="343"/>
      <c r="S738" s="343"/>
      <c r="T738" s="343"/>
      <c r="U738" s="343"/>
      <c r="V738" s="347"/>
      <c r="W738" s="337"/>
      <c r="Y738" s="367"/>
    </row>
    <row r="739" spans="2:25" s="72" customFormat="1" x14ac:dyDescent="0.2">
      <c r="B739" s="25"/>
      <c r="C739" s="23"/>
      <c r="D739" s="23"/>
      <c r="E739" s="24" t="s">
        <v>157</v>
      </c>
      <c r="F739" s="24"/>
      <c r="G739" s="69">
        <f t="shared" ref="G739:W739" si="164">SUBTOTAL(9,G740:G743)</f>
        <v>0</v>
      </c>
      <c r="H739" s="70">
        <f t="shared" si="164"/>
        <v>0</v>
      </c>
      <c r="I739" s="66">
        <f t="shared" si="164"/>
        <v>0</v>
      </c>
      <c r="J739" s="66">
        <f t="shared" si="164"/>
        <v>0</v>
      </c>
      <c r="K739" s="67">
        <f t="shared" si="164"/>
        <v>0</v>
      </c>
      <c r="L739" s="34">
        <f t="shared" si="164"/>
        <v>0</v>
      </c>
      <c r="M739" s="34">
        <f t="shared" si="164"/>
        <v>0</v>
      </c>
      <c r="N739" s="34">
        <f t="shared" si="164"/>
        <v>0</v>
      </c>
      <c r="O739" s="34">
        <f t="shared" si="164"/>
        <v>0</v>
      </c>
      <c r="P739" s="34">
        <f t="shared" si="164"/>
        <v>0</v>
      </c>
      <c r="Q739" s="34">
        <f t="shared" si="164"/>
        <v>0</v>
      </c>
      <c r="R739" s="34">
        <f t="shared" si="164"/>
        <v>0</v>
      </c>
      <c r="S739" s="34">
        <f t="shared" si="164"/>
        <v>0</v>
      </c>
      <c r="T739" s="34">
        <f t="shared" si="164"/>
        <v>0</v>
      </c>
      <c r="U739" s="34">
        <f t="shared" si="164"/>
        <v>0</v>
      </c>
      <c r="V739" s="34">
        <f t="shared" si="164"/>
        <v>0</v>
      </c>
      <c r="W739" s="33">
        <f t="shared" si="164"/>
        <v>0</v>
      </c>
      <c r="Y739" s="370"/>
    </row>
    <row r="740" spans="2:25" s="72" customFormat="1" outlineLevel="1" x14ac:dyDescent="0.2">
      <c r="B740" s="25"/>
      <c r="C740" s="23"/>
      <c r="D740" s="23"/>
      <c r="E740" s="24"/>
      <c r="F740" s="27" t="s">
        <v>158</v>
      </c>
      <c r="G740" s="340"/>
      <c r="H740" s="342"/>
      <c r="I740" s="343"/>
      <c r="J740" s="343"/>
      <c r="K740" s="344"/>
      <c r="L740" s="345"/>
      <c r="M740" s="346"/>
      <c r="N740" s="343"/>
      <c r="O740" s="343"/>
      <c r="P740" s="343"/>
      <c r="Q740" s="343"/>
      <c r="R740" s="343"/>
      <c r="S740" s="343"/>
      <c r="T740" s="343"/>
      <c r="U740" s="343"/>
      <c r="V740" s="347"/>
      <c r="W740" s="337"/>
      <c r="Y740" s="367"/>
    </row>
    <row r="741" spans="2:25" s="72" customFormat="1" outlineLevel="1" x14ac:dyDescent="0.2">
      <c r="B741" s="25"/>
      <c r="C741" s="23"/>
      <c r="D741" s="23"/>
      <c r="E741" s="24"/>
      <c r="F741" s="27" t="s">
        <v>159</v>
      </c>
      <c r="G741" s="340"/>
      <c r="H741" s="342"/>
      <c r="I741" s="343"/>
      <c r="J741" s="343"/>
      <c r="K741" s="344"/>
      <c r="L741" s="345"/>
      <c r="M741" s="346"/>
      <c r="N741" s="343"/>
      <c r="O741" s="343"/>
      <c r="P741" s="343"/>
      <c r="Q741" s="343"/>
      <c r="R741" s="343"/>
      <c r="S741" s="343"/>
      <c r="T741" s="343"/>
      <c r="U741" s="343"/>
      <c r="V741" s="347"/>
      <c r="W741" s="337"/>
      <c r="Y741" s="367"/>
    </row>
    <row r="742" spans="2:25" s="72" customFormat="1" outlineLevel="1" x14ac:dyDescent="0.2">
      <c r="B742" s="25"/>
      <c r="C742" s="23"/>
      <c r="D742" s="23"/>
      <c r="E742" s="24"/>
      <c r="F742" s="27" t="s">
        <v>160</v>
      </c>
      <c r="G742" s="340"/>
      <c r="H742" s="342"/>
      <c r="I742" s="343"/>
      <c r="J742" s="343"/>
      <c r="K742" s="344"/>
      <c r="L742" s="345"/>
      <c r="M742" s="346"/>
      <c r="N742" s="343"/>
      <c r="O742" s="343"/>
      <c r="P742" s="343"/>
      <c r="Q742" s="343"/>
      <c r="R742" s="343"/>
      <c r="S742" s="343"/>
      <c r="T742" s="343"/>
      <c r="U742" s="343"/>
      <c r="V742" s="347"/>
      <c r="W742" s="337"/>
      <c r="Y742" s="367"/>
    </row>
    <row r="743" spans="2:25" s="72" customFormat="1" outlineLevel="1" x14ac:dyDescent="0.2">
      <c r="B743" s="25"/>
      <c r="C743" s="23"/>
      <c r="D743" s="23"/>
      <c r="E743" s="24"/>
      <c r="F743" s="27" t="s">
        <v>198</v>
      </c>
      <c r="G743" s="340"/>
      <c r="H743" s="342"/>
      <c r="I743" s="343"/>
      <c r="J743" s="343"/>
      <c r="K743" s="344"/>
      <c r="L743" s="345"/>
      <c r="M743" s="346"/>
      <c r="N743" s="343"/>
      <c r="O743" s="343"/>
      <c r="P743" s="343"/>
      <c r="Q743" s="343"/>
      <c r="R743" s="343"/>
      <c r="S743" s="343"/>
      <c r="T743" s="343"/>
      <c r="U743" s="343"/>
      <c r="V743" s="347"/>
      <c r="W743" s="337"/>
      <c r="Y743" s="367"/>
    </row>
    <row r="744" spans="2:25" s="72" customFormat="1" x14ac:dyDescent="0.2">
      <c r="B744" s="25"/>
      <c r="C744" s="23"/>
      <c r="D744" s="23"/>
      <c r="E744" s="24" t="s">
        <v>347</v>
      </c>
      <c r="F744" s="24"/>
      <c r="G744" s="69">
        <f t="shared" ref="G744:W744" si="165">SUBTOTAL(9,G745:G748)</f>
        <v>0</v>
      </c>
      <c r="H744" s="70">
        <f t="shared" si="165"/>
        <v>0</v>
      </c>
      <c r="I744" s="66">
        <f t="shared" si="165"/>
        <v>0</v>
      </c>
      <c r="J744" s="66">
        <f t="shared" si="165"/>
        <v>0</v>
      </c>
      <c r="K744" s="67">
        <f t="shared" si="165"/>
        <v>0</v>
      </c>
      <c r="L744" s="34">
        <f t="shared" si="165"/>
        <v>0</v>
      </c>
      <c r="M744" s="34">
        <f t="shared" si="165"/>
        <v>0</v>
      </c>
      <c r="N744" s="34">
        <f t="shared" si="165"/>
        <v>0</v>
      </c>
      <c r="O744" s="34">
        <f t="shared" si="165"/>
        <v>0</v>
      </c>
      <c r="P744" s="34">
        <f t="shared" si="165"/>
        <v>0</v>
      </c>
      <c r="Q744" s="34">
        <f t="shared" si="165"/>
        <v>0</v>
      </c>
      <c r="R744" s="34">
        <f t="shared" si="165"/>
        <v>0</v>
      </c>
      <c r="S744" s="34">
        <f t="shared" si="165"/>
        <v>0</v>
      </c>
      <c r="T744" s="34">
        <f t="shared" si="165"/>
        <v>0</v>
      </c>
      <c r="U744" s="34">
        <f t="shared" si="165"/>
        <v>0</v>
      </c>
      <c r="V744" s="34">
        <f t="shared" si="165"/>
        <v>0</v>
      </c>
      <c r="W744" s="33">
        <f t="shared" si="165"/>
        <v>0</v>
      </c>
      <c r="Y744" s="370"/>
    </row>
    <row r="745" spans="2:25" s="72" customFormat="1" outlineLevel="1" x14ac:dyDescent="0.2">
      <c r="B745" s="25"/>
      <c r="C745" s="23"/>
      <c r="D745" s="23"/>
      <c r="E745" s="24"/>
      <c r="F745" s="27" t="s">
        <v>327</v>
      </c>
      <c r="G745" s="340"/>
      <c r="H745" s="342"/>
      <c r="I745" s="343"/>
      <c r="J745" s="343"/>
      <c r="K745" s="344"/>
      <c r="L745" s="345"/>
      <c r="M745" s="346"/>
      <c r="N745" s="343"/>
      <c r="O745" s="343"/>
      <c r="P745" s="343"/>
      <c r="Q745" s="343"/>
      <c r="R745" s="343"/>
      <c r="S745" s="343"/>
      <c r="T745" s="343"/>
      <c r="U745" s="343"/>
      <c r="V745" s="347"/>
      <c r="W745" s="337"/>
      <c r="Y745" s="367"/>
    </row>
    <row r="746" spans="2:25" s="72" customFormat="1" outlineLevel="1" x14ac:dyDescent="0.2">
      <c r="B746" s="25"/>
      <c r="C746" s="23"/>
      <c r="D746" s="23"/>
      <c r="E746" s="24"/>
      <c r="F746" s="27" t="s">
        <v>328</v>
      </c>
      <c r="G746" s="340"/>
      <c r="H746" s="342"/>
      <c r="I746" s="343"/>
      <c r="J746" s="343"/>
      <c r="K746" s="344"/>
      <c r="L746" s="345"/>
      <c r="M746" s="346"/>
      <c r="N746" s="343"/>
      <c r="O746" s="343"/>
      <c r="P746" s="343"/>
      <c r="Q746" s="343"/>
      <c r="R746" s="343"/>
      <c r="S746" s="343"/>
      <c r="T746" s="343"/>
      <c r="U746" s="343"/>
      <c r="V746" s="347"/>
      <c r="W746" s="337"/>
      <c r="Y746" s="367"/>
    </row>
    <row r="747" spans="2:25" s="72" customFormat="1" outlineLevel="1" x14ac:dyDescent="0.2">
      <c r="B747" s="25"/>
      <c r="C747" s="23"/>
      <c r="D747" s="23"/>
      <c r="E747" s="24"/>
      <c r="F747" s="27" t="s">
        <v>329</v>
      </c>
      <c r="G747" s="340"/>
      <c r="H747" s="342"/>
      <c r="I747" s="343"/>
      <c r="J747" s="343"/>
      <c r="K747" s="344"/>
      <c r="L747" s="345"/>
      <c r="M747" s="346"/>
      <c r="N747" s="343"/>
      <c r="O747" s="343"/>
      <c r="P747" s="343"/>
      <c r="Q747" s="343"/>
      <c r="R747" s="343"/>
      <c r="S747" s="343"/>
      <c r="T747" s="343"/>
      <c r="U747" s="343"/>
      <c r="V747" s="347"/>
      <c r="W747" s="337"/>
      <c r="Y747" s="367"/>
    </row>
    <row r="748" spans="2:25" s="72" customFormat="1" outlineLevel="1" x14ac:dyDescent="0.2">
      <c r="B748" s="25"/>
      <c r="C748" s="23"/>
      <c r="D748" s="23"/>
      <c r="E748" s="24"/>
      <c r="F748" s="27" t="s">
        <v>330</v>
      </c>
      <c r="G748" s="340"/>
      <c r="H748" s="342"/>
      <c r="I748" s="343"/>
      <c r="J748" s="343"/>
      <c r="K748" s="344"/>
      <c r="L748" s="345"/>
      <c r="M748" s="346"/>
      <c r="N748" s="343"/>
      <c r="O748" s="343"/>
      <c r="P748" s="343"/>
      <c r="Q748" s="343"/>
      <c r="R748" s="343"/>
      <c r="S748" s="343"/>
      <c r="T748" s="343"/>
      <c r="U748" s="343"/>
      <c r="V748" s="347"/>
      <c r="W748" s="337"/>
      <c r="Y748" s="367"/>
    </row>
    <row r="749" spans="2:25" s="72" customFormat="1" x14ac:dyDescent="0.2">
      <c r="B749" s="25"/>
      <c r="C749" s="23"/>
      <c r="D749" s="23" t="s">
        <v>53</v>
      </c>
      <c r="E749" s="24"/>
      <c r="F749" s="24"/>
      <c r="G749" s="69"/>
      <c r="H749" s="70"/>
      <c r="I749" s="66"/>
      <c r="J749" s="66"/>
      <c r="K749" s="67"/>
      <c r="L749" s="34"/>
      <c r="M749" s="34"/>
      <c r="N749" s="34"/>
      <c r="O749" s="34"/>
      <c r="P749" s="34"/>
      <c r="Q749" s="34"/>
      <c r="R749" s="34"/>
      <c r="S749" s="34"/>
      <c r="T749" s="34"/>
      <c r="U749" s="34"/>
      <c r="V749" s="34"/>
      <c r="W749" s="33"/>
      <c r="Y749" s="584"/>
    </row>
    <row r="750" spans="2:25" s="72" customFormat="1" x14ac:dyDescent="0.2">
      <c r="B750" s="25"/>
      <c r="C750" s="23"/>
      <c r="D750" s="23"/>
      <c r="E750" s="64" t="s">
        <v>54</v>
      </c>
      <c r="F750" s="24"/>
      <c r="G750" s="69">
        <f t="shared" ref="G750:W750" si="166">SUBTOTAL(9,G751:G753)</f>
        <v>0</v>
      </c>
      <c r="H750" s="70">
        <f t="shared" si="166"/>
        <v>0</v>
      </c>
      <c r="I750" s="66">
        <f t="shared" si="166"/>
        <v>0</v>
      </c>
      <c r="J750" s="66">
        <f t="shared" si="166"/>
        <v>0</v>
      </c>
      <c r="K750" s="67">
        <f t="shared" si="166"/>
        <v>0</v>
      </c>
      <c r="L750" s="34">
        <f t="shared" si="166"/>
        <v>0</v>
      </c>
      <c r="M750" s="34">
        <f t="shared" si="166"/>
        <v>0</v>
      </c>
      <c r="N750" s="34">
        <f t="shared" si="166"/>
        <v>0</v>
      </c>
      <c r="O750" s="34">
        <f t="shared" si="166"/>
        <v>0</v>
      </c>
      <c r="P750" s="34">
        <f t="shared" si="166"/>
        <v>0</v>
      </c>
      <c r="Q750" s="34">
        <f t="shared" si="166"/>
        <v>0</v>
      </c>
      <c r="R750" s="34">
        <f t="shared" si="166"/>
        <v>0</v>
      </c>
      <c r="S750" s="34">
        <f t="shared" si="166"/>
        <v>0</v>
      </c>
      <c r="T750" s="34">
        <f t="shared" si="166"/>
        <v>0</v>
      </c>
      <c r="U750" s="34">
        <f t="shared" si="166"/>
        <v>0</v>
      </c>
      <c r="V750" s="34">
        <f t="shared" si="166"/>
        <v>0</v>
      </c>
      <c r="W750" s="33">
        <f t="shared" si="166"/>
        <v>0</v>
      </c>
      <c r="Y750" s="583"/>
    </row>
    <row r="751" spans="2:25" s="72" customFormat="1" outlineLevel="1" x14ac:dyDescent="0.2">
      <c r="B751" s="25"/>
      <c r="C751" s="23"/>
      <c r="D751" s="23"/>
      <c r="E751" s="64"/>
      <c r="F751" s="27" t="s">
        <v>55</v>
      </c>
      <c r="G751" s="340"/>
      <c r="H751" s="342"/>
      <c r="I751" s="343"/>
      <c r="J751" s="343"/>
      <c r="K751" s="344"/>
      <c r="L751" s="345"/>
      <c r="M751" s="346"/>
      <c r="N751" s="343"/>
      <c r="O751" s="343"/>
      <c r="P751" s="343"/>
      <c r="Q751" s="343"/>
      <c r="R751" s="343"/>
      <c r="S751" s="343"/>
      <c r="T751" s="343"/>
      <c r="U751" s="343"/>
      <c r="V751" s="347"/>
      <c r="W751" s="337"/>
      <c r="Y751" s="367"/>
    </row>
    <row r="752" spans="2:25" s="72" customFormat="1" outlineLevel="1" x14ac:dyDescent="0.2">
      <c r="B752" s="25"/>
      <c r="C752" s="23"/>
      <c r="D752" s="23"/>
      <c r="E752" s="24"/>
      <c r="F752" s="27" t="s">
        <v>161</v>
      </c>
      <c r="G752" s="340"/>
      <c r="H752" s="342"/>
      <c r="I752" s="343"/>
      <c r="J752" s="343"/>
      <c r="K752" s="344"/>
      <c r="L752" s="345"/>
      <c r="M752" s="346"/>
      <c r="N752" s="343"/>
      <c r="O752" s="343"/>
      <c r="P752" s="343"/>
      <c r="Q752" s="343"/>
      <c r="R752" s="343"/>
      <c r="S752" s="343"/>
      <c r="T752" s="343"/>
      <c r="U752" s="343"/>
      <c r="V752" s="347"/>
      <c r="W752" s="337"/>
      <c r="Y752" s="367"/>
    </row>
    <row r="753" spans="2:25" s="72" customFormat="1" outlineLevel="1" x14ac:dyDescent="0.2">
      <c r="B753" s="25"/>
      <c r="C753" s="23"/>
      <c r="D753" s="23"/>
      <c r="E753" s="24"/>
      <c r="F753" s="27" t="s">
        <v>331</v>
      </c>
      <c r="G753" s="340"/>
      <c r="H753" s="342"/>
      <c r="I753" s="343"/>
      <c r="J753" s="343"/>
      <c r="K753" s="344"/>
      <c r="L753" s="345"/>
      <c r="M753" s="346"/>
      <c r="N753" s="343"/>
      <c r="O753" s="343"/>
      <c r="P753" s="343"/>
      <c r="Q753" s="343"/>
      <c r="R753" s="343"/>
      <c r="S753" s="343"/>
      <c r="T753" s="343"/>
      <c r="U753" s="343"/>
      <c r="V753" s="347"/>
      <c r="W753" s="337"/>
      <c r="Y753" s="367"/>
    </row>
    <row r="754" spans="2:25" s="72" customFormat="1" x14ac:dyDescent="0.2">
      <c r="B754" s="25"/>
      <c r="C754" s="23"/>
      <c r="D754" s="23"/>
      <c r="E754" s="24" t="s">
        <v>56</v>
      </c>
      <c r="F754" s="24"/>
      <c r="G754" s="69">
        <f t="shared" ref="G754:W754" si="167">SUBTOTAL(9,G755:G757)</f>
        <v>0</v>
      </c>
      <c r="H754" s="70">
        <f t="shared" si="167"/>
        <v>0</v>
      </c>
      <c r="I754" s="66">
        <f t="shared" si="167"/>
        <v>0</v>
      </c>
      <c r="J754" s="66">
        <f t="shared" si="167"/>
        <v>0</v>
      </c>
      <c r="K754" s="67">
        <f t="shared" si="167"/>
        <v>0</v>
      </c>
      <c r="L754" s="34">
        <f t="shared" si="167"/>
        <v>0</v>
      </c>
      <c r="M754" s="34">
        <f t="shared" si="167"/>
        <v>0</v>
      </c>
      <c r="N754" s="34">
        <f t="shared" si="167"/>
        <v>0</v>
      </c>
      <c r="O754" s="34">
        <f t="shared" si="167"/>
        <v>0</v>
      </c>
      <c r="P754" s="34">
        <f t="shared" si="167"/>
        <v>0</v>
      </c>
      <c r="Q754" s="34">
        <f t="shared" si="167"/>
        <v>0</v>
      </c>
      <c r="R754" s="34">
        <f t="shared" si="167"/>
        <v>0</v>
      </c>
      <c r="S754" s="34">
        <f t="shared" si="167"/>
        <v>0</v>
      </c>
      <c r="T754" s="34">
        <f t="shared" si="167"/>
        <v>0</v>
      </c>
      <c r="U754" s="34">
        <f t="shared" si="167"/>
        <v>0</v>
      </c>
      <c r="V754" s="34">
        <f t="shared" si="167"/>
        <v>0</v>
      </c>
      <c r="W754" s="33">
        <f t="shared" si="167"/>
        <v>0</v>
      </c>
      <c r="Y754" s="370"/>
    </row>
    <row r="755" spans="2:25" s="72" customFormat="1" outlineLevel="1" x14ac:dyDescent="0.2">
      <c r="B755" s="25"/>
      <c r="C755" s="23"/>
      <c r="D755" s="23"/>
      <c r="E755" s="24"/>
      <c r="F755" s="27" t="s">
        <v>162</v>
      </c>
      <c r="G755" s="340"/>
      <c r="H755" s="342"/>
      <c r="I755" s="343"/>
      <c r="J755" s="343"/>
      <c r="K755" s="344"/>
      <c r="L755" s="345"/>
      <c r="M755" s="346"/>
      <c r="N755" s="343"/>
      <c r="O755" s="343"/>
      <c r="P755" s="343"/>
      <c r="Q755" s="343"/>
      <c r="R755" s="343"/>
      <c r="S755" s="343"/>
      <c r="T755" s="343"/>
      <c r="U755" s="343"/>
      <c r="V755" s="347"/>
      <c r="W755" s="337"/>
      <c r="Y755" s="367"/>
    </row>
    <row r="756" spans="2:25" s="72" customFormat="1" outlineLevel="1" x14ac:dyDescent="0.2">
      <c r="B756" s="25"/>
      <c r="C756" s="23"/>
      <c r="D756" s="23"/>
      <c r="E756" s="24"/>
      <c r="F756" s="27" t="s">
        <v>163</v>
      </c>
      <c r="G756" s="340"/>
      <c r="H756" s="342"/>
      <c r="I756" s="343"/>
      <c r="J756" s="343"/>
      <c r="K756" s="344"/>
      <c r="L756" s="345"/>
      <c r="M756" s="346"/>
      <c r="N756" s="343"/>
      <c r="O756" s="343"/>
      <c r="P756" s="343"/>
      <c r="Q756" s="343"/>
      <c r="R756" s="343"/>
      <c r="S756" s="343"/>
      <c r="T756" s="343"/>
      <c r="U756" s="343"/>
      <c r="V756" s="347"/>
      <c r="W756" s="337"/>
      <c r="Y756" s="367"/>
    </row>
    <row r="757" spans="2:25" s="72" customFormat="1" outlineLevel="1" x14ac:dyDescent="0.2">
      <c r="B757" s="25"/>
      <c r="C757" s="23"/>
      <c r="D757" s="23"/>
      <c r="E757" s="24"/>
      <c r="F757" s="27" t="s">
        <v>332</v>
      </c>
      <c r="G757" s="340"/>
      <c r="H757" s="342"/>
      <c r="I757" s="343"/>
      <c r="J757" s="343"/>
      <c r="K757" s="344"/>
      <c r="L757" s="345"/>
      <c r="M757" s="346"/>
      <c r="N757" s="343"/>
      <c r="O757" s="343"/>
      <c r="P757" s="343"/>
      <c r="Q757" s="343"/>
      <c r="R757" s="343"/>
      <c r="S757" s="343"/>
      <c r="T757" s="343"/>
      <c r="U757" s="343"/>
      <c r="V757" s="347"/>
      <c r="W757" s="337"/>
      <c r="Y757" s="367"/>
    </row>
    <row r="758" spans="2:25" s="72" customFormat="1" x14ac:dyDescent="0.2">
      <c r="B758" s="25"/>
      <c r="C758" s="23"/>
      <c r="D758" s="23"/>
      <c r="E758" s="24" t="s">
        <v>57</v>
      </c>
      <c r="F758" s="24"/>
      <c r="G758" s="69">
        <f t="shared" ref="G758:W758" si="168">SUBTOTAL(9,G759:G761)</f>
        <v>0</v>
      </c>
      <c r="H758" s="70">
        <f t="shared" si="168"/>
        <v>0</v>
      </c>
      <c r="I758" s="66">
        <f t="shared" si="168"/>
        <v>0</v>
      </c>
      <c r="J758" s="66">
        <f t="shared" si="168"/>
        <v>0</v>
      </c>
      <c r="K758" s="67">
        <f t="shared" si="168"/>
        <v>0</v>
      </c>
      <c r="L758" s="34">
        <f t="shared" si="168"/>
        <v>0</v>
      </c>
      <c r="M758" s="34">
        <f t="shared" si="168"/>
        <v>0</v>
      </c>
      <c r="N758" s="34">
        <f t="shared" si="168"/>
        <v>0</v>
      </c>
      <c r="O758" s="34">
        <f t="shared" si="168"/>
        <v>0</v>
      </c>
      <c r="P758" s="34">
        <f t="shared" si="168"/>
        <v>0</v>
      </c>
      <c r="Q758" s="34">
        <f t="shared" si="168"/>
        <v>0</v>
      </c>
      <c r="R758" s="34">
        <f t="shared" si="168"/>
        <v>0</v>
      </c>
      <c r="S758" s="34">
        <f t="shared" si="168"/>
        <v>0</v>
      </c>
      <c r="T758" s="34">
        <f t="shared" si="168"/>
        <v>0</v>
      </c>
      <c r="U758" s="34">
        <f t="shared" si="168"/>
        <v>0</v>
      </c>
      <c r="V758" s="34">
        <f t="shared" si="168"/>
        <v>0</v>
      </c>
      <c r="W758" s="33">
        <f t="shared" si="168"/>
        <v>0</v>
      </c>
      <c r="Y758" s="370"/>
    </row>
    <row r="759" spans="2:25" s="72" customFormat="1" outlineLevel="1" x14ac:dyDescent="0.2">
      <c r="B759" s="25"/>
      <c r="C759" s="23"/>
      <c r="D759" s="23"/>
      <c r="E759" s="24"/>
      <c r="F759" s="27" t="s">
        <v>164</v>
      </c>
      <c r="G759" s="340"/>
      <c r="H759" s="342"/>
      <c r="I759" s="343"/>
      <c r="J759" s="343"/>
      <c r="K759" s="344"/>
      <c r="L759" s="345"/>
      <c r="M759" s="346"/>
      <c r="N759" s="343"/>
      <c r="O759" s="343"/>
      <c r="P759" s="343"/>
      <c r="Q759" s="343"/>
      <c r="R759" s="343"/>
      <c r="S759" s="343"/>
      <c r="T759" s="343"/>
      <c r="U759" s="343"/>
      <c r="V759" s="347"/>
      <c r="W759" s="337"/>
      <c r="Y759" s="367"/>
    </row>
    <row r="760" spans="2:25" s="72" customFormat="1" outlineLevel="1" x14ac:dyDescent="0.2">
      <c r="B760" s="25"/>
      <c r="C760" s="23"/>
      <c r="D760" s="23"/>
      <c r="E760" s="24"/>
      <c r="F760" s="27" t="s">
        <v>165</v>
      </c>
      <c r="G760" s="340"/>
      <c r="H760" s="342"/>
      <c r="I760" s="343"/>
      <c r="J760" s="343"/>
      <c r="K760" s="344"/>
      <c r="L760" s="345"/>
      <c r="M760" s="346"/>
      <c r="N760" s="343"/>
      <c r="O760" s="343"/>
      <c r="P760" s="343"/>
      <c r="Q760" s="343"/>
      <c r="R760" s="343"/>
      <c r="S760" s="343"/>
      <c r="T760" s="343"/>
      <c r="U760" s="343"/>
      <c r="V760" s="347"/>
      <c r="W760" s="337"/>
      <c r="Y760" s="367"/>
    </row>
    <row r="761" spans="2:25" s="72" customFormat="1" outlineLevel="1" x14ac:dyDescent="0.2">
      <c r="B761" s="25"/>
      <c r="C761" s="23"/>
      <c r="D761" s="23"/>
      <c r="E761" s="24"/>
      <c r="F761" s="27" t="s">
        <v>333</v>
      </c>
      <c r="G761" s="340"/>
      <c r="H761" s="342"/>
      <c r="I761" s="343"/>
      <c r="J761" s="343"/>
      <c r="K761" s="344"/>
      <c r="L761" s="345"/>
      <c r="M761" s="346"/>
      <c r="N761" s="343"/>
      <c r="O761" s="343"/>
      <c r="P761" s="343"/>
      <c r="Q761" s="343"/>
      <c r="R761" s="343"/>
      <c r="S761" s="343"/>
      <c r="T761" s="343"/>
      <c r="U761" s="343"/>
      <c r="V761" s="347"/>
      <c r="W761" s="337"/>
      <c r="Y761" s="367"/>
    </row>
    <row r="762" spans="2:25" s="72" customFormat="1" x14ac:dyDescent="0.2">
      <c r="B762" s="25"/>
      <c r="C762" s="23"/>
      <c r="D762" s="23" t="s">
        <v>58</v>
      </c>
      <c r="E762" s="24"/>
      <c r="F762" s="24"/>
      <c r="G762" s="69"/>
      <c r="H762" s="70"/>
      <c r="I762" s="66"/>
      <c r="J762" s="66"/>
      <c r="K762" s="67"/>
      <c r="L762" s="34"/>
      <c r="M762" s="34"/>
      <c r="N762" s="34"/>
      <c r="O762" s="34"/>
      <c r="P762" s="34"/>
      <c r="Q762" s="34"/>
      <c r="R762" s="34"/>
      <c r="S762" s="34"/>
      <c r="T762" s="34"/>
      <c r="U762" s="34"/>
      <c r="V762" s="34"/>
      <c r="W762" s="33"/>
      <c r="Y762" s="584"/>
    </row>
    <row r="763" spans="2:25" s="72" customFormat="1" x14ac:dyDescent="0.2">
      <c r="B763" s="25"/>
      <c r="C763" s="23"/>
      <c r="D763" s="23"/>
      <c r="E763" s="24" t="s">
        <v>172</v>
      </c>
      <c r="F763" s="24"/>
      <c r="G763" s="69">
        <f t="shared" ref="G763:W763" si="169">SUBTOTAL(9,G764:G765)</f>
        <v>0</v>
      </c>
      <c r="H763" s="70">
        <f t="shared" si="169"/>
        <v>0</v>
      </c>
      <c r="I763" s="66">
        <f t="shared" si="169"/>
        <v>0</v>
      </c>
      <c r="J763" s="66">
        <f t="shared" si="169"/>
        <v>0</v>
      </c>
      <c r="K763" s="67">
        <f t="shared" si="169"/>
        <v>0</v>
      </c>
      <c r="L763" s="34">
        <f t="shared" si="169"/>
        <v>0</v>
      </c>
      <c r="M763" s="34">
        <f t="shared" si="169"/>
        <v>0</v>
      </c>
      <c r="N763" s="34">
        <f t="shared" si="169"/>
        <v>0</v>
      </c>
      <c r="O763" s="34">
        <f t="shared" si="169"/>
        <v>0</v>
      </c>
      <c r="P763" s="34">
        <f t="shared" si="169"/>
        <v>0</v>
      </c>
      <c r="Q763" s="34">
        <f t="shared" si="169"/>
        <v>0</v>
      </c>
      <c r="R763" s="34">
        <f t="shared" si="169"/>
        <v>0</v>
      </c>
      <c r="S763" s="34">
        <f t="shared" si="169"/>
        <v>0</v>
      </c>
      <c r="T763" s="34">
        <f t="shared" si="169"/>
        <v>0</v>
      </c>
      <c r="U763" s="34">
        <f t="shared" si="169"/>
        <v>0</v>
      </c>
      <c r="V763" s="34">
        <f t="shared" si="169"/>
        <v>0</v>
      </c>
      <c r="W763" s="33">
        <f t="shared" si="169"/>
        <v>0</v>
      </c>
      <c r="Y763" s="583"/>
    </row>
    <row r="764" spans="2:25" s="72" customFormat="1" outlineLevel="1" x14ac:dyDescent="0.2">
      <c r="B764" s="25"/>
      <c r="C764" s="23"/>
      <c r="D764" s="23"/>
      <c r="E764" s="24"/>
      <c r="F764" s="27" t="s">
        <v>61</v>
      </c>
      <c r="G764" s="340"/>
      <c r="H764" s="342"/>
      <c r="I764" s="343"/>
      <c r="J764" s="343"/>
      <c r="K764" s="344"/>
      <c r="L764" s="345"/>
      <c r="M764" s="346"/>
      <c r="N764" s="343"/>
      <c r="O764" s="343"/>
      <c r="P764" s="343"/>
      <c r="Q764" s="343"/>
      <c r="R764" s="343"/>
      <c r="S764" s="343"/>
      <c r="T764" s="343"/>
      <c r="U764" s="343"/>
      <c r="V764" s="347"/>
      <c r="W764" s="337"/>
      <c r="Y764" s="367"/>
    </row>
    <row r="765" spans="2:25" s="72" customFormat="1" outlineLevel="1" x14ac:dyDescent="0.2">
      <c r="B765" s="25"/>
      <c r="C765" s="23"/>
      <c r="D765" s="23"/>
      <c r="E765" s="24"/>
      <c r="F765" s="27" t="s">
        <v>173</v>
      </c>
      <c r="G765" s="340"/>
      <c r="H765" s="342"/>
      <c r="I765" s="343"/>
      <c r="J765" s="343"/>
      <c r="K765" s="344"/>
      <c r="L765" s="345"/>
      <c r="M765" s="346"/>
      <c r="N765" s="343"/>
      <c r="O765" s="343"/>
      <c r="P765" s="343"/>
      <c r="Q765" s="343"/>
      <c r="R765" s="343"/>
      <c r="S765" s="343"/>
      <c r="T765" s="343"/>
      <c r="U765" s="343"/>
      <c r="V765" s="347"/>
      <c r="W765" s="337"/>
      <c r="Y765" s="367"/>
    </row>
    <row r="766" spans="2:25" s="72" customFormat="1" x14ac:dyDescent="0.2">
      <c r="B766" s="25"/>
      <c r="C766" s="23"/>
      <c r="D766" s="23"/>
      <c r="E766" s="24" t="s">
        <v>166</v>
      </c>
      <c r="F766" s="24"/>
      <c r="G766" s="69">
        <f t="shared" ref="G766:W766" si="170">SUBTOTAL(9,G767:G769)</f>
        <v>0</v>
      </c>
      <c r="H766" s="70">
        <f t="shared" si="170"/>
        <v>0</v>
      </c>
      <c r="I766" s="66">
        <f t="shared" si="170"/>
        <v>0</v>
      </c>
      <c r="J766" s="66">
        <f t="shared" si="170"/>
        <v>0</v>
      </c>
      <c r="K766" s="67">
        <f t="shared" si="170"/>
        <v>0</v>
      </c>
      <c r="L766" s="34">
        <f t="shared" si="170"/>
        <v>0</v>
      </c>
      <c r="M766" s="34">
        <f t="shared" si="170"/>
        <v>0</v>
      </c>
      <c r="N766" s="34">
        <f t="shared" si="170"/>
        <v>0</v>
      </c>
      <c r="O766" s="34">
        <f t="shared" si="170"/>
        <v>0</v>
      </c>
      <c r="P766" s="34">
        <f t="shared" si="170"/>
        <v>0</v>
      </c>
      <c r="Q766" s="34">
        <f t="shared" si="170"/>
        <v>0</v>
      </c>
      <c r="R766" s="34">
        <f t="shared" si="170"/>
        <v>0</v>
      </c>
      <c r="S766" s="34">
        <f t="shared" si="170"/>
        <v>0</v>
      </c>
      <c r="T766" s="34">
        <f t="shared" si="170"/>
        <v>0</v>
      </c>
      <c r="U766" s="34">
        <f t="shared" si="170"/>
        <v>0</v>
      </c>
      <c r="V766" s="34">
        <f t="shared" si="170"/>
        <v>0</v>
      </c>
      <c r="W766" s="33">
        <f t="shared" si="170"/>
        <v>0</v>
      </c>
      <c r="Y766" s="370"/>
    </row>
    <row r="767" spans="2:25" s="72" customFormat="1" outlineLevel="1" x14ac:dyDescent="0.2">
      <c r="B767" s="25"/>
      <c r="C767" s="23"/>
      <c r="D767" s="23"/>
      <c r="E767" s="24"/>
      <c r="F767" s="27" t="s">
        <v>59</v>
      </c>
      <c r="G767" s="340"/>
      <c r="H767" s="342"/>
      <c r="I767" s="343"/>
      <c r="J767" s="343"/>
      <c r="K767" s="344"/>
      <c r="L767" s="345"/>
      <c r="M767" s="346"/>
      <c r="N767" s="343"/>
      <c r="O767" s="343"/>
      <c r="P767" s="343"/>
      <c r="Q767" s="343"/>
      <c r="R767" s="343"/>
      <c r="S767" s="343"/>
      <c r="T767" s="343"/>
      <c r="U767" s="343"/>
      <c r="V767" s="347"/>
      <c r="W767" s="337"/>
      <c r="Y767" s="367"/>
    </row>
    <row r="768" spans="2:25" s="72" customFormat="1" outlineLevel="1" x14ac:dyDescent="0.2">
      <c r="B768" s="25"/>
      <c r="C768" s="23"/>
      <c r="D768" s="23"/>
      <c r="E768" s="24"/>
      <c r="F768" s="27" t="s">
        <v>167</v>
      </c>
      <c r="G768" s="340"/>
      <c r="H768" s="342"/>
      <c r="I768" s="343"/>
      <c r="J768" s="343"/>
      <c r="K768" s="344"/>
      <c r="L768" s="345"/>
      <c r="M768" s="346"/>
      <c r="N768" s="343"/>
      <c r="O768" s="343"/>
      <c r="P768" s="343"/>
      <c r="Q768" s="343"/>
      <c r="R768" s="343"/>
      <c r="S768" s="343"/>
      <c r="T768" s="343"/>
      <c r="U768" s="343"/>
      <c r="V768" s="347"/>
      <c r="W768" s="337"/>
      <c r="Y768" s="367"/>
    </row>
    <row r="769" spans="2:25" s="72" customFormat="1" outlineLevel="1" x14ac:dyDescent="0.2">
      <c r="B769" s="25"/>
      <c r="C769" s="23"/>
      <c r="D769" s="23"/>
      <c r="E769" s="24"/>
      <c r="F769" s="27" t="s">
        <v>168</v>
      </c>
      <c r="G769" s="340"/>
      <c r="H769" s="342"/>
      <c r="I769" s="343"/>
      <c r="J769" s="343"/>
      <c r="K769" s="344"/>
      <c r="L769" s="345"/>
      <c r="M769" s="346"/>
      <c r="N769" s="343"/>
      <c r="O769" s="343"/>
      <c r="P769" s="343"/>
      <c r="Q769" s="343"/>
      <c r="R769" s="343"/>
      <c r="S769" s="343"/>
      <c r="T769" s="343"/>
      <c r="U769" s="343"/>
      <c r="V769" s="347"/>
      <c r="W769" s="337"/>
      <c r="Y769" s="367"/>
    </row>
    <row r="770" spans="2:25" s="72" customFormat="1" x14ac:dyDescent="0.2">
      <c r="B770" s="25"/>
      <c r="C770" s="23"/>
      <c r="D770" s="23"/>
      <c r="E770" s="24" t="s">
        <v>174</v>
      </c>
      <c r="F770" s="24"/>
      <c r="G770" s="69">
        <f t="shared" ref="G770:W770" si="171">SUBTOTAL(9,G771:G772)</f>
        <v>0</v>
      </c>
      <c r="H770" s="70">
        <f t="shared" si="171"/>
        <v>0</v>
      </c>
      <c r="I770" s="66">
        <f t="shared" si="171"/>
        <v>0</v>
      </c>
      <c r="J770" s="66">
        <f t="shared" si="171"/>
        <v>0</v>
      </c>
      <c r="K770" s="67">
        <f t="shared" si="171"/>
        <v>0</v>
      </c>
      <c r="L770" s="34">
        <f t="shared" si="171"/>
        <v>0</v>
      </c>
      <c r="M770" s="34">
        <f t="shared" si="171"/>
        <v>0</v>
      </c>
      <c r="N770" s="34">
        <f t="shared" si="171"/>
        <v>0</v>
      </c>
      <c r="O770" s="34">
        <f t="shared" si="171"/>
        <v>0</v>
      </c>
      <c r="P770" s="34">
        <f t="shared" si="171"/>
        <v>0</v>
      </c>
      <c r="Q770" s="34">
        <f t="shared" si="171"/>
        <v>0</v>
      </c>
      <c r="R770" s="34">
        <f t="shared" si="171"/>
        <v>0</v>
      </c>
      <c r="S770" s="34">
        <f t="shared" si="171"/>
        <v>0</v>
      </c>
      <c r="T770" s="34">
        <f t="shared" si="171"/>
        <v>0</v>
      </c>
      <c r="U770" s="34">
        <f t="shared" si="171"/>
        <v>0</v>
      </c>
      <c r="V770" s="34">
        <f t="shared" si="171"/>
        <v>0</v>
      </c>
      <c r="W770" s="33">
        <f t="shared" si="171"/>
        <v>0</v>
      </c>
      <c r="Y770" s="370"/>
    </row>
    <row r="771" spans="2:25" s="72" customFormat="1" outlineLevel="1" x14ac:dyDescent="0.2">
      <c r="B771" s="25"/>
      <c r="C771" s="23"/>
      <c r="D771" s="23"/>
      <c r="E771" s="24"/>
      <c r="F771" s="27" t="s">
        <v>62</v>
      </c>
      <c r="G771" s="340"/>
      <c r="H771" s="342"/>
      <c r="I771" s="343"/>
      <c r="J771" s="343"/>
      <c r="K771" s="344"/>
      <c r="L771" s="345"/>
      <c r="M771" s="346"/>
      <c r="N771" s="343"/>
      <c r="O771" s="343"/>
      <c r="P771" s="343"/>
      <c r="Q771" s="343"/>
      <c r="R771" s="343"/>
      <c r="S771" s="343"/>
      <c r="T771" s="343"/>
      <c r="U771" s="343"/>
      <c r="V771" s="347"/>
      <c r="W771" s="337"/>
      <c r="Y771" s="367"/>
    </row>
    <row r="772" spans="2:25" s="72" customFormat="1" outlineLevel="1" x14ac:dyDescent="0.2">
      <c r="B772" s="25"/>
      <c r="C772" s="23"/>
      <c r="D772" s="23"/>
      <c r="E772" s="24"/>
      <c r="F772" s="27" t="s">
        <v>175</v>
      </c>
      <c r="G772" s="340"/>
      <c r="H772" s="342"/>
      <c r="I772" s="343"/>
      <c r="J772" s="343"/>
      <c r="K772" s="344"/>
      <c r="L772" s="345"/>
      <c r="M772" s="346"/>
      <c r="N772" s="343"/>
      <c r="O772" s="343"/>
      <c r="P772" s="343"/>
      <c r="Q772" s="343"/>
      <c r="R772" s="343"/>
      <c r="S772" s="343"/>
      <c r="T772" s="343"/>
      <c r="U772" s="343"/>
      <c r="V772" s="347"/>
      <c r="W772" s="337"/>
      <c r="Y772" s="367"/>
    </row>
    <row r="773" spans="2:25" s="72" customFormat="1" x14ac:dyDescent="0.2">
      <c r="B773" s="25"/>
      <c r="C773" s="23"/>
      <c r="D773" s="23"/>
      <c r="E773" s="24" t="s">
        <v>169</v>
      </c>
      <c r="F773" s="24"/>
      <c r="G773" s="69">
        <f t="shared" ref="G773:W773" si="172">SUBTOTAL(9,G774:G776)</f>
        <v>0</v>
      </c>
      <c r="H773" s="70">
        <f t="shared" si="172"/>
        <v>0</v>
      </c>
      <c r="I773" s="66">
        <f t="shared" si="172"/>
        <v>0</v>
      </c>
      <c r="J773" s="66">
        <f t="shared" si="172"/>
        <v>0</v>
      </c>
      <c r="K773" s="67">
        <f t="shared" si="172"/>
        <v>0</v>
      </c>
      <c r="L773" s="34">
        <f t="shared" si="172"/>
        <v>0</v>
      </c>
      <c r="M773" s="34">
        <f t="shared" si="172"/>
        <v>0</v>
      </c>
      <c r="N773" s="34">
        <f t="shared" si="172"/>
        <v>0</v>
      </c>
      <c r="O773" s="34">
        <f t="shared" si="172"/>
        <v>0</v>
      </c>
      <c r="P773" s="34">
        <f t="shared" si="172"/>
        <v>0</v>
      </c>
      <c r="Q773" s="34">
        <f t="shared" si="172"/>
        <v>0</v>
      </c>
      <c r="R773" s="34">
        <f t="shared" si="172"/>
        <v>0</v>
      </c>
      <c r="S773" s="34">
        <f t="shared" si="172"/>
        <v>0</v>
      </c>
      <c r="T773" s="34">
        <f t="shared" si="172"/>
        <v>0</v>
      </c>
      <c r="U773" s="34">
        <f t="shared" si="172"/>
        <v>0</v>
      </c>
      <c r="V773" s="34">
        <f t="shared" si="172"/>
        <v>0</v>
      </c>
      <c r="W773" s="33">
        <f t="shared" si="172"/>
        <v>0</v>
      </c>
      <c r="Y773" s="370"/>
    </row>
    <row r="774" spans="2:25" s="72" customFormat="1" outlineLevel="1" x14ac:dyDescent="0.2">
      <c r="B774" s="25"/>
      <c r="C774" s="23"/>
      <c r="D774" s="23"/>
      <c r="E774" s="24"/>
      <c r="F774" s="27" t="s">
        <v>60</v>
      </c>
      <c r="G774" s="340"/>
      <c r="H774" s="342"/>
      <c r="I774" s="343"/>
      <c r="J774" s="343"/>
      <c r="K774" s="344"/>
      <c r="L774" s="345"/>
      <c r="M774" s="346"/>
      <c r="N774" s="343"/>
      <c r="O774" s="343"/>
      <c r="P774" s="343"/>
      <c r="Q774" s="343"/>
      <c r="R774" s="343"/>
      <c r="S774" s="343"/>
      <c r="T774" s="343"/>
      <c r="U774" s="343"/>
      <c r="V774" s="347"/>
      <c r="W774" s="337"/>
      <c r="Y774" s="367"/>
    </row>
    <row r="775" spans="2:25" s="72" customFormat="1" outlineLevel="1" x14ac:dyDescent="0.2">
      <c r="B775" s="25"/>
      <c r="C775" s="23"/>
      <c r="D775" s="23"/>
      <c r="E775" s="24"/>
      <c r="F775" s="27" t="s">
        <v>170</v>
      </c>
      <c r="G775" s="340"/>
      <c r="H775" s="342"/>
      <c r="I775" s="343"/>
      <c r="J775" s="343"/>
      <c r="K775" s="344"/>
      <c r="L775" s="345"/>
      <c r="M775" s="346"/>
      <c r="N775" s="343"/>
      <c r="O775" s="343"/>
      <c r="P775" s="343"/>
      <c r="Q775" s="343"/>
      <c r="R775" s="343"/>
      <c r="S775" s="343"/>
      <c r="T775" s="343"/>
      <c r="U775" s="343"/>
      <c r="V775" s="347"/>
      <c r="W775" s="337"/>
      <c r="Y775" s="367"/>
    </row>
    <row r="776" spans="2:25" s="72" customFormat="1" outlineLevel="1" x14ac:dyDescent="0.2">
      <c r="B776" s="25"/>
      <c r="C776" s="23"/>
      <c r="D776" s="23"/>
      <c r="E776" s="24"/>
      <c r="F776" s="27" t="s">
        <v>171</v>
      </c>
      <c r="G776" s="340"/>
      <c r="H776" s="342"/>
      <c r="I776" s="343"/>
      <c r="J776" s="343"/>
      <c r="K776" s="344"/>
      <c r="L776" s="345"/>
      <c r="M776" s="346"/>
      <c r="N776" s="343"/>
      <c r="O776" s="343"/>
      <c r="P776" s="343"/>
      <c r="Q776" s="343"/>
      <c r="R776" s="343"/>
      <c r="S776" s="343"/>
      <c r="T776" s="343"/>
      <c r="U776" s="343"/>
      <c r="V776" s="347"/>
      <c r="W776" s="337"/>
      <c r="Y776" s="367"/>
    </row>
    <row r="777" spans="2:25" s="72" customFormat="1" x14ac:dyDescent="0.2">
      <c r="B777" s="25"/>
      <c r="C777" s="23"/>
      <c r="D777" s="23"/>
      <c r="E777" s="24" t="s">
        <v>334</v>
      </c>
      <c r="F777" s="24"/>
      <c r="G777" s="69">
        <f t="shared" ref="G777:W777" si="173">SUBTOTAL(9,G778:G779)</f>
        <v>0</v>
      </c>
      <c r="H777" s="70">
        <f t="shared" si="173"/>
        <v>0</v>
      </c>
      <c r="I777" s="66">
        <f t="shared" si="173"/>
        <v>0</v>
      </c>
      <c r="J777" s="66">
        <f t="shared" si="173"/>
        <v>0</v>
      </c>
      <c r="K777" s="67">
        <f t="shared" si="173"/>
        <v>0</v>
      </c>
      <c r="L777" s="34">
        <f t="shared" si="173"/>
        <v>0</v>
      </c>
      <c r="M777" s="34">
        <f t="shared" si="173"/>
        <v>0</v>
      </c>
      <c r="N777" s="34">
        <f t="shared" si="173"/>
        <v>0</v>
      </c>
      <c r="O777" s="34">
        <f t="shared" si="173"/>
        <v>0</v>
      </c>
      <c r="P777" s="34">
        <f t="shared" si="173"/>
        <v>0</v>
      </c>
      <c r="Q777" s="34">
        <f t="shared" si="173"/>
        <v>0</v>
      </c>
      <c r="R777" s="34">
        <f t="shared" si="173"/>
        <v>0</v>
      </c>
      <c r="S777" s="34">
        <f t="shared" si="173"/>
        <v>0</v>
      </c>
      <c r="T777" s="34">
        <f t="shared" si="173"/>
        <v>0</v>
      </c>
      <c r="U777" s="34">
        <f t="shared" si="173"/>
        <v>0</v>
      </c>
      <c r="V777" s="34">
        <f t="shared" si="173"/>
        <v>0</v>
      </c>
      <c r="W777" s="33">
        <f t="shared" si="173"/>
        <v>0</v>
      </c>
      <c r="Y777" s="370"/>
    </row>
    <row r="778" spans="2:25" s="72" customFormat="1" outlineLevel="1" x14ac:dyDescent="0.2">
      <c r="B778" s="25"/>
      <c r="C778" s="23"/>
      <c r="D778" s="23"/>
      <c r="E778" s="24"/>
      <c r="F778" s="27" t="s">
        <v>335</v>
      </c>
      <c r="G778" s="340"/>
      <c r="H778" s="342"/>
      <c r="I778" s="343"/>
      <c r="J778" s="343"/>
      <c r="K778" s="344"/>
      <c r="L778" s="345"/>
      <c r="M778" s="346"/>
      <c r="N778" s="343"/>
      <c r="O778" s="343"/>
      <c r="P778" s="343"/>
      <c r="Q778" s="343"/>
      <c r="R778" s="343"/>
      <c r="S778" s="343"/>
      <c r="T778" s="343"/>
      <c r="U778" s="343"/>
      <c r="V778" s="347"/>
      <c r="W778" s="337"/>
      <c r="Y778" s="367"/>
    </row>
    <row r="779" spans="2:25" s="72" customFormat="1" outlineLevel="1" x14ac:dyDescent="0.2">
      <c r="B779" s="25"/>
      <c r="C779" s="23"/>
      <c r="D779" s="23"/>
      <c r="E779" s="24"/>
      <c r="F779" s="27" t="s">
        <v>336</v>
      </c>
      <c r="G779" s="340"/>
      <c r="H779" s="342"/>
      <c r="I779" s="343"/>
      <c r="J779" s="343"/>
      <c r="K779" s="344"/>
      <c r="L779" s="345"/>
      <c r="M779" s="346"/>
      <c r="N779" s="343"/>
      <c r="O779" s="343"/>
      <c r="P779" s="343"/>
      <c r="Q779" s="343"/>
      <c r="R779" s="343"/>
      <c r="S779" s="343"/>
      <c r="T779" s="343"/>
      <c r="U779" s="343"/>
      <c r="V779" s="347"/>
      <c r="W779" s="337"/>
      <c r="Y779" s="367"/>
    </row>
    <row r="780" spans="2:25" s="72" customFormat="1" x14ac:dyDescent="0.2">
      <c r="B780" s="25"/>
      <c r="C780" s="23"/>
      <c r="D780" s="23"/>
      <c r="E780" s="24" t="s">
        <v>337</v>
      </c>
      <c r="F780" s="24"/>
      <c r="G780" s="69">
        <f t="shared" ref="G780:W780" si="174">SUBTOTAL(9,G781:G783)</f>
        <v>0</v>
      </c>
      <c r="H780" s="70">
        <f t="shared" si="174"/>
        <v>0</v>
      </c>
      <c r="I780" s="66">
        <f t="shared" si="174"/>
        <v>0</v>
      </c>
      <c r="J780" s="66">
        <f t="shared" si="174"/>
        <v>0</v>
      </c>
      <c r="K780" s="67">
        <f t="shared" si="174"/>
        <v>0</v>
      </c>
      <c r="L780" s="34">
        <f t="shared" si="174"/>
        <v>0</v>
      </c>
      <c r="M780" s="34">
        <f t="shared" si="174"/>
        <v>0</v>
      </c>
      <c r="N780" s="34">
        <f t="shared" si="174"/>
        <v>0</v>
      </c>
      <c r="O780" s="34">
        <f t="shared" si="174"/>
        <v>0</v>
      </c>
      <c r="P780" s="34">
        <f t="shared" si="174"/>
        <v>0</v>
      </c>
      <c r="Q780" s="34">
        <f t="shared" si="174"/>
        <v>0</v>
      </c>
      <c r="R780" s="34">
        <f t="shared" si="174"/>
        <v>0</v>
      </c>
      <c r="S780" s="34">
        <f t="shared" si="174"/>
        <v>0</v>
      </c>
      <c r="T780" s="34">
        <f t="shared" si="174"/>
        <v>0</v>
      </c>
      <c r="U780" s="34">
        <f t="shared" si="174"/>
        <v>0</v>
      </c>
      <c r="V780" s="34">
        <f t="shared" si="174"/>
        <v>0</v>
      </c>
      <c r="W780" s="33">
        <f t="shared" si="174"/>
        <v>0</v>
      </c>
      <c r="Y780" s="370"/>
    </row>
    <row r="781" spans="2:25" s="72" customFormat="1" outlineLevel="1" x14ac:dyDescent="0.2">
      <c r="B781" s="25"/>
      <c r="C781" s="23"/>
      <c r="D781" s="23"/>
      <c r="E781" s="24"/>
      <c r="F781" s="27" t="s">
        <v>338</v>
      </c>
      <c r="G781" s="340"/>
      <c r="H781" s="342"/>
      <c r="I781" s="343"/>
      <c r="J781" s="343"/>
      <c r="K781" s="344"/>
      <c r="L781" s="345"/>
      <c r="M781" s="346"/>
      <c r="N781" s="343"/>
      <c r="O781" s="343"/>
      <c r="P781" s="343"/>
      <c r="Q781" s="343"/>
      <c r="R781" s="343"/>
      <c r="S781" s="343"/>
      <c r="T781" s="343"/>
      <c r="U781" s="343"/>
      <c r="V781" s="347"/>
      <c r="W781" s="337"/>
      <c r="Y781" s="367"/>
    </row>
    <row r="782" spans="2:25" s="72" customFormat="1" outlineLevel="1" x14ac:dyDescent="0.2">
      <c r="B782" s="25"/>
      <c r="C782" s="23"/>
      <c r="D782" s="23"/>
      <c r="E782" s="24"/>
      <c r="F782" s="27" t="s">
        <v>339</v>
      </c>
      <c r="G782" s="340"/>
      <c r="H782" s="342"/>
      <c r="I782" s="343"/>
      <c r="J782" s="343"/>
      <c r="K782" s="344"/>
      <c r="L782" s="345"/>
      <c r="M782" s="346"/>
      <c r="N782" s="343"/>
      <c r="O782" s="343"/>
      <c r="P782" s="343"/>
      <c r="Q782" s="343"/>
      <c r="R782" s="343"/>
      <c r="S782" s="343"/>
      <c r="T782" s="343"/>
      <c r="U782" s="343"/>
      <c r="V782" s="347"/>
      <c r="W782" s="337"/>
      <c r="Y782" s="367"/>
    </row>
    <row r="783" spans="2:25" s="72" customFormat="1" outlineLevel="1" x14ac:dyDescent="0.2">
      <c r="B783" s="25"/>
      <c r="C783" s="23"/>
      <c r="D783" s="23"/>
      <c r="E783" s="24"/>
      <c r="F783" s="27" t="s">
        <v>340</v>
      </c>
      <c r="G783" s="340"/>
      <c r="H783" s="342"/>
      <c r="I783" s="343"/>
      <c r="J783" s="343"/>
      <c r="K783" s="344"/>
      <c r="L783" s="345"/>
      <c r="M783" s="346"/>
      <c r="N783" s="343"/>
      <c r="O783" s="343"/>
      <c r="P783" s="343"/>
      <c r="Q783" s="343"/>
      <c r="R783" s="343"/>
      <c r="S783" s="343"/>
      <c r="T783" s="343"/>
      <c r="U783" s="343"/>
      <c r="V783" s="347"/>
      <c r="W783" s="337"/>
      <c r="Y783" s="367"/>
    </row>
    <row r="784" spans="2:25" s="72" customFormat="1" x14ac:dyDescent="0.2">
      <c r="B784" s="25"/>
      <c r="C784" s="23"/>
      <c r="D784" s="23" t="s">
        <v>183</v>
      </c>
      <c r="E784" s="24"/>
      <c r="F784" s="24"/>
      <c r="G784" s="69"/>
      <c r="H784" s="70"/>
      <c r="I784" s="66"/>
      <c r="J784" s="66"/>
      <c r="K784" s="67"/>
      <c r="L784" s="34"/>
      <c r="M784" s="34"/>
      <c r="N784" s="34"/>
      <c r="O784" s="34"/>
      <c r="P784" s="34"/>
      <c r="Q784" s="34"/>
      <c r="R784" s="34"/>
      <c r="S784" s="34"/>
      <c r="T784" s="34"/>
      <c r="U784" s="34"/>
      <c r="V784" s="34"/>
      <c r="W784" s="33"/>
      <c r="Y784" s="584"/>
    </row>
    <row r="785" spans="2:25" s="72" customFormat="1" x14ac:dyDescent="0.2">
      <c r="B785" s="25"/>
      <c r="C785" s="23"/>
      <c r="D785" s="23"/>
      <c r="E785" s="24" t="s">
        <v>184</v>
      </c>
      <c r="F785" s="24"/>
      <c r="G785" s="69">
        <f t="shared" ref="G785:W785" si="175">SUBTOTAL(9,G786:G787)</f>
        <v>0</v>
      </c>
      <c r="H785" s="70">
        <f t="shared" si="175"/>
        <v>0</v>
      </c>
      <c r="I785" s="66">
        <f t="shared" si="175"/>
        <v>0</v>
      </c>
      <c r="J785" s="66">
        <f t="shared" si="175"/>
        <v>0</v>
      </c>
      <c r="K785" s="67">
        <f t="shared" si="175"/>
        <v>0</v>
      </c>
      <c r="L785" s="34">
        <f t="shared" si="175"/>
        <v>0</v>
      </c>
      <c r="M785" s="34">
        <f t="shared" si="175"/>
        <v>0</v>
      </c>
      <c r="N785" s="34">
        <f t="shared" si="175"/>
        <v>0</v>
      </c>
      <c r="O785" s="34">
        <f t="shared" si="175"/>
        <v>0</v>
      </c>
      <c r="P785" s="34">
        <f t="shared" si="175"/>
        <v>0</v>
      </c>
      <c r="Q785" s="34">
        <f t="shared" si="175"/>
        <v>0</v>
      </c>
      <c r="R785" s="34">
        <f t="shared" si="175"/>
        <v>0</v>
      </c>
      <c r="S785" s="34">
        <f t="shared" si="175"/>
        <v>0</v>
      </c>
      <c r="T785" s="34">
        <f t="shared" si="175"/>
        <v>0</v>
      </c>
      <c r="U785" s="34">
        <f t="shared" si="175"/>
        <v>0</v>
      </c>
      <c r="V785" s="34">
        <f t="shared" si="175"/>
        <v>0</v>
      </c>
      <c r="W785" s="33">
        <f t="shared" si="175"/>
        <v>0</v>
      </c>
      <c r="Y785" s="583"/>
    </row>
    <row r="786" spans="2:25" s="72" customFormat="1" outlineLevel="1" x14ac:dyDescent="0.2">
      <c r="B786" s="25"/>
      <c r="C786" s="23"/>
      <c r="D786" s="23"/>
      <c r="E786" s="24"/>
      <c r="F786" s="27" t="s">
        <v>176</v>
      </c>
      <c r="G786" s="340"/>
      <c r="H786" s="342"/>
      <c r="I786" s="343"/>
      <c r="J786" s="343"/>
      <c r="K786" s="344"/>
      <c r="L786" s="345"/>
      <c r="M786" s="346"/>
      <c r="N786" s="343"/>
      <c r="O786" s="343"/>
      <c r="P786" s="343"/>
      <c r="Q786" s="343"/>
      <c r="R786" s="343"/>
      <c r="S786" s="343"/>
      <c r="T786" s="343"/>
      <c r="U786" s="343"/>
      <c r="V786" s="347"/>
      <c r="W786" s="337"/>
      <c r="Y786" s="367"/>
    </row>
    <row r="787" spans="2:25" s="72" customFormat="1" outlineLevel="1" x14ac:dyDescent="0.2">
      <c r="B787" s="25"/>
      <c r="C787" s="23"/>
      <c r="D787" s="23"/>
      <c r="E787" s="24"/>
      <c r="F787" s="27" t="s">
        <v>180</v>
      </c>
      <c r="G787" s="340"/>
      <c r="H787" s="342"/>
      <c r="I787" s="343"/>
      <c r="J787" s="343"/>
      <c r="K787" s="344"/>
      <c r="L787" s="345"/>
      <c r="M787" s="346"/>
      <c r="N787" s="343"/>
      <c r="O787" s="343"/>
      <c r="P787" s="343"/>
      <c r="Q787" s="343"/>
      <c r="R787" s="343"/>
      <c r="S787" s="343"/>
      <c r="T787" s="343"/>
      <c r="U787" s="343"/>
      <c r="V787" s="347"/>
      <c r="W787" s="337"/>
      <c r="Y787" s="367"/>
    </row>
    <row r="788" spans="2:25" s="72" customFormat="1" x14ac:dyDescent="0.2">
      <c r="B788" s="25"/>
      <c r="C788" s="23"/>
      <c r="D788" s="23"/>
      <c r="E788" s="24" t="s">
        <v>185</v>
      </c>
      <c r="F788" s="24"/>
      <c r="G788" s="69">
        <f t="shared" ref="G788:W788" si="176">SUBTOTAL(9,G789:G790)</f>
        <v>0</v>
      </c>
      <c r="H788" s="70">
        <f t="shared" si="176"/>
        <v>0</v>
      </c>
      <c r="I788" s="66">
        <f t="shared" si="176"/>
        <v>0</v>
      </c>
      <c r="J788" s="66">
        <f t="shared" si="176"/>
        <v>0</v>
      </c>
      <c r="K788" s="67">
        <f t="shared" si="176"/>
        <v>0</v>
      </c>
      <c r="L788" s="34">
        <f t="shared" si="176"/>
        <v>0</v>
      </c>
      <c r="M788" s="34">
        <f t="shared" si="176"/>
        <v>0</v>
      </c>
      <c r="N788" s="34">
        <f t="shared" si="176"/>
        <v>0</v>
      </c>
      <c r="O788" s="34">
        <f t="shared" si="176"/>
        <v>0</v>
      </c>
      <c r="P788" s="34">
        <f t="shared" si="176"/>
        <v>0</v>
      </c>
      <c r="Q788" s="34">
        <f t="shared" si="176"/>
        <v>0</v>
      </c>
      <c r="R788" s="34">
        <f t="shared" si="176"/>
        <v>0</v>
      </c>
      <c r="S788" s="34">
        <f t="shared" si="176"/>
        <v>0</v>
      </c>
      <c r="T788" s="34">
        <f t="shared" si="176"/>
        <v>0</v>
      </c>
      <c r="U788" s="34">
        <f t="shared" si="176"/>
        <v>0</v>
      </c>
      <c r="V788" s="34">
        <f t="shared" si="176"/>
        <v>0</v>
      </c>
      <c r="W788" s="33">
        <f t="shared" si="176"/>
        <v>0</v>
      </c>
      <c r="Y788" s="370"/>
    </row>
    <row r="789" spans="2:25" s="72" customFormat="1" outlineLevel="1" x14ac:dyDescent="0.2">
      <c r="B789" s="25"/>
      <c r="C789" s="23"/>
      <c r="D789" s="23"/>
      <c r="E789" s="24"/>
      <c r="F789" s="27" t="s">
        <v>177</v>
      </c>
      <c r="G789" s="340"/>
      <c r="H789" s="342"/>
      <c r="I789" s="343"/>
      <c r="J789" s="343"/>
      <c r="K789" s="344"/>
      <c r="L789" s="345"/>
      <c r="M789" s="346"/>
      <c r="N789" s="343"/>
      <c r="O789" s="343"/>
      <c r="P789" s="343"/>
      <c r="Q789" s="343"/>
      <c r="R789" s="343"/>
      <c r="S789" s="343"/>
      <c r="T789" s="343"/>
      <c r="U789" s="343"/>
      <c r="V789" s="347"/>
      <c r="W789" s="337"/>
      <c r="Y789" s="367"/>
    </row>
    <row r="790" spans="2:25" s="72" customFormat="1" outlineLevel="1" x14ac:dyDescent="0.2">
      <c r="B790" s="25"/>
      <c r="C790" s="23"/>
      <c r="D790" s="23"/>
      <c r="E790" s="24"/>
      <c r="F790" s="27" t="s">
        <v>182</v>
      </c>
      <c r="G790" s="340"/>
      <c r="H790" s="342"/>
      <c r="I790" s="343"/>
      <c r="J790" s="343"/>
      <c r="K790" s="344"/>
      <c r="L790" s="345"/>
      <c r="M790" s="346"/>
      <c r="N790" s="343"/>
      <c r="O790" s="343"/>
      <c r="P790" s="343"/>
      <c r="Q790" s="343"/>
      <c r="R790" s="343"/>
      <c r="S790" s="343"/>
      <c r="T790" s="343"/>
      <c r="U790" s="343"/>
      <c r="V790" s="347"/>
      <c r="W790" s="337"/>
      <c r="Y790" s="367"/>
    </row>
    <row r="791" spans="2:25" s="72" customFormat="1" x14ac:dyDescent="0.2">
      <c r="B791" s="25"/>
      <c r="C791" s="23"/>
      <c r="D791" s="23"/>
      <c r="E791" s="24" t="s">
        <v>186</v>
      </c>
      <c r="F791" s="24"/>
      <c r="G791" s="69">
        <f t="shared" ref="G791:W791" si="177">SUBTOTAL(9,G792:G793)</f>
        <v>0</v>
      </c>
      <c r="H791" s="70">
        <f t="shared" si="177"/>
        <v>0</v>
      </c>
      <c r="I791" s="66">
        <f t="shared" si="177"/>
        <v>0</v>
      </c>
      <c r="J791" s="66">
        <f t="shared" si="177"/>
        <v>0</v>
      </c>
      <c r="K791" s="67">
        <f t="shared" si="177"/>
        <v>0</v>
      </c>
      <c r="L791" s="34">
        <f t="shared" si="177"/>
        <v>0</v>
      </c>
      <c r="M791" s="34">
        <f t="shared" si="177"/>
        <v>0</v>
      </c>
      <c r="N791" s="34">
        <f t="shared" si="177"/>
        <v>0</v>
      </c>
      <c r="O791" s="34">
        <f t="shared" si="177"/>
        <v>0</v>
      </c>
      <c r="P791" s="34">
        <f t="shared" si="177"/>
        <v>0</v>
      </c>
      <c r="Q791" s="34">
        <f t="shared" si="177"/>
        <v>0</v>
      </c>
      <c r="R791" s="34">
        <f t="shared" si="177"/>
        <v>0</v>
      </c>
      <c r="S791" s="34">
        <f t="shared" si="177"/>
        <v>0</v>
      </c>
      <c r="T791" s="34">
        <f t="shared" si="177"/>
        <v>0</v>
      </c>
      <c r="U791" s="34">
        <f t="shared" si="177"/>
        <v>0</v>
      </c>
      <c r="V791" s="34">
        <f t="shared" si="177"/>
        <v>0</v>
      </c>
      <c r="W791" s="33">
        <f t="shared" si="177"/>
        <v>0</v>
      </c>
      <c r="Y791" s="370"/>
    </row>
    <row r="792" spans="2:25" s="72" customFormat="1" outlineLevel="1" x14ac:dyDescent="0.2">
      <c r="B792" s="25"/>
      <c r="C792" s="23"/>
      <c r="D792" s="23"/>
      <c r="E792" s="24"/>
      <c r="F792" s="27" t="s">
        <v>178</v>
      </c>
      <c r="G792" s="340"/>
      <c r="H792" s="342"/>
      <c r="I792" s="343"/>
      <c r="J792" s="343"/>
      <c r="K792" s="344"/>
      <c r="L792" s="345"/>
      <c r="M792" s="346"/>
      <c r="N792" s="343"/>
      <c r="O792" s="343"/>
      <c r="P792" s="343"/>
      <c r="Q792" s="343"/>
      <c r="R792" s="343"/>
      <c r="S792" s="343"/>
      <c r="T792" s="343"/>
      <c r="U792" s="343"/>
      <c r="V792" s="347"/>
      <c r="W792" s="337"/>
      <c r="Y792" s="367"/>
    </row>
    <row r="793" spans="2:25" s="72" customFormat="1" outlineLevel="1" x14ac:dyDescent="0.2">
      <c r="B793" s="25"/>
      <c r="C793" s="23"/>
      <c r="D793" s="23"/>
      <c r="E793" s="24"/>
      <c r="F793" s="27" t="s">
        <v>181</v>
      </c>
      <c r="G793" s="340"/>
      <c r="H793" s="342"/>
      <c r="I793" s="343"/>
      <c r="J793" s="343"/>
      <c r="K793" s="344"/>
      <c r="L793" s="345"/>
      <c r="M793" s="346"/>
      <c r="N793" s="343"/>
      <c r="O793" s="343"/>
      <c r="P793" s="343"/>
      <c r="Q793" s="343"/>
      <c r="R793" s="343"/>
      <c r="S793" s="343"/>
      <c r="T793" s="343"/>
      <c r="U793" s="343"/>
      <c r="V793" s="347"/>
      <c r="W793" s="337"/>
      <c r="Y793" s="367"/>
    </row>
    <row r="794" spans="2:25" s="72" customFormat="1" x14ac:dyDescent="0.2">
      <c r="B794" s="25"/>
      <c r="C794" s="23"/>
      <c r="D794" s="23"/>
      <c r="E794" s="24" t="s">
        <v>187</v>
      </c>
      <c r="F794" s="24"/>
      <c r="G794" s="69">
        <f t="shared" ref="G794:W794" si="178">SUBTOTAL(9,G795:G796)</f>
        <v>0</v>
      </c>
      <c r="H794" s="70">
        <f t="shared" si="178"/>
        <v>0</v>
      </c>
      <c r="I794" s="66">
        <f t="shared" si="178"/>
        <v>0</v>
      </c>
      <c r="J794" s="66">
        <f t="shared" si="178"/>
        <v>0</v>
      </c>
      <c r="K794" s="67">
        <f t="shared" si="178"/>
        <v>0</v>
      </c>
      <c r="L794" s="34">
        <f t="shared" si="178"/>
        <v>0</v>
      </c>
      <c r="M794" s="34">
        <f t="shared" si="178"/>
        <v>0</v>
      </c>
      <c r="N794" s="34">
        <f t="shared" si="178"/>
        <v>0</v>
      </c>
      <c r="O794" s="34">
        <f t="shared" si="178"/>
        <v>0</v>
      </c>
      <c r="P794" s="34">
        <f t="shared" si="178"/>
        <v>0</v>
      </c>
      <c r="Q794" s="34">
        <f t="shared" si="178"/>
        <v>0</v>
      </c>
      <c r="R794" s="34">
        <f t="shared" si="178"/>
        <v>0</v>
      </c>
      <c r="S794" s="34">
        <f t="shared" si="178"/>
        <v>0</v>
      </c>
      <c r="T794" s="34">
        <f t="shared" si="178"/>
        <v>0</v>
      </c>
      <c r="U794" s="34">
        <f t="shared" si="178"/>
        <v>0</v>
      </c>
      <c r="V794" s="34">
        <f t="shared" si="178"/>
        <v>0</v>
      </c>
      <c r="W794" s="33">
        <f t="shared" si="178"/>
        <v>0</v>
      </c>
      <c r="Y794" s="370"/>
    </row>
    <row r="795" spans="2:25" s="72" customFormat="1" outlineLevel="1" x14ac:dyDescent="0.2">
      <c r="B795" s="25"/>
      <c r="C795" s="23"/>
      <c r="D795" s="23"/>
      <c r="E795" s="24"/>
      <c r="F795" s="27" t="s">
        <v>179</v>
      </c>
      <c r="G795" s="340"/>
      <c r="H795" s="342"/>
      <c r="I795" s="343"/>
      <c r="J795" s="343"/>
      <c r="K795" s="344"/>
      <c r="L795" s="345"/>
      <c r="M795" s="346"/>
      <c r="N795" s="343"/>
      <c r="O795" s="343"/>
      <c r="P795" s="343"/>
      <c r="Q795" s="343"/>
      <c r="R795" s="343"/>
      <c r="S795" s="343"/>
      <c r="T795" s="343"/>
      <c r="U795" s="343"/>
      <c r="V795" s="347"/>
      <c r="W795" s="337"/>
      <c r="Y795" s="367"/>
    </row>
    <row r="796" spans="2:25" s="72" customFormat="1" outlineLevel="1" x14ac:dyDescent="0.2">
      <c r="B796" s="25"/>
      <c r="C796" s="23"/>
      <c r="D796" s="23"/>
      <c r="E796" s="24"/>
      <c r="F796" s="27" t="s">
        <v>188</v>
      </c>
      <c r="G796" s="340"/>
      <c r="H796" s="342"/>
      <c r="I796" s="343"/>
      <c r="J796" s="343"/>
      <c r="K796" s="344"/>
      <c r="L796" s="345"/>
      <c r="M796" s="346"/>
      <c r="N796" s="343"/>
      <c r="O796" s="343"/>
      <c r="P796" s="343"/>
      <c r="Q796" s="343"/>
      <c r="R796" s="343"/>
      <c r="S796" s="343"/>
      <c r="T796" s="343"/>
      <c r="U796" s="343"/>
      <c r="V796" s="347"/>
      <c r="W796" s="337"/>
      <c r="Y796" s="367"/>
    </row>
    <row r="797" spans="2:25" s="72" customFormat="1" x14ac:dyDescent="0.2">
      <c r="B797" s="25"/>
      <c r="C797" s="23"/>
      <c r="D797" s="23"/>
      <c r="E797" s="24" t="s">
        <v>341</v>
      </c>
      <c r="F797" s="24"/>
      <c r="G797" s="69">
        <f t="shared" ref="G797:W797" si="179">SUBTOTAL(9,G798:G799)</f>
        <v>0</v>
      </c>
      <c r="H797" s="70">
        <f t="shared" si="179"/>
        <v>0</v>
      </c>
      <c r="I797" s="66">
        <f t="shared" si="179"/>
        <v>0</v>
      </c>
      <c r="J797" s="66">
        <f t="shared" si="179"/>
        <v>0</v>
      </c>
      <c r="K797" s="67">
        <f t="shared" si="179"/>
        <v>0</v>
      </c>
      <c r="L797" s="34">
        <f t="shared" si="179"/>
        <v>0</v>
      </c>
      <c r="M797" s="34">
        <f t="shared" si="179"/>
        <v>0</v>
      </c>
      <c r="N797" s="34">
        <f t="shared" si="179"/>
        <v>0</v>
      </c>
      <c r="O797" s="34">
        <f t="shared" si="179"/>
        <v>0</v>
      </c>
      <c r="P797" s="34">
        <f t="shared" si="179"/>
        <v>0</v>
      </c>
      <c r="Q797" s="34">
        <f t="shared" si="179"/>
        <v>0</v>
      </c>
      <c r="R797" s="34">
        <f t="shared" si="179"/>
        <v>0</v>
      </c>
      <c r="S797" s="34">
        <f t="shared" si="179"/>
        <v>0</v>
      </c>
      <c r="T797" s="34">
        <f t="shared" si="179"/>
        <v>0</v>
      </c>
      <c r="U797" s="34">
        <f t="shared" si="179"/>
        <v>0</v>
      </c>
      <c r="V797" s="34">
        <f t="shared" si="179"/>
        <v>0</v>
      </c>
      <c r="W797" s="33">
        <f t="shared" si="179"/>
        <v>0</v>
      </c>
      <c r="Y797" s="370"/>
    </row>
    <row r="798" spans="2:25" s="72" customFormat="1" outlineLevel="1" x14ac:dyDescent="0.2">
      <c r="B798" s="25"/>
      <c r="C798" s="23"/>
      <c r="D798" s="23"/>
      <c r="E798" s="24"/>
      <c r="F798" s="27" t="s">
        <v>342</v>
      </c>
      <c r="G798" s="340"/>
      <c r="H798" s="342"/>
      <c r="I798" s="343"/>
      <c r="J798" s="343"/>
      <c r="K798" s="344"/>
      <c r="L798" s="345"/>
      <c r="M798" s="346"/>
      <c r="N798" s="343"/>
      <c r="O798" s="343"/>
      <c r="P798" s="343"/>
      <c r="Q798" s="343"/>
      <c r="R798" s="343"/>
      <c r="S798" s="343"/>
      <c r="T798" s="343"/>
      <c r="U798" s="343"/>
      <c r="V798" s="347"/>
      <c r="W798" s="337"/>
      <c r="Y798" s="367"/>
    </row>
    <row r="799" spans="2:25" s="72" customFormat="1" outlineLevel="1" x14ac:dyDescent="0.2">
      <c r="B799" s="25"/>
      <c r="C799" s="23"/>
      <c r="D799" s="23"/>
      <c r="E799" s="24"/>
      <c r="F799" s="27" t="s">
        <v>343</v>
      </c>
      <c r="G799" s="340"/>
      <c r="H799" s="342"/>
      <c r="I799" s="343"/>
      <c r="J799" s="343"/>
      <c r="K799" s="344"/>
      <c r="L799" s="345"/>
      <c r="M799" s="346"/>
      <c r="N799" s="343"/>
      <c r="O799" s="343"/>
      <c r="P799" s="343"/>
      <c r="Q799" s="343"/>
      <c r="R799" s="343"/>
      <c r="S799" s="343"/>
      <c r="T799" s="343"/>
      <c r="U799" s="343"/>
      <c r="V799" s="347"/>
      <c r="W799" s="337"/>
      <c r="Y799" s="367"/>
    </row>
    <row r="800" spans="2:25" s="72" customFormat="1" x14ac:dyDescent="0.2">
      <c r="B800" s="25"/>
      <c r="C800" s="23"/>
      <c r="D800" s="23"/>
      <c r="E800" s="24" t="s">
        <v>344</v>
      </c>
      <c r="F800" s="24"/>
      <c r="G800" s="69">
        <f t="shared" ref="G800:W800" si="180">SUBTOTAL(9,G801:G802)</f>
        <v>0</v>
      </c>
      <c r="H800" s="66">
        <f t="shared" si="180"/>
        <v>0</v>
      </c>
      <c r="I800" s="66">
        <f t="shared" si="180"/>
        <v>0</v>
      </c>
      <c r="J800" s="66">
        <f t="shared" si="180"/>
        <v>0</v>
      </c>
      <c r="K800" s="67">
        <f t="shared" si="180"/>
        <v>0</v>
      </c>
      <c r="L800" s="51">
        <f t="shared" si="180"/>
        <v>0</v>
      </c>
      <c r="M800" s="34">
        <f t="shared" si="180"/>
        <v>0</v>
      </c>
      <c r="N800" s="34">
        <f t="shared" si="180"/>
        <v>0</v>
      </c>
      <c r="O800" s="34">
        <f t="shared" si="180"/>
        <v>0</v>
      </c>
      <c r="P800" s="34">
        <f t="shared" si="180"/>
        <v>0</v>
      </c>
      <c r="Q800" s="34">
        <f t="shared" si="180"/>
        <v>0</v>
      </c>
      <c r="R800" s="34">
        <f t="shared" si="180"/>
        <v>0</v>
      </c>
      <c r="S800" s="34">
        <f t="shared" si="180"/>
        <v>0</v>
      </c>
      <c r="T800" s="34">
        <f t="shared" si="180"/>
        <v>0</v>
      </c>
      <c r="U800" s="34">
        <f t="shared" si="180"/>
        <v>0</v>
      </c>
      <c r="V800" s="37">
        <f t="shared" si="180"/>
        <v>0</v>
      </c>
      <c r="W800" s="37">
        <f t="shared" si="180"/>
        <v>0</v>
      </c>
      <c r="Y800" s="370"/>
    </row>
    <row r="801" spans="2:25" s="72" customFormat="1" outlineLevel="1" x14ac:dyDescent="0.2">
      <c r="B801" s="25"/>
      <c r="C801" s="23"/>
      <c r="D801" s="23"/>
      <c r="E801" s="24"/>
      <c r="F801" s="27" t="s">
        <v>345</v>
      </c>
      <c r="G801" s="340"/>
      <c r="H801" s="342"/>
      <c r="I801" s="343"/>
      <c r="J801" s="343"/>
      <c r="K801" s="344"/>
      <c r="L801" s="345"/>
      <c r="M801" s="346"/>
      <c r="N801" s="343"/>
      <c r="O801" s="343"/>
      <c r="P801" s="343"/>
      <c r="Q801" s="343"/>
      <c r="R801" s="343"/>
      <c r="S801" s="343"/>
      <c r="T801" s="343"/>
      <c r="U801" s="343"/>
      <c r="V801" s="347"/>
      <c r="W801" s="337"/>
      <c r="Y801" s="367"/>
    </row>
    <row r="802" spans="2:25" s="72" customFormat="1" outlineLevel="1" x14ac:dyDescent="0.2">
      <c r="B802" s="25"/>
      <c r="C802" s="23"/>
      <c r="D802" s="23"/>
      <c r="E802" s="24"/>
      <c r="F802" s="27" t="s">
        <v>346</v>
      </c>
      <c r="G802" s="340"/>
      <c r="H802" s="342"/>
      <c r="I802" s="343"/>
      <c r="J802" s="343"/>
      <c r="K802" s="344"/>
      <c r="L802" s="345"/>
      <c r="M802" s="346"/>
      <c r="N802" s="343"/>
      <c r="O802" s="343"/>
      <c r="P802" s="343"/>
      <c r="Q802" s="343"/>
      <c r="R802" s="343"/>
      <c r="S802" s="343"/>
      <c r="T802" s="343"/>
      <c r="U802" s="343"/>
      <c r="V802" s="347"/>
      <c r="W802" s="337"/>
      <c r="Y802" s="367"/>
    </row>
    <row r="803" spans="2:25" s="72" customFormat="1" x14ac:dyDescent="0.2">
      <c r="B803" s="25"/>
      <c r="C803" s="23"/>
      <c r="D803" s="23" t="s">
        <v>63</v>
      </c>
      <c r="E803" s="24"/>
      <c r="F803" s="24"/>
      <c r="G803" s="69">
        <f>SUBTOTAL(9,G804:G806)</f>
        <v>0</v>
      </c>
      <c r="H803" s="70">
        <f t="shared" ref="H803:W803" si="181">SUBTOTAL(9,H804:H806)</f>
        <v>0</v>
      </c>
      <c r="I803" s="66">
        <f t="shared" si="181"/>
        <v>0</v>
      </c>
      <c r="J803" s="66">
        <f t="shared" si="181"/>
        <v>0</v>
      </c>
      <c r="K803" s="67">
        <f t="shared" si="181"/>
        <v>0</v>
      </c>
      <c r="L803" s="34">
        <f t="shared" si="181"/>
        <v>0</v>
      </c>
      <c r="M803" s="34">
        <f t="shared" si="181"/>
        <v>0</v>
      </c>
      <c r="N803" s="34">
        <f t="shared" si="181"/>
        <v>0</v>
      </c>
      <c r="O803" s="34">
        <f t="shared" si="181"/>
        <v>0</v>
      </c>
      <c r="P803" s="34">
        <f t="shared" si="181"/>
        <v>0</v>
      </c>
      <c r="Q803" s="34">
        <f t="shared" si="181"/>
        <v>0</v>
      </c>
      <c r="R803" s="34">
        <f t="shared" si="181"/>
        <v>0</v>
      </c>
      <c r="S803" s="34">
        <f t="shared" si="181"/>
        <v>0</v>
      </c>
      <c r="T803" s="34">
        <f t="shared" si="181"/>
        <v>0</v>
      </c>
      <c r="U803" s="34">
        <f t="shared" si="181"/>
        <v>0</v>
      </c>
      <c r="V803" s="34">
        <f t="shared" si="181"/>
        <v>0</v>
      </c>
      <c r="W803" s="33">
        <f t="shared" si="181"/>
        <v>0</v>
      </c>
      <c r="Y803" s="370"/>
    </row>
    <row r="804" spans="2:25" s="72" customFormat="1" outlineLevel="1" x14ac:dyDescent="0.2">
      <c r="B804" s="25"/>
      <c r="C804" s="23"/>
      <c r="D804" s="23"/>
      <c r="E804" s="24"/>
      <c r="F804" s="27" t="s">
        <v>190</v>
      </c>
      <c r="G804" s="340"/>
      <c r="H804" s="342"/>
      <c r="I804" s="343"/>
      <c r="J804" s="343"/>
      <c r="K804" s="344"/>
      <c r="L804" s="345"/>
      <c r="M804" s="346"/>
      <c r="N804" s="343"/>
      <c r="O804" s="343"/>
      <c r="P804" s="343"/>
      <c r="Q804" s="343"/>
      <c r="R804" s="343"/>
      <c r="S804" s="343"/>
      <c r="T804" s="343"/>
      <c r="U804" s="343"/>
      <c r="V804" s="347"/>
      <c r="W804" s="337"/>
      <c r="Y804" s="367"/>
    </row>
    <row r="805" spans="2:25" s="72" customFormat="1" outlineLevel="1" x14ac:dyDescent="0.2">
      <c r="B805" s="25"/>
      <c r="C805" s="23"/>
      <c r="D805" s="23"/>
      <c r="E805" s="24"/>
      <c r="F805" s="27" t="s">
        <v>191</v>
      </c>
      <c r="G805" s="340"/>
      <c r="H805" s="342"/>
      <c r="I805" s="343"/>
      <c r="J805" s="343"/>
      <c r="K805" s="344"/>
      <c r="L805" s="345"/>
      <c r="M805" s="346"/>
      <c r="N805" s="343"/>
      <c r="O805" s="343"/>
      <c r="P805" s="343"/>
      <c r="Q805" s="343"/>
      <c r="R805" s="343"/>
      <c r="S805" s="343"/>
      <c r="T805" s="343"/>
      <c r="U805" s="343"/>
      <c r="V805" s="347"/>
      <c r="W805" s="337"/>
      <c r="Y805" s="367"/>
    </row>
    <row r="806" spans="2:25" s="72" customFormat="1" outlineLevel="1" x14ac:dyDescent="0.2">
      <c r="B806" s="25"/>
      <c r="C806" s="23"/>
      <c r="D806" s="23"/>
      <c r="E806" s="24"/>
      <c r="F806" s="27" t="s">
        <v>189</v>
      </c>
      <c r="G806" s="340"/>
      <c r="H806" s="342"/>
      <c r="I806" s="343"/>
      <c r="J806" s="343"/>
      <c r="K806" s="344"/>
      <c r="L806" s="345"/>
      <c r="M806" s="346"/>
      <c r="N806" s="343"/>
      <c r="O806" s="343"/>
      <c r="P806" s="343"/>
      <c r="Q806" s="343"/>
      <c r="R806" s="343"/>
      <c r="S806" s="343"/>
      <c r="T806" s="343"/>
      <c r="U806" s="343"/>
      <c r="V806" s="347"/>
      <c r="W806" s="337"/>
      <c r="Y806" s="367"/>
    </row>
    <row r="807" spans="2:25" s="72" customFormat="1" x14ac:dyDescent="0.2">
      <c r="B807" s="25"/>
      <c r="C807" s="64"/>
      <c r="D807" s="23" t="s">
        <v>192</v>
      </c>
      <c r="E807" s="24"/>
      <c r="F807" s="24"/>
      <c r="G807" s="69">
        <f>SUBTOTAL(9,G808:G809)</f>
        <v>0</v>
      </c>
      <c r="H807" s="70"/>
      <c r="I807" s="66"/>
      <c r="J807" s="66"/>
      <c r="K807" s="67"/>
      <c r="L807" s="51"/>
      <c r="M807" s="34"/>
      <c r="N807" s="34"/>
      <c r="O807" s="34"/>
      <c r="P807" s="34"/>
      <c r="Q807" s="34"/>
      <c r="R807" s="34"/>
      <c r="S807" s="34"/>
      <c r="T807" s="34"/>
      <c r="U807" s="34"/>
      <c r="V807" s="37"/>
      <c r="W807" s="37"/>
      <c r="Y807" s="370"/>
    </row>
    <row r="808" spans="2:25" s="72" customFormat="1" outlineLevel="1" x14ac:dyDescent="0.2">
      <c r="B808" s="25"/>
      <c r="C808" s="23"/>
      <c r="D808" s="23"/>
      <c r="E808" s="24"/>
      <c r="F808" s="27" t="s">
        <v>193</v>
      </c>
      <c r="G808" s="340"/>
      <c r="H808" s="70"/>
      <c r="I808" s="66"/>
      <c r="J808" s="66"/>
      <c r="K808" s="67"/>
      <c r="L808" s="51"/>
      <c r="M808" s="34"/>
      <c r="N808" s="34"/>
      <c r="O808" s="34"/>
      <c r="P808" s="34"/>
      <c r="Q808" s="34"/>
      <c r="R808" s="34"/>
      <c r="S808" s="34"/>
      <c r="T808" s="34"/>
      <c r="U808" s="34"/>
      <c r="V808" s="37"/>
      <c r="W808" s="37"/>
      <c r="Y808" s="367"/>
    </row>
    <row r="809" spans="2:25" s="72" customFormat="1" outlineLevel="1" x14ac:dyDescent="0.2">
      <c r="B809" s="25"/>
      <c r="C809" s="23"/>
      <c r="D809" s="23"/>
      <c r="E809" s="24"/>
      <c r="F809" s="27" t="s">
        <v>194</v>
      </c>
      <c r="G809" s="340"/>
      <c r="H809" s="70"/>
      <c r="I809" s="66"/>
      <c r="J809" s="66"/>
      <c r="K809" s="67"/>
      <c r="L809" s="51"/>
      <c r="M809" s="34"/>
      <c r="N809" s="34"/>
      <c r="O809" s="34"/>
      <c r="P809" s="34"/>
      <c r="Q809" s="34"/>
      <c r="R809" s="34"/>
      <c r="S809" s="34"/>
      <c r="T809" s="34"/>
      <c r="U809" s="34"/>
      <c r="V809" s="37"/>
      <c r="W809" s="37"/>
      <c r="Y809" s="367"/>
    </row>
    <row r="810" spans="2:25" s="72" customFormat="1" outlineLevel="1" x14ac:dyDescent="0.2">
      <c r="B810" s="25"/>
      <c r="C810" s="24"/>
      <c r="D810" s="23"/>
      <c r="E810" s="64"/>
      <c r="F810" s="24"/>
      <c r="G810" s="435"/>
      <c r="H810" s="70"/>
      <c r="I810" s="66"/>
      <c r="J810" s="66"/>
      <c r="K810" s="67"/>
      <c r="L810" s="34"/>
      <c r="M810" s="34"/>
      <c r="N810" s="34"/>
      <c r="O810" s="34"/>
      <c r="P810" s="34"/>
      <c r="Q810" s="34"/>
      <c r="R810" s="34"/>
      <c r="S810" s="34"/>
      <c r="T810" s="34"/>
      <c r="U810" s="34"/>
      <c r="V810" s="34"/>
      <c r="W810" s="33"/>
      <c r="Y810" s="584"/>
    </row>
    <row r="811" spans="2:25" s="72" customFormat="1" outlineLevel="1" x14ac:dyDescent="0.2">
      <c r="B811" s="25"/>
      <c r="C811" s="23" t="s">
        <v>479</v>
      </c>
      <c r="D811" s="23"/>
      <c r="E811" s="64"/>
      <c r="F811" s="24"/>
      <c r="G811" s="435">
        <f>SUBTOTAL(9,G812:G814)</f>
        <v>0</v>
      </c>
      <c r="H811" s="70">
        <f t="shared" ref="H811:W811" si="182">SUBTOTAL(9,H812:H814)</f>
        <v>0</v>
      </c>
      <c r="I811" s="66">
        <f t="shared" si="182"/>
        <v>0</v>
      </c>
      <c r="J811" s="66">
        <f t="shared" si="182"/>
        <v>0</v>
      </c>
      <c r="K811" s="67">
        <f t="shared" si="182"/>
        <v>0</v>
      </c>
      <c r="L811" s="34">
        <f t="shared" si="182"/>
        <v>0</v>
      </c>
      <c r="M811" s="34">
        <f t="shared" si="182"/>
        <v>0</v>
      </c>
      <c r="N811" s="34">
        <f t="shared" si="182"/>
        <v>0</v>
      </c>
      <c r="O811" s="34">
        <f t="shared" si="182"/>
        <v>0</v>
      </c>
      <c r="P811" s="34">
        <f t="shared" si="182"/>
        <v>0</v>
      </c>
      <c r="Q811" s="34">
        <f t="shared" si="182"/>
        <v>0</v>
      </c>
      <c r="R811" s="34">
        <f t="shared" si="182"/>
        <v>0</v>
      </c>
      <c r="S811" s="34">
        <f t="shared" si="182"/>
        <v>0</v>
      </c>
      <c r="T811" s="34">
        <f t="shared" si="182"/>
        <v>0</v>
      </c>
      <c r="U811" s="34">
        <f t="shared" si="182"/>
        <v>0</v>
      </c>
      <c r="V811" s="34">
        <f t="shared" si="182"/>
        <v>0</v>
      </c>
      <c r="W811" s="33">
        <f t="shared" si="182"/>
        <v>0</v>
      </c>
      <c r="Y811" s="583"/>
    </row>
    <row r="812" spans="2:25" s="72" customFormat="1" outlineLevel="1" x14ac:dyDescent="0.2">
      <c r="B812" s="25"/>
      <c r="C812" s="24"/>
      <c r="D812" s="23"/>
      <c r="E812" s="64"/>
      <c r="F812" s="434" t="s">
        <v>474</v>
      </c>
      <c r="G812" s="337"/>
      <c r="H812" s="342"/>
      <c r="I812" s="343"/>
      <c r="J812" s="343"/>
      <c r="K812" s="344"/>
      <c r="L812" s="345"/>
      <c r="M812" s="346"/>
      <c r="N812" s="343"/>
      <c r="O812" s="343"/>
      <c r="P812" s="343"/>
      <c r="Q812" s="343"/>
      <c r="R812" s="343"/>
      <c r="S812" s="343"/>
      <c r="T812" s="343"/>
      <c r="U812" s="343"/>
      <c r="V812" s="347"/>
      <c r="W812" s="337"/>
      <c r="Y812" s="367"/>
    </row>
    <row r="813" spans="2:25" s="72" customFormat="1" outlineLevel="1" x14ac:dyDescent="0.2">
      <c r="B813" s="25"/>
      <c r="C813" s="24"/>
      <c r="D813" s="23"/>
      <c r="E813" s="64"/>
      <c r="F813" s="434" t="s">
        <v>475</v>
      </c>
      <c r="G813" s="337"/>
      <c r="H813" s="342"/>
      <c r="I813" s="343"/>
      <c r="J813" s="343"/>
      <c r="K813" s="344"/>
      <c r="L813" s="345"/>
      <c r="M813" s="346"/>
      <c r="N813" s="343"/>
      <c r="O813" s="343"/>
      <c r="P813" s="343"/>
      <c r="Q813" s="343"/>
      <c r="R813" s="343"/>
      <c r="S813" s="343"/>
      <c r="T813" s="343"/>
      <c r="U813" s="343"/>
      <c r="V813" s="347"/>
      <c r="W813" s="337"/>
      <c r="Y813" s="367"/>
    </row>
    <row r="814" spans="2:25" s="72" customFormat="1" outlineLevel="1" x14ac:dyDescent="0.2">
      <c r="B814" s="25"/>
      <c r="C814" s="24"/>
      <c r="D814" s="23"/>
      <c r="E814" s="64"/>
      <c r="F814" s="434" t="s">
        <v>476</v>
      </c>
      <c r="G814" s="337"/>
      <c r="H814" s="342"/>
      <c r="I814" s="343"/>
      <c r="J814" s="343"/>
      <c r="K814" s="344"/>
      <c r="L814" s="345"/>
      <c r="M814" s="346"/>
      <c r="N814" s="343"/>
      <c r="O814" s="343"/>
      <c r="P814" s="343"/>
      <c r="Q814" s="343"/>
      <c r="R814" s="343"/>
      <c r="S814" s="343"/>
      <c r="T814" s="343"/>
      <c r="U814" s="343"/>
      <c r="V814" s="347"/>
      <c r="W814" s="337"/>
      <c r="Y814" s="367"/>
    </row>
    <row r="815" spans="2:25" s="72" customFormat="1" x14ac:dyDescent="0.2">
      <c r="B815" s="25"/>
      <c r="C815" s="23"/>
      <c r="D815" s="23"/>
      <c r="E815" s="24"/>
      <c r="F815" s="24"/>
      <c r="G815" s="69"/>
      <c r="H815" s="66"/>
      <c r="I815" s="66"/>
      <c r="J815" s="66"/>
      <c r="K815" s="67"/>
      <c r="L815" s="51"/>
      <c r="M815" s="34"/>
      <c r="N815" s="34"/>
      <c r="O815" s="34"/>
      <c r="P815" s="34"/>
      <c r="Q815" s="34"/>
      <c r="R815" s="34"/>
      <c r="S815" s="34"/>
      <c r="T815" s="34"/>
      <c r="U815" s="34"/>
      <c r="V815" s="37"/>
      <c r="W815" s="37"/>
      <c r="Y815" s="366"/>
    </row>
    <row r="816" spans="2:25" s="150" customFormat="1" ht="16.5" thickBot="1" x14ac:dyDescent="0.25">
      <c r="B816" s="79" t="s">
        <v>310</v>
      </c>
      <c r="C816" s="80"/>
      <c r="D816" s="80"/>
      <c r="E816" s="80"/>
      <c r="F816" s="80"/>
      <c r="G816" s="81">
        <f>SUBTOTAL(9,G576:G815)</f>
        <v>0</v>
      </c>
      <c r="H816" s="82">
        <f t="shared" ref="H816:W816" si="183">SUBTOTAL(9,H576:H815)</f>
        <v>0</v>
      </c>
      <c r="I816" s="82">
        <f t="shared" si="183"/>
        <v>0</v>
      </c>
      <c r="J816" s="82">
        <f t="shared" si="183"/>
        <v>0</v>
      </c>
      <c r="K816" s="465">
        <f t="shared" si="183"/>
        <v>0</v>
      </c>
      <c r="L816" s="83">
        <f t="shared" si="183"/>
        <v>0</v>
      </c>
      <c r="M816" s="84">
        <f t="shared" si="183"/>
        <v>0</v>
      </c>
      <c r="N816" s="84">
        <f t="shared" si="183"/>
        <v>0</v>
      </c>
      <c r="O816" s="84">
        <f t="shared" si="183"/>
        <v>0</v>
      </c>
      <c r="P816" s="84">
        <f t="shared" si="183"/>
        <v>0</v>
      </c>
      <c r="Q816" s="84">
        <f t="shared" si="183"/>
        <v>0</v>
      </c>
      <c r="R816" s="84">
        <f t="shared" si="183"/>
        <v>0</v>
      </c>
      <c r="S816" s="84">
        <f t="shared" si="183"/>
        <v>0</v>
      </c>
      <c r="T816" s="84">
        <f t="shared" si="183"/>
        <v>0</v>
      </c>
      <c r="U816" s="84">
        <f t="shared" si="183"/>
        <v>0</v>
      </c>
      <c r="V816" s="85">
        <f t="shared" si="183"/>
        <v>0</v>
      </c>
      <c r="W816" s="85">
        <f t="shared" si="183"/>
        <v>0</v>
      </c>
      <c r="Y816" s="371"/>
    </row>
    <row r="817" spans="2:25" s="72" customFormat="1" ht="13.5" thickBot="1" x14ac:dyDescent="0.25">
      <c r="B817" s="1"/>
      <c r="C817" s="1"/>
      <c r="D817" s="1"/>
      <c r="E817" s="1"/>
      <c r="F817" s="1"/>
      <c r="G817" s="155"/>
      <c r="H817" s="155"/>
      <c r="I817" s="155"/>
      <c r="J817" s="155"/>
      <c r="K817" s="155"/>
      <c r="L817" s="155"/>
      <c r="M817" s="155"/>
      <c r="N817" s="155"/>
      <c r="O817" s="155"/>
      <c r="P817" s="155"/>
      <c r="Q817" s="155"/>
      <c r="R817" s="155"/>
      <c r="S817" s="155"/>
      <c r="T817" s="155"/>
      <c r="U817" s="155"/>
      <c r="V817" s="155"/>
      <c r="W817" s="155"/>
      <c r="Y817" s="372"/>
    </row>
    <row r="818" spans="2:25" s="129" customFormat="1" ht="16.5" thickBot="1" x14ac:dyDescent="0.25">
      <c r="B818" s="324" t="s">
        <v>467</v>
      </c>
      <c r="C818" s="133"/>
      <c r="D818" s="133"/>
      <c r="E818" s="133"/>
      <c r="F818" s="396"/>
      <c r="G818" s="399"/>
      <c r="H818" s="88"/>
      <c r="I818" s="88"/>
      <c r="J818" s="88"/>
      <c r="K818" s="91"/>
      <c r="L818" s="88"/>
      <c r="M818" s="90"/>
      <c r="N818" s="88"/>
      <c r="O818" s="88"/>
      <c r="P818" s="88"/>
      <c r="Q818" s="88"/>
      <c r="R818" s="88"/>
      <c r="S818" s="88"/>
      <c r="T818" s="88"/>
      <c r="U818" s="88"/>
      <c r="V818" s="88"/>
      <c r="W818" s="87"/>
      <c r="Y818" s="87"/>
    </row>
    <row r="819" spans="2:25" s="129" customFormat="1" ht="12.75" customHeight="1" x14ac:dyDescent="0.2">
      <c r="B819" s="595"/>
      <c r="C819" s="596" t="s">
        <v>413</v>
      </c>
      <c r="D819" s="257"/>
      <c r="E819" s="257"/>
      <c r="F819" s="597"/>
      <c r="G819" s="657"/>
      <c r="H819" s="51">
        <f t="shared" ref="H819:V819" si="184">SUBTOTAL(9,H820:H821)</f>
        <v>0</v>
      </c>
      <c r="I819" s="34">
        <f t="shared" si="184"/>
        <v>0</v>
      </c>
      <c r="J819" s="34">
        <f t="shared" si="184"/>
        <v>0</v>
      </c>
      <c r="K819" s="37">
        <f t="shared" si="184"/>
        <v>0</v>
      </c>
      <c r="L819" s="51">
        <f t="shared" si="184"/>
        <v>0</v>
      </c>
      <c r="M819" s="36">
        <f t="shared" si="184"/>
        <v>0</v>
      </c>
      <c r="N819" s="34">
        <f t="shared" si="184"/>
        <v>0</v>
      </c>
      <c r="O819" s="34">
        <f t="shared" si="184"/>
        <v>0</v>
      </c>
      <c r="P819" s="34">
        <f t="shared" si="184"/>
        <v>0</v>
      </c>
      <c r="Q819" s="34">
        <f t="shared" si="184"/>
        <v>0</v>
      </c>
      <c r="R819" s="34">
        <f t="shared" si="184"/>
        <v>0</v>
      </c>
      <c r="S819" s="34">
        <f t="shared" si="184"/>
        <v>0</v>
      </c>
      <c r="T819" s="34">
        <f t="shared" si="184"/>
        <v>0</v>
      </c>
      <c r="U819" s="34">
        <f t="shared" si="184"/>
        <v>0</v>
      </c>
      <c r="V819" s="34">
        <f t="shared" si="184"/>
        <v>0</v>
      </c>
      <c r="W819" s="657"/>
      <c r="Y819" s="426"/>
    </row>
    <row r="820" spans="2:25" s="129" customFormat="1" ht="12.75" customHeight="1" x14ac:dyDescent="0.2">
      <c r="B820" s="256"/>
      <c r="C820" s="257"/>
      <c r="D820" s="257"/>
      <c r="E820" s="257"/>
      <c r="F820" s="433" t="s">
        <v>414</v>
      </c>
      <c r="G820" s="658"/>
      <c r="H820" s="402"/>
      <c r="I820" s="403"/>
      <c r="J820" s="403"/>
      <c r="K820" s="404"/>
      <c r="L820" s="405"/>
      <c r="M820" s="406"/>
      <c r="N820" s="407"/>
      <c r="O820" s="407"/>
      <c r="P820" s="407"/>
      <c r="Q820" s="407"/>
      <c r="R820" s="407"/>
      <c r="S820" s="407"/>
      <c r="T820" s="407"/>
      <c r="U820" s="407"/>
      <c r="V820" s="408"/>
      <c r="W820" s="658"/>
      <c r="X820" s="72"/>
      <c r="Y820" s="367"/>
    </row>
    <row r="821" spans="2:25" s="129" customFormat="1" ht="12.75" customHeight="1" x14ac:dyDescent="0.2">
      <c r="B821" s="256"/>
      <c r="C821" s="257"/>
      <c r="D821" s="257"/>
      <c r="E821" s="257"/>
      <c r="F821" s="433" t="s">
        <v>415</v>
      </c>
      <c r="G821" s="658"/>
      <c r="H821" s="402"/>
      <c r="I821" s="403"/>
      <c r="J821" s="403"/>
      <c r="K821" s="404"/>
      <c r="L821" s="405"/>
      <c r="M821" s="406"/>
      <c r="N821" s="407"/>
      <c r="O821" s="407"/>
      <c r="P821" s="407"/>
      <c r="Q821" s="407"/>
      <c r="R821" s="407"/>
      <c r="S821" s="407"/>
      <c r="T821" s="407"/>
      <c r="U821" s="407"/>
      <c r="V821" s="408"/>
      <c r="W821" s="658"/>
      <c r="X821" s="72"/>
      <c r="Y821" s="367"/>
    </row>
    <row r="822" spans="2:25" s="129" customFormat="1" ht="12.75" customHeight="1" x14ac:dyDescent="0.2">
      <c r="B822" s="256"/>
      <c r="C822" s="257"/>
      <c r="D822" s="257"/>
      <c r="E822" s="257"/>
      <c r="F822" s="590"/>
      <c r="G822" s="658"/>
      <c r="H822" s="66"/>
      <c r="I822" s="66"/>
      <c r="J822" s="66"/>
      <c r="K822" s="67"/>
      <c r="L822" s="34"/>
      <c r="M822" s="34"/>
      <c r="N822" s="34"/>
      <c r="O822" s="34"/>
      <c r="P822" s="34"/>
      <c r="Q822" s="34"/>
      <c r="R822" s="34"/>
      <c r="S822" s="34"/>
      <c r="T822" s="34"/>
      <c r="U822" s="34"/>
      <c r="V822" s="34"/>
      <c r="W822" s="658"/>
      <c r="X822" s="72"/>
      <c r="Y822" s="368"/>
    </row>
    <row r="823" spans="2:25" s="129" customFormat="1" ht="15" x14ac:dyDescent="0.2">
      <c r="B823" s="589"/>
      <c r="C823" s="598" t="s">
        <v>417</v>
      </c>
      <c r="D823" s="23"/>
      <c r="E823" s="64"/>
      <c r="F823" s="590"/>
      <c r="G823" s="658"/>
      <c r="H823" s="415"/>
      <c r="I823" s="394"/>
      <c r="J823" s="394"/>
      <c r="K823" s="398"/>
      <c r="L823" s="415"/>
      <c r="M823" s="395"/>
      <c r="N823" s="394"/>
      <c r="O823" s="394"/>
      <c r="P823" s="394"/>
      <c r="Q823" s="394"/>
      <c r="R823" s="394"/>
      <c r="S823" s="394"/>
      <c r="T823" s="394"/>
      <c r="U823" s="394"/>
      <c r="V823" s="394"/>
      <c r="W823" s="658"/>
      <c r="Y823" s="426"/>
    </row>
    <row r="824" spans="2:25" s="129" customFormat="1" ht="12.75" customHeight="1" x14ac:dyDescent="0.2">
      <c r="B824" s="256"/>
      <c r="C824" s="257"/>
      <c r="D824" s="23" t="s">
        <v>13</v>
      </c>
      <c r="E824" s="64"/>
      <c r="F824" s="590"/>
      <c r="G824" s="658"/>
      <c r="H824" s="51">
        <f t="shared" ref="H824:V824" si="185">SUBTOTAL(9,H825:H828)</f>
        <v>0</v>
      </c>
      <c r="I824" s="34">
        <f t="shared" si="185"/>
        <v>0</v>
      </c>
      <c r="J824" s="34">
        <f t="shared" si="185"/>
        <v>0</v>
      </c>
      <c r="K824" s="37">
        <f t="shared" si="185"/>
        <v>0</v>
      </c>
      <c r="L824" s="51">
        <f t="shared" si="185"/>
        <v>0</v>
      </c>
      <c r="M824" s="36">
        <f t="shared" si="185"/>
        <v>0</v>
      </c>
      <c r="N824" s="34">
        <f t="shared" si="185"/>
        <v>0</v>
      </c>
      <c r="O824" s="34">
        <f t="shared" si="185"/>
        <v>0</v>
      </c>
      <c r="P824" s="34">
        <f t="shared" si="185"/>
        <v>0</v>
      </c>
      <c r="Q824" s="34">
        <f t="shared" si="185"/>
        <v>0</v>
      </c>
      <c r="R824" s="34">
        <f t="shared" si="185"/>
        <v>0</v>
      </c>
      <c r="S824" s="34">
        <f t="shared" si="185"/>
        <v>0</v>
      </c>
      <c r="T824" s="34">
        <f t="shared" si="185"/>
        <v>0</v>
      </c>
      <c r="U824" s="34">
        <f t="shared" si="185"/>
        <v>0</v>
      </c>
      <c r="V824" s="34">
        <f t="shared" si="185"/>
        <v>0</v>
      </c>
      <c r="W824" s="658"/>
      <c r="Y824" s="426"/>
    </row>
    <row r="825" spans="2:25" s="129" customFormat="1" ht="12.75" customHeight="1" outlineLevel="1" x14ac:dyDescent="0.2">
      <c r="B825" s="256"/>
      <c r="C825" s="257"/>
      <c r="D825" s="23"/>
      <c r="E825" s="24"/>
      <c r="F825" s="433" t="s">
        <v>418</v>
      </c>
      <c r="G825" s="658"/>
      <c r="H825" s="414"/>
      <c r="I825" s="403"/>
      <c r="J825" s="403"/>
      <c r="K825" s="404"/>
      <c r="L825" s="416"/>
      <c r="M825" s="406"/>
      <c r="N825" s="407"/>
      <c r="O825" s="407"/>
      <c r="P825" s="407"/>
      <c r="Q825" s="407"/>
      <c r="R825" s="407"/>
      <c r="S825" s="407"/>
      <c r="T825" s="407"/>
      <c r="U825" s="407"/>
      <c r="V825" s="408"/>
      <c r="W825" s="658"/>
      <c r="X825" s="72"/>
      <c r="Y825" s="367"/>
    </row>
    <row r="826" spans="2:25" s="129" customFormat="1" ht="12.75" customHeight="1" outlineLevel="1" x14ac:dyDescent="0.2">
      <c r="B826" s="256"/>
      <c r="C826" s="257"/>
      <c r="D826" s="23"/>
      <c r="E826" s="24"/>
      <c r="F826" s="433" t="s">
        <v>419</v>
      </c>
      <c r="G826" s="658"/>
      <c r="H826" s="414"/>
      <c r="I826" s="403"/>
      <c r="J826" s="403"/>
      <c r="K826" s="404"/>
      <c r="L826" s="416"/>
      <c r="M826" s="406"/>
      <c r="N826" s="407"/>
      <c r="O826" s="407"/>
      <c r="P826" s="407"/>
      <c r="Q826" s="407"/>
      <c r="R826" s="407"/>
      <c r="S826" s="407"/>
      <c r="T826" s="407"/>
      <c r="U826" s="407"/>
      <c r="V826" s="408"/>
      <c r="W826" s="658"/>
      <c r="X826" s="72"/>
      <c r="Y826" s="367"/>
    </row>
    <row r="827" spans="2:25" s="129" customFormat="1" ht="12.75" customHeight="1" outlineLevel="1" x14ac:dyDescent="0.2">
      <c r="B827" s="256"/>
      <c r="C827" s="257"/>
      <c r="D827" s="23"/>
      <c r="E827" s="24"/>
      <c r="F827" s="433" t="s">
        <v>420</v>
      </c>
      <c r="G827" s="658"/>
      <c r="H827" s="414"/>
      <c r="I827" s="403"/>
      <c r="J827" s="403"/>
      <c r="K827" s="404"/>
      <c r="L827" s="416"/>
      <c r="M827" s="406"/>
      <c r="N827" s="407"/>
      <c r="O827" s="407"/>
      <c r="P827" s="407"/>
      <c r="Q827" s="407"/>
      <c r="R827" s="407"/>
      <c r="S827" s="407"/>
      <c r="T827" s="407"/>
      <c r="U827" s="407"/>
      <c r="V827" s="408"/>
      <c r="W827" s="658"/>
      <c r="X827" s="72"/>
      <c r="Y827" s="367"/>
    </row>
    <row r="828" spans="2:25" s="129" customFormat="1" ht="12.75" customHeight="1" outlineLevel="1" x14ac:dyDescent="0.2">
      <c r="B828" s="256"/>
      <c r="C828" s="257"/>
      <c r="D828" s="23"/>
      <c r="E828" s="24"/>
      <c r="F828" s="433" t="s">
        <v>421</v>
      </c>
      <c r="G828" s="658"/>
      <c r="H828" s="414"/>
      <c r="I828" s="403"/>
      <c r="J828" s="403"/>
      <c r="K828" s="404"/>
      <c r="L828" s="416"/>
      <c r="M828" s="406"/>
      <c r="N828" s="407"/>
      <c r="O828" s="407"/>
      <c r="P828" s="407"/>
      <c r="Q828" s="407"/>
      <c r="R828" s="407"/>
      <c r="S828" s="407"/>
      <c r="T828" s="407"/>
      <c r="U828" s="407"/>
      <c r="V828" s="408"/>
      <c r="W828" s="658"/>
      <c r="X828" s="72"/>
      <c r="Y828" s="367"/>
    </row>
    <row r="829" spans="2:25" s="129" customFormat="1" ht="12.75" customHeight="1" x14ac:dyDescent="0.2">
      <c r="B829" s="256"/>
      <c r="C829" s="257"/>
      <c r="D829" s="23" t="s">
        <v>25</v>
      </c>
      <c r="E829" s="64"/>
      <c r="F829" s="590"/>
      <c r="G829" s="658"/>
      <c r="H829" s="51">
        <f t="shared" ref="H829:V829" si="186">SUBTOTAL(9,H830:H833)</f>
        <v>0</v>
      </c>
      <c r="I829" s="34">
        <f t="shared" si="186"/>
        <v>0</v>
      </c>
      <c r="J829" s="34">
        <f t="shared" si="186"/>
        <v>0</v>
      </c>
      <c r="K829" s="37">
        <f t="shared" si="186"/>
        <v>0</v>
      </c>
      <c r="L829" s="51">
        <f t="shared" si="186"/>
        <v>0</v>
      </c>
      <c r="M829" s="36">
        <f t="shared" si="186"/>
        <v>0</v>
      </c>
      <c r="N829" s="34">
        <f t="shared" si="186"/>
        <v>0</v>
      </c>
      <c r="O829" s="34">
        <f t="shared" si="186"/>
        <v>0</v>
      </c>
      <c r="P829" s="34">
        <f t="shared" si="186"/>
        <v>0</v>
      </c>
      <c r="Q829" s="34">
        <f t="shared" si="186"/>
        <v>0</v>
      </c>
      <c r="R829" s="34">
        <f t="shared" si="186"/>
        <v>0</v>
      </c>
      <c r="S829" s="34">
        <f t="shared" si="186"/>
        <v>0</v>
      </c>
      <c r="T829" s="34">
        <f t="shared" si="186"/>
        <v>0</v>
      </c>
      <c r="U829" s="34">
        <f t="shared" si="186"/>
        <v>0</v>
      </c>
      <c r="V829" s="34">
        <f t="shared" si="186"/>
        <v>0</v>
      </c>
      <c r="W829" s="658"/>
      <c r="Y829" s="426"/>
    </row>
    <row r="830" spans="2:25" s="129" customFormat="1" ht="12.75" customHeight="1" outlineLevel="1" x14ac:dyDescent="0.2">
      <c r="B830" s="256"/>
      <c r="C830" s="257"/>
      <c r="D830" s="23"/>
      <c r="E830" s="64"/>
      <c r="F830" s="433" t="s">
        <v>418</v>
      </c>
      <c r="G830" s="658"/>
      <c r="H830" s="414"/>
      <c r="I830" s="403"/>
      <c r="J830" s="403"/>
      <c r="K830" s="404"/>
      <c r="L830" s="416"/>
      <c r="M830" s="406"/>
      <c r="N830" s="407"/>
      <c r="O830" s="407"/>
      <c r="P830" s="407"/>
      <c r="Q830" s="407"/>
      <c r="R830" s="407"/>
      <c r="S830" s="407"/>
      <c r="T830" s="407"/>
      <c r="U830" s="407"/>
      <c r="V830" s="408"/>
      <c r="W830" s="658"/>
      <c r="X830" s="72"/>
      <c r="Y830" s="367"/>
    </row>
    <row r="831" spans="2:25" s="129" customFormat="1" ht="12.75" customHeight="1" outlineLevel="1" x14ac:dyDescent="0.2">
      <c r="B831" s="256"/>
      <c r="C831" s="257"/>
      <c r="D831" s="23"/>
      <c r="E831" s="64"/>
      <c r="F831" s="433" t="s">
        <v>419</v>
      </c>
      <c r="G831" s="658"/>
      <c r="H831" s="414"/>
      <c r="I831" s="403"/>
      <c r="J831" s="403"/>
      <c r="K831" s="404"/>
      <c r="L831" s="416"/>
      <c r="M831" s="406"/>
      <c r="N831" s="407"/>
      <c r="O831" s="407"/>
      <c r="P831" s="407"/>
      <c r="Q831" s="407"/>
      <c r="R831" s="407"/>
      <c r="S831" s="407"/>
      <c r="T831" s="407"/>
      <c r="U831" s="407"/>
      <c r="V831" s="408"/>
      <c r="W831" s="658"/>
      <c r="X831" s="72"/>
      <c r="Y831" s="367"/>
    </row>
    <row r="832" spans="2:25" s="129" customFormat="1" ht="12.75" customHeight="1" outlineLevel="1" x14ac:dyDescent="0.2">
      <c r="B832" s="256"/>
      <c r="C832" s="257"/>
      <c r="D832" s="23"/>
      <c r="E832" s="64"/>
      <c r="F832" s="433" t="s">
        <v>420</v>
      </c>
      <c r="G832" s="658"/>
      <c r="H832" s="414"/>
      <c r="I832" s="403"/>
      <c r="J832" s="403"/>
      <c r="K832" s="404"/>
      <c r="L832" s="416"/>
      <c r="M832" s="406"/>
      <c r="N832" s="407"/>
      <c r="O832" s="407"/>
      <c r="P832" s="407"/>
      <c r="Q832" s="407"/>
      <c r="R832" s="407"/>
      <c r="S832" s="407"/>
      <c r="T832" s="407"/>
      <c r="U832" s="407"/>
      <c r="V832" s="408"/>
      <c r="W832" s="658"/>
      <c r="X832" s="72"/>
      <c r="Y832" s="367"/>
    </row>
    <row r="833" spans="2:25" s="129" customFormat="1" ht="12.75" customHeight="1" outlineLevel="1" x14ac:dyDescent="0.2">
      <c r="B833" s="256"/>
      <c r="C833" s="257"/>
      <c r="D833" s="23"/>
      <c r="E833" s="64"/>
      <c r="F833" s="433" t="s">
        <v>421</v>
      </c>
      <c r="G833" s="658"/>
      <c r="H833" s="414"/>
      <c r="I833" s="403"/>
      <c r="J833" s="403"/>
      <c r="K833" s="404"/>
      <c r="L833" s="416"/>
      <c r="M833" s="406"/>
      <c r="N833" s="407"/>
      <c r="O833" s="407"/>
      <c r="P833" s="407"/>
      <c r="Q833" s="407"/>
      <c r="R833" s="407"/>
      <c r="S833" s="407"/>
      <c r="T833" s="407"/>
      <c r="U833" s="407"/>
      <c r="V833" s="408"/>
      <c r="W833" s="658"/>
      <c r="X833" s="72"/>
      <c r="Y833" s="367"/>
    </row>
    <row r="834" spans="2:25" s="129" customFormat="1" ht="12.75" customHeight="1" x14ac:dyDescent="0.2">
      <c r="B834" s="256"/>
      <c r="C834" s="257"/>
      <c r="D834" s="23" t="s">
        <v>422</v>
      </c>
      <c r="E834" s="64"/>
      <c r="F834" s="590"/>
      <c r="G834" s="658"/>
      <c r="H834" s="51">
        <f t="shared" ref="H834:V834" si="187">SUBTOTAL(9,H835:H836)</f>
        <v>0</v>
      </c>
      <c r="I834" s="34">
        <f t="shared" si="187"/>
        <v>0</v>
      </c>
      <c r="J834" s="34">
        <f t="shared" si="187"/>
        <v>0</v>
      </c>
      <c r="K834" s="37">
        <f t="shared" si="187"/>
        <v>0</v>
      </c>
      <c r="L834" s="51">
        <f t="shared" si="187"/>
        <v>0</v>
      </c>
      <c r="M834" s="36">
        <f t="shared" si="187"/>
        <v>0</v>
      </c>
      <c r="N834" s="34">
        <f t="shared" si="187"/>
        <v>0</v>
      </c>
      <c r="O834" s="34">
        <f t="shared" si="187"/>
        <v>0</v>
      </c>
      <c r="P834" s="34">
        <f t="shared" si="187"/>
        <v>0</v>
      </c>
      <c r="Q834" s="34">
        <f t="shared" si="187"/>
        <v>0</v>
      </c>
      <c r="R834" s="34">
        <f t="shared" si="187"/>
        <v>0</v>
      </c>
      <c r="S834" s="34">
        <f t="shared" si="187"/>
        <v>0</v>
      </c>
      <c r="T834" s="34">
        <f t="shared" si="187"/>
        <v>0</v>
      </c>
      <c r="U834" s="34">
        <f t="shared" si="187"/>
        <v>0</v>
      </c>
      <c r="V834" s="34">
        <f t="shared" si="187"/>
        <v>0</v>
      </c>
      <c r="W834" s="658"/>
      <c r="Y834" s="426"/>
    </row>
    <row r="835" spans="2:25" s="129" customFormat="1" ht="12.75" customHeight="1" outlineLevel="1" x14ac:dyDescent="0.2">
      <c r="B835" s="256"/>
      <c r="C835" s="257"/>
      <c r="D835" s="23"/>
      <c r="E835" s="64"/>
      <c r="F835" s="433" t="s">
        <v>423</v>
      </c>
      <c r="G835" s="658"/>
      <c r="H835" s="414"/>
      <c r="I835" s="403"/>
      <c r="J835" s="403"/>
      <c r="K835" s="404"/>
      <c r="L835" s="416"/>
      <c r="M835" s="406"/>
      <c r="N835" s="407"/>
      <c r="O835" s="407"/>
      <c r="P835" s="407"/>
      <c r="Q835" s="407"/>
      <c r="R835" s="407"/>
      <c r="S835" s="407"/>
      <c r="T835" s="407"/>
      <c r="U835" s="407"/>
      <c r="V835" s="408"/>
      <c r="W835" s="658"/>
      <c r="X835" s="72"/>
      <c r="Y835" s="367"/>
    </row>
    <row r="836" spans="2:25" s="129" customFormat="1" ht="12.75" customHeight="1" outlineLevel="1" x14ac:dyDescent="0.2">
      <c r="B836" s="256"/>
      <c r="C836" s="257"/>
      <c r="D836" s="23"/>
      <c r="E836" s="64"/>
      <c r="F836" s="433" t="s">
        <v>424</v>
      </c>
      <c r="G836" s="658"/>
      <c r="H836" s="414"/>
      <c r="I836" s="403"/>
      <c r="J836" s="403"/>
      <c r="K836" s="404"/>
      <c r="L836" s="416"/>
      <c r="M836" s="406"/>
      <c r="N836" s="407"/>
      <c r="O836" s="407"/>
      <c r="P836" s="407"/>
      <c r="Q836" s="407"/>
      <c r="R836" s="407"/>
      <c r="S836" s="407"/>
      <c r="T836" s="407"/>
      <c r="U836" s="407"/>
      <c r="V836" s="408"/>
      <c r="W836" s="658"/>
      <c r="X836" s="72"/>
      <c r="Y836" s="367"/>
    </row>
    <row r="837" spans="2:25" s="129" customFormat="1" ht="12.75" customHeight="1" x14ac:dyDescent="0.2">
      <c r="B837" s="256"/>
      <c r="C837" s="257"/>
      <c r="D837" s="23" t="s">
        <v>425</v>
      </c>
      <c r="E837" s="24"/>
      <c r="F837" s="599"/>
      <c r="G837" s="658"/>
      <c r="H837" s="51">
        <f t="shared" ref="H837:V837" si="188">SUBTOTAL(9,H838:H842)</f>
        <v>0</v>
      </c>
      <c r="I837" s="34">
        <f t="shared" si="188"/>
        <v>0</v>
      </c>
      <c r="J837" s="34">
        <f t="shared" si="188"/>
        <v>0</v>
      </c>
      <c r="K837" s="37">
        <f t="shared" si="188"/>
        <v>0</v>
      </c>
      <c r="L837" s="51">
        <f t="shared" si="188"/>
        <v>0</v>
      </c>
      <c r="M837" s="36">
        <f t="shared" si="188"/>
        <v>0</v>
      </c>
      <c r="N837" s="34">
        <f t="shared" si="188"/>
        <v>0</v>
      </c>
      <c r="O837" s="34">
        <f t="shared" si="188"/>
        <v>0</v>
      </c>
      <c r="P837" s="34">
        <f t="shared" si="188"/>
        <v>0</v>
      </c>
      <c r="Q837" s="34">
        <f t="shared" si="188"/>
        <v>0</v>
      </c>
      <c r="R837" s="34">
        <f t="shared" si="188"/>
        <v>0</v>
      </c>
      <c r="S837" s="34">
        <f t="shared" si="188"/>
        <v>0</v>
      </c>
      <c r="T837" s="34">
        <f t="shared" si="188"/>
        <v>0</v>
      </c>
      <c r="U837" s="34">
        <f t="shared" si="188"/>
        <v>0</v>
      </c>
      <c r="V837" s="34">
        <f t="shared" si="188"/>
        <v>0</v>
      </c>
      <c r="W837" s="658"/>
      <c r="Y837" s="426"/>
    </row>
    <row r="838" spans="2:25" s="129" customFormat="1" ht="12.75" customHeight="1" outlineLevel="1" x14ac:dyDescent="0.2">
      <c r="B838" s="256"/>
      <c r="C838" s="257"/>
      <c r="D838" s="23"/>
      <c r="E838" s="64"/>
      <c r="F838" s="433" t="s">
        <v>426</v>
      </c>
      <c r="G838" s="658"/>
      <c r="H838" s="414"/>
      <c r="I838" s="403"/>
      <c r="J838" s="403"/>
      <c r="K838" s="404"/>
      <c r="L838" s="416"/>
      <c r="M838" s="406"/>
      <c r="N838" s="407"/>
      <c r="O838" s="407"/>
      <c r="P838" s="407"/>
      <c r="Q838" s="407"/>
      <c r="R838" s="407"/>
      <c r="S838" s="407"/>
      <c r="T838" s="407"/>
      <c r="U838" s="407"/>
      <c r="V838" s="408"/>
      <c r="W838" s="658"/>
      <c r="X838" s="72"/>
      <c r="Y838" s="367"/>
    </row>
    <row r="839" spans="2:25" s="129" customFormat="1" ht="12.75" customHeight="1" outlineLevel="1" x14ac:dyDescent="0.2">
      <c r="B839" s="256"/>
      <c r="C839" s="257"/>
      <c r="D839" s="23"/>
      <c r="E839" s="64"/>
      <c r="F839" s="433" t="s">
        <v>427</v>
      </c>
      <c r="G839" s="658"/>
      <c r="H839" s="414"/>
      <c r="I839" s="403"/>
      <c r="J839" s="403"/>
      <c r="K839" s="404"/>
      <c r="L839" s="416"/>
      <c r="M839" s="406"/>
      <c r="N839" s="407"/>
      <c r="O839" s="407"/>
      <c r="P839" s="407"/>
      <c r="Q839" s="407"/>
      <c r="R839" s="407"/>
      <c r="S839" s="407"/>
      <c r="T839" s="407"/>
      <c r="U839" s="407"/>
      <c r="V839" s="408"/>
      <c r="W839" s="658"/>
      <c r="X839" s="72"/>
      <c r="Y839" s="367"/>
    </row>
    <row r="840" spans="2:25" s="129" customFormat="1" ht="12.75" customHeight="1" outlineLevel="1" x14ac:dyDescent="0.2">
      <c r="B840" s="256"/>
      <c r="C840" s="257"/>
      <c r="D840" s="23"/>
      <c r="E840" s="64"/>
      <c r="F840" s="433" t="s">
        <v>428</v>
      </c>
      <c r="G840" s="658"/>
      <c r="H840" s="414"/>
      <c r="I840" s="403"/>
      <c r="J840" s="403"/>
      <c r="K840" s="404"/>
      <c r="L840" s="416"/>
      <c r="M840" s="406"/>
      <c r="N840" s="407"/>
      <c r="O840" s="407"/>
      <c r="P840" s="407"/>
      <c r="Q840" s="407"/>
      <c r="R840" s="407"/>
      <c r="S840" s="407"/>
      <c r="T840" s="407"/>
      <c r="U840" s="407"/>
      <c r="V840" s="408"/>
      <c r="W840" s="658"/>
      <c r="X840" s="72"/>
      <c r="Y840" s="367"/>
    </row>
    <row r="841" spans="2:25" s="129" customFormat="1" ht="12.75" customHeight="1" outlineLevel="1" x14ac:dyDescent="0.2">
      <c r="B841" s="256"/>
      <c r="C841" s="257"/>
      <c r="D841" s="23"/>
      <c r="E841" s="64"/>
      <c r="F841" s="433" t="s">
        <v>429</v>
      </c>
      <c r="G841" s="658"/>
      <c r="H841" s="414"/>
      <c r="I841" s="403"/>
      <c r="J841" s="403"/>
      <c r="K841" s="404"/>
      <c r="L841" s="416"/>
      <c r="M841" s="406"/>
      <c r="N841" s="407"/>
      <c r="O841" s="407"/>
      <c r="P841" s="407"/>
      <c r="Q841" s="407"/>
      <c r="R841" s="407"/>
      <c r="S841" s="407"/>
      <c r="T841" s="407"/>
      <c r="U841" s="407"/>
      <c r="V841" s="408"/>
      <c r="W841" s="658"/>
      <c r="X841" s="72"/>
      <c r="Y841" s="367"/>
    </row>
    <row r="842" spans="2:25" s="129" customFormat="1" ht="12.75" customHeight="1" outlineLevel="1" x14ac:dyDescent="0.2">
      <c r="B842" s="256"/>
      <c r="C842" s="257"/>
      <c r="D842" s="23"/>
      <c r="E842" s="64"/>
      <c r="F842" s="433" t="s">
        <v>430</v>
      </c>
      <c r="G842" s="658"/>
      <c r="H842" s="414"/>
      <c r="I842" s="403"/>
      <c r="J842" s="403"/>
      <c r="K842" s="404"/>
      <c r="L842" s="416"/>
      <c r="M842" s="406"/>
      <c r="N842" s="407"/>
      <c r="O842" s="407"/>
      <c r="P842" s="407"/>
      <c r="Q842" s="407"/>
      <c r="R842" s="407"/>
      <c r="S842" s="407"/>
      <c r="T842" s="407"/>
      <c r="U842" s="407"/>
      <c r="V842" s="408"/>
      <c r="W842" s="658"/>
      <c r="X842" s="72"/>
      <c r="Y842" s="367"/>
    </row>
    <row r="843" spans="2:25" s="129" customFormat="1" ht="12.75" customHeight="1" x14ac:dyDescent="0.2">
      <c r="B843" s="256"/>
      <c r="C843" s="257"/>
      <c r="D843" s="23" t="s">
        <v>431</v>
      </c>
      <c r="E843" s="23"/>
      <c r="F843" s="591"/>
      <c r="G843" s="658"/>
      <c r="H843" s="51">
        <f t="shared" ref="H843:V843" si="189">SUBTOTAL(9,H844:H848)</f>
        <v>0</v>
      </c>
      <c r="I843" s="34">
        <f t="shared" si="189"/>
        <v>0</v>
      </c>
      <c r="J843" s="34">
        <f t="shared" si="189"/>
        <v>0</v>
      </c>
      <c r="K843" s="37">
        <f t="shared" si="189"/>
        <v>0</v>
      </c>
      <c r="L843" s="51">
        <f t="shared" si="189"/>
        <v>0</v>
      </c>
      <c r="M843" s="36">
        <f t="shared" si="189"/>
        <v>0</v>
      </c>
      <c r="N843" s="34">
        <f t="shared" si="189"/>
        <v>0</v>
      </c>
      <c r="O843" s="34">
        <f t="shared" si="189"/>
        <v>0</v>
      </c>
      <c r="P843" s="34">
        <f t="shared" si="189"/>
        <v>0</v>
      </c>
      <c r="Q843" s="34">
        <f t="shared" si="189"/>
        <v>0</v>
      </c>
      <c r="R843" s="34">
        <f t="shared" si="189"/>
        <v>0</v>
      </c>
      <c r="S843" s="34">
        <f t="shared" si="189"/>
        <v>0</v>
      </c>
      <c r="T843" s="34">
        <f t="shared" si="189"/>
        <v>0</v>
      </c>
      <c r="U843" s="34">
        <f t="shared" si="189"/>
        <v>0</v>
      </c>
      <c r="V843" s="34">
        <f t="shared" si="189"/>
        <v>0</v>
      </c>
      <c r="W843" s="658"/>
      <c r="Y843" s="426"/>
    </row>
    <row r="844" spans="2:25" s="129" customFormat="1" ht="12.75" customHeight="1" outlineLevel="1" x14ac:dyDescent="0.2">
      <c r="B844" s="256"/>
      <c r="C844" s="257"/>
      <c r="D844" s="23"/>
      <c r="E844" s="64"/>
      <c r="F844" s="433" t="s">
        <v>432</v>
      </c>
      <c r="G844" s="658"/>
      <c r="H844" s="414"/>
      <c r="I844" s="403"/>
      <c r="J844" s="403"/>
      <c r="K844" s="404"/>
      <c r="L844" s="416"/>
      <c r="M844" s="406"/>
      <c r="N844" s="407"/>
      <c r="O844" s="407"/>
      <c r="P844" s="407"/>
      <c r="Q844" s="407"/>
      <c r="R844" s="407"/>
      <c r="S844" s="407"/>
      <c r="T844" s="407"/>
      <c r="U844" s="407"/>
      <c r="V844" s="408"/>
      <c r="W844" s="658"/>
      <c r="X844" s="72"/>
      <c r="Y844" s="367"/>
    </row>
    <row r="845" spans="2:25" s="129" customFormat="1" ht="12.75" customHeight="1" outlineLevel="1" x14ac:dyDescent="0.2">
      <c r="B845" s="672" t="s">
        <v>591</v>
      </c>
      <c r="C845" s="257"/>
      <c r="D845" s="23"/>
      <c r="E845" s="64"/>
      <c r="F845" s="667" t="s">
        <v>587</v>
      </c>
      <c r="G845" s="658"/>
      <c r="H845" s="414"/>
      <c r="I845" s="403"/>
      <c r="J845" s="403"/>
      <c r="K845" s="404"/>
      <c r="L845" s="416"/>
      <c r="M845" s="406"/>
      <c r="N845" s="407"/>
      <c r="O845" s="407"/>
      <c r="P845" s="407"/>
      <c r="Q845" s="407"/>
      <c r="R845" s="407"/>
      <c r="S845" s="407"/>
      <c r="T845" s="407"/>
      <c r="U845" s="407"/>
      <c r="V845" s="408"/>
      <c r="W845" s="658"/>
      <c r="X845" s="72"/>
      <c r="Y845" s="367"/>
    </row>
    <row r="846" spans="2:25" s="129" customFormat="1" ht="12.75" customHeight="1" outlineLevel="1" x14ac:dyDescent="0.2">
      <c r="B846" s="672" t="s">
        <v>592</v>
      </c>
      <c r="C846" s="257"/>
      <c r="D846" s="23"/>
      <c r="E846" s="64"/>
      <c r="F846" s="433" t="s">
        <v>433</v>
      </c>
      <c r="G846" s="658"/>
      <c r="H846" s="660"/>
      <c r="I846" s="661"/>
      <c r="J846" s="661"/>
      <c r="K846" s="661"/>
      <c r="L846" s="661"/>
      <c r="M846" s="661"/>
      <c r="N846" s="661"/>
      <c r="O846" s="661"/>
      <c r="P846" s="661"/>
      <c r="Q846" s="661"/>
      <c r="R846" s="661"/>
      <c r="S846" s="661"/>
      <c r="T846" s="661"/>
      <c r="U846" s="661"/>
      <c r="V846" s="662"/>
      <c r="W846" s="658"/>
      <c r="X846" s="72"/>
      <c r="Y846" s="367"/>
    </row>
    <row r="847" spans="2:25" s="129" customFormat="1" ht="12.75" customHeight="1" outlineLevel="1" x14ac:dyDescent="0.2">
      <c r="B847" s="672" t="s">
        <v>592</v>
      </c>
      <c r="C847" s="257"/>
      <c r="D847" s="23"/>
      <c r="E847" s="64"/>
      <c r="F847" s="433" t="s">
        <v>434</v>
      </c>
      <c r="G847" s="658"/>
      <c r="H847" s="663"/>
      <c r="I847" s="664"/>
      <c r="J847" s="664"/>
      <c r="K847" s="664"/>
      <c r="L847" s="664"/>
      <c r="M847" s="664"/>
      <c r="N847" s="664"/>
      <c r="O847" s="664"/>
      <c r="P847" s="664"/>
      <c r="Q847" s="664"/>
      <c r="R847" s="664"/>
      <c r="S847" s="664"/>
      <c r="T847" s="664"/>
      <c r="U847" s="664"/>
      <c r="V847" s="665"/>
      <c r="W847" s="658"/>
      <c r="X847" s="72"/>
      <c r="Y847" s="367"/>
    </row>
    <row r="848" spans="2:25" s="129" customFormat="1" ht="12.75" customHeight="1" outlineLevel="1" x14ac:dyDescent="0.2">
      <c r="B848" s="672" t="s">
        <v>591</v>
      </c>
      <c r="C848" s="257"/>
      <c r="D848" s="23"/>
      <c r="E848" s="64"/>
      <c r="F848" s="667" t="s">
        <v>588</v>
      </c>
      <c r="G848" s="658"/>
      <c r="H848" s="414"/>
      <c r="I848" s="403"/>
      <c r="J848" s="403"/>
      <c r="K848" s="404"/>
      <c r="L848" s="416"/>
      <c r="M848" s="406"/>
      <c r="N848" s="407"/>
      <c r="O848" s="407"/>
      <c r="P848" s="407"/>
      <c r="Q848" s="407"/>
      <c r="R848" s="407"/>
      <c r="S848" s="407"/>
      <c r="T848" s="407"/>
      <c r="U848" s="407"/>
      <c r="V848" s="408"/>
      <c r="W848" s="658"/>
      <c r="X848" s="72"/>
      <c r="Y848" s="367"/>
    </row>
    <row r="849" spans="1:29" s="72" customFormat="1" ht="15" outlineLevel="1" x14ac:dyDescent="0.2">
      <c r="B849" s="25"/>
      <c r="C849" s="24"/>
      <c r="D849" s="23"/>
      <c r="E849" s="64"/>
      <c r="F849" s="24"/>
      <c r="G849" s="658"/>
      <c r="H849" s="70"/>
      <c r="I849" s="66"/>
      <c r="J849" s="66"/>
      <c r="K849" s="67"/>
      <c r="L849" s="34"/>
      <c r="M849" s="34"/>
      <c r="N849" s="34"/>
      <c r="O849" s="34"/>
      <c r="P849" s="34"/>
      <c r="Q849" s="34"/>
      <c r="R849" s="34"/>
      <c r="S849" s="34"/>
      <c r="T849" s="34"/>
      <c r="U849" s="34"/>
      <c r="V849" s="34"/>
      <c r="W849" s="658"/>
      <c r="Y849" s="426"/>
    </row>
    <row r="850" spans="1:29" s="72" customFormat="1" ht="15" outlineLevel="1" x14ac:dyDescent="0.2">
      <c r="B850" s="25"/>
      <c r="C850" s="23" t="s">
        <v>482</v>
      </c>
      <c r="D850" s="23"/>
      <c r="E850" s="64"/>
      <c r="F850" s="24"/>
      <c r="G850" s="705"/>
      <c r="H850" s="70">
        <f>SUBTOTAL(9,H851:H853)</f>
        <v>0</v>
      </c>
      <c r="I850" s="66">
        <f t="shared" ref="I850:V850" si="190">SUBTOTAL(9,I851:I853)</f>
        <v>0</v>
      </c>
      <c r="J850" s="66">
        <f t="shared" si="190"/>
        <v>0</v>
      </c>
      <c r="K850" s="67">
        <f t="shared" si="190"/>
        <v>0</v>
      </c>
      <c r="L850" s="34">
        <f t="shared" si="190"/>
        <v>0</v>
      </c>
      <c r="M850" s="34">
        <f t="shared" si="190"/>
        <v>0</v>
      </c>
      <c r="N850" s="34">
        <f t="shared" si="190"/>
        <v>0</v>
      </c>
      <c r="O850" s="34">
        <f t="shared" si="190"/>
        <v>0</v>
      </c>
      <c r="P850" s="34">
        <f t="shared" si="190"/>
        <v>0</v>
      </c>
      <c r="Q850" s="34">
        <f t="shared" si="190"/>
        <v>0</v>
      </c>
      <c r="R850" s="34">
        <f t="shared" si="190"/>
        <v>0</v>
      </c>
      <c r="S850" s="34">
        <f t="shared" si="190"/>
        <v>0</v>
      </c>
      <c r="T850" s="34">
        <f t="shared" si="190"/>
        <v>0</v>
      </c>
      <c r="U850" s="34">
        <f t="shared" si="190"/>
        <v>0</v>
      </c>
      <c r="V850" s="34">
        <f t="shared" si="190"/>
        <v>0</v>
      </c>
      <c r="W850" s="705"/>
      <c r="Y850" s="426"/>
    </row>
    <row r="851" spans="1:29" s="72" customFormat="1" outlineLevel="1" x14ac:dyDescent="0.2">
      <c r="B851" s="25"/>
      <c r="C851" s="24"/>
      <c r="D851" s="23"/>
      <c r="E851" s="64"/>
      <c r="F851" s="433" t="s">
        <v>474</v>
      </c>
      <c r="G851" s="337"/>
      <c r="H851" s="342"/>
      <c r="I851" s="343"/>
      <c r="J851" s="343"/>
      <c r="K851" s="344"/>
      <c r="L851" s="345"/>
      <c r="M851" s="346"/>
      <c r="N851" s="343"/>
      <c r="O851" s="343"/>
      <c r="P851" s="343"/>
      <c r="Q851" s="343"/>
      <c r="R851" s="343"/>
      <c r="S851" s="343"/>
      <c r="T851" s="343"/>
      <c r="U851" s="343"/>
      <c r="V851" s="347"/>
      <c r="W851" s="337"/>
      <c r="Y851" s="367"/>
    </row>
    <row r="852" spans="1:29" s="72" customFormat="1" outlineLevel="1" x14ac:dyDescent="0.2">
      <c r="B852" s="25"/>
      <c r="C852" s="24"/>
      <c r="D852" s="23"/>
      <c r="E852" s="64"/>
      <c r="F852" s="433" t="s">
        <v>475</v>
      </c>
      <c r="G852" s="337"/>
      <c r="H852" s="342"/>
      <c r="I852" s="343"/>
      <c r="J852" s="343"/>
      <c r="K852" s="344"/>
      <c r="L852" s="345"/>
      <c r="M852" s="346"/>
      <c r="N852" s="343"/>
      <c r="O852" s="343"/>
      <c r="P852" s="343"/>
      <c r="Q852" s="343"/>
      <c r="R852" s="343"/>
      <c r="S852" s="343"/>
      <c r="T852" s="343"/>
      <c r="U852" s="343"/>
      <c r="V852" s="347"/>
      <c r="W852" s="337"/>
      <c r="Y852" s="367"/>
    </row>
    <row r="853" spans="1:29" s="72" customFormat="1" outlineLevel="1" x14ac:dyDescent="0.2">
      <c r="B853" s="25"/>
      <c r="C853" s="24"/>
      <c r="D853" s="23"/>
      <c r="E853" s="64"/>
      <c r="F853" s="433" t="s">
        <v>476</v>
      </c>
      <c r="G853" s="337"/>
      <c r="H853" s="342"/>
      <c r="I853" s="343"/>
      <c r="J853" s="343"/>
      <c r="K853" s="344"/>
      <c r="L853" s="345"/>
      <c r="M853" s="346"/>
      <c r="N853" s="343"/>
      <c r="O853" s="343"/>
      <c r="P853" s="343"/>
      <c r="Q853" s="343"/>
      <c r="R853" s="343"/>
      <c r="S853" s="343"/>
      <c r="T853" s="343"/>
      <c r="U853" s="343"/>
      <c r="V853" s="347"/>
      <c r="W853" s="337"/>
      <c r="Y853" s="367"/>
    </row>
    <row r="854" spans="1:29" s="72" customFormat="1" outlineLevel="1" x14ac:dyDescent="0.2">
      <c r="B854" s="25"/>
      <c r="C854" s="24"/>
      <c r="D854" s="23"/>
      <c r="E854" s="64"/>
      <c r="F854" s="590"/>
      <c r="G854" s="658"/>
      <c r="H854" s="677"/>
      <c r="I854" s="676"/>
      <c r="J854" s="676"/>
      <c r="K854" s="678"/>
      <c r="L854" s="676"/>
      <c r="M854" s="676"/>
      <c r="N854" s="676"/>
      <c r="O854" s="676"/>
      <c r="P854" s="676"/>
      <c r="Q854" s="676"/>
      <c r="R854" s="676"/>
      <c r="S854" s="676"/>
      <c r="T854" s="676"/>
      <c r="U854" s="676"/>
      <c r="V854" s="676"/>
      <c r="W854" s="658"/>
      <c r="Y854" s="631"/>
    </row>
    <row r="855" spans="1:29" s="72" customFormat="1" ht="15" outlineLevel="1" x14ac:dyDescent="0.2">
      <c r="B855" s="672" t="s">
        <v>589</v>
      </c>
      <c r="C855" s="668" t="s">
        <v>584</v>
      </c>
      <c r="D855" s="669"/>
      <c r="E855" s="670"/>
      <c r="F855" s="671"/>
      <c r="G855" s="658"/>
      <c r="H855" s="70">
        <f>SUBTOTAL(9,H856:H857)</f>
        <v>0</v>
      </c>
      <c r="I855" s="70">
        <f t="shared" ref="I855:V855" si="191">SUBTOTAL(9,I856:I857)</f>
        <v>0</v>
      </c>
      <c r="J855" s="70">
        <f t="shared" si="191"/>
        <v>0</v>
      </c>
      <c r="K855" s="70">
        <f t="shared" si="191"/>
        <v>0</v>
      </c>
      <c r="L855" s="70">
        <f t="shared" si="191"/>
        <v>0</v>
      </c>
      <c r="M855" s="70">
        <f t="shared" si="191"/>
        <v>0</v>
      </c>
      <c r="N855" s="70">
        <f t="shared" si="191"/>
        <v>0</v>
      </c>
      <c r="O855" s="70">
        <f t="shared" si="191"/>
        <v>0</v>
      </c>
      <c r="P855" s="70">
        <f t="shared" si="191"/>
        <v>0</v>
      </c>
      <c r="Q855" s="70">
        <f t="shared" si="191"/>
        <v>0</v>
      </c>
      <c r="R855" s="70">
        <f t="shared" si="191"/>
        <v>0</v>
      </c>
      <c r="S855" s="70">
        <f t="shared" si="191"/>
        <v>0</v>
      </c>
      <c r="T855" s="70">
        <f t="shared" si="191"/>
        <v>0</v>
      </c>
      <c r="U855" s="70">
        <f t="shared" si="191"/>
        <v>0</v>
      </c>
      <c r="V855" s="70">
        <f t="shared" si="191"/>
        <v>0</v>
      </c>
      <c r="W855" s="658"/>
      <c r="Y855" s="631"/>
    </row>
    <row r="856" spans="1:29" s="72" customFormat="1" ht="15.75" outlineLevel="1" x14ac:dyDescent="0.2">
      <c r="B856" s="672" t="s">
        <v>589</v>
      </c>
      <c r="C856" s="637"/>
      <c r="D856" s="592"/>
      <c r="E856" s="633"/>
      <c r="F856" s="656" t="s">
        <v>585</v>
      </c>
      <c r="G856" s="658"/>
      <c r="H856" s="638"/>
      <c r="I856" s="639"/>
      <c r="J856" s="639"/>
      <c r="K856" s="640"/>
      <c r="L856" s="641"/>
      <c r="M856" s="642"/>
      <c r="N856" s="643"/>
      <c r="O856" s="643"/>
      <c r="P856" s="643"/>
      <c r="Q856" s="643"/>
      <c r="R856" s="643"/>
      <c r="S856" s="643"/>
      <c r="T856" s="643"/>
      <c r="U856" s="643"/>
      <c r="V856" s="644"/>
      <c r="W856" s="658"/>
      <c r="Y856" s="367"/>
    </row>
    <row r="857" spans="1:29" s="72" customFormat="1" ht="15.75" outlineLevel="1" x14ac:dyDescent="0.2">
      <c r="B857" s="672" t="s">
        <v>589</v>
      </c>
      <c r="C857" s="637"/>
      <c r="D857" s="592"/>
      <c r="E857" s="633"/>
      <c r="F857" s="656" t="s">
        <v>586</v>
      </c>
      <c r="G857" s="658"/>
      <c r="H857" s="638"/>
      <c r="I857" s="639"/>
      <c r="J857" s="639"/>
      <c r="K857" s="640"/>
      <c r="L857" s="641"/>
      <c r="M857" s="642"/>
      <c r="N857" s="643"/>
      <c r="O857" s="643"/>
      <c r="P857" s="643"/>
      <c r="Q857" s="643"/>
      <c r="R857" s="643"/>
      <c r="S857" s="643"/>
      <c r="T857" s="643"/>
      <c r="U857" s="643"/>
      <c r="V857" s="644"/>
      <c r="W857" s="658"/>
      <c r="Y857" s="367"/>
    </row>
    <row r="858" spans="1:29" s="129" customFormat="1" ht="12.75" customHeight="1" thickBot="1" x14ac:dyDescent="0.25">
      <c r="B858" s="600"/>
      <c r="C858" s="601"/>
      <c r="D858" s="602"/>
      <c r="E858" s="603"/>
      <c r="F858" s="604"/>
      <c r="G858" s="659"/>
      <c r="H858" s="429"/>
      <c r="I858" s="430"/>
      <c r="J858" s="430"/>
      <c r="K858" s="467"/>
      <c r="L858" s="429"/>
      <c r="M858" s="431"/>
      <c r="N858" s="430"/>
      <c r="O858" s="430"/>
      <c r="P858" s="430"/>
      <c r="Q858" s="430"/>
      <c r="R858" s="430"/>
      <c r="S858" s="430"/>
      <c r="T858" s="430"/>
      <c r="U858" s="430"/>
      <c r="V858" s="430"/>
      <c r="W858" s="659"/>
      <c r="Y858" s="443"/>
    </row>
    <row r="859" spans="1:29" x14ac:dyDescent="0.2">
      <c r="B859" s="127"/>
      <c r="C859" s="127"/>
      <c r="D859" s="127"/>
      <c r="E859" s="127"/>
      <c r="F859" s="127"/>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row>
    <row r="860" spans="1:29" ht="13.5" thickBot="1" x14ac:dyDescent="0.25">
      <c r="B860" s="127"/>
      <c r="C860" s="127"/>
      <c r="D860" s="127"/>
      <c r="E860" s="127"/>
      <c r="F860" s="127"/>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row>
    <row r="861" spans="1:29" s="284" customFormat="1" ht="51" thickBot="1" x14ac:dyDescent="0.75">
      <c r="A861" s="317"/>
      <c r="B861" s="280" t="s">
        <v>277</v>
      </c>
      <c r="C861" s="281"/>
      <c r="D861" s="281"/>
      <c r="E861" s="281"/>
      <c r="F861" s="281"/>
      <c r="G861" s="281"/>
      <c r="H861" s="281"/>
      <c r="I861" s="281"/>
      <c r="J861" s="281"/>
      <c r="K861" s="281"/>
      <c r="L861" s="281"/>
      <c r="M861" s="281"/>
      <c r="N861" s="281"/>
      <c r="O861" s="281"/>
      <c r="P861" s="281"/>
      <c r="Q861" s="281"/>
      <c r="R861" s="281"/>
      <c r="S861" s="281"/>
      <c r="T861" s="281"/>
      <c r="U861" s="281"/>
      <c r="V861" s="281"/>
      <c r="W861" s="282"/>
      <c r="X861" s="283"/>
      <c r="Y861" s="283"/>
      <c r="Z861"/>
      <c r="AA861" s="283"/>
      <c r="AB861" s="283"/>
      <c r="AC861" s="283"/>
    </row>
    <row r="862" spans="1:29" x14ac:dyDescent="0.2">
      <c r="A862" s="318"/>
      <c r="B862" s="127"/>
      <c r="C862" s="127"/>
      <c r="D862" s="127"/>
      <c r="E862" s="127"/>
      <c r="F862" s="127"/>
      <c r="G862" s="72"/>
      <c r="H862" s="72"/>
      <c r="I862" s="72"/>
      <c r="J862" s="72"/>
      <c r="K862" s="72"/>
      <c r="L862" s="72"/>
      <c r="M862" s="72"/>
      <c r="N862" s="72"/>
      <c r="O862" s="72"/>
      <c r="P862" s="72"/>
      <c r="Q862" s="72"/>
      <c r="R862" s="72"/>
      <c r="S862" s="72"/>
      <c r="T862" s="72"/>
      <c r="U862" s="72"/>
      <c r="V862" s="72"/>
      <c r="W862" s="72"/>
      <c r="X862" s="72"/>
      <c r="Y862" s="72"/>
      <c r="Z862"/>
      <c r="AA862" s="72"/>
      <c r="AB862" s="72"/>
      <c r="AC862" s="72"/>
    </row>
    <row r="863" spans="1:29" ht="16.5" thickBot="1" x14ac:dyDescent="0.25">
      <c r="A863" s="318"/>
      <c r="B863" s="98" t="s">
        <v>0</v>
      </c>
      <c r="C863" s="99"/>
      <c r="D863" s="99"/>
      <c r="E863" s="99"/>
      <c r="F863" s="100" t="str">
        <f>F3</f>
        <v>Other Eligible Foreign Currency (Other Incld)</v>
      </c>
      <c r="G863" s="163"/>
      <c r="H863" s="15"/>
      <c r="I863" s="15"/>
      <c r="J863" s="164"/>
      <c r="K863" s="15"/>
      <c r="L863" s="15"/>
      <c r="M863" s="165"/>
      <c r="N863" s="15"/>
      <c r="O863" s="15"/>
      <c r="P863" s="15"/>
      <c r="Q863" s="15"/>
      <c r="R863" s="15"/>
      <c r="S863" s="15"/>
      <c r="T863" s="15"/>
      <c r="U863" s="15"/>
      <c r="V863" s="15"/>
      <c r="W863" s="15"/>
      <c r="X863" s="72"/>
      <c r="Y863" s="15"/>
      <c r="Z863"/>
      <c r="AA863" s="72"/>
      <c r="AB863" s="72"/>
      <c r="AC863" s="72"/>
    </row>
    <row r="864" spans="1:29" s="150" customFormat="1" ht="15.75" x14ac:dyDescent="0.25">
      <c r="A864" s="319"/>
      <c r="B864" s="98" t="s">
        <v>2</v>
      </c>
      <c r="C864" s="99"/>
      <c r="D864" s="99"/>
      <c r="E864" s="105"/>
      <c r="F864" s="98" t="str">
        <f>F4</f>
        <v>Bank Name</v>
      </c>
      <c r="G864" s="106"/>
      <c r="H864" s="166" t="s">
        <v>3</v>
      </c>
      <c r="I864" s="108"/>
      <c r="J864" s="108"/>
      <c r="K864" s="109"/>
      <c r="L864" s="167"/>
      <c r="M864" s="108"/>
      <c r="N864" s="108"/>
      <c r="O864" s="108"/>
      <c r="P864" s="108"/>
      <c r="Q864" s="108"/>
      <c r="R864" s="108"/>
      <c r="S864" s="108"/>
      <c r="T864" s="108"/>
      <c r="U864" s="108"/>
      <c r="V864" s="109"/>
      <c r="W864" s="110"/>
      <c r="X864" s="131"/>
      <c r="Y864"/>
      <c r="Z864"/>
      <c r="AA864" s="131"/>
      <c r="AB864" s="131"/>
      <c r="AC864" s="131"/>
    </row>
    <row r="865" spans="1:26" s="131" customFormat="1" ht="16.5" thickBot="1" x14ac:dyDescent="0.25">
      <c r="A865" s="320"/>
      <c r="B865" s="98" t="s">
        <v>4</v>
      </c>
      <c r="C865" s="105"/>
      <c r="D865" s="105"/>
      <c r="E865" s="105"/>
      <c r="F865" s="111">
        <f>F5</f>
        <v>45046</v>
      </c>
      <c r="G865" s="112"/>
      <c r="H865" s="113">
        <f t="shared" ref="H865:V865" si="192">H5</f>
        <v>45053</v>
      </c>
      <c r="I865" s="114">
        <f t="shared" si="192"/>
        <v>45060</v>
      </c>
      <c r="J865" s="114">
        <f t="shared" si="192"/>
        <v>45067</v>
      </c>
      <c r="K865" s="115">
        <f t="shared" si="192"/>
        <v>45077</v>
      </c>
      <c r="L865" s="114">
        <f t="shared" si="192"/>
        <v>45107</v>
      </c>
      <c r="M865" s="114">
        <f t="shared" si="192"/>
        <v>45138</v>
      </c>
      <c r="N865" s="114">
        <f t="shared" si="192"/>
        <v>45169</v>
      </c>
      <c r="O865" s="114">
        <f t="shared" si="192"/>
        <v>45199</v>
      </c>
      <c r="P865" s="114">
        <f t="shared" si="192"/>
        <v>45230</v>
      </c>
      <c r="Q865" s="114">
        <f t="shared" si="192"/>
        <v>45260</v>
      </c>
      <c r="R865" s="114">
        <f t="shared" si="192"/>
        <v>45291</v>
      </c>
      <c r="S865" s="114">
        <f t="shared" si="192"/>
        <v>45322</v>
      </c>
      <c r="T865" s="114">
        <f t="shared" si="192"/>
        <v>45351</v>
      </c>
      <c r="U865" s="114">
        <f t="shared" si="192"/>
        <v>45382</v>
      </c>
      <c r="V865" s="114">
        <f t="shared" si="192"/>
        <v>45412</v>
      </c>
      <c r="W865" s="116"/>
      <c r="Y865"/>
      <c r="Z865"/>
    </row>
    <row r="866" spans="1:26" s="132" customFormat="1" ht="16.5" thickBot="1" x14ac:dyDescent="0.25">
      <c r="A866" s="321"/>
      <c r="B866" s="117" t="s">
        <v>5</v>
      </c>
      <c r="C866" s="118"/>
      <c r="D866" s="118"/>
      <c r="E866" s="118"/>
      <c r="F866" s="118"/>
      <c r="G866" s="169" t="s">
        <v>6</v>
      </c>
      <c r="H866" s="120" t="str">
        <f t="shared" ref="H866:V866" si="193">H6</f>
        <v>7 (Week 1)</v>
      </c>
      <c r="I866" s="120" t="str">
        <f t="shared" si="193"/>
        <v>14 (Week 2)</v>
      </c>
      <c r="J866" s="120" t="str">
        <f t="shared" si="193"/>
        <v>21 (Week 3)</v>
      </c>
      <c r="K866" s="121" t="str">
        <f t="shared" si="193"/>
        <v>31 (Week 4)</v>
      </c>
      <c r="L866" s="119" t="str">
        <f t="shared" si="193"/>
        <v>61 (Month 2)</v>
      </c>
      <c r="M866" s="120" t="str">
        <f t="shared" si="193"/>
        <v>92 (Month 3)</v>
      </c>
      <c r="N866" s="120" t="str">
        <f t="shared" si="193"/>
        <v>123 (Month 4)</v>
      </c>
      <c r="O866" s="120" t="str">
        <f t="shared" si="193"/>
        <v>153 (Month 5)</v>
      </c>
      <c r="P866" s="120" t="str">
        <f t="shared" si="193"/>
        <v>184 (Month 6)</v>
      </c>
      <c r="Q866" s="120" t="str">
        <f t="shared" si="193"/>
        <v>214 (Month 7)</v>
      </c>
      <c r="R866" s="120" t="str">
        <f t="shared" si="193"/>
        <v>245 (Month 8)</v>
      </c>
      <c r="S866" s="120" t="str">
        <f t="shared" si="193"/>
        <v>276 (Month 9)</v>
      </c>
      <c r="T866" s="120" t="str">
        <f t="shared" si="193"/>
        <v>305 (Month 10)</v>
      </c>
      <c r="U866" s="120" t="str">
        <f t="shared" si="193"/>
        <v>336 (Month 11)</v>
      </c>
      <c r="V866" s="121" t="str">
        <f t="shared" si="193"/>
        <v>366 (Month 12)</v>
      </c>
      <c r="W866" s="122" t="str">
        <f>W6</f>
        <v>&gt;365</v>
      </c>
      <c r="Y866"/>
      <c r="Z866"/>
    </row>
    <row r="867" spans="1:26" s="150" customFormat="1" ht="15.75" x14ac:dyDescent="0.2">
      <c r="A867" s="319"/>
      <c r="B867" s="325" t="s">
        <v>8</v>
      </c>
      <c r="C867" s="170"/>
      <c r="D867" s="170"/>
      <c r="E867" s="170"/>
      <c r="F867" s="170"/>
      <c r="G867" s="171"/>
      <c r="H867" s="172"/>
      <c r="I867" s="172"/>
      <c r="J867" s="172"/>
      <c r="K867" s="175"/>
      <c r="L867" s="173"/>
      <c r="M867" s="174"/>
      <c r="N867" s="172"/>
      <c r="O867" s="172"/>
      <c r="P867" s="172"/>
      <c r="Q867" s="172"/>
      <c r="R867" s="172"/>
      <c r="S867" s="172"/>
      <c r="T867" s="172"/>
      <c r="U867" s="172"/>
      <c r="V867" s="175"/>
      <c r="W867" s="171"/>
      <c r="X867" s="131"/>
      <c r="Y867"/>
      <c r="Z867"/>
    </row>
    <row r="868" spans="1:26" x14ac:dyDescent="0.2">
      <c r="A868" s="318"/>
      <c r="B868" s="25"/>
      <c r="C868" s="23" t="s">
        <v>152</v>
      </c>
      <c r="D868" s="23"/>
      <c r="E868" s="24"/>
      <c r="F868" s="24"/>
      <c r="G868" s="50"/>
      <c r="H868" s="34"/>
      <c r="I868" s="34"/>
      <c r="J868" s="34"/>
      <c r="K868" s="37"/>
      <c r="L868" s="51"/>
      <c r="M868" s="36"/>
      <c r="N868" s="34"/>
      <c r="O868" s="34"/>
      <c r="P868" s="34"/>
      <c r="Q868" s="34"/>
      <c r="R868" s="34"/>
      <c r="S868" s="34"/>
      <c r="T868" s="34"/>
      <c r="U868" s="34"/>
      <c r="V868" s="37"/>
      <c r="W868" s="33"/>
      <c r="X868" s="72"/>
      <c r="Y868"/>
      <c r="Z868"/>
    </row>
    <row r="869" spans="1:26" x14ac:dyDescent="0.2">
      <c r="A869" s="318"/>
      <c r="B869" s="25"/>
      <c r="C869" s="23"/>
      <c r="D869" s="23"/>
      <c r="E869" s="24"/>
      <c r="F869" s="187" t="s">
        <v>359</v>
      </c>
      <c r="G869" s="188">
        <f>G9</f>
        <v>0</v>
      </c>
      <c r="H869" s="189">
        <f>G869</f>
        <v>0</v>
      </c>
      <c r="I869" s="34"/>
      <c r="J869" s="34"/>
      <c r="K869" s="37"/>
      <c r="L869" s="34"/>
      <c r="M869" s="36"/>
      <c r="N869" s="34"/>
      <c r="O869" s="34"/>
      <c r="P869" s="34"/>
      <c r="Q869" s="34"/>
      <c r="R869" s="34"/>
      <c r="S869" s="34"/>
      <c r="T869" s="34"/>
      <c r="U869" s="34"/>
      <c r="V869" s="34"/>
      <c r="W869" s="33"/>
      <c r="X869" s="72"/>
      <c r="Y869"/>
      <c r="Z869"/>
    </row>
    <row r="870" spans="1:26" x14ac:dyDescent="0.2">
      <c r="A870" s="318"/>
      <c r="B870" s="25"/>
      <c r="C870" s="23"/>
      <c r="D870" s="23" t="s">
        <v>9</v>
      </c>
      <c r="E870" s="24"/>
      <c r="F870" s="24"/>
      <c r="G870" s="50">
        <f>SUBTOTAL(9,G871:G872)</f>
        <v>0</v>
      </c>
      <c r="H870" s="51">
        <f t="shared" ref="H870:W870" si="194">SUBTOTAL(9,H871:H872)</f>
        <v>0</v>
      </c>
      <c r="I870" s="34">
        <f t="shared" si="194"/>
        <v>0</v>
      </c>
      <c r="J870" s="34">
        <f t="shared" si="194"/>
        <v>0</v>
      </c>
      <c r="K870" s="37">
        <f t="shared" si="194"/>
        <v>0</v>
      </c>
      <c r="L870" s="34">
        <f t="shared" si="194"/>
        <v>0</v>
      </c>
      <c r="M870" s="36">
        <f t="shared" si="194"/>
        <v>0</v>
      </c>
      <c r="N870" s="36">
        <f t="shared" si="194"/>
        <v>0</v>
      </c>
      <c r="O870" s="36">
        <f t="shared" si="194"/>
        <v>0</v>
      </c>
      <c r="P870" s="36">
        <f t="shared" si="194"/>
        <v>0</v>
      </c>
      <c r="Q870" s="36">
        <f t="shared" si="194"/>
        <v>0</v>
      </c>
      <c r="R870" s="36">
        <f t="shared" si="194"/>
        <v>0</v>
      </c>
      <c r="S870" s="36">
        <f t="shared" si="194"/>
        <v>0</v>
      </c>
      <c r="T870" s="36">
        <f t="shared" si="194"/>
        <v>0</v>
      </c>
      <c r="U870" s="36">
        <f t="shared" si="194"/>
        <v>0</v>
      </c>
      <c r="V870" s="34">
        <f t="shared" si="194"/>
        <v>0</v>
      </c>
      <c r="W870" s="33">
        <f t="shared" si="194"/>
        <v>0</v>
      </c>
      <c r="X870" s="72"/>
      <c r="Y870"/>
      <c r="Z870"/>
    </row>
    <row r="871" spans="1:26" outlineLevel="1" x14ac:dyDescent="0.2">
      <c r="A871" s="318"/>
      <c r="B871" s="25"/>
      <c r="C871" s="24"/>
      <c r="D871" s="64"/>
      <c r="E871" s="65"/>
      <c r="F871" s="176" t="s">
        <v>10</v>
      </c>
      <c r="G871" s="177">
        <f t="shared" ref="G871:V871" si="195">G11</f>
        <v>0</v>
      </c>
      <c r="H871" s="178">
        <f t="shared" si="195"/>
        <v>0</v>
      </c>
      <c r="I871" s="179">
        <f t="shared" si="195"/>
        <v>0</v>
      </c>
      <c r="J871" s="179">
        <f t="shared" si="195"/>
        <v>0</v>
      </c>
      <c r="K871" s="197">
        <f t="shared" si="195"/>
        <v>0</v>
      </c>
      <c r="L871" s="181">
        <f t="shared" si="195"/>
        <v>0</v>
      </c>
      <c r="M871" s="182">
        <f t="shared" si="195"/>
        <v>0</v>
      </c>
      <c r="N871" s="182">
        <f t="shared" si="195"/>
        <v>0</v>
      </c>
      <c r="O871" s="182">
        <f t="shared" si="195"/>
        <v>0</v>
      </c>
      <c r="P871" s="182">
        <f t="shared" si="195"/>
        <v>0</v>
      </c>
      <c r="Q871" s="182">
        <f t="shared" si="195"/>
        <v>0</v>
      </c>
      <c r="R871" s="182">
        <f t="shared" si="195"/>
        <v>0</v>
      </c>
      <c r="S871" s="182">
        <f t="shared" si="195"/>
        <v>0</v>
      </c>
      <c r="T871" s="182">
        <f t="shared" si="195"/>
        <v>0</v>
      </c>
      <c r="U871" s="182">
        <f t="shared" si="195"/>
        <v>0</v>
      </c>
      <c r="V871" s="183">
        <f t="shared" si="195"/>
        <v>0</v>
      </c>
      <c r="W871" s="46">
        <f>G871-SUM(H871:V871)</f>
        <v>0</v>
      </c>
      <c r="X871" s="72"/>
      <c r="Y871"/>
      <c r="Z871"/>
    </row>
    <row r="872" spans="1:26" outlineLevel="1" x14ac:dyDescent="0.2">
      <c r="A872" s="318"/>
      <c r="B872" s="25"/>
      <c r="C872" s="64"/>
      <c r="D872" s="64"/>
      <c r="E872" s="64"/>
      <c r="F872" s="176" t="s">
        <v>11</v>
      </c>
      <c r="G872" s="188">
        <f>G12</f>
        <v>0</v>
      </c>
      <c r="H872" s="189">
        <f>G872</f>
        <v>0</v>
      </c>
      <c r="I872" s="42"/>
      <c r="J872" s="42"/>
      <c r="K872" s="185"/>
      <c r="L872" s="42"/>
      <c r="M872" s="42"/>
      <c r="N872" s="42"/>
      <c r="O872" s="42"/>
      <c r="P872" s="42"/>
      <c r="Q872" s="42"/>
      <c r="R872" s="42"/>
      <c r="S872" s="42"/>
      <c r="T872" s="42"/>
      <c r="U872" s="42"/>
      <c r="V872" s="185"/>
      <c r="W872" s="186"/>
      <c r="X872" s="72"/>
      <c r="Y872"/>
      <c r="Z872"/>
    </row>
    <row r="873" spans="1:26" x14ac:dyDescent="0.2">
      <c r="A873" s="318"/>
      <c r="B873" s="25"/>
      <c r="C873" s="64"/>
      <c r="D873" s="65" t="s">
        <v>374</v>
      </c>
      <c r="E873" s="64"/>
      <c r="F873" s="24"/>
      <c r="G873" s="50">
        <f>SUBTOTAL(9,G874:G875)</f>
        <v>0</v>
      </c>
      <c r="H873" s="124">
        <f>SUBTOTAL(9,H874:H875)</f>
        <v>0</v>
      </c>
      <c r="I873" s="42">
        <f t="shared" ref="I873:W873" si="196">SUBTOTAL(9,I874:I875)</f>
        <v>0</v>
      </c>
      <c r="J873" s="42">
        <f t="shared" si="196"/>
        <v>0</v>
      </c>
      <c r="K873" s="44">
        <f t="shared" si="196"/>
        <v>0</v>
      </c>
      <c r="L873" s="43">
        <f t="shared" si="196"/>
        <v>0</v>
      </c>
      <c r="M873" s="42">
        <f t="shared" si="196"/>
        <v>0</v>
      </c>
      <c r="N873" s="42">
        <f t="shared" si="196"/>
        <v>0</v>
      </c>
      <c r="O873" s="42">
        <f t="shared" si="196"/>
        <v>0</v>
      </c>
      <c r="P873" s="42">
        <f t="shared" si="196"/>
        <v>0</v>
      </c>
      <c r="Q873" s="42">
        <f t="shared" si="196"/>
        <v>0</v>
      </c>
      <c r="R873" s="42">
        <f t="shared" si="196"/>
        <v>0</v>
      </c>
      <c r="S873" s="42">
        <f t="shared" si="196"/>
        <v>0</v>
      </c>
      <c r="T873" s="42">
        <f t="shared" si="196"/>
        <v>0</v>
      </c>
      <c r="U873" s="42">
        <f t="shared" si="196"/>
        <v>0</v>
      </c>
      <c r="V873" s="44">
        <f t="shared" si="196"/>
        <v>0</v>
      </c>
      <c r="W873" s="49">
        <f t="shared" si="196"/>
        <v>0</v>
      </c>
      <c r="X873" s="72"/>
      <c r="Y873"/>
      <c r="Z873"/>
    </row>
    <row r="874" spans="1:26" outlineLevel="1" x14ac:dyDescent="0.2">
      <c r="A874" s="318"/>
      <c r="B874" s="25"/>
      <c r="C874" s="64"/>
      <c r="D874" s="64"/>
      <c r="E874" s="64"/>
      <c r="F874" s="176" t="s">
        <v>357</v>
      </c>
      <c r="G874" s="188">
        <f>G14</f>
        <v>0</v>
      </c>
      <c r="H874" s="189">
        <f>G874</f>
        <v>0</v>
      </c>
      <c r="I874" s="42"/>
      <c r="J874" s="42"/>
      <c r="K874" s="44"/>
      <c r="L874" s="43"/>
      <c r="M874" s="42"/>
      <c r="N874" s="42"/>
      <c r="O874" s="42"/>
      <c r="P874" s="42"/>
      <c r="Q874" s="42"/>
      <c r="R874" s="42"/>
      <c r="S874" s="42"/>
      <c r="T874" s="42"/>
      <c r="U874" s="42"/>
      <c r="V874" s="44"/>
      <c r="W874" s="46">
        <f>G874-SUM(H874:V874)</f>
        <v>0</v>
      </c>
      <c r="X874" s="72"/>
      <c r="Y874"/>
      <c r="Z874"/>
    </row>
    <row r="875" spans="1:26" outlineLevel="1" x14ac:dyDescent="0.2">
      <c r="A875" s="318"/>
      <c r="B875" s="25"/>
      <c r="C875" s="64"/>
      <c r="D875" s="64"/>
      <c r="E875" s="64"/>
      <c r="F875" s="187" t="s">
        <v>358</v>
      </c>
      <c r="G875" s="188">
        <f>G15</f>
        <v>0</v>
      </c>
      <c r="H875" s="178">
        <f t="shared" ref="H875:V875" si="197">H15</f>
        <v>0</v>
      </c>
      <c r="I875" s="179">
        <f t="shared" si="197"/>
        <v>0</v>
      </c>
      <c r="J875" s="179">
        <f t="shared" si="197"/>
        <v>0</v>
      </c>
      <c r="K875" s="197">
        <f t="shared" si="197"/>
        <v>0</v>
      </c>
      <c r="L875" s="181">
        <f t="shared" si="197"/>
        <v>0</v>
      </c>
      <c r="M875" s="182">
        <f t="shared" si="197"/>
        <v>0</v>
      </c>
      <c r="N875" s="182">
        <f t="shared" si="197"/>
        <v>0</v>
      </c>
      <c r="O875" s="182">
        <f t="shared" si="197"/>
        <v>0</v>
      </c>
      <c r="P875" s="182">
        <f t="shared" si="197"/>
        <v>0</v>
      </c>
      <c r="Q875" s="182">
        <f t="shared" si="197"/>
        <v>0</v>
      </c>
      <c r="R875" s="182">
        <f t="shared" si="197"/>
        <v>0</v>
      </c>
      <c r="S875" s="182">
        <f t="shared" si="197"/>
        <v>0</v>
      </c>
      <c r="T875" s="182">
        <f t="shared" si="197"/>
        <v>0</v>
      </c>
      <c r="U875" s="182">
        <f t="shared" si="197"/>
        <v>0</v>
      </c>
      <c r="V875" s="183">
        <f t="shared" si="197"/>
        <v>0</v>
      </c>
      <c r="W875" s="46">
        <f>G875-SUM(H875:V875)</f>
        <v>0</v>
      </c>
      <c r="X875" s="72"/>
      <c r="Y875"/>
      <c r="Z875"/>
    </row>
    <row r="876" spans="1:26" x14ac:dyDescent="0.2">
      <c r="A876" s="318"/>
      <c r="B876" s="25"/>
      <c r="C876" s="23" t="s">
        <v>51</v>
      </c>
      <c r="D876" s="23"/>
      <c r="E876" s="24"/>
      <c r="F876" s="24"/>
      <c r="G876" s="69"/>
      <c r="H876" s="66"/>
      <c r="I876" s="66"/>
      <c r="J876" s="66"/>
      <c r="K876" s="67"/>
      <c r="L876" s="51"/>
      <c r="M876" s="34"/>
      <c r="N876" s="34"/>
      <c r="O876" s="34"/>
      <c r="P876" s="34"/>
      <c r="Q876" s="34"/>
      <c r="R876" s="34"/>
      <c r="S876" s="34"/>
      <c r="T876" s="34"/>
      <c r="U876" s="34"/>
      <c r="V876" s="37"/>
      <c r="W876" s="33"/>
      <c r="X876" s="72"/>
      <c r="Y876"/>
      <c r="Z876"/>
    </row>
    <row r="877" spans="1:26" x14ac:dyDescent="0.2">
      <c r="A877" s="318"/>
      <c r="B877" s="25"/>
      <c r="C877" s="23"/>
      <c r="D877" s="65" t="s">
        <v>52</v>
      </c>
      <c r="E877" s="24"/>
      <c r="F877" s="24"/>
      <c r="G877" s="69"/>
      <c r="H877" s="66"/>
      <c r="I877" s="66"/>
      <c r="J877" s="66"/>
      <c r="K877" s="67"/>
      <c r="L877" s="51"/>
      <c r="M877" s="34"/>
      <c r="N877" s="34"/>
      <c r="O877" s="34"/>
      <c r="P877" s="34"/>
      <c r="Q877" s="34"/>
      <c r="R877" s="34"/>
      <c r="S877" s="34"/>
      <c r="T877" s="34"/>
      <c r="U877" s="34"/>
      <c r="V877" s="37"/>
      <c r="W877" s="33"/>
      <c r="X877" s="72"/>
      <c r="Y877"/>
      <c r="Z877"/>
    </row>
    <row r="878" spans="1:26" x14ac:dyDescent="0.2">
      <c r="A878" s="318"/>
      <c r="B878" s="25"/>
      <c r="C878" s="23"/>
      <c r="D878" s="23"/>
      <c r="E878" s="24" t="s">
        <v>153</v>
      </c>
      <c r="F878" s="24"/>
      <c r="G878" s="69">
        <f t="shared" ref="G878:W878" si="198">SUBTOTAL(9,G879:G882)</f>
        <v>0</v>
      </c>
      <c r="H878" s="70">
        <f t="shared" si="198"/>
        <v>0</v>
      </c>
      <c r="I878" s="66">
        <f t="shared" si="198"/>
        <v>0</v>
      </c>
      <c r="J878" s="66">
        <f t="shared" si="198"/>
        <v>0</v>
      </c>
      <c r="K878" s="67">
        <f t="shared" si="198"/>
        <v>0</v>
      </c>
      <c r="L878" s="34">
        <f t="shared" si="198"/>
        <v>0</v>
      </c>
      <c r="M878" s="34">
        <f t="shared" si="198"/>
        <v>0</v>
      </c>
      <c r="N878" s="34">
        <f t="shared" si="198"/>
        <v>0</v>
      </c>
      <c r="O878" s="34">
        <f t="shared" si="198"/>
        <v>0</v>
      </c>
      <c r="P878" s="34">
        <f t="shared" si="198"/>
        <v>0</v>
      </c>
      <c r="Q878" s="34">
        <f t="shared" si="198"/>
        <v>0</v>
      </c>
      <c r="R878" s="34">
        <f t="shared" si="198"/>
        <v>0</v>
      </c>
      <c r="S878" s="34">
        <f t="shared" si="198"/>
        <v>0</v>
      </c>
      <c r="T878" s="34">
        <f t="shared" si="198"/>
        <v>0</v>
      </c>
      <c r="U878" s="34">
        <f t="shared" si="198"/>
        <v>0</v>
      </c>
      <c r="V878" s="34">
        <f t="shared" si="198"/>
        <v>0</v>
      </c>
      <c r="W878" s="33">
        <f t="shared" si="198"/>
        <v>0</v>
      </c>
      <c r="X878" s="72"/>
      <c r="Y878"/>
      <c r="Z878"/>
    </row>
    <row r="879" spans="1:26" outlineLevel="1" x14ac:dyDescent="0.2">
      <c r="A879" s="318"/>
      <c r="B879" s="25"/>
      <c r="C879" s="23"/>
      <c r="D879" s="23"/>
      <c r="E879" s="24"/>
      <c r="F879" s="176" t="s">
        <v>154</v>
      </c>
      <c r="G879" s="190">
        <f>G19</f>
        <v>0</v>
      </c>
      <c r="H879" s="191">
        <f>G879*(1-VLOOKUP($F879,SHT,2,FALSE))+$H19*VLOOKUP($F879,SHT,2,FALSE)</f>
        <v>0</v>
      </c>
      <c r="I879" s="179">
        <f t="shared" ref="I879:V879" si="199">I19*VLOOKUP($F879,SHT,2,FALSE)</f>
        <v>0</v>
      </c>
      <c r="J879" s="179">
        <f t="shared" si="199"/>
        <v>0</v>
      </c>
      <c r="K879" s="197">
        <f t="shared" si="199"/>
        <v>0</v>
      </c>
      <c r="L879" s="181">
        <f t="shared" si="199"/>
        <v>0</v>
      </c>
      <c r="M879" s="192">
        <f t="shared" si="199"/>
        <v>0</v>
      </c>
      <c r="N879" s="182">
        <f t="shared" si="199"/>
        <v>0</v>
      </c>
      <c r="O879" s="182">
        <f t="shared" si="199"/>
        <v>0</v>
      </c>
      <c r="P879" s="182">
        <f t="shared" si="199"/>
        <v>0</v>
      </c>
      <c r="Q879" s="182">
        <f t="shared" si="199"/>
        <v>0</v>
      </c>
      <c r="R879" s="182">
        <f t="shared" si="199"/>
        <v>0</v>
      </c>
      <c r="S879" s="182">
        <f t="shared" si="199"/>
        <v>0</v>
      </c>
      <c r="T879" s="178">
        <f t="shared" si="199"/>
        <v>0</v>
      </c>
      <c r="U879" s="182">
        <f t="shared" si="199"/>
        <v>0</v>
      </c>
      <c r="V879" s="183">
        <f t="shared" si="199"/>
        <v>0</v>
      </c>
      <c r="W879" s="46">
        <f>G879-SUM(H879:V879)</f>
        <v>0</v>
      </c>
      <c r="X879" s="72"/>
      <c r="Y879"/>
      <c r="Z879"/>
    </row>
    <row r="880" spans="1:26" outlineLevel="1" x14ac:dyDescent="0.2">
      <c r="A880" s="318"/>
      <c r="B880" s="25"/>
      <c r="C880" s="23"/>
      <c r="D880" s="23"/>
      <c r="E880" s="24"/>
      <c r="F880" s="176" t="s">
        <v>155</v>
      </c>
      <c r="G880" s="190">
        <f>G20</f>
        <v>0</v>
      </c>
      <c r="H880" s="191">
        <f>G880*(1-VLOOKUP($F880,SHT,2,FALSE))+$H20*VLOOKUP($F880,SHT,2,FALSE)</f>
        <v>0</v>
      </c>
      <c r="I880" s="179">
        <f t="shared" ref="I880:V880" si="200">I20*VLOOKUP($F880,SHT,2,FALSE)</f>
        <v>0</v>
      </c>
      <c r="J880" s="179">
        <f t="shared" si="200"/>
        <v>0</v>
      </c>
      <c r="K880" s="197">
        <f t="shared" si="200"/>
        <v>0</v>
      </c>
      <c r="L880" s="181">
        <f t="shared" si="200"/>
        <v>0</v>
      </c>
      <c r="M880" s="192">
        <f t="shared" si="200"/>
        <v>0</v>
      </c>
      <c r="N880" s="182">
        <f t="shared" si="200"/>
        <v>0</v>
      </c>
      <c r="O880" s="182">
        <f t="shared" si="200"/>
        <v>0</v>
      </c>
      <c r="P880" s="182">
        <f t="shared" si="200"/>
        <v>0</v>
      </c>
      <c r="Q880" s="182">
        <f t="shared" si="200"/>
        <v>0</v>
      </c>
      <c r="R880" s="182">
        <f t="shared" si="200"/>
        <v>0</v>
      </c>
      <c r="S880" s="182">
        <f t="shared" si="200"/>
        <v>0</v>
      </c>
      <c r="T880" s="178">
        <f t="shared" si="200"/>
        <v>0</v>
      </c>
      <c r="U880" s="182">
        <f t="shared" si="200"/>
        <v>0</v>
      </c>
      <c r="V880" s="183">
        <f t="shared" si="200"/>
        <v>0</v>
      </c>
      <c r="W880" s="46">
        <f>G880-SUM(H880:V880)</f>
        <v>0</v>
      </c>
      <c r="X880" s="72"/>
      <c r="Y880"/>
      <c r="Z880"/>
    </row>
    <row r="881" spans="1:26" outlineLevel="1" x14ac:dyDescent="0.2">
      <c r="A881" s="318"/>
      <c r="B881" s="25"/>
      <c r="C881" s="23"/>
      <c r="D881" s="23"/>
      <c r="E881" s="24"/>
      <c r="F881" s="176" t="s">
        <v>156</v>
      </c>
      <c r="G881" s="190">
        <f>G21</f>
        <v>0</v>
      </c>
      <c r="H881" s="191">
        <f>G881*(1-VLOOKUP($F881,SHT,2,FALSE))+$H21*VLOOKUP($F881,SHT,2,FALSE)</f>
        <v>0</v>
      </c>
      <c r="I881" s="179">
        <f t="shared" ref="I881:V881" si="201">I21*VLOOKUP($F881,SHT,2,FALSE)</f>
        <v>0</v>
      </c>
      <c r="J881" s="179">
        <f t="shared" si="201"/>
        <v>0</v>
      </c>
      <c r="K881" s="197">
        <f t="shared" si="201"/>
        <v>0</v>
      </c>
      <c r="L881" s="181">
        <f t="shared" si="201"/>
        <v>0</v>
      </c>
      <c r="M881" s="192">
        <f t="shared" si="201"/>
        <v>0</v>
      </c>
      <c r="N881" s="182">
        <f t="shared" si="201"/>
        <v>0</v>
      </c>
      <c r="O881" s="182">
        <f t="shared" si="201"/>
        <v>0</v>
      </c>
      <c r="P881" s="182">
        <f t="shared" si="201"/>
        <v>0</v>
      </c>
      <c r="Q881" s="182">
        <f t="shared" si="201"/>
        <v>0</v>
      </c>
      <c r="R881" s="182">
        <f t="shared" si="201"/>
        <v>0</v>
      </c>
      <c r="S881" s="182">
        <f t="shared" si="201"/>
        <v>0</v>
      </c>
      <c r="T881" s="178">
        <f t="shared" si="201"/>
        <v>0</v>
      </c>
      <c r="U881" s="182">
        <f t="shared" si="201"/>
        <v>0</v>
      </c>
      <c r="V881" s="183">
        <f t="shared" si="201"/>
        <v>0</v>
      </c>
      <c r="W881" s="46">
        <f>G881-SUM(H881:V881)</f>
        <v>0</v>
      </c>
      <c r="X881" s="72"/>
      <c r="Y881"/>
      <c r="Z881"/>
    </row>
    <row r="882" spans="1:26" outlineLevel="1" x14ac:dyDescent="0.2">
      <c r="A882" s="318"/>
      <c r="B882" s="25"/>
      <c r="C882" s="23"/>
      <c r="D882" s="23"/>
      <c r="E882" s="24"/>
      <c r="F882" s="176" t="s">
        <v>197</v>
      </c>
      <c r="G882" s="190">
        <f>G22</f>
        <v>0</v>
      </c>
      <c r="H882" s="191">
        <f>G882*(1-VLOOKUP($F882,SHT,2,FALSE))+$H22*VLOOKUP($F882,SHT,2,FALSE)</f>
        <v>0</v>
      </c>
      <c r="I882" s="179">
        <f t="shared" ref="I882:V882" si="202">I22*VLOOKUP($F882,SHT,2,FALSE)</f>
        <v>0</v>
      </c>
      <c r="J882" s="179">
        <f t="shared" si="202"/>
        <v>0</v>
      </c>
      <c r="K882" s="197">
        <f t="shared" si="202"/>
        <v>0</v>
      </c>
      <c r="L882" s="181">
        <f t="shared" si="202"/>
        <v>0</v>
      </c>
      <c r="M882" s="192">
        <f t="shared" si="202"/>
        <v>0</v>
      </c>
      <c r="N882" s="182">
        <f t="shared" si="202"/>
        <v>0</v>
      </c>
      <c r="O882" s="182">
        <f t="shared" si="202"/>
        <v>0</v>
      </c>
      <c r="P882" s="182">
        <f t="shared" si="202"/>
        <v>0</v>
      </c>
      <c r="Q882" s="182">
        <f t="shared" si="202"/>
        <v>0</v>
      </c>
      <c r="R882" s="182">
        <f t="shared" si="202"/>
        <v>0</v>
      </c>
      <c r="S882" s="182">
        <f t="shared" si="202"/>
        <v>0</v>
      </c>
      <c r="T882" s="178">
        <f t="shared" si="202"/>
        <v>0</v>
      </c>
      <c r="U882" s="182">
        <f t="shared" si="202"/>
        <v>0</v>
      </c>
      <c r="V882" s="183">
        <f t="shared" si="202"/>
        <v>0</v>
      </c>
      <c r="W882" s="46">
        <f>G882-SUM(H882:V882)</f>
        <v>0</v>
      </c>
      <c r="X882" s="72"/>
      <c r="Y882"/>
      <c r="Z882"/>
    </row>
    <row r="883" spans="1:26" x14ac:dyDescent="0.2">
      <c r="A883" s="318"/>
      <c r="B883" s="25"/>
      <c r="C883" s="23"/>
      <c r="D883" s="23"/>
      <c r="E883" s="24" t="s">
        <v>157</v>
      </c>
      <c r="F883" s="24"/>
      <c r="G883" s="69">
        <f t="shared" ref="G883:W883" si="203">SUBTOTAL(9,G884:G887)</f>
        <v>0</v>
      </c>
      <c r="H883" s="70">
        <f t="shared" si="203"/>
        <v>0</v>
      </c>
      <c r="I883" s="66">
        <f t="shared" si="203"/>
        <v>0</v>
      </c>
      <c r="J883" s="66">
        <f t="shared" si="203"/>
        <v>0</v>
      </c>
      <c r="K883" s="67">
        <f t="shared" si="203"/>
        <v>0</v>
      </c>
      <c r="L883" s="34">
        <f t="shared" si="203"/>
        <v>0</v>
      </c>
      <c r="M883" s="34">
        <f t="shared" si="203"/>
        <v>0</v>
      </c>
      <c r="N883" s="34">
        <f t="shared" si="203"/>
        <v>0</v>
      </c>
      <c r="O883" s="34">
        <f t="shared" si="203"/>
        <v>0</v>
      </c>
      <c r="P883" s="34">
        <f t="shared" si="203"/>
        <v>0</v>
      </c>
      <c r="Q883" s="34">
        <f t="shared" si="203"/>
        <v>0</v>
      </c>
      <c r="R883" s="34">
        <f t="shared" si="203"/>
        <v>0</v>
      </c>
      <c r="S883" s="34">
        <f t="shared" si="203"/>
        <v>0</v>
      </c>
      <c r="T883" s="34">
        <f t="shared" si="203"/>
        <v>0</v>
      </c>
      <c r="U883" s="34">
        <f t="shared" si="203"/>
        <v>0</v>
      </c>
      <c r="V883" s="34">
        <f t="shared" si="203"/>
        <v>0</v>
      </c>
      <c r="W883" s="33">
        <f t="shared" si="203"/>
        <v>0</v>
      </c>
      <c r="X883" s="72"/>
      <c r="Y883"/>
      <c r="Z883"/>
    </row>
    <row r="884" spans="1:26" outlineLevel="1" x14ac:dyDescent="0.2">
      <c r="A884" s="318"/>
      <c r="B884" s="25"/>
      <c r="C884" s="23"/>
      <c r="D884" s="23"/>
      <c r="E884" s="24"/>
      <c r="F884" s="176" t="s">
        <v>158</v>
      </c>
      <c r="G884" s="190">
        <f>G24</f>
        <v>0</v>
      </c>
      <c r="H884" s="191">
        <f>G884*(1-VLOOKUP($F884,SHT,2,FALSE))+$H24*VLOOKUP($F884,SHT,2,FALSE)</f>
        <v>0</v>
      </c>
      <c r="I884" s="179">
        <f t="shared" ref="I884:V884" si="204">I24*VLOOKUP($F884,SHT,2,FALSE)</f>
        <v>0</v>
      </c>
      <c r="J884" s="179">
        <f t="shared" si="204"/>
        <v>0</v>
      </c>
      <c r="K884" s="197">
        <f t="shared" si="204"/>
        <v>0</v>
      </c>
      <c r="L884" s="181">
        <f t="shared" si="204"/>
        <v>0</v>
      </c>
      <c r="M884" s="192">
        <f t="shared" si="204"/>
        <v>0</v>
      </c>
      <c r="N884" s="182">
        <f t="shared" si="204"/>
        <v>0</v>
      </c>
      <c r="O884" s="182">
        <f t="shared" si="204"/>
        <v>0</v>
      </c>
      <c r="P884" s="182">
        <f t="shared" si="204"/>
        <v>0</v>
      </c>
      <c r="Q884" s="182">
        <f t="shared" si="204"/>
        <v>0</v>
      </c>
      <c r="R884" s="182">
        <f t="shared" si="204"/>
        <v>0</v>
      </c>
      <c r="S884" s="182">
        <f t="shared" si="204"/>
        <v>0</v>
      </c>
      <c r="T884" s="178">
        <f t="shared" si="204"/>
        <v>0</v>
      </c>
      <c r="U884" s="182">
        <f t="shared" si="204"/>
        <v>0</v>
      </c>
      <c r="V884" s="183">
        <f t="shared" si="204"/>
        <v>0</v>
      </c>
      <c r="W884" s="46">
        <f>G884-SUM(H884:V884)</f>
        <v>0</v>
      </c>
      <c r="X884" s="72"/>
      <c r="Y884"/>
      <c r="Z884"/>
    </row>
    <row r="885" spans="1:26" outlineLevel="1" x14ac:dyDescent="0.2">
      <c r="A885" s="318"/>
      <c r="B885" s="25"/>
      <c r="C885" s="23"/>
      <c r="D885" s="23"/>
      <c r="E885" s="24"/>
      <c r="F885" s="176" t="s">
        <v>159</v>
      </c>
      <c r="G885" s="190">
        <f>G25</f>
        <v>0</v>
      </c>
      <c r="H885" s="191">
        <f>G885*(1-VLOOKUP($F885,SHT,2,FALSE))+$H25*VLOOKUP($F885,SHT,2,FALSE)</f>
        <v>0</v>
      </c>
      <c r="I885" s="179">
        <f t="shared" ref="I885:V885" si="205">I25*VLOOKUP($F885,SHT,2,FALSE)</f>
        <v>0</v>
      </c>
      <c r="J885" s="179">
        <f t="shared" si="205"/>
        <v>0</v>
      </c>
      <c r="K885" s="197">
        <f t="shared" si="205"/>
        <v>0</v>
      </c>
      <c r="L885" s="181">
        <f t="shared" si="205"/>
        <v>0</v>
      </c>
      <c r="M885" s="192">
        <f t="shared" si="205"/>
        <v>0</v>
      </c>
      <c r="N885" s="182">
        <f t="shared" si="205"/>
        <v>0</v>
      </c>
      <c r="O885" s="182">
        <f t="shared" si="205"/>
        <v>0</v>
      </c>
      <c r="P885" s="182">
        <f t="shared" si="205"/>
        <v>0</v>
      </c>
      <c r="Q885" s="182">
        <f t="shared" si="205"/>
        <v>0</v>
      </c>
      <c r="R885" s="182">
        <f t="shared" si="205"/>
        <v>0</v>
      </c>
      <c r="S885" s="182">
        <f t="shared" si="205"/>
        <v>0</v>
      </c>
      <c r="T885" s="178">
        <f t="shared" si="205"/>
        <v>0</v>
      </c>
      <c r="U885" s="182">
        <f t="shared" si="205"/>
        <v>0</v>
      </c>
      <c r="V885" s="183">
        <f t="shared" si="205"/>
        <v>0</v>
      </c>
      <c r="W885" s="46">
        <f>G885-SUM(H885:V885)</f>
        <v>0</v>
      </c>
      <c r="X885" s="72"/>
      <c r="Y885"/>
      <c r="Z885"/>
    </row>
    <row r="886" spans="1:26" outlineLevel="1" x14ac:dyDescent="0.2">
      <c r="A886" s="318"/>
      <c r="B886" s="25"/>
      <c r="C886" s="23"/>
      <c r="D886" s="23"/>
      <c r="E886" s="24"/>
      <c r="F886" s="176" t="s">
        <v>160</v>
      </c>
      <c r="G886" s="190">
        <f>G26</f>
        <v>0</v>
      </c>
      <c r="H886" s="191">
        <f>G886*(1-VLOOKUP($F886,SHT,2,FALSE))+$H26*VLOOKUP($F886,SHT,2,FALSE)</f>
        <v>0</v>
      </c>
      <c r="I886" s="179">
        <f t="shared" ref="I886:V886" si="206">I26*VLOOKUP($F886,SHT,2,FALSE)</f>
        <v>0</v>
      </c>
      <c r="J886" s="179">
        <f t="shared" si="206"/>
        <v>0</v>
      </c>
      <c r="K886" s="197">
        <f t="shared" si="206"/>
        <v>0</v>
      </c>
      <c r="L886" s="181">
        <f t="shared" si="206"/>
        <v>0</v>
      </c>
      <c r="M886" s="192">
        <f t="shared" si="206"/>
        <v>0</v>
      </c>
      <c r="N886" s="182">
        <f t="shared" si="206"/>
        <v>0</v>
      </c>
      <c r="O886" s="182">
        <f t="shared" si="206"/>
        <v>0</v>
      </c>
      <c r="P886" s="182">
        <f t="shared" si="206"/>
        <v>0</v>
      </c>
      <c r="Q886" s="182">
        <f t="shared" si="206"/>
        <v>0</v>
      </c>
      <c r="R886" s="182">
        <f t="shared" si="206"/>
        <v>0</v>
      </c>
      <c r="S886" s="182">
        <f t="shared" si="206"/>
        <v>0</v>
      </c>
      <c r="T886" s="178">
        <f t="shared" si="206"/>
        <v>0</v>
      </c>
      <c r="U886" s="182">
        <f t="shared" si="206"/>
        <v>0</v>
      </c>
      <c r="V886" s="183">
        <f t="shared" si="206"/>
        <v>0</v>
      </c>
      <c r="W886" s="46">
        <f>G886-SUM(H886:V886)</f>
        <v>0</v>
      </c>
      <c r="X886" s="72"/>
      <c r="Y886"/>
      <c r="Z886"/>
    </row>
    <row r="887" spans="1:26" outlineLevel="1" x14ac:dyDescent="0.2">
      <c r="A887" s="318"/>
      <c r="B887" s="25"/>
      <c r="C887" s="23"/>
      <c r="D887" s="23"/>
      <c r="E887" s="24"/>
      <c r="F887" s="176" t="s">
        <v>198</v>
      </c>
      <c r="G887" s="190">
        <f>G27</f>
        <v>0</v>
      </c>
      <c r="H887" s="193">
        <f>G887*(1-VLOOKUP($F887,SHT,2,FALSE))+$H27*VLOOKUP($F887,SHT,2,FALSE)</f>
        <v>0</v>
      </c>
      <c r="I887" s="191">
        <f t="shared" ref="I887:V887" si="207">I27*VLOOKUP($F887,SHT,2,FALSE)</f>
        <v>0</v>
      </c>
      <c r="J887" s="179">
        <f t="shared" si="207"/>
        <v>0</v>
      </c>
      <c r="K887" s="197">
        <f t="shared" si="207"/>
        <v>0</v>
      </c>
      <c r="L887" s="181">
        <f t="shared" si="207"/>
        <v>0</v>
      </c>
      <c r="M887" s="192">
        <f t="shared" si="207"/>
        <v>0</v>
      </c>
      <c r="N887" s="182">
        <f t="shared" si="207"/>
        <v>0</v>
      </c>
      <c r="O887" s="182">
        <f t="shared" si="207"/>
        <v>0</v>
      </c>
      <c r="P887" s="182">
        <f t="shared" si="207"/>
        <v>0</v>
      </c>
      <c r="Q887" s="182">
        <f t="shared" si="207"/>
        <v>0</v>
      </c>
      <c r="R887" s="182">
        <f t="shared" si="207"/>
        <v>0</v>
      </c>
      <c r="S887" s="182">
        <f t="shared" si="207"/>
        <v>0</v>
      </c>
      <c r="T887" s="178">
        <f t="shared" si="207"/>
        <v>0</v>
      </c>
      <c r="U887" s="182">
        <f t="shared" si="207"/>
        <v>0</v>
      </c>
      <c r="V887" s="183">
        <f t="shared" si="207"/>
        <v>0</v>
      </c>
      <c r="W887" s="46">
        <f>G887-SUM(H887:V887)</f>
        <v>0</v>
      </c>
      <c r="X887" s="72"/>
      <c r="Y887"/>
      <c r="Z887"/>
    </row>
    <row r="888" spans="1:26" x14ac:dyDescent="0.2">
      <c r="A888" s="318"/>
      <c r="B888" s="25"/>
      <c r="C888" s="23"/>
      <c r="D888" s="23"/>
      <c r="E888" s="24" t="s">
        <v>347</v>
      </c>
      <c r="F888" s="24"/>
      <c r="G888" s="69">
        <f t="shared" ref="G888:W888" si="208">SUBTOTAL(9,G889:G892)</f>
        <v>0</v>
      </c>
      <c r="H888" s="70">
        <f t="shared" si="208"/>
        <v>0</v>
      </c>
      <c r="I888" s="66">
        <f t="shared" si="208"/>
        <v>0</v>
      </c>
      <c r="J888" s="66">
        <f t="shared" si="208"/>
        <v>0</v>
      </c>
      <c r="K888" s="67">
        <f t="shared" si="208"/>
        <v>0</v>
      </c>
      <c r="L888" s="34">
        <f t="shared" si="208"/>
        <v>0</v>
      </c>
      <c r="M888" s="34">
        <f t="shared" si="208"/>
        <v>0</v>
      </c>
      <c r="N888" s="34">
        <f t="shared" si="208"/>
        <v>0</v>
      </c>
      <c r="O888" s="34">
        <f t="shared" si="208"/>
        <v>0</v>
      </c>
      <c r="P888" s="34">
        <f t="shared" si="208"/>
        <v>0</v>
      </c>
      <c r="Q888" s="34">
        <f t="shared" si="208"/>
        <v>0</v>
      </c>
      <c r="R888" s="34">
        <f t="shared" si="208"/>
        <v>0</v>
      </c>
      <c r="S888" s="34">
        <f t="shared" si="208"/>
        <v>0</v>
      </c>
      <c r="T888" s="34">
        <f t="shared" si="208"/>
        <v>0</v>
      </c>
      <c r="U888" s="34">
        <f t="shared" si="208"/>
        <v>0</v>
      </c>
      <c r="V888" s="34">
        <f t="shared" si="208"/>
        <v>0</v>
      </c>
      <c r="W888" s="33">
        <f t="shared" si="208"/>
        <v>0</v>
      </c>
      <c r="X888" s="72"/>
      <c r="Y888"/>
      <c r="Z888"/>
    </row>
    <row r="889" spans="1:26" outlineLevel="1" x14ac:dyDescent="0.2">
      <c r="A889" s="318"/>
      <c r="B889" s="25"/>
      <c r="C889" s="23"/>
      <c r="D889" s="23"/>
      <c r="E889" s="24"/>
      <c r="F889" s="176" t="s">
        <v>327</v>
      </c>
      <c r="G889" s="190">
        <f>G29</f>
        <v>0</v>
      </c>
      <c r="H889" s="191">
        <f>G889*(1-VLOOKUP($F889,SHT,2,FALSE))+$H29*VLOOKUP($F889,SHT,2,FALSE)</f>
        <v>0</v>
      </c>
      <c r="I889" s="179">
        <f t="shared" ref="I889:V889" si="209">I29*VLOOKUP($F889,SHT,2,FALSE)</f>
        <v>0</v>
      </c>
      <c r="J889" s="179">
        <f t="shared" si="209"/>
        <v>0</v>
      </c>
      <c r="K889" s="197">
        <f t="shared" si="209"/>
        <v>0</v>
      </c>
      <c r="L889" s="181">
        <f t="shared" si="209"/>
        <v>0</v>
      </c>
      <c r="M889" s="192">
        <f t="shared" si="209"/>
        <v>0</v>
      </c>
      <c r="N889" s="182">
        <f t="shared" si="209"/>
        <v>0</v>
      </c>
      <c r="O889" s="182">
        <f t="shared" si="209"/>
        <v>0</v>
      </c>
      <c r="P889" s="182">
        <f t="shared" si="209"/>
        <v>0</v>
      </c>
      <c r="Q889" s="182">
        <f t="shared" si="209"/>
        <v>0</v>
      </c>
      <c r="R889" s="182">
        <f t="shared" si="209"/>
        <v>0</v>
      </c>
      <c r="S889" s="182">
        <f t="shared" si="209"/>
        <v>0</v>
      </c>
      <c r="T889" s="178">
        <f t="shared" si="209"/>
        <v>0</v>
      </c>
      <c r="U889" s="182">
        <f t="shared" si="209"/>
        <v>0</v>
      </c>
      <c r="V889" s="183">
        <f t="shared" si="209"/>
        <v>0</v>
      </c>
      <c r="W889" s="46">
        <f>G889-SUM(H889:V889)</f>
        <v>0</v>
      </c>
      <c r="X889" s="72"/>
      <c r="Y889"/>
      <c r="Z889"/>
    </row>
    <row r="890" spans="1:26" outlineLevel="1" x14ac:dyDescent="0.2">
      <c r="A890" s="318"/>
      <c r="B890" s="25"/>
      <c r="C890" s="23"/>
      <c r="D890" s="23"/>
      <c r="E890" s="24"/>
      <c r="F890" s="176" t="s">
        <v>328</v>
      </c>
      <c r="G890" s="190">
        <f>G30</f>
        <v>0</v>
      </c>
      <c r="H890" s="191">
        <f>G890*(1-VLOOKUP($F890,SHT,2,FALSE))+$H30*VLOOKUP($F890,SHT,2,FALSE)</f>
        <v>0</v>
      </c>
      <c r="I890" s="179">
        <f t="shared" ref="I890:V890" si="210">I30*VLOOKUP($F890,SHT,2,FALSE)</f>
        <v>0</v>
      </c>
      <c r="J890" s="179">
        <f t="shared" si="210"/>
        <v>0</v>
      </c>
      <c r="K890" s="197">
        <f t="shared" si="210"/>
        <v>0</v>
      </c>
      <c r="L890" s="181">
        <f t="shared" si="210"/>
        <v>0</v>
      </c>
      <c r="M890" s="192">
        <f t="shared" si="210"/>
        <v>0</v>
      </c>
      <c r="N890" s="182">
        <f t="shared" si="210"/>
        <v>0</v>
      </c>
      <c r="O890" s="182">
        <f t="shared" si="210"/>
        <v>0</v>
      </c>
      <c r="P890" s="182">
        <f t="shared" si="210"/>
        <v>0</v>
      </c>
      <c r="Q890" s="182">
        <f t="shared" si="210"/>
        <v>0</v>
      </c>
      <c r="R890" s="182">
        <f t="shared" si="210"/>
        <v>0</v>
      </c>
      <c r="S890" s="182">
        <f t="shared" si="210"/>
        <v>0</v>
      </c>
      <c r="T890" s="178">
        <f t="shared" si="210"/>
        <v>0</v>
      </c>
      <c r="U890" s="182">
        <f t="shared" si="210"/>
        <v>0</v>
      </c>
      <c r="V890" s="183">
        <f t="shared" si="210"/>
        <v>0</v>
      </c>
      <c r="W890" s="46">
        <f>G890-SUM(H890:V890)</f>
        <v>0</v>
      </c>
      <c r="X890" s="72"/>
      <c r="Y890"/>
      <c r="Z890"/>
    </row>
    <row r="891" spans="1:26" outlineLevel="1" x14ac:dyDescent="0.2">
      <c r="A891" s="318"/>
      <c r="B891" s="25"/>
      <c r="C891" s="23"/>
      <c r="D891" s="23"/>
      <c r="E891" s="24"/>
      <c r="F891" s="176" t="s">
        <v>329</v>
      </c>
      <c r="G891" s="190">
        <f>G31</f>
        <v>0</v>
      </c>
      <c r="H891" s="191">
        <f>G891*(1-VLOOKUP($F891,SHT,2,FALSE))+$H31*VLOOKUP($F891,SHT,2,FALSE)</f>
        <v>0</v>
      </c>
      <c r="I891" s="179">
        <f t="shared" ref="I891:V891" si="211">I31*VLOOKUP($F891,SHT,2,FALSE)</f>
        <v>0</v>
      </c>
      <c r="J891" s="179">
        <f t="shared" si="211"/>
        <v>0</v>
      </c>
      <c r="K891" s="197">
        <f t="shared" si="211"/>
        <v>0</v>
      </c>
      <c r="L891" s="181">
        <f t="shared" si="211"/>
        <v>0</v>
      </c>
      <c r="M891" s="192">
        <f t="shared" si="211"/>
        <v>0</v>
      </c>
      <c r="N891" s="182">
        <f t="shared" si="211"/>
        <v>0</v>
      </c>
      <c r="O891" s="182">
        <f t="shared" si="211"/>
        <v>0</v>
      </c>
      <c r="P891" s="182">
        <f t="shared" si="211"/>
        <v>0</v>
      </c>
      <c r="Q891" s="182">
        <f t="shared" si="211"/>
        <v>0</v>
      </c>
      <c r="R891" s="182">
        <f t="shared" si="211"/>
        <v>0</v>
      </c>
      <c r="S891" s="182">
        <f t="shared" si="211"/>
        <v>0</v>
      </c>
      <c r="T891" s="178">
        <f t="shared" si="211"/>
        <v>0</v>
      </c>
      <c r="U891" s="182">
        <f t="shared" si="211"/>
        <v>0</v>
      </c>
      <c r="V891" s="183">
        <f t="shared" si="211"/>
        <v>0</v>
      </c>
      <c r="W891" s="46">
        <f>G891-SUM(H891:V891)</f>
        <v>0</v>
      </c>
      <c r="X891" s="72"/>
      <c r="Y891"/>
      <c r="Z891"/>
    </row>
    <row r="892" spans="1:26" outlineLevel="1" x14ac:dyDescent="0.2">
      <c r="A892" s="318"/>
      <c r="B892" s="25"/>
      <c r="C892" s="23"/>
      <c r="D892" s="23"/>
      <c r="E892" s="24"/>
      <c r="F892" s="176" t="s">
        <v>330</v>
      </c>
      <c r="G892" s="190">
        <f>G32</f>
        <v>0</v>
      </c>
      <c r="H892" s="191">
        <f>G892*(1-VLOOKUP($F892,SHT,2,FALSE))+$H32*VLOOKUP($F892,SHT,2,FALSE)</f>
        <v>0</v>
      </c>
      <c r="I892" s="179">
        <f t="shared" ref="I892:V892" si="212">I32*VLOOKUP($F892,SHT,2,FALSE)</f>
        <v>0</v>
      </c>
      <c r="J892" s="179">
        <f t="shared" si="212"/>
        <v>0</v>
      </c>
      <c r="K892" s="197">
        <f t="shared" si="212"/>
        <v>0</v>
      </c>
      <c r="L892" s="181">
        <f t="shared" si="212"/>
        <v>0</v>
      </c>
      <c r="M892" s="192">
        <f t="shared" si="212"/>
        <v>0</v>
      </c>
      <c r="N892" s="182">
        <f t="shared" si="212"/>
        <v>0</v>
      </c>
      <c r="O892" s="182">
        <f t="shared" si="212"/>
        <v>0</v>
      </c>
      <c r="P892" s="182">
        <f t="shared" si="212"/>
        <v>0</v>
      </c>
      <c r="Q892" s="182">
        <f t="shared" si="212"/>
        <v>0</v>
      </c>
      <c r="R892" s="182">
        <f t="shared" si="212"/>
        <v>0</v>
      </c>
      <c r="S892" s="182">
        <f t="shared" si="212"/>
        <v>0</v>
      </c>
      <c r="T892" s="178">
        <f t="shared" si="212"/>
        <v>0</v>
      </c>
      <c r="U892" s="182">
        <f t="shared" si="212"/>
        <v>0</v>
      </c>
      <c r="V892" s="183">
        <f t="shared" si="212"/>
        <v>0</v>
      </c>
      <c r="W892" s="46">
        <f>G892-SUM(H892:V892)</f>
        <v>0</v>
      </c>
      <c r="X892" s="72"/>
      <c r="Y892"/>
      <c r="Z892"/>
    </row>
    <row r="893" spans="1:26" x14ac:dyDescent="0.2">
      <c r="A893" s="318"/>
      <c r="B893" s="25"/>
      <c r="C893" s="23"/>
      <c r="D893" s="23" t="s">
        <v>53</v>
      </c>
      <c r="E893" s="24"/>
      <c r="F893" s="24"/>
      <c r="G893" s="69"/>
      <c r="H893" s="66"/>
      <c r="I893" s="66"/>
      <c r="J893" s="66"/>
      <c r="K893" s="67"/>
      <c r="L893" s="51"/>
      <c r="M893" s="34"/>
      <c r="N893" s="34"/>
      <c r="O893" s="34"/>
      <c r="P893" s="34"/>
      <c r="Q893" s="34"/>
      <c r="R893" s="34"/>
      <c r="S893" s="34"/>
      <c r="T893" s="34"/>
      <c r="U893" s="34"/>
      <c r="V893" s="37"/>
      <c r="W893" s="33"/>
      <c r="X893" s="72"/>
      <c r="Y893"/>
      <c r="Z893"/>
    </row>
    <row r="894" spans="1:26" x14ac:dyDescent="0.2">
      <c r="A894" s="318"/>
      <c r="B894" s="25"/>
      <c r="C894" s="23"/>
      <c r="D894" s="23"/>
      <c r="E894" s="64" t="s">
        <v>54</v>
      </c>
      <c r="F894" s="24"/>
      <c r="G894" s="69">
        <f t="shared" ref="G894:W894" si="213">SUBTOTAL(9,G895:G897)</f>
        <v>0</v>
      </c>
      <c r="H894" s="70">
        <f t="shared" si="213"/>
        <v>0</v>
      </c>
      <c r="I894" s="66">
        <f t="shared" si="213"/>
        <v>0</v>
      </c>
      <c r="J894" s="66">
        <f t="shared" si="213"/>
        <v>0</v>
      </c>
      <c r="K894" s="67">
        <f t="shared" si="213"/>
        <v>0</v>
      </c>
      <c r="L894" s="34">
        <f t="shared" si="213"/>
        <v>0</v>
      </c>
      <c r="M894" s="34">
        <f t="shared" si="213"/>
        <v>0</v>
      </c>
      <c r="N894" s="34">
        <f t="shared" si="213"/>
        <v>0</v>
      </c>
      <c r="O894" s="34">
        <f t="shared" si="213"/>
        <v>0</v>
      </c>
      <c r="P894" s="34">
        <f t="shared" si="213"/>
        <v>0</v>
      </c>
      <c r="Q894" s="34">
        <f t="shared" si="213"/>
        <v>0</v>
      </c>
      <c r="R894" s="34">
        <f t="shared" si="213"/>
        <v>0</v>
      </c>
      <c r="S894" s="34">
        <f t="shared" si="213"/>
        <v>0</v>
      </c>
      <c r="T894" s="34">
        <f t="shared" si="213"/>
        <v>0</v>
      </c>
      <c r="U894" s="34">
        <f t="shared" si="213"/>
        <v>0</v>
      </c>
      <c r="V894" s="34">
        <f t="shared" si="213"/>
        <v>0</v>
      </c>
      <c r="W894" s="33">
        <f t="shared" si="213"/>
        <v>0</v>
      </c>
      <c r="X894" s="72"/>
      <c r="Y894"/>
      <c r="Z894"/>
    </row>
    <row r="895" spans="1:26" outlineLevel="1" x14ac:dyDescent="0.2">
      <c r="A895" s="318"/>
      <c r="B895" s="25"/>
      <c r="C895" s="23"/>
      <c r="D895" s="23"/>
      <c r="E895" s="64"/>
      <c r="F895" s="176" t="s">
        <v>55</v>
      </c>
      <c r="G895" s="190">
        <f>G35</f>
        <v>0</v>
      </c>
      <c r="H895" s="191">
        <f>G895*(1-VLOOKUP($F895,SHT,2,FALSE))+$H35*VLOOKUP($F895,SHT,2,FALSE)</f>
        <v>0</v>
      </c>
      <c r="I895" s="179">
        <f t="shared" ref="I895:V895" si="214">I35*VLOOKUP($F895,SHT,2,FALSE)</f>
        <v>0</v>
      </c>
      <c r="J895" s="179">
        <f t="shared" si="214"/>
        <v>0</v>
      </c>
      <c r="K895" s="197">
        <f t="shared" si="214"/>
        <v>0</v>
      </c>
      <c r="L895" s="181">
        <f t="shared" si="214"/>
        <v>0</v>
      </c>
      <c r="M895" s="192">
        <f t="shared" si="214"/>
        <v>0</v>
      </c>
      <c r="N895" s="182">
        <f t="shared" si="214"/>
        <v>0</v>
      </c>
      <c r="O895" s="182">
        <f t="shared" si="214"/>
        <v>0</v>
      </c>
      <c r="P895" s="182">
        <f t="shared" si="214"/>
        <v>0</v>
      </c>
      <c r="Q895" s="182">
        <f t="shared" si="214"/>
        <v>0</v>
      </c>
      <c r="R895" s="182">
        <f t="shared" si="214"/>
        <v>0</v>
      </c>
      <c r="S895" s="182">
        <f t="shared" si="214"/>
        <v>0</v>
      </c>
      <c r="T895" s="178">
        <f t="shared" si="214"/>
        <v>0</v>
      </c>
      <c r="U895" s="182">
        <f t="shared" si="214"/>
        <v>0</v>
      </c>
      <c r="V895" s="183">
        <f t="shared" si="214"/>
        <v>0</v>
      </c>
      <c r="W895" s="46">
        <f>G895-SUM(H895:V895)</f>
        <v>0</v>
      </c>
      <c r="Y895"/>
      <c r="Z895"/>
    </row>
    <row r="896" spans="1:26" outlineLevel="1" x14ac:dyDescent="0.2">
      <c r="A896" s="318"/>
      <c r="B896" s="25"/>
      <c r="C896" s="23"/>
      <c r="D896" s="23"/>
      <c r="E896" s="24"/>
      <c r="F896" s="176" t="s">
        <v>161</v>
      </c>
      <c r="G896" s="190">
        <f>G36</f>
        <v>0</v>
      </c>
      <c r="H896" s="191">
        <f>G896*(1-VLOOKUP($F896,SHT,2,FALSE))+$H36*VLOOKUP($F896,SHT,2,FALSE)</f>
        <v>0</v>
      </c>
      <c r="I896" s="179">
        <f t="shared" ref="I896:V896" si="215">I36*VLOOKUP($F896,SHT,2,FALSE)</f>
        <v>0</v>
      </c>
      <c r="J896" s="179">
        <f t="shared" si="215"/>
        <v>0</v>
      </c>
      <c r="K896" s="197">
        <f t="shared" si="215"/>
        <v>0</v>
      </c>
      <c r="L896" s="181">
        <f t="shared" si="215"/>
        <v>0</v>
      </c>
      <c r="M896" s="192">
        <f t="shared" si="215"/>
        <v>0</v>
      </c>
      <c r="N896" s="182">
        <f t="shared" si="215"/>
        <v>0</v>
      </c>
      <c r="O896" s="182">
        <f t="shared" si="215"/>
        <v>0</v>
      </c>
      <c r="P896" s="182">
        <f t="shared" si="215"/>
        <v>0</v>
      </c>
      <c r="Q896" s="182">
        <f t="shared" si="215"/>
        <v>0</v>
      </c>
      <c r="R896" s="182">
        <f t="shared" si="215"/>
        <v>0</v>
      </c>
      <c r="S896" s="182">
        <f t="shared" si="215"/>
        <v>0</v>
      </c>
      <c r="T896" s="178">
        <f t="shared" si="215"/>
        <v>0</v>
      </c>
      <c r="U896" s="182">
        <f t="shared" si="215"/>
        <v>0</v>
      </c>
      <c r="V896" s="183">
        <f t="shared" si="215"/>
        <v>0</v>
      </c>
      <c r="W896" s="46">
        <f>G896-SUM(H896:V896)</f>
        <v>0</v>
      </c>
      <c r="Y896"/>
      <c r="Z896"/>
    </row>
    <row r="897" spans="1:26" outlineLevel="1" x14ac:dyDescent="0.2">
      <c r="A897" s="318"/>
      <c r="B897" s="25"/>
      <c r="C897" s="23"/>
      <c r="D897" s="23"/>
      <c r="E897" s="24"/>
      <c r="F897" s="176" t="s">
        <v>331</v>
      </c>
      <c r="G897" s="190">
        <f>G37</f>
        <v>0</v>
      </c>
      <c r="H897" s="191">
        <f>G897*(1-VLOOKUP($F897,SHT,2,FALSE))+$H37*VLOOKUP($F897,SHT,2,FALSE)</f>
        <v>0</v>
      </c>
      <c r="I897" s="179">
        <f t="shared" ref="I897:V897" si="216">I37*VLOOKUP($F897,SHT,2,FALSE)</f>
        <v>0</v>
      </c>
      <c r="J897" s="179">
        <f t="shared" si="216"/>
        <v>0</v>
      </c>
      <c r="K897" s="197">
        <f t="shared" si="216"/>
        <v>0</v>
      </c>
      <c r="L897" s="181">
        <f t="shared" si="216"/>
        <v>0</v>
      </c>
      <c r="M897" s="192">
        <f t="shared" si="216"/>
        <v>0</v>
      </c>
      <c r="N897" s="182">
        <f t="shared" si="216"/>
        <v>0</v>
      </c>
      <c r="O897" s="182">
        <f t="shared" si="216"/>
        <v>0</v>
      </c>
      <c r="P897" s="182">
        <f t="shared" si="216"/>
        <v>0</v>
      </c>
      <c r="Q897" s="182">
        <f t="shared" si="216"/>
        <v>0</v>
      </c>
      <c r="R897" s="182">
        <f t="shared" si="216"/>
        <v>0</v>
      </c>
      <c r="S897" s="182">
        <f t="shared" si="216"/>
        <v>0</v>
      </c>
      <c r="T897" s="178">
        <f t="shared" si="216"/>
        <v>0</v>
      </c>
      <c r="U897" s="182">
        <f t="shared" si="216"/>
        <v>0</v>
      </c>
      <c r="V897" s="183">
        <f t="shared" si="216"/>
        <v>0</v>
      </c>
      <c r="W897" s="46">
        <f>G897-SUM(H897:V897)</f>
        <v>0</v>
      </c>
      <c r="Y897"/>
      <c r="Z897"/>
    </row>
    <row r="898" spans="1:26" x14ac:dyDescent="0.2">
      <c r="A898" s="318"/>
      <c r="B898" s="25"/>
      <c r="C898" s="23"/>
      <c r="D898" s="23"/>
      <c r="E898" s="24" t="s">
        <v>56</v>
      </c>
      <c r="F898" s="24"/>
      <c r="G898" s="69">
        <f t="shared" ref="G898:W898" si="217">SUBTOTAL(9,G899:G901)</f>
        <v>0</v>
      </c>
      <c r="H898" s="70">
        <f t="shared" si="217"/>
        <v>0</v>
      </c>
      <c r="I898" s="66">
        <f t="shared" si="217"/>
        <v>0</v>
      </c>
      <c r="J898" s="66">
        <f t="shared" si="217"/>
        <v>0</v>
      </c>
      <c r="K898" s="67">
        <f t="shared" si="217"/>
        <v>0</v>
      </c>
      <c r="L898" s="34">
        <f t="shared" si="217"/>
        <v>0</v>
      </c>
      <c r="M898" s="34">
        <f t="shared" si="217"/>
        <v>0</v>
      </c>
      <c r="N898" s="34">
        <f t="shared" si="217"/>
        <v>0</v>
      </c>
      <c r="O898" s="34">
        <f t="shared" si="217"/>
        <v>0</v>
      </c>
      <c r="P898" s="34">
        <f t="shared" si="217"/>
        <v>0</v>
      </c>
      <c r="Q898" s="34">
        <f t="shared" si="217"/>
        <v>0</v>
      </c>
      <c r="R898" s="34">
        <f t="shared" si="217"/>
        <v>0</v>
      </c>
      <c r="S898" s="34">
        <f t="shared" si="217"/>
        <v>0</v>
      </c>
      <c r="T898" s="34">
        <f t="shared" si="217"/>
        <v>0</v>
      </c>
      <c r="U898" s="34">
        <f t="shared" si="217"/>
        <v>0</v>
      </c>
      <c r="V898" s="34">
        <f t="shared" si="217"/>
        <v>0</v>
      </c>
      <c r="W898" s="33">
        <f t="shared" si="217"/>
        <v>0</v>
      </c>
      <c r="Y898"/>
      <c r="Z898"/>
    </row>
    <row r="899" spans="1:26" outlineLevel="1" x14ac:dyDescent="0.2">
      <c r="A899" s="318"/>
      <c r="B899" s="25"/>
      <c r="C899" s="23"/>
      <c r="D899" s="23"/>
      <c r="E899" s="24"/>
      <c r="F899" s="176" t="s">
        <v>162</v>
      </c>
      <c r="G899" s="190">
        <f>G39</f>
        <v>0</v>
      </c>
      <c r="H899" s="191">
        <f>G899*(1-VLOOKUP($F899,SHT,2,FALSE))+$H39*VLOOKUP($F899,SHT,2,FALSE)</f>
        <v>0</v>
      </c>
      <c r="I899" s="179">
        <f t="shared" ref="I899:V899" si="218">I39*VLOOKUP($F899,SHT,2,FALSE)</f>
        <v>0</v>
      </c>
      <c r="J899" s="179">
        <f t="shared" si="218"/>
        <v>0</v>
      </c>
      <c r="K899" s="197">
        <f t="shared" si="218"/>
        <v>0</v>
      </c>
      <c r="L899" s="181">
        <f t="shared" si="218"/>
        <v>0</v>
      </c>
      <c r="M899" s="192">
        <f t="shared" si="218"/>
        <v>0</v>
      </c>
      <c r="N899" s="182">
        <f t="shared" si="218"/>
        <v>0</v>
      </c>
      <c r="O899" s="182">
        <f t="shared" si="218"/>
        <v>0</v>
      </c>
      <c r="P899" s="182">
        <f t="shared" si="218"/>
        <v>0</v>
      </c>
      <c r="Q899" s="182">
        <f t="shared" si="218"/>
        <v>0</v>
      </c>
      <c r="R899" s="182">
        <f t="shared" si="218"/>
        <v>0</v>
      </c>
      <c r="S899" s="182">
        <f t="shared" si="218"/>
        <v>0</v>
      </c>
      <c r="T899" s="178">
        <f t="shared" si="218"/>
        <v>0</v>
      </c>
      <c r="U899" s="182">
        <f t="shared" si="218"/>
        <v>0</v>
      </c>
      <c r="V899" s="183">
        <f t="shared" si="218"/>
        <v>0</v>
      </c>
      <c r="W899" s="46">
        <f>G899-SUM(H899:V899)</f>
        <v>0</v>
      </c>
      <c r="Y899"/>
      <c r="Z899"/>
    </row>
    <row r="900" spans="1:26" outlineLevel="1" x14ac:dyDescent="0.2">
      <c r="A900" s="318"/>
      <c r="B900" s="25"/>
      <c r="C900" s="23"/>
      <c r="D900" s="23"/>
      <c r="E900" s="24"/>
      <c r="F900" s="176" t="s">
        <v>163</v>
      </c>
      <c r="G900" s="190">
        <f>G40</f>
        <v>0</v>
      </c>
      <c r="H900" s="191">
        <f>G900*(1-VLOOKUP($F900,SHT,2,FALSE))+$H40*VLOOKUP($F900,SHT,2,FALSE)</f>
        <v>0</v>
      </c>
      <c r="I900" s="179">
        <f t="shared" ref="I900:V900" si="219">I40*VLOOKUP($F900,SHT,2,FALSE)</f>
        <v>0</v>
      </c>
      <c r="J900" s="179">
        <f t="shared" si="219"/>
        <v>0</v>
      </c>
      <c r="K900" s="197">
        <f t="shared" si="219"/>
        <v>0</v>
      </c>
      <c r="L900" s="181">
        <f t="shared" si="219"/>
        <v>0</v>
      </c>
      <c r="M900" s="192">
        <f t="shared" si="219"/>
        <v>0</v>
      </c>
      <c r="N900" s="182">
        <f t="shared" si="219"/>
        <v>0</v>
      </c>
      <c r="O900" s="182">
        <f t="shared" si="219"/>
        <v>0</v>
      </c>
      <c r="P900" s="182">
        <f t="shared" si="219"/>
        <v>0</v>
      </c>
      <c r="Q900" s="182">
        <f t="shared" si="219"/>
        <v>0</v>
      </c>
      <c r="R900" s="182">
        <f t="shared" si="219"/>
        <v>0</v>
      </c>
      <c r="S900" s="182">
        <f t="shared" si="219"/>
        <v>0</v>
      </c>
      <c r="T900" s="178">
        <f t="shared" si="219"/>
        <v>0</v>
      </c>
      <c r="U900" s="182">
        <f t="shared" si="219"/>
        <v>0</v>
      </c>
      <c r="V900" s="183">
        <f t="shared" si="219"/>
        <v>0</v>
      </c>
      <c r="W900" s="46">
        <f>G900-SUM(H900:V900)</f>
        <v>0</v>
      </c>
      <c r="Y900"/>
      <c r="Z900"/>
    </row>
    <row r="901" spans="1:26" outlineLevel="1" x14ac:dyDescent="0.2">
      <c r="A901" s="318"/>
      <c r="B901" s="25"/>
      <c r="C901" s="23"/>
      <c r="D901" s="23"/>
      <c r="E901" s="24"/>
      <c r="F901" s="176" t="s">
        <v>332</v>
      </c>
      <c r="G901" s="190">
        <f>G41</f>
        <v>0</v>
      </c>
      <c r="H901" s="191">
        <f>G901*(1-VLOOKUP($F901,SHT,2,FALSE))+$H41*VLOOKUP($F901,SHT,2,FALSE)</f>
        <v>0</v>
      </c>
      <c r="I901" s="179">
        <f t="shared" ref="I901:V901" si="220">I41*VLOOKUP($F901,SHT,2,FALSE)</f>
        <v>0</v>
      </c>
      <c r="J901" s="179">
        <f t="shared" si="220"/>
        <v>0</v>
      </c>
      <c r="K901" s="197">
        <f t="shared" si="220"/>
        <v>0</v>
      </c>
      <c r="L901" s="181">
        <f t="shared" si="220"/>
        <v>0</v>
      </c>
      <c r="M901" s="192">
        <f t="shared" si="220"/>
        <v>0</v>
      </c>
      <c r="N901" s="182">
        <f t="shared" si="220"/>
        <v>0</v>
      </c>
      <c r="O901" s="182">
        <f t="shared" si="220"/>
        <v>0</v>
      </c>
      <c r="P901" s="182">
        <f t="shared" si="220"/>
        <v>0</v>
      </c>
      <c r="Q901" s="182">
        <f t="shared" si="220"/>
        <v>0</v>
      </c>
      <c r="R901" s="182">
        <f t="shared" si="220"/>
        <v>0</v>
      </c>
      <c r="S901" s="182">
        <f t="shared" si="220"/>
        <v>0</v>
      </c>
      <c r="T901" s="178">
        <f t="shared" si="220"/>
        <v>0</v>
      </c>
      <c r="U901" s="182">
        <f t="shared" si="220"/>
        <v>0</v>
      </c>
      <c r="V901" s="183">
        <f t="shared" si="220"/>
        <v>0</v>
      </c>
      <c r="W901" s="46">
        <f>G901-SUM(H901:V901)</f>
        <v>0</v>
      </c>
      <c r="Y901"/>
      <c r="Z901"/>
    </row>
    <row r="902" spans="1:26" x14ac:dyDescent="0.2">
      <c r="A902" s="318"/>
      <c r="B902" s="25"/>
      <c r="C902" s="23"/>
      <c r="D902" s="23"/>
      <c r="E902" s="24" t="s">
        <v>57</v>
      </c>
      <c r="F902" s="24"/>
      <c r="G902" s="69">
        <f t="shared" ref="G902:W902" si="221">SUBTOTAL(9,G903:G905)</f>
        <v>0</v>
      </c>
      <c r="H902" s="70">
        <f t="shared" si="221"/>
        <v>0</v>
      </c>
      <c r="I902" s="66">
        <f t="shared" si="221"/>
        <v>0</v>
      </c>
      <c r="J902" s="66">
        <f t="shared" si="221"/>
        <v>0</v>
      </c>
      <c r="K902" s="67">
        <f t="shared" si="221"/>
        <v>0</v>
      </c>
      <c r="L902" s="34">
        <f t="shared" si="221"/>
        <v>0</v>
      </c>
      <c r="M902" s="34">
        <f t="shared" si="221"/>
        <v>0</v>
      </c>
      <c r="N902" s="34">
        <f t="shared" si="221"/>
        <v>0</v>
      </c>
      <c r="O902" s="34">
        <f t="shared" si="221"/>
        <v>0</v>
      </c>
      <c r="P902" s="34">
        <f t="shared" si="221"/>
        <v>0</v>
      </c>
      <c r="Q902" s="34">
        <f t="shared" si="221"/>
        <v>0</v>
      </c>
      <c r="R902" s="34">
        <f t="shared" si="221"/>
        <v>0</v>
      </c>
      <c r="S902" s="34">
        <f t="shared" si="221"/>
        <v>0</v>
      </c>
      <c r="T902" s="34">
        <f t="shared" si="221"/>
        <v>0</v>
      </c>
      <c r="U902" s="34">
        <f t="shared" si="221"/>
        <v>0</v>
      </c>
      <c r="V902" s="34">
        <f t="shared" si="221"/>
        <v>0</v>
      </c>
      <c r="W902" s="33">
        <f t="shared" si="221"/>
        <v>0</v>
      </c>
      <c r="Y902"/>
      <c r="Z902"/>
    </row>
    <row r="903" spans="1:26" outlineLevel="1" x14ac:dyDescent="0.2">
      <c r="A903" s="318"/>
      <c r="B903" s="25"/>
      <c r="C903" s="23"/>
      <c r="D903" s="23"/>
      <c r="E903" s="24"/>
      <c r="F903" s="176" t="s">
        <v>164</v>
      </c>
      <c r="G903" s="190">
        <f>G43</f>
        <v>0</v>
      </c>
      <c r="H903" s="191">
        <f>G903*(1-VLOOKUP($F903,SHT,2,FALSE))+$H43*VLOOKUP($F903,SHT,2,FALSE)</f>
        <v>0</v>
      </c>
      <c r="I903" s="179">
        <f t="shared" ref="I903:V903" si="222">I43*VLOOKUP($F903,SHT,2,FALSE)</f>
        <v>0</v>
      </c>
      <c r="J903" s="179">
        <f t="shared" si="222"/>
        <v>0</v>
      </c>
      <c r="K903" s="197">
        <f t="shared" si="222"/>
        <v>0</v>
      </c>
      <c r="L903" s="181">
        <f t="shared" si="222"/>
        <v>0</v>
      </c>
      <c r="M903" s="192">
        <f t="shared" si="222"/>
        <v>0</v>
      </c>
      <c r="N903" s="182">
        <f t="shared" si="222"/>
        <v>0</v>
      </c>
      <c r="O903" s="182">
        <f t="shared" si="222"/>
        <v>0</v>
      </c>
      <c r="P903" s="182">
        <f t="shared" si="222"/>
        <v>0</v>
      </c>
      <c r="Q903" s="182">
        <f t="shared" si="222"/>
        <v>0</v>
      </c>
      <c r="R903" s="182">
        <f t="shared" si="222"/>
        <v>0</v>
      </c>
      <c r="S903" s="182">
        <f t="shared" si="222"/>
        <v>0</v>
      </c>
      <c r="T903" s="178">
        <f t="shared" si="222"/>
        <v>0</v>
      </c>
      <c r="U903" s="182">
        <f t="shared" si="222"/>
        <v>0</v>
      </c>
      <c r="V903" s="183">
        <f t="shared" si="222"/>
        <v>0</v>
      </c>
      <c r="W903" s="46">
        <f>G903-SUM(H903:V903)</f>
        <v>0</v>
      </c>
      <c r="Y903"/>
      <c r="Z903"/>
    </row>
    <row r="904" spans="1:26" outlineLevel="1" x14ac:dyDescent="0.2">
      <c r="A904" s="318"/>
      <c r="B904" s="25"/>
      <c r="C904" s="23"/>
      <c r="D904" s="23"/>
      <c r="E904" s="24"/>
      <c r="F904" s="176" t="s">
        <v>255</v>
      </c>
      <c r="G904" s="190">
        <f>G44</f>
        <v>0</v>
      </c>
      <c r="H904" s="191">
        <f>G904*(1-VLOOKUP($F904,SHT,2,FALSE))+$H44*VLOOKUP($F904,SHT,2,FALSE)</f>
        <v>0</v>
      </c>
      <c r="I904" s="179">
        <f t="shared" ref="I904:V904" si="223">I44*VLOOKUP($F904,SHT,2,FALSE)</f>
        <v>0</v>
      </c>
      <c r="J904" s="179">
        <f t="shared" si="223"/>
        <v>0</v>
      </c>
      <c r="K904" s="197">
        <f t="shared" si="223"/>
        <v>0</v>
      </c>
      <c r="L904" s="181">
        <f t="shared" si="223"/>
        <v>0</v>
      </c>
      <c r="M904" s="192">
        <f t="shared" si="223"/>
        <v>0</v>
      </c>
      <c r="N904" s="182">
        <f t="shared" si="223"/>
        <v>0</v>
      </c>
      <c r="O904" s="182">
        <f t="shared" si="223"/>
        <v>0</v>
      </c>
      <c r="P904" s="182">
        <f t="shared" si="223"/>
        <v>0</v>
      </c>
      <c r="Q904" s="182">
        <f t="shared" si="223"/>
        <v>0</v>
      </c>
      <c r="R904" s="182">
        <f t="shared" si="223"/>
        <v>0</v>
      </c>
      <c r="S904" s="182">
        <f t="shared" si="223"/>
        <v>0</v>
      </c>
      <c r="T904" s="178">
        <f t="shared" si="223"/>
        <v>0</v>
      </c>
      <c r="U904" s="182">
        <f t="shared" si="223"/>
        <v>0</v>
      </c>
      <c r="V904" s="183">
        <f t="shared" si="223"/>
        <v>0</v>
      </c>
      <c r="W904" s="46">
        <f>G904-SUM(H904:V904)</f>
        <v>0</v>
      </c>
      <c r="Y904"/>
      <c r="Z904"/>
    </row>
    <row r="905" spans="1:26" outlineLevel="1" x14ac:dyDescent="0.2">
      <c r="A905" s="318"/>
      <c r="B905" s="25"/>
      <c r="C905" s="23"/>
      <c r="D905" s="23"/>
      <c r="E905" s="24"/>
      <c r="F905" s="176" t="s">
        <v>333</v>
      </c>
      <c r="G905" s="190">
        <f>G45</f>
        <v>0</v>
      </c>
      <c r="H905" s="191">
        <f>G905*(1-VLOOKUP($F905,SHT,2,FALSE))+$H45*VLOOKUP($F905,SHT,2,FALSE)</f>
        <v>0</v>
      </c>
      <c r="I905" s="179">
        <f t="shared" ref="I905:V905" si="224">I45*VLOOKUP($F905,SHT,2,FALSE)</f>
        <v>0</v>
      </c>
      <c r="J905" s="179">
        <f t="shared" si="224"/>
        <v>0</v>
      </c>
      <c r="K905" s="197">
        <f t="shared" si="224"/>
        <v>0</v>
      </c>
      <c r="L905" s="181">
        <f t="shared" si="224"/>
        <v>0</v>
      </c>
      <c r="M905" s="192">
        <f t="shared" si="224"/>
        <v>0</v>
      </c>
      <c r="N905" s="182">
        <f t="shared" si="224"/>
        <v>0</v>
      </c>
      <c r="O905" s="182">
        <f t="shared" si="224"/>
        <v>0</v>
      </c>
      <c r="P905" s="182">
        <f t="shared" si="224"/>
        <v>0</v>
      </c>
      <c r="Q905" s="182">
        <f t="shared" si="224"/>
        <v>0</v>
      </c>
      <c r="R905" s="182">
        <f t="shared" si="224"/>
        <v>0</v>
      </c>
      <c r="S905" s="182">
        <f t="shared" si="224"/>
        <v>0</v>
      </c>
      <c r="T905" s="178">
        <f t="shared" si="224"/>
        <v>0</v>
      </c>
      <c r="U905" s="182">
        <f t="shared" si="224"/>
        <v>0</v>
      </c>
      <c r="V905" s="183">
        <f t="shared" si="224"/>
        <v>0</v>
      </c>
      <c r="W905" s="46">
        <f>G905-SUM(H905:V905)</f>
        <v>0</v>
      </c>
      <c r="Y905"/>
      <c r="Z905"/>
    </row>
    <row r="906" spans="1:26" x14ac:dyDescent="0.2">
      <c r="A906" s="318"/>
      <c r="B906" s="25"/>
      <c r="C906" s="23"/>
      <c r="D906" s="23" t="s">
        <v>58</v>
      </c>
      <c r="E906" s="24"/>
      <c r="F906" s="24"/>
      <c r="G906" s="69"/>
      <c r="H906" s="66"/>
      <c r="I906" s="66"/>
      <c r="J906" s="66"/>
      <c r="K906" s="67"/>
      <c r="L906" s="51"/>
      <c r="M906" s="34"/>
      <c r="N906" s="34"/>
      <c r="O906" s="34"/>
      <c r="P906" s="34"/>
      <c r="Q906" s="34"/>
      <c r="R906" s="34"/>
      <c r="S906" s="34"/>
      <c r="T906" s="34"/>
      <c r="U906" s="34"/>
      <c r="V906" s="37"/>
      <c r="W906" s="33"/>
      <c r="Y906"/>
      <c r="Z906"/>
    </row>
    <row r="907" spans="1:26" x14ac:dyDescent="0.2">
      <c r="A907" s="318"/>
      <c r="B907" s="25"/>
      <c r="C907" s="23"/>
      <c r="D907" s="23"/>
      <c r="E907" s="24" t="s">
        <v>172</v>
      </c>
      <c r="F907" s="24"/>
      <c r="G907" s="69">
        <f t="shared" ref="G907:W907" si="225">SUBTOTAL(9,G908:G909)</f>
        <v>0</v>
      </c>
      <c r="H907" s="70">
        <f t="shared" si="225"/>
        <v>0</v>
      </c>
      <c r="I907" s="66">
        <f t="shared" si="225"/>
        <v>0</v>
      </c>
      <c r="J907" s="66">
        <f t="shared" si="225"/>
        <v>0</v>
      </c>
      <c r="K907" s="67">
        <f t="shared" si="225"/>
        <v>0</v>
      </c>
      <c r="L907" s="34">
        <f t="shared" si="225"/>
        <v>0</v>
      </c>
      <c r="M907" s="34">
        <f t="shared" si="225"/>
        <v>0</v>
      </c>
      <c r="N907" s="34">
        <f t="shared" si="225"/>
        <v>0</v>
      </c>
      <c r="O907" s="34">
        <f t="shared" si="225"/>
        <v>0</v>
      </c>
      <c r="P907" s="34">
        <f t="shared" si="225"/>
        <v>0</v>
      </c>
      <c r="Q907" s="34">
        <f t="shared" si="225"/>
        <v>0</v>
      </c>
      <c r="R907" s="34">
        <f t="shared" si="225"/>
        <v>0</v>
      </c>
      <c r="S907" s="34">
        <f t="shared" si="225"/>
        <v>0</v>
      </c>
      <c r="T907" s="34">
        <f t="shared" si="225"/>
        <v>0</v>
      </c>
      <c r="U907" s="34">
        <f t="shared" si="225"/>
        <v>0</v>
      </c>
      <c r="V907" s="34">
        <f t="shared" si="225"/>
        <v>0</v>
      </c>
      <c r="W907" s="33">
        <f t="shared" si="225"/>
        <v>0</v>
      </c>
      <c r="Y907"/>
      <c r="Z907"/>
    </row>
    <row r="908" spans="1:26" outlineLevel="1" x14ac:dyDescent="0.2">
      <c r="A908" s="318"/>
      <c r="B908" s="25"/>
      <c r="C908" s="23"/>
      <c r="D908" s="23"/>
      <c r="E908" s="24"/>
      <c r="F908" s="176" t="s">
        <v>61</v>
      </c>
      <c r="G908" s="190">
        <f>G48</f>
        <v>0</v>
      </c>
      <c r="H908" s="191">
        <f>G908*(1-VLOOKUP($F908,SHT,2,FALSE))+$H48*VLOOKUP($F908,SHT,2,FALSE)</f>
        <v>0</v>
      </c>
      <c r="I908" s="179">
        <f t="shared" ref="I908:V908" si="226">I48*VLOOKUP($F908,SHT,2,FALSE)</f>
        <v>0</v>
      </c>
      <c r="J908" s="179">
        <f t="shared" si="226"/>
        <v>0</v>
      </c>
      <c r="K908" s="197">
        <f t="shared" si="226"/>
        <v>0</v>
      </c>
      <c r="L908" s="181">
        <f t="shared" si="226"/>
        <v>0</v>
      </c>
      <c r="M908" s="192">
        <f t="shared" si="226"/>
        <v>0</v>
      </c>
      <c r="N908" s="182">
        <f t="shared" si="226"/>
        <v>0</v>
      </c>
      <c r="O908" s="182">
        <f t="shared" si="226"/>
        <v>0</v>
      </c>
      <c r="P908" s="182">
        <f t="shared" si="226"/>
        <v>0</v>
      </c>
      <c r="Q908" s="182">
        <f t="shared" si="226"/>
        <v>0</v>
      </c>
      <c r="R908" s="182">
        <f t="shared" si="226"/>
        <v>0</v>
      </c>
      <c r="S908" s="182">
        <f t="shared" si="226"/>
        <v>0</v>
      </c>
      <c r="T908" s="178">
        <f t="shared" si="226"/>
        <v>0</v>
      </c>
      <c r="U908" s="182">
        <f t="shared" si="226"/>
        <v>0</v>
      </c>
      <c r="V908" s="183">
        <f t="shared" si="226"/>
        <v>0</v>
      </c>
      <c r="W908" s="46">
        <f>G908-SUM(H908:V908)</f>
        <v>0</v>
      </c>
      <c r="Y908"/>
      <c r="Z908"/>
    </row>
    <row r="909" spans="1:26" outlineLevel="1" x14ac:dyDescent="0.2">
      <c r="A909" s="318"/>
      <c r="B909" s="25"/>
      <c r="C909" s="23"/>
      <c r="D909" s="23"/>
      <c r="E909" s="24"/>
      <c r="F909" s="176" t="s">
        <v>173</v>
      </c>
      <c r="G909" s="190">
        <f>G49</f>
        <v>0</v>
      </c>
      <c r="H909" s="191">
        <f>G909*(1-VLOOKUP($F909,SHT,2,FALSE))+$H49*VLOOKUP($F909,SHT,2,FALSE)</f>
        <v>0</v>
      </c>
      <c r="I909" s="179">
        <f t="shared" ref="I909:V909" si="227">I49*VLOOKUP($F909,SHT,2,FALSE)</f>
        <v>0</v>
      </c>
      <c r="J909" s="179">
        <f t="shared" si="227"/>
        <v>0</v>
      </c>
      <c r="K909" s="197">
        <f t="shared" si="227"/>
        <v>0</v>
      </c>
      <c r="L909" s="181">
        <f t="shared" si="227"/>
        <v>0</v>
      </c>
      <c r="M909" s="192">
        <f t="shared" si="227"/>
        <v>0</v>
      </c>
      <c r="N909" s="182">
        <f t="shared" si="227"/>
        <v>0</v>
      </c>
      <c r="O909" s="182">
        <f t="shared" si="227"/>
        <v>0</v>
      </c>
      <c r="P909" s="182">
        <f t="shared" si="227"/>
        <v>0</v>
      </c>
      <c r="Q909" s="182">
        <f t="shared" si="227"/>
        <v>0</v>
      </c>
      <c r="R909" s="182">
        <f t="shared" si="227"/>
        <v>0</v>
      </c>
      <c r="S909" s="182">
        <f t="shared" si="227"/>
        <v>0</v>
      </c>
      <c r="T909" s="178">
        <f t="shared" si="227"/>
        <v>0</v>
      </c>
      <c r="U909" s="182">
        <f t="shared" si="227"/>
        <v>0</v>
      </c>
      <c r="V909" s="183">
        <f t="shared" si="227"/>
        <v>0</v>
      </c>
      <c r="W909" s="46">
        <f>G909-SUM(H909:V909)</f>
        <v>0</v>
      </c>
      <c r="Y909"/>
      <c r="Z909"/>
    </row>
    <row r="910" spans="1:26" x14ac:dyDescent="0.2">
      <c r="A910" s="318"/>
      <c r="B910" s="25"/>
      <c r="C910" s="23"/>
      <c r="D910" s="23"/>
      <c r="E910" s="24" t="s">
        <v>166</v>
      </c>
      <c r="F910" s="24"/>
      <c r="G910" s="69">
        <f t="shared" ref="G910:W910" si="228">SUBTOTAL(9,G911:G913)</f>
        <v>0</v>
      </c>
      <c r="H910" s="70">
        <f t="shared" si="228"/>
        <v>0</v>
      </c>
      <c r="I910" s="66">
        <f t="shared" si="228"/>
        <v>0</v>
      </c>
      <c r="J910" s="66">
        <f t="shared" si="228"/>
        <v>0</v>
      </c>
      <c r="K910" s="67">
        <f t="shared" si="228"/>
        <v>0</v>
      </c>
      <c r="L910" s="34">
        <f t="shared" si="228"/>
        <v>0</v>
      </c>
      <c r="M910" s="34">
        <f t="shared" si="228"/>
        <v>0</v>
      </c>
      <c r="N910" s="34">
        <f t="shared" si="228"/>
        <v>0</v>
      </c>
      <c r="O910" s="34">
        <f t="shared" si="228"/>
        <v>0</v>
      </c>
      <c r="P910" s="34">
        <f t="shared" si="228"/>
        <v>0</v>
      </c>
      <c r="Q910" s="34">
        <f t="shared" si="228"/>
        <v>0</v>
      </c>
      <c r="R910" s="34">
        <f t="shared" si="228"/>
        <v>0</v>
      </c>
      <c r="S910" s="34">
        <f t="shared" si="228"/>
        <v>0</v>
      </c>
      <c r="T910" s="34">
        <f t="shared" si="228"/>
        <v>0</v>
      </c>
      <c r="U910" s="34">
        <f t="shared" si="228"/>
        <v>0</v>
      </c>
      <c r="V910" s="34">
        <f t="shared" si="228"/>
        <v>0</v>
      </c>
      <c r="W910" s="33">
        <f t="shared" si="228"/>
        <v>0</v>
      </c>
      <c r="Y910"/>
      <c r="Z910"/>
    </row>
    <row r="911" spans="1:26" outlineLevel="1" x14ac:dyDescent="0.2">
      <c r="A911" s="318"/>
      <c r="B911" s="25"/>
      <c r="C911" s="23"/>
      <c r="D911" s="23"/>
      <c r="E911" s="24"/>
      <c r="F911" s="176" t="s">
        <v>59</v>
      </c>
      <c r="G911" s="190">
        <f>G51</f>
        <v>0</v>
      </c>
      <c r="H911" s="191">
        <f>G911*(1-VLOOKUP($F911,SHT,2,FALSE))+$H51*VLOOKUP($F911,SHT,2,FALSE)</f>
        <v>0</v>
      </c>
      <c r="I911" s="179">
        <f t="shared" ref="I911:V911" si="229">I51*VLOOKUP($F911,SHT,2,FALSE)</f>
        <v>0</v>
      </c>
      <c r="J911" s="179">
        <f t="shared" si="229"/>
        <v>0</v>
      </c>
      <c r="K911" s="197">
        <f t="shared" si="229"/>
        <v>0</v>
      </c>
      <c r="L911" s="194">
        <f t="shared" si="229"/>
        <v>0</v>
      </c>
      <c r="M911" s="192">
        <f t="shared" si="229"/>
        <v>0</v>
      </c>
      <c r="N911" s="182">
        <f t="shared" si="229"/>
        <v>0</v>
      </c>
      <c r="O911" s="182">
        <f t="shared" si="229"/>
        <v>0</v>
      </c>
      <c r="P911" s="182">
        <f t="shared" si="229"/>
        <v>0</v>
      </c>
      <c r="Q911" s="182">
        <f t="shared" si="229"/>
        <v>0</v>
      </c>
      <c r="R911" s="182">
        <f t="shared" si="229"/>
        <v>0</v>
      </c>
      <c r="S911" s="182">
        <f t="shared" si="229"/>
        <v>0</v>
      </c>
      <c r="T911" s="178">
        <f t="shared" si="229"/>
        <v>0</v>
      </c>
      <c r="U911" s="182">
        <f t="shared" si="229"/>
        <v>0</v>
      </c>
      <c r="V911" s="183">
        <f t="shared" si="229"/>
        <v>0</v>
      </c>
      <c r="W911" s="46">
        <f>G911-SUM(H911:V911)</f>
        <v>0</v>
      </c>
      <c r="Y911"/>
      <c r="Z911"/>
    </row>
    <row r="912" spans="1:26" outlineLevel="1" x14ac:dyDescent="0.2">
      <c r="A912" s="318"/>
      <c r="B912" s="25"/>
      <c r="C912" s="23"/>
      <c r="D912" s="23"/>
      <c r="E912" s="24"/>
      <c r="F912" s="176" t="s">
        <v>167</v>
      </c>
      <c r="G912" s="190">
        <f>G52</f>
        <v>0</v>
      </c>
      <c r="H912" s="191">
        <f>G912*(1-VLOOKUP($F912,SHT,2,FALSE))+$H52*VLOOKUP($F912,SHT,2,FALSE)</f>
        <v>0</v>
      </c>
      <c r="I912" s="179">
        <f t="shared" ref="I912:V912" si="230">I52*VLOOKUP($F912,SHT,2,FALSE)</f>
        <v>0</v>
      </c>
      <c r="J912" s="179">
        <f t="shared" si="230"/>
        <v>0</v>
      </c>
      <c r="K912" s="197">
        <f t="shared" si="230"/>
        <v>0</v>
      </c>
      <c r="L912" s="181">
        <f t="shared" si="230"/>
        <v>0</v>
      </c>
      <c r="M912" s="195">
        <f t="shared" si="230"/>
        <v>0</v>
      </c>
      <c r="N912" s="182">
        <f t="shared" si="230"/>
        <v>0</v>
      </c>
      <c r="O912" s="182">
        <f t="shared" si="230"/>
        <v>0</v>
      </c>
      <c r="P912" s="182">
        <f t="shared" si="230"/>
        <v>0</v>
      </c>
      <c r="Q912" s="182">
        <f t="shared" si="230"/>
        <v>0</v>
      </c>
      <c r="R912" s="182">
        <f t="shared" si="230"/>
        <v>0</v>
      </c>
      <c r="S912" s="182">
        <f t="shared" si="230"/>
        <v>0</v>
      </c>
      <c r="T912" s="178">
        <f t="shared" si="230"/>
        <v>0</v>
      </c>
      <c r="U912" s="182">
        <f t="shared" si="230"/>
        <v>0</v>
      </c>
      <c r="V912" s="183">
        <f t="shared" si="230"/>
        <v>0</v>
      </c>
      <c r="W912" s="46">
        <f>G912-SUM(H912:V912)</f>
        <v>0</v>
      </c>
      <c r="Y912"/>
      <c r="Z912"/>
    </row>
    <row r="913" spans="1:26" outlineLevel="1" x14ac:dyDescent="0.2">
      <c r="A913" s="318"/>
      <c r="B913" s="25"/>
      <c r="C913" s="23"/>
      <c r="D913" s="23"/>
      <c r="E913" s="24"/>
      <c r="F913" s="176" t="s">
        <v>168</v>
      </c>
      <c r="G913" s="190">
        <f>G53</f>
        <v>0</v>
      </c>
      <c r="H913" s="191">
        <f>G913*(1-VLOOKUP($F913,SHT,2,FALSE))+$H53*VLOOKUP($F913,SHT,2,FALSE)</f>
        <v>0</v>
      </c>
      <c r="I913" s="179">
        <f t="shared" ref="I913:V913" si="231">I53*VLOOKUP($F913,SHT,2,FALSE)</f>
        <v>0</v>
      </c>
      <c r="J913" s="179">
        <f t="shared" si="231"/>
        <v>0</v>
      </c>
      <c r="K913" s="197">
        <f t="shared" si="231"/>
        <v>0</v>
      </c>
      <c r="L913" s="196">
        <f t="shared" si="231"/>
        <v>0</v>
      </c>
      <c r="M913" s="178">
        <f t="shared" si="231"/>
        <v>0</v>
      </c>
      <c r="N913" s="182">
        <f t="shared" si="231"/>
        <v>0</v>
      </c>
      <c r="O913" s="182">
        <f t="shared" si="231"/>
        <v>0</v>
      </c>
      <c r="P913" s="182">
        <f t="shared" si="231"/>
        <v>0</v>
      </c>
      <c r="Q913" s="182">
        <f t="shared" si="231"/>
        <v>0</v>
      </c>
      <c r="R913" s="182">
        <f t="shared" si="231"/>
        <v>0</v>
      </c>
      <c r="S913" s="182">
        <f t="shared" si="231"/>
        <v>0</v>
      </c>
      <c r="T913" s="182">
        <f t="shared" si="231"/>
        <v>0</v>
      </c>
      <c r="U913" s="182">
        <f t="shared" si="231"/>
        <v>0</v>
      </c>
      <c r="V913" s="183">
        <f t="shared" si="231"/>
        <v>0</v>
      </c>
      <c r="W913" s="46">
        <f>G913-SUM(H913:V913)</f>
        <v>0</v>
      </c>
      <c r="Y913"/>
      <c r="Z913"/>
    </row>
    <row r="914" spans="1:26" x14ac:dyDescent="0.2">
      <c r="A914" s="318"/>
      <c r="B914" s="25"/>
      <c r="C914" s="23"/>
      <c r="D914" s="23"/>
      <c r="E914" s="24" t="s">
        <v>174</v>
      </c>
      <c r="F914" s="24"/>
      <c r="G914" s="69">
        <f t="shared" ref="G914:W914" si="232">SUBTOTAL(9,G915:G916)</f>
        <v>0</v>
      </c>
      <c r="H914" s="70">
        <f t="shared" si="232"/>
        <v>0</v>
      </c>
      <c r="I914" s="66">
        <f t="shared" si="232"/>
        <v>0</v>
      </c>
      <c r="J914" s="66">
        <f t="shared" si="232"/>
        <v>0</v>
      </c>
      <c r="K914" s="67">
        <f t="shared" si="232"/>
        <v>0</v>
      </c>
      <c r="L914" s="34">
        <f t="shared" si="232"/>
        <v>0</v>
      </c>
      <c r="M914" s="34">
        <f t="shared" si="232"/>
        <v>0</v>
      </c>
      <c r="N914" s="34">
        <f t="shared" si="232"/>
        <v>0</v>
      </c>
      <c r="O914" s="34">
        <f t="shared" si="232"/>
        <v>0</v>
      </c>
      <c r="P914" s="34">
        <f t="shared" si="232"/>
        <v>0</v>
      </c>
      <c r="Q914" s="34">
        <f t="shared" si="232"/>
        <v>0</v>
      </c>
      <c r="R914" s="34">
        <f t="shared" si="232"/>
        <v>0</v>
      </c>
      <c r="S914" s="34">
        <f t="shared" si="232"/>
        <v>0</v>
      </c>
      <c r="T914" s="34">
        <f t="shared" si="232"/>
        <v>0</v>
      </c>
      <c r="U914" s="34">
        <f t="shared" si="232"/>
        <v>0</v>
      </c>
      <c r="V914" s="34">
        <f t="shared" si="232"/>
        <v>0</v>
      </c>
      <c r="W914" s="33">
        <f t="shared" si="232"/>
        <v>0</v>
      </c>
      <c r="Y914"/>
      <c r="Z914"/>
    </row>
    <row r="915" spans="1:26" outlineLevel="1" x14ac:dyDescent="0.2">
      <c r="A915" s="318"/>
      <c r="B915" s="25"/>
      <c r="C915" s="23"/>
      <c r="D915" s="23"/>
      <c r="E915" s="24"/>
      <c r="F915" s="176" t="s">
        <v>62</v>
      </c>
      <c r="G915" s="190">
        <f>G55</f>
        <v>0</v>
      </c>
      <c r="H915" s="191">
        <f>G915*(1-VLOOKUP($F915,SHT,2,FALSE))+$H55*VLOOKUP($F915,SHT,2,FALSE)</f>
        <v>0</v>
      </c>
      <c r="I915" s="179">
        <f t="shared" ref="I915:V915" si="233">I55*VLOOKUP($F915,SHT,2,FALSE)</f>
        <v>0</v>
      </c>
      <c r="J915" s="179">
        <f t="shared" si="233"/>
        <v>0</v>
      </c>
      <c r="K915" s="197">
        <f t="shared" si="233"/>
        <v>0</v>
      </c>
      <c r="L915" s="181">
        <f t="shared" si="233"/>
        <v>0</v>
      </c>
      <c r="M915" s="178">
        <f t="shared" si="233"/>
        <v>0</v>
      </c>
      <c r="N915" s="182">
        <f t="shared" si="233"/>
        <v>0</v>
      </c>
      <c r="O915" s="182">
        <f t="shared" si="233"/>
        <v>0</v>
      </c>
      <c r="P915" s="182">
        <f t="shared" si="233"/>
        <v>0</v>
      </c>
      <c r="Q915" s="182">
        <f t="shared" si="233"/>
        <v>0</v>
      </c>
      <c r="R915" s="182">
        <f t="shared" si="233"/>
        <v>0</v>
      </c>
      <c r="S915" s="182">
        <f t="shared" si="233"/>
        <v>0</v>
      </c>
      <c r="T915" s="182">
        <f t="shared" si="233"/>
        <v>0</v>
      </c>
      <c r="U915" s="178">
        <f t="shared" si="233"/>
        <v>0</v>
      </c>
      <c r="V915" s="183">
        <f t="shared" si="233"/>
        <v>0</v>
      </c>
      <c r="W915" s="46">
        <f>G915-SUM(H915:V915)</f>
        <v>0</v>
      </c>
      <c r="Y915"/>
      <c r="Z915"/>
    </row>
    <row r="916" spans="1:26" outlineLevel="1" x14ac:dyDescent="0.2">
      <c r="A916" s="318"/>
      <c r="B916" s="25"/>
      <c r="C916" s="23"/>
      <c r="D916" s="23"/>
      <c r="E916" s="24"/>
      <c r="F916" s="176" t="s">
        <v>175</v>
      </c>
      <c r="G916" s="190">
        <f>G56</f>
        <v>0</v>
      </c>
      <c r="H916" s="191">
        <f>G916*(1-VLOOKUP($F916,SHT,2,FALSE))+$H56*VLOOKUP($F916,SHT,2,FALSE)</f>
        <v>0</v>
      </c>
      <c r="I916" s="179">
        <f t="shared" ref="I916:V916" si="234">I56*VLOOKUP($F916,SHT,2,FALSE)</f>
        <v>0</v>
      </c>
      <c r="J916" s="179">
        <f t="shared" si="234"/>
        <v>0</v>
      </c>
      <c r="K916" s="197">
        <f t="shared" si="234"/>
        <v>0</v>
      </c>
      <c r="L916" s="181">
        <f t="shared" si="234"/>
        <v>0</v>
      </c>
      <c r="M916" s="178">
        <f t="shared" si="234"/>
        <v>0</v>
      </c>
      <c r="N916" s="182">
        <f t="shared" si="234"/>
        <v>0</v>
      </c>
      <c r="O916" s="182">
        <f t="shared" si="234"/>
        <v>0</v>
      </c>
      <c r="P916" s="182">
        <f t="shared" si="234"/>
        <v>0</v>
      </c>
      <c r="Q916" s="182">
        <f t="shared" si="234"/>
        <v>0</v>
      </c>
      <c r="R916" s="182">
        <f t="shared" si="234"/>
        <v>0</v>
      </c>
      <c r="S916" s="182">
        <f t="shared" si="234"/>
        <v>0</v>
      </c>
      <c r="T916" s="182">
        <f t="shared" si="234"/>
        <v>0</v>
      </c>
      <c r="U916" s="182">
        <f t="shared" si="234"/>
        <v>0</v>
      </c>
      <c r="V916" s="192">
        <f t="shared" si="234"/>
        <v>0</v>
      </c>
      <c r="W916" s="46">
        <f>G916-SUM(H916:V916)</f>
        <v>0</v>
      </c>
      <c r="Y916"/>
      <c r="Z916"/>
    </row>
    <row r="917" spans="1:26" x14ac:dyDescent="0.2">
      <c r="A917" s="318"/>
      <c r="B917" s="25"/>
      <c r="C917" s="23"/>
      <c r="D917" s="23"/>
      <c r="E917" s="24" t="s">
        <v>169</v>
      </c>
      <c r="F917" s="24"/>
      <c r="G917" s="69">
        <f t="shared" ref="G917:W917" si="235">SUBTOTAL(9,G918:G920)</f>
        <v>0</v>
      </c>
      <c r="H917" s="66">
        <f t="shared" si="235"/>
        <v>0</v>
      </c>
      <c r="I917" s="66">
        <f t="shared" si="235"/>
        <v>0</v>
      </c>
      <c r="J917" s="66">
        <f t="shared" si="235"/>
        <v>0</v>
      </c>
      <c r="K917" s="67">
        <f t="shared" si="235"/>
        <v>0</v>
      </c>
      <c r="L917" s="34">
        <f t="shared" si="235"/>
        <v>0</v>
      </c>
      <c r="M917" s="34">
        <f t="shared" si="235"/>
        <v>0</v>
      </c>
      <c r="N917" s="34">
        <f t="shared" si="235"/>
        <v>0</v>
      </c>
      <c r="O917" s="34">
        <f t="shared" si="235"/>
        <v>0</v>
      </c>
      <c r="P917" s="34">
        <f t="shared" si="235"/>
        <v>0</v>
      </c>
      <c r="Q917" s="34">
        <f t="shared" si="235"/>
        <v>0</v>
      </c>
      <c r="R917" s="34">
        <f t="shared" si="235"/>
        <v>0</v>
      </c>
      <c r="S917" s="34">
        <f t="shared" si="235"/>
        <v>0</v>
      </c>
      <c r="T917" s="34">
        <f t="shared" si="235"/>
        <v>0</v>
      </c>
      <c r="U917" s="34">
        <f t="shared" si="235"/>
        <v>0</v>
      </c>
      <c r="V917" s="34">
        <f t="shared" si="235"/>
        <v>0</v>
      </c>
      <c r="W917" s="33">
        <f t="shared" si="235"/>
        <v>0</v>
      </c>
      <c r="Y917"/>
      <c r="Z917"/>
    </row>
    <row r="918" spans="1:26" outlineLevel="1" x14ac:dyDescent="0.2">
      <c r="A918" s="318"/>
      <c r="B918" s="25"/>
      <c r="C918" s="23"/>
      <c r="D918" s="23"/>
      <c r="E918" s="24"/>
      <c r="F918" s="176" t="s">
        <v>60</v>
      </c>
      <c r="G918" s="190">
        <f>G58</f>
        <v>0</v>
      </c>
      <c r="H918" s="191">
        <f>G918*(1-VLOOKUP($F918,SHT,2,FALSE))+$H58*VLOOKUP($F918,SHT,2,FALSE)</f>
        <v>0</v>
      </c>
      <c r="I918" s="179">
        <f t="shared" ref="I918:V918" si="236">I58*VLOOKUP($F918,SHT,2,FALSE)</f>
        <v>0</v>
      </c>
      <c r="J918" s="179">
        <f t="shared" si="236"/>
        <v>0</v>
      </c>
      <c r="K918" s="197">
        <f t="shared" si="236"/>
        <v>0</v>
      </c>
      <c r="L918" s="178">
        <f t="shared" si="236"/>
        <v>0</v>
      </c>
      <c r="M918" s="182">
        <f t="shared" si="236"/>
        <v>0</v>
      </c>
      <c r="N918" s="182">
        <f t="shared" si="236"/>
        <v>0</v>
      </c>
      <c r="O918" s="182">
        <f t="shared" si="236"/>
        <v>0</v>
      </c>
      <c r="P918" s="182">
        <f t="shared" si="236"/>
        <v>0</v>
      </c>
      <c r="Q918" s="182">
        <f t="shared" si="236"/>
        <v>0</v>
      </c>
      <c r="R918" s="182">
        <f t="shared" si="236"/>
        <v>0</v>
      </c>
      <c r="S918" s="182">
        <f t="shared" si="236"/>
        <v>0</v>
      </c>
      <c r="T918" s="182">
        <f t="shared" si="236"/>
        <v>0</v>
      </c>
      <c r="U918" s="182">
        <f t="shared" si="236"/>
        <v>0</v>
      </c>
      <c r="V918" s="192">
        <f t="shared" si="236"/>
        <v>0</v>
      </c>
      <c r="W918" s="46">
        <f>G918-SUM(H918:V918)</f>
        <v>0</v>
      </c>
      <c r="Y918"/>
      <c r="Z918"/>
    </row>
    <row r="919" spans="1:26" outlineLevel="1" x14ac:dyDescent="0.2">
      <c r="A919" s="318"/>
      <c r="B919" s="25"/>
      <c r="C919" s="23"/>
      <c r="D919" s="23"/>
      <c r="E919" s="24"/>
      <c r="F919" s="176" t="s">
        <v>170</v>
      </c>
      <c r="G919" s="190">
        <f>G59</f>
        <v>0</v>
      </c>
      <c r="H919" s="191">
        <f>G919*(1-VLOOKUP($F919,SHT,2,FALSE))+$H59*VLOOKUP($F919,SHT,2,FALSE)</f>
        <v>0</v>
      </c>
      <c r="I919" s="179">
        <f t="shared" ref="I919:V919" si="237">I59*VLOOKUP($F919,SHT,2,FALSE)</f>
        <v>0</v>
      </c>
      <c r="J919" s="179">
        <f t="shared" si="237"/>
        <v>0</v>
      </c>
      <c r="K919" s="197">
        <f t="shared" si="237"/>
        <v>0</v>
      </c>
      <c r="L919" s="178">
        <f t="shared" si="237"/>
        <v>0</v>
      </c>
      <c r="M919" s="182">
        <f t="shared" si="237"/>
        <v>0</v>
      </c>
      <c r="N919" s="182">
        <f t="shared" si="237"/>
        <v>0</v>
      </c>
      <c r="O919" s="182">
        <f t="shared" si="237"/>
        <v>0</v>
      </c>
      <c r="P919" s="182">
        <f t="shared" si="237"/>
        <v>0</v>
      </c>
      <c r="Q919" s="182">
        <f t="shared" si="237"/>
        <v>0</v>
      </c>
      <c r="R919" s="182">
        <f t="shared" si="237"/>
        <v>0</v>
      </c>
      <c r="S919" s="182">
        <f t="shared" si="237"/>
        <v>0</v>
      </c>
      <c r="T919" s="182">
        <f t="shared" si="237"/>
        <v>0</v>
      </c>
      <c r="U919" s="178">
        <f t="shared" si="237"/>
        <v>0</v>
      </c>
      <c r="V919" s="183">
        <f t="shared" si="237"/>
        <v>0</v>
      </c>
      <c r="W919" s="46">
        <f>G919-SUM(H919:V919)</f>
        <v>0</v>
      </c>
      <c r="Y919"/>
      <c r="Z919"/>
    </row>
    <row r="920" spans="1:26" outlineLevel="1" x14ac:dyDescent="0.2">
      <c r="A920" s="318"/>
      <c r="B920" s="25"/>
      <c r="C920" s="23"/>
      <c r="D920" s="23"/>
      <c r="E920" s="24"/>
      <c r="F920" s="176" t="s">
        <v>171</v>
      </c>
      <c r="G920" s="190">
        <f>G60</f>
        <v>0</v>
      </c>
      <c r="H920" s="191">
        <f>G920*(1-VLOOKUP($F920,SHT,2,FALSE))+$H60*VLOOKUP($F920,SHT,2,FALSE)</f>
        <v>0</v>
      </c>
      <c r="I920" s="179">
        <f t="shared" ref="I920:V920" si="238">I60*VLOOKUP($F920,SHT,2,FALSE)</f>
        <v>0</v>
      </c>
      <c r="J920" s="179">
        <f t="shared" si="238"/>
        <v>0</v>
      </c>
      <c r="K920" s="197">
        <f t="shared" si="238"/>
        <v>0</v>
      </c>
      <c r="L920" s="178">
        <f t="shared" si="238"/>
        <v>0</v>
      </c>
      <c r="M920" s="182">
        <f t="shared" si="238"/>
        <v>0</v>
      </c>
      <c r="N920" s="182">
        <f t="shared" si="238"/>
        <v>0</v>
      </c>
      <c r="O920" s="182">
        <f t="shared" si="238"/>
        <v>0</v>
      </c>
      <c r="P920" s="182">
        <f t="shared" si="238"/>
        <v>0</v>
      </c>
      <c r="Q920" s="182">
        <f t="shared" si="238"/>
        <v>0</v>
      </c>
      <c r="R920" s="182">
        <f t="shared" si="238"/>
        <v>0</v>
      </c>
      <c r="S920" s="182">
        <f t="shared" si="238"/>
        <v>0</v>
      </c>
      <c r="T920" s="182">
        <f t="shared" si="238"/>
        <v>0</v>
      </c>
      <c r="U920" s="178">
        <f t="shared" si="238"/>
        <v>0</v>
      </c>
      <c r="V920" s="183">
        <f t="shared" si="238"/>
        <v>0</v>
      </c>
      <c r="W920" s="46">
        <f>G920-SUM(H920:V920)</f>
        <v>0</v>
      </c>
      <c r="Y920"/>
      <c r="Z920"/>
    </row>
    <row r="921" spans="1:26" x14ac:dyDescent="0.2">
      <c r="A921" s="318"/>
      <c r="B921" s="25"/>
      <c r="C921" s="23"/>
      <c r="D921" s="23"/>
      <c r="E921" s="24" t="s">
        <v>334</v>
      </c>
      <c r="F921" s="24"/>
      <c r="G921" s="69">
        <f t="shared" ref="G921:W921" si="239">SUBTOTAL(9,G922:G923)</f>
        <v>0</v>
      </c>
      <c r="H921" s="70">
        <f t="shared" si="239"/>
        <v>0</v>
      </c>
      <c r="I921" s="66">
        <f t="shared" si="239"/>
        <v>0</v>
      </c>
      <c r="J921" s="66">
        <f t="shared" si="239"/>
        <v>0</v>
      </c>
      <c r="K921" s="67">
        <f t="shared" si="239"/>
        <v>0</v>
      </c>
      <c r="L921" s="34">
        <f t="shared" si="239"/>
        <v>0</v>
      </c>
      <c r="M921" s="34">
        <f t="shared" si="239"/>
        <v>0</v>
      </c>
      <c r="N921" s="34">
        <f t="shared" si="239"/>
        <v>0</v>
      </c>
      <c r="O921" s="34">
        <f t="shared" si="239"/>
        <v>0</v>
      </c>
      <c r="P921" s="34">
        <f t="shared" si="239"/>
        <v>0</v>
      </c>
      <c r="Q921" s="34">
        <f t="shared" si="239"/>
        <v>0</v>
      </c>
      <c r="R921" s="34">
        <f t="shared" si="239"/>
        <v>0</v>
      </c>
      <c r="S921" s="34">
        <f t="shared" si="239"/>
        <v>0</v>
      </c>
      <c r="T921" s="34">
        <f t="shared" si="239"/>
        <v>0</v>
      </c>
      <c r="U921" s="34">
        <f t="shared" si="239"/>
        <v>0</v>
      </c>
      <c r="V921" s="34">
        <f t="shared" si="239"/>
        <v>0</v>
      </c>
      <c r="W921" s="33">
        <f t="shared" si="239"/>
        <v>0</v>
      </c>
      <c r="Y921"/>
      <c r="Z921"/>
    </row>
    <row r="922" spans="1:26" outlineLevel="1" x14ac:dyDescent="0.2">
      <c r="A922" s="318"/>
      <c r="B922" s="25"/>
      <c r="C922" s="23"/>
      <c r="D922" s="23"/>
      <c r="E922" s="24"/>
      <c r="F922" s="176" t="s">
        <v>335</v>
      </c>
      <c r="G922" s="190">
        <f>G62</f>
        <v>0</v>
      </c>
      <c r="H922" s="191">
        <f>G922*(1-VLOOKUP($F922,SHT,2,FALSE))+$H62*VLOOKUP($F922,SHT,2,FALSE)</f>
        <v>0</v>
      </c>
      <c r="I922" s="179">
        <f t="shared" ref="I922:V922" si="240">I62*VLOOKUP($F922,SHT,2,FALSE)</f>
        <v>0</v>
      </c>
      <c r="J922" s="179">
        <f t="shared" si="240"/>
        <v>0</v>
      </c>
      <c r="K922" s="197">
        <f t="shared" si="240"/>
        <v>0</v>
      </c>
      <c r="L922" s="195">
        <f t="shared" si="240"/>
        <v>0</v>
      </c>
      <c r="M922" s="182">
        <f t="shared" si="240"/>
        <v>0</v>
      </c>
      <c r="N922" s="182">
        <f t="shared" si="240"/>
        <v>0</v>
      </c>
      <c r="O922" s="182">
        <f t="shared" si="240"/>
        <v>0</v>
      </c>
      <c r="P922" s="182">
        <f t="shared" si="240"/>
        <v>0</v>
      </c>
      <c r="Q922" s="182">
        <f t="shared" si="240"/>
        <v>0</v>
      </c>
      <c r="R922" s="182">
        <f t="shared" si="240"/>
        <v>0</v>
      </c>
      <c r="S922" s="182">
        <f t="shared" si="240"/>
        <v>0</v>
      </c>
      <c r="T922" s="182">
        <f t="shared" si="240"/>
        <v>0</v>
      </c>
      <c r="U922" s="178">
        <f t="shared" si="240"/>
        <v>0</v>
      </c>
      <c r="V922" s="183">
        <f t="shared" si="240"/>
        <v>0</v>
      </c>
      <c r="W922" s="46">
        <f>G922-SUM(H922:V922)</f>
        <v>0</v>
      </c>
      <c r="Y922"/>
      <c r="Z922"/>
    </row>
    <row r="923" spans="1:26" outlineLevel="1" x14ac:dyDescent="0.2">
      <c r="A923" s="318"/>
      <c r="B923" s="25"/>
      <c r="C923" s="23"/>
      <c r="D923" s="23"/>
      <c r="E923" s="24"/>
      <c r="F923" s="176" t="s">
        <v>336</v>
      </c>
      <c r="G923" s="190">
        <f>G63</f>
        <v>0</v>
      </c>
      <c r="H923" s="191">
        <f>G923*(1-VLOOKUP($F923,SHT,2,FALSE))+$H63*VLOOKUP($F923,SHT,2,FALSE)</f>
        <v>0</v>
      </c>
      <c r="I923" s="179">
        <f t="shared" ref="I923:V923" si="241">I63*VLOOKUP($F923,SHT,2,FALSE)</f>
        <v>0</v>
      </c>
      <c r="J923" s="179">
        <f t="shared" si="241"/>
        <v>0</v>
      </c>
      <c r="K923" s="197">
        <f t="shared" si="241"/>
        <v>0</v>
      </c>
      <c r="L923" s="195">
        <f t="shared" si="241"/>
        <v>0</v>
      </c>
      <c r="M923" s="182">
        <f t="shared" si="241"/>
        <v>0</v>
      </c>
      <c r="N923" s="182">
        <f t="shared" si="241"/>
        <v>0</v>
      </c>
      <c r="O923" s="182">
        <f t="shared" si="241"/>
        <v>0</v>
      </c>
      <c r="P923" s="182">
        <f t="shared" si="241"/>
        <v>0</v>
      </c>
      <c r="Q923" s="182">
        <f t="shared" si="241"/>
        <v>0</v>
      </c>
      <c r="R923" s="182">
        <f t="shared" si="241"/>
        <v>0</v>
      </c>
      <c r="S923" s="182">
        <f t="shared" si="241"/>
        <v>0</v>
      </c>
      <c r="T923" s="182">
        <f t="shared" si="241"/>
        <v>0</v>
      </c>
      <c r="U923" s="178">
        <f t="shared" si="241"/>
        <v>0</v>
      </c>
      <c r="V923" s="183">
        <f t="shared" si="241"/>
        <v>0</v>
      </c>
      <c r="W923" s="46">
        <f>G923-SUM(H923:V923)</f>
        <v>0</v>
      </c>
      <c r="Y923"/>
      <c r="Z923"/>
    </row>
    <row r="924" spans="1:26" x14ac:dyDescent="0.2">
      <c r="A924" s="318"/>
      <c r="B924" s="25"/>
      <c r="C924" s="23"/>
      <c r="D924" s="23"/>
      <c r="E924" s="24" t="s">
        <v>337</v>
      </c>
      <c r="F924" s="24"/>
      <c r="G924" s="69">
        <f t="shared" ref="G924:W924" si="242">SUBTOTAL(9,G925:G927)</f>
        <v>0</v>
      </c>
      <c r="H924" s="70">
        <f t="shared" si="242"/>
        <v>0</v>
      </c>
      <c r="I924" s="66">
        <f t="shared" si="242"/>
        <v>0</v>
      </c>
      <c r="J924" s="66">
        <f t="shared" si="242"/>
        <v>0</v>
      </c>
      <c r="K924" s="67">
        <f t="shared" si="242"/>
        <v>0</v>
      </c>
      <c r="L924" s="34">
        <f t="shared" si="242"/>
        <v>0</v>
      </c>
      <c r="M924" s="34">
        <f t="shared" si="242"/>
        <v>0</v>
      </c>
      <c r="N924" s="34">
        <f t="shared" si="242"/>
        <v>0</v>
      </c>
      <c r="O924" s="34">
        <f t="shared" si="242"/>
        <v>0</v>
      </c>
      <c r="P924" s="34">
        <f t="shared" si="242"/>
        <v>0</v>
      </c>
      <c r="Q924" s="34">
        <f t="shared" si="242"/>
        <v>0</v>
      </c>
      <c r="R924" s="34">
        <f t="shared" si="242"/>
        <v>0</v>
      </c>
      <c r="S924" s="34">
        <f t="shared" si="242"/>
        <v>0</v>
      </c>
      <c r="T924" s="34">
        <f t="shared" si="242"/>
        <v>0</v>
      </c>
      <c r="U924" s="34">
        <f t="shared" si="242"/>
        <v>0</v>
      </c>
      <c r="V924" s="34">
        <f t="shared" si="242"/>
        <v>0</v>
      </c>
      <c r="W924" s="33">
        <f t="shared" si="242"/>
        <v>0</v>
      </c>
      <c r="Y924"/>
      <c r="Z924"/>
    </row>
    <row r="925" spans="1:26" outlineLevel="1" x14ac:dyDescent="0.2">
      <c r="A925" s="318"/>
      <c r="B925" s="25"/>
      <c r="C925" s="23"/>
      <c r="D925" s="23"/>
      <c r="E925" s="24"/>
      <c r="F925" s="176" t="s">
        <v>338</v>
      </c>
      <c r="G925" s="190">
        <f>G65</f>
        <v>0</v>
      </c>
      <c r="H925" s="191">
        <f>G925*(1-VLOOKUP($F925,SHT,2,FALSE))+$H65*VLOOKUP($F925,SHT,2,FALSE)</f>
        <v>0</v>
      </c>
      <c r="I925" s="179">
        <f t="shared" ref="I925:V925" si="243">I65*VLOOKUP($F925,SHT,2,FALSE)</f>
        <v>0</v>
      </c>
      <c r="J925" s="179">
        <f t="shared" si="243"/>
        <v>0</v>
      </c>
      <c r="K925" s="197">
        <f t="shared" si="243"/>
        <v>0</v>
      </c>
      <c r="L925" s="196">
        <f t="shared" si="243"/>
        <v>0</v>
      </c>
      <c r="M925" s="182">
        <f t="shared" si="243"/>
        <v>0</v>
      </c>
      <c r="N925" s="182">
        <f t="shared" si="243"/>
        <v>0</v>
      </c>
      <c r="O925" s="182">
        <f t="shared" si="243"/>
        <v>0</v>
      </c>
      <c r="P925" s="182">
        <f t="shared" si="243"/>
        <v>0</v>
      </c>
      <c r="Q925" s="182">
        <f t="shared" si="243"/>
        <v>0</v>
      </c>
      <c r="R925" s="182">
        <f t="shared" si="243"/>
        <v>0</v>
      </c>
      <c r="S925" s="182">
        <f t="shared" si="243"/>
        <v>0</v>
      </c>
      <c r="T925" s="182">
        <f t="shared" si="243"/>
        <v>0</v>
      </c>
      <c r="U925" s="178">
        <f t="shared" si="243"/>
        <v>0</v>
      </c>
      <c r="V925" s="183">
        <f t="shared" si="243"/>
        <v>0</v>
      </c>
      <c r="W925" s="46">
        <f>G925-SUM(H925:V925)</f>
        <v>0</v>
      </c>
      <c r="Y925"/>
      <c r="Z925"/>
    </row>
    <row r="926" spans="1:26" outlineLevel="1" x14ac:dyDescent="0.2">
      <c r="A926" s="318"/>
      <c r="B926" s="25"/>
      <c r="C926" s="23"/>
      <c r="D926" s="23"/>
      <c r="E926" s="24"/>
      <c r="F926" s="176" t="s">
        <v>339</v>
      </c>
      <c r="G926" s="190">
        <f>G66</f>
        <v>0</v>
      </c>
      <c r="H926" s="191">
        <f>G926*(1-VLOOKUP($F926,SHT,2,FALSE))+$H66*VLOOKUP($F926,SHT,2,FALSE)</f>
        <v>0</v>
      </c>
      <c r="I926" s="179">
        <f t="shared" ref="I926:V926" si="244">I66*VLOOKUP($F926,SHT,2,FALSE)</f>
        <v>0</v>
      </c>
      <c r="J926" s="179">
        <f t="shared" si="244"/>
        <v>0</v>
      </c>
      <c r="K926" s="197">
        <f t="shared" si="244"/>
        <v>0</v>
      </c>
      <c r="L926" s="196">
        <f t="shared" si="244"/>
        <v>0</v>
      </c>
      <c r="M926" s="182">
        <f t="shared" si="244"/>
        <v>0</v>
      </c>
      <c r="N926" s="182">
        <f t="shared" si="244"/>
        <v>0</v>
      </c>
      <c r="O926" s="182">
        <f t="shared" si="244"/>
        <v>0</v>
      </c>
      <c r="P926" s="182">
        <f t="shared" si="244"/>
        <v>0</v>
      </c>
      <c r="Q926" s="182">
        <f t="shared" si="244"/>
        <v>0</v>
      </c>
      <c r="R926" s="182">
        <f t="shared" si="244"/>
        <v>0</v>
      </c>
      <c r="S926" s="182">
        <f t="shared" si="244"/>
        <v>0</v>
      </c>
      <c r="T926" s="182">
        <f t="shared" si="244"/>
        <v>0</v>
      </c>
      <c r="U926" s="178">
        <f t="shared" si="244"/>
        <v>0</v>
      </c>
      <c r="V926" s="183">
        <f t="shared" si="244"/>
        <v>0</v>
      </c>
      <c r="W926" s="46">
        <f>G926-SUM(H926:V926)</f>
        <v>0</v>
      </c>
      <c r="Y926"/>
      <c r="Z926"/>
    </row>
    <row r="927" spans="1:26" outlineLevel="1" x14ac:dyDescent="0.2">
      <c r="A927" s="318"/>
      <c r="B927" s="25"/>
      <c r="C927" s="23"/>
      <c r="D927" s="23"/>
      <c r="E927" s="24"/>
      <c r="F927" s="176" t="s">
        <v>340</v>
      </c>
      <c r="G927" s="190">
        <f>G67</f>
        <v>0</v>
      </c>
      <c r="H927" s="191">
        <f>G927*(1-VLOOKUP($F927,SHT,2,FALSE))+$H67*VLOOKUP($F927,SHT,2,FALSE)</f>
        <v>0</v>
      </c>
      <c r="I927" s="179">
        <f t="shared" ref="I927:V927" si="245">I67*VLOOKUP($F927,SHT,2,FALSE)</f>
        <v>0</v>
      </c>
      <c r="J927" s="179">
        <f t="shared" si="245"/>
        <v>0</v>
      </c>
      <c r="K927" s="197">
        <f t="shared" si="245"/>
        <v>0</v>
      </c>
      <c r="L927" s="196">
        <f t="shared" si="245"/>
        <v>0</v>
      </c>
      <c r="M927" s="182">
        <f t="shared" si="245"/>
        <v>0</v>
      </c>
      <c r="N927" s="182">
        <f t="shared" si="245"/>
        <v>0</v>
      </c>
      <c r="O927" s="182">
        <f t="shared" si="245"/>
        <v>0</v>
      </c>
      <c r="P927" s="182">
        <f t="shared" si="245"/>
        <v>0</v>
      </c>
      <c r="Q927" s="182">
        <f t="shared" si="245"/>
        <v>0</v>
      </c>
      <c r="R927" s="182">
        <f t="shared" si="245"/>
        <v>0</v>
      </c>
      <c r="S927" s="182">
        <f t="shared" si="245"/>
        <v>0</v>
      </c>
      <c r="T927" s="182">
        <f t="shared" si="245"/>
        <v>0</v>
      </c>
      <c r="U927" s="178">
        <f t="shared" si="245"/>
        <v>0</v>
      </c>
      <c r="V927" s="183">
        <f t="shared" si="245"/>
        <v>0</v>
      </c>
      <c r="W927" s="46">
        <f>G927-SUM(H927:V927)</f>
        <v>0</v>
      </c>
      <c r="Y927"/>
      <c r="Z927"/>
    </row>
    <row r="928" spans="1:26" x14ac:dyDescent="0.2">
      <c r="A928" s="318"/>
      <c r="B928" s="25"/>
      <c r="C928" s="23"/>
      <c r="D928" s="23" t="s">
        <v>183</v>
      </c>
      <c r="E928" s="24"/>
      <c r="F928" s="24"/>
      <c r="G928" s="69"/>
      <c r="H928" s="66"/>
      <c r="I928" s="66"/>
      <c r="J928" s="66"/>
      <c r="K928" s="67"/>
      <c r="L928" s="51"/>
      <c r="M928" s="34"/>
      <c r="N928" s="34"/>
      <c r="O928" s="34"/>
      <c r="P928" s="34"/>
      <c r="Q928" s="34"/>
      <c r="R928" s="34"/>
      <c r="S928" s="34"/>
      <c r="T928" s="34"/>
      <c r="U928" s="34"/>
      <c r="V928" s="37"/>
      <c r="W928" s="33"/>
      <c r="Y928"/>
      <c r="Z928"/>
    </row>
    <row r="929" spans="1:26" x14ac:dyDescent="0.2">
      <c r="A929" s="318"/>
      <c r="B929" s="25"/>
      <c r="C929" s="23"/>
      <c r="D929" s="23"/>
      <c r="E929" s="24" t="s">
        <v>184</v>
      </c>
      <c r="F929" s="24"/>
      <c r="G929" s="69">
        <f t="shared" ref="G929:W929" si="246">SUBTOTAL(9,G930:G931)</f>
        <v>0</v>
      </c>
      <c r="H929" s="70">
        <f t="shared" si="246"/>
        <v>0</v>
      </c>
      <c r="I929" s="66">
        <f t="shared" si="246"/>
        <v>0</v>
      </c>
      <c r="J929" s="66">
        <f t="shared" si="246"/>
        <v>0</v>
      </c>
      <c r="K929" s="67">
        <f t="shared" si="246"/>
        <v>0</v>
      </c>
      <c r="L929" s="34">
        <f t="shared" si="246"/>
        <v>0</v>
      </c>
      <c r="M929" s="34">
        <f t="shared" si="246"/>
        <v>0</v>
      </c>
      <c r="N929" s="34">
        <f t="shared" si="246"/>
        <v>0</v>
      </c>
      <c r="O929" s="34">
        <f t="shared" si="246"/>
        <v>0</v>
      </c>
      <c r="P929" s="34">
        <f t="shared" si="246"/>
        <v>0</v>
      </c>
      <c r="Q929" s="34">
        <f t="shared" si="246"/>
        <v>0</v>
      </c>
      <c r="R929" s="34">
        <f t="shared" si="246"/>
        <v>0</v>
      </c>
      <c r="S929" s="34">
        <f t="shared" si="246"/>
        <v>0</v>
      </c>
      <c r="T929" s="34">
        <f t="shared" si="246"/>
        <v>0</v>
      </c>
      <c r="U929" s="34">
        <f t="shared" si="246"/>
        <v>0</v>
      </c>
      <c r="V929" s="34">
        <f t="shared" si="246"/>
        <v>0</v>
      </c>
      <c r="W929" s="33">
        <f t="shared" si="246"/>
        <v>0</v>
      </c>
      <c r="Y929"/>
      <c r="Z929"/>
    </row>
    <row r="930" spans="1:26" outlineLevel="1" x14ac:dyDescent="0.2">
      <c r="A930" s="318"/>
      <c r="B930" s="25"/>
      <c r="C930" s="23"/>
      <c r="D930" s="23"/>
      <c r="E930" s="24"/>
      <c r="F930" s="176" t="s">
        <v>176</v>
      </c>
      <c r="G930" s="190">
        <f>G70</f>
        <v>0</v>
      </c>
      <c r="H930" s="191">
        <f>G930*(1-VLOOKUP($F930,SHT,2,FALSE))+$H70*VLOOKUP($F930,SHT,2,FALSE)</f>
        <v>0</v>
      </c>
      <c r="I930" s="179">
        <f t="shared" ref="I930:V930" si="247">I70*VLOOKUP($F930,SHT,2,FALSE)</f>
        <v>0</v>
      </c>
      <c r="J930" s="179">
        <f t="shared" si="247"/>
        <v>0</v>
      </c>
      <c r="K930" s="197">
        <f t="shared" si="247"/>
        <v>0</v>
      </c>
      <c r="L930" s="196">
        <f t="shared" si="247"/>
        <v>0</v>
      </c>
      <c r="M930" s="182">
        <f t="shared" si="247"/>
        <v>0</v>
      </c>
      <c r="N930" s="182">
        <f t="shared" si="247"/>
        <v>0</v>
      </c>
      <c r="O930" s="182">
        <f t="shared" si="247"/>
        <v>0</v>
      </c>
      <c r="P930" s="182">
        <f t="shared" si="247"/>
        <v>0</v>
      </c>
      <c r="Q930" s="182">
        <f t="shared" si="247"/>
        <v>0</v>
      </c>
      <c r="R930" s="182">
        <f t="shared" si="247"/>
        <v>0</v>
      </c>
      <c r="S930" s="182">
        <f t="shared" si="247"/>
        <v>0</v>
      </c>
      <c r="T930" s="178">
        <f t="shared" si="247"/>
        <v>0</v>
      </c>
      <c r="U930" s="182">
        <f t="shared" si="247"/>
        <v>0</v>
      </c>
      <c r="V930" s="183">
        <f t="shared" si="247"/>
        <v>0</v>
      </c>
      <c r="W930" s="46">
        <f>G930-SUM(H930:V930)</f>
        <v>0</v>
      </c>
      <c r="Y930"/>
      <c r="Z930"/>
    </row>
    <row r="931" spans="1:26" outlineLevel="1" x14ac:dyDescent="0.2">
      <c r="A931" s="318"/>
      <c r="B931" s="25"/>
      <c r="C931" s="23"/>
      <c r="D931" s="23"/>
      <c r="E931" s="24"/>
      <c r="F931" s="176" t="s">
        <v>180</v>
      </c>
      <c r="G931" s="190">
        <f>G71</f>
        <v>0</v>
      </c>
      <c r="H931" s="191">
        <f>G931*(1-VLOOKUP($F931,SHT,2,FALSE))+$H71*VLOOKUP($F931,SHT,2,FALSE)</f>
        <v>0</v>
      </c>
      <c r="I931" s="179">
        <f t="shared" ref="I931:V931" si="248">I71*VLOOKUP($F931,SHT,2,FALSE)</f>
        <v>0</v>
      </c>
      <c r="J931" s="179">
        <f t="shared" si="248"/>
        <v>0</v>
      </c>
      <c r="K931" s="197">
        <f t="shared" si="248"/>
        <v>0</v>
      </c>
      <c r="L931" s="196">
        <f t="shared" si="248"/>
        <v>0</v>
      </c>
      <c r="M931" s="182">
        <f t="shared" si="248"/>
        <v>0</v>
      </c>
      <c r="N931" s="182">
        <f t="shared" si="248"/>
        <v>0</v>
      </c>
      <c r="O931" s="182">
        <f t="shared" si="248"/>
        <v>0</v>
      </c>
      <c r="P931" s="182">
        <f t="shared" si="248"/>
        <v>0</v>
      </c>
      <c r="Q931" s="182">
        <f t="shared" si="248"/>
        <v>0</v>
      </c>
      <c r="R931" s="182">
        <f t="shared" si="248"/>
        <v>0</v>
      </c>
      <c r="S931" s="182">
        <f t="shared" si="248"/>
        <v>0</v>
      </c>
      <c r="T931" s="178">
        <f t="shared" si="248"/>
        <v>0</v>
      </c>
      <c r="U931" s="182">
        <f t="shared" si="248"/>
        <v>0</v>
      </c>
      <c r="V931" s="183">
        <f t="shared" si="248"/>
        <v>0</v>
      </c>
      <c r="W931" s="46">
        <f>G931-SUM(H931:V931)</f>
        <v>0</v>
      </c>
      <c r="Y931"/>
      <c r="Z931"/>
    </row>
    <row r="932" spans="1:26" x14ac:dyDescent="0.2">
      <c r="A932" s="318"/>
      <c r="B932" s="25"/>
      <c r="C932" s="23"/>
      <c r="D932" s="23"/>
      <c r="E932" s="24" t="s">
        <v>185</v>
      </c>
      <c r="F932" s="24"/>
      <c r="G932" s="69">
        <f t="shared" ref="G932:W932" si="249">SUBTOTAL(9,G933:G934)</f>
        <v>0</v>
      </c>
      <c r="H932" s="70">
        <f t="shared" si="249"/>
        <v>0</v>
      </c>
      <c r="I932" s="66">
        <f t="shared" si="249"/>
        <v>0</v>
      </c>
      <c r="J932" s="66">
        <f t="shared" si="249"/>
        <v>0</v>
      </c>
      <c r="K932" s="67">
        <f t="shared" si="249"/>
        <v>0</v>
      </c>
      <c r="L932" s="34">
        <f t="shared" si="249"/>
        <v>0</v>
      </c>
      <c r="M932" s="34">
        <f t="shared" si="249"/>
        <v>0</v>
      </c>
      <c r="N932" s="34">
        <f t="shared" si="249"/>
        <v>0</v>
      </c>
      <c r="O932" s="34">
        <f t="shared" si="249"/>
        <v>0</v>
      </c>
      <c r="P932" s="34">
        <f t="shared" si="249"/>
        <v>0</v>
      </c>
      <c r="Q932" s="34">
        <f t="shared" si="249"/>
        <v>0</v>
      </c>
      <c r="R932" s="34">
        <f t="shared" si="249"/>
        <v>0</v>
      </c>
      <c r="S932" s="34">
        <f t="shared" si="249"/>
        <v>0</v>
      </c>
      <c r="T932" s="34">
        <f t="shared" si="249"/>
        <v>0</v>
      </c>
      <c r="U932" s="34">
        <f t="shared" si="249"/>
        <v>0</v>
      </c>
      <c r="V932" s="34">
        <f t="shared" si="249"/>
        <v>0</v>
      </c>
      <c r="W932" s="33">
        <f t="shared" si="249"/>
        <v>0</v>
      </c>
      <c r="Y932"/>
      <c r="Z932"/>
    </row>
    <row r="933" spans="1:26" outlineLevel="1" x14ac:dyDescent="0.2">
      <c r="A933" s="318"/>
      <c r="B933" s="25"/>
      <c r="C933" s="23"/>
      <c r="D933" s="23"/>
      <c r="E933" s="24"/>
      <c r="F933" s="176" t="s">
        <v>177</v>
      </c>
      <c r="G933" s="190">
        <f>G73</f>
        <v>0</v>
      </c>
      <c r="H933" s="191">
        <f>G933*(1-VLOOKUP($F933,SHT,2,FALSE))+$H73*VLOOKUP($F933,SHT,2,FALSE)</f>
        <v>0</v>
      </c>
      <c r="I933" s="179">
        <f t="shared" ref="I933:V933" si="250">I73*VLOOKUP($F933,SHT,2,FALSE)</f>
        <v>0</v>
      </c>
      <c r="J933" s="179">
        <f t="shared" si="250"/>
        <v>0</v>
      </c>
      <c r="K933" s="197">
        <f t="shared" si="250"/>
        <v>0</v>
      </c>
      <c r="L933" s="196">
        <f t="shared" si="250"/>
        <v>0</v>
      </c>
      <c r="M933" s="182">
        <f t="shared" si="250"/>
        <v>0</v>
      </c>
      <c r="N933" s="182">
        <f t="shared" si="250"/>
        <v>0</v>
      </c>
      <c r="O933" s="182">
        <f t="shared" si="250"/>
        <v>0</v>
      </c>
      <c r="P933" s="182">
        <f t="shared" si="250"/>
        <v>0</v>
      </c>
      <c r="Q933" s="182">
        <f t="shared" si="250"/>
        <v>0</v>
      </c>
      <c r="R933" s="182">
        <f t="shared" si="250"/>
        <v>0</v>
      </c>
      <c r="S933" s="182">
        <f t="shared" si="250"/>
        <v>0</v>
      </c>
      <c r="T933" s="182">
        <f t="shared" si="250"/>
        <v>0</v>
      </c>
      <c r="U933" s="178">
        <f t="shared" si="250"/>
        <v>0</v>
      </c>
      <c r="V933" s="183">
        <f t="shared" si="250"/>
        <v>0</v>
      </c>
      <c r="W933" s="46">
        <f>G933-SUM(H933:V933)</f>
        <v>0</v>
      </c>
      <c r="Y933"/>
      <c r="Z933"/>
    </row>
    <row r="934" spans="1:26" outlineLevel="1" x14ac:dyDescent="0.2">
      <c r="A934" s="318"/>
      <c r="B934" s="25"/>
      <c r="C934" s="23"/>
      <c r="D934" s="23"/>
      <c r="E934" s="24"/>
      <c r="F934" s="176" t="s">
        <v>182</v>
      </c>
      <c r="G934" s="190">
        <f>G74</f>
        <v>0</v>
      </c>
      <c r="H934" s="191">
        <f>G934*(1-VLOOKUP($F934,SHT,2,FALSE))+$H74*VLOOKUP($F934,SHT,2,FALSE)</f>
        <v>0</v>
      </c>
      <c r="I934" s="179">
        <f t="shared" ref="I934:V934" si="251">I74*VLOOKUP($F934,SHT,2,FALSE)</f>
        <v>0</v>
      </c>
      <c r="J934" s="179">
        <f t="shared" si="251"/>
        <v>0</v>
      </c>
      <c r="K934" s="197">
        <f t="shared" si="251"/>
        <v>0</v>
      </c>
      <c r="L934" s="196">
        <f t="shared" si="251"/>
        <v>0</v>
      </c>
      <c r="M934" s="182">
        <f t="shared" si="251"/>
        <v>0</v>
      </c>
      <c r="N934" s="182">
        <f t="shared" si="251"/>
        <v>0</v>
      </c>
      <c r="O934" s="182">
        <f t="shared" si="251"/>
        <v>0</v>
      </c>
      <c r="P934" s="182">
        <f t="shared" si="251"/>
        <v>0</v>
      </c>
      <c r="Q934" s="182">
        <f t="shared" si="251"/>
        <v>0</v>
      </c>
      <c r="R934" s="182">
        <f t="shared" si="251"/>
        <v>0</v>
      </c>
      <c r="S934" s="182">
        <f t="shared" si="251"/>
        <v>0</v>
      </c>
      <c r="T934" s="182">
        <f t="shared" si="251"/>
        <v>0</v>
      </c>
      <c r="U934" s="178">
        <f t="shared" si="251"/>
        <v>0</v>
      </c>
      <c r="V934" s="183">
        <f t="shared" si="251"/>
        <v>0</v>
      </c>
      <c r="W934" s="46">
        <f>G934-SUM(H934:V934)</f>
        <v>0</v>
      </c>
      <c r="Y934"/>
      <c r="Z934"/>
    </row>
    <row r="935" spans="1:26" x14ac:dyDescent="0.2">
      <c r="A935" s="318"/>
      <c r="B935" s="25"/>
      <c r="C935" s="23"/>
      <c r="D935" s="23"/>
      <c r="E935" s="24" t="s">
        <v>186</v>
      </c>
      <c r="F935" s="24"/>
      <c r="G935" s="69">
        <f t="shared" ref="G935:W935" si="252">SUBTOTAL(9,G936:G937)</f>
        <v>0</v>
      </c>
      <c r="H935" s="70">
        <f t="shared" si="252"/>
        <v>0</v>
      </c>
      <c r="I935" s="66">
        <f t="shared" si="252"/>
        <v>0</v>
      </c>
      <c r="J935" s="66">
        <f t="shared" si="252"/>
        <v>0</v>
      </c>
      <c r="K935" s="67">
        <f t="shared" si="252"/>
        <v>0</v>
      </c>
      <c r="L935" s="34">
        <f t="shared" si="252"/>
        <v>0</v>
      </c>
      <c r="M935" s="34">
        <f t="shared" si="252"/>
        <v>0</v>
      </c>
      <c r="N935" s="34">
        <f t="shared" si="252"/>
        <v>0</v>
      </c>
      <c r="O935" s="34">
        <f t="shared" si="252"/>
        <v>0</v>
      </c>
      <c r="P935" s="34">
        <f t="shared" si="252"/>
        <v>0</v>
      </c>
      <c r="Q935" s="34">
        <f t="shared" si="252"/>
        <v>0</v>
      </c>
      <c r="R935" s="34">
        <f t="shared" si="252"/>
        <v>0</v>
      </c>
      <c r="S935" s="34">
        <f t="shared" si="252"/>
        <v>0</v>
      </c>
      <c r="T935" s="34">
        <f t="shared" si="252"/>
        <v>0</v>
      </c>
      <c r="U935" s="34">
        <f t="shared" si="252"/>
        <v>0</v>
      </c>
      <c r="V935" s="34">
        <f t="shared" si="252"/>
        <v>0</v>
      </c>
      <c r="W935" s="33">
        <f t="shared" si="252"/>
        <v>0</v>
      </c>
      <c r="Y935"/>
      <c r="Z935"/>
    </row>
    <row r="936" spans="1:26" outlineLevel="1" x14ac:dyDescent="0.2">
      <c r="A936" s="318"/>
      <c r="B936" s="25"/>
      <c r="C936" s="23"/>
      <c r="D936" s="23"/>
      <c r="E936" s="24"/>
      <c r="F936" s="176" t="s">
        <v>178</v>
      </c>
      <c r="G936" s="190">
        <f>G76</f>
        <v>0</v>
      </c>
      <c r="H936" s="191">
        <f>G936*(1-VLOOKUP($F936,SHT,2,FALSE))+$H76*VLOOKUP($F936,SHT,2,FALSE)</f>
        <v>0</v>
      </c>
      <c r="I936" s="179">
        <f t="shared" ref="I936:V936" si="253">I76*VLOOKUP($F936,SHT,2,FALSE)</f>
        <v>0</v>
      </c>
      <c r="J936" s="179">
        <f t="shared" si="253"/>
        <v>0</v>
      </c>
      <c r="K936" s="197">
        <f t="shared" si="253"/>
        <v>0</v>
      </c>
      <c r="L936" s="196">
        <f t="shared" si="253"/>
        <v>0</v>
      </c>
      <c r="M936" s="182">
        <f t="shared" si="253"/>
        <v>0</v>
      </c>
      <c r="N936" s="182">
        <f t="shared" si="253"/>
        <v>0</v>
      </c>
      <c r="O936" s="182">
        <f t="shared" si="253"/>
        <v>0</v>
      </c>
      <c r="P936" s="182">
        <f t="shared" si="253"/>
        <v>0</v>
      </c>
      <c r="Q936" s="182">
        <f t="shared" si="253"/>
        <v>0</v>
      </c>
      <c r="R936" s="182">
        <f t="shared" si="253"/>
        <v>0</v>
      </c>
      <c r="S936" s="182">
        <f t="shared" si="253"/>
        <v>0</v>
      </c>
      <c r="T936" s="178">
        <f t="shared" si="253"/>
        <v>0</v>
      </c>
      <c r="U936" s="182">
        <f t="shared" si="253"/>
        <v>0</v>
      </c>
      <c r="V936" s="183">
        <f t="shared" si="253"/>
        <v>0</v>
      </c>
      <c r="W936" s="46">
        <f>G936-SUM(H936:V936)</f>
        <v>0</v>
      </c>
      <c r="Y936"/>
      <c r="Z936"/>
    </row>
    <row r="937" spans="1:26" outlineLevel="1" x14ac:dyDescent="0.2">
      <c r="A937" s="318"/>
      <c r="B937" s="25"/>
      <c r="C937" s="23"/>
      <c r="D937" s="23"/>
      <c r="E937" s="24"/>
      <c r="F937" s="176" t="s">
        <v>181</v>
      </c>
      <c r="G937" s="190">
        <f>G77</f>
        <v>0</v>
      </c>
      <c r="H937" s="191">
        <f>G937*(1-VLOOKUP($F937,SHT,2,FALSE))+$H77*VLOOKUP($F937,SHT,2,FALSE)</f>
        <v>0</v>
      </c>
      <c r="I937" s="179">
        <f t="shared" ref="I937:V937" si="254">I77*VLOOKUP($F937,SHT,2,FALSE)</f>
        <v>0</v>
      </c>
      <c r="J937" s="179">
        <f t="shared" si="254"/>
        <v>0</v>
      </c>
      <c r="K937" s="197">
        <f t="shared" si="254"/>
        <v>0</v>
      </c>
      <c r="L937" s="196">
        <f t="shared" si="254"/>
        <v>0</v>
      </c>
      <c r="M937" s="182">
        <f t="shared" si="254"/>
        <v>0</v>
      </c>
      <c r="N937" s="182">
        <f t="shared" si="254"/>
        <v>0</v>
      </c>
      <c r="O937" s="182">
        <f t="shared" si="254"/>
        <v>0</v>
      </c>
      <c r="P937" s="182">
        <f t="shared" si="254"/>
        <v>0</v>
      </c>
      <c r="Q937" s="182">
        <f t="shared" si="254"/>
        <v>0</v>
      </c>
      <c r="R937" s="182">
        <f t="shared" si="254"/>
        <v>0</v>
      </c>
      <c r="S937" s="182">
        <f t="shared" si="254"/>
        <v>0</v>
      </c>
      <c r="T937" s="178">
        <f t="shared" si="254"/>
        <v>0</v>
      </c>
      <c r="U937" s="182">
        <f t="shared" si="254"/>
        <v>0</v>
      </c>
      <c r="V937" s="183">
        <f t="shared" si="254"/>
        <v>0</v>
      </c>
      <c r="W937" s="46">
        <f>G937-SUM(H937:V937)</f>
        <v>0</v>
      </c>
      <c r="Y937"/>
      <c r="Z937"/>
    </row>
    <row r="938" spans="1:26" x14ac:dyDescent="0.2">
      <c r="A938" s="318"/>
      <c r="B938" s="25"/>
      <c r="C938" s="23"/>
      <c r="D938" s="23"/>
      <c r="E938" s="24" t="s">
        <v>187</v>
      </c>
      <c r="F938" s="24"/>
      <c r="G938" s="69">
        <f t="shared" ref="G938:W938" si="255">SUBTOTAL(9,G939:G940)</f>
        <v>0</v>
      </c>
      <c r="H938" s="70">
        <f t="shared" si="255"/>
        <v>0</v>
      </c>
      <c r="I938" s="66">
        <f t="shared" si="255"/>
        <v>0</v>
      </c>
      <c r="J938" s="66">
        <f t="shared" si="255"/>
        <v>0</v>
      </c>
      <c r="K938" s="67">
        <f t="shared" si="255"/>
        <v>0</v>
      </c>
      <c r="L938" s="34">
        <f t="shared" si="255"/>
        <v>0</v>
      </c>
      <c r="M938" s="34">
        <f t="shared" si="255"/>
        <v>0</v>
      </c>
      <c r="N938" s="34">
        <f t="shared" si="255"/>
        <v>0</v>
      </c>
      <c r="O938" s="34">
        <f t="shared" si="255"/>
        <v>0</v>
      </c>
      <c r="P938" s="34">
        <f t="shared" si="255"/>
        <v>0</v>
      </c>
      <c r="Q938" s="34">
        <f t="shared" si="255"/>
        <v>0</v>
      </c>
      <c r="R938" s="34">
        <f t="shared" si="255"/>
        <v>0</v>
      </c>
      <c r="S938" s="34">
        <f t="shared" si="255"/>
        <v>0</v>
      </c>
      <c r="T938" s="34">
        <f t="shared" si="255"/>
        <v>0</v>
      </c>
      <c r="U938" s="34">
        <f t="shared" si="255"/>
        <v>0</v>
      </c>
      <c r="V938" s="34">
        <f t="shared" si="255"/>
        <v>0</v>
      </c>
      <c r="W938" s="33">
        <f t="shared" si="255"/>
        <v>0</v>
      </c>
      <c r="Y938"/>
      <c r="Z938"/>
    </row>
    <row r="939" spans="1:26" outlineLevel="1" x14ac:dyDescent="0.2">
      <c r="A939" s="318"/>
      <c r="B939" s="25"/>
      <c r="C939" s="23"/>
      <c r="D939" s="23"/>
      <c r="E939" s="24"/>
      <c r="F939" s="176" t="s">
        <v>179</v>
      </c>
      <c r="G939" s="190">
        <f>G79</f>
        <v>0</v>
      </c>
      <c r="H939" s="191">
        <f>G939*(1-VLOOKUP($F939,SHT,2,FALSE))+$H79*VLOOKUP($F939,SHT,2,FALSE)</f>
        <v>0</v>
      </c>
      <c r="I939" s="179">
        <f t="shared" ref="I939:V939" si="256">I79*VLOOKUP($F939,SHT,2,FALSE)</f>
        <v>0</v>
      </c>
      <c r="J939" s="179">
        <f t="shared" si="256"/>
        <v>0</v>
      </c>
      <c r="K939" s="197">
        <f t="shared" si="256"/>
        <v>0</v>
      </c>
      <c r="L939" s="196">
        <f t="shared" si="256"/>
        <v>0</v>
      </c>
      <c r="M939" s="182">
        <f t="shared" si="256"/>
        <v>0</v>
      </c>
      <c r="N939" s="182">
        <f t="shared" si="256"/>
        <v>0</v>
      </c>
      <c r="O939" s="182">
        <f t="shared" si="256"/>
        <v>0</v>
      </c>
      <c r="P939" s="182">
        <f t="shared" si="256"/>
        <v>0</v>
      </c>
      <c r="Q939" s="182">
        <f t="shared" si="256"/>
        <v>0</v>
      </c>
      <c r="R939" s="182">
        <f t="shared" si="256"/>
        <v>0</v>
      </c>
      <c r="S939" s="182">
        <f t="shared" si="256"/>
        <v>0</v>
      </c>
      <c r="T939" s="178">
        <f t="shared" si="256"/>
        <v>0</v>
      </c>
      <c r="U939" s="182">
        <f t="shared" si="256"/>
        <v>0</v>
      </c>
      <c r="V939" s="183">
        <f t="shared" si="256"/>
        <v>0</v>
      </c>
      <c r="W939" s="46">
        <f>G939-SUM(H939:V939)</f>
        <v>0</v>
      </c>
      <c r="Y939"/>
      <c r="Z939"/>
    </row>
    <row r="940" spans="1:26" outlineLevel="1" x14ac:dyDescent="0.2">
      <c r="A940" s="318"/>
      <c r="B940" s="25"/>
      <c r="C940" s="23"/>
      <c r="D940" s="23"/>
      <c r="E940" s="24"/>
      <c r="F940" s="176" t="s">
        <v>188</v>
      </c>
      <c r="G940" s="190">
        <f>G80</f>
        <v>0</v>
      </c>
      <c r="H940" s="191">
        <f>G940*(1-VLOOKUP($F940,SHT,2,FALSE))+$H80*VLOOKUP($F940,SHT,2,FALSE)</f>
        <v>0</v>
      </c>
      <c r="I940" s="179">
        <f t="shared" ref="I940:V940" si="257">I80*VLOOKUP($F940,SHT,2,FALSE)</f>
        <v>0</v>
      </c>
      <c r="J940" s="179">
        <f t="shared" si="257"/>
        <v>0</v>
      </c>
      <c r="K940" s="197">
        <f t="shared" si="257"/>
        <v>0</v>
      </c>
      <c r="L940" s="196">
        <f t="shared" si="257"/>
        <v>0</v>
      </c>
      <c r="M940" s="182">
        <f t="shared" si="257"/>
        <v>0</v>
      </c>
      <c r="N940" s="182">
        <f t="shared" si="257"/>
        <v>0</v>
      </c>
      <c r="O940" s="182">
        <f t="shared" si="257"/>
        <v>0</v>
      </c>
      <c r="P940" s="182">
        <f t="shared" si="257"/>
        <v>0</v>
      </c>
      <c r="Q940" s="182">
        <f t="shared" si="257"/>
        <v>0</v>
      </c>
      <c r="R940" s="182">
        <f t="shared" si="257"/>
        <v>0</v>
      </c>
      <c r="S940" s="182">
        <f t="shared" si="257"/>
        <v>0</v>
      </c>
      <c r="T940" s="178">
        <f t="shared" si="257"/>
        <v>0</v>
      </c>
      <c r="U940" s="182">
        <f t="shared" si="257"/>
        <v>0</v>
      </c>
      <c r="V940" s="183">
        <f t="shared" si="257"/>
        <v>0</v>
      </c>
      <c r="W940" s="46">
        <f>G940-SUM(H940:V940)</f>
        <v>0</v>
      </c>
      <c r="Y940"/>
      <c r="Z940"/>
    </row>
    <row r="941" spans="1:26" x14ac:dyDescent="0.2">
      <c r="A941" s="318"/>
      <c r="B941" s="25"/>
      <c r="C941" s="23"/>
      <c r="D941" s="23"/>
      <c r="E941" s="24" t="s">
        <v>341</v>
      </c>
      <c r="F941" s="24"/>
      <c r="G941" s="69">
        <f t="shared" ref="G941:W941" si="258">SUBTOTAL(9,G942:G943)</f>
        <v>0</v>
      </c>
      <c r="H941" s="70">
        <f t="shared" si="258"/>
        <v>0</v>
      </c>
      <c r="I941" s="66">
        <f t="shared" si="258"/>
        <v>0</v>
      </c>
      <c r="J941" s="66">
        <f t="shared" si="258"/>
        <v>0</v>
      </c>
      <c r="K941" s="67">
        <f t="shared" si="258"/>
        <v>0</v>
      </c>
      <c r="L941" s="34">
        <f t="shared" si="258"/>
        <v>0</v>
      </c>
      <c r="M941" s="34">
        <f t="shared" si="258"/>
        <v>0</v>
      </c>
      <c r="N941" s="34">
        <f t="shared" si="258"/>
        <v>0</v>
      </c>
      <c r="O941" s="34">
        <f t="shared" si="258"/>
        <v>0</v>
      </c>
      <c r="P941" s="34">
        <f t="shared" si="258"/>
        <v>0</v>
      </c>
      <c r="Q941" s="34">
        <f t="shared" si="258"/>
        <v>0</v>
      </c>
      <c r="R941" s="34">
        <f t="shared" si="258"/>
        <v>0</v>
      </c>
      <c r="S941" s="34">
        <f t="shared" si="258"/>
        <v>0</v>
      </c>
      <c r="T941" s="34">
        <f t="shared" si="258"/>
        <v>0</v>
      </c>
      <c r="U941" s="34">
        <f t="shared" si="258"/>
        <v>0</v>
      </c>
      <c r="V941" s="34">
        <f t="shared" si="258"/>
        <v>0</v>
      </c>
      <c r="W941" s="33">
        <f t="shared" si="258"/>
        <v>0</v>
      </c>
      <c r="Y941"/>
      <c r="Z941"/>
    </row>
    <row r="942" spans="1:26" outlineLevel="1" x14ac:dyDescent="0.2">
      <c r="A942" s="318"/>
      <c r="B942" s="25"/>
      <c r="C942" s="23"/>
      <c r="D942" s="23"/>
      <c r="E942" s="24"/>
      <c r="F942" s="176" t="s">
        <v>342</v>
      </c>
      <c r="G942" s="190">
        <f>G82</f>
        <v>0</v>
      </c>
      <c r="H942" s="191">
        <f>G942*(1-VLOOKUP($F942,SHT,2,FALSE))+$H82*VLOOKUP($F942,SHT,2,FALSE)</f>
        <v>0</v>
      </c>
      <c r="I942" s="179">
        <f t="shared" ref="I942:V942" si="259">I82*VLOOKUP($F942,SHT,2,FALSE)</f>
        <v>0</v>
      </c>
      <c r="J942" s="179">
        <f t="shared" si="259"/>
        <v>0</v>
      </c>
      <c r="K942" s="197">
        <f t="shared" si="259"/>
        <v>0</v>
      </c>
      <c r="L942" s="196">
        <f t="shared" si="259"/>
        <v>0</v>
      </c>
      <c r="M942" s="182">
        <f t="shared" si="259"/>
        <v>0</v>
      </c>
      <c r="N942" s="182">
        <f t="shared" si="259"/>
        <v>0</v>
      </c>
      <c r="O942" s="182">
        <f t="shared" si="259"/>
        <v>0</v>
      </c>
      <c r="P942" s="182">
        <f t="shared" si="259"/>
        <v>0</v>
      </c>
      <c r="Q942" s="182">
        <f t="shared" si="259"/>
        <v>0</v>
      </c>
      <c r="R942" s="182">
        <f t="shared" si="259"/>
        <v>0</v>
      </c>
      <c r="S942" s="182">
        <f t="shared" si="259"/>
        <v>0</v>
      </c>
      <c r="T942" s="178">
        <f t="shared" si="259"/>
        <v>0</v>
      </c>
      <c r="U942" s="182">
        <f t="shared" si="259"/>
        <v>0</v>
      </c>
      <c r="V942" s="183">
        <f t="shared" si="259"/>
        <v>0</v>
      </c>
      <c r="W942" s="46">
        <f>G942-SUM(H942:V942)</f>
        <v>0</v>
      </c>
      <c r="Y942"/>
      <c r="Z942"/>
    </row>
    <row r="943" spans="1:26" outlineLevel="1" x14ac:dyDescent="0.2">
      <c r="A943" s="318"/>
      <c r="B943" s="25"/>
      <c r="C943" s="23"/>
      <c r="D943" s="23"/>
      <c r="E943" s="24"/>
      <c r="F943" s="176" t="s">
        <v>343</v>
      </c>
      <c r="G943" s="190">
        <f>G83</f>
        <v>0</v>
      </c>
      <c r="H943" s="191">
        <f>G943*(1-VLOOKUP($F943,SHT,2,FALSE))+$H83*VLOOKUP($F943,SHT,2,FALSE)</f>
        <v>0</v>
      </c>
      <c r="I943" s="179">
        <f t="shared" ref="I943:V943" si="260">I83*VLOOKUP($F943,SHT,2,FALSE)</f>
        <v>0</v>
      </c>
      <c r="J943" s="179">
        <f t="shared" si="260"/>
        <v>0</v>
      </c>
      <c r="K943" s="197">
        <f t="shared" si="260"/>
        <v>0</v>
      </c>
      <c r="L943" s="196">
        <f t="shared" si="260"/>
        <v>0</v>
      </c>
      <c r="M943" s="182">
        <f t="shared" si="260"/>
        <v>0</v>
      </c>
      <c r="N943" s="182">
        <f t="shared" si="260"/>
        <v>0</v>
      </c>
      <c r="O943" s="182">
        <f t="shared" si="260"/>
        <v>0</v>
      </c>
      <c r="P943" s="182">
        <f t="shared" si="260"/>
        <v>0</v>
      </c>
      <c r="Q943" s="182">
        <f t="shared" si="260"/>
        <v>0</v>
      </c>
      <c r="R943" s="182">
        <f t="shared" si="260"/>
        <v>0</v>
      </c>
      <c r="S943" s="182">
        <f t="shared" si="260"/>
        <v>0</v>
      </c>
      <c r="T943" s="178">
        <f t="shared" si="260"/>
        <v>0</v>
      </c>
      <c r="U943" s="182">
        <f t="shared" si="260"/>
        <v>0</v>
      </c>
      <c r="V943" s="183">
        <f t="shared" si="260"/>
        <v>0</v>
      </c>
      <c r="W943" s="46">
        <f>G943-SUM(H943:V943)</f>
        <v>0</v>
      </c>
      <c r="Y943"/>
      <c r="Z943"/>
    </row>
    <row r="944" spans="1:26" x14ac:dyDescent="0.2">
      <c r="A944" s="318"/>
      <c r="B944" s="25"/>
      <c r="C944" s="23"/>
      <c r="D944" s="23"/>
      <c r="E944" s="24" t="s">
        <v>344</v>
      </c>
      <c r="F944" s="24"/>
      <c r="G944" s="69">
        <f t="shared" ref="G944:W944" si="261">SUBTOTAL(9,G945:G946)</f>
        <v>0</v>
      </c>
      <c r="H944" s="70">
        <f t="shared" si="261"/>
        <v>0</v>
      </c>
      <c r="I944" s="66">
        <f t="shared" si="261"/>
        <v>0</v>
      </c>
      <c r="J944" s="66">
        <f t="shared" si="261"/>
        <v>0</v>
      </c>
      <c r="K944" s="67">
        <f t="shared" si="261"/>
        <v>0</v>
      </c>
      <c r="L944" s="34">
        <f t="shared" si="261"/>
        <v>0</v>
      </c>
      <c r="M944" s="34">
        <f t="shared" si="261"/>
        <v>0</v>
      </c>
      <c r="N944" s="34">
        <f t="shared" si="261"/>
        <v>0</v>
      </c>
      <c r="O944" s="34">
        <f t="shared" si="261"/>
        <v>0</v>
      </c>
      <c r="P944" s="34">
        <f t="shared" si="261"/>
        <v>0</v>
      </c>
      <c r="Q944" s="34">
        <f t="shared" si="261"/>
        <v>0</v>
      </c>
      <c r="R944" s="34">
        <f t="shared" si="261"/>
        <v>0</v>
      </c>
      <c r="S944" s="34">
        <f t="shared" si="261"/>
        <v>0</v>
      </c>
      <c r="T944" s="34">
        <f t="shared" si="261"/>
        <v>0</v>
      </c>
      <c r="U944" s="34">
        <f t="shared" si="261"/>
        <v>0</v>
      </c>
      <c r="V944" s="34">
        <f t="shared" si="261"/>
        <v>0</v>
      </c>
      <c r="W944" s="33">
        <f t="shared" si="261"/>
        <v>0</v>
      </c>
      <c r="Y944"/>
      <c r="Z944"/>
    </row>
    <row r="945" spans="1:26" outlineLevel="1" x14ac:dyDescent="0.2">
      <c r="A945" s="318"/>
      <c r="B945" s="25"/>
      <c r="C945" s="23"/>
      <c r="D945" s="23"/>
      <c r="E945" s="24"/>
      <c r="F945" s="176" t="s">
        <v>345</v>
      </c>
      <c r="G945" s="190">
        <f>G85</f>
        <v>0</v>
      </c>
      <c r="H945" s="191">
        <f>G945*(1-VLOOKUP($F945,SHT,2,FALSE))+$H85*VLOOKUP($F945,SHT,2,FALSE)</f>
        <v>0</v>
      </c>
      <c r="I945" s="179">
        <f t="shared" ref="I945:V945" si="262">I85*VLOOKUP($F945,SHT,2,FALSE)</f>
        <v>0</v>
      </c>
      <c r="J945" s="179">
        <f t="shared" si="262"/>
        <v>0</v>
      </c>
      <c r="K945" s="197">
        <f t="shared" si="262"/>
        <v>0</v>
      </c>
      <c r="L945" s="196">
        <f t="shared" si="262"/>
        <v>0</v>
      </c>
      <c r="M945" s="182">
        <f t="shared" si="262"/>
        <v>0</v>
      </c>
      <c r="N945" s="182">
        <f t="shared" si="262"/>
        <v>0</v>
      </c>
      <c r="O945" s="182">
        <f t="shared" si="262"/>
        <v>0</v>
      </c>
      <c r="P945" s="182">
        <f t="shared" si="262"/>
        <v>0</v>
      </c>
      <c r="Q945" s="182">
        <f t="shared" si="262"/>
        <v>0</v>
      </c>
      <c r="R945" s="182">
        <f t="shared" si="262"/>
        <v>0</v>
      </c>
      <c r="S945" s="182">
        <f t="shared" si="262"/>
        <v>0</v>
      </c>
      <c r="T945" s="178">
        <f t="shared" si="262"/>
        <v>0</v>
      </c>
      <c r="U945" s="182">
        <f t="shared" si="262"/>
        <v>0</v>
      </c>
      <c r="V945" s="183">
        <f t="shared" si="262"/>
        <v>0</v>
      </c>
      <c r="W945" s="46">
        <f>G945-SUM(H945:V945)</f>
        <v>0</v>
      </c>
      <c r="Y945"/>
      <c r="Z945"/>
    </row>
    <row r="946" spans="1:26" outlineLevel="1" x14ac:dyDescent="0.2">
      <c r="A946" s="318"/>
      <c r="B946" s="25"/>
      <c r="C946" s="23"/>
      <c r="D946" s="23"/>
      <c r="E946" s="24"/>
      <c r="F946" s="176" t="s">
        <v>346</v>
      </c>
      <c r="G946" s="190">
        <f>G86</f>
        <v>0</v>
      </c>
      <c r="H946" s="191">
        <f>G946*(1-VLOOKUP($F946,SHT,2,FALSE))+$H86*VLOOKUP($F946,SHT,2,FALSE)</f>
        <v>0</v>
      </c>
      <c r="I946" s="179">
        <f t="shared" ref="I946:V946" si="263">I86*VLOOKUP($F946,SHT,2,FALSE)</f>
        <v>0</v>
      </c>
      <c r="J946" s="179">
        <f t="shared" si="263"/>
        <v>0</v>
      </c>
      <c r="K946" s="197">
        <f t="shared" si="263"/>
        <v>0</v>
      </c>
      <c r="L946" s="196">
        <f t="shared" si="263"/>
        <v>0</v>
      </c>
      <c r="M946" s="182">
        <f t="shared" si="263"/>
        <v>0</v>
      </c>
      <c r="N946" s="182">
        <f t="shared" si="263"/>
        <v>0</v>
      </c>
      <c r="O946" s="182">
        <f t="shared" si="263"/>
        <v>0</v>
      </c>
      <c r="P946" s="182">
        <f t="shared" si="263"/>
        <v>0</v>
      </c>
      <c r="Q946" s="182">
        <f t="shared" si="263"/>
        <v>0</v>
      </c>
      <c r="R946" s="182">
        <f t="shared" si="263"/>
        <v>0</v>
      </c>
      <c r="S946" s="182">
        <f t="shared" si="263"/>
        <v>0</v>
      </c>
      <c r="T946" s="178">
        <f t="shared" si="263"/>
        <v>0</v>
      </c>
      <c r="U946" s="182">
        <f t="shared" si="263"/>
        <v>0</v>
      </c>
      <c r="V946" s="183">
        <f t="shared" si="263"/>
        <v>0</v>
      </c>
      <c r="W946" s="46">
        <f>G946-SUM(H946:V946)</f>
        <v>0</v>
      </c>
      <c r="Y946"/>
      <c r="Z946"/>
    </row>
    <row r="947" spans="1:26" x14ac:dyDescent="0.2">
      <c r="A947" s="318"/>
      <c r="B947" s="25"/>
      <c r="C947" s="23"/>
      <c r="D947" s="23" t="s">
        <v>63</v>
      </c>
      <c r="E947" s="24"/>
      <c r="F947" s="24"/>
      <c r="G947" s="69">
        <f>SUBTOTAL(9,G948:G950)</f>
        <v>0</v>
      </c>
      <c r="H947" s="66"/>
      <c r="I947" s="66"/>
      <c r="J947" s="66"/>
      <c r="K947" s="67">
        <f>SUBTOTAL(9,K948:K950)</f>
        <v>0</v>
      </c>
      <c r="L947" s="51">
        <f>SUBTOTAL(9,L948:L950)</f>
        <v>0</v>
      </c>
      <c r="M947" s="34">
        <f>SUBTOTAL(9,M948:M950)</f>
        <v>0</v>
      </c>
      <c r="N947" s="34">
        <f>SUBTOTAL(9,N948:N950)</f>
        <v>0</v>
      </c>
      <c r="O947" s="34"/>
      <c r="P947" s="34"/>
      <c r="Q947" s="34"/>
      <c r="R947" s="34"/>
      <c r="S947" s="34"/>
      <c r="T947" s="34"/>
      <c r="U947" s="34"/>
      <c r="V947" s="37"/>
      <c r="W947" s="33">
        <f>SUBTOTAL(9,W948:W950)</f>
        <v>0</v>
      </c>
      <c r="Y947"/>
      <c r="Z947"/>
    </row>
    <row r="948" spans="1:26" outlineLevel="1" x14ac:dyDescent="0.2">
      <c r="A948" s="318"/>
      <c r="B948" s="25"/>
      <c r="C948" s="23"/>
      <c r="D948" s="23"/>
      <c r="E948" s="24"/>
      <c r="F948" s="176" t="s">
        <v>190</v>
      </c>
      <c r="G948" s="190">
        <f>G88</f>
        <v>0</v>
      </c>
      <c r="H948" s="66"/>
      <c r="I948" s="66"/>
      <c r="J948" s="66"/>
      <c r="K948" s="197">
        <f>G948*(VLOOKUP(F948,EIT,2,FALSE))</f>
        <v>0</v>
      </c>
      <c r="L948" s="51"/>
      <c r="M948" s="34"/>
      <c r="N948" s="34"/>
      <c r="O948" s="34"/>
      <c r="P948" s="34"/>
      <c r="Q948" s="34"/>
      <c r="R948" s="34"/>
      <c r="S948" s="34"/>
      <c r="T948" s="34"/>
      <c r="U948" s="34"/>
      <c r="V948" s="37"/>
      <c r="W948" s="46">
        <f>G948-SUM(H948:V948)</f>
        <v>0</v>
      </c>
      <c r="Y948"/>
      <c r="Z948"/>
    </row>
    <row r="949" spans="1:26" outlineLevel="1" x14ac:dyDescent="0.2">
      <c r="A949" s="318"/>
      <c r="B949" s="25"/>
      <c r="C949" s="23"/>
      <c r="D949" s="23"/>
      <c r="E949" s="24"/>
      <c r="F949" s="176" t="s">
        <v>191</v>
      </c>
      <c r="G949" s="190">
        <f>G89</f>
        <v>0</v>
      </c>
      <c r="H949" s="66"/>
      <c r="I949" s="66"/>
      <c r="J949" s="66"/>
      <c r="K949" s="67"/>
      <c r="L949" s="181">
        <f>G949*VLOOKUP(F949,EIT,3,FALSE)</f>
        <v>0</v>
      </c>
      <c r="M949" s="182">
        <f>G949*VLOOKUP(F949,EIT, 4,FALSE)</f>
        <v>0</v>
      </c>
      <c r="N949" s="182">
        <f>G949*VLOOKUP(F949,EIT, 5,FALSE)</f>
        <v>0</v>
      </c>
      <c r="O949" s="34"/>
      <c r="P949" s="34"/>
      <c r="Q949" s="34"/>
      <c r="R949" s="34"/>
      <c r="S949" s="34"/>
      <c r="T949" s="34"/>
      <c r="U949" s="34"/>
      <c r="V949" s="37"/>
      <c r="W949" s="46">
        <f>G949-SUM(H949:V949)</f>
        <v>0</v>
      </c>
      <c r="Y949"/>
      <c r="Z949"/>
    </row>
    <row r="950" spans="1:26" outlineLevel="1" x14ac:dyDescent="0.2">
      <c r="A950" s="318"/>
      <c r="B950" s="25"/>
      <c r="C950" s="23"/>
      <c r="D950" s="23"/>
      <c r="E950" s="24"/>
      <c r="F950" s="176" t="s">
        <v>189</v>
      </c>
      <c r="G950" s="190">
        <f>G90</f>
        <v>0</v>
      </c>
      <c r="H950" s="66"/>
      <c r="I950" s="66"/>
      <c r="J950" s="66"/>
      <c r="K950" s="67"/>
      <c r="L950" s="51"/>
      <c r="M950" s="34"/>
      <c r="N950" s="34"/>
      <c r="O950" s="34"/>
      <c r="P950" s="34"/>
      <c r="Q950" s="34"/>
      <c r="R950" s="34"/>
      <c r="S950" s="34"/>
      <c r="T950" s="34"/>
      <c r="U950" s="34"/>
      <c r="V950" s="37"/>
      <c r="W950" s="46">
        <f>G950-SUM(H950:V950)</f>
        <v>0</v>
      </c>
      <c r="Y950"/>
      <c r="Z950"/>
    </row>
    <row r="951" spans="1:26" x14ac:dyDescent="0.2">
      <c r="A951" s="318"/>
      <c r="B951" s="25"/>
      <c r="C951" s="64"/>
      <c r="D951" s="23" t="s">
        <v>192</v>
      </c>
      <c r="E951" s="24"/>
      <c r="F951" s="24"/>
      <c r="G951" s="69">
        <f>SUBTOTAL(9,G952:G953)</f>
        <v>0</v>
      </c>
      <c r="H951" s="70">
        <f t="shared" ref="H951:W951" si="264">SUBTOTAL(9,H952:H953)</f>
        <v>0</v>
      </c>
      <c r="I951" s="66">
        <f t="shared" si="264"/>
        <v>0</v>
      </c>
      <c r="J951" s="66">
        <f t="shared" si="264"/>
        <v>0</v>
      </c>
      <c r="K951" s="67">
        <f t="shared" si="264"/>
        <v>0</v>
      </c>
      <c r="L951" s="34">
        <f t="shared" si="264"/>
        <v>0</v>
      </c>
      <c r="M951" s="34">
        <f t="shared" si="264"/>
        <v>0</v>
      </c>
      <c r="N951" s="34">
        <f t="shared" si="264"/>
        <v>0</v>
      </c>
      <c r="O951" s="34">
        <f t="shared" si="264"/>
        <v>0</v>
      </c>
      <c r="P951" s="34">
        <f t="shared" si="264"/>
        <v>0</v>
      </c>
      <c r="Q951" s="34">
        <f t="shared" si="264"/>
        <v>0</v>
      </c>
      <c r="R951" s="34">
        <f t="shared" si="264"/>
        <v>0</v>
      </c>
      <c r="S951" s="34">
        <f t="shared" si="264"/>
        <v>0</v>
      </c>
      <c r="T951" s="34">
        <f t="shared" si="264"/>
        <v>0</v>
      </c>
      <c r="U951" s="34">
        <f t="shared" si="264"/>
        <v>0</v>
      </c>
      <c r="V951" s="34">
        <f t="shared" si="264"/>
        <v>0</v>
      </c>
      <c r="W951" s="33">
        <f t="shared" si="264"/>
        <v>0</v>
      </c>
      <c r="Y951"/>
      <c r="Z951"/>
    </row>
    <row r="952" spans="1:26" outlineLevel="1" x14ac:dyDescent="0.2">
      <c r="A952" s="318"/>
      <c r="B952" s="25"/>
      <c r="C952" s="23"/>
      <c r="D952" s="23"/>
      <c r="E952" s="24"/>
      <c r="F952" s="176" t="s">
        <v>193</v>
      </c>
      <c r="G952" s="190">
        <f t="shared" ref="G952:V952" si="265">G92</f>
        <v>0</v>
      </c>
      <c r="H952" s="191">
        <f t="shared" si="265"/>
        <v>0</v>
      </c>
      <c r="I952" s="179">
        <f t="shared" si="265"/>
        <v>0</v>
      </c>
      <c r="J952" s="179">
        <f t="shared" si="265"/>
        <v>0</v>
      </c>
      <c r="K952" s="197">
        <f t="shared" si="265"/>
        <v>0</v>
      </c>
      <c r="L952" s="181">
        <f t="shared" si="265"/>
        <v>0</v>
      </c>
      <c r="M952" s="192">
        <f t="shared" si="265"/>
        <v>0</v>
      </c>
      <c r="N952" s="182">
        <f t="shared" si="265"/>
        <v>0</v>
      </c>
      <c r="O952" s="182">
        <f t="shared" si="265"/>
        <v>0</v>
      </c>
      <c r="P952" s="182">
        <f t="shared" si="265"/>
        <v>0</v>
      </c>
      <c r="Q952" s="182">
        <f t="shared" si="265"/>
        <v>0</v>
      </c>
      <c r="R952" s="182">
        <f t="shared" si="265"/>
        <v>0</v>
      </c>
      <c r="S952" s="182">
        <f t="shared" si="265"/>
        <v>0</v>
      </c>
      <c r="T952" s="178">
        <f t="shared" si="265"/>
        <v>0</v>
      </c>
      <c r="U952" s="182">
        <f t="shared" si="265"/>
        <v>0</v>
      </c>
      <c r="V952" s="183">
        <f t="shared" si="265"/>
        <v>0</v>
      </c>
      <c r="W952" s="46">
        <f>G952-SUM(H952:V952)</f>
        <v>0</v>
      </c>
      <c r="Y952"/>
      <c r="Z952"/>
    </row>
    <row r="953" spans="1:26" outlineLevel="1" x14ac:dyDescent="0.2">
      <c r="A953" s="318"/>
      <c r="B953" s="25"/>
      <c r="C953" s="23"/>
      <c r="D953" s="23"/>
      <c r="E953" s="24"/>
      <c r="F953" s="176" t="s">
        <v>194</v>
      </c>
      <c r="G953" s="190">
        <f t="shared" ref="G953:V953" si="266">G93</f>
        <v>0</v>
      </c>
      <c r="H953" s="191">
        <f t="shared" si="266"/>
        <v>0</v>
      </c>
      <c r="I953" s="179">
        <f t="shared" si="266"/>
        <v>0</v>
      </c>
      <c r="J953" s="179">
        <f t="shared" si="266"/>
        <v>0</v>
      </c>
      <c r="K953" s="197">
        <f t="shared" si="266"/>
        <v>0</v>
      </c>
      <c r="L953" s="181">
        <f t="shared" si="266"/>
        <v>0</v>
      </c>
      <c r="M953" s="192">
        <f t="shared" si="266"/>
        <v>0</v>
      </c>
      <c r="N953" s="182">
        <f t="shared" si="266"/>
        <v>0</v>
      </c>
      <c r="O953" s="182">
        <f t="shared" si="266"/>
        <v>0</v>
      </c>
      <c r="P953" s="182">
        <f t="shared" si="266"/>
        <v>0</v>
      </c>
      <c r="Q953" s="182">
        <f t="shared" si="266"/>
        <v>0</v>
      </c>
      <c r="R953" s="182">
        <f t="shared" si="266"/>
        <v>0</v>
      </c>
      <c r="S953" s="182">
        <f t="shared" si="266"/>
        <v>0</v>
      </c>
      <c r="T953" s="178">
        <f t="shared" si="266"/>
        <v>0</v>
      </c>
      <c r="U953" s="182">
        <f t="shared" si="266"/>
        <v>0</v>
      </c>
      <c r="V953" s="183">
        <f t="shared" si="266"/>
        <v>0</v>
      </c>
      <c r="W953" s="46">
        <f>G953-SUM(H953:V953)</f>
        <v>0</v>
      </c>
      <c r="Y953"/>
      <c r="Z953"/>
    </row>
    <row r="954" spans="1:26" x14ac:dyDescent="0.2">
      <c r="A954" s="318"/>
      <c r="B954" s="25"/>
      <c r="C954" s="23" t="s">
        <v>12</v>
      </c>
      <c r="D954" s="23"/>
      <c r="E954" s="24"/>
      <c r="F954" s="24"/>
      <c r="G954" s="69"/>
      <c r="H954" s="66"/>
      <c r="I954" s="66"/>
      <c r="J954" s="66"/>
      <c r="K954" s="67"/>
      <c r="L954" s="51"/>
      <c r="M954" s="34"/>
      <c r="N954" s="34"/>
      <c r="O954" s="34"/>
      <c r="P954" s="34"/>
      <c r="Q954" s="34"/>
      <c r="R954" s="34"/>
      <c r="S954" s="34"/>
      <c r="T954" s="34"/>
      <c r="U954" s="34"/>
      <c r="V954" s="37"/>
      <c r="W954" s="33"/>
      <c r="Y954"/>
      <c r="Z954"/>
    </row>
    <row r="955" spans="1:26" x14ac:dyDescent="0.2">
      <c r="A955" s="318"/>
      <c r="B955" s="25"/>
      <c r="C955" s="23"/>
      <c r="D955" s="23" t="s">
        <v>13</v>
      </c>
      <c r="E955" s="64"/>
      <c r="F955" s="24"/>
      <c r="G955" s="69"/>
      <c r="H955" s="66"/>
      <c r="I955" s="66"/>
      <c r="J955" s="66"/>
      <c r="K955" s="67"/>
      <c r="L955" s="51"/>
      <c r="M955" s="34"/>
      <c r="N955" s="34"/>
      <c r="O955" s="34"/>
      <c r="P955" s="34"/>
      <c r="Q955" s="34"/>
      <c r="R955" s="34"/>
      <c r="S955" s="34"/>
      <c r="T955" s="34"/>
      <c r="U955" s="34"/>
      <c r="V955" s="37"/>
      <c r="W955" s="33"/>
      <c r="Y955"/>
      <c r="Z955"/>
    </row>
    <row r="956" spans="1:26" x14ac:dyDescent="0.2">
      <c r="A956" s="318"/>
      <c r="B956" s="25"/>
      <c r="C956" s="23"/>
      <c r="D956" s="23"/>
      <c r="E956" s="24" t="s">
        <v>14</v>
      </c>
      <c r="F956" s="24"/>
      <c r="G956" s="69">
        <f>SUBTOTAL(9,G957:G960)</f>
        <v>0</v>
      </c>
      <c r="H956" s="70">
        <f>SUBTOTAL(9,H957:H960)</f>
        <v>0</v>
      </c>
      <c r="I956" s="66">
        <f t="shared" ref="I956:V956" si="267">SUBTOTAL(9,I957:I960)</f>
        <v>0</v>
      </c>
      <c r="J956" s="66">
        <f t="shared" si="267"/>
        <v>0</v>
      </c>
      <c r="K956" s="67">
        <f t="shared" si="267"/>
        <v>0</v>
      </c>
      <c r="L956" s="34">
        <f t="shared" si="267"/>
        <v>0</v>
      </c>
      <c r="M956" s="34">
        <f t="shared" si="267"/>
        <v>0</v>
      </c>
      <c r="N956" s="34">
        <f t="shared" si="267"/>
        <v>0</v>
      </c>
      <c r="O956" s="34">
        <f t="shared" si="267"/>
        <v>0</v>
      </c>
      <c r="P956" s="34">
        <f t="shared" si="267"/>
        <v>0</v>
      </c>
      <c r="Q956" s="34">
        <f t="shared" si="267"/>
        <v>0</v>
      </c>
      <c r="R956" s="34">
        <f t="shared" si="267"/>
        <v>0</v>
      </c>
      <c r="S956" s="34">
        <f t="shared" si="267"/>
        <v>0</v>
      </c>
      <c r="T956" s="34">
        <f t="shared" si="267"/>
        <v>0</v>
      </c>
      <c r="U956" s="34">
        <f t="shared" si="267"/>
        <v>0</v>
      </c>
      <c r="V956" s="34">
        <f t="shared" si="267"/>
        <v>0</v>
      </c>
      <c r="W956" s="33">
        <f>SUBTOTAL(9,W957:W960)</f>
        <v>0</v>
      </c>
      <c r="Y956"/>
      <c r="Z956"/>
    </row>
    <row r="957" spans="1:26" outlineLevel="1" x14ac:dyDescent="0.2">
      <c r="A957" s="318"/>
      <c r="B957" s="25"/>
      <c r="C957" s="24"/>
      <c r="D957" s="64"/>
      <c r="E957" s="64"/>
      <c r="F957" s="176" t="s">
        <v>15</v>
      </c>
      <c r="G957" s="190">
        <f>G97</f>
        <v>0</v>
      </c>
      <c r="H957" s="191">
        <f>G957*(1-VLOOKUP($F957,SHT,2,FALSE))</f>
        <v>0</v>
      </c>
      <c r="I957" s="42"/>
      <c r="J957" s="42"/>
      <c r="K957" s="44"/>
      <c r="L957" s="43"/>
      <c r="M957" s="42"/>
      <c r="N957" s="42"/>
      <c r="O957" s="42"/>
      <c r="P957" s="42"/>
      <c r="Q957" s="42"/>
      <c r="R957" s="42"/>
      <c r="S957" s="42"/>
      <c r="T957" s="42"/>
      <c r="U957" s="42"/>
      <c r="V957" s="44"/>
      <c r="W957" s="46">
        <f>G957-SUM(H957:V957)</f>
        <v>0</v>
      </c>
      <c r="Y957"/>
      <c r="Z957"/>
    </row>
    <row r="958" spans="1:26" outlineLevel="1" x14ac:dyDescent="0.2">
      <c r="A958" s="318"/>
      <c r="B958" s="25"/>
      <c r="C958" s="24"/>
      <c r="D958" s="64"/>
      <c r="E958" s="64"/>
      <c r="F958" s="176" t="s">
        <v>16</v>
      </c>
      <c r="G958" s="190">
        <f>G98</f>
        <v>0</v>
      </c>
      <c r="H958" s="191">
        <f>G958*(1-VLOOKUP($F958,SHT,2,FALSE))</f>
        <v>0</v>
      </c>
      <c r="I958" s="42"/>
      <c r="J958" s="42"/>
      <c r="K958" s="44"/>
      <c r="L958" s="43"/>
      <c r="M958" s="42"/>
      <c r="N958" s="42"/>
      <c r="O958" s="42"/>
      <c r="P958" s="42"/>
      <c r="Q958" s="42"/>
      <c r="R958" s="42"/>
      <c r="S958" s="42"/>
      <c r="T958" s="42"/>
      <c r="U958" s="42"/>
      <c r="V958" s="44"/>
      <c r="W958" s="46">
        <f>G958-SUM(H958:V958)</f>
        <v>0</v>
      </c>
      <c r="Y958"/>
      <c r="Z958"/>
    </row>
    <row r="959" spans="1:26" outlineLevel="1" x14ac:dyDescent="0.2">
      <c r="A959" s="318"/>
      <c r="B959" s="25"/>
      <c r="C959" s="24"/>
      <c r="D959" s="64"/>
      <c r="E959" s="64"/>
      <c r="F959" s="176" t="s">
        <v>17</v>
      </c>
      <c r="G959" s="190">
        <f>G99</f>
        <v>0</v>
      </c>
      <c r="H959" s="191">
        <f t="shared" ref="H959:V959" si="268">H99</f>
        <v>0</v>
      </c>
      <c r="I959" s="179">
        <f t="shared" si="268"/>
        <v>0</v>
      </c>
      <c r="J959" s="179">
        <f t="shared" si="268"/>
        <v>0</v>
      </c>
      <c r="K959" s="197">
        <f t="shared" si="268"/>
        <v>0</v>
      </c>
      <c r="L959" s="181">
        <f t="shared" si="268"/>
        <v>0</v>
      </c>
      <c r="M959" s="192">
        <f t="shared" si="268"/>
        <v>0</v>
      </c>
      <c r="N959" s="182">
        <f t="shared" si="268"/>
        <v>0</v>
      </c>
      <c r="O959" s="182">
        <f t="shared" si="268"/>
        <v>0</v>
      </c>
      <c r="P959" s="182">
        <f t="shared" si="268"/>
        <v>0</v>
      </c>
      <c r="Q959" s="182">
        <f t="shared" si="268"/>
        <v>0</v>
      </c>
      <c r="R959" s="182">
        <f t="shared" si="268"/>
        <v>0</v>
      </c>
      <c r="S959" s="182">
        <f t="shared" si="268"/>
        <v>0</v>
      </c>
      <c r="T959" s="178">
        <f t="shared" si="268"/>
        <v>0</v>
      </c>
      <c r="U959" s="182">
        <f t="shared" si="268"/>
        <v>0</v>
      </c>
      <c r="V959" s="183">
        <f t="shared" si="268"/>
        <v>0</v>
      </c>
      <c r="W959" s="46">
        <f>G959-SUM(H959:V959)</f>
        <v>0</v>
      </c>
      <c r="Y959"/>
      <c r="Z959"/>
    </row>
    <row r="960" spans="1:26" outlineLevel="1" x14ac:dyDescent="0.2">
      <c r="A960" s="318"/>
      <c r="B960" s="25"/>
      <c r="C960" s="24"/>
      <c r="D960" s="64"/>
      <c r="E960" s="64"/>
      <c r="F960" s="176" t="s">
        <v>18</v>
      </c>
      <c r="G960" s="190">
        <f>G100</f>
        <v>0</v>
      </c>
      <c r="H960" s="191">
        <f t="shared" ref="H960:V960" si="269">H100</f>
        <v>0</v>
      </c>
      <c r="I960" s="179">
        <f t="shared" si="269"/>
        <v>0</v>
      </c>
      <c r="J960" s="179">
        <f t="shared" si="269"/>
        <v>0</v>
      </c>
      <c r="K960" s="197">
        <f t="shared" si="269"/>
        <v>0</v>
      </c>
      <c r="L960" s="181">
        <f t="shared" si="269"/>
        <v>0</v>
      </c>
      <c r="M960" s="192">
        <f t="shared" si="269"/>
        <v>0</v>
      </c>
      <c r="N960" s="182">
        <f t="shared" si="269"/>
        <v>0</v>
      </c>
      <c r="O960" s="182">
        <f t="shared" si="269"/>
        <v>0</v>
      </c>
      <c r="P960" s="182">
        <f t="shared" si="269"/>
        <v>0</v>
      </c>
      <c r="Q960" s="182">
        <f t="shared" si="269"/>
        <v>0</v>
      </c>
      <c r="R960" s="182">
        <f t="shared" si="269"/>
        <v>0</v>
      </c>
      <c r="S960" s="182">
        <f t="shared" si="269"/>
        <v>0</v>
      </c>
      <c r="T960" s="178">
        <f t="shared" si="269"/>
        <v>0</v>
      </c>
      <c r="U960" s="182">
        <f t="shared" si="269"/>
        <v>0</v>
      </c>
      <c r="V960" s="183">
        <f t="shared" si="269"/>
        <v>0</v>
      </c>
      <c r="W960" s="46">
        <f>G960-SUM(H960:V960)</f>
        <v>0</v>
      </c>
      <c r="Y960"/>
      <c r="Z960"/>
    </row>
    <row r="961" spans="1:26" x14ac:dyDescent="0.2">
      <c r="A961" s="318"/>
      <c r="B961" s="25"/>
      <c r="C961" s="24"/>
      <c r="D961" s="64"/>
      <c r="E961" s="24" t="s">
        <v>19</v>
      </c>
      <c r="F961" s="24"/>
      <c r="G961" s="69">
        <f t="shared" ref="G961:W961" si="270">SUBTOTAL(9,G962:G963)</f>
        <v>0</v>
      </c>
      <c r="H961" s="70">
        <f t="shared" si="270"/>
        <v>0</v>
      </c>
      <c r="I961" s="66">
        <f t="shared" si="270"/>
        <v>0</v>
      </c>
      <c r="J961" s="66">
        <f t="shared" si="270"/>
        <v>0</v>
      </c>
      <c r="K961" s="67">
        <f t="shared" si="270"/>
        <v>0</v>
      </c>
      <c r="L961" s="34">
        <f t="shared" si="270"/>
        <v>0</v>
      </c>
      <c r="M961" s="34">
        <f t="shared" si="270"/>
        <v>0</v>
      </c>
      <c r="N961" s="34">
        <f t="shared" si="270"/>
        <v>0</v>
      </c>
      <c r="O961" s="34">
        <f t="shared" si="270"/>
        <v>0</v>
      </c>
      <c r="P961" s="34">
        <f t="shared" si="270"/>
        <v>0</v>
      </c>
      <c r="Q961" s="34">
        <f t="shared" si="270"/>
        <v>0</v>
      </c>
      <c r="R961" s="34">
        <f t="shared" si="270"/>
        <v>0</v>
      </c>
      <c r="S961" s="34">
        <f t="shared" si="270"/>
        <v>0</v>
      </c>
      <c r="T961" s="34">
        <f t="shared" si="270"/>
        <v>0</v>
      </c>
      <c r="U961" s="34">
        <f t="shared" si="270"/>
        <v>0</v>
      </c>
      <c r="V961" s="34">
        <f t="shared" si="270"/>
        <v>0</v>
      </c>
      <c r="W961" s="33">
        <f t="shared" si="270"/>
        <v>0</v>
      </c>
      <c r="Y961"/>
      <c r="Z961"/>
    </row>
    <row r="962" spans="1:26" outlineLevel="1" x14ac:dyDescent="0.2">
      <c r="A962" s="318"/>
      <c r="B962" s="25"/>
      <c r="C962" s="24"/>
      <c r="D962" s="64"/>
      <c r="E962" s="64"/>
      <c r="F962" s="176" t="s">
        <v>20</v>
      </c>
      <c r="G962" s="190">
        <f>G102</f>
        <v>0</v>
      </c>
      <c r="H962" s="66"/>
      <c r="I962" s="66"/>
      <c r="J962" s="66"/>
      <c r="K962" s="198"/>
      <c r="L962" s="34"/>
      <c r="M962" s="34"/>
      <c r="N962" s="34"/>
      <c r="O962" s="34"/>
      <c r="P962" s="34"/>
      <c r="Q962" s="34"/>
      <c r="R962" s="34"/>
      <c r="S962" s="34"/>
      <c r="T962" s="34"/>
      <c r="U962" s="34"/>
      <c r="V962" s="34"/>
      <c r="W962" s="46">
        <f>G962-SUM(H962:V962)</f>
        <v>0</v>
      </c>
      <c r="Y962"/>
      <c r="Z962"/>
    </row>
    <row r="963" spans="1:26" outlineLevel="1" x14ac:dyDescent="0.2">
      <c r="A963" s="318"/>
      <c r="B963" s="25"/>
      <c r="C963" s="24"/>
      <c r="D963" s="64"/>
      <c r="E963" s="64"/>
      <c r="F963" s="176" t="s">
        <v>21</v>
      </c>
      <c r="G963" s="190">
        <f>G103</f>
        <v>0</v>
      </c>
      <c r="H963" s="191">
        <f>H103</f>
        <v>0</v>
      </c>
      <c r="I963" s="179">
        <f>I103</f>
        <v>0</v>
      </c>
      <c r="J963" s="179">
        <f>J103</f>
        <v>0</v>
      </c>
      <c r="K963" s="197">
        <f>K103</f>
        <v>0</v>
      </c>
      <c r="L963" s="181">
        <f t="shared" ref="L963:V963" si="271">IF($Y103="CONTRACTUAL",L103,SUM($H963:$K963))</f>
        <v>0</v>
      </c>
      <c r="M963" s="192">
        <f t="shared" si="271"/>
        <v>0</v>
      </c>
      <c r="N963" s="182">
        <f t="shared" si="271"/>
        <v>0</v>
      </c>
      <c r="O963" s="182">
        <f t="shared" si="271"/>
        <v>0</v>
      </c>
      <c r="P963" s="182">
        <f t="shared" si="271"/>
        <v>0</v>
      </c>
      <c r="Q963" s="182">
        <f t="shared" si="271"/>
        <v>0</v>
      </c>
      <c r="R963" s="182">
        <f t="shared" si="271"/>
        <v>0</v>
      </c>
      <c r="S963" s="182">
        <f t="shared" si="271"/>
        <v>0</v>
      </c>
      <c r="T963" s="178">
        <f t="shared" si="271"/>
        <v>0</v>
      </c>
      <c r="U963" s="182">
        <f t="shared" si="271"/>
        <v>0</v>
      </c>
      <c r="V963" s="183">
        <f t="shared" si="271"/>
        <v>0</v>
      </c>
      <c r="W963" s="46">
        <f>G963-SUM(H963:V963)</f>
        <v>0</v>
      </c>
      <c r="Y963"/>
      <c r="Z963"/>
    </row>
    <row r="964" spans="1:26" x14ac:dyDescent="0.2">
      <c r="A964" s="318"/>
      <c r="B964" s="25"/>
      <c r="C964" s="24"/>
      <c r="D964" s="64"/>
      <c r="E964" s="24" t="s">
        <v>22</v>
      </c>
      <c r="F964" s="24"/>
      <c r="G964" s="69">
        <f>SUBTOTAL(9,G965:G966)</f>
        <v>0</v>
      </c>
      <c r="H964" s="70">
        <f t="shared" ref="H964:W964" si="272">SUBTOTAL(9,H965:H966)</f>
        <v>0</v>
      </c>
      <c r="I964" s="66">
        <f t="shared" si="272"/>
        <v>0</v>
      </c>
      <c r="J964" s="66">
        <f t="shared" si="272"/>
        <v>0</v>
      </c>
      <c r="K964" s="67">
        <f t="shared" si="272"/>
        <v>0</v>
      </c>
      <c r="L964" s="34">
        <f t="shared" si="272"/>
        <v>0</v>
      </c>
      <c r="M964" s="34">
        <f t="shared" si="272"/>
        <v>0</v>
      </c>
      <c r="N964" s="34">
        <f t="shared" si="272"/>
        <v>0</v>
      </c>
      <c r="O964" s="34">
        <f t="shared" si="272"/>
        <v>0</v>
      </c>
      <c r="P964" s="34">
        <f t="shared" si="272"/>
        <v>0</v>
      </c>
      <c r="Q964" s="34">
        <f t="shared" si="272"/>
        <v>0</v>
      </c>
      <c r="R964" s="34">
        <f t="shared" si="272"/>
        <v>0</v>
      </c>
      <c r="S964" s="34">
        <f t="shared" si="272"/>
        <v>0</v>
      </c>
      <c r="T964" s="34">
        <f t="shared" si="272"/>
        <v>0</v>
      </c>
      <c r="U964" s="34">
        <f t="shared" si="272"/>
        <v>0</v>
      </c>
      <c r="V964" s="34">
        <f t="shared" si="272"/>
        <v>0</v>
      </c>
      <c r="W964" s="33">
        <f t="shared" si="272"/>
        <v>0</v>
      </c>
      <c r="Y964"/>
      <c r="Z964"/>
    </row>
    <row r="965" spans="1:26" outlineLevel="1" x14ac:dyDescent="0.2">
      <c r="A965" s="318"/>
      <c r="B965" s="25"/>
      <c r="C965" s="24"/>
      <c r="D965" s="64"/>
      <c r="E965" s="64"/>
      <c r="F965" s="176" t="s">
        <v>23</v>
      </c>
      <c r="G965" s="190">
        <f>G105</f>
        <v>0</v>
      </c>
      <c r="H965" s="66"/>
      <c r="I965" s="66"/>
      <c r="J965" s="66"/>
      <c r="K965" s="198"/>
      <c r="L965" s="34"/>
      <c r="M965" s="34"/>
      <c r="N965" s="34"/>
      <c r="O965" s="34"/>
      <c r="P965" s="34"/>
      <c r="Q965" s="34"/>
      <c r="R965" s="34"/>
      <c r="S965" s="34"/>
      <c r="T965" s="34"/>
      <c r="U965" s="34"/>
      <c r="V965" s="34"/>
      <c r="W965" s="46">
        <f>G965-SUM(H965:V965)</f>
        <v>0</v>
      </c>
      <c r="Y965"/>
      <c r="Z965"/>
    </row>
    <row r="966" spans="1:26" outlineLevel="1" x14ac:dyDescent="0.2">
      <c r="A966" s="318"/>
      <c r="B966" s="25"/>
      <c r="C966" s="24"/>
      <c r="D966" s="64"/>
      <c r="E966" s="64"/>
      <c r="F966" s="176" t="s">
        <v>24</v>
      </c>
      <c r="G966" s="190">
        <f>G106</f>
        <v>0</v>
      </c>
      <c r="H966" s="191">
        <f>H106</f>
        <v>0</v>
      </c>
      <c r="I966" s="179">
        <f>I106</f>
        <v>0</v>
      </c>
      <c r="J966" s="179">
        <f>J106</f>
        <v>0</v>
      </c>
      <c r="K966" s="197">
        <f>K106</f>
        <v>0</v>
      </c>
      <c r="L966" s="196">
        <f t="shared" ref="L966:V966" si="273">IF($Y106="CONTRACTUAL",L106,SUM($H966:$K966))</f>
        <v>0</v>
      </c>
      <c r="M966" s="182">
        <f t="shared" si="273"/>
        <v>0</v>
      </c>
      <c r="N966" s="182">
        <f t="shared" si="273"/>
        <v>0</v>
      </c>
      <c r="O966" s="182">
        <f t="shared" si="273"/>
        <v>0</v>
      </c>
      <c r="P966" s="182">
        <f t="shared" si="273"/>
        <v>0</v>
      </c>
      <c r="Q966" s="182">
        <f t="shared" si="273"/>
        <v>0</v>
      </c>
      <c r="R966" s="182">
        <f t="shared" si="273"/>
        <v>0</v>
      </c>
      <c r="S966" s="182">
        <f t="shared" si="273"/>
        <v>0</v>
      </c>
      <c r="T966" s="178">
        <f t="shared" si="273"/>
        <v>0</v>
      </c>
      <c r="U966" s="182">
        <f t="shared" si="273"/>
        <v>0</v>
      </c>
      <c r="V966" s="183">
        <f t="shared" si="273"/>
        <v>0</v>
      </c>
      <c r="W966" s="46">
        <f>G966-SUM(H966:V966)</f>
        <v>0</v>
      </c>
      <c r="Y966"/>
      <c r="Z966"/>
    </row>
    <row r="967" spans="1:26" x14ac:dyDescent="0.2">
      <c r="A967" s="318"/>
      <c r="B967" s="25"/>
      <c r="C967" s="23"/>
      <c r="D967" s="23" t="s">
        <v>25</v>
      </c>
      <c r="E967" s="64"/>
      <c r="F967" s="24"/>
      <c r="G967" s="69"/>
      <c r="H967" s="66"/>
      <c r="I967" s="66"/>
      <c r="J967" s="66"/>
      <c r="K967" s="67"/>
      <c r="L967" s="51"/>
      <c r="M967" s="34"/>
      <c r="N967" s="34"/>
      <c r="O967" s="34"/>
      <c r="P967" s="34"/>
      <c r="Q967" s="34"/>
      <c r="R967" s="34"/>
      <c r="S967" s="34"/>
      <c r="T967" s="34"/>
      <c r="U967" s="34"/>
      <c r="V967" s="37"/>
      <c r="W967" s="33"/>
      <c r="Y967"/>
      <c r="Z967"/>
    </row>
    <row r="968" spans="1:26" x14ac:dyDescent="0.2">
      <c r="A968" s="318"/>
      <c r="B968" s="25"/>
      <c r="C968" s="23"/>
      <c r="D968" s="23"/>
      <c r="E968" s="24" t="s">
        <v>26</v>
      </c>
      <c r="F968" s="24"/>
      <c r="G968" s="69">
        <f>SUBTOTAL(9,G969:G972)</f>
        <v>0</v>
      </c>
      <c r="H968" s="70">
        <f t="shared" ref="H968:W968" si="274">SUBTOTAL(9,H969:H972)</f>
        <v>0</v>
      </c>
      <c r="I968" s="66">
        <f t="shared" si="274"/>
        <v>0</v>
      </c>
      <c r="J968" s="66">
        <f t="shared" si="274"/>
        <v>0</v>
      </c>
      <c r="K968" s="67">
        <f t="shared" si="274"/>
        <v>0</v>
      </c>
      <c r="L968" s="34">
        <f t="shared" si="274"/>
        <v>0</v>
      </c>
      <c r="M968" s="34">
        <f t="shared" si="274"/>
        <v>0</v>
      </c>
      <c r="N968" s="34">
        <f t="shared" si="274"/>
        <v>0</v>
      </c>
      <c r="O968" s="34">
        <f t="shared" si="274"/>
        <v>0</v>
      </c>
      <c r="P968" s="34">
        <f t="shared" si="274"/>
        <v>0</v>
      </c>
      <c r="Q968" s="34">
        <f t="shared" si="274"/>
        <v>0</v>
      </c>
      <c r="R968" s="34">
        <f t="shared" si="274"/>
        <v>0</v>
      </c>
      <c r="S968" s="34">
        <f t="shared" si="274"/>
        <v>0</v>
      </c>
      <c r="T968" s="34">
        <f t="shared" si="274"/>
        <v>0</v>
      </c>
      <c r="U968" s="34">
        <f t="shared" si="274"/>
        <v>0</v>
      </c>
      <c r="V968" s="34">
        <f t="shared" si="274"/>
        <v>0</v>
      </c>
      <c r="W968" s="33">
        <f t="shared" si="274"/>
        <v>0</v>
      </c>
      <c r="Y968"/>
      <c r="Z968"/>
    </row>
    <row r="969" spans="1:26" outlineLevel="1" x14ac:dyDescent="0.2">
      <c r="A969" s="318"/>
      <c r="B969" s="25"/>
      <c r="C969" s="24"/>
      <c r="D969" s="64"/>
      <c r="E969" s="64"/>
      <c r="F969" s="176" t="s">
        <v>27</v>
      </c>
      <c r="G969" s="190">
        <f>G109</f>
        <v>0</v>
      </c>
      <c r="H969" s="191">
        <f>G969*VLOOKUP($F969,SHT,2,FALSE)</f>
        <v>0</v>
      </c>
      <c r="I969" s="42"/>
      <c r="J969" s="42"/>
      <c r="K969" s="44"/>
      <c r="L969" s="43"/>
      <c r="M969" s="42"/>
      <c r="N969" s="42"/>
      <c r="O969" s="42"/>
      <c r="P969" s="42"/>
      <c r="Q969" s="42"/>
      <c r="R969" s="42"/>
      <c r="S969" s="42"/>
      <c r="T969" s="42"/>
      <c r="U969" s="42"/>
      <c r="V969" s="44"/>
      <c r="W969" s="46">
        <f>G969-SUM(H969:V969)</f>
        <v>0</v>
      </c>
      <c r="Y969"/>
      <c r="Z969"/>
    </row>
    <row r="970" spans="1:26" outlineLevel="1" x14ac:dyDescent="0.2">
      <c r="A970" s="318"/>
      <c r="B970" s="25"/>
      <c r="C970" s="24"/>
      <c r="D970" s="64"/>
      <c r="E970" s="64"/>
      <c r="F970" s="176" t="s">
        <v>28</v>
      </c>
      <c r="G970" s="190">
        <f>G110</f>
        <v>0</v>
      </c>
      <c r="H970" s="191">
        <f>G970*VLOOKUP($F970,SHT,2,FALSE)</f>
        <v>0</v>
      </c>
      <c r="I970" s="42"/>
      <c r="J970" s="42"/>
      <c r="K970" s="44"/>
      <c r="L970" s="43"/>
      <c r="M970" s="42"/>
      <c r="N970" s="42"/>
      <c r="O970" s="42"/>
      <c r="P970" s="42"/>
      <c r="Q970" s="42"/>
      <c r="R970" s="42"/>
      <c r="S970" s="42"/>
      <c r="T970" s="42"/>
      <c r="U970" s="42"/>
      <c r="V970" s="44"/>
      <c r="W970" s="46">
        <f>G970-SUM(H970:V970)</f>
        <v>0</v>
      </c>
      <c r="Y970"/>
      <c r="Z970"/>
    </row>
    <row r="971" spans="1:26" outlineLevel="1" x14ac:dyDescent="0.2">
      <c r="A971" s="318"/>
      <c r="B971" s="25"/>
      <c r="C971" s="24"/>
      <c r="D971" s="64"/>
      <c r="E971" s="64"/>
      <c r="F971" s="176" t="s">
        <v>29</v>
      </c>
      <c r="G971" s="190">
        <f>G111</f>
        <v>0</v>
      </c>
      <c r="H971" s="191">
        <f t="shared" ref="H971:V971" si="275">H111</f>
        <v>0</v>
      </c>
      <c r="I971" s="179">
        <f t="shared" si="275"/>
        <v>0</v>
      </c>
      <c r="J971" s="179">
        <f t="shared" si="275"/>
        <v>0</v>
      </c>
      <c r="K971" s="197">
        <f t="shared" si="275"/>
        <v>0</v>
      </c>
      <c r="L971" s="181">
        <f t="shared" si="275"/>
        <v>0</v>
      </c>
      <c r="M971" s="192">
        <f t="shared" si="275"/>
        <v>0</v>
      </c>
      <c r="N971" s="182">
        <f t="shared" si="275"/>
        <v>0</v>
      </c>
      <c r="O971" s="182">
        <f t="shared" si="275"/>
        <v>0</v>
      </c>
      <c r="P971" s="182">
        <f t="shared" si="275"/>
        <v>0</v>
      </c>
      <c r="Q971" s="182">
        <f t="shared" si="275"/>
        <v>0</v>
      </c>
      <c r="R971" s="182">
        <f t="shared" si="275"/>
        <v>0</v>
      </c>
      <c r="S971" s="182">
        <f t="shared" si="275"/>
        <v>0</v>
      </c>
      <c r="T971" s="178">
        <f t="shared" si="275"/>
        <v>0</v>
      </c>
      <c r="U971" s="182">
        <f t="shared" si="275"/>
        <v>0</v>
      </c>
      <c r="V971" s="183">
        <f t="shared" si="275"/>
        <v>0</v>
      </c>
      <c r="W971" s="46">
        <f>G971-SUM(H971:V971)</f>
        <v>0</v>
      </c>
      <c r="Y971"/>
      <c r="Z971"/>
    </row>
    <row r="972" spans="1:26" outlineLevel="1" x14ac:dyDescent="0.2">
      <c r="A972" s="318"/>
      <c r="B972" s="25"/>
      <c r="C972" s="24"/>
      <c r="D972" s="64"/>
      <c r="E972" s="64"/>
      <c r="F972" s="176" t="s">
        <v>30</v>
      </c>
      <c r="G972" s="190">
        <f>G112</f>
        <v>0</v>
      </c>
      <c r="H972" s="191">
        <f t="shared" ref="H972:V972" si="276">H112</f>
        <v>0</v>
      </c>
      <c r="I972" s="179">
        <f t="shared" si="276"/>
        <v>0</v>
      </c>
      <c r="J972" s="179">
        <f t="shared" si="276"/>
        <v>0</v>
      </c>
      <c r="K972" s="197">
        <f t="shared" si="276"/>
        <v>0</v>
      </c>
      <c r="L972" s="181">
        <f t="shared" si="276"/>
        <v>0</v>
      </c>
      <c r="M972" s="192">
        <f t="shared" si="276"/>
        <v>0</v>
      </c>
      <c r="N972" s="182">
        <f t="shared" si="276"/>
        <v>0</v>
      </c>
      <c r="O972" s="182">
        <f t="shared" si="276"/>
        <v>0</v>
      </c>
      <c r="P972" s="182">
        <f t="shared" si="276"/>
        <v>0</v>
      </c>
      <c r="Q972" s="182">
        <f t="shared" si="276"/>
        <v>0</v>
      </c>
      <c r="R972" s="182">
        <f t="shared" si="276"/>
        <v>0</v>
      </c>
      <c r="S972" s="182">
        <f t="shared" si="276"/>
        <v>0</v>
      </c>
      <c r="T972" s="178">
        <f t="shared" si="276"/>
        <v>0</v>
      </c>
      <c r="U972" s="182">
        <f t="shared" si="276"/>
        <v>0</v>
      </c>
      <c r="V972" s="183">
        <f t="shared" si="276"/>
        <v>0</v>
      </c>
      <c r="W972" s="46">
        <f>G972-SUM(H972:V972)</f>
        <v>0</v>
      </c>
      <c r="Y972"/>
      <c r="Z972"/>
    </row>
    <row r="973" spans="1:26" x14ac:dyDescent="0.2">
      <c r="A973" s="318"/>
      <c r="B973" s="25"/>
      <c r="C973" s="24"/>
      <c r="D973" s="64"/>
      <c r="E973" s="24" t="s">
        <v>31</v>
      </c>
      <c r="F973" s="24"/>
      <c r="G973" s="69">
        <f t="shared" ref="G973:W973" si="277">SUBTOTAL(9,G974:G975)</f>
        <v>0</v>
      </c>
      <c r="H973" s="70">
        <f t="shared" si="277"/>
        <v>0</v>
      </c>
      <c r="I973" s="66">
        <f t="shared" si="277"/>
        <v>0</v>
      </c>
      <c r="J973" s="66">
        <f t="shared" si="277"/>
        <v>0</v>
      </c>
      <c r="K973" s="67">
        <f t="shared" si="277"/>
        <v>0</v>
      </c>
      <c r="L973" s="34">
        <f t="shared" si="277"/>
        <v>0</v>
      </c>
      <c r="M973" s="34">
        <f t="shared" si="277"/>
        <v>0</v>
      </c>
      <c r="N973" s="34">
        <f t="shared" si="277"/>
        <v>0</v>
      </c>
      <c r="O973" s="34">
        <f t="shared" si="277"/>
        <v>0</v>
      </c>
      <c r="P973" s="34">
        <f t="shared" si="277"/>
        <v>0</v>
      </c>
      <c r="Q973" s="34">
        <f t="shared" si="277"/>
        <v>0</v>
      </c>
      <c r="R973" s="34">
        <f t="shared" si="277"/>
        <v>0</v>
      </c>
      <c r="S973" s="34">
        <f t="shared" si="277"/>
        <v>0</v>
      </c>
      <c r="T973" s="34">
        <f t="shared" si="277"/>
        <v>0</v>
      </c>
      <c r="U973" s="34">
        <f t="shared" si="277"/>
        <v>0</v>
      </c>
      <c r="V973" s="34">
        <f t="shared" si="277"/>
        <v>0</v>
      </c>
      <c r="W973" s="33">
        <f t="shared" si="277"/>
        <v>0</v>
      </c>
      <c r="Y973"/>
      <c r="Z973"/>
    </row>
    <row r="974" spans="1:26" outlineLevel="1" x14ac:dyDescent="0.2">
      <c r="A974" s="318"/>
      <c r="B974" s="25"/>
      <c r="C974" s="24"/>
      <c r="D974" s="64"/>
      <c r="E974" s="64"/>
      <c r="F974" s="176" t="s">
        <v>32</v>
      </c>
      <c r="G974" s="190">
        <f>G114</f>
        <v>0</v>
      </c>
      <c r="H974" s="66"/>
      <c r="I974" s="66"/>
      <c r="J974" s="66"/>
      <c r="K974" s="198"/>
      <c r="L974" s="34"/>
      <c r="M974" s="34"/>
      <c r="N974" s="34"/>
      <c r="O974" s="34"/>
      <c r="P974" s="34"/>
      <c r="Q974" s="34"/>
      <c r="R974" s="34"/>
      <c r="S974" s="34"/>
      <c r="T974" s="34"/>
      <c r="U974" s="34"/>
      <c r="V974" s="34"/>
      <c r="W974" s="46">
        <f>G974-SUM(H974:V974)</f>
        <v>0</v>
      </c>
      <c r="Y974"/>
      <c r="Z974"/>
    </row>
    <row r="975" spans="1:26" outlineLevel="1" x14ac:dyDescent="0.2">
      <c r="A975" s="318"/>
      <c r="B975" s="25"/>
      <c r="C975" s="24"/>
      <c r="D975" s="64"/>
      <c r="E975" s="64"/>
      <c r="F975" s="176" t="s">
        <v>33</v>
      </c>
      <c r="G975" s="190">
        <f>G115</f>
        <v>0</v>
      </c>
      <c r="H975" s="191">
        <f>H115</f>
        <v>0</v>
      </c>
      <c r="I975" s="179">
        <f>I115</f>
        <v>0</v>
      </c>
      <c r="J975" s="179">
        <f>J115</f>
        <v>0</v>
      </c>
      <c r="K975" s="197">
        <f>K115</f>
        <v>0</v>
      </c>
      <c r="L975" s="181">
        <f t="shared" ref="L975:V975" si="278">IF($Y115="CONTRACTUAL",L115,SUM($H975:$K975))</f>
        <v>0</v>
      </c>
      <c r="M975" s="192">
        <f t="shared" si="278"/>
        <v>0</v>
      </c>
      <c r="N975" s="182">
        <f t="shared" si="278"/>
        <v>0</v>
      </c>
      <c r="O975" s="182">
        <f t="shared" si="278"/>
        <v>0</v>
      </c>
      <c r="P975" s="182">
        <f t="shared" si="278"/>
        <v>0</v>
      </c>
      <c r="Q975" s="182">
        <f t="shared" si="278"/>
        <v>0</v>
      </c>
      <c r="R975" s="182">
        <f t="shared" si="278"/>
        <v>0</v>
      </c>
      <c r="S975" s="182">
        <f t="shared" si="278"/>
        <v>0</v>
      </c>
      <c r="T975" s="178">
        <f t="shared" si="278"/>
        <v>0</v>
      </c>
      <c r="U975" s="182">
        <f t="shared" si="278"/>
        <v>0</v>
      </c>
      <c r="V975" s="183">
        <f t="shared" si="278"/>
        <v>0</v>
      </c>
      <c r="W975" s="46">
        <f>G975-SUM(H975:V975)</f>
        <v>0</v>
      </c>
      <c r="Y975"/>
      <c r="Z975"/>
    </row>
    <row r="976" spans="1:26" x14ac:dyDescent="0.2">
      <c r="A976" s="318"/>
      <c r="B976" s="25"/>
      <c r="C976" s="24"/>
      <c r="D976" s="64"/>
      <c r="E976" s="24" t="s">
        <v>34</v>
      </c>
      <c r="F976" s="24"/>
      <c r="G976" s="69">
        <f t="shared" ref="G976:W976" si="279">SUBTOTAL(9,G977:G978)</f>
        <v>0</v>
      </c>
      <c r="H976" s="70">
        <f t="shared" si="279"/>
        <v>0</v>
      </c>
      <c r="I976" s="66">
        <f t="shared" si="279"/>
        <v>0</v>
      </c>
      <c r="J976" s="66">
        <f t="shared" si="279"/>
        <v>0</v>
      </c>
      <c r="K976" s="67">
        <f t="shared" si="279"/>
        <v>0</v>
      </c>
      <c r="L976" s="34">
        <f t="shared" si="279"/>
        <v>0</v>
      </c>
      <c r="M976" s="34">
        <f t="shared" si="279"/>
        <v>0</v>
      </c>
      <c r="N976" s="34">
        <f t="shared" si="279"/>
        <v>0</v>
      </c>
      <c r="O976" s="34">
        <f t="shared" si="279"/>
        <v>0</v>
      </c>
      <c r="P976" s="34">
        <f t="shared" si="279"/>
        <v>0</v>
      </c>
      <c r="Q976" s="34">
        <f t="shared" si="279"/>
        <v>0</v>
      </c>
      <c r="R976" s="34">
        <f t="shared" si="279"/>
        <v>0</v>
      </c>
      <c r="S976" s="34">
        <f t="shared" si="279"/>
        <v>0</v>
      </c>
      <c r="T976" s="34">
        <f t="shared" si="279"/>
        <v>0</v>
      </c>
      <c r="U976" s="34">
        <f t="shared" si="279"/>
        <v>0</v>
      </c>
      <c r="V976" s="34">
        <f t="shared" si="279"/>
        <v>0</v>
      </c>
      <c r="W976" s="33">
        <f t="shared" si="279"/>
        <v>0</v>
      </c>
      <c r="Y976"/>
      <c r="Z976"/>
    </row>
    <row r="977" spans="1:26" outlineLevel="1" x14ac:dyDescent="0.2">
      <c r="A977" s="318"/>
      <c r="B977" s="25"/>
      <c r="C977" s="24"/>
      <c r="D977" s="64"/>
      <c r="E977" s="64"/>
      <c r="F977" s="176" t="s">
        <v>35</v>
      </c>
      <c r="G977" s="190">
        <f>G117</f>
        <v>0</v>
      </c>
      <c r="H977" s="66"/>
      <c r="I977" s="66"/>
      <c r="J977" s="66"/>
      <c r="K977" s="198"/>
      <c r="L977" s="34"/>
      <c r="M977" s="34"/>
      <c r="N977" s="34"/>
      <c r="O977" s="34"/>
      <c r="P977" s="34"/>
      <c r="Q977" s="34"/>
      <c r="R977" s="34"/>
      <c r="S977" s="34"/>
      <c r="T977" s="34"/>
      <c r="U977" s="34"/>
      <c r="V977" s="34"/>
      <c r="W977" s="46">
        <f>G977-SUM(H977:V977)</f>
        <v>0</v>
      </c>
      <c r="Y977"/>
      <c r="Z977"/>
    </row>
    <row r="978" spans="1:26" outlineLevel="1" x14ac:dyDescent="0.2">
      <c r="A978" s="318"/>
      <c r="B978" s="25"/>
      <c r="C978" s="24"/>
      <c r="D978" s="64"/>
      <c r="E978" s="64"/>
      <c r="F978" s="176" t="s">
        <v>36</v>
      </c>
      <c r="G978" s="190">
        <f>G118</f>
        <v>0</v>
      </c>
      <c r="H978" s="191">
        <f>H118</f>
        <v>0</v>
      </c>
      <c r="I978" s="179">
        <f>I118</f>
        <v>0</v>
      </c>
      <c r="J978" s="179">
        <f>J118</f>
        <v>0</v>
      </c>
      <c r="K978" s="197">
        <f>K118</f>
        <v>0</v>
      </c>
      <c r="L978" s="181">
        <f t="shared" ref="L978:V978" si="280">IF($Y118="CONTRACTUAL",L118,SUM($H978:$K978))</f>
        <v>0</v>
      </c>
      <c r="M978" s="192">
        <f t="shared" si="280"/>
        <v>0</v>
      </c>
      <c r="N978" s="182">
        <f t="shared" si="280"/>
        <v>0</v>
      </c>
      <c r="O978" s="182">
        <f t="shared" si="280"/>
        <v>0</v>
      </c>
      <c r="P978" s="182">
        <f t="shared" si="280"/>
        <v>0</v>
      </c>
      <c r="Q978" s="182">
        <f t="shared" si="280"/>
        <v>0</v>
      </c>
      <c r="R978" s="182">
        <f t="shared" si="280"/>
        <v>0</v>
      </c>
      <c r="S978" s="182">
        <f t="shared" si="280"/>
        <v>0</v>
      </c>
      <c r="T978" s="178">
        <f t="shared" si="280"/>
        <v>0</v>
      </c>
      <c r="U978" s="182">
        <f t="shared" si="280"/>
        <v>0</v>
      </c>
      <c r="V978" s="183">
        <f t="shared" si="280"/>
        <v>0</v>
      </c>
      <c r="W978" s="46">
        <f>G978-SUM(H978:V978)</f>
        <v>0</v>
      </c>
      <c r="Y978"/>
      <c r="Z978"/>
    </row>
    <row r="979" spans="1:26" x14ac:dyDescent="0.2">
      <c r="A979" s="318"/>
      <c r="B979" s="25"/>
      <c r="C979" s="24"/>
      <c r="D979" s="65" t="s">
        <v>37</v>
      </c>
      <c r="E979" s="64"/>
      <c r="F979" s="24"/>
      <c r="G979" s="69">
        <f t="shared" ref="G979:W979" si="281">SUBTOTAL(9,G980:G982)</f>
        <v>0</v>
      </c>
      <c r="H979" s="70">
        <f t="shared" si="281"/>
        <v>0</v>
      </c>
      <c r="I979" s="66">
        <f t="shared" si="281"/>
        <v>0</v>
      </c>
      <c r="J979" s="66">
        <f t="shared" si="281"/>
        <v>0</v>
      </c>
      <c r="K979" s="67">
        <f t="shared" si="281"/>
        <v>0</v>
      </c>
      <c r="L979" s="34">
        <f t="shared" si="281"/>
        <v>0</v>
      </c>
      <c r="M979" s="34">
        <f t="shared" si="281"/>
        <v>0</v>
      </c>
      <c r="N979" s="34">
        <f t="shared" si="281"/>
        <v>0</v>
      </c>
      <c r="O979" s="34">
        <f t="shared" si="281"/>
        <v>0</v>
      </c>
      <c r="P979" s="34">
        <f t="shared" si="281"/>
        <v>0</v>
      </c>
      <c r="Q979" s="34">
        <f t="shared" si="281"/>
        <v>0</v>
      </c>
      <c r="R979" s="34">
        <f t="shared" si="281"/>
        <v>0</v>
      </c>
      <c r="S979" s="34">
        <f t="shared" si="281"/>
        <v>0</v>
      </c>
      <c r="T979" s="34">
        <f t="shared" si="281"/>
        <v>0</v>
      </c>
      <c r="U979" s="34">
        <f t="shared" si="281"/>
        <v>0</v>
      </c>
      <c r="V979" s="34">
        <f t="shared" si="281"/>
        <v>0</v>
      </c>
      <c r="W979" s="33">
        <f t="shared" si="281"/>
        <v>0</v>
      </c>
      <c r="Y979"/>
      <c r="Z979"/>
    </row>
    <row r="980" spans="1:26" outlineLevel="1" x14ac:dyDescent="0.2">
      <c r="A980" s="318"/>
      <c r="B980" s="25"/>
      <c r="C980" s="24"/>
      <c r="D980" s="64"/>
      <c r="E980" s="64"/>
      <c r="F980" s="176" t="s">
        <v>38</v>
      </c>
      <c r="G980" s="190">
        <f t="shared" ref="G980:V980" si="282">G120</f>
        <v>0</v>
      </c>
      <c r="H980" s="191">
        <f t="shared" si="282"/>
        <v>0</v>
      </c>
      <c r="I980" s="179">
        <f t="shared" si="282"/>
        <v>0</v>
      </c>
      <c r="J980" s="179">
        <f t="shared" si="282"/>
        <v>0</v>
      </c>
      <c r="K980" s="197">
        <f t="shared" si="282"/>
        <v>0</v>
      </c>
      <c r="L980" s="181">
        <f t="shared" si="282"/>
        <v>0</v>
      </c>
      <c r="M980" s="192">
        <f t="shared" si="282"/>
        <v>0</v>
      </c>
      <c r="N980" s="182">
        <f t="shared" si="282"/>
        <v>0</v>
      </c>
      <c r="O980" s="182">
        <f t="shared" si="282"/>
        <v>0</v>
      </c>
      <c r="P980" s="182">
        <f t="shared" si="282"/>
        <v>0</v>
      </c>
      <c r="Q980" s="182">
        <f t="shared" si="282"/>
        <v>0</v>
      </c>
      <c r="R980" s="182">
        <f t="shared" si="282"/>
        <v>0</v>
      </c>
      <c r="S980" s="182">
        <f t="shared" si="282"/>
        <v>0</v>
      </c>
      <c r="T980" s="178">
        <f t="shared" si="282"/>
        <v>0</v>
      </c>
      <c r="U980" s="182">
        <f t="shared" si="282"/>
        <v>0</v>
      </c>
      <c r="V980" s="183">
        <f t="shared" si="282"/>
        <v>0</v>
      </c>
      <c r="W980" s="46">
        <f>G980-SUM(H980:V980)</f>
        <v>0</v>
      </c>
      <c r="Y980"/>
      <c r="Z980"/>
    </row>
    <row r="981" spans="1:26" outlineLevel="1" x14ac:dyDescent="0.2">
      <c r="A981" s="318"/>
      <c r="B981" s="25"/>
      <c r="C981" s="24"/>
      <c r="D981" s="64"/>
      <c r="E981" s="64"/>
      <c r="F981" s="176" t="s">
        <v>39</v>
      </c>
      <c r="G981" s="190">
        <f t="shared" ref="G981:V981" si="283">G121</f>
        <v>0</v>
      </c>
      <c r="H981" s="191">
        <f t="shared" si="283"/>
        <v>0</v>
      </c>
      <c r="I981" s="179">
        <f t="shared" si="283"/>
        <v>0</v>
      </c>
      <c r="J981" s="179">
        <f t="shared" si="283"/>
        <v>0</v>
      </c>
      <c r="K981" s="197">
        <f t="shared" si="283"/>
        <v>0</v>
      </c>
      <c r="L981" s="181">
        <f t="shared" si="283"/>
        <v>0</v>
      </c>
      <c r="M981" s="192">
        <f t="shared" si="283"/>
        <v>0</v>
      </c>
      <c r="N981" s="182">
        <f t="shared" si="283"/>
        <v>0</v>
      </c>
      <c r="O981" s="182">
        <f t="shared" si="283"/>
        <v>0</v>
      </c>
      <c r="P981" s="182">
        <f t="shared" si="283"/>
        <v>0</v>
      </c>
      <c r="Q981" s="182">
        <f t="shared" si="283"/>
        <v>0</v>
      </c>
      <c r="R981" s="182">
        <f t="shared" si="283"/>
        <v>0</v>
      </c>
      <c r="S981" s="182">
        <f t="shared" si="283"/>
        <v>0</v>
      </c>
      <c r="T981" s="178">
        <f t="shared" si="283"/>
        <v>0</v>
      </c>
      <c r="U981" s="182">
        <f t="shared" si="283"/>
        <v>0</v>
      </c>
      <c r="V981" s="183">
        <f t="shared" si="283"/>
        <v>0</v>
      </c>
      <c r="W981" s="46">
        <f>G981-SUM(H981:V981)</f>
        <v>0</v>
      </c>
      <c r="Y981"/>
      <c r="Z981"/>
    </row>
    <row r="982" spans="1:26" outlineLevel="1" x14ac:dyDescent="0.2">
      <c r="A982" s="318"/>
      <c r="B982" s="25"/>
      <c r="C982" s="24"/>
      <c r="D982" s="64"/>
      <c r="E982" s="64"/>
      <c r="F982" s="176" t="s">
        <v>40</v>
      </c>
      <c r="G982" s="190">
        <f>G122</f>
        <v>0</v>
      </c>
      <c r="H982" s="42"/>
      <c r="I982" s="42"/>
      <c r="J982" s="42"/>
      <c r="K982" s="44"/>
      <c r="L982" s="43"/>
      <c r="M982" s="42"/>
      <c r="N982" s="42"/>
      <c r="O982" s="42"/>
      <c r="P982" s="42"/>
      <c r="Q982" s="42"/>
      <c r="R982" s="42"/>
      <c r="S982" s="42"/>
      <c r="T982" s="42"/>
      <c r="U982" s="42"/>
      <c r="V982" s="44"/>
      <c r="W982" s="46">
        <f>G982-SUM(H982:V982)</f>
        <v>0</v>
      </c>
      <c r="Y982"/>
      <c r="Z982"/>
    </row>
    <row r="983" spans="1:26" x14ac:dyDescent="0.2">
      <c r="A983" s="318"/>
      <c r="B983" s="25"/>
      <c r="C983" s="24"/>
      <c r="D983" s="23" t="s">
        <v>41</v>
      </c>
      <c r="E983" s="64"/>
      <c r="F983" s="24"/>
      <c r="G983" s="69">
        <f t="shared" ref="G983:W983" si="284">SUBTOTAL(9,G984:G986)</f>
        <v>0</v>
      </c>
      <c r="H983" s="70">
        <f t="shared" si="284"/>
        <v>0</v>
      </c>
      <c r="I983" s="66">
        <f t="shared" si="284"/>
        <v>0</v>
      </c>
      <c r="J983" s="66">
        <f t="shared" si="284"/>
        <v>0</v>
      </c>
      <c r="K983" s="67">
        <f t="shared" si="284"/>
        <v>0</v>
      </c>
      <c r="L983" s="34">
        <f t="shared" si="284"/>
        <v>0</v>
      </c>
      <c r="M983" s="34">
        <f t="shared" si="284"/>
        <v>0</v>
      </c>
      <c r="N983" s="34">
        <f t="shared" si="284"/>
        <v>0</v>
      </c>
      <c r="O983" s="34">
        <f t="shared" si="284"/>
        <v>0</v>
      </c>
      <c r="P983" s="34">
        <f t="shared" si="284"/>
        <v>0</v>
      </c>
      <c r="Q983" s="34">
        <f t="shared" si="284"/>
        <v>0</v>
      </c>
      <c r="R983" s="34">
        <f t="shared" si="284"/>
        <v>0</v>
      </c>
      <c r="S983" s="34">
        <f t="shared" si="284"/>
        <v>0</v>
      </c>
      <c r="T983" s="34">
        <f t="shared" si="284"/>
        <v>0</v>
      </c>
      <c r="U983" s="34">
        <f t="shared" si="284"/>
        <v>0</v>
      </c>
      <c r="V983" s="34">
        <f t="shared" si="284"/>
        <v>0</v>
      </c>
      <c r="W983" s="33">
        <f t="shared" si="284"/>
        <v>0</v>
      </c>
      <c r="Y983"/>
      <c r="Z983"/>
    </row>
    <row r="984" spans="1:26" outlineLevel="1" x14ac:dyDescent="0.2">
      <c r="A984" s="318"/>
      <c r="B984" s="25"/>
      <c r="C984" s="24"/>
      <c r="D984" s="24"/>
      <c r="E984" s="64"/>
      <c r="F984" s="176" t="s">
        <v>42</v>
      </c>
      <c r="G984" s="190">
        <f t="shared" ref="G984" si="285">G124</f>
        <v>0</v>
      </c>
      <c r="H984" s="191">
        <f>H124*0.5</f>
        <v>0</v>
      </c>
      <c r="I984" s="179">
        <f t="shared" ref="I984:V984" si="286">I124*0.5</f>
        <v>0</v>
      </c>
      <c r="J984" s="179">
        <f t="shared" si="286"/>
        <v>0</v>
      </c>
      <c r="K984" s="197">
        <f t="shared" si="286"/>
        <v>0</v>
      </c>
      <c r="L984" s="181">
        <f t="shared" si="286"/>
        <v>0</v>
      </c>
      <c r="M984" s="192">
        <f t="shared" si="286"/>
        <v>0</v>
      </c>
      <c r="N984" s="182">
        <f t="shared" si="286"/>
        <v>0</v>
      </c>
      <c r="O984" s="182">
        <f t="shared" si="286"/>
        <v>0</v>
      </c>
      <c r="P984" s="182">
        <f t="shared" si="286"/>
        <v>0</v>
      </c>
      <c r="Q984" s="182">
        <f t="shared" si="286"/>
        <v>0</v>
      </c>
      <c r="R984" s="182">
        <f t="shared" si="286"/>
        <v>0</v>
      </c>
      <c r="S984" s="182">
        <f t="shared" si="286"/>
        <v>0</v>
      </c>
      <c r="T984" s="178">
        <f t="shared" si="286"/>
        <v>0</v>
      </c>
      <c r="U984" s="182">
        <f t="shared" si="286"/>
        <v>0</v>
      </c>
      <c r="V984" s="183">
        <f t="shared" si="286"/>
        <v>0</v>
      </c>
      <c r="W984" s="46">
        <f>G984-SUM(H984:V984)</f>
        <v>0</v>
      </c>
      <c r="Y984"/>
      <c r="Z984"/>
    </row>
    <row r="985" spans="1:26" outlineLevel="1" x14ac:dyDescent="0.2">
      <c r="A985" s="318"/>
      <c r="B985" s="25"/>
      <c r="C985" s="24"/>
      <c r="D985" s="64"/>
      <c r="E985" s="64"/>
      <c r="F985" s="176" t="s">
        <v>43</v>
      </c>
      <c r="G985" s="190">
        <f t="shared" ref="G985" si="287">G125</f>
        <v>0</v>
      </c>
      <c r="H985" s="191">
        <f t="shared" ref="H985:V985" si="288">H125*0.5</f>
        <v>0</v>
      </c>
      <c r="I985" s="179">
        <f t="shared" si="288"/>
        <v>0</v>
      </c>
      <c r="J985" s="179">
        <f t="shared" si="288"/>
        <v>0</v>
      </c>
      <c r="K985" s="197">
        <f t="shared" si="288"/>
        <v>0</v>
      </c>
      <c r="L985" s="181">
        <f t="shared" si="288"/>
        <v>0</v>
      </c>
      <c r="M985" s="192">
        <f t="shared" si="288"/>
        <v>0</v>
      </c>
      <c r="N985" s="182">
        <f t="shared" si="288"/>
        <v>0</v>
      </c>
      <c r="O985" s="182">
        <f t="shared" si="288"/>
        <v>0</v>
      </c>
      <c r="P985" s="182">
        <f t="shared" si="288"/>
        <v>0</v>
      </c>
      <c r="Q985" s="182">
        <f t="shared" si="288"/>
        <v>0</v>
      </c>
      <c r="R985" s="182">
        <f t="shared" si="288"/>
        <v>0</v>
      </c>
      <c r="S985" s="182">
        <f t="shared" si="288"/>
        <v>0</v>
      </c>
      <c r="T985" s="178">
        <f t="shared" si="288"/>
        <v>0</v>
      </c>
      <c r="U985" s="182">
        <f t="shared" si="288"/>
        <v>0</v>
      </c>
      <c r="V985" s="183">
        <f t="shared" si="288"/>
        <v>0</v>
      </c>
      <c r="W985" s="46">
        <f>G985-SUM(H985:V985)</f>
        <v>0</v>
      </c>
      <c r="Y985"/>
      <c r="Z985"/>
    </row>
    <row r="986" spans="1:26" outlineLevel="1" x14ac:dyDescent="0.2">
      <c r="A986" s="318"/>
      <c r="B986" s="25"/>
      <c r="C986" s="24"/>
      <c r="D986" s="23"/>
      <c r="E986" s="64"/>
      <c r="F986" s="176" t="s">
        <v>44</v>
      </c>
      <c r="G986" s="190">
        <f>G126</f>
        <v>0</v>
      </c>
      <c r="H986" s="77"/>
      <c r="I986" s="77"/>
      <c r="J986" s="77"/>
      <c r="K986" s="141"/>
      <c r="L986" s="43"/>
      <c r="M986" s="42"/>
      <c r="N986" s="42"/>
      <c r="O986" s="42"/>
      <c r="P986" s="42"/>
      <c r="Q986" s="42"/>
      <c r="R986" s="42"/>
      <c r="S986" s="42"/>
      <c r="T986" s="42"/>
      <c r="U986" s="42"/>
      <c r="V986" s="44"/>
      <c r="W986" s="46">
        <f>G986-SUM(H986:V986)</f>
        <v>0</v>
      </c>
      <c r="Y986"/>
      <c r="Z986"/>
    </row>
    <row r="987" spans="1:26" x14ac:dyDescent="0.2">
      <c r="A987" s="318"/>
      <c r="B987" s="25"/>
      <c r="C987" s="24"/>
      <c r="D987" s="23" t="s">
        <v>45</v>
      </c>
      <c r="E987" s="64"/>
      <c r="F987" s="64"/>
      <c r="G987" s="69">
        <f t="shared" ref="G987:W987" si="289">SUBTOTAL(9,G988:G989)</f>
        <v>0</v>
      </c>
      <c r="H987" s="70">
        <f t="shared" si="289"/>
        <v>0</v>
      </c>
      <c r="I987" s="66">
        <f t="shared" si="289"/>
        <v>0</v>
      </c>
      <c r="J987" s="66">
        <f t="shared" si="289"/>
        <v>0</v>
      </c>
      <c r="K987" s="67">
        <f t="shared" si="289"/>
        <v>0</v>
      </c>
      <c r="L987" s="34">
        <f t="shared" si="289"/>
        <v>0</v>
      </c>
      <c r="M987" s="34">
        <f t="shared" si="289"/>
        <v>0</v>
      </c>
      <c r="N987" s="34">
        <f t="shared" si="289"/>
        <v>0</v>
      </c>
      <c r="O987" s="34">
        <f t="shared" si="289"/>
        <v>0</v>
      </c>
      <c r="P987" s="34">
        <f t="shared" si="289"/>
        <v>0</v>
      </c>
      <c r="Q987" s="34">
        <f t="shared" si="289"/>
        <v>0</v>
      </c>
      <c r="R987" s="34">
        <f t="shared" si="289"/>
        <v>0</v>
      </c>
      <c r="S987" s="34">
        <f t="shared" si="289"/>
        <v>0</v>
      </c>
      <c r="T987" s="34">
        <f t="shared" si="289"/>
        <v>0</v>
      </c>
      <c r="U987" s="34">
        <f t="shared" si="289"/>
        <v>0</v>
      </c>
      <c r="V987" s="34">
        <f t="shared" si="289"/>
        <v>0</v>
      </c>
      <c r="W987" s="33">
        <f t="shared" si="289"/>
        <v>0</v>
      </c>
      <c r="Y987"/>
      <c r="Z987"/>
    </row>
    <row r="988" spans="1:26" outlineLevel="1" x14ac:dyDescent="0.2">
      <c r="A988" s="318"/>
      <c r="B988" s="25"/>
      <c r="C988" s="24"/>
      <c r="D988" s="24"/>
      <c r="E988" s="64"/>
      <c r="F988" s="176" t="s">
        <v>46</v>
      </c>
      <c r="G988" s="190">
        <f t="shared" ref="G988:V988" si="290">G128</f>
        <v>0</v>
      </c>
      <c r="H988" s="191">
        <f t="shared" si="290"/>
        <v>0</v>
      </c>
      <c r="I988" s="179">
        <f t="shared" si="290"/>
        <v>0</v>
      </c>
      <c r="J988" s="179">
        <f t="shared" si="290"/>
        <v>0</v>
      </c>
      <c r="K988" s="197">
        <f t="shared" si="290"/>
        <v>0</v>
      </c>
      <c r="L988" s="181">
        <f t="shared" si="290"/>
        <v>0</v>
      </c>
      <c r="M988" s="192">
        <f t="shared" si="290"/>
        <v>0</v>
      </c>
      <c r="N988" s="182">
        <f t="shared" si="290"/>
        <v>0</v>
      </c>
      <c r="O988" s="182">
        <f t="shared" si="290"/>
        <v>0</v>
      </c>
      <c r="P988" s="182">
        <f t="shared" si="290"/>
        <v>0</v>
      </c>
      <c r="Q988" s="182">
        <f t="shared" si="290"/>
        <v>0</v>
      </c>
      <c r="R988" s="182">
        <f t="shared" si="290"/>
        <v>0</v>
      </c>
      <c r="S988" s="182">
        <f t="shared" si="290"/>
        <v>0</v>
      </c>
      <c r="T988" s="178">
        <f t="shared" si="290"/>
        <v>0</v>
      </c>
      <c r="U988" s="182">
        <f t="shared" si="290"/>
        <v>0</v>
      </c>
      <c r="V988" s="183">
        <f t="shared" si="290"/>
        <v>0</v>
      </c>
      <c r="W988" s="46">
        <f>G988-SUM(H988:V988)</f>
        <v>0</v>
      </c>
      <c r="Y988"/>
      <c r="Z988"/>
    </row>
    <row r="989" spans="1:26" outlineLevel="1" x14ac:dyDescent="0.2">
      <c r="A989" s="318"/>
      <c r="B989" s="25"/>
      <c r="C989" s="24"/>
      <c r="D989" s="24"/>
      <c r="E989" s="64"/>
      <c r="F989" s="176" t="s">
        <v>47</v>
      </c>
      <c r="G989" s="190">
        <f>G129</f>
        <v>0</v>
      </c>
      <c r="H989" s="66"/>
      <c r="I989" s="66"/>
      <c r="J989" s="66"/>
      <c r="K989" s="67"/>
      <c r="L989" s="51"/>
      <c r="M989" s="34"/>
      <c r="N989" s="34"/>
      <c r="O989" s="34"/>
      <c r="P989" s="34"/>
      <c r="Q989" s="34"/>
      <c r="R989" s="34"/>
      <c r="S989" s="34"/>
      <c r="T989" s="34"/>
      <c r="U989" s="34"/>
      <c r="V989" s="37"/>
      <c r="W989" s="46">
        <f>G989-SUM(H989:V989)</f>
        <v>0</v>
      </c>
      <c r="Y989"/>
      <c r="Z989"/>
    </row>
    <row r="990" spans="1:26" x14ac:dyDescent="0.2">
      <c r="A990" s="318"/>
      <c r="B990" s="25"/>
      <c r="C990" s="24"/>
      <c r="D990" s="23" t="s">
        <v>48</v>
      </c>
      <c r="E990" s="64"/>
      <c r="F990" s="24"/>
      <c r="G990" s="69">
        <f t="shared" ref="G990:W990" si="291">SUBTOTAL(9,G991:G994)</f>
        <v>0</v>
      </c>
      <c r="H990" s="70">
        <f t="shared" si="291"/>
        <v>0</v>
      </c>
      <c r="I990" s="66">
        <f t="shared" si="291"/>
        <v>0</v>
      </c>
      <c r="J990" s="66">
        <f t="shared" si="291"/>
        <v>0</v>
      </c>
      <c r="K990" s="67">
        <f t="shared" si="291"/>
        <v>0</v>
      </c>
      <c r="L990" s="34">
        <f t="shared" si="291"/>
        <v>0</v>
      </c>
      <c r="M990" s="34">
        <f t="shared" si="291"/>
        <v>0</v>
      </c>
      <c r="N990" s="34">
        <f t="shared" si="291"/>
        <v>0</v>
      </c>
      <c r="O990" s="34">
        <f t="shared" si="291"/>
        <v>0</v>
      </c>
      <c r="P990" s="34">
        <f t="shared" si="291"/>
        <v>0</v>
      </c>
      <c r="Q990" s="34">
        <f t="shared" si="291"/>
        <v>0</v>
      </c>
      <c r="R990" s="34">
        <f t="shared" si="291"/>
        <v>0</v>
      </c>
      <c r="S990" s="34">
        <f t="shared" si="291"/>
        <v>0</v>
      </c>
      <c r="T990" s="34">
        <f t="shared" si="291"/>
        <v>0</v>
      </c>
      <c r="U990" s="34">
        <f t="shared" si="291"/>
        <v>0</v>
      </c>
      <c r="V990" s="34">
        <f t="shared" si="291"/>
        <v>0</v>
      </c>
      <c r="W990" s="33">
        <f t="shared" si="291"/>
        <v>0</v>
      </c>
      <c r="Y990"/>
      <c r="Z990"/>
    </row>
    <row r="991" spans="1:26" outlineLevel="1" x14ac:dyDescent="0.2">
      <c r="A991" s="318"/>
      <c r="B991" s="25"/>
      <c r="C991" s="24"/>
      <c r="D991" s="24"/>
      <c r="E991" s="64"/>
      <c r="F991" s="176" t="s">
        <v>49</v>
      </c>
      <c r="G991" s="190">
        <f t="shared" ref="G991:V991" si="292">G131</f>
        <v>0</v>
      </c>
      <c r="H991" s="191">
        <f t="shared" si="292"/>
        <v>0</v>
      </c>
      <c r="I991" s="179">
        <f t="shared" si="292"/>
        <v>0</v>
      </c>
      <c r="J991" s="179">
        <f t="shared" si="292"/>
        <v>0</v>
      </c>
      <c r="K991" s="197">
        <f t="shared" si="292"/>
        <v>0</v>
      </c>
      <c r="L991" s="181">
        <f t="shared" si="292"/>
        <v>0</v>
      </c>
      <c r="M991" s="192">
        <f t="shared" si="292"/>
        <v>0</v>
      </c>
      <c r="N991" s="182">
        <f t="shared" si="292"/>
        <v>0</v>
      </c>
      <c r="O991" s="182">
        <f t="shared" si="292"/>
        <v>0</v>
      </c>
      <c r="P991" s="182">
        <f t="shared" si="292"/>
        <v>0</v>
      </c>
      <c r="Q991" s="182">
        <f t="shared" si="292"/>
        <v>0</v>
      </c>
      <c r="R991" s="182">
        <f t="shared" si="292"/>
        <v>0</v>
      </c>
      <c r="S991" s="182">
        <f t="shared" si="292"/>
        <v>0</v>
      </c>
      <c r="T991" s="178">
        <f t="shared" si="292"/>
        <v>0</v>
      </c>
      <c r="U991" s="182">
        <f t="shared" si="292"/>
        <v>0</v>
      </c>
      <c r="V991" s="183">
        <f t="shared" si="292"/>
        <v>0</v>
      </c>
      <c r="W991" s="46">
        <f>G991-SUM(H991:V991)</f>
        <v>0</v>
      </c>
      <c r="Y991"/>
      <c r="Z991"/>
    </row>
    <row r="992" spans="1:26" outlineLevel="1" x14ac:dyDescent="0.2">
      <c r="A992" s="318"/>
      <c r="B992" s="25"/>
      <c r="C992" s="64"/>
      <c r="D992" s="64"/>
      <c r="E992" s="64"/>
      <c r="F992" s="176" t="s">
        <v>200</v>
      </c>
      <c r="G992" s="190">
        <f t="shared" ref="G992:V992" si="293">G132</f>
        <v>0</v>
      </c>
      <c r="H992" s="191">
        <f t="shared" si="293"/>
        <v>0</v>
      </c>
      <c r="I992" s="179">
        <f t="shared" si="293"/>
        <v>0</v>
      </c>
      <c r="J992" s="179">
        <f t="shared" si="293"/>
        <v>0</v>
      </c>
      <c r="K992" s="197">
        <f t="shared" si="293"/>
        <v>0</v>
      </c>
      <c r="L992" s="181">
        <f t="shared" si="293"/>
        <v>0</v>
      </c>
      <c r="M992" s="192">
        <f t="shared" si="293"/>
        <v>0</v>
      </c>
      <c r="N992" s="182">
        <f t="shared" si="293"/>
        <v>0</v>
      </c>
      <c r="O992" s="182">
        <f t="shared" si="293"/>
        <v>0</v>
      </c>
      <c r="P992" s="182">
        <f t="shared" si="293"/>
        <v>0</v>
      </c>
      <c r="Q992" s="182">
        <f t="shared" si="293"/>
        <v>0</v>
      </c>
      <c r="R992" s="182">
        <f t="shared" si="293"/>
        <v>0</v>
      </c>
      <c r="S992" s="182">
        <f t="shared" si="293"/>
        <v>0</v>
      </c>
      <c r="T992" s="178">
        <f t="shared" si="293"/>
        <v>0</v>
      </c>
      <c r="U992" s="182">
        <f t="shared" si="293"/>
        <v>0</v>
      </c>
      <c r="V992" s="183">
        <f t="shared" si="293"/>
        <v>0</v>
      </c>
      <c r="W992" s="46">
        <f>G992-SUM(H992:V992)</f>
        <v>0</v>
      </c>
      <c r="Y992"/>
      <c r="Z992"/>
    </row>
    <row r="993" spans="1:26" outlineLevel="1" x14ac:dyDescent="0.2">
      <c r="A993" s="318"/>
      <c r="B993" s="25"/>
      <c r="C993" s="64"/>
      <c r="D993" s="64"/>
      <c r="E993" s="64"/>
      <c r="F993" s="176" t="s">
        <v>317</v>
      </c>
      <c r="G993" s="190">
        <f t="shared" ref="G993:V993" si="294">G133</f>
        <v>0</v>
      </c>
      <c r="H993" s="191">
        <f t="shared" si="294"/>
        <v>0</v>
      </c>
      <c r="I993" s="179">
        <f t="shared" si="294"/>
        <v>0</v>
      </c>
      <c r="J993" s="179">
        <f t="shared" si="294"/>
        <v>0</v>
      </c>
      <c r="K993" s="197">
        <f t="shared" si="294"/>
        <v>0</v>
      </c>
      <c r="L993" s="181">
        <f t="shared" si="294"/>
        <v>0</v>
      </c>
      <c r="M993" s="192">
        <f t="shared" si="294"/>
        <v>0</v>
      </c>
      <c r="N993" s="182">
        <f t="shared" si="294"/>
        <v>0</v>
      </c>
      <c r="O993" s="182">
        <f t="shared" si="294"/>
        <v>0</v>
      </c>
      <c r="P993" s="182">
        <f t="shared" si="294"/>
        <v>0</v>
      </c>
      <c r="Q993" s="182">
        <f t="shared" si="294"/>
        <v>0</v>
      </c>
      <c r="R993" s="182">
        <f t="shared" si="294"/>
        <v>0</v>
      </c>
      <c r="S993" s="182">
        <f t="shared" si="294"/>
        <v>0</v>
      </c>
      <c r="T993" s="178">
        <f t="shared" si="294"/>
        <v>0</v>
      </c>
      <c r="U993" s="182">
        <f t="shared" si="294"/>
        <v>0</v>
      </c>
      <c r="V993" s="183">
        <f t="shared" si="294"/>
        <v>0</v>
      </c>
      <c r="W993" s="46">
        <f>G993-SUM(H993:V993)</f>
        <v>0</v>
      </c>
      <c r="Y993"/>
      <c r="Z993"/>
    </row>
    <row r="994" spans="1:26" outlineLevel="1" x14ac:dyDescent="0.2">
      <c r="A994" s="318"/>
      <c r="B994" s="25"/>
      <c r="C994" s="64"/>
      <c r="D994" s="64"/>
      <c r="E994" s="64"/>
      <c r="F994" s="176" t="s">
        <v>50</v>
      </c>
      <c r="G994" s="190">
        <f t="shared" ref="G994:V994" si="295">G134</f>
        <v>0</v>
      </c>
      <c r="H994" s="191">
        <f t="shared" si="295"/>
        <v>0</v>
      </c>
      <c r="I994" s="179">
        <f t="shared" si="295"/>
        <v>0</v>
      </c>
      <c r="J994" s="179">
        <f t="shared" si="295"/>
        <v>0</v>
      </c>
      <c r="K994" s="197">
        <f t="shared" si="295"/>
        <v>0</v>
      </c>
      <c r="L994" s="181">
        <f t="shared" si="295"/>
        <v>0</v>
      </c>
      <c r="M994" s="192">
        <f t="shared" si="295"/>
        <v>0</v>
      </c>
      <c r="N994" s="182">
        <f t="shared" si="295"/>
        <v>0</v>
      </c>
      <c r="O994" s="182">
        <f t="shared" si="295"/>
        <v>0</v>
      </c>
      <c r="P994" s="182">
        <f t="shared" si="295"/>
        <v>0</v>
      </c>
      <c r="Q994" s="182">
        <f t="shared" si="295"/>
        <v>0</v>
      </c>
      <c r="R994" s="182">
        <f t="shared" si="295"/>
        <v>0</v>
      </c>
      <c r="S994" s="182">
        <f t="shared" si="295"/>
        <v>0</v>
      </c>
      <c r="T994" s="178">
        <f t="shared" si="295"/>
        <v>0</v>
      </c>
      <c r="U994" s="182">
        <f t="shared" si="295"/>
        <v>0</v>
      </c>
      <c r="V994" s="183">
        <f t="shared" si="295"/>
        <v>0</v>
      </c>
      <c r="W994" s="46">
        <f>G994-SUM(H994:V994)</f>
        <v>0</v>
      </c>
      <c r="Y994"/>
      <c r="Z994"/>
    </row>
    <row r="995" spans="1:26" x14ac:dyDescent="0.2">
      <c r="A995" s="318"/>
      <c r="B995" s="25"/>
      <c r="C995" s="23" t="s">
        <v>64</v>
      </c>
      <c r="D995" s="64"/>
      <c r="E995" s="64"/>
      <c r="F995" s="24"/>
      <c r="G995" s="69"/>
      <c r="H995" s="66"/>
      <c r="I995" s="66"/>
      <c r="J995" s="66"/>
      <c r="K995" s="67"/>
      <c r="L995" s="51"/>
      <c r="M995" s="34"/>
      <c r="N995" s="34"/>
      <c r="O995" s="34"/>
      <c r="P995" s="34"/>
      <c r="Q995" s="34"/>
      <c r="R995" s="34"/>
      <c r="S995" s="34"/>
      <c r="T995" s="34"/>
      <c r="U995" s="34"/>
      <c r="V995" s="37"/>
      <c r="W995" s="33"/>
      <c r="Y995"/>
      <c r="Z995"/>
    </row>
    <row r="996" spans="1:26" s="72" customFormat="1" x14ac:dyDescent="0.2">
      <c r="A996" s="322"/>
      <c r="B996" s="25"/>
      <c r="C996" s="23"/>
      <c r="D996" s="65" t="s">
        <v>52</v>
      </c>
      <c r="E996" s="24"/>
      <c r="F996" s="24"/>
      <c r="G996" s="69"/>
      <c r="H996" s="66"/>
      <c r="I996" s="66"/>
      <c r="J996" s="66"/>
      <c r="K996" s="67"/>
      <c r="L996" s="51"/>
      <c r="M996" s="34"/>
      <c r="N996" s="34"/>
      <c r="O996" s="34"/>
      <c r="P996" s="34"/>
      <c r="Q996" s="34"/>
      <c r="R996" s="34"/>
      <c r="S996" s="34"/>
      <c r="T996" s="34"/>
      <c r="U996" s="34"/>
      <c r="V996" s="37"/>
      <c r="W996" s="33"/>
      <c r="Y996"/>
      <c r="Z996"/>
    </row>
    <row r="997" spans="1:26" s="72" customFormat="1" x14ac:dyDescent="0.2">
      <c r="A997" s="322"/>
      <c r="B997" s="25"/>
      <c r="C997" s="23"/>
      <c r="D997" s="23"/>
      <c r="E997" s="24" t="s">
        <v>153</v>
      </c>
      <c r="F997" s="24"/>
      <c r="G997" s="69">
        <f t="shared" ref="G997:W997" si="296">SUBTOTAL(9,G998:G1001)</f>
        <v>0</v>
      </c>
      <c r="H997" s="66">
        <f t="shared" si="296"/>
        <v>0</v>
      </c>
      <c r="I997" s="66">
        <f t="shared" si="296"/>
        <v>0</v>
      </c>
      <c r="J997" s="66">
        <f t="shared" si="296"/>
        <v>0</v>
      </c>
      <c r="K997" s="67">
        <f t="shared" si="296"/>
        <v>0</v>
      </c>
      <c r="L997" s="51">
        <f t="shared" si="296"/>
        <v>0</v>
      </c>
      <c r="M997" s="34">
        <f t="shared" si="296"/>
        <v>0</v>
      </c>
      <c r="N997" s="34">
        <f t="shared" si="296"/>
        <v>0</v>
      </c>
      <c r="O997" s="34">
        <f t="shared" si="296"/>
        <v>0</v>
      </c>
      <c r="P997" s="34">
        <f t="shared" si="296"/>
        <v>0</v>
      </c>
      <c r="Q997" s="34">
        <f t="shared" si="296"/>
        <v>0</v>
      </c>
      <c r="R997" s="34">
        <f t="shared" si="296"/>
        <v>0</v>
      </c>
      <c r="S997" s="34">
        <f t="shared" si="296"/>
        <v>0</v>
      </c>
      <c r="T997" s="34">
        <f t="shared" si="296"/>
        <v>0</v>
      </c>
      <c r="U997" s="34">
        <f t="shared" si="296"/>
        <v>0</v>
      </c>
      <c r="V997" s="37">
        <f t="shared" si="296"/>
        <v>0</v>
      </c>
      <c r="W997" s="33">
        <f t="shared" si="296"/>
        <v>0</v>
      </c>
      <c r="Y997"/>
      <c r="Z997"/>
    </row>
    <row r="998" spans="1:26" s="72" customFormat="1" outlineLevel="1" x14ac:dyDescent="0.2">
      <c r="A998" s="322"/>
      <c r="B998" s="25"/>
      <c r="C998" s="23"/>
      <c r="D998" s="23"/>
      <c r="E998" s="24"/>
      <c r="F998" s="176" t="s">
        <v>154</v>
      </c>
      <c r="G998" s="190">
        <f t="shared" ref="G998:V998" si="297">G138</f>
        <v>0</v>
      </c>
      <c r="H998" s="191">
        <f t="shared" si="297"/>
        <v>0</v>
      </c>
      <c r="I998" s="179">
        <f t="shared" si="297"/>
        <v>0</v>
      </c>
      <c r="J998" s="179">
        <f t="shared" si="297"/>
        <v>0</v>
      </c>
      <c r="K998" s="197">
        <f t="shared" si="297"/>
        <v>0</v>
      </c>
      <c r="L998" s="181">
        <f t="shared" si="297"/>
        <v>0</v>
      </c>
      <c r="M998" s="192">
        <f t="shared" si="297"/>
        <v>0</v>
      </c>
      <c r="N998" s="182">
        <f t="shared" si="297"/>
        <v>0</v>
      </c>
      <c r="O998" s="182">
        <f t="shared" si="297"/>
        <v>0</v>
      </c>
      <c r="P998" s="182">
        <f t="shared" si="297"/>
        <v>0</v>
      </c>
      <c r="Q998" s="182">
        <f t="shared" si="297"/>
        <v>0</v>
      </c>
      <c r="R998" s="182">
        <f t="shared" si="297"/>
        <v>0</v>
      </c>
      <c r="S998" s="182">
        <f t="shared" si="297"/>
        <v>0</v>
      </c>
      <c r="T998" s="178">
        <f t="shared" si="297"/>
        <v>0</v>
      </c>
      <c r="U998" s="182">
        <f t="shared" si="297"/>
        <v>0</v>
      </c>
      <c r="V998" s="183">
        <f t="shared" si="297"/>
        <v>0</v>
      </c>
      <c r="W998" s="46">
        <f>G998-SUM(H998:V998)</f>
        <v>0</v>
      </c>
      <c r="Y998"/>
      <c r="Z998"/>
    </row>
    <row r="999" spans="1:26" s="72" customFormat="1" outlineLevel="1" x14ac:dyDescent="0.2">
      <c r="A999" s="322"/>
      <c r="B999" s="25"/>
      <c r="C999" s="23"/>
      <c r="D999" s="23"/>
      <c r="E999" s="24"/>
      <c r="F999" s="176" t="s">
        <v>155</v>
      </c>
      <c r="G999" s="190">
        <f t="shared" ref="G999:V999" si="298">G139</f>
        <v>0</v>
      </c>
      <c r="H999" s="191">
        <f t="shared" si="298"/>
        <v>0</v>
      </c>
      <c r="I999" s="179">
        <f t="shared" si="298"/>
        <v>0</v>
      </c>
      <c r="J999" s="179">
        <f t="shared" si="298"/>
        <v>0</v>
      </c>
      <c r="K999" s="197">
        <f t="shared" si="298"/>
        <v>0</v>
      </c>
      <c r="L999" s="181">
        <f t="shared" si="298"/>
        <v>0</v>
      </c>
      <c r="M999" s="192">
        <f t="shared" si="298"/>
        <v>0</v>
      </c>
      <c r="N999" s="182">
        <f t="shared" si="298"/>
        <v>0</v>
      </c>
      <c r="O999" s="182">
        <f t="shared" si="298"/>
        <v>0</v>
      </c>
      <c r="P999" s="182">
        <f t="shared" si="298"/>
        <v>0</v>
      </c>
      <c r="Q999" s="182">
        <f t="shared" si="298"/>
        <v>0</v>
      </c>
      <c r="R999" s="182">
        <f t="shared" si="298"/>
        <v>0</v>
      </c>
      <c r="S999" s="182">
        <f t="shared" si="298"/>
        <v>0</v>
      </c>
      <c r="T999" s="178">
        <f t="shared" si="298"/>
        <v>0</v>
      </c>
      <c r="U999" s="182">
        <f t="shared" si="298"/>
        <v>0</v>
      </c>
      <c r="V999" s="183">
        <f t="shared" si="298"/>
        <v>0</v>
      </c>
      <c r="W999" s="46">
        <f>G999-SUM(H999:V999)</f>
        <v>0</v>
      </c>
      <c r="Y999"/>
      <c r="Z999"/>
    </row>
    <row r="1000" spans="1:26" s="72" customFormat="1" outlineLevel="1" x14ac:dyDescent="0.2">
      <c r="A1000" s="322"/>
      <c r="B1000" s="25"/>
      <c r="C1000" s="23"/>
      <c r="D1000" s="23"/>
      <c r="E1000" s="24"/>
      <c r="F1000" s="176" t="s">
        <v>156</v>
      </c>
      <c r="G1000" s="190">
        <f t="shared" ref="G1000:V1000" si="299">G140</f>
        <v>0</v>
      </c>
      <c r="H1000" s="191">
        <f t="shared" si="299"/>
        <v>0</v>
      </c>
      <c r="I1000" s="179">
        <f t="shared" si="299"/>
        <v>0</v>
      </c>
      <c r="J1000" s="179">
        <f t="shared" si="299"/>
        <v>0</v>
      </c>
      <c r="K1000" s="197">
        <f t="shared" si="299"/>
        <v>0</v>
      </c>
      <c r="L1000" s="181">
        <f t="shared" si="299"/>
        <v>0</v>
      </c>
      <c r="M1000" s="192">
        <f t="shared" si="299"/>
        <v>0</v>
      </c>
      <c r="N1000" s="182">
        <f t="shared" si="299"/>
        <v>0</v>
      </c>
      <c r="O1000" s="182">
        <f t="shared" si="299"/>
        <v>0</v>
      </c>
      <c r="P1000" s="182">
        <f t="shared" si="299"/>
        <v>0</v>
      </c>
      <c r="Q1000" s="182">
        <f t="shared" si="299"/>
        <v>0</v>
      </c>
      <c r="R1000" s="182">
        <f t="shared" si="299"/>
        <v>0</v>
      </c>
      <c r="S1000" s="182">
        <f t="shared" si="299"/>
        <v>0</v>
      </c>
      <c r="T1000" s="178">
        <f t="shared" si="299"/>
        <v>0</v>
      </c>
      <c r="U1000" s="182">
        <f t="shared" si="299"/>
        <v>0</v>
      </c>
      <c r="V1000" s="183">
        <f t="shared" si="299"/>
        <v>0</v>
      </c>
      <c r="W1000" s="46">
        <f>G1000-SUM(H1000:V1000)</f>
        <v>0</v>
      </c>
      <c r="Y1000"/>
      <c r="Z1000"/>
    </row>
    <row r="1001" spans="1:26" s="72" customFormat="1" outlineLevel="1" x14ac:dyDescent="0.2">
      <c r="A1001" s="322"/>
      <c r="B1001" s="25"/>
      <c r="C1001" s="23"/>
      <c r="D1001" s="23"/>
      <c r="E1001" s="24"/>
      <c r="F1001" s="176" t="s">
        <v>197</v>
      </c>
      <c r="G1001" s="190">
        <f t="shared" ref="G1001:V1001" si="300">G141</f>
        <v>0</v>
      </c>
      <c r="H1001" s="191">
        <f t="shared" si="300"/>
        <v>0</v>
      </c>
      <c r="I1001" s="179">
        <f t="shared" si="300"/>
        <v>0</v>
      </c>
      <c r="J1001" s="179">
        <f t="shared" si="300"/>
        <v>0</v>
      </c>
      <c r="K1001" s="197">
        <f t="shared" si="300"/>
        <v>0</v>
      </c>
      <c r="L1001" s="181">
        <f t="shared" si="300"/>
        <v>0</v>
      </c>
      <c r="M1001" s="192">
        <f t="shared" si="300"/>
        <v>0</v>
      </c>
      <c r="N1001" s="182">
        <f t="shared" si="300"/>
        <v>0</v>
      </c>
      <c r="O1001" s="182">
        <f t="shared" si="300"/>
        <v>0</v>
      </c>
      <c r="P1001" s="182">
        <f t="shared" si="300"/>
        <v>0</v>
      </c>
      <c r="Q1001" s="182">
        <f t="shared" si="300"/>
        <v>0</v>
      </c>
      <c r="R1001" s="182">
        <f t="shared" si="300"/>
        <v>0</v>
      </c>
      <c r="S1001" s="182">
        <f t="shared" si="300"/>
        <v>0</v>
      </c>
      <c r="T1001" s="178">
        <f t="shared" si="300"/>
        <v>0</v>
      </c>
      <c r="U1001" s="182">
        <f t="shared" si="300"/>
        <v>0</v>
      </c>
      <c r="V1001" s="183">
        <f t="shared" si="300"/>
        <v>0</v>
      </c>
      <c r="W1001" s="46">
        <f>G1001-SUM(H1001:V1001)</f>
        <v>0</v>
      </c>
      <c r="Y1001"/>
      <c r="Z1001"/>
    </row>
    <row r="1002" spans="1:26" s="72" customFormat="1" x14ac:dyDescent="0.2">
      <c r="A1002" s="322"/>
      <c r="B1002" s="25"/>
      <c r="C1002" s="23"/>
      <c r="D1002" s="23"/>
      <c r="E1002" s="24" t="s">
        <v>157</v>
      </c>
      <c r="F1002" s="24"/>
      <c r="G1002" s="69">
        <f t="shared" ref="G1002:W1002" si="301">SUBTOTAL(9,G1003:G1006)</f>
        <v>0</v>
      </c>
      <c r="H1002" s="70">
        <f t="shared" si="301"/>
        <v>0</v>
      </c>
      <c r="I1002" s="66">
        <f t="shared" si="301"/>
        <v>0</v>
      </c>
      <c r="J1002" s="66">
        <f t="shared" si="301"/>
        <v>0</v>
      </c>
      <c r="K1002" s="67">
        <f t="shared" si="301"/>
        <v>0</v>
      </c>
      <c r="L1002" s="34">
        <f t="shared" si="301"/>
        <v>0</v>
      </c>
      <c r="M1002" s="34">
        <f t="shared" si="301"/>
        <v>0</v>
      </c>
      <c r="N1002" s="34">
        <f t="shared" si="301"/>
        <v>0</v>
      </c>
      <c r="O1002" s="34">
        <f t="shared" si="301"/>
        <v>0</v>
      </c>
      <c r="P1002" s="34">
        <f t="shared" si="301"/>
        <v>0</v>
      </c>
      <c r="Q1002" s="34">
        <f t="shared" si="301"/>
        <v>0</v>
      </c>
      <c r="R1002" s="34">
        <f t="shared" si="301"/>
        <v>0</v>
      </c>
      <c r="S1002" s="34">
        <f t="shared" si="301"/>
        <v>0</v>
      </c>
      <c r="T1002" s="34">
        <f t="shared" si="301"/>
        <v>0</v>
      </c>
      <c r="U1002" s="34">
        <f t="shared" si="301"/>
        <v>0</v>
      </c>
      <c r="V1002" s="34">
        <f t="shared" si="301"/>
        <v>0</v>
      </c>
      <c r="W1002" s="33">
        <f t="shared" si="301"/>
        <v>0</v>
      </c>
      <c r="Y1002"/>
      <c r="Z1002"/>
    </row>
    <row r="1003" spans="1:26" s="72" customFormat="1" ht="12" customHeight="1" outlineLevel="1" x14ac:dyDescent="0.2">
      <c r="A1003" s="322"/>
      <c r="B1003" s="25"/>
      <c r="C1003" s="23"/>
      <c r="D1003" s="23"/>
      <c r="E1003" s="24"/>
      <c r="F1003" s="176" t="s">
        <v>158</v>
      </c>
      <c r="G1003" s="190">
        <f t="shared" ref="G1003:V1003" si="302">G143</f>
        <v>0</v>
      </c>
      <c r="H1003" s="191">
        <f t="shared" si="302"/>
        <v>0</v>
      </c>
      <c r="I1003" s="179">
        <f t="shared" si="302"/>
        <v>0</v>
      </c>
      <c r="J1003" s="179">
        <f t="shared" si="302"/>
        <v>0</v>
      </c>
      <c r="K1003" s="197">
        <f t="shared" si="302"/>
        <v>0</v>
      </c>
      <c r="L1003" s="181">
        <f t="shared" si="302"/>
        <v>0</v>
      </c>
      <c r="M1003" s="192">
        <f t="shared" si="302"/>
        <v>0</v>
      </c>
      <c r="N1003" s="182">
        <f t="shared" si="302"/>
        <v>0</v>
      </c>
      <c r="O1003" s="182">
        <f t="shared" si="302"/>
        <v>0</v>
      </c>
      <c r="P1003" s="182">
        <f t="shared" si="302"/>
        <v>0</v>
      </c>
      <c r="Q1003" s="182">
        <f t="shared" si="302"/>
        <v>0</v>
      </c>
      <c r="R1003" s="182">
        <f t="shared" si="302"/>
        <v>0</v>
      </c>
      <c r="S1003" s="182">
        <f t="shared" si="302"/>
        <v>0</v>
      </c>
      <c r="T1003" s="178">
        <f t="shared" si="302"/>
        <v>0</v>
      </c>
      <c r="U1003" s="182">
        <f t="shared" si="302"/>
        <v>0</v>
      </c>
      <c r="V1003" s="183">
        <f t="shared" si="302"/>
        <v>0</v>
      </c>
      <c r="W1003" s="46">
        <f t="shared" ref="W1003:W1011" si="303">G1003-SUM(H1003:V1003)</f>
        <v>0</v>
      </c>
      <c r="Y1003"/>
      <c r="Z1003"/>
    </row>
    <row r="1004" spans="1:26" s="72" customFormat="1" outlineLevel="1" x14ac:dyDescent="0.2">
      <c r="A1004" s="322"/>
      <c r="B1004" s="25"/>
      <c r="C1004" s="23"/>
      <c r="D1004" s="23"/>
      <c r="E1004" s="24"/>
      <c r="F1004" s="176" t="s">
        <v>159</v>
      </c>
      <c r="G1004" s="190">
        <f t="shared" ref="G1004:V1004" si="304">G144</f>
        <v>0</v>
      </c>
      <c r="H1004" s="191">
        <f t="shared" si="304"/>
        <v>0</v>
      </c>
      <c r="I1004" s="179">
        <f t="shared" si="304"/>
        <v>0</v>
      </c>
      <c r="J1004" s="179">
        <f t="shared" si="304"/>
        <v>0</v>
      </c>
      <c r="K1004" s="197">
        <f t="shared" si="304"/>
        <v>0</v>
      </c>
      <c r="L1004" s="181">
        <f t="shared" si="304"/>
        <v>0</v>
      </c>
      <c r="M1004" s="192">
        <f t="shared" si="304"/>
        <v>0</v>
      </c>
      <c r="N1004" s="182">
        <f t="shared" si="304"/>
        <v>0</v>
      </c>
      <c r="O1004" s="182">
        <f t="shared" si="304"/>
        <v>0</v>
      </c>
      <c r="P1004" s="182">
        <f t="shared" si="304"/>
        <v>0</v>
      </c>
      <c r="Q1004" s="182">
        <f t="shared" si="304"/>
        <v>0</v>
      </c>
      <c r="R1004" s="182">
        <f t="shared" si="304"/>
        <v>0</v>
      </c>
      <c r="S1004" s="182">
        <f t="shared" si="304"/>
        <v>0</v>
      </c>
      <c r="T1004" s="178">
        <f t="shared" si="304"/>
        <v>0</v>
      </c>
      <c r="U1004" s="182">
        <f t="shared" si="304"/>
        <v>0</v>
      </c>
      <c r="V1004" s="183">
        <f t="shared" si="304"/>
        <v>0</v>
      </c>
      <c r="W1004" s="46">
        <f t="shared" si="303"/>
        <v>0</v>
      </c>
      <c r="Y1004"/>
      <c r="Z1004"/>
    </row>
    <row r="1005" spans="1:26" s="72" customFormat="1" outlineLevel="1" x14ac:dyDescent="0.2">
      <c r="A1005" s="322"/>
      <c r="B1005" s="25"/>
      <c r="C1005" s="23"/>
      <c r="D1005" s="23"/>
      <c r="E1005" s="24"/>
      <c r="F1005" s="176" t="s">
        <v>160</v>
      </c>
      <c r="G1005" s="190">
        <f t="shared" ref="G1005:V1005" si="305">G145</f>
        <v>0</v>
      </c>
      <c r="H1005" s="191">
        <f t="shared" si="305"/>
        <v>0</v>
      </c>
      <c r="I1005" s="179">
        <f t="shared" si="305"/>
        <v>0</v>
      </c>
      <c r="J1005" s="179">
        <f t="shared" si="305"/>
        <v>0</v>
      </c>
      <c r="K1005" s="197">
        <f t="shared" si="305"/>
        <v>0</v>
      </c>
      <c r="L1005" s="181">
        <f t="shared" si="305"/>
        <v>0</v>
      </c>
      <c r="M1005" s="192">
        <f t="shared" si="305"/>
        <v>0</v>
      </c>
      <c r="N1005" s="182">
        <f t="shared" si="305"/>
        <v>0</v>
      </c>
      <c r="O1005" s="182">
        <f t="shared" si="305"/>
        <v>0</v>
      </c>
      <c r="P1005" s="182">
        <f t="shared" si="305"/>
        <v>0</v>
      </c>
      <c r="Q1005" s="182">
        <f t="shared" si="305"/>
        <v>0</v>
      </c>
      <c r="R1005" s="182">
        <f t="shared" si="305"/>
        <v>0</v>
      </c>
      <c r="S1005" s="182">
        <f t="shared" si="305"/>
        <v>0</v>
      </c>
      <c r="T1005" s="178">
        <f t="shared" si="305"/>
        <v>0</v>
      </c>
      <c r="U1005" s="182">
        <f t="shared" si="305"/>
        <v>0</v>
      </c>
      <c r="V1005" s="183">
        <f t="shared" si="305"/>
        <v>0</v>
      </c>
      <c r="W1005" s="46">
        <f t="shared" si="303"/>
        <v>0</v>
      </c>
      <c r="Y1005"/>
      <c r="Z1005"/>
    </row>
    <row r="1006" spans="1:26" s="72" customFormat="1" outlineLevel="1" x14ac:dyDescent="0.2">
      <c r="A1006" s="322"/>
      <c r="B1006" s="25"/>
      <c r="C1006" s="23"/>
      <c r="D1006" s="23"/>
      <c r="E1006" s="24"/>
      <c r="F1006" s="176" t="s">
        <v>198</v>
      </c>
      <c r="G1006" s="190">
        <f t="shared" ref="G1006:V1006" si="306">G146</f>
        <v>0</v>
      </c>
      <c r="H1006" s="191">
        <f t="shared" si="306"/>
        <v>0</v>
      </c>
      <c r="I1006" s="179">
        <f t="shared" si="306"/>
        <v>0</v>
      </c>
      <c r="J1006" s="179">
        <f t="shared" si="306"/>
        <v>0</v>
      </c>
      <c r="K1006" s="197">
        <f t="shared" si="306"/>
        <v>0</v>
      </c>
      <c r="L1006" s="181">
        <f t="shared" si="306"/>
        <v>0</v>
      </c>
      <c r="M1006" s="192">
        <f t="shared" si="306"/>
        <v>0</v>
      </c>
      <c r="N1006" s="182">
        <f t="shared" si="306"/>
        <v>0</v>
      </c>
      <c r="O1006" s="182">
        <f t="shared" si="306"/>
        <v>0</v>
      </c>
      <c r="P1006" s="182">
        <f t="shared" si="306"/>
        <v>0</v>
      </c>
      <c r="Q1006" s="182">
        <f t="shared" si="306"/>
        <v>0</v>
      </c>
      <c r="R1006" s="182">
        <f t="shared" si="306"/>
        <v>0</v>
      </c>
      <c r="S1006" s="182">
        <f t="shared" si="306"/>
        <v>0</v>
      </c>
      <c r="T1006" s="178">
        <f t="shared" si="306"/>
        <v>0</v>
      </c>
      <c r="U1006" s="182">
        <f t="shared" si="306"/>
        <v>0</v>
      </c>
      <c r="V1006" s="183">
        <f t="shared" si="306"/>
        <v>0</v>
      </c>
      <c r="W1006" s="46">
        <f t="shared" si="303"/>
        <v>0</v>
      </c>
      <c r="Y1006"/>
      <c r="Z1006"/>
    </row>
    <row r="1007" spans="1:26" s="72" customFormat="1" x14ac:dyDescent="0.2">
      <c r="A1007" s="322"/>
      <c r="B1007" s="25"/>
      <c r="C1007" s="23"/>
      <c r="D1007" s="23"/>
      <c r="E1007" s="24" t="s">
        <v>347</v>
      </c>
      <c r="F1007" s="24"/>
      <c r="G1007" s="69">
        <f t="shared" ref="G1007:W1007" si="307">SUBTOTAL(9,G1008:G1011)</f>
        <v>0</v>
      </c>
      <c r="H1007" s="70">
        <f t="shared" si="307"/>
        <v>0</v>
      </c>
      <c r="I1007" s="66">
        <f t="shared" si="307"/>
        <v>0</v>
      </c>
      <c r="J1007" s="66">
        <f t="shared" si="307"/>
        <v>0</v>
      </c>
      <c r="K1007" s="67">
        <f t="shared" si="307"/>
        <v>0</v>
      </c>
      <c r="L1007" s="34">
        <f t="shared" si="307"/>
        <v>0</v>
      </c>
      <c r="M1007" s="34">
        <f t="shared" si="307"/>
        <v>0</v>
      </c>
      <c r="N1007" s="34">
        <f t="shared" si="307"/>
        <v>0</v>
      </c>
      <c r="O1007" s="34">
        <f t="shared" si="307"/>
        <v>0</v>
      </c>
      <c r="P1007" s="34">
        <f t="shared" si="307"/>
        <v>0</v>
      </c>
      <c r="Q1007" s="34">
        <f t="shared" si="307"/>
        <v>0</v>
      </c>
      <c r="R1007" s="34">
        <f t="shared" si="307"/>
        <v>0</v>
      </c>
      <c r="S1007" s="34">
        <f t="shared" si="307"/>
        <v>0</v>
      </c>
      <c r="T1007" s="34">
        <f t="shared" si="307"/>
        <v>0</v>
      </c>
      <c r="U1007" s="34">
        <f t="shared" si="307"/>
        <v>0</v>
      </c>
      <c r="V1007" s="34">
        <f t="shared" si="307"/>
        <v>0</v>
      </c>
      <c r="W1007" s="33">
        <f t="shared" si="307"/>
        <v>0</v>
      </c>
      <c r="Y1007"/>
      <c r="Z1007"/>
    </row>
    <row r="1008" spans="1:26" s="72" customFormat="1" outlineLevel="1" x14ac:dyDescent="0.2">
      <c r="A1008" s="322"/>
      <c r="B1008" s="25"/>
      <c r="C1008" s="23"/>
      <c r="D1008" s="23"/>
      <c r="E1008" s="24"/>
      <c r="F1008" s="176" t="s">
        <v>327</v>
      </c>
      <c r="G1008" s="190">
        <f t="shared" ref="G1008:V1008" si="308">G148</f>
        <v>0</v>
      </c>
      <c r="H1008" s="191">
        <f t="shared" si="308"/>
        <v>0</v>
      </c>
      <c r="I1008" s="179">
        <f t="shared" si="308"/>
        <v>0</v>
      </c>
      <c r="J1008" s="179">
        <f t="shared" si="308"/>
        <v>0</v>
      </c>
      <c r="K1008" s="197">
        <f t="shared" si="308"/>
        <v>0</v>
      </c>
      <c r="L1008" s="181">
        <f t="shared" si="308"/>
        <v>0</v>
      </c>
      <c r="M1008" s="192">
        <f t="shared" si="308"/>
        <v>0</v>
      </c>
      <c r="N1008" s="182">
        <f t="shared" si="308"/>
        <v>0</v>
      </c>
      <c r="O1008" s="182">
        <f t="shared" si="308"/>
        <v>0</v>
      </c>
      <c r="P1008" s="182">
        <f t="shared" si="308"/>
        <v>0</v>
      </c>
      <c r="Q1008" s="182">
        <f t="shared" si="308"/>
        <v>0</v>
      </c>
      <c r="R1008" s="182">
        <f t="shared" si="308"/>
        <v>0</v>
      </c>
      <c r="S1008" s="182">
        <f t="shared" si="308"/>
        <v>0</v>
      </c>
      <c r="T1008" s="178">
        <f t="shared" si="308"/>
        <v>0</v>
      </c>
      <c r="U1008" s="182">
        <f t="shared" si="308"/>
        <v>0</v>
      </c>
      <c r="V1008" s="183">
        <f t="shared" si="308"/>
        <v>0</v>
      </c>
      <c r="W1008" s="46">
        <f t="shared" si="303"/>
        <v>0</v>
      </c>
      <c r="Y1008"/>
      <c r="Z1008"/>
    </row>
    <row r="1009" spans="1:26" s="72" customFormat="1" outlineLevel="1" x14ac:dyDescent="0.2">
      <c r="A1009" s="322"/>
      <c r="B1009" s="25"/>
      <c r="C1009" s="23"/>
      <c r="D1009" s="23"/>
      <c r="E1009" s="24"/>
      <c r="F1009" s="176" t="s">
        <v>328</v>
      </c>
      <c r="G1009" s="190">
        <f t="shared" ref="G1009:V1009" si="309">G149</f>
        <v>0</v>
      </c>
      <c r="H1009" s="191">
        <f t="shared" si="309"/>
        <v>0</v>
      </c>
      <c r="I1009" s="179">
        <f t="shared" si="309"/>
        <v>0</v>
      </c>
      <c r="J1009" s="179">
        <f t="shared" si="309"/>
        <v>0</v>
      </c>
      <c r="K1009" s="197">
        <f t="shared" si="309"/>
        <v>0</v>
      </c>
      <c r="L1009" s="181">
        <f t="shared" si="309"/>
        <v>0</v>
      </c>
      <c r="M1009" s="192">
        <f t="shared" si="309"/>
        <v>0</v>
      </c>
      <c r="N1009" s="182">
        <f t="shared" si="309"/>
        <v>0</v>
      </c>
      <c r="O1009" s="182">
        <f t="shared" si="309"/>
        <v>0</v>
      </c>
      <c r="P1009" s="182">
        <f t="shared" si="309"/>
        <v>0</v>
      </c>
      <c r="Q1009" s="182">
        <f t="shared" si="309"/>
        <v>0</v>
      </c>
      <c r="R1009" s="182">
        <f t="shared" si="309"/>
        <v>0</v>
      </c>
      <c r="S1009" s="182">
        <f t="shared" si="309"/>
        <v>0</v>
      </c>
      <c r="T1009" s="178">
        <f t="shared" si="309"/>
        <v>0</v>
      </c>
      <c r="U1009" s="182">
        <f t="shared" si="309"/>
        <v>0</v>
      </c>
      <c r="V1009" s="183">
        <f t="shared" si="309"/>
        <v>0</v>
      </c>
      <c r="W1009" s="46">
        <f t="shared" si="303"/>
        <v>0</v>
      </c>
      <c r="Y1009"/>
      <c r="Z1009"/>
    </row>
    <row r="1010" spans="1:26" s="72" customFormat="1" outlineLevel="1" x14ac:dyDescent="0.2">
      <c r="A1010" s="322"/>
      <c r="B1010" s="25"/>
      <c r="C1010" s="23"/>
      <c r="D1010" s="23"/>
      <c r="E1010" s="24"/>
      <c r="F1010" s="176" t="s">
        <v>329</v>
      </c>
      <c r="G1010" s="190">
        <f t="shared" ref="G1010:V1010" si="310">G150</f>
        <v>0</v>
      </c>
      <c r="H1010" s="191">
        <f t="shared" si="310"/>
        <v>0</v>
      </c>
      <c r="I1010" s="179">
        <f t="shared" si="310"/>
        <v>0</v>
      </c>
      <c r="J1010" s="179">
        <f t="shared" si="310"/>
        <v>0</v>
      </c>
      <c r="K1010" s="197">
        <f t="shared" si="310"/>
        <v>0</v>
      </c>
      <c r="L1010" s="181">
        <f t="shared" si="310"/>
        <v>0</v>
      </c>
      <c r="M1010" s="192">
        <f t="shared" si="310"/>
        <v>0</v>
      </c>
      <c r="N1010" s="182">
        <f t="shared" si="310"/>
        <v>0</v>
      </c>
      <c r="O1010" s="182">
        <f t="shared" si="310"/>
        <v>0</v>
      </c>
      <c r="P1010" s="182">
        <f t="shared" si="310"/>
        <v>0</v>
      </c>
      <c r="Q1010" s="182">
        <f t="shared" si="310"/>
        <v>0</v>
      </c>
      <c r="R1010" s="182">
        <f t="shared" si="310"/>
        <v>0</v>
      </c>
      <c r="S1010" s="182">
        <f t="shared" si="310"/>
        <v>0</v>
      </c>
      <c r="T1010" s="178">
        <f t="shared" si="310"/>
        <v>0</v>
      </c>
      <c r="U1010" s="182">
        <f t="shared" si="310"/>
        <v>0</v>
      </c>
      <c r="V1010" s="183">
        <f t="shared" si="310"/>
        <v>0</v>
      </c>
      <c r="W1010" s="46">
        <f t="shared" si="303"/>
        <v>0</v>
      </c>
      <c r="Y1010"/>
      <c r="Z1010"/>
    </row>
    <row r="1011" spans="1:26" s="72" customFormat="1" outlineLevel="1" x14ac:dyDescent="0.2">
      <c r="A1011" s="322"/>
      <c r="B1011" s="25"/>
      <c r="C1011" s="23"/>
      <c r="D1011" s="23"/>
      <c r="E1011" s="24"/>
      <c r="F1011" s="176" t="s">
        <v>330</v>
      </c>
      <c r="G1011" s="190">
        <f t="shared" ref="G1011:V1011" si="311">G151</f>
        <v>0</v>
      </c>
      <c r="H1011" s="191">
        <f t="shared" si="311"/>
        <v>0</v>
      </c>
      <c r="I1011" s="179">
        <f t="shared" si="311"/>
        <v>0</v>
      </c>
      <c r="J1011" s="179">
        <f t="shared" si="311"/>
        <v>0</v>
      </c>
      <c r="K1011" s="197">
        <f t="shared" si="311"/>
        <v>0</v>
      </c>
      <c r="L1011" s="181">
        <f t="shared" si="311"/>
        <v>0</v>
      </c>
      <c r="M1011" s="192">
        <f t="shared" si="311"/>
        <v>0</v>
      </c>
      <c r="N1011" s="182">
        <f t="shared" si="311"/>
        <v>0</v>
      </c>
      <c r="O1011" s="182">
        <f t="shared" si="311"/>
        <v>0</v>
      </c>
      <c r="P1011" s="182">
        <f t="shared" si="311"/>
        <v>0</v>
      </c>
      <c r="Q1011" s="182">
        <f t="shared" si="311"/>
        <v>0</v>
      </c>
      <c r="R1011" s="182">
        <f t="shared" si="311"/>
        <v>0</v>
      </c>
      <c r="S1011" s="182">
        <f t="shared" si="311"/>
        <v>0</v>
      </c>
      <c r="T1011" s="178">
        <f t="shared" si="311"/>
        <v>0</v>
      </c>
      <c r="U1011" s="182">
        <f t="shared" si="311"/>
        <v>0</v>
      </c>
      <c r="V1011" s="183">
        <f t="shared" si="311"/>
        <v>0</v>
      </c>
      <c r="W1011" s="46">
        <f t="shared" si="303"/>
        <v>0</v>
      </c>
      <c r="Y1011"/>
      <c r="Z1011"/>
    </row>
    <row r="1012" spans="1:26" s="72" customFormat="1" x14ac:dyDescent="0.2">
      <c r="A1012" s="322"/>
      <c r="B1012" s="25"/>
      <c r="C1012" s="23"/>
      <c r="D1012" s="23" t="s">
        <v>53</v>
      </c>
      <c r="E1012" s="24"/>
      <c r="F1012" s="24"/>
      <c r="G1012" s="69"/>
      <c r="H1012" s="66"/>
      <c r="I1012" s="66"/>
      <c r="J1012" s="66"/>
      <c r="K1012" s="67"/>
      <c r="L1012" s="51"/>
      <c r="M1012" s="34"/>
      <c r="N1012" s="34"/>
      <c r="O1012" s="34"/>
      <c r="P1012" s="34"/>
      <c r="Q1012" s="34"/>
      <c r="R1012" s="34"/>
      <c r="S1012" s="34"/>
      <c r="T1012" s="34"/>
      <c r="U1012" s="34"/>
      <c r="V1012" s="37"/>
      <c r="W1012" s="33"/>
      <c r="Y1012"/>
      <c r="Z1012"/>
    </row>
    <row r="1013" spans="1:26" s="72" customFormat="1" x14ac:dyDescent="0.2">
      <c r="A1013" s="322"/>
      <c r="B1013" s="25"/>
      <c r="C1013" s="23"/>
      <c r="D1013" s="23"/>
      <c r="E1013" s="64" t="s">
        <v>54</v>
      </c>
      <c r="F1013" s="24"/>
      <c r="G1013" s="69">
        <f t="shared" ref="G1013:W1013" si="312">SUBTOTAL(9,G1014:G1016)</f>
        <v>0</v>
      </c>
      <c r="H1013" s="70">
        <f t="shared" si="312"/>
        <v>0</v>
      </c>
      <c r="I1013" s="66">
        <f t="shared" si="312"/>
        <v>0</v>
      </c>
      <c r="J1013" s="66">
        <f t="shared" si="312"/>
        <v>0</v>
      </c>
      <c r="K1013" s="67">
        <f t="shared" si="312"/>
        <v>0</v>
      </c>
      <c r="L1013" s="34">
        <f t="shared" si="312"/>
        <v>0</v>
      </c>
      <c r="M1013" s="34">
        <f t="shared" si="312"/>
        <v>0</v>
      </c>
      <c r="N1013" s="34">
        <f t="shared" si="312"/>
        <v>0</v>
      </c>
      <c r="O1013" s="34">
        <f t="shared" si="312"/>
        <v>0</v>
      </c>
      <c r="P1013" s="34">
        <f t="shared" si="312"/>
        <v>0</v>
      </c>
      <c r="Q1013" s="34">
        <f t="shared" si="312"/>
        <v>0</v>
      </c>
      <c r="R1013" s="34">
        <f t="shared" si="312"/>
        <v>0</v>
      </c>
      <c r="S1013" s="34">
        <f t="shared" si="312"/>
        <v>0</v>
      </c>
      <c r="T1013" s="34">
        <f t="shared" si="312"/>
        <v>0</v>
      </c>
      <c r="U1013" s="34">
        <f t="shared" si="312"/>
        <v>0</v>
      </c>
      <c r="V1013" s="34">
        <f t="shared" si="312"/>
        <v>0</v>
      </c>
      <c r="W1013" s="33">
        <f t="shared" si="312"/>
        <v>0</v>
      </c>
      <c r="Y1013"/>
      <c r="Z1013"/>
    </row>
    <row r="1014" spans="1:26" s="72" customFormat="1" outlineLevel="1" x14ac:dyDescent="0.2">
      <c r="A1014" s="322"/>
      <c r="B1014" s="25"/>
      <c r="C1014" s="23"/>
      <c r="D1014" s="23"/>
      <c r="E1014" s="64"/>
      <c r="F1014" s="176" t="s">
        <v>55</v>
      </c>
      <c r="G1014" s="190">
        <f t="shared" ref="G1014:V1014" si="313">G154</f>
        <v>0</v>
      </c>
      <c r="H1014" s="191">
        <f t="shared" si="313"/>
        <v>0</v>
      </c>
      <c r="I1014" s="179">
        <f t="shared" si="313"/>
        <v>0</v>
      </c>
      <c r="J1014" s="179">
        <f t="shared" si="313"/>
        <v>0</v>
      </c>
      <c r="K1014" s="197">
        <f t="shared" si="313"/>
        <v>0</v>
      </c>
      <c r="L1014" s="181">
        <f t="shared" si="313"/>
        <v>0</v>
      </c>
      <c r="M1014" s="192">
        <f t="shared" si="313"/>
        <v>0</v>
      </c>
      <c r="N1014" s="182">
        <f t="shared" si="313"/>
        <v>0</v>
      </c>
      <c r="O1014" s="182">
        <f t="shared" si="313"/>
        <v>0</v>
      </c>
      <c r="P1014" s="182">
        <f t="shared" si="313"/>
        <v>0</v>
      </c>
      <c r="Q1014" s="182">
        <f t="shared" si="313"/>
        <v>0</v>
      </c>
      <c r="R1014" s="182">
        <f t="shared" si="313"/>
        <v>0</v>
      </c>
      <c r="S1014" s="182">
        <f t="shared" si="313"/>
        <v>0</v>
      </c>
      <c r="T1014" s="178">
        <f t="shared" si="313"/>
        <v>0</v>
      </c>
      <c r="U1014" s="182">
        <f t="shared" si="313"/>
        <v>0</v>
      </c>
      <c r="V1014" s="183">
        <f t="shared" si="313"/>
        <v>0</v>
      </c>
      <c r="W1014" s="46">
        <f>G1014-SUM(H1014:V1014)</f>
        <v>0</v>
      </c>
      <c r="Y1014"/>
      <c r="Z1014"/>
    </row>
    <row r="1015" spans="1:26" s="72" customFormat="1" outlineLevel="1" x14ac:dyDescent="0.2">
      <c r="A1015" s="322"/>
      <c r="B1015" s="25"/>
      <c r="C1015" s="23"/>
      <c r="D1015" s="23"/>
      <c r="E1015" s="24"/>
      <c r="F1015" s="176" t="s">
        <v>161</v>
      </c>
      <c r="G1015" s="190">
        <f t="shared" ref="G1015:V1015" si="314">G155</f>
        <v>0</v>
      </c>
      <c r="H1015" s="191">
        <f t="shared" si="314"/>
        <v>0</v>
      </c>
      <c r="I1015" s="179">
        <f t="shared" si="314"/>
        <v>0</v>
      </c>
      <c r="J1015" s="179">
        <f t="shared" si="314"/>
        <v>0</v>
      </c>
      <c r="K1015" s="197">
        <f t="shared" si="314"/>
        <v>0</v>
      </c>
      <c r="L1015" s="181">
        <f t="shared" si="314"/>
        <v>0</v>
      </c>
      <c r="M1015" s="192">
        <f t="shared" si="314"/>
        <v>0</v>
      </c>
      <c r="N1015" s="182">
        <f t="shared" si="314"/>
        <v>0</v>
      </c>
      <c r="O1015" s="182">
        <f t="shared" si="314"/>
        <v>0</v>
      </c>
      <c r="P1015" s="182">
        <f t="shared" si="314"/>
        <v>0</v>
      </c>
      <c r="Q1015" s="182">
        <f t="shared" si="314"/>
        <v>0</v>
      </c>
      <c r="R1015" s="182">
        <f t="shared" si="314"/>
        <v>0</v>
      </c>
      <c r="S1015" s="182">
        <f t="shared" si="314"/>
        <v>0</v>
      </c>
      <c r="T1015" s="178">
        <f t="shared" si="314"/>
        <v>0</v>
      </c>
      <c r="U1015" s="182">
        <f t="shared" si="314"/>
        <v>0</v>
      </c>
      <c r="V1015" s="183">
        <f t="shared" si="314"/>
        <v>0</v>
      </c>
      <c r="W1015" s="46">
        <f>G1015-SUM(H1015:V1015)</f>
        <v>0</v>
      </c>
      <c r="Y1015"/>
      <c r="Z1015"/>
    </row>
    <row r="1016" spans="1:26" s="72" customFormat="1" outlineLevel="1" x14ac:dyDescent="0.2">
      <c r="A1016" s="322"/>
      <c r="B1016" s="25"/>
      <c r="C1016" s="23"/>
      <c r="D1016" s="23"/>
      <c r="E1016" s="24"/>
      <c r="F1016" s="176" t="s">
        <v>331</v>
      </c>
      <c r="G1016" s="190">
        <f t="shared" ref="G1016:V1016" si="315">G156</f>
        <v>0</v>
      </c>
      <c r="H1016" s="191">
        <f t="shared" si="315"/>
        <v>0</v>
      </c>
      <c r="I1016" s="179">
        <f t="shared" si="315"/>
        <v>0</v>
      </c>
      <c r="J1016" s="179">
        <f t="shared" si="315"/>
        <v>0</v>
      </c>
      <c r="K1016" s="197">
        <f t="shared" si="315"/>
        <v>0</v>
      </c>
      <c r="L1016" s="181">
        <f t="shared" si="315"/>
        <v>0</v>
      </c>
      <c r="M1016" s="192">
        <f t="shared" si="315"/>
        <v>0</v>
      </c>
      <c r="N1016" s="182">
        <f t="shared" si="315"/>
        <v>0</v>
      </c>
      <c r="O1016" s="182">
        <f t="shared" si="315"/>
        <v>0</v>
      </c>
      <c r="P1016" s="182">
        <f t="shared" si="315"/>
        <v>0</v>
      </c>
      <c r="Q1016" s="182">
        <f t="shared" si="315"/>
        <v>0</v>
      </c>
      <c r="R1016" s="182">
        <f t="shared" si="315"/>
        <v>0</v>
      </c>
      <c r="S1016" s="182">
        <f t="shared" si="315"/>
        <v>0</v>
      </c>
      <c r="T1016" s="182">
        <f t="shared" si="315"/>
        <v>0</v>
      </c>
      <c r="U1016" s="182">
        <f t="shared" si="315"/>
        <v>0</v>
      </c>
      <c r="V1016" s="183">
        <f t="shared" si="315"/>
        <v>0</v>
      </c>
      <c r="W1016" s="46">
        <f>G1016-SUM(H1016:V1016)</f>
        <v>0</v>
      </c>
      <c r="Y1016"/>
      <c r="Z1016"/>
    </row>
    <row r="1017" spans="1:26" s="72" customFormat="1" x14ac:dyDescent="0.2">
      <c r="A1017" s="322"/>
      <c r="B1017" s="25"/>
      <c r="C1017" s="23"/>
      <c r="D1017" s="23"/>
      <c r="E1017" s="24" t="s">
        <v>56</v>
      </c>
      <c r="F1017" s="24"/>
      <c r="G1017" s="69">
        <f t="shared" ref="G1017:W1017" si="316">SUBTOTAL(9,G1018:G1020)</f>
        <v>0</v>
      </c>
      <c r="H1017" s="70">
        <f t="shared" si="316"/>
        <v>0</v>
      </c>
      <c r="I1017" s="66">
        <f t="shared" si="316"/>
        <v>0</v>
      </c>
      <c r="J1017" s="66">
        <f t="shared" si="316"/>
        <v>0</v>
      </c>
      <c r="K1017" s="67">
        <f t="shared" si="316"/>
        <v>0</v>
      </c>
      <c r="L1017" s="34">
        <f t="shared" si="316"/>
        <v>0</v>
      </c>
      <c r="M1017" s="34">
        <f t="shared" si="316"/>
        <v>0</v>
      </c>
      <c r="N1017" s="34">
        <f t="shared" si="316"/>
        <v>0</v>
      </c>
      <c r="O1017" s="34">
        <f t="shared" si="316"/>
        <v>0</v>
      </c>
      <c r="P1017" s="34">
        <f t="shared" si="316"/>
        <v>0</v>
      </c>
      <c r="Q1017" s="34">
        <f t="shared" si="316"/>
        <v>0</v>
      </c>
      <c r="R1017" s="34">
        <f t="shared" si="316"/>
        <v>0</v>
      </c>
      <c r="S1017" s="34">
        <f t="shared" si="316"/>
        <v>0</v>
      </c>
      <c r="T1017" s="34">
        <f t="shared" si="316"/>
        <v>0</v>
      </c>
      <c r="U1017" s="34">
        <f t="shared" si="316"/>
        <v>0</v>
      </c>
      <c r="V1017" s="34">
        <f t="shared" si="316"/>
        <v>0</v>
      </c>
      <c r="W1017" s="33">
        <f t="shared" si="316"/>
        <v>0</v>
      </c>
      <c r="Y1017"/>
      <c r="Z1017"/>
    </row>
    <row r="1018" spans="1:26" s="72" customFormat="1" outlineLevel="1" x14ac:dyDescent="0.2">
      <c r="A1018" s="322"/>
      <c r="B1018" s="25"/>
      <c r="C1018" s="23"/>
      <c r="D1018" s="23"/>
      <c r="E1018" s="24"/>
      <c r="F1018" s="176" t="s">
        <v>162</v>
      </c>
      <c r="G1018" s="190">
        <f t="shared" ref="G1018:V1018" si="317">G158</f>
        <v>0</v>
      </c>
      <c r="H1018" s="191">
        <f t="shared" si="317"/>
        <v>0</v>
      </c>
      <c r="I1018" s="179">
        <f t="shared" si="317"/>
        <v>0</v>
      </c>
      <c r="J1018" s="179">
        <f t="shared" si="317"/>
        <v>0</v>
      </c>
      <c r="K1018" s="197">
        <f t="shared" si="317"/>
        <v>0</v>
      </c>
      <c r="L1018" s="181">
        <f t="shared" si="317"/>
        <v>0</v>
      </c>
      <c r="M1018" s="192">
        <f t="shared" si="317"/>
        <v>0</v>
      </c>
      <c r="N1018" s="182">
        <f t="shared" si="317"/>
        <v>0</v>
      </c>
      <c r="O1018" s="182">
        <f t="shared" si="317"/>
        <v>0</v>
      </c>
      <c r="P1018" s="182">
        <f t="shared" si="317"/>
        <v>0</v>
      </c>
      <c r="Q1018" s="182">
        <f t="shared" si="317"/>
        <v>0</v>
      </c>
      <c r="R1018" s="182">
        <f t="shared" si="317"/>
        <v>0</v>
      </c>
      <c r="S1018" s="182">
        <f t="shared" si="317"/>
        <v>0</v>
      </c>
      <c r="T1018" s="178">
        <f t="shared" si="317"/>
        <v>0</v>
      </c>
      <c r="U1018" s="182">
        <f t="shared" si="317"/>
        <v>0</v>
      </c>
      <c r="V1018" s="183">
        <f t="shared" si="317"/>
        <v>0</v>
      </c>
      <c r="W1018" s="46">
        <f>G1018-SUM(H1018:V1018)</f>
        <v>0</v>
      </c>
      <c r="Y1018"/>
      <c r="Z1018"/>
    </row>
    <row r="1019" spans="1:26" s="72" customFormat="1" outlineLevel="1" x14ac:dyDescent="0.2">
      <c r="A1019" s="322"/>
      <c r="B1019" s="25"/>
      <c r="C1019" s="23"/>
      <c r="D1019" s="23"/>
      <c r="E1019" s="24"/>
      <c r="F1019" s="176" t="s">
        <v>163</v>
      </c>
      <c r="G1019" s="190">
        <f t="shared" ref="G1019:V1019" si="318">G159</f>
        <v>0</v>
      </c>
      <c r="H1019" s="191">
        <f t="shared" si="318"/>
        <v>0</v>
      </c>
      <c r="I1019" s="179">
        <f t="shared" si="318"/>
        <v>0</v>
      </c>
      <c r="J1019" s="179">
        <f t="shared" si="318"/>
        <v>0</v>
      </c>
      <c r="K1019" s="197">
        <f t="shared" si="318"/>
        <v>0</v>
      </c>
      <c r="L1019" s="181">
        <f t="shared" si="318"/>
        <v>0</v>
      </c>
      <c r="M1019" s="192">
        <f t="shared" si="318"/>
        <v>0</v>
      </c>
      <c r="N1019" s="182">
        <f t="shared" si="318"/>
        <v>0</v>
      </c>
      <c r="O1019" s="182">
        <f t="shared" si="318"/>
        <v>0</v>
      </c>
      <c r="P1019" s="182">
        <f t="shared" si="318"/>
        <v>0</v>
      </c>
      <c r="Q1019" s="182">
        <f t="shared" si="318"/>
        <v>0</v>
      </c>
      <c r="R1019" s="182">
        <f t="shared" si="318"/>
        <v>0</v>
      </c>
      <c r="S1019" s="182">
        <f t="shared" si="318"/>
        <v>0</v>
      </c>
      <c r="T1019" s="178">
        <f t="shared" si="318"/>
        <v>0</v>
      </c>
      <c r="U1019" s="182">
        <f t="shared" si="318"/>
        <v>0</v>
      </c>
      <c r="V1019" s="183">
        <f t="shared" si="318"/>
        <v>0</v>
      </c>
      <c r="W1019" s="46">
        <f>G1019-SUM(H1019:V1019)</f>
        <v>0</v>
      </c>
      <c r="Y1019"/>
      <c r="Z1019"/>
    </row>
    <row r="1020" spans="1:26" s="72" customFormat="1" outlineLevel="1" x14ac:dyDescent="0.2">
      <c r="A1020" s="322"/>
      <c r="B1020" s="25"/>
      <c r="C1020" s="23"/>
      <c r="D1020" s="23"/>
      <c r="E1020" s="24"/>
      <c r="F1020" s="176" t="s">
        <v>332</v>
      </c>
      <c r="G1020" s="190">
        <f t="shared" ref="G1020:V1020" si="319">G160</f>
        <v>0</v>
      </c>
      <c r="H1020" s="191">
        <f t="shared" si="319"/>
        <v>0</v>
      </c>
      <c r="I1020" s="179">
        <f t="shared" si="319"/>
        <v>0</v>
      </c>
      <c r="J1020" s="179">
        <f t="shared" si="319"/>
        <v>0</v>
      </c>
      <c r="K1020" s="197">
        <f t="shared" si="319"/>
        <v>0</v>
      </c>
      <c r="L1020" s="181">
        <f t="shared" si="319"/>
        <v>0</v>
      </c>
      <c r="M1020" s="192">
        <f t="shared" si="319"/>
        <v>0</v>
      </c>
      <c r="N1020" s="182">
        <f t="shared" si="319"/>
        <v>0</v>
      </c>
      <c r="O1020" s="182">
        <f t="shared" si="319"/>
        <v>0</v>
      </c>
      <c r="P1020" s="182">
        <f t="shared" si="319"/>
        <v>0</v>
      </c>
      <c r="Q1020" s="182">
        <f t="shared" si="319"/>
        <v>0</v>
      </c>
      <c r="R1020" s="182">
        <f t="shared" si="319"/>
        <v>0</v>
      </c>
      <c r="S1020" s="182">
        <f t="shared" si="319"/>
        <v>0</v>
      </c>
      <c r="T1020" s="178">
        <f t="shared" si="319"/>
        <v>0</v>
      </c>
      <c r="U1020" s="182">
        <f t="shared" si="319"/>
        <v>0</v>
      </c>
      <c r="V1020" s="183">
        <f t="shared" si="319"/>
        <v>0</v>
      </c>
      <c r="W1020" s="46">
        <f>G1020-SUM(H1020:V1020)</f>
        <v>0</v>
      </c>
      <c r="Y1020"/>
      <c r="Z1020"/>
    </row>
    <row r="1021" spans="1:26" s="72" customFormat="1" x14ac:dyDescent="0.2">
      <c r="A1021" s="322"/>
      <c r="B1021" s="25"/>
      <c r="C1021" s="23"/>
      <c r="D1021" s="23"/>
      <c r="E1021" s="24" t="s">
        <v>57</v>
      </c>
      <c r="F1021" s="24"/>
      <c r="G1021" s="69">
        <f t="shared" ref="G1021:W1021" si="320">SUBTOTAL(9,G1022:G1024)</f>
        <v>0</v>
      </c>
      <c r="H1021" s="70">
        <f t="shared" si="320"/>
        <v>0</v>
      </c>
      <c r="I1021" s="66">
        <f t="shared" si="320"/>
        <v>0</v>
      </c>
      <c r="J1021" s="66">
        <f t="shared" si="320"/>
        <v>0</v>
      </c>
      <c r="K1021" s="67">
        <f t="shared" si="320"/>
        <v>0</v>
      </c>
      <c r="L1021" s="34">
        <f t="shared" si="320"/>
        <v>0</v>
      </c>
      <c r="M1021" s="34">
        <f t="shared" si="320"/>
        <v>0</v>
      </c>
      <c r="N1021" s="34">
        <f t="shared" si="320"/>
        <v>0</v>
      </c>
      <c r="O1021" s="34">
        <f t="shared" si="320"/>
        <v>0</v>
      </c>
      <c r="P1021" s="34">
        <f t="shared" si="320"/>
        <v>0</v>
      </c>
      <c r="Q1021" s="34">
        <f t="shared" si="320"/>
        <v>0</v>
      </c>
      <c r="R1021" s="34">
        <f t="shared" si="320"/>
        <v>0</v>
      </c>
      <c r="S1021" s="34">
        <f t="shared" si="320"/>
        <v>0</v>
      </c>
      <c r="T1021" s="34">
        <f t="shared" si="320"/>
        <v>0</v>
      </c>
      <c r="U1021" s="34">
        <f t="shared" si="320"/>
        <v>0</v>
      </c>
      <c r="V1021" s="34">
        <f t="shared" si="320"/>
        <v>0</v>
      </c>
      <c r="W1021" s="33">
        <f t="shared" si="320"/>
        <v>0</v>
      </c>
      <c r="Y1021"/>
      <c r="Z1021"/>
    </row>
    <row r="1022" spans="1:26" s="72" customFormat="1" outlineLevel="1" x14ac:dyDescent="0.2">
      <c r="A1022" s="322"/>
      <c r="B1022" s="25"/>
      <c r="C1022" s="23"/>
      <c r="D1022" s="23"/>
      <c r="E1022" s="24"/>
      <c r="F1022" s="176" t="s">
        <v>164</v>
      </c>
      <c r="G1022" s="190">
        <f t="shared" ref="G1022:V1022" si="321">G162</f>
        <v>0</v>
      </c>
      <c r="H1022" s="191">
        <f t="shared" si="321"/>
        <v>0</v>
      </c>
      <c r="I1022" s="179">
        <f t="shared" si="321"/>
        <v>0</v>
      </c>
      <c r="J1022" s="179">
        <f t="shared" si="321"/>
        <v>0</v>
      </c>
      <c r="K1022" s="197">
        <f t="shared" si="321"/>
        <v>0</v>
      </c>
      <c r="L1022" s="181">
        <f t="shared" si="321"/>
        <v>0</v>
      </c>
      <c r="M1022" s="192">
        <f t="shared" si="321"/>
        <v>0</v>
      </c>
      <c r="N1022" s="182">
        <f t="shared" si="321"/>
        <v>0</v>
      </c>
      <c r="O1022" s="182">
        <f t="shared" si="321"/>
        <v>0</v>
      </c>
      <c r="P1022" s="182">
        <f t="shared" si="321"/>
        <v>0</v>
      </c>
      <c r="Q1022" s="182">
        <f t="shared" si="321"/>
        <v>0</v>
      </c>
      <c r="R1022" s="182">
        <f t="shared" si="321"/>
        <v>0</v>
      </c>
      <c r="S1022" s="182">
        <f t="shared" si="321"/>
        <v>0</v>
      </c>
      <c r="T1022" s="178">
        <f t="shared" si="321"/>
        <v>0</v>
      </c>
      <c r="U1022" s="182">
        <f t="shared" si="321"/>
        <v>0</v>
      </c>
      <c r="V1022" s="183">
        <f t="shared" si="321"/>
        <v>0</v>
      </c>
      <c r="W1022" s="46">
        <f>G1022-SUM(H1022:V1022)</f>
        <v>0</v>
      </c>
      <c r="Y1022"/>
      <c r="Z1022"/>
    </row>
    <row r="1023" spans="1:26" s="72" customFormat="1" outlineLevel="1" x14ac:dyDescent="0.2">
      <c r="A1023" s="322"/>
      <c r="B1023" s="25"/>
      <c r="C1023" s="23"/>
      <c r="D1023" s="23"/>
      <c r="E1023" s="24"/>
      <c r="F1023" s="176" t="s">
        <v>165</v>
      </c>
      <c r="G1023" s="190">
        <f t="shared" ref="G1023:V1023" si="322">G163</f>
        <v>0</v>
      </c>
      <c r="H1023" s="191">
        <f t="shared" si="322"/>
        <v>0</v>
      </c>
      <c r="I1023" s="179">
        <f t="shared" si="322"/>
        <v>0</v>
      </c>
      <c r="J1023" s="179">
        <f t="shared" si="322"/>
        <v>0</v>
      </c>
      <c r="K1023" s="197">
        <f t="shared" si="322"/>
        <v>0</v>
      </c>
      <c r="L1023" s="181">
        <f t="shared" si="322"/>
        <v>0</v>
      </c>
      <c r="M1023" s="192">
        <f t="shared" si="322"/>
        <v>0</v>
      </c>
      <c r="N1023" s="182">
        <f t="shared" si="322"/>
        <v>0</v>
      </c>
      <c r="O1023" s="182">
        <f t="shared" si="322"/>
        <v>0</v>
      </c>
      <c r="P1023" s="182">
        <f t="shared" si="322"/>
        <v>0</v>
      </c>
      <c r="Q1023" s="182">
        <f t="shared" si="322"/>
        <v>0</v>
      </c>
      <c r="R1023" s="182">
        <f t="shared" si="322"/>
        <v>0</v>
      </c>
      <c r="S1023" s="182">
        <f t="shared" si="322"/>
        <v>0</v>
      </c>
      <c r="T1023" s="178">
        <f t="shared" si="322"/>
        <v>0</v>
      </c>
      <c r="U1023" s="182">
        <f t="shared" si="322"/>
        <v>0</v>
      </c>
      <c r="V1023" s="183">
        <f t="shared" si="322"/>
        <v>0</v>
      </c>
      <c r="W1023" s="46">
        <f>G1023-SUM(H1023:V1023)</f>
        <v>0</v>
      </c>
      <c r="Y1023"/>
      <c r="Z1023"/>
    </row>
    <row r="1024" spans="1:26" s="72" customFormat="1" outlineLevel="1" x14ac:dyDescent="0.2">
      <c r="A1024" s="322"/>
      <c r="B1024" s="25"/>
      <c r="C1024" s="23"/>
      <c r="D1024" s="23"/>
      <c r="E1024" s="24"/>
      <c r="F1024" s="176" t="s">
        <v>333</v>
      </c>
      <c r="G1024" s="190">
        <f t="shared" ref="G1024:V1024" si="323">G164</f>
        <v>0</v>
      </c>
      <c r="H1024" s="191">
        <f t="shared" si="323"/>
        <v>0</v>
      </c>
      <c r="I1024" s="179">
        <f t="shared" si="323"/>
        <v>0</v>
      </c>
      <c r="J1024" s="179">
        <f t="shared" si="323"/>
        <v>0</v>
      </c>
      <c r="K1024" s="197">
        <f t="shared" si="323"/>
        <v>0</v>
      </c>
      <c r="L1024" s="181">
        <f t="shared" si="323"/>
        <v>0</v>
      </c>
      <c r="M1024" s="192">
        <f t="shared" si="323"/>
        <v>0</v>
      </c>
      <c r="N1024" s="182">
        <f t="shared" si="323"/>
        <v>0</v>
      </c>
      <c r="O1024" s="182">
        <f t="shared" si="323"/>
        <v>0</v>
      </c>
      <c r="P1024" s="182">
        <f t="shared" si="323"/>
        <v>0</v>
      </c>
      <c r="Q1024" s="182">
        <f t="shared" si="323"/>
        <v>0</v>
      </c>
      <c r="R1024" s="182">
        <f t="shared" si="323"/>
        <v>0</v>
      </c>
      <c r="S1024" s="182">
        <f t="shared" si="323"/>
        <v>0</v>
      </c>
      <c r="T1024" s="178">
        <f t="shared" si="323"/>
        <v>0</v>
      </c>
      <c r="U1024" s="182">
        <f t="shared" si="323"/>
        <v>0</v>
      </c>
      <c r="V1024" s="183">
        <f t="shared" si="323"/>
        <v>0</v>
      </c>
      <c r="W1024" s="46">
        <f>G1024-SUM(H1024:V1024)</f>
        <v>0</v>
      </c>
      <c r="Y1024"/>
      <c r="Z1024"/>
    </row>
    <row r="1025" spans="1:26" s="72" customFormat="1" x14ac:dyDescent="0.2">
      <c r="A1025" s="322"/>
      <c r="B1025" s="25"/>
      <c r="C1025" s="23"/>
      <c r="D1025" s="23" t="s">
        <v>58</v>
      </c>
      <c r="E1025" s="24"/>
      <c r="F1025" s="24"/>
      <c r="G1025" s="69"/>
      <c r="H1025" s="66"/>
      <c r="I1025" s="66"/>
      <c r="J1025" s="66"/>
      <c r="K1025" s="67"/>
      <c r="L1025" s="51"/>
      <c r="M1025" s="34"/>
      <c r="N1025" s="34"/>
      <c r="O1025" s="34"/>
      <c r="P1025" s="34"/>
      <c r="Q1025" s="34"/>
      <c r="R1025" s="34"/>
      <c r="S1025" s="34"/>
      <c r="T1025" s="34"/>
      <c r="U1025" s="34"/>
      <c r="V1025" s="37"/>
      <c r="W1025" s="33"/>
      <c r="Y1025"/>
      <c r="Z1025"/>
    </row>
    <row r="1026" spans="1:26" s="72" customFormat="1" x14ac:dyDescent="0.2">
      <c r="A1026" s="322"/>
      <c r="B1026" s="25"/>
      <c r="C1026" s="23"/>
      <c r="D1026" s="23"/>
      <c r="E1026" s="24" t="s">
        <v>172</v>
      </c>
      <c r="F1026" s="24"/>
      <c r="G1026" s="69">
        <f t="shared" ref="G1026:W1026" si="324">SUBTOTAL(9,G1027:G1028)</f>
        <v>0</v>
      </c>
      <c r="H1026" s="70">
        <f t="shared" si="324"/>
        <v>0</v>
      </c>
      <c r="I1026" s="66">
        <f t="shared" si="324"/>
        <v>0</v>
      </c>
      <c r="J1026" s="66">
        <f t="shared" si="324"/>
        <v>0</v>
      </c>
      <c r="K1026" s="67">
        <f t="shared" si="324"/>
        <v>0</v>
      </c>
      <c r="L1026" s="34">
        <f t="shared" si="324"/>
        <v>0</v>
      </c>
      <c r="M1026" s="34">
        <f t="shared" si="324"/>
        <v>0</v>
      </c>
      <c r="N1026" s="34">
        <f t="shared" si="324"/>
        <v>0</v>
      </c>
      <c r="O1026" s="34">
        <f t="shared" si="324"/>
        <v>0</v>
      </c>
      <c r="P1026" s="34">
        <f t="shared" si="324"/>
        <v>0</v>
      </c>
      <c r="Q1026" s="34">
        <f t="shared" si="324"/>
        <v>0</v>
      </c>
      <c r="R1026" s="34">
        <f t="shared" si="324"/>
        <v>0</v>
      </c>
      <c r="S1026" s="34">
        <f t="shared" si="324"/>
        <v>0</v>
      </c>
      <c r="T1026" s="34">
        <f t="shared" si="324"/>
        <v>0</v>
      </c>
      <c r="U1026" s="34">
        <f t="shared" si="324"/>
        <v>0</v>
      </c>
      <c r="V1026" s="34">
        <f t="shared" si="324"/>
        <v>0</v>
      </c>
      <c r="W1026" s="33">
        <f t="shared" si="324"/>
        <v>0</v>
      </c>
      <c r="Y1026"/>
      <c r="Z1026"/>
    </row>
    <row r="1027" spans="1:26" s="72" customFormat="1" outlineLevel="1" x14ac:dyDescent="0.2">
      <c r="A1027" s="322"/>
      <c r="B1027" s="25"/>
      <c r="C1027" s="23"/>
      <c r="D1027" s="23"/>
      <c r="E1027" s="24"/>
      <c r="F1027" s="176" t="s">
        <v>61</v>
      </c>
      <c r="G1027" s="190">
        <f t="shared" ref="G1027:V1027" si="325">G167</f>
        <v>0</v>
      </c>
      <c r="H1027" s="191">
        <f t="shared" si="325"/>
        <v>0</v>
      </c>
      <c r="I1027" s="179">
        <f t="shared" si="325"/>
        <v>0</v>
      </c>
      <c r="J1027" s="179">
        <f t="shared" si="325"/>
        <v>0</v>
      </c>
      <c r="K1027" s="197">
        <f t="shared" si="325"/>
        <v>0</v>
      </c>
      <c r="L1027" s="181">
        <f t="shared" si="325"/>
        <v>0</v>
      </c>
      <c r="M1027" s="192">
        <f t="shared" si="325"/>
        <v>0</v>
      </c>
      <c r="N1027" s="182">
        <f t="shared" si="325"/>
        <v>0</v>
      </c>
      <c r="O1027" s="182">
        <f t="shared" si="325"/>
        <v>0</v>
      </c>
      <c r="P1027" s="182">
        <f t="shared" si="325"/>
        <v>0</v>
      </c>
      <c r="Q1027" s="182">
        <f t="shared" si="325"/>
        <v>0</v>
      </c>
      <c r="R1027" s="182">
        <f t="shared" si="325"/>
        <v>0</v>
      </c>
      <c r="S1027" s="182">
        <f t="shared" si="325"/>
        <v>0</v>
      </c>
      <c r="T1027" s="178">
        <f t="shared" si="325"/>
        <v>0</v>
      </c>
      <c r="U1027" s="182">
        <f t="shared" si="325"/>
        <v>0</v>
      </c>
      <c r="V1027" s="183">
        <f t="shared" si="325"/>
        <v>0</v>
      </c>
      <c r="W1027" s="46">
        <f>G1027-SUM(H1027:V1027)</f>
        <v>0</v>
      </c>
      <c r="Y1027"/>
      <c r="Z1027"/>
    </row>
    <row r="1028" spans="1:26" s="72" customFormat="1" outlineLevel="1" x14ac:dyDescent="0.2">
      <c r="A1028" s="322"/>
      <c r="B1028" s="25"/>
      <c r="C1028" s="23"/>
      <c r="D1028" s="23"/>
      <c r="E1028" s="24"/>
      <c r="F1028" s="176" t="s">
        <v>173</v>
      </c>
      <c r="G1028" s="190">
        <f t="shared" ref="G1028:V1028" si="326">G168</f>
        <v>0</v>
      </c>
      <c r="H1028" s="191">
        <f t="shared" si="326"/>
        <v>0</v>
      </c>
      <c r="I1028" s="179">
        <f t="shared" si="326"/>
        <v>0</v>
      </c>
      <c r="J1028" s="179">
        <f t="shared" si="326"/>
        <v>0</v>
      </c>
      <c r="K1028" s="197">
        <f t="shared" si="326"/>
        <v>0</v>
      </c>
      <c r="L1028" s="181">
        <f t="shared" si="326"/>
        <v>0</v>
      </c>
      <c r="M1028" s="192">
        <f t="shared" si="326"/>
        <v>0</v>
      </c>
      <c r="N1028" s="182">
        <f t="shared" si="326"/>
        <v>0</v>
      </c>
      <c r="O1028" s="182">
        <f t="shared" si="326"/>
        <v>0</v>
      </c>
      <c r="P1028" s="182">
        <f t="shared" si="326"/>
        <v>0</v>
      </c>
      <c r="Q1028" s="182">
        <f t="shared" si="326"/>
        <v>0</v>
      </c>
      <c r="R1028" s="182">
        <f t="shared" si="326"/>
        <v>0</v>
      </c>
      <c r="S1028" s="182">
        <f t="shared" si="326"/>
        <v>0</v>
      </c>
      <c r="T1028" s="178">
        <f t="shared" si="326"/>
        <v>0</v>
      </c>
      <c r="U1028" s="182">
        <f t="shared" si="326"/>
        <v>0</v>
      </c>
      <c r="V1028" s="183">
        <f t="shared" si="326"/>
        <v>0</v>
      </c>
      <c r="W1028" s="46">
        <f>G1028-SUM(H1028:V1028)</f>
        <v>0</v>
      </c>
      <c r="Y1028"/>
      <c r="Z1028"/>
    </row>
    <row r="1029" spans="1:26" s="72" customFormat="1" x14ac:dyDescent="0.2">
      <c r="A1029" s="322"/>
      <c r="B1029" s="25"/>
      <c r="C1029" s="23"/>
      <c r="D1029" s="23"/>
      <c r="E1029" s="24" t="s">
        <v>166</v>
      </c>
      <c r="F1029" s="24"/>
      <c r="G1029" s="69">
        <f t="shared" ref="G1029:W1029" si="327">SUBTOTAL(9,G1030:G1032)</f>
        <v>0</v>
      </c>
      <c r="H1029" s="70">
        <f t="shared" si="327"/>
        <v>0</v>
      </c>
      <c r="I1029" s="66">
        <f t="shared" si="327"/>
        <v>0</v>
      </c>
      <c r="J1029" s="66">
        <f t="shared" si="327"/>
        <v>0</v>
      </c>
      <c r="K1029" s="67">
        <f t="shared" si="327"/>
        <v>0</v>
      </c>
      <c r="L1029" s="34">
        <f t="shared" si="327"/>
        <v>0</v>
      </c>
      <c r="M1029" s="34">
        <f t="shared" si="327"/>
        <v>0</v>
      </c>
      <c r="N1029" s="34">
        <f t="shared" si="327"/>
        <v>0</v>
      </c>
      <c r="O1029" s="34">
        <f t="shared" si="327"/>
        <v>0</v>
      </c>
      <c r="P1029" s="34">
        <f t="shared" si="327"/>
        <v>0</v>
      </c>
      <c r="Q1029" s="34">
        <f t="shared" si="327"/>
        <v>0</v>
      </c>
      <c r="R1029" s="34">
        <f t="shared" si="327"/>
        <v>0</v>
      </c>
      <c r="S1029" s="34">
        <f t="shared" si="327"/>
        <v>0</v>
      </c>
      <c r="T1029" s="34">
        <f t="shared" si="327"/>
        <v>0</v>
      </c>
      <c r="U1029" s="34">
        <f t="shared" si="327"/>
        <v>0</v>
      </c>
      <c r="V1029" s="34">
        <f t="shared" si="327"/>
        <v>0</v>
      </c>
      <c r="W1029" s="33">
        <f t="shared" si="327"/>
        <v>0</v>
      </c>
      <c r="Y1029"/>
      <c r="Z1029"/>
    </row>
    <row r="1030" spans="1:26" s="72" customFormat="1" outlineLevel="1" x14ac:dyDescent="0.2">
      <c r="A1030" s="322"/>
      <c r="B1030" s="25"/>
      <c r="C1030" s="23"/>
      <c r="D1030" s="23"/>
      <c r="E1030" s="24"/>
      <c r="F1030" s="176" t="s">
        <v>59</v>
      </c>
      <c r="G1030" s="190">
        <f t="shared" ref="G1030:V1030" si="328">G170</f>
        <v>0</v>
      </c>
      <c r="H1030" s="191">
        <f t="shared" si="328"/>
        <v>0</v>
      </c>
      <c r="I1030" s="179">
        <f t="shared" si="328"/>
        <v>0</v>
      </c>
      <c r="J1030" s="179">
        <f t="shared" si="328"/>
        <v>0</v>
      </c>
      <c r="K1030" s="197">
        <f t="shared" si="328"/>
        <v>0</v>
      </c>
      <c r="L1030" s="181">
        <f t="shared" si="328"/>
        <v>0</v>
      </c>
      <c r="M1030" s="192">
        <f t="shared" si="328"/>
        <v>0</v>
      </c>
      <c r="N1030" s="182">
        <f t="shared" si="328"/>
        <v>0</v>
      </c>
      <c r="O1030" s="182">
        <f t="shared" si="328"/>
        <v>0</v>
      </c>
      <c r="P1030" s="182">
        <f t="shared" si="328"/>
        <v>0</v>
      </c>
      <c r="Q1030" s="182">
        <f t="shared" si="328"/>
        <v>0</v>
      </c>
      <c r="R1030" s="182">
        <f t="shared" si="328"/>
        <v>0</v>
      </c>
      <c r="S1030" s="182">
        <f t="shared" si="328"/>
        <v>0</v>
      </c>
      <c r="T1030" s="178">
        <f t="shared" si="328"/>
        <v>0</v>
      </c>
      <c r="U1030" s="182">
        <f t="shared" si="328"/>
        <v>0</v>
      </c>
      <c r="V1030" s="183">
        <f t="shared" si="328"/>
        <v>0</v>
      </c>
      <c r="W1030" s="46">
        <f>G1030-SUM(H1030:V1030)</f>
        <v>0</v>
      </c>
      <c r="Y1030"/>
      <c r="Z1030"/>
    </row>
    <row r="1031" spans="1:26" s="72" customFormat="1" outlineLevel="1" x14ac:dyDescent="0.2">
      <c r="A1031" s="322"/>
      <c r="B1031" s="25"/>
      <c r="C1031" s="23"/>
      <c r="D1031" s="23"/>
      <c r="E1031" s="24"/>
      <c r="F1031" s="176" t="s">
        <v>167</v>
      </c>
      <c r="G1031" s="190">
        <f t="shared" ref="G1031:V1031" si="329">G171</f>
        <v>0</v>
      </c>
      <c r="H1031" s="191">
        <f t="shared" si="329"/>
        <v>0</v>
      </c>
      <c r="I1031" s="179">
        <f t="shared" si="329"/>
        <v>0</v>
      </c>
      <c r="J1031" s="179">
        <f t="shared" si="329"/>
        <v>0</v>
      </c>
      <c r="K1031" s="197">
        <f t="shared" si="329"/>
        <v>0</v>
      </c>
      <c r="L1031" s="181">
        <f t="shared" si="329"/>
        <v>0</v>
      </c>
      <c r="M1031" s="192">
        <f t="shared" si="329"/>
        <v>0</v>
      </c>
      <c r="N1031" s="182">
        <f t="shared" si="329"/>
        <v>0</v>
      </c>
      <c r="O1031" s="182">
        <f t="shared" si="329"/>
        <v>0</v>
      </c>
      <c r="P1031" s="182">
        <f t="shared" si="329"/>
        <v>0</v>
      </c>
      <c r="Q1031" s="182">
        <f t="shared" si="329"/>
        <v>0</v>
      </c>
      <c r="R1031" s="182">
        <f t="shared" si="329"/>
        <v>0</v>
      </c>
      <c r="S1031" s="182">
        <f t="shared" si="329"/>
        <v>0</v>
      </c>
      <c r="T1031" s="178">
        <f t="shared" si="329"/>
        <v>0</v>
      </c>
      <c r="U1031" s="182">
        <f t="shared" si="329"/>
        <v>0</v>
      </c>
      <c r="V1031" s="183">
        <f t="shared" si="329"/>
        <v>0</v>
      </c>
      <c r="W1031" s="46">
        <f>G1031-SUM(H1031:V1031)</f>
        <v>0</v>
      </c>
      <c r="Y1031"/>
      <c r="Z1031"/>
    </row>
    <row r="1032" spans="1:26" s="72" customFormat="1" outlineLevel="1" x14ac:dyDescent="0.2">
      <c r="A1032" s="322"/>
      <c r="B1032" s="25"/>
      <c r="C1032" s="23"/>
      <c r="D1032" s="23"/>
      <c r="E1032" s="24"/>
      <c r="F1032" s="176" t="s">
        <v>168</v>
      </c>
      <c r="G1032" s="190">
        <f t="shared" ref="G1032:V1032" si="330">G172</f>
        <v>0</v>
      </c>
      <c r="H1032" s="191">
        <f t="shared" si="330"/>
        <v>0</v>
      </c>
      <c r="I1032" s="179">
        <f t="shared" si="330"/>
        <v>0</v>
      </c>
      <c r="J1032" s="179">
        <f t="shared" si="330"/>
        <v>0</v>
      </c>
      <c r="K1032" s="197">
        <f t="shared" si="330"/>
        <v>0</v>
      </c>
      <c r="L1032" s="181">
        <f t="shared" si="330"/>
        <v>0</v>
      </c>
      <c r="M1032" s="192">
        <f t="shared" si="330"/>
        <v>0</v>
      </c>
      <c r="N1032" s="182">
        <f t="shared" si="330"/>
        <v>0</v>
      </c>
      <c r="O1032" s="182">
        <f t="shared" si="330"/>
        <v>0</v>
      </c>
      <c r="P1032" s="182">
        <f t="shared" si="330"/>
        <v>0</v>
      </c>
      <c r="Q1032" s="182">
        <f t="shared" si="330"/>
        <v>0</v>
      </c>
      <c r="R1032" s="182">
        <f t="shared" si="330"/>
        <v>0</v>
      </c>
      <c r="S1032" s="182">
        <f t="shared" si="330"/>
        <v>0</v>
      </c>
      <c r="T1032" s="178">
        <f t="shared" si="330"/>
        <v>0</v>
      </c>
      <c r="U1032" s="182">
        <f t="shared" si="330"/>
        <v>0</v>
      </c>
      <c r="V1032" s="183">
        <f t="shared" si="330"/>
        <v>0</v>
      </c>
      <c r="W1032" s="46">
        <f>G1032-SUM(H1032:V1032)</f>
        <v>0</v>
      </c>
      <c r="Y1032"/>
      <c r="Z1032"/>
    </row>
    <row r="1033" spans="1:26" s="72" customFormat="1" x14ac:dyDescent="0.2">
      <c r="A1033" s="322"/>
      <c r="B1033" s="25"/>
      <c r="C1033" s="23"/>
      <c r="D1033" s="23"/>
      <c r="E1033" s="24" t="s">
        <v>174</v>
      </c>
      <c r="F1033" s="24"/>
      <c r="G1033" s="69">
        <f t="shared" ref="G1033:W1033" si="331">SUBTOTAL(9,G1034:G1035)</f>
        <v>0</v>
      </c>
      <c r="H1033" s="70">
        <f t="shared" si="331"/>
        <v>0</v>
      </c>
      <c r="I1033" s="66">
        <f t="shared" si="331"/>
        <v>0</v>
      </c>
      <c r="J1033" s="66">
        <f t="shared" si="331"/>
        <v>0</v>
      </c>
      <c r="K1033" s="67">
        <f t="shared" si="331"/>
        <v>0</v>
      </c>
      <c r="L1033" s="34">
        <f t="shared" si="331"/>
        <v>0</v>
      </c>
      <c r="M1033" s="34">
        <f t="shared" si="331"/>
        <v>0</v>
      </c>
      <c r="N1033" s="34">
        <f t="shared" si="331"/>
        <v>0</v>
      </c>
      <c r="O1033" s="34">
        <f t="shared" si="331"/>
        <v>0</v>
      </c>
      <c r="P1033" s="34">
        <f t="shared" si="331"/>
        <v>0</v>
      </c>
      <c r="Q1033" s="34">
        <f t="shared" si="331"/>
        <v>0</v>
      </c>
      <c r="R1033" s="34">
        <f t="shared" si="331"/>
        <v>0</v>
      </c>
      <c r="S1033" s="34">
        <f t="shared" si="331"/>
        <v>0</v>
      </c>
      <c r="T1033" s="34">
        <f t="shared" si="331"/>
        <v>0</v>
      </c>
      <c r="U1033" s="34">
        <f t="shared" si="331"/>
        <v>0</v>
      </c>
      <c r="V1033" s="34">
        <f t="shared" si="331"/>
        <v>0</v>
      </c>
      <c r="W1033" s="33">
        <f t="shared" si="331"/>
        <v>0</v>
      </c>
      <c r="Y1033"/>
      <c r="Z1033"/>
    </row>
    <row r="1034" spans="1:26" s="72" customFormat="1" outlineLevel="1" x14ac:dyDescent="0.2">
      <c r="A1034" s="322"/>
      <c r="B1034" s="25"/>
      <c r="C1034" s="23"/>
      <c r="D1034" s="23"/>
      <c r="E1034" s="24"/>
      <c r="F1034" s="176" t="s">
        <v>62</v>
      </c>
      <c r="G1034" s="190">
        <f t="shared" ref="G1034:V1034" si="332">G174</f>
        <v>0</v>
      </c>
      <c r="H1034" s="191">
        <f t="shared" si="332"/>
        <v>0</v>
      </c>
      <c r="I1034" s="179">
        <f t="shared" si="332"/>
        <v>0</v>
      </c>
      <c r="J1034" s="179">
        <f t="shared" si="332"/>
        <v>0</v>
      </c>
      <c r="K1034" s="197">
        <f t="shared" si="332"/>
        <v>0</v>
      </c>
      <c r="L1034" s="181">
        <f t="shared" si="332"/>
        <v>0</v>
      </c>
      <c r="M1034" s="192">
        <f t="shared" si="332"/>
        <v>0</v>
      </c>
      <c r="N1034" s="182">
        <f t="shared" si="332"/>
        <v>0</v>
      </c>
      <c r="O1034" s="182">
        <f t="shared" si="332"/>
        <v>0</v>
      </c>
      <c r="P1034" s="182">
        <f t="shared" si="332"/>
        <v>0</v>
      </c>
      <c r="Q1034" s="182">
        <f t="shared" si="332"/>
        <v>0</v>
      </c>
      <c r="R1034" s="182">
        <f t="shared" si="332"/>
        <v>0</v>
      </c>
      <c r="S1034" s="182">
        <f t="shared" si="332"/>
        <v>0</v>
      </c>
      <c r="T1034" s="182">
        <f t="shared" si="332"/>
        <v>0</v>
      </c>
      <c r="U1034" s="178">
        <f t="shared" si="332"/>
        <v>0</v>
      </c>
      <c r="V1034" s="183">
        <f t="shared" si="332"/>
        <v>0</v>
      </c>
      <c r="W1034" s="46">
        <f>G1034-SUM(H1034:V1034)</f>
        <v>0</v>
      </c>
      <c r="Y1034"/>
      <c r="Z1034"/>
    </row>
    <row r="1035" spans="1:26" s="72" customFormat="1" outlineLevel="1" x14ac:dyDescent="0.2">
      <c r="A1035" s="322"/>
      <c r="B1035" s="25"/>
      <c r="C1035" s="23"/>
      <c r="D1035" s="23"/>
      <c r="E1035" s="24"/>
      <c r="F1035" s="176" t="s">
        <v>175</v>
      </c>
      <c r="G1035" s="190">
        <f t="shared" ref="G1035:V1035" si="333">G175</f>
        <v>0</v>
      </c>
      <c r="H1035" s="191">
        <f t="shared" si="333"/>
        <v>0</v>
      </c>
      <c r="I1035" s="179">
        <f t="shared" si="333"/>
        <v>0</v>
      </c>
      <c r="J1035" s="179">
        <f t="shared" si="333"/>
        <v>0</v>
      </c>
      <c r="K1035" s="197">
        <f t="shared" si="333"/>
        <v>0</v>
      </c>
      <c r="L1035" s="181">
        <f t="shared" si="333"/>
        <v>0</v>
      </c>
      <c r="M1035" s="192">
        <f t="shared" si="333"/>
        <v>0</v>
      </c>
      <c r="N1035" s="182">
        <f t="shared" si="333"/>
        <v>0</v>
      </c>
      <c r="O1035" s="182">
        <f t="shared" si="333"/>
        <v>0</v>
      </c>
      <c r="P1035" s="182">
        <f t="shared" si="333"/>
        <v>0</v>
      </c>
      <c r="Q1035" s="182">
        <f t="shared" si="333"/>
        <v>0</v>
      </c>
      <c r="R1035" s="182">
        <f t="shared" si="333"/>
        <v>0</v>
      </c>
      <c r="S1035" s="182">
        <f t="shared" si="333"/>
        <v>0</v>
      </c>
      <c r="T1035" s="182">
        <f t="shared" si="333"/>
        <v>0</v>
      </c>
      <c r="U1035" s="178">
        <f t="shared" si="333"/>
        <v>0</v>
      </c>
      <c r="V1035" s="183">
        <f t="shared" si="333"/>
        <v>0</v>
      </c>
      <c r="W1035" s="46">
        <f>G1035-SUM(H1035:V1035)</f>
        <v>0</v>
      </c>
      <c r="Y1035"/>
      <c r="Z1035"/>
    </row>
    <row r="1036" spans="1:26" s="72" customFormat="1" x14ac:dyDescent="0.2">
      <c r="A1036" s="322"/>
      <c r="B1036" s="25"/>
      <c r="C1036" s="23"/>
      <c r="D1036" s="23"/>
      <c r="E1036" s="24" t="s">
        <v>169</v>
      </c>
      <c r="F1036" s="24"/>
      <c r="G1036" s="69">
        <f t="shared" ref="G1036:W1036" si="334">SUBTOTAL(9,G1037:G1039)</f>
        <v>0</v>
      </c>
      <c r="H1036" s="70">
        <f t="shared" si="334"/>
        <v>0</v>
      </c>
      <c r="I1036" s="66">
        <f t="shared" si="334"/>
        <v>0</v>
      </c>
      <c r="J1036" s="66">
        <f t="shared" si="334"/>
        <v>0</v>
      </c>
      <c r="K1036" s="67">
        <f t="shared" si="334"/>
        <v>0</v>
      </c>
      <c r="L1036" s="34">
        <f t="shared" si="334"/>
        <v>0</v>
      </c>
      <c r="M1036" s="34">
        <f t="shared" si="334"/>
        <v>0</v>
      </c>
      <c r="N1036" s="34">
        <f t="shared" si="334"/>
        <v>0</v>
      </c>
      <c r="O1036" s="34">
        <f t="shared" si="334"/>
        <v>0</v>
      </c>
      <c r="P1036" s="34">
        <f t="shared" si="334"/>
        <v>0</v>
      </c>
      <c r="Q1036" s="34">
        <f t="shared" si="334"/>
        <v>0</v>
      </c>
      <c r="R1036" s="34">
        <f t="shared" si="334"/>
        <v>0</v>
      </c>
      <c r="S1036" s="34">
        <f t="shared" si="334"/>
        <v>0</v>
      </c>
      <c r="T1036" s="34">
        <f t="shared" si="334"/>
        <v>0</v>
      </c>
      <c r="U1036" s="34">
        <f t="shared" si="334"/>
        <v>0</v>
      </c>
      <c r="V1036" s="34">
        <f t="shared" si="334"/>
        <v>0</v>
      </c>
      <c r="W1036" s="33">
        <f t="shared" si="334"/>
        <v>0</v>
      </c>
      <c r="Y1036"/>
      <c r="Z1036"/>
    </row>
    <row r="1037" spans="1:26" s="72" customFormat="1" outlineLevel="1" x14ac:dyDescent="0.2">
      <c r="A1037" s="322"/>
      <c r="B1037" s="25"/>
      <c r="C1037" s="23"/>
      <c r="D1037" s="23"/>
      <c r="E1037" s="24"/>
      <c r="F1037" s="176" t="s">
        <v>60</v>
      </c>
      <c r="G1037" s="190">
        <f t="shared" ref="G1037:V1037" si="335">G177</f>
        <v>0</v>
      </c>
      <c r="H1037" s="191">
        <f t="shared" si="335"/>
        <v>0</v>
      </c>
      <c r="I1037" s="179">
        <f t="shared" si="335"/>
        <v>0</v>
      </c>
      <c r="J1037" s="179">
        <f t="shared" si="335"/>
        <v>0</v>
      </c>
      <c r="K1037" s="197">
        <f t="shared" si="335"/>
        <v>0</v>
      </c>
      <c r="L1037" s="181">
        <f t="shared" si="335"/>
        <v>0</v>
      </c>
      <c r="M1037" s="192">
        <f t="shared" si="335"/>
        <v>0</v>
      </c>
      <c r="N1037" s="182">
        <f t="shared" si="335"/>
        <v>0</v>
      </c>
      <c r="O1037" s="182">
        <f t="shared" si="335"/>
        <v>0</v>
      </c>
      <c r="P1037" s="182">
        <f t="shared" si="335"/>
        <v>0</v>
      </c>
      <c r="Q1037" s="182">
        <f t="shared" si="335"/>
        <v>0</v>
      </c>
      <c r="R1037" s="182">
        <f t="shared" si="335"/>
        <v>0</v>
      </c>
      <c r="S1037" s="182">
        <f t="shared" si="335"/>
        <v>0</v>
      </c>
      <c r="T1037" s="178">
        <f t="shared" si="335"/>
        <v>0</v>
      </c>
      <c r="U1037" s="182">
        <f t="shared" si="335"/>
        <v>0</v>
      </c>
      <c r="V1037" s="183">
        <f t="shared" si="335"/>
        <v>0</v>
      </c>
      <c r="W1037" s="46">
        <f>G1037-SUM(H1037:V1037)</f>
        <v>0</v>
      </c>
      <c r="Y1037"/>
      <c r="Z1037"/>
    </row>
    <row r="1038" spans="1:26" s="72" customFormat="1" outlineLevel="1" x14ac:dyDescent="0.2">
      <c r="A1038" s="322"/>
      <c r="B1038" s="25"/>
      <c r="C1038" s="23"/>
      <c r="D1038" s="23"/>
      <c r="E1038" s="24"/>
      <c r="F1038" s="176" t="s">
        <v>170</v>
      </c>
      <c r="G1038" s="190">
        <f t="shared" ref="G1038:V1038" si="336">G178</f>
        <v>0</v>
      </c>
      <c r="H1038" s="191">
        <f t="shared" si="336"/>
        <v>0</v>
      </c>
      <c r="I1038" s="179">
        <f t="shared" si="336"/>
        <v>0</v>
      </c>
      <c r="J1038" s="179">
        <f t="shared" si="336"/>
        <v>0</v>
      </c>
      <c r="K1038" s="197">
        <f t="shared" si="336"/>
        <v>0</v>
      </c>
      <c r="L1038" s="181">
        <f t="shared" si="336"/>
        <v>0</v>
      </c>
      <c r="M1038" s="192">
        <f t="shared" si="336"/>
        <v>0</v>
      </c>
      <c r="N1038" s="182">
        <f t="shared" si="336"/>
        <v>0</v>
      </c>
      <c r="O1038" s="182">
        <f t="shared" si="336"/>
        <v>0</v>
      </c>
      <c r="P1038" s="182">
        <f t="shared" si="336"/>
        <v>0</v>
      </c>
      <c r="Q1038" s="182">
        <f t="shared" si="336"/>
        <v>0</v>
      </c>
      <c r="R1038" s="182">
        <f t="shared" si="336"/>
        <v>0</v>
      </c>
      <c r="S1038" s="182">
        <f t="shared" si="336"/>
        <v>0</v>
      </c>
      <c r="T1038" s="178">
        <f t="shared" si="336"/>
        <v>0</v>
      </c>
      <c r="U1038" s="182">
        <f t="shared" si="336"/>
        <v>0</v>
      </c>
      <c r="V1038" s="183">
        <f t="shared" si="336"/>
        <v>0</v>
      </c>
      <c r="W1038" s="46">
        <f>G1038-SUM(H1038:V1038)</f>
        <v>0</v>
      </c>
      <c r="Y1038"/>
      <c r="Z1038"/>
    </row>
    <row r="1039" spans="1:26" s="72" customFormat="1" outlineLevel="1" x14ac:dyDescent="0.2">
      <c r="A1039" s="322"/>
      <c r="B1039" s="25"/>
      <c r="C1039" s="23"/>
      <c r="D1039" s="23"/>
      <c r="E1039" s="24"/>
      <c r="F1039" s="176" t="s">
        <v>171</v>
      </c>
      <c r="G1039" s="190">
        <f t="shared" ref="G1039:V1039" si="337">G179</f>
        <v>0</v>
      </c>
      <c r="H1039" s="191">
        <f t="shared" si="337"/>
        <v>0</v>
      </c>
      <c r="I1039" s="179">
        <f t="shared" si="337"/>
        <v>0</v>
      </c>
      <c r="J1039" s="179">
        <f t="shared" si="337"/>
        <v>0</v>
      </c>
      <c r="K1039" s="197">
        <f t="shared" si="337"/>
        <v>0</v>
      </c>
      <c r="L1039" s="181">
        <f t="shared" si="337"/>
        <v>0</v>
      </c>
      <c r="M1039" s="192">
        <f t="shared" si="337"/>
        <v>0</v>
      </c>
      <c r="N1039" s="182">
        <f t="shared" si="337"/>
        <v>0</v>
      </c>
      <c r="O1039" s="182">
        <f t="shared" si="337"/>
        <v>0</v>
      </c>
      <c r="P1039" s="182">
        <f t="shared" si="337"/>
        <v>0</v>
      </c>
      <c r="Q1039" s="182">
        <f t="shared" si="337"/>
        <v>0</v>
      </c>
      <c r="R1039" s="182">
        <f t="shared" si="337"/>
        <v>0</v>
      </c>
      <c r="S1039" s="182">
        <f t="shared" si="337"/>
        <v>0</v>
      </c>
      <c r="T1039" s="178">
        <f t="shared" si="337"/>
        <v>0</v>
      </c>
      <c r="U1039" s="182">
        <f t="shared" si="337"/>
        <v>0</v>
      </c>
      <c r="V1039" s="183">
        <f t="shared" si="337"/>
        <v>0</v>
      </c>
      <c r="W1039" s="46">
        <f>G1039-SUM(H1039:V1039)</f>
        <v>0</v>
      </c>
      <c r="Y1039"/>
      <c r="Z1039"/>
    </row>
    <row r="1040" spans="1:26" s="72" customFormat="1" x14ac:dyDescent="0.2">
      <c r="A1040" s="322"/>
      <c r="B1040" s="25"/>
      <c r="C1040" s="23"/>
      <c r="D1040" s="23"/>
      <c r="E1040" s="24" t="s">
        <v>334</v>
      </c>
      <c r="F1040" s="24"/>
      <c r="G1040" s="69">
        <f t="shared" ref="G1040:W1040" si="338">SUBTOTAL(9,G1041:G1042)</f>
        <v>0</v>
      </c>
      <c r="H1040" s="70">
        <f t="shared" si="338"/>
        <v>0</v>
      </c>
      <c r="I1040" s="66">
        <f t="shared" si="338"/>
        <v>0</v>
      </c>
      <c r="J1040" s="66">
        <f t="shared" si="338"/>
        <v>0</v>
      </c>
      <c r="K1040" s="67">
        <f t="shared" si="338"/>
        <v>0</v>
      </c>
      <c r="L1040" s="34">
        <f t="shared" si="338"/>
        <v>0</v>
      </c>
      <c r="M1040" s="34">
        <f t="shared" si="338"/>
        <v>0</v>
      </c>
      <c r="N1040" s="34">
        <f t="shared" si="338"/>
        <v>0</v>
      </c>
      <c r="O1040" s="34">
        <f t="shared" si="338"/>
        <v>0</v>
      </c>
      <c r="P1040" s="34">
        <f t="shared" si="338"/>
        <v>0</v>
      </c>
      <c r="Q1040" s="34">
        <f t="shared" si="338"/>
        <v>0</v>
      </c>
      <c r="R1040" s="34">
        <f t="shared" si="338"/>
        <v>0</v>
      </c>
      <c r="S1040" s="34">
        <f t="shared" si="338"/>
        <v>0</v>
      </c>
      <c r="T1040" s="34">
        <f t="shared" si="338"/>
        <v>0</v>
      </c>
      <c r="U1040" s="34">
        <f t="shared" si="338"/>
        <v>0</v>
      </c>
      <c r="V1040" s="34">
        <f t="shared" si="338"/>
        <v>0</v>
      </c>
      <c r="W1040" s="33">
        <f t="shared" si="338"/>
        <v>0</v>
      </c>
      <c r="Y1040"/>
      <c r="Z1040"/>
    </row>
    <row r="1041" spans="1:26" s="72" customFormat="1" outlineLevel="1" x14ac:dyDescent="0.2">
      <c r="A1041" s="322"/>
      <c r="B1041" s="25"/>
      <c r="C1041" s="23"/>
      <c r="D1041" s="23"/>
      <c r="E1041" s="24"/>
      <c r="F1041" s="176" t="s">
        <v>335</v>
      </c>
      <c r="G1041" s="190">
        <f t="shared" ref="G1041:V1041" si="339">G181</f>
        <v>0</v>
      </c>
      <c r="H1041" s="191">
        <f t="shared" si="339"/>
        <v>0</v>
      </c>
      <c r="I1041" s="179">
        <f t="shared" si="339"/>
        <v>0</v>
      </c>
      <c r="J1041" s="179">
        <f t="shared" si="339"/>
        <v>0</v>
      </c>
      <c r="K1041" s="197">
        <f t="shared" si="339"/>
        <v>0</v>
      </c>
      <c r="L1041" s="181">
        <f t="shared" si="339"/>
        <v>0</v>
      </c>
      <c r="M1041" s="192">
        <f t="shared" si="339"/>
        <v>0</v>
      </c>
      <c r="N1041" s="182">
        <f t="shared" si="339"/>
        <v>0</v>
      </c>
      <c r="O1041" s="182">
        <f t="shared" si="339"/>
        <v>0</v>
      </c>
      <c r="P1041" s="182">
        <f t="shared" si="339"/>
        <v>0</v>
      </c>
      <c r="Q1041" s="182">
        <f t="shared" si="339"/>
        <v>0</v>
      </c>
      <c r="R1041" s="182">
        <f t="shared" si="339"/>
        <v>0</v>
      </c>
      <c r="S1041" s="182">
        <f t="shared" si="339"/>
        <v>0</v>
      </c>
      <c r="T1041" s="178">
        <f t="shared" si="339"/>
        <v>0</v>
      </c>
      <c r="U1041" s="182">
        <f t="shared" si="339"/>
        <v>0</v>
      </c>
      <c r="V1041" s="183">
        <f t="shared" si="339"/>
        <v>0</v>
      </c>
      <c r="W1041" s="46">
        <f>G1041-SUM(H1041:V1041)</f>
        <v>0</v>
      </c>
      <c r="Y1041"/>
      <c r="Z1041"/>
    </row>
    <row r="1042" spans="1:26" s="72" customFormat="1" outlineLevel="1" x14ac:dyDescent="0.2">
      <c r="A1042" s="322"/>
      <c r="B1042" s="25"/>
      <c r="C1042" s="23"/>
      <c r="D1042" s="23"/>
      <c r="E1042" s="24"/>
      <c r="F1042" s="176" t="s">
        <v>336</v>
      </c>
      <c r="G1042" s="190">
        <f t="shared" ref="G1042:V1042" si="340">G182</f>
        <v>0</v>
      </c>
      <c r="H1042" s="191">
        <f t="shared" si="340"/>
        <v>0</v>
      </c>
      <c r="I1042" s="179">
        <f t="shared" si="340"/>
        <v>0</v>
      </c>
      <c r="J1042" s="179">
        <f t="shared" si="340"/>
        <v>0</v>
      </c>
      <c r="K1042" s="197">
        <f t="shared" si="340"/>
        <v>0</v>
      </c>
      <c r="L1042" s="181">
        <f t="shared" si="340"/>
        <v>0</v>
      </c>
      <c r="M1042" s="192">
        <f t="shared" si="340"/>
        <v>0</v>
      </c>
      <c r="N1042" s="182">
        <f t="shared" si="340"/>
        <v>0</v>
      </c>
      <c r="O1042" s="182">
        <f t="shared" si="340"/>
        <v>0</v>
      </c>
      <c r="P1042" s="182">
        <f t="shared" si="340"/>
        <v>0</v>
      </c>
      <c r="Q1042" s="182">
        <f t="shared" si="340"/>
        <v>0</v>
      </c>
      <c r="R1042" s="182">
        <f t="shared" si="340"/>
        <v>0</v>
      </c>
      <c r="S1042" s="182">
        <f t="shared" si="340"/>
        <v>0</v>
      </c>
      <c r="T1042" s="178">
        <f t="shared" si="340"/>
        <v>0</v>
      </c>
      <c r="U1042" s="182">
        <f t="shared" si="340"/>
        <v>0</v>
      </c>
      <c r="V1042" s="183">
        <f t="shared" si="340"/>
        <v>0</v>
      </c>
      <c r="W1042" s="46">
        <f>G1042-SUM(H1042:V1042)</f>
        <v>0</v>
      </c>
      <c r="Y1042"/>
      <c r="Z1042"/>
    </row>
    <row r="1043" spans="1:26" s="72" customFormat="1" x14ac:dyDescent="0.2">
      <c r="A1043" s="322"/>
      <c r="B1043" s="25"/>
      <c r="C1043" s="23"/>
      <c r="D1043" s="23"/>
      <c r="E1043" s="24" t="s">
        <v>337</v>
      </c>
      <c r="F1043" s="24"/>
      <c r="G1043" s="69">
        <f t="shared" ref="G1043:W1043" si="341">SUBTOTAL(9,G1044:G1046)</f>
        <v>0</v>
      </c>
      <c r="H1043" s="70">
        <f t="shared" si="341"/>
        <v>0</v>
      </c>
      <c r="I1043" s="66">
        <f t="shared" si="341"/>
        <v>0</v>
      </c>
      <c r="J1043" s="66">
        <f t="shared" si="341"/>
        <v>0</v>
      </c>
      <c r="K1043" s="67">
        <f t="shared" si="341"/>
        <v>0</v>
      </c>
      <c r="L1043" s="34">
        <f t="shared" si="341"/>
        <v>0</v>
      </c>
      <c r="M1043" s="34">
        <f t="shared" si="341"/>
        <v>0</v>
      </c>
      <c r="N1043" s="34">
        <f t="shared" si="341"/>
        <v>0</v>
      </c>
      <c r="O1043" s="34">
        <f t="shared" si="341"/>
        <v>0</v>
      </c>
      <c r="P1043" s="34">
        <f t="shared" si="341"/>
        <v>0</v>
      </c>
      <c r="Q1043" s="34">
        <f t="shared" si="341"/>
        <v>0</v>
      </c>
      <c r="R1043" s="34">
        <f t="shared" si="341"/>
        <v>0</v>
      </c>
      <c r="S1043" s="34">
        <f t="shared" si="341"/>
        <v>0</v>
      </c>
      <c r="T1043" s="34">
        <f t="shared" si="341"/>
        <v>0</v>
      </c>
      <c r="U1043" s="34">
        <f t="shared" si="341"/>
        <v>0</v>
      </c>
      <c r="V1043" s="34">
        <f t="shared" si="341"/>
        <v>0</v>
      </c>
      <c r="W1043" s="33">
        <f t="shared" si="341"/>
        <v>0</v>
      </c>
      <c r="Y1043"/>
      <c r="Z1043"/>
    </row>
    <row r="1044" spans="1:26" s="72" customFormat="1" outlineLevel="1" x14ac:dyDescent="0.2">
      <c r="A1044" s="322"/>
      <c r="B1044" s="25"/>
      <c r="C1044" s="23"/>
      <c r="D1044" s="23"/>
      <c r="E1044" s="24"/>
      <c r="F1044" s="176" t="s">
        <v>338</v>
      </c>
      <c r="G1044" s="190">
        <f t="shared" ref="G1044:V1044" si="342">G184</f>
        <v>0</v>
      </c>
      <c r="H1044" s="191">
        <f t="shared" si="342"/>
        <v>0</v>
      </c>
      <c r="I1044" s="179">
        <f t="shared" si="342"/>
        <v>0</v>
      </c>
      <c r="J1044" s="179">
        <f t="shared" si="342"/>
        <v>0</v>
      </c>
      <c r="K1044" s="197">
        <f t="shared" si="342"/>
        <v>0</v>
      </c>
      <c r="L1044" s="181">
        <f t="shared" si="342"/>
        <v>0</v>
      </c>
      <c r="M1044" s="192">
        <f t="shared" si="342"/>
        <v>0</v>
      </c>
      <c r="N1044" s="182">
        <f t="shared" si="342"/>
        <v>0</v>
      </c>
      <c r="O1044" s="182">
        <f t="shared" si="342"/>
        <v>0</v>
      </c>
      <c r="P1044" s="182">
        <f t="shared" si="342"/>
        <v>0</v>
      </c>
      <c r="Q1044" s="182">
        <f t="shared" si="342"/>
        <v>0</v>
      </c>
      <c r="R1044" s="182">
        <f t="shared" si="342"/>
        <v>0</v>
      </c>
      <c r="S1044" s="182">
        <f t="shared" si="342"/>
        <v>0</v>
      </c>
      <c r="T1044" s="178">
        <f t="shared" si="342"/>
        <v>0</v>
      </c>
      <c r="U1044" s="182">
        <f t="shared" si="342"/>
        <v>0</v>
      </c>
      <c r="V1044" s="183">
        <f t="shared" si="342"/>
        <v>0</v>
      </c>
      <c r="W1044" s="46">
        <f>G1044-SUM(H1044:V1044)</f>
        <v>0</v>
      </c>
      <c r="Y1044"/>
      <c r="Z1044"/>
    </row>
    <row r="1045" spans="1:26" s="72" customFormat="1" outlineLevel="1" x14ac:dyDescent="0.2">
      <c r="A1045" s="322"/>
      <c r="B1045" s="25"/>
      <c r="C1045" s="23"/>
      <c r="D1045" s="23"/>
      <c r="E1045" s="24"/>
      <c r="F1045" s="176" t="s">
        <v>339</v>
      </c>
      <c r="G1045" s="190">
        <f t="shared" ref="G1045:V1045" si="343">G185</f>
        <v>0</v>
      </c>
      <c r="H1045" s="191">
        <f t="shared" si="343"/>
        <v>0</v>
      </c>
      <c r="I1045" s="179">
        <f t="shared" si="343"/>
        <v>0</v>
      </c>
      <c r="J1045" s="179">
        <f t="shared" si="343"/>
        <v>0</v>
      </c>
      <c r="K1045" s="197">
        <f t="shared" si="343"/>
        <v>0</v>
      </c>
      <c r="L1045" s="181">
        <f t="shared" si="343"/>
        <v>0</v>
      </c>
      <c r="M1045" s="192">
        <f t="shared" si="343"/>
        <v>0</v>
      </c>
      <c r="N1045" s="182">
        <f t="shared" si="343"/>
        <v>0</v>
      </c>
      <c r="O1045" s="182">
        <f t="shared" si="343"/>
        <v>0</v>
      </c>
      <c r="P1045" s="182">
        <f t="shared" si="343"/>
        <v>0</v>
      </c>
      <c r="Q1045" s="182">
        <f t="shared" si="343"/>
        <v>0</v>
      </c>
      <c r="R1045" s="182">
        <f t="shared" si="343"/>
        <v>0</v>
      </c>
      <c r="S1045" s="182">
        <f t="shared" si="343"/>
        <v>0</v>
      </c>
      <c r="T1045" s="178">
        <f t="shared" si="343"/>
        <v>0</v>
      </c>
      <c r="U1045" s="182">
        <f t="shared" si="343"/>
        <v>0</v>
      </c>
      <c r="V1045" s="183">
        <f t="shared" si="343"/>
        <v>0</v>
      </c>
      <c r="W1045" s="46">
        <f>G1045-SUM(H1045:V1045)</f>
        <v>0</v>
      </c>
      <c r="Y1045"/>
      <c r="Z1045"/>
    </row>
    <row r="1046" spans="1:26" s="72" customFormat="1" outlineLevel="1" x14ac:dyDescent="0.2">
      <c r="A1046" s="322"/>
      <c r="B1046" s="25"/>
      <c r="C1046" s="23"/>
      <c r="D1046" s="23"/>
      <c r="E1046" s="24"/>
      <c r="F1046" s="176" t="s">
        <v>340</v>
      </c>
      <c r="G1046" s="190">
        <f t="shared" ref="G1046:V1046" si="344">G186</f>
        <v>0</v>
      </c>
      <c r="H1046" s="191">
        <f t="shared" si="344"/>
        <v>0</v>
      </c>
      <c r="I1046" s="179">
        <f t="shared" si="344"/>
        <v>0</v>
      </c>
      <c r="J1046" s="179">
        <f t="shared" si="344"/>
        <v>0</v>
      </c>
      <c r="K1046" s="197">
        <f t="shared" si="344"/>
        <v>0</v>
      </c>
      <c r="L1046" s="181">
        <f t="shared" si="344"/>
        <v>0</v>
      </c>
      <c r="M1046" s="192">
        <f t="shared" si="344"/>
        <v>0</v>
      </c>
      <c r="N1046" s="182">
        <f t="shared" si="344"/>
        <v>0</v>
      </c>
      <c r="O1046" s="182">
        <f t="shared" si="344"/>
        <v>0</v>
      </c>
      <c r="P1046" s="182">
        <f t="shared" si="344"/>
        <v>0</v>
      </c>
      <c r="Q1046" s="182">
        <f t="shared" si="344"/>
        <v>0</v>
      </c>
      <c r="R1046" s="182">
        <f t="shared" si="344"/>
        <v>0</v>
      </c>
      <c r="S1046" s="182">
        <f t="shared" si="344"/>
        <v>0</v>
      </c>
      <c r="T1046" s="178">
        <f t="shared" si="344"/>
        <v>0</v>
      </c>
      <c r="U1046" s="182">
        <f t="shared" si="344"/>
        <v>0</v>
      </c>
      <c r="V1046" s="183">
        <f t="shared" si="344"/>
        <v>0</v>
      </c>
      <c r="W1046" s="46">
        <f>G1046-SUM(H1046:V1046)</f>
        <v>0</v>
      </c>
      <c r="Y1046"/>
      <c r="Z1046"/>
    </row>
    <row r="1047" spans="1:26" s="72" customFormat="1" x14ac:dyDescent="0.2">
      <c r="A1047" s="322"/>
      <c r="B1047" s="25"/>
      <c r="C1047" s="23"/>
      <c r="D1047" s="23" t="s">
        <v>183</v>
      </c>
      <c r="E1047" s="24"/>
      <c r="F1047" s="24"/>
      <c r="G1047" s="69"/>
      <c r="H1047" s="66"/>
      <c r="I1047" s="66"/>
      <c r="J1047" s="66"/>
      <c r="K1047" s="67"/>
      <c r="L1047" s="51"/>
      <c r="M1047" s="34"/>
      <c r="N1047" s="34"/>
      <c r="O1047" s="34"/>
      <c r="P1047" s="34"/>
      <c r="Q1047" s="34"/>
      <c r="R1047" s="34"/>
      <c r="S1047" s="34"/>
      <c r="T1047" s="34"/>
      <c r="U1047" s="34"/>
      <c r="V1047" s="37"/>
      <c r="W1047" s="33"/>
      <c r="Y1047"/>
      <c r="Z1047"/>
    </row>
    <row r="1048" spans="1:26" s="72" customFormat="1" x14ac:dyDescent="0.2">
      <c r="A1048" s="322"/>
      <c r="B1048" s="25"/>
      <c r="C1048" s="23"/>
      <c r="D1048" s="23"/>
      <c r="E1048" s="24" t="s">
        <v>184</v>
      </c>
      <c r="F1048" s="24"/>
      <c r="G1048" s="69">
        <f t="shared" ref="G1048:W1048" si="345">SUBTOTAL(9,G1049:G1050)</f>
        <v>0</v>
      </c>
      <c r="H1048" s="70">
        <f t="shared" si="345"/>
        <v>0</v>
      </c>
      <c r="I1048" s="66">
        <f t="shared" si="345"/>
        <v>0</v>
      </c>
      <c r="J1048" s="66">
        <f t="shared" si="345"/>
        <v>0</v>
      </c>
      <c r="K1048" s="67">
        <f t="shared" si="345"/>
        <v>0</v>
      </c>
      <c r="L1048" s="34">
        <f t="shared" si="345"/>
        <v>0</v>
      </c>
      <c r="M1048" s="34">
        <f t="shared" si="345"/>
        <v>0</v>
      </c>
      <c r="N1048" s="34">
        <f t="shared" si="345"/>
        <v>0</v>
      </c>
      <c r="O1048" s="34">
        <f t="shared" si="345"/>
        <v>0</v>
      </c>
      <c r="P1048" s="34">
        <f t="shared" si="345"/>
        <v>0</v>
      </c>
      <c r="Q1048" s="34">
        <f t="shared" si="345"/>
        <v>0</v>
      </c>
      <c r="R1048" s="34">
        <f t="shared" si="345"/>
        <v>0</v>
      </c>
      <c r="S1048" s="34">
        <f t="shared" si="345"/>
        <v>0</v>
      </c>
      <c r="T1048" s="34">
        <f t="shared" si="345"/>
        <v>0</v>
      </c>
      <c r="U1048" s="34">
        <f t="shared" si="345"/>
        <v>0</v>
      </c>
      <c r="V1048" s="34">
        <f t="shared" si="345"/>
        <v>0</v>
      </c>
      <c r="W1048" s="33">
        <f t="shared" si="345"/>
        <v>0</v>
      </c>
      <c r="Y1048"/>
      <c r="Z1048"/>
    </row>
    <row r="1049" spans="1:26" s="72" customFormat="1" outlineLevel="1" x14ac:dyDescent="0.2">
      <c r="A1049" s="322"/>
      <c r="B1049" s="25"/>
      <c r="C1049" s="23"/>
      <c r="D1049" s="23"/>
      <c r="E1049" s="24"/>
      <c r="F1049" s="176" t="s">
        <v>176</v>
      </c>
      <c r="G1049" s="190">
        <f t="shared" ref="G1049:V1049" si="346">G189</f>
        <v>0</v>
      </c>
      <c r="H1049" s="191">
        <f t="shared" si="346"/>
        <v>0</v>
      </c>
      <c r="I1049" s="179">
        <f t="shared" si="346"/>
        <v>0</v>
      </c>
      <c r="J1049" s="179">
        <f t="shared" si="346"/>
        <v>0</v>
      </c>
      <c r="K1049" s="197">
        <f t="shared" si="346"/>
        <v>0</v>
      </c>
      <c r="L1049" s="181">
        <f t="shared" si="346"/>
        <v>0</v>
      </c>
      <c r="M1049" s="192">
        <f t="shared" si="346"/>
        <v>0</v>
      </c>
      <c r="N1049" s="182">
        <f t="shared" si="346"/>
        <v>0</v>
      </c>
      <c r="O1049" s="182">
        <f t="shared" si="346"/>
        <v>0</v>
      </c>
      <c r="P1049" s="182">
        <f t="shared" si="346"/>
        <v>0</v>
      </c>
      <c r="Q1049" s="182">
        <f t="shared" si="346"/>
        <v>0</v>
      </c>
      <c r="R1049" s="182">
        <f t="shared" si="346"/>
        <v>0</v>
      </c>
      <c r="S1049" s="182">
        <f t="shared" si="346"/>
        <v>0</v>
      </c>
      <c r="T1049" s="178">
        <f t="shared" si="346"/>
        <v>0</v>
      </c>
      <c r="U1049" s="182">
        <f t="shared" si="346"/>
        <v>0</v>
      </c>
      <c r="V1049" s="183">
        <f t="shared" si="346"/>
        <v>0</v>
      </c>
      <c r="W1049" s="46">
        <f>G1049-SUM(H1049:V1049)</f>
        <v>0</v>
      </c>
      <c r="Y1049"/>
      <c r="Z1049"/>
    </row>
    <row r="1050" spans="1:26" s="72" customFormat="1" outlineLevel="1" x14ac:dyDescent="0.2">
      <c r="A1050" s="322"/>
      <c r="B1050" s="25"/>
      <c r="C1050" s="23"/>
      <c r="D1050" s="23"/>
      <c r="E1050" s="24"/>
      <c r="F1050" s="176" t="s">
        <v>180</v>
      </c>
      <c r="G1050" s="190">
        <f t="shared" ref="G1050:V1050" si="347">G190</f>
        <v>0</v>
      </c>
      <c r="H1050" s="191">
        <f t="shared" si="347"/>
        <v>0</v>
      </c>
      <c r="I1050" s="179">
        <f t="shared" si="347"/>
        <v>0</v>
      </c>
      <c r="J1050" s="179">
        <f t="shared" si="347"/>
        <v>0</v>
      </c>
      <c r="K1050" s="197">
        <f t="shared" si="347"/>
        <v>0</v>
      </c>
      <c r="L1050" s="181">
        <f t="shared" si="347"/>
        <v>0</v>
      </c>
      <c r="M1050" s="192">
        <f t="shared" si="347"/>
        <v>0</v>
      </c>
      <c r="N1050" s="182">
        <f t="shared" si="347"/>
        <v>0</v>
      </c>
      <c r="O1050" s="182">
        <f t="shared" si="347"/>
        <v>0</v>
      </c>
      <c r="P1050" s="182">
        <f t="shared" si="347"/>
        <v>0</v>
      </c>
      <c r="Q1050" s="182">
        <f t="shared" si="347"/>
        <v>0</v>
      </c>
      <c r="R1050" s="182">
        <f t="shared" si="347"/>
        <v>0</v>
      </c>
      <c r="S1050" s="182">
        <f t="shared" si="347"/>
        <v>0</v>
      </c>
      <c r="T1050" s="178">
        <f t="shared" si="347"/>
        <v>0</v>
      </c>
      <c r="U1050" s="182">
        <f t="shared" si="347"/>
        <v>0</v>
      </c>
      <c r="V1050" s="183">
        <f t="shared" si="347"/>
        <v>0</v>
      </c>
      <c r="W1050" s="46">
        <f>G1050-SUM(H1050:V1050)</f>
        <v>0</v>
      </c>
      <c r="Y1050"/>
      <c r="Z1050"/>
    </row>
    <row r="1051" spans="1:26" s="72" customFormat="1" x14ac:dyDescent="0.2">
      <c r="A1051" s="322"/>
      <c r="B1051" s="25"/>
      <c r="C1051" s="23"/>
      <c r="D1051" s="23"/>
      <c r="E1051" s="24" t="s">
        <v>185</v>
      </c>
      <c r="F1051" s="24"/>
      <c r="G1051" s="69">
        <f t="shared" ref="G1051:W1051" si="348">SUBTOTAL(9,G1052:G1053)</f>
        <v>0</v>
      </c>
      <c r="H1051" s="70">
        <f t="shared" si="348"/>
        <v>0</v>
      </c>
      <c r="I1051" s="66">
        <f t="shared" si="348"/>
        <v>0</v>
      </c>
      <c r="J1051" s="66">
        <f t="shared" si="348"/>
        <v>0</v>
      </c>
      <c r="K1051" s="67">
        <f t="shared" si="348"/>
        <v>0</v>
      </c>
      <c r="L1051" s="34">
        <f t="shared" si="348"/>
        <v>0</v>
      </c>
      <c r="M1051" s="34">
        <f t="shared" si="348"/>
        <v>0</v>
      </c>
      <c r="N1051" s="34">
        <f t="shared" si="348"/>
        <v>0</v>
      </c>
      <c r="O1051" s="34">
        <f t="shared" si="348"/>
        <v>0</v>
      </c>
      <c r="P1051" s="34">
        <f t="shared" si="348"/>
        <v>0</v>
      </c>
      <c r="Q1051" s="34">
        <f t="shared" si="348"/>
        <v>0</v>
      </c>
      <c r="R1051" s="34">
        <f t="shared" si="348"/>
        <v>0</v>
      </c>
      <c r="S1051" s="34">
        <f t="shared" si="348"/>
        <v>0</v>
      </c>
      <c r="T1051" s="34">
        <f t="shared" si="348"/>
        <v>0</v>
      </c>
      <c r="U1051" s="34">
        <f t="shared" si="348"/>
        <v>0</v>
      </c>
      <c r="V1051" s="34">
        <f t="shared" si="348"/>
        <v>0</v>
      </c>
      <c r="W1051" s="33">
        <f t="shared" si="348"/>
        <v>0</v>
      </c>
      <c r="Y1051"/>
      <c r="Z1051"/>
    </row>
    <row r="1052" spans="1:26" s="72" customFormat="1" outlineLevel="1" x14ac:dyDescent="0.2">
      <c r="A1052" s="322"/>
      <c r="B1052" s="25"/>
      <c r="C1052" s="23"/>
      <c r="D1052" s="23"/>
      <c r="E1052" s="24"/>
      <c r="F1052" s="176" t="s">
        <v>177</v>
      </c>
      <c r="G1052" s="190">
        <f t="shared" ref="G1052:V1052" si="349">G192</f>
        <v>0</v>
      </c>
      <c r="H1052" s="191">
        <f t="shared" si="349"/>
        <v>0</v>
      </c>
      <c r="I1052" s="179">
        <f t="shared" si="349"/>
        <v>0</v>
      </c>
      <c r="J1052" s="179">
        <f t="shared" si="349"/>
        <v>0</v>
      </c>
      <c r="K1052" s="197">
        <f t="shared" si="349"/>
        <v>0</v>
      </c>
      <c r="L1052" s="181">
        <f t="shared" si="349"/>
        <v>0</v>
      </c>
      <c r="M1052" s="192">
        <f t="shared" si="349"/>
        <v>0</v>
      </c>
      <c r="N1052" s="182">
        <f t="shared" si="349"/>
        <v>0</v>
      </c>
      <c r="O1052" s="182">
        <f t="shared" si="349"/>
        <v>0</v>
      </c>
      <c r="P1052" s="182">
        <f t="shared" si="349"/>
        <v>0</v>
      </c>
      <c r="Q1052" s="182">
        <f t="shared" si="349"/>
        <v>0</v>
      </c>
      <c r="R1052" s="182">
        <f t="shared" si="349"/>
        <v>0</v>
      </c>
      <c r="S1052" s="182">
        <f t="shared" si="349"/>
        <v>0</v>
      </c>
      <c r="T1052" s="178">
        <f t="shared" si="349"/>
        <v>0</v>
      </c>
      <c r="U1052" s="182">
        <f t="shared" si="349"/>
        <v>0</v>
      </c>
      <c r="V1052" s="183">
        <f t="shared" si="349"/>
        <v>0</v>
      </c>
      <c r="W1052" s="46">
        <f>G1052-SUM(H1052:V1052)</f>
        <v>0</v>
      </c>
      <c r="Y1052"/>
      <c r="Z1052"/>
    </row>
    <row r="1053" spans="1:26" s="72" customFormat="1" outlineLevel="1" x14ac:dyDescent="0.2">
      <c r="A1053" s="322"/>
      <c r="B1053" s="25"/>
      <c r="C1053" s="23"/>
      <c r="D1053" s="23"/>
      <c r="E1053" s="24"/>
      <c r="F1053" s="176" t="s">
        <v>182</v>
      </c>
      <c r="G1053" s="190">
        <f t="shared" ref="G1053:V1053" si="350">G193</f>
        <v>0</v>
      </c>
      <c r="H1053" s="191">
        <f t="shared" si="350"/>
        <v>0</v>
      </c>
      <c r="I1053" s="179">
        <f t="shared" si="350"/>
        <v>0</v>
      </c>
      <c r="J1053" s="179">
        <f t="shared" si="350"/>
        <v>0</v>
      </c>
      <c r="K1053" s="197">
        <f t="shared" si="350"/>
        <v>0</v>
      </c>
      <c r="L1053" s="181">
        <f t="shared" si="350"/>
        <v>0</v>
      </c>
      <c r="M1053" s="192">
        <f t="shared" si="350"/>
        <v>0</v>
      </c>
      <c r="N1053" s="182">
        <f t="shared" si="350"/>
        <v>0</v>
      </c>
      <c r="O1053" s="182">
        <f t="shared" si="350"/>
        <v>0</v>
      </c>
      <c r="P1053" s="182">
        <f t="shared" si="350"/>
        <v>0</v>
      </c>
      <c r="Q1053" s="182">
        <f t="shared" si="350"/>
        <v>0</v>
      </c>
      <c r="R1053" s="182">
        <f t="shared" si="350"/>
        <v>0</v>
      </c>
      <c r="S1053" s="182">
        <f t="shared" si="350"/>
        <v>0</v>
      </c>
      <c r="T1053" s="178">
        <f t="shared" si="350"/>
        <v>0</v>
      </c>
      <c r="U1053" s="182">
        <f t="shared" si="350"/>
        <v>0</v>
      </c>
      <c r="V1053" s="183">
        <f t="shared" si="350"/>
        <v>0</v>
      </c>
      <c r="W1053" s="46">
        <f>G1053-SUM(H1053:V1053)</f>
        <v>0</v>
      </c>
      <c r="Y1053"/>
      <c r="Z1053"/>
    </row>
    <row r="1054" spans="1:26" s="72" customFormat="1" x14ac:dyDescent="0.2">
      <c r="A1054" s="322"/>
      <c r="B1054" s="25"/>
      <c r="C1054" s="23"/>
      <c r="D1054" s="23"/>
      <c r="E1054" s="24" t="s">
        <v>186</v>
      </c>
      <c r="F1054" s="24"/>
      <c r="G1054" s="69">
        <f t="shared" ref="G1054:W1054" si="351">SUBTOTAL(9,G1055:G1056)</f>
        <v>0</v>
      </c>
      <c r="H1054" s="70">
        <f t="shared" si="351"/>
        <v>0</v>
      </c>
      <c r="I1054" s="66">
        <f t="shared" si="351"/>
        <v>0</v>
      </c>
      <c r="J1054" s="66">
        <f t="shared" si="351"/>
        <v>0</v>
      </c>
      <c r="K1054" s="67">
        <f t="shared" si="351"/>
        <v>0</v>
      </c>
      <c r="L1054" s="34">
        <f t="shared" si="351"/>
        <v>0</v>
      </c>
      <c r="M1054" s="34">
        <f t="shared" si="351"/>
        <v>0</v>
      </c>
      <c r="N1054" s="34">
        <f t="shared" si="351"/>
        <v>0</v>
      </c>
      <c r="O1054" s="34">
        <f t="shared" si="351"/>
        <v>0</v>
      </c>
      <c r="P1054" s="34">
        <f t="shared" si="351"/>
        <v>0</v>
      </c>
      <c r="Q1054" s="34">
        <f t="shared" si="351"/>
        <v>0</v>
      </c>
      <c r="R1054" s="34">
        <f t="shared" si="351"/>
        <v>0</v>
      </c>
      <c r="S1054" s="34">
        <f t="shared" si="351"/>
        <v>0</v>
      </c>
      <c r="T1054" s="34">
        <f t="shared" si="351"/>
        <v>0</v>
      </c>
      <c r="U1054" s="34">
        <f t="shared" si="351"/>
        <v>0</v>
      </c>
      <c r="V1054" s="34">
        <f t="shared" si="351"/>
        <v>0</v>
      </c>
      <c r="W1054" s="33">
        <f t="shared" si="351"/>
        <v>0</v>
      </c>
      <c r="Y1054"/>
      <c r="Z1054"/>
    </row>
    <row r="1055" spans="1:26" s="72" customFormat="1" outlineLevel="1" x14ac:dyDescent="0.2">
      <c r="A1055" s="322"/>
      <c r="B1055" s="25"/>
      <c r="C1055" s="23"/>
      <c r="D1055" s="23"/>
      <c r="E1055" s="24"/>
      <c r="F1055" s="176" t="s">
        <v>178</v>
      </c>
      <c r="G1055" s="190">
        <f t="shared" ref="G1055:V1055" si="352">G195</f>
        <v>0</v>
      </c>
      <c r="H1055" s="191">
        <f t="shared" si="352"/>
        <v>0</v>
      </c>
      <c r="I1055" s="179">
        <f t="shared" si="352"/>
        <v>0</v>
      </c>
      <c r="J1055" s="179">
        <f t="shared" si="352"/>
        <v>0</v>
      </c>
      <c r="K1055" s="197">
        <f t="shared" si="352"/>
        <v>0</v>
      </c>
      <c r="L1055" s="181">
        <f t="shared" si="352"/>
        <v>0</v>
      </c>
      <c r="M1055" s="192">
        <f t="shared" si="352"/>
        <v>0</v>
      </c>
      <c r="N1055" s="182">
        <f t="shared" si="352"/>
        <v>0</v>
      </c>
      <c r="O1055" s="182">
        <f t="shared" si="352"/>
        <v>0</v>
      </c>
      <c r="P1055" s="182">
        <f t="shared" si="352"/>
        <v>0</v>
      </c>
      <c r="Q1055" s="182">
        <f t="shared" si="352"/>
        <v>0</v>
      </c>
      <c r="R1055" s="182">
        <f t="shared" si="352"/>
        <v>0</v>
      </c>
      <c r="S1055" s="182">
        <f t="shared" si="352"/>
        <v>0</v>
      </c>
      <c r="T1055" s="178">
        <f t="shared" si="352"/>
        <v>0</v>
      </c>
      <c r="U1055" s="182">
        <f t="shared" si="352"/>
        <v>0</v>
      </c>
      <c r="V1055" s="183">
        <f t="shared" si="352"/>
        <v>0</v>
      </c>
      <c r="W1055" s="46">
        <f>G1055-SUM(H1055:V1055)</f>
        <v>0</v>
      </c>
      <c r="Y1055"/>
      <c r="Z1055"/>
    </row>
    <row r="1056" spans="1:26" s="72" customFormat="1" outlineLevel="1" x14ac:dyDescent="0.2">
      <c r="A1056" s="322"/>
      <c r="B1056" s="25"/>
      <c r="C1056" s="23"/>
      <c r="D1056" s="23"/>
      <c r="E1056" s="24"/>
      <c r="F1056" s="176" t="s">
        <v>181</v>
      </c>
      <c r="G1056" s="190">
        <f t="shared" ref="G1056:V1056" si="353">G196</f>
        <v>0</v>
      </c>
      <c r="H1056" s="191">
        <f t="shared" si="353"/>
        <v>0</v>
      </c>
      <c r="I1056" s="179">
        <f t="shared" si="353"/>
        <v>0</v>
      </c>
      <c r="J1056" s="179">
        <f t="shared" si="353"/>
        <v>0</v>
      </c>
      <c r="K1056" s="197">
        <f t="shared" si="353"/>
        <v>0</v>
      </c>
      <c r="L1056" s="181">
        <f t="shared" si="353"/>
        <v>0</v>
      </c>
      <c r="M1056" s="192">
        <f t="shared" si="353"/>
        <v>0</v>
      </c>
      <c r="N1056" s="182">
        <f t="shared" si="353"/>
        <v>0</v>
      </c>
      <c r="O1056" s="182">
        <f t="shared" si="353"/>
        <v>0</v>
      </c>
      <c r="P1056" s="182">
        <f t="shared" si="353"/>
        <v>0</v>
      </c>
      <c r="Q1056" s="182">
        <f t="shared" si="353"/>
        <v>0</v>
      </c>
      <c r="R1056" s="182">
        <f t="shared" si="353"/>
        <v>0</v>
      </c>
      <c r="S1056" s="182">
        <f t="shared" si="353"/>
        <v>0</v>
      </c>
      <c r="T1056" s="178">
        <f t="shared" si="353"/>
        <v>0</v>
      </c>
      <c r="U1056" s="182">
        <f t="shared" si="353"/>
        <v>0</v>
      </c>
      <c r="V1056" s="183">
        <f t="shared" si="353"/>
        <v>0</v>
      </c>
      <c r="W1056" s="46">
        <f>G1056-SUM(H1056:V1056)</f>
        <v>0</v>
      </c>
      <c r="Y1056"/>
      <c r="Z1056"/>
    </row>
    <row r="1057" spans="1:26" s="72" customFormat="1" x14ac:dyDescent="0.2">
      <c r="A1057" s="322"/>
      <c r="B1057" s="25"/>
      <c r="C1057" s="23"/>
      <c r="D1057" s="23"/>
      <c r="E1057" s="24" t="s">
        <v>187</v>
      </c>
      <c r="F1057" s="24"/>
      <c r="G1057" s="69">
        <f t="shared" ref="G1057:W1057" si="354">SUBTOTAL(9,G1058:G1059)</f>
        <v>0</v>
      </c>
      <c r="H1057" s="70">
        <f t="shared" si="354"/>
        <v>0</v>
      </c>
      <c r="I1057" s="66">
        <f t="shared" si="354"/>
        <v>0</v>
      </c>
      <c r="J1057" s="66">
        <f t="shared" si="354"/>
        <v>0</v>
      </c>
      <c r="K1057" s="67">
        <f t="shared" si="354"/>
        <v>0</v>
      </c>
      <c r="L1057" s="34">
        <f t="shared" si="354"/>
        <v>0</v>
      </c>
      <c r="M1057" s="34">
        <f t="shared" si="354"/>
        <v>0</v>
      </c>
      <c r="N1057" s="34">
        <f t="shared" si="354"/>
        <v>0</v>
      </c>
      <c r="O1057" s="34">
        <f t="shared" si="354"/>
        <v>0</v>
      </c>
      <c r="P1057" s="34">
        <f t="shared" si="354"/>
        <v>0</v>
      </c>
      <c r="Q1057" s="34">
        <f t="shared" si="354"/>
        <v>0</v>
      </c>
      <c r="R1057" s="34">
        <f t="shared" si="354"/>
        <v>0</v>
      </c>
      <c r="S1057" s="34">
        <f t="shared" si="354"/>
        <v>0</v>
      </c>
      <c r="T1057" s="34">
        <f t="shared" si="354"/>
        <v>0</v>
      </c>
      <c r="U1057" s="34">
        <f t="shared" si="354"/>
        <v>0</v>
      </c>
      <c r="V1057" s="34">
        <f t="shared" si="354"/>
        <v>0</v>
      </c>
      <c r="W1057" s="33">
        <f t="shared" si="354"/>
        <v>0</v>
      </c>
      <c r="Y1057"/>
      <c r="Z1057"/>
    </row>
    <row r="1058" spans="1:26" s="72" customFormat="1" outlineLevel="1" x14ac:dyDescent="0.2">
      <c r="A1058" s="322"/>
      <c r="B1058" s="25"/>
      <c r="C1058" s="23"/>
      <c r="D1058" s="23"/>
      <c r="E1058" s="24"/>
      <c r="F1058" s="176" t="s">
        <v>179</v>
      </c>
      <c r="G1058" s="190">
        <f t="shared" ref="G1058:V1058" si="355">G198</f>
        <v>0</v>
      </c>
      <c r="H1058" s="191">
        <f t="shared" si="355"/>
        <v>0</v>
      </c>
      <c r="I1058" s="179">
        <f t="shared" si="355"/>
        <v>0</v>
      </c>
      <c r="J1058" s="179">
        <f t="shared" si="355"/>
        <v>0</v>
      </c>
      <c r="K1058" s="197">
        <f t="shared" si="355"/>
        <v>0</v>
      </c>
      <c r="L1058" s="181">
        <f t="shared" si="355"/>
        <v>0</v>
      </c>
      <c r="M1058" s="192">
        <f t="shared" si="355"/>
        <v>0</v>
      </c>
      <c r="N1058" s="182">
        <f t="shared" si="355"/>
        <v>0</v>
      </c>
      <c r="O1058" s="182">
        <f t="shared" si="355"/>
        <v>0</v>
      </c>
      <c r="P1058" s="182">
        <f t="shared" si="355"/>
        <v>0</v>
      </c>
      <c r="Q1058" s="182">
        <f t="shared" si="355"/>
        <v>0</v>
      </c>
      <c r="R1058" s="182">
        <f t="shared" si="355"/>
        <v>0</v>
      </c>
      <c r="S1058" s="182">
        <f t="shared" si="355"/>
        <v>0</v>
      </c>
      <c r="T1058" s="178">
        <f t="shared" si="355"/>
        <v>0</v>
      </c>
      <c r="U1058" s="182">
        <f t="shared" si="355"/>
        <v>0</v>
      </c>
      <c r="V1058" s="183">
        <f t="shared" si="355"/>
        <v>0</v>
      </c>
      <c r="W1058" s="46">
        <f>G1058-SUM(H1058:V1058)</f>
        <v>0</v>
      </c>
      <c r="Y1058"/>
      <c r="Z1058"/>
    </row>
    <row r="1059" spans="1:26" s="72" customFormat="1" outlineLevel="1" x14ac:dyDescent="0.2">
      <c r="A1059" s="322"/>
      <c r="B1059" s="25"/>
      <c r="C1059" s="23"/>
      <c r="D1059" s="23"/>
      <c r="E1059" s="24"/>
      <c r="F1059" s="176" t="s">
        <v>188</v>
      </c>
      <c r="G1059" s="190">
        <f t="shared" ref="G1059:V1059" si="356">G199</f>
        <v>0</v>
      </c>
      <c r="H1059" s="191">
        <f t="shared" si="356"/>
        <v>0</v>
      </c>
      <c r="I1059" s="179">
        <f t="shared" si="356"/>
        <v>0</v>
      </c>
      <c r="J1059" s="179">
        <f t="shared" si="356"/>
        <v>0</v>
      </c>
      <c r="K1059" s="197">
        <f t="shared" si="356"/>
        <v>0</v>
      </c>
      <c r="L1059" s="181">
        <f t="shared" si="356"/>
        <v>0</v>
      </c>
      <c r="M1059" s="192">
        <f t="shared" si="356"/>
        <v>0</v>
      </c>
      <c r="N1059" s="182">
        <f t="shared" si="356"/>
        <v>0</v>
      </c>
      <c r="O1059" s="182">
        <f t="shared" si="356"/>
        <v>0</v>
      </c>
      <c r="P1059" s="182">
        <f t="shared" si="356"/>
        <v>0</v>
      </c>
      <c r="Q1059" s="182">
        <f t="shared" si="356"/>
        <v>0</v>
      </c>
      <c r="R1059" s="182">
        <f t="shared" si="356"/>
        <v>0</v>
      </c>
      <c r="S1059" s="182">
        <f t="shared" si="356"/>
        <v>0</v>
      </c>
      <c r="T1059" s="178">
        <f t="shared" si="356"/>
        <v>0</v>
      </c>
      <c r="U1059" s="182">
        <f t="shared" si="356"/>
        <v>0</v>
      </c>
      <c r="V1059" s="183">
        <f t="shared" si="356"/>
        <v>0</v>
      </c>
      <c r="W1059" s="46">
        <f>G1059-SUM(H1059:V1059)</f>
        <v>0</v>
      </c>
      <c r="Y1059"/>
      <c r="Z1059"/>
    </row>
    <row r="1060" spans="1:26" s="72" customFormat="1" x14ac:dyDescent="0.2">
      <c r="A1060" s="322"/>
      <c r="B1060" s="25"/>
      <c r="C1060" s="23"/>
      <c r="D1060" s="23"/>
      <c r="E1060" s="24" t="s">
        <v>341</v>
      </c>
      <c r="F1060" s="24"/>
      <c r="G1060" s="69">
        <f t="shared" ref="G1060:W1060" si="357">SUBTOTAL(9,G1061:G1062)</f>
        <v>0</v>
      </c>
      <c r="H1060" s="70">
        <f t="shared" si="357"/>
        <v>0</v>
      </c>
      <c r="I1060" s="66">
        <f t="shared" si="357"/>
        <v>0</v>
      </c>
      <c r="J1060" s="66">
        <f t="shared" si="357"/>
        <v>0</v>
      </c>
      <c r="K1060" s="67">
        <f t="shared" si="357"/>
        <v>0</v>
      </c>
      <c r="L1060" s="34">
        <f t="shared" si="357"/>
        <v>0</v>
      </c>
      <c r="M1060" s="34">
        <f t="shared" si="357"/>
        <v>0</v>
      </c>
      <c r="N1060" s="34">
        <f t="shared" si="357"/>
        <v>0</v>
      </c>
      <c r="O1060" s="34">
        <f t="shared" si="357"/>
        <v>0</v>
      </c>
      <c r="P1060" s="34">
        <f t="shared" si="357"/>
        <v>0</v>
      </c>
      <c r="Q1060" s="34">
        <f t="shared" si="357"/>
        <v>0</v>
      </c>
      <c r="R1060" s="34">
        <f t="shared" si="357"/>
        <v>0</v>
      </c>
      <c r="S1060" s="34">
        <f t="shared" si="357"/>
        <v>0</v>
      </c>
      <c r="T1060" s="34">
        <f t="shared" si="357"/>
        <v>0</v>
      </c>
      <c r="U1060" s="34">
        <f t="shared" si="357"/>
        <v>0</v>
      </c>
      <c r="V1060" s="34">
        <f t="shared" si="357"/>
        <v>0</v>
      </c>
      <c r="W1060" s="33">
        <f t="shared" si="357"/>
        <v>0</v>
      </c>
      <c r="Y1060"/>
      <c r="Z1060"/>
    </row>
    <row r="1061" spans="1:26" s="72" customFormat="1" outlineLevel="1" x14ac:dyDescent="0.2">
      <c r="A1061" s="322"/>
      <c r="B1061" s="25"/>
      <c r="C1061" s="23"/>
      <c r="D1061" s="23"/>
      <c r="E1061" s="24"/>
      <c r="F1061" s="176" t="s">
        <v>342</v>
      </c>
      <c r="G1061" s="190">
        <f t="shared" ref="G1061:V1061" si="358">G201</f>
        <v>0</v>
      </c>
      <c r="H1061" s="191">
        <f t="shared" si="358"/>
        <v>0</v>
      </c>
      <c r="I1061" s="179">
        <f t="shared" si="358"/>
        <v>0</v>
      </c>
      <c r="J1061" s="179">
        <f t="shared" si="358"/>
        <v>0</v>
      </c>
      <c r="K1061" s="197">
        <f t="shared" si="358"/>
        <v>0</v>
      </c>
      <c r="L1061" s="181">
        <f t="shared" si="358"/>
        <v>0</v>
      </c>
      <c r="M1061" s="192">
        <f t="shared" si="358"/>
        <v>0</v>
      </c>
      <c r="N1061" s="182">
        <f t="shared" si="358"/>
        <v>0</v>
      </c>
      <c r="O1061" s="182">
        <f t="shared" si="358"/>
        <v>0</v>
      </c>
      <c r="P1061" s="182">
        <f t="shared" si="358"/>
        <v>0</v>
      </c>
      <c r="Q1061" s="182">
        <f t="shared" si="358"/>
        <v>0</v>
      </c>
      <c r="R1061" s="182">
        <f t="shared" si="358"/>
        <v>0</v>
      </c>
      <c r="S1061" s="182">
        <f t="shared" si="358"/>
        <v>0</v>
      </c>
      <c r="T1061" s="178">
        <f t="shared" si="358"/>
        <v>0</v>
      </c>
      <c r="U1061" s="182">
        <f t="shared" si="358"/>
        <v>0</v>
      </c>
      <c r="V1061" s="183">
        <f t="shared" si="358"/>
        <v>0</v>
      </c>
      <c r="W1061" s="46">
        <f>G1061-SUM(H1061:V1061)</f>
        <v>0</v>
      </c>
      <c r="Y1061"/>
      <c r="Z1061"/>
    </row>
    <row r="1062" spans="1:26" s="72" customFormat="1" outlineLevel="1" x14ac:dyDescent="0.2">
      <c r="A1062" s="322"/>
      <c r="B1062" s="25"/>
      <c r="C1062" s="23"/>
      <c r="D1062" s="23"/>
      <c r="E1062" s="24"/>
      <c r="F1062" s="176" t="s">
        <v>343</v>
      </c>
      <c r="G1062" s="190">
        <f t="shared" ref="G1062:V1062" si="359">G202</f>
        <v>0</v>
      </c>
      <c r="H1062" s="191">
        <f t="shared" si="359"/>
        <v>0</v>
      </c>
      <c r="I1062" s="179">
        <f t="shared" si="359"/>
        <v>0</v>
      </c>
      <c r="J1062" s="179">
        <f t="shared" si="359"/>
        <v>0</v>
      </c>
      <c r="K1062" s="197">
        <f t="shared" si="359"/>
        <v>0</v>
      </c>
      <c r="L1062" s="181">
        <f t="shared" si="359"/>
        <v>0</v>
      </c>
      <c r="M1062" s="192">
        <f t="shared" si="359"/>
        <v>0</v>
      </c>
      <c r="N1062" s="182">
        <f t="shared" si="359"/>
        <v>0</v>
      </c>
      <c r="O1062" s="182">
        <f t="shared" si="359"/>
        <v>0</v>
      </c>
      <c r="P1062" s="182">
        <f t="shared" si="359"/>
        <v>0</v>
      </c>
      <c r="Q1062" s="182">
        <f t="shared" si="359"/>
        <v>0</v>
      </c>
      <c r="R1062" s="182">
        <f t="shared" si="359"/>
        <v>0</v>
      </c>
      <c r="S1062" s="182">
        <f t="shared" si="359"/>
        <v>0</v>
      </c>
      <c r="T1062" s="178">
        <f t="shared" si="359"/>
        <v>0</v>
      </c>
      <c r="U1062" s="182">
        <f t="shared" si="359"/>
        <v>0</v>
      </c>
      <c r="V1062" s="183">
        <f t="shared" si="359"/>
        <v>0</v>
      </c>
      <c r="W1062" s="46">
        <f>G1062-SUM(H1062:V1062)</f>
        <v>0</v>
      </c>
      <c r="Y1062"/>
      <c r="Z1062"/>
    </row>
    <row r="1063" spans="1:26" s="72" customFormat="1" x14ac:dyDescent="0.2">
      <c r="A1063" s="322"/>
      <c r="B1063" s="25"/>
      <c r="C1063" s="23"/>
      <c r="D1063" s="23"/>
      <c r="E1063" s="24" t="s">
        <v>344</v>
      </c>
      <c r="F1063" s="24"/>
      <c r="G1063" s="69">
        <f t="shared" ref="G1063:W1063" si="360">SUBTOTAL(9,G1064:G1065)</f>
        <v>0</v>
      </c>
      <c r="H1063" s="70">
        <f t="shared" si="360"/>
        <v>0</v>
      </c>
      <c r="I1063" s="66">
        <f t="shared" si="360"/>
        <v>0</v>
      </c>
      <c r="J1063" s="66">
        <f t="shared" si="360"/>
        <v>0</v>
      </c>
      <c r="K1063" s="67">
        <f t="shared" si="360"/>
        <v>0</v>
      </c>
      <c r="L1063" s="34">
        <f t="shared" si="360"/>
        <v>0</v>
      </c>
      <c r="M1063" s="34">
        <f t="shared" si="360"/>
        <v>0</v>
      </c>
      <c r="N1063" s="34">
        <f t="shared" si="360"/>
        <v>0</v>
      </c>
      <c r="O1063" s="34">
        <f t="shared" si="360"/>
        <v>0</v>
      </c>
      <c r="P1063" s="34">
        <f t="shared" si="360"/>
        <v>0</v>
      </c>
      <c r="Q1063" s="34">
        <f t="shared" si="360"/>
        <v>0</v>
      </c>
      <c r="R1063" s="34">
        <f t="shared" si="360"/>
        <v>0</v>
      </c>
      <c r="S1063" s="34">
        <f t="shared" si="360"/>
        <v>0</v>
      </c>
      <c r="T1063" s="34">
        <f t="shared" si="360"/>
        <v>0</v>
      </c>
      <c r="U1063" s="34">
        <f t="shared" si="360"/>
        <v>0</v>
      </c>
      <c r="V1063" s="34">
        <f t="shared" si="360"/>
        <v>0</v>
      </c>
      <c r="W1063" s="33">
        <f t="shared" si="360"/>
        <v>0</v>
      </c>
      <c r="Y1063"/>
      <c r="Z1063"/>
    </row>
    <row r="1064" spans="1:26" s="72" customFormat="1" outlineLevel="1" x14ac:dyDescent="0.2">
      <c r="A1064" s="322"/>
      <c r="B1064" s="25"/>
      <c r="C1064" s="23"/>
      <c r="D1064" s="23"/>
      <c r="E1064" s="24"/>
      <c r="F1064" s="176" t="s">
        <v>345</v>
      </c>
      <c r="G1064" s="190">
        <f t="shared" ref="G1064:V1064" si="361">G204</f>
        <v>0</v>
      </c>
      <c r="H1064" s="191">
        <f t="shared" si="361"/>
        <v>0</v>
      </c>
      <c r="I1064" s="179">
        <f t="shared" si="361"/>
        <v>0</v>
      </c>
      <c r="J1064" s="179">
        <f t="shared" si="361"/>
        <v>0</v>
      </c>
      <c r="K1064" s="197">
        <f t="shared" si="361"/>
        <v>0</v>
      </c>
      <c r="L1064" s="181">
        <f t="shared" si="361"/>
        <v>0</v>
      </c>
      <c r="M1064" s="192">
        <f t="shared" si="361"/>
        <v>0</v>
      </c>
      <c r="N1064" s="182">
        <f t="shared" si="361"/>
        <v>0</v>
      </c>
      <c r="O1064" s="182">
        <f t="shared" si="361"/>
        <v>0</v>
      </c>
      <c r="P1064" s="182">
        <f t="shared" si="361"/>
        <v>0</v>
      </c>
      <c r="Q1064" s="182">
        <f t="shared" si="361"/>
        <v>0</v>
      </c>
      <c r="R1064" s="182">
        <f t="shared" si="361"/>
        <v>0</v>
      </c>
      <c r="S1064" s="182">
        <f t="shared" si="361"/>
        <v>0</v>
      </c>
      <c r="T1064" s="178">
        <f t="shared" si="361"/>
        <v>0</v>
      </c>
      <c r="U1064" s="182">
        <f t="shared" si="361"/>
        <v>0</v>
      </c>
      <c r="V1064" s="183">
        <f t="shared" si="361"/>
        <v>0</v>
      </c>
      <c r="W1064" s="46">
        <f t="shared" ref="W1064:W1072" si="362">G1064-SUM(H1064:V1064)</f>
        <v>0</v>
      </c>
      <c r="Y1064"/>
      <c r="Z1064"/>
    </row>
    <row r="1065" spans="1:26" s="72" customFormat="1" outlineLevel="1" x14ac:dyDescent="0.2">
      <c r="A1065" s="322"/>
      <c r="B1065" s="25"/>
      <c r="C1065" s="23"/>
      <c r="D1065" s="23"/>
      <c r="E1065" s="24"/>
      <c r="F1065" s="176" t="s">
        <v>346</v>
      </c>
      <c r="G1065" s="190">
        <f t="shared" ref="G1065:V1065" si="363">G205</f>
        <v>0</v>
      </c>
      <c r="H1065" s="191">
        <f t="shared" si="363"/>
        <v>0</v>
      </c>
      <c r="I1065" s="179">
        <f t="shared" si="363"/>
        <v>0</v>
      </c>
      <c r="J1065" s="179">
        <f t="shared" si="363"/>
        <v>0</v>
      </c>
      <c r="K1065" s="197">
        <f t="shared" si="363"/>
        <v>0</v>
      </c>
      <c r="L1065" s="181">
        <f t="shared" si="363"/>
        <v>0</v>
      </c>
      <c r="M1065" s="192">
        <f t="shared" si="363"/>
        <v>0</v>
      </c>
      <c r="N1065" s="182">
        <f t="shared" si="363"/>
        <v>0</v>
      </c>
      <c r="O1065" s="182">
        <f t="shared" si="363"/>
        <v>0</v>
      </c>
      <c r="P1065" s="182">
        <f t="shared" si="363"/>
        <v>0</v>
      </c>
      <c r="Q1065" s="182">
        <f t="shared" si="363"/>
        <v>0</v>
      </c>
      <c r="R1065" s="182">
        <f t="shared" si="363"/>
        <v>0</v>
      </c>
      <c r="S1065" s="182">
        <f t="shared" si="363"/>
        <v>0</v>
      </c>
      <c r="T1065" s="178">
        <f t="shared" si="363"/>
        <v>0</v>
      </c>
      <c r="U1065" s="182">
        <f t="shared" si="363"/>
        <v>0</v>
      </c>
      <c r="V1065" s="183">
        <f t="shared" si="363"/>
        <v>0</v>
      </c>
      <c r="W1065" s="46">
        <f t="shared" si="362"/>
        <v>0</v>
      </c>
      <c r="Y1065"/>
      <c r="Z1065"/>
    </row>
    <row r="1066" spans="1:26" s="72" customFormat="1" x14ac:dyDescent="0.2">
      <c r="A1066" s="322"/>
      <c r="B1066" s="25"/>
      <c r="C1066" s="23"/>
      <c r="D1066" s="23" t="s">
        <v>63</v>
      </c>
      <c r="E1066" s="24"/>
      <c r="F1066" s="24"/>
      <c r="G1066" s="69">
        <f t="shared" ref="G1066:W1066" si="364">SUBTOTAL(9,G1067:G1069)</f>
        <v>0</v>
      </c>
      <c r="H1066" s="70">
        <f t="shared" si="364"/>
        <v>0</v>
      </c>
      <c r="I1066" s="66">
        <f t="shared" si="364"/>
        <v>0</v>
      </c>
      <c r="J1066" s="66">
        <f t="shared" si="364"/>
        <v>0</v>
      </c>
      <c r="K1066" s="67">
        <f t="shared" si="364"/>
        <v>0</v>
      </c>
      <c r="L1066" s="34">
        <f t="shared" si="364"/>
        <v>0</v>
      </c>
      <c r="M1066" s="34">
        <f t="shared" si="364"/>
        <v>0</v>
      </c>
      <c r="N1066" s="34">
        <f t="shared" si="364"/>
        <v>0</v>
      </c>
      <c r="O1066" s="34">
        <f t="shared" si="364"/>
        <v>0</v>
      </c>
      <c r="P1066" s="34">
        <f t="shared" si="364"/>
        <v>0</v>
      </c>
      <c r="Q1066" s="34">
        <f t="shared" si="364"/>
        <v>0</v>
      </c>
      <c r="R1066" s="34">
        <f t="shared" si="364"/>
        <v>0</v>
      </c>
      <c r="S1066" s="34">
        <f t="shared" si="364"/>
        <v>0</v>
      </c>
      <c r="T1066" s="34">
        <f t="shared" si="364"/>
        <v>0</v>
      </c>
      <c r="U1066" s="34">
        <f t="shared" si="364"/>
        <v>0</v>
      </c>
      <c r="V1066" s="34">
        <f t="shared" si="364"/>
        <v>0</v>
      </c>
      <c r="W1066" s="33">
        <f t="shared" si="364"/>
        <v>0</v>
      </c>
      <c r="Y1066"/>
      <c r="Z1066"/>
    </row>
    <row r="1067" spans="1:26" s="72" customFormat="1" outlineLevel="1" x14ac:dyDescent="0.2">
      <c r="A1067" s="322"/>
      <c r="B1067" s="25"/>
      <c r="C1067" s="23"/>
      <c r="D1067" s="23"/>
      <c r="E1067" s="24"/>
      <c r="F1067" s="176" t="s">
        <v>190</v>
      </c>
      <c r="G1067" s="190">
        <f t="shared" ref="G1067:V1067" si="365">G207</f>
        <v>0</v>
      </c>
      <c r="H1067" s="191">
        <f t="shared" si="365"/>
        <v>0</v>
      </c>
      <c r="I1067" s="179">
        <f t="shared" si="365"/>
        <v>0</v>
      </c>
      <c r="J1067" s="179">
        <f t="shared" si="365"/>
        <v>0</v>
      </c>
      <c r="K1067" s="197">
        <f t="shared" si="365"/>
        <v>0</v>
      </c>
      <c r="L1067" s="178">
        <f t="shared" si="365"/>
        <v>0</v>
      </c>
      <c r="M1067" s="192">
        <f t="shared" si="365"/>
        <v>0</v>
      </c>
      <c r="N1067" s="182">
        <f t="shared" si="365"/>
        <v>0</v>
      </c>
      <c r="O1067" s="182">
        <f t="shared" si="365"/>
        <v>0</v>
      </c>
      <c r="P1067" s="182">
        <f t="shared" si="365"/>
        <v>0</v>
      </c>
      <c r="Q1067" s="182">
        <f t="shared" si="365"/>
        <v>0</v>
      </c>
      <c r="R1067" s="182">
        <f t="shared" si="365"/>
        <v>0</v>
      </c>
      <c r="S1067" s="182">
        <f t="shared" si="365"/>
        <v>0</v>
      </c>
      <c r="T1067" s="178">
        <f t="shared" si="365"/>
        <v>0</v>
      </c>
      <c r="U1067" s="182">
        <f t="shared" si="365"/>
        <v>0</v>
      </c>
      <c r="V1067" s="183">
        <f t="shared" si="365"/>
        <v>0</v>
      </c>
      <c r="W1067" s="46">
        <f t="shared" si="362"/>
        <v>0</v>
      </c>
      <c r="Y1067"/>
      <c r="Z1067"/>
    </row>
    <row r="1068" spans="1:26" s="72" customFormat="1" outlineLevel="1" x14ac:dyDescent="0.2">
      <c r="A1068" s="322"/>
      <c r="B1068" s="25"/>
      <c r="C1068" s="23"/>
      <c r="D1068" s="23"/>
      <c r="E1068" s="24"/>
      <c r="F1068" s="176" t="s">
        <v>191</v>
      </c>
      <c r="G1068" s="190">
        <f t="shared" ref="G1068:V1068" si="366">G208</f>
        <v>0</v>
      </c>
      <c r="H1068" s="191">
        <f t="shared" si="366"/>
        <v>0</v>
      </c>
      <c r="I1068" s="179">
        <f t="shared" si="366"/>
        <v>0</v>
      </c>
      <c r="J1068" s="179">
        <f t="shared" si="366"/>
        <v>0</v>
      </c>
      <c r="K1068" s="197">
        <f t="shared" si="366"/>
        <v>0</v>
      </c>
      <c r="L1068" s="178">
        <f t="shared" si="366"/>
        <v>0</v>
      </c>
      <c r="M1068" s="192">
        <f t="shared" si="366"/>
        <v>0</v>
      </c>
      <c r="N1068" s="182">
        <f t="shared" si="366"/>
        <v>0</v>
      </c>
      <c r="O1068" s="182">
        <f t="shared" si="366"/>
        <v>0</v>
      </c>
      <c r="P1068" s="182">
        <f t="shared" si="366"/>
        <v>0</v>
      </c>
      <c r="Q1068" s="182">
        <f t="shared" si="366"/>
        <v>0</v>
      </c>
      <c r="R1068" s="182">
        <f t="shared" si="366"/>
        <v>0</v>
      </c>
      <c r="S1068" s="182">
        <f t="shared" si="366"/>
        <v>0</v>
      </c>
      <c r="T1068" s="201">
        <f t="shared" si="366"/>
        <v>0</v>
      </c>
      <c r="U1068" s="182">
        <f t="shared" si="366"/>
        <v>0</v>
      </c>
      <c r="V1068" s="183">
        <f t="shared" si="366"/>
        <v>0</v>
      </c>
      <c r="W1068" s="46">
        <f t="shared" si="362"/>
        <v>0</v>
      </c>
      <c r="Y1068"/>
      <c r="Z1068"/>
    </row>
    <row r="1069" spans="1:26" s="72" customFormat="1" outlineLevel="1" x14ac:dyDescent="0.2">
      <c r="A1069" s="322"/>
      <c r="B1069" s="25"/>
      <c r="C1069" s="23"/>
      <c r="D1069" s="23"/>
      <c r="E1069" s="24"/>
      <c r="F1069" s="176" t="s">
        <v>189</v>
      </c>
      <c r="G1069" s="190">
        <f t="shared" ref="G1069:V1069" si="367">G209</f>
        <v>0</v>
      </c>
      <c r="H1069" s="191">
        <f t="shared" si="367"/>
        <v>0</v>
      </c>
      <c r="I1069" s="179">
        <f t="shared" si="367"/>
        <v>0</v>
      </c>
      <c r="J1069" s="179">
        <f t="shared" si="367"/>
        <v>0</v>
      </c>
      <c r="K1069" s="197">
        <f t="shared" si="367"/>
        <v>0</v>
      </c>
      <c r="L1069" s="178">
        <f t="shared" si="367"/>
        <v>0</v>
      </c>
      <c r="M1069" s="192">
        <f t="shared" si="367"/>
        <v>0</v>
      </c>
      <c r="N1069" s="182">
        <f t="shared" si="367"/>
        <v>0</v>
      </c>
      <c r="O1069" s="182">
        <f t="shared" si="367"/>
        <v>0</v>
      </c>
      <c r="P1069" s="182">
        <f t="shared" si="367"/>
        <v>0</v>
      </c>
      <c r="Q1069" s="182">
        <f t="shared" si="367"/>
        <v>0</v>
      </c>
      <c r="R1069" s="182">
        <f t="shared" si="367"/>
        <v>0</v>
      </c>
      <c r="S1069" s="182">
        <f t="shared" si="367"/>
        <v>0</v>
      </c>
      <c r="T1069" s="182">
        <f t="shared" si="367"/>
        <v>0</v>
      </c>
      <c r="U1069" s="178">
        <f t="shared" si="367"/>
        <v>0</v>
      </c>
      <c r="V1069" s="183">
        <f t="shared" si="367"/>
        <v>0</v>
      </c>
      <c r="W1069" s="46">
        <f t="shared" si="362"/>
        <v>0</v>
      </c>
      <c r="Y1069"/>
      <c r="Z1069"/>
    </row>
    <row r="1070" spans="1:26" s="72" customFormat="1" x14ac:dyDescent="0.2">
      <c r="A1070" s="322"/>
      <c r="B1070" s="25"/>
      <c r="C1070" s="64"/>
      <c r="D1070" s="23" t="s">
        <v>192</v>
      </c>
      <c r="E1070" s="24"/>
      <c r="F1070" s="24"/>
      <c r="G1070" s="69">
        <f t="shared" ref="G1070:W1070" si="368">SUBTOTAL(9,G1071:G1072)</f>
        <v>0</v>
      </c>
      <c r="H1070" s="70">
        <f t="shared" si="368"/>
        <v>0</v>
      </c>
      <c r="I1070" s="66">
        <f t="shared" si="368"/>
        <v>0</v>
      </c>
      <c r="J1070" s="66">
        <f t="shared" si="368"/>
        <v>0</v>
      </c>
      <c r="K1070" s="67">
        <f t="shared" si="368"/>
        <v>0</v>
      </c>
      <c r="L1070" s="34">
        <f t="shared" si="368"/>
        <v>0</v>
      </c>
      <c r="M1070" s="34">
        <f t="shared" si="368"/>
        <v>0</v>
      </c>
      <c r="N1070" s="34">
        <f t="shared" si="368"/>
        <v>0</v>
      </c>
      <c r="O1070" s="34">
        <f t="shared" si="368"/>
        <v>0</v>
      </c>
      <c r="P1070" s="34">
        <f t="shared" si="368"/>
        <v>0</v>
      </c>
      <c r="Q1070" s="34">
        <f t="shared" si="368"/>
        <v>0</v>
      </c>
      <c r="R1070" s="34">
        <f t="shared" si="368"/>
        <v>0</v>
      </c>
      <c r="S1070" s="34">
        <f t="shared" si="368"/>
        <v>0</v>
      </c>
      <c r="T1070" s="34">
        <f t="shared" si="368"/>
        <v>0</v>
      </c>
      <c r="U1070" s="34">
        <f t="shared" si="368"/>
        <v>0</v>
      </c>
      <c r="V1070" s="34">
        <f t="shared" si="368"/>
        <v>0</v>
      </c>
      <c r="W1070" s="33">
        <f t="shared" si="368"/>
        <v>0</v>
      </c>
      <c r="Y1070"/>
      <c r="Z1070"/>
    </row>
    <row r="1071" spans="1:26" s="72" customFormat="1" outlineLevel="1" x14ac:dyDescent="0.2">
      <c r="A1071" s="322"/>
      <c r="B1071" s="25"/>
      <c r="C1071" s="23"/>
      <c r="D1071" s="23"/>
      <c r="E1071" s="24"/>
      <c r="F1071" s="176" t="s">
        <v>193</v>
      </c>
      <c r="G1071" s="190">
        <f t="shared" ref="G1071:V1071" si="369">G211</f>
        <v>0</v>
      </c>
      <c r="H1071" s="191">
        <f t="shared" si="369"/>
        <v>0</v>
      </c>
      <c r="I1071" s="179">
        <f t="shared" si="369"/>
        <v>0</v>
      </c>
      <c r="J1071" s="179">
        <f t="shared" si="369"/>
        <v>0</v>
      </c>
      <c r="K1071" s="197">
        <f t="shared" si="369"/>
        <v>0</v>
      </c>
      <c r="L1071" s="178">
        <f t="shared" si="369"/>
        <v>0</v>
      </c>
      <c r="M1071" s="192">
        <f t="shared" si="369"/>
        <v>0</v>
      </c>
      <c r="N1071" s="182">
        <f t="shared" si="369"/>
        <v>0</v>
      </c>
      <c r="O1071" s="182">
        <f t="shared" si="369"/>
        <v>0</v>
      </c>
      <c r="P1071" s="182">
        <f t="shared" si="369"/>
        <v>0</v>
      </c>
      <c r="Q1071" s="182">
        <f t="shared" si="369"/>
        <v>0</v>
      </c>
      <c r="R1071" s="182">
        <f t="shared" si="369"/>
        <v>0</v>
      </c>
      <c r="S1071" s="182">
        <f t="shared" si="369"/>
        <v>0</v>
      </c>
      <c r="T1071" s="182">
        <f t="shared" si="369"/>
        <v>0</v>
      </c>
      <c r="U1071" s="178">
        <f t="shared" si="369"/>
        <v>0</v>
      </c>
      <c r="V1071" s="183">
        <f t="shared" si="369"/>
        <v>0</v>
      </c>
      <c r="W1071" s="46">
        <f t="shared" si="362"/>
        <v>0</v>
      </c>
      <c r="Y1071"/>
      <c r="Z1071"/>
    </row>
    <row r="1072" spans="1:26" s="72" customFormat="1" outlineLevel="1" x14ac:dyDescent="0.2">
      <c r="A1072" s="322"/>
      <c r="B1072" s="25"/>
      <c r="C1072" s="23"/>
      <c r="D1072" s="23"/>
      <c r="E1072" s="24"/>
      <c r="F1072" s="176" t="s">
        <v>194</v>
      </c>
      <c r="G1072" s="190">
        <f t="shared" ref="G1072:V1072" si="370">G212</f>
        <v>0</v>
      </c>
      <c r="H1072" s="191">
        <f t="shared" si="370"/>
        <v>0</v>
      </c>
      <c r="I1072" s="179">
        <f t="shared" si="370"/>
        <v>0</v>
      </c>
      <c r="J1072" s="179">
        <f t="shared" si="370"/>
        <v>0</v>
      </c>
      <c r="K1072" s="197">
        <f t="shared" si="370"/>
        <v>0</v>
      </c>
      <c r="L1072" s="178">
        <f t="shared" si="370"/>
        <v>0</v>
      </c>
      <c r="M1072" s="192">
        <f t="shared" si="370"/>
        <v>0</v>
      </c>
      <c r="N1072" s="182">
        <f t="shared" si="370"/>
        <v>0</v>
      </c>
      <c r="O1072" s="182">
        <f t="shared" si="370"/>
        <v>0</v>
      </c>
      <c r="P1072" s="182">
        <f t="shared" si="370"/>
        <v>0</v>
      </c>
      <c r="Q1072" s="182">
        <f t="shared" si="370"/>
        <v>0</v>
      </c>
      <c r="R1072" s="182">
        <f t="shared" si="370"/>
        <v>0</v>
      </c>
      <c r="S1072" s="182">
        <f t="shared" si="370"/>
        <v>0</v>
      </c>
      <c r="T1072" s="182">
        <f t="shared" si="370"/>
        <v>0</v>
      </c>
      <c r="U1072" s="178">
        <f t="shared" si="370"/>
        <v>0</v>
      </c>
      <c r="V1072" s="183">
        <f t="shared" si="370"/>
        <v>0</v>
      </c>
      <c r="W1072" s="46">
        <f t="shared" si="362"/>
        <v>0</v>
      </c>
      <c r="Y1072"/>
      <c r="Z1072"/>
    </row>
    <row r="1073" spans="1:26" x14ac:dyDescent="0.2">
      <c r="A1073" s="318"/>
      <c r="B1073" s="25"/>
      <c r="C1073" s="23" t="s">
        <v>65</v>
      </c>
      <c r="D1073" s="23"/>
      <c r="E1073" s="24"/>
      <c r="F1073" s="64"/>
      <c r="G1073" s="69"/>
      <c r="H1073" s="66"/>
      <c r="I1073" s="66"/>
      <c r="J1073" s="66"/>
      <c r="K1073" s="67"/>
      <c r="L1073" s="34"/>
      <c r="M1073" s="34"/>
      <c r="N1073" s="34"/>
      <c r="O1073" s="34"/>
      <c r="P1073" s="34"/>
      <c r="Q1073" s="34"/>
      <c r="R1073" s="34"/>
      <c r="S1073" s="34"/>
      <c r="T1073" s="34"/>
      <c r="U1073" s="34"/>
      <c r="V1073" s="37"/>
      <c r="W1073" s="33"/>
      <c r="Y1073"/>
      <c r="Z1073"/>
    </row>
    <row r="1074" spans="1:26" x14ac:dyDescent="0.2">
      <c r="A1074" s="318"/>
      <c r="B1074" s="25"/>
      <c r="C1074" s="23"/>
      <c r="D1074" s="23" t="s">
        <v>66</v>
      </c>
      <c r="E1074" s="24"/>
      <c r="F1074" s="64"/>
      <c r="G1074" s="69">
        <f t="shared" ref="G1074:W1074" si="371">SUBTOTAL(9,G1075:G1076)</f>
        <v>0</v>
      </c>
      <c r="H1074" s="70">
        <f t="shared" si="371"/>
        <v>0</v>
      </c>
      <c r="I1074" s="66">
        <f t="shared" si="371"/>
        <v>0</v>
      </c>
      <c r="J1074" s="66">
        <f t="shared" si="371"/>
        <v>0</v>
      </c>
      <c r="K1074" s="67">
        <f t="shared" si="371"/>
        <v>0</v>
      </c>
      <c r="L1074" s="34">
        <f t="shared" si="371"/>
        <v>0</v>
      </c>
      <c r="M1074" s="34">
        <f t="shared" si="371"/>
        <v>0</v>
      </c>
      <c r="N1074" s="34">
        <f t="shared" si="371"/>
        <v>0</v>
      </c>
      <c r="O1074" s="34">
        <f t="shared" si="371"/>
        <v>0</v>
      </c>
      <c r="P1074" s="34">
        <f t="shared" si="371"/>
        <v>0</v>
      </c>
      <c r="Q1074" s="34">
        <f t="shared" si="371"/>
        <v>0</v>
      </c>
      <c r="R1074" s="34">
        <f t="shared" si="371"/>
        <v>0</v>
      </c>
      <c r="S1074" s="34">
        <f t="shared" si="371"/>
        <v>0</v>
      </c>
      <c r="T1074" s="34">
        <f t="shared" si="371"/>
        <v>0</v>
      </c>
      <c r="U1074" s="34">
        <f t="shared" si="371"/>
        <v>0</v>
      </c>
      <c r="V1074" s="34">
        <f t="shared" si="371"/>
        <v>0</v>
      </c>
      <c r="W1074" s="33">
        <f t="shared" si="371"/>
        <v>0</v>
      </c>
      <c r="Y1074"/>
      <c r="Z1074"/>
    </row>
    <row r="1075" spans="1:26" outlineLevel="1" x14ac:dyDescent="0.2">
      <c r="A1075" s="318"/>
      <c r="B1075" s="25"/>
      <c r="C1075" s="24"/>
      <c r="D1075" s="24"/>
      <c r="E1075" s="24"/>
      <c r="F1075" s="202" t="s">
        <v>67</v>
      </c>
      <c r="G1075" s="203">
        <f>G215</f>
        <v>0</v>
      </c>
      <c r="H1075" s="66"/>
      <c r="I1075" s="66"/>
      <c r="J1075" s="66"/>
      <c r="K1075" s="67"/>
      <c r="L1075" s="51"/>
      <c r="M1075" s="34"/>
      <c r="N1075" s="34"/>
      <c r="O1075" s="34"/>
      <c r="P1075" s="34"/>
      <c r="Q1075" s="34"/>
      <c r="R1075" s="34"/>
      <c r="S1075" s="34"/>
      <c r="T1075" s="34"/>
      <c r="U1075" s="34"/>
      <c r="V1075" s="37"/>
      <c r="W1075" s="46">
        <f>G1075-SUM(H1075:V1075)</f>
        <v>0</v>
      </c>
      <c r="Y1075"/>
      <c r="Z1075"/>
    </row>
    <row r="1076" spans="1:26" outlineLevel="1" x14ac:dyDescent="0.2">
      <c r="A1076" s="318"/>
      <c r="B1076" s="71"/>
      <c r="C1076" s="24"/>
      <c r="D1076" s="24"/>
      <c r="E1076" s="24"/>
      <c r="F1076" s="176" t="s">
        <v>68</v>
      </c>
      <c r="G1076" s="190">
        <f>G216</f>
        <v>0</v>
      </c>
      <c r="H1076" s="191">
        <f t="shared" ref="H1076:V1076" si="372">H216</f>
        <v>0</v>
      </c>
      <c r="I1076" s="179">
        <f t="shared" si="372"/>
        <v>0</v>
      </c>
      <c r="J1076" s="179">
        <f t="shared" si="372"/>
        <v>0</v>
      </c>
      <c r="K1076" s="197">
        <f t="shared" si="372"/>
        <v>0</v>
      </c>
      <c r="L1076" s="181">
        <f t="shared" si="372"/>
        <v>0</v>
      </c>
      <c r="M1076" s="192">
        <f t="shared" si="372"/>
        <v>0</v>
      </c>
      <c r="N1076" s="182">
        <f t="shared" si="372"/>
        <v>0</v>
      </c>
      <c r="O1076" s="182">
        <f t="shared" si="372"/>
        <v>0</v>
      </c>
      <c r="P1076" s="182">
        <f t="shared" si="372"/>
        <v>0</v>
      </c>
      <c r="Q1076" s="182">
        <f t="shared" si="372"/>
        <v>0</v>
      </c>
      <c r="R1076" s="182">
        <f t="shared" si="372"/>
        <v>0</v>
      </c>
      <c r="S1076" s="182">
        <f t="shared" si="372"/>
        <v>0</v>
      </c>
      <c r="T1076" s="182">
        <f t="shared" si="372"/>
        <v>0</v>
      </c>
      <c r="U1076" s="178">
        <f t="shared" si="372"/>
        <v>0</v>
      </c>
      <c r="V1076" s="183">
        <f t="shared" si="372"/>
        <v>0</v>
      </c>
      <c r="W1076" s="46">
        <f>G1076-SUM(H1076:V1076)</f>
        <v>0</v>
      </c>
      <c r="Y1076"/>
      <c r="Z1076"/>
    </row>
    <row r="1077" spans="1:26" x14ac:dyDescent="0.2">
      <c r="A1077" s="318"/>
      <c r="B1077" s="71"/>
      <c r="C1077" s="24"/>
      <c r="D1077" s="23" t="s">
        <v>202</v>
      </c>
      <c r="E1077" s="24"/>
      <c r="F1077" s="24"/>
      <c r="G1077" s="69">
        <f>SUBTOTAL(9,G1078:G1080)</f>
        <v>0</v>
      </c>
      <c r="H1077" s="70">
        <f t="shared" ref="H1077:W1077" si="373">SUBTOTAL(9,H1078:H1080)</f>
        <v>0</v>
      </c>
      <c r="I1077" s="66">
        <f t="shared" si="373"/>
        <v>0</v>
      </c>
      <c r="J1077" s="66">
        <f t="shared" si="373"/>
        <v>0</v>
      </c>
      <c r="K1077" s="67">
        <f t="shared" si="373"/>
        <v>0</v>
      </c>
      <c r="L1077" s="34">
        <f t="shared" si="373"/>
        <v>0</v>
      </c>
      <c r="M1077" s="34">
        <f t="shared" si="373"/>
        <v>0</v>
      </c>
      <c r="N1077" s="34">
        <f t="shared" si="373"/>
        <v>0</v>
      </c>
      <c r="O1077" s="34">
        <f t="shared" si="373"/>
        <v>0</v>
      </c>
      <c r="P1077" s="34">
        <f t="shared" si="373"/>
        <v>0</v>
      </c>
      <c r="Q1077" s="34">
        <f t="shared" si="373"/>
        <v>0</v>
      </c>
      <c r="R1077" s="34">
        <f t="shared" si="373"/>
        <v>0</v>
      </c>
      <c r="S1077" s="34">
        <f t="shared" si="373"/>
        <v>0</v>
      </c>
      <c r="T1077" s="34">
        <f t="shared" si="373"/>
        <v>0</v>
      </c>
      <c r="U1077" s="34">
        <f t="shared" si="373"/>
        <v>0</v>
      </c>
      <c r="V1077" s="34">
        <f t="shared" si="373"/>
        <v>0</v>
      </c>
      <c r="W1077" s="33">
        <f t="shared" si="373"/>
        <v>0</v>
      </c>
      <c r="Y1077"/>
      <c r="Z1077"/>
    </row>
    <row r="1078" spans="1:26" outlineLevel="1" x14ac:dyDescent="0.2">
      <c r="A1078" s="318"/>
      <c r="B1078" s="25"/>
      <c r="C1078" s="24"/>
      <c r="D1078" s="24"/>
      <c r="E1078" s="64"/>
      <c r="F1078" s="176" t="s">
        <v>251</v>
      </c>
      <c r="G1078" s="190">
        <f t="shared" ref="G1078:V1078" si="374">G218</f>
        <v>0</v>
      </c>
      <c r="H1078" s="191">
        <f t="shared" si="374"/>
        <v>0</v>
      </c>
      <c r="I1078" s="179">
        <f t="shared" si="374"/>
        <v>0</v>
      </c>
      <c r="J1078" s="179">
        <f t="shared" si="374"/>
        <v>0</v>
      </c>
      <c r="K1078" s="197">
        <f t="shared" si="374"/>
        <v>0</v>
      </c>
      <c r="L1078" s="181">
        <f t="shared" si="374"/>
        <v>0</v>
      </c>
      <c r="M1078" s="192">
        <f t="shared" si="374"/>
        <v>0</v>
      </c>
      <c r="N1078" s="182">
        <f t="shared" si="374"/>
        <v>0</v>
      </c>
      <c r="O1078" s="182">
        <f t="shared" si="374"/>
        <v>0</v>
      </c>
      <c r="P1078" s="182">
        <f t="shared" si="374"/>
        <v>0</v>
      </c>
      <c r="Q1078" s="182">
        <f t="shared" si="374"/>
        <v>0</v>
      </c>
      <c r="R1078" s="182">
        <f t="shared" si="374"/>
        <v>0</v>
      </c>
      <c r="S1078" s="182">
        <f t="shared" si="374"/>
        <v>0</v>
      </c>
      <c r="T1078" s="178">
        <f t="shared" si="374"/>
        <v>0</v>
      </c>
      <c r="U1078" s="182">
        <f t="shared" si="374"/>
        <v>0</v>
      </c>
      <c r="V1078" s="183">
        <f t="shared" si="374"/>
        <v>0</v>
      </c>
      <c r="W1078" s="46">
        <f>G1078-SUM(H1078:V1078)</f>
        <v>0</v>
      </c>
      <c r="Y1078"/>
      <c r="Z1078"/>
    </row>
    <row r="1079" spans="1:26" outlineLevel="1" x14ac:dyDescent="0.2">
      <c r="A1079" s="318"/>
      <c r="B1079" s="25"/>
      <c r="C1079" s="24"/>
      <c r="D1079" s="24"/>
      <c r="E1079" s="64"/>
      <c r="F1079" s="176" t="s">
        <v>252</v>
      </c>
      <c r="G1079" s="190">
        <f t="shared" ref="G1079:V1079" si="375">G219</f>
        <v>0</v>
      </c>
      <c r="H1079" s="191">
        <f t="shared" si="375"/>
        <v>0</v>
      </c>
      <c r="I1079" s="179">
        <f t="shared" si="375"/>
        <v>0</v>
      </c>
      <c r="J1079" s="179">
        <f t="shared" si="375"/>
        <v>0</v>
      </c>
      <c r="K1079" s="197">
        <f t="shared" si="375"/>
        <v>0</v>
      </c>
      <c r="L1079" s="181">
        <f t="shared" si="375"/>
        <v>0</v>
      </c>
      <c r="M1079" s="192">
        <f t="shared" si="375"/>
        <v>0</v>
      </c>
      <c r="N1079" s="182">
        <f t="shared" si="375"/>
        <v>0</v>
      </c>
      <c r="O1079" s="182">
        <f t="shared" si="375"/>
        <v>0</v>
      </c>
      <c r="P1079" s="182">
        <f t="shared" si="375"/>
        <v>0</v>
      </c>
      <c r="Q1079" s="182">
        <f t="shared" si="375"/>
        <v>0</v>
      </c>
      <c r="R1079" s="182">
        <f t="shared" si="375"/>
        <v>0</v>
      </c>
      <c r="S1079" s="182">
        <f t="shared" si="375"/>
        <v>0</v>
      </c>
      <c r="T1079" s="178">
        <f t="shared" si="375"/>
        <v>0</v>
      </c>
      <c r="U1079" s="182">
        <f t="shared" si="375"/>
        <v>0</v>
      </c>
      <c r="V1079" s="183">
        <f t="shared" si="375"/>
        <v>0</v>
      </c>
      <c r="W1079" s="46">
        <f>G1079-SUM(H1079:V1079)</f>
        <v>0</v>
      </c>
      <c r="Y1079"/>
      <c r="Z1079"/>
    </row>
    <row r="1080" spans="1:26" outlineLevel="1" x14ac:dyDescent="0.2">
      <c r="A1080" s="318"/>
      <c r="B1080" s="25"/>
      <c r="C1080" s="24"/>
      <c r="D1080" s="24"/>
      <c r="E1080" s="64"/>
      <c r="F1080" s="176" t="s">
        <v>363</v>
      </c>
      <c r="G1080" s="190">
        <f>G220</f>
        <v>0</v>
      </c>
      <c r="H1080" s="66"/>
      <c r="I1080" s="66"/>
      <c r="J1080" s="66"/>
      <c r="K1080" s="67"/>
      <c r="L1080" s="51"/>
      <c r="M1080" s="34"/>
      <c r="N1080" s="34"/>
      <c r="O1080" s="34"/>
      <c r="P1080" s="34"/>
      <c r="Q1080" s="34"/>
      <c r="R1080" s="34"/>
      <c r="S1080" s="34"/>
      <c r="T1080" s="34"/>
      <c r="U1080" s="34"/>
      <c r="V1080" s="37"/>
      <c r="W1080" s="49"/>
      <c r="Y1080"/>
      <c r="Z1080"/>
    </row>
    <row r="1081" spans="1:26" x14ac:dyDescent="0.2">
      <c r="A1081" s="318"/>
      <c r="B1081" s="25"/>
      <c r="C1081" s="24"/>
      <c r="D1081" s="23" t="s">
        <v>70</v>
      </c>
      <c r="E1081" s="64"/>
      <c r="F1081" s="24"/>
      <c r="G1081" s="69">
        <f>SUBTOTAL(9,G1082:G1084)</f>
        <v>0</v>
      </c>
      <c r="H1081" s="66"/>
      <c r="I1081" s="66"/>
      <c r="J1081" s="66"/>
      <c r="K1081" s="67"/>
      <c r="L1081" s="51"/>
      <c r="M1081" s="34"/>
      <c r="N1081" s="34"/>
      <c r="O1081" s="34"/>
      <c r="P1081" s="34"/>
      <c r="Q1081" s="34"/>
      <c r="R1081" s="34"/>
      <c r="S1081" s="34"/>
      <c r="T1081" s="34"/>
      <c r="U1081" s="34"/>
      <c r="V1081" s="37"/>
      <c r="W1081" s="33">
        <f>SUBTOTAL(9,W1082:W1084)</f>
        <v>0</v>
      </c>
      <c r="Y1081"/>
      <c r="Z1081"/>
    </row>
    <row r="1082" spans="1:26" outlineLevel="1" x14ac:dyDescent="0.2">
      <c r="A1082" s="318"/>
      <c r="B1082" s="25"/>
      <c r="C1082" s="24"/>
      <c r="D1082" s="24"/>
      <c r="E1082" s="64"/>
      <c r="F1082" s="176" t="s">
        <v>71</v>
      </c>
      <c r="G1082" s="190">
        <f>G222</f>
        <v>0</v>
      </c>
      <c r="H1082" s="66"/>
      <c r="I1082" s="66"/>
      <c r="J1082" s="66"/>
      <c r="K1082" s="67"/>
      <c r="L1082" s="51"/>
      <c r="M1082" s="34"/>
      <c r="N1082" s="34"/>
      <c r="O1082" s="34"/>
      <c r="P1082" s="34"/>
      <c r="Q1082" s="34"/>
      <c r="R1082" s="34"/>
      <c r="S1082" s="34"/>
      <c r="T1082" s="34"/>
      <c r="U1082" s="34"/>
      <c r="V1082" s="37"/>
      <c r="W1082" s="46">
        <f>G1082-SUM(H1082:V1082)</f>
        <v>0</v>
      </c>
      <c r="Y1082"/>
      <c r="Z1082"/>
    </row>
    <row r="1083" spans="1:26" outlineLevel="1" x14ac:dyDescent="0.2">
      <c r="A1083" s="318"/>
      <c r="B1083" s="25"/>
      <c r="C1083" s="24"/>
      <c r="D1083" s="24"/>
      <c r="E1083" s="64"/>
      <c r="F1083" s="176" t="s">
        <v>72</v>
      </c>
      <c r="G1083" s="190">
        <f>G223</f>
        <v>0</v>
      </c>
      <c r="H1083" s="66"/>
      <c r="I1083" s="66"/>
      <c r="J1083" s="66"/>
      <c r="K1083" s="67"/>
      <c r="L1083" s="51"/>
      <c r="M1083" s="34"/>
      <c r="N1083" s="34"/>
      <c r="O1083" s="34"/>
      <c r="P1083" s="34"/>
      <c r="Q1083" s="34"/>
      <c r="R1083" s="34"/>
      <c r="S1083" s="34"/>
      <c r="T1083" s="34"/>
      <c r="U1083" s="34"/>
      <c r="V1083" s="37"/>
      <c r="W1083" s="46">
        <f>G1083-SUM(H1083:V1083)</f>
        <v>0</v>
      </c>
      <c r="Y1083"/>
      <c r="Z1083"/>
    </row>
    <row r="1084" spans="1:26" outlineLevel="1" x14ac:dyDescent="0.2">
      <c r="A1084" s="318"/>
      <c r="B1084" s="25"/>
      <c r="C1084" s="24"/>
      <c r="D1084" s="24"/>
      <c r="E1084" s="64"/>
      <c r="F1084" s="176" t="s">
        <v>73</v>
      </c>
      <c r="G1084" s="190">
        <f>G224</f>
        <v>0</v>
      </c>
      <c r="H1084" s="66"/>
      <c r="I1084" s="66"/>
      <c r="J1084" s="66"/>
      <c r="K1084" s="67"/>
      <c r="L1084" s="51"/>
      <c r="M1084" s="34"/>
      <c r="N1084" s="34"/>
      <c r="O1084" s="34"/>
      <c r="P1084" s="34"/>
      <c r="Q1084" s="34"/>
      <c r="R1084" s="34"/>
      <c r="S1084" s="34"/>
      <c r="T1084" s="34"/>
      <c r="U1084" s="34"/>
      <c r="V1084" s="37"/>
      <c r="W1084" s="46">
        <f>G1084-SUM(H1084:V1084)</f>
        <v>0</v>
      </c>
      <c r="Y1084"/>
      <c r="Z1084"/>
    </row>
    <row r="1085" spans="1:26" x14ac:dyDescent="0.2">
      <c r="A1085" s="318"/>
      <c r="B1085" s="25"/>
      <c r="C1085" s="24"/>
      <c r="D1085" s="23" t="s">
        <v>65</v>
      </c>
      <c r="E1085" s="64"/>
      <c r="F1085" s="24"/>
      <c r="G1085" s="69">
        <f>SUBTOTAL(9,G1086)</f>
        <v>0</v>
      </c>
      <c r="H1085" s="66"/>
      <c r="I1085" s="66"/>
      <c r="J1085" s="66"/>
      <c r="K1085" s="67"/>
      <c r="L1085" s="51"/>
      <c r="M1085" s="34"/>
      <c r="N1085" s="34"/>
      <c r="O1085" s="34"/>
      <c r="P1085" s="34"/>
      <c r="Q1085" s="34"/>
      <c r="R1085" s="34"/>
      <c r="S1085" s="34"/>
      <c r="T1085" s="34"/>
      <c r="U1085" s="34"/>
      <c r="V1085" s="37"/>
      <c r="W1085" s="33">
        <f>SUBTOTAL(9,W1086)</f>
        <v>0</v>
      </c>
      <c r="Y1085"/>
      <c r="Z1085"/>
    </row>
    <row r="1086" spans="1:26" outlineLevel="1" x14ac:dyDescent="0.2">
      <c r="A1086" s="318"/>
      <c r="B1086" s="25"/>
      <c r="C1086" s="24"/>
      <c r="D1086" s="23"/>
      <c r="E1086" s="64"/>
      <c r="F1086" s="176" t="s">
        <v>65</v>
      </c>
      <c r="G1086" s="190">
        <f>G226</f>
        <v>0</v>
      </c>
      <c r="H1086" s="66"/>
      <c r="I1086" s="66"/>
      <c r="J1086" s="66"/>
      <c r="K1086" s="67"/>
      <c r="L1086" s="51"/>
      <c r="M1086" s="34"/>
      <c r="N1086" s="34"/>
      <c r="O1086" s="34"/>
      <c r="P1086" s="34"/>
      <c r="Q1086" s="34"/>
      <c r="R1086" s="34"/>
      <c r="S1086" s="34"/>
      <c r="T1086" s="34"/>
      <c r="U1086" s="34"/>
      <c r="V1086" s="37"/>
      <c r="W1086" s="46">
        <f>G1086-SUM(H1086:V1086)</f>
        <v>0</v>
      </c>
      <c r="Y1086"/>
      <c r="Z1086"/>
    </row>
    <row r="1087" spans="1:26" s="72" customFormat="1" outlineLevel="1" x14ac:dyDescent="0.2">
      <c r="A1087" s="318"/>
      <c r="B1087" s="25"/>
      <c r="C1087" s="24"/>
      <c r="D1087" s="23"/>
      <c r="E1087" s="64"/>
      <c r="F1087" s="24"/>
      <c r="G1087" s="435"/>
      <c r="H1087" s="70"/>
      <c r="I1087" s="66"/>
      <c r="J1087" s="66"/>
      <c r="K1087" s="67"/>
      <c r="L1087" s="34"/>
      <c r="M1087" s="34"/>
      <c r="N1087" s="34"/>
      <c r="O1087" s="34"/>
      <c r="P1087" s="34"/>
      <c r="Q1087" s="34"/>
      <c r="R1087" s="34"/>
      <c r="S1087" s="34"/>
      <c r="T1087" s="34"/>
      <c r="U1087" s="34"/>
      <c r="V1087" s="34"/>
      <c r="W1087" s="33"/>
      <c r="Y1087"/>
      <c r="Z1087"/>
    </row>
    <row r="1088" spans="1:26" s="72" customFormat="1" outlineLevel="1" x14ac:dyDescent="0.2">
      <c r="A1088" s="318"/>
      <c r="B1088" s="25"/>
      <c r="C1088" s="23" t="s">
        <v>477</v>
      </c>
      <c r="D1088" s="23"/>
      <c r="E1088" s="64"/>
      <c r="F1088" s="24"/>
      <c r="G1088" s="435">
        <f>SUBTOTAL(9,G1089:G1091)</f>
        <v>0</v>
      </c>
      <c r="H1088" s="70">
        <f t="shared" ref="H1088:W1088" si="376">SUBTOTAL(9,H1089:H1091)</f>
        <v>0</v>
      </c>
      <c r="I1088" s="66">
        <f t="shared" si="376"/>
        <v>0</v>
      </c>
      <c r="J1088" s="66">
        <f t="shared" si="376"/>
        <v>0</v>
      </c>
      <c r="K1088" s="67">
        <f t="shared" si="376"/>
        <v>0</v>
      </c>
      <c r="L1088" s="34">
        <f t="shared" si="376"/>
        <v>0</v>
      </c>
      <c r="M1088" s="34">
        <f t="shared" si="376"/>
        <v>0</v>
      </c>
      <c r="N1088" s="34">
        <f t="shared" si="376"/>
        <v>0</v>
      </c>
      <c r="O1088" s="34">
        <f t="shared" si="376"/>
        <v>0</v>
      </c>
      <c r="P1088" s="34">
        <f t="shared" si="376"/>
        <v>0</v>
      </c>
      <c r="Q1088" s="34">
        <f t="shared" si="376"/>
        <v>0</v>
      </c>
      <c r="R1088" s="34">
        <f t="shared" si="376"/>
        <v>0</v>
      </c>
      <c r="S1088" s="34">
        <f t="shared" si="376"/>
        <v>0</v>
      </c>
      <c r="T1088" s="34">
        <f t="shared" si="376"/>
        <v>0</v>
      </c>
      <c r="U1088" s="34">
        <f t="shared" si="376"/>
        <v>0</v>
      </c>
      <c r="V1088" s="34">
        <f t="shared" si="376"/>
        <v>0</v>
      </c>
      <c r="W1088" s="33">
        <f t="shared" si="376"/>
        <v>0</v>
      </c>
      <c r="Y1088"/>
      <c r="Z1088"/>
    </row>
    <row r="1089" spans="1:26" s="72" customFormat="1" outlineLevel="1" x14ac:dyDescent="0.2">
      <c r="A1089" s="318"/>
      <c r="B1089" s="25"/>
      <c r="C1089" s="24"/>
      <c r="D1089" s="23"/>
      <c r="E1089" s="64"/>
      <c r="F1089" s="433" t="s">
        <v>474</v>
      </c>
      <c r="G1089" s="436">
        <f>G229</f>
        <v>0</v>
      </c>
      <c r="H1089" s="437">
        <f>G1089*(1-VLOOKUP($F1089,SHT,2,FALSE))+$H229*VLOOKUP($F1089,SHT,2,FALSE)</f>
        <v>0</v>
      </c>
      <c r="I1089" s="438">
        <f t="shared" ref="I1089:V1089" si="377">I229*VLOOKUP($F1089,SHT,2,FALSE)</f>
        <v>0</v>
      </c>
      <c r="J1089" s="438">
        <f t="shared" si="377"/>
        <v>0</v>
      </c>
      <c r="K1089" s="439">
        <f t="shared" si="377"/>
        <v>0</v>
      </c>
      <c r="L1089" s="440">
        <f t="shared" si="377"/>
        <v>0</v>
      </c>
      <c r="M1089" s="441">
        <f t="shared" si="377"/>
        <v>0</v>
      </c>
      <c r="N1089" s="438">
        <f t="shared" si="377"/>
        <v>0</v>
      </c>
      <c r="O1089" s="438">
        <f t="shared" si="377"/>
        <v>0</v>
      </c>
      <c r="P1089" s="438">
        <f t="shared" si="377"/>
        <v>0</v>
      </c>
      <c r="Q1089" s="438">
        <f t="shared" si="377"/>
        <v>0</v>
      </c>
      <c r="R1089" s="438">
        <f t="shared" si="377"/>
        <v>0</v>
      </c>
      <c r="S1089" s="438">
        <f t="shared" si="377"/>
        <v>0</v>
      </c>
      <c r="T1089" s="438">
        <f t="shared" si="377"/>
        <v>0</v>
      </c>
      <c r="U1089" s="438">
        <f t="shared" si="377"/>
        <v>0</v>
      </c>
      <c r="V1089" s="442">
        <f t="shared" si="377"/>
        <v>0</v>
      </c>
      <c r="W1089" s="436">
        <f t="shared" ref="W1089:W1091" si="378">G1089-SUM(H1089:V1089)</f>
        <v>0</v>
      </c>
      <c r="Y1089"/>
      <c r="Z1089"/>
    </row>
    <row r="1090" spans="1:26" s="72" customFormat="1" outlineLevel="1" x14ac:dyDescent="0.2">
      <c r="A1090" s="318"/>
      <c r="B1090" s="25"/>
      <c r="C1090" s="24"/>
      <c r="D1090" s="23"/>
      <c r="E1090" s="64"/>
      <c r="F1090" s="433" t="s">
        <v>475</v>
      </c>
      <c r="G1090" s="436">
        <f>G230</f>
        <v>0</v>
      </c>
      <c r="H1090" s="437">
        <f>G1090*(1-VLOOKUP($F1090,SHT,2,FALSE))+$H230*VLOOKUP($F1090,SHT,2,FALSE)</f>
        <v>0</v>
      </c>
      <c r="I1090" s="438">
        <f t="shared" ref="I1090:V1090" si="379">I230*VLOOKUP($F1090,SHT,2,FALSE)</f>
        <v>0</v>
      </c>
      <c r="J1090" s="438">
        <f t="shared" si="379"/>
        <v>0</v>
      </c>
      <c r="K1090" s="439">
        <f t="shared" si="379"/>
        <v>0</v>
      </c>
      <c r="L1090" s="440">
        <f t="shared" si="379"/>
        <v>0</v>
      </c>
      <c r="M1090" s="441">
        <f t="shared" si="379"/>
        <v>0</v>
      </c>
      <c r="N1090" s="438">
        <f t="shared" si="379"/>
        <v>0</v>
      </c>
      <c r="O1090" s="438">
        <f t="shared" si="379"/>
        <v>0</v>
      </c>
      <c r="P1090" s="438">
        <f t="shared" si="379"/>
        <v>0</v>
      </c>
      <c r="Q1090" s="438">
        <f t="shared" si="379"/>
        <v>0</v>
      </c>
      <c r="R1090" s="438">
        <f t="shared" si="379"/>
        <v>0</v>
      </c>
      <c r="S1090" s="438">
        <f t="shared" si="379"/>
        <v>0</v>
      </c>
      <c r="T1090" s="438">
        <f t="shared" si="379"/>
        <v>0</v>
      </c>
      <c r="U1090" s="438">
        <f t="shared" si="379"/>
        <v>0</v>
      </c>
      <c r="V1090" s="442">
        <f t="shared" si="379"/>
        <v>0</v>
      </c>
      <c r="W1090" s="436">
        <f t="shared" si="378"/>
        <v>0</v>
      </c>
      <c r="Y1090"/>
      <c r="Z1090"/>
    </row>
    <row r="1091" spans="1:26" s="72" customFormat="1" outlineLevel="1" x14ac:dyDescent="0.2">
      <c r="A1091" s="318"/>
      <c r="B1091" s="25"/>
      <c r="C1091" s="24"/>
      <c r="D1091" s="23"/>
      <c r="E1091" s="64"/>
      <c r="F1091" s="433" t="s">
        <v>476</v>
      </c>
      <c r="G1091" s="436">
        <f>G231</f>
        <v>0</v>
      </c>
      <c r="H1091" s="437">
        <f>G1091*(1-VLOOKUP($F1091,SHT,2,FALSE))+$H231*VLOOKUP($F1091,SHT,2,FALSE)</f>
        <v>0</v>
      </c>
      <c r="I1091" s="438">
        <f t="shared" ref="I1091:V1091" si="380">I231*VLOOKUP($F1091,SHT,2,FALSE)</f>
        <v>0</v>
      </c>
      <c r="J1091" s="438">
        <f t="shared" si="380"/>
        <v>0</v>
      </c>
      <c r="K1091" s="439">
        <f t="shared" si="380"/>
        <v>0</v>
      </c>
      <c r="L1091" s="440">
        <f t="shared" si="380"/>
        <v>0</v>
      </c>
      <c r="M1091" s="441">
        <f t="shared" si="380"/>
        <v>0</v>
      </c>
      <c r="N1091" s="438">
        <f t="shared" si="380"/>
        <v>0</v>
      </c>
      <c r="O1091" s="438">
        <f t="shared" si="380"/>
        <v>0</v>
      </c>
      <c r="P1091" s="438">
        <f t="shared" si="380"/>
        <v>0</v>
      </c>
      <c r="Q1091" s="438">
        <f t="shared" si="380"/>
        <v>0</v>
      </c>
      <c r="R1091" s="438">
        <f t="shared" si="380"/>
        <v>0</v>
      </c>
      <c r="S1091" s="438">
        <f t="shared" si="380"/>
        <v>0</v>
      </c>
      <c r="T1091" s="438">
        <f t="shared" si="380"/>
        <v>0</v>
      </c>
      <c r="U1091" s="438">
        <f t="shared" si="380"/>
        <v>0</v>
      </c>
      <c r="V1091" s="442">
        <f t="shared" si="380"/>
        <v>0</v>
      </c>
      <c r="W1091" s="436">
        <f t="shared" si="378"/>
        <v>0</v>
      </c>
      <c r="Y1091"/>
      <c r="Z1091"/>
    </row>
    <row r="1092" spans="1:26" x14ac:dyDescent="0.2">
      <c r="A1092" s="318"/>
      <c r="B1092" s="25"/>
      <c r="C1092" s="24"/>
      <c r="D1092" s="23"/>
      <c r="E1092" s="64"/>
      <c r="F1092" s="24"/>
      <c r="G1092" s="69"/>
      <c r="H1092" s="66"/>
      <c r="I1092" s="66"/>
      <c r="J1092" s="66"/>
      <c r="K1092" s="67"/>
      <c r="L1092" s="51"/>
      <c r="M1092" s="34"/>
      <c r="N1092" s="34"/>
      <c r="O1092" s="34"/>
      <c r="P1092" s="34"/>
      <c r="Q1092" s="34"/>
      <c r="R1092" s="34"/>
      <c r="S1092" s="34"/>
      <c r="T1092" s="34"/>
      <c r="U1092" s="34"/>
      <c r="V1092" s="37"/>
      <c r="W1092" s="33"/>
      <c r="Y1092"/>
      <c r="Z1092"/>
    </row>
    <row r="1093" spans="1:26" s="150" customFormat="1" ht="16.5" thickBot="1" x14ac:dyDescent="0.25">
      <c r="A1093" s="319"/>
      <c r="B1093" s="79" t="s">
        <v>309</v>
      </c>
      <c r="C1093" s="204"/>
      <c r="D1093" s="204"/>
      <c r="E1093" s="204"/>
      <c r="F1093" s="204"/>
      <c r="G1093" s="205">
        <f>SUBTOTAL(9,G868:G1092)</f>
        <v>0</v>
      </c>
      <c r="H1093" s="206">
        <f t="shared" ref="H1093:W1093" si="381">SUBTOTAL(9,H868:H1092)</f>
        <v>0</v>
      </c>
      <c r="I1093" s="207">
        <f t="shared" si="381"/>
        <v>0</v>
      </c>
      <c r="J1093" s="207">
        <f t="shared" si="381"/>
        <v>0</v>
      </c>
      <c r="K1093" s="468">
        <f t="shared" si="381"/>
        <v>0</v>
      </c>
      <c r="L1093" s="209">
        <f t="shared" si="381"/>
        <v>0</v>
      </c>
      <c r="M1093" s="210">
        <f t="shared" si="381"/>
        <v>0</v>
      </c>
      <c r="N1093" s="210">
        <f t="shared" si="381"/>
        <v>0</v>
      </c>
      <c r="O1093" s="210">
        <f t="shared" si="381"/>
        <v>0</v>
      </c>
      <c r="P1093" s="210">
        <f t="shared" si="381"/>
        <v>0</v>
      </c>
      <c r="Q1093" s="210">
        <f t="shared" si="381"/>
        <v>0</v>
      </c>
      <c r="R1093" s="210">
        <f t="shared" si="381"/>
        <v>0</v>
      </c>
      <c r="S1093" s="210">
        <f t="shared" si="381"/>
        <v>0</v>
      </c>
      <c r="T1093" s="210">
        <f t="shared" si="381"/>
        <v>0</v>
      </c>
      <c r="U1093" s="210">
        <f t="shared" si="381"/>
        <v>0</v>
      </c>
      <c r="V1093" s="211">
        <f t="shared" si="381"/>
        <v>0</v>
      </c>
      <c r="W1093" s="205">
        <f t="shared" si="381"/>
        <v>0</v>
      </c>
      <c r="Y1093"/>
      <c r="Z1093"/>
    </row>
    <row r="1094" spans="1:26" ht="13.5" thickBot="1" x14ac:dyDescent="0.25">
      <c r="A1094" s="318"/>
      <c r="B1094" s="72"/>
      <c r="C1094" s="1"/>
      <c r="D1094" s="1"/>
      <c r="E1094" s="1"/>
      <c r="F1094" s="1"/>
      <c r="G1094" s="52"/>
      <c r="H1094" s="52"/>
      <c r="I1094" s="52"/>
      <c r="J1094" s="52"/>
      <c r="K1094" s="52"/>
      <c r="L1094" s="52"/>
      <c r="M1094" s="53"/>
      <c r="N1094" s="52"/>
      <c r="O1094" s="52"/>
      <c r="P1094" s="52"/>
      <c r="Q1094" s="52"/>
      <c r="R1094" s="52"/>
      <c r="S1094" s="52"/>
      <c r="T1094" s="52"/>
      <c r="U1094" s="52"/>
      <c r="V1094" s="52"/>
      <c r="W1094" s="52"/>
      <c r="Y1094"/>
      <c r="Z1094"/>
    </row>
    <row r="1095" spans="1:26" s="150" customFormat="1" ht="15.75" x14ac:dyDescent="0.2">
      <c r="A1095" s="319"/>
      <c r="B1095" s="324" t="s">
        <v>75</v>
      </c>
      <c r="C1095" s="143"/>
      <c r="D1095" s="143"/>
      <c r="E1095" s="143"/>
      <c r="F1095" s="143"/>
      <c r="G1095" s="87"/>
      <c r="H1095" s="88"/>
      <c r="I1095" s="88"/>
      <c r="J1095" s="88"/>
      <c r="K1095" s="91"/>
      <c r="L1095" s="89"/>
      <c r="M1095" s="90"/>
      <c r="N1095" s="88"/>
      <c r="O1095" s="88"/>
      <c r="P1095" s="88"/>
      <c r="Q1095" s="88"/>
      <c r="R1095" s="88"/>
      <c r="S1095" s="88"/>
      <c r="T1095" s="88"/>
      <c r="U1095" s="88"/>
      <c r="V1095" s="91"/>
      <c r="W1095" s="87"/>
      <c r="Y1095"/>
      <c r="Z1095"/>
    </row>
    <row r="1096" spans="1:26" x14ac:dyDescent="0.2">
      <c r="A1096" s="318"/>
      <c r="B1096" s="71"/>
      <c r="C1096" s="23" t="s">
        <v>76</v>
      </c>
      <c r="D1096" s="23"/>
      <c r="E1096" s="64"/>
      <c r="F1096" s="64"/>
      <c r="G1096" s="33"/>
      <c r="H1096" s="34"/>
      <c r="I1096" s="34"/>
      <c r="J1096" s="34"/>
      <c r="K1096" s="37"/>
      <c r="L1096" s="35"/>
      <c r="M1096" s="36"/>
      <c r="N1096" s="34"/>
      <c r="O1096" s="34"/>
      <c r="P1096" s="34"/>
      <c r="Q1096" s="34"/>
      <c r="R1096" s="34"/>
      <c r="S1096" s="34"/>
      <c r="T1096" s="34"/>
      <c r="U1096" s="34"/>
      <c r="V1096" s="37"/>
      <c r="W1096" s="33"/>
      <c r="Y1096"/>
      <c r="Z1096"/>
    </row>
    <row r="1097" spans="1:26" x14ac:dyDescent="0.2">
      <c r="A1097" s="318"/>
      <c r="B1097" s="71"/>
      <c r="C1097" s="64"/>
      <c r="D1097" s="23" t="s">
        <v>77</v>
      </c>
      <c r="E1097" s="64"/>
      <c r="F1097" s="64"/>
      <c r="G1097" s="69">
        <f>SUBTOTAL(9,G1098:G1104)</f>
        <v>0</v>
      </c>
      <c r="H1097" s="34">
        <f t="shared" ref="H1097:W1097" si="382">SUBTOTAL(9,H1098:H1104)</f>
        <v>0</v>
      </c>
      <c r="I1097" s="34">
        <f t="shared" si="382"/>
        <v>0</v>
      </c>
      <c r="J1097" s="34">
        <f t="shared" si="382"/>
        <v>0</v>
      </c>
      <c r="K1097" s="37">
        <f t="shared" si="382"/>
        <v>0</v>
      </c>
      <c r="L1097" s="35">
        <f t="shared" si="382"/>
        <v>0</v>
      </c>
      <c r="M1097" s="36">
        <f t="shared" si="382"/>
        <v>0</v>
      </c>
      <c r="N1097" s="36">
        <f t="shared" si="382"/>
        <v>0</v>
      </c>
      <c r="O1097" s="36">
        <f t="shared" si="382"/>
        <v>0</v>
      </c>
      <c r="P1097" s="36">
        <f t="shared" si="382"/>
        <v>0</v>
      </c>
      <c r="Q1097" s="36">
        <f t="shared" si="382"/>
        <v>0</v>
      </c>
      <c r="R1097" s="36">
        <f t="shared" si="382"/>
        <v>0</v>
      </c>
      <c r="S1097" s="36">
        <f t="shared" si="382"/>
        <v>0</v>
      </c>
      <c r="T1097" s="36">
        <f t="shared" si="382"/>
        <v>0</v>
      </c>
      <c r="U1097" s="36">
        <f t="shared" si="382"/>
        <v>0</v>
      </c>
      <c r="V1097" s="37">
        <f t="shared" si="382"/>
        <v>0</v>
      </c>
      <c r="W1097" s="37">
        <f t="shared" si="382"/>
        <v>0</v>
      </c>
      <c r="Y1097"/>
      <c r="Z1097"/>
    </row>
    <row r="1098" spans="1:26" outlineLevel="1" x14ac:dyDescent="0.2">
      <c r="A1098" s="318"/>
      <c r="B1098" s="29"/>
      <c r="C1098" s="73"/>
      <c r="D1098" s="73"/>
      <c r="E1098" s="73"/>
      <c r="F1098" s="212" t="s">
        <v>78</v>
      </c>
      <c r="G1098" s="188">
        <f t="shared" ref="G1098:G1104" si="383">G238</f>
        <v>0</v>
      </c>
      <c r="H1098" s="189">
        <f t="shared" ref="H1098:H1104" si="384">G1098*VLOOKUP(F1098,DRT,2,FALSE)</f>
        <v>0</v>
      </c>
      <c r="I1098" s="184">
        <f>($G$1098-SUM($H$1098:H1098))*VLOOKUP($F1098,DRT,2,FALSE)</f>
        <v>0</v>
      </c>
      <c r="J1098" s="184">
        <f>($G$1098-SUM($H$1098:I1098))*VLOOKUP($F1098,DRT,2,FALSE)</f>
        <v>0</v>
      </c>
      <c r="K1098" s="215">
        <f>($G$1098-SUM($H$1098:J1098))*VLOOKUP($F1098,DRT,2,FALSE)</f>
        <v>0</v>
      </c>
      <c r="L1098" s="214">
        <f>($G1098-SUM($H1098:K1098))*VLOOKUP($F1098,DRT,4,FALSE)</f>
        <v>0</v>
      </c>
      <c r="M1098" s="184">
        <f>($G1098-SUM($H1098:L1098))*VLOOKUP($F1098,DRT,4,FALSE)</f>
        <v>0</v>
      </c>
      <c r="N1098" s="184">
        <f>($G1098-SUM($H1098:M1098))*VLOOKUP($F1098,DRT,4,FALSE)</f>
        <v>0</v>
      </c>
      <c r="O1098" s="184">
        <f>($G1098-SUM($H1098:N1098))*VLOOKUP($F1098,DRT,4,FALSE)</f>
        <v>0</v>
      </c>
      <c r="P1098" s="184">
        <f>($G1098-SUM($H1098:O1098))*VLOOKUP($F1098,DRT,4,FALSE)</f>
        <v>0</v>
      </c>
      <c r="Q1098" s="184">
        <f>($G1098-SUM($H1098:P1098))*VLOOKUP($F1098,DRT,4,FALSE)</f>
        <v>0</v>
      </c>
      <c r="R1098" s="184">
        <f>($G1098-SUM($H1098:Q1098))*VLOOKUP($F1098,DRT,4,FALSE)</f>
        <v>0</v>
      </c>
      <c r="S1098" s="184">
        <f>($G1098-SUM($H1098:R1098))*VLOOKUP($F1098,DRT,4,FALSE)</f>
        <v>0</v>
      </c>
      <c r="T1098" s="184">
        <f>($G1098-SUM($H1098:S1098))*VLOOKUP($F1098,DRT,4,FALSE)</f>
        <v>0</v>
      </c>
      <c r="U1098" s="184">
        <f>($G1098-SUM($H1098:T1098))*VLOOKUP($F1098,DRT,4,FALSE)</f>
        <v>0</v>
      </c>
      <c r="V1098" s="215">
        <f>($G1098-SUM($H1098:U1098))*VLOOKUP($F1098,DRT,4,FALSE)</f>
        <v>0</v>
      </c>
      <c r="W1098" s="46">
        <f t="shared" ref="W1098:W1104" si="385">G1098-SUM(H1098:V1098)</f>
        <v>0</v>
      </c>
      <c r="Y1098"/>
      <c r="Z1098"/>
    </row>
    <row r="1099" spans="1:26" outlineLevel="1" x14ac:dyDescent="0.2">
      <c r="A1099" s="318"/>
      <c r="B1099" s="25"/>
      <c r="C1099" s="64"/>
      <c r="D1099" s="64"/>
      <c r="E1099" s="64"/>
      <c r="F1099" s="212" t="s">
        <v>79</v>
      </c>
      <c r="G1099" s="188">
        <f t="shared" si="383"/>
        <v>0</v>
      </c>
      <c r="H1099" s="189">
        <f t="shared" si="384"/>
        <v>0</v>
      </c>
      <c r="I1099" s="184">
        <f>($G$1099-SUM($H$1099:H1099))*VLOOKUP($F1099,DRT,2,FALSE)</f>
        <v>0</v>
      </c>
      <c r="J1099" s="184">
        <f>($G$1099-SUM($H$1099:I1099))*VLOOKUP($F1099,DRT,2,FALSE)</f>
        <v>0</v>
      </c>
      <c r="K1099" s="215">
        <f>($G$1099-SUM($H$1099:J1099))*VLOOKUP($F1099,DRT,2,FALSE)</f>
        <v>0</v>
      </c>
      <c r="L1099" s="214">
        <f>($G1099-SUM($H1099:K1099))*VLOOKUP($F1099,DRT,4,FALSE)</f>
        <v>0</v>
      </c>
      <c r="M1099" s="184">
        <f>($G1099-SUM($H1099:L1099))*VLOOKUP($F1099,DRT,4,FALSE)</f>
        <v>0</v>
      </c>
      <c r="N1099" s="184">
        <f>($G1099-SUM($H1099:M1099))*VLOOKUP($F1099,DRT,4,FALSE)</f>
        <v>0</v>
      </c>
      <c r="O1099" s="184">
        <f>($G1099-SUM($H1099:N1099))*VLOOKUP($F1099,DRT,4,FALSE)</f>
        <v>0</v>
      </c>
      <c r="P1099" s="184">
        <f>($G1099-SUM($H1099:O1099))*VLOOKUP($F1099,DRT,4,FALSE)</f>
        <v>0</v>
      </c>
      <c r="Q1099" s="184">
        <f>($G1099-SUM($H1099:P1099))*VLOOKUP($F1099,DRT,4,FALSE)</f>
        <v>0</v>
      </c>
      <c r="R1099" s="184">
        <f>($G1099-SUM($H1099:Q1099))*VLOOKUP($F1099,DRT,4,FALSE)</f>
        <v>0</v>
      </c>
      <c r="S1099" s="184">
        <f>($G1099-SUM($H1099:R1099))*VLOOKUP($F1099,DRT,4,FALSE)</f>
        <v>0</v>
      </c>
      <c r="T1099" s="184">
        <f>($G1099-SUM($H1099:S1099))*VLOOKUP($F1099,DRT,4,FALSE)</f>
        <v>0</v>
      </c>
      <c r="U1099" s="184">
        <f>($G1099-SUM($H1099:T1099))*VLOOKUP($F1099,DRT,4,FALSE)</f>
        <v>0</v>
      </c>
      <c r="V1099" s="215">
        <f>($G1099-SUM($H1099:U1099))*VLOOKUP($F1099,DRT,4,FALSE)</f>
        <v>0</v>
      </c>
      <c r="W1099" s="46">
        <f t="shared" si="385"/>
        <v>0</v>
      </c>
      <c r="Y1099"/>
      <c r="Z1099"/>
    </row>
    <row r="1100" spans="1:26" outlineLevel="1" x14ac:dyDescent="0.2">
      <c r="A1100" s="318"/>
      <c r="B1100" s="25"/>
      <c r="C1100" s="64"/>
      <c r="D1100" s="64"/>
      <c r="E1100" s="64"/>
      <c r="F1100" s="187" t="s">
        <v>80</v>
      </c>
      <c r="G1100" s="188">
        <f t="shared" si="383"/>
        <v>0</v>
      </c>
      <c r="H1100" s="189">
        <f t="shared" si="384"/>
        <v>0</v>
      </c>
      <c r="I1100" s="184">
        <f>($G$1100-SUM($H$1100:H1100))*VLOOKUP($F1100,DRT,2,FALSE)</f>
        <v>0</v>
      </c>
      <c r="J1100" s="184">
        <f>($G$1100-SUM($H$1100:I1100))*VLOOKUP($F1100,DRT,2,FALSE)</f>
        <v>0</v>
      </c>
      <c r="K1100" s="215">
        <f>($G$1100-SUM($H$1100:J1100))*VLOOKUP($F1100,DRT,2,FALSE)</f>
        <v>0</v>
      </c>
      <c r="L1100" s="214">
        <f>($G1100-SUM($H1100:K1100))*VLOOKUP($F1100,DRT,4,FALSE)</f>
        <v>0</v>
      </c>
      <c r="M1100" s="184">
        <f>($G1100-SUM($H1100:L1100))*VLOOKUP($F1100,DRT,4,FALSE)</f>
        <v>0</v>
      </c>
      <c r="N1100" s="184">
        <f>($G1100-SUM($H1100:M1100))*VLOOKUP($F1100,DRT,4,FALSE)</f>
        <v>0</v>
      </c>
      <c r="O1100" s="184">
        <f>($G1100-SUM($H1100:N1100))*VLOOKUP($F1100,DRT,4,FALSE)</f>
        <v>0</v>
      </c>
      <c r="P1100" s="184">
        <f>($G1100-SUM($H1100:O1100))*VLOOKUP($F1100,DRT,4,FALSE)</f>
        <v>0</v>
      </c>
      <c r="Q1100" s="184">
        <f>($G1100-SUM($H1100:P1100))*VLOOKUP($F1100,DRT,4,FALSE)</f>
        <v>0</v>
      </c>
      <c r="R1100" s="184">
        <f>($G1100-SUM($H1100:Q1100))*VLOOKUP($F1100,DRT,4,FALSE)</f>
        <v>0</v>
      </c>
      <c r="S1100" s="184">
        <f>($G1100-SUM($H1100:R1100))*VLOOKUP($F1100,DRT,4,FALSE)</f>
        <v>0</v>
      </c>
      <c r="T1100" s="184">
        <f>($G1100-SUM($H1100:S1100))*VLOOKUP($F1100,DRT,4,FALSE)</f>
        <v>0</v>
      </c>
      <c r="U1100" s="184">
        <f>($G1100-SUM($H1100:T1100))*VLOOKUP($F1100,DRT,4,FALSE)</f>
        <v>0</v>
      </c>
      <c r="V1100" s="215">
        <f>($G1100-SUM($H1100:U1100))*VLOOKUP($F1100,DRT,4,FALSE)</f>
        <v>0</v>
      </c>
      <c r="W1100" s="46">
        <f t="shared" si="385"/>
        <v>0</v>
      </c>
      <c r="Y1100"/>
      <c r="Z1100"/>
    </row>
    <row r="1101" spans="1:26" outlineLevel="1" x14ac:dyDescent="0.2">
      <c r="A1101" s="318"/>
      <c r="B1101" s="25"/>
      <c r="C1101" s="64"/>
      <c r="D1101" s="64"/>
      <c r="E1101" s="64"/>
      <c r="F1101" s="187" t="s">
        <v>405</v>
      </c>
      <c r="G1101" s="188">
        <f t="shared" si="383"/>
        <v>0</v>
      </c>
      <c r="H1101" s="189">
        <f t="shared" si="384"/>
        <v>0</v>
      </c>
      <c r="I1101" s="184">
        <f>($G$1101-SUM($H$1101:H1101))*VLOOKUP($F1101,DRT,2,FALSE)</f>
        <v>0</v>
      </c>
      <c r="J1101" s="184">
        <f>($G$1101-SUM($H$1101:I1101))*VLOOKUP($F1101,DRT,2,FALSE)</f>
        <v>0</v>
      </c>
      <c r="K1101" s="215">
        <f>($G$1101-SUM($H$1101:J1101))*VLOOKUP($F1101,DRT,2,FALSE)</f>
        <v>0</v>
      </c>
      <c r="L1101" s="214">
        <f>($G1101-SUM($H1101:K1101))*VLOOKUP($F1101,DRT,4,FALSE)</f>
        <v>0</v>
      </c>
      <c r="M1101" s="184">
        <f>($G1101-SUM($H1101:L1101))*VLOOKUP($F1101,DRT,4,FALSE)</f>
        <v>0</v>
      </c>
      <c r="N1101" s="184">
        <f>($G1101-SUM($H1101:M1101))*VLOOKUP($F1101,DRT,4,FALSE)</f>
        <v>0</v>
      </c>
      <c r="O1101" s="184">
        <f>($G1101-SUM($H1101:N1101))*VLOOKUP($F1101,DRT,4,FALSE)</f>
        <v>0</v>
      </c>
      <c r="P1101" s="184">
        <f>($G1101-SUM($H1101:O1101))*VLOOKUP($F1101,DRT,4,FALSE)</f>
        <v>0</v>
      </c>
      <c r="Q1101" s="184">
        <f>($G1101-SUM($H1101:P1101))*VLOOKUP($F1101,DRT,4,FALSE)</f>
        <v>0</v>
      </c>
      <c r="R1101" s="184">
        <f>($G1101-SUM($H1101:Q1101))*VLOOKUP($F1101,DRT,4,FALSE)</f>
        <v>0</v>
      </c>
      <c r="S1101" s="184">
        <f>($G1101-SUM($H1101:R1101))*VLOOKUP($F1101,DRT,4,FALSE)</f>
        <v>0</v>
      </c>
      <c r="T1101" s="184">
        <f>($G1101-SUM($H1101:S1101))*VLOOKUP($F1101,DRT,4,FALSE)</f>
        <v>0</v>
      </c>
      <c r="U1101" s="184">
        <f>($G1101-SUM($H1101:T1101))*VLOOKUP($F1101,DRT,4,FALSE)</f>
        <v>0</v>
      </c>
      <c r="V1101" s="215">
        <f>($G1101-SUM($H1101:U1101))*VLOOKUP($F1101,DRT,4,FALSE)</f>
        <v>0</v>
      </c>
      <c r="W1101" s="46">
        <f t="shared" si="385"/>
        <v>0</v>
      </c>
      <c r="Y1101"/>
      <c r="Z1101"/>
    </row>
    <row r="1102" spans="1:26" outlineLevel="1" x14ac:dyDescent="0.2">
      <c r="A1102" s="318"/>
      <c r="B1102" s="25"/>
      <c r="C1102" s="64"/>
      <c r="D1102" s="64"/>
      <c r="E1102" s="64"/>
      <c r="F1102" s="187" t="s">
        <v>81</v>
      </c>
      <c r="G1102" s="188">
        <f t="shared" si="383"/>
        <v>0</v>
      </c>
      <c r="H1102" s="189">
        <f t="shared" si="384"/>
        <v>0</v>
      </c>
      <c r="I1102" s="184">
        <f>($G$1102-SUM($H$1102:H1102))*VLOOKUP($F1102,DRT,2,FALSE)</f>
        <v>0</v>
      </c>
      <c r="J1102" s="184">
        <f>($G$1102-SUM($H$1102:I1102))*VLOOKUP($F1102,DRT,2,FALSE)</f>
        <v>0</v>
      </c>
      <c r="K1102" s="215">
        <f>($G$1102-SUM($H$1102:J1102))*VLOOKUP($F1102,DRT,2,FALSE)</f>
        <v>0</v>
      </c>
      <c r="L1102" s="214">
        <f>($G1102-SUM($H1102:K1102))*VLOOKUP($F1102,DRT,4,FALSE)</f>
        <v>0</v>
      </c>
      <c r="M1102" s="184">
        <f>($G1102-SUM($H1102:L1102))*VLOOKUP($F1102,DRT,4,FALSE)</f>
        <v>0</v>
      </c>
      <c r="N1102" s="184">
        <f>($G1102-SUM($H1102:M1102))*VLOOKUP($F1102,DRT,4,FALSE)</f>
        <v>0</v>
      </c>
      <c r="O1102" s="184">
        <f>($G1102-SUM($H1102:N1102))*VLOOKUP($F1102,DRT,4,FALSE)</f>
        <v>0</v>
      </c>
      <c r="P1102" s="184">
        <f>($G1102-SUM($H1102:O1102))*VLOOKUP($F1102,DRT,4,FALSE)</f>
        <v>0</v>
      </c>
      <c r="Q1102" s="184">
        <f>($G1102-SUM($H1102:P1102))*VLOOKUP($F1102,DRT,4,FALSE)</f>
        <v>0</v>
      </c>
      <c r="R1102" s="184">
        <f>($G1102-SUM($H1102:Q1102))*VLOOKUP($F1102,DRT,4,FALSE)</f>
        <v>0</v>
      </c>
      <c r="S1102" s="184">
        <f>($G1102-SUM($H1102:R1102))*VLOOKUP($F1102,DRT,4,FALSE)</f>
        <v>0</v>
      </c>
      <c r="T1102" s="184">
        <f>($G1102-SUM($H1102:S1102))*VLOOKUP($F1102,DRT,4,FALSE)</f>
        <v>0</v>
      </c>
      <c r="U1102" s="184">
        <f>($G1102-SUM($H1102:T1102))*VLOOKUP($F1102,DRT,4,FALSE)</f>
        <v>0</v>
      </c>
      <c r="V1102" s="215">
        <f>($G1102-SUM($H1102:U1102))*VLOOKUP($F1102,DRT,4,FALSE)</f>
        <v>0</v>
      </c>
      <c r="W1102" s="46">
        <f t="shared" si="385"/>
        <v>0</v>
      </c>
      <c r="Y1102"/>
      <c r="Z1102"/>
    </row>
    <row r="1103" spans="1:26" outlineLevel="1" x14ac:dyDescent="0.2">
      <c r="A1103" s="318"/>
      <c r="B1103" s="25"/>
      <c r="C1103" s="64"/>
      <c r="D1103" s="64"/>
      <c r="E1103" s="64"/>
      <c r="F1103" s="176" t="s">
        <v>402</v>
      </c>
      <c r="G1103" s="188">
        <f t="shared" si="383"/>
        <v>0</v>
      </c>
      <c r="H1103" s="189">
        <f t="shared" si="384"/>
        <v>0</v>
      </c>
      <c r="I1103" s="184">
        <f>($G1103-SUM($H1103:H1103))*VLOOKUP($F1103,DRT,2,FALSE)</f>
        <v>0</v>
      </c>
      <c r="J1103" s="184">
        <f>($G1103-SUM($H1103:I1103))*VLOOKUP($F1103,DRT,2,FALSE)</f>
        <v>0</v>
      </c>
      <c r="K1103" s="215">
        <f>($G1103-SUM($H1103:J1103))*VLOOKUP($F1103,DRT,2,FALSE)</f>
        <v>0</v>
      </c>
      <c r="L1103" s="214">
        <f>($G1103-SUM($H1103:K1103))*VLOOKUP($F1103,DRT,4,FALSE)</f>
        <v>0</v>
      </c>
      <c r="M1103" s="184">
        <f>($G1103-SUM($H1103:L1103))*VLOOKUP($F1103,DRT,4,FALSE)</f>
        <v>0</v>
      </c>
      <c r="N1103" s="184">
        <f>($G1103-SUM($H1103:M1103))*VLOOKUP($F1103,DRT,4,FALSE)</f>
        <v>0</v>
      </c>
      <c r="O1103" s="184">
        <f>($G1103-SUM($H1103:N1103))*VLOOKUP($F1103,DRT,4,FALSE)</f>
        <v>0</v>
      </c>
      <c r="P1103" s="184">
        <f>($G1103-SUM($H1103:O1103))*VLOOKUP($F1103,DRT,4,FALSE)</f>
        <v>0</v>
      </c>
      <c r="Q1103" s="184">
        <f>($G1103-SUM($H1103:P1103))*VLOOKUP($F1103,DRT,4,FALSE)</f>
        <v>0</v>
      </c>
      <c r="R1103" s="184">
        <f>($G1103-SUM($H1103:Q1103))*VLOOKUP($F1103,DRT,4,FALSE)</f>
        <v>0</v>
      </c>
      <c r="S1103" s="184">
        <f>($G1103-SUM($H1103:R1103))*VLOOKUP($F1103,DRT,4,FALSE)</f>
        <v>0</v>
      </c>
      <c r="T1103" s="184">
        <f>($G1103-SUM($H1103:S1103))*VLOOKUP($F1103,DRT,4,FALSE)</f>
        <v>0</v>
      </c>
      <c r="U1103" s="184">
        <f>($G1103-SUM($H1103:T1103))*VLOOKUP($F1103,DRT,4,FALSE)</f>
        <v>0</v>
      </c>
      <c r="V1103" s="215">
        <f>($G1103-SUM($H1103:U1103))*VLOOKUP($F1103,DRT,4,FALSE)</f>
        <v>0</v>
      </c>
      <c r="W1103" s="46">
        <f t="shared" si="385"/>
        <v>0</v>
      </c>
      <c r="Y1103"/>
      <c r="Z1103"/>
    </row>
    <row r="1104" spans="1:26" outlineLevel="1" x14ac:dyDescent="0.2">
      <c r="A1104" s="318"/>
      <c r="B1104" s="25"/>
      <c r="C1104" s="64"/>
      <c r="D1104" s="64"/>
      <c r="E1104" s="64"/>
      <c r="F1104" s="176" t="s">
        <v>403</v>
      </c>
      <c r="G1104" s="188">
        <f t="shared" si="383"/>
        <v>0</v>
      </c>
      <c r="H1104" s="189">
        <f t="shared" si="384"/>
        <v>0</v>
      </c>
      <c r="I1104" s="184">
        <f>($G1104-SUM($H1104:H1104))*VLOOKUP($F1104,DRT,2,FALSE)</f>
        <v>0</v>
      </c>
      <c r="J1104" s="184">
        <f>($G1104-SUM($H1104:I1104))*VLOOKUP($F1104,DRT,2,FALSE)</f>
        <v>0</v>
      </c>
      <c r="K1104" s="215">
        <f>($G1104-SUM($H1104:J1104))*VLOOKUP($F1104,DRT,2,FALSE)</f>
        <v>0</v>
      </c>
      <c r="L1104" s="214">
        <f>($G1104-SUM($H1104:K1104))*VLOOKUP($F1104,DRT,4,FALSE)</f>
        <v>0</v>
      </c>
      <c r="M1104" s="184">
        <f>($G1104-SUM($H1104:L1104))*VLOOKUP($F1104,DRT,4,FALSE)</f>
        <v>0</v>
      </c>
      <c r="N1104" s="184">
        <f>($G1104-SUM($H1104:M1104))*VLOOKUP($F1104,DRT,4,FALSE)</f>
        <v>0</v>
      </c>
      <c r="O1104" s="184">
        <f>($G1104-SUM($H1104:N1104))*VLOOKUP($F1104,DRT,4,FALSE)</f>
        <v>0</v>
      </c>
      <c r="P1104" s="184">
        <f>($G1104-SUM($H1104:O1104))*VLOOKUP($F1104,DRT,4,FALSE)</f>
        <v>0</v>
      </c>
      <c r="Q1104" s="184">
        <f>($G1104-SUM($H1104:P1104))*VLOOKUP($F1104,DRT,4,FALSE)</f>
        <v>0</v>
      </c>
      <c r="R1104" s="184">
        <f>($G1104-SUM($H1104:Q1104))*VLOOKUP($F1104,DRT,4,FALSE)</f>
        <v>0</v>
      </c>
      <c r="S1104" s="184">
        <f>($G1104-SUM($H1104:R1104))*VLOOKUP($F1104,DRT,4,FALSE)</f>
        <v>0</v>
      </c>
      <c r="T1104" s="184">
        <f>($G1104-SUM($H1104:S1104))*VLOOKUP($F1104,DRT,4,FALSE)</f>
        <v>0</v>
      </c>
      <c r="U1104" s="184">
        <f>($G1104-SUM($H1104:T1104))*VLOOKUP($F1104,DRT,4,FALSE)</f>
        <v>0</v>
      </c>
      <c r="V1104" s="215">
        <f>($G1104-SUM($H1104:U1104))*VLOOKUP($F1104,DRT,4,FALSE)</f>
        <v>0</v>
      </c>
      <c r="W1104" s="46">
        <f t="shared" si="385"/>
        <v>0</v>
      </c>
      <c r="Y1104"/>
      <c r="Z1104"/>
    </row>
    <row r="1105" spans="1:26" x14ac:dyDescent="0.2">
      <c r="A1105" s="318"/>
      <c r="B1105" s="71"/>
      <c r="C1105" s="64"/>
      <c r="D1105" s="65" t="s">
        <v>82</v>
      </c>
      <c r="E1105" s="64"/>
      <c r="F1105" s="64"/>
      <c r="G1105" s="75"/>
      <c r="H1105" s="34"/>
      <c r="I1105" s="34"/>
      <c r="J1105" s="34"/>
      <c r="K1105" s="37"/>
      <c r="L1105" s="35"/>
      <c r="M1105" s="36"/>
      <c r="N1105" s="34"/>
      <c r="O1105" s="34"/>
      <c r="P1105" s="34"/>
      <c r="Q1105" s="34"/>
      <c r="R1105" s="34"/>
      <c r="S1105" s="34"/>
      <c r="T1105" s="34"/>
      <c r="U1105" s="34"/>
      <c r="V1105" s="37"/>
      <c r="W1105" s="33"/>
      <c r="Y1105"/>
      <c r="Z1105"/>
    </row>
    <row r="1106" spans="1:26" x14ac:dyDescent="0.2">
      <c r="A1106" s="318"/>
      <c r="B1106" s="71"/>
      <c r="C1106" s="64"/>
      <c r="D1106" s="65"/>
      <c r="E1106" s="64" t="s">
        <v>83</v>
      </c>
      <c r="F1106" s="64"/>
      <c r="G1106" s="69">
        <f t="shared" ref="G1106:W1106" si="386">SUBTOTAL(9,G1107:G1112)</f>
        <v>0</v>
      </c>
      <c r="H1106" s="34">
        <f t="shared" si="386"/>
        <v>0</v>
      </c>
      <c r="I1106" s="34">
        <f t="shared" si="386"/>
        <v>0</v>
      </c>
      <c r="J1106" s="34">
        <f t="shared" si="386"/>
        <v>0</v>
      </c>
      <c r="K1106" s="37">
        <f t="shared" si="386"/>
        <v>0</v>
      </c>
      <c r="L1106" s="35">
        <f t="shared" si="386"/>
        <v>0</v>
      </c>
      <c r="M1106" s="36">
        <f t="shared" si="386"/>
        <v>0</v>
      </c>
      <c r="N1106" s="36">
        <f t="shared" si="386"/>
        <v>0</v>
      </c>
      <c r="O1106" s="36">
        <f t="shared" si="386"/>
        <v>0</v>
      </c>
      <c r="P1106" s="36">
        <f t="shared" si="386"/>
        <v>0</v>
      </c>
      <c r="Q1106" s="36">
        <f t="shared" si="386"/>
        <v>0</v>
      </c>
      <c r="R1106" s="36">
        <f t="shared" si="386"/>
        <v>0</v>
      </c>
      <c r="S1106" s="36">
        <f t="shared" si="386"/>
        <v>0</v>
      </c>
      <c r="T1106" s="36">
        <f t="shared" si="386"/>
        <v>0</v>
      </c>
      <c r="U1106" s="36">
        <f t="shared" si="386"/>
        <v>0</v>
      </c>
      <c r="V1106" s="37">
        <f t="shared" si="386"/>
        <v>0</v>
      </c>
      <c r="W1106" s="37">
        <f t="shared" si="386"/>
        <v>0</v>
      </c>
      <c r="Y1106"/>
      <c r="Z1106"/>
    </row>
    <row r="1107" spans="1:26" outlineLevel="1" x14ac:dyDescent="0.2">
      <c r="A1107" s="318"/>
      <c r="B1107" s="25"/>
      <c r="C1107" s="64"/>
      <c r="D1107" s="64"/>
      <c r="E1107" s="24"/>
      <c r="F1107" s="187" t="s">
        <v>84</v>
      </c>
      <c r="G1107" s="188">
        <f t="shared" ref="G1107:G1112" si="387">G247</f>
        <v>0</v>
      </c>
      <c r="H1107" s="178">
        <f>IF(SUM($H247:H247)="","",SUM($H247:H247)*VLOOKUP($F1107,DRT,2,FALSE))</f>
        <v>0</v>
      </c>
      <c r="I1107" s="182">
        <f>IF(SUM($H247:I247)="","",(SUM($H247:I247)-SUM($H1107:H1107))*VLOOKUP($F1107,DRT,2,FALSE))</f>
        <v>0</v>
      </c>
      <c r="J1107" s="182">
        <f>IF(SUM($H247:J247)="","",(SUM($H247:J247)-SUM($H1107:I1107))*VLOOKUP($F1107,DRT,2,FALSE))</f>
        <v>0</v>
      </c>
      <c r="K1107" s="183">
        <f>IF(SUM($H247:K247)="","",(SUM($H247:K247)-SUM($H1107:J1107))*VLOOKUP($F1107,DRT,2,FALSE))</f>
        <v>0</v>
      </c>
      <c r="L1107" s="216">
        <f>IF(SUM($H247:L247)="","",(SUM($H247:L247)-SUM($H1107:K1107))*VLOOKUP($F1107,DRT,4,FALSE))</f>
        <v>0</v>
      </c>
      <c r="M1107" s="217">
        <f>IF(SUM($H247:M247)="","",(SUM($H247:M247)-SUM($H1107:L1107))*VLOOKUP($F1107,DRT,4,FALSE))</f>
        <v>0</v>
      </c>
      <c r="N1107" s="182">
        <f>IF(SUM($H247:N247)="","",(SUM($H247:N247)-SUM($H1107:M1107))*VLOOKUP($F1107,DRT,4,FALSE))</f>
        <v>0</v>
      </c>
      <c r="O1107" s="182">
        <f>IF(SUM($H247:O247)="","",(SUM($H247:O247)-SUM($H1107:N1107))*VLOOKUP($F1107,DRT,4,FALSE))</f>
        <v>0</v>
      </c>
      <c r="P1107" s="182">
        <f>IF(SUM($H247:P247)="","",(SUM($H247:P247)-SUM($H1107:O1107))*VLOOKUP($F1107,DRT,4,FALSE))</f>
        <v>0</v>
      </c>
      <c r="Q1107" s="182">
        <f>IF(SUM($H247:Q247)="","",(SUM($H247:Q247)-SUM($H1107:P1107))*VLOOKUP($F1107,DRT,4,FALSE))</f>
        <v>0</v>
      </c>
      <c r="R1107" s="182">
        <f>IF(SUM($H247:R247)="","",(SUM($H247:R247)-SUM($H1107:Q1107))*VLOOKUP($F1107,DRT,4,FALSE))</f>
        <v>0</v>
      </c>
      <c r="S1107" s="182">
        <f>IF(SUM($H247:S247)="","",(SUM($H247:S247)-SUM($H1107:R1107))*VLOOKUP($F1107,DRT,4,FALSE))</f>
        <v>0</v>
      </c>
      <c r="T1107" s="182">
        <f>IF(SUM($H247:T247)="","",(SUM($H247:T247)-SUM($H1107:S1107))*VLOOKUP($F1107,DRT,4,FALSE))</f>
        <v>0</v>
      </c>
      <c r="U1107" s="182">
        <f>IF(SUM($H247:U247)="","",(SUM($H247:U247)-SUM($H1107:T1107))*VLOOKUP($F1107,DRT,4,FALSE))</f>
        <v>0</v>
      </c>
      <c r="V1107" s="183">
        <f>IF(SUM($H247:V247)="","",(SUM($H247:V247)-SUM($H1107:U1107))*VLOOKUP($F1107,DRT,4,FALSE))</f>
        <v>0</v>
      </c>
      <c r="W1107" s="125">
        <f>G1107-SUM(H1107:V1107)</f>
        <v>0</v>
      </c>
      <c r="Y1107"/>
      <c r="Z1107"/>
    </row>
    <row r="1108" spans="1:26" outlineLevel="1" x14ac:dyDescent="0.2">
      <c r="A1108" s="318"/>
      <c r="B1108" s="25"/>
      <c r="C1108" s="64"/>
      <c r="D1108" s="64"/>
      <c r="E1108" s="24"/>
      <c r="F1108" s="187" t="s">
        <v>85</v>
      </c>
      <c r="G1108" s="188">
        <f t="shared" si="387"/>
        <v>0</v>
      </c>
      <c r="H1108" s="178">
        <f>IF(SUM($H248:H248)="","",SUM($H248:H248)*VLOOKUP($F1108,DRT,2,FALSE))</f>
        <v>0</v>
      </c>
      <c r="I1108" s="182">
        <f>IF(SUM($H248:I248)="","",(SUM($H248:I248)-SUM($H1108:H1108))*VLOOKUP($F1108,DRT,2,FALSE))</f>
        <v>0</v>
      </c>
      <c r="J1108" s="182">
        <f>IF(SUM($H248:J248)="","",(SUM($H248:J248)-SUM($H1108:I1108))*VLOOKUP($F1108,DRT,2,FALSE))</f>
        <v>0</v>
      </c>
      <c r="K1108" s="183">
        <f>IF(SUM($H248:K248)="","",(SUM($H248:K248)-SUM($H1108:J1108))*VLOOKUP($F1108,DRT,2,FALSE))</f>
        <v>0</v>
      </c>
      <c r="L1108" s="216">
        <f>IF(SUM($H248:L248)="","",(SUM($H248:L248)-SUM($H1108:K1108))*VLOOKUP($F1108,DRT,4,FALSE))</f>
        <v>0</v>
      </c>
      <c r="M1108" s="217">
        <f>IF(SUM($H248:M248)="","",(SUM($H248:M248)-SUM($H1108:L1108))*VLOOKUP($F1108,DRT,4,FALSE))</f>
        <v>0</v>
      </c>
      <c r="N1108" s="182">
        <f>IF(SUM($H248:N248)="","",(SUM($H248:N248)-SUM($H1108:M1108))*VLOOKUP($F1108,DRT,4,FALSE))</f>
        <v>0</v>
      </c>
      <c r="O1108" s="182">
        <f>IF(SUM($H248:O248)="","",(SUM($H248:O248)-SUM($H1108:N1108))*VLOOKUP($F1108,DRT,4,FALSE))</f>
        <v>0</v>
      </c>
      <c r="P1108" s="182">
        <f>IF(SUM($H248:P248)="","",(SUM($H248:P248)-SUM($H1108:O1108))*VLOOKUP($F1108,DRT,4,FALSE))</f>
        <v>0</v>
      </c>
      <c r="Q1108" s="182">
        <f>IF(SUM($H248:Q248)="","",(SUM($H248:Q248)-SUM($H1108:P1108))*VLOOKUP($F1108,DRT,4,FALSE))</f>
        <v>0</v>
      </c>
      <c r="R1108" s="182">
        <f>IF(SUM($H248:R248)="","",(SUM($H248:R248)-SUM($H1108:Q1108))*VLOOKUP($F1108,DRT,4,FALSE))</f>
        <v>0</v>
      </c>
      <c r="S1108" s="182">
        <f>IF(SUM($H248:S248)="","",(SUM($H248:S248)-SUM($H1108:R1108))*VLOOKUP($F1108,DRT,4,FALSE))</f>
        <v>0</v>
      </c>
      <c r="T1108" s="182">
        <f>IF(SUM($H248:T248)="","",(SUM($H248:T248)-SUM($H1108:S1108))*VLOOKUP($F1108,DRT,4,FALSE))</f>
        <v>0</v>
      </c>
      <c r="U1108" s="182">
        <f>IF(SUM($H248:U248)="","",(SUM($H248:U248)-SUM($H1108:T1108))*VLOOKUP($F1108,DRT,4,FALSE))</f>
        <v>0</v>
      </c>
      <c r="V1108" s="183">
        <f>IF(SUM($H248:V248)="","",(SUM($H248:V248)-SUM($H1108:U1108))*VLOOKUP($F1108,DRT,4,FALSE))</f>
        <v>0</v>
      </c>
      <c r="W1108" s="125">
        <f t="shared" ref="W1108:W1119" si="388">G1108-SUM(H1108:V1108)</f>
        <v>0</v>
      </c>
      <c r="Y1108"/>
      <c r="Z1108"/>
    </row>
    <row r="1109" spans="1:26" outlineLevel="1" x14ac:dyDescent="0.2">
      <c r="A1109" s="318"/>
      <c r="B1109" s="25"/>
      <c r="C1109" s="64"/>
      <c r="D1109" s="64"/>
      <c r="E1109" s="24"/>
      <c r="F1109" s="187" t="s">
        <v>86</v>
      </c>
      <c r="G1109" s="188">
        <f t="shared" si="387"/>
        <v>0</v>
      </c>
      <c r="H1109" s="178">
        <f>IF(SUM($H249:H249)="","",SUM($H249:H249)*VLOOKUP($F1109,DRT,2,FALSE))</f>
        <v>0</v>
      </c>
      <c r="I1109" s="182">
        <f>IF(SUM($H249:I249)="","",(SUM($H249:I249)-SUM($H1109:H1109))*VLOOKUP($F1109,DRT,2,FALSE))</f>
        <v>0</v>
      </c>
      <c r="J1109" s="182">
        <f>IF(SUM($H249:J249)="","",(SUM($H249:J249)-SUM($H1109:I1109))*VLOOKUP($F1109,DRT,2,FALSE))</f>
        <v>0</v>
      </c>
      <c r="K1109" s="183">
        <f>IF(SUM($H249:K249)="","",(SUM($H249:K249)-SUM($H1109:J1109))*VLOOKUP($F1109,DRT,2,FALSE))</f>
        <v>0</v>
      </c>
      <c r="L1109" s="216">
        <f>IF(SUM($H249:L249)="","",(SUM($H249:L249)-SUM($H1109:K1109))*VLOOKUP($F1109,DRT,4,FALSE))</f>
        <v>0</v>
      </c>
      <c r="M1109" s="217">
        <f>IF(SUM($H249:M249)="","",(SUM($H249:M249)-SUM($H1109:L1109))*VLOOKUP($F1109,DRT,4,FALSE))</f>
        <v>0</v>
      </c>
      <c r="N1109" s="182">
        <f>IF(SUM($H249:N249)="","",(SUM($H249:N249)-SUM($H1109:M1109))*VLOOKUP($F1109,DRT,4,FALSE))</f>
        <v>0</v>
      </c>
      <c r="O1109" s="182">
        <f>IF(SUM($H249:O249)="","",(SUM($H249:O249)-SUM($H1109:N1109))*VLOOKUP($F1109,DRT,4,FALSE))</f>
        <v>0</v>
      </c>
      <c r="P1109" s="182">
        <f>IF(SUM($H249:P249)="","",(SUM($H249:P249)-SUM($H1109:O1109))*VLOOKUP($F1109,DRT,4,FALSE))</f>
        <v>0</v>
      </c>
      <c r="Q1109" s="182">
        <f>IF(SUM($H249:Q249)="","",(SUM($H249:Q249)-SUM($H1109:P1109))*VLOOKUP($F1109,DRT,4,FALSE))</f>
        <v>0</v>
      </c>
      <c r="R1109" s="182">
        <f>IF(SUM($H249:R249)="","",(SUM($H249:R249)-SUM($H1109:Q1109))*VLOOKUP($F1109,DRT,4,FALSE))</f>
        <v>0</v>
      </c>
      <c r="S1109" s="182">
        <f>IF(SUM($H249:S249)="","",(SUM($H249:S249)-SUM($H1109:R1109))*VLOOKUP($F1109,DRT,4,FALSE))</f>
        <v>0</v>
      </c>
      <c r="T1109" s="182">
        <f>IF(SUM($H249:T249)="","",(SUM($H249:T249)-SUM($H1109:S1109))*VLOOKUP($F1109,DRT,4,FALSE))</f>
        <v>0</v>
      </c>
      <c r="U1109" s="182">
        <f>IF(SUM($H249:U249)="","",(SUM($H249:U249)-SUM($H1109:T1109))*VLOOKUP($F1109,DRT,4,FALSE))</f>
        <v>0</v>
      </c>
      <c r="V1109" s="183">
        <f>IF(SUM($H249:V249)="","",(SUM($H249:V249)-SUM($H1109:U1109))*VLOOKUP($F1109,DRT,4,FALSE))</f>
        <v>0</v>
      </c>
      <c r="W1109" s="125">
        <f t="shared" si="388"/>
        <v>0</v>
      </c>
      <c r="Y1109"/>
      <c r="Z1109"/>
    </row>
    <row r="1110" spans="1:26" outlineLevel="1" x14ac:dyDescent="0.2">
      <c r="A1110" s="318"/>
      <c r="B1110" s="25"/>
      <c r="C1110" s="24"/>
      <c r="D1110" s="24"/>
      <c r="E1110" s="24"/>
      <c r="F1110" s="187" t="s">
        <v>87</v>
      </c>
      <c r="G1110" s="188">
        <f t="shared" si="387"/>
        <v>0</v>
      </c>
      <c r="H1110" s="178">
        <f>IF(SUM($H250:H250)="","",SUM($H250:H250)*VLOOKUP($F1110,DRT,2,FALSE))</f>
        <v>0</v>
      </c>
      <c r="I1110" s="182">
        <f>IF(SUM($H250:I250)="","",(SUM($H250:I250)-SUM($H1110:H1110))*VLOOKUP($F1110,DRT,2,FALSE))</f>
        <v>0</v>
      </c>
      <c r="J1110" s="182">
        <f>IF(SUM($H250:J250)="","",(SUM($H250:J250)-SUM($H1110:I1110))*VLOOKUP($F1110,DRT,2,FALSE))</f>
        <v>0</v>
      </c>
      <c r="K1110" s="183">
        <f>IF(SUM($H250:K250)="","",(SUM($H250:K250)-SUM($H1110:J1110))*VLOOKUP($F1110,DRT,2,FALSE))</f>
        <v>0</v>
      </c>
      <c r="L1110" s="216">
        <f>IF(SUM($H250:L250)="","",(SUM($H250:L250)-SUM($H1110:K1110))*VLOOKUP($F1110,DRT,4,FALSE))</f>
        <v>0</v>
      </c>
      <c r="M1110" s="217">
        <f>IF(SUM($H250:M250)="","",(SUM($H250:M250)-SUM($H1110:L1110))*VLOOKUP($F1110,DRT,4,FALSE))</f>
        <v>0</v>
      </c>
      <c r="N1110" s="182">
        <f>IF(SUM($H250:N250)="","",(SUM($H250:N250)-SUM($H1110:M1110))*VLOOKUP($F1110,DRT,4,FALSE))</f>
        <v>0</v>
      </c>
      <c r="O1110" s="182">
        <f>IF(SUM($H250:O250)="","",(SUM($H250:O250)-SUM($H1110:N1110))*VLOOKUP($F1110,DRT,4,FALSE))</f>
        <v>0</v>
      </c>
      <c r="P1110" s="182">
        <f>IF(SUM($H250:P250)="","",(SUM($H250:P250)-SUM($H1110:O1110))*VLOOKUP($F1110,DRT,4,FALSE))</f>
        <v>0</v>
      </c>
      <c r="Q1110" s="182">
        <f>IF(SUM($H250:Q250)="","",(SUM($H250:Q250)-SUM($H1110:P1110))*VLOOKUP($F1110,DRT,4,FALSE))</f>
        <v>0</v>
      </c>
      <c r="R1110" s="182">
        <f>IF(SUM($H250:R250)="","",(SUM($H250:R250)-SUM($H1110:Q1110))*VLOOKUP($F1110,DRT,4,FALSE))</f>
        <v>0</v>
      </c>
      <c r="S1110" s="182">
        <f>IF(SUM($H250:S250)="","",(SUM($H250:S250)-SUM($H1110:R1110))*VLOOKUP($F1110,DRT,4,FALSE))</f>
        <v>0</v>
      </c>
      <c r="T1110" s="182">
        <f>IF(SUM($H250:T250)="","",(SUM($H250:T250)-SUM($H1110:S1110))*VLOOKUP($F1110,DRT,4,FALSE))</f>
        <v>0</v>
      </c>
      <c r="U1110" s="182">
        <f>IF(SUM($H250:U250)="","",(SUM($H250:U250)-SUM($H1110:T1110))*VLOOKUP($F1110,DRT,4,FALSE))</f>
        <v>0</v>
      </c>
      <c r="V1110" s="183">
        <f>IF(SUM($H250:V250)="","",(SUM($H250:V250)-SUM($H1110:U1110))*VLOOKUP($F1110,DRT,4,FALSE))</f>
        <v>0</v>
      </c>
      <c r="W1110" s="125">
        <f t="shared" si="388"/>
        <v>0</v>
      </c>
      <c r="Y1110"/>
      <c r="Z1110"/>
    </row>
    <row r="1111" spans="1:26" outlineLevel="1" x14ac:dyDescent="0.2">
      <c r="A1111" s="318"/>
      <c r="B1111" s="25"/>
      <c r="C1111" s="24"/>
      <c r="D1111" s="24"/>
      <c r="E1111" s="24"/>
      <c r="F1111" s="176" t="s">
        <v>88</v>
      </c>
      <c r="G1111" s="188">
        <f t="shared" si="387"/>
        <v>0</v>
      </c>
      <c r="H1111" s="178">
        <f>IF(SUM($H251:H251)="","",SUM($H251:H251)*VLOOKUP($F1111,DRT,2,FALSE))</f>
        <v>0</v>
      </c>
      <c r="I1111" s="182">
        <f>IF(SUM($H251:I251)="","",(SUM($H251:I251)-SUM($H1111:H1111))*VLOOKUP($F1111,DRT,2,FALSE))</f>
        <v>0</v>
      </c>
      <c r="J1111" s="182">
        <f>IF(SUM($H251:J251)="","",(SUM($H251:J251)-SUM($H1111:I1111))*VLOOKUP($F1111,DRT,2,FALSE))</f>
        <v>0</v>
      </c>
      <c r="K1111" s="183">
        <f>IF(SUM($H251:K251)="","",(SUM($H251:K251)-SUM($H1111:J1111))*VLOOKUP($F1111,DRT,2,FALSE))</f>
        <v>0</v>
      </c>
      <c r="L1111" s="216">
        <f>IF(SUM($H251:L251)="","",(SUM($H251:L251)-SUM($H1111:K1111))*VLOOKUP($F1111,DRT,4,FALSE))</f>
        <v>0</v>
      </c>
      <c r="M1111" s="217">
        <f>IF(SUM($H251:M251)="","",(SUM($H251:M251)-SUM($H1111:L1111))*VLOOKUP($F1111,DRT,4,FALSE))</f>
        <v>0</v>
      </c>
      <c r="N1111" s="182">
        <f>IF(SUM($H251:N251)="","",(SUM($H251:N251)-SUM($H1111:M1111))*VLOOKUP($F1111,DRT,4,FALSE))</f>
        <v>0</v>
      </c>
      <c r="O1111" s="182">
        <f>IF(SUM($H251:O251)="","",(SUM($H251:O251)-SUM($H1111:N1111))*VLOOKUP($F1111,DRT,4,FALSE))</f>
        <v>0</v>
      </c>
      <c r="P1111" s="182">
        <f>IF(SUM($H251:P251)="","",(SUM($H251:P251)-SUM($H1111:O1111))*VLOOKUP($F1111,DRT,4,FALSE))</f>
        <v>0</v>
      </c>
      <c r="Q1111" s="182">
        <f>IF(SUM($H251:Q251)="","",(SUM($H251:Q251)-SUM($H1111:P1111))*VLOOKUP($F1111,DRT,4,FALSE))</f>
        <v>0</v>
      </c>
      <c r="R1111" s="182">
        <f>IF(SUM($H251:R251)="","",(SUM($H251:R251)-SUM($H1111:Q1111))*VLOOKUP($F1111,DRT,4,FALSE))</f>
        <v>0</v>
      </c>
      <c r="S1111" s="182">
        <f>IF(SUM($H251:S251)="","",(SUM($H251:S251)-SUM($H1111:R1111))*VLOOKUP($F1111,DRT,4,FALSE))</f>
        <v>0</v>
      </c>
      <c r="T1111" s="182">
        <f>IF(SUM($H251:T251)="","",(SUM($H251:T251)-SUM($H1111:S1111))*VLOOKUP($F1111,DRT,4,FALSE))</f>
        <v>0</v>
      </c>
      <c r="U1111" s="182">
        <f>IF(SUM($H251:U251)="","",(SUM($H251:U251)-SUM($H1111:T1111))*VLOOKUP($F1111,DRT,4,FALSE))</f>
        <v>0</v>
      </c>
      <c r="V1111" s="183">
        <f>IF(SUM($H251:V251)="","",(SUM($H251:V251)-SUM($H1111:U1111))*VLOOKUP($F1111,DRT,4,FALSE))</f>
        <v>0</v>
      </c>
      <c r="W1111" s="125">
        <f t="shared" si="388"/>
        <v>0</v>
      </c>
      <c r="Y1111"/>
      <c r="Z1111"/>
    </row>
    <row r="1112" spans="1:26" outlineLevel="1" x14ac:dyDescent="0.2">
      <c r="A1112" s="318"/>
      <c r="B1112" s="25"/>
      <c r="C1112" s="24"/>
      <c r="D1112" s="24"/>
      <c r="E1112" s="24"/>
      <c r="F1112" s="176" t="s">
        <v>406</v>
      </c>
      <c r="G1112" s="188">
        <f t="shared" si="387"/>
        <v>0</v>
      </c>
      <c r="H1112" s="178">
        <f>IF(SUM($H252:H252)="","",SUM($H252:H252)*VLOOKUP($F1112,DRT,2,FALSE))</f>
        <v>0</v>
      </c>
      <c r="I1112" s="182">
        <f>IF(SUM($H252:I252)="","",(SUM($H252:I252)-SUM($H1112:H1112))*VLOOKUP($F1112,DRT,2,FALSE))</f>
        <v>0</v>
      </c>
      <c r="J1112" s="182">
        <f>IF(SUM($H252:J252)="","",(SUM($H252:J252)-SUM($H1112:I1112))*VLOOKUP($F1112,DRT,2,FALSE))</f>
        <v>0</v>
      </c>
      <c r="K1112" s="183">
        <f>IF(SUM($H252:K252)="","",(SUM($H252:K252)-SUM($H1112:J1112))*VLOOKUP($F1112,DRT,2,FALSE))</f>
        <v>0</v>
      </c>
      <c r="L1112" s="216">
        <f>IF(SUM($H252:L252)="","",(SUM($H252:L252)-SUM($H1112:K1112))*VLOOKUP($F1112,DRT,4,FALSE))</f>
        <v>0</v>
      </c>
      <c r="M1112" s="217">
        <f>IF(SUM($H252:M252)="","",(SUM($H252:M252)-SUM($H1112:L1112))*VLOOKUP($F1112,DRT,4,FALSE))</f>
        <v>0</v>
      </c>
      <c r="N1112" s="182">
        <f>IF(SUM($H252:N252)="","",(SUM($H252:N252)-SUM($H1112:M1112))*VLOOKUP($F1112,DRT,4,FALSE))</f>
        <v>0</v>
      </c>
      <c r="O1112" s="182">
        <f>IF(SUM($H252:O252)="","",(SUM($H252:O252)-SUM($H1112:N1112))*VLOOKUP($F1112,DRT,4,FALSE))</f>
        <v>0</v>
      </c>
      <c r="P1112" s="182">
        <f>IF(SUM($H252:P252)="","",(SUM($H252:P252)-SUM($H1112:O1112))*VLOOKUP($F1112,DRT,4,FALSE))</f>
        <v>0</v>
      </c>
      <c r="Q1112" s="182">
        <f>IF(SUM($H252:Q252)="","",(SUM($H252:Q252)-SUM($H1112:P1112))*VLOOKUP($F1112,DRT,4,FALSE))</f>
        <v>0</v>
      </c>
      <c r="R1112" s="182">
        <f>IF(SUM($H252:R252)="","",(SUM($H252:R252)-SUM($H1112:Q1112))*VLOOKUP($F1112,DRT,4,FALSE))</f>
        <v>0</v>
      </c>
      <c r="S1112" s="182">
        <f>IF(SUM($H252:S252)="","",(SUM($H252:S252)-SUM($H1112:R1112))*VLOOKUP($F1112,DRT,4,FALSE))</f>
        <v>0</v>
      </c>
      <c r="T1112" s="182">
        <f>IF(SUM($H252:T252)="","",(SUM($H252:T252)-SUM($H1112:S1112))*VLOOKUP($F1112,DRT,4,FALSE))</f>
        <v>0</v>
      </c>
      <c r="U1112" s="182">
        <f>IF(SUM($H252:U252)="","",(SUM($H252:U252)-SUM($H1112:T1112))*VLOOKUP($F1112,DRT,4,FALSE))</f>
        <v>0</v>
      </c>
      <c r="V1112" s="183">
        <f>IF(SUM($H252:V252)="","",(SUM($H252:V252)-SUM($H1112:U1112))*VLOOKUP($F1112,DRT,4,FALSE))</f>
        <v>0</v>
      </c>
      <c r="W1112" s="125">
        <f t="shared" si="388"/>
        <v>0</v>
      </c>
      <c r="Y1112"/>
      <c r="Z1112"/>
    </row>
    <row r="1113" spans="1:26" x14ac:dyDescent="0.2">
      <c r="A1113" s="318"/>
      <c r="B1113" s="25"/>
      <c r="C1113" s="24"/>
      <c r="D1113" s="24"/>
      <c r="E1113" s="24" t="s">
        <v>89</v>
      </c>
      <c r="F1113" s="64"/>
      <c r="G1113" s="69">
        <f t="shared" ref="G1113:W1113" si="389">SUBTOTAL(9,G1114:G1119)</f>
        <v>0</v>
      </c>
      <c r="H1113" s="34">
        <f t="shared" si="389"/>
        <v>0</v>
      </c>
      <c r="I1113" s="34">
        <f t="shared" si="389"/>
        <v>0</v>
      </c>
      <c r="J1113" s="34">
        <f t="shared" si="389"/>
        <v>0</v>
      </c>
      <c r="K1113" s="37">
        <f t="shared" si="389"/>
        <v>0</v>
      </c>
      <c r="L1113" s="35">
        <f t="shared" si="389"/>
        <v>0</v>
      </c>
      <c r="M1113" s="36">
        <f t="shared" si="389"/>
        <v>0</v>
      </c>
      <c r="N1113" s="36">
        <f t="shared" si="389"/>
        <v>0</v>
      </c>
      <c r="O1113" s="36">
        <f t="shared" si="389"/>
        <v>0</v>
      </c>
      <c r="P1113" s="36">
        <f t="shared" si="389"/>
        <v>0</v>
      </c>
      <c r="Q1113" s="36">
        <f t="shared" si="389"/>
        <v>0</v>
      </c>
      <c r="R1113" s="36">
        <f t="shared" si="389"/>
        <v>0</v>
      </c>
      <c r="S1113" s="36">
        <f t="shared" si="389"/>
        <v>0</v>
      </c>
      <c r="T1113" s="36">
        <f t="shared" si="389"/>
        <v>0</v>
      </c>
      <c r="U1113" s="36">
        <f t="shared" si="389"/>
        <v>0</v>
      </c>
      <c r="V1113" s="37">
        <f t="shared" si="389"/>
        <v>0</v>
      </c>
      <c r="W1113" s="37">
        <f t="shared" si="389"/>
        <v>0</v>
      </c>
      <c r="Y1113"/>
      <c r="Z1113"/>
    </row>
    <row r="1114" spans="1:26" outlineLevel="1" x14ac:dyDescent="0.2">
      <c r="A1114" s="318"/>
      <c r="B1114" s="25"/>
      <c r="C1114" s="24"/>
      <c r="D1114" s="24"/>
      <c r="E1114" s="24"/>
      <c r="F1114" s="176" t="s">
        <v>90</v>
      </c>
      <c r="G1114" s="188">
        <f t="shared" ref="G1114:G1119" si="390">G254</f>
        <v>0</v>
      </c>
      <c r="H1114" s="178">
        <f t="shared" ref="H1114:K1119" si="391">IF(H254="",0,H254*VLOOKUP($F1114,DRT,3,FALSE))</f>
        <v>0</v>
      </c>
      <c r="I1114" s="182">
        <f t="shared" si="391"/>
        <v>0</v>
      </c>
      <c r="J1114" s="182">
        <f t="shared" si="391"/>
        <v>0</v>
      </c>
      <c r="K1114" s="183">
        <f t="shared" si="391"/>
        <v>0</v>
      </c>
      <c r="L1114" s="214">
        <f>(SUM($H254:$L254)-SUM($H1114:K1114))*VLOOKUP($F1114,DRT,4,FALSE)</f>
        <v>0</v>
      </c>
      <c r="M1114" s="184">
        <f>(SUM($H254:$L254)-SUM($H1114:L1114))*VLOOKUP($F1114,DRT,4,FALSE)</f>
        <v>0</v>
      </c>
      <c r="N1114" s="184">
        <f>(SUM($H254:$L254)-SUM($H1114:M1114))*VLOOKUP($F1114,DRT,4,FALSE)</f>
        <v>0</v>
      </c>
      <c r="O1114" s="184">
        <f>(SUM($H254:$L254)-SUM($H1114:N1114))*VLOOKUP($F1114,DRT,4,FALSE)</f>
        <v>0</v>
      </c>
      <c r="P1114" s="184">
        <f>(SUM($H254:$L254)-SUM($H1114:O1114))*VLOOKUP($F1114,DRT,4,FALSE)</f>
        <v>0</v>
      </c>
      <c r="Q1114" s="184">
        <f>(SUM($H254:$L254)-SUM($H1114:P1114))*VLOOKUP($F1114,DRT,4,FALSE)</f>
        <v>0</v>
      </c>
      <c r="R1114" s="184">
        <f>(SUM($H254:$L254)-SUM($H1114:Q1114))*VLOOKUP($F1114,DRT,4,FALSE)</f>
        <v>0</v>
      </c>
      <c r="S1114" s="184">
        <f>(SUM($H254:$L254)-SUM($H1114:R1114))*VLOOKUP($F1114,DRT,4,FALSE)</f>
        <v>0</v>
      </c>
      <c r="T1114" s="184">
        <f>(SUM($H254:$L254)-SUM($H1114:S1114))*VLOOKUP($F1114,DRT,4,FALSE)</f>
        <v>0</v>
      </c>
      <c r="U1114" s="184">
        <f>(SUM($H254:$L254)-SUM($H1114:T1114))*VLOOKUP($F1114,DRT,4,FALSE)</f>
        <v>0</v>
      </c>
      <c r="V1114" s="215">
        <f>(SUM($H254:$L254)-SUM($H1114:U1114))*VLOOKUP($F1114,DRT,4,FALSE)</f>
        <v>0</v>
      </c>
      <c r="W1114" s="46">
        <f t="shared" si="388"/>
        <v>0</v>
      </c>
      <c r="Y1114"/>
      <c r="Z1114"/>
    </row>
    <row r="1115" spans="1:26" outlineLevel="1" x14ac:dyDescent="0.2">
      <c r="A1115" s="318"/>
      <c r="B1115" s="25"/>
      <c r="C1115" s="24"/>
      <c r="D1115" s="24"/>
      <c r="E1115" s="24"/>
      <c r="F1115" s="176" t="s">
        <v>91</v>
      </c>
      <c r="G1115" s="188">
        <f t="shared" si="390"/>
        <v>0</v>
      </c>
      <c r="H1115" s="178">
        <f t="shared" si="391"/>
        <v>0</v>
      </c>
      <c r="I1115" s="182">
        <f t="shared" si="391"/>
        <v>0</v>
      </c>
      <c r="J1115" s="182">
        <f t="shared" si="391"/>
        <v>0</v>
      </c>
      <c r="K1115" s="183">
        <f t="shared" si="391"/>
        <v>0</v>
      </c>
      <c r="L1115" s="181">
        <f>IF(L255="",0,L255*VLOOKUP($F1115,DRT,4,FALSE))</f>
        <v>0</v>
      </c>
      <c r="M1115" s="184">
        <f>(SUM($H255:$K255,M255)-SUM($H1115:$K1115))*VLOOKUP($F1115,DRT,4,FALSE)</f>
        <v>0</v>
      </c>
      <c r="N1115" s="184">
        <f>($L255-$L1115)*VLOOKUP($F1115,DRT,4,FALSE)</f>
        <v>0</v>
      </c>
      <c r="O1115" s="184">
        <f>(SUM($H255:$K255,M255)-SUM($H1115:$K1115)-$M1115)*VLOOKUP($F1115,DRT,4,FALSE)</f>
        <v>0</v>
      </c>
      <c r="P1115" s="184">
        <f>($L255-$L1115-$N1115)*VLOOKUP($F1115,DRT,4,FALSE)</f>
        <v>0</v>
      </c>
      <c r="Q1115" s="184">
        <f>(SUM($H255:$K255,M255)-SUM($H1115:$K1115)-$M1115-$O1115)*VLOOKUP($F1115,DRT,4,FALSE)</f>
        <v>0</v>
      </c>
      <c r="R1115" s="184">
        <f>($L255-$L1115-$N1115-$P1115)*VLOOKUP($F1115,DRT,4,FALSE)</f>
        <v>0</v>
      </c>
      <c r="S1115" s="184">
        <f>(SUM($H255:$K255,M255)-SUM($H1115:$K1115)-$M1115-$O1115-$Q1115)*VLOOKUP($F1115,DRT,4,FALSE)</f>
        <v>0</v>
      </c>
      <c r="T1115" s="184">
        <f>($L255-$L1115-$N1115-$P1115-$R1115)*VLOOKUP($F1115,DRT,4,FALSE)</f>
        <v>0</v>
      </c>
      <c r="U1115" s="184">
        <f>(SUM($H255:$K255,M255)-SUM($H1115:$K1115)-$M1115-$O1115-$Q1115-$S1115)*VLOOKUP($F1115,DRT,4,FALSE)</f>
        <v>0</v>
      </c>
      <c r="V1115" s="215">
        <f>($L255-$L1115-$N1115-$P1115-$R1115-$T1115)*VLOOKUP($F1115,DRT,4,FALSE)</f>
        <v>0</v>
      </c>
      <c r="W1115" s="46">
        <f t="shared" si="388"/>
        <v>0</v>
      </c>
      <c r="Y1115"/>
      <c r="Z1115"/>
    </row>
    <row r="1116" spans="1:26" outlineLevel="1" x14ac:dyDescent="0.2">
      <c r="A1116" s="318"/>
      <c r="B1116" s="25"/>
      <c r="C1116" s="24"/>
      <c r="D1116" s="24"/>
      <c r="E1116" s="24"/>
      <c r="F1116" s="176" t="s">
        <v>92</v>
      </c>
      <c r="G1116" s="188">
        <f t="shared" si="390"/>
        <v>0</v>
      </c>
      <c r="H1116" s="178">
        <f t="shared" si="391"/>
        <v>0</v>
      </c>
      <c r="I1116" s="182">
        <f t="shared" si="391"/>
        <v>0</v>
      </c>
      <c r="J1116" s="182">
        <f t="shared" si="391"/>
        <v>0</v>
      </c>
      <c r="K1116" s="183">
        <f t="shared" si="391"/>
        <v>0</v>
      </c>
      <c r="L1116" s="181">
        <f>IF(L256="",0,L256*VLOOKUP($F1116,DRT,4,FALSE))</f>
        <v>0</v>
      </c>
      <c r="M1116" s="184">
        <f>IF(M256="",0,M256*VLOOKUP($F1116,DRT,4,FALSE))</f>
        <v>0</v>
      </c>
      <c r="N1116" s="184">
        <f>(SUM($H256:$K256,N256)-SUM($H1116:$K1116))*VLOOKUP($F1116,DRT,4,FALSE)</f>
        <v>0</v>
      </c>
      <c r="O1116" s="184">
        <f>($L256+$O256-$L1116)*VLOOKUP($F1116,DRT,4,FALSE)</f>
        <v>0</v>
      </c>
      <c r="P1116" s="184">
        <f>($M256-$M1116)*VLOOKUP($F1116,DRT,4,FALSE)</f>
        <v>0</v>
      </c>
      <c r="Q1116" s="184">
        <f>(SUM($H256:$K256,N256)-SUM($H1116:$K1116)-N1116)*VLOOKUP($F1116,DRT,4,FALSE)</f>
        <v>0</v>
      </c>
      <c r="R1116" s="184">
        <f>($L256+$O256-$L1116-$O1116)*VLOOKUP($F1116,DRT,4,FALSE)</f>
        <v>0</v>
      </c>
      <c r="S1116" s="184">
        <f>($M256-$M1116-$P1116)*VLOOKUP($F1116,DRT,4,FALSE)</f>
        <v>0</v>
      </c>
      <c r="T1116" s="184">
        <f>(SUM($H256:$K256,N256)-SUM($H1116:$K1116)-$N1116-$Q1116)*VLOOKUP($F1116,DRT,4,FALSE)</f>
        <v>0</v>
      </c>
      <c r="U1116" s="184">
        <f>($L256+O256-$L1116-$O1116-$R1116)*VLOOKUP($F1116,DRT,4,FALSE)</f>
        <v>0</v>
      </c>
      <c r="V1116" s="215">
        <f>($M256-$M1116-$P1116-$S1116)*VLOOKUP($F1116,DRT,4,FALSE)</f>
        <v>0</v>
      </c>
      <c r="W1116" s="46">
        <f t="shared" si="388"/>
        <v>0</v>
      </c>
      <c r="Y1116"/>
      <c r="Z1116"/>
    </row>
    <row r="1117" spans="1:26" outlineLevel="1" x14ac:dyDescent="0.2">
      <c r="A1117" s="318"/>
      <c r="B1117" s="25"/>
      <c r="C1117" s="24"/>
      <c r="D1117" s="24"/>
      <c r="E1117" s="24"/>
      <c r="F1117" s="176" t="s">
        <v>93</v>
      </c>
      <c r="G1117" s="188">
        <f t="shared" si="390"/>
        <v>0</v>
      </c>
      <c r="H1117" s="178">
        <f t="shared" si="391"/>
        <v>0</v>
      </c>
      <c r="I1117" s="182">
        <f t="shared" si="391"/>
        <v>0</v>
      </c>
      <c r="J1117" s="182">
        <f t="shared" si="391"/>
        <v>0</v>
      </c>
      <c r="K1117" s="183">
        <f t="shared" si="391"/>
        <v>0</v>
      </c>
      <c r="L1117" s="181">
        <f>IF(L257="",0,L257*VLOOKUP($F1117,DRT,4,FALSE))</f>
        <v>0</v>
      </c>
      <c r="M1117" s="184">
        <f>IF(M257="",0,M257*VLOOKUP($F1117,DRT,4,FALSE))</f>
        <v>0</v>
      </c>
      <c r="N1117" s="184">
        <f t="shared" ref="N1117:P1119" si="392">IF(N257="",0,N257*VLOOKUP($F1117,DRT,4,FALSE))</f>
        <v>0</v>
      </c>
      <c r="O1117" s="184">
        <f t="shared" si="392"/>
        <v>0</v>
      </c>
      <c r="P1117" s="184">
        <f t="shared" si="392"/>
        <v>0</v>
      </c>
      <c r="Q1117" s="184">
        <f>(SUM($H257:$K257,Q257)-SUM($H1117:$K1117))*VLOOKUP($F1117,DRT,4,FALSE)</f>
        <v>0</v>
      </c>
      <c r="R1117" s="184">
        <f>($L257+R257-$L1117)*VLOOKUP($F1117,DRT,4,FALSE)</f>
        <v>0</v>
      </c>
      <c r="S1117" s="184">
        <f>($M257+S257-$M1117)*VLOOKUP($F1117,DRT,4,FALSE)</f>
        <v>0</v>
      </c>
      <c r="T1117" s="184">
        <f>($N257-$N1117)*VLOOKUP($F1117,DRT,4,FALSE)</f>
        <v>0</v>
      </c>
      <c r="U1117" s="184">
        <f>($O257-$O1117)*VLOOKUP($F1117,DRT,4,FALSE)</f>
        <v>0</v>
      </c>
      <c r="V1117" s="215">
        <f>($P257-$P1117)*VLOOKUP($F1117,DRT,4,FALSE)</f>
        <v>0</v>
      </c>
      <c r="W1117" s="46">
        <f t="shared" si="388"/>
        <v>0</v>
      </c>
      <c r="Y1117"/>
      <c r="Z1117"/>
    </row>
    <row r="1118" spans="1:26" outlineLevel="1" x14ac:dyDescent="0.2">
      <c r="A1118" s="318"/>
      <c r="B1118" s="25"/>
      <c r="C1118" s="24"/>
      <c r="D1118" s="24"/>
      <c r="E1118" s="24"/>
      <c r="F1118" s="176" t="s">
        <v>94</v>
      </c>
      <c r="G1118" s="188">
        <f t="shared" si="390"/>
        <v>0</v>
      </c>
      <c r="H1118" s="178">
        <f t="shared" si="391"/>
        <v>0</v>
      </c>
      <c r="I1118" s="182">
        <f t="shared" si="391"/>
        <v>0</v>
      </c>
      <c r="J1118" s="182">
        <f t="shared" si="391"/>
        <v>0</v>
      </c>
      <c r="K1118" s="183">
        <f t="shared" si="391"/>
        <v>0</v>
      </c>
      <c r="L1118" s="181">
        <f>IF(L258="",0,L258*VLOOKUP($F1118,DRT,4,FALSE))</f>
        <v>0</v>
      </c>
      <c r="M1118" s="184">
        <f>IF(M258="",0,M258*VLOOKUP($F1118,DRT,4,FALSE))</f>
        <v>0</v>
      </c>
      <c r="N1118" s="184">
        <f t="shared" si="392"/>
        <v>0</v>
      </c>
      <c r="O1118" s="184">
        <f t="shared" si="392"/>
        <v>0</v>
      </c>
      <c r="P1118" s="184">
        <f t="shared" si="392"/>
        <v>0</v>
      </c>
      <c r="Q1118" s="184">
        <f t="shared" ref="Q1118:V1119" si="393">IF(Q258="",0,Q258*VLOOKUP($F1118,DRT,4,FALSE))</f>
        <v>0</v>
      </c>
      <c r="R1118" s="184">
        <f t="shared" si="393"/>
        <v>0</v>
      </c>
      <c r="S1118" s="184">
        <f t="shared" si="393"/>
        <v>0</v>
      </c>
      <c r="T1118" s="184">
        <f t="shared" si="393"/>
        <v>0</v>
      </c>
      <c r="U1118" s="184">
        <f t="shared" si="393"/>
        <v>0</v>
      </c>
      <c r="V1118" s="215">
        <f t="shared" si="393"/>
        <v>0</v>
      </c>
      <c r="W1118" s="46">
        <f t="shared" si="388"/>
        <v>0</v>
      </c>
      <c r="Y1118"/>
      <c r="Z1118"/>
    </row>
    <row r="1119" spans="1:26" outlineLevel="1" x14ac:dyDescent="0.2">
      <c r="A1119" s="318"/>
      <c r="B1119" s="25"/>
      <c r="C1119" s="24"/>
      <c r="D1119" s="24"/>
      <c r="E1119" s="24"/>
      <c r="F1119" s="176" t="s">
        <v>95</v>
      </c>
      <c r="G1119" s="188">
        <f t="shared" si="390"/>
        <v>0</v>
      </c>
      <c r="H1119" s="178">
        <f t="shared" si="391"/>
        <v>0</v>
      </c>
      <c r="I1119" s="182">
        <f t="shared" si="391"/>
        <v>0</v>
      </c>
      <c r="J1119" s="182">
        <f t="shared" si="391"/>
        <v>0</v>
      </c>
      <c r="K1119" s="183">
        <f t="shared" si="391"/>
        <v>0</v>
      </c>
      <c r="L1119" s="214">
        <f>IF(L259="",0,L259*VLOOKUP($F1119,DRT,4,FALSE))</f>
        <v>0</v>
      </c>
      <c r="M1119" s="182">
        <f>IF(M259="",0,M259*VLOOKUP($F1119,DRT,4,FALSE))</f>
        <v>0</v>
      </c>
      <c r="N1119" s="184">
        <f t="shared" si="392"/>
        <v>0</v>
      </c>
      <c r="O1119" s="184">
        <f t="shared" si="392"/>
        <v>0</v>
      </c>
      <c r="P1119" s="184">
        <f t="shared" si="392"/>
        <v>0</v>
      </c>
      <c r="Q1119" s="184">
        <f t="shared" si="393"/>
        <v>0</v>
      </c>
      <c r="R1119" s="184">
        <f t="shared" si="393"/>
        <v>0</v>
      </c>
      <c r="S1119" s="184">
        <f t="shared" si="393"/>
        <v>0</v>
      </c>
      <c r="T1119" s="184">
        <f t="shared" si="393"/>
        <v>0</v>
      </c>
      <c r="U1119" s="184">
        <f t="shared" si="393"/>
        <v>0</v>
      </c>
      <c r="V1119" s="215">
        <f t="shared" si="393"/>
        <v>0</v>
      </c>
      <c r="W1119" s="46">
        <f t="shared" si="388"/>
        <v>0</v>
      </c>
      <c r="Y1119"/>
      <c r="Z1119"/>
    </row>
    <row r="1120" spans="1:26" x14ac:dyDescent="0.2">
      <c r="A1120" s="318"/>
      <c r="B1120" s="25"/>
      <c r="C1120" s="24"/>
      <c r="D1120" s="24"/>
      <c r="E1120" s="24" t="s">
        <v>96</v>
      </c>
      <c r="F1120" s="64"/>
      <c r="G1120" s="69">
        <f t="shared" ref="G1120:W1120" si="394">SUBTOTAL(9,G1121:G1126)</f>
        <v>0</v>
      </c>
      <c r="H1120" s="34">
        <f t="shared" si="394"/>
        <v>0</v>
      </c>
      <c r="I1120" s="34">
        <f t="shared" si="394"/>
        <v>0</v>
      </c>
      <c r="J1120" s="34">
        <f t="shared" si="394"/>
        <v>0</v>
      </c>
      <c r="K1120" s="37">
        <f t="shared" si="394"/>
        <v>0</v>
      </c>
      <c r="L1120" s="35">
        <f t="shared" si="394"/>
        <v>0</v>
      </c>
      <c r="M1120" s="36">
        <f t="shared" si="394"/>
        <v>0</v>
      </c>
      <c r="N1120" s="36">
        <f t="shared" si="394"/>
        <v>0</v>
      </c>
      <c r="O1120" s="36">
        <f t="shared" si="394"/>
        <v>0</v>
      </c>
      <c r="P1120" s="36">
        <f t="shared" si="394"/>
        <v>0</v>
      </c>
      <c r="Q1120" s="36">
        <f t="shared" si="394"/>
        <v>0</v>
      </c>
      <c r="R1120" s="36">
        <f t="shared" si="394"/>
        <v>0</v>
      </c>
      <c r="S1120" s="36">
        <f t="shared" si="394"/>
        <v>0</v>
      </c>
      <c r="T1120" s="36">
        <f t="shared" si="394"/>
        <v>0</v>
      </c>
      <c r="U1120" s="36">
        <f t="shared" si="394"/>
        <v>0</v>
      </c>
      <c r="V1120" s="37">
        <f t="shared" si="394"/>
        <v>0</v>
      </c>
      <c r="W1120" s="37">
        <f t="shared" si="394"/>
        <v>0</v>
      </c>
      <c r="Y1120"/>
      <c r="Z1120"/>
    </row>
    <row r="1121" spans="1:26" outlineLevel="1" x14ac:dyDescent="0.2">
      <c r="A1121" s="318"/>
      <c r="B1121" s="25"/>
      <c r="C1121" s="24"/>
      <c r="D1121" s="24"/>
      <c r="E1121" s="24"/>
      <c r="F1121" s="176" t="s">
        <v>97</v>
      </c>
      <c r="G1121" s="188">
        <f t="shared" ref="G1121:G1126" si="395">G261</f>
        <v>0</v>
      </c>
      <c r="H1121" s="178">
        <f t="shared" ref="H1121:K1126" si="396">IF(H261="",0,H261*VLOOKUP($F1121,DRT,3,FALSE))</f>
        <v>0</v>
      </c>
      <c r="I1121" s="182">
        <f t="shared" si="396"/>
        <v>0</v>
      </c>
      <c r="J1121" s="182">
        <f t="shared" si="396"/>
        <v>0</v>
      </c>
      <c r="K1121" s="183">
        <f t="shared" si="396"/>
        <v>0</v>
      </c>
      <c r="L1121" s="214">
        <f>(SUM($H261:$L261)-SUM($H1121:K1121))*VLOOKUP($F1121,DRT,4,FALSE)</f>
        <v>0</v>
      </c>
      <c r="M1121" s="184">
        <f>(SUM($H261:$L261)-SUM($H1121:L1121))*VLOOKUP($F1121,DRT,4,FALSE)</f>
        <v>0</v>
      </c>
      <c r="N1121" s="184">
        <f>(SUM($H261:$L261)-SUM($H1121:M1121))*VLOOKUP($F1121,DRT,4,FALSE)</f>
        <v>0</v>
      </c>
      <c r="O1121" s="184">
        <f>(SUM($H261:$L261)-SUM($H1121:N1121))*VLOOKUP($F1121,DRT,4,FALSE)</f>
        <v>0</v>
      </c>
      <c r="P1121" s="184">
        <f>(SUM($H261:$L261)-SUM($H1121:O1121))*VLOOKUP($F1121,DRT,4,FALSE)</f>
        <v>0</v>
      </c>
      <c r="Q1121" s="184">
        <f>(SUM($H261:$L261)-SUM($H1121:P1121))*VLOOKUP($F1121,DRT,4,FALSE)</f>
        <v>0</v>
      </c>
      <c r="R1121" s="184">
        <f>(SUM($H261:$L261)-SUM($H1121:Q1121))*VLOOKUP($F1121,DRT,4,FALSE)</f>
        <v>0</v>
      </c>
      <c r="S1121" s="184">
        <f>(SUM($H261:$L261)-SUM($H1121:R1121))*VLOOKUP($F1121,DRT,4,FALSE)</f>
        <v>0</v>
      </c>
      <c r="T1121" s="184">
        <f>(SUM($H261:$L261)-SUM($H1121:S1121))*VLOOKUP($F1121,DRT,4,FALSE)</f>
        <v>0</v>
      </c>
      <c r="U1121" s="184">
        <f>(SUM($H261:$L261)-SUM($H1121:T1121))*VLOOKUP($F1121,DRT,4,FALSE)</f>
        <v>0</v>
      </c>
      <c r="V1121" s="215">
        <f>(SUM($H261:$L261)-SUM($H1121:U1121))*VLOOKUP($F1121,DRT,4,FALSE)</f>
        <v>0</v>
      </c>
      <c r="W1121" s="46">
        <f t="shared" ref="W1121:W1126" si="397">G1121-SUM(H1121:V1121)</f>
        <v>0</v>
      </c>
      <c r="Y1121"/>
      <c r="Z1121"/>
    </row>
    <row r="1122" spans="1:26" outlineLevel="1" x14ac:dyDescent="0.2">
      <c r="A1122" s="318"/>
      <c r="B1122" s="25"/>
      <c r="C1122" s="24"/>
      <c r="D1122" s="24"/>
      <c r="E1122" s="24"/>
      <c r="F1122" s="176" t="s">
        <v>98</v>
      </c>
      <c r="G1122" s="188">
        <f t="shared" si="395"/>
        <v>0</v>
      </c>
      <c r="H1122" s="178">
        <f t="shared" si="396"/>
        <v>0</v>
      </c>
      <c r="I1122" s="182">
        <f t="shared" si="396"/>
        <v>0</v>
      </c>
      <c r="J1122" s="182">
        <f t="shared" si="396"/>
        <v>0</v>
      </c>
      <c r="K1122" s="183">
        <f t="shared" si="396"/>
        <v>0</v>
      </c>
      <c r="L1122" s="181">
        <f>IF(L262="",0,L262*VLOOKUP($F1122,DRT,4,FALSE))</f>
        <v>0</v>
      </c>
      <c r="M1122" s="184">
        <f>(SUM($H262:$K262,M262)-SUM($H1122:$K1122))*VLOOKUP($F1122,DRT,4,FALSE)</f>
        <v>0</v>
      </c>
      <c r="N1122" s="184">
        <f>($L262-$L1122)*VLOOKUP($F1122,DRT,4,FALSE)</f>
        <v>0</v>
      </c>
      <c r="O1122" s="184">
        <f>(SUM($H262:$K262,M262)-SUM($H1122:$K1122)-$M1122)*VLOOKUP($F1122,DRT,4,FALSE)</f>
        <v>0</v>
      </c>
      <c r="P1122" s="184">
        <f>($L262-$L1122-$N1122)*VLOOKUP($F1122,DRT,4,FALSE)</f>
        <v>0</v>
      </c>
      <c r="Q1122" s="184">
        <f>(SUM($H262:$K262,M262)-SUM($H1122:$K1122)-$M1122-$O1122)*VLOOKUP($F1122,DRT,4,FALSE)</f>
        <v>0</v>
      </c>
      <c r="R1122" s="184">
        <f>($L262-$L1122-$N1122-$P1122)*VLOOKUP($F1122,DRT,4,FALSE)</f>
        <v>0</v>
      </c>
      <c r="S1122" s="184">
        <f>(SUM($H262:$K262,M262)-SUM($H1122:$K1122)-$M1122-$O1122-$Q1122)*VLOOKUP($F1122,DRT,4,FALSE)</f>
        <v>0</v>
      </c>
      <c r="T1122" s="184">
        <f>($L262-$L1122-$N1122-$P1122-$R1122)*VLOOKUP($F1122,DRT,4,FALSE)</f>
        <v>0</v>
      </c>
      <c r="U1122" s="184">
        <f>(SUM($H262:$K262,M262)-SUM($H1122:$K1122)-$M1122-$O1122-$Q1122-$S1122)*VLOOKUP($F1122,DRT,4,FALSE)</f>
        <v>0</v>
      </c>
      <c r="V1122" s="215">
        <f>($L262-$L1122-$N1122-$P1122-$R1122-$T1122)*VLOOKUP($F1122,DRT,4,FALSE)</f>
        <v>0</v>
      </c>
      <c r="W1122" s="46">
        <f t="shared" si="397"/>
        <v>0</v>
      </c>
      <c r="Y1122"/>
      <c r="Z1122"/>
    </row>
    <row r="1123" spans="1:26" outlineLevel="1" x14ac:dyDescent="0.2">
      <c r="A1123" s="318"/>
      <c r="B1123" s="25"/>
      <c r="C1123" s="24"/>
      <c r="D1123" s="24"/>
      <c r="E1123" s="24"/>
      <c r="F1123" s="176" t="s">
        <v>99</v>
      </c>
      <c r="G1123" s="188">
        <f t="shared" si="395"/>
        <v>0</v>
      </c>
      <c r="H1123" s="178">
        <f t="shared" si="396"/>
        <v>0</v>
      </c>
      <c r="I1123" s="182">
        <f t="shared" si="396"/>
        <v>0</v>
      </c>
      <c r="J1123" s="182">
        <f t="shared" si="396"/>
        <v>0</v>
      </c>
      <c r="K1123" s="183">
        <f t="shared" si="396"/>
        <v>0</v>
      </c>
      <c r="L1123" s="181">
        <f>IF(L263="",0,L263*VLOOKUP($F1123,DRT,4,FALSE))</f>
        <v>0</v>
      </c>
      <c r="M1123" s="184">
        <f>IF(M263="",0,M263*VLOOKUP($F1123,DRT,4,FALSE))</f>
        <v>0</v>
      </c>
      <c r="N1123" s="184">
        <f>(SUM($H263:$K263,N263)-SUM($H1123:$K1123))*VLOOKUP($F1123,DRT,4,FALSE)</f>
        <v>0</v>
      </c>
      <c r="O1123" s="184">
        <f>($L263+$O263-$L1123)*VLOOKUP($F1123,DRT,4,FALSE)</f>
        <v>0</v>
      </c>
      <c r="P1123" s="184">
        <f>($M263-$M1123)*VLOOKUP($F1123,DRT,4,FALSE)</f>
        <v>0</v>
      </c>
      <c r="Q1123" s="184">
        <f>(SUM($H263:$K263,N263)-SUM($H1123:$K1123)-N1123)*VLOOKUP($F1123,DRT,4,FALSE)</f>
        <v>0</v>
      </c>
      <c r="R1123" s="184">
        <f>($L263+$O263-$L1123-$O1123)*VLOOKUP($F1123,DRT,4,FALSE)</f>
        <v>0</v>
      </c>
      <c r="S1123" s="184">
        <f>($M263-$M1123-$P1123)*VLOOKUP($F1123,DRT,4,FALSE)</f>
        <v>0</v>
      </c>
      <c r="T1123" s="184">
        <f>(SUM($H263:$K263,N263)-SUM($H1123:$K1123)-$N1123-$Q1123)*VLOOKUP($F1123,DRT,4,FALSE)</f>
        <v>0</v>
      </c>
      <c r="U1123" s="184">
        <f>($L263+O263-$L1123-$O1123-$R1123)*VLOOKUP($F1123,DRT,4,FALSE)</f>
        <v>0</v>
      </c>
      <c r="V1123" s="215">
        <f>($M263-$M1123-$P1123-$S1123)*VLOOKUP($F1123,DRT,4,FALSE)</f>
        <v>0</v>
      </c>
      <c r="W1123" s="46">
        <f t="shared" si="397"/>
        <v>0</v>
      </c>
      <c r="Y1123"/>
      <c r="Z1123"/>
    </row>
    <row r="1124" spans="1:26" outlineLevel="1" x14ac:dyDescent="0.2">
      <c r="A1124" s="318"/>
      <c r="B1124" s="25"/>
      <c r="C1124" s="24"/>
      <c r="D1124" s="24"/>
      <c r="E1124" s="24"/>
      <c r="F1124" s="176" t="s">
        <v>100</v>
      </c>
      <c r="G1124" s="188">
        <f t="shared" si="395"/>
        <v>0</v>
      </c>
      <c r="H1124" s="178">
        <f t="shared" si="396"/>
        <v>0</v>
      </c>
      <c r="I1124" s="182">
        <f t="shared" si="396"/>
        <v>0</v>
      </c>
      <c r="J1124" s="182">
        <f t="shared" si="396"/>
        <v>0</v>
      </c>
      <c r="K1124" s="183">
        <f t="shared" si="396"/>
        <v>0</v>
      </c>
      <c r="L1124" s="181">
        <f>IF(L264="",0,L264*VLOOKUP($F1124,DRT,4,FALSE))</f>
        <v>0</v>
      </c>
      <c r="M1124" s="184">
        <f>IF(M264="",0,M264*VLOOKUP($F1124,DRT,4,FALSE))</f>
        <v>0</v>
      </c>
      <c r="N1124" s="184">
        <f t="shared" ref="N1124:P1126" si="398">IF(N264="",0,N264*VLOOKUP($F1124,DRT,4,FALSE))</f>
        <v>0</v>
      </c>
      <c r="O1124" s="184">
        <f t="shared" si="398"/>
        <v>0</v>
      </c>
      <c r="P1124" s="184">
        <f t="shared" si="398"/>
        <v>0</v>
      </c>
      <c r="Q1124" s="184">
        <f>(SUM($H264:$K264,Q264)-SUM($H1124:$K1124))*VLOOKUP($F1124,DRT,4,FALSE)</f>
        <v>0</v>
      </c>
      <c r="R1124" s="184">
        <f>($L264+R264-$L1124)*VLOOKUP($F1124,DRT,4,FALSE)</f>
        <v>0</v>
      </c>
      <c r="S1124" s="184">
        <f>($M264+S264-$M1124)*VLOOKUP($F1124,DRT,4,FALSE)</f>
        <v>0</v>
      </c>
      <c r="T1124" s="184">
        <f>($N264-$N1124)*VLOOKUP($F1124,DRT,4,FALSE)</f>
        <v>0</v>
      </c>
      <c r="U1124" s="184">
        <f>($O264-$O1124)*VLOOKUP($F1124,DRT,4,FALSE)</f>
        <v>0</v>
      </c>
      <c r="V1124" s="215">
        <f>($P264-$P1124)*VLOOKUP($F1124,DRT,4,FALSE)</f>
        <v>0</v>
      </c>
      <c r="W1124" s="46">
        <f t="shared" si="397"/>
        <v>0</v>
      </c>
      <c r="Y1124"/>
      <c r="Z1124"/>
    </row>
    <row r="1125" spans="1:26" outlineLevel="1" x14ac:dyDescent="0.2">
      <c r="A1125" s="318"/>
      <c r="B1125" s="25"/>
      <c r="C1125" s="24"/>
      <c r="D1125" s="24"/>
      <c r="E1125" s="24"/>
      <c r="F1125" s="176" t="s">
        <v>101</v>
      </c>
      <c r="G1125" s="188">
        <f t="shared" si="395"/>
        <v>0</v>
      </c>
      <c r="H1125" s="178">
        <f t="shared" si="396"/>
        <v>0</v>
      </c>
      <c r="I1125" s="182">
        <f t="shared" si="396"/>
        <v>0</v>
      </c>
      <c r="J1125" s="182">
        <f t="shared" si="396"/>
        <v>0</v>
      </c>
      <c r="K1125" s="183">
        <f t="shared" si="396"/>
        <v>0</v>
      </c>
      <c r="L1125" s="181">
        <f>IF(L265="",0,L265*VLOOKUP($F1125,DRT,4,FALSE))</f>
        <v>0</v>
      </c>
      <c r="M1125" s="184">
        <f>IF(M265="",0,M265*VLOOKUP($F1125,DRT,4,FALSE))</f>
        <v>0</v>
      </c>
      <c r="N1125" s="184">
        <f t="shared" si="398"/>
        <v>0</v>
      </c>
      <c r="O1125" s="184">
        <f t="shared" si="398"/>
        <v>0</v>
      </c>
      <c r="P1125" s="184">
        <f t="shared" si="398"/>
        <v>0</v>
      </c>
      <c r="Q1125" s="184">
        <f t="shared" ref="Q1125:V1126" si="399">IF(Q265="",0,Q265*VLOOKUP($F1125,DRT,4,FALSE))</f>
        <v>0</v>
      </c>
      <c r="R1125" s="184">
        <f t="shared" si="399"/>
        <v>0</v>
      </c>
      <c r="S1125" s="184">
        <f t="shared" si="399"/>
        <v>0</v>
      </c>
      <c r="T1125" s="184">
        <f t="shared" si="399"/>
        <v>0</v>
      </c>
      <c r="U1125" s="184">
        <f t="shared" si="399"/>
        <v>0</v>
      </c>
      <c r="V1125" s="215">
        <f t="shared" si="399"/>
        <v>0</v>
      </c>
      <c r="W1125" s="46">
        <f t="shared" si="397"/>
        <v>0</v>
      </c>
      <c r="Y1125"/>
      <c r="Z1125"/>
    </row>
    <row r="1126" spans="1:26" outlineLevel="1" x14ac:dyDescent="0.2">
      <c r="A1126" s="318"/>
      <c r="B1126" s="25"/>
      <c r="C1126" s="24"/>
      <c r="D1126" s="24"/>
      <c r="E1126" s="24"/>
      <c r="F1126" s="176" t="s">
        <v>102</v>
      </c>
      <c r="G1126" s="188">
        <f t="shared" si="395"/>
        <v>0</v>
      </c>
      <c r="H1126" s="178">
        <f t="shared" si="396"/>
        <v>0</v>
      </c>
      <c r="I1126" s="182">
        <f t="shared" si="396"/>
        <v>0</v>
      </c>
      <c r="J1126" s="182">
        <f t="shared" si="396"/>
        <v>0</v>
      </c>
      <c r="K1126" s="183">
        <f t="shared" si="396"/>
        <v>0</v>
      </c>
      <c r="L1126" s="214">
        <f>IF(L266="",0,L266*VLOOKUP($F1126,DRT,4,FALSE))</f>
        <v>0</v>
      </c>
      <c r="M1126" s="182">
        <f>IF(M266="",0,M266*VLOOKUP($F1126,DRT,4,FALSE))</f>
        <v>0</v>
      </c>
      <c r="N1126" s="184">
        <f t="shared" si="398"/>
        <v>0</v>
      </c>
      <c r="O1126" s="184">
        <f t="shared" si="398"/>
        <v>0</v>
      </c>
      <c r="P1126" s="184">
        <f t="shared" si="398"/>
        <v>0</v>
      </c>
      <c r="Q1126" s="184">
        <f t="shared" si="399"/>
        <v>0</v>
      </c>
      <c r="R1126" s="184">
        <f t="shared" si="399"/>
        <v>0</v>
      </c>
      <c r="S1126" s="184">
        <f t="shared" si="399"/>
        <v>0</v>
      </c>
      <c r="T1126" s="184">
        <f t="shared" si="399"/>
        <v>0</v>
      </c>
      <c r="U1126" s="184">
        <f t="shared" si="399"/>
        <v>0</v>
      </c>
      <c r="V1126" s="215">
        <f t="shared" si="399"/>
        <v>0</v>
      </c>
      <c r="W1126" s="46">
        <f t="shared" si="397"/>
        <v>0</v>
      </c>
      <c r="Y1126"/>
      <c r="Z1126"/>
    </row>
    <row r="1127" spans="1:26" x14ac:dyDescent="0.2">
      <c r="A1127" s="318"/>
      <c r="B1127" s="25"/>
      <c r="C1127" s="24"/>
      <c r="D1127" s="24"/>
      <c r="E1127" s="24" t="s">
        <v>103</v>
      </c>
      <c r="F1127" s="64"/>
      <c r="G1127" s="69">
        <f t="shared" ref="G1127:W1127" si="400">SUBTOTAL(9,G1128:G1133)</f>
        <v>0</v>
      </c>
      <c r="H1127" s="34">
        <f t="shared" si="400"/>
        <v>0</v>
      </c>
      <c r="I1127" s="34">
        <f t="shared" si="400"/>
        <v>0</v>
      </c>
      <c r="J1127" s="34">
        <f t="shared" si="400"/>
        <v>0</v>
      </c>
      <c r="K1127" s="37">
        <f t="shared" si="400"/>
        <v>0</v>
      </c>
      <c r="L1127" s="35">
        <f t="shared" si="400"/>
        <v>0</v>
      </c>
      <c r="M1127" s="36">
        <f t="shared" si="400"/>
        <v>0</v>
      </c>
      <c r="N1127" s="36">
        <f t="shared" si="400"/>
        <v>0</v>
      </c>
      <c r="O1127" s="36">
        <f t="shared" si="400"/>
        <v>0</v>
      </c>
      <c r="P1127" s="36">
        <f t="shared" si="400"/>
        <v>0</v>
      </c>
      <c r="Q1127" s="36">
        <f t="shared" si="400"/>
        <v>0</v>
      </c>
      <c r="R1127" s="36">
        <f t="shared" si="400"/>
        <v>0</v>
      </c>
      <c r="S1127" s="36">
        <f t="shared" si="400"/>
        <v>0</v>
      </c>
      <c r="T1127" s="36">
        <f t="shared" si="400"/>
        <v>0</v>
      </c>
      <c r="U1127" s="36">
        <f t="shared" si="400"/>
        <v>0</v>
      </c>
      <c r="V1127" s="37">
        <f t="shared" si="400"/>
        <v>0</v>
      </c>
      <c r="W1127" s="37">
        <f t="shared" si="400"/>
        <v>0</v>
      </c>
      <c r="Y1127"/>
      <c r="Z1127"/>
    </row>
    <row r="1128" spans="1:26" outlineLevel="1" x14ac:dyDescent="0.2">
      <c r="A1128" s="318"/>
      <c r="B1128" s="25"/>
      <c r="C1128" s="24"/>
      <c r="D1128" s="24"/>
      <c r="E1128" s="24"/>
      <c r="F1128" s="176" t="s">
        <v>104</v>
      </c>
      <c r="G1128" s="188">
        <f t="shared" ref="G1128:G1133" si="401">G268</f>
        <v>0</v>
      </c>
      <c r="H1128" s="178">
        <f t="shared" ref="H1128:K1133" si="402">IF(H268="",0,H268*VLOOKUP($F1128,DRT,3,FALSE))</f>
        <v>0</v>
      </c>
      <c r="I1128" s="182">
        <f t="shared" si="402"/>
        <v>0</v>
      </c>
      <c r="J1128" s="182">
        <f t="shared" si="402"/>
        <v>0</v>
      </c>
      <c r="K1128" s="183">
        <f t="shared" si="402"/>
        <v>0</v>
      </c>
      <c r="L1128" s="214">
        <f>(SUM($H268:$L268)-SUM($H1128:K1128))*VLOOKUP($F1128,DRT,4,FALSE)</f>
        <v>0</v>
      </c>
      <c r="M1128" s="184">
        <f>(SUM($H268:$L268)-SUM($H1128:L1128))*VLOOKUP($F1128,DRT,4,FALSE)</f>
        <v>0</v>
      </c>
      <c r="N1128" s="184">
        <f>(SUM($H268:$L268)-SUM($H1128:M1128))*VLOOKUP($F1128,DRT,4,FALSE)</f>
        <v>0</v>
      </c>
      <c r="O1128" s="184">
        <f>(SUM($H268:$L268)-SUM($H1128:N1128))*VLOOKUP($F1128,DRT,4,FALSE)</f>
        <v>0</v>
      </c>
      <c r="P1128" s="184">
        <f>(SUM($H268:$L268)-SUM($H1128:O1128))*VLOOKUP($F1128,DRT,4,FALSE)</f>
        <v>0</v>
      </c>
      <c r="Q1128" s="184">
        <f>(SUM($H268:$L268)-SUM($H1128:P1128))*VLOOKUP($F1128,DRT,4,FALSE)</f>
        <v>0</v>
      </c>
      <c r="R1128" s="184">
        <f>(SUM($H268:$L268)-SUM($H1128:Q1128))*VLOOKUP($F1128,DRT,4,FALSE)</f>
        <v>0</v>
      </c>
      <c r="S1128" s="184">
        <f>(SUM($H268:$L268)-SUM($H1128:R1128))*VLOOKUP($F1128,DRT,4,FALSE)</f>
        <v>0</v>
      </c>
      <c r="T1128" s="184">
        <f>(SUM($H268:$L268)-SUM($H1128:S1128))*VLOOKUP($F1128,DRT,4,FALSE)</f>
        <v>0</v>
      </c>
      <c r="U1128" s="184">
        <f>(SUM($H268:$L268)-SUM($H1128:T1128))*VLOOKUP($F1128,DRT,4,FALSE)</f>
        <v>0</v>
      </c>
      <c r="V1128" s="215">
        <f>(SUM($H268:$L268)-SUM($H1128:U1128))*VLOOKUP($F1128,DRT,4,FALSE)</f>
        <v>0</v>
      </c>
      <c r="W1128" s="46">
        <f t="shared" ref="W1128:W1133" si="403">G1128-SUM(H1128:V1128)</f>
        <v>0</v>
      </c>
      <c r="Y1128"/>
      <c r="Z1128"/>
    </row>
    <row r="1129" spans="1:26" outlineLevel="1" x14ac:dyDescent="0.2">
      <c r="A1129" s="318"/>
      <c r="B1129" s="25"/>
      <c r="C1129" s="24"/>
      <c r="D1129" s="24"/>
      <c r="E1129" s="24"/>
      <c r="F1129" s="176" t="s">
        <v>105</v>
      </c>
      <c r="G1129" s="188">
        <f t="shared" si="401"/>
        <v>0</v>
      </c>
      <c r="H1129" s="178">
        <f t="shared" si="402"/>
        <v>0</v>
      </c>
      <c r="I1129" s="182">
        <f t="shared" si="402"/>
        <v>0</v>
      </c>
      <c r="J1129" s="182">
        <f t="shared" si="402"/>
        <v>0</v>
      </c>
      <c r="K1129" s="183">
        <f t="shared" si="402"/>
        <v>0</v>
      </c>
      <c r="L1129" s="181">
        <f>IF(L269="",0,L269*VLOOKUP($F1129,DRT,4,FALSE))</f>
        <v>0</v>
      </c>
      <c r="M1129" s="184">
        <f>(SUM($H269:$K269,M269)-SUM($H1129:$K1129))*VLOOKUP($F1129,DRT,4,FALSE)</f>
        <v>0</v>
      </c>
      <c r="N1129" s="184">
        <f>($L269-$L1129)*VLOOKUP($F1129,DRT,4,FALSE)</f>
        <v>0</v>
      </c>
      <c r="O1129" s="184">
        <f>(SUM($H269:$K269,M269)-SUM($H1129:$K1129)-$M1129)*VLOOKUP($F1129,DRT,4,FALSE)</f>
        <v>0</v>
      </c>
      <c r="P1129" s="184">
        <f>($L269-$L1129-$N1129)*VLOOKUP($F1129,DRT,4,FALSE)</f>
        <v>0</v>
      </c>
      <c r="Q1129" s="184">
        <f>(SUM($H269:$K269,M269)-SUM($H1129:$K1129)-$M1129-$O1129)*VLOOKUP($F1129,DRT,4,FALSE)</f>
        <v>0</v>
      </c>
      <c r="R1129" s="184">
        <f>($L269-$L1129-$N1129-$P1129)*VLOOKUP($F1129,DRT,4,FALSE)</f>
        <v>0</v>
      </c>
      <c r="S1129" s="184">
        <f>(SUM($H269:$K269,M269)-SUM($H1129:$K1129)-$M1129-$O1129-$Q1129)*VLOOKUP($F1129,DRT,4,FALSE)</f>
        <v>0</v>
      </c>
      <c r="T1129" s="184">
        <f>($L269-$L1129-$N1129-$P1129-$R1129)*VLOOKUP($F1129,DRT,4,FALSE)</f>
        <v>0</v>
      </c>
      <c r="U1129" s="184">
        <f>(SUM($H269:$K269,M269)-SUM($H1129:$K1129)-$M1129-$O1129-$Q1129-$S1129)*VLOOKUP($F1129,DRT,4,FALSE)</f>
        <v>0</v>
      </c>
      <c r="V1129" s="215">
        <f>($L269-$L1129-$N1129-$P1129-$R1129-$T1129)*VLOOKUP($F1129,DRT,4,FALSE)</f>
        <v>0</v>
      </c>
      <c r="W1129" s="46">
        <f t="shared" si="403"/>
        <v>0</v>
      </c>
      <c r="Y1129"/>
      <c r="Z1129"/>
    </row>
    <row r="1130" spans="1:26" outlineLevel="1" x14ac:dyDescent="0.2">
      <c r="A1130" s="318"/>
      <c r="B1130" s="25"/>
      <c r="C1130" s="24"/>
      <c r="D1130" s="24"/>
      <c r="E1130" s="24"/>
      <c r="F1130" s="176" t="s">
        <v>106</v>
      </c>
      <c r="G1130" s="188">
        <f t="shared" si="401"/>
        <v>0</v>
      </c>
      <c r="H1130" s="178">
        <f t="shared" si="402"/>
        <v>0</v>
      </c>
      <c r="I1130" s="182">
        <f t="shared" si="402"/>
        <v>0</v>
      </c>
      <c r="J1130" s="182">
        <f t="shared" si="402"/>
        <v>0</v>
      </c>
      <c r="K1130" s="183">
        <f t="shared" si="402"/>
        <v>0</v>
      </c>
      <c r="L1130" s="181">
        <f>IF(L270="",0,L270*VLOOKUP($F1130,DRT,4,FALSE))</f>
        <v>0</v>
      </c>
      <c r="M1130" s="184">
        <f>IF(M270="",0,M270*VLOOKUP($F1130,DRT,4,FALSE))</f>
        <v>0</v>
      </c>
      <c r="N1130" s="184">
        <f>(SUM($H270:$K270,N270)-SUM($H1130:$K1130))*VLOOKUP($F1130,DRT,4,FALSE)</f>
        <v>0</v>
      </c>
      <c r="O1130" s="184">
        <f>($L270+$O270-$L1130)*VLOOKUP($F1130,DRT,4,FALSE)</f>
        <v>0</v>
      </c>
      <c r="P1130" s="184">
        <f>($M270-$M1130)*VLOOKUP($F1130,DRT,4,FALSE)</f>
        <v>0</v>
      </c>
      <c r="Q1130" s="184">
        <f>(SUM($H270:$K270,N270)-SUM($H1130:$K1130)-N1130)*VLOOKUP($F1130,DRT,4,FALSE)</f>
        <v>0</v>
      </c>
      <c r="R1130" s="184">
        <f>($L270+$O270-$L1130-$O1130)*VLOOKUP($F1130,DRT,4,FALSE)</f>
        <v>0</v>
      </c>
      <c r="S1130" s="184">
        <f>($M270-$M1130-$P1130)*VLOOKUP($F1130,DRT,4,FALSE)</f>
        <v>0</v>
      </c>
      <c r="T1130" s="184">
        <f>(SUM($H270:$K270,N270)-SUM($H1130:$K1130)-$N1130-$Q1130)*VLOOKUP($F1130,DRT,4,FALSE)</f>
        <v>0</v>
      </c>
      <c r="U1130" s="184">
        <f>($L270+O270-$L1130-$O1130-$R1130)*VLOOKUP($F1130,DRT,4,FALSE)</f>
        <v>0</v>
      </c>
      <c r="V1130" s="215">
        <f>($M270-$M1130-$P1130-$S1130)*VLOOKUP($F1130,DRT,4,FALSE)</f>
        <v>0</v>
      </c>
      <c r="W1130" s="46">
        <f t="shared" si="403"/>
        <v>0</v>
      </c>
      <c r="Y1130"/>
      <c r="Z1130"/>
    </row>
    <row r="1131" spans="1:26" outlineLevel="1" x14ac:dyDescent="0.2">
      <c r="A1131" s="318"/>
      <c r="B1131" s="25"/>
      <c r="C1131" s="24"/>
      <c r="D1131" s="24"/>
      <c r="E1131" s="24"/>
      <c r="F1131" s="176" t="s">
        <v>107</v>
      </c>
      <c r="G1131" s="188">
        <f t="shared" si="401"/>
        <v>0</v>
      </c>
      <c r="H1131" s="178">
        <f t="shared" si="402"/>
        <v>0</v>
      </c>
      <c r="I1131" s="182">
        <f t="shared" si="402"/>
        <v>0</v>
      </c>
      <c r="J1131" s="182">
        <f t="shared" si="402"/>
        <v>0</v>
      </c>
      <c r="K1131" s="183">
        <f t="shared" si="402"/>
        <v>0</v>
      </c>
      <c r="L1131" s="181">
        <f>IF(L271="",0,L271*VLOOKUP($F1131,DRT,4,FALSE))</f>
        <v>0</v>
      </c>
      <c r="M1131" s="184">
        <f>IF(M271="",0,M271*VLOOKUP($F1131,DRT,4,FALSE))</f>
        <v>0</v>
      </c>
      <c r="N1131" s="184">
        <f t="shared" ref="N1131:P1133" si="404">IF(N271="",0,N271*VLOOKUP($F1131,DRT,4,FALSE))</f>
        <v>0</v>
      </c>
      <c r="O1131" s="184">
        <f t="shared" si="404"/>
        <v>0</v>
      </c>
      <c r="P1131" s="184">
        <f t="shared" si="404"/>
        <v>0</v>
      </c>
      <c r="Q1131" s="184">
        <f>(SUM($H271:$K271,Q271)-SUM($H1131:$K1131))*VLOOKUP($F1131,DRT,4,FALSE)</f>
        <v>0</v>
      </c>
      <c r="R1131" s="184">
        <f>($L271+R271-$L1131)*VLOOKUP($F1131,DRT,4,FALSE)</f>
        <v>0</v>
      </c>
      <c r="S1131" s="184">
        <f>($M271+S271-$M1131)*VLOOKUP($F1131,DRT,4,FALSE)</f>
        <v>0</v>
      </c>
      <c r="T1131" s="184">
        <f>($N271-$N1131)*VLOOKUP($F1131,DRT,4,FALSE)</f>
        <v>0</v>
      </c>
      <c r="U1131" s="184">
        <f>($O271-$O1131)*VLOOKUP($F1131,DRT,4,FALSE)</f>
        <v>0</v>
      </c>
      <c r="V1131" s="215">
        <f>($P271-$P1131)*VLOOKUP($F1131,DRT,4,FALSE)</f>
        <v>0</v>
      </c>
      <c r="W1131" s="46">
        <f t="shared" si="403"/>
        <v>0</v>
      </c>
      <c r="Y1131"/>
      <c r="Z1131"/>
    </row>
    <row r="1132" spans="1:26" outlineLevel="1" x14ac:dyDescent="0.2">
      <c r="A1132" s="318"/>
      <c r="B1132" s="25"/>
      <c r="C1132" s="24"/>
      <c r="D1132" s="24"/>
      <c r="E1132" s="24"/>
      <c r="F1132" s="176" t="s">
        <v>108</v>
      </c>
      <c r="G1132" s="188">
        <f t="shared" si="401"/>
        <v>0</v>
      </c>
      <c r="H1132" s="178">
        <f t="shared" si="402"/>
        <v>0</v>
      </c>
      <c r="I1132" s="182">
        <f t="shared" si="402"/>
        <v>0</v>
      </c>
      <c r="J1132" s="182">
        <f t="shared" si="402"/>
        <v>0</v>
      </c>
      <c r="K1132" s="183">
        <f t="shared" si="402"/>
        <v>0</v>
      </c>
      <c r="L1132" s="181">
        <f>IF(L272="",0,L272*VLOOKUP($F1132,DRT,4,FALSE))</f>
        <v>0</v>
      </c>
      <c r="M1132" s="184">
        <f>IF(M272="",0,M272*VLOOKUP($F1132,DRT,4,FALSE))</f>
        <v>0</v>
      </c>
      <c r="N1132" s="184">
        <f t="shared" si="404"/>
        <v>0</v>
      </c>
      <c r="O1132" s="184">
        <f t="shared" si="404"/>
        <v>0</v>
      </c>
      <c r="P1132" s="184">
        <f t="shared" si="404"/>
        <v>0</v>
      </c>
      <c r="Q1132" s="184">
        <f t="shared" ref="Q1132:V1133" si="405">IF(Q272="",0,Q272*VLOOKUP($F1132,DRT,4,FALSE))</f>
        <v>0</v>
      </c>
      <c r="R1132" s="184">
        <f t="shared" si="405"/>
        <v>0</v>
      </c>
      <c r="S1132" s="184">
        <f t="shared" si="405"/>
        <v>0</v>
      </c>
      <c r="T1132" s="184">
        <f t="shared" si="405"/>
        <v>0</v>
      </c>
      <c r="U1132" s="184">
        <f t="shared" si="405"/>
        <v>0</v>
      </c>
      <c r="V1132" s="215">
        <f t="shared" si="405"/>
        <v>0</v>
      </c>
      <c r="W1132" s="46">
        <f t="shared" si="403"/>
        <v>0</v>
      </c>
      <c r="Y1132"/>
      <c r="Z1132"/>
    </row>
    <row r="1133" spans="1:26" outlineLevel="1" x14ac:dyDescent="0.2">
      <c r="A1133" s="318"/>
      <c r="B1133" s="25"/>
      <c r="C1133" s="24"/>
      <c r="D1133" s="24"/>
      <c r="E1133" s="24"/>
      <c r="F1133" s="176" t="s">
        <v>109</v>
      </c>
      <c r="G1133" s="188">
        <f t="shared" si="401"/>
        <v>0</v>
      </c>
      <c r="H1133" s="178">
        <f t="shared" si="402"/>
        <v>0</v>
      </c>
      <c r="I1133" s="182">
        <f t="shared" si="402"/>
        <v>0</v>
      </c>
      <c r="J1133" s="182">
        <f t="shared" si="402"/>
        <v>0</v>
      </c>
      <c r="K1133" s="183">
        <f t="shared" si="402"/>
        <v>0</v>
      </c>
      <c r="L1133" s="214">
        <f>IF(L273="",0,L273*VLOOKUP($F1133,DRT,4,FALSE))</f>
        <v>0</v>
      </c>
      <c r="M1133" s="182">
        <f>IF(M273="",0,M273*VLOOKUP($F1133,DRT,4,FALSE))</f>
        <v>0</v>
      </c>
      <c r="N1133" s="184">
        <f t="shared" si="404"/>
        <v>0</v>
      </c>
      <c r="O1133" s="184">
        <f t="shared" si="404"/>
        <v>0</v>
      </c>
      <c r="P1133" s="184">
        <f t="shared" si="404"/>
        <v>0</v>
      </c>
      <c r="Q1133" s="184">
        <f t="shared" si="405"/>
        <v>0</v>
      </c>
      <c r="R1133" s="184">
        <f t="shared" si="405"/>
        <v>0</v>
      </c>
      <c r="S1133" s="184">
        <f t="shared" si="405"/>
        <v>0</v>
      </c>
      <c r="T1133" s="184">
        <f t="shared" si="405"/>
        <v>0</v>
      </c>
      <c r="U1133" s="184">
        <f t="shared" si="405"/>
        <v>0</v>
      </c>
      <c r="V1133" s="215">
        <f t="shared" si="405"/>
        <v>0</v>
      </c>
      <c r="W1133" s="46">
        <f t="shared" si="403"/>
        <v>0</v>
      </c>
      <c r="Y1133"/>
      <c r="Z1133"/>
    </row>
    <row r="1134" spans="1:26" x14ac:dyDescent="0.2">
      <c r="A1134" s="318"/>
      <c r="B1134" s="25"/>
      <c r="C1134" s="24"/>
      <c r="D1134" s="24"/>
      <c r="E1134" s="24" t="s">
        <v>110</v>
      </c>
      <c r="F1134" s="64"/>
      <c r="G1134" s="69">
        <f t="shared" ref="G1134:W1134" si="406">SUBTOTAL(9,G1135:G1140)</f>
        <v>0</v>
      </c>
      <c r="H1134" s="34">
        <f t="shared" si="406"/>
        <v>0</v>
      </c>
      <c r="I1134" s="34">
        <f t="shared" si="406"/>
        <v>0</v>
      </c>
      <c r="J1134" s="34">
        <f t="shared" si="406"/>
        <v>0</v>
      </c>
      <c r="K1134" s="37">
        <f t="shared" si="406"/>
        <v>0</v>
      </c>
      <c r="L1134" s="35">
        <f t="shared" si="406"/>
        <v>0</v>
      </c>
      <c r="M1134" s="36">
        <f t="shared" si="406"/>
        <v>0</v>
      </c>
      <c r="N1134" s="36">
        <f t="shared" si="406"/>
        <v>0</v>
      </c>
      <c r="O1134" s="36">
        <f t="shared" si="406"/>
        <v>0</v>
      </c>
      <c r="P1134" s="36">
        <f t="shared" si="406"/>
        <v>0</v>
      </c>
      <c r="Q1134" s="36">
        <f t="shared" si="406"/>
        <v>0</v>
      </c>
      <c r="R1134" s="36">
        <f t="shared" si="406"/>
        <v>0</v>
      </c>
      <c r="S1134" s="36">
        <f t="shared" si="406"/>
        <v>0</v>
      </c>
      <c r="T1134" s="36">
        <f t="shared" si="406"/>
        <v>0</v>
      </c>
      <c r="U1134" s="36">
        <f t="shared" si="406"/>
        <v>0</v>
      </c>
      <c r="V1134" s="37">
        <f t="shared" si="406"/>
        <v>0</v>
      </c>
      <c r="W1134" s="37">
        <f t="shared" si="406"/>
        <v>0</v>
      </c>
      <c r="Y1134"/>
      <c r="Z1134"/>
    </row>
    <row r="1135" spans="1:26" outlineLevel="1" x14ac:dyDescent="0.2">
      <c r="A1135" s="318"/>
      <c r="B1135" s="25"/>
      <c r="C1135" s="24"/>
      <c r="D1135" s="24"/>
      <c r="E1135" s="24"/>
      <c r="F1135" s="176" t="s">
        <v>111</v>
      </c>
      <c r="G1135" s="188">
        <f t="shared" ref="G1135:G1140" si="407">G275</f>
        <v>0</v>
      </c>
      <c r="H1135" s="178">
        <f t="shared" ref="H1135:K1140" si="408">IF(H275="",0,H275*VLOOKUP($F1135,DRT,3,FALSE))</f>
        <v>0</v>
      </c>
      <c r="I1135" s="182">
        <f t="shared" si="408"/>
        <v>0</v>
      </c>
      <c r="J1135" s="182">
        <f t="shared" si="408"/>
        <v>0</v>
      </c>
      <c r="K1135" s="183">
        <f t="shared" si="408"/>
        <v>0</v>
      </c>
      <c r="L1135" s="214">
        <f>(SUM($H275:$L275)-SUM($H1135:K1135))*VLOOKUP($F1135,DRT,4,FALSE)</f>
        <v>0</v>
      </c>
      <c r="M1135" s="184">
        <f>(SUM($H275:$L275)-SUM($H1135:L1135))*VLOOKUP($F1135,DRT,4,FALSE)</f>
        <v>0</v>
      </c>
      <c r="N1135" s="184">
        <f>(SUM($H275:$L275)-SUM($H1135:M1135))*VLOOKUP($F1135,DRT,4,FALSE)</f>
        <v>0</v>
      </c>
      <c r="O1135" s="184">
        <f>(SUM($H275:$L275)-SUM($H1135:N1135))*VLOOKUP($F1135,DRT,4,FALSE)</f>
        <v>0</v>
      </c>
      <c r="P1135" s="184">
        <f>(SUM($H275:$L275)-SUM($H1135:O1135))*VLOOKUP($F1135,DRT,4,FALSE)</f>
        <v>0</v>
      </c>
      <c r="Q1135" s="184">
        <f>(SUM($H275:$L275)-SUM($H1135:P1135))*VLOOKUP($F1135,DRT,4,FALSE)</f>
        <v>0</v>
      </c>
      <c r="R1135" s="184">
        <f>(SUM($H275:$L275)-SUM($H1135:Q1135))*VLOOKUP($F1135,DRT,4,FALSE)</f>
        <v>0</v>
      </c>
      <c r="S1135" s="184">
        <f>(SUM($H275:$L275)-SUM($H1135:R1135))*VLOOKUP($F1135,DRT,4,FALSE)</f>
        <v>0</v>
      </c>
      <c r="T1135" s="184">
        <f>(SUM($H275:$L275)-SUM($H1135:S1135))*VLOOKUP($F1135,DRT,4,FALSE)</f>
        <v>0</v>
      </c>
      <c r="U1135" s="184">
        <f>(SUM($H275:$L275)-SUM($H1135:T1135))*VLOOKUP($F1135,DRT,4,FALSE)</f>
        <v>0</v>
      </c>
      <c r="V1135" s="215">
        <f>(SUM($H275:$L275)-SUM($H1135:U1135))*VLOOKUP($F1135,DRT,4,FALSE)</f>
        <v>0</v>
      </c>
      <c r="W1135" s="46">
        <f t="shared" ref="W1135:W1140" si="409">G1135-SUM(H1135:V1135)</f>
        <v>0</v>
      </c>
      <c r="Y1135"/>
      <c r="Z1135"/>
    </row>
    <row r="1136" spans="1:26" outlineLevel="1" x14ac:dyDescent="0.2">
      <c r="A1136" s="318"/>
      <c r="B1136" s="25"/>
      <c r="C1136" s="24"/>
      <c r="D1136" s="24"/>
      <c r="E1136" s="24"/>
      <c r="F1136" s="176" t="s">
        <v>112</v>
      </c>
      <c r="G1136" s="188">
        <f t="shared" si="407"/>
        <v>0</v>
      </c>
      <c r="H1136" s="178">
        <f t="shared" si="408"/>
        <v>0</v>
      </c>
      <c r="I1136" s="182">
        <f t="shared" si="408"/>
        <v>0</v>
      </c>
      <c r="J1136" s="182">
        <f t="shared" si="408"/>
        <v>0</v>
      </c>
      <c r="K1136" s="183">
        <f t="shared" si="408"/>
        <v>0</v>
      </c>
      <c r="L1136" s="181">
        <f>IF(L276="",0,L276*VLOOKUP($F1136,DRT,4,FALSE))</f>
        <v>0</v>
      </c>
      <c r="M1136" s="184">
        <f>(SUM($H276:$K276,M276)-SUM($H1136:$K1136))*VLOOKUP($F1136,DRT,4,FALSE)</f>
        <v>0</v>
      </c>
      <c r="N1136" s="184">
        <f>($L276-$L1136)*VLOOKUP($F1136,DRT,4,FALSE)</f>
        <v>0</v>
      </c>
      <c r="O1136" s="184">
        <f>(SUM($H276:$K276,M276)-SUM($H1136:$K1136)-$M1136)*VLOOKUP($F1136,DRT,4,FALSE)</f>
        <v>0</v>
      </c>
      <c r="P1136" s="184">
        <f>($L276-$L1136-$N1136)*VLOOKUP($F1136,DRT,4,FALSE)</f>
        <v>0</v>
      </c>
      <c r="Q1136" s="184">
        <f>(SUM($H276:$K276,M276)-SUM($H1136:$K1136)-$M1136-$O1136)*VLOOKUP($F1136,DRT,4,FALSE)</f>
        <v>0</v>
      </c>
      <c r="R1136" s="184">
        <f>($L276-$L1136-$N1136-$P1136)*VLOOKUP($F1136,DRT,4,FALSE)</f>
        <v>0</v>
      </c>
      <c r="S1136" s="184">
        <f>(SUM($H276:$K276,M276)-SUM($H1136:$K1136)-$M1136-$O1136-$Q1136)*VLOOKUP($F1136,DRT,4,FALSE)</f>
        <v>0</v>
      </c>
      <c r="T1136" s="184">
        <f>($L276-$L1136-$N1136-$P1136-$R1136)*VLOOKUP($F1136,DRT,4,FALSE)</f>
        <v>0</v>
      </c>
      <c r="U1136" s="184">
        <f>(SUM($H276:$K276,M276)-SUM($H1136:$K1136)-$M1136-$O1136-$Q1136-$S1136)*VLOOKUP($F1136,DRT,4,FALSE)</f>
        <v>0</v>
      </c>
      <c r="V1136" s="215">
        <f>($L276-$L1136-$N1136-$P1136-$R1136-$T1136)*VLOOKUP($F1136,DRT,4,FALSE)</f>
        <v>0</v>
      </c>
      <c r="W1136" s="46">
        <f t="shared" si="409"/>
        <v>0</v>
      </c>
      <c r="Y1136"/>
      <c r="Z1136"/>
    </row>
    <row r="1137" spans="1:26" outlineLevel="1" x14ac:dyDescent="0.2">
      <c r="A1137" s="318"/>
      <c r="B1137" s="25"/>
      <c r="C1137" s="24"/>
      <c r="D1137" s="24"/>
      <c r="E1137" s="24"/>
      <c r="F1137" s="176" t="s">
        <v>113</v>
      </c>
      <c r="G1137" s="188">
        <f t="shared" si="407"/>
        <v>0</v>
      </c>
      <c r="H1137" s="178">
        <f t="shared" si="408"/>
        <v>0</v>
      </c>
      <c r="I1137" s="182">
        <f t="shared" si="408"/>
        <v>0</v>
      </c>
      <c r="J1137" s="182">
        <f t="shared" si="408"/>
        <v>0</v>
      </c>
      <c r="K1137" s="183">
        <f t="shared" si="408"/>
        <v>0</v>
      </c>
      <c r="L1137" s="181">
        <f>IF(L277="",0,L277*VLOOKUP($F1137,DRT,4,FALSE))</f>
        <v>0</v>
      </c>
      <c r="M1137" s="184">
        <f>IF(M277="",0,M277*VLOOKUP($F1137,DRT,4,FALSE))</f>
        <v>0</v>
      </c>
      <c r="N1137" s="184">
        <f>(SUM($H277:$K277,N277)-SUM($H1137:$K1137))*VLOOKUP($F1137,DRT,4,FALSE)</f>
        <v>0</v>
      </c>
      <c r="O1137" s="184">
        <f>($L277+$O277-$L1137)*VLOOKUP($F1137,DRT,4,FALSE)</f>
        <v>0</v>
      </c>
      <c r="P1137" s="184">
        <f>($M277-$M1137)*VLOOKUP($F1137,DRT,4,FALSE)</f>
        <v>0</v>
      </c>
      <c r="Q1137" s="184">
        <f>(SUM($H277:$K277,N277)-SUM($H1137:$K1137)-N1137)*VLOOKUP($F1137,DRT,4,FALSE)</f>
        <v>0</v>
      </c>
      <c r="R1137" s="184">
        <f>($L277+$O277-$L1137-$O1137)*VLOOKUP($F1137,DRT,4,FALSE)</f>
        <v>0</v>
      </c>
      <c r="S1137" s="184">
        <f>($M277-$M1137-$P1137)*VLOOKUP($F1137,DRT,4,FALSE)</f>
        <v>0</v>
      </c>
      <c r="T1137" s="184">
        <f>(SUM($H277:$K277,N277)-SUM($H1137:$K1137)-$N1137-$Q1137)*VLOOKUP($F1137,DRT,4,FALSE)</f>
        <v>0</v>
      </c>
      <c r="U1137" s="184">
        <f>($L277+O277-$L1137-$O1137-$R1137)*VLOOKUP($F1137,DRT,4,FALSE)</f>
        <v>0</v>
      </c>
      <c r="V1137" s="215">
        <f>($M277-$M1137-$P1137-$S1137)*VLOOKUP($F1137,DRT,4,FALSE)</f>
        <v>0</v>
      </c>
      <c r="W1137" s="46">
        <f t="shared" si="409"/>
        <v>0</v>
      </c>
      <c r="Y1137"/>
      <c r="Z1137"/>
    </row>
    <row r="1138" spans="1:26" outlineLevel="1" x14ac:dyDescent="0.2">
      <c r="A1138" s="318"/>
      <c r="B1138" s="25"/>
      <c r="C1138" s="24"/>
      <c r="D1138" s="24"/>
      <c r="E1138" s="24"/>
      <c r="F1138" s="176" t="s">
        <v>114</v>
      </c>
      <c r="G1138" s="188">
        <f t="shared" si="407"/>
        <v>0</v>
      </c>
      <c r="H1138" s="178">
        <f t="shared" si="408"/>
        <v>0</v>
      </c>
      <c r="I1138" s="182">
        <f t="shared" si="408"/>
        <v>0</v>
      </c>
      <c r="J1138" s="182">
        <f t="shared" si="408"/>
        <v>0</v>
      </c>
      <c r="K1138" s="183">
        <f t="shared" si="408"/>
        <v>0</v>
      </c>
      <c r="L1138" s="181">
        <f>IF(L278="",0,L278*VLOOKUP($F1138,DRT,4,FALSE))</f>
        <v>0</v>
      </c>
      <c r="M1138" s="184">
        <f>IF(M278="",0,M278*VLOOKUP($F1138,DRT,4,FALSE))</f>
        <v>0</v>
      </c>
      <c r="N1138" s="184">
        <f t="shared" ref="N1138:P1140" si="410">IF(N278="",0,N278*VLOOKUP($F1138,DRT,4,FALSE))</f>
        <v>0</v>
      </c>
      <c r="O1138" s="184">
        <f t="shared" si="410"/>
        <v>0</v>
      </c>
      <c r="P1138" s="184">
        <f t="shared" si="410"/>
        <v>0</v>
      </c>
      <c r="Q1138" s="184">
        <f>(SUM($H278:$K278,Q278)-SUM($H1138:$K1138))*VLOOKUP($F1138,DRT,4,FALSE)</f>
        <v>0</v>
      </c>
      <c r="R1138" s="184">
        <f>($L278+R278-$L1138)*VLOOKUP($F1138,DRT,4,FALSE)</f>
        <v>0</v>
      </c>
      <c r="S1138" s="184">
        <f>($M278+S278-$M1138)*VLOOKUP($F1138,DRT,4,FALSE)</f>
        <v>0</v>
      </c>
      <c r="T1138" s="184">
        <f>($N278-$N1138)*VLOOKUP($F1138,DRT,4,FALSE)</f>
        <v>0</v>
      </c>
      <c r="U1138" s="184">
        <f>($O278-$O1138)*VLOOKUP($F1138,DRT,4,FALSE)</f>
        <v>0</v>
      </c>
      <c r="V1138" s="215">
        <f>($P278-$P1138)*VLOOKUP($F1138,DRT,4,FALSE)</f>
        <v>0</v>
      </c>
      <c r="W1138" s="46">
        <f t="shared" si="409"/>
        <v>0</v>
      </c>
      <c r="Y1138"/>
      <c r="Z1138"/>
    </row>
    <row r="1139" spans="1:26" outlineLevel="1" x14ac:dyDescent="0.2">
      <c r="A1139" s="318"/>
      <c r="B1139" s="25"/>
      <c r="C1139" s="24"/>
      <c r="D1139" s="24"/>
      <c r="E1139" s="24"/>
      <c r="F1139" s="176" t="s">
        <v>115</v>
      </c>
      <c r="G1139" s="188">
        <f t="shared" si="407"/>
        <v>0</v>
      </c>
      <c r="H1139" s="178">
        <f t="shared" si="408"/>
        <v>0</v>
      </c>
      <c r="I1139" s="182">
        <f t="shared" si="408"/>
        <v>0</v>
      </c>
      <c r="J1139" s="182">
        <f t="shared" si="408"/>
        <v>0</v>
      </c>
      <c r="K1139" s="183">
        <f t="shared" si="408"/>
        <v>0</v>
      </c>
      <c r="L1139" s="181">
        <f>IF(L279="",0,L279*VLOOKUP($F1139,DRT,4,FALSE))</f>
        <v>0</v>
      </c>
      <c r="M1139" s="184">
        <f>IF(M279="",0,M279*VLOOKUP($F1139,DRT,4,FALSE))</f>
        <v>0</v>
      </c>
      <c r="N1139" s="184">
        <f t="shared" si="410"/>
        <v>0</v>
      </c>
      <c r="O1139" s="184">
        <f t="shared" si="410"/>
        <v>0</v>
      </c>
      <c r="P1139" s="184">
        <f t="shared" si="410"/>
        <v>0</v>
      </c>
      <c r="Q1139" s="184">
        <f t="shared" ref="Q1139:V1140" si="411">IF(Q279="",0,Q279*VLOOKUP($F1139,DRT,4,FALSE))</f>
        <v>0</v>
      </c>
      <c r="R1139" s="184">
        <f t="shared" si="411"/>
        <v>0</v>
      </c>
      <c r="S1139" s="184">
        <f t="shared" si="411"/>
        <v>0</v>
      </c>
      <c r="T1139" s="184">
        <f t="shared" si="411"/>
        <v>0</v>
      </c>
      <c r="U1139" s="184">
        <f t="shared" si="411"/>
        <v>0</v>
      </c>
      <c r="V1139" s="215">
        <f t="shared" si="411"/>
        <v>0</v>
      </c>
      <c r="W1139" s="46">
        <f t="shared" si="409"/>
        <v>0</v>
      </c>
      <c r="Y1139"/>
      <c r="Z1139"/>
    </row>
    <row r="1140" spans="1:26" outlineLevel="1" x14ac:dyDescent="0.2">
      <c r="A1140" s="318"/>
      <c r="B1140" s="25"/>
      <c r="C1140" s="24"/>
      <c r="D1140" s="24"/>
      <c r="E1140" s="24"/>
      <c r="F1140" s="176" t="s">
        <v>116</v>
      </c>
      <c r="G1140" s="188">
        <f t="shared" si="407"/>
        <v>0</v>
      </c>
      <c r="H1140" s="178">
        <f t="shared" si="408"/>
        <v>0</v>
      </c>
      <c r="I1140" s="182">
        <f t="shared" si="408"/>
        <v>0</v>
      </c>
      <c r="J1140" s="182">
        <f t="shared" si="408"/>
        <v>0</v>
      </c>
      <c r="K1140" s="183">
        <f t="shared" si="408"/>
        <v>0</v>
      </c>
      <c r="L1140" s="214">
        <f>IF(L280="",0,L280*VLOOKUP($F1140,DRT,4,FALSE))</f>
        <v>0</v>
      </c>
      <c r="M1140" s="182">
        <f>IF(M280="",0,M280*VLOOKUP($F1140,DRT,4,FALSE))</f>
        <v>0</v>
      </c>
      <c r="N1140" s="184">
        <f t="shared" si="410"/>
        <v>0</v>
      </c>
      <c r="O1140" s="184">
        <f t="shared" si="410"/>
        <v>0</v>
      </c>
      <c r="P1140" s="184">
        <f t="shared" si="410"/>
        <v>0</v>
      </c>
      <c r="Q1140" s="184">
        <f t="shared" si="411"/>
        <v>0</v>
      </c>
      <c r="R1140" s="184">
        <f t="shared" si="411"/>
        <v>0</v>
      </c>
      <c r="S1140" s="184">
        <f t="shared" si="411"/>
        <v>0</v>
      </c>
      <c r="T1140" s="184">
        <f t="shared" si="411"/>
        <v>0</v>
      </c>
      <c r="U1140" s="184">
        <f t="shared" si="411"/>
        <v>0</v>
      </c>
      <c r="V1140" s="215">
        <f t="shared" si="411"/>
        <v>0</v>
      </c>
      <c r="W1140" s="46">
        <f t="shared" si="409"/>
        <v>0</v>
      </c>
      <c r="Y1140"/>
      <c r="Z1140"/>
    </row>
    <row r="1141" spans="1:26" x14ac:dyDescent="0.2">
      <c r="A1141" s="318"/>
      <c r="B1141" s="25"/>
      <c r="C1141" s="24"/>
      <c r="D1141" s="24"/>
      <c r="E1141" s="24" t="s">
        <v>117</v>
      </c>
      <c r="F1141" s="64"/>
      <c r="G1141" s="69">
        <f t="shared" ref="G1141:W1141" si="412">SUBTOTAL(9,G1142:G1147)</f>
        <v>0</v>
      </c>
      <c r="H1141" s="34">
        <f t="shared" si="412"/>
        <v>0</v>
      </c>
      <c r="I1141" s="34">
        <f t="shared" si="412"/>
        <v>0</v>
      </c>
      <c r="J1141" s="34">
        <f t="shared" si="412"/>
        <v>0</v>
      </c>
      <c r="K1141" s="37">
        <f t="shared" si="412"/>
        <v>0</v>
      </c>
      <c r="L1141" s="35">
        <f t="shared" si="412"/>
        <v>0</v>
      </c>
      <c r="M1141" s="36">
        <f t="shared" si="412"/>
        <v>0</v>
      </c>
      <c r="N1141" s="36">
        <f t="shared" si="412"/>
        <v>0</v>
      </c>
      <c r="O1141" s="36">
        <f t="shared" si="412"/>
        <v>0</v>
      </c>
      <c r="P1141" s="36">
        <f t="shared" si="412"/>
        <v>0</v>
      </c>
      <c r="Q1141" s="36">
        <f t="shared" si="412"/>
        <v>0</v>
      </c>
      <c r="R1141" s="36">
        <f t="shared" si="412"/>
        <v>0</v>
      </c>
      <c r="S1141" s="36">
        <f t="shared" si="412"/>
        <v>0</v>
      </c>
      <c r="T1141" s="36">
        <f t="shared" si="412"/>
        <v>0</v>
      </c>
      <c r="U1141" s="36">
        <f t="shared" si="412"/>
        <v>0</v>
      </c>
      <c r="V1141" s="37">
        <f t="shared" si="412"/>
        <v>0</v>
      </c>
      <c r="W1141" s="37">
        <f t="shared" si="412"/>
        <v>0</v>
      </c>
      <c r="Y1141"/>
      <c r="Z1141"/>
    </row>
    <row r="1142" spans="1:26" outlineLevel="1" x14ac:dyDescent="0.2">
      <c r="A1142" s="318"/>
      <c r="B1142" s="25"/>
      <c r="C1142" s="24"/>
      <c r="D1142" s="24"/>
      <c r="E1142" s="24"/>
      <c r="F1142" s="176" t="s">
        <v>118</v>
      </c>
      <c r="G1142" s="188">
        <f t="shared" ref="G1142:G1147" si="413">G282</f>
        <v>0</v>
      </c>
      <c r="H1142" s="178">
        <f t="shared" ref="H1142:K1147" si="414">IF(H282="",0,H282*VLOOKUP($F1142,DRT,3,FALSE))</f>
        <v>0</v>
      </c>
      <c r="I1142" s="182">
        <f t="shared" si="414"/>
        <v>0</v>
      </c>
      <c r="J1142" s="182">
        <f t="shared" si="414"/>
        <v>0</v>
      </c>
      <c r="K1142" s="183">
        <f t="shared" si="414"/>
        <v>0</v>
      </c>
      <c r="L1142" s="214">
        <f>(SUM($H282:$L282)-SUM($H1142:K1142))*VLOOKUP($F1142,DRT,4,FALSE)</f>
        <v>0</v>
      </c>
      <c r="M1142" s="184">
        <f>(SUM($H282:$L282)-SUM($H1142:L1142))*VLOOKUP($F1142,DRT,4,FALSE)</f>
        <v>0</v>
      </c>
      <c r="N1142" s="184">
        <f>(SUM($H282:$L282)-SUM($H1142:M1142))*VLOOKUP($F1142,DRT,4,FALSE)</f>
        <v>0</v>
      </c>
      <c r="O1142" s="184">
        <f>(SUM($H282:$L282)-SUM($H1142:N1142))*VLOOKUP($F1142,DRT,4,FALSE)</f>
        <v>0</v>
      </c>
      <c r="P1142" s="184">
        <f>(SUM($H282:$L282)-SUM($H1142:O1142))*VLOOKUP($F1142,DRT,4,FALSE)</f>
        <v>0</v>
      </c>
      <c r="Q1142" s="184">
        <f>(SUM($H282:$L282)-SUM($H1142:P1142))*VLOOKUP($F1142,DRT,4,FALSE)</f>
        <v>0</v>
      </c>
      <c r="R1142" s="184">
        <f>(SUM($H282:$L282)-SUM($H1142:Q1142))*VLOOKUP($F1142,DRT,4,FALSE)</f>
        <v>0</v>
      </c>
      <c r="S1142" s="184">
        <f>(SUM($H282:$L282)-SUM($H1142:R1142))*VLOOKUP($F1142,DRT,4,FALSE)</f>
        <v>0</v>
      </c>
      <c r="T1142" s="184">
        <f>(SUM($H282:$L282)-SUM($H1142:S1142))*VLOOKUP($F1142,DRT,4,FALSE)</f>
        <v>0</v>
      </c>
      <c r="U1142" s="184">
        <f>(SUM($H282:$L282)-SUM($H1142:T1142))*VLOOKUP($F1142,DRT,4,FALSE)</f>
        <v>0</v>
      </c>
      <c r="V1142" s="215">
        <f>(SUM($H282:$L282)-SUM($H1142:U1142))*VLOOKUP($F1142,DRT,4,FALSE)</f>
        <v>0</v>
      </c>
      <c r="W1142" s="46">
        <f t="shared" ref="W1142:W1147" si="415">G1142-SUM(H1142:V1142)</f>
        <v>0</v>
      </c>
      <c r="Y1142"/>
      <c r="Z1142"/>
    </row>
    <row r="1143" spans="1:26" outlineLevel="1" x14ac:dyDescent="0.2">
      <c r="A1143" s="318"/>
      <c r="B1143" s="25"/>
      <c r="C1143" s="24"/>
      <c r="D1143" s="24"/>
      <c r="E1143" s="24"/>
      <c r="F1143" s="176" t="s">
        <v>119</v>
      </c>
      <c r="G1143" s="188">
        <f t="shared" si="413"/>
        <v>0</v>
      </c>
      <c r="H1143" s="178">
        <f t="shared" si="414"/>
        <v>0</v>
      </c>
      <c r="I1143" s="182">
        <f t="shared" si="414"/>
        <v>0</v>
      </c>
      <c r="J1143" s="182">
        <f t="shared" si="414"/>
        <v>0</v>
      </c>
      <c r="K1143" s="183">
        <f t="shared" si="414"/>
        <v>0</v>
      </c>
      <c r="L1143" s="181">
        <f>IF(L283="",0,L283*VLOOKUP($F1143,DRT,4,FALSE))</f>
        <v>0</v>
      </c>
      <c r="M1143" s="184">
        <f>(SUM($H283:$K283,M283)-SUM($H1143:$K1143))*VLOOKUP($F1143,DRT,4,FALSE)</f>
        <v>0</v>
      </c>
      <c r="N1143" s="184">
        <f>($L283-$L1143)*VLOOKUP($F1143,DRT,4,FALSE)</f>
        <v>0</v>
      </c>
      <c r="O1143" s="184">
        <f>(SUM($H283:$K283,M283)-SUM($H1143:$K1143)-$M1143)*VLOOKUP($F1143,DRT,4,FALSE)</f>
        <v>0</v>
      </c>
      <c r="P1143" s="184">
        <f>($L283-$L1143-$N1143)*VLOOKUP($F1143,DRT,4,FALSE)</f>
        <v>0</v>
      </c>
      <c r="Q1143" s="184">
        <f>(SUM($H283:$K283,M283)-SUM($H1143:$K1143)-$M1143-$O1143)*VLOOKUP($F1143,DRT,4,FALSE)</f>
        <v>0</v>
      </c>
      <c r="R1143" s="184">
        <f>($L283-$L1143-$N1143-$P1143)*VLOOKUP($F1143,DRT,4,FALSE)</f>
        <v>0</v>
      </c>
      <c r="S1143" s="184">
        <f>(SUM($H283:$K283,M283)-SUM($H1143:$K1143)-$M1143-$O1143-$Q1143)*VLOOKUP($F1143,DRT,4,FALSE)</f>
        <v>0</v>
      </c>
      <c r="T1143" s="184">
        <f>($L283-$L1143-$N1143-$P1143-$R1143)*VLOOKUP($F1143,DRT,4,FALSE)</f>
        <v>0</v>
      </c>
      <c r="U1143" s="184">
        <f>(SUM($H283:$K283,M283)-SUM($H1143:$K1143)-$M1143-$O1143-$Q1143-$S1143)*VLOOKUP($F1143,DRT,4,FALSE)</f>
        <v>0</v>
      </c>
      <c r="V1143" s="215">
        <f>($L283-$L1143-$N1143-$P1143-$R1143-$T1143)*VLOOKUP($F1143,DRT,4,FALSE)</f>
        <v>0</v>
      </c>
      <c r="W1143" s="46">
        <f t="shared" si="415"/>
        <v>0</v>
      </c>
      <c r="Y1143"/>
      <c r="Z1143"/>
    </row>
    <row r="1144" spans="1:26" outlineLevel="1" x14ac:dyDescent="0.2">
      <c r="A1144" s="318"/>
      <c r="B1144" s="25"/>
      <c r="C1144" s="24"/>
      <c r="D1144" s="24"/>
      <c r="E1144" s="24"/>
      <c r="F1144" s="176" t="s">
        <v>120</v>
      </c>
      <c r="G1144" s="188">
        <f t="shared" si="413"/>
        <v>0</v>
      </c>
      <c r="H1144" s="178">
        <f t="shared" si="414"/>
        <v>0</v>
      </c>
      <c r="I1144" s="182">
        <f t="shared" si="414"/>
        <v>0</v>
      </c>
      <c r="J1144" s="182">
        <f t="shared" si="414"/>
        <v>0</v>
      </c>
      <c r="K1144" s="183">
        <f t="shared" si="414"/>
        <v>0</v>
      </c>
      <c r="L1144" s="181">
        <f>IF(L284="",0,L284*VLOOKUP($F1144,DRT,4,FALSE))</f>
        <v>0</v>
      </c>
      <c r="M1144" s="184">
        <f>IF(M284="",0,M284*VLOOKUP($F1144,DRT,4,FALSE))</f>
        <v>0</v>
      </c>
      <c r="N1144" s="184">
        <f>(SUM($H284:$K284,N284)-SUM($H1144:$K1144))*VLOOKUP($F1144,DRT,4,FALSE)</f>
        <v>0</v>
      </c>
      <c r="O1144" s="184">
        <f>($L284+$O284-$L1144)*VLOOKUP($F1144,DRT,4,FALSE)</f>
        <v>0</v>
      </c>
      <c r="P1144" s="184">
        <f>($M284-$M1144)*VLOOKUP($F1144,DRT,4,FALSE)</f>
        <v>0</v>
      </c>
      <c r="Q1144" s="184">
        <f>(SUM($H284:$K284,N284)-SUM($H1144:$K1144)-N1144)*VLOOKUP($F1144,DRT,4,FALSE)</f>
        <v>0</v>
      </c>
      <c r="R1144" s="184">
        <f>($L284+$O284-$L1144-$O1144)*VLOOKUP($F1144,DRT,4,FALSE)</f>
        <v>0</v>
      </c>
      <c r="S1144" s="184">
        <f>($M284-$M1144-$P1144)*VLOOKUP($F1144,DRT,4,FALSE)</f>
        <v>0</v>
      </c>
      <c r="T1144" s="184">
        <f>(SUM($H284:$K284,N284)-SUM($H1144:$K1144)-$N1144-$Q1144)*VLOOKUP($F1144,DRT,4,FALSE)</f>
        <v>0</v>
      </c>
      <c r="U1144" s="184">
        <f>($L284+O284-$L1144-$O1144-$R1144)*VLOOKUP($F1144,DRT,4,FALSE)</f>
        <v>0</v>
      </c>
      <c r="V1144" s="215">
        <f>($M284-$M1144-$P1144-$S1144)*VLOOKUP($F1144,DRT,4,FALSE)</f>
        <v>0</v>
      </c>
      <c r="W1144" s="46">
        <f t="shared" si="415"/>
        <v>0</v>
      </c>
      <c r="Y1144"/>
      <c r="Z1144"/>
    </row>
    <row r="1145" spans="1:26" outlineLevel="1" x14ac:dyDescent="0.2">
      <c r="A1145" s="318"/>
      <c r="B1145" s="25"/>
      <c r="C1145" s="24"/>
      <c r="D1145" s="24"/>
      <c r="E1145" s="24"/>
      <c r="F1145" s="176" t="s">
        <v>121</v>
      </c>
      <c r="G1145" s="188">
        <f t="shared" si="413"/>
        <v>0</v>
      </c>
      <c r="H1145" s="178">
        <f t="shared" si="414"/>
        <v>0</v>
      </c>
      <c r="I1145" s="182">
        <f t="shared" si="414"/>
        <v>0</v>
      </c>
      <c r="J1145" s="182">
        <f t="shared" si="414"/>
        <v>0</v>
      </c>
      <c r="K1145" s="183">
        <f t="shared" si="414"/>
        <v>0</v>
      </c>
      <c r="L1145" s="181">
        <f>IF(L285="",0,L285*VLOOKUP($F1145,DRT,4,FALSE))</f>
        <v>0</v>
      </c>
      <c r="M1145" s="184">
        <f>IF(M285="",0,M285*VLOOKUP($F1145,DRT,4,FALSE))</f>
        <v>0</v>
      </c>
      <c r="N1145" s="184">
        <f t="shared" ref="N1145:P1147" si="416">IF(N285="",0,N285*VLOOKUP($F1145,DRT,4,FALSE))</f>
        <v>0</v>
      </c>
      <c r="O1145" s="184">
        <f t="shared" si="416"/>
        <v>0</v>
      </c>
      <c r="P1145" s="184">
        <f t="shared" si="416"/>
        <v>0</v>
      </c>
      <c r="Q1145" s="184">
        <f>(SUM($H285:$K285,Q285)-SUM($H1145:$K1145))*VLOOKUP($F1145,DRT,4,FALSE)</f>
        <v>0</v>
      </c>
      <c r="R1145" s="184">
        <f>($L285+R285-$L1145)*VLOOKUP($F1145,DRT,4,FALSE)</f>
        <v>0</v>
      </c>
      <c r="S1145" s="184">
        <f>($M285+S285-$M1145)*VLOOKUP($F1145,DRT,4,FALSE)</f>
        <v>0</v>
      </c>
      <c r="T1145" s="184">
        <f>($N285-$N1145)*VLOOKUP($F1145,DRT,4,FALSE)</f>
        <v>0</v>
      </c>
      <c r="U1145" s="184">
        <f>($O285-$O1145)*VLOOKUP($F1145,DRT,4,FALSE)</f>
        <v>0</v>
      </c>
      <c r="V1145" s="215">
        <f>($P285-$P1145)*VLOOKUP($F1145,DRT,4,FALSE)</f>
        <v>0</v>
      </c>
      <c r="W1145" s="46">
        <f t="shared" si="415"/>
        <v>0</v>
      </c>
      <c r="Y1145"/>
      <c r="Z1145"/>
    </row>
    <row r="1146" spans="1:26" outlineLevel="1" x14ac:dyDescent="0.2">
      <c r="A1146" s="318"/>
      <c r="B1146" s="25"/>
      <c r="C1146" s="24"/>
      <c r="D1146" s="24"/>
      <c r="E1146" s="24"/>
      <c r="F1146" s="176" t="s">
        <v>122</v>
      </c>
      <c r="G1146" s="188">
        <f t="shared" si="413"/>
        <v>0</v>
      </c>
      <c r="H1146" s="178">
        <f t="shared" si="414"/>
        <v>0</v>
      </c>
      <c r="I1146" s="182">
        <f t="shared" si="414"/>
        <v>0</v>
      </c>
      <c r="J1146" s="182">
        <f t="shared" si="414"/>
        <v>0</v>
      </c>
      <c r="K1146" s="183">
        <f t="shared" si="414"/>
        <v>0</v>
      </c>
      <c r="L1146" s="181">
        <f>IF(L286="",0,L286*VLOOKUP($F1146,DRT,4,FALSE))</f>
        <v>0</v>
      </c>
      <c r="M1146" s="184">
        <f>IF(M286="",0,M286*VLOOKUP($F1146,DRT,4,FALSE))</f>
        <v>0</v>
      </c>
      <c r="N1146" s="184">
        <f t="shared" si="416"/>
        <v>0</v>
      </c>
      <c r="O1146" s="184">
        <f t="shared" si="416"/>
        <v>0</v>
      </c>
      <c r="P1146" s="184">
        <f t="shared" si="416"/>
        <v>0</v>
      </c>
      <c r="Q1146" s="184">
        <f t="shared" ref="Q1146:V1147" si="417">IF(Q286="",0,Q286*VLOOKUP($F1146,DRT,4,FALSE))</f>
        <v>0</v>
      </c>
      <c r="R1146" s="184">
        <f t="shared" si="417"/>
        <v>0</v>
      </c>
      <c r="S1146" s="184">
        <f t="shared" si="417"/>
        <v>0</v>
      </c>
      <c r="T1146" s="184">
        <f t="shared" si="417"/>
        <v>0</v>
      </c>
      <c r="U1146" s="184">
        <f t="shared" si="417"/>
        <v>0</v>
      </c>
      <c r="V1146" s="215">
        <f t="shared" si="417"/>
        <v>0</v>
      </c>
      <c r="W1146" s="46">
        <f t="shared" si="415"/>
        <v>0</v>
      </c>
      <c r="Y1146"/>
      <c r="Z1146"/>
    </row>
    <row r="1147" spans="1:26" outlineLevel="1" x14ac:dyDescent="0.2">
      <c r="A1147" s="318"/>
      <c r="B1147" s="25"/>
      <c r="C1147" s="24"/>
      <c r="D1147" s="24"/>
      <c r="E1147" s="24"/>
      <c r="F1147" s="176" t="s">
        <v>123</v>
      </c>
      <c r="G1147" s="188">
        <f t="shared" si="413"/>
        <v>0</v>
      </c>
      <c r="H1147" s="178">
        <f t="shared" si="414"/>
        <v>0</v>
      </c>
      <c r="I1147" s="182">
        <f t="shared" si="414"/>
        <v>0</v>
      </c>
      <c r="J1147" s="182">
        <f t="shared" si="414"/>
        <v>0</v>
      </c>
      <c r="K1147" s="183">
        <f t="shared" si="414"/>
        <v>0</v>
      </c>
      <c r="L1147" s="214">
        <f>IF(L287="",0,L287*VLOOKUP($F1147,DRT,4,FALSE))</f>
        <v>0</v>
      </c>
      <c r="M1147" s="182">
        <f>IF(M287="",0,M287*VLOOKUP($F1147,DRT,4,FALSE))</f>
        <v>0</v>
      </c>
      <c r="N1147" s="184">
        <f t="shared" si="416"/>
        <v>0</v>
      </c>
      <c r="O1147" s="184">
        <f t="shared" si="416"/>
        <v>0</v>
      </c>
      <c r="P1147" s="184">
        <f t="shared" si="416"/>
        <v>0</v>
      </c>
      <c r="Q1147" s="184">
        <f t="shared" si="417"/>
        <v>0</v>
      </c>
      <c r="R1147" s="184">
        <f t="shared" si="417"/>
        <v>0</v>
      </c>
      <c r="S1147" s="184">
        <f t="shared" si="417"/>
        <v>0</v>
      </c>
      <c r="T1147" s="184">
        <f t="shared" si="417"/>
        <v>0</v>
      </c>
      <c r="U1147" s="184">
        <f t="shared" si="417"/>
        <v>0</v>
      </c>
      <c r="V1147" s="215">
        <f t="shared" si="417"/>
        <v>0</v>
      </c>
      <c r="W1147" s="46">
        <f t="shared" si="415"/>
        <v>0</v>
      </c>
      <c r="Y1147"/>
      <c r="Z1147"/>
    </row>
    <row r="1148" spans="1:26" x14ac:dyDescent="0.2">
      <c r="A1148" s="318"/>
      <c r="B1148" s="25"/>
      <c r="C1148" s="24"/>
      <c r="D1148" s="24"/>
      <c r="E1148" s="24" t="s">
        <v>395</v>
      </c>
      <c r="F1148" s="64"/>
      <c r="G1148" s="69">
        <f t="shared" ref="G1148:W1148" si="418">SUBTOTAL(9,G1149:G1154)</f>
        <v>0</v>
      </c>
      <c r="H1148" s="34">
        <f t="shared" si="418"/>
        <v>0</v>
      </c>
      <c r="I1148" s="34">
        <f t="shared" si="418"/>
        <v>0</v>
      </c>
      <c r="J1148" s="34">
        <f t="shared" si="418"/>
        <v>0</v>
      </c>
      <c r="K1148" s="37">
        <f t="shared" si="418"/>
        <v>0</v>
      </c>
      <c r="L1148" s="35">
        <f t="shared" si="418"/>
        <v>0</v>
      </c>
      <c r="M1148" s="36">
        <f t="shared" si="418"/>
        <v>0</v>
      </c>
      <c r="N1148" s="36">
        <f t="shared" si="418"/>
        <v>0</v>
      </c>
      <c r="O1148" s="36">
        <f t="shared" si="418"/>
        <v>0</v>
      </c>
      <c r="P1148" s="36">
        <f t="shared" si="418"/>
        <v>0</v>
      </c>
      <c r="Q1148" s="36">
        <f t="shared" si="418"/>
        <v>0</v>
      </c>
      <c r="R1148" s="36">
        <f t="shared" si="418"/>
        <v>0</v>
      </c>
      <c r="S1148" s="36">
        <f t="shared" si="418"/>
        <v>0</v>
      </c>
      <c r="T1148" s="36">
        <f t="shared" si="418"/>
        <v>0</v>
      </c>
      <c r="U1148" s="36">
        <f t="shared" si="418"/>
        <v>0</v>
      </c>
      <c r="V1148" s="37">
        <f t="shared" si="418"/>
        <v>0</v>
      </c>
      <c r="W1148" s="37">
        <f t="shared" si="418"/>
        <v>0</v>
      </c>
      <c r="Y1148"/>
      <c r="Z1148"/>
    </row>
    <row r="1149" spans="1:26" outlineLevel="1" x14ac:dyDescent="0.2">
      <c r="A1149" s="318"/>
      <c r="B1149" s="25"/>
      <c r="C1149" s="24"/>
      <c r="D1149" s="24"/>
      <c r="E1149" s="23"/>
      <c r="F1149" s="176" t="s">
        <v>396</v>
      </c>
      <c r="G1149" s="188">
        <f t="shared" ref="G1149:G1154" si="419">G289</f>
        <v>0</v>
      </c>
      <c r="H1149" s="178">
        <f t="shared" ref="H1149:K1154" si="420">IF(H289="",0,H289*VLOOKUP($F1149,DRT,3,FALSE))</f>
        <v>0</v>
      </c>
      <c r="I1149" s="182">
        <f t="shared" si="420"/>
        <v>0</v>
      </c>
      <c r="J1149" s="182">
        <f t="shared" si="420"/>
        <v>0</v>
      </c>
      <c r="K1149" s="183">
        <f t="shared" si="420"/>
        <v>0</v>
      </c>
      <c r="L1149" s="214">
        <f>(SUM($H289:$L289)-SUM($H1149:K1149))*VLOOKUP($F1149,DRT,4,FALSE)</f>
        <v>0</v>
      </c>
      <c r="M1149" s="184">
        <f>(SUM($H289:$L289)-SUM($H1149:L1149))*VLOOKUP($F1149,DRT,4,FALSE)</f>
        <v>0</v>
      </c>
      <c r="N1149" s="184">
        <f>(SUM($H289:$L289)-SUM($H1149:M1149))*VLOOKUP($F1149,DRT,4,FALSE)</f>
        <v>0</v>
      </c>
      <c r="O1149" s="184">
        <f>(SUM($H289:$L289)-SUM($H1149:N1149))*VLOOKUP($F1149,DRT,4,FALSE)</f>
        <v>0</v>
      </c>
      <c r="P1149" s="184">
        <f>(SUM($H289:$L289)-SUM($H1149:O1149))*VLOOKUP($F1149,DRT,4,FALSE)</f>
        <v>0</v>
      </c>
      <c r="Q1149" s="184">
        <f>(SUM($H289:$L289)-SUM($H1149:P1149))*VLOOKUP($F1149,DRT,4,FALSE)</f>
        <v>0</v>
      </c>
      <c r="R1149" s="184">
        <f>(SUM($H289:$L289)-SUM($H1149:Q1149))*VLOOKUP($F1149,DRT,4,FALSE)</f>
        <v>0</v>
      </c>
      <c r="S1149" s="184">
        <f>(SUM($H289:$L289)-SUM($H1149:R1149))*VLOOKUP($F1149,DRT,4,FALSE)</f>
        <v>0</v>
      </c>
      <c r="T1149" s="184">
        <f>(SUM($H289:$L289)-SUM($H1149:S1149))*VLOOKUP($F1149,DRT,4,FALSE)</f>
        <v>0</v>
      </c>
      <c r="U1149" s="184">
        <f>(SUM($H289:$L289)-SUM($H1149:T1149))*VLOOKUP($F1149,DRT,4,FALSE)</f>
        <v>0</v>
      </c>
      <c r="V1149" s="215">
        <f>(SUM($H289:$L289)-SUM($H1149:U1149))*VLOOKUP($F1149,DRT,4,FALSE)</f>
        <v>0</v>
      </c>
      <c r="W1149" s="46">
        <f t="shared" ref="W1149:W1154" si="421">G1149-SUM(H1149:V1149)</f>
        <v>0</v>
      </c>
      <c r="Y1149"/>
      <c r="Z1149"/>
    </row>
    <row r="1150" spans="1:26" outlineLevel="1" x14ac:dyDescent="0.2">
      <c r="A1150" s="318"/>
      <c r="B1150" s="25"/>
      <c r="C1150" s="24"/>
      <c r="D1150" s="24"/>
      <c r="E1150" s="23"/>
      <c r="F1150" s="176" t="s">
        <v>397</v>
      </c>
      <c r="G1150" s="188">
        <f t="shared" si="419"/>
        <v>0</v>
      </c>
      <c r="H1150" s="178">
        <f t="shared" si="420"/>
        <v>0</v>
      </c>
      <c r="I1150" s="182">
        <f t="shared" si="420"/>
        <v>0</v>
      </c>
      <c r="J1150" s="182">
        <f t="shared" si="420"/>
        <v>0</v>
      </c>
      <c r="K1150" s="183">
        <f t="shared" si="420"/>
        <v>0</v>
      </c>
      <c r="L1150" s="181">
        <f>IF(L290="",0,L290*VLOOKUP($F1150,DRT,4,FALSE))</f>
        <v>0</v>
      </c>
      <c r="M1150" s="184">
        <f>(SUM($H290:$K290,M290)-SUM($H1150:$K1150))*VLOOKUP($F1150,DRT,4,FALSE)</f>
        <v>0</v>
      </c>
      <c r="N1150" s="184">
        <f>($L290-$L1150)*VLOOKUP($F1150,DRT,4,FALSE)</f>
        <v>0</v>
      </c>
      <c r="O1150" s="184">
        <f>(SUM($H290:$K290,M290)-SUM($H1150:$K1150)-$M1150)*VLOOKUP($F1150,DRT,4,FALSE)</f>
        <v>0</v>
      </c>
      <c r="P1150" s="184">
        <f>($L290-$L1150-$N1150)*VLOOKUP($F1150,DRT,4,FALSE)</f>
        <v>0</v>
      </c>
      <c r="Q1150" s="184">
        <f>(SUM($H290:$K290,M290)-SUM($H1150:$K1150)-$M1150-$O1150)*VLOOKUP($F1150,DRT,4,FALSE)</f>
        <v>0</v>
      </c>
      <c r="R1150" s="184">
        <f>($L290-$L1150-$N1150-$P1150)*VLOOKUP($F1150,DRT,4,FALSE)</f>
        <v>0</v>
      </c>
      <c r="S1150" s="184">
        <f>(SUM($H290:$K290,M290)-SUM($H1150:$K1150)-$M1150-$O1150-$Q1150)*VLOOKUP($F1150,DRT,4,FALSE)</f>
        <v>0</v>
      </c>
      <c r="T1150" s="184">
        <f>($L290-$L1150-$N1150-$P1150-$R1150)*VLOOKUP($F1150,DRT,4,FALSE)</f>
        <v>0</v>
      </c>
      <c r="U1150" s="184">
        <f>(SUM($H290:$K290,M290)-SUM($H1150:$K1150)-$M1150-$O1150-$Q1150-$S1150)*VLOOKUP($F1150,DRT,4,FALSE)</f>
        <v>0</v>
      </c>
      <c r="V1150" s="215">
        <f>($L290-$L1150-$N1150-$P1150-$R1150-$T1150)*VLOOKUP($F1150,DRT,4,FALSE)</f>
        <v>0</v>
      </c>
      <c r="W1150" s="46">
        <f t="shared" si="421"/>
        <v>0</v>
      </c>
      <c r="Y1150"/>
      <c r="Z1150"/>
    </row>
    <row r="1151" spans="1:26" outlineLevel="1" x14ac:dyDescent="0.2">
      <c r="A1151" s="318"/>
      <c r="B1151" s="25"/>
      <c r="C1151" s="24"/>
      <c r="D1151" s="24"/>
      <c r="E1151" s="23"/>
      <c r="F1151" s="176" t="s">
        <v>398</v>
      </c>
      <c r="G1151" s="188">
        <f t="shared" si="419"/>
        <v>0</v>
      </c>
      <c r="H1151" s="178">
        <f t="shared" si="420"/>
        <v>0</v>
      </c>
      <c r="I1151" s="182">
        <f t="shared" si="420"/>
        <v>0</v>
      </c>
      <c r="J1151" s="182">
        <f t="shared" si="420"/>
        <v>0</v>
      </c>
      <c r="K1151" s="183">
        <f t="shared" si="420"/>
        <v>0</v>
      </c>
      <c r="L1151" s="181">
        <f>IF(L291="",0,L291*VLOOKUP($F1151,DRT,4,FALSE))</f>
        <v>0</v>
      </c>
      <c r="M1151" s="184">
        <f>IF(M291="",0,M291*VLOOKUP($F1151,DRT,4,FALSE))</f>
        <v>0</v>
      </c>
      <c r="N1151" s="184">
        <f>(SUM($H291:$K291,N291)-SUM($H1151:$K1151))*VLOOKUP($F1151,DRT,4,FALSE)</f>
        <v>0</v>
      </c>
      <c r="O1151" s="184">
        <f>($L291+$O291-$L1151)*VLOOKUP($F1151,DRT,4,FALSE)</f>
        <v>0</v>
      </c>
      <c r="P1151" s="184">
        <f>($M291-$M1151)*VLOOKUP($F1151,DRT,4,FALSE)</f>
        <v>0</v>
      </c>
      <c r="Q1151" s="184">
        <f>(SUM($H291:$K291,N291)-SUM($H1151:$K1151)-N1151)*VLOOKUP($F1151,DRT,4,FALSE)</f>
        <v>0</v>
      </c>
      <c r="R1151" s="184">
        <f>($L291+$O291-$L1151-$O1151)*VLOOKUP($F1151,DRT,4,FALSE)</f>
        <v>0</v>
      </c>
      <c r="S1151" s="184">
        <f>($M291-$M1151-$P1151)*VLOOKUP($F1151,DRT,4,FALSE)</f>
        <v>0</v>
      </c>
      <c r="T1151" s="184">
        <f>(SUM($H291:$K291,N291)-SUM($H1151:$K1151)-$N1151-$Q1151)*VLOOKUP($F1151,DRT,4,FALSE)</f>
        <v>0</v>
      </c>
      <c r="U1151" s="184">
        <f>($L291+O291-$L1151-$O1151-$R1151)*VLOOKUP($F1151,DRT,4,FALSE)</f>
        <v>0</v>
      </c>
      <c r="V1151" s="215">
        <f>($M291-$M1151-$P1151-$S1151)*VLOOKUP($F1151,DRT,4,FALSE)</f>
        <v>0</v>
      </c>
      <c r="W1151" s="46">
        <f t="shared" si="421"/>
        <v>0</v>
      </c>
      <c r="Y1151"/>
      <c r="Z1151"/>
    </row>
    <row r="1152" spans="1:26" outlineLevel="1" x14ac:dyDescent="0.2">
      <c r="A1152" s="318"/>
      <c r="B1152" s="25"/>
      <c r="C1152" s="24"/>
      <c r="D1152" s="24"/>
      <c r="E1152" s="23"/>
      <c r="F1152" s="176" t="s">
        <v>401</v>
      </c>
      <c r="G1152" s="188">
        <f t="shared" si="419"/>
        <v>0</v>
      </c>
      <c r="H1152" s="178">
        <f t="shared" si="420"/>
        <v>0</v>
      </c>
      <c r="I1152" s="182">
        <f t="shared" si="420"/>
        <v>0</v>
      </c>
      <c r="J1152" s="182">
        <f t="shared" si="420"/>
        <v>0</v>
      </c>
      <c r="K1152" s="183">
        <f t="shared" si="420"/>
        <v>0</v>
      </c>
      <c r="L1152" s="181">
        <f>IF(L292="",0,L292*VLOOKUP($F1152,DRT,4,FALSE))</f>
        <v>0</v>
      </c>
      <c r="M1152" s="184">
        <f>IF(M292="",0,M292*VLOOKUP($F1152,DRT,4,FALSE))</f>
        <v>0</v>
      </c>
      <c r="N1152" s="184">
        <f t="shared" ref="N1152:P1154" si="422">IF(N292="",0,N292*VLOOKUP($F1152,DRT,4,FALSE))</f>
        <v>0</v>
      </c>
      <c r="O1152" s="184">
        <f t="shared" si="422"/>
        <v>0</v>
      </c>
      <c r="P1152" s="184">
        <f t="shared" si="422"/>
        <v>0</v>
      </c>
      <c r="Q1152" s="184">
        <f>(SUM($H292:$K292,Q292)-SUM($H1152:$K1152))*VLOOKUP($F1152,DRT,4,FALSE)</f>
        <v>0</v>
      </c>
      <c r="R1152" s="184">
        <f>($L292+R292-$L1152)*VLOOKUP($F1152,DRT,4,FALSE)</f>
        <v>0</v>
      </c>
      <c r="S1152" s="184">
        <f>($M292+S292-$M1152)*VLOOKUP($F1152,DRT,4,FALSE)</f>
        <v>0</v>
      </c>
      <c r="T1152" s="184">
        <f>($N292-$N1152)*VLOOKUP($F1152,DRT,4,FALSE)</f>
        <v>0</v>
      </c>
      <c r="U1152" s="184">
        <f>($O292-$O1152)*VLOOKUP($F1152,DRT,4,FALSE)</f>
        <v>0</v>
      </c>
      <c r="V1152" s="215">
        <f>($P292-$P1152)*VLOOKUP($F1152,DRT,4,FALSE)</f>
        <v>0</v>
      </c>
      <c r="W1152" s="46">
        <f t="shared" si="421"/>
        <v>0</v>
      </c>
      <c r="Y1152"/>
      <c r="Z1152"/>
    </row>
    <row r="1153" spans="1:26" outlineLevel="1" x14ac:dyDescent="0.2">
      <c r="A1153" s="318"/>
      <c r="B1153" s="25"/>
      <c r="C1153" s="24"/>
      <c r="D1153" s="24"/>
      <c r="E1153" s="23"/>
      <c r="F1153" s="176" t="s">
        <v>399</v>
      </c>
      <c r="G1153" s="188">
        <f t="shared" si="419"/>
        <v>0</v>
      </c>
      <c r="H1153" s="178">
        <f t="shared" si="420"/>
        <v>0</v>
      </c>
      <c r="I1153" s="182">
        <f t="shared" si="420"/>
        <v>0</v>
      </c>
      <c r="J1153" s="182">
        <f t="shared" si="420"/>
        <v>0</v>
      </c>
      <c r="K1153" s="183">
        <f t="shared" si="420"/>
        <v>0</v>
      </c>
      <c r="L1153" s="181">
        <f>IF(L293="",0,L293*VLOOKUP($F1153,DRT,4,FALSE))</f>
        <v>0</v>
      </c>
      <c r="M1153" s="184">
        <f>IF(M293="",0,M293*VLOOKUP($F1153,DRT,4,FALSE))</f>
        <v>0</v>
      </c>
      <c r="N1153" s="184">
        <f t="shared" si="422"/>
        <v>0</v>
      </c>
      <c r="O1153" s="184">
        <f t="shared" si="422"/>
        <v>0</v>
      </c>
      <c r="P1153" s="184">
        <f t="shared" si="422"/>
        <v>0</v>
      </c>
      <c r="Q1153" s="184">
        <f t="shared" ref="Q1153:V1154" si="423">IF(Q293="",0,Q293*VLOOKUP($F1153,DRT,4,FALSE))</f>
        <v>0</v>
      </c>
      <c r="R1153" s="184">
        <f t="shared" si="423"/>
        <v>0</v>
      </c>
      <c r="S1153" s="184">
        <f t="shared" si="423"/>
        <v>0</v>
      </c>
      <c r="T1153" s="184">
        <f t="shared" si="423"/>
        <v>0</v>
      </c>
      <c r="U1153" s="184">
        <f t="shared" si="423"/>
        <v>0</v>
      </c>
      <c r="V1153" s="215">
        <f t="shared" si="423"/>
        <v>0</v>
      </c>
      <c r="W1153" s="186">
        <f t="shared" si="421"/>
        <v>0</v>
      </c>
      <c r="Y1153"/>
      <c r="Z1153"/>
    </row>
    <row r="1154" spans="1:26" outlineLevel="1" x14ac:dyDescent="0.2">
      <c r="A1154" s="318"/>
      <c r="B1154" s="25"/>
      <c r="C1154" s="24"/>
      <c r="D1154" s="24"/>
      <c r="E1154" s="23"/>
      <c r="F1154" s="176" t="s">
        <v>400</v>
      </c>
      <c r="G1154" s="188">
        <f t="shared" si="419"/>
        <v>0</v>
      </c>
      <c r="H1154" s="178">
        <f t="shared" si="420"/>
        <v>0</v>
      </c>
      <c r="I1154" s="182">
        <f t="shared" si="420"/>
        <v>0</v>
      </c>
      <c r="J1154" s="182">
        <f t="shared" si="420"/>
        <v>0</v>
      </c>
      <c r="K1154" s="183">
        <f t="shared" si="420"/>
        <v>0</v>
      </c>
      <c r="L1154" s="214">
        <f>IF(L294="",0,L294*VLOOKUP($F1154,DRT,4,FALSE))</f>
        <v>0</v>
      </c>
      <c r="M1154" s="182">
        <f>IF(M294="",0,M294*VLOOKUP($F1154,DRT,4,FALSE))</f>
        <v>0</v>
      </c>
      <c r="N1154" s="184">
        <f t="shared" si="422"/>
        <v>0</v>
      </c>
      <c r="O1154" s="184">
        <f t="shared" si="422"/>
        <v>0</v>
      </c>
      <c r="P1154" s="184">
        <f t="shared" si="422"/>
        <v>0</v>
      </c>
      <c r="Q1154" s="184">
        <f t="shared" si="423"/>
        <v>0</v>
      </c>
      <c r="R1154" s="184">
        <f t="shared" si="423"/>
        <v>0</v>
      </c>
      <c r="S1154" s="184">
        <f t="shared" si="423"/>
        <v>0</v>
      </c>
      <c r="T1154" s="184">
        <f t="shared" si="423"/>
        <v>0</v>
      </c>
      <c r="U1154" s="184">
        <f t="shared" si="423"/>
        <v>0</v>
      </c>
      <c r="V1154" s="215">
        <f t="shared" si="423"/>
        <v>0</v>
      </c>
      <c r="W1154" s="46">
        <f t="shared" si="421"/>
        <v>0</v>
      </c>
      <c r="Y1154"/>
      <c r="Z1154"/>
    </row>
    <row r="1155" spans="1:26" x14ac:dyDescent="0.2">
      <c r="A1155" s="318"/>
      <c r="B1155" s="71"/>
      <c r="C1155" s="64"/>
      <c r="D1155" s="65" t="s">
        <v>124</v>
      </c>
      <c r="E1155" s="24"/>
      <c r="F1155" s="24"/>
      <c r="G1155" s="69">
        <f t="shared" ref="G1155:W1155" si="424">SUBTOTAL(9,G1156:G1157)</f>
        <v>0</v>
      </c>
      <c r="H1155" s="70">
        <f t="shared" si="424"/>
        <v>0</v>
      </c>
      <c r="I1155" s="66">
        <f t="shared" si="424"/>
        <v>0</v>
      </c>
      <c r="J1155" s="66">
        <f t="shared" si="424"/>
        <v>0</v>
      </c>
      <c r="K1155" s="67">
        <f t="shared" si="424"/>
        <v>0</v>
      </c>
      <c r="L1155" s="34">
        <f t="shared" si="424"/>
        <v>0</v>
      </c>
      <c r="M1155" s="34">
        <f t="shared" si="424"/>
        <v>0</v>
      </c>
      <c r="N1155" s="34">
        <f t="shared" si="424"/>
        <v>0</v>
      </c>
      <c r="O1155" s="34">
        <f t="shared" si="424"/>
        <v>0</v>
      </c>
      <c r="P1155" s="34">
        <f t="shared" si="424"/>
        <v>0</v>
      </c>
      <c r="Q1155" s="34">
        <f t="shared" si="424"/>
        <v>0</v>
      </c>
      <c r="R1155" s="34">
        <f t="shared" si="424"/>
        <v>0</v>
      </c>
      <c r="S1155" s="34">
        <f t="shared" si="424"/>
        <v>0</v>
      </c>
      <c r="T1155" s="34">
        <f t="shared" si="424"/>
        <v>0</v>
      </c>
      <c r="U1155" s="34">
        <f t="shared" si="424"/>
        <v>0</v>
      </c>
      <c r="V1155" s="34">
        <f t="shared" si="424"/>
        <v>0</v>
      </c>
      <c r="W1155" s="49">
        <f t="shared" si="424"/>
        <v>0</v>
      </c>
      <c r="Y1155"/>
      <c r="Z1155"/>
    </row>
    <row r="1156" spans="1:26" outlineLevel="1" x14ac:dyDescent="0.2">
      <c r="A1156" s="318"/>
      <c r="B1156" s="71"/>
      <c r="C1156" s="64"/>
      <c r="D1156" s="65"/>
      <c r="E1156" s="24"/>
      <c r="F1156" s="176" t="s">
        <v>253</v>
      </c>
      <c r="G1156" s="188">
        <f t="shared" ref="G1156:V1156" si="425">G296</f>
        <v>0</v>
      </c>
      <c r="H1156" s="178">
        <f t="shared" si="425"/>
        <v>0</v>
      </c>
      <c r="I1156" s="182">
        <f t="shared" si="425"/>
        <v>0</v>
      </c>
      <c r="J1156" s="182">
        <f t="shared" si="425"/>
        <v>0</v>
      </c>
      <c r="K1156" s="183">
        <f t="shared" si="425"/>
        <v>0</v>
      </c>
      <c r="L1156" s="189">
        <f t="shared" si="425"/>
        <v>0</v>
      </c>
      <c r="M1156" s="213">
        <f t="shared" si="425"/>
        <v>0</v>
      </c>
      <c r="N1156" s="184">
        <f t="shared" si="425"/>
        <v>0</v>
      </c>
      <c r="O1156" s="184">
        <f t="shared" si="425"/>
        <v>0</v>
      </c>
      <c r="P1156" s="184">
        <f t="shared" si="425"/>
        <v>0</v>
      </c>
      <c r="Q1156" s="184">
        <f t="shared" si="425"/>
        <v>0</v>
      </c>
      <c r="R1156" s="184">
        <f t="shared" si="425"/>
        <v>0</v>
      </c>
      <c r="S1156" s="184">
        <f t="shared" si="425"/>
        <v>0</v>
      </c>
      <c r="T1156" s="184">
        <f t="shared" si="425"/>
        <v>0</v>
      </c>
      <c r="U1156" s="184">
        <f t="shared" si="425"/>
        <v>0</v>
      </c>
      <c r="V1156" s="213">
        <f t="shared" si="425"/>
        <v>0</v>
      </c>
      <c r="W1156" s="46">
        <f>G1156-SUM(H1156:V1156)</f>
        <v>0</v>
      </c>
      <c r="Y1156"/>
      <c r="Z1156"/>
    </row>
    <row r="1157" spans="1:26" outlineLevel="1" x14ac:dyDescent="0.2">
      <c r="A1157" s="318"/>
      <c r="B1157" s="71"/>
      <c r="C1157" s="64"/>
      <c r="D1157" s="65"/>
      <c r="E1157" s="24"/>
      <c r="F1157" s="176" t="s">
        <v>254</v>
      </c>
      <c r="G1157" s="188">
        <f t="shared" ref="G1157:V1157" si="426">G297</f>
        <v>0</v>
      </c>
      <c r="H1157" s="218">
        <f t="shared" si="426"/>
        <v>0</v>
      </c>
      <c r="I1157" s="219">
        <f t="shared" si="426"/>
        <v>0</v>
      </c>
      <c r="J1157" s="219">
        <f t="shared" si="426"/>
        <v>0</v>
      </c>
      <c r="K1157" s="220">
        <f t="shared" si="426"/>
        <v>0</v>
      </c>
      <c r="L1157" s="189">
        <f t="shared" si="426"/>
        <v>0</v>
      </c>
      <c r="M1157" s="213">
        <f t="shared" si="426"/>
        <v>0</v>
      </c>
      <c r="N1157" s="184">
        <f t="shared" si="426"/>
        <v>0</v>
      </c>
      <c r="O1157" s="184">
        <f t="shared" si="426"/>
        <v>0</v>
      </c>
      <c r="P1157" s="184">
        <f t="shared" si="426"/>
        <v>0</v>
      </c>
      <c r="Q1157" s="184">
        <f t="shared" si="426"/>
        <v>0</v>
      </c>
      <c r="R1157" s="184">
        <f t="shared" si="426"/>
        <v>0</v>
      </c>
      <c r="S1157" s="184">
        <f t="shared" si="426"/>
        <v>0</v>
      </c>
      <c r="T1157" s="184">
        <f t="shared" si="426"/>
        <v>0</v>
      </c>
      <c r="U1157" s="184">
        <f t="shared" si="426"/>
        <v>0</v>
      </c>
      <c r="V1157" s="213">
        <f t="shared" si="426"/>
        <v>0</v>
      </c>
      <c r="W1157" s="221">
        <f>G1157-SUM(H1157:V1157)</f>
        <v>0</v>
      </c>
      <c r="Y1157"/>
      <c r="Z1157"/>
    </row>
    <row r="1158" spans="1:26" x14ac:dyDescent="0.2">
      <c r="A1158" s="318"/>
      <c r="B1158" s="71"/>
      <c r="C1158" s="64"/>
      <c r="D1158" s="65" t="s">
        <v>125</v>
      </c>
      <c r="E1158" s="64"/>
      <c r="F1158" s="24"/>
      <c r="G1158" s="75"/>
      <c r="H1158" s="38"/>
      <c r="I1158" s="39"/>
      <c r="J1158" s="39"/>
      <c r="K1158" s="41"/>
      <c r="L1158" s="39"/>
      <c r="M1158" s="38"/>
      <c r="N1158" s="39"/>
      <c r="O1158" s="39"/>
      <c r="P1158" s="39"/>
      <c r="Q1158" s="39"/>
      <c r="R1158" s="39"/>
      <c r="S1158" s="39"/>
      <c r="T1158" s="39"/>
      <c r="U1158" s="39"/>
      <c r="V1158" s="39"/>
      <c r="W1158" s="49"/>
      <c r="Y1158"/>
      <c r="Z1158"/>
    </row>
    <row r="1159" spans="1:26" x14ac:dyDescent="0.2">
      <c r="A1159" s="318"/>
      <c r="B1159" s="71"/>
      <c r="C1159" s="64"/>
      <c r="D1159" s="65"/>
      <c r="E1159" s="64" t="s">
        <v>499</v>
      </c>
      <c r="F1159" s="24"/>
      <c r="G1159" s="69">
        <f t="shared" ref="G1159:W1159" si="427">SUBTOTAL(9,G1160:G1162)</f>
        <v>0</v>
      </c>
      <c r="H1159" s="70">
        <f t="shared" si="427"/>
        <v>0</v>
      </c>
      <c r="I1159" s="66">
        <f t="shared" si="427"/>
        <v>0</v>
      </c>
      <c r="J1159" s="66">
        <f t="shared" si="427"/>
        <v>0</v>
      </c>
      <c r="K1159" s="67">
        <f t="shared" si="427"/>
        <v>0</v>
      </c>
      <c r="L1159" s="34">
        <f t="shared" si="427"/>
        <v>0</v>
      </c>
      <c r="M1159" s="34">
        <f t="shared" si="427"/>
        <v>0</v>
      </c>
      <c r="N1159" s="34">
        <f t="shared" si="427"/>
        <v>0</v>
      </c>
      <c r="O1159" s="34">
        <f t="shared" si="427"/>
        <v>0</v>
      </c>
      <c r="P1159" s="34">
        <f t="shared" si="427"/>
        <v>0</v>
      </c>
      <c r="Q1159" s="34">
        <f t="shared" si="427"/>
        <v>0</v>
      </c>
      <c r="R1159" s="34">
        <f t="shared" si="427"/>
        <v>0</v>
      </c>
      <c r="S1159" s="34">
        <f t="shared" si="427"/>
        <v>0</v>
      </c>
      <c r="T1159" s="34">
        <f t="shared" si="427"/>
        <v>0</v>
      </c>
      <c r="U1159" s="34">
        <f t="shared" si="427"/>
        <v>0</v>
      </c>
      <c r="V1159" s="34">
        <f t="shared" si="427"/>
        <v>0</v>
      </c>
      <c r="W1159" s="49">
        <f t="shared" si="427"/>
        <v>0</v>
      </c>
      <c r="Y1159"/>
      <c r="Z1159"/>
    </row>
    <row r="1160" spans="1:26" outlineLevel="1" x14ac:dyDescent="0.2">
      <c r="A1160" s="318"/>
      <c r="B1160" s="71"/>
      <c r="C1160" s="64"/>
      <c r="D1160" s="64"/>
      <c r="E1160" s="64"/>
      <c r="F1160" s="176" t="s">
        <v>379</v>
      </c>
      <c r="G1160" s="188">
        <f>G300</f>
        <v>0</v>
      </c>
      <c r="H1160" s="189">
        <f>G1160*VLOOKUP(F1160,DRT,2,FALSE)</f>
        <v>0</v>
      </c>
      <c r="I1160" s="184">
        <f>($G1160-SUM($H1160:H1160))*VLOOKUP($F1160,DRT,2,FALSE)</f>
        <v>0</v>
      </c>
      <c r="J1160" s="213">
        <f>($G1160-SUM($H1160:I1160))*VLOOKUP($F1160,DRT,2,FALSE)</f>
        <v>0</v>
      </c>
      <c r="K1160" s="215">
        <f>($G1160-SUM($H1160:J1160))*VLOOKUP($F1160,DRT,2,FALSE)</f>
        <v>0</v>
      </c>
      <c r="L1160" s="214">
        <f>($G1160-SUM($H1160:K1160))*VLOOKUP($F1160,DRT,4,FALSE)</f>
        <v>0</v>
      </c>
      <c r="M1160" s="184">
        <f>($G1160-SUM($H1160:L1160))*VLOOKUP($F1160,DRT,4,FALSE)</f>
        <v>0</v>
      </c>
      <c r="N1160" s="184">
        <f>($G1160-SUM($H1160:M1160))*VLOOKUP($F1160,DRT,4,FALSE)</f>
        <v>0</v>
      </c>
      <c r="O1160" s="184">
        <f>($G1160-SUM($H1160:N1160))*VLOOKUP($F1160,DRT,4,FALSE)</f>
        <v>0</v>
      </c>
      <c r="P1160" s="184">
        <f>($G1160-SUM($H1160:O1160))*VLOOKUP($F1160,DRT,4,FALSE)</f>
        <v>0</v>
      </c>
      <c r="Q1160" s="184">
        <f>($G1160-SUM($H1160:P1160))*VLOOKUP($F1160,DRT,4,FALSE)</f>
        <v>0</v>
      </c>
      <c r="R1160" s="184">
        <f>($G1160-SUM($H1160:Q1160))*VLOOKUP($F1160,DRT,4,FALSE)</f>
        <v>0</v>
      </c>
      <c r="S1160" s="184">
        <f>($G1160-SUM($H1160:R1160))*VLOOKUP($F1160,DRT,4,FALSE)</f>
        <v>0</v>
      </c>
      <c r="T1160" s="184">
        <f>($G1160-SUM($H1160:S1160))*VLOOKUP($F1160,DRT,4,FALSE)</f>
        <v>0</v>
      </c>
      <c r="U1160" s="184">
        <f>($G1160-SUM($H1160:T1160))*VLOOKUP($F1160,DRT,4,FALSE)</f>
        <v>0</v>
      </c>
      <c r="V1160" s="213">
        <f>($G1160-SUM($H1160:U1160))*VLOOKUP($F1160,DRT,4,FALSE)</f>
        <v>0</v>
      </c>
      <c r="W1160" s="46">
        <f>G1160-SUM(H1160:V1160)</f>
        <v>0</v>
      </c>
      <c r="Y1160"/>
      <c r="Z1160"/>
    </row>
    <row r="1161" spans="1:26" outlineLevel="1" x14ac:dyDescent="0.2">
      <c r="A1161" s="318"/>
      <c r="B1161" s="71"/>
      <c r="C1161" s="64"/>
      <c r="D1161" s="64"/>
      <c r="E1161" s="64"/>
      <c r="F1161" s="176" t="s">
        <v>380</v>
      </c>
      <c r="G1161" s="188">
        <f>G301</f>
        <v>0</v>
      </c>
      <c r="H1161" s="189">
        <f>G1161*VLOOKUP(F1161,DRT,2,FALSE)</f>
        <v>0</v>
      </c>
      <c r="I1161" s="184">
        <f>($G1161-SUM($H1161:H1161))*VLOOKUP($F1161,DRT,2,FALSE)</f>
        <v>0</v>
      </c>
      <c r="J1161" s="213">
        <f>($G1161-SUM($H1161:I1161))*VLOOKUP($F1161,DRT,2,FALSE)</f>
        <v>0</v>
      </c>
      <c r="K1161" s="215">
        <f>($G1161-SUM($H1161:J1161))*VLOOKUP($F1161,DRT,2,FALSE)</f>
        <v>0</v>
      </c>
      <c r="L1161" s="214">
        <f>($G1161-SUM($H1161:K1161))*VLOOKUP($F1161,DRT,4,FALSE)</f>
        <v>0</v>
      </c>
      <c r="M1161" s="184">
        <f>($G1161-SUM($H1161:L1161))*VLOOKUP($F1161,DRT,4,FALSE)</f>
        <v>0</v>
      </c>
      <c r="N1161" s="184">
        <f>($G1161-SUM($H1161:M1161))*VLOOKUP($F1161,DRT,4,FALSE)</f>
        <v>0</v>
      </c>
      <c r="O1161" s="184">
        <f>($G1161-SUM($H1161:N1161))*VLOOKUP($F1161,DRT,4,FALSE)</f>
        <v>0</v>
      </c>
      <c r="P1161" s="184">
        <f>($G1161-SUM($H1161:O1161))*VLOOKUP($F1161,DRT,4,FALSE)</f>
        <v>0</v>
      </c>
      <c r="Q1161" s="184">
        <f>($G1161-SUM($H1161:P1161))*VLOOKUP($F1161,DRT,4,FALSE)</f>
        <v>0</v>
      </c>
      <c r="R1161" s="184">
        <f>($G1161-SUM($H1161:Q1161))*VLOOKUP($F1161,DRT,4,FALSE)</f>
        <v>0</v>
      </c>
      <c r="S1161" s="184">
        <f>($G1161-SUM($H1161:R1161))*VLOOKUP($F1161,DRT,4,FALSE)</f>
        <v>0</v>
      </c>
      <c r="T1161" s="184">
        <f>($G1161-SUM($H1161:S1161))*VLOOKUP($F1161,DRT,4,FALSE)</f>
        <v>0</v>
      </c>
      <c r="U1161" s="184">
        <f>($G1161-SUM($H1161:T1161))*VLOOKUP($F1161,DRT,4,FALSE)</f>
        <v>0</v>
      </c>
      <c r="V1161" s="213">
        <f>($G1161-SUM($H1161:U1161))*VLOOKUP($F1161,DRT,4,FALSE)</f>
        <v>0</v>
      </c>
      <c r="W1161" s="46">
        <f t="shared" ref="W1161:W1162" si="428">G1161-SUM(H1161:V1161)</f>
        <v>0</v>
      </c>
      <c r="Y1161"/>
      <c r="Z1161"/>
    </row>
    <row r="1162" spans="1:26" outlineLevel="1" x14ac:dyDescent="0.2">
      <c r="A1162" s="318"/>
      <c r="B1162" s="71"/>
      <c r="C1162" s="64"/>
      <c r="D1162" s="64"/>
      <c r="E1162" s="64"/>
      <c r="F1162" s="176" t="s">
        <v>381</v>
      </c>
      <c r="G1162" s="188">
        <f>G302</f>
        <v>0</v>
      </c>
      <c r="H1162" s="189">
        <f>G1162*VLOOKUP(F1162,DRT,2,FALSE)</f>
        <v>0</v>
      </c>
      <c r="I1162" s="184">
        <f>($G1162-SUM($H1162:H1162))*VLOOKUP($F1162,DRT,2,FALSE)</f>
        <v>0</v>
      </c>
      <c r="J1162" s="213">
        <f>($G1162-SUM($H1162:I1162))*VLOOKUP($F1162,DRT,2,FALSE)</f>
        <v>0</v>
      </c>
      <c r="K1162" s="215">
        <f>($G1162-SUM($H1162:J1162))*VLOOKUP($F1162,DRT,2,FALSE)</f>
        <v>0</v>
      </c>
      <c r="L1162" s="214">
        <f>($G1162-SUM($H1162:K1162))*VLOOKUP($F1162,DRT,4,FALSE)</f>
        <v>0</v>
      </c>
      <c r="M1162" s="184">
        <f>($G1162-SUM($H1162:L1162))*VLOOKUP($F1162,DRT,4,FALSE)</f>
        <v>0</v>
      </c>
      <c r="N1162" s="184">
        <f>($G1162-SUM($H1162:M1162))*VLOOKUP($F1162,DRT,4,FALSE)</f>
        <v>0</v>
      </c>
      <c r="O1162" s="184">
        <f>($G1162-SUM($H1162:N1162))*VLOOKUP($F1162,DRT,4,FALSE)</f>
        <v>0</v>
      </c>
      <c r="P1162" s="184">
        <f>($G1162-SUM($H1162:O1162))*VLOOKUP($F1162,DRT,4,FALSE)</f>
        <v>0</v>
      </c>
      <c r="Q1162" s="184">
        <f>($G1162-SUM($H1162:P1162))*VLOOKUP($F1162,DRT,4,FALSE)</f>
        <v>0</v>
      </c>
      <c r="R1162" s="184">
        <f>($G1162-SUM($H1162:Q1162))*VLOOKUP($F1162,DRT,4,FALSE)</f>
        <v>0</v>
      </c>
      <c r="S1162" s="184">
        <f>($G1162-SUM($H1162:R1162))*VLOOKUP($F1162,DRT,4,FALSE)</f>
        <v>0</v>
      </c>
      <c r="T1162" s="184">
        <f>($G1162-SUM($H1162:S1162))*VLOOKUP($F1162,DRT,4,FALSE)</f>
        <v>0</v>
      </c>
      <c r="U1162" s="184">
        <f>($G1162-SUM($H1162:T1162))*VLOOKUP($F1162,DRT,4,FALSE)</f>
        <v>0</v>
      </c>
      <c r="V1162" s="213">
        <f>($G1162-SUM($H1162:U1162))*VLOOKUP($F1162,DRT,4,FALSE)</f>
        <v>0</v>
      </c>
      <c r="W1162" s="46">
        <f t="shared" si="428"/>
        <v>0</v>
      </c>
      <c r="Y1162"/>
      <c r="Z1162"/>
    </row>
    <row r="1163" spans="1:26" x14ac:dyDescent="0.2">
      <c r="A1163" s="318"/>
      <c r="B1163" s="71"/>
      <c r="C1163" s="64"/>
      <c r="D1163" s="65"/>
      <c r="E1163" s="64" t="s">
        <v>497</v>
      </c>
      <c r="F1163" s="24"/>
      <c r="G1163" s="69">
        <f t="shared" ref="G1163:W1163" si="429">SUBTOTAL(9,G1164:G1167)</f>
        <v>0</v>
      </c>
      <c r="H1163" s="70">
        <f t="shared" si="429"/>
        <v>0</v>
      </c>
      <c r="I1163" s="66">
        <f t="shared" si="429"/>
        <v>0</v>
      </c>
      <c r="J1163" s="66">
        <f t="shared" si="429"/>
        <v>0</v>
      </c>
      <c r="K1163" s="67">
        <f t="shared" si="429"/>
        <v>0</v>
      </c>
      <c r="L1163" s="34">
        <f t="shared" si="429"/>
        <v>0</v>
      </c>
      <c r="M1163" s="34">
        <f t="shared" si="429"/>
        <v>0</v>
      </c>
      <c r="N1163" s="34">
        <f t="shared" si="429"/>
        <v>0</v>
      </c>
      <c r="O1163" s="34">
        <f t="shared" si="429"/>
        <v>0</v>
      </c>
      <c r="P1163" s="34">
        <f t="shared" si="429"/>
        <v>0</v>
      </c>
      <c r="Q1163" s="34">
        <f t="shared" si="429"/>
        <v>0</v>
      </c>
      <c r="R1163" s="34">
        <f t="shared" si="429"/>
        <v>0</v>
      </c>
      <c r="S1163" s="34">
        <f t="shared" si="429"/>
        <v>0</v>
      </c>
      <c r="T1163" s="34">
        <f t="shared" si="429"/>
        <v>0</v>
      </c>
      <c r="U1163" s="34">
        <f t="shared" si="429"/>
        <v>0</v>
      </c>
      <c r="V1163" s="34">
        <f t="shared" si="429"/>
        <v>0</v>
      </c>
      <c r="W1163" s="49">
        <f t="shared" si="429"/>
        <v>0</v>
      </c>
      <c r="Y1163"/>
      <c r="Z1163"/>
    </row>
    <row r="1164" spans="1:26" outlineLevel="1" x14ac:dyDescent="0.2">
      <c r="A1164" s="318"/>
      <c r="B1164" s="71"/>
      <c r="C1164" s="64"/>
      <c r="D1164" s="64"/>
      <c r="E1164" s="64"/>
      <c r="F1164" s="176" t="s">
        <v>378</v>
      </c>
      <c r="G1164" s="188">
        <f>G304</f>
        <v>0</v>
      </c>
      <c r="H1164" s="189">
        <f t="shared" ref="H1164:K1167" si="430">$G1164*VLOOKUP($F1164,DRT,2,FALSE)</f>
        <v>0</v>
      </c>
      <c r="I1164" s="184">
        <f t="shared" si="430"/>
        <v>0</v>
      </c>
      <c r="J1164" s="213">
        <f t="shared" si="430"/>
        <v>0</v>
      </c>
      <c r="K1164" s="215">
        <f t="shared" si="430"/>
        <v>0</v>
      </c>
      <c r="L1164" s="42"/>
      <c r="M1164" s="42"/>
      <c r="N1164" s="42"/>
      <c r="O1164" s="42"/>
      <c r="P1164" s="42"/>
      <c r="Q1164" s="42"/>
      <c r="R1164" s="42"/>
      <c r="S1164" s="42"/>
      <c r="T1164" s="42"/>
      <c r="U1164" s="42"/>
      <c r="V1164" s="42"/>
      <c r="W1164" s="46">
        <f>G1164-SUM(H1164:V1164)</f>
        <v>0</v>
      </c>
      <c r="Y1164"/>
      <c r="Z1164"/>
    </row>
    <row r="1165" spans="1:26" outlineLevel="1" x14ac:dyDescent="0.2">
      <c r="A1165" s="318"/>
      <c r="B1165" s="25"/>
      <c r="C1165" s="24"/>
      <c r="D1165" s="24"/>
      <c r="E1165" s="64"/>
      <c r="F1165" s="176" t="s">
        <v>377</v>
      </c>
      <c r="G1165" s="188">
        <f>G305</f>
        <v>0</v>
      </c>
      <c r="H1165" s="189">
        <f t="shared" si="430"/>
        <v>0</v>
      </c>
      <c r="I1165" s="184">
        <f t="shared" si="430"/>
        <v>0</v>
      </c>
      <c r="J1165" s="184">
        <f t="shared" si="430"/>
        <v>0</v>
      </c>
      <c r="K1165" s="222">
        <f t="shared" si="430"/>
        <v>0</v>
      </c>
      <c r="L1165" s="42"/>
      <c r="M1165" s="42"/>
      <c r="N1165" s="42"/>
      <c r="O1165" s="42"/>
      <c r="P1165" s="42"/>
      <c r="Q1165" s="42"/>
      <c r="R1165" s="42"/>
      <c r="S1165" s="42"/>
      <c r="T1165" s="42"/>
      <c r="U1165" s="42"/>
      <c r="V1165" s="42"/>
      <c r="W1165" s="221">
        <f>G1165-SUM(H1165:V1165)</f>
        <v>0</v>
      </c>
      <c r="Y1165"/>
      <c r="Z1165"/>
    </row>
    <row r="1166" spans="1:26" outlineLevel="1" x14ac:dyDescent="0.2">
      <c r="A1166" s="318"/>
      <c r="B1166" s="25"/>
      <c r="C1166" s="24"/>
      <c r="D1166" s="24"/>
      <c r="E1166" s="64"/>
      <c r="F1166" s="176" t="s">
        <v>376</v>
      </c>
      <c r="G1166" s="188">
        <f>G306</f>
        <v>0</v>
      </c>
      <c r="H1166" s="189">
        <f t="shared" si="430"/>
        <v>0</v>
      </c>
      <c r="I1166" s="184">
        <f>($G1166-SUM($H1166:H1166))*VLOOKUP($F1166,DRT,2,FALSE)</f>
        <v>0</v>
      </c>
      <c r="J1166" s="184">
        <f>($G1166-SUM($H1166:I1166))*VLOOKUP($F1166,DRT,2,FALSE)</f>
        <v>0</v>
      </c>
      <c r="K1166" s="215">
        <f>($G1166-SUM($H1166:J1166))*VLOOKUP($F1166,DRT,2,FALSE)</f>
        <v>0</v>
      </c>
      <c r="L1166" s="189">
        <f>($G1166-SUM($H1166:K1166))*VLOOKUP($F1166,DRT,4,FALSE)</f>
        <v>0</v>
      </c>
      <c r="M1166" s="184">
        <f>($G1166-SUM($H1166:L1166))*VLOOKUP($F1166,DRT,4,FALSE)</f>
        <v>0</v>
      </c>
      <c r="N1166" s="184">
        <f>($G1166-SUM($H1166:M1166))*VLOOKUP($F1166,DRT,4,FALSE)</f>
        <v>0</v>
      </c>
      <c r="O1166" s="184">
        <f>($G1166-SUM($H1166:N1166))*VLOOKUP($F1166,DRT,4,FALSE)</f>
        <v>0</v>
      </c>
      <c r="P1166" s="184">
        <f>($G1166-SUM($H1166:O1166))*VLOOKUP($F1166,DRT,4,FALSE)</f>
        <v>0</v>
      </c>
      <c r="Q1166" s="184">
        <f>($G1166-SUM($H1166:P1166))*VLOOKUP($F1166,DRT,4,FALSE)</f>
        <v>0</v>
      </c>
      <c r="R1166" s="184">
        <f>($G1166-SUM($H1166:Q1166))*VLOOKUP($F1166,DRT,4,FALSE)</f>
        <v>0</v>
      </c>
      <c r="S1166" s="184">
        <f>($G1166-SUM($H1166:R1166))*VLOOKUP($F1166,DRT,4,FALSE)</f>
        <v>0</v>
      </c>
      <c r="T1166" s="184">
        <f>($G1166-SUM($H1166:S1166))*VLOOKUP($F1166,DRT,4,FALSE)</f>
        <v>0</v>
      </c>
      <c r="U1166" s="184">
        <f>($G1166-SUM($H1166:T1166))*VLOOKUP($F1166,DRT,4,FALSE)</f>
        <v>0</v>
      </c>
      <c r="V1166" s="213">
        <f>($G1166-SUM($H1166:U1166))*VLOOKUP($F1166,DRT,4,FALSE)</f>
        <v>0</v>
      </c>
      <c r="W1166" s="186">
        <f>G1166-SUM(H1166:V1166)</f>
        <v>0</v>
      </c>
      <c r="Y1166"/>
      <c r="Z1166"/>
    </row>
    <row r="1167" spans="1:26" outlineLevel="1" x14ac:dyDescent="0.2">
      <c r="A1167" s="318"/>
      <c r="B1167" s="25"/>
      <c r="C1167" s="24"/>
      <c r="D1167" s="24"/>
      <c r="E1167" s="64"/>
      <c r="F1167" s="176" t="s">
        <v>375</v>
      </c>
      <c r="G1167" s="188">
        <f>G307</f>
        <v>0</v>
      </c>
      <c r="H1167" s="189">
        <f t="shared" si="430"/>
        <v>0</v>
      </c>
      <c r="I1167" s="184">
        <f>($G1167-SUM($H1167:H1167))*VLOOKUP($F1167,DRT,2,FALSE)</f>
        <v>0</v>
      </c>
      <c r="J1167" s="184">
        <f>($G1167-SUM($H1167:I1167))*VLOOKUP($F1167,DRT,2,FALSE)</f>
        <v>0</v>
      </c>
      <c r="K1167" s="215">
        <f>($G1167-SUM($H1167:J1167))*VLOOKUP($F1167,DRT,2,FALSE)</f>
        <v>0</v>
      </c>
      <c r="L1167" s="189">
        <f>($G1167-SUM($H1167:K1167))*VLOOKUP($F1167,DRT,4,FALSE)</f>
        <v>0</v>
      </c>
      <c r="M1167" s="184">
        <f>($G1167-SUM($H1167:L1167))*VLOOKUP($F1167,DRT,4,FALSE)</f>
        <v>0</v>
      </c>
      <c r="N1167" s="184">
        <f>($G1167-SUM($H1167:M1167))*VLOOKUP($F1167,DRT,4,FALSE)</f>
        <v>0</v>
      </c>
      <c r="O1167" s="184">
        <f>($G1167-SUM($H1167:N1167))*VLOOKUP($F1167,DRT,4,FALSE)</f>
        <v>0</v>
      </c>
      <c r="P1167" s="184">
        <f>($G1167-SUM($H1167:O1167))*VLOOKUP($F1167,DRT,4,FALSE)</f>
        <v>0</v>
      </c>
      <c r="Q1167" s="184">
        <f>($G1167-SUM($H1167:P1167))*VLOOKUP($F1167,DRT,4,FALSE)</f>
        <v>0</v>
      </c>
      <c r="R1167" s="184">
        <f>($G1167-SUM($H1167:Q1167))*VLOOKUP($F1167,DRT,4,FALSE)</f>
        <v>0</v>
      </c>
      <c r="S1167" s="184">
        <f>($G1167-SUM($H1167:R1167))*VLOOKUP($F1167,DRT,4,FALSE)</f>
        <v>0</v>
      </c>
      <c r="T1167" s="184">
        <f>($G1167-SUM($H1167:S1167))*VLOOKUP($F1167,DRT,4,FALSE)</f>
        <v>0</v>
      </c>
      <c r="U1167" s="184">
        <f>($G1167-SUM($H1167:T1167))*VLOOKUP($F1167,DRT,4,FALSE)</f>
        <v>0</v>
      </c>
      <c r="V1167" s="213">
        <f>($G1167-SUM($H1167:U1167))*VLOOKUP($F1167,DRT,4,FALSE)</f>
        <v>0</v>
      </c>
      <c r="W1167" s="186">
        <f t="shared" ref="W1167" si="431">G1167-SUM(H1167:V1167)</f>
        <v>0</v>
      </c>
      <c r="Y1167"/>
      <c r="Z1167"/>
    </row>
    <row r="1168" spans="1:26" x14ac:dyDescent="0.2">
      <c r="A1168" s="318"/>
      <c r="B1168" s="25"/>
      <c r="C1168" s="24"/>
      <c r="D1168" s="24"/>
      <c r="E1168" s="64" t="s">
        <v>496</v>
      </c>
      <c r="F1168" s="24"/>
      <c r="G1168" s="69">
        <f>SUBTOTAL(9,G1169)</f>
        <v>0</v>
      </c>
      <c r="H1168" s="66">
        <f t="shared" ref="H1168:W1168" si="432">SUBTOTAL(9,H1169)</f>
        <v>0</v>
      </c>
      <c r="I1168" s="66">
        <f t="shared" si="432"/>
        <v>0</v>
      </c>
      <c r="J1168" s="66">
        <f t="shared" si="432"/>
        <v>0</v>
      </c>
      <c r="K1168" s="67">
        <f t="shared" si="432"/>
        <v>0</v>
      </c>
      <c r="L1168" s="34">
        <f t="shared" si="432"/>
        <v>0</v>
      </c>
      <c r="M1168" s="34">
        <f t="shared" si="432"/>
        <v>0</v>
      </c>
      <c r="N1168" s="34">
        <f t="shared" si="432"/>
        <v>0</v>
      </c>
      <c r="O1168" s="34">
        <f t="shared" si="432"/>
        <v>0</v>
      </c>
      <c r="P1168" s="34">
        <f t="shared" si="432"/>
        <v>0</v>
      </c>
      <c r="Q1168" s="34">
        <f t="shared" si="432"/>
        <v>0</v>
      </c>
      <c r="R1168" s="34">
        <f t="shared" si="432"/>
        <v>0</v>
      </c>
      <c r="S1168" s="34">
        <f t="shared" si="432"/>
        <v>0</v>
      </c>
      <c r="T1168" s="34">
        <f t="shared" si="432"/>
        <v>0</v>
      </c>
      <c r="U1168" s="34">
        <f t="shared" si="432"/>
        <v>0</v>
      </c>
      <c r="V1168" s="34">
        <f t="shared" si="432"/>
        <v>0</v>
      </c>
      <c r="W1168" s="49">
        <f t="shared" si="432"/>
        <v>0</v>
      </c>
      <c r="Y1168"/>
      <c r="Z1168"/>
    </row>
    <row r="1169" spans="1:26" ht="12.75" customHeight="1" outlineLevel="1" x14ac:dyDescent="0.2">
      <c r="A1169" s="318"/>
      <c r="B1169" s="256"/>
      <c r="C1169" s="257"/>
      <c r="D1169" s="257"/>
      <c r="E1169" s="257"/>
      <c r="F1169" s="176" t="s">
        <v>494</v>
      </c>
      <c r="G1169" s="188">
        <f t="shared" ref="G1169:V1169" si="433">G309</f>
        <v>0</v>
      </c>
      <c r="H1169" s="214">
        <f t="shared" si="433"/>
        <v>0</v>
      </c>
      <c r="I1169" s="184">
        <f t="shared" si="433"/>
        <v>0</v>
      </c>
      <c r="J1169" s="184">
        <f t="shared" si="433"/>
        <v>0</v>
      </c>
      <c r="K1169" s="215">
        <f t="shared" si="433"/>
        <v>0</v>
      </c>
      <c r="L1169" s="214">
        <f t="shared" si="433"/>
        <v>0</v>
      </c>
      <c r="M1169" s="184">
        <f t="shared" si="433"/>
        <v>0</v>
      </c>
      <c r="N1169" s="184">
        <f t="shared" si="433"/>
        <v>0</v>
      </c>
      <c r="O1169" s="184">
        <f t="shared" si="433"/>
        <v>0</v>
      </c>
      <c r="P1169" s="184">
        <f t="shared" si="433"/>
        <v>0</v>
      </c>
      <c r="Q1169" s="184">
        <f t="shared" si="433"/>
        <v>0</v>
      </c>
      <c r="R1169" s="184">
        <f t="shared" si="433"/>
        <v>0</v>
      </c>
      <c r="S1169" s="184">
        <f t="shared" si="433"/>
        <v>0</v>
      </c>
      <c r="T1169" s="184">
        <f t="shared" si="433"/>
        <v>0</v>
      </c>
      <c r="U1169" s="184">
        <f t="shared" si="433"/>
        <v>0</v>
      </c>
      <c r="V1169" s="215">
        <f t="shared" si="433"/>
        <v>0</v>
      </c>
      <c r="W1169" s="46">
        <f t="shared" ref="W1169" si="434">G1169-SUM(H1169:V1169)</f>
        <v>0</v>
      </c>
      <c r="Y1169"/>
      <c r="Z1169"/>
    </row>
    <row r="1170" spans="1:26" outlineLevel="1" x14ac:dyDescent="0.2">
      <c r="A1170" s="318"/>
      <c r="B1170" s="25"/>
      <c r="C1170" s="24"/>
      <c r="D1170" s="24"/>
      <c r="E1170" s="64" t="s">
        <v>490</v>
      </c>
      <c r="F1170" s="24"/>
      <c r="G1170" s="75">
        <f t="shared" ref="G1170:W1170" si="435">SUBTOTAL(9,G1171:G1173)</f>
        <v>0</v>
      </c>
      <c r="H1170" s="42">
        <f t="shared" si="435"/>
        <v>0</v>
      </c>
      <c r="I1170" s="42">
        <f t="shared" si="435"/>
        <v>0</v>
      </c>
      <c r="J1170" s="42">
        <f t="shared" si="435"/>
        <v>0</v>
      </c>
      <c r="K1170" s="44">
        <f t="shared" si="435"/>
        <v>0</v>
      </c>
      <c r="L1170" s="42">
        <f t="shared" si="435"/>
        <v>0</v>
      </c>
      <c r="M1170" s="42">
        <f t="shared" si="435"/>
        <v>0</v>
      </c>
      <c r="N1170" s="42">
        <f t="shared" si="435"/>
        <v>0</v>
      </c>
      <c r="O1170" s="42">
        <f t="shared" si="435"/>
        <v>0</v>
      </c>
      <c r="P1170" s="42">
        <f t="shared" si="435"/>
        <v>0</v>
      </c>
      <c r="Q1170" s="42">
        <f t="shared" si="435"/>
        <v>0</v>
      </c>
      <c r="R1170" s="42">
        <f t="shared" si="435"/>
        <v>0</v>
      </c>
      <c r="S1170" s="42">
        <f t="shared" si="435"/>
        <v>0</v>
      </c>
      <c r="T1170" s="42">
        <f t="shared" si="435"/>
        <v>0</v>
      </c>
      <c r="U1170" s="42">
        <f t="shared" si="435"/>
        <v>0</v>
      </c>
      <c r="V1170" s="42">
        <f t="shared" si="435"/>
        <v>0</v>
      </c>
      <c r="W1170" s="49">
        <f t="shared" si="435"/>
        <v>0</v>
      </c>
      <c r="Y1170"/>
      <c r="Z1170"/>
    </row>
    <row r="1171" spans="1:26" outlineLevel="1" x14ac:dyDescent="0.2">
      <c r="A1171" s="318"/>
      <c r="B1171" s="25"/>
      <c r="C1171" s="24"/>
      <c r="D1171" s="24"/>
      <c r="E1171" s="64"/>
      <c r="F1171" s="433" t="s">
        <v>491</v>
      </c>
      <c r="G1171" s="188">
        <f>G311</f>
        <v>0</v>
      </c>
      <c r="H1171" s="189">
        <f t="shared" ref="H1171:K1172" si="436">IF(H311="",0,H311*VLOOKUP($F1171,DRT,3,FALSE))</f>
        <v>0</v>
      </c>
      <c r="I1171" s="184">
        <f t="shared" si="436"/>
        <v>0</v>
      </c>
      <c r="J1171" s="184">
        <f t="shared" si="436"/>
        <v>0</v>
      </c>
      <c r="K1171" s="215">
        <f t="shared" si="436"/>
        <v>0</v>
      </c>
      <c r="L1171" s="189">
        <f>(SUM($H311:L311)-SUM($H1171:K1171))*VLOOKUP($F1171,DRT,4,FALSE)</f>
        <v>0</v>
      </c>
      <c r="M1171" s="184">
        <f>(SUM($H311:M311)-SUM($H1171:L1171))*VLOOKUP($F1171,DRT,4,FALSE)</f>
        <v>0</v>
      </c>
      <c r="N1171" s="184">
        <f>(SUM($H311:N311)-SUM($H1171:M1171))*VLOOKUP($F1171,DRT,4,FALSE)</f>
        <v>0</v>
      </c>
      <c r="O1171" s="184">
        <f>(SUM($H311:O311)-SUM($H1171:N1171))*VLOOKUP($F1171,DRT,4,FALSE)</f>
        <v>0</v>
      </c>
      <c r="P1171" s="184">
        <f>(SUM($H311:P311)-SUM($H1171:O1171))*VLOOKUP($F1171,DRT,4,FALSE)</f>
        <v>0</v>
      </c>
      <c r="Q1171" s="184">
        <f>(SUM($H311:Q311)-SUM($H1171:P1171))*VLOOKUP($F1171,DRT,4,FALSE)</f>
        <v>0</v>
      </c>
      <c r="R1171" s="184">
        <f>(SUM($H311:R311)-SUM($H1171:Q1171))*VLOOKUP($F1171,DRT,4,FALSE)</f>
        <v>0</v>
      </c>
      <c r="S1171" s="184">
        <f>(SUM($H311:S311)-SUM($H1171:R1171))*VLOOKUP($F1171,DRT,4,FALSE)</f>
        <v>0</v>
      </c>
      <c r="T1171" s="184">
        <f>(SUM($H311:T311)-SUM($H1171:S1171))*VLOOKUP($F1171,DRT,4,FALSE)</f>
        <v>0</v>
      </c>
      <c r="U1171" s="184">
        <f>(SUM($H311:U311)-SUM($H1171:T1171))*VLOOKUP($F1171,DRT,4,FALSE)</f>
        <v>0</v>
      </c>
      <c r="V1171" s="213">
        <f>(SUM($H311:V311)-SUM($H1171:U1171))*VLOOKUP($F1171,DRT,4,FALSE)</f>
        <v>0</v>
      </c>
      <c r="W1171" s="46">
        <f t="shared" ref="W1171:W1172" si="437">G1171-SUM(H1171:V1171)</f>
        <v>0</v>
      </c>
      <c r="Y1171"/>
      <c r="Z1171"/>
    </row>
    <row r="1172" spans="1:26" outlineLevel="1" x14ac:dyDescent="0.2">
      <c r="A1172" s="318"/>
      <c r="B1172" s="25"/>
      <c r="C1172" s="24"/>
      <c r="D1172" s="24"/>
      <c r="E1172" s="64"/>
      <c r="F1172" s="433" t="s">
        <v>492</v>
      </c>
      <c r="G1172" s="188">
        <f>G312</f>
        <v>0</v>
      </c>
      <c r="H1172" s="189">
        <f t="shared" si="436"/>
        <v>0</v>
      </c>
      <c r="I1172" s="184">
        <f t="shared" si="436"/>
        <v>0</v>
      </c>
      <c r="J1172" s="184">
        <f t="shared" si="436"/>
        <v>0</v>
      </c>
      <c r="K1172" s="215">
        <f t="shared" si="436"/>
        <v>0</v>
      </c>
      <c r="L1172" s="189">
        <f>(SUM($H312:L312)-SUM($H1172:K1172))*VLOOKUP($F1172,DRT,4,FALSE)</f>
        <v>0</v>
      </c>
      <c r="M1172" s="184">
        <f>(SUM($H312:M312)-SUM($H1172:L1172))*VLOOKUP($F1172,DRT,4,FALSE)</f>
        <v>0</v>
      </c>
      <c r="N1172" s="184">
        <f>(SUM($H312:N312)-SUM($H1172:M1172))*VLOOKUP($F1172,DRT,4,FALSE)</f>
        <v>0</v>
      </c>
      <c r="O1172" s="184">
        <f>(SUM($H312:O312)-SUM($H1172:N1172))*VLOOKUP($F1172,DRT,4,FALSE)</f>
        <v>0</v>
      </c>
      <c r="P1172" s="184">
        <f>(SUM($H312:P312)-SUM($H1172:O1172))*VLOOKUP($F1172,DRT,4,FALSE)</f>
        <v>0</v>
      </c>
      <c r="Q1172" s="184">
        <f>(SUM($H312:Q312)-SUM($H1172:P1172))*VLOOKUP($F1172,DRT,4,FALSE)</f>
        <v>0</v>
      </c>
      <c r="R1172" s="184">
        <f>(SUM($H312:R312)-SUM($H1172:Q1172))*VLOOKUP($F1172,DRT,4,FALSE)</f>
        <v>0</v>
      </c>
      <c r="S1172" s="184">
        <f>(SUM($H312:S312)-SUM($H1172:R1172))*VLOOKUP($F1172,DRT,4,FALSE)</f>
        <v>0</v>
      </c>
      <c r="T1172" s="184">
        <f>(SUM($H312:T312)-SUM($H1172:S1172))*VLOOKUP($F1172,DRT,4,FALSE)</f>
        <v>0</v>
      </c>
      <c r="U1172" s="184">
        <f>(SUM($H312:U312)-SUM($H1172:T1172))*VLOOKUP($F1172,DRT,4,FALSE)</f>
        <v>0</v>
      </c>
      <c r="V1172" s="213">
        <f>(SUM($H312:V312)-SUM($H1172:U1172))*VLOOKUP($F1172,DRT,4,FALSE)</f>
        <v>0</v>
      </c>
      <c r="W1172" s="46">
        <f t="shared" si="437"/>
        <v>0</v>
      </c>
      <c r="Y1172"/>
      <c r="Z1172"/>
    </row>
    <row r="1173" spans="1:26" outlineLevel="1" x14ac:dyDescent="0.2">
      <c r="A1173" s="318"/>
      <c r="B1173" s="25"/>
      <c r="C1173" s="24"/>
      <c r="D1173" s="24"/>
      <c r="E1173" s="64"/>
      <c r="F1173" s="433" t="s">
        <v>493</v>
      </c>
      <c r="G1173" s="188">
        <f>G313</f>
        <v>0</v>
      </c>
      <c r="H1173" s="178">
        <f t="shared" ref="H1173:V1173" si="438">H313</f>
        <v>0</v>
      </c>
      <c r="I1173" s="182">
        <f t="shared" si="438"/>
        <v>0</v>
      </c>
      <c r="J1173" s="182">
        <f t="shared" si="438"/>
        <v>0</v>
      </c>
      <c r="K1173" s="183">
        <f t="shared" si="438"/>
        <v>0</v>
      </c>
      <c r="L1173" s="189">
        <f t="shared" si="438"/>
        <v>0</v>
      </c>
      <c r="M1173" s="213">
        <f t="shared" si="438"/>
        <v>0</v>
      </c>
      <c r="N1173" s="184">
        <f t="shared" si="438"/>
        <v>0</v>
      </c>
      <c r="O1173" s="184">
        <f t="shared" si="438"/>
        <v>0</v>
      </c>
      <c r="P1173" s="184">
        <f t="shared" si="438"/>
        <v>0</v>
      </c>
      <c r="Q1173" s="184">
        <f t="shared" si="438"/>
        <v>0</v>
      </c>
      <c r="R1173" s="184">
        <f t="shared" si="438"/>
        <v>0</v>
      </c>
      <c r="S1173" s="184">
        <f t="shared" si="438"/>
        <v>0</v>
      </c>
      <c r="T1173" s="184">
        <f t="shared" si="438"/>
        <v>0</v>
      </c>
      <c r="U1173" s="184">
        <f t="shared" si="438"/>
        <v>0</v>
      </c>
      <c r="V1173" s="213">
        <f t="shared" si="438"/>
        <v>0</v>
      </c>
      <c r="W1173" s="46">
        <f t="shared" ref="W1173" si="439">G1173-SUM(H1173:V1173)</f>
        <v>0</v>
      </c>
      <c r="Y1173"/>
      <c r="Z1173"/>
    </row>
    <row r="1174" spans="1:26" x14ac:dyDescent="0.2">
      <c r="A1174" s="318"/>
      <c r="B1174" s="25"/>
      <c r="C1174" s="24"/>
      <c r="D1174" s="24"/>
      <c r="E1174" s="64" t="s">
        <v>495</v>
      </c>
      <c r="F1174" s="24"/>
      <c r="G1174" s="69">
        <f t="shared" ref="G1174:W1174" si="440">SUBTOTAL(9,G1175:G1177)</f>
        <v>0</v>
      </c>
      <c r="H1174" s="66">
        <f t="shared" si="440"/>
        <v>0</v>
      </c>
      <c r="I1174" s="66">
        <f t="shared" si="440"/>
        <v>0</v>
      </c>
      <c r="J1174" s="66">
        <f t="shared" si="440"/>
        <v>0</v>
      </c>
      <c r="K1174" s="67">
        <f t="shared" si="440"/>
        <v>0</v>
      </c>
      <c r="L1174" s="34">
        <f t="shared" si="440"/>
        <v>0</v>
      </c>
      <c r="M1174" s="34">
        <f t="shared" si="440"/>
        <v>0</v>
      </c>
      <c r="N1174" s="34">
        <f t="shared" si="440"/>
        <v>0</v>
      </c>
      <c r="O1174" s="34">
        <f t="shared" si="440"/>
        <v>0</v>
      </c>
      <c r="P1174" s="34">
        <f t="shared" si="440"/>
        <v>0</v>
      </c>
      <c r="Q1174" s="34">
        <f t="shared" si="440"/>
        <v>0</v>
      </c>
      <c r="R1174" s="34">
        <f t="shared" si="440"/>
        <v>0</v>
      </c>
      <c r="S1174" s="34">
        <f t="shared" si="440"/>
        <v>0</v>
      </c>
      <c r="T1174" s="34">
        <f t="shared" si="440"/>
        <v>0</v>
      </c>
      <c r="U1174" s="34">
        <f t="shared" si="440"/>
        <v>0</v>
      </c>
      <c r="V1174" s="34">
        <f t="shared" si="440"/>
        <v>0</v>
      </c>
      <c r="W1174" s="49">
        <f t="shared" si="440"/>
        <v>0</v>
      </c>
      <c r="Y1174"/>
      <c r="Z1174"/>
    </row>
    <row r="1175" spans="1:26" outlineLevel="1" x14ac:dyDescent="0.2">
      <c r="A1175" s="318"/>
      <c r="B1175" s="25"/>
      <c r="C1175" s="24"/>
      <c r="D1175" s="24"/>
      <c r="E1175" s="64"/>
      <c r="F1175" s="187" t="s">
        <v>488</v>
      </c>
      <c r="G1175" s="188">
        <f>G315</f>
        <v>0</v>
      </c>
      <c r="H1175" s="189">
        <f t="shared" ref="H1175:K1176" si="441">IF(H315="",0,H315*VLOOKUP($F1175,DRT,3,FALSE))</f>
        <v>0</v>
      </c>
      <c r="I1175" s="184">
        <f t="shared" si="441"/>
        <v>0</v>
      </c>
      <c r="J1175" s="184">
        <f t="shared" si="441"/>
        <v>0</v>
      </c>
      <c r="K1175" s="215">
        <f t="shared" si="441"/>
        <v>0</v>
      </c>
      <c r="L1175" s="189">
        <f>(SUM($H315:L315)-SUM($H1175:K1175))*VLOOKUP($F1175,DRT,4,FALSE)</f>
        <v>0</v>
      </c>
      <c r="M1175" s="184">
        <f>(SUM($H315:M315)-SUM($H1175:L1175))*VLOOKUP($F1175,DRT,4,FALSE)</f>
        <v>0</v>
      </c>
      <c r="N1175" s="184">
        <f>(SUM($H315:N315)-SUM($H1175:M1175))*VLOOKUP($F1175,DRT,4,FALSE)</f>
        <v>0</v>
      </c>
      <c r="O1175" s="184">
        <f>(SUM($H315:O315)-SUM($H1175:N1175))*VLOOKUP($F1175,DRT,4,FALSE)</f>
        <v>0</v>
      </c>
      <c r="P1175" s="184">
        <f>(SUM($H315:P315)-SUM($H1175:O1175))*VLOOKUP($F1175,DRT,4,FALSE)</f>
        <v>0</v>
      </c>
      <c r="Q1175" s="184">
        <f>(SUM($H315:Q315)-SUM($H1175:P1175))*VLOOKUP($F1175,DRT,4,FALSE)</f>
        <v>0</v>
      </c>
      <c r="R1175" s="184">
        <f>(SUM($H315:R315)-SUM($H1175:Q1175))*VLOOKUP($F1175,DRT,4,FALSE)</f>
        <v>0</v>
      </c>
      <c r="S1175" s="184">
        <f>(SUM($H315:S315)-SUM($H1175:R1175))*VLOOKUP($F1175,DRT,4,FALSE)</f>
        <v>0</v>
      </c>
      <c r="T1175" s="184">
        <f>(SUM($H315:T315)-SUM($H1175:S1175))*VLOOKUP($F1175,DRT,4,FALSE)</f>
        <v>0</v>
      </c>
      <c r="U1175" s="184">
        <f>(SUM($H315:U315)-SUM($H1175:T1175))*VLOOKUP($F1175,DRT,4,FALSE)</f>
        <v>0</v>
      </c>
      <c r="V1175" s="213">
        <f>(SUM($H315:V315)-SUM($H1175:U1175))*VLOOKUP($F1175,DRT,4,FALSE)</f>
        <v>0</v>
      </c>
      <c r="W1175" s="46">
        <f>G1175-SUM(H1175:V1175)</f>
        <v>0</v>
      </c>
      <c r="Y1175"/>
      <c r="Z1175"/>
    </row>
    <row r="1176" spans="1:26" ht="12.75" customHeight="1" outlineLevel="1" x14ac:dyDescent="0.2">
      <c r="A1176" s="318"/>
      <c r="B1176" s="256"/>
      <c r="C1176" s="257"/>
      <c r="D1176" s="257"/>
      <c r="E1176" s="257"/>
      <c r="F1176" s="176" t="s">
        <v>489</v>
      </c>
      <c r="G1176" s="226">
        <f>G316</f>
        <v>0</v>
      </c>
      <c r="H1176" s="189">
        <f t="shared" si="441"/>
        <v>0</v>
      </c>
      <c r="I1176" s="189">
        <f t="shared" si="441"/>
        <v>0</v>
      </c>
      <c r="J1176" s="189">
        <f t="shared" si="441"/>
        <v>0</v>
      </c>
      <c r="K1176" s="215">
        <f t="shared" si="441"/>
        <v>0</v>
      </c>
      <c r="L1176" s="189">
        <f>(SUM($H316:L316)-SUM($H1176:K1176))*VLOOKUP($F1176,DRT,4,FALSE)</f>
        <v>0</v>
      </c>
      <c r="M1176" s="189">
        <f>(SUM($H316:M316)-SUM($H1176:L1176))*VLOOKUP($F1176,DRT,4,FALSE)</f>
        <v>0</v>
      </c>
      <c r="N1176" s="189">
        <f>(SUM($H316:N316)-SUM($H1176:M1176))*VLOOKUP($F1176,DRT,4,FALSE)</f>
        <v>0</v>
      </c>
      <c r="O1176" s="189">
        <f>(SUM($H316:O316)-SUM($H1176:N1176))*VLOOKUP($F1176,DRT,4,FALSE)</f>
        <v>0</v>
      </c>
      <c r="P1176" s="189">
        <f>(SUM($H316:P316)-SUM($H1176:O1176))*VLOOKUP($F1176,DRT,4,FALSE)</f>
        <v>0</v>
      </c>
      <c r="Q1176" s="189">
        <f>(SUM($H316:Q316)-SUM($H1176:P1176))*VLOOKUP($F1176,DRT,4,FALSE)</f>
        <v>0</v>
      </c>
      <c r="R1176" s="189">
        <f>(SUM($H316:R316)-SUM($H1176:Q1176))*VLOOKUP($F1176,DRT,4,FALSE)</f>
        <v>0</v>
      </c>
      <c r="S1176" s="189">
        <f>(SUM($H316:S316)-SUM($H1176:R1176))*VLOOKUP($F1176,DRT,4,FALSE)</f>
        <v>0</v>
      </c>
      <c r="T1176" s="189">
        <f>(SUM($H316:T316)-SUM($H1176:S1176))*VLOOKUP($F1176,DRT,4,FALSE)</f>
        <v>0</v>
      </c>
      <c r="U1176" s="189">
        <f>(SUM($H316:U316)-SUM($H1176:T1176))*VLOOKUP($F1176,DRT,4,FALSE)</f>
        <v>0</v>
      </c>
      <c r="V1176" s="189">
        <f>(SUM($H316:V316)-SUM($H1176:U1176))*VLOOKUP($F1176,DRT,4,FALSE)</f>
        <v>0</v>
      </c>
      <c r="W1176" s="46">
        <f>G1176-SUM(H1176:V1176)</f>
        <v>0</v>
      </c>
      <c r="Y1176"/>
      <c r="Z1176"/>
    </row>
    <row r="1177" spans="1:26" ht="12.75" customHeight="1" outlineLevel="1" x14ac:dyDescent="0.2">
      <c r="A1177" s="318"/>
      <c r="B1177" s="256"/>
      <c r="C1177" s="257"/>
      <c r="D1177" s="257"/>
      <c r="E1177" s="257"/>
      <c r="F1177" s="176" t="s">
        <v>464</v>
      </c>
      <c r="G1177" s="226">
        <f>G317</f>
        <v>0</v>
      </c>
      <c r="H1177" s="223">
        <f t="shared" ref="H1177:V1177" si="442">H317</f>
        <v>0</v>
      </c>
      <c r="I1177" s="224">
        <f t="shared" si="442"/>
        <v>0</v>
      </c>
      <c r="J1177" s="224">
        <f t="shared" si="442"/>
        <v>0</v>
      </c>
      <c r="K1177" s="215">
        <f t="shared" si="442"/>
        <v>0</v>
      </c>
      <c r="L1177" s="223">
        <f t="shared" si="442"/>
        <v>0</v>
      </c>
      <c r="M1177" s="224">
        <f t="shared" si="442"/>
        <v>0</v>
      </c>
      <c r="N1177" s="184">
        <f t="shared" si="442"/>
        <v>0</v>
      </c>
      <c r="O1177" s="224">
        <f t="shared" si="442"/>
        <v>0</v>
      </c>
      <c r="P1177" s="224">
        <f t="shared" si="442"/>
        <v>0</v>
      </c>
      <c r="Q1177" s="224">
        <f t="shared" si="442"/>
        <v>0</v>
      </c>
      <c r="R1177" s="184">
        <f t="shared" si="442"/>
        <v>0</v>
      </c>
      <c r="S1177" s="224">
        <f t="shared" si="442"/>
        <v>0</v>
      </c>
      <c r="T1177" s="224">
        <f t="shared" si="442"/>
        <v>0</v>
      </c>
      <c r="U1177" s="224">
        <f t="shared" si="442"/>
        <v>0</v>
      </c>
      <c r="V1177" s="225">
        <f t="shared" si="442"/>
        <v>0</v>
      </c>
      <c r="W1177" s="46">
        <f t="shared" ref="W1177" si="443">G1177-SUM(H1177:V1177)</f>
        <v>0</v>
      </c>
      <c r="Y1177"/>
      <c r="Z1177"/>
    </row>
    <row r="1178" spans="1:26" x14ac:dyDescent="0.2">
      <c r="A1178" s="318"/>
      <c r="B1178" s="25"/>
      <c r="C1178" s="24"/>
      <c r="D1178" s="23" t="s">
        <v>203</v>
      </c>
      <c r="E1178" s="64"/>
      <c r="F1178" s="64"/>
      <c r="G1178" s="69"/>
      <c r="H1178" s="70"/>
      <c r="I1178" s="66"/>
      <c r="J1178" s="66"/>
      <c r="K1178" s="67"/>
      <c r="L1178" s="34"/>
      <c r="M1178" s="34"/>
      <c r="N1178" s="34"/>
      <c r="O1178" s="34"/>
      <c r="P1178" s="34"/>
      <c r="Q1178" s="34"/>
      <c r="R1178" s="34"/>
      <c r="S1178" s="34"/>
      <c r="T1178" s="34"/>
      <c r="U1178" s="34"/>
      <c r="V1178" s="34"/>
      <c r="W1178" s="33"/>
      <c r="Y1178"/>
      <c r="Z1178"/>
    </row>
    <row r="1179" spans="1:26" outlineLevel="1" x14ac:dyDescent="0.2">
      <c r="A1179" s="318"/>
      <c r="B1179" s="71"/>
      <c r="C1179" s="23"/>
      <c r="D1179" s="23"/>
      <c r="E1179" s="24" t="s">
        <v>142</v>
      </c>
      <c r="F1179" s="24"/>
      <c r="G1179" s="69">
        <f>SUBTOTAL(9,G1180:G1182)</f>
        <v>0</v>
      </c>
      <c r="H1179" s="70">
        <f t="shared" ref="H1179:W1179" si="444">SUBTOTAL(9,H1180:H1182)</f>
        <v>0</v>
      </c>
      <c r="I1179" s="66">
        <f t="shared" si="444"/>
        <v>0</v>
      </c>
      <c r="J1179" s="66">
        <f t="shared" si="444"/>
        <v>0</v>
      </c>
      <c r="K1179" s="67">
        <f t="shared" si="444"/>
        <v>0</v>
      </c>
      <c r="L1179" s="34">
        <f t="shared" si="444"/>
        <v>0</v>
      </c>
      <c r="M1179" s="34">
        <f t="shared" si="444"/>
        <v>0</v>
      </c>
      <c r="N1179" s="34">
        <f t="shared" si="444"/>
        <v>0</v>
      </c>
      <c r="O1179" s="34">
        <f t="shared" si="444"/>
        <v>0</v>
      </c>
      <c r="P1179" s="34">
        <f t="shared" si="444"/>
        <v>0</v>
      </c>
      <c r="Q1179" s="34">
        <f t="shared" si="444"/>
        <v>0</v>
      </c>
      <c r="R1179" s="34">
        <f t="shared" si="444"/>
        <v>0</v>
      </c>
      <c r="S1179" s="34">
        <f t="shared" si="444"/>
        <v>0</v>
      </c>
      <c r="T1179" s="34">
        <f t="shared" si="444"/>
        <v>0</v>
      </c>
      <c r="U1179" s="34">
        <f t="shared" si="444"/>
        <v>0</v>
      </c>
      <c r="V1179" s="34">
        <f t="shared" si="444"/>
        <v>0</v>
      </c>
      <c r="W1179" s="33">
        <f t="shared" si="444"/>
        <v>0</v>
      </c>
      <c r="Y1179"/>
      <c r="Z1179"/>
    </row>
    <row r="1180" spans="1:26" outlineLevel="1" x14ac:dyDescent="0.2">
      <c r="A1180" s="318"/>
      <c r="B1180" s="71"/>
      <c r="C1180" s="23"/>
      <c r="D1180" s="23"/>
      <c r="E1180" s="24"/>
      <c r="F1180" s="176" t="s">
        <v>129</v>
      </c>
      <c r="G1180" s="188">
        <f>G320</f>
        <v>0</v>
      </c>
      <c r="H1180" s="189">
        <f t="shared" ref="H1180:K1182" si="445">IF(H320="",0,H320*VLOOKUP($F1180,DRT,3,FALSE))</f>
        <v>0</v>
      </c>
      <c r="I1180" s="189">
        <f t="shared" si="445"/>
        <v>0</v>
      </c>
      <c r="J1180" s="189">
        <f t="shared" si="445"/>
        <v>0</v>
      </c>
      <c r="K1180" s="215">
        <f t="shared" si="445"/>
        <v>0</v>
      </c>
      <c r="L1180" s="189">
        <f>(SUM($H320:$K320)-SUM($H1180:K1180))*VLOOKUP($F1180,DRT,4,FALSE)</f>
        <v>0</v>
      </c>
      <c r="M1180" s="189">
        <f>(SUM($H320:$K320)-SUM($H1180:L1180))*VLOOKUP($F1180,DRT,4,FALSE)</f>
        <v>0</v>
      </c>
      <c r="N1180" s="189">
        <f>(SUM($H320:$K320)-SUM($H1180:M1180))*VLOOKUP($F1180,DRT,4,FALSE)</f>
        <v>0</v>
      </c>
      <c r="O1180" s="189">
        <f>(SUM($H320:$K320)-SUM($H1180:N1180))*VLOOKUP($F1180,DRT,4,FALSE)</f>
        <v>0</v>
      </c>
      <c r="P1180" s="189">
        <f>(SUM($H320:$K320)-SUM($H1180:O1180))*VLOOKUP($F1180,DRT,4,FALSE)</f>
        <v>0</v>
      </c>
      <c r="Q1180" s="189">
        <f>(SUM($H320:$K320)-SUM($H1180:P1180))*VLOOKUP($F1180,DRT,4,FALSE)</f>
        <v>0</v>
      </c>
      <c r="R1180" s="189">
        <f>(SUM($H320:$K320)-SUM($H1180:Q1180))*VLOOKUP($F1180,DRT,4,FALSE)</f>
        <v>0</v>
      </c>
      <c r="S1180" s="189">
        <f>(SUM($H320:$K320)-SUM($H1180:R1180))*VLOOKUP($F1180,DRT,4,FALSE)</f>
        <v>0</v>
      </c>
      <c r="T1180" s="189">
        <f>(SUM($H320:$K320)-SUM($H1180:S1180))*VLOOKUP($F1180,DRT,4,FALSE)</f>
        <v>0</v>
      </c>
      <c r="U1180" s="189">
        <f>(SUM($H320:$K320)-SUM($H1180:T1180))*VLOOKUP($F1180,DRT,4,FALSE)</f>
        <v>0</v>
      </c>
      <c r="V1180" s="215">
        <f>(SUM($H320:$K320)-SUM($H1180:U1180))*VLOOKUP($F1180,DRT,4,FALSE)</f>
        <v>0</v>
      </c>
      <c r="W1180" s="46">
        <f>G1180-SUM(H1180:V1180)</f>
        <v>0</v>
      </c>
      <c r="Y1180"/>
      <c r="Z1180"/>
    </row>
    <row r="1181" spans="1:26" outlineLevel="1" x14ac:dyDescent="0.2">
      <c r="A1181" s="318"/>
      <c r="B1181" s="71"/>
      <c r="C1181" s="23"/>
      <c r="D1181" s="23"/>
      <c r="E1181" s="24"/>
      <c r="F1181" s="176" t="s">
        <v>130</v>
      </c>
      <c r="G1181" s="188">
        <f>G321</f>
        <v>0</v>
      </c>
      <c r="H1181" s="189">
        <f t="shared" si="445"/>
        <v>0</v>
      </c>
      <c r="I1181" s="184">
        <f t="shared" si="445"/>
        <v>0</v>
      </c>
      <c r="J1181" s="184">
        <f t="shared" si="445"/>
        <v>0</v>
      </c>
      <c r="K1181" s="215">
        <f t="shared" si="445"/>
        <v>0</v>
      </c>
      <c r="L1181" s="181">
        <f>IF(L321="",0,L321*VLOOKUP($F1181,DRT,4,FALSE))</f>
        <v>0</v>
      </c>
      <c r="M1181" s="213">
        <f>(SUM($H321:$K321)-SUM($H1181:$K1181))*VLOOKUP($F1181,DRT,4,FALSE)</f>
        <v>0</v>
      </c>
      <c r="N1181" s="184">
        <f>(N($L321)-$L1181)*VLOOKUP($F1181,DRT,4,FALSE)</f>
        <v>0</v>
      </c>
      <c r="O1181" s="189">
        <f>(SUM($H321:$K321)-SUM($H1181:$K1181)-$M1181)*VLOOKUP($F1181,DRT,4,FALSE)</f>
        <v>0</v>
      </c>
      <c r="P1181" s="184">
        <f>(N($L321)-$L1181-$N1181)*VLOOKUP($F1181,DRT,4,FALSE)</f>
        <v>0</v>
      </c>
      <c r="Q1181" s="213">
        <f>(SUM($H321:$K321)-SUM($H1181:$K1181)-$M1181-$O1181)*VLOOKUP($F1181,DRT,4,FALSE)</f>
        <v>0</v>
      </c>
      <c r="R1181" s="184">
        <f>(N($L321)-$L1181-$N1181-$P1181)*VLOOKUP($F1181,DRT,4,FALSE)</f>
        <v>0</v>
      </c>
      <c r="S1181" s="184">
        <f>(SUM($H321:$K321)-SUM($H1181:$K1181)-$M1181-$O1181-$Q1181)*VLOOKUP($F1181,DRT,4,FALSE)</f>
        <v>0</v>
      </c>
      <c r="T1181" s="189">
        <f>(N($L321)-$L1181-$N1181-$P1181-$R1181)*VLOOKUP($F1181,DRT,4,FALSE)</f>
        <v>0</v>
      </c>
      <c r="U1181" s="184">
        <f>(SUM($H321:$K321)-SUM($H1181:$K1181)-$M1181-$O1181-$Q1181-$S1181)*VLOOKUP($F1181,DRT,4,FALSE)</f>
        <v>0</v>
      </c>
      <c r="V1181" s="213">
        <f>(N($L321)-$L1181-$N1181-$P1181-$R1181-$T1181)*VLOOKUP($F1181,DRT,4,FALSE)</f>
        <v>0</v>
      </c>
      <c r="W1181" s="46">
        <f>G1181-SUM(H1181:V1181)</f>
        <v>0</v>
      </c>
      <c r="Y1181"/>
      <c r="Z1181"/>
    </row>
    <row r="1182" spans="1:26" x14ac:dyDescent="0.2">
      <c r="A1182" s="318"/>
      <c r="B1182" s="71"/>
      <c r="C1182" s="23"/>
      <c r="D1182" s="23"/>
      <c r="E1182" s="24"/>
      <c r="F1182" s="176" t="s">
        <v>131</v>
      </c>
      <c r="G1182" s="188">
        <f>G322</f>
        <v>0</v>
      </c>
      <c r="H1182" s="189">
        <f t="shared" si="445"/>
        <v>0</v>
      </c>
      <c r="I1182" s="184">
        <f t="shared" si="445"/>
        <v>0</v>
      </c>
      <c r="J1182" s="184">
        <f t="shared" si="445"/>
        <v>0</v>
      </c>
      <c r="K1182" s="215">
        <f t="shared" si="445"/>
        <v>0</v>
      </c>
      <c r="L1182" s="181">
        <f>IF(L322="",0,L322*VLOOKUP($F1182,DRT,4,FALSE))</f>
        <v>0</v>
      </c>
      <c r="M1182" s="192">
        <f>IF(M322="",0,M322*VLOOKUP($F1182,DRT,4,FALSE))</f>
        <v>0</v>
      </c>
      <c r="N1182" s="184">
        <f>(SUM($H322:$K322)-SUM($H1182:$K1182))*VLOOKUP($F1182,DRT,4,FALSE)</f>
        <v>0</v>
      </c>
      <c r="O1182" s="189">
        <f>($L322-$L1182)*VLOOKUP($F1182,DRT,4,FALSE)</f>
        <v>0</v>
      </c>
      <c r="P1182" s="184">
        <f>($M322-$M1182)*VLOOKUP($F1182,DRT,4,FALSE)</f>
        <v>0</v>
      </c>
      <c r="Q1182" s="213">
        <f>(SUM($H322:$K322)-SUM($H1182:$K1182)-N1182)*VLOOKUP($F1182,DRT,4,FALSE)</f>
        <v>0</v>
      </c>
      <c r="R1182" s="184">
        <f>($L322-$L1182-$O1182)*VLOOKUP($F1182,DRT,4,FALSE)</f>
        <v>0</v>
      </c>
      <c r="S1182" s="184">
        <f>($M322-$M1182-$P1182)*VLOOKUP($F1182,DRT,4,FALSE)</f>
        <v>0</v>
      </c>
      <c r="T1182" s="189">
        <f>(SUM($H322:$K322)-SUM($H1182:$K1182)-$N1182-$Q1182)*VLOOKUP($F1182,DRT,4,FALSE)</f>
        <v>0</v>
      </c>
      <c r="U1182" s="184">
        <f>($L322-$L1182-$O1182-$R1182)*VLOOKUP($F1182,DRT,4,FALSE)</f>
        <v>0</v>
      </c>
      <c r="V1182" s="213">
        <f>($M322-$M1182-$P1182-$S1182)*VLOOKUP($F1182,DRT,4,FALSE)</f>
        <v>0</v>
      </c>
      <c r="W1182" s="46">
        <f>G1182-SUM(H1182:V1182)</f>
        <v>0</v>
      </c>
      <c r="Y1182"/>
      <c r="Z1182"/>
    </row>
    <row r="1183" spans="1:26" x14ac:dyDescent="0.2">
      <c r="A1183" s="318"/>
      <c r="B1183" s="71"/>
      <c r="C1183" s="23"/>
      <c r="D1183" s="23"/>
      <c r="E1183" s="24" t="s">
        <v>393</v>
      </c>
      <c r="F1183" s="24"/>
      <c r="G1183" s="69">
        <f>SUBTOTAL(9,G1184:G1185)</f>
        <v>0</v>
      </c>
      <c r="H1183" s="70">
        <f t="shared" ref="H1183:W1183" si="446">SUBTOTAL(9,H1184:H1185)</f>
        <v>0</v>
      </c>
      <c r="I1183" s="66">
        <f t="shared" si="446"/>
        <v>0</v>
      </c>
      <c r="J1183" s="66">
        <f t="shared" si="446"/>
        <v>0</v>
      </c>
      <c r="K1183" s="67">
        <f t="shared" si="446"/>
        <v>0</v>
      </c>
      <c r="L1183" s="34">
        <f t="shared" si="446"/>
        <v>0</v>
      </c>
      <c r="M1183" s="34">
        <f t="shared" si="446"/>
        <v>0</v>
      </c>
      <c r="N1183" s="34">
        <f t="shared" si="446"/>
        <v>0</v>
      </c>
      <c r="O1183" s="34">
        <f t="shared" si="446"/>
        <v>0</v>
      </c>
      <c r="P1183" s="34">
        <f t="shared" si="446"/>
        <v>0</v>
      </c>
      <c r="Q1183" s="34">
        <f t="shared" si="446"/>
        <v>0</v>
      </c>
      <c r="R1183" s="34">
        <f t="shared" si="446"/>
        <v>0</v>
      </c>
      <c r="S1183" s="34">
        <f t="shared" si="446"/>
        <v>0</v>
      </c>
      <c r="T1183" s="34">
        <f t="shared" si="446"/>
        <v>0</v>
      </c>
      <c r="U1183" s="34">
        <f t="shared" si="446"/>
        <v>0</v>
      </c>
      <c r="V1183" s="34">
        <f t="shared" si="446"/>
        <v>0</v>
      </c>
      <c r="W1183" s="33">
        <f t="shared" si="446"/>
        <v>0</v>
      </c>
      <c r="Y1183"/>
      <c r="Z1183"/>
    </row>
    <row r="1184" spans="1:26" x14ac:dyDescent="0.2">
      <c r="A1184" s="318"/>
      <c r="B1184" s="25"/>
      <c r="C1184" s="24"/>
      <c r="D1184" s="23"/>
      <c r="E1184" s="64"/>
      <c r="F1184" s="187" t="s">
        <v>201</v>
      </c>
      <c r="G1184" s="188">
        <f t="shared" ref="G1184:V1184" si="447">G324</f>
        <v>0</v>
      </c>
      <c r="H1184" s="189">
        <f t="shared" si="447"/>
        <v>0</v>
      </c>
      <c r="I1184" s="189">
        <f t="shared" si="447"/>
        <v>0</v>
      </c>
      <c r="J1184" s="45">
        <f t="shared" si="447"/>
        <v>0</v>
      </c>
      <c r="K1184" s="215">
        <f t="shared" si="447"/>
        <v>0</v>
      </c>
      <c r="L1184" s="189">
        <f t="shared" si="447"/>
        <v>0</v>
      </c>
      <c r="M1184" s="45">
        <f t="shared" si="447"/>
        <v>0</v>
      </c>
      <c r="N1184" s="184">
        <f t="shared" si="447"/>
        <v>0</v>
      </c>
      <c r="O1184" s="189">
        <f t="shared" si="447"/>
        <v>0</v>
      </c>
      <c r="P1184" s="189">
        <f t="shared" si="447"/>
        <v>0</v>
      </c>
      <c r="Q1184" s="45">
        <f t="shared" si="447"/>
        <v>0</v>
      </c>
      <c r="R1184" s="184">
        <f t="shared" si="447"/>
        <v>0</v>
      </c>
      <c r="S1184" s="189">
        <f t="shared" si="447"/>
        <v>0</v>
      </c>
      <c r="T1184" s="189">
        <f t="shared" si="447"/>
        <v>0</v>
      </c>
      <c r="U1184" s="189">
        <f t="shared" si="447"/>
        <v>0</v>
      </c>
      <c r="V1184" s="45">
        <f t="shared" si="447"/>
        <v>0</v>
      </c>
      <c r="W1184" s="46">
        <f>G1184-SUM(H1184:V1184)</f>
        <v>0</v>
      </c>
      <c r="Y1184"/>
      <c r="Z1184"/>
    </row>
    <row r="1185" spans="1:26" outlineLevel="1" x14ac:dyDescent="0.2">
      <c r="A1185" s="318"/>
      <c r="B1185" s="25"/>
      <c r="C1185" s="24"/>
      <c r="D1185" s="23"/>
      <c r="E1185" s="64"/>
      <c r="F1185" s="187" t="s">
        <v>314</v>
      </c>
      <c r="G1185" s="188">
        <f t="shared" ref="G1185:V1185" si="448">G325</f>
        <v>0</v>
      </c>
      <c r="H1185" s="189">
        <f t="shared" si="448"/>
        <v>0</v>
      </c>
      <c r="I1185" s="189">
        <f t="shared" si="448"/>
        <v>0</v>
      </c>
      <c r="J1185" s="45">
        <f t="shared" si="448"/>
        <v>0</v>
      </c>
      <c r="K1185" s="215">
        <f t="shared" si="448"/>
        <v>0</v>
      </c>
      <c r="L1185" s="189">
        <f t="shared" si="448"/>
        <v>0</v>
      </c>
      <c r="M1185" s="45">
        <f t="shared" si="448"/>
        <v>0</v>
      </c>
      <c r="N1185" s="184">
        <f t="shared" si="448"/>
        <v>0</v>
      </c>
      <c r="O1185" s="189">
        <f t="shared" si="448"/>
        <v>0</v>
      </c>
      <c r="P1185" s="189">
        <f t="shared" si="448"/>
        <v>0</v>
      </c>
      <c r="Q1185" s="45">
        <f t="shared" si="448"/>
        <v>0</v>
      </c>
      <c r="R1185" s="184">
        <f t="shared" si="448"/>
        <v>0</v>
      </c>
      <c r="S1185" s="189">
        <f t="shared" si="448"/>
        <v>0</v>
      </c>
      <c r="T1185" s="189">
        <f t="shared" si="448"/>
        <v>0</v>
      </c>
      <c r="U1185" s="189">
        <f t="shared" si="448"/>
        <v>0</v>
      </c>
      <c r="V1185" s="45">
        <f t="shared" si="448"/>
        <v>0</v>
      </c>
      <c r="W1185" s="46">
        <f>G1185-SUM(H1185:V1185)</f>
        <v>0</v>
      </c>
      <c r="Y1185"/>
      <c r="Z1185"/>
    </row>
    <row r="1186" spans="1:26" outlineLevel="1" x14ac:dyDescent="0.2">
      <c r="A1186" s="318"/>
      <c r="B1186" s="71"/>
      <c r="C1186" s="23" t="s">
        <v>126</v>
      </c>
      <c r="D1186" s="64"/>
      <c r="E1186" s="24"/>
      <c r="F1186" s="24"/>
      <c r="G1186" s="75"/>
      <c r="H1186" s="42"/>
      <c r="I1186" s="42"/>
      <c r="J1186" s="42"/>
      <c r="K1186" s="44"/>
      <c r="L1186" s="42"/>
      <c r="M1186" s="42"/>
      <c r="N1186" s="42"/>
      <c r="O1186" s="42"/>
      <c r="P1186" s="42"/>
      <c r="Q1186" s="42"/>
      <c r="R1186" s="42"/>
      <c r="S1186" s="42"/>
      <c r="T1186" s="42"/>
      <c r="U1186" s="42"/>
      <c r="V1186" s="42"/>
      <c r="W1186" s="49"/>
      <c r="Y1186"/>
      <c r="Z1186"/>
    </row>
    <row r="1187" spans="1:26" outlineLevel="1" x14ac:dyDescent="0.2">
      <c r="A1187" s="318"/>
      <c r="B1187" s="71"/>
      <c r="C1187" s="23"/>
      <c r="D1187" s="23" t="s">
        <v>127</v>
      </c>
      <c r="E1187" s="24"/>
      <c r="F1187" s="24"/>
      <c r="G1187" s="75">
        <f>SUBTOTAL(9,G1188:G1193)</f>
        <v>0</v>
      </c>
      <c r="H1187" s="42">
        <f t="shared" ref="H1187:W1187" si="449">SUBTOTAL(9,H1188:H1193)</f>
        <v>0</v>
      </c>
      <c r="I1187" s="42">
        <f t="shared" si="449"/>
        <v>0</v>
      </c>
      <c r="J1187" s="42">
        <f t="shared" si="449"/>
        <v>0</v>
      </c>
      <c r="K1187" s="44">
        <f t="shared" si="449"/>
        <v>0</v>
      </c>
      <c r="L1187" s="42">
        <f t="shared" si="449"/>
        <v>0</v>
      </c>
      <c r="M1187" s="42">
        <f t="shared" si="449"/>
        <v>0</v>
      </c>
      <c r="N1187" s="42">
        <f t="shared" si="449"/>
        <v>0</v>
      </c>
      <c r="O1187" s="42">
        <f t="shared" si="449"/>
        <v>0</v>
      </c>
      <c r="P1187" s="42">
        <f t="shared" si="449"/>
        <v>0</v>
      </c>
      <c r="Q1187" s="42">
        <f t="shared" si="449"/>
        <v>0</v>
      </c>
      <c r="R1187" s="42">
        <f t="shared" si="449"/>
        <v>0</v>
      </c>
      <c r="S1187" s="42">
        <f t="shared" si="449"/>
        <v>0</v>
      </c>
      <c r="T1187" s="42">
        <f t="shared" si="449"/>
        <v>0</v>
      </c>
      <c r="U1187" s="42">
        <f t="shared" si="449"/>
        <v>0</v>
      </c>
      <c r="V1187" s="42">
        <f t="shared" si="449"/>
        <v>0</v>
      </c>
      <c r="W1187" s="49">
        <f t="shared" si="449"/>
        <v>0</v>
      </c>
      <c r="Y1187"/>
      <c r="Z1187"/>
    </row>
    <row r="1188" spans="1:26" x14ac:dyDescent="0.2">
      <c r="A1188" s="318"/>
      <c r="B1188" s="25"/>
      <c r="C1188" s="24"/>
      <c r="D1188" s="23"/>
      <c r="E1188" s="64"/>
      <c r="F1188" s="187" t="s">
        <v>128</v>
      </c>
      <c r="G1188" s="188">
        <f t="shared" ref="G1188:W1188" si="450">G328</f>
        <v>0</v>
      </c>
      <c r="H1188" s="189">
        <f t="shared" si="450"/>
        <v>0</v>
      </c>
      <c r="I1188" s="189">
        <f t="shared" si="450"/>
        <v>0</v>
      </c>
      <c r="J1188" s="45">
        <f t="shared" si="450"/>
        <v>0</v>
      </c>
      <c r="K1188" s="215">
        <f t="shared" si="450"/>
        <v>0</v>
      </c>
      <c r="L1188" s="189">
        <f t="shared" si="450"/>
        <v>0</v>
      </c>
      <c r="M1188" s="45">
        <f t="shared" si="450"/>
        <v>0</v>
      </c>
      <c r="N1188" s="184">
        <f t="shared" si="450"/>
        <v>0</v>
      </c>
      <c r="O1188" s="189">
        <f t="shared" si="450"/>
        <v>0</v>
      </c>
      <c r="P1188" s="189">
        <f t="shared" si="450"/>
        <v>0</v>
      </c>
      <c r="Q1188" s="45">
        <f t="shared" si="450"/>
        <v>0</v>
      </c>
      <c r="R1188" s="184">
        <f t="shared" si="450"/>
        <v>0</v>
      </c>
      <c r="S1188" s="189">
        <f t="shared" si="450"/>
        <v>0</v>
      </c>
      <c r="T1188" s="189">
        <f t="shared" si="450"/>
        <v>0</v>
      </c>
      <c r="U1188" s="189">
        <f t="shared" si="450"/>
        <v>0</v>
      </c>
      <c r="V1188" s="45">
        <f t="shared" si="450"/>
        <v>0</v>
      </c>
      <c r="W1188" s="46">
        <f t="shared" si="450"/>
        <v>0</v>
      </c>
      <c r="Y1188"/>
      <c r="Z1188"/>
    </row>
    <row r="1189" spans="1:26" outlineLevel="1" x14ac:dyDescent="0.2">
      <c r="A1189" s="318"/>
      <c r="B1189" s="71"/>
      <c r="C1189" s="24"/>
      <c r="D1189" s="24"/>
      <c r="E1189" s="64"/>
      <c r="F1189" s="176" t="s">
        <v>132</v>
      </c>
      <c r="G1189" s="188">
        <f t="shared" ref="G1189:V1189" si="451">G329</f>
        <v>0</v>
      </c>
      <c r="H1189" s="189">
        <f t="shared" si="451"/>
        <v>0</v>
      </c>
      <c r="I1189" s="184">
        <f t="shared" si="451"/>
        <v>0</v>
      </c>
      <c r="J1189" s="184">
        <f t="shared" si="451"/>
        <v>0</v>
      </c>
      <c r="K1189" s="215">
        <f t="shared" si="451"/>
        <v>0</v>
      </c>
      <c r="L1189" s="214">
        <f t="shared" si="451"/>
        <v>0</v>
      </c>
      <c r="M1189" s="184">
        <f t="shared" si="451"/>
        <v>0</v>
      </c>
      <c r="N1189" s="184">
        <f t="shared" si="451"/>
        <v>0</v>
      </c>
      <c r="O1189" s="184">
        <f t="shared" si="451"/>
        <v>0</v>
      </c>
      <c r="P1189" s="184">
        <f t="shared" si="451"/>
        <v>0</v>
      </c>
      <c r="Q1189" s="213">
        <f t="shared" si="451"/>
        <v>0</v>
      </c>
      <c r="R1189" s="184">
        <f t="shared" si="451"/>
        <v>0</v>
      </c>
      <c r="S1189" s="184">
        <f t="shared" si="451"/>
        <v>0</v>
      </c>
      <c r="T1189" s="189">
        <f t="shared" si="451"/>
        <v>0</v>
      </c>
      <c r="U1189" s="184">
        <f t="shared" si="451"/>
        <v>0</v>
      </c>
      <c r="V1189" s="213">
        <f t="shared" si="451"/>
        <v>0</v>
      </c>
      <c r="W1189" s="46">
        <f>G1189-SUM(H1189:V1189)</f>
        <v>0</v>
      </c>
      <c r="Y1189"/>
      <c r="Z1189"/>
    </row>
    <row r="1190" spans="1:26" outlineLevel="1" x14ac:dyDescent="0.2">
      <c r="A1190" s="318"/>
      <c r="B1190" s="71"/>
      <c r="C1190" s="24"/>
      <c r="D1190" s="24"/>
      <c r="E1190" s="64"/>
      <c r="F1190" s="176" t="s">
        <v>133</v>
      </c>
      <c r="G1190" s="188">
        <f t="shared" ref="G1190:V1190" si="452">G330</f>
        <v>0</v>
      </c>
      <c r="H1190" s="189">
        <f t="shared" si="452"/>
        <v>0</v>
      </c>
      <c r="I1190" s="184">
        <f t="shared" si="452"/>
        <v>0</v>
      </c>
      <c r="J1190" s="184">
        <f t="shared" si="452"/>
        <v>0</v>
      </c>
      <c r="K1190" s="215">
        <f t="shared" si="452"/>
        <v>0</v>
      </c>
      <c r="L1190" s="214">
        <f t="shared" si="452"/>
        <v>0</v>
      </c>
      <c r="M1190" s="184">
        <f t="shared" si="452"/>
        <v>0</v>
      </c>
      <c r="N1190" s="224">
        <f t="shared" si="452"/>
        <v>0</v>
      </c>
      <c r="O1190" s="184">
        <f t="shared" si="452"/>
        <v>0</v>
      </c>
      <c r="P1190" s="184">
        <f t="shared" si="452"/>
        <v>0</v>
      </c>
      <c r="Q1190" s="213">
        <f t="shared" si="452"/>
        <v>0</v>
      </c>
      <c r="R1190" s="184">
        <f t="shared" si="452"/>
        <v>0</v>
      </c>
      <c r="S1190" s="184">
        <f t="shared" si="452"/>
        <v>0</v>
      </c>
      <c r="T1190" s="189">
        <f t="shared" si="452"/>
        <v>0</v>
      </c>
      <c r="U1190" s="184">
        <f t="shared" si="452"/>
        <v>0</v>
      </c>
      <c r="V1190" s="215">
        <f t="shared" si="452"/>
        <v>0</v>
      </c>
      <c r="W1190" s="46">
        <f>G1190-SUM(H1190:V1190)</f>
        <v>0</v>
      </c>
      <c r="Y1190"/>
      <c r="Z1190"/>
    </row>
    <row r="1191" spans="1:26" outlineLevel="1" x14ac:dyDescent="0.2">
      <c r="A1191" s="318"/>
      <c r="B1191" s="71"/>
      <c r="C1191" s="24"/>
      <c r="D1191" s="24"/>
      <c r="E1191" s="64"/>
      <c r="F1191" s="176" t="s">
        <v>134</v>
      </c>
      <c r="G1191" s="188">
        <f t="shared" ref="G1191:V1191" si="453">G331</f>
        <v>0</v>
      </c>
      <c r="H1191" s="189">
        <f t="shared" si="453"/>
        <v>0</v>
      </c>
      <c r="I1191" s="184">
        <f t="shared" si="453"/>
        <v>0</v>
      </c>
      <c r="J1191" s="184">
        <f t="shared" si="453"/>
        <v>0</v>
      </c>
      <c r="K1191" s="48">
        <f t="shared" si="453"/>
        <v>0</v>
      </c>
      <c r="L1191" s="189">
        <f t="shared" si="453"/>
        <v>0</v>
      </c>
      <c r="M1191" s="184">
        <f t="shared" si="453"/>
        <v>0</v>
      </c>
      <c r="N1191" s="184">
        <f t="shared" si="453"/>
        <v>0</v>
      </c>
      <c r="O1191" s="184">
        <f t="shared" si="453"/>
        <v>0</v>
      </c>
      <c r="P1191" s="184">
        <f t="shared" si="453"/>
        <v>0</v>
      </c>
      <c r="Q1191" s="213">
        <f t="shared" si="453"/>
        <v>0</v>
      </c>
      <c r="R1191" s="184">
        <f t="shared" si="453"/>
        <v>0</v>
      </c>
      <c r="S1191" s="184">
        <f t="shared" si="453"/>
        <v>0</v>
      </c>
      <c r="T1191" s="189">
        <f t="shared" si="453"/>
        <v>0</v>
      </c>
      <c r="U1191" s="184">
        <f t="shared" si="453"/>
        <v>0</v>
      </c>
      <c r="V1191" s="215">
        <f t="shared" si="453"/>
        <v>0</v>
      </c>
      <c r="W1191" s="46">
        <f>G1191-SUM(H1191:V1191)</f>
        <v>0</v>
      </c>
      <c r="Y1191"/>
      <c r="Z1191"/>
    </row>
    <row r="1192" spans="1:26" outlineLevel="1" x14ac:dyDescent="0.2">
      <c r="A1192" s="318"/>
      <c r="B1192" s="71"/>
      <c r="C1192" s="24"/>
      <c r="D1192" s="24"/>
      <c r="E1192" s="64"/>
      <c r="F1192" s="176" t="s">
        <v>135</v>
      </c>
      <c r="G1192" s="188">
        <f t="shared" ref="G1192:V1192" si="454">G332</f>
        <v>0</v>
      </c>
      <c r="H1192" s="189">
        <f t="shared" si="454"/>
        <v>0</v>
      </c>
      <c r="I1192" s="184">
        <f t="shared" si="454"/>
        <v>0</v>
      </c>
      <c r="J1192" s="184">
        <f t="shared" si="454"/>
        <v>0</v>
      </c>
      <c r="K1192" s="215">
        <f t="shared" si="454"/>
        <v>0</v>
      </c>
      <c r="L1192" s="214">
        <f t="shared" si="454"/>
        <v>0</v>
      </c>
      <c r="M1192" s="184">
        <f t="shared" si="454"/>
        <v>0</v>
      </c>
      <c r="N1192" s="227">
        <f t="shared" si="454"/>
        <v>0</v>
      </c>
      <c r="O1192" s="184">
        <f t="shared" si="454"/>
        <v>0</v>
      </c>
      <c r="P1192" s="184">
        <f t="shared" si="454"/>
        <v>0</v>
      </c>
      <c r="Q1192" s="213">
        <f t="shared" si="454"/>
        <v>0</v>
      </c>
      <c r="R1192" s="184">
        <f t="shared" si="454"/>
        <v>0</v>
      </c>
      <c r="S1192" s="184">
        <f t="shared" si="454"/>
        <v>0</v>
      </c>
      <c r="T1192" s="189">
        <f t="shared" si="454"/>
        <v>0</v>
      </c>
      <c r="U1192" s="184">
        <f t="shared" si="454"/>
        <v>0</v>
      </c>
      <c r="V1192" s="215">
        <f t="shared" si="454"/>
        <v>0</v>
      </c>
      <c r="W1192" s="46">
        <f>G1192-SUM(H1192:V1192)</f>
        <v>0</v>
      </c>
      <c r="Y1192"/>
      <c r="Z1192"/>
    </row>
    <row r="1193" spans="1:26" outlineLevel="1" x14ac:dyDescent="0.2">
      <c r="A1193" s="318"/>
      <c r="B1193" s="71"/>
      <c r="C1193" s="64"/>
      <c r="D1193" s="64"/>
      <c r="E1193" s="64"/>
      <c r="F1193" s="176" t="s">
        <v>136</v>
      </c>
      <c r="G1193" s="188">
        <f t="shared" ref="G1193:V1193" si="455">G333</f>
        <v>0</v>
      </c>
      <c r="H1193" s="189">
        <f t="shared" si="455"/>
        <v>0</v>
      </c>
      <c r="I1193" s="184">
        <f t="shared" si="455"/>
        <v>0</v>
      </c>
      <c r="J1193" s="184">
        <f t="shared" si="455"/>
        <v>0</v>
      </c>
      <c r="K1193" s="215">
        <f t="shared" si="455"/>
        <v>0</v>
      </c>
      <c r="L1193" s="214">
        <f t="shared" si="455"/>
        <v>0</v>
      </c>
      <c r="M1193" s="184">
        <f t="shared" si="455"/>
        <v>0</v>
      </c>
      <c r="N1193" s="184">
        <f t="shared" si="455"/>
        <v>0</v>
      </c>
      <c r="O1193" s="184">
        <f t="shared" si="455"/>
        <v>0</v>
      </c>
      <c r="P1193" s="184">
        <f t="shared" si="455"/>
        <v>0</v>
      </c>
      <c r="Q1193" s="213">
        <f t="shared" si="455"/>
        <v>0</v>
      </c>
      <c r="R1193" s="184">
        <f t="shared" si="455"/>
        <v>0</v>
      </c>
      <c r="S1193" s="184">
        <f t="shared" si="455"/>
        <v>0</v>
      </c>
      <c r="T1193" s="189">
        <f t="shared" si="455"/>
        <v>0</v>
      </c>
      <c r="U1193" s="184">
        <f t="shared" si="455"/>
        <v>0</v>
      </c>
      <c r="V1193" s="215">
        <f t="shared" si="455"/>
        <v>0</v>
      </c>
      <c r="W1193" s="46">
        <f>G1193-SUM(H1193:V1193)</f>
        <v>0</v>
      </c>
      <c r="Y1193"/>
      <c r="Z1193"/>
    </row>
    <row r="1194" spans="1:26" x14ac:dyDescent="0.2">
      <c r="A1194" s="318"/>
      <c r="B1194" s="71"/>
      <c r="C1194" s="24"/>
      <c r="D1194" s="23" t="s">
        <v>137</v>
      </c>
      <c r="E1194" s="64"/>
      <c r="F1194" s="24"/>
      <c r="G1194" s="69">
        <f t="shared" ref="G1194:W1194" si="456">SUBTOTAL(9,G1195:G1199)</f>
        <v>0</v>
      </c>
      <c r="H1194" s="34">
        <f t="shared" si="456"/>
        <v>0</v>
      </c>
      <c r="I1194" s="34">
        <f t="shared" si="456"/>
        <v>0</v>
      </c>
      <c r="J1194" s="34">
        <f t="shared" si="456"/>
        <v>0</v>
      </c>
      <c r="K1194" s="37">
        <f t="shared" si="456"/>
        <v>0</v>
      </c>
      <c r="L1194" s="35">
        <f t="shared" si="456"/>
        <v>0</v>
      </c>
      <c r="M1194" s="36">
        <f t="shared" si="456"/>
        <v>0</v>
      </c>
      <c r="N1194" s="36">
        <f t="shared" si="456"/>
        <v>0</v>
      </c>
      <c r="O1194" s="36">
        <f t="shared" si="456"/>
        <v>0</v>
      </c>
      <c r="P1194" s="36">
        <f t="shared" si="456"/>
        <v>0</v>
      </c>
      <c r="Q1194" s="36">
        <f t="shared" si="456"/>
        <v>0</v>
      </c>
      <c r="R1194" s="36">
        <f t="shared" si="456"/>
        <v>0</v>
      </c>
      <c r="S1194" s="36">
        <f t="shared" si="456"/>
        <v>0</v>
      </c>
      <c r="T1194" s="36">
        <f t="shared" si="456"/>
        <v>0</v>
      </c>
      <c r="U1194" s="36">
        <f t="shared" si="456"/>
        <v>0</v>
      </c>
      <c r="V1194" s="37">
        <f t="shared" si="456"/>
        <v>0</v>
      </c>
      <c r="W1194" s="37">
        <f t="shared" si="456"/>
        <v>0</v>
      </c>
      <c r="Y1194"/>
      <c r="Z1194"/>
    </row>
    <row r="1195" spans="1:26" outlineLevel="1" x14ac:dyDescent="0.2">
      <c r="A1195" s="318"/>
      <c r="B1195" s="71"/>
      <c r="C1195" s="24"/>
      <c r="D1195" s="24"/>
      <c r="E1195" s="23"/>
      <c r="F1195" s="176" t="s">
        <v>138</v>
      </c>
      <c r="G1195" s="188">
        <f t="shared" ref="G1195:V1195" si="457">G335</f>
        <v>0</v>
      </c>
      <c r="H1195" s="189">
        <f t="shared" si="457"/>
        <v>0</v>
      </c>
      <c r="I1195" s="184">
        <f t="shared" si="457"/>
        <v>0</v>
      </c>
      <c r="J1195" s="184">
        <f t="shared" si="457"/>
        <v>0</v>
      </c>
      <c r="K1195" s="215">
        <f t="shared" si="457"/>
        <v>0</v>
      </c>
      <c r="L1195" s="214">
        <f t="shared" si="457"/>
        <v>0</v>
      </c>
      <c r="M1195" s="213">
        <f t="shared" si="457"/>
        <v>0</v>
      </c>
      <c r="N1195" s="184">
        <f t="shared" si="457"/>
        <v>0</v>
      </c>
      <c r="O1195" s="189">
        <f t="shared" si="457"/>
        <v>0</v>
      </c>
      <c r="P1195" s="184">
        <f t="shared" si="457"/>
        <v>0</v>
      </c>
      <c r="Q1195" s="213">
        <f t="shared" si="457"/>
        <v>0</v>
      </c>
      <c r="R1195" s="184">
        <f t="shared" si="457"/>
        <v>0</v>
      </c>
      <c r="S1195" s="184">
        <f t="shared" si="457"/>
        <v>0</v>
      </c>
      <c r="T1195" s="189">
        <f t="shared" si="457"/>
        <v>0</v>
      </c>
      <c r="U1195" s="184">
        <f t="shared" si="457"/>
        <v>0</v>
      </c>
      <c r="V1195" s="215">
        <f t="shared" si="457"/>
        <v>0</v>
      </c>
      <c r="W1195" s="46">
        <f>G1195-SUM(H1195:V1195)</f>
        <v>0</v>
      </c>
      <c r="Y1195"/>
      <c r="Z1195"/>
    </row>
    <row r="1196" spans="1:26" outlineLevel="1" x14ac:dyDescent="0.2">
      <c r="A1196" s="318"/>
      <c r="B1196" s="71"/>
      <c r="C1196" s="24"/>
      <c r="D1196" s="24"/>
      <c r="E1196" s="24"/>
      <c r="F1196" s="176" t="s">
        <v>139</v>
      </c>
      <c r="G1196" s="188">
        <f t="shared" ref="G1196:V1196" si="458">G336</f>
        <v>0</v>
      </c>
      <c r="H1196" s="189">
        <f t="shared" si="458"/>
        <v>0</v>
      </c>
      <c r="I1196" s="184">
        <f t="shared" si="458"/>
        <v>0</v>
      </c>
      <c r="J1196" s="184">
        <f t="shared" si="458"/>
        <v>0</v>
      </c>
      <c r="K1196" s="215">
        <f t="shared" si="458"/>
        <v>0</v>
      </c>
      <c r="L1196" s="214">
        <f t="shared" si="458"/>
        <v>0</v>
      </c>
      <c r="M1196" s="213">
        <f t="shared" si="458"/>
        <v>0</v>
      </c>
      <c r="N1196" s="184">
        <f t="shared" si="458"/>
        <v>0</v>
      </c>
      <c r="O1196" s="189">
        <f t="shared" si="458"/>
        <v>0</v>
      </c>
      <c r="P1196" s="184">
        <f t="shared" si="458"/>
        <v>0</v>
      </c>
      <c r="Q1196" s="213">
        <f t="shared" si="458"/>
        <v>0</v>
      </c>
      <c r="R1196" s="184">
        <f t="shared" si="458"/>
        <v>0</v>
      </c>
      <c r="S1196" s="184">
        <f t="shared" si="458"/>
        <v>0</v>
      </c>
      <c r="T1196" s="189">
        <f t="shared" si="458"/>
        <v>0</v>
      </c>
      <c r="U1196" s="184">
        <f t="shared" si="458"/>
        <v>0</v>
      </c>
      <c r="V1196" s="215">
        <f t="shared" si="458"/>
        <v>0</v>
      </c>
      <c r="W1196" s="46">
        <f>G1196-SUM(H1196:V1196)</f>
        <v>0</v>
      </c>
      <c r="Y1196"/>
      <c r="Z1196"/>
    </row>
    <row r="1197" spans="1:26" outlineLevel="1" x14ac:dyDescent="0.2">
      <c r="A1197" s="318"/>
      <c r="B1197" s="71"/>
      <c r="C1197" s="24"/>
      <c r="D1197" s="24"/>
      <c r="E1197" s="24"/>
      <c r="F1197" s="176" t="s">
        <v>140</v>
      </c>
      <c r="G1197" s="188">
        <f t="shared" ref="G1197:V1197" si="459">G337</f>
        <v>0</v>
      </c>
      <c r="H1197" s="189">
        <f t="shared" si="459"/>
        <v>0</v>
      </c>
      <c r="I1197" s="184">
        <f t="shared" si="459"/>
        <v>0</v>
      </c>
      <c r="J1197" s="184">
        <f t="shared" si="459"/>
        <v>0</v>
      </c>
      <c r="K1197" s="215">
        <f t="shared" si="459"/>
        <v>0</v>
      </c>
      <c r="L1197" s="214">
        <f t="shared" si="459"/>
        <v>0</v>
      </c>
      <c r="M1197" s="213">
        <f t="shared" si="459"/>
        <v>0</v>
      </c>
      <c r="N1197" s="184">
        <f t="shared" si="459"/>
        <v>0</v>
      </c>
      <c r="O1197" s="189">
        <f t="shared" si="459"/>
        <v>0</v>
      </c>
      <c r="P1197" s="184">
        <f t="shared" si="459"/>
        <v>0</v>
      </c>
      <c r="Q1197" s="213">
        <f t="shared" si="459"/>
        <v>0</v>
      </c>
      <c r="R1197" s="184">
        <f t="shared" si="459"/>
        <v>0</v>
      </c>
      <c r="S1197" s="184">
        <f t="shared" si="459"/>
        <v>0</v>
      </c>
      <c r="T1197" s="189">
        <f t="shared" si="459"/>
        <v>0</v>
      </c>
      <c r="U1197" s="184">
        <f t="shared" si="459"/>
        <v>0</v>
      </c>
      <c r="V1197" s="215">
        <f t="shared" si="459"/>
        <v>0</v>
      </c>
      <c r="W1197" s="46">
        <f>G1197-SUM(H1197:V1197)</f>
        <v>0</v>
      </c>
      <c r="Y1197"/>
      <c r="Z1197"/>
    </row>
    <row r="1198" spans="1:26" outlineLevel="1" x14ac:dyDescent="0.2">
      <c r="A1198" s="318"/>
      <c r="B1198" s="71"/>
      <c r="C1198" s="24"/>
      <c r="D1198" s="24"/>
      <c r="E1198" s="24"/>
      <c r="F1198" s="176" t="s">
        <v>141</v>
      </c>
      <c r="G1198" s="188">
        <f t="shared" ref="G1198:V1198" si="460">G338</f>
        <v>0</v>
      </c>
      <c r="H1198" s="189">
        <f t="shared" si="460"/>
        <v>0</v>
      </c>
      <c r="I1198" s="184">
        <f t="shared" si="460"/>
        <v>0</v>
      </c>
      <c r="J1198" s="184">
        <f t="shared" si="460"/>
        <v>0</v>
      </c>
      <c r="K1198" s="215">
        <f t="shared" si="460"/>
        <v>0</v>
      </c>
      <c r="L1198" s="214">
        <f t="shared" si="460"/>
        <v>0</v>
      </c>
      <c r="M1198" s="213">
        <f t="shared" si="460"/>
        <v>0</v>
      </c>
      <c r="N1198" s="184">
        <f t="shared" si="460"/>
        <v>0</v>
      </c>
      <c r="O1198" s="189">
        <f t="shared" si="460"/>
        <v>0</v>
      </c>
      <c r="P1198" s="184">
        <f t="shared" si="460"/>
        <v>0</v>
      </c>
      <c r="Q1198" s="213">
        <f t="shared" si="460"/>
        <v>0</v>
      </c>
      <c r="R1198" s="184">
        <f t="shared" si="460"/>
        <v>0</v>
      </c>
      <c r="S1198" s="184">
        <f t="shared" si="460"/>
        <v>0</v>
      </c>
      <c r="T1198" s="189">
        <f t="shared" si="460"/>
        <v>0</v>
      </c>
      <c r="U1198" s="184">
        <f t="shared" si="460"/>
        <v>0</v>
      </c>
      <c r="V1198" s="215">
        <f t="shared" si="460"/>
        <v>0</v>
      </c>
      <c r="W1198" s="46">
        <f>G1198-SUM(H1198:V1198)</f>
        <v>0</v>
      </c>
      <c r="Y1198"/>
      <c r="Z1198"/>
    </row>
    <row r="1199" spans="1:26" outlineLevel="1" x14ac:dyDescent="0.2">
      <c r="A1199" s="318"/>
      <c r="B1199" s="71"/>
      <c r="C1199" s="24"/>
      <c r="D1199" s="24"/>
      <c r="E1199" s="24"/>
      <c r="F1199" s="176" t="s">
        <v>195</v>
      </c>
      <c r="G1199" s="188">
        <f t="shared" ref="G1199:V1199" si="461">G339</f>
        <v>0</v>
      </c>
      <c r="H1199" s="189">
        <f t="shared" si="461"/>
        <v>0</v>
      </c>
      <c r="I1199" s="184">
        <f t="shared" si="461"/>
        <v>0</v>
      </c>
      <c r="J1199" s="184">
        <f t="shared" si="461"/>
        <v>0</v>
      </c>
      <c r="K1199" s="215">
        <f t="shared" si="461"/>
        <v>0</v>
      </c>
      <c r="L1199" s="214">
        <f t="shared" si="461"/>
        <v>0</v>
      </c>
      <c r="M1199" s="213">
        <f t="shared" si="461"/>
        <v>0</v>
      </c>
      <c r="N1199" s="184">
        <f t="shared" si="461"/>
        <v>0</v>
      </c>
      <c r="O1199" s="189">
        <f t="shared" si="461"/>
        <v>0</v>
      </c>
      <c r="P1199" s="184">
        <f t="shared" si="461"/>
        <v>0</v>
      </c>
      <c r="Q1199" s="213">
        <f t="shared" si="461"/>
        <v>0</v>
      </c>
      <c r="R1199" s="184">
        <f t="shared" si="461"/>
        <v>0</v>
      </c>
      <c r="S1199" s="184">
        <f t="shared" si="461"/>
        <v>0</v>
      </c>
      <c r="T1199" s="189">
        <f t="shared" si="461"/>
        <v>0</v>
      </c>
      <c r="U1199" s="184">
        <f t="shared" si="461"/>
        <v>0</v>
      </c>
      <c r="V1199" s="215">
        <f t="shared" si="461"/>
        <v>0</v>
      </c>
      <c r="W1199" s="46">
        <f>G1199-SUM(H1199:V1199)</f>
        <v>0</v>
      </c>
      <c r="Y1199"/>
      <c r="Z1199"/>
    </row>
    <row r="1200" spans="1:26" x14ac:dyDescent="0.2">
      <c r="A1200" s="318"/>
      <c r="B1200" s="25"/>
      <c r="C1200" s="23" t="s">
        <v>143</v>
      </c>
      <c r="D1200" s="64"/>
      <c r="E1200" s="64"/>
      <c r="F1200" s="24"/>
      <c r="G1200" s="75"/>
      <c r="H1200" s="42"/>
      <c r="I1200" s="42"/>
      <c r="J1200" s="42"/>
      <c r="K1200" s="44"/>
      <c r="L1200" s="43"/>
      <c r="M1200" s="42"/>
      <c r="N1200" s="42"/>
      <c r="O1200" s="42"/>
      <c r="P1200" s="42"/>
      <c r="Q1200" s="42"/>
      <c r="R1200" s="42"/>
      <c r="S1200" s="42"/>
      <c r="T1200" s="42"/>
      <c r="U1200" s="42"/>
      <c r="V1200" s="44"/>
      <c r="W1200" s="33"/>
      <c r="Y1200"/>
      <c r="Z1200"/>
    </row>
    <row r="1201" spans="1:26" s="72" customFormat="1" x14ac:dyDescent="0.2">
      <c r="A1201" s="322"/>
      <c r="B1201" s="25"/>
      <c r="C1201" s="23"/>
      <c r="D1201" s="65" t="s">
        <v>52</v>
      </c>
      <c r="E1201" s="24"/>
      <c r="F1201" s="24"/>
      <c r="G1201" s="69"/>
      <c r="H1201" s="66"/>
      <c r="I1201" s="66"/>
      <c r="J1201" s="66"/>
      <c r="K1201" s="67"/>
      <c r="L1201" s="51"/>
      <c r="M1201" s="34"/>
      <c r="N1201" s="34"/>
      <c r="O1201" s="34"/>
      <c r="P1201" s="34"/>
      <c r="Q1201" s="34"/>
      <c r="R1201" s="34"/>
      <c r="S1201" s="34"/>
      <c r="T1201" s="34"/>
      <c r="U1201" s="34"/>
      <c r="V1201" s="37"/>
      <c r="W1201" s="33"/>
      <c r="Y1201"/>
      <c r="Z1201"/>
    </row>
    <row r="1202" spans="1:26" s="72" customFormat="1" x14ac:dyDescent="0.2">
      <c r="A1202" s="322"/>
      <c r="B1202" s="25"/>
      <c r="C1202" s="23"/>
      <c r="D1202" s="23"/>
      <c r="E1202" s="24" t="s">
        <v>153</v>
      </c>
      <c r="F1202" s="24"/>
      <c r="G1202" s="69">
        <f>SUBTOTAL(9,G1203:G1206)</f>
        <v>0</v>
      </c>
      <c r="H1202" s="70">
        <f t="shared" ref="H1202:W1202" si="462">SUBTOTAL(9,H1203:H1206)</f>
        <v>0</v>
      </c>
      <c r="I1202" s="66">
        <f t="shared" si="462"/>
        <v>0</v>
      </c>
      <c r="J1202" s="66">
        <f t="shared" si="462"/>
        <v>0</v>
      </c>
      <c r="K1202" s="67">
        <f t="shared" si="462"/>
        <v>0</v>
      </c>
      <c r="L1202" s="34">
        <f t="shared" si="462"/>
        <v>0</v>
      </c>
      <c r="M1202" s="34">
        <f t="shared" si="462"/>
        <v>0</v>
      </c>
      <c r="N1202" s="34">
        <f t="shared" si="462"/>
        <v>0</v>
      </c>
      <c r="O1202" s="34">
        <f t="shared" si="462"/>
        <v>0</v>
      </c>
      <c r="P1202" s="34">
        <f t="shared" si="462"/>
        <v>0</v>
      </c>
      <c r="Q1202" s="34">
        <f t="shared" si="462"/>
        <v>0</v>
      </c>
      <c r="R1202" s="34">
        <f t="shared" si="462"/>
        <v>0</v>
      </c>
      <c r="S1202" s="34">
        <f t="shared" si="462"/>
        <v>0</v>
      </c>
      <c r="T1202" s="34">
        <f t="shared" si="462"/>
        <v>0</v>
      </c>
      <c r="U1202" s="34">
        <f t="shared" si="462"/>
        <v>0</v>
      </c>
      <c r="V1202" s="34">
        <f t="shared" si="462"/>
        <v>0</v>
      </c>
      <c r="W1202" s="33">
        <f t="shared" si="462"/>
        <v>0</v>
      </c>
      <c r="Y1202"/>
      <c r="Z1202"/>
    </row>
    <row r="1203" spans="1:26" s="72" customFormat="1" outlineLevel="1" x14ac:dyDescent="0.2">
      <c r="A1203" s="322"/>
      <c r="B1203" s="25"/>
      <c r="C1203" s="23"/>
      <c r="D1203" s="23"/>
      <c r="E1203" s="24"/>
      <c r="F1203" s="176" t="s">
        <v>154</v>
      </c>
      <c r="G1203" s="190">
        <f t="shared" ref="G1203:V1203" si="463">G343</f>
        <v>0</v>
      </c>
      <c r="H1203" s="191">
        <f t="shared" si="463"/>
        <v>0</v>
      </c>
      <c r="I1203" s="179">
        <f t="shared" si="463"/>
        <v>0</v>
      </c>
      <c r="J1203" s="179">
        <f t="shared" si="463"/>
        <v>0</v>
      </c>
      <c r="K1203" s="197">
        <f t="shared" si="463"/>
        <v>0</v>
      </c>
      <c r="L1203" s="181">
        <f t="shared" si="463"/>
        <v>0</v>
      </c>
      <c r="M1203" s="192">
        <f t="shared" si="463"/>
        <v>0</v>
      </c>
      <c r="N1203" s="182">
        <f t="shared" si="463"/>
        <v>0</v>
      </c>
      <c r="O1203" s="178">
        <f t="shared" si="463"/>
        <v>0</v>
      </c>
      <c r="P1203" s="182">
        <f t="shared" si="463"/>
        <v>0</v>
      </c>
      <c r="Q1203" s="192">
        <f t="shared" si="463"/>
        <v>0</v>
      </c>
      <c r="R1203" s="182">
        <f t="shared" si="463"/>
        <v>0</v>
      </c>
      <c r="S1203" s="182">
        <f t="shared" si="463"/>
        <v>0</v>
      </c>
      <c r="T1203" s="178">
        <f t="shared" si="463"/>
        <v>0</v>
      </c>
      <c r="U1203" s="182">
        <f t="shared" si="463"/>
        <v>0</v>
      </c>
      <c r="V1203" s="183">
        <f t="shared" si="463"/>
        <v>0</v>
      </c>
      <c r="W1203" s="46">
        <f>G1203-SUM(H1203:V1203)</f>
        <v>0</v>
      </c>
      <c r="Y1203"/>
      <c r="Z1203"/>
    </row>
    <row r="1204" spans="1:26" s="72" customFormat="1" outlineLevel="1" x14ac:dyDescent="0.2">
      <c r="A1204" s="322"/>
      <c r="B1204" s="25"/>
      <c r="C1204" s="23"/>
      <c r="D1204" s="23"/>
      <c r="E1204" s="24"/>
      <c r="F1204" s="176" t="s">
        <v>155</v>
      </c>
      <c r="G1204" s="190">
        <f t="shared" ref="G1204:V1204" si="464">G344</f>
        <v>0</v>
      </c>
      <c r="H1204" s="191">
        <f t="shared" si="464"/>
        <v>0</v>
      </c>
      <c r="I1204" s="179">
        <f t="shared" si="464"/>
        <v>0</v>
      </c>
      <c r="J1204" s="179">
        <f t="shared" si="464"/>
        <v>0</v>
      </c>
      <c r="K1204" s="197">
        <f t="shared" si="464"/>
        <v>0</v>
      </c>
      <c r="L1204" s="181">
        <f t="shared" si="464"/>
        <v>0</v>
      </c>
      <c r="M1204" s="192">
        <f t="shared" si="464"/>
        <v>0</v>
      </c>
      <c r="N1204" s="182">
        <f t="shared" si="464"/>
        <v>0</v>
      </c>
      <c r="O1204" s="178">
        <f t="shared" si="464"/>
        <v>0</v>
      </c>
      <c r="P1204" s="182">
        <f t="shared" si="464"/>
        <v>0</v>
      </c>
      <c r="Q1204" s="192">
        <f t="shared" si="464"/>
        <v>0</v>
      </c>
      <c r="R1204" s="182">
        <f t="shared" si="464"/>
        <v>0</v>
      </c>
      <c r="S1204" s="182">
        <f t="shared" si="464"/>
        <v>0</v>
      </c>
      <c r="T1204" s="178">
        <f t="shared" si="464"/>
        <v>0</v>
      </c>
      <c r="U1204" s="182">
        <f t="shared" si="464"/>
        <v>0</v>
      </c>
      <c r="V1204" s="183">
        <f t="shared" si="464"/>
        <v>0</v>
      </c>
      <c r="W1204" s="46">
        <f>G1204-SUM(H1204:V1204)</f>
        <v>0</v>
      </c>
      <c r="Y1204"/>
      <c r="Z1204"/>
    </row>
    <row r="1205" spans="1:26" s="72" customFormat="1" outlineLevel="1" x14ac:dyDescent="0.2">
      <c r="A1205" s="322"/>
      <c r="B1205" s="25"/>
      <c r="C1205" s="23"/>
      <c r="D1205" s="23"/>
      <c r="E1205" s="24"/>
      <c r="F1205" s="176" t="s">
        <v>156</v>
      </c>
      <c r="G1205" s="190">
        <f t="shared" ref="G1205:V1205" si="465">G345</f>
        <v>0</v>
      </c>
      <c r="H1205" s="191">
        <f t="shared" si="465"/>
        <v>0</v>
      </c>
      <c r="I1205" s="179">
        <f t="shared" si="465"/>
        <v>0</v>
      </c>
      <c r="J1205" s="179">
        <f t="shared" si="465"/>
        <v>0</v>
      </c>
      <c r="K1205" s="197">
        <f t="shared" si="465"/>
        <v>0</v>
      </c>
      <c r="L1205" s="181">
        <f t="shared" si="465"/>
        <v>0</v>
      </c>
      <c r="M1205" s="192">
        <f t="shared" si="465"/>
        <v>0</v>
      </c>
      <c r="N1205" s="182">
        <f t="shared" si="465"/>
        <v>0</v>
      </c>
      <c r="O1205" s="178">
        <f t="shared" si="465"/>
        <v>0</v>
      </c>
      <c r="P1205" s="182">
        <f t="shared" si="465"/>
        <v>0</v>
      </c>
      <c r="Q1205" s="192">
        <f t="shared" si="465"/>
        <v>0</v>
      </c>
      <c r="R1205" s="182">
        <f t="shared" si="465"/>
        <v>0</v>
      </c>
      <c r="S1205" s="182">
        <f t="shared" si="465"/>
        <v>0</v>
      </c>
      <c r="T1205" s="178">
        <f t="shared" si="465"/>
        <v>0</v>
      </c>
      <c r="U1205" s="182">
        <f t="shared" si="465"/>
        <v>0</v>
      </c>
      <c r="V1205" s="183">
        <f t="shared" si="465"/>
        <v>0</v>
      </c>
      <c r="W1205" s="46">
        <f>G1205-SUM(H1205:V1205)</f>
        <v>0</v>
      </c>
      <c r="Y1205"/>
      <c r="Z1205"/>
    </row>
    <row r="1206" spans="1:26" s="72" customFormat="1" outlineLevel="1" x14ac:dyDescent="0.2">
      <c r="A1206" s="322"/>
      <c r="B1206" s="25"/>
      <c r="C1206" s="23"/>
      <c r="D1206" s="23"/>
      <c r="E1206" s="24"/>
      <c r="F1206" s="176" t="s">
        <v>197</v>
      </c>
      <c r="G1206" s="190">
        <f t="shared" ref="G1206:V1206" si="466">G346</f>
        <v>0</v>
      </c>
      <c r="H1206" s="191">
        <f t="shared" si="466"/>
        <v>0</v>
      </c>
      <c r="I1206" s="179">
        <f t="shared" si="466"/>
        <v>0</v>
      </c>
      <c r="J1206" s="179">
        <f t="shared" si="466"/>
        <v>0</v>
      </c>
      <c r="K1206" s="197">
        <f t="shared" si="466"/>
        <v>0</v>
      </c>
      <c r="L1206" s="181">
        <f t="shared" si="466"/>
        <v>0</v>
      </c>
      <c r="M1206" s="192">
        <f t="shared" si="466"/>
        <v>0</v>
      </c>
      <c r="N1206" s="182">
        <f t="shared" si="466"/>
        <v>0</v>
      </c>
      <c r="O1206" s="178">
        <f t="shared" si="466"/>
        <v>0</v>
      </c>
      <c r="P1206" s="182">
        <f t="shared" si="466"/>
        <v>0</v>
      </c>
      <c r="Q1206" s="192">
        <f t="shared" si="466"/>
        <v>0</v>
      </c>
      <c r="R1206" s="182">
        <f t="shared" si="466"/>
        <v>0</v>
      </c>
      <c r="S1206" s="182">
        <f t="shared" si="466"/>
        <v>0</v>
      </c>
      <c r="T1206" s="178">
        <f t="shared" si="466"/>
        <v>0</v>
      </c>
      <c r="U1206" s="182">
        <f t="shared" si="466"/>
        <v>0</v>
      </c>
      <c r="V1206" s="183">
        <f t="shared" si="466"/>
        <v>0</v>
      </c>
      <c r="W1206" s="46">
        <f>G1206-SUM(H1206:V1206)</f>
        <v>0</v>
      </c>
      <c r="Y1206"/>
      <c r="Z1206"/>
    </row>
    <row r="1207" spans="1:26" s="72" customFormat="1" x14ac:dyDescent="0.2">
      <c r="A1207" s="322"/>
      <c r="B1207" s="25"/>
      <c r="C1207" s="23"/>
      <c r="D1207" s="23"/>
      <c r="E1207" s="24" t="s">
        <v>157</v>
      </c>
      <c r="F1207" s="24"/>
      <c r="G1207" s="69">
        <f>SUBTOTAL(9,G1208:G1211)</f>
        <v>0</v>
      </c>
      <c r="H1207" s="70">
        <f t="shared" ref="H1207:W1207" si="467">SUBTOTAL(9,H1208:H1211)</f>
        <v>0</v>
      </c>
      <c r="I1207" s="66">
        <f t="shared" si="467"/>
        <v>0</v>
      </c>
      <c r="J1207" s="66">
        <f t="shared" si="467"/>
        <v>0</v>
      </c>
      <c r="K1207" s="67">
        <f t="shared" si="467"/>
        <v>0</v>
      </c>
      <c r="L1207" s="34">
        <f t="shared" si="467"/>
        <v>0</v>
      </c>
      <c r="M1207" s="34">
        <f t="shared" si="467"/>
        <v>0</v>
      </c>
      <c r="N1207" s="34">
        <f t="shared" si="467"/>
        <v>0</v>
      </c>
      <c r="O1207" s="34">
        <f t="shared" si="467"/>
        <v>0</v>
      </c>
      <c r="P1207" s="34">
        <f t="shared" si="467"/>
        <v>0</v>
      </c>
      <c r="Q1207" s="34">
        <f t="shared" si="467"/>
        <v>0</v>
      </c>
      <c r="R1207" s="34">
        <f t="shared" si="467"/>
        <v>0</v>
      </c>
      <c r="S1207" s="34">
        <f t="shared" si="467"/>
        <v>0</v>
      </c>
      <c r="T1207" s="34">
        <f t="shared" si="467"/>
        <v>0</v>
      </c>
      <c r="U1207" s="34">
        <f t="shared" si="467"/>
        <v>0</v>
      </c>
      <c r="V1207" s="34">
        <f t="shared" si="467"/>
        <v>0</v>
      </c>
      <c r="W1207" s="33">
        <f t="shared" si="467"/>
        <v>0</v>
      </c>
      <c r="Y1207"/>
      <c r="Z1207"/>
    </row>
    <row r="1208" spans="1:26" s="72" customFormat="1" outlineLevel="1" x14ac:dyDescent="0.2">
      <c r="A1208" s="322"/>
      <c r="B1208" s="25"/>
      <c r="C1208" s="23"/>
      <c r="D1208" s="23"/>
      <c r="E1208" s="24"/>
      <c r="F1208" s="176" t="s">
        <v>158</v>
      </c>
      <c r="G1208" s="190">
        <f t="shared" ref="G1208:V1208" si="468">G348</f>
        <v>0</v>
      </c>
      <c r="H1208" s="191">
        <f t="shared" si="468"/>
        <v>0</v>
      </c>
      <c r="I1208" s="179">
        <f t="shared" si="468"/>
        <v>0</v>
      </c>
      <c r="J1208" s="179">
        <f t="shared" si="468"/>
        <v>0</v>
      </c>
      <c r="K1208" s="197">
        <f t="shared" si="468"/>
        <v>0</v>
      </c>
      <c r="L1208" s="181">
        <f t="shared" si="468"/>
        <v>0</v>
      </c>
      <c r="M1208" s="192">
        <f t="shared" si="468"/>
        <v>0</v>
      </c>
      <c r="N1208" s="182">
        <f t="shared" si="468"/>
        <v>0</v>
      </c>
      <c r="O1208" s="178">
        <f t="shared" si="468"/>
        <v>0</v>
      </c>
      <c r="P1208" s="182">
        <f t="shared" si="468"/>
        <v>0</v>
      </c>
      <c r="Q1208" s="182">
        <f t="shared" si="468"/>
        <v>0</v>
      </c>
      <c r="R1208" s="182">
        <f t="shared" si="468"/>
        <v>0</v>
      </c>
      <c r="S1208" s="182">
        <f t="shared" si="468"/>
        <v>0</v>
      </c>
      <c r="T1208" s="182">
        <f t="shared" si="468"/>
        <v>0</v>
      </c>
      <c r="U1208" s="182">
        <f t="shared" si="468"/>
        <v>0</v>
      </c>
      <c r="V1208" s="183">
        <f t="shared" si="468"/>
        <v>0</v>
      </c>
      <c r="W1208" s="46">
        <f>G1208-SUM(H1208:V1208)</f>
        <v>0</v>
      </c>
      <c r="Y1208"/>
      <c r="Z1208"/>
    </row>
    <row r="1209" spans="1:26" s="72" customFormat="1" outlineLevel="1" x14ac:dyDescent="0.2">
      <c r="A1209" s="322"/>
      <c r="B1209" s="25"/>
      <c r="C1209" s="23"/>
      <c r="D1209" s="23"/>
      <c r="E1209" s="24"/>
      <c r="F1209" s="176" t="s">
        <v>159</v>
      </c>
      <c r="G1209" s="190">
        <f t="shared" ref="G1209:V1209" si="469">G349</f>
        <v>0</v>
      </c>
      <c r="H1209" s="191">
        <f t="shared" si="469"/>
        <v>0</v>
      </c>
      <c r="I1209" s="179">
        <f t="shared" si="469"/>
        <v>0</v>
      </c>
      <c r="J1209" s="179">
        <f t="shared" si="469"/>
        <v>0</v>
      </c>
      <c r="K1209" s="197">
        <f t="shared" si="469"/>
        <v>0</v>
      </c>
      <c r="L1209" s="181">
        <f t="shared" si="469"/>
        <v>0</v>
      </c>
      <c r="M1209" s="192">
        <f t="shared" si="469"/>
        <v>0</v>
      </c>
      <c r="N1209" s="182">
        <f t="shared" si="469"/>
        <v>0</v>
      </c>
      <c r="O1209" s="178">
        <f t="shared" si="469"/>
        <v>0</v>
      </c>
      <c r="P1209" s="182">
        <f t="shared" si="469"/>
        <v>0</v>
      </c>
      <c r="Q1209" s="182">
        <f t="shared" si="469"/>
        <v>0</v>
      </c>
      <c r="R1209" s="182">
        <f t="shared" si="469"/>
        <v>0</v>
      </c>
      <c r="S1209" s="182">
        <f t="shared" si="469"/>
        <v>0</v>
      </c>
      <c r="T1209" s="182">
        <f t="shared" si="469"/>
        <v>0</v>
      </c>
      <c r="U1209" s="182">
        <f t="shared" si="469"/>
        <v>0</v>
      </c>
      <c r="V1209" s="183">
        <f t="shared" si="469"/>
        <v>0</v>
      </c>
      <c r="W1209" s="46">
        <f>G1209-SUM(H1209:V1209)</f>
        <v>0</v>
      </c>
      <c r="Y1209"/>
      <c r="Z1209"/>
    </row>
    <row r="1210" spans="1:26" s="72" customFormat="1" outlineLevel="1" x14ac:dyDescent="0.2">
      <c r="A1210" s="322"/>
      <c r="B1210" s="25"/>
      <c r="C1210" s="23"/>
      <c r="D1210" s="23"/>
      <c r="E1210" s="24"/>
      <c r="F1210" s="176" t="s">
        <v>160</v>
      </c>
      <c r="G1210" s="190">
        <f t="shared" ref="G1210:V1210" si="470">G350</f>
        <v>0</v>
      </c>
      <c r="H1210" s="191">
        <f t="shared" si="470"/>
        <v>0</v>
      </c>
      <c r="I1210" s="179">
        <f t="shared" si="470"/>
        <v>0</v>
      </c>
      <c r="J1210" s="179">
        <f t="shared" si="470"/>
        <v>0</v>
      </c>
      <c r="K1210" s="197">
        <f t="shared" si="470"/>
        <v>0</v>
      </c>
      <c r="L1210" s="181">
        <f t="shared" si="470"/>
        <v>0</v>
      </c>
      <c r="M1210" s="182">
        <f t="shared" si="470"/>
        <v>0</v>
      </c>
      <c r="N1210" s="182">
        <f t="shared" si="470"/>
        <v>0</v>
      </c>
      <c r="O1210" s="182">
        <f t="shared" si="470"/>
        <v>0</v>
      </c>
      <c r="P1210" s="182">
        <f t="shared" si="470"/>
        <v>0</v>
      </c>
      <c r="Q1210" s="182">
        <f t="shared" si="470"/>
        <v>0</v>
      </c>
      <c r="R1210" s="182">
        <f t="shared" si="470"/>
        <v>0</v>
      </c>
      <c r="S1210" s="182">
        <f t="shared" si="470"/>
        <v>0</v>
      </c>
      <c r="T1210" s="182">
        <f t="shared" si="470"/>
        <v>0</v>
      </c>
      <c r="U1210" s="182">
        <f t="shared" si="470"/>
        <v>0</v>
      </c>
      <c r="V1210" s="183">
        <f t="shared" si="470"/>
        <v>0</v>
      </c>
      <c r="W1210" s="46">
        <f>G1210-SUM(H1210:V1210)</f>
        <v>0</v>
      </c>
      <c r="Y1210"/>
      <c r="Z1210"/>
    </row>
    <row r="1211" spans="1:26" s="72" customFormat="1" outlineLevel="1" x14ac:dyDescent="0.2">
      <c r="A1211" s="322"/>
      <c r="B1211" s="25"/>
      <c r="C1211" s="23"/>
      <c r="D1211" s="23"/>
      <c r="E1211" s="24"/>
      <c r="F1211" s="176" t="s">
        <v>198</v>
      </c>
      <c r="G1211" s="190">
        <f t="shared" ref="G1211:V1211" si="471">G351</f>
        <v>0</v>
      </c>
      <c r="H1211" s="191">
        <f t="shared" si="471"/>
        <v>0</v>
      </c>
      <c r="I1211" s="179">
        <f t="shared" si="471"/>
        <v>0</v>
      </c>
      <c r="J1211" s="179">
        <f t="shared" si="471"/>
        <v>0</v>
      </c>
      <c r="K1211" s="197">
        <f t="shared" si="471"/>
        <v>0</v>
      </c>
      <c r="L1211" s="181">
        <f t="shared" si="471"/>
        <v>0</v>
      </c>
      <c r="M1211" s="182">
        <f t="shared" si="471"/>
        <v>0</v>
      </c>
      <c r="N1211" s="182">
        <f t="shared" si="471"/>
        <v>0</v>
      </c>
      <c r="O1211" s="182">
        <f t="shared" si="471"/>
        <v>0</v>
      </c>
      <c r="P1211" s="182">
        <f t="shared" si="471"/>
        <v>0</v>
      </c>
      <c r="Q1211" s="182">
        <f t="shared" si="471"/>
        <v>0</v>
      </c>
      <c r="R1211" s="182">
        <f t="shared" si="471"/>
        <v>0</v>
      </c>
      <c r="S1211" s="182">
        <f t="shared" si="471"/>
        <v>0</v>
      </c>
      <c r="T1211" s="182">
        <f t="shared" si="471"/>
        <v>0</v>
      </c>
      <c r="U1211" s="182">
        <f t="shared" si="471"/>
        <v>0</v>
      </c>
      <c r="V1211" s="183">
        <f t="shared" si="471"/>
        <v>0</v>
      </c>
      <c r="W1211" s="46">
        <f>G1211-SUM(H1211:V1211)</f>
        <v>0</v>
      </c>
      <c r="Y1211"/>
      <c r="Z1211"/>
    </row>
    <row r="1212" spans="1:26" s="72" customFormat="1" x14ac:dyDescent="0.2">
      <c r="A1212" s="322"/>
      <c r="B1212" s="25"/>
      <c r="C1212" s="23"/>
      <c r="D1212" s="23"/>
      <c r="E1212" s="24" t="s">
        <v>347</v>
      </c>
      <c r="F1212" s="24"/>
      <c r="G1212" s="69">
        <f>SUBTOTAL(9,G1213:G1216)</f>
        <v>0</v>
      </c>
      <c r="H1212" s="70">
        <f t="shared" ref="H1212:W1212" si="472">SUBTOTAL(9,H1213:H1216)</f>
        <v>0</v>
      </c>
      <c r="I1212" s="66">
        <f t="shared" si="472"/>
        <v>0</v>
      </c>
      <c r="J1212" s="66">
        <f t="shared" si="472"/>
        <v>0</v>
      </c>
      <c r="K1212" s="67">
        <f t="shared" si="472"/>
        <v>0</v>
      </c>
      <c r="L1212" s="34">
        <f t="shared" si="472"/>
        <v>0</v>
      </c>
      <c r="M1212" s="34">
        <f t="shared" si="472"/>
        <v>0</v>
      </c>
      <c r="N1212" s="34">
        <f t="shared" si="472"/>
        <v>0</v>
      </c>
      <c r="O1212" s="34">
        <f t="shared" si="472"/>
        <v>0</v>
      </c>
      <c r="P1212" s="34">
        <f t="shared" si="472"/>
        <v>0</v>
      </c>
      <c r="Q1212" s="34">
        <f t="shared" si="472"/>
        <v>0</v>
      </c>
      <c r="R1212" s="34">
        <f t="shared" si="472"/>
        <v>0</v>
      </c>
      <c r="S1212" s="34">
        <f t="shared" si="472"/>
        <v>0</v>
      </c>
      <c r="T1212" s="34">
        <f t="shared" si="472"/>
        <v>0</v>
      </c>
      <c r="U1212" s="34">
        <f t="shared" si="472"/>
        <v>0</v>
      </c>
      <c r="V1212" s="34">
        <f t="shared" si="472"/>
        <v>0</v>
      </c>
      <c r="W1212" s="33">
        <f t="shared" si="472"/>
        <v>0</v>
      </c>
      <c r="Y1212"/>
      <c r="Z1212"/>
    </row>
    <row r="1213" spans="1:26" s="72" customFormat="1" outlineLevel="1" x14ac:dyDescent="0.2">
      <c r="A1213" s="322"/>
      <c r="B1213" s="25"/>
      <c r="C1213" s="23"/>
      <c r="D1213" s="23"/>
      <c r="E1213" s="24"/>
      <c r="F1213" s="176" t="s">
        <v>327</v>
      </c>
      <c r="G1213" s="190">
        <f t="shared" ref="G1213:V1213" si="473">G353</f>
        <v>0</v>
      </c>
      <c r="H1213" s="191">
        <f t="shared" si="473"/>
        <v>0</v>
      </c>
      <c r="I1213" s="179">
        <f t="shared" si="473"/>
        <v>0</v>
      </c>
      <c r="J1213" s="179">
        <f t="shared" si="473"/>
        <v>0</v>
      </c>
      <c r="K1213" s="197">
        <f t="shared" si="473"/>
        <v>0</v>
      </c>
      <c r="L1213" s="181">
        <f t="shared" si="473"/>
        <v>0</v>
      </c>
      <c r="M1213" s="182">
        <f t="shared" si="473"/>
        <v>0</v>
      </c>
      <c r="N1213" s="182">
        <f t="shared" si="473"/>
        <v>0</v>
      </c>
      <c r="O1213" s="182">
        <f t="shared" si="473"/>
        <v>0</v>
      </c>
      <c r="P1213" s="182">
        <f t="shared" si="473"/>
        <v>0</v>
      </c>
      <c r="Q1213" s="182">
        <f t="shared" si="473"/>
        <v>0</v>
      </c>
      <c r="R1213" s="182">
        <f t="shared" si="473"/>
        <v>0</v>
      </c>
      <c r="S1213" s="182">
        <f t="shared" si="473"/>
        <v>0</v>
      </c>
      <c r="T1213" s="182">
        <f t="shared" si="473"/>
        <v>0</v>
      </c>
      <c r="U1213" s="182">
        <f t="shared" si="473"/>
        <v>0</v>
      </c>
      <c r="V1213" s="183">
        <f t="shared" si="473"/>
        <v>0</v>
      </c>
      <c r="W1213" s="46">
        <f>G1213-SUM(H1213:V1213)</f>
        <v>0</v>
      </c>
      <c r="Y1213"/>
      <c r="Z1213"/>
    </row>
    <row r="1214" spans="1:26" s="72" customFormat="1" outlineLevel="1" x14ac:dyDescent="0.2">
      <c r="A1214" s="322"/>
      <c r="B1214" s="25"/>
      <c r="C1214" s="23"/>
      <c r="D1214" s="23"/>
      <c r="E1214" s="24"/>
      <c r="F1214" s="176" t="s">
        <v>328</v>
      </c>
      <c r="G1214" s="190">
        <f t="shared" ref="G1214:V1214" si="474">G354</f>
        <v>0</v>
      </c>
      <c r="H1214" s="191">
        <f t="shared" si="474"/>
        <v>0</v>
      </c>
      <c r="I1214" s="179">
        <f t="shared" si="474"/>
        <v>0</v>
      </c>
      <c r="J1214" s="179">
        <f t="shared" si="474"/>
        <v>0</v>
      </c>
      <c r="K1214" s="197">
        <f t="shared" si="474"/>
        <v>0</v>
      </c>
      <c r="L1214" s="181">
        <f t="shared" si="474"/>
        <v>0</v>
      </c>
      <c r="M1214" s="228">
        <f t="shared" si="474"/>
        <v>0</v>
      </c>
      <c r="N1214" s="182">
        <f t="shared" si="474"/>
        <v>0</v>
      </c>
      <c r="O1214" s="229">
        <f t="shared" si="474"/>
        <v>0</v>
      </c>
      <c r="P1214" s="200">
        <f t="shared" si="474"/>
        <v>0</v>
      </c>
      <c r="Q1214" s="228">
        <f t="shared" si="474"/>
        <v>0</v>
      </c>
      <c r="R1214" s="200">
        <f t="shared" si="474"/>
        <v>0</v>
      </c>
      <c r="S1214" s="200">
        <f t="shared" si="474"/>
        <v>0</v>
      </c>
      <c r="T1214" s="229">
        <f t="shared" si="474"/>
        <v>0</v>
      </c>
      <c r="U1214" s="200">
        <f t="shared" si="474"/>
        <v>0</v>
      </c>
      <c r="V1214" s="183">
        <f t="shared" si="474"/>
        <v>0</v>
      </c>
      <c r="W1214" s="46">
        <f>G1214-SUM(H1214:V1214)</f>
        <v>0</v>
      </c>
      <c r="Y1214"/>
      <c r="Z1214"/>
    </row>
    <row r="1215" spans="1:26" s="72" customFormat="1" outlineLevel="1" x14ac:dyDescent="0.2">
      <c r="A1215" s="322"/>
      <c r="B1215" s="25"/>
      <c r="C1215" s="23"/>
      <c r="D1215" s="23"/>
      <c r="E1215" s="24"/>
      <c r="F1215" s="176" t="s">
        <v>329</v>
      </c>
      <c r="G1215" s="190">
        <f t="shared" ref="G1215:V1215" si="475">G355</f>
        <v>0</v>
      </c>
      <c r="H1215" s="191">
        <f t="shared" si="475"/>
        <v>0</v>
      </c>
      <c r="I1215" s="179">
        <f t="shared" si="475"/>
        <v>0</v>
      </c>
      <c r="J1215" s="179">
        <f t="shared" si="475"/>
        <v>0</v>
      </c>
      <c r="K1215" s="197">
        <f t="shared" si="475"/>
        <v>0</v>
      </c>
      <c r="L1215" s="181">
        <f t="shared" si="475"/>
        <v>0</v>
      </c>
      <c r="M1215" s="192">
        <f t="shared" si="475"/>
        <v>0</v>
      </c>
      <c r="N1215" s="182">
        <f t="shared" si="475"/>
        <v>0</v>
      </c>
      <c r="O1215" s="178">
        <f t="shared" si="475"/>
        <v>0</v>
      </c>
      <c r="P1215" s="182">
        <f t="shared" si="475"/>
        <v>0</v>
      </c>
      <c r="Q1215" s="192">
        <f t="shared" si="475"/>
        <v>0</v>
      </c>
      <c r="R1215" s="182">
        <f t="shared" si="475"/>
        <v>0</v>
      </c>
      <c r="S1215" s="182">
        <f t="shared" si="475"/>
        <v>0</v>
      </c>
      <c r="T1215" s="178">
        <f t="shared" si="475"/>
        <v>0</v>
      </c>
      <c r="U1215" s="182">
        <f t="shared" si="475"/>
        <v>0</v>
      </c>
      <c r="V1215" s="183">
        <f t="shared" si="475"/>
        <v>0</v>
      </c>
      <c r="W1215" s="46">
        <f>G1215-SUM(H1215:V1215)</f>
        <v>0</v>
      </c>
      <c r="Y1215"/>
      <c r="Z1215"/>
    </row>
    <row r="1216" spans="1:26" s="72" customFormat="1" outlineLevel="1" x14ac:dyDescent="0.2">
      <c r="A1216" s="322"/>
      <c r="B1216" s="25"/>
      <c r="C1216" s="23"/>
      <c r="D1216" s="23"/>
      <c r="E1216" s="24"/>
      <c r="F1216" s="176" t="s">
        <v>330</v>
      </c>
      <c r="G1216" s="190">
        <f t="shared" ref="G1216:V1216" si="476">G356</f>
        <v>0</v>
      </c>
      <c r="H1216" s="191">
        <f t="shared" si="476"/>
        <v>0</v>
      </c>
      <c r="I1216" s="179">
        <f t="shared" si="476"/>
        <v>0</v>
      </c>
      <c r="J1216" s="179">
        <f t="shared" si="476"/>
        <v>0</v>
      </c>
      <c r="K1216" s="197">
        <f t="shared" si="476"/>
        <v>0</v>
      </c>
      <c r="L1216" s="181">
        <f t="shared" si="476"/>
        <v>0</v>
      </c>
      <c r="M1216" s="192">
        <f t="shared" si="476"/>
        <v>0</v>
      </c>
      <c r="N1216" s="182">
        <f t="shared" si="476"/>
        <v>0</v>
      </c>
      <c r="O1216" s="178">
        <f t="shared" si="476"/>
        <v>0</v>
      </c>
      <c r="P1216" s="182">
        <f t="shared" si="476"/>
        <v>0</v>
      </c>
      <c r="Q1216" s="192">
        <f t="shared" si="476"/>
        <v>0</v>
      </c>
      <c r="R1216" s="182">
        <f t="shared" si="476"/>
        <v>0</v>
      </c>
      <c r="S1216" s="182">
        <f t="shared" si="476"/>
        <v>0</v>
      </c>
      <c r="T1216" s="178">
        <f t="shared" si="476"/>
        <v>0</v>
      </c>
      <c r="U1216" s="182">
        <f t="shared" si="476"/>
        <v>0</v>
      </c>
      <c r="V1216" s="183">
        <f t="shared" si="476"/>
        <v>0</v>
      </c>
      <c r="W1216" s="46">
        <f>G1216-SUM(H1216:V1216)</f>
        <v>0</v>
      </c>
      <c r="Y1216"/>
      <c r="Z1216"/>
    </row>
    <row r="1217" spans="1:26" s="72" customFormat="1" x14ac:dyDescent="0.2">
      <c r="A1217" s="322"/>
      <c r="B1217" s="25"/>
      <c r="C1217" s="23"/>
      <c r="D1217" s="23" t="s">
        <v>53</v>
      </c>
      <c r="E1217" s="24"/>
      <c r="F1217" s="24"/>
      <c r="G1217" s="69"/>
      <c r="H1217" s="66"/>
      <c r="I1217" s="66"/>
      <c r="J1217" s="66"/>
      <c r="K1217" s="67"/>
      <c r="L1217" s="51"/>
      <c r="M1217" s="34"/>
      <c r="N1217" s="34"/>
      <c r="O1217" s="34"/>
      <c r="P1217" s="34"/>
      <c r="Q1217" s="34"/>
      <c r="R1217" s="34"/>
      <c r="S1217" s="34"/>
      <c r="T1217" s="34"/>
      <c r="U1217" s="34"/>
      <c r="V1217" s="37"/>
      <c r="W1217" s="33"/>
      <c r="Y1217"/>
      <c r="Z1217"/>
    </row>
    <row r="1218" spans="1:26" s="72" customFormat="1" x14ac:dyDescent="0.2">
      <c r="A1218" s="322"/>
      <c r="B1218" s="25"/>
      <c r="C1218" s="23"/>
      <c r="D1218" s="23"/>
      <c r="E1218" s="64" t="s">
        <v>54</v>
      </c>
      <c r="F1218" s="24"/>
      <c r="G1218" s="69">
        <f t="shared" ref="G1218:W1218" si="477">SUBTOTAL(9,G1219:G1221)</f>
        <v>0</v>
      </c>
      <c r="H1218" s="70">
        <f t="shared" si="477"/>
        <v>0</v>
      </c>
      <c r="I1218" s="66">
        <f t="shared" si="477"/>
        <v>0</v>
      </c>
      <c r="J1218" s="66">
        <f t="shared" si="477"/>
        <v>0</v>
      </c>
      <c r="K1218" s="67">
        <f t="shared" si="477"/>
        <v>0</v>
      </c>
      <c r="L1218" s="34">
        <f t="shared" si="477"/>
        <v>0</v>
      </c>
      <c r="M1218" s="34">
        <f t="shared" si="477"/>
        <v>0</v>
      </c>
      <c r="N1218" s="34">
        <f t="shared" si="477"/>
        <v>0</v>
      </c>
      <c r="O1218" s="34">
        <f t="shared" si="477"/>
        <v>0</v>
      </c>
      <c r="P1218" s="34">
        <f t="shared" si="477"/>
        <v>0</v>
      </c>
      <c r="Q1218" s="34">
        <f t="shared" si="477"/>
        <v>0</v>
      </c>
      <c r="R1218" s="34">
        <f t="shared" si="477"/>
        <v>0</v>
      </c>
      <c r="S1218" s="34">
        <f t="shared" si="477"/>
        <v>0</v>
      </c>
      <c r="T1218" s="34">
        <f t="shared" si="477"/>
        <v>0</v>
      </c>
      <c r="U1218" s="34">
        <f t="shared" si="477"/>
        <v>0</v>
      </c>
      <c r="V1218" s="34">
        <f t="shared" si="477"/>
        <v>0</v>
      </c>
      <c r="W1218" s="33">
        <f t="shared" si="477"/>
        <v>0</v>
      </c>
      <c r="Y1218"/>
      <c r="Z1218"/>
    </row>
    <row r="1219" spans="1:26" s="72" customFormat="1" outlineLevel="1" x14ac:dyDescent="0.2">
      <c r="A1219" s="322"/>
      <c r="B1219" s="25"/>
      <c r="C1219" s="23"/>
      <c r="D1219" s="23"/>
      <c r="E1219" s="64"/>
      <c r="F1219" s="176" t="s">
        <v>55</v>
      </c>
      <c r="G1219" s="190">
        <f t="shared" ref="G1219:V1219" si="478">G359</f>
        <v>0</v>
      </c>
      <c r="H1219" s="191">
        <f t="shared" si="478"/>
        <v>0</v>
      </c>
      <c r="I1219" s="179">
        <f t="shared" si="478"/>
        <v>0</v>
      </c>
      <c r="J1219" s="179">
        <f t="shared" si="478"/>
        <v>0</v>
      </c>
      <c r="K1219" s="197">
        <f t="shared" si="478"/>
        <v>0</v>
      </c>
      <c r="L1219" s="181">
        <f t="shared" si="478"/>
        <v>0</v>
      </c>
      <c r="M1219" s="192">
        <f t="shared" si="478"/>
        <v>0</v>
      </c>
      <c r="N1219" s="182">
        <f t="shared" si="478"/>
        <v>0</v>
      </c>
      <c r="O1219" s="178">
        <f t="shared" si="478"/>
        <v>0</v>
      </c>
      <c r="P1219" s="182">
        <f t="shared" si="478"/>
        <v>0</v>
      </c>
      <c r="Q1219" s="192">
        <f t="shared" si="478"/>
        <v>0</v>
      </c>
      <c r="R1219" s="182">
        <f t="shared" si="478"/>
        <v>0</v>
      </c>
      <c r="S1219" s="182">
        <f t="shared" si="478"/>
        <v>0</v>
      </c>
      <c r="T1219" s="178">
        <f t="shared" si="478"/>
        <v>0</v>
      </c>
      <c r="U1219" s="182">
        <f t="shared" si="478"/>
        <v>0</v>
      </c>
      <c r="V1219" s="183">
        <f t="shared" si="478"/>
        <v>0</v>
      </c>
      <c r="W1219" s="46">
        <f>G1219-SUM(H1219:V1219)</f>
        <v>0</v>
      </c>
      <c r="Y1219"/>
      <c r="Z1219"/>
    </row>
    <row r="1220" spans="1:26" s="72" customFormat="1" outlineLevel="1" x14ac:dyDescent="0.2">
      <c r="A1220" s="322"/>
      <c r="B1220" s="25"/>
      <c r="C1220" s="23"/>
      <c r="D1220" s="23"/>
      <c r="E1220" s="24"/>
      <c r="F1220" s="176" t="s">
        <v>161</v>
      </c>
      <c r="G1220" s="190">
        <f t="shared" ref="G1220:V1220" si="479">G360</f>
        <v>0</v>
      </c>
      <c r="H1220" s="191">
        <f t="shared" si="479"/>
        <v>0</v>
      </c>
      <c r="I1220" s="179">
        <f t="shared" si="479"/>
        <v>0</v>
      </c>
      <c r="J1220" s="179">
        <f t="shared" si="479"/>
        <v>0</v>
      </c>
      <c r="K1220" s="197">
        <f t="shared" si="479"/>
        <v>0</v>
      </c>
      <c r="L1220" s="181">
        <f t="shared" si="479"/>
        <v>0</v>
      </c>
      <c r="M1220" s="192">
        <f t="shared" si="479"/>
        <v>0</v>
      </c>
      <c r="N1220" s="182">
        <f t="shared" si="479"/>
        <v>0</v>
      </c>
      <c r="O1220" s="178">
        <f t="shared" si="479"/>
        <v>0</v>
      </c>
      <c r="P1220" s="182">
        <f t="shared" si="479"/>
        <v>0</v>
      </c>
      <c r="Q1220" s="192">
        <f t="shared" si="479"/>
        <v>0</v>
      </c>
      <c r="R1220" s="182">
        <f t="shared" si="479"/>
        <v>0</v>
      </c>
      <c r="S1220" s="182">
        <f t="shared" si="479"/>
        <v>0</v>
      </c>
      <c r="T1220" s="178">
        <f t="shared" si="479"/>
        <v>0</v>
      </c>
      <c r="U1220" s="182">
        <f t="shared" si="479"/>
        <v>0</v>
      </c>
      <c r="V1220" s="183">
        <f t="shared" si="479"/>
        <v>0</v>
      </c>
      <c r="W1220" s="46">
        <f>G1220-SUM(H1220:V1220)</f>
        <v>0</v>
      </c>
      <c r="Y1220"/>
      <c r="Z1220"/>
    </row>
    <row r="1221" spans="1:26" s="72" customFormat="1" outlineLevel="1" x14ac:dyDescent="0.2">
      <c r="A1221" s="322"/>
      <c r="B1221" s="25"/>
      <c r="C1221" s="23"/>
      <c r="D1221" s="23"/>
      <c r="E1221" s="24"/>
      <c r="F1221" s="176" t="s">
        <v>331</v>
      </c>
      <c r="G1221" s="190">
        <f t="shared" ref="G1221:V1221" si="480">G361</f>
        <v>0</v>
      </c>
      <c r="H1221" s="191">
        <f t="shared" si="480"/>
        <v>0</v>
      </c>
      <c r="I1221" s="179">
        <f t="shared" si="480"/>
        <v>0</v>
      </c>
      <c r="J1221" s="179">
        <f t="shared" si="480"/>
        <v>0</v>
      </c>
      <c r="K1221" s="197">
        <f t="shared" si="480"/>
        <v>0</v>
      </c>
      <c r="L1221" s="181">
        <f t="shared" si="480"/>
        <v>0</v>
      </c>
      <c r="M1221" s="192">
        <f t="shared" si="480"/>
        <v>0</v>
      </c>
      <c r="N1221" s="182">
        <f t="shared" si="480"/>
        <v>0</v>
      </c>
      <c r="O1221" s="178">
        <f t="shared" si="480"/>
        <v>0</v>
      </c>
      <c r="P1221" s="182">
        <f t="shared" si="480"/>
        <v>0</v>
      </c>
      <c r="Q1221" s="192">
        <f t="shared" si="480"/>
        <v>0</v>
      </c>
      <c r="R1221" s="182">
        <f t="shared" si="480"/>
        <v>0</v>
      </c>
      <c r="S1221" s="182">
        <f t="shared" si="480"/>
        <v>0</v>
      </c>
      <c r="T1221" s="178">
        <f t="shared" si="480"/>
        <v>0</v>
      </c>
      <c r="U1221" s="182">
        <f t="shared" si="480"/>
        <v>0</v>
      </c>
      <c r="V1221" s="183">
        <f t="shared" si="480"/>
        <v>0</v>
      </c>
      <c r="W1221" s="46">
        <f>G1221-SUM(H1221:V1221)</f>
        <v>0</v>
      </c>
      <c r="Y1221"/>
      <c r="Z1221"/>
    </row>
    <row r="1222" spans="1:26" s="72" customFormat="1" x14ac:dyDescent="0.2">
      <c r="A1222" s="322"/>
      <c r="B1222" s="25"/>
      <c r="C1222" s="23"/>
      <c r="D1222" s="23"/>
      <c r="E1222" s="24" t="s">
        <v>56</v>
      </c>
      <c r="F1222" s="24"/>
      <c r="G1222" s="69">
        <f t="shared" ref="G1222:W1222" si="481">SUBTOTAL(9,G1223:G1225)</f>
        <v>0</v>
      </c>
      <c r="H1222" s="70">
        <f t="shared" si="481"/>
        <v>0</v>
      </c>
      <c r="I1222" s="66">
        <f t="shared" si="481"/>
        <v>0</v>
      </c>
      <c r="J1222" s="66">
        <f t="shared" si="481"/>
        <v>0</v>
      </c>
      <c r="K1222" s="67">
        <f t="shared" si="481"/>
        <v>0</v>
      </c>
      <c r="L1222" s="34">
        <f t="shared" si="481"/>
        <v>0</v>
      </c>
      <c r="M1222" s="34">
        <f t="shared" si="481"/>
        <v>0</v>
      </c>
      <c r="N1222" s="34">
        <f t="shared" si="481"/>
        <v>0</v>
      </c>
      <c r="O1222" s="34">
        <f t="shared" si="481"/>
        <v>0</v>
      </c>
      <c r="P1222" s="34">
        <f t="shared" si="481"/>
        <v>0</v>
      </c>
      <c r="Q1222" s="34">
        <f t="shared" si="481"/>
        <v>0</v>
      </c>
      <c r="R1222" s="34">
        <f t="shared" si="481"/>
        <v>0</v>
      </c>
      <c r="S1222" s="34">
        <f t="shared" si="481"/>
        <v>0</v>
      </c>
      <c r="T1222" s="34">
        <f t="shared" si="481"/>
        <v>0</v>
      </c>
      <c r="U1222" s="34">
        <f t="shared" si="481"/>
        <v>0</v>
      </c>
      <c r="V1222" s="34">
        <f t="shared" si="481"/>
        <v>0</v>
      </c>
      <c r="W1222" s="33">
        <f t="shared" si="481"/>
        <v>0</v>
      </c>
      <c r="Y1222"/>
      <c r="Z1222"/>
    </row>
    <row r="1223" spans="1:26" s="72" customFormat="1" outlineLevel="1" x14ac:dyDescent="0.2">
      <c r="A1223" s="322"/>
      <c r="B1223" s="25"/>
      <c r="C1223" s="23"/>
      <c r="D1223" s="23"/>
      <c r="E1223" s="24"/>
      <c r="F1223" s="176" t="s">
        <v>162</v>
      </c>
      <c r="G1223" s="190">
        <f t="shared" ref="G1223:V1223" si="482">G363</f>
        <v>0</v>
      </c>
      <c r="H1223" s="191">
        <f t="shared" si="482"/>
        <v>0</v>
      </c>
      <c r="I1223" s="179">
        <f t="shared" si="482"/>
        <v>0</v>
      </c>
      <c r="J1223" s="179">
        <f t="shared" si="482"/>
        <v>0</v>
      </c>
      <c r="K1223" s="197">
        <f t="shared" si="482"/>
        <v>0</v>
      </c>
      <c r="L1223" s="181">
        <f t="shared" si="482"/>
        <v>0</v>
      </c>
      <c r="M1223" s="192">
        <f t="shared" si="482"/>
        <v>0</v>
      </c>
      <c r="N1223" s="182">
        <f t="shared" si="482"/>
        <v>0</v>
      </c>
      <c r="O1223" s="178">
        <f t="shared" si="482"/>
        <v>0</v>
      </c>
      <c r="P1223" s="182">
        <f t="shared" si="482"/>
        <v>0</v>
      </c>
      <c r="Q1223" s="192">
        <f t="shared" si="482"/>
        <v>0</v>
      </c>
      <c r="R1223" s="182">
        <f t="shared" si="482"/>
        <v>0</v>
      </c>
      <c r="S1223" s="182">
        <f t="shared" si="482"/>
        <v>0</v>
      </c>
      <c r="T1223" s="178">
        <f t="shared" si="482"/>
        <v>0</v>
      </c>
      <c r="U1223" s="182">
        <f t="shared" si="482"/>
        <v>0</v>
      </c>
      <c r="V1223" s="183">
        <f t="shared" si="482"/>
        <v>0</v>
      </c>
      <c r="W1223" s="46">
        <f>G1223-SUM(H1223:V1223)</f>
        <v>0</v>
      </c>
      <c r="Y1223"/>
      <c r="Z1223"/>
    </row>
    <row r="1224" spans="1:26" s="72" customFormat="1" outlineLevel="1" x14ac:dyDescent="0.2">
      <c r="A1224" s="322"/>
      <c r="B1224" s="25"/>
      <c r="C1224" s="23"/>
      <c r="D1224" s="23"/>
      <c r="E1224" s="24"/>
      <c r="F1224" s="176" t="s">
        <v>163</v>
      </c>
      <c r="G1224" s="190">
        <f t="shared" ref="G1224:V1224" si="483">G364</f>
        <v>0</v>
      </c>
      <c r="H1224" s="191">
        <f t="shared" si="483"/>
        <v>0</v>
      </c>
      <c r="I1224" s="179">
        <f t="shared" si="483"/>
        <v>0</v>
      </c>
      <c r="J1224" s="179">
        <f t="shared" si="483"/>
        <v>0</v>
      </c>
      <c r="K1224" s="197">
        <f t="shared" si="483"/>
        <v>0</v>
      </c>
      <c r="L1224" s="181">
        <f t="shared" si="483"/>
        <v>0</v>
      </c>
      <c r="M1224" s="192">
        <f t="shared" si="483"/>
        <v>0</v>
      </c>
      <c r="N1224" s="182">
        <f t="shared" si="483"/>
        <v>0</v>
      </c>
      <c r="O1224" s="178">
        <f t="shared" si="483"/>
        <v>0</v>
      </c>
      <c r="P1224" s="182">
        <f t="shared" si="483"/>
        <v>0</v>
      </c>
      <c r="Q1224" s="192">
        <f t="shared" si="483"/>
        <v>0</v>
      </c>
      <c r="R1224" s="182">
        <f t="shared" si="483"/>
        <v>0</v>
      </c>
      <c r="S1224" s="182">
        <f t="shared" si="483"/>
        <v>0</v>
      </c>
      <c r="T1224" s="178">
        <f t="shared" si="483"/>
        <v>0</v>
      </c>
      <c r="U1224" s="182">
        <f t="shared" si="483"/>
        <v>0</v>
      </c>
      <c r="V1224" s="183">
        <f t="shared" si="483"/>
        <v>0</v>
      </c>
      <c r="W1224" s="46">
        <f>G1224-SUM(H1224:V1224)</f>
        <v>0</v>
      </c>
      <c r="Y1224"/>
      <c r="Z1224"/>
    </row>
    <row r="1225" spans="1:26" s="72" customFormat="1" outlineLevel="1" x14ac:dyDescent="0.2">
      <c r="A1225" s="322"/>
      <c r="B1225" s="25"/>
      <c r="C1225" s="23"/>
      <c r="D1225" s="23"/>
      <c r="E1225" s="24"/>
      <c r="F1225" s="176" t="s">
        <v>332</v>
      </c>
      <c r="G1225" s="190">
        <f t="shared" ref="G1225:V1225" si="484">G365</f>
        <v>0</v>
      </c>
      <c r="H1225" s="191">
        <f t="shared" si="484"/>
        <v>0</v>
      </c>
      <c r="I1225" s="179">
        <f t="shared" si="484"/>
        <v>0</v>
      </c>
      <c r="J1225" s="179">
        <f t="shared" si="484"/>
        <v>0</v>
      </c>
      <c r="K1225" s="197">
        <f t="shared" si="484"/>
        <v>0</v>
      </c>
      <c r="L1225" s="181">
        <f t="shared" si="484"/>
        <v>0</v>
      </c>
      <c r="M1225" s="192">
        <f t="shared" si="484"/>
        <v>0</v>
      </c>
      <c r="N1225" s="182">
        <f t="shared" si="484"/>
        <v>0</v>
      </c>
      <c r="O1225" s="178">
        <f t="shared" si="484"/>
        <v>0</v>
      </c>
      <c r="P1225" s="182">
        <f t="shared" si="484"/>
        <v>0</v>
      </c>
      <c r="Q1225" s="192">
        <f t="shared" si="484"/>
        <v>0</v>
      </c>
      <c r="R1225" s="182">
        <f t="shared" si="484"/>
        <v>0</v>
      </c>
      <c r="S1225" s="182">
        <f t="shared" si="484"/>
        <v>0</v>
      </c>
      <c r="T1225" s="178">
        <f t="shared" si="484"/>
        <v>0</v>
      </c>
      <c r="U1225" s="182">
        <f t="shared" si="484"/>
        <v>0</v>
      </c>
      <c r="V1225" s="183">
        <f t="shared" si="484"/>
        <v>0</v>
      </c>
      <c r="W1225" s="46">
        <f>G1225-SUM(H1225:V1225)</f>
        <v>0</v>
      </c>
      <c r="Y1225"/>
      <c r="Z1225"/>
    </row>
    <row r="1226" spans="1:26" s="72" customFormat="1" x14ac:dyDescent="0.2">
      <c r="A1226" s="322"/>
      <c r="B1226" s="25"/>
      <c r="C1226" s="23"/>
      <c r="D1226" s="23"/>
      <c r="E1226" s="24" t="s">
        <v>57</v>
      </c>
      <c r="F1226" s="24"/>
      <c r="G1226" s="69">
        <f t="shared" ref="G1226:W1226" si="485">SUBTOTAL(9,G1227:G1229)</f>
        <v>0</v>
      </c>
      <c r="H1226" s="70">
        <f t="shared" si="485"/>
        <v>0</v>
      </c>
      <c r="I1226" s="66">
        <f t="shared" si="485"/>
        <v>0</v>
      </c>
      <c r="J1226" s="66">
        <f t="shared" si="485"/>
        <v>0</v>
      </c>
      <c r="K1226" s="67">
        <f t="shared" si="485"/>
        <v>0</v>
      </c>
      <c r="L1226" s="34">
        <f t="shared" si="485"/>
        <v>0</v>
      </c>
      <c r="M1226" s="34">
        <f t="shared" si="485"/>
        <v>0</v>
      </c>
      <c r="N1226" s="34">
        <f t="shared" si="485"/>
        <v>0</v>
      </c>
      <c r="O1226" s="34">
        <f t="shared" si="485"/>
        <v>0</v>
      </c>
      <c r="P1226" s="34">
        <f t="shared" si="485"/>
        <v>0</v>
      </c>
      <c r="Q1226" s="34">
        <f t="shared" si="485"/>
        <v>0</v>
      </c>
      <c r="R1226" s="34">
        <f t="shared" si="485"/>
        <v>0</v>
      </c>
      <c r="S1226" s="34">
        <f t="shared" si="485"/>
        <v>0</v>
      </c>
      <c r="T1226" s="34">
        <f t="shared" si="485"/>
        <v>0</v>
      </c>
      <c r="U1226" s="34">
        <f t="shared" si="485"/>
        <v>0</v>
      </c>
      <c r="V1226" s="34">
        <f t="shared" si="485"/>
        <v>0</v>
      </c>
      <c r="W1226" s="33">
        <f t="shared" si="485"/>
        <v>0</v>
      </c>
      <c r="Y1226"/>
      <c r="Z1226"/>
    </row>
    <row r="1227" spans="1:26" s="72" customFormat="1" outlineLevel="1" x14ac:dyDescent="0.2">
      <c r="A1227" s="322"/>
      <c r="B1227" s="25"/>
      <c r="C1227" s="23"/>
      <c r="D1227" s="23"/>
      <c r="E1227" s="24"/>
      <c r="F1227" s="176" t="s">
        <v>164</v>
      </c>
      <c r="G1227" s="190">
        <f t="shared" ref="G1227:V1227" si="486">G367</f>
        <v>0</v>
      </c>
      <c r="H1227" s="191">
        <f t="shared" si="486"/>
        <v>0</v>
      </c>
      <c r="I1227" s="179">
        <f t="shared" si="486"/>
        <v>0</v>
      </c>
      <c r="J1227" s="179">
        <f t="shared" si="486"/>
        <v>0</v>
      </c>
      <c r="K1227" s="197">
        <f t="shared" si="486"/>
        <v>0</v>
      </c>
      <c r="L1227" s="181">
        <f t="shared" si="486"/>
        <v>0</v>
      </c>
      <c r="M1227" s="192">
        <f t="shared" si="486"/>
        <v>0</v>
      </c>
      <c r="N1227" s="182">
        <f t="shared" si="486"/>
        <v>0</v>
      </c>
      <c r="O1227" s="178">
        <f t="shared" si="486"/>
        <v>0</v>
      </c>
      <c r="P1227" s="182">
        <f t="shared" si="486"/>
        <v>0</v>
      </c>
      <c r="Q1227" s="192">
        <f t="shared" si="486"/>
        <v>0</v>
      </c>
      <c r="R1227" s="182">
        <f t="shared" si="486"/>
        <v>0</v>
      </c>
      <c r="S1227" s="182">
        <f t="shared" si="486"/>
        <v>0</v>
      </c>
      <c r="T1227" s="178">
        <f t="shared" si="486"/>
        <v>0</v>
      </c>
      <c r="U1227" s="182">
        <f t="shared" si="486"/>
        <v>0</v>
      </c>
      <c r="V1227" s="183">
        <f t="shared" si="486"/>
        <v>0</v>
      </c>
      <c r="W1227" s="46">
        <f>G1227-SUM(H1227:V1227)</f>
        <v>0</v>
      </c>
      <c r="Y1227"/>
      <c r="Z1227"/>
    </row>
    <row r="1228" spans="1:26" s="72" customFormat="1" outlineLevel="1" x14ac:dyDescent="0.2">
      <c r="A1228" s="322"/>
      <c r="B1228" s="25"/>
      <c r="C1228" s="23"/>
      <c r="D1228" s="23"/>
      <c r="E1228" s="24"/>
      <c r="F1228" s="176" t="s">
        <v>165</v>
      </c>
      <c r="G1228" s="190">
        <f t="shared" ref="G1228:V1228" si="487">G368</f>
        <v>0</v>
      </c>
      <c r="H1228" s="191">
        <f t="shared" si="487"/>
        <v>0</v>
      </c>
      <c r="I1228" s="179">
        <f t="shared" si="487"/>
        <v>0</v>
      </c>
      <c r="J1228" s="179">
        <f t="shared" si="487"/>
        <v>0</v>
      </c>
      <c r="K1228" s="197">
        <f t="shared" si="487"/>
        <v>0</v>
      </c>
      <c r="L1228" s="181">
        <f t="shared" si="487"/>
        <v>0</v>
      </c>
      <c r="M1228" s="192">
        <f t="shared" si="487"/>
        <v>0</v>
      </c>
      <c r="N1228" s="182">
        <f t="shared" si="487"/>
        <v>0</v>
      </c>
      <c r="O1228" s="178">
        <f t="shared" si="487"/>
        <v>0</v>
      </c>
      <c r="P1228" s="182">
        <f t="shared" si="487"/>
        <v>0</v>
      </c>
      <c r="Q1228" s="192">
        <f t="shared" si="487"/>
        <v>0</v>
      </c>
      <c r="R1228" s="182">
        <f t="shared" si="487"/>
        <v>0</v>
      </c>
      <c r="S1228" s="182">
        <f t="shared" si="487"/>
        <v>0</v>
      </c>
      <c r="T1228" s="178">
        <f t="shared" si="487"/>
        <v>0</v>
      </c>
      <c r="U1228" s="182">
        <f t="shared" si="487"/>
        <v>0</v>
      </c>
      <c r="V1228" s="183">
        <f t="shared" si="487"/>
        <v>0</v>
      </c>
      <c r="W1228" s="46">
        <f>G1228-SUM(H1228:V1228)</f>
        <v>0</v>
      </c>
      <c r="Y1228"/>
      <c r="Z1228"/>
    </row>
    <row r="1229" spans="1:26" s="72" customFormat="1" outlineLevel="1" x14ac:dyDescent="0.2">
      <c r="A1229" s="322"/>
      <c r="B1229" s="25"/>
      <c r="C1229" s="23"/>
      <c r="D1229" s="23"/>
      <c r="E1229" s="24"/>
      <c r="F1229" s="176" t="s">
        <v>333</v>
      </c>
      <c r="G1229" s="190">
        <f t="shared" ref="G1229:V1229" si="488">G369</f>
        <v>0</v>
      </c>
      <c r="H1229" s="191">
        <f t="shared" si="488"/>
        <v>0</v>
      </c>
      <c r="I1229" s="179">
        <f t="shared" si="488"/>
        <v>0</v>
      </c>
      <c r="J1229" s="179">
        <f t="shared" si="488"/>
        <v>0</v>
      </c>
      <c r="K1229" s="197">
        <f t="shared" si="488"/>
        <v>0</v>
      </c>
      <c r="L1229" s="181">
        <f t="shared" si="488"/>
        <v>0</v>
      </c>
      <c r="M1229" s="192">
        <f t="shared" si="488"/>
        <v>0</v>
      </c>
      <c r="N1229" s="182">
        <f t="shared" si="488"/>
        <v>0</v>
      </c>
      <c r="O1229" s="178">
        <f t="shared" si="488"/>
        <v>0</v>
      </c>
      <c r="P1229" s="182">
        <f t="shared" si="488"/>
        <v>0</v>
      </c>
      <c r="Q1229" s="192">
        <f t="shared" si="488"/>
        <v>0</v>
      </c>
      <c r="R1229" s="182">
        <f t="shared" si="488"/>
        <v>0</v>
      </c>
      <c r="S1229" s="182">
        <f t="shared" si="488"/>
        <v>0</v>
      </c>
      <c r="T1229" s="178">
        <f t="shared" si="488"/>
        <v>0</v>
      </c>
      <c r="U1229" s="182">
        <f t="shared" si="488"/>
        <v>0</v>
      </c>
      <c r="V1229" s="183">
        <f t="shared" si="488"/>
        <v>0</v>
      </c>
      <c r="W1229" s="46">
        <f>G1229-SUM(H1229:V1229)</f>
        <v>0</v>
      </c>
      <c r="Y1229"/>
      <c r="Z1229"/>
    </row>
    <row r="1230" spans="1:26" s="72" customFormat="1" x14ac:dyDescent="0.2">
      <c r="A1230" s="322"/>
      <c r="B1230" s="25"/>
      <c r="C1230" s="23"/>
      <c r="D1230" s="23" t="s">
        <v>58</v>
      </c>
      <c r="E1230" s="24"/>
      <c r="F1230" s="24"/>
      <c r="G1230" s="69"/>
      <c r="H1230" s="66"/>
      <c r="I1230" s="66"/>
      <c r="J1230" s="66"/>
      <c r="K1230" s="67"/>
      <c r="L1230" s="51"/>
      <c r="M1230" s="34"/>
      <c r="N1230" s="34"/>
      <c r="O1230" s="34"/>
      <c r="P1230" s="34"/>
      <c r="Q1230" s="34"/>
      <c r="R1230" s="34"/>
      <c r="S1230" s="34"/>
      <c r="T1230" s="34"/>
      <c r="U1230" s="34"/>
      <c r="V1230" s="37"/>
      <c r="W1230" s="33"/>
      <c r="Y1230"/>
      <c r="Z1230"/>
    </row>
    <row r="1231" spans="1:26" s="72" customFormat="1" x14ac:dyDescent="0.2">
      <c r="A1231" s="322"/>
      <c r="B1231" s="25"/>
      <c r="C1231" s="23"/>
      <c r="D1231" s="23"/>
      <c r="E1231" s="24" t="s">
        <v>172</v>
      </c>
      <c r="F1231" s="24"/>
      <c r="G1231" s="69">
        <f t="shared" ref="G1231:W1231" si="489">SUBTOTAL(9,G1232:G1233)</f>
        <v>0</v>
      </c>
      <c r="H1231" s="70">
        <f t="shared" si="489"/>
        <v>0</v>
      </c>
      <c r="I1231" s="66">
        <f t="shared" si="489"/>
        <v>0</v>
      </c>
      <c r="J1231" s="66">
        <f t="shared" si="489"/>
        <v>0</v>
      </c>
      <c r="K1231" s="67">
        <f t="shared" si="489"/>
        <v>0</v>
      </c>
      <c r="L1231" s="34">
        <f t="shared" si="489"/>
        <v>0</v>
      </c>
      <c r="M1231" s="34">
        <f t="shared" si="489"/>
        <v>0</v>
      </c>
      <c r="N1231" s="34">
        <f t="shared" si="489"/>
        <v>0</v>
      </c>
      <c r="O1231" s="34">
        <f t="shared" si="489"/>
        <v>0</v>
      </c>
      <c r="P1231" s="34">
        <f t="shared" si="489"/>
        <v>0</v>
      </c>
      <c r="Q1231" s="34">
        <f t="shared" si="489"/>
        <v>0</v>
      </c>
      <c r="R1231" s="34">
        <f t="shared" si="489"/>
        <v>0</v>
      </c>
      <c r="S1231" s="34">
        <f t="shared" si="489"/>
        <v>0</v>
      </c>
      <c r="T1231" s="34">
        <f t="shared" si="489"/>
        <v>0</v>
      </c>
      <c r="U1231" s="34">
        <f t="shared" si="489"/>
        <v>0</v>
      </c>
      <c r="V1231" s="34">
        <f t="shared" si="489"/>
        <v>0</v>
      </c>
      <c r="W1231" s="33">
        <f t="shared" si="489"/>
        <v>0</v>
      </c>
      <c r="Y1231"/>
      <c r="Z1231"/>
    </row>
    <row r="1232" spans="1:26" s="72" customFormat="1" outlineLevel="1" x14ac:dyDescent="0.2">
      <c r="A1232" s="322"/>
      <c r="B1232" s="25"/>
      <c r="C1232" s="23"/>
      <c r="D1232" s="23"/>
      <c r="E1232" s="24"/>
      <c r="F1232" s="176" t="s">
        <v>61</v>
      </c>
      <c r="G1232" s="190">
        <f t="shared" ref="G1232:V1232" si="490">G372</f>
        <v>0</v>
      </c>
      <c r="H1232" s="191">
        <f t="shared" si="490"/>
        <v>0</v>
      </c>
      <c r="I1232" s="179">
        <f t="shared" si="490"/>
        <v>0</v>
      </c>
      <c r="J1232" s="179">
        <f t="shared" si="490"/>
        <v>0</v>
      </c>
      <c r="K1232" s="197">
        <f t="shared" si="490"/>
        <v>0</v>
      </c>
      <c r="L1232" s="181">
        <f t="shared" si="490"/>
        <v>0</v>
      </c>
      <c r="M1232" s="182">
        <f t="shared" si="490"/>
        <v>0</v>
      </c>
      <c r="N1232" s="182">
        <f t="shared" si="490"/>
        <v>0</v>
      </c>
      <c r="O1232" s="182">
        <f t="shared" si="490"/>
        <v>0</v>
      </c>
      <c r="P1232" s="182">
        <f t="shared" si="490"/>
        <v>0</v>
      </c>
      <c r="Q1232" s="182">
        <f t="shared" si="490"/>
        <v>0</v>
      </c>
      <c r="R1232" s="199">
        <f t="shared" si="490"/>
        <v>0</v>
      </c>
      <c r="S1232" s="199">
        <f t="shared" si="490"/>
        <v>0</v>
      </c>
      <c r="T1232" s="182">
        <f t="shared" si="490"/>
        <v>0</v>
      </c>
      <c r="U1232" s="182">
        <f t="shared" si="490"/>
        <v>0</v>
      </c>
      <c r="V1232" s="183">
        <f t="shared" si="490"/>
        <v>0</v>
      </c>
      <c r="W1232" s="46">
        <f>G1232-SUM(H1232:V1232)</f>
        <v>0</v>
      </c>
      <c r="Y1232"/>
      <c r="Z1232"/>
    </row>
    <row r="1233" spans="1:26" s="72" customFormat="1" outlineLevel="1" x14ac:dyDescent="0.2">
      <c r="A1233" s="322"/>
      <c r="B1233" s="25"/>
      <c r="C1233" s="23"/>
      <c r="D1233" s="23"/>
      <c r="E1233" s="24"/>
      <c r="F1233" s="176" t="s">
        <v>173</v>
      </c>
      <c r="G1233" s="190">
        <f t="shared" ref="G1233:V1233" si="491">G373</f>
        <v>0</v>
      </c>
      <c r="H1233" s="191">
        <f t="shared" si="491"/>
        <v>0</v>
      </c>
      <c r="I1233" s="179">
        <f t="shared" si="491"/>
        <v>0</v>
      </c>
      <c r="J1233" s="179">
        <f t="shared" si="491"/>
        <v>0</v>
      </c>
      <c r="K1233" s="197">
        <f t="shared" si="491"/>
        <v>0</v>
      </c>
      <c r="L1233" s="181">
        <f t="shared" si="491"/>
        <v>0</v>
      </c>
      <c r="M1233" s="192">
        <f t="shared" si="491"/>
        <v>0</v>
      </c>
      <c r="N1233" s="182">
        <f t="shared" si="491"/>
        <v>0</v>
      </c>
      <c r="O1233" s="178">
        <f t="shared" si="491"/>
        <v>0</v>
      </c>
      <c r="P1233" s="182">
        <f t="shared" si="491"/>
        <v>0</v>
      </c>
      <c r="Q1233" s="192">
        <f t="shared" si="491"/>
        <v>0</v>
      </c>
      <c r="R1233" s="182">
        <f t="shared" si="491"/>
        <v>0</v>
      </c>
      <c r="S1233" s="178">
        <f t="shared" si="491"/>
        <v>0</v>
      </c>
      <c r="T1233" s="178">
        <f t="shared" si="491"/>
        <v>0</v>
      </c>
      <c r="U1233" s="182">
        <f t="shared" si="491"/>
        <v>0</v>
      </c>
      <c r="V1233" s="183">
        <f t="shared" si="491"/>
        <v>0</v>
      </c>
      <c r="W1233" s="46">
        <f>G1233-SUM(H1233:V1233)</f>
        <v>0</v>
      </c>
      <c r="Y1233"/>
      <c r="Z1233"/>
    </row>
    <row r="1234" spans="1:26" s="72" customFormat="1" x14ac:dyDescent="0.2">
      <c r="A1234" s="322"/>
      <c r="B1234" s="25"/>
      <c r="C1234" s="23"/>
      <c r="D1234" s="23"/>
      <c r="E1234" s="24" t="s">
        <v>166</v>
      </c>
      <c r="F1234" s="24"/>
      <c r="G1234" s="69">
        <f t="shared" ref="G1234:W1234" si="492">SUBTOTAL(9,G1235:G1237)</f>
        <v>0</v>
      </c>
      <c r="H1234" s="70">
        <f t="shared" si="492"/>
        <v>0</v>
      </c>
      <c r="I1234" s="66">
        <f t="shared" si="492"/>
        <v>0</v>
      </c>
      <c r="J1234" s="66">
        <f t="shared" si="492"/>
        <v>0</v>
      </c>
      <c r="K1234" s="67">
        <f t="shared" si="492"/>
        <v>0</v>
      </c>
      <c r="L1234" s="34">
        <f t="shared" si="492"/>
        <v>0</v>
      </c>
      <c r="M1234" s="34">
        <f t="shared" si="492"/>
        <v>0</v>
      </c>
      <c r="N1234" s="34">
        <f t="shared" si="492"/>
        <v>0</v>
      </c>
      <c r="O1234" s="34">
        <f t="shared" si="492"/>
        <v>0</v>
      </c>
      <c r="P1234" s="34">
        <f t="shared" si="492"/>
        <v>0</v>
      </c>
      <c r="Q1234" s="34">
        <f t="shared" si="492"/>
        <v>0</v>
      </c>
      <c r="R1234" s="34">
        <f t="shared" si="492"/>
        <v>0</v>
      </c>
      <c r="S1234" s="34">
        <f t="shared" si="492"/>
        <v>0</v>
      </c>
      <c r="T1234" s="34">
        <f t="shared" si="492"/>
        <v>0</v>
      </c>
      <c r="U1234" s="34">
        <f t="shared" si="492"/>
        <v>0</v>
      </c>
      <c r="V1234" s="34">
        <f t="shared" si="492"/>
        <v>0</v>
      </c>
      <c r="W1234" s="33">
        <f t="shared" si="492"/>
        <v>0</v>
      </c>
      <c r="Y1234"/>
      <c r="Z1234"/>
    </row>
    <row r="1235" spans="1:26" s="72" customFormat="1" outlineLevel="1" x14ac:dyDescent="0.2">
      <c r="A1235" s="322"/>
      <c r="B1235" s="25"/>
      <c r="C1235" s="23"/>
      <c r="D1235" s="23"/>
      <c r="E1235" s="24"/>
      <c r="F1235" s="176" t="s">
        <v>59</v>
      </c>
      <c r="G1235" s="190">
        <f t="shared" ref="G1235:V1235" si="493">G375</f>
        <v>0</v>
      </c>
      <c r="H1235" s="191">
        <f t="shared" si="493"/>
        <v>0</v>
      </c>
      <c r="I1235" s="179">
        <f t="shared" si="493"/>
        <v>0</v>
      </c>
      <c r="J1235" s="179">
        <f t="shared" si="493"/>
        <v>0</v>
      </c>
      <c r="K1235" s="197">
        <f t="shared" si="493"/>
        <v>0</v>
      </c>
      <c r="L1235" s="181">
        <f t="shared" si="493"/>
        <v>0</v>
      </c>
      <c r="M1235" s="192">
        <f t="shared" si="493"/>
        <v>0</v>
      </c>
      <c r="N1235" s="182">
        <f t="shared" si="493"/>
        <v>0</v>
      </c>
      <c r="O1235" s="178">
        <f t="shared" si="493"/>
        <v>0</v>
      </c>
      <c r="P1235" s="182">
        <f t="shared" si="493"/>
        <v>0</v>
      </c>
      <c r="Q1235" s="192">
        <f t="shared" si="493"/>
        <v>0</v>
      </c>
      <c r="R1235" s="182">
        <f t="shared" si="493"/>
        <v>0</v>
      </c>
      <c r="S1235" s="178">
        <f t="shared" si="493"/>
        <v>0</v>
      </c>
      <c r="T1235" s="178">
        <f t="shared" si="493"/>
        <v>0</v>
      </c>
      <c r="U1235" s="182">
        <f t="shared" si="493"/>
        <v>0</v>
      </c>
      <c r="V1235" s="183">
        <f t="shared" si="493"/>
        <v>0</v>
      </c>
      <c r="W1235" s="46">
        <f>G1235-SUM(H1235:V1235)</f>
        <v>0</v>
      </c>
      <c r="Y1235"/>
      <c r="Z1235"/>
    </row>
    <row r="1236" spans="1:26" s="72" customFormat="1" outlineLevel="1" x14ac:dyDescent="0.2">
      <c r="A1236" s="322"/>
      <c r="B1236" s="25"/>
      <c r="C1236" s="23"/>
      <c r="D1236" s="23"/>
      <c r="E1236" s="24"/>
      <c r="F1236" s="176" t="s">
        <v>167</v>
      </c>
      <c r="G1236" s="190">
        <f t="shared" ref="G1236:V1236" si="494">G376</f>
        <v>0</v>
      </c>
      <c r="H1236" s="191">
        <f t="shared" si="494"/>
        <v>0</v>
      </c>
      <c r="I1236" s="179">
        <f t="shared" si="494"/>
        <v>0</v>
      </c>
      <c r="J1236" s="179">
        <f t="shared" si="494"/>
        <v>0</v>
      </c>
      <c r="K1236" s="197">
        <f t="shared" si="494"/>
        <v>0</v>
      </c>
      <c r="L1236" s="181">
        <f t="shared" si="494"/>
        <v>0</v>
      </c>
      <c r="M1236" s="192">
        <f t="shared" si="494"/>
        <v>0</v>
      </c>
      <c r="N1236" s="182">
        <f t="shared" si="494"/>
        <v>0</v>
      </c>
      <c r="O1236" s="178">
        <f t="shared" si="494"/>
        <v>0</v>
      </c>
      <c r="P1236" s="182">
        <f t="shared" si="494"/>
        <v>0</v>
      </c>
      <c r="Q1236" s="192">
        <f t="shared" si="494"/>
        <v>0</v>
      </c>
      <c r="R1236" s="182">
        <f t="shared" si="494"/>
        <v>0</v>
      </c>
      <c r="S1236" s="178">
        <f t="shared" si="494"/>
        <v>0</v>
      </c>
      <c r="T1236" s="178">
        <f t="shared" si="494"/>
        <v>0</v>
      </c>
      <c r="U1236" s="182">
        <f t="shared" si="494"/>
        <v>0</v>
      </c>
      <c r="V1236" s="183">
        <f t="shared" si="494"/>
        <v>0</v>
      </c>
      <c r="W1236" s="46">
        <f>G1236-SUM(H1236:V1236)</f>
        <v>0</v>
      </c>
      <c r="Y1236"/>
      <c r="Z1236"/>
    </row>
    <row r="1237" spans="1:26" s="72" customFormat="1" outlineLevel="1" x14ac:dyDescent="0.2">
      <c r="A1237" s="322"/>
      <c r="B1237" s="25"/>
      <c r="C1237" s="23"/>
      <c r="D1237" s="23"/>
      <c r="E1237" s="24"/>
      <c r="F1237" s="176" t="s">
        <v>168</v>
      </c>
      <c r="G1237" s="190">
        <f t="shared" ref="G1237:V1237" si="495">G377</f>
        <v>0</v>
      </c>
      <c r="H1237" s="191">
        <f t="shared" si="495"/>
        <v>0</v>
      </c>
      <c r="I1237" s="179">
        <f t="shared" si="495"/>
        <v>0</v>
      </c>
      <c r="J1237" s="179">
        <f t="shared" si="495"/>
        <v>0</v>
      </c>
      <c r="K1237" s="197">
        <f t="shared" si="495"/>
        <v>0</v>
      </c>
      <c r="L1237" s="181">
        <f t="shared" si="495"/>
        <v>0</v>
      </c>
      <c r="M1237" s="192">
        <f t="shared" si="495"/>
        <v>0</v>
      </c>
      <c r="N1237" s="182">
        <f t="shared" si="495"/>
        <v>0</v>
      </c>
      <c r="O1237" s="178">
        <f t="shared" si="495"/>
        <v>0</v>
      </c>
      <c r="P1237" s="182">
        <f t="shared" si="495"/>
        <v>0</v>
      </c>
      <c r="Q1237" s="192">
        <f t="shared" si="495"/>
        <v>0</v>
      </c>
      <c r="R1237" s="182">
        <f t="shared" si="495"/>
        <v>0</v>
      </c>
      <c r="S1237" s="178">
        <f t="shared" si="495"/>
        <v>0</v>
      </c>
      <c r="T1237" s="178">
        <f t="shared" si="495"/>
        <v>0</v>
      </c>
      <c r="U1237" s="182">
        <f t="shared" si="495"/>
        <v>0</v>
      </c>
      <c r="V1237" s="183">
        <f t="shared" si="495"/>
        <v>0</v>
      </c>
      <c r="W1237" s="46">
        <f>G1237-SUM(H1237:V1237)</f>
        <v>0</v>
      </c>
      <c r="Y1237"/>
      <c r="Z1237"/>
    </row>
    <row r="1238" spans="1:26" s="72" customFormat="1" x14ac:dyDescent="0.2">
      <c r="A1238" s="322"/>
      <c r="B1238" s="25"/>
      <c r="C1238" s="23"/>
      <c r="D1238" s="23"/>
      <c r="E1238" s="24" t="s">
        <v>174</v>
      </c>
      <c r="F1238" s="24"/>
      <c r="G1238" s="69">
        <f t="shared" ref="G1238:W1238" si="496">SUBTOTAL(9,G1239:G1240)</f>
        <v>0</v>
      </c>
      <c r="H1238" s="70">
        <f t="shared" si="496"/>
        <v>0</v>
      </c>
      <c r="I1238" s="66">
        <f t="shared" si="496"/>
        <v>0</v>
      </c>
      <c r="J1238" s="66">
        <f t="shared" si="496"/>
        <v>0</v>
      </c>
      <c r="K1238" s="67">
        <f t="shared" si="496"/>
        <v>0</v>
      </c>
      <c r="L1238" s="34">
        <f t="shared" si="496"/>
        <v>0</v>
      </c>
      <c r="M1238" s="34">
        <f t="shared" si="496"/>
        <v>0</v>
      </c>
      <c r="N1238" s="34">
        <f t="shared" si="496"/>
        <v>0</v>
      </c>
      <c r="O1238" s="34">
        <f t="shared" si="496"/>
        <v>0</v>
      </c>
      <c r="P1238" s="34">
        <f t="shared" si="496"/>
        <v>0</v>
      </c>
      <c r="Q1238" s="34">
        <f t="shared" si="496"/>
        <v>0</v>
      </c>
      <c r="R1238" s="34">
        <f t="shared" si="496"/>
        <v>0</v>
      </c>
      <c r="S1238" s="34">
        <f t="shared" si="496"/>
        <v>0</v>
      </c>
      <c r="T1238" s="34">
        <f t="shared" si="496"/>
        <v>0</v>
      </c>
      <c r="U1238" s="34">
        <f t="shared" si="496"/>
        <v>0</v>
      </c>
      <c r="V1238" s="34">
        <f t="shared" si="496"/>
        <v>0</v>
      </c>
      <c r="W1238" s="33">
        <f t="shared" si="496"/>
        <v>0</v>
      </c>
      <c r="Y1238"/>
      <c r="Z1238"/>
    </row>
    <row r="1239" spans="1:26" s="72" customFormat="1" outlineLevel="1" x14ac:dyDescent="0.2">
      <c r="A1239" s="322"/>
      <c r="B1239" s="25"/>
      <c r="C1239" s="23"/>
      <c r="D1239" s="23"/>
      <c r="E1239" s="24"/>
      <c r="F1239" s="176" t="s">
        <v>62</v>
      </c>
      <c r="G1239" s="190">
        <f t="shared" ref="G1239:V1239" si="497">G379</f>
        <v>0</v>
      </c>
      <c r="H1239" s="191">
        <f t="shared" si="497"/>
        <v>0</v>
      </c>
      <c r="I1239" s="179">
        <f t="shared" si="497"/>
        <v>0</v>
      </c>
      <c r="J1239" s="179">
        <f t="shared" si="497"/>
        <v>0</v>
      </c>
      <c r="K1239" s="197">
        <f t="shared" si="497"/>
        <v>0</v>
      </c>
      <c r="L1239" s="181">
        <f t="shared" si="497"/>
        <v>0</v>
      </c>
      <c r="M1239" s="192">
        <f t="shared" si="497"/>
        <v>0</v>
      </c>
      <c r="N1239" s="182">
        <f t="shared" si="497"/>
        <v>0</v>
      </c>
      <c r="O1239" s="178">
        <f t="shared" si="497"/>
        <v>0</v>
      </c>
      <c r="P1239" s="182">
        <f t="shared" si="497"/>
        <v>0</v>
      </c>
      <c r="Q1239" s="192">
        <f t="shared" si="497"/>
        <v>0</v>
      </c>
      <c r="R1239" s="182">
        <f t="shared" si="497"/>
        <v>0</v>
      </c>
      <c r="S1239" s="178">
        <f t="shared" si="497"/>
        <v>0</v>
      </c>
      <c r="T1239" s="178">
        <f t="shared" si="497"/>
        <v>0</v>
      </c>
      <c r="U1239" s="182">
        <f t="shared" si="497"/>
        <v>0</v>
      </c>
      <c r="V1239" s="183">
        <f t="shared" si="497"/>
        <v>0</v>
      </c>
      <c r="W1239" s="46">
        <f>G1239-SUM(H1239:V1239)</f>
        <v>0</v>
      </c>
      <c r="Y1239"/>
      <c r="Z1239"/>
    </row>
    <row r="1240" spans="1:26" s="72" customFormat="1" outlineLevel="1" x14ac:dyDescent="0.2">
      <c r="A1240" s="322"/>
      <c r="B1240" s="25"/>
      <c r="C1240" s="23"/>
      <c r="D1240" s="23"/>
      <c r="E1240" s="24"/>
      <c r="F1240" s="176" t="s">
        <v>175</v>
      </c>
      <c r="G1240" s="190">
        <f t="shared" ref="G1240:V1240" si="498">G380</f>
        <v>0</v>
      </c>
      <c r="H1240" s="191">
        <f t="shared" si="498"/>
        <v>0</v>
      </c>
      <c r="I1240" s="179">
        <f t="shared" si="498"/>
        <v>0</v>
      </c>
      <c r="J1240" s="179">
        <f t="shared" si="498"/>
        <v>0</v>
      </c>
      <c r="K1240" s="197">
        <f t="shared" si="498"/>
        <v>0</v>
      </c>
      <c r="L1240" s="181">
        <f t="shared" si="498"/>
        <v>0</v>
      </c>
      <c r="M1240" s="192">
        <f t="shared" si="498"/>
        <v>0</v>
      </c>
      <c r="N1240" s="182">
        <f t="shared" si="498"/>
        <v>0</v>
      </c>
      <c r="O1240" s="178">
        <f t="shared" si="498"/>
        <v>0</v>
      </c>
      <c r="P1240" s="182">
        <f t="shared" si="498"/>
        <v>0</v>
      </c>
      <c r="Q1240" s="192">
        <f t="shared" si="498"/>
        <v>0</v>
      </c>
      <c r="R1240" s="200">
        <f t="shared" si="498"/>
        <v>0</v>
      </c>
      <c r="S1240" s="182">
        <f t="shared" si="498"/>
        <v>0</v>
      </c>
      <c r="T1240" s="178">
        <f t="shared" si="498"/>
        <v>0</v>
      </c>
      <c r="U1240" s="182">
        <f t="shared" si="498"/>
        <v>0</v>
      </c>
      <c r="V1240" s="183">
        <f t="shared" si="498"/>
        <v>0</v>
      </c>
      <c r="W1240" s="46">
        <f>G1240-SUM(H1240:V1240)</f>
        <v>0</v>
      </c>
      <c r="Y1240"/>
      <c r="Z1240"/>
    </row>
    <row r="1241" spans="1:26" s="72" customFormat="1" x14ac:dyDescent="0.2">
      <c r="A1241" s="322"/>
      <c r="B1241" s="25"/>
      <c r="C1241" s="23"/>
      <c r="D1241" s="23"/>
      <c r="E1241" s="24" t="s">
        <v>169</v>
      </c>
      <c r="F1241" s="24"/>
      <c r="G1241" s="69">
        <f t="shared" ref="G1241:W1241" si="499">SUBTOTAL(9,G1242:G1244)</f>
        <v>0</v>
      </c>
      <c r="H1241" s="70">
        <f t="shared" si="499"/>
        <v>0</v>
      </c>
      <c r="I1241" s="66">
        <f t="shared" si="499"/>
        <v>0</v>
      </c>
      <c r="J1241" s="66">
        <f t="shared" si="499"/>
        <v>0</v>
      </c>
      <c r="K1241" s="67">
        <f t="shared" si="499"/>
        <v>0</v>
      </c>
      <c r="L1241" s="34">
        <f t="shared" si="499"/>
        <v>0</v>
      </c>
      <c r="M1241" s="34">
        <f t="shared" si="499"/>
        <v>0</v>
      </c>
      <c r="N1241" s="34">
        <f t="shared" si="499"/>
        <v>0</v>
      </c>
      <c r="O1241" s="34">
        <f t="shared" si="499"/>
        <v>0</v>
      </c>
      <c r="P1241" s="34">
        <f t="shared" si="499"/>
        <v>0</v>
      </c>
      <c r="Q1241" s="34">
        <f t="shared" si="499"/>
        <v>0</v>
      </c>
      <c r="R1241" s="34">
        <f t="shared" si="499"/>
        <v>0</v>
      </c>
      <c r="S1241" s="34">
        <f t="shared" si="499"/>
        <v>0</v>
      </c>
      <c r="T1241" s="34">
        <f t="shared" si="499"/>
        <v>0</v>
      </c>
      <c r="U1241" s="34">
        <f t="shared" si="499"/>
        <v>0</v>
      </c>
      <c r="V1241" s="34">
        <f t="shared" si="499"/>
        <v>0</v>
      </c>
      <c r="W1241" s="33">
        <f t="shared" si="499"/>
        <v>0</v>
      </c>
      <c r="Y1241"/>
      <c r="Z1241"/>
    </row>
    <row r="1242" spans="1:26" s="72" customFormat="1" outlineLevel="1" x14ac:dyDescent="0.2">
      <c r="A1242" s="322"/>
      <c r="B1242" s="25"/>
      <c r="C1242" s="23"/>
      <c r="D1242" s="23"/>
      <c r="E1242" s="24"/>
      <c r="F1242" s="176" t="s">
        <v>60</v>
      </c>
      <c r="G1242" s="190">
        <f t="shared" ref="G1242:V1242" si="500">G382</f>
        <v>0</v>
      </c>
      <c r="H1242" s="191">
        <f t="shared" si="500"/>
        <v>0</v>
      </c>
      <c r="I1242" s="179">
        <f t="shared" si="500"/>
        <v>0</v>
      </c>
      <c r="J1242" s="179">
        <f t="shared" si="500"/>
        <v>0</v>
      </c>
      <c r="K1242" s="197">
        <f t="shared" si="500"/>
        <v>0</v>
      </c>
      <c r="L1242" s="181">
        <f t="shared" si="500"/>
        <v>0</v>
      </c>
      <c r="M1242" s="192">
        <f t="shared" si="500"/>
        <v>0</v>
      </c>
      <c r="N1242" s="182">
        <f t="shared" si="500"/>
        <v>0</v>
      </c>
      <c r="O1242" s="178">
        <f t="shared" si="500"/>
        <v>0</v>
      </c>
      <c r="P1242" s="182">
        <f t="shared" si="500"/>
        <v>0</v>
      </c>
      <c r="Q1242" s="192">
        <f t="shared" si="500"/>
        <v>0</v>
      </c>
      <c r="R1242" s="182">
        <f t="shared" si="500"/>
        <v>0</v>
      </c>
      <c r="S1242" s="182">
        <f t="shared" si="500"/>
        <v>0</v>
      </c>
      <c r="T1242" s="182">
        <f t="shared" si="500"/>
        <v>0</v>
      </c>
      <c r="U1242" s="178">
        <f t="shared" si="500"/>
        <v>0</v>
      </c>
      <c r="V1242" s="183">
        <f t="shared" si="500"/>
        <v>0</v>
      </c>
      <c r="W1242" s="46">
        <f>G1242-SUM(H1242:V1242)</f>
        <v>0</v>
      </c>
      <c r="Y1242"/>
      <c r="Z1242"/>
    </row>
    <row r="1243" spans="1:26" s="72" customFormat="1" outlineLevel="1" x14ac:dyDescent="0.2">
      <c r="A1243" s="322"/>
      <c r="B1243" s="25"/>
      <c r="C1243" s="23"/>
      <c r="D1243" s="23"/>
      <c r="E1243" s="24"/>
      <c r="F1243" s="176" t="s">
        <v>170</v>
      </c>
      <c r="G1243" s="190">
        <f t="shared" ref="G1243:V1243" si="501">G383</f>
        <v>0</v>
      </c>
      <c r="H1243" s="191">
        <f t="shared" si="501"/>
        <v>0</v>
      </c>
      <c r="I1243" s="179">
        <f t="shared" si="501"/>
        <v>0</v>
      </c>
      <c r="J1243" s="179">
        <f t="shared" si="501"/>
        <v>0</v>
      </c>
      <c r="K1243" s="197">
        <f t="shared" si="501"/>
        <v>0</v>
      </c>
      <c r="L1243" s="181">
        <f t="shared" si="501"/>
        <v>0</v>
      </c>
      <c r="M1243" s="192">
        <f t="shared" si="501"/>
        <v>0</v>
      </c>
      <c r="N1243" s="182">
        <f t="shared" si="501"/>
        <v>0</v>
      </c>
      <c r="O1243" s="178">
        <f t="shared" si="501"/>
        <v>0</v>
      </c>
      <c r="P1243" s="182">
        <f t="shared" si="501"/>
        <v>0</v>
      </c>
      <c r="Q1243" s="192">
        <f t="shared" si="501"/>
        <v>0</v>
      </c>
      <c r="R1243" s="182">
        <f t="shared" si="501"/>
        <v>0</v>
      </c>
      <c r="S1243" s="182">
        <f t="shared" si="501"/>
        <v>0</v>
      </c>
      <c r="T1243" s="182">
        <f t="shared" si="501"/>
        <v>0</v>
      </c>
      <c r="U1243" s="178">
        <f t="shared" si="501"/>
        <v>0</v>
      </c>
      <c r="V1243" s="183">
        <f t="shared" si="501"/>
        <v>0</v>
      </c>
      <c r="W1243" s="46">
        <f>G1243-SUM(H1243:V1243)</f>
        <v>0</v>
      </c>
      <c r="Y1243"/>
      <c r="Z1243"/>
    </row>
    <row r="1244" spans="1:26" s="72" customFormat="1" outlineLevel="1" x14ac:dyDescent="0.2">
      <c r="A1244" s="322"/>
      <c r="B1244" s="25"/>
      <c r="C1244" s="23"/>
      <c r="D1244" s="23"/>
      <c r="E1244" s="24"/>
      <c r="F1244" s="176" t="s">
        <v>171</v>
      </c>
      <c r="G1244" s="190">
        <f t="shared" ref="G1244:V1244" si="502">G384</f>
        <v>0</v>
      </c>
      <c r="H1244" s="191">
        <f t="shared" si="502"/>
        <v>0</v>
      </c>
      <c r="I1244" s="179">
        <f t="shared" si="502"/>
        <v>0</v>
      </c>
      <c r="J1244" s="179">
        <f t="shared" si="502"/>
        <v>0</v>
      </c>
      <c r="K1244" s="197">
        <f t="shared" si="502"/>
        <v>0</v>
      </c>
      <c r="L1244" s="181">
        <f t="shared" si="502"/>
        <v>0</v>
      </c>
      <c r="M1244" s="192">
        <f t="shared" si="502"/>
        <v>0</v>
      </c>
      <c r="N1244" s="182">
        <f t="shared" si="502"/>
        <v>0</v>
      </c>
      <c r="O1244" s="178">
        <f t="shared" si="502"/>
        <v>0</v>
      </c>
      <c r="P1244" s="182">
        <f t="shared" si="502"/>
        <v>0</v>
      </c>
      <c r="Q1244" s="192">
        <f t="shared" si="502"/>
        <v>0</v>
      </c>
      <c r="R1244" s="182">
        <f t="shared" si="502"/>
        <v>0</v>
      </c>
      <c r="S1244" s="182">
        <f t="shared" si="502"/>
        <v>0</v>
      </c>
      <c r="T1244" s="229">
        <f t="shared" si="502"/>
        <v>0</v>
      </c>
      <c r="U1244" s="182">
        <f t="shared" si="502"/>
        <v>0</v>
      </c>
      <c r="V1244" s="183">
        <f t="shared" si="502"/>
        <v>0</v>
      </c>
      <c r="W1244" s="46">
        <f>G1244-SUM(H1244:V1244)</f>
        <v>0</v>
      </c>
      <c r="Y1244"/>
      <c r="Z1244"/>
    </row>
    <row r="1245" spans="1:26" s="72" customFormat="1" x14ac:dyDescent="0.2">
      <c r="A1245" s="322"/>
      <c r="B1245" s="25"/>
      <c r="C1245" s="23"/>
      <c r="D1245" s="23"/>
      <c r="E1245" s="24" t="s">
        <v>334</v>
      </c>
      <c r="F1245" s="24"/>
      <c r="G1245" s="69">
        <f t="shared" ref="G1245:W1245" si="503">SUBTOTAL(9,G1246:G1247)</f>
        <v>0</v>
      </c>
      <c r="H1245" s="70">
        <f t="shared" si="503"/>
        <v>0</v>
      </c>
      <c r="I1245" s="66">
        <f t="shared" si="503"/>
        <v>0</v>
      </c>
      <c r="J1245" s="66">
        <f t="shared" si="503"/>
        <v>0</v>
      </c>
      <c r="K1245" s="67">
        <f t="shared" si="503"/>
        <v>0</v>
      </c>
      <c r="L1245" s="34">
        <f t="shared" si="503"/>
        <v>0</v>
      </c>
      <c r="M1245" s="34">
        <f t="shared" si="503"/>
        <v>0</v>
      </c>
      <c r="N1245" s="34">
        <f t="shared" si="503"/>
        <v>0</v>
      </c>
      <c r="O1245" s="34">
        <f t="shared" si="503"/>
        <v>0</v>
      </c>
      <c r="P1245" s="34">
        <f t="shared" si="503"/>
        <v>0</v>
      </c>
      <c r="Q1245" s="34">
        <f t="shared" si="503"/>
        <v>0</v>
      </c>
      <c r="R1245" s="34">
        <f t="shared" si="503"/>
        <v>0</v>
      </c>
      <c r="S1245" s="34">
        <f t="shared" si="503"/>
        <v>0</v>
      </c>
      <c r="T1245" s="34">
        <f t="shared" si="503"/>
        <v>0</v>
      </c>
      <c r="U1245" s="34">
        <f t="shared" si="503"/>
        <v>0</v>
      </c>
      <c r="V1245" s="34">
        <f t="shared" si="503"/>
        <v>0</v>
      </c>
      <c r="W1245" s="33">
        <f t="shared" si="503"/>
        <v>0</v>
      </c>
      <c r="Y1245"/>
      <c r="Z1245"/>
    </row>
    <row r="1246" spans="1:26" s="72" customFormat="1" outlineLevel="1" x14ac:dyDescent="0.2">
      <c r="A1246" s="322"/>
      <c r="B1246" s="25"/>
      <c r="C1246" s="23"/>
      <c r="D1246" s="23"/>
      <c r="E1246" s="24"/>
      <c r="F1246" s="176" t="s">
        <v>335</v>
      </c>
      <c r="G1246" s="190">
        <f t="shared" ref="G1246:V1246" si="504">G386</f>
        <v>0</v>
      </c>
      <c r="H1246" s="191">
        <f t="shared" si="504"/>
        <v>0</v>
      </c>
      <c r="I1246" s="179">
        <f t="shared" si="504"/>
        <v>0</v>
      </c>
      <c r="J1246" s="179">
        <f t="shared" si="504"/>
        <v>0</v>
      </c>
      <c r="K1246" s="197">
        <f t="shared" si="504"/>
        <v>0</v>
      </c>
      <c r="L1246" s="181">
        <f t="shared" si="504"/>
        <v>0</v>
      </c>
      <c r="M1246" s="192">
        <f t="shared" si="504"/>
        <v>0</v>
      </c>
      <c r="N1246" s="182">
        <f t="shared" si="504"/>
        <v>0</v>
      </c>
      <c r="O1246" s="178">
        <f t="shared" si="504"/>
        <v>0</v>
      </c>
      <c r="P1246" s="182">
        <f t="shared" si="504"/>
        <v>0</v>
      </c>
      <c r="Q1246" s="192">
        <f t="shared" si="504"/>
        <v>0</v>
      </c>
      <c r="R1246" s="182">
        <f t="shared" si="504"/>
        <v>0</v>
      </c>
      <c r="S1246" s="182">
        <f t="shared" si="504"/>
        <v>0</v>
      </c>
      <c r="T1246" s="178">
        <f t="shared" si="504"/>
        <v>0</v>
      </c>
      <c r="U1246" s="182">
        <f t="shared" si="504"/>
        <v>0</v>
      </c>
      <c r="V1246" s="183">
        <f t="shared" si="504"/>
        <v>0</v>
      </c>
      <c r="W1246" s="46">
        <f>G1246-SUM(H1246:V1246)</f>
        <v>0</v>
      </c>
      <c r="Y1246"/>
      <c r="Z1246"/>
    </row>
    <row r="1247" spans="1:26" s="72" customFormat="1" outlineLevel="1" x14ac:dyDescent="0.2">
      <c r="A1247" s="322"/>
      <c r="B1247" s="25"/>
      <c r="C1247" s="23"/>
      <c r="D1247" s="23"/>
      <c r="E1247" s="24"/>
      <c r="F1247" s="176" t="s">
        <v>336</v>
      </c>
      <c r="G1247" s="190">
        <f t="shared" ref="G1247:V1247" si="505">G387</f>
        <v>0</v>
      </c>
      <c r="H1247" s="191">
        <f t="shared" si="505"/>
        <v>0</v>
      </c>
      <c r="I1247" s="179">
        <f t="shared" si="505"/>
        <v>0</v>
      </c>
      <c r="J1247" s="179">
        <f t="shared" si="505"/>
        <v>0</v>
      </c>
      <c r="K1247" s="197">
        <f t="shared" si="505"/>
        <v>0</v>
      </c>
      <c r="L1247" s="181">
        <f t="shared" si="505"/>
        <v>0</v>
      </c>
      <c r="M1247" s="192">
        <f t="shared" si="505"/>
        <v>0</v>
      </c>
      <c r="N1247" s="182">
        <f t="shared" si="505"/>
        <v>0</v>
      </c>
      <c r="O1247" s="178">
        <f t="shared" si="505"/>
        <v>0</v>
      </c>
      <c r="P1247" s="182">
        <f t="shared" si="505"/>
        <v>0</v>
      </c>
      <c r="Q1247" s="192">
        <f t="shared" si="505"/>
        <v>0</v>
      </c>
      <c r="R1247" s="182">
        <f t="shared" si="505"/>
        <v>0</v>
      </c>
      <c r="S1247" s="182">
        <f t="shared" si="505"/>
        <v>0</v>
      </c>
      <c r="T1247" s="178">
        <f t="shared" si="505"/>
        <v>0</v>
      </c>
      <c r="U1247" s="182">
        <f t="shared" si="505"/>
        <v>0</v>
      </c>
      <c r="V1247" s="183">
        <f t="shared" si="505"/>
        <v>0</v>
      </c>
      <c r="W1247" s="46">
        <f>G1247-SUM(H1247:V1247)</f>
        <v>0</v>
      </c>
      <c r="Y1247"/>
      <c r="Z1247"/>
    </row>
    <row r="1248" spans="1:26" s="72" customFormat="1" x14ac:dyDescent="0.2">
      <c r="A1248" s="322"/>
      <c r="B1248" s="25"/>
      <c r="C1248" s="23"/>
      <c r="D1248" s="23"/>
      <c r="E1248" s="24" t="s">
        <v>337</v>
      </c>
      <c r="F1248" s="24"/>
      <c r="G1248" s="69">
        <f t="shared" ref="G1248:W1248" si="506">SUBTOTAL(9,G1249:G1251)</f>
        <v>0</v>
      </c>
      <c r="H1248" s="70">
        <f t="shared" si="506"/>
        <v>0</v>
      </c>
      <c r="I1248" s="66">
        <f t="shared" si="506"/>
        <v>0</v>
      </c>
      <c r="J1248" s="66">
        <f t="shared" si="506"/>
        <v>0</v>
      </c>
      <c r="K1248" s="67">
        <f t="shared" si="506"/>
        <v>0</v>
      </c>
      <c r="L1248" s="34">
        <f t="shared" si="506"/>
        <v>0</v>
      </c>
      <c r="M1248" s="34">
        <f t="shared" si="506"/>
        <v>0</v>
      </c>
      <c r="N1248" s="34">
        <f t="shared" si="506"/>
        <v>0</v>
      </c>
      <c r="O1248" s="34">
        <f t="shared" si="506"/>
        <v>0</v>
      </c>
      <c r="P1248" s="34">
        <f t="shared" si="506"/>
        <v>0</v>
      </c>
      <c r="Q1248" s="34">
        <f t="shared" si="506"/>
        <v>0</v>
      </c>
      <c r="R1248" s="34">
        <f t="shared" si="506"/>
        <v>0</v>
      </c>
      <c r="S1248" s="34">
        <f t="shared" si="506"/>
        <v>0</v>
      </c>
      <c r="T1248" s="34">
        <f t="shared" si="506"/>
        <v>0</v>
      </c>
      <c r="U1248" s="34">
        <f t="shared" si="506"/>
        <v>0</v>
      </c>
      <c r="V1248" s="34">
        <f t="shared" si="506"/>
        <v>0</v>
      </c>
      <c r="W1248" s="33">
        <f t="shared" si="506"/>
        <v>0</v>
      </c>
      <c r="Y1248"/>
      <c r="Z1248"/>
    </row>
    <row r="1249" spans="1:26" s="72" customFormat="1" outlineLevel="1" x14ac:dyDescent="0.2">
      <c r="A1249" s="322"/>
      <c r="B1249" s="25"/>
      <c r="C1249" s="23"/>
      <c r="D1249" s="23"/>
      <c r="E1249" s="24"/>
      <c r="F1249" s="176" t="s">
        <v>338</v>
      </c>
      <c r="G1249" s="190">
        <f t="shared" ref="G1249:V1249" si="507">G389</f>
        <v>0</v>
      </c>
      <c r="H1249" s="191">
        <f t="shared" si="507"/>
        <v>0</v>
      </c>
      <c r="I1249" s="179">
        <f t="shared" si="507"/>
        <v>0</v>
      </c>
      <c r="J1249" s="179">
        <f t="shared" si="507"/>
        <v>0</v>
      </c>
      <c r="K1249" s="197">
        <f t="shared" si="507"/>
        <v>0</v>
      </c>
      <c r="L1249" s="181">
        <f t="shared" si="507"/>
        <v>0</v>
      </c>
      <c r="M1249" s="192">
        <f t="shared" si="507"/>
        <v>0</v>
      </c>
      <c r="N1249" s="182">
        <f t="shared" si="507"/>
        <v>0</v>
      </c>
      <c r="O1249" s="178">
        <f t="shared" si="507"/>
        <v>0</v>
      </c>
      <c r="P1249" s="182">
        <f t="shared" si="507"/>
        <v>0</v>
      </c>
      <c r="Q1249" s="192">
        <f t="shared" si="507"/>
        <v>0</v>
      </c>
      <c r="R1249" s="182">
        <f t="shared" si="507"/>
        <v>0</v>
      </c>
      <c r="S1249" s="182">
        <f t="shared" si="507"/>
        <v>0</v>
      </c>
      <c r="T1249" s="178">
        <f t="shared" si="507"/>
        <v>0</v>
      </c>
      <c r="U1249" s="182">
        <f t="shared" si="507"/>
        <v>0</v>
      </c>
      <c r="V1249" s="183">
        <f t="shared" si="507"/>
        <v>0</v>
      </c>
      <c r="W1249" s="46">
        <f>G1249-SUM(H1249:V1249)</f>
        <v>0</v>
      </c>
      <c r="Y1249"/>
      <c r="Z1249"/>
    </row>
    <row r="1250" spans="1:26" s="72" customFormat="1" outlineLevel="1" x14ac:dyDescent="0.2">
      <c r="A1250" s="322"/>
      <c r="B1250" s="25"/>
      <c r="C1250" s="23"/>
      <c r="D1250" s="23"/>
      <c r="E1250" s="24"/>
      <c r="F1250" s="176" t="s">
        <v>339</v>
      </c>
      <c r="G1250" s="190">
        <f t="shared" ref="G1250:V1250" si="508">G390</f>
        <v>0</v>
      </c>
      <c r="H1250" s="191">
        <f t="shared" si="508"/>
        <v>0</v>
      </c>
      <c r="I1250" s="179">
        <f t="shared" si="508"/>
        <v>0</v>
      </c>
      <c r="J1250" s="179">
        <f t="shared" si="508"/>
        <v>0</v>
      </c>
      <c r="K1250" s="197">
        <f t="shared" si="508"/>
        <v>0</v>
      </c>
      <c r="L1250" s="181">
        <f t="shared" si="508"/>
        <v>0</v>
      </c>
      <c r="M1250" s="192">
        <f t="shared" si="508"/>
        <v>0</v>
      </c>
      <c r="N1250" s="182">
        <f t="shared" si="508"/>
        <v>0</v>
      </c>
      <c r="O1250" s="178">
        <f t="shared" si="508"/>
        <v>0</v>
      </c>
      <c r="P1250" s="182">
        <f t="shared" si="508"/>
        <v>0</v>
      </c>
      <c r="Q1250" s="192">
        <f t="shared" si="508"/>
        <v>0</v>
      </c>
      <c r="R1250" s="182">
        <f t="shared" si="508"/>
        <v>0</v>
      </c>
      <c r="S1250" s="182">
        <f t="shared" si="508"/>
        <v>0</v>
      </c>
      <c r="T1250" s="178">
        <f t="shared" si="508"/>
        <v>0</v>
      </c>
      <c r="U1250" s="182">
        <f t="shared" si="508"/>
        <v>0</v>
      </c>
      <c r="V1250" s="183">
        <f t="shared" si="508"/>
        <v>0</v>
      </c>
      <c r="W1250" s="46">
        <f>G1250-SUM(H1250:V1250)</f>
        <v>0</v>
      </c>
      <c r="Y1250"/>
      <c r="Z1250"/>
    </row>
    <row r="1251" spans="1:26" s="72" customFormat="1" outlineLevel="1" x14ac:dyDescent="0.2">
      <c r="A1251" s="322"/>
      <c r="B1251" s="25"/>
      <c r="C1251" s="23"/>
      <c r="D1251" s="23"/>
      <c r="E1251" s="24"/>
      <c r="F1251" s="176" t="s">
        <v>340</v>
      </c>
      <c r="G1251" s="190">
        <f t="shared" ref="G1251:V1251" si="509">G391</f>
        <v>0</v>
      </c>
      <c r="H1251" s="191">
        <f t="shared" si="509"/>
        <v>0</v>
      </c>
      <c r="I1251" s="179">
        <f t="shared" si="509"/>
        <v>0</v>
      </c>
      <c r="J1251" s="179">
        <f t="shared" si="509"/>
        <v>0</v>
      </c>
      <c r="K1251" s="197">
        <f t="shared" si="509"/>
        <v>0</v>
      </c>
      <c r="L1251" s="181">
        <f t="shared" si="509"/>
        <v>0</v>
      </c>
      <c r="M1251" s="192">
        <f t="shared" si="509"/>
        <v>0</v>
      </c>
      <c r="N1251" s="182">
        <f t="shared" si="509"/>
        <v>0</v>
      </c>
      <c r="O1251" s="178">
        <f t="shared" si="509"/>
        <v>0</v>
      </c>
      <c r="P1251" s="182">
        <f t="shared" si="509"/>
        <v>0</v>
      </c>
      <c r="Q1251" s="192">
        <f t="shared" si="509"/>
        <v>0</v>
      </c>
      <c r="R1251" s="182">
        <f t="shared" si="509"/>
        <v>0</v>
      </c>
      <c r="S1251" s="182">
        <f t="shared" si="509"/>
        <v>0</v>
      </c>
      <c r="T1251" s="178">
        <f t="shared" si="509"/>
        <v>0</v>
      </c>
      <c r="U1251" s="182">
        <f t="shared" si="509"/>
        <v>0</v>
      </c>
      <c r="V1251" s="183">
        <f t="shared" si="509"/>
        <v>0</v>
      </c>
      <c r="W1251" s="46">
        <f>G1251-SUM(H1251:V1251)</f>
        <v>0</v>
      </c>
      <c r="Y1251"/>
      <c r="Z1251"/>
    </row>
    <row r="1252" spans="1:26" s="72" customFormat="1" x14ac:dyDescent="0.2">
      <c r="A1252" s="322"/>
      <c r="B1252" s="25"/>
      <c r="C1252" s="23"/>
      <c r="D1252" s="23" t="s">
        <v>183</v>
      </c>
      <c r="E1252" s="24"/>
      <c r="F1252" s="24"/>
      <c r="G1252" s="69"/>
      <c r="H1252" s="66"/>
      <c r="I1252" s="66"/>
      <c r="J1252" s="66"/>
      <c r="K1252" s="67"/>
      <c r="L1252" s="51"/>
      <c r="M1252" s="34"/>
      <c r="N1252" s="34"/>
      <c r="O1252" s="34"/>
      <c r="P1252" s="34"/>
      <c r="Q1252" s="34"/>
      <c r="R1252" s="34"/>
      <c r="S1252" s="34"/>
      <c r="T1252" s="34"/>
      <c r="U1252" s="34"/>
      <c r="V1252" s="37"/>
      <c r="W1252" s="33"/>
      <c r="Y1252"/>
      <c r="Z1252"/>
    </row>
    <row r="1253" spans="1:26" s="72" customFormat="1" x14ac:dyDescent="0.2">
      <c r="A1253" s="322"/>
      <c r="B1253" s="25"/>
      <c r="C1253" s="23"/>
      <c r="D1253" s="23"/>
      <c r="E1253" s="24" t="s">
        <v>184</v>
      </c>
      <c r="F1253" s="24"/>
      <c r="G1253" s="69">
        <f t="shared" ref="G1253:W1253" si="510">SUBTOTAL(9,G1254:G1255)</f>
        <v>0</v>
      </c>
      <c r="H1253" s="70">
        <f t="shared" si="510"/>
        <v>0</v>
      </c>
      <c r="I1253" s="66">
        <f t="shared" si="510"/>
        <v>0</v>
      </c>
      <c r="J1253" s="66">
        <f t="shared" si="510"/>
        <v>0</v>
      </c>
      <c r="K1253" s="67">
        <f t="shared" si="510"/>
        <v>0</v>
      </c>
      <c r="L1253" s="34">
        <f t="shared" si="510"/>
        <v>0</v>
      </c>
      <c r="M1253" s="34">
        <f t="shared" si="510"/>
        <v>0</v>
      </c>
      <c r="N1253" s="34">
        <f t="shared" si="510"/>
        <v>0</v>
      </c>
      <c r="O1253" s="34">
        <f t="shared" si="510"/>
        <v>0</v>
      </c>
      <c r="P1253" s="34">
        <f t="shared" si="510"/>
        <v>0</v>
      </c>
      <c r="Q1253" s="34">
        <f t="shared" si="510"/>
        <v>0</v>
      </c>
      <c r="R1253" s="34">
        <f t="shared" si="510"/>
        <v>0</v>
      </c>
      <c r="S1253" s="34">
        <f t="shared" si="510"/>
        <v>0</v>
      </c>
      <c r="T1253" s="34">
        <f t="shared" si="510"/>
        <v>0</v>
      </c>
      <c r="U1253" s="34">
        <f t="shared" si="510"/>
        <v>0</v>
      </c>
      <c r="V1253" s="34">
        <f t="shared" si="510"/>
        <v>0</v>
      </c>
      <c r="W1253" s="33">
        <f t="shared" si="510"/>
        <v>0</v>
      </c>
      <c r="Y1253"/>
      <c r="Z1253"/>
    </row>
    <row r="1254" spans="1:26" s="72" customFormat="1" outlineLevel="1" x14ac:dyDescent="0.2">
      <c r="A1254" s="322"/>
      <c r="B1254" s="25"/>
      <c r="C1254" s="23"/>
      <c r="D1254" s="23"/>
      <c r="E1254" s="24"/>
      <c r="F1254" s="176" t="s">
        <v>176</v>
      </c>
      <c r="G1254" s="190">
        <f t="shared" ref="G1254:V1254" si="511">G394</f>
        <v>0</v>
      </c>
      <c r="H1254" s="191">
        <f t="shared" si="511"/>
        <v>0</v>
      </c>
      <c r="I1254" s="179">
        <f t="shared" si="511"/>
        <v>0</v>
      </c>
      <c r="J1254" s="179">
        <f t="shared" si="511"/>
        <v>0</v>
      </c>
      <c r="K1254" s="197">
        <f t="shared" si="511"/>
        <v>0</v>
      </c>
      <c r="L1254" s="181">
        <f t="shared" si="511"/>
        <v>0</v>
      </c>
      <c r="M1254" s="182">
        <f t="shared" si="511"/>
        <v>0</v>
      </c>
      <c r="N1254" s="182">
        <f t="shared" si="511"/>
        <v>0</v>
      </c>
      <c r="O1254" s="182">
        <f t="shared" si="511"/>
        <v>0</v>
      </c>
      <c r="P1254" s="182">
        <f t="shared" si="511"/>
        <v>0</v>
      </c>
      <c r="Q1254" s="182">
        <f t="shared" si="511"/>
        <v>0</v>
      </c>
      <c r="R1254" s="182">
        <f t="shared" si="511"/>
        <v>0</v>
      </c>
      <c r="S1254" s="182">
        <f t="shared" si="511"/>
        <v>0</v>
      </c>
      <c r="T1254" s="182">
        <f t="shared" si="511"/>
        <v>0</v>
      </c>
      <c r="U1254" s="182">
        <f t="shared" si="511"/>
        <v>0</v>
      </c>
      <c r="V1254" s="183">
        <f t="shared" si="511"/>
        <v>0</v>
      </c>
      <c r="W1254" s="46">
        <f>G1254-SUM(H1254:V1254)</f>
        <v>0</v>
      </c>
      <c r="Y1254"/>
      <c r="Z1254"/>
    </row>
    <row r="1255" spans="1:26" s="72" customFormat="1" outlineLevel="1" x14ac:dyDescent="0.2">
      <c r="A1255" s="322"/>
      <c r="B1255" s="25"/>
      <c r="C1255" s="23"/>
      <c r="D1255" s="23"/>
      <c r="E1255" s="24"/>
      <c r="F1255" s="176" t="s">
        <v>180</v>
      </c>
      <c r="G1255" s="190">
        <f t="shared" ref="G1255:V1255" si="512">G395</f>
        <v>0</v>
      </c>
      <c r="H1255" s="191">
        <f t="shared" si="512"/>
        <v>0</v>
      </c>
      <c r="I1255" s="179">
        <f t="shared" si="512"/>
        <v>0</v>
      </c>
      <c r="J1255" s="179">
        <f t="shared" si="512"/>
        <v>0</v>
      </c>
      <c r="K1255" s="197">
        <f t="shared" si="512"/>
        <v>0</v>
      </c>
      <c r="L1255" s="181">
        <f t="shared" si="512"/>
        <v>0</v>
      </c>
      <c r="M1255" s="182">
        <f t="shared" si="512"/>
        <v>0</v>
      </c>
      <c r="N1255" s="182">
        <f t="shared" si="512"/>
        <v>0</v>
      </c>
      <c r="O1255" s="182">
        <f t="shared" si="512"/>
        <v>0</v>
      </c>
      <c r="P1255" s="182">
        <f t="shared" si="512"/>
        <v>0</v>
      </c>
      <c r="Q1255" s="182">
        <f t="shared" si="512"/>
        <v>0</v>
      </c>
      <c r="R1255" s="182">
        <f t="shared" si="512"/>
        <v>0</v>
      </c>
      <c r="S1255" s="182">
        <f t="shared" si="512"/>
        <v>0</v>
      </c>
      <c r="T1255" s="182">
        <f t="shared" si="512"/>
        <v>0</v>
      </c>
      <c r="U1255" s="182">
        <f t="shared" si="512"/>
        <v>0</v>
      </c>
      <c r="V1255" s="183">
        <f t="shared" si="512"/>
        <v>0</v>
      </c>
      <c r="W1255" s="46">
        <f>G1255-SUM(H1255:V1255)</f>
        <v>0</v>
      </c>
      <c r="Y1255"/>
      <c r="Z1255"/>
    </row>
    <row r="1256" spans="1:26" s="72" customFormat="1" x14ac:dyDescent="0.2">
      <c r="A1256" s="322"/>
      <c r="B1256" s="25"/>
      <c r="C1256" s="23"/>
      <c r="D1256" s="23"/>
      <c r="E1256" s="24" t="s">
        <v>185</v>
      </c>
      <c r="F1256" s="24"/>
      <c r="G1256" s="69">
        <f t="shared" ref="G1256:W1256" si="513">SUBTOTAL(9,G1257:G1258)</f>
        <v>0</v>
      </c>
      <c r="H1256" s="70">
        <f t="shared" si="513"/>
        <v>0</v>
      </c>
      <c r="I1256" s="66">
        <f t="shared" si="513"/>
        <v>0</v>
      </c>
      <c r="J1256" s="66">
        <f t="shared" si="513"/>
        <v>0</v>
      </c>
      <c r="K1256" s="67">
        <f t="shared" si="513"/>
        <v>0</v>
      </c>
      <c r="L1256" s="34">
        <f t="shared" si="513"/>
        <v>0</v>
      </c>
      <c r="M1256" s="34">
        <f t="shared" si="513"/>
        <v>0</v>
      </c>
      <c r="N1256" s="34">
        <f t="shared" si="513"/>
        <v>0</v>
      </c>
      <c r="O1256" s="34">
        <f t="shared" si="513"/>
        <v>0</v>
      </c>
      <c r="P1256" s="34">
        <f t="shared" si="513"/>
        <v>0</v>
      </c>
      <c r="Q1256" s="34">
        <f t="shared" si="513"/>
        <v>0</v>
      </c>
      <c r="R1256" s="34">
        <f t="shared" si="513"/>
        <v>0</v>
      </c>
      <c r="S1256" s="34">
        <f t="shared" si="513"/>
        <v>0</v>
      </c>
      <c r="T1256" s="34">
        <f t="shared" si="513"/>
        <v>0</v>
      </c>
      <c r="U1256" s="34">
        <f t="shared" si="513"/>
        <v>0</v>
      </c>
      <c r="V1256" s="34">
        <f t="shared" si="513"/>
        <v>0</v>
      </c>
      <c r="W1256" s="33">
        <f t="shared" si="513"/>
        <v>0</v>
      </c>
      <c r="Y1256"/>
      <c r="Z1256"/>
    </row>
    <row r="1257" spans="1:26" s="72" customFormat="1" outlineLevel="1" x14ac:dyDescent="0.2">
      <c r="A1257" s="322"/>
      <c r="B1257" s="25"/>
      <c r="C1257" s="23"/>
      <c r="D1257" s="23"/>
      <c r="E1257" s="24"/>
      <c r="F1257" s="176" t="s">
        <v>177</v>
      </c>
      <c r="G1257" s="190">
        <f t="shared" ref="G1257:V1257" si="514">G397</f>
        <v>0</v>
      </c>
      <c r="H1257" s="191">
        <f t="shared" si="514"/>
        <v>0</v>
      </c>
      <c r="I1257" s="179">
        <f t="shared" si="514"/>
        <v>0</v>
      </c>
      <c r="J1257" s="179">
        <f t="shared" si="514"/>
        <v>0</v>
      </c>
      <c r="K1257" s="197">
        <f t="shared" si="514"/>
        <v>0</v>
      </c>
      <c r="L1257" s="181">
        <f t="shared" si="514"/>
        <v>0</v>
      </c>
      <c r="M1257" s="182">
        <f t="shared" si="514"/>
        <v>0</v>
      </c>
      <c r="N1257" s="182">
        <f t="shared" si="514"/>
        <v>0</v>
      </c>
      <c r="O1257" s="182">
        <f t="shared" si="514"/>
        <v>0</v>
      </c>
      <c r="P1257" s="182">
        <f t="shared" si="514"/>
        <v>0</v>
      </c>
      <c r="Q1257" s="182">
        <f t="shared" si="514"/>
        <v>0</v>
      </c>
      <c r="R1257" s="182">
        <f t="shared" si="514"/>
        <v>0</v>
      </c>
      <c r="S1257" s="182">
        <f t="shared" si="514"/>
        <v>0</v>
      </c>
      <c r="T1257" s="182">
        <f t="shared" si="514"/>
        <v>0</v>
      </c>
      <c r="U1257" s="182">
        <f t="shared" si="514"/>
        <v>0</v>
      </c>
      <c r="V1257" s="183">
        <f t="shared" si="514"/>
        <v>0</v>
      </c>
      <c r="W1257" s="46">
        <f>G1257-SUM(H1257:V1257)</f>
        <v>0</v>
      </c>
      <c r="Y1257"/>
      <c r="Z1257"/>
    </row>
    <row r="1258" spans="1:26" s="72" customFormat="1" outlineLevel="1" x14ac:dyDescent="0.2">
      <c r="A1258" s="322"/>
      <c r="B1258" s="25"/>
      <c r="C1258" s="23"/>
      <c r="D1258" s="23"/>
      <c r="E1258" s="24"/>
      <c r="F1258" s="176" t="s">
        <v>182</v>
      </c>
      <c r="G1258" s="190">
        <f t="shared" ref="G1258:V1258" si="515">G398</f>
        <v>0</v>
      </c>
      <c r="H1258" s="191">
        <f t="shared" si="515"/>
        <v>0</v>
      </c>
      <c r="I1258" s="179">
        <f t="shared" si="515"/>
        <v>0</v>
      </c>
      <c r="J1258" s="179">
        <f t="shared" si="515"/>
        <v>0</v>
      </c>
      <c r="K1258" s="197">
        <f t="shared" si="515"/>
        <v>0</v>
      </c>
      <c r="L1258" s="181">
        <f t="shared" si="515"/>
        <v>0</v>
      </c>
      <c r="M1258" s="182">
        <f t="shared" si="515"/>
        <v>0</v>
      </c>
      <c r="N1258" s="182">
        <f t="shared" si="515"/>
        <v>0</v>
      </c>
      <c r="O1258" s="182">
        <f t="shared" si="515"/>
        <v>0</v>
      </c>
      <c r="P1258" s="182">
        <f t="shared" si="515"/>
        <v>0</v>
      </c>
      <c r="Q1258" s="182">
        <f t="shared" si="515"/>
        <v>0</v>
      </c>
      <c r="R1258" s="182">
        <f t="shared" si="515"/>
        <v>0</v>
      </c>
      <c r="S1258" s="182">
        <f t="shared" si="515"/>
        <v>0</v>
      </c>
      <c r="T1258" s="182">
        <f t="shared" si="515"/>
        <v>0</v>
      </c>
      <c r="U1258" s="182">
        <f t="shared" si="515"/>
        <v>0</v>
      </c>
      <c r="V1258" s="183">
        <f t="shared" si="515"/>
        <v>0</v>
      </c>
      <c r="W1258" s="46">
        <f>G1258-SUM(H1258:V1258)</f>
        <v>0</v>
      </c>
      <c r="Y1258"/>
      <c r="Z1258"/>
    </row>
    <row r="1259" spans="1:26" s="72" customFormat="1" x14ac:dyDescent="0.2">
      <c r="A1259" s="322"/>
      <c r="B1259" s="25"/>
      <c r="C1259" s="23"/>
      <c r="D1259" s="23"/>
      <c r="E1259" s="24" t="s">
        <v>186</v>
      </c>
      <c r="F1259" s="24"/>
      <c r="G1259" s="69">
        <f t="shared" ref="G1259:W1259" si="516">SUBTOTAL(9,G1260:G1261)</f>
        <v>0</v>
      </c>
      <c r="H1259" s="70">
        <f t="shared" si="516"/>
        <v>0</v>
      </c>
      <c r="I1259" s="66">
        <f t="shared" si="516"/>
        <v>0</v>
      </c>
      <c r="J1259" s="66">
        <f t="shared" si="516"/>
        <v>0</v>
      </c>
      <c r="K1259" s="67">
        <f t="shared" si="516"/>
        <v>0</v>
      </c>
      <c r="L1259" s="34">
        <f t="shared" si="516"/>
        <v>0</v>
      </c>
      <c r="M1259" s="34">
        <f t="shared" si="516"/>
        <v>0</v>
      </c>
      <c r="N1259" s="34">
        <f t="shared" si="516"/>
        <v>0</v>
      </c>
      <c r="O1259" s="34">
        <f t="shared" si="516"/>
        <v>0</v>
      </c>
      <c r="P1259" s="34">
        <f t="shared" si="516"/>
        <v>0</v>
      </c>
      <c r="Q1259" s="34">
        <f t="shared" si="516"/>
        <v>0</v>
      </c>
      <c r="R1259" s="34">
        <f t="shared" si="516"/>
        <v>0</v>
      </c>
      <c r="S1259" s="34">
        <f t="shared" si="516"/>
        <v>0</v>
      </c>
      <c r="T1259" s="34">
        <f t="shared" si="516"/>
        <v>0</v>
      </c>
      <c r="U1259" s="34">
        <f t="shared" si="516"/>
        <v>0</v>
      </c>
      <c r="V1259" s="34">
        <f t="shared" si="516"/>
        <v>0</v>
      </c>
      <c r="W1259" s="33">
        <f t="shared" si="516"/>
        <v>0</v>
      </c>
      <c r="Y1259"/>
      <c r="Z1259"/>
    </row>
    <row r="1260" spans="1:26" s="72" customFormat="1" outlineLevel="1" x14ac:dyDescent="0.2">
      <c r="A1260" s="322"/>
      <c r="B1260" s="25"/>
      <c r="C1260" s="23"/>
      <c r="D1260" s="23"/>
      <c r="E1260" s="24"/>
      <c r="F1260" s="176" t="s">
        <v>178</v>
      </c>
      <c r="G1260" s="190">
        <f t="shared" ref="G1260:V1260" si="517">G400</f>
        <v>0</v>
      </c>
      <c r="H1260" s="191">
        <f t="shared" si="517"/>
        <v>0</v>
      </c>
      <c r="I1260" s="179">
        <f t="shared" si="517"/>
        <v>0</v>
      </c>
      <c r="J1260" s="179">
        <f t="shared" si="517"/>
        <v>0</v>
      </c>
      <c r="K1260" s="197">
        <f t="shared" si="517"/>
        <v>0</v>
      </c>
      <c r="L1260" s="181">
        <f t="shared" si="517"/>
        <v>0</v>
      </c>
      <c r="M1260" s="182">
        <f t="shared" si="517"/>
        <v>0</v>
      </c>
      <c r="N1260" s="182">
        <f t="shared" si="517"/>
        <v>0</v>
      </c>
      <c r="O1260" s="182">
        <f t="shared" si="517"/>
        <v>0</v>
      </c>
      <c r="P1260" s="182">
        <f t="shared" si="517"/>
        <v>0</v>
      </c>
      <c r="Q1260" s="182">
        <f t="shared" si="517"/>
        <v>0</v>
      </c>
      <c r="R1260" s="182">
        <f t="shared" si="517"/>
        <v>0</v>
      </c>
      <c r="S1260" s="182">
        <f t="shared" si="517"/>
        <v>0</v>
      </c>
      <c r="T1260" s="182">
        <f t="shared" si="517"/>
        <v>0</v>
      </c>
      <c r="U1260" s="182">
        <f t="shared" si="517"/>
        <v>0</v>
      </c>
      <c r="V1260" s="183">
        <f t="shared" si="517"/>
        <v>0</v>
      </c>
      <c r="W1260" s="46">
        <f>G1260-SUM(H1260:V1260)</f>
        <v>0</v>
      </c>
      <c r="Y1260"/>
      <c r="Z1260"/>
    </row>
    <row r="1261" spans="1:26" s="72" customFormat="1" outlineLevel="1" x14ac:dyDescent="0.2">
      <c r="A1261" s="322"/>
      <c r="B1261" s="25"/>
      <c r="C1261" s="23"/>
      <c r="D1261" s="23"/>
      <c r="E1261" s="24"/>
      <c r="F1261" s="176" t="s">
        <v>181</v>
      </c>
      <c r="G1261" s="190">
        <f t="shared" ref="G1261:V1261" si="518">G401</f>
        <v>0</v>
      </c>
      <c r="H1261" s="191">
        <f t="shared" si="518"/>
        <v>0</v>
      </c>
      <c r="I1261" s="179">
        <f t="shared" si="518"/>
        <v>0</v>
      </c>
      <c r="J1261" s="179">
        <f t="shared" si="518"/>
        <v>0</v>
      </c>
      <c r="K1261" s="197">
        <f t="shared" si="518"/>
        <v>0</v>
      </c>
      <c r="L1261" s="181">
        <f t="shared" si="518"/>
        <v>0</v>
      </c>
      <c r="M1261" s="182">
        <f t="shared" si="518"/>
        <v>0</v>
      </c>
      <c r="N1261" s="182">
        <f t="shared" si="518"/>
        <v>0</v>
      </c>
      <c r="O1261" s="182">
        <f t="shared" si="518"/>
        <v>0</v>
      </c>
      <c r="P1261" s="182">
        <f t="shared" si="518"/>
        <v>0</v>
      </c>
      <c r="Q1261" s="182">
        <f t="shared" si="518"/>
        <v>0</v>
      </c>
      <c r="R1261" s="182">
        <f t="shared" si="518"/>
        <v>0</v>
      </c>
      <c r="S1261" s="182">
        <f t="shared" si="518"/>
        <v>0</v>
      </c>
      <c r="T1261" s="182">
        <f t="shared" si="518"/>
        <v>0</v>
      </c>
      <c r="U1261" s="182">
        <f t="shared" si="518"/>
        <v>0</v>
      </c>
      <c r="V1261" s="183">
        <f t="shared" si="518"/>
        <v>0</v>
      </c>
      <c r="W1261" s="46">
        <f>G1261-SUM(H1261:V1261)</f>
        <v>0</v>
      </c>
      <c r="Y1261"/>
      <c r="Z1261"/>
    </row>
    <row r="1262" spans="1:26" s="72" customFormat="1" x14ac:dyDescent="0.2">
      <c r="A1262" s="322"/>
      <c r="B1262" s="25"/>
      <c r="C1262" s="23"/>
      <c r="D1262" s="23"/>
      <c r="E1262" s="24" t="s">
        <v>187</v>
      </c>
      <c r="F1262" s="24"/>
      <c r="G1262" s="69">
        <f t="shared" ref="G1262:W1262" si="519">SUBTOTAL(9,G1263:G1264)</f>
        <v>0</v>
      </c>
      <c r="H1262" s="70">
        <f t="shared" si="519"/>
        <v>0</v>
      </c>
      <c r="I1262" s="66">
        <f t="shared" si="519"/>
        <v>0</v>
      </c>
      <c r="J1262" s="66">
        <f t="shared" si="519"/>
        <v>0</v>
      </c>
      <c r="K1262" s="67">
        <f t="shared" si="519"/>
        <v>0</v>
      </c>
      <c r="L1262" s="34">
        <f t="shared" si="519"/>
        <v>0</v>
      </c>
      <c r="M1262" s="34">
        <f t="shared" si="519"/>
        <v>0</v>
      </c>
      <c r="N1262" s="34">
        <f t="shared" si="519"/>
        <v>0</v>
      </c>
      <c r="O1262" s="34">
        <f t="shared" si="519"/>
        <v>0</v>
      </c>
      <c r="P1262" s="34">
        <f t="shared" si="519"/>
        <v>0</v>
      </c>
      <c r="Q1262" s="34">
        <f t="shared" si="519"/>
        <v>0</v>
      </c>
      <c r="R1262" s="34">
        <f t="shared" si="519"/>
        <v>0</v>
      </c>
      <c r="S1262" s="34">
        <f t="shared" si="519"/>
        <v>0</v>
      </c>
      <c r="T1262" s="34">
        <f t="shared" si="519"/>
        <v>0</v>
      </c>
      <c r="U1262" s="34">
        <f t="shared" si="519"/>
        <v>0</v>
      </c>
      <c r="V1262" s="34">
        <f t="shared" si="519"/>
        <v>0</v>
      </c>
      <c r="W1262" s="33">
        <f t="shared" si="519"/>
        <v>0</v>
      </c>
      <c r="Y1262"/>
      <c r="Z1262"/>
    </row>
    <row r="1263" spans="1:26" s="72" customFormat="1" outlineLevel="1" x14ac:dyDescent="0.2">
      <c r="A1263" s="322"/>
      <c r="B1263" s="25"/>
      <c r="C1263" s="23"/>
      <c r="D1263" s="23"/>
      <c r="E1263" s="24"/>
      <c r="F1263" s="176" t="s">
        <v>179</v>
      </c>
      <c r="G1263" s="190">
        <f t="shared" ref="G1263:V1263" si="520">G403</f>
        <v>0</v>
      </c>
      <c r="H1263" s="191">
        <f t="shared" si="520"/>
        <v>0</v>
      </c>
      <c r="I1263" s="179">
        <f t="shared" si="520"/>
        <v>0</v>
      </c>
      <c r="J1263" s="179">
        <f t="shared" si="520"/>
        <v>0</v>
      </c>
      <c r="K1263" s="197">
        <f t="shared" si="520"/>
        <v>0</v>
      </c>
      <c r="L1263" s="181">
        <f t="shared" si="520"/>
        <v>0</v>
      </c>
      <c r="M1263" s="182">
        <f t="shared" si="520"/>
        <v>0</v>
      </c>
      <c r="N1263" s="182">
        <f t="shared" si="520"/>
        <v>0</v>
      </c>
      <c r="O1263" s="182">
        <f t="shared" si="520"/>
        <v>0</v>
      </c>
      <c r="P1263" s="182">
        <f t="shared" si="520"/>
        <v>0</v>
      </c>
      <c r="Q1263" s="182">
        <f t="shared" si="520"/>
        <v>0</v>
      </c>
      <c r="R1263" s="182">
        <f t="shared" si="520"/>
        <v>0</v>
      </c>
      <c r="S1263" s="182">
        <f t="shared" si="520"/>
        <v>0</v>
      </c>
      <c r="T1263" s="182">
        <f t="shared" si="520"/>
        <v>0</v>
      </c>
      <c r="U1263" s="182">
        <f t="shared" si="520"/>
        <v>0</v>
      </c>
      <c r="V1263" s="183">
        <f t="shared" si="520"/>
        <v>0</v>
      </c>
      <c r="W1263" s="46">
        <f>G1263-SUM(H1263:V1263)</f>
        <v>0</v>
      </c>
      <c r="Y1263"/>
      <c r="Z1263"/>
    </row>
    <row r="1264" spans="1:26" s="72" customFormat="1" outlineLevel="1" x14ac:dyDescent="0.2">
      <c r="A1264" s="322"/>
      <c r="B1264" s="25"/>
      <c r="C1264" s="23"/>
      <c r="D1264" s="23"/>
      <c r="E1264" s="24"/>
      <c r="F1264" s="176" t="s">
        <v>188</v>
      </c>
      <c r="G1264" s="190">
        <f t="shared" ref="G1264:V1264" si="521">G404</f>
        <v>0</v>
      </c>
      <c r="H1264" s="191">
        <f t="shared" si="521"/>
        <v>0</v>
      </c>
      <c r="I1264" s="179">
        <f t="shared" si="521"/>
        <v>0</v>
      </c>
      <c r="J1264" s="179">
        <f t="shared" si="521"/>
        <v>0</v>
      </c>
      <c r="K1264" s="197">
        <f t="shared" si="521"/>
        <v>0</v>
      </c>
      <c r="L1264" s="181">
        <f t="shared" si="521"/>
        <v>0</v>
      </c>
      <c r="M1264" s="182">
        <f t="shared" si="521"/>
        <v>0</v>
      </c>
      <c r="N1264" s="182">
        <f t="shared" si="521"/>
        <v>0</v>
      </c>
      <c r="O1264" s="182">
        <f t="shared" si="521"/>
        <v>0</v>
      </c>
      <c r="P1264" s="182">
        <f t="shared" si="521"/>
        <v>0</v>
      </c>
      <c r="Q1264" s="182">
        <f t="shared" si="521"/>
        <v>0</v>
      </c>
      <c r="R1264" s="182">
        <f t="shared" si="521"/>
        <v>0</v>
      </c>
      <c r="S1264" s="182">
        <f t="shared" si="521"/>
        <v>0</v>
      </c>
      <c r="T1264" s="182">
        <f t="shared" si="521"/>
        <v>0</v>
      </c>
      <c r="U1264" s="182">
        <f t="shared" si="521"/>
        <v>0</v>
      </c>
      <c r="V1264" s="183">
        <f t="shared" si="521"/>
        <v>0</v>
      </c>
      <c r="W1264" s="46">
        <f>G1264-SUM(H1264:V1264)</f>
        <v>0</v>
      </c>
      <c r="Y1264"/>
      <c r="Z1264"/>
    </row>
    <row r="1265" spans="1:26" s="72" customFormat="1" x14ac:dyDescent="0.2">
      <c r="A1265" s="322"/>
      <c r="B1265" s="25"/>
      <c r="C1265" s="23"/>
      <c r="D1265" s="23"/>
      <c r="E1265" s="24" t="s">
        <v>341</v>
      </c>
      <c r="F1265" s="24"/>
      <c r="G1265" s="69">
        <f t="shared" ref="G1265:W1265" si="522">SUBTOTAL(9,G1266:G1267)</f>
        <v>0</v>
      </c>
      <c r="H1265" s="70">
        <f t="shared" si="522"/>
        <v>0</v>
      </c>
      <c r="I1265" s="66">
        <f t="shared" si="522"/>
        <v>0</v>
      </c>
      <c r="J1265" s="66">
        <f t="shared" si="522"/>
        <v>0</v>
      </c>
      <c r="K1265" s="67">
        <f t="shared" si="522"/>
        <v>0</v>
      </c>
      <c r="L1265" s="34">
        <f t="shared" si="522"/>
        <v>0</v>
      </c>
      <c r="M1265" s="34">
        <f t="shared" si="522"/>
        <v>0</v>
      </c>
      <c r="N1265" s="34">
        <f t="shared" si="522"/>
        <v>0</v>
      </c>
      <c r="O1265" s="34">
        <f t="shared" si="522"/>
        <v>0</v>
      </c>
      <c r="P1265" s="34">
        <f t="shared" si="522"/>
        <v>0</v>
      </c>
      <c r="Q1265" s="34">
        <f t="shared" si="522"/>
        <v>0</v>
      </c>
      <c r="R1265" s="34">
        <f t="shared" si="522"/>
        <v>0</v>
      </c>
      <c r="S1265" s="34">
        <f t="shared" si="522"/>
        <v>0</v>
      </c>
      <c r="T1265" s="34">
        <f t="shared" si="522"/>
        <v>0</v>
      </c>
      <c r="U1265" s="34">
        <f t="shared" si="522"/>
        <v>0</v>
      </c>
      <c r="V1265" s="34">
        <f t="shared" si="522"/>
        <v>0</v>
      </c>
      <c r="W1265" s="33">
        <f t="shared" si="522"/>
        <v>0</v>
      </c>
      <c r="Y1265"/>
      <c r="Z1265"/>
    </row>
    <row r="1266" spans="1:26" s="72" customFormat="1" outlineLevel="1" x14ac:dyDescent="0.2">
      <c r="A1266" s="322"/>
      <c r="B1266" s="25"/>
      <c r="C1266" s="23"/>
      <c r="D1266" s="23"/>
      <c r="E1266" s="24"/>
      <c r="F1266" s="176" t="s">
        <v>342</v>
      </c>
      <c r="G1266" s="190">
        <f t="shared" ref="G1266:V1266" si="523">G406</f>
        <v>0</v>
      </c>
      <c r="H1266" s="191">
        <f t="shared" si="523"/>
        <v>0</v>
      </c>
      <c r="I1266" s="179">
        <f t="shared" si="523"/>
        <v>0</v>
      </c>
      <c r="J1266" s="179">
        <f t="shared" si="523"/>
        <v>0</v>
      </c>
      <c r="K1266" s="197">
        <f t="shared" si="523"/>
        <v>0</v>
      </c>
      <c r="L1266" s="181">
        <f t="shared" si="523"/>
        <v>0</v>
      </c>
      <c r="M1266" s="182">
        <f t="shared" si="523"/>
        <v>0</v>
      </c>
      <c r="N1266" s="182">
        <f t="shared" si="523"/>
        <v>0</v>
      </c>
      <c r="O1266" s="182">
        <f t="shared" si="523"/>
        <v>0</v>
      </c>
      <c r="P1266" s="182">
        <f t="shared" si="523"/>
        <v>0</v>
      </c>
      <c r="Q1266" s="182">
        <f t="shared" si="523"/>
        <v>0</v>
      </c>
      <c r="R1266" s="182">
        <f t="shared" si="523"/>
        <v>0</v>
      </c>
      <c r="S1266" s="182">
        <f t="shared" si="523"/>
        <v>0</v>
      </c>
      <c r="T1266" s="182">
        <f t="shared" si="523"/>
        <v>0</v>
      </c>
      <c r="U1266" s="182">
        <f t="shared" si="523"/>
        <v>0</v>
      </c>
      <c r="V1266" s="183">
        <f t="shared" si="523"/>
        <v>0</v>
      </c>
      <c r="W1266" s="46">
        <f>G1266-SUM(H1266:V1266)</f>
        <v>0</v>
      </c>
      <c r="Y1266"/>
      <c r="Z1266"/>
    </row>
    <row r="1267" spans="1:26" s="72" customFormat="1" outlineLevel="1" x14ac:dyDescent="0.2">
      <c r="A1267" s="322"/>
      <c r="B1267" s="25"/>
      <c r="C1267" s="23"/>
      <c r="D1267" s="23"/>
      <c r="E1267" s="24"/>
      <c r="F1267" s="176" t="s">
        <v>343</v>
      </c>
      <c r="G1267" s="190">
        <f t="shared" ref="G1267:V1267" si="524">G407</f>
        <v>0</v>
      </c>
      <c r="H1267" s="191">
        <f t="shared" si="524"/>
        <v>0</v>
      </c>
      <c r="I1267" s="179">
        <f t="shared" si="524"/>
        <v>0</v>
      </c>
      <c r="J1267" s="179">
        <f t="shared" si="524"/>
        <v>0</v>
      </c>
      <c r="K1267" s="197">
        <f t="shared" si="524"/>
        <v>0</v>
      </c>
      <c r="L1267" s="181">
        <f t="shared" si="524"/>
        <v>0</v>
      </c>
      <c r="M1267" s="182">
        <f t="shared" si="524"/>
        <v>0</v>
      </c>
      <c r="N1267" s="182">
        <f t="shared" si="524"/>
        <v>0</v>
      </c>
      <c r="O1267" s="182">
        <f t="shared" si="524"/>
        <v>0</v>
      </c>
      <c r="P1267" s="182">
        <f t="shared" si="524"/>
        <v>0</v>
      </c>
      <c r="Q1267" s="182">
        <f t="shared" si="524"/>
        <v>0</v>
      </c>
      <c r="R1267" s="182">
        <f t="shared" si="524"/>
        <v>0</v>
      </c>
      <c r="S1267" s="182">
        <f t="shared" si="524"/>
        <v>0</v>
      </c>
      <c r="T1267" s="182">
        <f t="shared" si="524"/>
        <v>0</v>
      </c>
      <c r="U1267" s="182">
        <f t="shared" si="524"/>
        <v>0</v>
      </c>
      <c r="V1267" s="183">
        <f t="shared" si="524"/>
        <v>0</v>
      </c>
      <c r="W1267" s="46">
        <f>G1267-SUM(H1267:V1267)</f>
        <v>0</v>
      </c>
      <c r="Y1267"/>
      <c r="Z1267"/>
    </row>
    <row r="1268" spans="1:26" s="72" customFormat="1" x14ac:dyDescent="0.2">
      <c r="A1268" s="322"/>
      <c r="B1268" s="25"/>
      <c r="C1268" s="23"/>
      <c r="D1268" s="23"/>
      <c r="E1268" s="24" t="s">
        <v>344</v>
      </c>
      <c r="F1268" s="24"/>
      <c r="G1268" s="69">
        <f t="shared" ref="G1268:W1268" si="525">SUBTOTAL(9,G1269:G1270)</f>
        <v>0</v>
      </c>
      <c r="H1268" s="70">
        <f t="shared" si="525"/>
        <v>0</v>
      </c>
      <c r="I1268" s="66">
        <f t="shared" si="525"/>
        <v>0</v>
      </c>
      <c r="J1268" s="66">
        <f t="shared" si="525"/>
        <v>0</v>
      </c>
      <c r="K1268" s="67">
        <f t="shared" si="525"/>
        <v>0</v>
      </c>
      <c r="L1268" s="34">
        <f t="shared" si="525"/>
        <v>0</v>
      </c>
      <c r="M1268" s="34">
        <f t="shared" si="525"/>
        <v>0</v>
      </c>
      <c r="N1268" s="34">
        <f t="shared" si="525"/>
        <v>0</v>
      </c>
      <c r="O1268" s="34">
        <f t="shared" si="525"/>
        <v>0</v>
      </c>
      <c r="P1268" s="34">
        <f t="shared" si="525"/>
        <v>0</v>
      </c>
      <c r="Q1268" s="34">
        <f t="shared" si="525"/>
        <v>0</v>
      </c>
      <c r="R1268" s="34">
        <f t="shared" si="525"/>
        <v>0</v>
      </c>
      <c r="S1268" s="34">
        <f t="shared" si="525"/>
        <v>0</v>
      </c>
      <c r="T1268" s="34">
        <f t="shared" si="525"/>
        <v>0</v>
      </c>
      <c r="U1268" s="34">
        <f t="shared" si="525"/>
        <v>0</v>
      </c>
      <c r="V1268" s="34">
        <f t="shared" si="525"/>
        <v>0</v>
      </c>
      <c r="W1268" s="33">
        <f t="shared" si="525"/>
        <v>0</v>
      </c>
      <c r="Y1268"/>
      <c r="Z1268"/>
    </row>
    <row r="1269" spans="1:26" s="72" customFormat="1" outlineLevel="1" x14ac:dyDescent="0.2">
      <c r="A1269" s="322"/>
      <c r="B1269" s="25"/>
      <c r="C1269" s="23"/>
      <c r="D1269" s="23"/>
      <c r="E1269" s="24"/>
      <c r="F1269" s="176" t="s">
        <v>345</v>
      </c>
      <c r="G1269" s="190">
        <f t="shared" ref="G1269:V1269" si="526">G409</f>
        <v>0</v>
      </c>
      <c r="H1269" s="191">
        <f t="shared" si="526"/>
        <v>0</v>
      </c>
      <c r="I1269" s="179">
        <f t="shared" si="526"/>
        <v>0</v>
      </c>
      <c r="J1269" s="179">
        <f t="shared" si="526"/>
        <v>0</v>
      </c>
      <c r="K1269" s="197">
        <f t="shared" si="526"/>
        <v>0</v>
      </c>
      <c r="L1269" s="181">
        <f t="shared" si="526"/>
        <v>0</v>
      </c>
      <c r="M1269" s="182">
        <f t="shared" si="526"/>
        <v>0</v>
      </c>
      <c r="N1269" s="199">
        <f t="shared" si="526"/>
        <v>0</v>
      </c>
      <c r="O1269" s="182">
        <f t="shared" si="526"/>
        <v>0</v>
      </c>
      <c r="P1269" s="182">
        <f t="shared" si="526"/>
        <v>0</v>
      </c>
      <c r="Q1269" s="182">
        <f t="shared" si="526"/>
        <v>0</v>
      </c>
      <c r="R1269" s="199">
        <f t="shared" si="526"/>
        <v>0</v>
      </c>
      <c r="S1269" s="199">
        <f t="shared" si="526"/>
        <v>0</v>
      </c>
      <c r="T1269" s="182">
        <f t="shared" si="526"/>
        <v>0</v>
      </c>
      <c r="U1269" s="182">
        <f t="shared" si="526"/>
        <v>0</v>
      </c>
      <c r="V1269" s="183">
        <f t="shared" si="526"/>
        <v>0</v>
      </c>
      <c r="W1269" s="46">
        <f>G1269-SUM(H1269:V1269)</f>
        <v>0</v>
      </c>
      <c r="Y1269"/>
      <c r="Z1269"/>
    </row>
    <row r="1270" spans="1:26" s="72" customFormat="1" outlineLevel="1" x14ac:dyDescent="0.2">
      <c r="A1270" s="322"/>
      <c r="B1270" s="25"/>
      <c r="C1270" s="23"/>
      <c r="D1270" s="23"/>
      <c r="E1270" s="24"/>
      <c r="F1270" s="176" t="s">
        <v>346</v>
      </c>
      <c r="G1270" s="190">
        <f t="shared" ref="G1270:V1270" si="527">G410</f>
        <v>0</v>
      </c>
      <c r="H1270" s="191">
        <f t="shared" si="527"/>
        <v>0</v>
      </c>
      <c r="I1270" s="179">
        <f t="shared" si="527"/>
        <v>0</v>
      </c>
      <c r="J1270" s="179">
        <f t="shared" si="527"/>
        <v>0</v>
      </c>
      <c r="K1270" s="197">
        <f t="shared" si="527"/>
        <v>0</v>
      </c>
      <c r="L1270" s="181">
        <f t="shared" si="527"/>
        <v>0</v>
      </c>
      <c r="M1270" s="192">
        <f t="shared" si="527"/>
        <v>0</v>
      </c>
      <c r="N1270" s="182">
        <f t="shared" si="527"/>
        <v>0</v>
      </c>
      <c r="O1270" s="178">
        <f t="shared" si="527"/>
        <v>0</v>
      </c>
      <c r="P1270" s="182">
        <f t="shared" si="527"/>
        <v>0</v>
      </c>
      <c r="Q1270" s="192">
        <f t="shared" si="527"/>
        <v>0</v>
      </c>
      <c r="R1270" s="182">
        <f t="shared" si="527"/>
        <v>0</v>
      </c>
      <c r="S1270" s="182">
        <f t="shared" si="527"/>
        <v>0</v>
      </c>
      <c r="T1270" s="178">
        <f t="shared" si="527"/>
        <v>0</v>
      </c>
      <c r="U1270" s="182">
        <f t="shared" si="527"/>
        <v>0</v>
      </c>
      <c r="V1270" s="183">
        <f t="shared" si="527"/>
        <v>0</v>
      </c>
      <c r="W1270" s="46">
        <f>G1270-SUM(H1270:V1270)</f>
        <v>0</v>
      </c>
      <c r="Y1270"/>
      <c r="Z1270"/>
    </row>
    <row r="1271" spans="1:26" s="72" customFormat="1" x14ac:dyDescent="0.2">
      <c r="A1271" s="322"/>
      <c r="B1271" s="25"/>
      <c r="C1271" s="23"/>
      <c r="D1271" s="23" t="s">
        <v>63</v>
      </c>
      <c r="E1271" s="24"/>
      <c r="F1271" s="24"/>
      <c r="G1271" s="69">
        <f t="shared" ref="G1271:W1271" si="528">SUBTOTAL(9,G1272:G1274)</f>
        <v>0</v>
      </c>
      <c r="H1271" s="70">
        <f t="shared" si="528"/>
        <v>0</v>
      </c>
      <c r="I1271" s="66">
        <f t="shared" si="528"/>
        <v>0</v>
      </c>
      <c r="J1271" s="66">
        <f t="shared" si="528"/>
        <v>0</v>
      </c>
      <c r="K1271" s="67">
        <f t="shared" si="528"/>
        <v>0</v>
      </c>
      <c r="L1271" s="34">
        <f t="shared" si="528"/>
        <v>0</v>
      </c>
      <c r="M1271" s="34">
        <f t="shared" si="528"/>
        <v>0</v>
      </c>
      <c r="N1271" s="34">
        <f t="shared" si="528"/>
        <v>0</v>
      </c>
      <c r="O1271" s="34">
        <f t="shared" si="528"/>
        <v>0</v>
      </c>
      <c r="P1271" s="34">
        <f t="shared" si="528"/>
        <v>0</v>
      </c>
      <c r="Q1271" s="34">
        <f t="shared" si="528"/>
        <v>0</v>
      </c>
      <c r="R1271" s="34">
        <f t="shared" si="528"/>
        <v>0</v>
      </c>
      <c r="S1271" s="34">
        <f t="shared" si="528"/>
        <v>0</v>
      </c>
      <c r="T1271" s="34">
        <f t="shared" si="528"/>
        <v>0</v>
      </c>
      <c r="U1271" s="34">
        <f t="shared" si="528"/>
        <v>0</v>
      </c>
      <c r="V1271" s="34">
        <f t="shared" si="528"/>
        <v>0</v>
      </c>
      <c r="W1271" s="33">
        <f t="shared" si="528"/>
        <v>0</v>
      </c>
      <c r="Y1271"/>
      <c r="Z1271"/>
    </row>
    <row r="1272" spans="1:26" s="72" customFormat="1" outlineLevel="1" x14ac:dyDescent="0.2">
      <c r="A1272" s="322"/>
      <c r="B1272" s="25"/>
      <c r="C1272" s="23"/>
      <c r="D1272" s="23"/>
      <c r="E1272" s="24"/>
      <c r="F1272" s="176" t="s">
        <v>190</v>
      </c>
      <c r="G1272" s="190">
        <f t="shared" ref="G1272:V1272" si="529">G412</f>
        <v>0</v>
      </c>
      <c r="H1272" s="191">
        <f t="shared" si="529"/>
        <v>0</v>
      </c>
      <c r="I1272" s="179">
        <f t="shared" si="529"/>
        <v>0</v>
      </c>
      <c r="J1272" s="179">
        <f t="shared" si="529"/>
        <v>0</v>
      </c>
      <c r="K1272" s="197">
        <f t="shared" si="529"/>
        <v>0</v>
      </c>
      <c r="L1272" s="181">
        <f t="shared" si="529"/>
        <v>0</v>
      </c>
      <c r="M1272" s="192">
        <f t="shared" si="529"/>
        <v>0</v>
      </c>
      <c r="N1272" s="182">
        <f t="shared" si="529"/>
        <v>0</v>
      </c>
      <c r="O1272" s="178">
        <f t="shared" si="529"/>
        <v>0</v>
      </c>
      <c r="P1272" s="182">
        <f t="shared" si="529"/>
        <v>0</v>
      </c>
      <c r="Q1272" s="192">
        <f t="shared" si="529"/>
        <v>0</v>
      </c>
      <c r="R1272" s="182">
        <f t="shared" si="529"/>
        <v>0</v>
      </c>
      <c r="S1272" s="182">
        <f t="shared" si="529"/>
        <v>0</v>
      </c>
      <c r="T1272" s="178">
        <f t="shared" si="529"/>
        <v>0</v>
      </c>
      <c r="U1272" s="182">
        <f t="shared" si="529"/>
        <v>0</v>
      </c>
      <c r="V1272" s="183">
        <f t="shared" si="529"/>
        <v>0</v>
      </c>
      <c r="W1272" s="46">
        <f>G1272-SUM(H1272:V1272)</f>
        <v>0</v>
      </c>
      <c r="Y1272"/>
      <c r="Z1272"/>
    </row>
    <row r="1273" spans="1:26" s="72" customFormat="1" outlineLevel="1" x14ac:dyDescent="0.2">
      <c r="A1273" s="322"/>
      <c r="B1273" s="25"/>
      <c r="C1273" s="23"/>
      <c r="D1273" s="23"/>
      <c r="E1273" s="24"/>
      <c r="F1273" s="176" t="s">
        <v>191</v>
      </c>
      <c r="G1273" s="190">
        <f t="shared" ref="G1273:V1273" si="530">G413</f>
        <v>0</v>
      </c>
      <c r="H1273" s="191">
        <f t="shared" si="530"/>
        <v>0</v>
      </c>
      <c r="I1273" s="179">
        <f t="shared" si="530"/>
        <v>0</v>
      </c>
      <c r="J1273" s="179">
        <f t="shared" si="530"/>
        <v>0</v>
      </c>
      <c r="K1273" s="197">
        <f t="shared" si="530"/>
        <v>0</v>
      </c>
      <c r="L1273" s="181">
        <f t="shared" si="530"/>
        <v>0</v>
      </c>
      <c r="M1273" s="192">
        <f t="shared" si="530"/>
        <v>0</v>
      </c>
      <c r="N1273" s="182">
        <f t="shared" si="530"/>
        <v>0</v>
      </c>
      <c r="O1273" s="178">
        <f t="shared" si="530"/>
        <v>0</v>
      </c>
      <c r="P1273" s="182">
        <f t="shared" si="530"/>
        <v>0</v>
      </c>
      <c r="Q1273" s="192">
        <f t="shared" si="530"/>
        <v>0</v>
      </c>
      <c r="R1273" s="182">
        <f t="shared" si="530"/>
        <v>0</v>
      </c>
      <c r="S1273" s="182">
        <f t="shared" si="530"/>
        <v>0</v>
      </c>
      <c r="T1273" s="178">
        <f t="shared" si="530"/>
        <v>0</v>
      </c>
      <c r="U1273" s="182">
        <f t="shared" si="530"/>
        <v>0</v>
      </c>
      <c r="V1273" s="183">
        <f t="shared" si="530"/>
        <v>0</v>
      </c>
      <c r="W1273" s="46">
        <f>G1273-SUM(H1273:V1273)</f>
        <v>0</v>
      </c>
      <c r="Y1273"/>
      <c r="Z1273"/>
    </row>
    <row r="1274" spans="1:26" s="72" customFormat="1" outlineLevel="1" x14ac:dyDescent="0.2">
      <c r="A1274" s="322"/>
      <c r="B1274" s="25"/>
      <c r="C1274" s="23"/>
      <c r="D1274" s="23"/>
      <c r="E1274" s="24"/>
      <c r="F1274" s="176" t="s">
        <v>189</v>
      </c>
      <c r="G1274" s="190">
        <f t="shared" ref="G1274:V1274" si="531">G414</f>
        <v>0</v>
      </c>
      <c r="H1274" s="191">
        <f t="shared" si="531"/>
        <v>0</v>
      </c>
      <c r="I1274" s="179">
        <f t="shared" si="531"/>
        <v>0</v>
      </c>
      <c r="J1274" s="179">
        <f t="shared" si="531"/>
        <v>0</v>
      </c>
      <c r="K1274" s="197">
        <f t="shared" si="531"/>
        <v>0</v>
      </c>
      <c r="L1274" s="181">
        <f t="shared" si="531"/>
        <v>0</v>
      </c>
      <c r="M1274" s="192">
        <f t="shared" si="531"/>
        <v>0</v>
      </c>
      <c r="N1274" s="182">
        <f t="shared" si="531"/>
        <v>0</v>
      </c>
      <c r="O1274" s="178">
        <f t="shared" si="531"/>
        <v>0</v>
      </c>
      <c r="P1274" s="182">
        <f t="shared" si="531"/>
        <v>0</v>
      </c>
      <c r="Q1274" s="192">
        <f t="shared" si="531"/>
        <v>0</v>
      </c>
      <c r="R1274" s="182">
        <f t="shared" si="531"/>
        <v>0</v>
      </c>
      <c r="S1274" s="182">
        <f t="shared" si="531"/>
        <v>0</v>
      </c>
      <c r="T1274" s="178">
        <f t="shared" si="531"/>
        <v>0</v>
      </c>
      <c r="U1274" s="182">
        <f t="shared" si="531"/>
        <v>0</v>
      </c>
      <c r="V1274" s="183">
        <f t="shared" si="531"/>
        <v>0</v>
      </c>
      <c r="W1274" s="46">
        <f>G1274-SUM(H1274:V1274)</f>
        <v>0</v>
      </c>
      <c r="Y1274"/>
      <c r="Z1274"/>
    </row>
    <row r="1275" spans="1:26" s="72" customFormat="1" x14ac:dyDescent="0.2">
      <c r="A1275" s="322"/>
      <c r="B1275" s="25"/>
      <c r="C1275" s="64"/>
      <c r="D1275" s="23" t="s">
        <v>192</v>
      </c>
      <c r="E1275" s="24"/>
      <c r="F1275" s="24"/>
      <c r="G1275" s="69">
        <f t="shared" ref="G1275:W1275" si="532">SUBTOTAL(9,G1276:G1277)</f>
        <v>0</v>
      </c>
      <c r="H1275" s="70">
        <f t="shared" si="532"/>
        <v>0</v>
      </c>
      <c r="I1275" s="66">
        <f t="shared" si="532"/>
        <v>0</v>
      </c>
      <c r="J1275" s="66">
        <f t="shared" si="532"/>
        <v>0</v>
      </c>
      <c r="K1275" s="67">
        <f t="shared" si="532"/>
        <v>0</v>
      </c>
      <c r="L1275" s="34">
        <f t="shared" si="532"/>
        <v>0</v>
      </c>
      <c r="M1275" s="34">
        <f t="shared" si="532"/>
        <v>0</v>
      </c>
      <c r="N1275" s="34">
        <f t="shared" si="532"/>
        <v>0</v>
      </c>
      <c r="O1275" s="34">
        <f t="shared" si="532"/>
        <v>0</v>
      </c>
      <c r="P1275" s="34">
        <f t="shared" si="532"/>
        <v>0</v>
      </c>
      <c r="Q1275" s="34">
        <f t="shared" si="532"/>
        <v>0</v>
      </c>
      <c r="R1275" s="34">
        <f t="shared" si="532"/>
        <v>0</v>
      </c>
      <c r="S1275" s="34">
        <f t="shared" si="532"/>
        <v>0</v>
      </c>
      <c r="T1275" s="34">
        <f t="shared" si="532"/>
        <v>0</v>
      </c>
      <c r="U1275" s="34">
        <f t="shared" si="532"/>
        <v>0</v>
      </c>
      <c r="V1275" s="34">
        <f t="shared" si="532"/>
        <v>0</v>
      </c>
      <c r="W1275" s="33">
        <f t="shared" si="532"/>
        <v>0</v>
      </c>
      <c r="Y1275"/>
      <c r="Z1275"/>
    </row>
    <row r="1276" spans="1:26" s="72" customFormat="1" outlineLevel="1" x14ac:dyDescent="0.2">
      <c r="A1276" s="322"/>
      <c r="B1276" s="25"/>
      <c r="C1276" s="23"/>
      <c r="D1276" s="23"/>
      <c r="E1276" s="24"/>
      <c r="F1276" s="176" t="s">
        <v>193</v>
      </c>
      <c r="G1276" s="190">
        <f t="shared" ref="G1276:V1276" si="533">G416</f>
        <v>0</v>
      </c>
      <c r="H1276" s="191">
        <f t="shared" si="533"/>
        <v>0</v>
      </c>
      <c r="I1276" s="179">
        <f t="shared" si="533"/>
        <v>0</v>
      </c>
      <c r="J1276" s="179">
        <f t="shared" si="533"/>
        <v>0</v>
      </c>
      <c r="K1276" s="197">
        <f t="shared" si="533"/>
        <v>0</v>
      </c>
      <c r="L1276" s="181">
        <f t="shared" si="533"/>
        <v>0</v>
      </c>
      <c r="M1276" s="192">
        <f t="shared" si="533"/>
        <v>0</v>
      </c>
      <c r="N1276" s="182">
        <f t="shared" si="533"/>
        <v>0</v>
      </c>
      <c r="O1276" s="178">
        <f t="shared" si="533"/>
        <v>0</v>
      </c>
      <c r="P1276" s="182">
        <f t="shared" si="533"/>
        <v>0</v>
      </c>
      <c r="Q1276" s="192">
        <f t="shared" si="533"/>
        <v>0</v>
      </c>
      <c r="R1276" s="182">
        <f t="shared" si="533"/>
        <v>0</v>
      </c>
      <c r="S1276" s="182">
        <f t="shared" si="533"/>
        <v>0</v>
      </c>
      <c r="T1276" s="178">
        <f t="shared" si="533"/>
        <v>0</v>
      </c>
      <c r="U1276" s="182">
        <f t="shared" si="533"/>
        <v>0</v>
      </c>
      <c r="V1276" s="183">
        <f t="shared" si="533"/>
        <v>0</v>
      </c>
      <c r="W1276" s="46">
        <f>G1276-SUM(H1276:V1276)</f>
        <v>0</v>
      </c>
      <c r="Y1276"/>
      <c r="Z1276"/>
    </row>
    <row r="1277" spans="1:26" s="72" customFormat="1" outlineLevel="1" x14ac:dyDescent="0.2">
      <c r="A1277" s="322"/>
      <c r="B1277" s="25"/>
      <c r="C1277" s="23"/>
      <c r="D1277" s="23"/>
      <c r="E1277" s="24"/>
      <c r="F1277" s="176" t="s">
        <v>194</v>
      </c>
      <c r="G1277" s="190">
        <f t="shared" ref="G1277:V1277" si="534">G417</f>
        <v>0</v>
      </c>
      <c r="H1277" s="191">
        <f t="shared" si="534"/>
        <v>0</v>
      </c>
      <c r="I1277" s="179">
        <f t="shared" si="534"/>
        <v>0</v>
      </c>
      <c r="J1277" s="179">
        <f t="shared" si="534"/>
        <v>0</v>
      </c>
      <c r="K1277" s="197">
        <f t="shared" si="534"/>
        <v>0</v>
      </c>
      <c r="L1277" s="181">
        <f t="shared" si="534"/>
        <v>0</v>
      </c>
      <c r="M1277" s="182">
        <f t="shared" si="534"/>
        <v>0</v>
      </c>
      <c r="N1277" s="200">
        <f t="shared" si="534"/>
        <v>0</v>
      </c>
      <c r="O1277" s="182">
        <f t="shared" si="534"/>
        <v>0</v>
      </c>
      <c r="P1277" s="182">
        <f t="shared" si="534"/>
        <v>0</v>
      </c>
      <c r="Q1277" s="182">
        <f t="shared" si="534"/>
        <v>0</v>
      </c>
      <c r="R1277" s="200">
        <f t="shared" si="534"/>
        <v>0</v>
      </c>
      <c r="S1277" s="200">
        <f t="shared" si="534"/>
        <v>0</v>
      </c>
      <c r="T1277" s="182">
        <f t="shared" si="534"/>
        <v>0</v>
      </c>
      <c r="U1277" s="182">
        <f t="shared" si="534"/>
        <v>0</v>
      </c>
      <c r="V1277" s="183">
        <f t="shared" si="534"/>
        <v>0</v>
      </c>
      <c r="W1277" s="46">
        <f>G1277-SUM(H1277:V1277)</f>
        <v>0</v>
      </c>
      <c r="Y1277"/>
      <c r="Z1277"/>
    </row>
    <row r="1278" spans="1:26" x14ac:dyDescent="0.2">
      <c r="A1278" s="318"/>
      <c r="B1278" s="25"/>
      <c r="C1278" s="23" t="s">
        <v>144</v>
      </c>
      <c r="D1278" s="64"/>
      <c r="E1278" s="64"/>
      <c r="F1278" s="24"/>
      <c r="G1278" s="69"/>
      <c r="H1278" s="66"/>
      <c r="I1278" s="66"/>
      <c r="J1278" s="66"/>
      <c r="K1278" s="67"/>
      <c r="L1278" s="51"/>
      <c r="M1278" s="34"/>
      <c r="N1278" s="34"/>
      <c r="O1278" s="34"/>
      <c r="P1278" s="34"/>
      <c r="Q1278" s="34"/>
      <c r="R1278" s="34"/>
      <c r="S1278" s="34"/>
      <c r="T1278" s="34"/>
      <c r="U1278" s="34"/>
      <c r="V1278" s="37"/>
      <c r="W1278" s="33"/>
      <c r="Y1278"/>
      <c r="Z1278"/>
    </row>
    <row r="1279" spans="1:26" s="72" customFormat="1" x14ac:dyDescent="0.2">
      <c r="A1279" s="322"/>
      <c r="B1279" s="25"/>
      <c r="C1279" s="23"/>
      <c r="D1279" s="65" t="s">
        <v>52</v>
      </c>
      <c r="E1279" s="24"/>
      <c r="F1279" s="24"/>
      <c r="G1279" s="69"/>
      <c r="H1279" s="66"/>
      <c r="I1279" s="66"/>
      <c r="J1279" s="66"/>
      <c r="K1279" s="67"/>
      <c r="L1279" s="51"/>
      <c r="M1279" s="34"/>
      <c r="N1279" s="34"/>
      <c r="O1279" s="34"/>
      <c r="P1279" s="34"/>
      <c r="Q1279" s="34"/>
      <c r="R1279" s="34"/>
      <c r="S1279" s="34"/>
      <c r="T1279" s="34"/>
      <c r="U1279" s="34"/>
      <c r="V1279" s="37"/>
      <c r="W1279" s="33"/>
      <c r="Y1279"/>
      <c r="Z1279"/>
    </row>
    <row r="1280" spans="1:26" s="72" customFormat="1" x14ac:dyDescent="0.2">
      <c r="A1280" s="322"/>
      <c r="B1280" s="25"/>
      <c r="C1280" s="23"/>
      <c r="D1280" s="23"/>
      <c r="E1280" s="24" t="s">
        <v>153</v>
      </c>
      <c r="F1280" s="24"/>
      <c r="G1280" s="69">
        <f>SUBTOTAL(9,G1281:G1284)</f>
        <v>0</v>
      </c>
      <c r="H1280" s="70">
        <f>SUBTOTAL(9,H1281:H1284)</f>
        <v>0</v>
      </c>
      <c r="I1280" s="66"/>
      <c r="J1280" s="66"/>
      <c r="K1280" s="67"/>
      <c r="L1280" s="34"/>
      <c r="M1280" s="34"/>
      <c r="N1280" s="34"/>
      <c r="O1280" s="34"/>
      <c r="P1280" s="34"/>
      <c r="Q1280" s="34"/>
      <c r="R1280" s="34"/>
      <c r="S1280" s="34"/>
      <c r="T1280" s="34"/>
      <c r="U1280" s="34"/>
      <c r="V1280" s="37"/>
      <c r="W1280" s="33">
        <f>SUBTOTAL(9,W1281:W1284)</f>
        <v>0</v>
      </c>
      <c r="Y1280"/>
      <c r="Z1280"/>
    </row>
    <row r="1281" spans="1:26" s="72" customFormat="1" outlineLevel="1" x14ac:dyDescent="0.2">
      <c r="A1281" s="322"/>
      <c r="B1281" s="25"/>
      <c r="C1281" s="23"/>
      <c r="D1281" s="23"/>
      <c r="E1281" s="24"/>
      <c r="F1281" s="176" t="s">
        <v>154</v>
      </c>
      <c r="G1281" s="190">
        <f>G421</f>
        <v>0</v>
      </c>
      <c r="H1281" s="191">
        <f>G1281</f>
        <v>0</v>
      </c>
      <c r="I1281" s="66"/>
      <c r="J1281" s="66"/>
      <c r="K1281" s="67"/>
      <c r="L1281" s="34"/>
      <c r="M1281" s="34"/>
      <c r="N1281" s="34"/>
      <c r="O1281" s="34"/>
      <c r="P1281" s="34"/>
      <c r="Q1281" s="34"/>
      <c r="R1281" s="34"/>
      <c r="S1281" s="34"/>
      <c r="T1281" s="34"/>
      <c r="U1281" s="34"/>
      <c r="V1281" s="34"/>
      <c r="W1281" s="46">
        <f>G1281-SUM(H1281:V1281)</f>
        <v>0</v>
      </c>
      <c r="Y1281"/>
      <c r="Z1281"/>
    </row>
    <row r="1282" spans="1:26" s="72" customFormat="1" outlineLevel="1" x14ac:dyDescent="0.2">
      <c r="A1282" s="322"/>
      <c r="B1282" s="25"/>
      <c r="C1282" s="23"/>
      <c r="D1282" s="23"/>
      <c r="E1282" s="24"/>
      <c r="F1282" s="176" t="s">
        <v>155</v>
      </c>
      <c r="G1282" s="190">
        <f>G422</f>
        <v>0</v>
      </c>
      <c r="H1282" s="191">
        <f t="shared" ref="H1282:H1345" si="535">G1282</f>
        <v>0</v>
      </c>
      <c r="I1282" s="66"/>
      <c r="J1282" s="66"/>
      <c r="K1282" s="67"/>
      <c r="L1282" s="34"/>
      <c r="M1282" s="34"/>
      <c r="N1282" s="34"/>
      <c r="O1282" s="34"/>
      <c r="P1282" s="34"/>
      <c r="Q1282" s="34"/>
      <c r="R1282" s="34"/>
      <c r="S1282" s="34"/>
      <c r="T1282" s="34"/>
      <c r="U1282" s="34"/>
      <c r="V1282" s="34"/>
      <c r="W1282" s="46">
        <f>G1282-SUM(H1282:V1282)</f>
        <v>0</v>
      </c>
      <c r="Y1282"/>
      <c r="Z1282"/>
    </row>
    <row r="1283" spans="1:26" s="72" customFormat="1" outlineLevel="1" x14ac:dyDescent="0.2">
      <c r="A1283" s="322"/>
      <c r="B1283" s="25"/>
      <c r="C1283" s="23"/>
      <c r="D1283" s="23"/>
      <c r="E1283" s="24"/>
      <c r="F1283" s="176" t="s">
        <v>156</v>
      </c>
      <c r="G1283" s="190">
        <f>G423</f>
        <v>0</v>
      </c>
      <c r="H1283" s="191">
        <f t="shared" si="535"/>
        <v>0</v>
      </c>
      <c r="I1283" s="66"/>
      <c r="J1283" s="66"/>
      <c r="K1283" s="67"/>
      <c r="L1283" s="34"/>
      <c r="M1283" s="34"/>
      <c r="N1283" s="34"/>
      <c r="O1283" s="34"/>
      <c r="P1283" s="34"/>
      <c r="Q1283" s="34"/>
      <c r="R1283" s="34"/>
      <c r="S1283" s="34"/>
      <c r="T1283" s="34"/>
      <c r="U1283" s="34"/>
      <c r="V1283" s="34"/>
      <c r="W1283" s="46">
        <f>G1283-SUM(H1283:V1283)</f>
        <v>0</v>
      </c>
      <c r="Y1283"/>
      <c r="Z1283"/>
    </row>
    <row r="1284" spans="1:26" s="72" customFormat="1" outlineLevel="1" x14ac:dyDescent="0.2">
      <c r="A1284" s="322"/>
      <c r="B1284" s="25"/>
      <c r="C1284" s="23"/>
      <c r="D1284" s="23"/>
      <c r="E1284" s="24"/>
      <c r="F1284" s="176" t="s">
        <v>197</v>
      </c>
      <c r="G1284" s="190">
        <f>G424</f>
        <v>0</v>
      </c>
      <c r="H1284" s="191">
        <f t="shared" si="535"/>
        <v>0</v>
      </c>
      <c r="I1284" s="66"/>
      <c r="J1284" s="66"/>
      <c r="K1284" s="67"/>
      <c r="L1284" s="34"/>
      <c r="M1284" s="34"/>
      <c r="N1284" s="34"/>
      <c r="O1284" s="34"/>
      <c r="P1284" s="34"/>
      <c r="Q1284" s="34"/>
      <c r="R1284" s="34"/>
      <c r="S1284" s="34"/>
      <c r="T1284" s="34"/>
      <c r="U1284" s="34"/>
      <c r="V1284" s="34"/>
      <c r="W1284" s="46">
        <f>G1284-SUM(H1284:V1284)</f>
        <v>0</v>
      </c>
      <c r="Y1284"/>
      <c r="Z1284"/>
    </row>
    <row r="1285" spans="1:26" s="72" customFormat="1" x14ac:dyDescent="0.2">
      <c r="A1285" s="322"/>
      <c r="B1285" s="25"/>
      <c r="C1285" s="23"/>
      <c r="D1285" s="23"/>
      <c r="E1285" s="24" t="s">
        <v>157</v>
      </c>
      <c r="F1285" s="24"/>
      <c r="G1285" s="69">
        <f>SUBTOTAL(9,G1286:G1289)</f>
        <v>0</v>
      </c>
      <c r="H1285" s="70">
        <f>SUBTOTAL(9,H1286:H1289)</f>
        <v>0</v>
      </c>
      <c r="I1285" s="66"/>
      <c r="J1285" s="66"/>
      <c r="K1285" s="67"/>
      <c r="L1285" s="34"/>
      <c r="M1285" s="34"/>
      <c r="N1285" s="34"/>
      <c r="O1285" s="34"/>
      <c r="P1285" s="34"/>
      <c r="Q1285" s="34"/>
      <c r="R1285" s="34"/>
      <c r="S1285" s="34"/>
      <c r="T1285" s="34"/>
      <c r="U1285" s="34"/>
      <c r="V1285" s="34"/>
      <c r="W1285" s="33">
        <f>SUBTOTAL(9,W1286:W1289)</f>
        <v>0</v>
      </c>
      <c r="Y1285"/>
      <c r="Z1285"/>
    </row>
    <row r="1286" spans="1:26" s="72" customFormat="1" outlineLevel="1" x14ac:dyDescent="0.2">
      <c r="A1286" s="322"/>
      <c r="B1286" s="25"/>
      <c r="C1286" s="23"/>
      <c r="D1286" s="23"/>
      <c r="E1286" s="24"/>
      <c r="F1286" s="176" t="s">
        <v>158</v>
      </c>
      <c r="G1286" s="190">
        <f>G426</f>
        <v>0</v>
      </c>
      <c r="H1286" s="191">
        <f t="shared" si="535"/>
        <v>0</v>
      </c>
      <c r="I1286" s="66"/>
      <c r="J1286" s="66"/>
      <c r="K1286" s="67"/>
      <c r="L1286" s="34"/>
      <c r="M1286" s="34"/>
      <c r="N1286" s="34"/>
      <c r="O1286" s="34"/>
      <c r="P1286" s="34"/>
      <c r="Q1286" s="34"/>
      <c r="R1286" s="34"/>
      <c r="S1286" s="34"/>
      <c r="T1286" s="34"/>
      <c r="U1286" s="34"/>
      <c r="V1286" s="34"/>
      <c r="W1286" s="46">
        <f t="shared" ref="W1286:W1294" si="536">G1286-SUM(H1286:V1286)</f>
        <v>0</v>
      </c>
      <c r="Y1286"/>
      <c r="Z1286"/>
    </row>
    <row r="1287" spans="1:26" s="72" customFormat="1" outlineLevel="1" x14ac:dyDescent="0.2">
      <c r="A1287" s="322"/>
      <c r="B1287" s="25"/>
      <c r="C1287" s="23"/>
      <c r="D1287" s="23"/>
      <c r="E1287" s="24"/>
      <c r="F1287" s="176" t="s">
        <v>159</v>
      </c>
      <c r="G1287" s="190">
        <f>G427</f>
        <v>0</v>
      </c>
      <c r="H1287" s="191">
        <f t="shared" si="535"/>
        <v>0</v>
      </c>
      <c r="I1287" s="66"/>
      <c r="J1287" s="66"/>
      <c r="K1287" s="67"/>
      <c r="L1287" s="34"/>
      <c r="M1287" s="34"/>
      <c r="N1287" s="34"/>
      <c r="O1287" s="34"/>
      <c r="P1287" s="34"/>
      <c r="Q1287" s="34"/>
      <c r="R1287" s="34"/>
      <c r="S1287" s="34"/>
      <c r="T1287" s="34"/>
      <c r="U1287" s="34"/>
      <c r="V1287" s="34"/>
      <c r="W1287" s="46">
        <f t="shared" si="536"/>
        <v>0</v>
      </c>
      <c r="Y1287"/>
      <c r="Z1287"/>
    </row>
    <row r="1288" spans="1:26" s="72" customFormat="1" outlineLevel="1" x14ac:dyDescent="0.2">
      <c r="A1288" s="322"/>
      <c r="B1288" s="25"/>
      <c r="C1288" s="23"/>
      <c r="D1288" s="23"/>
      <c r="E1288" s="24"/>
      <c r="F1288" s="176" t="s">
        <v>160</v>
      </c>
      <c r="G1288" s="190">
        <f>G428</f>
        <v>0</v>
      </c>
      <c r="H1288" s="191">
        <f t="shared" si="535"/>
        <v>0</v>
      </c>
      <c r="I1288" s="66"/>
      <c r="J1288" s="66"/>
      <c r="K1288" s="67"/>
      <c r="L1288" s="34"/>
      <c r="M1288" s="34"/>
      <c r="N1288" s="34"/>
      <c r="O1288" s="34"/>
      <c r="P1288" s="34"/>
      <c r="Q1288" s="34"/>
      <c r="R1288" s="34"/>
      <c r="S1288" s="34"/>
      <c r="T1288" s="34"/>
      <c r="U1288" s="34"/>
      <c r="V1288" s="34"/>
      <c r="W1288" s="46">
        <f t="shared" si="536"/>
        <v>0</v>
      </c>
      <c r="Y1288"/>
      <c r="Z1288"/>
    </row>
    <row r="1289" spans="1:26" s="72" customFormat="1" outlineLevel="1" x14ac:dyDescent="0.2">
      <c r="A1289" s="322"/>
      <c r="B1289" s="25"/>
      <c r="C1289" s="23"/>
      <c r="D1289" s="23"/>
      <c r="E1289" s="24"/>
      <c r="F1289" s="176" t="s">
        <v>198</v>
      </c>
      <c r="G1289" s="190">
        <f>G429</f>
        <v>0</v>
      </c>
      <c r="H1289" s="191">
        <f t="shared" si="535"/>
        <v>0</v>
      </c>
      <c r="I1289" s="66"/>
      <c r="J1289" s="66"/>
      <c r="K1289" s="67"/>
      <c r="L1289" s="34"/>
      <c r="M1289" s="34"/>
      <c r="N1289" s="34"/>
      <c r="O1289" s="34"/>
      <c r="P1289" s="34"/>
      <c r="Q1289" s="34"/>
      <c r="R1289" s="34"/>
      <c r="S1289" s="34"/>
      <c r="T1289" s="34"/>
      <c r="U1289" s="34"/>
      <c r="V1289" s="34"/>
      <c r="W1289" s="46">
        <f t="shared" si="536"/>
        <v>0</v>
      </c>
      <c r="Y1289"/>
      <c r="Z1289"/>
    </row>
    <row r="1290" spans="1:26" s="72" customFormat="1" x14ac:dyDescent="0.2">
      <c r="A1290" s="322"/>
      <c r="B1290" s="25"/>
      <c r="C1290" s="23"/>
      <c r="D1290" s="23"/>
      <c r="E1290" s="24" t="s">
        <v>347</v>
      </c>
      <c r="F1290" s="24"/>
      <c r="G1290" s="69">
        <f>SUBTOTAL(9,G1291:G1294)</f>
        <v>0</v>
      </c>
      <c r="H1290" s="70">
        <f>SUBTOTAL(9,H1291:H1294)</f>
        <v>0</v>
      </c>
      <c r="I1290" s="66"/>
      <c r="J1290" s="66"/>
      <c r="K1290" s="67"/>
      <c r="L1290" s="34"/>
      <c r="M1290" s="34"/>
      <c r="N1290" s="34"/>
      <c r="O1290" s="34"/>
      <c r="P1290" s="34"/>
      <c r="Q1290" s="34"/>
      <c r="R1290" s="34"/>
      <c r="S1290" s="34"/>
      <c r="T1290" s="34"/>
      <c r="U1290" s="34"/>
      <c r="V1290" s="34"/>
      <c r="W1290" s="33">
        <f>SUBTOTAL(9,W1291:W1294)</f>
        <v>0</v>
      </c>
      <c r="Y1290"/>
      <c r="Z1290"/>
    </row>
    <row r="1291" spans="1:26" s="72" customFormat="1" outlineLevel="1" x14ac:dyDescent="0.2">
      <c r="A1291" s="322"/>
      <c r="B1291" s="25"/>
      <c r="C1291" s="23"/>
      <c r="D1291" s="23"/>
      <c r="E1291" s="24"/>
      <c r="F1291" s="176" t="s">
        <v>327</v>
      </c>
      <c r="G1291" s="190">
        <f>G431</f>
        <v>0</v>
      </c>
      <c r="H1291" s="191">
        <f t="shared" si="535"/>
        <v>0</v>
      </c>
      <c r="I1291" s="66"/>
      <c r="J1291" s="66"/>
      <c r="K1291" s="67"/>
      <c r="L1291" s="34"/>
      <c r="M1291" s="34"/>
      <c r="N1291" s="34"/>
      <c r="O1291" s="34"/>
      <c r="P1291" s="34"/>
      <c r="Q1291" s="34"/>
      <c r="R1291" s="34"/>
      <c r="S1291" s="34"/>
      <c r="T1291" s="34"/>
      <c r="U1291" s="34"/>
      <c r="V1291" s="34"/>
      <c r="W1291" s="46">
        <f t="shared" si="536"/>
        <v>0</v>
      </c>
      <c r="Y1291"/>
      <c r="Z1291"/>
    </row>
    <row r="1292" spans="1:26" s="72" customFormat="1" outlineLevel="1" x14ac:dyDescent="0.2">
      <c r="A1292" s="322"/>
      <c r="B1292" s="25"/>
      <c r="C1292" s="23"/>
      <c r="D1292" s="23"/>
      <c r="E1292" s="24"/>
      <c r="F1292" s="176" t="s">
        <v>328</v>
      </c>
      <c r="G1292" s="190">
        <f>G432</f>
        <v>0</v>
      </c>
      <c r="H1292" s="191">
        <f t="shared" si="535"/>
        <v>0</v>
      </c>
      <c r="I1292" s="66"/>
      <c r="J1292" s="66"/>
      <c r="K1292" s="67"/>
      <c r="L1292" s="34"/>
      <c r="M1292" s="34"/>
      <c r="N1292" s="34"/>
      <c r="O1292" s="34"/>
      <c r="P1292" s="34"/>
      <c r="Q1292" s="34"/>
      <c r="R1292" s="34"/>
      <c r="S1292" s="34"/>
      <c r="T1292" s="34"/>
      <c r="U1292" s="34"/>
      <c r="V1292" s="34"/>
      <c r="W1292" s="46">
        <f t="shared" si="536"/>
        <v>0</v>
      </c>
      <c r="Y1292"/>
      <c r="Z1292"/>
    </row>
    <row r="1293" spans="1:26" s="72" customFormat="1" outlineLevel="1" x14ac:dyDescent="0.2">
      <c r="A1293" s="322"/>
      <c r="B1293" s="25"/>
      <c r="C1293" s="23"/>
      <c r="D1293" s="23"/>
      <c r="E1293" s="24"/>
      <c r="F1293" s="176" t="s">
        <v>329</v>
      </c>
      <c r="G1293" s="190">
        <f>G433</f>
        <v>0</v>
      </c>
      <c r="H1293" s="191">
        <f t="shared" si="535"/>
        <v>0</v>
      </c>
      <c r="I1293" s="66"/>
      <c r="J1293" s="66"/>
      <c r="K1293" s="67"/>
      <c r="L1293" s="34"/>
      <c r="M1293" s="34"/>
      <c r="N1293" s="34"/>
      <c r="O1293" s="34"/>
      <c r="P1293" s="34"/>
      <c r="Q1293" s="34"/>
      <c r="R1293" s="34"/>
      <c r="S1293" s="34"/>
      <c r="T1293" s="34"/>
      <c r="U1293" s="34"/>
      <c r="V1293" s="34"/>
      <c r="W1293" s="46">
        <f t="shared" si="536"/>
        <v>0</v>
      </c>
      <c r="Y1293"/>
      <c r="Z1293"/>
    </row>
    <row r="1294" spans="1:26" s="72" customFormat="1" outlineLevel="1" x14ac:dyDescent="0.2">
      <c r="A1294" s="322"/>
      <c r="B1294" s="25"/>
      <c r="C1294" s="23"/>
      <c r="D1294" s="23"/>
      <c r="E1294" s="24"/>
      <c r="F1294" s="176" t="s">
        <v>330</v>
      </c>
      <c r="G1294" s="190">
        <f>G434</f>
        <v>0</v>
      </c>
      <c r="H1294" s="191">
        <f t="shared" si="535"/>
        <v>0</v>
      </c>
      <c r="I1294" s="66"/>
      <c r="J1294" s="66"/>
      <c r="K1294" s="67"/>
      <c r="L1294" s="34"/>
      <c r="M1294" s="34"/>
      <c r="N1294" s="34"/>
      <c r="O1294" s="34"/>
      <c r="P1294" s="34"/>
      <c r="Q1294" s="34"/>
      <c r="R1294" s="34"/>
      <c r="S1294" s="34"/>
      <c r="T1294" s="34"/>
      <c r="U1294" s="34"/>
      <c r="V1294" s="34"/>
      <c r="W1294" s="46">
        <f t="shared" si="536"/>
        <v>0</v>
      </c>
      <c r="Y1294"/>
      <c r="Z1294"/>
    </row>
    <row r="1295" spans="1:26" s="72" customFormat="1" x14ac:dyDescent="0.2">
      <c r="A1295" s="322"/>
      <c r="B1295" s="25"/>
      <c r="C1295" s="23"/>
      <c r="D1295" s="23" t="s">
        <v>53</v>
      </c>
      <c r="E1295" s="24"/>
      <c r="F1295" s="24"/>
      <c r="G1295" s="69"/>
      <c r="H1295" s="66"/>
      <c r="I1295" s="66"/>
      <c r="J1295" s="66"/>
      <c r="K1295" s="67"/>
      <c r="L1295" s="34"/>
      <c r="M1295" s="34"/>
      <c r="N1295" s="34"/>
      <c r="O1295" s="34"/>
      <c r="P1295" s="34"/>
      <c r="Q1295" s="34"/>
      <c r="R1295" s="34"/>
      <c r="S1295" s="34"/>
      <c r="T1295" s="34"/>
      <c r="U1295" s="34"/>
      <c r="V1295" s="34"/>
      <c r="W1295" s="33"/>
      <c r="Y1295"/>
      <c r="Z1295"/>
    </row>
    <row r="1296" spans="1:26" s="72" customFormat="1" x14ac:dyDescent="0.2">
      <c r="A1296" s="322"/>
      <c r="B1296" s="25"/>
      <c r="C1296" s="23"/>
      <c r="D1296" s="23"/>
      <c r="E1296" s="64" t="s">
        <v>54</v>
      </c>
      <c r="F1296" s="24"/>
      <c r="G1296" s="69">
        <f>SUBTOTAL(9,G1297:G1299)</f>
        <v>0</v>
      </c>
      <c r="H1296" s="70">
        <f>SUBTOTAL(9,H1297:H1299)</f>
        <v>0</v>
      </c>
      <c r="I1296" s="66"/>
      <c r="J1296" s="66"/>
      <c r="K1296" s="67"/>
      <c r="L1296" s="34"/>
      <c r="M1296" s="34"/>
      <c r="N1296" s="34"/>
      <c r="O1296" s="34"/>
      <c r="P1296" s="34"/>
      <c r="Q1296" s="34"/>
      <c r="R1296" s="34"/>
      <c r="S1296" s="34"/>
      <c r="T1296" s="34"/>
      <c r="U1296" s="34"/>
      <c r="V1296" s="34"/>
      <c r="W1296" s="33">
        <f>SUBTOTAL(9,W1297:W1299)</f>
        <v>0</v>
      </c>
      <c r="Y1296"/>
      <c r="Z1296"/>
    </row>
    <row r="1297" spans="1:26" s="72" customFormat="1" outlineLevel="1" x14ac:dyDescent="0.2">
      <c r="A1297" s="322"/>
      <c r="B1297" s="25"/>
      <c r="C1297" s="23"/>
      <c r="D1297" s="23"/>
      <c r="E1297" s="64"/>
      <c r="F1297" s="176" t="s">
        <v>55</v>
      </c>
      <c r="G1297" s="190">
        <f>G437</f>
        <v>0</v>
      </c>
      <c r="H1297" s="191">
        <f t="shared" si="535"/>
        <v>0</v>
      </c>
      <c r="I1297" s="66"/>
      <c r="J1297" s="66"/>
      <c r="K1297" s="67"/>
      <c r="L1297" s="34"/>
      <c r="M1297" s="34"/>
      <c r="N1297" s="34"/>
      <c r="O1297" s="34"/>
      <c r="P1297" s="34"/>
      <c r="Q1297" s="34"/>
      <c r="R1297" s="34"/>
      <c r="S1297" s="34"/>
      <c r="T1297" s="34"/>
      <c r="U1297" s="34"/>
      <c r="V1297" s="34"/>
      <c r="W1297" s="46">
        <f>G1297-SUM(H1297:V1297)</f>
        <v>0</v>
      </c>
      <c r="Y1297"/>
      <c r="Z1297"/>
    </row>
    <row r="1298" spans="1:26" s="72" customFormat="1" outlineLevel="1" x14ac:dyDescent="0.2">
      <c r="A1298" s="322"/>
      <c r="B1298" s="25"/>
      <c r="C1298" s="23"/>
      <c r="D1298" s="23"/>
      <c r="E1298" s="24"/>
      <c r="F1298" s="176" t="s">
        <v>161</v>
      </c>
      <c r="G1298" s="190">
        <f>G438</f>
        <v>0</v>
      </c>
      <c r="H1298" s="191">
        <f t="shared" si="535"/>
        <v>0</v>
      </c>
      <c r="I1298" s="66"/>
      <c r="J1298" s="66"/>
      <c r="K1298" s="67"/>
      <c r="L1298" s="34"/>
      <c r="M1298" s="34"/>
      <c r="N1298" s="34"/>
      <c r="O1298" s="34"/>
      <c r="P1298" s="34"/>
      <c r="Q1298" s="34"/>
      <c r="R1298" s="34"/>
      <c r="S1298" s="34"/>
      <c r="T1298" s="34"/>
      <c r="U1298" s="34"/>
      <c r="V1298" s="34"/>
      <c r="W1298" s="46">
        <f>G1298-SUM(H1298:V1298)</f>
        <v>0</v>
      </c>
      <c r="Y1298"/>
      <c r="Z1298"/>
    </row>
    <row r="1299" spans="1:26" s="72" customFormat="1" outlineLevel="1" x14ac:dyDescent="0.2">
      <c r="A1299" s="322"/>
      <c r="B1299" s="25"/>
      <c r="C1299" s="23"/>
      <c r="D1299" s="23"/>
      <c r="E1299" s="24"/>
      <c r="F1299" s="176" t="s">
        <v>331</v>
      </c>
      <c r="G1299" s="190">
        <f>G439</f>
        <v>0</v>
      </c>
      <c r="H1299" s="191">
        <f t="shared" si="535"/>
        <v>0</v>
      </c>
      <c r="I1299" s="66"/>
      <c r="J1299" s="66"/>
      <c r="K1299" s="67"/>
      <c r="L1299" s="34"/>
      <c r="M1299" s="34"/>
      <c r="N1299" s="34"/>
      <c r="O1299" s="34"/>
      <c r="P1299" s="34"/>
      <c r="Q1299" s="34"/>
      <c r="R1299" s="34"/>
      <c r="S1299" s="34"/>
      <c r="T1299" s="34"/>
      <c r="U1299" s="34"/>
      <c r="V1299" s="34"/>
      <c r="W1299" s="46">
        <f>G1299-SUM(H1299:V1299)</f>
        <v>0</v>
      </c>
      <c r="Y1299"/>
      <c r="Z1299"/>
    </row>
    <row r="1300" spans="1:26" s="72" customFormat="1" x14ac:dyDescent="0.2">
      <c r="A1300" s="322"/>
      <c r="B1300" s="25"/>
      <c r="C1300" s="23"/>
      <c r="D1300" s="23"/>
      <c r="E1300" s="24" t="s">
        <v>56</v>
      </c>
      <c r="F1300" s="24"/>
      <c r="G1300" s="69">
        <f>SUBTOTAL(9,G1301:G1303)</f>
        <v>0</v>
      </c>
      <c r="H1300" s="70">
        <f>SUBTOTAL(9,H1301:H1303)</f>
        <v>0</v>
      </c>
      <c r="I1300" s="66"/>
      <c r="J1300" s="66"/>
      <c r="K1300" s="67"/>
      <c r="L1300" s="34"/>
      <c r="M1300" s="34"/>
      <c r="N1300" s="34"/>
      <c r="O1300" s="34"/>
      <c r="P1300" s="34"/>
      <c r="Q1300" s="34"/>
      <c r="R1300" s="34"/>
      <c r="S1300" s="34"/>
      <c r="T1300" s="34"/>
      <c r="U1300" s="34"/>
      <c r="V1300" s="34"/>
      <c r="W1300" s="33">
        <f>SUBTOTAL(9,W1301:W1303)</f>
        <v>0</v>
      </c>
      <c r="Y1300"/>
      <c r="Z1300"/>
    </row>
    <row r="1301" spans="1:26" s="72" customFormat="1" outlineLevel="1" x14ac:dyDescent="0.2">
      <c r="A1301" s="322"/>
      <c r="B1301" s="25"/>
      <c r="C1301" s="23"/>
      <c r="D1301" s="23"/>
      <c r="E1301" s="24"/>
      <c r="F1301" s="176" t="s">
        <v>162</v>
      </c>
      <c r="G1301" s="190">
        <f>G441</f>
        <v>0</v>
      </c>
      <c r="H1301" s="191">
        <f t="shared" si="535"/>
        <v>0</v>
      </c>
      <c r="I1301" s="66"/>
      <c r="J1301" s="66"/>
      <c r="K1301" s="67"/>
      <c r="L1301" s="34"/>
      <c r="M1301" s="34"/>
      <c r="N1301" s="34"/>
      <c r="O1301" s="34"/>
      <c r="P1301" s="34"/>
      <c r="Q1301" s="34"/>
      <c r="R1301" s="34"/>
      <c r="S1301" s="34"/>
      <c r="T1301" s="34"/>
      <c r="U1301" s="34"/>
      <c r="V1301" s="34"/>
      <c r="W1301" s="46">
        <f>G1301-SUM(H1301:V1301)</f>
        <v>0</v>
      </c>
      <c r="Y1301"/>
      <c r="Z1301"/>
    </row>
    <row r="1302" spans="1:26" s="72" customFormat="1" outlineLevel="1" x14ac:dyDescent="0.2">
      <c r="A1302" s="322"/>
      <c r="B1302" s="25"/>
      <c r="C1302" s="23"/>
      <c r="D1302" s="23"/>
      <c r="E1302" s="24"/>
      <c r="F1302" s="176" t="s">
        <v>163</v>
      </c>
      <c r="G1302" s="190">
        <f>G442</f>
        <v>0</v>
      </c>
      <c r="H1302" s="191">
        <f t="shared" si="535"/>
        <v>0</v>
      </c>
      <c r="I1302" s="66"/>
      <c r="J1302" s="66"/>
      <c r="K1302" s="67"/>
      <c r="L1302" s="34"/>
      <c r="M1302" s="34"/>
      <c r="N1302" s="34"/>
      <c r="O1302" s="34"/>
      <c r="P1302" s="34"/>
      <c r="Q1302" s="34"/>
      <c r="R1302" s="34"/>
      <c r="S1302" s="34"/>
      <c r="T1302" s="34"/>
      <c r="U1302" s="34"/>
      <c r="V1302" s="34"/>
      <c r="W1302" s="46">
        <f>G1302-SUM(H1302:V1302)</f>
        <v>0</v>
      </c>
      <c r="Y1302"/>
      <c r="Z1302"/>
    </row>
    <row r="1303" spans="1:26" s="72" customFormat="1" outlineLevel="1" x14ac:dyDescent="0.2">
      <c r="A1303" s="322"/>
      <c r="B1303" s="25"/>
      <c r="C1303" s="23"/>
      <c r="D1303" s="23"/>
      <c r="E1303" s="24"/>
      <c r="F1303" s="176" t="s">
        <v>332</v>
      </c>
      <c r="G1303" s="190">
        <f>G443</f>
        <v>0</v>
      </c>
      <c r="H1303" s="191">
        <f t="shared" si="535"/>
        <v>0</v>
      </c>
      <c r="I1303" s="66"/>
      <c r="J1303" s="66"/>
      <c r="K1303" s="67"/>
      <c r="L1303" s="34"/>
      <c r="M1303" s="34"/>
      <c r="N1303" s="34"/>
      <c r="O1303" s="34"/>
      <c r="P1303" s="34"/>
      <c r="Q1303" s="34"/>
      <c r="R1303" s="34"/>
      <c r="S1303" s="34"/>
      <c r="T1303" s="34"/>
      <c r="U1303" s="34"/>
      <c r="V1303" s="34"/>
      <c r="W1303" s="46">
        <f>G1303-SUM(H1303:V1303)</f>
        <v>0</v>
      </c>
      <c r="Y1303"/>
      <c r="Z1303"/>
    </row>
    <row r="1304" spans="1:26" s="72" customFormat="1" x14ac:dyDescent="0.2">
      <c r="A1304" s="322"/>
      <c r="B1304" s="25"/>
      <c r="C1304" s="23"/>
      <c r="D1304" s="23"/>
      <c r="E1304" s="24" t="s">
        <v>57</v>
      </c>
      <c r="F1304" s="24"/>
      <c r="G1304" s="69">
        <f>SUBTOTAL(9,G1305:G1307)</f>
        <v>0</v>
      </c>
      <c r="H1304" s="70">
        <f>SUBTOTAL(9,H1305:H1307)</f>
        <v>0</v>
      </c>
      <c r="I1304" s="66"/>
      <c r="J1304" s="66"/>
      <c r="K1304" s="67"/>
      <c r="L1304" s="34"/>
      <c r="M1304" s="34"/>
      <c r="N1304" s="34"/>
      <c r="O1304" s="34"/>
      <c r="P1304" s="34"/>
      <c r="Q1304" s="34"/>
      <c r="R1304" s="34"/>
      <c r="S1304" s="34"/>
      <c r="T1304" s="34"/>
      <c r="U1304" s="34"/>
      <c r="V1304" s="34"/>
      <c r="W1304" s="33">
        <f>SUBTOTAL(9,W1305:W1307)</f>
        <v>0</v>
      </c>
      <c r="Y1304"/>
      <c r="Z1304"/>
    </row>
    <row r="1305" spans="1:26" s="72" customFormat="1" outlineLevel="1" x14ac:dyDescent="0.2">
      <c r="A1305" s="322"/>
      <c r="B1305" s="25"/>
      <c r="C1305" s="23"/>
      <c r="D1305" s="23"/>
      <c r="E1305" s="24"/>
      <c r="F1305" s="176" t="s">
        <v>164</v>
      </c>
      <c r="G1305" s="190">
        <f>G445</f>
        <v>0</v>
      </c>
      <c r="H1305" s="191">
        <f t="shared" si="535"/>
        <v>0</v>
      </c>
      <c r="I1305" s="66"/>
      <c r="J1305" s="66"/>
      <c r="K1305" s="67"/>
      <c r="L1305" s="34"/>
      <c r="M1305" s="34"/>
      <c r="N1305" s="34"/>
      <c r="O1305" s="34"/>
      <c r="P1305" s="34"/>
      <c r="Q1305" s="34"/>
      <c r="R1305" s="34"/>
      <c r="S1305" s="34"/>
      <c r="T1305" s="34"/>
      <c r="U1305" s="34"/>
      <c r="V1305" s="34"/>
      <c r="W1305" s="46">
        <f>G1305-SUM(H1305:V1305)</f>
        <v>0</v>
      </c>
      <c r="Y1305"/>
      <c r="Z1305"/>
    </row>
    <row r="1306" spans="1:26" s="72" customFormat="1" outlineLevel="1" x14ac:dyDescent="0.2">
      <c r="A1306" s="322"/>
      <c r="B1306" s="25"/>
      <c r="C1306" s="23"/>
      <c r="D1306" s="23"/>
      <c r="E1306" s="24"/>
      <c r="F1306" s="176" t="s">
        <v>165</v>
      </c>
      <c r="G1306" s="190">
        <f>G446</f>
        <v>0</v>
      </c>
      <c r="H1306" s="191">
        <f t="shared" si="535"/>
        <v>0</v>
      </c>
      <c r="I1306" s="66"/>
      <c r="J1306" s="66"/>
      <c r="K1306" s="67"/>
      <c r="L1306" s="34"/>
      <c r="M1306" s="34"/>
      <c r="N1306" s="34"/>
      <c r="O1306" s="34"/>
      <c r="P1306" s="34"/>
      <c r="Q1306" s="34"/>
      <c r="R1306" s="34"/>
      <c r="S1306" s="34"/>
      <c r="T1306" s="34"/>
      <c r="U1306" s="34"/>
      <c r="V1306" s="34"/>
      <c r="W1306" s="46">
        <f>G1306-SUM(H1306:V1306)</f>
        <v>0</v>
      </c>
      <c r="Y1306"/>
      <c r="Z1306"/>
    </row>
    <row r="1307" spans="1:26" s="72" customFormat="1" outlineLevel="1" x14ac:dyDescent="0.2">
      <c r="A1307" s="322"/>
      <c r="B1307" s="25"/>
      <c r="C1307" s="23"/>
      <c r="D1307" s="23"/>
      <c r="E1307" s="24"/>
      <c r="F1307" s="176" t="s">
        <v>333</v>
      </c>
      <c r="G1307" s="190">
        <f>G447</f>
        <v>0</v>
      </c>
      <c r="H1307" s="191">
        <f t="shared" si="535"/>
        <v>0</v>
      </c>
      <c r="I1307" s="66"/>
      <c r="J1307" s="66"/>
      <c r="K1307" s="67"/>
      <c r="L1307" s="34"/>
      <c r="M1307" s="34"/>
      <c r="N1307" s="34"/>
      <c r="O1307" s="34"/>
      <c r="P1307" s="34"/>
      <c r="Q1307" s="34"/>
      <c r="R1307" s="34"/>
      <c r="S1307" s="34"/>
      <c r="T1307" s="34"/>
      <c r="U1307" s="34"/>
      <c r="V1307" s="34"/>
      <c r="W1307" s="46">
        <f>G1307-SUM(H1307:V1307)</f>
        <v>0</v>
      </c>
      <c r="Y1307"/>
      <c r="Z1307"/>
    </row>
    <row r="1308" spans="1:26" s="72" customFormat="1" x14ac:dyDescent="0.2">
      <c r="A1308" s="322"/>
      <c r="B1308" s="25"/>
      <c r="C1308" s="23"/>
      <c r="D1308" s="23" t="s">
        <v>58</v>
      </c>
      <c r="E1308" s="24"/>
      <c r="F1308" s="24"/>
      <c r="G1308" s="69"/>
      <c r="H1308" s="66"/>
      <c r="I1308" s="66"/>
      <c r="J1308" s="66"/>
      <c r="K1308" s="67"/>
      <c r="L1308" s="34"/>
      <c r="M1308" s="34"/>
      <c r="N1308" s="34"/>
      <c r="O1308" s="34"/>
      <c r="P1308" s="34"/>
      <c r="Q1308" s="34"/>
      <c r="R1308" s="34"/>
      <c r="S1308" s="34"/>
      <c r="T1308" s="34"/>
      <c r="U1308" s="34"/>
      <c r="V1308" s="34"/>
      <c r="W1308" s="33"/>
      <c r="Y1308"/>
      <c r="Z1308"/>
    </row>
    <row r="1309" spans="1:26" s="72" customFormat="1" x14ac:dyDescent="0.2">
      <c r="A1309" s="322"/>
      <c r="B1309" s="25"/>
      <c r="C1309" s="23"/>
      <c r="D1309" s="23"/>
      <c r="E1309" s="24" t="s">
        <v>172</v>
      </c>
      <c r="F1309" s="24"/>
      <c r="G1309" s="69">
        <f>SUBTOTAL(9,G1310:G1311)</f>
        <v>0</v>
      </c>
      <c r="H1309" s="70">
        <f>SUBTOTAL(9,H1310:H1311)</f>
        <v>0</v>
      </c>
      <c r="I1309" s="66"/>
      <c r="J1309" s="66"/>
      <c r="K1309" s="67"/>
      <c r="L1309" s="34"/>
      <c r="M1309" s="34"/>
      <c r="N1309" s="34"/>
      <c r="O1309" s="34"/>
      <c r="P1309" s="34"/>
      <c r="Q1309" s="34"/>
      <c r="R1309" s="34"/>
      <c r="S1309" s="34"/>
      <c r="T1309" s="34"/>
      <c r="U1309" s="34"/>
      <c r="V1309" s="34"/>
      <c r="W1309" s="33">
        <f>SUBTOTAL(9,W1310:W1311)</f>
        <v>0</v>
      </c>
      <c r="Y1309"/>
      <c r="Z1309"/>
    </row>
    <row r="1310" spans="1:26" s="72" customFormat="1" outlineLevel="1" x14ac:dyDescent="0.2">
      <c r="A1310" s="322"/>
      <c r="B1310" s="25"/>
      <c r="C1310" s="23"/>
      <c r="D1310" s="23"/>
      <c r="E1310" s="24"/>
      <c r="F1310" s="176" t="s">
        <v>61</v>
      </c>
      <c r="G1310" s="190">
        <f>G450</f>
        <v>0</v>
      </c>
      <c r="H1310" s="191">
        <f t="shared" si="535"/>
        <v>0</v>
      </c>
      <c r="I1310" s="66"/>
      <c r="J1310" s="66"/>
      <c r="K1310" s="67"/>
      <c r="L1310" s="34"/>
      <c r="M1310" s="34"/>
      <c r="N1310" s="34"/>
      <c r="O1310" s="34"/>
      <c r="P1310" s="34"/>
      <c r="Q1310" s="34"/>
      <c r="R1310" s="34"/>
      <c r="S1310" s="34"/>
      <c r="T1310" s="34"/>
      <c r="U1310" s="34"/>
      <c r="V1310" s="34"/>
      <c r="W1310" s="46">
        <f>G1310-SUM(H1310:V1310)</f>
        <v>0</v>
      </c>
      <c r="Y1310"/>
      <c r="Z1310"/>
    </row>
    <row r="1311" spans="1:26" s="72" customFormat="1" outlineLevel="1" x14ac:dyDescent="0.2">
      <c r="A1311" s="322"/>
      <c r="B1311" s="25"/>
      <c r="C1311" s="23"/>
      <c r="D1311" s="23"/>
      <c r="E1311" s="24"/>
      <c r="F1311" s="176" t="s">
        <v>173</v>
      </c>
      <c r="G1311" s="190">
        <f>G451</f>
        <v>0</v>
      </c>
      <c r="H1311" s="191">
        <f t="shared" si="535"/>
        <v>0</v>
      </c>
      <c r="I1311" s="66"/>
      <c r="J1311" s="66"/>
      <c r="K1311" s="67"/>
      <c r="L1311" s="34"/>
      <c r="M1311" s="34"/>
      <c r="N1311" s="34"/>
      <c r="O1311" s="34"/>
      <c r="P1311" s="34"/>
      <c r="Q1311" s="34"/>
      <c r="R1311" s="34"/>
      <c r="S1311" s="34"/>
      <c r="T1311" s="34"/>
      <c r="U1311" s="34"/>
      <c r="V1311" s="34"/>
      <c r="W1311" s="46">
        <f>G1311-SUM(H1311:V1311)</f>
        <v>0</v>
      </c>
      <c r="Y1311"/>
      <c r="Z1311"/>
    </row>
    <row r="1312" spans="1:26" s="72" customFormat="1" x14ac:dyDescent="0.2">
      <c r="A1312" s="322"/>
      <c r="B1312" s="25"/>
      <c r="C1312" s="23"/>
      <c r="D1312" s="23"/>
      <c r="E1312" s="24" t="s">
        <v>166</v>
      </c>
      <c r="F1312" s="24"/>
      <c r="G1312" s="69">
        <f>SUBTOTAL(9,G1313:G1315)</f>
        <v>0</v>
      </c>
      <c r="H1312" s="70">
        <f>SUBTOTAL(9,H1313:H1315)</f>
        <v>0</v>
      </c>
      <c r="I1312" s="66"/>
      <c r="J1312" s="66"/>
      <c r="K1312" s="67"/>
      <c r="L1312" s="34"/>
      <c r="M1312" s="34"/>
      <c r="N1312" s="34"/>
      <c r="O1312" s="34"/>
      <c r="P1312" s="34"/>
      <c r="Q1312" s="34"/>
      <c r="R1312" s="34"/>
      <c r="S1312" s="34"/>
      <c r="T1312" s="34"/>
      <c r="U1312" s="34"/>
      <c r="V1312" s="34"/>
      <c r="W1312" s="33">
        <f>SUBTOTAL(9,W1313:W1315)</f>
        <v>0</v>
      </c>
      <c r="Y1312"/>
      <c r="Z1312"/>
    </row>
    <row r="1313" spans="1:26" s="72" customFormat="1" outlineLevel="1" x14ac:dyDescent="0.2">
      <c r="A1313" s="322"/>
      <c r="B1313" s="25"/>
      <c r="C1313" s="23"/>
      <c r="D1313" s="23"/>
      <c r="E1313" s="24"/>
      <c r="F1313" s="176" t="s">
        <v>59</v>
      </c>
      <c r="G1313" s="190">
        <f>G453</f>
        <v>0</v>
      </c>
      <c r="H1313" s="191">
        <f t="shared" si="535"/>
        <v>0</v>
      </c>
      <c r="I1313" s="66"/>
      <c r="J1313" s="66"/>
      <c r="K1313" s="67"/>
      <c r="L1313" s="34"/>
      <c r="M1313" s="34"/>
      <c r="N1313" s="34"/>
      <c r="O1313" s="34"/>
      <c r="P1313" s="34"/>
      <c r="Q1313" s="34"/>
      <c r="R1313" s="34"/>
      <c r="S1313" s="34"/>
      <c r="T1313" s="34"/>
      <c r="U1313" s="34"/>
      <c r="V1313" s="34"/>
      <c r="W1313" s="46">
        <f>G1313-SUM(H1313:V1313)</f>
        <v>0</v>
      </c>
      <c r="Y1313"/>
      <c r="Z1313"/>
    </row>
    <row r="1314" spans="1:26" s="72" customFormat="1" outlineLevel="1" x14ac:dyDescent="0.2">
      <c r="A1314" s="322"/>
      <c r="B1314" s="25"/>
      <c r="C1314" s="23"/>
      <c r="D1314" s="23"/>
      <c r="E1314" s="24"/>
      <c r="F1314" s="176" t="s">
        <v>167</v>
      </c>
      <c r="G1314" s="190">
        <f>G454</f>
        <v>0</v>
      </c>
      <c r="H1314" s="191">
        <f t="shared" si="535"/>
        <v>0</v>
      </c>
      <c r="I1314" s="66"/>
      <c r="J1314" s="66"/>
      <c r="K1314" s="67"/>
      <c r="L1314" s="34"/>
      <c r="M1314" s="34"/>
      <c r="N1314" s="34"/>
      <c r="O1314" s="34"/>
      <c r="P1314" s="34"/>
      <c r="Q1314" s="34"/>
      <c r="R1314" s="34"/>
      <c r="S1314" s="34"/>
      <c r="T1314" s="34"/>
      <c r="U1314" s="34"/>
      <c r="V1314" s="34"/>
      <c r="W1314" s="46">
        <f>G1314-SUM(H1314:V1314)</f>
        <v>0</v>
      </c>
      <c r="Y1314"/>
      <c r="Z1314"/>
    </row>
    <row r="1315" spans="1:26" s="72" customFormat="1" outlineLevel="1" x14ac:dyDescent="0.2">
      <c r="A1315" s="322"/>
      <c r="B1315" s="25"/>
      <c r="C1315" s="23"/>
      <c r="D1315" s="23"/>
      <c r="E1315" s="24"/>
      <c r="F1315" s="176" t="s">
        <v>168</v>
      </c>
      <c r="G1315" s="190">
        <f>G455</f>
        <v>0</v>
      </c>
      <c r="H1315" s="191">
        <f t="shared" si="535"/>
        <v>0</v>
      </c>
      <c r="I1315" s="66"/>
      <c r="J1315" s="66"/>
      <c r="K1315" s="67"/>
      <c r="L1315" s="34"/>
      <c r="M1315" s="34"/>
      <c r="N1315" s="34"/>
      <c r="O1315" s="34"/>
      <c r="P1315" s="34"/>
      <c r="Q1315" s="34"/>
      <c r="R1315" s="34"/>
      <c r="S1315" s="34"/>
      <c r="T1315" s="34"/>
      <c r="U1315" s="34"/>
      <c r="V1315" s="34"/>
      <c r="W1315" s="46">
        <f>G1315-SUM(H1315:V1315)</f>
        <v>0</v>
      </c>
      <c r="Y1315"/>
      <c r="Z1315"/>
    </row>
    <row r="1316" spans="1:26" s="72" customFormat="1" x14ac:dyDescent="0.2">
      <c r="A1316" s="322"/>
      <c r="B1316" s="25"/>
      <c r="C1316" s="23"/>
      <c r="D1316" s="23"/>
      <c r="E1316" s="24" t="s">
        <v>174</v>
      </c>
      <c r="F1316" s="24"/>
      <c r="G1316" s="69">
        <f>SUBTOTAL(9,G1317:G1318)</f>
        <v>0</v>
      </c>
      <c r="H1316" s="70">
        <f>SUBTOTAL(9,H1317:H1318)</f>
        <v>0</v>
      </c>
      <c r="I1316" s="66"/>
      <c r="J1316" s="66"/>
      <c r="K1316" s="67"/>
      <c r="L1316" s="34"/>
      <c r="M1316" s="34"/>
      <c r="N1316" s="34"/>
      <c r="O1316" s="34"/>
      <c r="P1316" s="34"/>
      <c r="Q1316" s="34"/>
      <c r="R1316" s="34"/>
      <c r="S1316" s="34"/>
      <c r="T1316" s="34"/>
      <c r="U1316" s="34"/>
      <c r="V1316" s="34"/>
      <c r="W1316" s="33">
        <f>SUBTOTAL(9,W1317:W1318)</f>
        <v>0</v>
      </c>
      <c r="Y1316"/>
      <c r="Z1316"/>
    </row>
    <row r="1317" spans="1:26" s="72" customFormat="1" outlineLevel="1" x14ac:dyDescent="0.2">
      <c r="A1317" s="322"/>
      <c r="B1317" s="25"/>
      <c r="C1317" s="23"/>
      <c r="D1317" s="23"/>
      <c r="E1317" s="24"/>
      <c r="F1317" s="176" t="s">
        <v>62</v>
      </c>
      <c r="G1317" s="190">
        <f>G457</f>
        <v>0</v>
      </c>
      <c r="H1317" s="191">
        <f t="shared" si="535"/>
        <v>0</v>
      </c>
      <c r="I1317" s="66"/>
      <c r="J1317" s="66"/>
      <c r="K1317" s="67"/>
      <c r="L1317" s="34"/>
      <c r="M1317" s="34"/>
      <c r="N1317" s="34"/>
      <c r="O1317" s="34"/>
      <c r="P1317" s="34"/>
      <c r="Q1317" s="34"/>
      <c r="R1317" s="34"/>
      <c r="S1317" s="34"/>
      <c r="T1317" s="34"/>
      <c r="U1317" s="34"/>
      <c r="V1317" s="34"/>
      <c r="W1317" s="46">
        <f>G1317-SUM(H1317:V1317)</f>
        <v>0</v>
      </c>
      <c r="Y1317"/>
      <c r="Z1317"/>
    </row>
    <row r="1318" spans="1:26" s="72" customFormat="1" outlineLevel="1" x14ac:dyDescent="0.2">
      <c r="A1318" s="322"/>
      <c r="B1318" s="25"/>
      <c r="C1318" s="23"/>
      <c r="D1318" s="23"/>
      <c r="E1318" s="24"/>
      <c r="F1318" s="176" t="s">
        <v>175</v>
      </c>
      <c r="G1318" s="190">
        <f>G458</f>
        <v>0</v>
      </c>
      <c r="H1318" s="191">
        <f t="shared" si="535"/>
        <v>0</v>
      </c>
      <c r="I1318" s="66"/>
      <c r="J1318" s="66"/>
      <c r="K1318" s="67"/>
      <c r="L1318" s="34"/>
      <c r="M1318" s="34"/>
      <c r="N1318" s="34"/>
      <c r="O1318" s="34"/>
      <c r="P1318" s="34"/>
      <c r="Q1318" s="34"/>
      <c r="R1318" s="34"/>
      <c r="S1318" s="34"/>
      <c r="T1318" s="34"/>
      <c r="U1318" s="34"/>
      <c r="V1318" s="34"/>
      <c r="W1318" s="46">
        <f>G1318-SUM(H1318:V1318)</f>
        <v>0</v>
      </c>
      <c r="Y1318"/>
      <c r="Z1318"/>
    </row>
    <row r="1319" spans="1:26" s="72" customFormat="1" x14ac:dyDescent="0.2">
      <c r="A1319" s="322"/>
      <c r="B1319" s="25"/>
      <c r="C1319" s="23"/>
      <c r="D1319" s="23"/>
      <c r="E1319" s="24" t="s">
        <v>169</v>
      </c>
      <c r="F1319" s="24"/>
      <c r="G1319" s="69">
        <f>SUBTOTAL(9,G1320:G1322)</f>
        <v>0</v>
      </c>
      <c r="H1319" s="70">
        <f>SUBTOTAL(9,H1320:H1322)</f>
        <v>0</v>
      </c>
      <c r="I1319" s="66"/>
      <c r="J1319" s="66"/>
      <c r="K1319" s="67"/>
      <c r="L1319" s="34"/>
      <c r="M1319" s="34"/>
      <c r="N1319" s="34"/>
      <c r="O1319" s="34"/>
      <c r="P1319" s="34"/>
      <c r="Q1319" s="34"/>
      <c r="R1319" s="34"/>
      <c r="S1319" s="34"/>
      <c r="T1319" s="34"/>
      <c r="U1319" s="34"/>
      <c r="V1319" s="34"/>
      <c r="W1319" s="33">
        <f>SUBTOTAL(9,W1320:W1322)</f>
        <v>0</v>
      </c>
      <c r="Y1319"/>
      <c r="Z1319"/>
    </row>
    <row r="1320" spans="1:26" s="72" customFormat="1" outlineLevel="1" x14ac:dyDescent="0.2">
      <c r="A1320" s="322"/>
      <c r="B1320" s="25"/>
      <c r="C1320" s="23"/>
      <c r="D1320" s="23"/>
      <c r="E1320" s="24"/>
      <c r="F1320" s="176" t="s">
        <v>60</v>
      </c>
      <c r="G1320" s="190">
        <f>G460</f>
        <v>0</v>
      </c>
      <c r="H1320" s="191">
        <f t="shared" si="535"/>
        <v>0</v>
      </c>
      <c r="I1320" s="66"/>
      <c r="J1320" s="66"/>
      <c r="K1320" s="67"/>
      <c r="L1320" s="34"/>
      <c r="M1320" s="34"/>
      <c r="N1320" s="34"/>
      <c r="O1320" s="34"/>
      <c r="P1320" s="34"/>
      <c r="Q1320" s="34"/>
      <c r="R1320" s="34"/>
      <c r="S1320" s="34"/>
      <c r="T1320" s="34"/>
      <c r="U1320" s="34"/>
      <c r="V1320" s="34"/>
      <c r="W1320" s="46">
        <f>G1320-SUM(H1320:V1320)</f>
        <v>0</v>
      </c>
      <c r="Y1320"/>
      <c r="Z1320"/>
    </row>
    <row r="1321" spans="1:26" s="72" customFormat="1" outlineLevel="1" x14ac:dyDescent="0.2">
      <c r="A1321" s="322"/>
      <c r="B1321" s="25"/>
      <c r="C1321" s="23"/>
      <c r="D1321" s="23"/>
      <c r="E1321" s="24"/>
      <c r="F1321" s="176" t="s">
        <v>170</v>
      </c>
      <c r="G1321" s="190">
        <f>G461</f>
        <v>0</v>
      </c>
      <c r="H1321" s="191">
        <f t="shared" si="535"/>
        <v>0</v>
      </c>
      <c r="I1321" s="66"/>
      <c r="J1321" s="66"/>
      <c r="K1321" s="67"/>
      <c r="L1321" s="34"/>
      <c r="M1321" s="34"/>
      <c r="N1321" s="34"/>
      <c r="O1321" s="34"/>
      <c r="P1321" s="34"/>
      <c r="Q1321" s="34"/>
      <c r="R1321" s="34"/>
      <c r="S1321" s="34"/>
      <c r="T1321" s="34"/>
      <c r="U1321" s="34"/>
      <c r="V1321" s="34"/>
      <c r="W1321" s="46">
        <f>G1321-SUM(H1321:V1321)</f>
        <v>0</v>
      </c>
      <c r="Y1321"/>
      <c r="Z1321"/>
    </row>
    <row r="1322" spans="1:26" s="72" customFormat="1" outlineLevel="1" x14ac:dyDescent="0.2">
      <c r="A1322" s="322"/>
      <c r="B1322" s="25"/>
      <c r="C1322" s="23"/>
      <c r="D1322" s="23"/>
      <c r="E1322" s="24"/>
      <c r="F1322" s="176" t="s">
        <v>171</v>
      </c>
      <c r="G1322" s="190">
        <f>G462</f>
        <v>0</v>
      </c>
      <c r="H1322" s="191">
        <f t="shared" si="535"/>
        <v>0</v>
      </c>
      <c r="I1322" s="66"/>
      <c r="J1322" s="66"/>
      <c r="K1322" s="67"/>
      <c r="L1322" s="34"/>
      <c r="M1322" s="34"/>
      <c r="N1322" s="34"/>
      <c r="O1322" s="34"/>
      <c r="P1322" s="34"/>
      <c r="Q1322" s="34"/>
      <c r="R1322" s="34"/>
      <c r="S1322" s="34"/>
      <c r="T1322" s="34"/>
      <c r="U1322" s="34"/>
      <c r="V1322" s="34"/>
      <c r="W1322" s="46">
        <f>G1322-SUM(H1322:V1322)</f>
        <v>0</v>
      </c>
      <c r="Y1322"/>
      <c r="Z1322"/>
    </row>
    <row r="1323" spans="1:26" s="72" customFormat="1" x14ac:dyDescent="0.2">
      <c r="A1323" s="322"/>
      <c r="B1323" s="25"/>
      <c r="C1323" s="23"/>
      <c r="D1323" s="23"/>
      <c r="E1323" s="24" t="s">
        <v>334</v>
      </c>
      <c r="F1323" s="24"/>
      <c r="G1323" s="69">
        <f>SUBTOTAL(9,G1324:G1325)</f>
        <v>0</v>
      </c>
      <c r="H1323" s="70">
        <f>SUBTOTAL(9,H1324:H1325)</f>
        <v>0</v>
      </c>
      <c r="I1323" s="66"/>
      <c r="J1323" s="66"/>
      <c r="K1323" s="67"/>
      <c r="L1323" s="34"/>
      <c r="M1323" s="34"/>
      <c r="N1323" s="34"/>
      <c r="O1323" s="34"/>
      <c r="P1323" s="34"/>
      <c r="Q1323" s="34"/>
      <c r="R1323" s="34"/>
      <c r="S1323" s="34"/>
      <c r="T1323" s="34"/>
      <c r="U1323" s="34"/>
      <c r="V1323" s="34"/>
      <c r="W1323" s="33">
        <f>SUBTOTAL(9,W1324:W1325)</f>
        <v>0</v>
      </c>
      <c r="Y1323"/>
      <c r="Z1323"/>
    </row>
    <row r="1324" spans="1:26" s="72" customFormat="1" outlineLevel="1" x14ac:dyDescent="0.2">
      <c r="A1324" s="322"/>
      <c r="B1324" s="25"/>
      <c r="C1324" s="23"/>
      <c r="D1324" s="23"/>
      <c r="E1324" s="24"/>
      <c r="F1324" s="176" t="s">
        <v>335</v>
      </c>
      <c r="G1324" s="190">
        <f>G464</f>
        <v>0</v>
      </c>
      <c r="H1324" s="191">
        <f t="shared" si="535"/>
        <v>0</v>
      </c>
      <c r="I1324" s="66"/>
      <c r="J1324" s="66"/>
      <c r="K1324" s="67"/>
      <c r="L1324" s="34"/>
      <c r="M1324" s="34"/>
      <c r="N1324" s="34"/>
      <c r="O1324" s="34"/>
      <c r="P1324" s="34"/>
      <c r="Q1324" s="34"/>
      <c r="R1324" s="34"/>
      <c r="S1324" s="34"/>
      <c r="T1324" s="34"/>
      <c r="U1324" s="34"/>
      <c r="V1324" s="34"/>
      <c r="W1324" s="46">
        <f>G1324-SUM(H1324:V1324)</f>
        <v>0</v>
      </c>
      <c r="Y1324"/>
      <c r="Z1324"/>
    </row>
    <row r="1325" spans="1:26" s="72" customFormat="1" outlineLevel="1" x14ac:dyDescent="0.2">
      <c r="A1325" s="322"/>
      <c r="B1325" s="25"/>
      <c r="C1325" s="23"/>
      <c r="D1325" s="23"/>
      <c r="E1325" s="24"/>
      <c r="F1325" s="176" t="s">
        <v>336</v>
      </c>
      <c r="G1325" s="190">
        <f>G465</f>
        <v>0</v>
      </c>
      <c r="H1325" s="191">
        <f t="shared" si="535"/>
        <v>0</v>
      </c>
      <c r="I1325" s="66"/>
      <c r="J1325" s="66"/>
      <c r="K1325" s="67"/>
      <c r="L1325" s="34"/>
      <c r="M1325" s="34"/>
      <c r="N1325" s="34"/>
      <c r="O1325" s="34"/>
      <c r="P1325" s="34"/>
      <c r="Q1325" s="34"/>
      <c r="R1325" s="34"/>
      <c r="S1325" s="34"/>
      <c r="T1325" s="34"/>
      <c r="U1325" s="34"/>
      <c r="V1325" s="34"/>
      <c r="W1325" s="46">
        <f>G1325-SUM(H1325:V1325)</f>
        <v>0</v>
      </c>
      <c r="Y1325"/>
      <c r="Z1325"/>
    </row>
    <row r="1326" spans="1:26" s="72" customFormat="1" x14ac:dyDescent="0.2">
      <c r="A1326" s="322"/>
      <c r="B1326" s="25"/>
      <c r="C1326" s="23"/>
      <c r="D1326" s="23"/>
      <c r="E1326" s="24" t="s">
        <v>337</v>
      </c>
      <c r="F1326" s="24"/>
      <c r="G1326" s="69">
        <f>SUBTOTAL(9,G1327:G1329)</f>
        <v>0</v>
      </c>
      <c r="H1326" s="70">
        <f>SUBTOTAL(9,H1327:H1329)</f>
        <v>0</v>
      </c>
      <c r="I1326" s="66"/>
      <c r="J1326" s="66"/>
      <c r="K1326" s="67"/>
      <c r="L1326" s="34"/>
      <c r="M1326" s="34"/>
      <c r="N1326" s="34"/>
      <c r="O1326" s="34"/>
      <c r="P1326" s="34"/>
      <c r="Q1326" s="34"/>
      <c r="R1326" s="34"/>
      <c r="S1326" s="34"/>
      <c r="T1326" s="34"/>
      <c r="U1326" s="34"/>
      <c r="V1326" s="34"/>
      <c r="W1326" s="33">
        <f>SUBTOTAL(9,W1327:W1329)</f>
        <v>0</v>
      </c>
      <c r="Y1326"/>
      <c r="Z1326"/>
    </row>
    <row r="1327" spans="1:26" s="72" customFormat="1" outlineLevel="1" x14ac:dyDescent="0.2">
      <c r="A1327" s="322"/>
      <c r="B1327" s="25"/>
      <c r="C1327" s="23"/>
      <c r="D1327" s="23"/>
      <c r="E1327" s="24"/>
      <c r="F1327" s="176" t="s">
        <v>338</v>
      </c>
      <c r="G1327" s="190">
        <f>G467</f>
        <v>0</v>
      </c>
      <c r="H1327" s="191">
        <f t="shared" si="535"/>
        <v>0</v>
      </c>
      <c r="I1327" s="66"/>
      <c r="J1327" s="66"/>
      <c r="K1327" s="67"/>
      <c r="L1327" s="34"/>
      <c r="M1327" s="34"/>
      <c r="N1327" s="34"/>
      <c r="O1327" s="34"/>
      <c r="P1327" s="34"/>
      <c r="Q1327" s="34"/>
      <c r="R1327" s="34"/>
      <c r="S1327" s="34"/>
      <c r="T1327" s="34"/>
      <c r="U1327" s="34"/>
      <c r="V1327" s="34"/>
      <c r="W1327" s="46">
        <f>G1327-SUM(H1327:V1327)</f>
        <v>0</v>
      </c>
      <c r="Y1327"/>
      <c r="Z1327"/>
    </row>
    <row r="1328" spans="1:26" s="72" customFormat="1" outlineLevel="1" x14ac:dyDescent="0.2">
      <c r="A1328" s="322"/>
      <c r="B1328" s="25"/>
      <c r="C1328" s="23"/>
      <c r="D1328" s="23"/>
      <c r="E1328" s="24"/>
      <c r="F1328" s="176" t="s">
        <v>339</v>
      </c>
      <c r="G1328" s="190">
        <f>G468</f>
        <v>0</v>
      </c>
      <c r="H1328" s="191">
        <f t="shared" si="535"/>
        <v>0</v>
      </c>
      <c r="I1328" s="66"/>
      <c r="J1328" s="66"/>
      <c r="K1328" s="67"/>
      <c r="L1328" s="34"/>
      <c r="M1328" s="34"/>
      <c r="N1328" s="34"/>
      <c r="O1328" s="34"/>
      <c r="P1328" s="34"/>
      <c r="Q1328" s="34"/>
      <c r="R1328" s="34"/>
      <c r="S1328" s="34"/>
      <c r="T1328" s="34"/>
      <c r="U1328" s="34"/>
      <c r="V1328" s="34"/>
      <c r="W1328" s="46">
        <f>G1328-SUM(H1328:V1328)</f>
        <v>0</v>
      </c>
      <c r="Y1328"/>
      <c r="Z1328"/>
    </row>
    <row r="1329" spans="1:26" s="72" customFormat="1" outlineLevel="1" x14ac:dyDescent="0.2">
      <c r="A1329" s="322"/>
      <c r="B1329" s="25"/>
      <c r="C1329" s="23"/>
      <c r="D1329" s="23"/>
      <c r="E1329" s="24"/>
      <c r="F1329" s="176" t="s">
        <v>340</v>
      </c>
      <c r="G1329" s="190">
        <f>G469</f>
        <v>0</v>
      </c>
      <c r="H1329" s="191">
        <f t="shared" si="535"/>
        <v>0</v>
      </c>
      <c r="I1329" s="66"/>
      <c r="J1329" s="66"/>
      <c r="K1329" s="67"/>
      <c r="L1329" s="34"/>
      <c r="M1329" s="34"/>
      <c r="N1329" s="34"/>
      <c r="O1329" s="34"/>
      <c r="P1329" s="34"/>
      <c r="Q1329" s="34"/>
      <c r="R1329" s="34"/>
      <c r="S1329" s="34"/>
      <c r="T1329" s="34"/>
      <c r="U1329" s="34"/>
      <c r="V1329" s="34"/>
      <c r="W1329" s="46">
        <f>G1329-SUM(H1329:V1329)</f>
        <v>0</v>
      </c>
      <c r="Y1329"/>
      <c r="Z1329"/>
    </row>
    <row r="1330" spans="1:26" s="72" customFormat="1" x14ac:dyDescent="0.2">
      <c r="A1330" s="322"/>
      <c r="B1330" s="25"/>
      <c r="C1330" s="23"/>
      <c r="D1330" s="23" t="s">
        <v>183</v>
      </c>
      <c r="E1330" s="24"/>
      <c r="F1330" s="24"/>
      <c r="G1330" s="69"/>
      <c r="H1330" s="66"/>
      <c r="I1330" s="66"/>
      <c r="J1330" s="66"/>
      <c r="K1330" s="67"/>
      <c r="L1330" s="34"/>
      <c r="M1330" s="34"/>
      <c r="N1330" s="34"/>
      <c r="O1330" s="34"/>
      <c r="P1330" s="34"/>
      <c r="Q1330" s="34"/>
      <c r="R1330" s="34"/>
      <c r="S1330" s="34"/>
      <c r="T1330" s="34"/>
      <c r="U1330" s="34"/>
      <c r="V1330" s="34"/>
      <c r="W1330" s="33"/>
      <c r="Y1330"/>
      <c r="Z1330"/>
    </row>
    <row r="1331" spans="1:26" s="72" customFormat="1" x14ac:dyDescent="0.2">
      <c r="A1331" s="322"/>
      <c r="B1331" s="25"/>
      <c r="C1331" s="23"/>
      <c r="D1331" s="23"/>
      <c r="E1331" s="24" t="s">
        <v>184</v>
      </c>
      <c r="F1331" s="24"/>
      <c r="G1331" s="69">
        <f>SUBTOTAL(9,G1332:G1333)</f>
        <v>0</v>
      </c>
      <c r="H1331" s="70">
        <f>SUBTOTAL(9,H1332:H1333)</f>
        <v>0</v>
      </c>
      <c r="I1331" s="66"/>
      <c r="J1331" s="66"/>
      <c r="K1331" s="67"/>
      <c r="L1331" s="34"/>
      <c r="M1331" s="34"/>
      <c r="N1331" s="34"/>
      <c r="O1331" s="34"/>
      <c r="P1331" s="34"/>
      <c r="Q1331" s="34"/>
      <c r="R1331" s="34"/>
      <c r="S1331" s="34"/>
      <c r="T1331" s="34"/>
      <c r="U1331" s="34"/>
      <c r="V1331" s="34"/>
      <c r="W1331" s="33">
        <f>SUBTOTAL(9,W1332:W1333)</f>
        <v>0</v>
      </c>
      <c r="Y1331"/>
      <c r="Z1331"/>
    </row>
    <row r="1332" spans="1:26" s="72" customFormat="1" outlineLevel="1" x14ac:dyDescent="0.2">
      <c r="A1332" s="322"/>
      <c r="B1332" s="25"/>
      <c r="C1332" s="23"/>
      <c r="D1332" s="23"/>
      <c r="E1332" s="24"/>
      <c r="F1332" s="176" t="s">
        <v>176</v>
      </c>
      <c r="G1332" s="190">
        <f>G472</f>
        <v>0</v>
      </c>
      <c r="H1332" s="191">
        <f t="shared" si="535"/>
        <v>0</v>
      </c>
      <c r="I1332" s="66"/>
      <c r="J1332" s="66"/>
      <c r="K1332" s="67"/>
      <c r="L1332" s="34"/>
      <c r="M1332" s="34"/>
      <c r="N1332" s="34"/>
      <c r="O1332" s="34"/>
      <c r="P1332" s="34"/>
      <c r="Q1332" s="34"/>
      <c r="R1332" s="34"/>
      <c r="S1332" s="34"/>
      <c r="T1332" s="34"/>
      <c r="U1332" s="34"/>
      <c r="V1332" s="34"/>
      <c r="W1332" s="46">
        <f>G1332-SUM(H1332:V1332)</f>
        <v>0</v>
      </c>
      <c r="Y1332"/>
      <c r="Z1332"/>
    </row>
    <row r="1333" spans="1:26" s="72" customFormat="1" outlineLevel="1" x14ac:dyDescent="0.2">
      <c r="A1333" s="322"/>
      <c r="B1333" s="25"/>
      <c r="C1333" s="23"/>
      <c r="D1333" s="23"/>
      <c r="E1333" s="24"/>
      <c r="F1333" s="176" t="s">
        <v>180</v>
      </c>
      <c r="G1333" s="190">
        <f>G473</f>
        <v>0</v>
      </c>
      <c r="H1333" s="191">
        <f t="shared" si="535"/>
        <v>0</v>
      </c>
      <c r="I1333" s="66"/>
      <c r="J1333" s="66"/>
      <c r="K1333" s="67"/>
      <c r="L1333" s="34"/>
      <c r="M1333" s="34"/>
      <c r="N1333" s="34"/>
      <c r="O1333" s="34"/>
      <c r="P1333" s="34"/>
      <c r="Q1333" s="34"/>
      <c r="R1333" s="34"/>
      <c r="S1333" s="34"/>
      <c r="T1333" s="34"/>
      <c r="U1333" s="34"/>
      <c r="V1333" s="34"/>
      <c r="W1333" s="46">
        <f>G1333-SUM(H1333:V1333)</f>
        <v>0</v>
      </c>
      <c r="Y1333"/>
      <c r="Z1333"/>
    </row>
    <row r="1334" spans="1:26" s="72" customFormat="1" x14ac:dyDescent="0.2">
      <c r="A1334" s="322"/>
      <c r="B1334" s="25"/>
      <c r="C1334" s="23"/>
      <c r="D1334" s="23"/>
      <c r="E1334" s="24" t="s">
        <v>185</v>
      </c>
      <c r="F1334" s="24"/>
      <c r="G1334" s="69">
        <f>SUBTOTAL(9,G1335:G1336)</f>
        <v>0</v>
      </c>
      <c r="H1334" s="70">
        <f>SUBTOTAL(9,H1335:H1336)</f>
        <v>0</v>
      </c>
      <c r="I1334" s="66"/>
      <c r="J1334" s="66"/>
      <c r="K1334" s="67"/>
      <c r="L1334" s="34"/>
      <c r="M1334" s="34"/>
      <c r="N1334" s="34"/>
      <c r="O1334" s="34"/>
      <c r="P1334" s="34"/>
      <c r="Q1334" s="34"/>
      <c r="R1334" s="34"/>
      <c r="S1334" s="34"/>
      <c r="T1334" s="34"/>
      <c r="U1334" s="34"/>
      <c r="V1334" s="34"/>
      <c r="W1334" s="33">
        <f>SUBTOTAL(9,W1335:W1336)</f>
        <v>0</v>
      </c>
      <c r="Y1334"/>
      <c r="Z1334"/>
    </row>
    <row r="1335" spans="1:26" s="72" customFormat="1" outlineLevel="1" x14ac:dyDescent="0.2">
      <c r="A1335" s="322"/>
      <c r="B1335" s="25"/>
      <c r="C1335" s="23"/>
      <c r="D1335" s="23"/>
      <c r="E1335" s="24"/>
      <c r="F1335" s="176" t="s">
        <v>177</v>
      </c>
      <c r="G1335" s="190">
        <f>G475</f>
        <v>0</v>
      </c>
      <c r="H1335" s="191">
        <f t="shared" si="535"/>
        <v>0</v>
      </c>
      <c r="I1335" s="66"/>
      <c r="J1335" s="66"/>
      <c r="K1335" s="67"/>
      <c r="L1335" s="34"/>
      <c r="M1335" s="34"/>
      <c r="N1335" s="34"/>
      <c r="O1335" s="34"/>
      <c r="P1335" s="34"/>
      <c r="Q1335" s="34"/>
      <c r="R1335" s="34"/>
      <c r="S1335" s="34"/>
      <c r="T1335" s="34"/>
      <c r="U1335" s="34"/>
      <c r="V1335" s="34"/>
      <c r="W1335" s="46">
        <f>G1335-SUM(H1335:V1335)</f>
        <v>0</v>
      </c>
      <c r="Y1335"/>
      <c r="Z1335"/>
    </row>
    <row r="1336" spans="1:26" s="72" customFormat="1" outlineLevel="1" x14ac:dyDescent="0.2">
      <c r="A1336" s="322"/>
      <c r="B1336" s="25"/>
      <c r="C1336" s="23"/>
      <c r="D1336" s="23"/>
      <c r="E1336" s="24"/>
      <c r="F1336" s="176" t="s">
        <v>182</v>
      </c>
      <c r="G1336" s="190">
        <f>G476</f>
        <v>0</v>
      </c>
      <c r="H1336" s="191">
        <f t="shared" si="535"/>
        <v>0</v>
      </c>
      <c r="I1336" s="66"/>
      <c r="J1336" s="66"/>
      <c r="K1336" s="67"/>
      <c r="L1336" s="34"/>
      <c r="M1336" s="34"/>
      <c r="N1336" s="34"/>
      <c r="O1336" s="34"/>
      <c r="P1336" s="34"/>
      <c r="Q1336" s="34"/>
      <c r="R1336" s="34"/>
      <c r="S1336" s="34"/>
      <c r="T1336" s="34"/>
      <c r="U1336" s="34"/>
      <c r="V1336" s="34"/>
      <c r="W1336" s="46">
        <f>G1336-SUM(H1336:V1336)</f>
        <v>0</v>
      </c>
      <c r="Y1336"/>
      <c r="Z1336"/>
    </row>
    <row r="1337" spans="1:26" s="72" customFormat="1" x14ac:dyDescent="0.2">
      <c r="A1337" s="322"/>
      <c r="B1337" s="25"/>
      <c r="C1337" s="23"/>
      <c r="D1337" s="23"/>
      <c r="E1337" s="24" t="s">
        <v>186</v>
      </c>
      <c r="F1337" s="24"/>
      <c r="G1337" s="69">
        <f>SUBTOTAL(9,G1338:G1339)</f>
        <v>0</v>
      </c>
      <c r="H1337" s="70">
        <f>SUBTOTAL(9,H1338:H1339)</f>
        <v>0</v>
      </c>
      <c r="I1337" s="66"/>
      <c r="J1337" s="66"/>
      <c r="K1337" s="67"/>
      <c r="L1337" s="34"/>
      <c r="M1337" s="34"/>
      <c r="N1337" s="34"/>
      <c r="O1337" s="34"/>
      <c r="P1337" s="34"/>
      <c r="Q1337" s="34"/>
      <c r="R1337" s="34"/>
      <c r="S1337" s="34"/>
      <c r="T1337" s="34"/>
      <c r="U1337" s="34"/>
      <c r="V1337" s="34"/>
      <c r="W1337" s="33">
        <f>SUBTOTAL(9,W1338:W1339)</f>
        <v>0</v>
      </c>
      <c r="Y1337"/>
      <c r="Z1337"/>
    </row>
    <row r="1338" spans="1:26" s="72" customFormat="1" outlineLevel="1" x14ac:dyDescent="0.2">
      <c r="A1338" s="322"/>
      <c r="B1338" s="25"/>
      <c r="C1338" s="23"/>
      <c r="D1338" s="23"/>
      <c r="E1338" s="24"/>
      <c r="F1338" s="176" t="s">
        <v>178</v>
      </c>
      <c r="G1338" s="190">
        <f>G478</f>
        <v>0</v>
      </c>
      <c r="H1338" s="191">
        <f t="shared" si="535"/>
        <v>0</v>
      </c>
      <c r="I1338" s="66"/>
      <c r="J1338" s="66"/>
      <c r="K1338" s="67"/>
      <c r="L1338" s="34"/>
      <c r="M1338" s="34"/>
      <c r="N1338" s="34"/>
      <c r="O1338" s="34"/>
      <c r="P1338" s="34"/>
      <c r="Q1338" s="34"/>
      <c r="R1338" s="34"/>
      <c r="S1338" s="34"/>
      <c r="T1338" s="34"/>
      <c r="U1338" s="34"/>
      <c r="V1338" s="34"/>
      <c r="W1338" s="46">
        <f>G1338-SUM(H1338:V1338)</f>
        <v>0</v>
      </c>
      <c r="Y1338"/>
      <c r="Z1338"/>
    </row>
    <row r="1339" spans="1:26" s="72" customFormat="1" outlineLevel="1" x14ac:dyDescent="0.2">
      <c r="A1339" s="322"/>
      <c r="B1339" s="25"/>
      <c r="C1339" s="23"/>
      <c r="D1339" s="23"/>
      <c r="E1339" s="24"/>
      <c r="F1339" s="176" t="s">
        <v>181</v>
      </c>
      <c r="G1339" s="190">
        <f>G479</f>
        <v>0</v>
      </c>
      <c r="H1339" s="191">
        <f t="shared" si="535"/>
        <v>0</v>
      </c>
      <c r="I1339" s="66"/>
      <c r="J1339" s="66"/>
      <c r="K1339" s="67"/>
      <c r="L1339" s="34"/>
      <c r="M1339" s="34"/>
      <c r="N1339" s="34"/>
      <c r="O1339" s="34"/>
      <c r="P1339" s="34"/>
      <c r="Q1339" s="34"/>
      <c r="R1339" s="34"/>
      <c r="S1339" s="34"/>
      <c r="T1339" s="34"/>
      <c r="U1339" s="34"/>
      <c r="V1339" s="34"/>
      <c r="W1339" s="46">
        <f>G1339-SUM(H1339:V1339)</f>
        <v>0</v>
      </c>
      <c r="Y1339"/>
      <c r="Z1339"/>
    </row>
    <row r="1340" spans="1:26" s="72" customFormat="1" x14ac:dyDescent="0.2">
      <c r="A1340" s="322"/>
      <c r="B1340" s="25"/>
      <c r="C1340" s="23"/>
      <c r="D1340" s="23"/>
      <c r="E1340" s="24" t="s">
        <v>187</v>
      </c>
      <c r="F1340" s="24"/>
      <c r="G1340" s="69">
        <f>SUBTOTAL(9,G1341:G1342)</f>
        <v>0</v>
      </c>
      <c r="H1340" s="70">
        <f>SUBTOTAL(9,H1341:H1342)</f>
        <v>0</v>
      </c>
      <c r="I1340" s="66"/>
      <c r="J1340" s="66"/>
      <c r="K1340" s="67"/>
      <c r="L1340" s="34"/>
      <c r="M1340" s="34"/>
      <c r="N1340" s="34"/>
      <c r="O1340" s="34"/>
      <c r="P1340" s="34"/>
      <c r="Q1340" s="34"/>
      <c r="R1340" s="34"/>
      <c r="S1340" s="34"/>
      <c r="T1340" s="34"/>
      <c r="U1340" s="34"/>
      <c r="V1340" s="34"/>
      <c r="W1340" s="33">
        <f>SUBTOTAL(9,W1341:W1342)</f>
        <v>0</v>
      </c>
      <c r="Y1340"/>
      <c r="Z1340"/>
    </row>
    <row r="1341" spans="1:26" s="72" customFormat="1" outlineLevel="1" x14ac:dyDescent="0.2">
      <c r="A1341" s="322"/>
      <c r="B1341" s="25"/>
      <c r="C1341" s="23"/>
      <c r="D1341" s="23"/>
      <c r="E1341" s="24"/>
      <c r="F1341" s="176" t="s">
        <v>179</v>
      </c>
      <c r="G1341" s="190">
        <f>G481</f>
        <v>0</v>
      </c>
      <c r="H1341" s="191">
        <f t="shared" si="535"/>
        <v>0</v>
      </c>
      <c r="I1341" s="66"/>
      <c r="J1341" s="66"/>
      <c r="K1341" s="67"/>
      <c r="L1341" s="34"/>
      <c r="M1341" s="34"/>
      <c r="N1341" s="34"/>
      <c r="O1341" s="34"/>
      <c r="P1341" s="34"/>
      <c r="Q1341" s="34"/>
      <c r="R1341" s="34"/>
      <c r="S1341" s="34"/>
      <c r="T1341" s="34"/>
      <c r="U1341" s="34"/>
      <c r="V1341" s="34"/>
      <c r="W1341" s="46">
        <f>G1341-SUM(H1341:V1341)</f>
        <v>0</v>
      </c>
      <c r="Y1341"/>
      <c r="Z1341"/>
    </row>
    <row r="1342" spans="1:26" s="72" customFormat="1" outlineLevel="1" x14ac:dyDescent="0.2">
      <c r="A1342" s="322"/>
      <c r="B1342" s="25"/>
      <c r="C1342" s="23"/>
      <c r="D1342" s="23"/>
      <c r="E1342" s="24"/>
      <c r="F1342" s="176" t="s">
        <v>188</v>
      </c>
      <c r="G1342" s="190">
        <f>G482</f>
        <v>0</v>
      </c>
      <c r="H1342" s="191">
        <f t="shared" si="535"/>
        <v>0</v>
      </c>
      <c r="I1342" s="66"/>
      <c r="J1342" s="66"/>
      <c r="K1342" s="67"/>
      <c r="L1342" s="34"/>
      <c r="M1342" s="34"/>
      <c r="N1342" s="34"/>
      <c r="O1342" s="34"/>
      <c r="P1342" s="34"/>
      <c r="Q1342" s="34"/>
      <c r="R1342" s="34"/>
      <c r="S1342" s="34"/>
      <c r="T1342" s="34"/>
      <c r="U1342" s="34"/>
      <c r="V1342" s="34"/>
      <c r="W1342" s="46">
        <f>G1342-SUM(H1342:V1342)</f>
        <v>0</v>
      </c>
      <c r="Y1342"/>
      <c r="Z1342"/>
    </row>
    <row r="1343" spans="1:26" s="72" customFormat="1" x14ac:dyDescent="0.2">
      <c r="A1343" s="322"/>
      <c r="B1343" s="25"/>
      <c r="C1343" s="23"/>
      <c r="D1343" s="23"/>
      <c r="E1343" s="24" t="s">
        <v>341</v>
      </c>
      <c r="F1343" s="24"/>
      <c r="G1343" s="69">
        <f>SUBTOTAL(9,G1344:G1345)</f>
        <v>0</v>
      </c>
      <c r="H1343" s="70">
        <f>SUBTOTAL(9,H1344:H1345)</f>
        <v>0</v>
      </c>
      <c r="I1343" s="66"/>
      <c r="J1343" s="66"/>
      <c r="K1343" s="67"/>
      <c r="L1343" s="34"/>
      <c r="M1343" s="34"/>
      <c r="N1343" s="34"/>
      <c r="O1343" s="34"/>
      <c r="P1343" s="34"/>
      <c r="Q1343" s="34"/>
      <c r="R1343" s="34"/>
      <c r="S1343" s="34"/>
      <c r="T1343" s="34"/>
      <c r="U1343" s="34"/>
      <c r="V1343" s="34"/>
      <c r="W1343" s="33">
        <f>SUBTOTAL(9,W1344:W1345)</f>
        <v>0</v>
      </c>
      <c r="Y1343"/>
      <c r="Z1343"/>
    </row>
    <row r="1344" spans="1:26" s="72" customFormat="1" outlineLevel="1" x14ac:dyDescent="0.2">
      <c r="A1344" s="322"/>
      <c r="B1344" s="25"/>
      <c r="C1344" s="23"/>
      <c r="D1344" s="23"/>
      <c r="E1344" s="24"/>
      <c r="F1344" s="176" t="s">
        <v>342</v>
      </c>
      <c r="G1344" s="190">
        <f>G484</f>
        <v>0</v>
      </c>
      <c r="H1344" s="191">
        <f t="shared" si="535"/>
        <v>0</v>
      </c>
      <c r="I1344" s="66"/>
      <c r="J1344" s="66"/>
      <c r="K1344" s="67"/>
      <c r="L1344" s="34"/>
      <c r="M1344" s="34"/>
      <c r="N1344" s="34"/>
      <c r="O1344" s="34"/>
      <c r="P1344" s="34"/>
      <c r="Q1344" s="34"/>
      <c r="R1344" s="34"/>
      <c r="S1344" s="34"/>
      <c r="T1344" s="34"/>
      <c r="U1344" s="34"/>
      <c r="V1344" s="34"/>
      <c r="W1344" s="46">
        <f>G1344-SUM(H1344:V1344)</f>
        <v>0</v>
      </c>
      <c r="Y1344"/>
      <c r="Z1344"/>
    </row>
    <row r="1345" spans="1:26" s="72" customFormat="1" outlineLevel="1" x14ac:dyDescent="0.2">
      <c r="A1345" s="322"/>
      <c r="B1345" s="25"/>
      <c r="C1345" s="23"/>
      <c r="D1345" s="23"/>
      <c r="E1345" s="24"/>
      <c r="F1345" s="176" t="s">
        <v>343</v>
      </c>
      <c r="G1345" s="190">
        <f>G485</f>
        <v>0</v>
      </c>
      <c r="H1345" s="191">
        <f t="shared" si="535"/>
        <v>0</v>
      </c>
      <c r="I1345" s="66"/>
      <c r="J1345" s="66"/>
      <c r="K1345" s="67"/>
      <c r="L1345" s="34"/>
      <c r="M1345" s="34"/>
      <c r="N1345" s="34"/>
      <c r="O1345" s="34"/>
      <c r="P1345" s="34"/>
      <c r="Q1345" s="34"/>
      <c r="R1345" s="34"/>
      <c r="S1345" s="34"/>
      <c r="T1345" s="34"/>
      <c r="U1345" s="34"/>
      <c r="V1345" s="34"/>
      <c r="W1345" s="46">
        <f>G1345-SUM(H1345:V1345)</f>
        <v>0</v>
      </c>
      <c r="Y1345"/>
      <c r="Z1345"/>
    </row>
    <row r="1346" spans="1:26" s="72" customFormat="1" x14ac:dyDescent="0.2">
      <c r="A1346" s="322"/>
      <c r="B1346" s="25"/>
      <c r="C1346" s="23"/>
      <c r="D1346" s="23"/>
      <c r="E1346" s="24" t="s">
        <v>344</v>
      </c>
      <c r="F1346" s="24"/>
      <c r="G1346" s="69">
        <f>SUBTOTAL(9,G1347:G1348)</f>
        <v>0</v>
      </c>
      <c r="H1346" s="70">
        <f>SUBTOTAL(9,H1347:H1348)</f>
        <v>0</v>
      </c>
      <c r="I1346" s="66"/>
      <c r="J1346" s="66"/>
      <c r="K1346" s="67"/>
      <c r="L1346" s="34"/>
      <c r="M1346" s="34"/>
      <c r="N1346" s="34"/>
      <c r="O1346" s="34"/>
      <c r="P1346" s="34"/>
      <c r="Q1346" s="34"/>
      <c r="R1346" s="34"/>
      <c r="S1346" s="34"/>
      <c r="T1346" s="34"/>
      <c r="U1346" s="34"/>
      <c r="V1346" s="34"/>
      <c r="W1346" s="33">
        <f>SUBTOTAL(9,W1347:W1348)</f>
        <v>0</v>
      </c>
      <c r="Y1346"/>
      <c r="Z1346"/>
    </row>
    <row r="1347" spans="1:26" s="72" customFormat="1" outlineLevel="1" x14ac:dyDescent="0.2">
      <c r="A1347" s="322"/>
      <c r="B1347" s="25"/>
      <c r="C1347" s="23"/>
      <c r="D1347" s="23"/>
      <c r="E1347" s="24"/>
      <c r="F1347" s="176" t="s">
        <v>345</v>
      </c>
      <c r="G1347" s="190">
        <f>G487</f>
        <v>0</v>
      </c>
      <c r="H1347" s="191">
        <f t="shared" ref="H1347:H1355" si="537">G1347</f>
        <v>0</v>
      </c>
      <c r="I1347" s="66"/>
      <c r="J1347" s="66"/>
      <c r="K1347" s="67"/>
      <c r="L1347" s="34"/>
      <c r="M1347" s="34"/>
      <c r="N1347" s="34"/>
      <c r="O1347" s="34"/>
      <c r="P1347" s="34"/>
      <c r="Q1347" s="34"/>
      <c r="R1347" s="34"/>
      <c r="S1347" s="34"/>
      <c r="T1347" s="34"/>
      <c r="U1347" s="34"/>
      <c r="V1347" s="34"/>
      <c r="W1347" s="46">
        <f>G1347-SUM(H1347:V1347)</f>
        <v>0</v>
      </c>
      <c r="Y1347"/>
      <c r="Z1347"/>
    </row>
    <row r="1348" spans="1:26" s="72" customFormat="1" outlineLevel="1" x14ac:dyDescent="0.2">
      <c r="A1348" s="322"/>
      <c r="B1348" s="25"/>
      <c r="C1348" s="23"/>
      <c r="D1348" s="23"/>
      <c r="E1348" s="24"/>
      <c r="F1348" s="176" t="s">
        <v>346</v>
      </c>
      <c r="G1348" s="190">
        <f>G488</f>
        <v>0</v>
      </c>
      <c r="H1348" s="191">
        <f t="shared" si="537"/>
        <v>0</v>
      </c>
      <c r="I1348" s="66"/>
      <c r="J1348" s="66"/>
      <c r="K1348" s="67"/>
      <c r="L1348" s="34"/>
      <c r="M1348" s="34"/>
      <c r="N1348" s="34"/>
      <c r="O1348" s="34"/>
      <c r="P1348" s="34"/>
      <c r="Q1348" s="34"/>
      <c r="R1348" s="34"/>
      <c r="S1348" s="34"/>
      <c r="T1348" s="34"/>
      <c r="U1348" s="34"/>
      <c r="V1348" s="34"/>
      <c r="W1348" s="46">
        <f>G1348-SUM(H1348:V1348)</f>
        <v>0</v>
      </c>
      <c r="Y1348"/>
      <c r="Z1348"/>
    </row>
    <row r="1349" spans="1:26" s="72" customFormat="1" x14ac:dyDescent="0.2">
      <c r="A1349" s="322"/>
      <c r="B1349" s="25"/>
      <c r="C1349" s="23"/>
      <c r="D1349" s="23" t="s">
        <v>63</v>
      </c>
      <c r="E1349" s="24"/>
      <c r="F1349" s="24"/>
      <c r="G1349" s="69">
        <f>SUBTOTAL(9,G1350:G1352)</f>
        <v>0</v>
      </c>
      <c r="H1349" s="70">
        <f>SUBTOTAL(9,H1350:H1352)</f>
        <v>0</v>
      </c>
      <c r="I1349" s="66"/>
      <c r="J1349" s="66"/>
      <c r="K1349" s="67"/>
      <c r="L1349" s="34"/>
      <c r="M1349" s="34"/>
      <c r="N1349" s="34"/>
      <c r="O1349" s="34"/>
      <c r="P1349" s="34"/>
      <c r="Q1349" s="34"/>
      <c r="R1349" s="34"/>
      <c r="S1349" s="34"/>
      <c r="T1349" s="34"/>
      <c r="U1349" s="34"/>
      <c r="V1349" s="34"/>
      <c r="W1349" s="33">
        <f>SUBTOTAL(9,W1350:W1352)</f>
        <v>0</v>
      </c>
      <c r="Y1349"/>
      <c r="Z1349"/>
    </row>
    <row r="1350" spans="1:26" s="72" customFormat="1" outlineLevel="1" x14ac:dyDescent="0.2">
      <c r="A1350" s="322"/>
      <c r="B1350" s="25"/>
      <c r="C1350" s="23"/>
      <c r="D1350" s="23"/>
      <c r="E1350" s="24"/>
      <c r="F1350" s="176" t="s">
        <v>190</v>
      </c>
      <c r="G1350" s="190">
        <f>G490</f>
        <v>0</v>
      </c>
      <c r="H1350" s="191">
        <f t="shared" si="537"/>
        <v>0</v>
      </c>
      <c r="I1350" s="66"/>
      <c r="J1350" s="66"/>
      <c r="K1350" s="67"/>
      <c r="L1350" s="34"/>
      <c r="M1350" s="34"/>
      <c r="N1350" s="34"/>
      <c r="O1350" s="34"/>
      <c r="P1350" s="34"/>
      <c r="Q1350" s="34"/>
      <c r="R1350" s="34"/>
      <c r="S1350" s="34"/>
      <c r="T1350" s="34"/>
      <c r="U1350" s="34"/>
      <c r="V1350" s="37"/>
      <c r="W1350" s="46">
        <f>G1350-SUM(H1350:V1350)</f>
        <v>0</v>
      </c>
      <c r="Y1350"/>
      <c r="Z1350"/>
    </row>
    <row r="1351" spans="1:26" s="72" customFormat="1" outlineLevel="1" x14ac:dyDescent="0.2">
      <c r="A1351" s="322"/>
      <c r="B1351" s="25"/>
      <c r="C1351" s="23"/>
      <c r="D1351" s="23"/>
      <c r="E1351" s="24"/>
      <c r="F1351" s="176" t="s">
        <v>191</v>
      </c>
      <c r="G1351" s="190">
        <f>G491</f>
        <v>0</v>
      </c>
      <c r="H1351" s="191">
        <f t="shared" si="537"/>
        <v>0</v>
      </c>
      <c r="I1351" s="66"/>
      <c r="J1351" s="66"/>
      <c r="K1351" s="67"/>
      <c r="L1351" s="34"/>
      <c r="M1351" s="34"/>
      <c r="N1351" s="34"/>
      <c r="O1351" s="34"/>
      <c r="P1351" s="34"/>
      <c r="Q1351" s="34"/>
      <c r="R1351" s="34"/>
      <c r="S1351" s="34"/>
      <c r="T1351" s="34"/>
      <c r="U1351" s="34"/>
      <c r="V1351" s="37"/>
      <c r="W1351" s="46">
        <f>G1351-SUM(H1351:V1351)</f>
        <v>0</v>
      </c>
      <c r="Y1351"/>
      <c r="Z1351"/>
    </row>
    <row r="1352" spans="1:26" s="72" customFormat="1" outlineLevel="1" x14ac:dyDescent="0.2">
      <c r="A1352" s="322"/>
      <c r="B1352" s="25"/>
      <c r="C1352" s="23"/>
      <c r="D1352" s="23"/>
      <c r="E1352" s="24"/>
      <c r="F1352" s="176" t="s">
        <v>189</v>
      </c>
      <c r="G1352" s="190">
        <f>G492</f>
        <v>0</v>
      </c>
      <c r="H1352" s="191">
        <f t="shared" si="537"/>
        <v>0</v>
      </c>
      <c r="I1352" s="66"/>
      <c r="J1352" s="66"/>
      <c r="K1352" s="67"/>
      <c r="L1352" s="34"/>
      <c r="M1352" s="34"/>
      <c r="N1352" s="34"/>
      <c r="O1352" s="34"/>
      <c r="P1352" s="34"/>
      <c r="Q1352" s="34"/>
      <c r="R1352" s="34"/>
      <c r="S1352" s="34"/>
      <c r="T1352" s="34"/>
      <c r="U1352" s="34"/>
      <c r="V1352" s="37"/>
      <c r="W1352" s="46">
        <f>G1352-SUM(H1352:V1352)</f>
        <v>0</v>
      </c>
      <c r="Y1352"/>
      <c r="Z1352"/>
    </row>
    <row r="1353" spans="1:26" s="72" customFormat="1" x14ac:dyDescent="0.2">
      <c r="A1353" s="322"/>
      <c r="B1353" s="25"/>
      <c r="C1353" s="64"/>
      <c r="D1353" s="23" t="s">
        <v>192</v>
      </c>
      <c r="E1353" s="24"/>
      <c r="F1353" s="24"/>
      <c r="G1353" s="69">
        <f>SUBTOTAL(9,G1354:G1355)</f>
        <v>0</v>
      </c>
      <c r="H1353" s="70">
        <f>SUBTOTAL(9,H1354:H1355)</f>
        <v>0</v>
      </c>
      <c r="I1353" s="66"/>
      <c r="J1353" s="66"/>
      <c r="K1353" s="67"/>
      <c r="L1353" s="34"/>
      <c r="M1353" s="34"/>
      <c r="N1353" s="34"/>
      <c r="O1353" s="34"/>
      <c r="P1353" s="34"/>
      <c r="Q1353" s="34"/>
      <c r="R1353" s="34"/>
      <c r="S1353" s="34"/>
      <c r="T1353" s="34"/>
      <c r="U1353" s="34"/>
      <c r="V1353" s="37"/>
      <c r="W1353" s="33">
        <f>SUBTOTAL(9,W1354:W1355)</f>
        <v>0</v>
      </c>
      <c r="Y1353"/>
      <c r="Z1353"/>
    </row>
    <row r="1354" spans="1:26" s="72" customFormat="1" outlineLevel="1" x14ac:dyDescent="0.2">
      <c r="A1354" s="322"/>
      <c r="B1354" s="25"/>
      <c r="C1354" s="23"/>
      <c r="D1354" s="23"/>
      <c r="E1354" s="24"/>
      <c r="F1354" s="176" t="s">
        <v>193</v>
      </c>
      <c r="G1354" s="190">
        <f>G494</f>
        <v>0</v>
      </c>
      <c r="H1354" s="191">
        <f t="shared" si="537"/>
        <v>0</v>
      </c>
      <c r="I1354" s="66"/>
      <c r="J1354" s="66"/>
      <c r="K1354" s="67"/>
      <c r="L1354" s="34"/>
      <c r="M1354" s="34"/>
      <c r="N1354" s="34"/>
      <c r="O1354" s="34"/>
      <c r="P1354" s="34"/>
      <c r="Q1354" s="34"/>
      <c r="R1354" s="34"/>
      <c r="S1354" s="34"/>
      <c r="T1354" s="34"/>
      <c r="U1354" s="34"/>
      <c r="V1354" s="37"/>
      <c r="W1354" s="46">
        <f>G1354-SUM(H1354:V1354)</f>
        <v>0</v>
      </c>
      <c r="Y1354"/>
      <c r="Z1354"/>
    </row>
    <row r="1355" spans="1:26" s="72" customFormat="1" outlineLevel="1" x14ac:dyDescent="0.2">
      <c r="A1355" s="322"/>
      <c r="B1355" s="25"/>
      <c r="C1355" s="23"/>
      <c r="D1355" s="23"/>
      <c r="E1355" s="24"/>
      <c r="F1355" s="176" t="s">
        <v>194</v>
      </c>
      <c r="G1355" s="190">
        <f>G495</f>
        <v>0</v>
      </c>
      <c r="H1355" s="191">
        <f t="shared" si="537"/>
        <v>0</v>
      </c>
      <c r="I1355" s="66"/>
      <c r="J1355" s="66"/>
      <c r="K1355" s="67"/>
      <c r="L1355" s="34"/>
      <c r="M1355" s="34"/>
      <c r="N1355" s="34"/>
      <c r="O1355" s="34"/>
      <c r="P1355" s="34"/>
      <c r="Q1355" s="34"/>
      <c r="R1355" s="34"/>
      <c r="S1355" s="34"/>
      <c r="T1355" s="34"/>
      <c r="U1355" s="34"/>
      <c r="V1355" s="37"/>
      <c r="W1355" s="46">
        <f>G1355-SUM(H1355:V1355)</f>
        <v>0</v>
      </c>
      <c r="Y1355"/>
      <c r="Z1355"/>
    </row>
    <row r="1356" spans="1:26" x14ac:dyDescent="0.2">
      <c r="A1356" s="318"/>
      <c r="B1356" s="25"/>
      <c r="C1356" s="23" t="s">
        <v>145</v>
      </c>
      <c r="D1356" s="23"/>
      <c r="E1356" s="24"/>
      <c r="F1356" s="64"/>
      <c r="G1356" s="69"/>
      <c r="H1356" s="66"/>
      <c r="I1356" s="66"/>
      <c r="J1356" s="66"/>
      <c r="K1356" s="67"/>
      <c r="L1356" s="34"/>
      <c r="M1356" s="34"/>
      <c r="N1356" s="34"/>
      <c r="O1356" s="34"/>
      <c r="P1356" s="34"/>
      <c r="Q1356" s="34"/>
      <c r="R1356" s="34"/>
      <c r="S1356" s="34"/>
      <c r="T1356" s="34"/>
      <c r="U1356" s="34"/>
      <c r="V1356" s="37"/>
      <c r="W1356" s="33"/>
      <c r="Y1356"/>
      <c r="Z1356"/>
    </row>
    <row r="1357" spans="1:26" x14ac:dyDescent="0.2">
      <c r="A1357" s="318"/>
      <c r="B1357" s="25"/>
      <c r="C1357" s="23"/>
      <c r="D1357" s="23" t="s">
        <v>146</v>
      </c>
      <c r="E1357" s="24"/>
      <c r="F1357" s="64"/>
      <c r="G1357" s="69">
        <f t="shared" ref="G1357:W1357" si="538">SUBTOTAL(9,G1358:G1359)</f>
        <v>0</v>
      </c>
      <c r="H1357" s="70">
        <f t="shared" si="538"/>
        <v>0</v>
      </c>
      <c r="I1357" s="66">
        <f t="shared" si="538"/>
        <v>0</v>
      </c>
      <c r="J1357" s="66">
        <f t="shared" si="538"/>
        <v>0</v>
      </c>
      <c r="K1357" s="67">
        <f t="shared" si="538"/>
        <v>0</v>
      </c>
      <c r="L1357" s="34">
        <f t="shared" si="538"/>
        <v>0</v>
      </c>
      <c r="M1357" s="34">
        <f t="shared" si="538"/>
        <v>0</v>
      </c>
      <c r="N1357" s="34">
        <f t="shared" si="538"/>
        <v>0</v>
      </c>
      <c r="O1357" s="34">
        <f t="shared" si="538"/>
        <v>0</v>
      </c>
      <c r="P1357" s="34">
        <f t="shared" si="538"/>
        <v>0</v>
      </c>
      <c r="Q1357" s="34">
        <f t="shared" si="538"/>
        <v>0</v>
      </c>
      <c r="R1357" s="34">
        <f t="shared" si="538"/>
        <v>0</v>
      </c>
      <c r="S1357" s="34">
        <f t="shared" si="538"/>
        <v>0</v>
      </c>
      <c r="T1357" s="34">
        <f t="shared" si="538"/>
        <v>0</v>
      </c>
      <c r="U1357" s="34">
        <f t="shared" si="538"/>
        <v>0</v>
      </c>
      <c r="V1357" s="37">
        <f t="shared" si="538"/>
        <v>0</v>
      </c>
      <c r="W1357" s="33">
        <f t="shared" si="538"/>
        <v>0</v>
      </c>
      <c r="Y1357"/>
      <c r="Z1357"/>
    </row>
    <row r="1358" spans="1:26" outlineLevel="1" x14ac:dyDescent="0.2">
      <c r="A1358" s="318"/>
      <c r="B1358" s="25"/>
      <c r="C1358" s="24"/>
      <c r="D1358" s="24"/>
      <c r="E1358" s="24"/>
      <c r="F1358" s="202" t="s">
        <v>196</v>
      </c>
      <c r="G1358" s="190">
        <f>G498</f>
        <v>0</v>
      </c>
      <c r="H1358" s="66"/>
      <c r="I1358" s="66"/>
      <c r="J1358" s="66"/>
      <c r="K1358" s="198"/>
      <c r="L1358" s="34"/>
      <c r="M1358" s="34"/>
      <c r="N1358" s="34"/>
      <c r="O1358" s="34"/>
      <c r="P1358" s="34"/>
      <c r="Q1358" s="34"/>
      <c r="R1358" s="34"/>
      <c r="S1358" s="34"/>
      <c r="T1358" s="34"/>
      <c r="U1358" s="34"/>
      <c r="V1358" s="37"/>
      <c r="W1358" s="46">
        <f>G1358-SUM(H1358:V1358)</f>
        <v>0</v>
      </c>
      <c r="Y1358"/>
      <c r="Z1358"/>
    </row>
    <row r="1359" spans="1:26" outlineLevel="1" x14ac:dyDescent="0.2">
      <c r="A1359" s="318"/>
      <c r="B1359" s="25"/>
      <c r="C1359" s="24"/>
      <c r="D1359" s="24"/>
      <c r="E1359" s="24"/>
      <c r="F1359" s="176" t="s">
        <v>208</v>
      </c>
      <c r="G1359" s="190">
        <f>G499</f>
        <v>0</v>
      </c>
      <c r="H1359" s="191">
        <f t="shared" ref="H1359:V1359" si="539">H499</f>
        <v>0</v>
      </c>
      <c r="I1359" s="179">
        <f t="shared" si="539"/>
        <v>0</v>
      </c>
      <c r="J1359" s="179">
        <f t="shared" si="539"/>
        <v>0</v>
      </c>
      <c r="K1359" s="197">
        <f t="shared" si="539"/>
        <v>0</v>
      </c>
      <c r="L1359" s="181">
        <f t="shared" si="539"/>
        <v>0</v>
      </c>
      <c r="M1359" s="192">
        <f t="shared" si="539"/>
        <v>0</v>
      </c>
      <c r="N1359" s="182">
        <f t="shared" si="539"/>
        <v>0</v>
      </c>
      <c r="O1359" s="178">
        <f t="shared" si="539"/>
        <v>0</v>
      </c>
      <c r="P1359" s="182">
        <f t="shared" si="539"/>
        <v>0</v>
      </c>
      <c r="Q1359" s="192">
        <f t="shared" si="539"/>
        <v>0</v>
      </c>
      <c r="R1359" s="182">
        <f t="shared" si="539"/>
        <v>0</v>
      </c>
      <c r="S1359" s="178">
        <f t="shared" si="539"/>
        <v>0</v>
      </c>
      <c r="T1359" s="182">
        <f t="shared" si="539"/>
        <v>0</v>
      </c>
      <c r="U1359" s="182">
        <f t="shared" si="539"/>
        <v>0</v>
      </c>
      <c r="V1359" s="183">
        <f t="shared" si="539"/>
        <v>0</v>
      </c>
      <c r="W1359" s="46">
        <f>G1359-SUM(H1359:V1359)</f>
        <v>0</v>
      </c>
      <c r="Y1359"/>
      <c r="Z1359"/>
    </row>
    <row r="1360" spans="1:26" x14ac:dyDescent="0.2">
      <c r="A1360" s="318"/>
      <c r="B1360" s="25"/>
      <c r="C1360" s="24"/>
      <c r="D1360" s="23" t="s">
        <v>69</v>
      </c>
      <c r="E1360" s="24"/>
      <c r="F1360" s="24"/>
      <c r="G1360" s="69">
        <f>SUBTOTAL(9,G1361:G1363)</f>
        <v>0</v>
      </c>
      <c r="H1360" s="70">
        <f t="shared" ref="H1360:W1360" si="540">SUBTOTAL(9,H1361:H1363)</f>
        <v>0</v>
      </c>
      <c r="I1360" s="66">
        <f t="shared" si="540"/>
        <v>0</v>
      </c>
      <c r="J1360" s="66">
        <f t="shared" si="540"/>
        <v>0</v>
      </c>
      <c r="K1360" s="67">
        <f t="shared" si="540"/>
        <v>0</v>
      </c>
      <c r="L1360" s="34">
        <f t="shared" si="540"/>
        <v>0</v>
      </c>
      <c r="M1360" s="34">
        <f t="shared" si="540"/>
        <v>0</v>
      </c>
      <c r="N1360" s="34">
        <f t="shared" si="540"/>
        <v>0</v>
      </c>
      <c r="O1360" s="34">
        <f t="shared" si="540"/>
        <v>0</v>
      </c>
      <c r="P1360" s="34">
        <f t="shared" si="540"/>
        <v>0</v>
      </c>
      <c r="Q1360" s="34">
        <f t="shared" si="540"/>
        <v>0</v>
      </c>
      <c r="R1360" s="34">
        <f t="shared" si="540"/>
        <v>0</v>
      </c>
      <c r="S1360" s="34">
        <f t="shared" si="540"/>
        <v>0</v>
      </c>
      <c r="T1360" s="34">
        <f t="shared" si="540"/>
        <v>0</v>
      </c>
      <c r="U1360" s="34">
        <f t="shared" si="540"/>
        <v>0</v>
      </c>
      <c r="V1360" s="37">
        <f t="shared" si="540"/>
        <v>0</v>
      </c>
      <c r="W1360" s="33">
        <f t="shared" si="540"/>
        <v>0</v>
      </c>
      <c r="Y1360"/>
      <c r="Z1360"/>
    </row>
    <row r="1361" spans="1:26" outlineLevel="1" x14ac:dyDescent="0.2">
      <c r="A1361" s="318"/>
      <c r="B1361" s="25"/>
      <c r="C1361" s="24"/>
      <c r="D1361" s="24"/>
      <c r="E1361" s="64"/>
      <c r="F1361" s="176" t="s">
        <v>249</v>
      </c>
      <c r="G1361" s="190">
        <f t="shared" ref="G1361:V1361" si="541">G501</f>
        <v>0</v>
      </c>
      <c r="H1361" s="191">
        <f t="shared" si="541"/>
        <v>0</v>
      </c>
      <c r="I1361" s="179">
        <f t="shared" si="541"/>
        <v>0</v>
      </c>
      <c r="J1361" s="179">
        <f t="shared" si="541"/>
        <v>0</v>
      </c>
      <c r="K1361" s="197">
        <f t="shared" si="541"/>
        <v>0</v>
      </c>
      <c r="L1361" s="181">
        <f t="shared" si="541"/>
        <v>0</v>
      </c>
      <c r="M1361" s="192">
        <f t="shared" si="541"/>
        <v>0</v>
      </c>
      <c r="N1361" s="182">
        <f t="shared" si="541"/>
        <v>0</v>
      </c>
      <c r="O1361" s="178">
        <f t="shared" si="541"/>
        <v>0</v>
      </c>
      <c r="P1361" s="182">
        <f t="shared" si="541"/>
        <v>0</v>
      </c>
      <c r="Q1361" s="192">
        <f t="shared" si="541"/>
        <v>0</v>
      </c>
      <c r="R1361" s="182">
        <f t="shared" si="541"/>
        <v>0</v>
      </c>
      <c r="S1361" s="178">
        <f t="shared" si="541"/>
        <v>0</v>
      </c>
      <c r="T1361" s="182">
        <f t="shared" si="541"/>
        <v>0</v>
      </c>
      <c r="U1361" s="182">
        <f t="shared" si="541"/>
        <v>0</v>
      </c>
      <c r="V1361" s="183">
        <f t="shared" si="541"/>
        <v>0</v>
      </c>
      <c r="W1361" s="46">
        <f t="shared" ref="W1361:W1378" si="542">G1361-SUM(H1361:V1361)</f>
        <v>0</v>
      </c>
      <c r="Y1361"/>
      <c r="Z1361"/>
    </row>
    <row r="1362" spans="1:26" outlineLevel="1" x14ac:dyDescent="0.2">
      <c r="A1362" s="318"/>
      <c r="B1362" s="25"/>
      <c r="C1362" s="24"/>
      <c r="D1362" s="24"/>
      <c r="E1362" s="64"/>
      <c r="F1362" s="176" t="s">
        <v>250</v>
      </c>
      <c r="G1362" s="190">
        <f t="shared" ref="G1362:V1362" si="543">G502</f>
        <v>0</v>
      </c>
      <c r="H1362" s="191">
        <f t="shared" si="543"/>
        <v>0</v>
      </c>
      <c r="I1362" s="179">
        <f t="shared" si="543"/>
        <v>0</v>
      </c>
      <c r="J1362" s="179">
        <f t="shared" si="543"/>
        <v>0</v>
      </c>
      <c r="K1362" s="197">
        <f t="shared" si="543"/>
        <v>0</v>
      </c>
      <c r="L1362" s="181">
        <f t="shared" si="543"/>
        <v>0</v>
      </c>
      <c r="M1362" s="192">
        <f t="shared" si="543"/>
        <v>0</v>
      </c>
      <c r="N1362" s="200">
        <f t="shared" si="543"/>
        <v>0</v>
      </c>
      <c r="O1362" s="178">
        <f t="shared" si="543"/>
        <v>0</v>
      </c>
      <c r="P1362" s="182">
        <f t="shared" si="543"/>
        <v>0</v>
      </c>
      <c r="Q1362" s="192">
        <f t="shared" si="543"/>
        <v>0</v>
      </c>
      <c r="R1362" s="182">
        <f t="shared" si="543"/>
        <v>0</v>
      </c>
      <c r="S1362" s="178">
        <f t="shared" si="543"/>
        <v>0</v>
      </c>
      <c r="T1362" s="182">
        <f t="shared" si="543"/>
        <v>0</v>
      </c>
      <c r="U1362" s="182">
        <f t="shared" si="543"/>
        <v>0</v>
      </c>
      <c r="V1362" s="183">
        <f t="shared" si="543"/>
        <v>0</v>
      </c>
      <c r="W1362" s="46">
        <f t="shared" si="542"/>
        <v>0</v>
      </c>
      <c r="Y1362"/>
      <c r="Z1362"/>
    </row>
    <row r="1363" spans="1:26" outlineLevel="1" x14ac:dyDescent="0.2">
      <c r="A1363" s="318"/>
      <c r="B1363" s="25"/>
      <c r="C1363" s="24"/>
      <c r="D1363" s="24"/>
      <c r="E1363" s="64"/>
      <c r="F1363" s="176" t="s">
        <v>373</v>
      </c>
      <c r="G1363" s="190">
        <f>G503</f>
        <v>0</v>
      </c>
      <c r="H1363" s="66"/>
      <c r="I1363" s="66"/>
      <c r="J1363" s="66"/>
      <c r="K1363" s="67"/>
      <c r="L1363" s="51"/>
      <c r="M1363" s="34"/>
      <c r="N1363" s="34"/>
      <c r="O1363" s="34"/>
      <c r="P1363" s="34"/>
      <c r="Q1363" s="34"/>
      <c r="R1363" s="34"/>
      <c r="S1363" s="34"/>
      <c r="T1363" s="34"/>
      <c r="U1363" s="34"/>
      <c r="V1363" s="37"/>
      <c r="W1363" s="46">
        <f t="shared" si="542"/>
        <v>0</v>
      </c>
      <c r="Y1363"/>
      <c r="Z1363"/>
    </row>
    <row r="1364" spans="1:26" x14ac:dyDescent="0.2">
      <c r="A1364" s="318"/>
      <c r="B1364" s="25"/>
      <c r="C1364" s="24"/>
      <c r="D1364" s="23" t="s">
        <v>205</v>
      </c>
      <c r="E1364" s="64"/>
      <c r="F1364" s="24"/>
      <c r="G1364" s="69">
        <f>SUBTOTAL(9,G1365:G1367)</f>
        <v>0</v>
      </c>
      <c r="H1364" s="66"/>
      <c r="I1364" s="66"/>
      <c r="J1364" s="66"/>
      <c r="K1364" s="67"/>
      <c r="L1364" s="51"/>
      <c r="M1364" s="34"/>
      <c r="N1364" s="34"/>
      <c r="O1364" s="34"/>
      <c r="P1364" s="34"/>
      <c r="Q1364" s="34"/>
      <c r="R1364" s="34"/>
      <c r="S1364" s="34"/>
      <c r="T1364" s="34"/>
      <c r="U1364" s="34"/>
      <c r="V1364" s="37"/>
      <c r="W1364" s="33">
        <f>SUBTOTAL(9,W1365:W1367)</f>
        <v>0</v>
      </c>
      <c r="Y1364"/>
      <c r="Z1364"/>
    </row>
    <row r="1365" spans="1:26" outlineLevel="1" x14ac:dyDescent="0.2">
      <c r="A1365" s="318"/>
      <c r="B1365" s="25"/>
      <c r="C1365" s="24"/>
      <c r="D1365" s="23"/>
      <c r="E1365" s="64"/>
      <c r="F1365" s="176" t="s">
        <v>209</v>
      </c>
      <c r="G1365" s="190">
        <f>G505</f>
        <v>0</v>
      </c>
      <c r="H1365" s="66"/>
      <c r="I1365" s="66"/>
      <c r="J1365" s="66"/>
      <c r="K1365" s="67"/>
      <c r="L1365" s="51"/>
      <c r="M1365" s="34"/>
      <c r="N1365" s="34"/>
      <c r="O1365" s="34"/>
      <c r="P1365" s="34"/>
      <c r="Q1365" s="34"/>
      <c r="R1365" s="34"/>
      <c r="S1365" s="34"/>
      <c r="T1365" s="34"/>
      <c r="U1365" s="34"/>
      <c r="V1365" s="37"/>
      <c r="W1365" s="46">
        <f t="shared" si="542"/>
        <v>0</v>
      </c>
      <c r="Y1365"/>
      <c r="Z1365"/>
    </row>
    <row r="1366" spans="1:26" outlineLevel="1" x14ac:dyDescent="0.2">
      <c r="A1366" s="318"/>
      <c r="B1366" s="25"/>
      <c r="C1366" s="24"/>
      <c r="D1366" s="24"/>
      <c r="E1366" s="64"/>
      <c r="F1366" s="176" t="s">
        <v>207</v>
      </c>
      <c r="G1366" s="190">
        <f>G506</f>
        <v>0</v>
      </c>
      <c r="H1366" s="66"/>
      <c r="I1366" s="66"/>
      <c r="J1366" s="66"/>
      <c r="K1366" s="67"/>
      <c r="L1366" s="51"/>
      <c r="M1366" s="34"/>
      <c r="N1366" s="34"/>
      <c r="O1366" s="34"/>
      <c r="P1366" s="34"/>
      <c r="Q1366" s="34"/>
      <c r="R1366" s="34"/>
      <c r="S1366" s="34"/>
      <c r="T1366" s="34"/>
      <c r="U1366" s="34"/>
      <c r="V1366" s="37"/>
      <c r="W1366" s="46">
        <f t="shared" si="542"/>
        <v>0</v>
      </c>
      <c r="Y1366"/>
      <c r="Z1366"/>
    </row>
    <row r="1367" spans="1:26" outlineLevel="1" x14ac:dyDescent="0.2">
      <c r="A1367" s="318"/>
      <c r="B1367" s="25"/>
      <c r="C1367" s="24"/>
      <c r="D1367" s="24"/>
      <c r="E1367" s="64"/>
      <c r="F1367" s="176" t="s">
        <v>206</v>
      </c>
      <c r="G1367" s="190">
        <f>G507</f>
        <v>0</v>
      </c>
      <c r="H1367" s="66"/>
      <c r="I1367" s="66"/>
      <c r="J1367" s="66"/>
      <c r="K1367" s="67"/>
      <c r="L1367" s="51"/>
      <c r="M1367" s="34"/>
      <c r="N1367" s="34"/>
      <c r="O1367" s="34"/>
      <c r="P1367" s="34"/>
      <c r="Q1367" s="34"/>
      <c r="R1367" s="34"/>
      <c r="S1367" s="34"/>
      <c r="T1367" s="34"/>
      <c r="U1367" s="34"/>
      <c r="V1367" s="37"/>
      <c r="W1367" s="46">
        <f t="shared" si="542"/>
        <v>0</v>
      </c>
      <c r="Y1367"/>
      <c r="Z1367"/>
    </row>
    <row r="1368" spans="1:26" x14ac:dyDescent="0.2">
      <c r="A1368" s="318"/>
      <c r="B1368" s="25"/>
      <c r="C1368" s="24"/>
      <c r="D1368" s="23" t="s">
        <v>145</v>
      </c>
      <c r="E1368" s="64"/>
      <c r="F1368" s="24"/>
      <c r="G1368" s="69">
        <f>SUBTOTAL(9,G1369)</f>
        <v>0</v>
      </c>
      <c r="H1368" s="66"/>
      <c r="I1368" s="66"/>
      <c r="J1368" s="66"/>
      <c r="K1368" s="67"/>
      <c r="L1368" s="51"/>
      <c r="M1368" s="34"/>
      <c r="N1368" s="34"/>
      <c r="O1368" s="34"/>
      <c r="P1368" s="34"/>
      <c r="Q1368" s="34"/>
      <c r="R1368" s="34"/>
      <c r="S1368" s="34"/>
      <c r="T1368" s="34"/>
      <c r="U1368" s="34"/>
      <c r="V1368" s="37"/>
      <c r="W1368" s="33">
        <f>SUBTOTAL(9,W1369)</f>
        <v>0</v>
      </c>
      <c r="Y1368"/>
      <c r="Z1368"/>
    </row>
    <row r="1369" spans="1:26" outlineLevel="1" x14ac:dyDescent="0.2">
      <c r="A1369" s="318"/>
      <c r="B1369" s="25"/>
      <c r="C1369" s="24"/>
      <c r="D1369" s="23"/>
      <c r="E1369" s="64"/>
      <c r="F1369" s="176" t="s">
        <v>145</v>
      </c>
      <c r="G1369" s="190">
        <f>G509</f>
        <v>0</v>
      </c>
      <c r="H1369" s="66"/>
      <c r="I1369" s="66"/>
      <c r="J1369" s="66"/>
      <c r="K1369" s="67"/>
      <c r="L1369" s="51"/>
      <c r="M1369" s="34"/>
      <c r="N1369" s="34"/>
      <c r="O1369" s="34"/>
      <c r="P1369" s="34"/>
      <c r="Q1369" s="34"/>
      <c r="R1369" s="34"/>
      <c r="S1369" s="34"/>
      <c r="T1369" s="34"/>
      <c r="U1369" s="34"/>
      <c r="V1369" s="37"/>
      <c r="W1369" s="46">
        <f t="shared" si="542"/>
        <v>0</v>
      </c>
      <c r="Y1369"/>
      <c r="Z1369"/>
    </row>
    <row r="1370" spans="1:26" s="72" customFormat="1" outlineLevel="1" x14ac:dyDescent="0.2">
      <c r="A1370" s="318"/>
      <c r="B1370" s="25"/>
      <c r="C1370" s="24"/>
      <c r="D1370" s="23"/>
      <c r="E1370" s="64"/>
      <c r="F1370" s="24"/>
      <c r="G1370" s="435"/>
      <c r="H1370" s="70"/>
      <c r="I1370" s="66"/>
      <c r="J1370" s="66"/>
      <c r="K1370" s="67"/>
      <c r="L1370" s="34"/>
      <c r="M1370" s="34"/>
      <c r="N1370" s="34"/>
      <c r="O1370" s="34"/>
      <c r="P1370" s="34"/>
      <c r="Q1370" s="34"/>
      <c r="R1370" s="34"/>
      <c r="S1370" s="34"/>
      <c r="T1370" s="34"/>
      <c r="U1370" s="34"/>
      <c r="V1370" s="34"/>
      <c r="W1370" s="33"/>
      <c r="Y1370"/>
      <c r="Z1370"/>
    </row>
    <row r="1371" spans="1:26" s="72" customFormat="1" outlineLevel="1" x14ac:dyDescent="0.2">
      <c r="A1371" s="318"/>
      <c r="B1371" s="25"/>
      <c r="C1371" s="23" t="s">
        <v>478</v>
      </c>
      <c r="D1371" s="23"/>
      <c r="E1371" s="64"/>
      <c r="F1371" s="24"/>
      <c r="G1371" s="435">
        <f>SUBTOTAL(9,G1372:G1374)</f>
        <v>0</v>
      </c>
      <c r="H1371" s="70">
        <f t="shared" ref="H1371:W1371" si="544">SUBTOTAL(9,H1372:H1374)</f>
        <v>0</v>
      </c>
      <c r="I1371" s="66">
        <f t="shared" si="544"/>
        <v>0</v>
      </c>
      <c r="J1371" s="66">
        <f t="shared" si="544"/>
        <v>0</v>
      </c>
      <c r="K1371" s="67">
        <f t="shared" si="544"/>
        <v>0</v>
      </c>
      <c r="L1371" s="34">
        <f t="shared" si="544"/>
        <v>0</v>
      </c>
      <c r="M1371" s="34">
        <f t="shared" si="544"/>
        <v>0</v>
      </c>
      <c r="N1371" s="34">
        <f t="shared" si="544"/>
        <v>0</v>
      </c>
      <c r="O1371" s="34">
        <f t="shared" si="544"/>
        <v>0</v>
      </c>
      <c r="P1371" s="34">
        <f t="shared" si="544"/>
        <v>0</v>
      </c>
      <c r="Q1371" s="34">
        <f t="shared" si="544"/>
        <v>0</v>
      </c>
      <c r="R1371" s="34">
        <f t="shared" si="544"/>
        <v>0</v>
      </c>
      <c r="S1371" s="34">
        <f t="shared" si="544"/>
        <v>0</v>
      </c>
      <c r="T1371" s="34">
        <f t="shared" si="544"/>
        <v>0</v>
      </c>
      <c r="U1371" s="34">
        <f t="shared" si="544"/>
        <v>0</v>
      </c>
      <c r="V1371" s="34">
        <f t="shared" si="544"/>
        <v>0</v>
      </c>
      <c r="W1371" s="33">
        <f t="shared" si="544"/>
        <v>0</v>
      </c>
      <c r="Y1371"/>
      <c r="Z1371"/>
    </row>
    <row r="1372" spans="1:26" s="72" customFormat="1" outlineLevel="1" x14ac:dyDescent="0.2">
      <c r="A1372" s="318"/>
      <c r="B1372" s="25"/>
      <c r="C1372" s="24"/>
      <c r="D1372" s="23"/>
      <c r="E1372" s="64"/>
      <c r="F1372" s="433" t="s">
        <v>474</v>
      </c>
      <c r="G1372" s="436">
        <f>G512</f>
        <v>0</v>
      </c>
      <c r="H1372" s="437">
        <f t="shared" ref="H1372:K1372" si="545">IF(H512="",0,H512*VLOOKUP($F1372,DRT,3,FALSE))</f>
        <v>0</v>
      </c>
      <c r="I1372" s="438">
        <f t="shared" si="545"/>
        <v>0</v>
      </c>
      <c r="J1372" s="438">
        <f t="shared" si="545"/>
        <v>0</v>
      </c>
      <c r="K1372" s="439">
        <f t="shared" si="545"/>
        <v>0</v>
      </c>
      <c r="L1372" s="440">
        <f t="shared" ref="L1372:M1374" si="546">IF(L512="",0,L512*VLOOKUP($F1372,DRT,4,FALSE))</f>
        <v>0</v>
      </c>
      <c r="M1372" s="441">
        <f t="shared" si="546"/>
        <v>0</v>
      </c>
      <c r="N1372" s="438">
        <f t="shared" ref="N1372:V1372" si="547">IF(N512="",0,N512*VLOOKUP($F1372,DRT,4,FALSE))</f>
        <v>0</v>
      </c>
      <c r="O1372" s="438">
        <f t="shared" si="547"/>
        <v>0</v>
      </c>
      <c r="P1372" s="438">
        <f t="shared" si="547"/>
        <v>0</v>
      </c>
      <c r="Q1372" s="438">
        <f t="shared" si="547"/>
        <v>0</v>
      </c>
      <c r="R1372" s="438">
        <f t="shared" si="547"/>
        <v>0</v>
      </c>
      <c r="S1372" s="438">
        <f t="shared" si="547"/>
        <v>0</v>
      </c>
      <c r="T1372" s="438">
        <f t="shared" si="547"/>
        <v>0</v>
      </c>
      <c r="U1372" s="438">
        <f t="shared" si="547"/>
        <v>0</v>
      </c>
      <c r="V1372" s="442">
        <f t="shared" si="547"/>
        <v>0</v>
      </c>
      <c r="W1372" s="436">
        <f t="shared" ref="W1372:W1374" si="548">G1372-SUM(H1372:V1372)</f>
        <v>0</v>
      </c>
      <c r="Y1372"/>
      <c r="Z1372"/>
    </row>
    <row r="1373" spans="1:26" s="72" customFormat="1" outlineLevel="1" x14ac:dyDescent="0.2">
      <c r="A1373" s="318"/>
      <c r="B1373" s="25"/>
      <c r="C1373" s="24"/>
      <c r="D1373" s="23"/>
      <c r="E1373" s="64"/>
      <c r="F1373" s="433" t="s">
        <v>475</v>
      </c>
      <c r="G1373" s="436">
        <f>G513</f>
        <v>0</v>
      </c>
      <c r="H1373" s="437">
        <f t="shared" ref="H1373:K1373" si="549">IF(H513="",0,H513*VLOOKUP($F1373,DRT,3,FALSE))</f>
        <v>0</v>
      </c>
      <c r="I1373" s="438">
        <f t="shared" si="549"/>
        <v>0</v>
      </c>
      <c r="J1373" s="438">
        <f t="shared" si="549"/>
        <v>0</v>
      </c>
      <c r="K1373" s="439">
        <f t="shared" si="549"/>
        <v>0</v>
      </c>
      <c r="L1373" s="440">
        <f t="shared" si="546"/>
        <v>0</v>
      </c>
      <c r="M1373" s="441">
        <f t="shared" si="546"/>
        <v>0</v>
      </c>
      <c r="N1373" s="438">
        <f t="shared" ref="N1373:V1373" si="550">IF(N513="",0,N513*VLOOKUP($F1373,DRT,4,FALSE))</f>
        <v>0</v>
      </c>
      <c r="O1373" s="438">
        <f t="shared" si="550"/>
        <v>0</v>
      </c>
      <c r="P1373" s="438">
        <f t="shared" si="550"/>
        <v>0</v>
      </c>
      <c r="Q1373" s="438">
        <f t="shared" si="550"/>
        <v>0</v>
      </c>
      <c r="R1373" s="438">
        <f t="shared" si="550"/>
        <v>0</v>
      </c>
      <c r="S1373" s="438">
        <f t="shared" si="550"/>
        <v>0</v>
      </c>
      <c r="T1373" s="438">
        <f t="shared" si="550"/>
        <v>0</v>
      </c>
      <c r="U1373" s="438">
        <f t="shared" si="550"/>
        <v>0</v>
      </c>
      <c r="V1373" s="442">
        <f t="shared" si="550"/>
        <v>0</v>
      </c>
      <c r="W1373" s="436">
        <f t="shared" si="548"/>
        <v>0</v>
      </c>
      <c r="Y1373"/>
      <c r="Z1373"/>
    </row>
    <row r="1374" spans="1:26" s="72" customFormat="1" outlineLevel="1" x14ac:dyDescent="0.2">
      <c r="A1374" s="318"/>
      <c r="B1374" s="25"/>
      <c r="C1374" s="24"/>
      <c r="D1374" s="23"/>
      <c r="E1374" s="64"/>
      <c r="F1374" s="433" t="s">
        <v>476</v>
      </c>
      <c r="G1374" s="436">
        <f>G514</f>
        <v>0</v>
      </c>
      <c r="H1374" s="437">
        <f t="shared" ref="H1374:K1374" si="551">IF(H514="",0,H514*VLOOKUP($F1374,DRT,3,FALSE))</f>
        <v>0</v>
      </c>
      <c r="I1374" s="438">
        <f t="shared" si="551"/>
        <v>0</v>
      </c>
      <c r="J1374" s="438">
        <f t="shared" si="551"/>
        <v>0</v>
      </c>
      <c r="K1374" s="439">
        <f t="shared" si="551"/>
        <v>0</v>
      </c>
      <c r="L1374" s="440">
        <f t="shared" si="546"/>
        <v>0</v>
      </c>
      <c r="M1374" s="441">
        <f t="shared" si="546"/>
        <v>0</v>
      </c>
      <c r="N1374" s="438">
        <f t="shared" ref="N1374:V1374" si="552">IF(N514="",0,N514*VLOOKUP($F1374,DRT,4,FALSE))</f>
        <v>0</v>
      </c>
      <c r="O1374" s="438">
        <f t="shared" si="552"/>
        <v>0</v>
      </c>
      <c r="P1374" s="438">
        <f t="shared" si="552"/>
        <v>0</v>
      </c>
      <c r="Q1374" s="438">
        <f t="shared" si="552"/>
        <v>0</v>
      </c>
      <c r="R1374" s="438">
        <f t="shared" si="552"/>
        <v>0</v>
      </c>
      <c r="S1374" s="438">
        <f t="shared" si="552"/>
        <v>0</v>
      </c>
      <c r="T1374" s="438">
        <f t="shared" si="552"/>
        <v>0</v>
      </c>
      <c r="U1374" s="438">
        <f t="shared" si="552"/>
        <v>0</v>
      </c>
      <c r="V1374" s="442">
        <f t="shared" si="552"/>
        <v>0</v>
      </c>
      <c r="W1374" s="436">
        <f t="shared" si="548"/>
        <v>0</v>
      </c>
      <c r="Y1374"/>
      <c r="Z1374"/>
    </row>
    <row r="1375" spans="1:26" x14ac:dyDescent="0.2">
      <c r="A1375" s="318"/>
      <c r="B1375" s="30"/>
      <c r="C1375" s="24"/>
      <c r="D1375" s="24"/>
      <c r="E1375" s="24"/>
      <c r="F1375" s="24"/>
      <c r="G1375" s="75"/>
      <c r="H1375" s="77"/>
      <c r="I1375" s="77"/>
      <c r="J1375" s="77"/>
      <c r="K1375" s="141"/>
      <c r="L1375" s="43"/>
      <c r="M1375" s="42"/>
      <c r="N1375" s="42"/>
      <c r="O1375" s="42"/>
      <c r="P1375" s="42"/>
      <c r="Q1375" s="42"/>
      <c r="R1375" s="42"/>
      <c r="S1375" s="42"/>
      <c r="T1375" s="42"/>
      <c r="U1375" s="42"/>
      <c r="V1375" s="44"/>
      <c r="W1375" s="49"/>
      <c r="Y1375"/>
      <c r="Z1375"/>
    </row>
    <row r="1376" spans="1:26" x14ac:dyDescent="0.2">
      <c r="A1376" s="318"/>
      <c r="B1376" s="31" t="s">
        <v>308</v>
      </c>
      <c r="C1376" s="230"/>
      <c r="D1376" s="230"/>
      <c r="E1376" s="230"/>
      <c r="F1376" s="230"/>
      <c r="G1376" s="231">
        <f t="shared" ref="G1376:W1376" si="553">SUBTOTAL(9,G1096:G1375)</f>
        <v>0</v>
      </c>
      <c r="H1376" s="232">
        <f t="shared" si="553"/>
        <v>0</v>
      </c>
      <c r="I1376" s="233">
        <f t="shared" si="553"/>
        <v>0</v>
      </c>
      <c r="J1376" s="233">
        <f t="shared" si="553"/>
        <v>0</v>
      </c>
      <c r="K1376" s="469">
        <f t="shared" si="553"/>
        <v>0</v>
      </c>
      <c r="L1376" s="235">
        <f t="shared" si="553"/>
        <v>0</v>
      </c>
      <c r="M1376" s="236">
        <f t="shared" si="553"/>
        <v>0</v>
      </c>
      <c r="N1376" s="236">
        <f t="shared" si="553"/>
        <v>0</v>
      </c>
      <c r="O1376" s="236">
        <f t="shared" si="553"/>
        <v>0</v>
      </c>
      <c r="P1376" s="236">
        <f t="shared" si="553"/>
        <v>0</v>
      </c>
      <c r="Q1376" s="236">
        <f t="shared" si="553"/>
        <v>0</v>
      </c>
      <c r="R1376" s="236">
        <f t="shared" si="553"/>
        <v>0</v>
      </c>
      <c r="S1376" s="236">
        <f t="shared" si="553"/>
        <v>0</v>
      </c>
      <c r="T1376" s="236">
        <f t="shared" si="553"/>
        <v>0</v>
      </c>
      <c r="U1376" s="236">
        <f t="shared" si="553"/>
        <v>0</v>
      </c>
      <c r="V1376" s="237">
        <f t="shared" si="553"/>
        <v>0</v>
      </c>
      <c r="W1376" s="231">
        <f t="shared" si="553"/>
        <v>0</v>
      </c>
      <c r="Y1376"/>
      <c r="Z1376"/>
    </row>
    <row r="1377" spans="1:26" x14ac:dyDescent="0.2">
      <c r="A1377" s="318"/>
      <c r="B1377" s="30"/>
      <c r="C1377" s="24"/>
      <c r="D1377" s="24"/>
      <c r="E1377" s="24"/>
      <c r="F1377" s="24"/>
      <c r="G1377" s="49"/>
      <c r="H1377" s="42"/>
      <c r="I1377" s="42"/>
      <c r="J1377" s="42"/>
      <c r="K1377" s="44"/>
      <c r="L1377" s="43"/>
      <c r="M1377" s="42"/>
      <c r="N1377" s="42"/>
      <c r="O1377" s="42"/>
      <c r="P1377" s="42"/>
      <c r="Q1377" s="42"/>
      <c r="R1377" s="42"/>
      <c r="S1377" s="42"/>
      <c r="T1377" s="42"/>
      <c r="U1377" s="42"/>
      <c r="V1377" s="44"/>
      <c r="W1377" s="49"/>
      <c r="Y1377"/>
      <c r="Z1377"/>
    </row>
    <row r="1378" spans="1:26" x14ac:dyDescent="0.2">
      <c r="A1378" s="318"/>
      <c r="B1378" s="31" t="s">
        <v>312</v>
      </c>
      <c r="C1378" s="78"/>
      <c r="D1378" s="78"/>
      <c r="E1378" s="78"/>
      <c r="F1378" s="78"/>
      <c r="G1378" s="188">
        <f>G518</f>
        <v>0</v>
      </c>
      <c r="H1378" s="77"/>
      <c r="I1378" s="77"/>
      <c r="J1378" s="77"/>
      <c r="K1378" s="141"/>
      <c r="L1378" s="43"/>
      <c r="M1378" s="42"/>
      <c r="N1378" s="42"/>
      <c r="O1378" s="42"/>
      <c r="P1378" s="42"/>
      <c r="Q1378" s="42"/>
      <c r="R1378" s="42"/>
      <c r="S1378" s="42"/>
      <c r="T1378" s="42"/>
      <c r="U1378" s="42"/>
      <c r="V1378" s="44"/>
      <c r="W1378" s="46">
        <f t="shared" si="542"/>
        <v>0</v>
      </c>
      <c r="Y1378"/>
      <c r="Z1378"/>
    </row>
    <row r="1379" spans="1:26" x14ac:dyDescent="0.2">
      <c r="A1379" s="318"/>
      <c r="B1379" s="25"/>
      <c r="C1379" s="24"/>
      <c r="D1379" s="24"/>
      <c r="E1379" s="24"/>
      <c r="F1379" s="24"/>
      <c r="G1379" s="75"/>
      <c r="H1379" s="77"/>
      <c r="I1379" s="77"/>
      <c r="J1379" s="77"/>
      <c r="K1379" s="141"/>
      <c r="L1379" s="43"/>
      <c r="M1379" s="42"/>
      <c r="N1379" s="42"/>
      <c r="O1379" s="42"/>
      <c r="P1379" s="42"/>
      <c r="Q1379" s="42"/>
      <c r="R1379" s="42"/>
      <c r="S1379" s="42"/>
      <c r="T1379" s="42"/>
      <c r="U1379" s="42"/>
      <c r="V1379" s="44"/>
      <c r="W1379" s="49"/>
      <c r="Y1379"/>
      <c r="Z1379"/>
    </row>
    <row r="1380" spans="1:26" s="150" customFormat="1" ht="16.5" thickBot="1" x14ac:dyDescent="0.25">
      <c r="A1380" s="319"/>
      <c r="B1380" s="79" t="s">
        <v>311</v>
      </c>
      <c r="C1380" s="204"/>
      <c r="D1380" s="204"/>
      <c r="E1380" s="204"/>
      <c r="F1380" s="204"/>
      <c r="G1380" s="205">
        <f>SUM(G1376:G1379)</f>
        <v>0</v>
      </c>
      <c r="H1380" s="206">
        <f>SUM(H1376:H1379)</f>
        <v>0</v>
      </c>
      <c r="I1380" s="207">
        <f t="shared" ref="I1380:W1380" si="554">SUM(I1376:I1379)</f>
        <v>0</v>
      </c>
      <c r="J1380" s="207">
        <f t="shared" si="554"/>
        <v>0</v>
      </c>
      <c r="K1380" s="468">
        <f t="shared" si="554"/>
        <v>0</v>
      </c>
      <c r="L1380" s="209">
        <f t="shared" si="554"/>
        <v>0</v>
      </c>
      <c r="M1380" s="210">
        <f t="shared" si="554"/>
        <v>0</v>
      </c>
      <c r="N1380" s="210">
        <f t="shared" si="554"/>
        <v>0</v>
      </c>
      <c r="O1380" s="210">
        <f t="shared" si="554"/>
        <v>0</v>
      </c>
      <c r="P1380" s="210">
        <f t="shared" si="554"/>
        <v>0</v>
      </c>
      <c r="Q1380" s="210">
        <f t="shared" si="554"/>
        <v>0</v>
      </c>
      <c r="R1380" s="210">
        <f t="shared" si="554"/>
        <v>0</v>
      </c>
      <c r="S1380" s="210">
        <f t="shared" si="554"/>
        <v>0</v>
      </c>
      <c r="T1380" s="210">
        <f t="shared" si="554"/>
        <v>0</v>
      </c>
      <c r="U1380" s="210">
        <f t="shared" si="554"/>
        <v>0</v>
      </c>
      <c r="V1380" s="211">
        <f t="shared" si="554"/>
        <v>0</v>
      </c>
      <c r="W1380" s="205">
        <f t="shared" si="554"/>
        <v>0</v>
      </c>
      <c r="Y1380"/>
      <c r="Z1380"/>
    </row>
    <row r="1381" spans="1:26" ht="13.5" thickBot="1" x14ac:dyDescent="0.25">
      <c r="A1381" s="322"/>
      <c r="C1381" s="1"/>
      <c r="D1381" s="1"/>
      <c r="E1381" s="1"/>
      <c r="F1381" s="1"/>
      <c r="G1381" s="128"/>
      <c r="H1381" s="128"/>
      <c r="I1381" s="128"/>
      <c r="J1381" s="128"/>
      <c r="K1381" s="128"/>
      <c r="L1381" s="128"/>
      <c r="M1381" s="128"/>
      <c r="N1381" s="128"/>
      <c r="O1381" s="128"/>
      <c r="P1381" s="128"/>
      <c r="Q1381" s="128"/>
      <c r="R1381" s="128"/>
      <c r="S1381" s="128"/>
      <c r="T1381" s="128"/>
      <c r="U1381" s="128"/>
      <c r="V1381" s="128"/>
      <c r="W1381" s="128"/>
      <c r="Y1381"/>
      <c r="Z1381"/>
    </row>
    <row r="1382" spans="1:26" s="129" customFormat="1" ht="15.75" x14ac:dyDescent="0.2">
      <c r="A1382" s="318"/>
      <c r="B1382" s="324" t="s">
        <v>416</v>
      </c>
      <c r="C1382" s="133"/>
      <c r="D1382" s="133"/>
      <c r="E1382" s="133"/>
      <c r="F1382" s="133"/>
      <c r="G1382" s="400"/>
      <c r="H1382" s="89"/>
      <c r="I1382" s="88"/>
      <c r="J1382" s="88"/>
      <c r="K1382" s="91"/>
      <c r="L1382" s="89"/>
      <c r="M1382" s="90"/>
      <c r="N1382" s="88"/>
      <c r="O1382" s="88"/>
      <c r="P1382" s="88"/>
      <c r="Q1382" s="88"/>
      <c r="R1382" s="88"/>
      <c r="S1382" s="88"/>
      <c r="T1382" s="88"/>
      <c r="U1382" s="88"/>
      <c r="V1382" s="88"/>
      <c r="W1382" s="428"/>
      <c r="Y1382"/>
      <c r="Z1382"/>
    </row>
    <row r="1383" spans="1:26" s="129" customFormat="1" ht="12.75" customHeight="1" x14ac:dyDescent="0.2">
      <c r="A1383" s="318"/>
      <c r="B1383" s="589" t="s">
        <v>435</v>
      </c>
      <c r="C1383" s="257"/>
      <c r="D1383" s="23"/>
      <c r="E1383" s="64"/>
      <c r="F1383" s="590"/>
      <c r="G1383" s="66"/>
      <c r="H1383" s="51"/>
      <c r="I1383" s="34"/>
      <c r="J1383" s="34"/>
      <c r="K1383" s="37"/>
      <c r="L1383" s="51"/>
      <c r="M1383" s="36"/>
      <c r="N1383" s="34"/>
      <c r="O1383" s="34"/>
      <c r="P1383" s="34"/>
      <c r="Q1383" s="34"/>
      <c r="R1383" s="34"/>
      <c r="S1383" s="34"/>
      <c r="T1383" s="34"/>
      <c r="U1383" s="34"/>
      <c r="V1383" s="34"/>
      <c r="W1383" s="33"/>
      <c r="Y1383"/>
      <c r="Z1383"/>
    </row>
    <row r="1384" spans="1:26" s="129" customFormat="1" ht="12.75" customHeight="1" x14ac:dyDescent="0.2">
      <c r="A1384" s="318"/>
      <c r="B1384" s="256"/>
      <c r="C1384" s="257"/>
      <c r="D1384" s="23" t="s">
        <v>436</v>
      </c>
      <c r="E1384" s="23"/>
      <c r="F1384" s="591"/>
      <c r="G1384" s="66">
        <f t="shared" ref="G1384:W1384" si="555">SUBTOTAL(9,G1385:G1392)</f>
        <v>0</v>
      </c>
      <c r="H1384" s="70">
        <f t="shared" si="555"/>
        <v>0</v>
      </c>
      <c r="I1384" s="66">
        <f t="shared" si="555"/>
        <v>0</v>
      </c>
      <c r="J1384" s="66">
        <f t="shared" si="555"/>
        <v>0</v>
      </c>
      <c r="K1384" s="67">
        <f t="shared" si="555"/>
        <v>0</v>
      </c>
      <c r="L1384" s="34">
        <f t="shared" si="555"/>
        <v>0</v>
      </c>
      <c r="M1384" s="34">
        <f t="shared" si="555"/>
        <v>0</v>
      </c>
      <c r="N1384" s="34">
        <f t="shared" si="555"/>
        <v>0</v>
      </c>
      <c r="O1384" s="34">
        <f t="shared" si="555"/>
        <v>0</v>
      </c>
      <c r="P1384" s="34">
        <f t="shared" si="555"/>
        <v>0</v>
      </c>
      <c r="Q1384" s="34">
        <f t="shared" si="555"/>
        <v>0</v>
      </c>
      <c r="R1384" s="34">
        <f t="shared" si="555"/>
        <v>0</v>
      </c>
      <c r="S1384" s="34">
        <f t="shared" si="555"/>
        <v>0</v>
      </c>
      <c r="T1384" s="34">
        <f t="shared" si="555"/>
        <v>0</v>
      </c>
      <c r="U1384" s="34">
        <f t="shared" si="555"/>
        <v>0</v>
      </c>
      <c r="V1384" s="34">
        <f t="shared" si="555"/>
        <v>0</v>
      </c>
      <c r="W1384" s="33">
        <f t="shared" si="555"/>
        <v>0</v>
      </c>
      <c r="Y1384"/>
      <c r="Z1384"/>
    </row>
    <row r="1385" spans="1:26" s="129" customFormat="1" ht="12.75" customHeight="1" x14ac:dyDescent="0.2">
      <c r="A1385" s="318"/>
      <c r="B1385" s="256"/>
      <c r="C1385" s="257"/>
      <c r="D1385" s="257"/>
      <c r="E1385" s="257"/>
      <c r="F1385" s="433" t="s">
        <v>437</v>
      </c>
      <c r="G1385" s="190">
        <f t="shared" ref="G1385:G1392" si="556">G525</f>
        <v>0</v>
      </c>
      <c r="H1385" s="191">
        <f t="shared" ref="H1385:V1385" si="557">H525*VLOOKUP($F1385,DCT,2,FALSE)</f>
        <v>0</v>
      </c>
      <c r="I1385" s="179">
        <f t="shared" si="557"/>
        <v>0</v>
      </c>
      <c r="J1385" s="179">
        <f t="shared" si="557"/>
        <v>0</v>
      </c>
      <c r="K1385" s="197">
        <f t="shared" si="557"/>
        <v>0</v>
      </c>
      <c r="L1385" s="181">
        <f t="shared" si="557"/>
        <v>0</v>
      </c>
      <c r="M1385" s="192">
        <f t="shared" si="557"/>
        <v>0</v>
      </c>
      <c r="N1385" s="182">
        <f t="shared" si="557"/>
        <v>0</v>
      </c>
      <c r="O1385" s="182">
        <f t="shared" si="557"/>
        <v>0</v>
      </c>
      <c r="P1385" s="182">
        <f t="shared" si="557"/>
        <v>0</v>
      </c>
      <c r="Q1385" s="182">
        <f t="shared" si="557"/>
        <v>0</v>
      </c>
      <c r="R1385" s="182">
        <f t="shared" si="557"/>
        <v>0</v>
      </c>
      <c r="S1385" s="182">
        <f t="shared" si="557"/>
        <v>0</v>
      </c>
      <c r="T1385" s="182">
        <f t="shared" si="557"/>
        <v>0</v>
      </c>
      <c r="U1385" s="182">
        <f t="shared" si="557"/>
        <v>0</v>
      </c>
      <c r="V1385" s="195">
        <f t="shared" si="557"/>
        <v>0</v>
      </c>
      <c r="W1385" s="46">
        <f>G1385-SUM(H1385:V1385)</f>
        <v>0</v>
      </c>
      <c r="X1385" s="72"/>
      <c r="Y1385"/>
      <c r="Z1385"/>
    </row>
    <row r="1386" spans="1:26" s="129" customFormat="1" ht="12.75" customHeight="1" x14ac:dyDescent="0.2">
      <c r="A1386" s="318"/>
      <c r="B1386" s="256"/>
      <c r="C1386" s="257"/>
      <c r="D1386" s="257"/>
      <c r="E1386" s="257"/>
      <c r="F1386" s="433" t="s">
        <v>438</v>
      </c>
      <c r="G1386" s="190">
        <f t="shared" si="556"/>
        <v>0</v>
      </c>
      <c r="H1386" s="34"/>
      <c r="I1386" s="411"/>
      <c r="J1386" s="411"/>
      <c r="K1386" s="470"/>
      <c r="L1386" s="418"/>
      <c r="M1386" s="411"/>
      <c r="N1386" s="411"/>
      <c r="O1386" s="411"/>
      <c r="P1386" s="411"/>
      <c r="Q1386" s="411"/>
      <c r="R1386" s="411"/>
      <c r="S1386" s="411"/>
      <c r="T1386" s="411"/>
      <c r="U1386" s="411"/>
      <c r="V1386" s="411"/>
      <c r="W1386" s="33"/>
      <c r="X1386" s="72"/>
      <c r="Y1386"/>
      <c r="Z1386"/>
    </row>
    <row r="1387" spans="1:26" s="129" customFormat="1" ht="12.75" customHeight="1" x14ac:dyDescent="0.2">
      <c r="A1387" s="318"/>
      <c r="B1387" s="256"/>
      <c r="C1387" s="257"/>
      <c r="D1387" s="257"/>
      <c r="E1387" s="257"/>
      <c r="F1387" s="433" t="s">
        <v>439</v>
      </c>
      <c r="G1387" s="190">
        <f t="shared" si="556"/>
        <v>0</v>
      </c>
      <c r="H1387" s="191">
        <f t="shared" ref="H1387:V1387" si="558">H527*VLOOKUP($F1387,DCT,2,FALSE)</f>
        <v>0</v>
      </c>
      <c r="I1387" s="179">
        <f t="shared" si="558"/>
        <v>0</v>
      </c>
      <c r="J1387" s="179">
        <f t="shared" si="558"/>
        <v>0</v>
      </c>
      <c r="K1387" s="197">
        <f t="shared" si="558"/>
        <v>0</v>
      </c>
      <c r="L1387" s="181">
        <f t="shared" si="558"/>
        <v>0</v>
      </c>
      <c r="M1387" s="192">
        <f t="shared" si="558"/>
        <v>0</v>
      </c>
      <c r="N1387" s="182">
        <f t="shared" si="558"/>
        <v>0</v>
      </c>
      <c r="O1387" s="182">
        <f t="shared" si="558"/>
        <v>0</v>
      </c>
      <c r="P1387" s="182">
        <f t="shared" si="558"/>
        <v>0</v>
      </c>
      <c r="Q1387" s="182">
        <f t="shared" si="558"/>
        <v>0</v>
      </c>
      <c r="R1387" s="182">
        <f t="shared" si="558"/>
        <v>0</v>
      </c>
      <c r="S1387" s="182">
        <f t="shared" si="558"/>
        <v>0</v>
      </c>
      <c r="T1387" s="182">
        <f t="shared" si="558"/>
        <v>0</v>
      </c>
      <c r="U1387" s="182">
        <f t="shared" si="558"/>
        <v>0</v>
      </c>
      <c r="V1387" s="195">
        <f t="shared" si="558"/>
        <v>0</v>
      </c>
      <c r="W1387" s="46">
        <f>G1387-SUM(H1387:V1387)</f>
        <v>0</v>
      </c>
      <c r="X1387" s="72"/>
      <c r="Y1387"/>
      <c r="Z1387"/>
    </row>
    <row r="1388" spans="1:26" s="129" customFormat="1" ht="12.75" customHeight="1" x14ac:dyDescent="0.2">
      <c r="A1388" s="318"/>
      <c r="B1388" s="256"/>
      <c r="C1388" s="257"/>
      <c r="D1388" s="257"/>
      <c r="E1388" s="257"/>
      <c r="F1388" s="433" t="s">
        <v>440</v>
      </c>
      <c r="G1388" s="190">
        <f t="shared" si="556"/>
        <v>0</v>
      </c>
      <c r="H1388" s="34"/>
      <c r="I1388" s="411"/>
      <c r="J1388" s="411"/>
      <c r="K1388" s="470"/>
      <c r="L1388" s="418"/>
      <c r="M1388" s="411"/>
      <c r="N1388" s="411"/>
      <c r="O1388" s="411"/>
      <c r="P1388" s="411"/>
      <c r="Q1388" s="411"/>
      <c r="R1388" s="411"/>
      <c r="S1388" s="411"/>
      <c r="T1388" s="411"/>
      <c r="U1388" s="411"/>
      <c r="V1388" s="411"/>
      <c r="W1388" s="33"/>
      <c r="X1388" s="72"/>
      <c r="Y1388"/>
      <c r="Z1388"/>
    </row>
    <row r="1389" spans="1:26" s="129" customFormat="1" ht="12.75" customHeight="1" x14ac:dyDescent="0.2">
      <c r="A1389" s="318"/>
      <c r="B1389" s="256"/>
      <c r="C1389" s="257"/>
      <c r="D1389" s="257"/>
      <c r="E1389" s="257"/>
      <c r="F1389" s="433" t="s">
        <v>441</v>
      </c>
      <c r="G1389" s="190">
        <f t="shared" si="556"/>
        <v>0</v>
      </c>
      <c r="H1389" s="191">
        <f t="shared" ref="H1389:V1389" si="559">H529*VLOOKUP($F1389,DCT,2,FALSE)</f>
        <v>0</v>
      </c>
      <c r="I1389" s="179">
        <f t="shared" si="559"/>
        <v>0</v>
      </c>
      <c r="J1389" s="179">
        <f t="shared" si="559"/>
        <v>0</v>
      </c>
      <c r="K1389" s="197">
        <f t="shared" si="559"/>
        <v>0</v>
      </c>
      <c r="L1389" s="181">
        <f t="shared" si="559"/>
        <v>0</v>
      </c>
      <c r="M1389" s="192">
        <f t="shared" si="559"/>
        <v>0</v>
      </c>
      <c r="N1389" s="182">
        <f t="shared" si="559"/>
        <v>0</v>
      </c>
      <c r="O1389" s="182">
        <f t="shared" si="559"/>
        <v>0</v>
      </c>
      <c r="P1389" s="182">
        <f t="shared" si="559"/>
        <v>0</v>
      </c>
      <c r="Q1389" s="182">
        <f t="shared" si="559"/>
        <v>0</v>
      </c>
      <c r="R1389" s="182">
        <f t="shared" si="559"/>
        <v>0</v>
      </c>
      <c r="S1389" s="182">
        <f t="shared" si="559"/>
        <v>0</v>
      </c>
      <c r="T1389" s="182">
        <f t="shared" si="559"/>
        <v>0</v>
      </c>
      <c r="U1389" s="182">
        <f t="shared" si="559"/>
        <v>0</v>
      </c>
      <c r="V1389" s="195">
        <f t="shared" si="559"/>
        <v>0</v>
      </c>
      <c r="W1389" s="46">
        <f>G1389-SUM(H1389:V1389)</f>
        <v>0</v>
      </c>
      <c r="X1389" s="72"/>
      <c r="Y1389"/>
      <c r="Z1389"/>
    </row>
    <row r="1390" spans="1:26" s="129" customFormat="1" ht="12.75" customHeight="1" x14ac:dyDescent="0.2">
      <c r="A1390" s="318"/>
      <c r="B1390" s="256"/>
      <c r="C1390" s="257"/>
      <c r="D1390" s="257"/>
      <c r="E1390" s="257"/>
      <c r="F1390" s="433" t="s">
        <v>442</v>
      </c>
      <c r="G1390" s="190">
        <f t="shared" si="556"/>
        <v>0</v>
      </c>
      <c r="H1390" s="191">
        <f t="shared" ref="H1390:V1390" si="560">H530*VLOOKUP($F1390,DCT,2,FALSE)</f>
        <v>0</v>
      </c>
      <c r="I1390" s="179">
        <f t="shared" si="560"/>
        <v>0</v>
      </c>
      <c r="J1390" s="179">
        <f t="shared" si="560"/>
        <v>0</v>
      </c>
      <c r="K1390" s="197">
        <f t="shared" si="560"/>
        <v>0</v>
      </c>
      <c r="L1390" s="181">
        <f t="shared" si="560"/>
        <v>0</v>
      </c>
      <c r="M1390" s="192">
        <f t="shared" si="560"/>
        <v>0</v>
      </c>
      <c r="N1390" s="182">
        <f t="shared" si="560"/>
        <v>0</v>
      </c>
      <c r="O1390" s="182">
        <f t="shared" si="560"/>
        <v>0</v>
      </c>
      <c r="P1390" s="182">
        <f t="shared" si="560"/>
        <v>0</v>
      </c>
      <c r="Q1390" s="182">
        <f t="shared" si="560"/>
        <v>0</v>
      </c>
      <c r="R1390" s="182">
        <f t="shared" si="560"/>
        <v>0</v>
      </c>
      <c r="S1390" s="182">
        <f t="shared" si="560"/>
        <v>0</v>
      </c>
      <c r="T1390" s="182">
        <f t="shared" si="560"/>
        <v>0</v>
      </c>
      <c r="U1390" s="182">
        <f t="shared" si="560"/>
        <v>0</v>
      </c>
      <c r="V1390" s="195">
        <f t="shared" si="560"/>
        <v>0</v>
      </c>
      <c r="W1390" s="46">
        <f>G1390-SUM(H1390:V1390)</f>
        <v>0</v>
      </c>
      <c r="X1390" s="72"/>
      <c r="Y1390"/>
      <c r="Z1390"/>
    </row>
    <row r="1391" spans="1:26" s="129" customFormat="1" ht="12.75" customHeight="1" x14ac:dyDescent="0.2">
      <c r="A1391" s="318"/>
      <c r="B1391" s="256"/>
      <c r="C1391" s="257"/>
      <c r="D1391" s="257"/>
      <c r="E1391" s="257"/>
      <c r="F1391" s="433" t="s">
        <v>443</v>
      </c>
      <c r="G1391" s="190">
        <f t="shared" si="556"/>
        <v>0</v>
      </c>
      <c r="H1391" s="191">
        <f t="shared" ref="H1391:V1391" si="561">H531*VLOOKUP($F1391,DCT,2,FALSE)</f>
        <v>0</v>
      </c>
      <c r="I1391" s="179">
        <f t="shared" si="561"/>
        <v>0</v>
      </c>
      <c r="J1391" s="179">
        <f t="shared" si="561"/>
        <v>0</v>
      </c>
      <c r="K1391" s="197">
        <f t="shared" si="561"/>
        <v>0</v>
      </c>
      <c r="L1391" s="181">
        <f t="shared" si="561"/>
        <v>0</v>
      </c>
      <c r="M1391" s="192">
        <f t="shared" si="561"/>
        <v>0</v>
      </c>
      <c r="N1391" s="182">
        <f t="shared" si="561"/>
        <v>0</v>
      </c>
      <c r="O1391" s="182">
        <f t="shared" si="561"/>
        <v>0</v>
      </c>
      <c r="P1391" s="182">
        <f t="shared" si="561"/>
        <v>0</v>
      </c>
      <c r="Q1391" s="182">
        <f t="shared" si="561"/>
        <v>0</v>
      </c>
      <c r="R1391" s="182">
        <f t="shared" si="561"/>
        <v>0</v>
      </c>
      <c r="S1391" s="182">
        <f t="shared" si="561"/>
        <v>0</v>
      </c>
      <c r="T1391" s="182">
        <f t="shared" si="561"/>
        <v>0</v>
      </c>
      <c r="U1391" s="182">
        <f t="shared" si="561"/>
        <v>0</v>
      </c>
      <c r="V1391" s="195">
        <f t="shared" si="561"/>
        <v>0</v>
      </c>
      <c r="W1391" s="46">
        <f>G1391-SUM(H1391:V1391)</f>
        <v>0</v>
      </c>
      <c r="X1391" s="72"/>
      <c r="Y1391"/>
      <c r="Z1391"/>
    </row>
    <row r="1392" spans="1:26" s="129" customFormat="1" ht="12.75" customHeight="1" x14ac:dyDescent="0.2">
      <c r="A1392" s="318"/>
      <c r="B1392" s="256"/>
      <c r="C1392" s="257"/>
      <c r="D1392" s="257"/>
      <c r="E1392" s="257"/>
      <c r="F1392" s="433" t="s">
        <v>444</v>
      </c>
      <c r="G1392" s="190">
        <f t="shared" si="556"/>
        <v>0</v>
      </c>
      <c r="H1392" s="191">
        <f t="shared" ref="H1392:V1392" si="562">H532*VLOOKUP($F1392,DCT,2,FALSE)</f>
        <v>0</v>
      </c>
      <c r="I1392" s="179">
        <f t="shared" si="562"/>
        <v>0</v>
      </c>
      <c r="J1392" s="179">
        <f t="shared" si="562"/>
        <v>0</v>
      </c>
      <c r="K1392" s="197">
        <f t="shared" si="562"/>
        <v>0</v>
      </c>
      <c r="L1392" s="181">
        <f t="shared" si="562"/>
        <v>0</v>
      </c>
      <c r="M1392" s="192">
        <f t="shared" si="562"/>
        <v>0</v>
      </c>
      <c r="N1392" s="182">
        <f t="shared" si="562"/>
        <v>0</v>
      </c>
      <c r="O1392" s="182">
        <f t="shared" si="562"/>
        <v>0</v>
      </c>
      <c r="P1392" s="182">
        <f t="shared" si="562"/>
        <v>0</v>
      </c>
      <c r="Q1392" s="182">
        <f t="shared" si="562"/>
        <v>0</v>
      </c>
      <c r="R1392" s="182">
        <f t="shared" si="562"/>
        <v>0</v>
      </c>
      <c r="S1392" s="182">
        <f t="shared" si="562"/>
        <v>0</v>
      </c>
      <c r="T1392" s="182">
        <f t="shared" si="562"/>
        <v>0</v>
      </c>
      <c r="U1392" s="182">
        <f t="shared" si="562"/>
        <v>0</v>
      </c>
      <c r="V1392" s="195">
        <f t="shared" si="562"/>
        <v>0</v>
      </c>
      <c r="W1392" s="46">
        <f>G1392-SUM(H1392:V1392)</f>
        <v>0</v>
      </c>
      <c r="X1392" s="72"/>
      <c r="Y1392"/>
      <c r="Z1392"/>
    </row>
    <row r="1393" spans="1:26" s="129" customFormat="1" ht="12.75" customHeight="1" x14ac:dyDescent="0.2">
      <c r="A1393" s="318"/>
      <c r="B1393" s="256"/>
      <c r="C1393" s="257"/>
      <c r="D1393" s="23" t="s">
        <v>445</v>
      </c>
      <c r="E1393" s="23"/>
      <c r="F1393" s="591"/>
      <c r="G1393" s="69">
        <f t="shared" ref="G1393:W1393" si="563">SUBTOTAL(9,G1394:G1401)</f>
        <v>0</v>
      </c>
      <c r="H1393" s="34">
        <f t="shared" si="563"/>
        <v>0</v>
      </c>
      <c r="I1393" s="66">
        <f t="shared" si="563"/>
        <v>0</v>
      </c>
      <c r="J1393" s="66">
        <f t="shared" si="563"/>
        <v>0</v>
      </c>
      <c r="K1393" s="67">
        <f t="shared" si="563"/>
        <v>0</v>
      </c>
      <c r="L1393" s="34">
        <f t="shared" si="563"/>
        <v>0</v>
      </c>
      <c r="M1393" s="34">
        <f t="shared" si="563"/>
        <v>0</v>
      </c>
      <c r="N1393" s="34">
        <f t="shared" si="563"/>
        <v>0</v>
      </c>
      <c r="O1393" s="34">
        <f t="shared" si="563"/>
        <v>0</v>
      </c>
      <c r="P1393" s="34">
        <f t="shared" si="563"/>
        <v>0</v>
      </c>
      <c r="Q1393" s="34">
        <f t="shared" si="563"/>
        <v>0</v>
      </c>
      <c r="R1393" s="34">
        <f t="shared" si="563"/>
        <v>0</v>
      </c>
      <c r="S1393" s="34">
        <f t="shared" si="563"/>
        <v>0</v>
      </c>
      <c r="T1393" s="34">
        <f t="shared" si="563"/>
        <v>0</v>
      </c>
      <c r="U1393" s="34">
        <f t="shared" si="563"/>
        <v>0</v>
      </c>
      <c r="V1393" s="34">
        <f t="shared" si="563"/>
        <v>0</v>
      </c>
      <c r="W1393" s="33">
        <f t="shared" si="563"/>
        <v>0</v>
      </c>
      <c r="Y1393"/>
      <c r="Z1393"/>
    </row>
    <row r="1394" spans="1:26" s="129" customFormat="1" ht="12.75" customHeight="1" x14ac:dyDescent="0.2">
      <c r="A1394" s="318"/>
      <c r="B1394" s="256"/>
      <c r="C1394" s="257"/>
      <c r="D1394" s="257"/>
      <c r="E1394" s="257"/>
      <c r="F1394" s="626" t="s">
        <v>582</v>
      </c>
      <c r="G1394" s="190">
        <f t="shared" ref="G1394:G1401" si="564">G534</f>
        <v>0</v>
      </c>
      <c r="H1394" s="191">
        <f t="shared" ref="H1394:V1394" si="565">H534*VLOOKUP($F1394,DCT,2,FALSE)</f>
        <v>0</v>
      </c>
      <c r="I1394" s="179">
        <f t="shared" si="565"/>
        <v>0</v>
      </c>
      <c r="J1394" s="179">
        <f t="shared" si="565"/>
        <v>0</v>
      </c>
      <c r="K1394" s="197">
        <f t="shared" si="565"/>
        <v>0</v>
      </c>
      <c r="L1394" s="181">
        <f t="shared" si="565"/>
        <v>0</v>
      </c>
      <c r="M1394" s="192">
        <f t="shared" si="565"/>
        <v>0</v>
      </c>
      <c r="N1394" s="182">
        <f t="shared" si="565"/>
        <v>0</v>
      </c>
      <c r="O1394" s="182">
        <f t="shared" si="565"/>
        <v>0</v>
      </c>
      <c r="P1394" s="182">
        <f t="shared" si="565"/>
        <v>0</v>
      </c>
      <c r="Q1394" s="182">
        <f t="shared" si="565"/>
        <v>0</v>
      </c>
      <c r="R1394" s="182">
        <f t="shared" si="565"/>
        <v>0</v>
      </c>
      <c r="S1394" s="182">
        <f t="shared" si="565"/>
        <v>0</v>
      </c>
      <c r="T1394" s="182">
        <f t="shared" si="565"/>
        <v>0</v>
      </c>
      <c r="U1394" s="182">
        <f t="shared" si="565"/>
        <v>0</v>
      </c>
      <c r="V1394" s="195">
        <f t="shared" si="565"/>
        <v>0</v>
      </c>
      <c r="W1394" s="46">
        <f t="shared" ref="W1394:W1401" si="566">G1394-SUM(H1394:V1394)</f>
        <v>0</v>
      </c>
      <c r="X1394" s="72"/>
      <c r="Y1394"/>
      <c r="Z1394"/>
    </row>
    <row r="1395" spans="1:26" s="129" customFormat="1" ht="12.75" customHeight="1" x14ac:dyDescent="0.2">
      <c r="A1395" s="318"/>
      <c r="B1395" s="256"/>
      <c r="C1395" s="257"/>
      <c r="D1395" s="257"/>
      <c r="E1395" s="257"/>
      <c r="F1395" s="627" t="s">
        <v>543</v>
      </c>
      <c r="G1395" s="190">
        <f t="shared" si="564"/>
        <v>0</v>
      </c>
      <c r="H1395" s="191">
        <f t="shared" ref="H1395:V1395" si="567">H535*VLOOKUP($F1395,DCT,2,FALSE)</f>
        <v>0</v>
      </c>
      <c r="I1395" s="179">
        <f t="shared" si="567"/>
        <v>0</v>
      </c>
      <c r="J1395" s="179">
        <f t="shared" si="567"/>
        <v>0</v>
      </c>
      <c r="K1395" s="197">
        <f t="shared" si="567"/>
        <v>0</v>
      </c>
      <c r="L1395" s="181">
        <f t="shared" si="567"/>
        <v>0</v>
      </c>
      <c r="M1395" s="192">
        <f t="shared" si="567"/>
        <v>0</v>
      </c>
      <c r="N1395" s="182">
        <f t="shared" si="567"/>
        <v>0</v>
      </c>
      <c r="O1395" s="182">
        <f t="shared" si="567"/>
        <v>0</v>
      </c>
      <c r="P1395" s="182">
        <f t="shared" si="567"/>
        <v>0</v>
      </c>
      <c r="Q1395" s="182">
        <f t="shared" si="567"/>
        <v>0</v>
      </c>
      <c r="R1395" s="182">
        <f t="shared" si="567"/>
        <v>0</v>
      </c>
      <c r="S1395" s="182">
        <f t="shared" si="567"/>
        <v>0</v>
      </c>
      <c r="T1395" s="182">
        <f t="shared" si="567"/>
        <v>0</v>
      </c>
      <c r="U1395" s="182">
        <f t="shared" si="567"/>
        <v>0</v>
      </c>
      <c r="V1395" s="195">
        <f t="shared" si="567"/>
        <v>0</v>
      </c>
      <c r="W1395" s="46">
        <f t="shared" si="566"/>
        <v>0</v>
      </c>
      <c r="X1395" s="72"/>
      <c r="Y1395"/>
      <c r="Z1395"/>
    </row>
    <row r="1396" spans="1:26" s="129" customFormat="1" ht="12.75" customHeight="1" x14ac:dyDescent="0.2">
      <c r="A1396" s="318"/>
      <c r="B1396" s="256"/>
      <c r="C1396" s="257"/>
      <c r="D1396" s="257"/>
      <c r="E1396" s="257"/>
      <c r="F1396" s="626" t="s">
        <v>583</v>
      </c>
      <c r="G1396" s="190">
        <f t="shared" si="564"/>
        <v>0</v>
      </c>
      <c r="H1396" s="191">
        <f t="shared" ref="H1396:V1396" si="568">H536*VLOOKUP($F1396,DCT,2,FALSE)</f>
        <v>0</v>
      </c>
      <c r="I1396" s="179">
        <f t="shared" si="568"/>
        <v>0</v>
      </c>
      <c r="J1396" s="179">
        <f t="shared" si="568"/>
        <v>0</v>
      </c>
      <c r="K1396" s="197">
        <f t="shared" si="568"/>
        <v>0</v>
      </c>
      <c r="L1396" s="181">
        <f t="shared" si="568"/>
        <v>0</v>
      </c>
      <c r="M1396" s="192">
        <f t="shared" si="568"/>
        <v>0</v>
      </c>
      <c r="N1396" s="182">
        <f t="shared" si="568"/>
        <v>0</v>
      </c>
      <c r="O1396" s="182">
        <f t="shared" si="568"/>
        <v>0</v>
      </c>
      <c r="P1396" s="182">
        <f t="shared" si="568"/>
        <v>0</v>
      </c>
      <c r="Q1396" s="182">
        <f t="shared" si="568"/>
        <v>0</v>
      </c>
      <c r="R1396" s="182">
        <f t="shared" si="568"/>
        <v>0</v>
      </c>
      <c r="S1396" s="182">
        <f t="shared" si="568"/>
        <v>0</v>
      </c>
      <c r="T1396" s="182">
        <f t="shared" si="568"/>
        <v>0</v>
      </c>
      <c r="U1396" s="182">
        <f t="shared" si="568"/>
        <v>0</v>
      </c>
      <c r="V1396" s="195">
        <f t="shared" si="568"/>
        <v>0</v>
      </c>
      <c r="W1396" s="46">
        <f t="shared" si="566"/>
        <v>0</v>
      </c>
      <c r="X1396" s="72"/>
      <c r="Y1396"/>
      <c r="Z1396"/>
    </row>
    <row r="1397" spans="1:26" s="129" customFormat="1" ht="12.75" customHeight="1" x14ac:dyDescent="0.2">
      <c r="A1397" s="318"/>
      <c r="B1397" s="256"/>
      <c r="C1397" s="257"/>
      <c r="D1397" s="257"/>
      <c r="E1397" s="257"/>
      <c r="F1397" s="628" t="s">
        <v>544</v>
      </c>
      <c r="G1397" s="190">
        <f t="shared" si="564"/>
        <v>0</v>
      </c>
      <c r="H1397" s="191">
        <f t="shared" ref="H1397:V1397" si="569">H537*VLOOKUP($F1397,DCT,2,FALSE)</f>
        <v>0</v>
      </c>
      <c r="I1397" s="179">
        <f t="shared" si="569"/>
        <v>0</v>
      </c>
      <c r="J1397" s="179">
        <f t="shared" si="569"/>
        <v>0</v>
      </c>
      <c r="K1397" s="197">
        <f t="shared" si="569"/>
        <v>0</v>
      </c>
      <c r="L1397" s="181">
        <f t="shared" si="569"/>
        <v>0</v>
      </c>
      <c r="M1397" s="192">
        <f t="shared" si="569"/>
        <v>0</v>
      </c>
      <c r="N1397" s="182">
        <f t="shared" si="569"/>
        <v>0</v>
      </c>
      <c r="O1397" s="182">
        <f t="shared" si="569"/>
        <v>0</v>
      </c>
      <c r="P1397" s="182">
        <f t="shared" si="569"/>
        <v>0</v>
      </c>
      <c r="Q1397" s="182">
        <f t="shared" si="569"/>
        <v>0</v>
      </c>
      <c r="R1397" s="182">
        <f t="shared" si="569"/>
        <v>0</v>
      </c>
      <c r="S1397" s="182">
        <f t="shared" si="569"/>
        <v>0</v>
      </c>
      <c r="T1397" s="182">
        <f t="shared" si="569"/>
        <v>0</v>
      </c>
      <c r="U1397" s="182">
        <f t="shared" si="569"/>
        <v>0</v>
      </c>
      <c r="V1397" s="195">
        <f t="shared" si="569"/>
        <v>0</v>
      </c>
      <c r="W1397" s="46">
        <f t="shared" si="566"/>
        <v>0</v>
      </c>
      <c r="X1397" s="72"/>
      <c r="Y1397"/>
      <c r="Z1397"/>
    </row>
    <row r="1398" spans="1:26" s="129" customFormat="1" ht="12.75" customHeight="1" x14ac:dyDescent="0.2">
      <c r="A1398" s="318"/>
      <c r="B1398" s="256"/>
      <c r="C1398" s="257"/>
      <c r="D1398" s="257"/>
      <c r="E1398" s="257"/>
      <c r="F1398" s="629" t="s">
        <v>545</v>
      </c>
      <c r="G1398" s="190">
        <f t="shared" si="564"/>
        <v>0</v>
      </c>
      <c r="H1398" s="191">
        <f t="shared" ref="H1398:V1398" si="570">H538*VLOOKUP($F1398,DCT,2,FALSE)</f>
        <v>0</v>
      </c>
      <c r="I1398" s="179">
        <f t="shared" si="570"/>
        <v>0</v>
      </c>
      <c r="J1398" s="179">
        <f t="shared" si="570"/>
        <v>0</v>
      </c>
      <c r="K1398" s="197">
        <f t="shared" si="570"/>
        <v>0</v>
      </c>
      <c r="L1398" s="181">
        <f t="shared" si="570"/>
        <v>0</v>
      </c>
      <c r="M1398" s="192">
        <f t="shared" si="570"/>
        <v>0</v>
      </c>
      <c r="N1398" s="182">
        <f t="shared" si="570"/>
        <v>0</v>
      </c>
      <c r="O1398" s="182">
        <f t="shared" si="570"/>
        <v>0</v>
      </c>
      <c r="P1398" s="182">
        <f t="shared" si="570"/>
        <v>0</v>
      </c>
      <c r="Q1398" s="182">
        <f t="shared" si="570"/>
        <v>0</v>
      </c>
      <c r="R1398" s="182">
        <f t="shared" si="570"/>
        <v>0</v>
      </c>
      <c r="S1398" s="182">
        <f t="shared" si="570"/>
        <v>0</v>
      </c>
      <c r="T1398" s="182">
        <f t="shared" si="570"/>
        <v>0</v>
      </c>
      <c r="U1398" s="182">
        <f t="shared" si="570"/>
        <v>0</v>
      </c>
      <c r="V1398" s="195">
        <f t="shared" si="570"/>
        <v>0</v>
      </c>
      <c r="W1398" s="46">
        <f t="shared" si="566"/>
        <v>0</v>
      </c>
      <c r="X1398" s="72"/>
      <c r="Y1398"/>
      <c r="Z1398"/>
    </row>
    <row r="1399" spans="1:26" s="129" customFormat="1" ht="12.75" customHeight="1" x14ac:dyDescent="0.2">
      <c r="A1399" s="318"/>
      <c r="B1399" s="256"/>
      <c r="C1399" s="257"/>
      <c r="D1399" s="257"/>
      <c r="E1399" s="257"/>
      <c r="F1399" s="629" t="s">
        <v>546</v>
      </c>
      <c r="G1399" s="190">
        <f t="shared" si="564"/>
        <v>0</v>
      </c>
      <c r="H1399" s="191">
        <f t="shared" ref="H1399:V1399" si="571">H539*VLOOKUP($F1399,DCT,2,FALSE)</f>
        <v>0</v>
      </c>
      <c r="I1399" s="179">
        <f t="shared" si="571"/>
        <v>0</v>
      </c>
      <c r="J1399" s="179">
        <f t="shared" si="571"/>
        <v>0</v>
      </c>
      <c r="K1399" s="197">
        <f t="shared" si="571"/>
        <v>0</v>
      </c>
      <c r="L1399" s="181">
        <f t="shared" si="571"/>
        <v>0</v>
      </c>
      <c r="M1399" s="192">
        <f t="shared" si="571"/>
        <v>0</v>
      </c>
      <c r="N1399" s="182">
        <f t="shared" si="571"/>
        <v>0</v>
      </c>
      <c r="O1399" s="182">
        <f t="shared" si="571"/>
        <v>0</v>
      </c>
      <c r="P1399" s="182">
        <f t="shared" si="571"/>
        <v>0</v>
      </c>
      <c r="Q1399" s="182">
        <f t="shared" si="571"/>
        <v>0</v>
      </c>
      <c r="R1399" s="182">
        <f t="shared" si="571"/>
        <v>0</v>
      </c>
      <c r="S1399" s="182">
        <f t="shared" si="571"/>
        <v>0</v>
      </c>
      <c r="T1399" s="182">
        <f t="shared" si="571"/>
        <v>0</v>
      </c>
      <c r="U1399" s="182">
        <f t="shared" si="571"/>
        <v>0</v>
      </c>
      <c r="V1399" s="195">
        <f t="shared" si="571"/>
        <v>0</v>
      </c>
      <c r="W1399" s="46">
        <f t="shared" si="566"/>
        <v>0</v>
      </c>
      <c r="X1399" s="72"/>
      <c r="Y1399"/>
      <c r="Z1399"/>
    </row>
    <row r="1400" spans="1:26" s="129" customFormat="1" ht="12.75" customHeight="1" x14ac:dyDescent="0.2">
      <c r="A1400" s="318"/>
      <c r="B1400" s="256"/>
      <c r="C1400" s="257"/>
      <c r="D1400" s="257"/>
      <c r="E1400" s="257"/>
      <c r="F1400" s="629" t="s">
        <v>547</v>
      </c>
      <c r="G1400" s="190">
        <f t="shared" si="564"/>
        <v>0</v>
      </c>
      <c r="H1400" s="191">
        <f t="shared" ref="H1400:V1400" si="572">H540*VLOOKUP($F1400,DCT,2,FALSE)</f>
        <v>0</v>
      </c>
      <c r="I1400" s="179">
        <f t="shared" si="572"/>
        <v>0</v>
      </c>
      <c r="J1400" s="179">
        <f t="shared" si="572"/>
        <v>0</v>
      </c>
      <c r="K1400" s="197">
        <f t="shared" si="572"/>
        <v>0</v>
      </c>
      <c r="L1400" s="181">
        <f t="shared" si="572"/>
        <v>0</v>
      </c>
      <c r="M1400" s="192">
        <f t="shared" si="572"/>
        <v>0</v>
      </c>
      <c r="N1400" s="182">
        <f t="shared" si="572"/>
        <v>0</v>
      </c>
      <c r="O1400" s="182">
        <f t="shared" si="572"/>
        <v>0</v>
      </c>
      <c r="P1400" s="182">
        <f t="shared" si="572"/>
        <v>0</v>
      </c>
      <c r="Q1400" s="182">
        <f t="shared" si="572"/>
        <v>0</v>
      </c>
      <c r="R1400" s="182">
        <f t="shared" si="572"/>
        <v>0</v>
      </c>
      <c r="S1400" s="182">
        <f t="shared" si="572"/>
        <v>0</v>
      </c>
      <c r="T1400" s="182">
        <f t="shared" si="572"/>
        <v>0</v>
      </c>
      <c r="U1400" s="182">
        <f t="shared" si="572"/>
        <v>0</v>
      </c>
      <c r="V1400" s="195">
        <f t="shared" si="572"/>
        <v>0</v>
      </c>
      <c r="W1400" s="46">
        <f t="shared" si="566"/>
        <v>0</v>
      </c>
      <c r="X1400" s="72"/>
      <c r="Y1400"/>
      <c r="Z1400"/>
    </row>
    <row r="1401" spans="1:26" s="129" customFormat="1" ht="12.75" customHeight="1" x14ac:dyDescent="0.2">
      <c r="A1401" s="318"/>
      <c r="B1401" s="256"/>
      <c r="C1401" s="257"/>
      <c r="D1401" s="257"/>
      <c r="E1401" s="257"/>
      <c r="F1401" s="629" t="s">
        <v>548</v>
      </c>
      <c r="G1401" s="190">
        <f t="shared" si="564"/>
        <v>0</v>
      </c>
      <c r="H1401" s="191">
        <f t="shared" ref="H1401:V1401" si="573">H541*VLOOKUP($F1401,DCT,2,FALSE)</f>
        <v>0</v>
      </c>
      <c r="I1401" s="179">
        <f t="shared" si="573"/>
        <v>0</v>
      </c>
      <c r="J1401" s="179">
        <f t="shared" si="573"/>
        <v>0</v>
      </c>
      <c r="K1401" s="197">
        <f t="shared" si="573"/>
        <v>0</v>
      </c>
      <c r="L1401" s="181">
        <f t="shared" si="573"/>
        <v>0</v>
      </c>
      <c r="M1401" s="192">
        <f t="shared" si="573"/>
        <v>0</v>
      </c>
      <c r="N1401" s="182">
        <f t="shared" si="573"/>
        <v>0</v>
      </c>
      <c r="O1401" s="182">
        <f t="shared" si="573"/>
        <v>0</v>
      </c>
      <c r="P1401" s="182">
        <f t="shared" si="573"/>
        <v>0</v>
      </c>
      <c r="Q1401" s="182">
        <f t="shared" si="573"/>
        <v>0</v>
      </c>
      <c r="R1401" s="182">
        <f t="shared" si="573"/>
        <v>0</v>
      </c>
      <c r="S1401" s="182">
        <f t="shared" si="573"/>
        <v>0</v>
      </c>
      <c r="T1401" s="182">
        <f t="shared" si="573"/>
        <v>0</v>
      </c>
      <c r="U1401" s="182">
        <f t="shared" si="573"/>
        <v>0</v>
      </c>
      <c r="V1401" s="195">
        <f t="shared" si="573"/>
        <v>0</v>
      </c>
      <c r="W1401" s="46">
        <f t="shared" si="566"/>
        <v>0</v>
      </c>
      <c r="X1401" s="72"/>
      <c r="Y1401"/>
      <c r="Z1401"/>
    </row>
    <row r="1402" spans="1:26" s="129" customFormat="1" ht="12.75" customHeight="1" x14ac:dyDescent="0.2">
      <c r="A1402" s="318"/>
      <c r="B1402" s="256"/>
      <c r="C1402" s="257"/>
      <c r="D1402" s="592" t="s">
        <v>473</v>
      </c>
      <c r="E1402" s="592"/>
      <c r="F1402" s="593"/>
      <c r="G1402" s="69">
        <f>SUBTOTAL(9,G1403:G1404)</f>
        <v>0</v>
      </c>
      <c r="H1402" s="34">
        <f>SUBTOTAL(9,H1403:H1404)</f>
        <v>0</v>
      </c>
      <c r="I1402" s="66">
        <f t="shared" ref="I1402:V1402" si="574">SUBTOTAL(9,I1403:I1404)</f>
        <v>0</v>
      </c>
      <c r="J1402" s="66">
        <f t="shared" si="574"/>
        <v>0</v>
      </c>
      <c r="K1402" s="67">
        <f t="shared" si="574"/>
        <v>0</v>
      </c>
      <c r="L1402" s="34">
        <f t="shared" si="574"/>
        <v>0</v>
      </c>
      <c r="M1402" s="34">
        <f t="shared" si="574"/>
        <v>0</v>
      </c>
      <c r="N1402" s="34">
        <f t="shared" si="574"/>
        <v>0</v>
      </c>
      <c r="O1402" s="34">
        <f t="shared" si="574"/>
        <v>0</v>
      </c>
      <c r="P1402" s="34">
        <f t="shared" si="574"/>
        <v>0</v>
      </c>
      <c r="Q1402" s="34">
        <f t="shared" si="574"/>
        <v>0</v>
      </c>
      <c r="R1402" s="34">
        <f t="shared" si="574"/>
        <v>0</v>
      </c>
      <c r="S1402" s="34">
        <f t="shared" si="574"/>
        <v>0</v>
      </c>
      <c r="T1402" s="34">
        <f t="shared" si="574"/>
        <v>0</v>
      </c>
      <c r="U1402" s="34">
        <f t="shared" si="574"/>
        <v>0</v>
      </c>
      <c r="V1402" s="34">
        <f t="shared" si="574"/>
        <v>0</v>
      </c>
      <c r="W1402" s="33">
        <f>SUBTOTAL(9,W1403:W1404)</f>
        <v>0</v>
      </c>
      <c r="X1402" s="72"/>
      <c r="Y1402"/>
      <c r="Z1402"/>
    </row>
    <row r="1403" spans="1:26" s="129" customFormat="1" ht="12.75" customHeight="1" x14ac:dyDescent="0.2">
      <c r="A1403" s="318"/>
      <c r="B1403" s="256"/>
      <c r="C1403" s="257"/>
      <c r="D1403" s="594"/>
      <c r="E1403" s="594"/>
      <c r="F1403" s="630" t="s">
        <v>549</v>
      </c>
      <c r="G1403" s="190">
        <f>G543</f>
        <v>0</v>
      </c>
      <c r="H1403" s="191">
        <f t="shared" ref="H1403:V1403" si="575">H543*VLOOKUP($F1403,DCT,2,FALSE)</f>
        <v>0</v>
      </c>
      <c r="I1403" s="179">
        <f t="shared" si="575"/>
        <v>0</v>
      </c>
      <c r="J1403" s="179">
        <f t="shared" si="575"/>
        <v>0</v>
      </c>
      <c r="K1403" s="197">
        <f t="shared" si="575"/>
        <v>0</v>
      </c>
      <c r="L1403" s="181">
        <f t="shared" si="575"/>
        <v>0</v>
      </c>
      <c r="M1403" s="192">
        <f t="shared" si="575"/>
        <v>0</v>
      </c>
      <c r="N1403" s="182">
        <f t="shared" si="575"/>
        <v>0</v>
      </c>
      <c r="O1403" s="182">
        <f t="shared" si="575"/>
        <v>0</v>
      </c>
      <c r="P1403" s="182">
        <f t="shared" si="575"/>
        <v>0</v>
      </c>
      <c r="Q1403" s="182">
        <f t="shared" si="575"/>
        <v>0</v>
      </c>
      <c r="R1403" s="182">
        <f t="shared" si="575"/>
        <v>0</v>
      </c>
      <c r="S1403" s="182">
        <f t="shared" si="575"/>
        <v>0</v>
      </c>
      <c r="T1403" s="182">
        <f t="shared" si="575"/>
        <v>0</v>
      </c>
      <c r="U1403" s="182">
        <f t="shared" si="575"/>
        <v>0</v>
      </c>
      <c r="V1403" s="195">
        <f t="shared" si="575"/>
        <v>0</v>
      </c>
      <c r="W1403" s="46">
        <f>G1403-SUM(H1403:V1403)</f>
        <v>0</v>
      </c>
      <c r="X1403" s="72"/>
      <c r="Y1403"/>
      <c r="Z1403"/>
    </row>
    <row r="1404" spans="1:26" s="129" customFormat="1" ht="12.75" customHeight="1" x14ac:dyDescent="0.2">
      <c r="A1404" s="318"/>
      <c r="B1404" s="256"/>
      <c r="C1404" s="257"/>
      <c r="D1404" s="594"/>
      <c r="E1404" s="594"/>
      <c r="F1404" s="630" t="s">
        <v>550</v>
      </c>
      <c r="G1404" s="190">
        <f>G544</f>
        <v>0</v>
      </c>
      <c r="H1404" s="191">
        <f t="shared" ref="H1404:V1404" si="576">H544*VLOOKUP($F1404,DCT,2,FALSE)</f>
        <v>0</v>
      </c>
      <c r="I1404" s="179">
        <f t="shared" si="576"/>
        <v>0</v>
      </c>
      <c r="J1404" s="179">
        <f t="shared" si="576"/>
        <v>0</v>
      </c>
      <c r="K1404" s="197">
        <f t="shared" si="576"/>
        <v>0</v>
      </c>
      <c r="L1404" s="181">
        <f t="shared" si="576"/>
        <v>0</v>
      </c>
      <c r="M1404" s="192">
        <f t="shared" si="576"/>
        <v>0</v>
      </c>
      <c r="N1404" s="182">
        <f t="shared" si="576"/>
        <v>0</v>
      </c>
      <c r="O1404" s="182">
        <f t="shared" si="576"/>
        <v>0</v>
      </c>
      <c r="P1404" s="182">
        <f t="shared" si="576"/>
        <v>0</v>
      </c>
      <c r="Q1404" s="182">
        <f t="shared" si="576"/>
        <v>0</v>
      </c>
      <c r="R1404" s="182">
        <f t="shared" si="576"/>
        <v>0</v>
      </c>
      <c r="S1404" s="182">
        <f t="shared" si="576"/>
        <v>0</v>
      </c>
      <c r="T1404" s="182">
        <f t="shared" si="576"/>
        <v>0</v>
      </c>
      <c r="U1404" s="182">
        <f t="shared" si="576"/>
        <v>0</v>
      </c>
      <c r="V1404" s="195">
        <f t="shared" si="576"/>
        <v>0</v>
      </c>
      <c r="W1404" s="46">
        <f>G1404-SUM(H1404:V1404)</f>
        <v>0</v>
      </c>
      <c r="X1404" s="72"/>
      <c r="Y1404"/>
      <c r="Z1404"/>
    </row>
    <row r="1405" spans="1:26" s="129" customFormat="1" ht="12.75" customHeight="1" x14ac:dyDescent="0.2">
      <c r="A1405" s="318"/>
      <c r="B1405" s="256"/>
      <c r="C1405" s="257"/>
      <c r="D1405" s="23" t="s">
        <v>446</v>
      </c>
      <c r="E1405" s="23"/>
      <c r="F1405" s="23"/>
      <c r="G1405" s="69">
        <f t="shared" ref="G1405:W1405" si="577">SUBTOTAL(9,G1406:G1410)</f>
        <v>0</v>
      </c>
      <c r="H1405" s="34">
        <f t="shared" si="577"/>
        <v>0</v>
      </c>
      <c r="I1405" s="66">
        <f t="shared" si="577"/>
        <v>0</v>
      </c>
      <c r="J1405" s="66">
        <f t="shared" si="577"/>
        <v>0</v>
      </c>
      <c r="K1405" s="67">
        <f t="shared" si="577"/>
        <v>0</v>
      </c>
      <c r="L1405" s="34">
        <f t="shared" si="577"/>
        <v>0</v>
      </c>
      <c r="M1405" s="34">
        <f t="shared" si="577"/>
        <v>0</v>
      </c>
      <c r="N1405" s="34">
        <f t="shared" si="577"/>
        <v>0</v>
      </c>
      <c r="O1405" s="34">
        <f t="shared" si="577"/>
        <v>0</v>
      </c>
      <c r="P1405" s="34">
        <f t="shared" si="577"/>
        <v>0</v>
      </c>
      <c r="Q1405" s="34">
        <f t="shared" si="577"/>
        <v>0</v>
      </c>
      <c r="R1405" s="34">
        <f t="shared" si="577"/>
        <v>0</v>
      </c>
      <c r="S1405" s="34">
        <f t="shared" si="577"/>
        <v>0</v>
      </c>
      <c r="T1405" s="34">
        <f t="shared" si="577"/>
        <v>0</v>
      </c>
      <c r="U1405" s="34">
        <f t="shared" si="577"/>
        <v>0</v>
      </c>
      <c r="V1405" s="34">
        <f t="shared" si="577"/>
        <v>0</v>
      </c>
      <c r="W1405" s="33">
        <f t="shared" si="577"/>
        <v>0</v>
      </c>
      <c r="Y1405"/>
      <c r="Z1405"/>
    </row>
    <row r="1406" spans="1:26" s="129" customFormat="1" ht="12.75" customHeight="1" x14ac:dyDescent="0.2">
      <c r="A1406" s="318"/>
      <c r="B1406" s="256"/>
      <c r="C1406" s="257"/>
      <c r="D1406" s="257"/>
      <c r="E1406" s="257"/>
      <c r="F1406" s="629" t="s">
        <v>551</v>
      </c>
      <c r="G1406" s="190">
        <f>G546</f>
        <v>0</v>
      </c>
      <c r="H1406" s="191">
        <f t="shared" ref="H1406:V1406" si="578">H546*VLOOKUP($F1406,DCT,2,FALSE)</f>
        <v>0</v>
      </c>
      <c r="I1406" s="179">
        <f t="shared" si="578"/>
        <v>0</v>
      </c>
      <c r="J1406" s="179">
        <f t="shared" si="578"/>
        <v>0</v>
      </c>
      <c r="K1406" s="197">
        <f t="shared" si="578"/>
        <v>0</v>
      </c>
      <c r="L1406" s="181">
        <f t="shared" si="578"/>
        <v>0</v>
      </c>
      <c r="M1406" s="192">
        <f t="shared" si="578"/>
        <v>0</v>
      </c>
      <c r="N1406" s="182">
        <f t="shared" si="578"/>
        <v>0</v>
      </c>
      <c r="O1406" s="182">
        <f t="shared" si="578"/>
        <v>0</v>
      </c>
      <c r="P1406" s="182">
        <f t="shared" si="578"/>
        <v>0</v>
      </c>
      <c r="Q1406" s="182">
        <f t="shared" si="578"/>
        <v>0</v>
      </c>
      <c r="R1406" s="182">
        <f t="shared" si="578"/>
        <v>0</v>
      </c>
      <c r="S1406" s="182">
        <f t="shared" si="578"/>
        <v>0</v>
      </c>
      <c r="T1406" s="182">
        <f t="shared" si="578"/>
        <v>0</v>
      </c>
      <c r="U1406" s="182">
        <f t="shared" si="578"/>
        <v>0</v>
      </c>
      <c r="V1406" s="195">
        <f t="shared" si="578"/>
        <v>0</v>
      </c>
      <c r="W1406" s="46">
        <f>G1406-SUM(H1406:V1406)</f>
        <v>0</v>
      </c>
      <c r="X1406" s="72"/>
      <c r="Y1406"/>
      <c r="Z1406"/>
    </row>
    <row r="1407" spans="1:26" s="129" customFormat="1" ht="12.75" customHeight="1" x14ac:dyDescent="0.2">
      <c r="A1407" s="318"/>
      <c r="B1407" s="256"/>
      <c r="C1407" s="257"/>
      <c r="D1407" s="257"/>
      <c r="E1407" s="257"/>
      <c r="F1407" s="629" t="s">
        <v>552</v>
      </c>
      <c r="G1407" s="190">
        <f>G547</f>
        <v>0</v>
      </c>
      <c r="H1407" s="191">
        <f t="shared" ref="H1407:V1407" si="579">H547*VLOOKUP($F1407,DCT,2,FALSE)</f>
        <v>0</v>
      </c>
      <c r="I1407" s="179">
        <f t="shared" si="579"/>
        <v>0</v>
      </c>
      <c r="J1407" s="179">
        <f t="shared" si="579"/>
        <v>0</v>
      </c>
      <c r="K1407" s="197">
        <f t="shared" si="579"/>
        <v>0</v>
      </c>
      <c r="L1407" s="181">
        <f t="shared" si="579"/>
        <v>0</v>
      </c>
      <c r="M1407" s="192">
        <f t="shared" si="579"/>
        <v>0</v>
      </c>
      <c r="N1407" s="182">
        <f t="shared" si="579"/>
        <v>0</v>
      </c>
      <c r="O1407" s="182">
        <f t="shared" si="579"/>
        <v>0</v>
      </c>
      <c r="P1407" s="182">
        <f t="shared" si="579"/>
        <v>0</v>
      </c>
      <c r="Q1407" s="182">
        <f t="shared" si="579"/>
        <v>0</v>
      </c>
      <c r="R1407" s="182">
        <f t="shared" si="579"/>
        <v>0</v>
      </c>
      <c r="S1407" s="182">
        <f t="shared" si="579"/>
        <v>0</v>
      </c>
      <c r="T1407" s="182">
        <f t="shared" si="579"/>
        <v>0</v>
      </c>
      <c r="U1407" s="182">
        <f t="shared" si="579"/>
        <v>0</v>
      </c>
      <c r="V1407" s="195">
        <f t="shared" si="579"/>
        <v>0</v>
      </c>
      <c r="W1407" s="46">
        <f>G1407-SUM(H1407:V1407)</f>
        <v>0</v>
      </c>
      <c r="X1407" s="72"/>
      <c r="Y1407"/>
      <c r="Z1407"/>
    </row>
    <row r="1408" spans="1:26" s="129" customFormat="1" ht="12.75" customHeight="1" x14ac:dyDescent="0.2">
      <c r="A1408" s="318"/>
      <c r="B1408" s="256"/>
      <c r="C1408" s="257"/>
      <c r="D1408" s="257"/>
      <c r="E1408" s="257"/>
      <c r="F1408" s="629" t="s">
        <v>553</v>
      </c>
      <c r="G1408" s="190">
        <f>G548</f>
        <v>0</v>
      </c>
      <c r="H1408" s="191">
        <f t="shared" ref="H1408:V1408" si="580">H548*VLOOKUP($F1408,DCT,2,FALSE)</f>
        <v>0</v>
      </c>
      <c r="I1408" s="179">
        <f t="shared" si="580"/>
        <v>0</v>
      </c>
      <c r="J1408" s="179">
        <f t="shared" si="580"/>
        <v>0</v>
      </c>
      <c r="K1408" s="197">
        <f t="shared" si="580"/>
        <v>0</v>
      </c>
      <c r="L1408" s="181">
        <f t="shared" si="580"/>
        <v>0</v>
      </c>
      <c r="M1408" s="192">
        <f t="shared" si="580"/>
        <v>0</v>
      </c>
      <c r="N1408" s="182">
        <f t="shared" si="580"/>
        <v>0</v>
      </c>
      <c r="O1408" s="182">
        <f t="shared" si="580"/>
        <v>0</v>
      </c>
      <c r="P1408" s="182">
        <f t="shared" si="580"/>
        <v>0</v>
      </c>
      <c r="Q1408" s="182">
        <f t="shared" si="580"/>
        <v>0</v>
      </c>
      <c r="R1408" s="182">
        <f t="shared" si="580"/>
        <v>0</v>
      </c>
      <c r="S1408" s="182">
        <f t="shared" si="580"/>
        <v>0</v>
      </c>
      <c r="T1408" s="182">
        <f t="shared" si="580"/>
        <v>0</v>
      </c>
      <c r="U1408" s="182">
        <f t="shared" si="580"/>
        <v>0</v>
      </c>
      <c r="V1408" s="195">
        <f t="shared" si="580"/>
        <v>0</v>
      </c>
      <c r="W1408" s="46">
        <f>G1408-SUM(H1408:V1408)</f>
        <v>0</v>
      </c>
      <c r="X1408" s="72"/>
      <c r="Y1408"/>
      <c r="Z1408"/>
    </row>
    <row r="1409" spans="1:26" s="129" customFormat="1" ht="12.75" customHeight="1" x14ac:dyDescent="0.2">
      <c r="A1409" s="318"/>
      <c r="B1409" s="256"/>
      <c r="C1409" s="257"/>
      <c r="D1409" s="257"/>
      <c r="E1409" s="257"/>
      <c r="F1409" s="629" t="s">
        <v>554</v>
      </c>
      <c r="G1409" s="190">
        <f>G549</f>
        <v>0</v>
      </c>
      <c r="H1409" s="191">
        <f t="shared" ref="H1409:V1409" si="581">H549*VLOOKUP($F1409,DCT,2,FALSE)</f>
        <v>0</v>
      </c>
      <c r="I1409" s="179">
        <f t="shared" si="581"/>
        <v>0</v>
      </c>
      <c r="J1409" s="179">
        <f t="shared" si="581"/>
        <v>0</v>
      </c>
      <c r="K1409" s="197">
        <f t="shared" si="581"/>
        <v>0</v>
      </c>
      <c r="L1409" s="181">
        <f t="shared" si="581"/>
        <v>0</v>
      </c>
      <c r="M1409" s="192">
        <f t="shared" si="581"/>
        <v>0</v>
      </c>
      <c r="N1409" s="182">
        <f t="shared" si="581"/>
        <v>0</v>
      </c>
      <c r="O1409" s="182">
        <f t="shared" si="581"/>
        <v>0</v>
      </c>
      <c r="P1409" s="182">
        <f t="shared" si="581"/>
        <v>0</v>
      </c>
      <c r="Q1409" s="182">
        <f t="shared" si="581"/>
        <v>0</v>
      </c>
      <c r="R1409" s="182">
        <f t="shared" si="581"/>
        <v>0</v>
      </c>
      <c r="S1409" s="182">
        <f t="shared" si="581"/>
        <v>0</v>
      </c>
      <c r="T1409" s="182">
        <f t="shared" si="581"/>
        <v>0</v>
      </c>
      <c r="U1409" s="182">
        <f t="shared" si="581"/>
        <v>0</v>
      </c>
      <c r="V1409" s="195">
        <f t="shared" si="581"/>
        <v>0</v>
      </c>
      <c r="W1409" s="46">
        <f>G1409-SUM(H1409:V1409)</f>
        <v>0</v>
      </c>
      <c r="X1409" s="72"/>
      <c r="Y1409"/>
      <c r="Z1409"/>
    </row>
    <row r="1410" spans="1:26" s="129" customFormat="1" ht="12.75" customHeight="1" x14ac:dyDescent="0.2">
      <c r="A1410" s="318"/>
      <c r="B1410" s="256"/>
      <c r="C1410" s="257"/>
      <c r="D1410" s="257"/>
      <c r="E1410" s="257"/>
      <c r="F1410" s="629" t="s">
        <v>555</v>
      </c>
      <c r="G1410" s="190">
        <f>G550</f>
        <v>0</v>
      </c>
      <c r="H1410" s="191">
        <f t="shared" ref="H1410:V1410" si="582">H550*VLOOKUP($F1410,DCT,2,FALSE)</f>
        <v>0</v>
      </c>
      <c r="I1410" s="179">
        <f t="shared" si="582"/>
        <v>0</v>
      </c>
      <c r="J1410" s="179">
        <f t="shared" si="582"/>
        <v>0</v>
      </c>
      <c r="K1410" s="197">
        <f t="shared" si="582"/>
        <v>0</v>
      </c>
      <c r="L1410" s="181">
        <f t="shared" si="582"/>
        <v>0</v>
      </c>
      <c r="M1410" s="192">
        <f t="shared" si="582"/>
        <v>0</v>
      </c>
      <c r="N1410" s="182">
        <f t="shared" si="582"/>
        <v>0</v>
      </c>
      <c r="O1410" s="182">
        <f t="shared" si="582"/>
        <v>0</v>
      </c>
      <c r="P1410" s="182">
        <f t="shared" si="582"/>
        <v>0</v>
      </c>
      <c r="Q1410" s="182">
        <f t="shared" si="582"/>
        <v>0</v>
      </c>
      <c r="R1410" s="182">
        <f t="shared" si="582"/>
        <v>0</v>
      </c>
      <c r="S1410" s="182">
        <f t="shared" si="582"/>
        <v>0</v>
      </c>
      <c r="T1410" s="182">
        <f t="shared" si="582"/>
        <v>0</v>
      </c>
      <c r="U1410" s="182">
        <f t="shared" si="582"/>
        <v>0</v>
      </c>
      <c r="V1410" s="195">
        <f t="shared" si="582"/>
        <v>0</v>
      </c>
      <c r="W1410" s="46">
        <f>G1410-SUM(H1410:V1410)</f>
        <v>0</v>
      </c>
      <c r="X1410" s="72"/>
      <c r="Y1410"/>
      <c r="Z1410"/>
    </row>
    <row r="1411" spans="1:26" s="129" customFormat="1" ht="12.75" customHeight="1" x14ac:dyDescent="0.2">
      <c r="A1411" s="318"/>
      <c r="B1411" s="256"/>
      <c r="C1411" s="257"/>
      <c r="D1411" s="23" t="s">
        <v>483</v>
      </c>
      <c r="E1411" s="23"/>
      <c r="F1411" s="23"/>
      <c r="G1411" s="69">
        <f>SUBTOTAL(9,G1412:G1413)</f>
        <v>0</v>
      </c>
      <c r="H1411" s="196">
        <f>SUBTOTAL(9,H1412:H1413)</f>
        <v>0</v>
      </c>
      <c r="I1411" s="195">
        <f t="shared" ref="I1411:K1411" si="583">SUBTOTAL(9,I1412:I1413)</f>
        <v>0</v>
      </c>
      <c r="J1411" s="195">
        <f t="shared" si="583"/>
        <v>0</v>
      </c>
      <c r="K1411" s="243">
        <f t="shared" si="583"/>
        <v>0</v>
      </c>
      <c r="L1411" s="445"/>
      <c r="M1411" s="446"/>
      <c r="N1411" s="447"/>
      <c r="O1411" s="447"/>
      <c r="P1411" s="447"/>
      <c r="Q1411" s="447"/>
      <c r="R1411" s="447"/>
      <c r="S1411" s="447"/>
      <c r="T1411" s="447"/>
      <c r="U1411" s="447"/>
      <c r="V1411" s="447"/>
      <c r="W1411" s="378"/>
    </row>
    <row r="1412" spans="1:26" s="129" customFormat="1" ht="12.75" customHeight="1" outlineLevel="1" x14ac:dyDescent="0.2">
      <c r="A1412" s="318"/>
      <c r="B1412" s="256"/>
      <c r="C1412" s="257"/>
      <c r="D1412" s="257"/>
      <c r="E1412" s="257"/>
      <c r="F1412" s="176" t="s">
        <v>485</v>
      </c>
      <c r="G1412" s="190">
        <f>G552</f>
        <v>0</v>
      </c>
      <c r="H1412" s="242">
        <f t="shared" ref="H1412:K1413" si="584">H552*VLOOKUP($F1412,DCT,2,FALSE)</f>
        <v>0</v>
      </c>
      <c r="I1412" s="179">
        <f t="shared" si="584"/>
        <v>0</v>
      </c>
      <c r="J1412" s="179">
        <f t="shared" si="584"/>
        <v>0</v>
      </c>
      <c r="K1412" s="197">
        <f t="shared" si="584"/>
        <v>0</v>
      </c>
      <c r="L1412" s="51"/>
      <c r="M1412" s="34"/>
      <c r="N1412" s="34"/>
      <c r="O1412" s="34"/>
      <c r="P1412" s="34"/>
      <c r="Q1412" s="34"/>
      <c r="R1412" s="34"/>
      <c r="S1412" s="34"/>
      <c r="T1412" s="34"/>
      <c r="U1412" s="34"/>
      <c r="V1412" s="37"/>
      <c r="W1412" s="221"/>
      <c r="X1412" s="72"/>
    </row>
    <row r="1413" spans="1:26" s="129" customFormat="1" ht="12.75" customHeight="1" outlineLevel="1" x14ac:dyDescent="0.2">
      <c r="A1413" s="318"/>
      <c r="B1413" s="256"/>
      <c r="C1413" s="257"/>
      <c r="D1413" s="257"/>
      <c r="E1413" s="257"/>
      <c r="F1413" s="176" t="s">
        <v>486</v>
      </c>
      <c r="G1413" s="190">
        <f>G553</f>
        <v>0</v>
      </c>
      <c r="H1413" s="242">
        <f t="shared" si="584"/>
        <v>0</v>
      </c>
      <c r="I1413" s="179">
        <f t="shared" si="584"/>
        <v>0</v>
      </c>
      <c r="J1413" s="179">
        <f t="shared" si="584"/>
        <v>0</v>
      </c>
      <c r="K1413" s="197">
        <f t="shared" si="584"/>
        <v>0</v>
      </c>
      <c r="L1413" s="417"/>
      <c r="M1413" s="425"/>
      <c r="N1413" s="425"/>
      <c r="O1413" s="425"/>
      <c r="P1413" s="425"/>
      <c r="Q1413" s="425"/>
      <c r="R1413" s="425"/>
      <c r="S1413" s="425"/>
      <c r="T1413" s="425"/>
      <c r="U1413" s="425"/>
      <c r="V1413" s="412"/>
      <c r="W1413" s="46"/>
      <c r="X1413" s="72"/>
    </row>
    <row r="1414" spans="1:26" s="129" customFormat="1" ht="12.75" customHeight="1" x14ac:dyDescent="0.2">
      <c r="A1414" s="318"/>
      <c r="B1414" s="256"/>
      <c r="C1414" s="257"/>
      <c r="D1414" s="23" t="s">
        <v>447</v>
      </c>
      <c r="E1414" s="23"/>
      <c r="F1414" s="591"/>
      <c r="G1414" s="69">
        <f>SUBTOTAL(9,G1415:G1421)</f>
        <v>0</v>
      </c>
      <c r="H1414" s="448">
        <f>SUBTOTAL(9,H1415:H1421)</f>
        <v>0</v>
      </c>
      <c r="I1414" s="450">
        <f t="shared" ref="I1414:V1414" si="585">SUBTOTAL(9,I1415:I1421)</f>
        <v>0</v>
      </c>
      <c r="J1414" s="450">
        <f t="shared" si="585"/>
        <v>0</v>
      </c>
      <c r="K1414" s="451">
        <f t="shared" si="585"/>
        <v>0</v>
      </c>
      <c r="L1414" s="34">
        <f t="shared" si="585"/>
        <v>0</v>
      </c>
      <c r="M1414" s="34">
        <f t="shared" si="585"/>
        <v>0</v>
      </c>
      <c r="N1414" s="34">
        <f t="shared" si="585"/>
        <v>0</v>
      </c>
      <c r="O1414" s="34">
        <f t="shared" si="585"/>
        <v>0</v>
      </c>
      <c r="P1414" s="34">
        <f t="shared" si="585"/>
        <v>0</v>
      </c>
      <c r="Q1414" s="34">
        <f t="shared" si="585"/>
        <v>0</v>
      </c>
      <c r="R1414" s="34">
        <f t="shared" si="585"/>
        <v>0</v>
      </c>
      <c r="S1414" s="34">
        <f t="shared" si="585"/>
        <v>0</v>
      </c>
      <c r="T1414" s="34">
        <f t="shared" si="585"/>
        <v>0</v>
      </c>
      <c r="U1414" s="34">
        <f t="shared" si="585"/>
        <v>0</v>
      </c>
      <c r="V1414" s="34">
        <f t="shared" si="585"/>
        <v>0</v>
      </c>
      <c r="W1414" s="33">
        <f>SUBTOTAL(9,W1415:W1421)</f>
        <v>0</v>
      </c>
      <c r="Y1414"/>
      <c r="Z1414"/>
    </row>
    <row r="1415" spans="1:26" s="129" customFormat="1" ht="12.75" customHeight="1" x14ac:dyDescent="0.2">
      <c r="A1415" s="318"/>
      <c r="B1415" s="256"/>
      <c r="C1415" s="257"/>
      <c r="D1415" s="257"/>
      <c r="E1415" s="257"/>
      <c r="F1415" s="433" t="s">
        <v>448</v>
      </c>
      <c r="G1415" s="190">
        <f t="shared" ref="G1415:G1421" si="586">G555</f>
        <v>0</v>
      </c>
      <c r="H1415" s="191">
        <f t="shared" ref="H1415:V1415" si="587">H555*VLOOKUP($F1415,DCT,2,FALSE)</f>
        <v>0</v>
      </c>
      <c r="I1415" s="179">
        <f t="shared" si="587"/>
        <v>0</v>
      </c>
      <c r="J1415" s="179">
        <f t="shared" si="587"/>
        <v>0</v>
      </c>
      <c r="K1415" s="197">
        <f t="shared" si="587"/>
        <v>0</v>
      </c>
      <c r="L1415" s="181">
        <f t="shared" si="587"/>
        <v>0</v>
      </c>
      <c r="M1415" s="192">
        <f t="shared" si="587"/>
        <v>0</v>
      </c>
      <c r="N1415" s="182">
        <f t="shared" si="587"/>
        <v>0</v>
      </c>
      <c r="O1415" s="182">
        <f t="shared" si="587"/>
        <v>0</v>
      </c>
      <c r="P1415" s="182">
        <f t="shared" si="587"/>
        <v>0</v>
      </c>
      <c r="Q1415" s="182">
        <f t="shared" si="587"/>
        <v>0</v>
      </c>
      <c r="R1415" s="182">
        <f t="shared" si="587"/>
        <v>0</v>
      </c>
      <c r="S1415" s="182">
        <f t="shared" si="587"/>
        <v>0</v>
      </c>
      <c r="T1415" s="182">
        <f t="shared" si="587"/>
        <v>0</v>
      </c>
      <c r="U1415" s="182">
        <f t="shared" si="587"/>
        <v>0</v>
      </c>
      <c r="V1415" s="195">
        <f t="shared" si="587"/>
        <v>0</v>
      </c>
      <c r="W1415" s="46">
        <f t="shared" ref="W1415:W1421" si="588">G1415-SUM(H1415:V1415)</f>
        <v>0</v>
      </c>
      <c r="X1415" s="72"/>
      <c r="Y1415"/>
      <c r="Z1415"/>
    </row>
    <row r="1416" spans="1:26" s="129" customFormat="1" ht="12.75" customHeight="1" x14ac:dyDescent="0.2">
      <c r="A1416" s="318"/>
      <c r="B1416" s="256"/>
      <c r="C1416" s="257"/>
      <c r="D1416" s="257"/>
      <c r="E1416" s="257"/>
      <c r="F1416" s="433" t="s">
        <v>449</v>
      </c>
      <c r="G1416" s="190">
        <f t="shared" si="586"/>
        <v>0</v>
      </c>
      <c r="H1416" s="191">
        <f t="shared" ref="H1416:V1416" si="589">H556*VLOOKUP($F1416,DCT,2,FALSE)</f>
        <v>0</v>
      </c>
      <c r="I1416" s="179">
        <f t="shared" si="589"/>
        <v>0</v>
      </c>
      <c r="J1416" s="179">
        <f t="shared" si="589"/>
        <v>0</v>
      </c>
      <c r="K1416" s="197">
        <f t="shared" si="589"/>
        <v>0</v>
      </c>
      <c r="L1416" s="181">
        <f t="shared" si="589"/>
        <v>0</v>
      </c>
      <c r="M1416" s="192">
        <f t="shared" si="589"/>
        <v>0</v>
      </c>
      <c r="N1416" s="182">
        <f t="shared" si="589"/>
        <v>0</v>
      </c>
      <c r="O1416" s="182">
        <f t="shared" si="589"/>
        <v>0</v>
      </c>
      <c r="P1416" s="182">
        <f t="shared" si="589"/>
        <v>0</v>
      </c>
      <c r="Q1416" s="182">
        <f t="shared" si="589"/>
        <v>0</v>
      </c>
      <c r="R1416" s="182">
        <f t="shared" si="589"/>
        <v>0</v>
      </c>
      <c r="S1416" s="182">
        <f t="shared" si="589"/>
        <v>0</v>
      </c>
      <c r="T1416" s="182">
        <f t="shared" si="589"/>
        <v>0</v>
      </c>
      <c r="U1416" s="182">
        <f t="shared" si="589"/>
        <v>0</v>
      </c>
      <c r="V1416" s="195">
        <f t="shared" si="589"/>
        <v>0</v>
      </c>
      <c r="W1416" s="46">
        <f t="shared" si="588"/>
        <v>0</v>
      </c>
      <c r="X1416" s="72"/>
      <c r="Y1416"/>
      <c r="Z1416"/>
    </row>
    <row r="1417" spans="1:26" s="129" customFormat="1" ht="12.75" customHeight="1" x14ac:dyDescent="0.2">
      <c r="A1417" s="318"/>
      <c r="B1417" s="256"/>
      <c r="C1417" s="257"/>
      <c r="D1417" s="257"/>
      <c r="E1417" s="257"/>
      <c r="F1417" s="433" t="s">
        <v>450</v>
      </c>
      <c r="G1417" s="190">
        <f t="shared" si="586"/>
        <v>0</v>
      </c>
      <c r="H1417" s="191">
        <f t="shared" ref="H1417:V1417" si="590">H557*VLOOKUP($F1417,DCT,2,FALSE)</f>
        <v>0</v>
      </c>
      <c r="I1417" s="179">
        <f t="shared" si="590"/>
        <v>0</v>
      </c>
      <c r="J1417" s="179">
        <f t="shared" si="590"/>
        <v>0</v>
      </c>
      <c r="K1417" s="197">
        <f t="shared" si="590"/>
        <v>0</v>
      </c>
      <c r="L1417" s="181">
        <f t="shared" si="590"/>
        <v>0</v>
      </c>
      <c r="M1417" s="192">
        <f t="shared" si="590"/>
        <v>0</v>
      </c>
      <c r="N1417" s="182">
        <f t="shared" si="590"/>
        <v>0</v>
      </c>
      <c r="O1417" s="182">
        <f t="shared" si="590"/>
        <v>0</v>
      </c>
      <c r="P1417" s="182">
        <f t="shared" si="590"/>
        <v>0</v>
      </c>
      <c r="Q1417" s="182">
        <f t="shared" si="590"/>
        <v>0</v>
      </c>
      <c r="R1417" s="182">
        <f t="shared" si="590"/>
        <v>0</v>
      </c>
      <c r="S1417" s="182">
        <f t="shared" si="590"/>
        <v>0</v>
      </c>
      <c r="T1417" s="182">
        <f t="shared" si="590"/>
        <v>0</v>
      </c>
      <c r="U1417" s="182">
        <f t="shared" si="590"/>
        <v>0</v>
      </c>
      <c r="V1417" s="195">
        <f t="shared" si="590"/>
        <v>0</v>
      </c>
      <c r="W1417" s="46">
        <f t="shared" si="588"/>
        <v>0</v>
      </c>
      <c r="X1417" s="72"/>
      <c r="Y1417"/>
      <c r="Z1417"/>
    </row>
    <row r="1418" spans="1:26" s="129" customFormat="1" ht="12.75" customHeight="1" x14ac:dyDescent="0.2">
      <c r="A1418" s="318"/>
      <c r="B1418" s="256"/>
      <c r="C1418" s="257"/>
      <c r="D1418" s="257"/>
      <c r="E1418" s="257"/>
      <c r="F1418" s="433" t="s">
        <v>451</v>
      </c>
      <c r="G1418" s="190">
        <f t="shared" si="586"/>
        <v>0</v>
      </c>
      <c r="H1418" s="191">
        <f t="shared" ref="H1418:V1418" si="591">H558*VLOOKUP($F1418,DCT,2,FALSE)</f>
        <v>0</v>
      </c>
      <c r="I1418" s="179">
        <f t="shared" si="591"/>
        <v>0</v>
      </c>
      <c r="J1418" s="179">
        <f t="shared" si="591"/>
        <v>0</v>
      </c>
      <c r="K1418" s="197">
        <f t="shared" si="591"/>
        <v>0</v>
      </c>
      <c r="L1418" s="181">
        <f t="shared" si="591"/>
        <v>0</v>
      </c>
      <c r="M1418" s="192">
        <f t="shared" si="591"/>
        <v>0</v>
      </c>
      <c r="N1418" s="182">
        <f t="shared" si="591"/>
        <v>0</v>
      </c>
      <c r="O1418" s="182">
        <f t="shared" si="591"/>
        <v>0</v>
      </c>
      <c r="P1418" s="182">
        <f t="shared" si="591"/>
        <v>0</v>
      </c>
      <c r="Q1418" s="182">
        <f t="shared" si="591"/>
        <v>0</v>
      </c>
      <c r="R1418" s="182">
        <f t="shared" si="591"/>
        <v>0</v>
      </c>
      <c r="S1418" s="182">
        <f t="shared" si="591"/>
        <v>0</v>
      </c>
      <c r="T1418" s="182">
        <f t="shared" si="591"/>
        <v>0</v>
      </c>
      <c r="U1418" s="182">
        <f t="shared" si="591"/>
        <v>0</v>
      </c>
      <c r="V1418" s="195">
        <f t="shared" si="591"/>
        <v>0</v>
      </c>
      <c r="W1418" s="46">
        <f t="shared" si="588"/>
        <v>0</v>
      </c>
      <c r="X1418" s="72"/>
      <c r="Y1418"/>
      <c r="Z1418"/>
    </row>
    <row r="1419" spans="1:26" s="129" customFormat="1" ht="12.75" customHeight="1" x14ac:dyDescent="0.2">
      <c r="A1419" s="318"/>
      <c r="B1419" s="256"/>
      <c r="C1419" s="257"/>
      <c r="D1419" s="257"/>
      <c r="E1419" s="257"/>
      <c r="F1419" s="433" t="s">
        <v>484</v>
      </c>
      <c r="G1419" s="190">
        <f t="shared" si="586"/>
        <v>0</v>
      </c>
      <c r="H1419" s="191">
        <f t="shared" ref="H1419:K1421" si="592">H559*VLOOKUP($F1419,DCT,2,FALSE)</f>
        <v>0</v>
      </c>
      <c r="I1419" s="179">
        <f t="shared" si="592"/>
        <v>0</v>
      </c>
      <c r="J1419" s="179">
        <f t="shared" si="592"/>
        <v>0</v>
      </c>
      <c r="K1419" s="197">
        <f t="shared" si="592"/>
        <v>0</v>
      </c>
      <c r="L1419" s="196"/>
      <c r="M1419" s="195"/>
      <c r="N1419" s="195"/>
      <c r="O1419" s="195"/>
      <c r="P1419" s="195"/>
      <c r="Q1419" s="195"/>
      <c r="R1419" s="195"/>
      <c r="S1419" s="195"/>
      <c r="T1419" s="195"/>
      <c r="U1419" s="195"/>
      <c r="V1419" s="243"/>
      <c r="W1419" s="46"/>
      <c r="X1419" s="72"/>
      <c r="Y1419"/>
      <c r="Z1419"/>
    </row>
    <row r="1420" spans="1:26" s="129" customFormat="1" ht="12.75" customHeight="1" x14ac:dyDescent="0.2">
      <c r="A1420" s="318"/>
      <c r="B1420" s="256"/>
      <c r="C1420" s="257"/>
      <c r="D1420" s="257"/>
      <c r="E1420" s="257"/>
      <c r="F1420" s="433" t="s">
        <v>452</v>
      </c>
      <c r="G1420" s="190">
        <f t="shared" si="586"/>
        <v>0</v>
      </c>
      <c r="H1420" s="191">
        <f t="shared" si="592"/>
        <v>0</v>
      </c>
      <c r="I1420" s="179">
        <f t="shared" si="592"/>
        <v>0</v>
      </c>
      <c r="J1420" s="179">
        <f t="shared" si="592"/>
        <v>0</v>
      </c>
      <c r="K1420" s="197">
        <f t="shared" si="592"/>
        <v>0</v>
      </c>
      <c r="L1420" s="181">
        <f t="shared" ref="L1420:V1420" si="593">L560*VLOOKUP($F1420,DCT,2,FALSE)</f>
        <v>0</v>
      </c>
      <c r="M1420" s="192">
        <f t="shared" si="593"/>
        <v>0</v>
      </c>
      <c r="N1420" s="182">
        <f t="shared" si="593"/>
        <v>0</v>
      </c>
      <c r="O1420" s="182">
        <f t="shared" si="593"/>
        <v>0</v>
      </c>
      <c r="P1420" s="182">
        <f t="shared" si="593"/>
        <v>0</v>
      </c>
      <c r="Q1420" s="182">
        <f t="shared" si="593"/>
        <v>0</v>
      </c>
      <c r="R1420" s="182">
        <f t="shared" si="593"/>
        <v>0</v>
      </c>
      <c r="S1420" s="182">
        <f t="shared" si="593"/>
        <v>0</v>
      </c>
      <c r="T1420" s="182">
        <f t="shared" si="593"/>
        <v>0</v>
      </c>
      <c r="U1420" s="182">
        <f t="shared" si="593"/>
        <v>0</v>
      </c>
      <c r="V1420" s="195">
        <f t="shared" si="593"/>
        <v>0</v>
      </c>
      <c r="W1420" s="46">
        <f t="shared" si="588"/>
        <v>0</v>
      </c>
      <c r="X1420" s="72"/>
      <c r="Y1420"/>
      <c r="Z1420"/>
    </row>
    <row r="1421" spans="1:26" s="129" customFormat="1" ht="12.75" customHeight="1" x14ac:dyDescent="0.2">
      <c r="A1421" s="318"/>
      <c r="B1421" s="256"/>
      <c r="C1421" s="257"/>
      <c r="D1421" s="257"/>
      <c r="E1421" s="257"/>
      <c r="F1421" s="433" t="s">
        <v>453</v>
      </c>
      <c r="G1421" s="190">
        <f t="shared" si="586"/>
        <v>0</v>
      </c>
      <c r="H1421" s="191">
        <f t="shared" si="592"/>
        <v>0</v>
      </c>
      <c r="I1421" s="179">
        <f t="shared" si="592"/>
        <v>0</v>
      </c>
      <c r="J1421" s="179">
        <f t="shared" si="592"/>
        <v>0</v>
      </c>
      <c r="K1421" s="197">
        <f t="shared" si="592"/>
        <v>0</v>
      </c>
      <c r="L1421" s="181">
        <f t="shared" ref="L1421:V1421" si="594">L561*VLOOKUP($F1421,DCT,2,FALSE)</f>
        <v>0</v>
      </c>
      <c r="M1421" s="192">
        <f t="shared" si="594"/>
        <v>0</v>
      </c>
      <c r="N1421" s="182">
        <f t="shared" si="594"/>
        <v>0</v>
      </c>
      <c r="O1421" s="182">
        <f t="shared" si="594"/>
        <v>0</v>
      </c>
      <c r="P1421" s="182">
        <f t="shared" si="594"/>
        <v>0</v>
      </c>
      <c r="Q1421" s="182">
        <f t="shared" si="594"/>
        <v>0</v>
      </c>
      <c r="R1421" s="182">
        <f t="shared" si="594"/>
        <v>0</v>
      </c>
      <c r="S1421" s="182">
        <f t="shared" si="594"/>
        <v>0</v>
      </c>
      <c r="T1421" s="182">
        <f t="shared" si="594"/>
        <v>0</v>
      </c>
      <c r="U1421" s="182">
        <f t="shared" si="594"/>
        <v>0</v>
      </c>
      <c r="V1421" s="195">
        <f t="shared" si="594"/>
        <v>0</v>
      </c>
      <c r="W1421" s="46">
        <f t="shared" si="588"/>
        <v>0</v>
      </c>
      <c r="X1421" s="72"/>
      <c r="Y1421"/>
      <c r="Z1421"/>
    </row>
    <row r="1422" spans="1:26" s="129" customFormat="1" ht="12.75" customHeight="1" x14ac:dyDescent="0.2">
      <c r="A1422" s="318"/>
      <c r="B1422" s="256"/>
      <c r="C1422" s="257"/>
      <c r="D1422" s="23" t="s">
        <v>454</v>
      </c>
      <c r="E1422" s="23"/>
      <c r="F1422" s="591"/>
      <c r="G1422" s="69">
        <f>SUBTOTAL(9,G1423:G1424)</f>
        <v>0</v>
      </c>
      <c r="H1422" s="34">
        <f>SUBTOTAL(9,H1423:H1424)</f>
        <v>0</v>
      </c>
      <c r="I1422" s="66">
        <f t="shared" ref="I1422:V1422" si="595">SUBTOTAL(9,I1423:I1424)</f>
        <v>0</v>
      </c>
      <c r="J1422" s="66">
        <f t="shared" si="595"/>
        <v>0</v>
      </c>
      <c r="K1422" s="67">
        <f t="shared" si="595"/>
        <v>0</v>
      </c>
      <c r="L1422" s="34">
        <f t="shared" si="595"/>
        <v>0</v>
      </c>
      <c r="M1422" s="34">
        <f t="shared" si="595"/>
        <v>0</v>
      </c>
      <c r="N1422" s="34">
        <f t="shared" si="595"/>
        <v>0</v>
      </c>
      <c r="O1422" s="34">
        <f t="shared" si="595"/>
        <v>0</v>
      </c>
      <c r="P1422" s="34">
        <f t="shared" si="595"/>
        <v>0</v>
      </c>
      <c r="Q1422" s="34">
        <f t="shared" si="595"/>
        <v>0</v>
      </c>
      <c r="R1422" s="34">
        <f t="shared" si="595"/>
        <v>0</v>
      </c>
      <c r="S1422" s="34">
        <f t="shared" si="595"/>
        <v>0</v>
      </c>
      <c r="T1422" s="34">
        <f t="shared" si="595"/>
        <v>0</v>
      </c>
      <c r="U1422" s="34">
        <f t="shared" si="595"/>
        <v>0</v>
      </c>
      <c r="V1422" s="34">
        <f t="shared" si="595"/>
        <v>0</v>
      </c>
      <c r="W1422" s="33">
        <f>SUBTOTAL(9,W1423:W1424)</f>
        <v>0</v>
      </c>
      <c r="Y1422"/>
      <c r="Z1422"/>
    </row>
    <row r="1423" spans="1:26" s="129" customFormat="1" ht="12.75" customHeight="1" x14ac:dyDescent="0.2">
      <c r="A1423" s="318"/>
      <c r="B1423" s="256"/>
      <c r="C1423" s="257"/>
      <c r="D1423" s="257"/>
      <c r="E1423" s="257"/>
      <c r="F1423" s="433" t="s">
        <v>455</v>
      </c>
      <c r="G1423" s="190">
        <f>G563</f>
        <v>0</v>
      </c>
      <c r="H1423" s="191">
        <f t="shared" ref="H1423:V1423" si="596">H563*VLOOKUP($F1423,DCT,2,FALSE)</f>
        <v>0</v>
      </c>
      <c r="I1423" s="179">
        <f t="shared" si="596"/>
        <v>0</v>
      </c>
      <c r="J1423" s="179">
        <f t="shared" si="596"/>
        <v>0</v>
      </c>
      <c r="K1423" s="197">
        <f t="shared" si="596"/>
        <v>0</v>
      </c>
      <c r="L1423" s="181">
        <f t="shared" si="596"/>
        <v>0</v>
      </c>
      <c r="M1423" s="192">
        <f t="shared" si="596"/>
        <v>0</v>
      </c>
      <c r="N1423" s="182">
        <f t="shared" si="596"/>
        <v>0</v>
      </c>
      <c r="O1423" s="182">
        <f t="shared" si="596"/>
        <v>0</v>
      </c>
      <c r="P1423" s="182">
        <f t="shared" si="596"/>
        <v>0</v>
      </c>
      <c r="Q1423" s="182">
        <f t="shared" si="596"/>
        <v>0</v>
      </c>
      <c r="R1423" s="182">
        <f t="shared" si="596"/>
        <v>0</v>
      </c>
      <c r="S1423" s="182">
        <f t="shared" si="596"/>
        <v>0</v>
      </c>
      <c r="T1423" s="182">
        <f t="shared" si="596"/>
        <v>0</v>
      </c>
      <c r="U1423" s="182">
        <f t="shared" si="596"/>
        <v>0</v>
      </c>
      <c r="V1423" s="195">
        <f t="shared" si="596"/>
        <v>0</v>
      </c>
      <c r="W1423" s="46">
        <f>G1423-SUM(H1423:V1423)</f>
        <v>0</v>
      </c>
      <c r="X1423" s="72"/>
      <c r="Y1423"/>
      <c r="Z1423"/>
    </row>
    <row r="1424" spans="1:26" s="129" customFormat="1" ht="12.75" customHeight="1" x14ac:dyDescent="0.2">
      <c r="A1424" s="318"/>
      <c r="B1424" s="256"/>
      <c r="C1424" s="257"/>
      <c r="D1424" s="257"/>
      <c r="E1424" s="257"/>
      <c r="F1424" s="433" t="s">
        <v>456</v>
      </c>
      <c r="G1424" s="190">
        <f>G564</f>
        <v>0</v>
      </c>
      <c r="H1424" s="191">
        <f t="shared" ref="H1424:V1424" si="597">H564*VLOOKUP($F1424,DCT,2,FALSE)</f>
        <v>0</v>
      </c>
      <c r="I1424" s="179">
        <f t="shared" si="597"/>
        <v>0</v>
      </c>
      <c r="J1424" s="179">
        <f t="shared" si="597"/>
        <v>0</v>
      </c>
      <c r="K1424" s="197">
        <f t="shared" si="597"/>
        <v>0</v>
      </c>
      <c r="L1424" s="181">
        <f t="shared" si="597"/>
        <v>0</v>
      </c>
      <c r="M1424" s="192">
        <f t="shared" si="597"/>
        <v>0</v>
      </c>
      <c r="N1424" s="182">
        <f t="shared" si="597"/>
        <v>0</v>
      </c>
      <c r="O1424" s="182">
        <f t="shared" si="597"/>
        <v>0</v>
      </c>
      <c r="P1424" s="182">
        <f t="shared" si="597"/>
        <v>0</v>
      </c>
      <c r="Q1424" s="182">
        <f t="shared" si="597"/>
        <v>0</v>
      </c>
      <c r="R1424" s="182">
        <f t="shared" si="597"/>
        <v>0</v>
      </c>
      <c r="S1424" s="182">
        <f t="shared" si="597"/>
        <v>0</v>
      </c>
      <c r="T1424" s="182">
        <f t="shared" si="597"/>
        <v>0</v>
      </c>
      <c r="U1424" s="182">
        <f t="shared" si="597"/>
        <v>0</v>
      </c>
      <c r="V1424" s="195">
        <f t="shared" si="597"/>
        <v>0</v>
      </c>
      <c r="W1424" s="46">
        <f>G1424-SUM(H1424:V1424)</f>
        <v>0</v>
      </c>
      <c r="X1424" s="72"/>
      <c r="Y1424"/>
      <c r="Z1424"/>
    </row>
    <row r="1425" spans="1:26" s="129" customFormat="1" ht="12.75" customHeight="1" x14ac:dyDescent="0.2">
      <c r="A1425" s="318"/>
      <c r="B1425" s="256"/>
      <c r="C1425" s="257"/>
      <c r="D1425" s="23" t="s">
        <v>457</v>
      </c>
      <c r="E1425" s="257"/>
      <c r="F1425" s="257"/>
      <c r="G1425" s="69">
        <f>SUBTOTAL(9,G1426)</f>
        <v>0</v>
      </c>
      <c r="H1425" s="34">
        <f>SUBTOTAL(9,H1426)</f>
        <v>0</v>
      </c>
      <c r="I1425" s="66">
        <f t="shared" ref="I1425:V1425" si="598">SUBTOTAL(9,I1426)</f>
        <v>0</v>
      </c>
      <c r="J1425" s="66">
        <f t="shared" si="598"/>
        <v>0</v>
      </c>
      <c r="K1425" s="67">
        <f t="shared" si="598"/>
        <v>0</v>
      </c>
      <c r="L1425" s="34">
        <f t="shared" si="598"/>
        <v>0</v>
      </c>
      <c r="M1425" s="34">
        <f t="shared" si="598"/>
        <v>0</v>
      </c>
      <c r="N1425" s="34">
        <f t="shared" si="598"/>
        <v>0</v>
      </c>
      <c r="O1425" s="34">
        <f t="shared" si="598"/>
        <v>0</v>
      </c>
      <c r="P1425" s="34">
        <f t="shared" si="598"/>
        <v>0</v>
      </c>
      <c r="Q1425" s="34">
        <f t="shared" si="598"/>
        <v>0</v>
      </c>
      <c r="R1425" s="34">
        <f t="shared" si="598"/>
        <v>0</v>
      </c>
      <c r="S1425" s="34">
        <f t="shared" si="598"/>
        <v>0</v>
      </c>
      <c r="T1425" s="34">
        <f t="shared" si="598"/>
        <v>0</v>
      </c>
      <c r="U1425" s="34">
        <f t="shared" si="598"/>
        <v>0</v>
      </c>
      <c r="V1425" s="34">
        <f t="shared" si="598"/>
        <v>0</v>
      </c>
      <c r="W1425" s="46">
        <f>SUBTOTAL(9,W1426)</f>
        <v>0</v>
      </c>
      <c r="Y1425"/>
      <c r="Z1425"/>
    </row>
    <row r="1426" spans="1:26" s="129" customFormat="1" ht="12.75" customHeight="1" x14ac:dyDescent="0.2">
      <c r="A1426" s="318"/>
      <c r="B1426" s="256"/>
      <c r="C1426" s="257"/>
      <c r="D1426" s="257"/>
      <c r="E1426" s="257"/>
      <c r="F1426" s="433" t="s">
        <v>458</v>
      </c>
      <c r="G1426" s="190">
        <f>G566</f>
        <v>0</v>
      </c>
      <c r="H1426" s="191">
        <f t="shared" ref="H1426:V1426" si="599">H566*VLOOKUP($F1426,DCT,2,FALSE)</f>
        <v>0</v>
      </c>
      <c r="I1426" s="179">
        <f t="shared" si="599"/>
        <v>0</v>
      </c>
      <c r="J1426" s="179">
        <f t="shared" si="599"/>
        <v>0</v>
      </c>
      <c r="K1426" s="197">
        <f t="shared" si="599"/>
        <v>0</v>
      </c>
      <c r="L1426" s="181">
        <f t="shared" si="599"/>
        <v>0</v>
      </c>
      <c r="M1426" s="192">
        <f t="shared" si="599"/>
        <v>0</v>
      </c>
      <c r="N1426" s="182">
        <f t="shared" si="599"/>
        <v>0</v>
      </c>
      <c r="O1426" s="182">
        <f t="shared" si="599"/>
        <v>0</v>
      </c>
      <c r="P1426" s="182">
        <f t="shared" si="599"/>
        <v>0</v>
      </c>
      <c r="Q1426" s="182">
        <f t="shared" si="599"/>
        <v>0</v>
      </c>
      <c r="R1426" s="182">
        <f t="shared" si="599"/>
        <v>0</v>
      </c>
      <c r="S1426" s="182">
        <f t="shared" si="599"/>
        <v>0</v>
      </c>
      <c r="T1426" s="182">
        <f t="shared" si="599"/>
        <v>0</v>
      </c>
      <c r="U1426" s="182">
        <f t="shared" si="599"/>
        <v>0</v>
      </c>
      <c r="V1426" s="195">
        <f t="shared" si="599"/>
        <v>0</v>
      </c>
      <c r="W1426" s="46">
        <f>G1426-SUM(H1426:V1426)</f>
        <v>0</v>
      </c>
      <c r="X1426" s="72"/>
      <c r="Y1426"/>
      <c r="Z1426"/>
    </row>
    <row r="1427" spans="1:26" s="72" customFormat="1" outlineLevel="1" x14ac:dyDescent="0.2">
      <c r="A1427" s="318"/>
      <c r="B1427" s="25"/>
      <c r="C1427" s="24"/>
      <c r="D1427" s="23"/>
      <c r="E1427" s="64"/>
      <c r="F1427" s="24"/>
      <c r="G1427" s="435"/>
      <c r="H1427" s="70"/>
      <c r="I1427" s="66"/>
      <c r="J1427" s="66"/>
      <c r="K1427" s="67"/>
      <c r="L1427" s="34"/>
      <c r="M1427" s="34"/>
      <c r="N1427" s="34"/>
      <c r="O1427" s="34"/>
      <c r="P1427" s="34"/>
      <c r="Q1427" s="34"/>
      <c r="R1427" s="34"/>
      <c r="S1427" s="34"/>
      <c r="T1427" s="34"/>
      <c r="U1427" s="34"/>
      <c r="V1427" s="34"/>
      <c r="W1427" s="33"/>
      <c r="Y1427"/>
      <c r="Z1427"/>
    </row>
    <row r="1428" spans="1:26" s="72" customFormat="1" outlineLevel="1" x14ac:dyDescent="0.2">
      <c r="A1428" s="318"/>
      <c r="B1428" s="25"/>
      <c r="C1428" s="23" t="s">
        <v>480</v>
      </c>
      <c r="D1428" s="23"/>
      <c r="E1428" s="64"/>
      <c r="F1428" s="24"/>
      <c r="G1428" s="435">
        <f>SUBTOTAL(9,G1429:G1431)</f>
        <v>0</v>
      </c>
      <c r="H1428" s="70">
        <f t="shared" ref="H1428:W1428" si="600">SUBTOTAL(9,H1429:H1431)</f>
        <v>0</v>
      </c>
      <c r="I1428" s="66">
        <f t="shared" si="600"/>
        <v>0</v>
      </c>
      <c r="J1428" s="66">
        <f t="shared" si="600"/>
        <v>0</v>
      </c>
      <c r="K1428" s="67">
        <f t="shared" si="600"/>
        <v>0</v>
      </c>
      <c r="L1428" s="34">
        <f t="shared" si="600"/>
        <v>0</v>
      </c>
      <c r="M1428" s="34">
        <f t="shared" si="600"/>
        <v>0</v>
      </c>
      <c r="N1428" s="34">
        <f t="shared" si="600"/>
        <v>0</v>
      </c>
      <c r="O1428" s="34">
        <f t="shared" si="600"/>
        <v>0</v>
      </c>
      <c r="P1428" s="34">
        <f t="shared" si="600"/>
        <v>0</v>
      </c>
      <c r="Q1428" s="34">
        <f t="shared" si="600"/>
        <v>0</v>
      </c>
      <c r="R1428" s="34">
        <f t="shared" si="600"/>
        <v>0</v>
      </c>
      <c r="S1428" s="34">
        <f t="shared" si="600"/>
        <v>0</v>
      </c>
      <c r="T1428" s="34">
        <f t="shared" si="600"/>
        <v>0</v>
      </c>
      <c r="U1428" s="34">
        <f t="shared" si="600"/>
        <v>0</v>
      </c>
      <c r="V1428" s="34">
        <f t="shared" si="600"/>
        <v>0</v>
      </c>
      <c r="W1428" s="33">
        <f t="shared" si="600"/>
        <v>0</v>
      </c>
      <c r="Y1428"/>
      <c r="Z1428"/>
    </row>
    <row r="1429" spans="1:26" s="72" customFormat="1" outlineLevel="1" x14ac:dyDescent="0.2">
      <c r="A1429" s="318"/>
      <c r="B1429" s="25"/>
      <c r="C1429" s="24"/>
      <c r="D1429" s="23"/>
      <c r="E1429" s="64"/>
      <c r="F1429" s="433" t="s">
        <v>474</v>
      </c>
      <c r="G1429" s="436">
        <f>G569</f>
        <v>0</v>
      </c>
      <c r="H1429" s="437">
        <f t="shared" ref="H1429:V1429" si="601">H569*VLOOKUP($F1429,DCT,2,FALSE)</f>
        <v>0</v>
      </c>
      <c r="I1429" s="438">
        <f t="shared" si="601"/>
        <v>0</v>
      </c>
      <c r="J1429" s="438">
        <f t="shared" si="601"/>
        <v>0</v>
      </c>
      <c r="K1429" s="439">
        <f t="shared" si="601"/>
        <v>0</v>
      </c>
      <c r="L1429" s="440">
        <f t="shared" si="601"/>
        <v>0</v>
      </c>
      <c r="M1429" s="441">
        <f t="shared" si="601"/>
        <v>0</v>
      </c>
      <c r="N1429" s="438">
        <f t="shared" si="601"/>
        <v>0</v>
      </c>
      <c r="O1429" s="438">
        <f t="shared" si="601"/>
        <v>0</v>
      </c>
      <c r="P1429" s="438">
        <f t="shared" si="601"/>
        <v>0</v>
      </c>
      <c r="Q1429" s="438">
        <f t="shared" si="601"/>
        <v>0</v>
      </c>
      <c r="R1429" s="438">
        <f t="shared" si="601"/>
        <v>0</v>
      </c>
      <c r="S1429" s="438">
        <f t="shared" si="601"/>
        <v>0</v>
      </c>
      <c r="T1429" s="438">
        <f t="shared" si="601"/>
        <v>0</v>
      </c>
      <c r="U1429" s="438">
        <f t="shared" si="601"/>
        <v>0</v>
      </c>
      <c r="V1429" s="442">
        <f t="shared" si="601"/>
        <v>0</v>
      </c>
      <c r="W1429" s="436">
        <f t="shared" ref="W1429:W1431" si="602">G1429-SUM(H1429:V1429)</f>
        <v>0</v>
      </c>
      <c r="Y1429"/>
      <c r="Z1429"/>
    </row>
    <row r="1430" spans="1:26" s="72" customFormat="1" outlineLevel="1" x14ac:dyDescent="0.2">
      <c r="A1430" s="318"/>
      <c r="B1430" s="25"/>
      <c r="C1430" s="24"/>
      <c r="D1430" s="23"/>
      <c r="E1430" s="64"/>
      <c r="F1430" s="433" t="s">
        <v>475</v>
      </c>
      <c r="G1430" s="436">
        <f>G570</f>
        <v>0</v>
      </c>
      <c r="H1430" s="437">
        <f t="shared" ref="H1430:V1430" si="603">H570*VLOOKUP($F1430,DCT,2,FALSE)</f>
        <v>0</v>
      </c>
      <c r="I1430" s="438">
        <f t="shared" si="603"/>
        <v>0</v>
      </c>
      <c r="J1430" s="438">
        <f t="shared" si="603"/>
        <v>0</v>
      </c>
      <c r="K1430" s="439">
        <f t="shared" si="603"/>
        <v>0</v>
      </c>
      <c r="L1430" s="440">
        <f t="shared" si="603"/>
        <v>0</v>
      </c>
      <c r="M1430" s="441">
        <f t="shared" si="603"/>
        <v>0</v>
      </c>
      <c r="N1430" s="438">
        <f t="shared" si="603"/>
        <v>0</v>
      </c>
      <c r="O1430" s="438">
        <f t="shared" si="603"/>
        <v>0</v>
      </c>
      <c r="P1430" s="438">
        <f t="shared" si="603"/>
        <v>0</v>
      </c>
      <c r="Q1430" s="438">
        <f t="shared" si="603"/>
        <v>0</v>
      </c>
      <c r="R1430" s="438">
        <f t="shared" si="603"/>
        <v>0</v>
      </c>
      <c r="S1430" s="438">
        <f t="shared" si="603"/>
        <v>0</v>
      </c>
      <c r="T1430" s="438">
        <f t="shared" si="603"/>
        <v>0</v>
      </c>
      <c r="U1430" s="438">
        <f t="shared" si="603"/>
        <v>0</v>
      </c>
      <c r="V1430" s="442">
        <f t="shared" si="603"/>
        <v>0</v>
      </c>
      <c r="W1430" s="436">
        <f t="shared" si="602"/>
        <v>0</v>
      </c>
      <c r="Y1430"/>
      <c r="Z1430"/>
    </row>
    <row r="1431" spans="1:26" s="72" customFormat="1" outlineLevel="1" x14ac:dyDescent="0.2">
      <c r="A1431" s="318"/>
      <c r="B1431" s="25"/>
      <c r="C1431" s="24"/>
      <c r="D1431" s="23"/>
      <c r="E1431" s="64"/>
      <c r="F1431" s="433" t="s">
        <v>476</v>
      </c>
      <c r="G1431" s="436">
        <f>G571</f>
        <v>0</v>
      </c>
      <c r="H1431" s="437">
        <f t="shared" ref="H1431:V1431" si="604">H571*VLOOKUP($F1431,DCT,2,FALSE)</f>
        <v>0</v>
      </c>
      <c r="I1431" s="438">
        <f t="shared" si="604"/>
        <v>0</v>
      </c>
      <c r="J1431" s="438">
        <f t="shared" si="604"/>
        <v>0</v>
      </c>
      <c r="K1431" s="439">
        <f t="shared" si="604"/>
        <v>0</v>
      </c>
      <c r="L1431" s="440">
        <f t="shared" si="604"/>
        <v>0</v>
      </c>
      <c r="M1431" s="441">
        <f t="shared" si="604"/>
        <v>0</v>
      </c>
      <c r="N1431" s="438">
        <f t="shared" si="604"/>
        <v>0</v>
      </c>
      <c r="O1431" s="438">
        <f t="shared" si="604"/>
        <v>0</v>
      </c>
      <c r="P1431" s="438">
        <f t="shared" si="604"/>
        <v>0</v>
      </c>
      <c r="Q1431" s="438">
        <f t="shared" si="604"/>
        <v>0</v>
      </c>
      <c r="R1431" s="438">
        <f t="shared" si="604"/>
        <v>0</v>
      </c>
      <c r="S1431" s="438">
        <f t="shared" si="604"/>
        <v>0</v>
      </c>
      <c r="T1431" s="438">
        <f t="shared" si="604"/>
        <v>0</v>
      </c>
      <c r="U1431" s="438">
        <f t="shared" si="604"/>
        <v>0</v>
      </c>
      <c r="V1431" s="442">
        <f t="shared" si="604"/>
        <v>0</v>
      </c>
      <c r="W1431" s="436">
        <f t="shared" si="602"/>
        <v>0</v>
      </c>
      <c r="Y1431"/>
      <c r="Z1431"/>
    </row>
    <row r="1432" spans="1:26" s="129" customFormat="1" ht="12.75" customHeight="1" x14ac:dyDescent="0.2">
      <c r="A1432" s="318"/>
      <c r="B1432" s="256"/>
      <c r="C1432" s="257"/>
      <c r="D1432" s="257"/>
      <c r="E1432" s="257"/>
      <c r="F1432" s="257"/>
      <c r="G1432" s="190"/>
      <c r="H1432" s="34"/>
      <c r="I1432" s="34"/>
      <c r="J1432" s="34"/>
      <c r="K1432" s="412"/>
      <c r="L1432" s="34"/>
      <c r="M1432" s="36"/>
      <c r="N1432" s="34"/>
      <c r="O1432" s="34"/>
      <c r="P1432" s="34"/>
      <c r="Q1432" s="34"/>
      <c r="R1432" s="34"/>
      <c r="S1432" s="34"/>
      <c r="T1432" s="34"/>
      <c r="U1432" s="34"/>
      <c r="V1432" s="425"/>
      <c r="W1432" s="33"/>
      <c r="Y1432"/>
      <c r="Z1432"/>
    </row>
    <row r="1433" spans="1:26" s="129" customFormat="1" ht="16.5" thickBot="1" x14ac:dyDescent="0.25">
      <c r="A1433" s="318"/>
      <c r="B1433" s="79" t="s">
        <v>459</v>
      </c>
      <c r="C1433" s="80"/>
      <c r="D1433" s="80"/>
      <c r="E1433" s="80"/>
      <c r="F1433" s="80"/>
      <c r="G1433" s="92">
        <f t="shared" ref="G1433:W1433" si="605">SUBTOTAL(9,G1383:G1432)</f>
        <v>0</v>
      </c>
      <c r="H1433" s="419">
        <f t="shared" si="605"/>
        <v>0</v>
      </c>
      <c r="I1433" s="420">
        <f t="shared" si="605"/>
        <v>0</v>
      </c>
      <c r="J1433" s="420">
        <f t="shared" si="605"/>
        <v>0</v>
      </c>
      <c r="K1433" s="421">
        <f t="shared" si="605"/>
        <v>0</v>
      </c>
      <c r="L1433" s="422">
        <f t="shared" si="605"/>
        <v>0</v>
      </c>
      <c r="M1433" s="424">
        <f t="shared" si="605"/>
        <v>0</v>
      </c>
      <c r="N1433" s="423">
        <f t="shared" si="605"/>
        <v>0</v>
      </c>
      <c r="O1433" s="423">
        <f t="shared" si="605"/>
        <v>0</v>
      </c>
      <c r="P1433" s="423">
        <f t="shared" si="605"/>
        <v>0</v>
      </c>
      <c r="Q1433" s="423">
        <f t="shared" si="605"/>
        <v>0</v>
      </c>
      <c r="R1433" s="423">
        <f t="shared" si="605"/>
        <v>0</v>
      </c>
      <c r="S1433" s="423">
        <f t="shared" si="605"/>
        <v>0</v>
      </c>
      <c r="T1433" s="423">
        <f t="shared" si="605"/>
        <v>0</v>
      </c>
      <c r="U1433" s="423">
        <f t="shared" si="605"/>
        <v>0</v>
      </c>
      <c r="V1433" s="94">
        <f t="shared" si="605"/>
        <v>0</v>
      </c>
      <c r="W1433" s="97">
        <f t="shared" si="605"/>
        <v>0</v>
      </c>
      <c r="X1433" s="72"/>
      <c r="Y1433"/>
      <c r="Z1433"/>
    </row>
    <row r="1434" spans="1:26" ht="13.5" thickBot="1" x14ac:dyDescent="0.25">
      <c r="A1434" s="318"/>
      <c r="B1434" s="72"/>
      <c r="C1434" s="1"/>
      <c r="D1434" s="1"/>
      <c r="E1434" s="1"/>
      <c r="F1434" s="1"/>
      <c r="G1434" s="52"/>
      <c r="H1434" s="52"/>
      <c r="I1434" s="52"/>
      <c r="J1434" s="52"/>
      <c r="K1434" s="52"/>
      <c r="L1434" s="52"/>
      <c r="M1434" s="53"/>
      <c r="N1434" s="52"/>
      <c r="O1434" s="52"/>
      <c r="P1434" s="52"/>
      <c r="Q1434" s="52"/>
      <c r="R1434" s="52"/>
      <c r="S1434" s="52"/>
      <c r="T1434" s="52"/>
      <c r="U1434" s="52"/>
      <c r="V1434" s="52"/>
      <c r="W1434" s="52"/>
      <c r="Y1434"/>
      <c r="Z1434"/>
    </row>
    <row r="1435" spans="1:26" s="150" customFormat="1" ht="15.75" x14ac:dyDescent="0.2">
      <c r="A1435" s="319"/>
      <c r="B1435" s="325" t="s">
        <v>149</v>
      </c>
      <c r="C1435" s="170"/>
      <c r="D1435" s="170"/>
      <c r="E1435" s="170"/>
      <c r="F1435" s="170"/>
      <c r="G1435" s="238"/>
      <c r="H1435" s="239"/>
      <c r="I1435" s="239"/>
      <c r="J1435" s="239"/>
      <c r="K1435" s="241"/>
      <c r="L1435" s="240"/>
      <c r="M1435" s="239"/>
      <c r="N1435" s="239"/>
      <c r="O1435" s="239"/>
      <c r="P1435" s="239"/>
      <c r="Q1435" s="239"/>
      <c r="R1435" s="239"/>
      <c r="S1435" s="239"/>
      <c r="T1435" s="239"/>
      <c r="U1435" s="239"/>
      <c r="V1435" s="241"/>
      <c r="W1435" s="241"/>
      <c r="Y1435"/>
      <c r="Z1435"/>
    </row>
    <row r="1436" spans="1:26" x14ac:dyDescent="0.2">
      <c r="A1436" s="318"/>
      <c r="B1436" s="30"/>
      <c r="C1436" s="23" t="s">
        <v>199</v>
      </c>
      <c r="D1436" s="24"/>
      <c r="E1436" s="24"/>
      <c r="F1436" s="24"/>
      <c r="G1436" s="49"/>
      <c r="H1436" s="42"/>
      <c r="I1436" s="42"/>
      <c r="J1436" s="42"/>
      <c r="K1436" s="44"/>
      <c r="L1436" s="43"/>
      <c r="M1436" s="42"/>
      <c r="N1436" s="42"/>
      <c r="O1436" s="42"/>
      <c r="P1436" s="42"/>
      <c r="Q1436" s="42"/>
      <c r="R1436" s="42"/>
      <c r="S1436" s="42"/>
      <c r="T1436" s="42"/>
      <c r="U1436" s="42"/>
      <c r="V1436" s="44"/>
      <c r="W1436" s="44"/>
      <c r="Y1436"/>
      <c r="Z1436"/>
    </row>
    <row r="1437" spans="1:26" s="72" customFormat="1" x14ac:dyDescent="0.2">
      <c r="A1437" s="322"/>
      <c r="B1437" s="25"/>
      <c r="C1437" s="23"/>
      <c r="D1437" s="65" t="s">
        <v>52</v>
      </c>
      <c r="E1437" s="24"/>
      <c r="F1437" s="24"/>
      <c r="G1437" s="69"/>
      <c r="H1437" s="70"/>
      <c r="I1437" s="66"/>
      <c r="J1437" s="66"/>
      <c r="K1437" s="67"/>
      <c r="L1437" s="51"/>
      <c r="M1437" s="34"/>
      <c r="N1437" s="34"/>
      <c r="O1437" s="34"/>
      <c r="P1437" s="34"/>
      <c r="Q1437" s="34"/>
      <c r="R1437" s="34"/>
      <c r="S1437" s="34"/>
      <c r="T1437" s="34"/>
      <c r="U1437" s="34"/>
      <c r="V1437" s="37"/>
      <c r="W1437" s="37"/>
      <c r="Y1437"/>
      <c r="Z1437"/>
    </row>
    <row r="1438" spans="1:26" s="72" customFormat="1" x14ac:dyDescent="0.2">
      <c r="A1438" s="322"/>
      <c r="B1438" s="25"/>
      <c r="C1438" s="23"/>
      <c r="D1438" s="23"/>
      <c r="E1438" s="24" t="s">
        <v>153</v>
      </c>
      <c r="F1438" s="24"/>
      <c r="G1438" s="69">
        <f>SUBTOTAL(9,G1439:G1442)</f>
        <v>0</v>
      </c>
      <c r="H1438" s="70">
        <f t="shared" ref="H1438:W1438" si="606">SUBTOTAL(9,H1439:H1442)</f>
        <v>0</v>
      </c>
      <c r="I1438" s="66">
        <f t="shared" si="606"/>
        <v>0</v>
      </c>
      <c r="J1438" s="66">
        <f t="shared" si="606"/>
        <v>0</v>
      </c>
      <c r="K1438" s="67">
        <f t="shared" si="606"/>
        <v>0</v>
      </c>
      <c r="L1438" s="34">
        <f t="shared" si="606"/>
        <v>0</v>
      </c>
      <c r="M1438" s="34">
        <f t="shared" si="606"/>
        <v>0</v>
      </c>
      <c r="N1438" s="34">
        <f t="shared" si="606"/>
        <v>0</v>
      </c>
      <c r="O1438" s="34">
        <f t="shared" si="606"/>
        <v>0</v>
      </c>
      <c r="P1438" s="34">
        <f t="shared" si="606"/>
        <v>0</v>
      </c>
      <c r="Q1438" s="34">
        <f t="shared" si="606"/>
        <v>0</v>
      </c>
      <c r="R1438" s="34">
        <f t="shared" si="606"/>
        <v>0</v>
      </c>
      <c r="S1438" s="34">
        <f t="shared" si="606"/>
        <v>0</v>
      </c>
      <c r="T1438" s="34">
        <f t="shared" si="606"/>
        <v>0</v>
      </c>
      <c r="U1438" s="34">
        <f t="shared" si="606"/>
        <v>0</v>
      </c>
      <c r="V1438" s="34">
        <f t="shared" si="606"/>
        <v>0</v>
      </c>
      <c r="W1438" s="33">
        <f t="shared" si="606"/>
        <v>0</v>
      </c>
      <c r="Y1438"/>
      <c r="Z1438"/>
    </row>
    <row r="1439" spans="1:26" s="72" customFormat="1" outlineLevel="1" x14ac:dyDescent="0.2">
      <c r="A1439" s="322"/>
      <c r="B1439" s="25"/>
      <c r="C1439" s="23"/>
      <c r="D1439" s="23"/>
      <c r="E1439" s="24"/>
      <c r="F1439" s="176" t="s">
        <v>154</v>
      </c>
      <c r="G1439" s="190">
        <f>G579</f>
        <v>0</v>
      </c>
      <c r="H1439" s="242">
        <f>G1439*(1-VLOOKUP($F1439,SHT,2,FALSE))+H579*(1-VLOOKUP($F1439,SHT,2,FALSE))</f>
        <v>0</v>
      </c>
      <c r="I1439" s="179">
        <f t="shared" ref="I1439:V1439" si="607">I579*(1-VLOOKUP($F1439,SHT,2,FALSE))</f>
        <v>0</v>
      </c>
      <c r="J1439" s="179">
        <f t="shared" si="607"/>
        <v>0</v>
      </c>
      <c r="K1439" s="197">
        <f t="shared" si="607"/>
        <v>0</v>
      </c>
      <c r="L1439" s="181">
        <f t="shared" si="607"/>
        <v>0</v>
      </c>
      <c r="M1439" s="192">
        <f t="shared" si="607"/>
        <v>0</v>
      </c>
      <c r="N1439" s="182">
        <f t="shared" si="607"/>
        <v>0</v>
      </c>
      <c r="O1439" s="182">
        <f t="shared" si="607"/>
        <v>0</v>
      </c>
      <c r="P1439" s="182">
        <f t="shared" si="607"/>
        <v>0</v>
      </c>
      <c r="Q1439" s="182">
        <f t="shared" si="607"/>
        <v>0</v>
      </c>
      <c r="R1439" s="182">
        <f t="shared" si="607"/>
        <v>0</v>
      </c>
      <c r="S1439" s="182">
        <f t="shared" si="607"/>
        <v>0</v>
      </c>
      <c r="T1439" s="178">
        <f t="shared" si="607"/>
        <v>0</v>
      </c>
      <c r="U1439" s="182">
        <f t="shared" si="607"/>
        <v>0</v>
      </c>
      <c r="V1439" s="183">
        <f t="shared" si="607"/>
        <v>0</v>
      </c>
      <c r="W1439" s="46">
        <f>W579</f>
        <v>0</v>
      </c>
      <c r="Y1439"/>
      <c r="Z1439"/>
    </row>
    <row r="1440" spans="1:26" s="72" customFormat="1" outlineLevel="1" x14ac:dyDescent="0.2">
      <c r="A1440" s="322"/>
      <c r="B1440" s="25"/>
      <c r="C1440" s="23"/>
      <c r="D1440" s="23"/>
      <c r="E1440" s="24"/>
      <c r="F1440" s="176" t="s">
        <v>155</v>
      </c>
      <c r="G1440" s="190">
        <f>G580</f>
        <v>0</v>
      </c>
      <c r="H1440" s="242">
        <f>G1440*(1-VLOOKUP($F1440,SHT,2,FALSE))+H580*(1-VLOOKUP($F1440,SHT,2,FALSE))</f>
        <v>0</v>
      </c>
      <c r="I1440" s="179">
        <f t="shared" ref="I1440:V1440" si="608">I580*(1-VLOOKUP($F1440,SHT,2,FALSE))</f>
        <v>0</v>
      </c>
      <c r="J1440" s="179">
        <f t="shared" si="608"/>
        <v>0</v>
      </c>
      <c r="K1440" s="197">
        <f t="shared" si="608"/>
        <v>0</v>
      </c>
      <c r="L1440" s="181">
        <f t="shared" si="608"/>
        <v>0</v>
      </c>
      <c r="M1440" s="192">
        <f t="shared" si="608"/>
        <v>0</v>
      </c>
      <c r="N1440" s="182">
        <f t="shared" si="608"/>
        <v>0</v>
      </c>
      <c r="O1440" s="182">
        <f t="shared" si="608"/>
        <v>0</v>
      </c>
      <c r="P1440" s="182">
        <f t="shared" si="608"/>
        <v>0</v>
      </c>
      <c r="Q1440" s="182">
        <f t="shared" si="608"/>
        <v>0</v>
      </c>
      <c r="R1440" s="182">
        <f t="shared" si="608"/>
        <v>0</v>
      </c>
      <c r="S1440" s="182">
        <f t="shared" si="608"/>
        <v>0</v>
      </c>
      <c r="T1440" s="178">
        <f t="shared" si="608"/>
        <v>0</v>
      </c>
      <c r="U1440" s="182">
        <f t="shared" si="608"/>
        <v>0</v>
      </c>
      <c r="V1440" s="183">
        <f t="shared" si="608"/>
        <v>0</v>
      </c>
      <c r="W1440" s="46">
        <f>W580</f>
        <v>0</v>
      </c>
      <c r="Y1440"/>
      <c r="Z1440"/>
    </row>
    <row r="1441" spans="1:26" s="72" customFormat="1" outlineLevel="1" x14ac:dyDescent="0.2">
      <c r="A1441" s="322"/>
      <c r="B1441" s="25"/>
      <c r="C1441" s="23"/>
      <c r="D1441" s="23"/>
      <c r="E1441" s="24"/>
      <c r="F1441" s="176" t="s">
        <v>156</v>
      </c>
      <c r="G1441" s="190">
        <f>G581</f>
        <v>0</v>
      </c>
      <c r="H1441" s="242">
        <f>G1441*(1-VLOOKUP($F1441,SHT,2,FALSE))+H581*(1-VLOOKUP($F1441,SHT,2,FALSE))</f>
        <v>0</v>
      </c>
      <c r="I1441" s="179">
        <f t="shared" ref="I1441:V1441" si="609">I581*(1-VLOOKUP($F1441,SHT,2,FALSE))</f>
        <v>0</v>
      </c>
      <c r="J1441" s="179">
        <f t="shared" si="609"/>
        <v>0</v>
      </c>
      <c r="K1441" s="197">
        <f t="shared" si="609"/>
        <v>0</v>
      </c>
      <c r="L1441" s="181">
        <f t="shared" si="609"/>
        <v>0</v>
      </c>
      <c r="M1441" s="192">
        <f t="shared" si="609"/>
        <v>0</v>
      </c>
      <c r="N1441" s="182">
        <f t="shared" si="609"/>
        <v>0</v>
      </c>
      <c r="O1441" s="182">
        <f t="shared" si="609"/>
        <v>0</v>
      </c>
      <c r="P1441" s="182">
        <f t="shared" si="609"/>
        <v>0</v>
      </c>
      <c r="Q1441" s="182">
        <f t="shared" si="609"/>
        <v>0</v>
      </c>
      <c r="R1441" s="182">
        <f t="shared" si="609"/>
        <v>0</v>
      </c>
      <c r="S1441" s="182">
        <f t="shared" si="609"/>
        <v>0</v>
      </c>
      <c r="T1441" s="178">
        <f t="shared" si="609"/>
        <v>0</v>
      </c>
      <c r="U1441" s="182">
        <f t="shared" si="609"/>
        <v>0</v>
      </c>
      <c r="V1441" s="183">
        <f t="shared" si="609"/>
        <v>0</v>
      </c>
      <c r="W1441" s="46">
        <f>W581</f>
        <v>0</v>
      </c>
      <c r="Y1441"/>
      <c r="Z1441"/>
    </row>
    <row r="1442" spans="1:26" s="72" customFormat="1" outlineLevel="1" x14ac:dyDescent="0.2">
      <c r="A1442" s="322"/>
      <c r="B1442" s="25"/>
      <c r="C1442" s="23"/>
      <c r="D1442" s="23"/>
      <c r="E1442" s="24"/>
      <c r="F1442" s="176" t="s">
        <v>197</v>
      </c>
      <c r="G1442" s="190">
        <f>G582</f>
        <v>0</v>
      </c>
      <c r="H1442" s="242">
        <f>G1442*(1-VLOOKUP($F1442,SHT,2,FALSE))+H582*(1-VLOOKUP($F1442,SHT,2,FALSE))</f>
        <v>0</v>
      </c>
      <c r="I1442" s="179">
        <f t="shared" ref="I1442:V1442" si="610">I582*(1-VLOOKUP($F1442,SHT,2,FALSE))</f>
        <v>0</v>
      </c>
      <c r="J1442" s="179">
        <f t="shared" si="610"/>
        <v>0</v>
      </c>
      <c r="K1442" s="197">
        <f t="shared" si="610"/>
        <v>0</v>
      </c>
      <c r="L1442" s="181">
        <f t="shared" si="610"/>
        <v>0</v>
      </c>
      <c r="M1442" s="192">
        <f t="shared" si="610"/>
        <v>0</v>
      </c>
      <c r="N1442" s="182">
        <f t="shared" si="610"/>
        <v>0</v>
      </c>
      <c r="O1442" s="182">
        <f t="shared" si="610"/>
        <v>0</v>
      </c>
      <c r="P1442" s="182">
        <f t="shared" si="610"/>
        <v>0</v>
      </c>
      <c r="Q1442" s="182">
        <f t="shared" si="610"/>
        <v>0</v>
      </c>
      <c r="R1442" s="182">
        <f t="shared" si="610"/>
        <v>0</v>
      </c>
      <c r="S1442" s="182">
        <f t="shared" si="610"/>
        <v>0</v>
      </c>
      <c r="T1442" s="178">
        <f t="shared" si="610"/>
        <v>0</v>
      </c>
      <c r="U1442" s="182">
        <f t="shared" si="610"/>
        <v>0</v>
      </c>
      <c r="V1442" s="183">
        <f t="shared" si="610"/>
        <v>0</v>
      </c>
      <c r="W1442" s="46">
        <f>W582</f>
        <v>0</v>
      </c>
      <c r="Y1442"/>
      <c r="Z1442"/>
    </row>
    <row r="1443" spans="1:26" s="72" customFormat="1" x14ac:dyDescent="0.2">
      <c r="A1443" s="322"/>
      <c r="B1443" s="25"/>
      <c r="C1443" s="23"/>
      <c r="D1443" s="23"/>
      <c r="E1443" s="24" t="s">
        <v>157</v>
      </c>
      <c r="F1443" s="24"/>
      <c r="G1443" s="69">
        <f t="shared" ref="G1443:W1443" si="611">SUBTOTAL(9,G1444:G1447)</f>
        <v>0</v>
      </c>
      <c r="H1443" s="70">
        <f t="shared" si="611"/>
        <v>0</v>
      </c>
      <c r="I1443" s="66">
        <f t="shared" si="611"/>
        <v>0</v>
      </c>
      <c r="J1443" s="66">
        <f t="shared" si="611"/>
        <v>0</v>
      </c>
      <c r="K1443" s="67">
        <f t="shared" si="611"/>
        <v>0</v>
      </c>
      <c r="L1443" s="34">
        <f t="shared" si="611"/>
        <v>0</v>
      </c>
      <c r="M1443" s="34">
        <f t="shared" si="611"/>
        <v>0</v>
      </c>
      <c r="N1443" s="34">
        <f t="shared" si="611"/>
        <v>0</v>
      </c>
      <c r="O1443" s="34">
        <f t="shared" si="611"/>
        <v>0</v>
      </c>
      <c r="P1443" s="34">
        <f t="shared" si="611"/>
        <v>0</v>
      </c>
      <c r="Q1443" s="34">
        <f t="shared" si="611"/>
        <v>0</v>
      </c>
      <c r="R1443" s="34">
        <f t="shared" si="611"/>
        <v>0</v>
      </c>
      <c r="S1443" s="34">
        <f t="shared" si="611"/>
        <v>0</v>
      </c>
      <c r="T1443" s="34">
        <f t="shared" si="611"/>
        <v>0</v>
      </c>
      <c r="U1443" s="34">
        <f t="shared" si="611"/>
        <v>0</v>
      </c>
      <c r="V1443" s="34">
        <f t="shared" si="611"/>
        <v>0</v>
      </c>
      <c r="W1443" s="33">
        <f t="shared" si="611"/>
        <v>0</v>
      </c>
      <c r="Y1443"/>
      <c r="Z1443"/>
    </row>
    <row r="1444" spans="1:26" s="72" customFormat="1" outlineLevel="1" x14ac:dyDescent="0.2">
      <c r="A1444" s="322"/>
      <c r="B1444" s="25"/>
      <c r="C1444" s="23"/>
      <c r="D1444" s="23"/>
      <c r="E1444" s="24"/>
      <c r="F1444" s="176" t="s">
        <v>158</v>
      </c>
      <c r="G1444" s="190">
        <f>G584</f>
        <v>0</v>
      </c>
      <c r="H1444" s="242">
        <f>G1444*(1-VLOOKUP($F1444,SHT,2,FALSE))+H584*(1-VLOOKUP($F1444,SHT,2,FALSE))</f>
        <v>0</v>
      </c>
      <c r="I1444" s="179">
        <f t="shared" ref="I1444:V1444" si="612">I584*(1-VLOOKUP($F1444,SHT,2,FALSE))</f>
        <v>0</v>
      </c>
      <c r="J1444" s="179">
        <f t="shared" si="612"/>
        <v>0</v>
      </c>
      <c r="K1444" s="197">
        <f t="shared" si="612"/>
        <v>0</v>
      </c>
      <c r="L1444" s="181">
        <f t="shared" si="612"/>
        <v>0</v>
      </c>
      <c r="M1444" s="192">
        <f t="shared" si="612"/>
        <v>0</v>
      </c>
      <c r="N1444" s="182">
        <f t="shared" si="612"/>
        <v>0</v>
      </c>
      <c r="O1444" s="182">
        <f t="shared" si="612"/>
        <v>0</v>
      </c>
      <c r="P1444" s="182">
        <f t="shared" si="612"/>
        <v>0</v>
      </c>
      <c r="Q1444" s="182">
        <f t="shared" si="612"/>
        <v>0</v>
      </c>
      <c r="R1444" s="182">
        <f t="shared" si="612"/>
        <v>0</v>
      </c>
      <c r="S1444" s="182">
        <f t="shared" si="612"/>
        <v>0</v>
      </c>
      <c r="T1444" s="178">
        <f t="shared" si="612"/>
        <v>0</v>
      </c>
      <c r="U1444" s="182">
        <f t="shared" si="612"/>
        <v>0</v>
      </c>
      <c r="V1444" s="183">
        <f t="shared" si="612"/>
        <v>0</v>
      </c>
      <c r="W1444" s="46">
        <f>W584</f>
        <v>0</v>
      </c>
      <c r="Y1444"/>
      <c r="Z1444"/>
    </row>
    <row r="1445" spans="1:26" s="72" customFormat="1" outlineLevel="1" x14ac:dyDescent="0.2">
      <c r="A1445" s="322"/>
      <c r="B1445" s="25"/>
      <c r="C1445" s="23"/>
      <c r="D1445" s="23"/>
      <c r="E1445" s="24"/>
      <c r="F1445" s="176" t="s">
        <v>159</v>
      </c>
      <c r="G1445" s="190">
        <f>G585</f>
        <v>0</v>
      </c>
      <c r="H1445" s="242">
        <f>G1445*(1-VLOOKUP($F1445,SHT,2,FALSE))+H585*(1-VLOOKUP($F1445,SHT,2,FALSE))</f>
        <v>0</v>
      </c>
      <c r="I1445" s="179">
        <f t="shared" ref="I1445:V1445" si="613">I585*(1-VLOOKUP($F1445,SHT,2,FALSE))</f>
        <v>0</v>
      </c>
      <c r="J1445" s="179">
        <f t="shared" si="613"/>
        <v>0</v>
      </c>
      <c r="K1445" s="197">
        <f t="shared" si="613"/>
        <v>0</v>
      </c>
      <c r="L1445" s="181">
        <f t="shared" si="613"/>
        <v>0</v>
      </c>
      <c r="M1445" s="192">
        <f t="shared" si="613"/>
        <v>0</v>
      </c>
      <c r="N1445" s="182">
        <f t="shared" si="613"/>
        <v>0</v>
      </c>
      <c r="O1445" s="182">
        <f t="shared" si="613"/>
        <v>0</v>
      </c>
      <c r="P1445" s="182">
        <f t="shared" si="613"/>
        <v>0</v>
      </c>
      <c r="Q1445" s="182">
        <f t="shared" si="613"/>
        <v>0</v>
      </c>
      <c r="R1445" s="182">
        <f t="shared" si="613"/>
        <v>0</v>
      </c>
      <c r="S1445" s="182">
        <f t="shared" si="613"/>
        <v>0</v>
      </c>
      <c r="T1445" s="178">
        <f t="shared" si="613"/>
        <v>0</v>
      </c>
      <c r="U1445" s="182">
        <f t="shared" si="613"/>
        <v>0</v>
      </c>
      <c r="V1445" s="183">
        <f t="shared" si="613"/>
        <v>0</v>
      </c>
      <c r="W1445" s="46">
        <f>W585</f>
        <v>0</v>
      </c>
      <c r="Y1445"/>
      <c r="Z1445"/>
    </row>
    <row r="1446" spans="1:26" s="72" customFormat="1" outlineLevel="1" x14ac:dyDescent="0.2">
      <c r="A1446" s="322"/>
      <c r="B1446" s="25"/>
      <c r="C1446" s="23"/>
      <c r="D1446" s="23"/>
      <c r="E1446" s="24"/>
      <c r="F1446" s="176" t="s">
        <v>160</v>
      </c>
      <c r="G1446" s="190">
        <f>G586</f>
        <v>0</v>
      </c>
      <c r="H1446" s="242">
        <f>G1446*(1-VLOOKUP($F1446,SHT,2,FALSE))+H586*(1-VLOOKUP($F1446,SHT,2,FALSE))</f>
        <v>0</v>
      </c>
      <c r="I1446" s="179">
        <f t="shared" ref="I1446:V1446" si="614">I586*(1-VLOOKUP($F1446,SHT,2,FALSE))</f>
        <v>0</v>
      </c>
      <c r="J1446" s="179">
        <f t="shared" si="614"/>
        <v>0</v>
      </c>
      <c r="K1446" s="197">
        <f t="shared" si="614"/>
        <v>0</v>
      </c>
      <c r="L1446" s="181">
        <f t="shared" si="614"/>
        <v>0</v>
      </c>
      <c r="M1446" s="192">
        <f t="shared" si="614"/>
        <v>0</v>
      </c>
      <c r="N1446" s="182">
        <f t="shared" si="614"/>
        <v>0</v>
      </c>
      <c r="O1446" s="182">
        <f t="shared" si="614"/>
        <v>0</v>
      </c>
      <c r="P1446" s="182">
        <f t="shared" si="614"/>
        <v>0</v>
      </c>
      <c r="Q1446" s="182">
        <f t="shared" si="614"/>
        <v>0</v>
      </c>
      <c r="R1446" s="182">
        <f t="shared" si="614"/>
        <v>0</v>
      </c>
      <c r="S1446" s="182">
        <f t="shared" si="614"/>
        <v>0</v>
      </c>
      <c r="T1446" s="178">
        <f t="shared" si="614"/>
        <v>0</v>
      </c>
      <c r="U1446" s="182">
        <f t="shared" si="614"/>
        <v>0</v>
      </c>
      <c r="V1446" s="183">
        <f t="shared" si="614"/>
        <v>0</v>
      </c>
      <c r="W1446" s="46">
        <f>W586</f>
        <v>0</v>
      </c>
      <c r="Y1446"/>
      <c r="Z1446"/>
    </row>
    <row r="1447" spans="1:26" s="72" customFormat="1" outlineLevel="1" x14ac:dyDescent="0.2">
      <c r="A1447" s="322"/>
      <c r="B1447" s="25"/>
      <c r="C1447" s="23"/>
      <c r="D1447" s="23"/>
      <c r="E1447" s="24"/>
      <c r="F1447" s="176" t="s">
        <v>198</v>
      </c>
      <c r="G1447" s="190">
        <f>G587</f>
        <v>0</v>
      </c>
      <c r="H1447" s="242">
        <f>G1447*(1-VLOOKUP($F1447,SHT,2,FALSE))+H587*(1-VLOOKUP($F1447,SHT,2,FALSE))</f>
        <v>0</v>
      </c>
      <c r="I1447" s="179">
        <f t="shared" ref="I1447:V1447" si="615">I587*(1-VLOOKUP($F1447,SHT,2,FALSE))</f>
        <v>0</v>
      </c>
      <c r="J1447" s="179">
        <f t="shared" si="615"/>
        <v>0</v>
      </c>
      <c r="K1447" s="197">
        <f t="shared" si="615"/>
        <v>0</v>
      </c>
      <c r="L1447" s="181">
        <f t="shared" si="615"/>
        <v>0</v>
      </c>
      <c r="M1447" s="192">
        <f t="shared" si="615"/>
        <v>0</v>
      </c>
      <c r="N1447" s="182">
        <f t="shared" si="615"/>
        <v>0</v>
      </c>
      <c r="O1447" s="182">
        <f t="shared" si="615"/>
        <v>0</v>
      </c>
      <c r="P1447" s="182">
        <f t="shared" si="615"/>
        <v>0</v>
      </c>
      <c r="Q1447" s="182">
        <f t="shared" si="615"/>
        <v>0</v>
      </c>
      <c r="R1447" s="182">
        <f t="shared" si="615"/>
        <v>0</v>
      </c>
      <c r="S1447" s="182">
        <f t="shared" si="615"/>
        <v>0</v>
      </c>
      <c r="T1447" s="178">
        <f t="shared" si="615"/>
        <v>0</v>
      </c>
      <c r="U1447" s="182">
        <f t="shared" si="615"/>
        <v>0</v>
      </c>
      <c r="V1447" s="183">
        <f t="shared" si="615"/>
        <v>0</v>
      </c>
      <c r="W1447" s="46">
        <f>W587</f>
        <v>0</v>
      </c>
      <c r="Y1447"/>
      <c r="Z1447"/>
    </row>
    <row r="1448" spans="1:26" s="72" customFormat="1" x14ac:dyDescent="0.2">
      <c r="A1448" s="322"/>
      <c r="B1448" s="25"/>
      <c r="C1448" s="23"/>
      <c r="D1448" s="23"/>
      <c r="E1448" s="24" t="s">
        <v>347</v>
      </c>
      <c r="F1448" s="24"/>
      <c r="G1448" s="69">
        <f t="shared" ref="G1448:W1448" si="616">SUBTOTAL(9,G1449:G1452)</f>
        <v>0</v>
      </c>
      <c r="H1448" s="70">
        <f t="shared" si="616"/>
        <v>0</v>
      </c>
      <c r="I1448" s="66">
        <f t="shared" si="616"/>
        <v>0</v>
      </c>
      <c r="J1448" s="66">
        <f t="shared" si="616"/>
        <v>0</v>
      </c>
      <c r="K1448" s="67">
        <f t="shared" si="616"/>
        <v>0</v>
      </c>
      <c r="L1448" s="34">
        <f t="shared" si="616"/>
        <v>0</v>
      </c>
      <c r="M1448" s="34">
        <f t="shared" si="616"/>
        <v>0</v>
      </c>
      <c r="N1448" s="34">
        <f t="shared" si="616"/>
        <v>0</v>
      </c>
      <c r="O1448" s="34">
        <f t="shared" si="616"/>
        <v>0</v>
      </c>
      <c r="P1448" s="34">
        <f t="shared" si="616"/>
        <v>0</v>
      </c>
      <c r="Q1448" s="34">
        <f t="shared" si="616"/>
        <v>0</v>
      </c>
      <c r="R1448" s="34">
        <f t="shared" si="616"/>
        <v>0</v>
      </c>
      <c r="S1448" s="34">
        <f t="shared" si="616"/>
        <v>0</v>
      </c>
      <c r="T1448" s="34">
        <f t="shared" si="616"/>
        <v>0</v>
      </c>
      <c r="U1448" s="34">
        <f t="shared" si="616"/>
        <v>0</v>
      </c>
      <c r="V1448" s="34">
        <f t="shared" si="616"/>
        <v>0</v>
      </c>
      <c r="W1448" s="33">
        <f t="shared" si="616"/>
        <v>0</v>
      </c>
      <c r="Y1448"/>
      <c r="Z1448"/>
    </row>
    <row r="1449" spans="1:26" s="72" customFormat="1" outlineLevel="1" x14ac:dyDescent="0.2">
      <c r="A1449" s="322"/>
      <c r="B1449" s="25"/>
      <c r="C1449" s="23"/>
      <c r="D1449" s="23"/>
      <c r="E1449" s="24"/>
      <c r="F1449" s="176" t="s">
        <v>327</v>
      </c>
      <c r="G1449" s="190">
        <f>G589</f>
        <v>0</v>
      </c>
      <c r="H1449" s="242">
        <f>G1449*(1-VLOOKUP($F1449,SHT,2,FALSE))+H589*(1-VLOOKUP($F1449,SHT,2,FALSE))</f>
        <v>0</v>
      </c>
      <c r="I1449" s="179">
        <f t="shared" ref="I1449:V1449" si="617">I589*(1-VLOOKUP($F1449,SHT,2,FALSE))</f>
        <v>0</v>
      </c>
      <c r="J1449" s="179">
        <f t="shared" si="617"/>
        <v>0</v>
      </c>
      <c r="K1449" s="197">
        <f t="shared" si="617"/>
        <v>0</v>
      </c>
      <c r="L1449" s="181">
        <f t="shared" si="617"/>
        <v>0</v>
      </c>
      <c r="M1449" s="192">
        <f t="shared" si="617"/>
        <v>0</v>
      </c>
      <c r="N1449" s="182">
        <f t="shared" si="617"/>
        <v>0</v>
      </c>
      <c r="O1449" s="182">
        <f t="shared" si="617"/>
        <v>0</v>
      </c>
      <c r="P1449" s="182">
        <f t="shared" si="617"/>
        <v>0</v>
      </c>
      <c r="Q1449" s="182">
        <f t="shared" si="617"/>
        <v>0</v>
      </c>
      <c r="R1449" s="182">
        <f t="shared" si="617"/>
        <v>0</v>
      </c>
      <c r="S1449" s="182">
        <f t="shared" si="617"/>
        <v>0</v>
      </c>
      <c r="T1449" s="178">
        <f t="shared" si="617"/>
        <v>0</v>
      </c>
      <c r="U1449" s="182">
        <f t="shared" si="617"/>
        <v>0</v>
      </c>
      <c r="V1449" s="183">
        <f t="shared" si="617"/>
        <v>0</v>
      </c>
      <c r="W1449" s="46">
        <f>W589</f>
        <v>0</v>
      </c>
      <c r="Y1449"/>
      <c r="Z1449"/>
    </row>
    <row r="1450" spans="1:26" s="72" customFormat="1" outlineLevel="1" x14ac:dyDescent="0.2">
      <c r="A1450" s="322"/>
      <c r="B1450" s="25"/>
      <c r="C1450" s="23"/>
      <c r="D1450" s="23"/>
      <c r="E1450" s="24"/>
      <c r="F1450" s="176" t="s">
        <v>328</v>
      </c>
      <c r="G1450" s="190">
        <f>G590</f>
        <v>0</v>
      </c>
      <c r="H1450" s="242">
        <f>G1450*(1-VLOOKUP($F1450,SHT,2,FALSE))+H590*(1-VLOOKUP($F1450,SHT,2,FALSE))</f>
        <v>0</v>
      </c>
      <c r="I1450" s="179">
        <f t="shared" ref="I1450:V1450" si="618">I590*(1-VLOOKUP($F1450,SHT,2,FALSE))</f>
        <v>0</v>
      </c>
      <c r="J1450" s="179">
        <f t="shared" si="618"/>
        <v>0</v>
      </c>
      <c r="K1450" s="197">
        <f t="shared" si="618"/>
        <v>0</v>
      </c>
      <c r="L1450" s="181">
        <f t="shared" si="618"/>
        <v>0</v>
      </c>
      <c r="M1450" s="192">
        <f t="shared" si="618"/>
        <v>0</v>
      </c>
      <c r="N1450" s="182">
        <f t="shared" si="618"/>
        <v>0</v>
      </c>
      <c r="O1450" s="182">
        <f t="shared" si="618"/>
        <v>0</v>
      </c>
      <c r="P1450" s="182">
        <f t="shared" si="618"/>
        <v>0</v>
      </c>
      <c r="Q1450" s="182">
        <f t="shared" si="618"/>
        <v>0</v>
      </c>
      <c r="R1450" s="182">
        <f t="shared" si="618"/>
        <v>0</v>
      </c>
      <c r="S1450" s="182">
        <f t="shared" si="618"/>
        <v>0</v>
      </c>
      <c r="T1450" s="178">
        <f t="shared" si="618"/>
        <v>0</v>
      </c>
      <c r="U1450" s="182">
        <f t="shared" si="618"/>
        <v>0</v>
      </c>
      <c r="V1450" s="183">
        <f t="shared" si="618"/>
        <v>0</v>
      </c>
      <c r="W1450" s="46">
        <f>W590</f>
        <v>0</v>
      </c>
      <c r="Y1450"/>
      <c r="Z1450"/>
    </row>
    <row r="1451" spans="1:26" s="72" customFormat="1" outlineLevel="1" x14ac:dyDescent="0.2">
      <c r="A1451" s="322"/>
      <c r="B1451" s="25"/>
      <c r="C1451" s="23"/>
      <c r="D1451" s="23"/>
      <c r="E1451" s="24"/>
      <c r="F1451" s="176" t="s">
        <v>329</v>
      </c>
      <c r="G1451" s="190">
        <f>G591</f>
        <v>0</v>
      </c>
      <c r="H1451" s="242">
        <f>G1451*(1-VLOOKUP($F1451,SHT,2,FALSE))+H591*(1-VLOOKUP($F1451,SHT,2,FALSE))</f>
        <v>0</v>
      </c>
      <c r="I1451" s="179">
        <f t="shared" ref="I1451:V1451" si="619">I591*(1-VLOOKUP($F1451,SHT,2,FALSE))</f>
        <v>0</v>
      </c>
      <c r="J1451" s="179">
        <f t="shared" si="619"/>
        <v>0</v>
      </c>
      <c r="K1451" s="197">
        <f t="shared" si="619"/>
        <v>0</v>
      </c>
      <c r="L1451" s="181">
        <f t="shared" si="619"/>
        <v>0</v>
      </c>
      <c r="M1451" s="192">
        <f t="shared" si="619"/>
        <v>0</v>
      </c>
      <c r="N1451" s="182">
        <f t="shared" si="619"/>
        <v>0</v>
      </c>
      <c r="O1451" s="182">
        <f t="shared" si="619"/>
        <v>0</v>
      </c>
      <c r="P1451" s="182">
        <f t="shared" si="619"/>
        <v>0</v>
      </c>
      <c r="Q1451" s="182">
        <f t="shared" si="619"/>
        <v>0</v>
      </c>
      <c r="R1451" s="182">
        <f t="shared" si="619"/>
        <v>0</v>
      </c>
      <c r="S1451" s="182">
        <f t="shared" si="619"/>
        <v>0</v>
      </c>
      <c r="T1451" s="178">
        <f t="shared" si="619"/>
        <v>0</v>
      </c>
      <c r="U1451" s="182">
        <f t="shared" si="619"/>
        <v>0</v>
      </c>
      <c r="V1451" s="183">
        <f t="shared" si="619"/>
        <v>0</v>
      </c>
      <c r="W1451" s="46">
        <f>W591</f>
        <v>0</v>
      </c>
      <c r="Y1451"/>
      <c r="Z1451"/>
    </row>
    <row r="1452" spans="1:26" s="72" customFormat="1" outlineLevel="1" x14ac:dyDescent="0.2">
      <c r="A1452" s="322"/>
      <c r="B1452" s="25"/>
      <c r="C1452" s="23"/>
      <c r="D1452" s="23"/>
      <c r="E1452" s="24"/>
      <c r="F1452" s="176" t="s">
        <v>330</v>
      </c>
      <c r="G1452" s="190">
        <f>G592</f>
        <v>0</v>
      </c>
      <c r="H1452" s="242">
        <f>G1452*(1-VLOOKUP($F1452,SHT,2,FALSE))+H592*(1-VLOOKUP($F1452,SHT,2,FALSE))</f>
        <v>0</v>
      </c>
      <c r="I1452" s="179">
        <f t="shared" ref="I1452:V1452" si="620">I592*(1-VLOOKUP($F1452,SHT,2,FALSE))</f>
        <v>0</v>
      </c>
      <c r="J1452" s="179">
        <f t="shared" si="620"/>
        <v>0</v>
      </c>
      <c r="K1452" s="197">
        <f t="shared" si="620"/>
        <v>0</v>
      </c>
      <c r="L1452" s="181">
        <f t="shared" si="620"/>
        <v>0</v>
      </c>
      <c r="M1452" s="192">
        <f t="shared" si="620"/>
        <v>0</v>
      </c>
      <c r="N1452" s="182">
        <f t="shared" si="620"/>
        <v>0</v>
      </c>
      <c r="O1452" s="182">
        <f t="shared" si="620"/>
        <v>0</v>
      </c>
      <c r="P1452" s="182">
        <f t="shared" si="620"/>
        <v>0</v>
      </c>
      <c r="Q1452" s="182">
        <f t="shared" si="620"/>
        <v>0</v>
      </c>
      <c r="R1452" s="182">
        <f t="shared" si="620"/>
        <v>0</v>
      </c>
      <c r="S1452" s="182">
        <f t="shared" si="620"/>
        <v>0</v>
      </c>
      <c r="T1452" s="178">
        <f t="shared" si="620"/>
        <v>0</v>
      </c>
      <c r="U1452" s="182">
        <f t="shared" si="620"/>
        <v>0</v>
      </c>
      <c r="V1452" s="183">
        <f t="shared" si="620"/>
        <v>0</v>
      </c>
      <c r="W1452" s="46">
        <f>W592</f>
        <v>0</v>
      </c>
      <c r="Y1452"/>
      <c r="Z1452"/>
    </row>
    <row r="1453" spans="1:26" s="72" customFormat="1" x14ac:dyDescent="0.2">
      <c r="A1453" s="322"/>
      <c r="B1453" s="25"/>
      <c r="C1453" s="23"/>
      <c r="D1453" s="23" t="s">
        <v>53</v>
      </c>
      <c r="E1453" s="24"/>
      <c r="F1453" s="24"/>
      <c r="G1453" s="69"/>
      <c r="H1453" s="70"/>
      <c r="I1453" s="66"/>
      <c r="J1453" s="66"/>
      <c r="K1453" s="67"/>
      <c r="L1453" s="51"/>
      <c r="M1453" s="34"/>
      <c r="N1453" s="34"/>
      <c r="O1453" s="34"/>
      <c r="P1453" s="34"/>
      <c r="Q1453" s="34"/>
      <c r="R1453" s="34"/>
      <c r="S1453" s="34"/>
      <c r="T1453" s="34"/>
      <c r="U1453" s="34"/>
      <c r="V1453" s="37"/>
      <c r="W1453" s="33"/>
      <c r="Y1453"/>
      <c r="Z1453"/>
    </row>
    <row r="1454" spans="1:26" s="72" customFormat="1" x14ac:dyDescent="0.2">
      <c r="A1454" s="322"/>
      <c r="B1454" s="25"/>
      <c r="C1454" s="23"/>
      <c r="D1454" s="23"/>
      <c r="E1454" s="64" t="s">
        <v>54</v>
      </c>
      <c r="F1454" s="24"/>
      <c r="G1454" s="69">
        <f t="shared" ref="G1454:W1454" si="621">SUBTOTAL(9,G1455:G1457)</f>
        <v>0</v>
      </c>
      <c r="H1454" s="70">
        <f t="shared" si="621"/>
        <v>0</v>
      </c>
      <c r="I1454" s="66">
        <f t="shared" si="621"/>
        <v>0</v>
      </c>
      <c r="J1454" s="66">
        <f t="shared" si="621"/>
        <v>0</v>
      </c>
      <c r="K1454" s="67">
        <f t="shared" si="621"/>
        <v>0</v>
      </c>
      <c r="L1454" s="34">
        <f t="shared" si="621"/>
        <v>0</v>
      </c>
      <c r="M1454" s="34">
        <f t="shared" si="621"/>
        <v>0</v>
      </c>
      <c r="N1454" s="34">
        <f t="shared" si="621"/>
        <v>0</v>
      </c>
      <c r="O1454" s="34">
        <f t="shared" si="621"/>
        <v>0</v>
      </c>
      <c r="P1454" s="34">
        <f t="shared" si="621"/>
        <v>0</v>
      </c>
      <c r="Q1454" s="34">
        <f t="shared" si="621"/>
        <v>0</v>
      </c>
      <c r="R1454" s="34">
        <f t="shared" si="621"/>
        <v>0</v>
      </c>
      <c r="S1454" s="34">
        <f t="shared" si="621"/>
        <v>0</v>
      </c>
      <c r="T1454" s="34">
        <f t="shared" si="621"/>
        <v>0</v>
      </c>
      <c r="U1454" s="34">
        <f t="shared" si="621"/>
        <v>0</v>
      </c>
      <c r="V1454" s="34">
        <f t="shared" si="621"/>
        <v>0</v>
      </c>
      <c r="W1454" s="33">
        <f t="shared" si="621"/>
        <v>0</v>
      </c>
      <c r="Y1454"/>
      <c r="Z1454"/>
    </row>
    <row r="1455" spans="1:26" s="72" customFormat="1" outlineLevel="1" x14ac:dyDescent="0.2">
      <c r="A1455" s="322"/>
      <c r="B1455" s="25"/>
      <c r="C1455" s="23"/>
      <c r="D1455" s="23"/>
      <c r="E1455" s="64"/>
      <c r="F1455" s="176" t="s">
        <v>55</v>
      </c>
      <c r="G1455" s="190">
        <f>G595</f>
        <v>0</v>
      </c>
      <c r="H1455" s="242">
        <f>G1455*(1-VLOOKUP($F1455,SHT,2,FALSE))+H595*(1-VLOOKUP($F1455,SHT,2,FALSE))</f>
        <v>0</v>
      </c>
      <c r="I1455" s="179">
        <f t="shared" ref="I1455:V1455" si="622">I595*(1-VLOOKUP($F1455,SHT,2,FALSE))</f>
        <v>0</v>
      </c>
      <c r="J1455" s="179">
        <f t="shared" si="622"/>
        <v>0</v>
      </c>
      <c r="K1455" s="197">
        <f t="shared" si="622"/>
        <v>0</v>
      </c>
      <c r="L1455" s="181">
        <f t="shared" si="622"/>
        <v>0</v>
      </c>
      <c r="M1455" s="192">
        <f t="shared" si="622"/>
        <v>0</v>
      </c>
      <c r="N1455" s="182">
        <f t="shared" si="622"/>
        <v>0</v>
      </c>
      <c r="O1455" s="182">
        <f t="shared" si="622"/>
        <v>0</v>
      </c>
      <c r="P1455" s="182">
        <f t="shared" si="622"/>
        <v>0</v>
      </c>
      <c r="Q1455" s="182">
        <f t="shared" si="622"/>
        <v>0</v>
      </c>
      <c r="R1455" s="182">
        <f t="shared" si="622"/>
        <v>0</v>
      </c>
      <c r="S1455" s="182">
        <f t="shared" si="622"/>
        <v>0</v>
      </c>
      <c r="T1455" s="178">
        <f t="shared" si="622"/>
        <v>0</v>
      </c>
      <c r="U1455" s="182">
        <f t="shared" si="622"/>
        <v>0</v>
      </c>
      <c r="V1455" s="183">
        <f t="shared" si="622"/>
        <v>0</v>
      </c>
      <c r="W1455" s="46">
        <f>W595</f>
        <v>0</v>
      </c>
      <c r="Y1455"/>
      <c r="Z1455"/>
    </row>
    <row r="1456" spans="1:26" s="72" customFormat="1" outlineLevel="1" x14ac:dyDescent="0.2">
      <c r="A1456" s="322"/>
      <c r="B1456" s="25"/>
      <c r="C1456" s="23"/>
      <c r="D1456" s="23"/>
      <c r="E1456" s="24"/>
      <c r="F1456" s="176" t="s">
        <v>161</v>
      </c>
      <c r="G1456" s="190">
        <f>G596</f>
        <v>0</v>
      </c>
      <c r="H1456" s="242">
        <f>G1456*(1-VLOOKUP($F1456,SHT,2,FALSE))+H596*(1-VLOOKUP($F1456,SHT,2,FALSE))</f>
        <v>0</v>
      </c>
      <c r="I1456" s="179">
        <f t="shared" ref="I1456:V1456" si="623">I596*(1-VLOOKUP($F1456,SHT,2,FALSE))</f>
        <v>0</v>
      </c>
      <c r="J1456" s="179">
        <f t="shared" si="623"/>
        <v>0</v>
      </c>
      <c r="K1456" s="197">
        <f t="shared" si="623"/>
        <v>0</v>
      </c>
      <c r="L1456" s="181">
        <f t="shared" si="623"/>
        <v>0</v>
      </c>
      <c r="M1456" s="192">
        <f t="shared" si="623"/>
        <v>0</v>
      </c>
      <c r="N1456" s="182">
        <f t="shared" si="623"/>
        <v>0</v>
      </c>
      <c r="O1456" s="182">
        <f t="shared" si="623"/>
        <v>0</v>
      </c>
      <c r="P1456" s="182">
        <f t="shared" si="623"/>
        <v>0</v>
      </c>
      <c r="Q1456" s="182">
        <f t="shared" si="623"/>
        <v>0</v>
      </c>
      <c r="R1456" s="182">
        <f t="shared" si="623"/>
        <v>0</v>
      </c>
      <c r="S1456" s="182">
        <f t="shared" si="623"/>
        <v>0</v>
      </c>
      <c r="T1456" s="178">
        <f t="shared" si="623"/>
        <v>0</v>
      </c>
      <c r="U1456" s="182">
        <f t="shared" si="623"/>
        <v>0</v>
      </c>
      <c r="V1456" s="183">
        <f t="shared" si="623"/>
        <v>0</v>
      </c>
      <c r="W1456" s="46">
        <f>W596</f>
        <v>0</v>
      </c>
      <c r="Y1456"/>
      <c r="Z1456"/>
    </row>
    <row r="1457" spans="1:26" s="72" customFormat="1" outlineLevel="1" x14ac:dyDescent="0.2">
      <c r="A1457" s="322"/>
      <c r="B1457" s="25"/>
      <c r="C1457" s="23"/>
      <c r="D1457" s="23"/>
      <c r="E1457" s="24"/>
      <c r="F1457" s="176" t="s">
        <v>331</v>
      </c>
      <c r="G1457" s="190">
        <f>G597</f>
        <v>0</v>
      </c>
      <c r="H1457" s="242">
        <f>G1457*(1-VLOOKUP($F1457,SHT,2,FALSE))+H597*(1-VLOOKUP($F1457,SHT,2,FALSE))</f>
        <v>0</v>
      </c>
      <c r="I1457" s="179">
        <f t="shared" ref="I1457:V1457" si="624">I597*(1-VLOOKUP($F1457,SHT,2,FALSE))</f>
        <v>0</v>
      </c>
      <c r="J1457" s="179">
        <f t="shared" si="624"/>
        <v>0</v>
      </c>
      <c r="K1457" s="197">
        <f t="shared" si="624"/>
        <v>0</v>
      </c>
      <c r="L1457" s="181">
        <f t="shared" si="624"/>
        <v>0</v>
      </c>
      <c r="M1457" s="192">
        <f t="shared" si="624"/>
        <v>0</v>
      </c>
      <c r="N1457" s="182">
        <f t="shared" si="624"/>
        <v>0</v>
      </c>
      <c r="O1457" s="182">
        <f t="shared" si="624"/>
        <v>0</v>
      </c>
      <c r="P1457" s="182">
        <f t="shared" si="624"/>
        <v>0</v>
      </c>
      <c r="Q1457" s="182">
        <f t="shared" si="624"/>
        <v>0</v>
      </c>
      <c r="R1457" s="182">
        <f t="shared" si="624"/>
        <v>0</v>
      </c>
      <c r="S1457" s="182">
        <f t="shared" si="624"/>
        <v>0</v>
      </c>
      <c r="T1457" s="178">
        <f t="shared" si="624"/>
        <v>0</v>
      </c>
      <c r="U1457" s="182">
        <f t="shared" si="624"/>
        <v>0</v>
      </c>
      <c r="V1457" s="183">
        <f t="shared" si="624"/>
        <v>0</v>
      </c>
      <c r="W1457" s="46">
        <f>W597</f>
        <v>0</v>
      </c>
      <c r="Y1457"/>
      <c r="Z1457"/>
    </row>
    <row r="1458" spans="1:26" s="72" customFormat="1" x14ac:dyDescent="0.2">
      <c r="A1458" s="322"/>
      <c r="B1458" s="25"/>
      <c r="C1458" s="23"/>
      <c r="D1458" s="23"/>
      <c r="E1458" s="24" t="s">
        <v>56</v>
      </c>
      <c r="F1458" s="24"/>
      <c r="G1458" s="69">
        <f t="shared" ref="G1458:W1458" si="625">SUBTOTAL(9,G1459:G1461)</f>
        <v>0</v>
      </c>
      <c r="H1458" s="70">
        <f t="shared" si="625"/>
        <v>0</v>
      </c>
      <c r="I1458" s="66">
        <f t="shared" si="625"/>
        <v>0</v>
      </c>
      <c r="J1458" s="66">
        <f t="shared" si="625"/>
        <v>0</v>
      </c>
      <c r="K1458" s="67">
        <f t="shared" si="625"/>
        <v>0</v>
      </c>
      <c r="L1458" s="34">
        <f t="shared" si="625"/>
        <v>0</v>
      </c>
      <c r="M1458" s="34">
        <f t="shared" si="625"/>
        <v>0</v>
      </c>
      <c r="N1458" s="34">
        <f t="shared" si="625"/>
        <v>0</v>
      </c>
      <c r="O1458" s="34">
        <f t="shared" si="625"/>
        <v>0</v>
      </c>
      <c r="P1458" s="34">
        <f t="shared" si="625"/>
        <v>0</v>
      </c>
      <c r="Q1458" s="34">
        <f t="shared" si="625"/>
        <v>0</v>
      </c>
      <c r="R1458" s="34">
        <f t="shared" si="625"/>
        <v>0</v>
      </c>
      <c r="S1458" s="34">
        <f t="shared" si="625"/>
        <v>0</v>
      </c>
      <c r="T1458" s="34">
        <f t="shared" si="625"/>
        <v>0</v>
      </c>
      <c r="U1458" s="34">
        <f t="shared" si="625"/>
        <v>0</v>
      </c>
      <c r="V1458" s="34">
        <f t="shared" si="625"/>
        <v>0</v>
      </c>
      <c r="W1458" s="33">
        <f t="shared" si="625"/>
        <v>0</v>
      </c>
      <c r="Y1458"/>
      <c r="Z1458"/>
    </row>
    <row r="1459" spans="1:26" s="72" customFormat="1" outlineLevel="1" x14ac:dyDescent="0.2">
      <c r="A1459" s="322"/>
      <c r="B1459" s="25"/>
      <c r="C1459" s="23"/>
      <c r="D1459" s="23"/>
      <c r="E1459" s="24"/>
      <c r="F1459" s="176" t="s">
        <v>162</v>
      </c>
      <c r="G1459" s="190">
        <f>G599</f>
        <v>0</v>
      </c>
      <c r="H1459" s="242">
        <f>G1459*(1-VLOOKUP($F1459,SHT,2,FALSE))+H599*(1-VLOOKUP($F1459,SHT,2,FALSE))</f>
        <v>0</v>
      </c>
      <c r="I1459" s="179">
        <f t="shared" ref="I1459:V1459" si="626">I599*(1-VLOOKUP($F1459,SHT,2,FALSE))</f>
        <v>0</v>
      </c>
      <c r="J1459" s="179">
        <f t="shared" si="626"/>
        <v>0</v>
      </c>
      <c r="K1459" s="197">
        <f t="shared" si="626"/>
        <v>0</v>
      </c>
      <c r="L1459" s="181">
        <f t="shared" si="626"/>
        <v>0</v>
      </c>
      <c r="M1459" s="192">
        <f t="shared" si="626"/>
        <v>0</v>
      </c>
      <c r="N1459" s="182">
        <f t="shared" si="626"/>
        <v>0</v>
      </c>
      <c r="O1459" s="182">
        <f t="shared" si="626"/>
        <v>0</v>
      </c>
      <c r="P1459" s="182">
        <f t="shared" si="626"/>
        <v>0</v>
      </c>
      <c r="Q1459" s="182">
        <f t="shared" si="626"/>
        <v>0</v>
      </c>
      <c r="R1459" s="182">
        <f t="shared" si="626"/>
        <v>0</v>
      </c>
      <c r="S1459" s="182">
        <f t="shared" si="626"/>
        <v>0</v>
      </c>
      <c r="T1459" s="178">
        <f t="shared" si="626"/>
        <v>0</v>
      </c>
      <c r="U1459" s="182">
        <f t="shared" si="626"/>
        <v>0</v>
      </c>
      <c r="V1459" s="183">
        <f t="shared" si="626"/>
        <v>0</v>
      </c>
      <c r="W1459" s="46">
        <f>W599</f>
        <v>0</v>
      </c>
      <c r="Y1459"/>
      <c r="Z1459"/>
    </row>
    <row r="1460" spans="1:26" s="72" customFormat="1" outlineLevel="1" x14ac:dyDescent="0.2">
      <c r="A1460" s="322"/>
      <c r="B1460" s="25"/>
      <c r="C1460" s="23"/>
      <c r="D1460" s="23"/>
      <c r="E1460" s="24"/>
      <c r="F1460" s="176" t="s">
        <v>163</v>
      </c>
      <c r="G1460" s="190">
        <f>G600</f>
        <v>0</v>
      </c>
      <c r="H1460" s="242">
        <f>G1460*(1-VLOOKUP($F1460,SHT,2,FALSE))+H600*(1-VLOOKUP($F1460,SHT,2,FALSE))</f>
        <v>0</v>
      </c>
      <c r="I1460" s="179">
        <f t="shared" ref="I1460:V1460" si="627">I600*(1-VLOOKUP($F1460,SHT,2,FALSE))</f>
        <v>0</v>
      </c>
      <c r="J1460" s="179">
        <f t="shared" si="627"/>
        <v>0</v>
      </c>
      <c r="K1460" s="197">
        <f t="shared" si="627"/>
        <v>0</v>
      </c>
      <c r="L1460" s="181">
        <f t="shared" si="627"/>
        <v>0</v>
      </c>
      <c r="M1460" s="192">
        <f t="shared" si="627"/>
        <v>0</v>
      </c>
      <c r="N1460" s="182">
        <f t="shared" si="627"/>
        <v>0</v>
      </c>
      <c r="O1460" s="182">
        <f t="shared" si="627"/>
        <v>0</v>
      </c>
      <c r="P1460" s="182">
        <f t="shared" si="627"/>
        <v>0</v>
      </c>
      <c r="Q1460" s="182">
        <f t="shared" si="627"/>
        <v>0</v>
      </c>
      <c r="R1460" s="182">
        <f t="shared" si="627"/>
        <v>0</v>
      </c>
      <c r="S1460" s="182">
        <f t="shared" si="627"/>
        <v>0</v>
      </c>
      <c r="T1460" s="178">
        <f t="shared" si="627"/>
        <v>0</v>
      </c>
      <c r="U1460" s="182">
        <f t="shared" si="627"/>
        <v>0</v>
      </c>
      <c r="V1460" s="183">
        <f t="shared" si="627"/>
        <v>0</v>
      </c>
      <c r="W1460" s="46">
        <f>W600</f>
        <v>0</v>
      </c>
      <c r="Y1460"/>
      <c r="Z1460"/>
    </row>
    <row r="1461" spans="1:26" s="72" customFormat="1" outlineLevel="1" x14ac:dyDescent="0.2">
      <c r="A1461" s="322"/>
      <c r="B1461" s="25"/>
      <c r="C1461" s="23"/>
      <c r="D1461" s="23"/>
      <c r="E1461" s="24"/>
      <c r="F1461" s="176" t="s">
        <v>332</v>
      </c>
      <c r="G1461" s="190">
        <f>G601</f>
        <v>0</v>
      </c>
      <c r="H1461" s="242">
        <f>G1461*(1-VLOOKUP($F1461,SHT,2,FALSE))+H601*(1-VLOOKUP($F1461,SHT,2,FALSE))</f>
        <v>0</v>
      </c>
      <c r="I1461" s="179">
        <f t="shared" ref="I1461:V1461" si="628">I601*(1-VLOOKUP($F1461,SHT,2,FALSE))</f>
        <v>0</v>
      </c>
      <c r="J1461" s="179">
        <f t="shared" si="628"/>
        <v>0</v>
      </c>
      <c r="K1461" s="197">
        <f t="shared" si="628"/>
        <v>0</v>
      </c>
      <c r="L1461" s="181">
        <f t="shared" si="628"/>
        <v>0</v>
      </c>
      <c r="M1461" s="192">
        <f t="shared" si="628"/>
        <v>0</v>
      </c>
      <c r="N1461" s="182">
        <f t="shared" si="628"/>
        <v>0</v>
      </c>
      <c r="O1461" s="182">
        <f t="shared" si="628"/>
        <v>0</v>
      </c>
      <c r="P1461" s="182">
        <f t="shared" si="628"/>
        <v>0</v>
      </c>
      <c r="Q1461" s="182">
        <f t="shared" si="628"/>
        <v>0</v>
      </c>
      <c r="R1461" s="182">
        <f t="shared" si="628"/>
        <v>0</v>
      </c>
      <c r="S1461" s="182">
        <f t="shared" si="628"/>
        <v>0</v>
      </c>
      <c r="T1461" s="178">
        <f t="shared" si="628"/>
        <v>0</v>
      </c>
      <c r="U1461" s="182">
        <f t="shared" si="628"/>
        <v>0</v>
      </c>
      <c r="V1461" s="183">
        <f t="shared" si="628"/>
        <v>0</v>
      </c>
      <c r="W1461" s="46">
        <f>W601</f>
        <v>0</v>
      </c>
      <c r="Y1461"/>
      <c r="Z1461"/>
    </row>
    <row r="1462" spans="1:26" s="72" customFormat="1" x14ac:dyDescent="0.2">
      <c r="A1462" s="322"/>
      <c r="B1462" s="25"/>
      <c r="C1462" s="23"/>
      <c r="D1462" s="23"/>
      <c r="E1462" s="24" t="s">
        <v>57</v>
      </c>
      <c r="F1462" s="24"/>
      <c r="G1462" s="69">
        <f t="shared" ref="G1462:W1462" si="629">SUBTOTAL(9,G1463:G1465)</f>
        <v>0</v>
      </c>
      <c r="H1462" s="70">
        <f t="shared" si="629"/>
        <v>0</v>
      </c>
      <c r="I1462" s="66">
        <f t="shared" si="629"/>
        <v>0</v>
      </c>
      <c r="J1462" s="66">
        <f t="shared" si="629"/>
        <v>0</v>
      </c>
      <c r="K1462" s="67">
        <f t="shared" si="629"/>
        <v>0</v>
      </c>
      <c r="L1462" s="34">
        <f t="shared" si="629"/>
        <v>0</v>
      </c>
      <c r="M1462" s="34">
        <f t="shared" si="629"/>
        <v>0</v>
      </c>
      <c r="N1462" s="34">
        <f t="shared" si="629"/>
        <v>0</v>
      </c>
      <c r="O1462" s="34">
        <f t="shared" si="629"/>
        <v>0</v>
      </c>
      <c r="P1462" s="34">
        <f t="shared" si="629"/>
        <v>0</v>
      </c>
      <c r="Q1462" s="34">
        <f t="shared" si="629"/>
        <v>0</v>
      </c>
      <c r="R1462" s="34">
        <f t="shared" si="629"/>
        <v>0</v>
      </c>
      <c r="S1462" s="34">
        <f t="shared" si="629"/>
        <v>0</v>
      </c>
      <c r="T1462" s="34">
        <f t="shared" si="629"/>
        <v>0</v>
      </c>
      <c r="U1462" s="34">
        <f t="shared" si="629"/>
        <v>0</v>
      </c>
      <c r="V1462" s="34">
        <f t="shared" si="629"/>
        <v>0</v>
      </c>
      <c r="W1462" s="33">
        <f t="shared" si="629"/>
        <v>0</v>
      </c>
      <c r="Y1462"/>
      <c r="Z1462"/>
    </row>
    <row r="1463" spans="1:26" s="72" customFormat="1" outlineLevel="1" x14ac:dyDescent="0.2">
      <c r="A1463" s="322"/>
      <c r="B1463" s="25"/>
      <c r="C1463" s="23"/>
      <c r="D1463" s="23"/>
      <c r="E1463" s="24"/>
      <c r="F1463" s="176" t="s">
        <v>164</v>
      </c>
      <c r="G1463" s="190">
        <f>G603</f>
        <v>0</v>
      </c>
      <c r="H1463" s="242">
        <f>G1463*(1-VLOOKUP($F1463,SHT,2,FALSE))+H603*(1-VLOOKUP($F1463,SHT,2,FALSE))</f>
        <v>0</v>
      </c>
      <c r="I1463" s="179">
        <f t="shared" ref="I1463:V1463" si="630">I603*(1-VLOOKUP($F1463,SHT,2,FALSE))</f>
        <v>0</v>
      </c>
      <c r="J1463" s="179">
        <f t="shared" si="630"/>
        <v>0</v>
      </c>
      <c r="K1463" s="197">
        <f t="shared" si="630"/>
        <v>0</v>
      </c>
      <c r="L1463" s="181">
        <f t="shared" si="630"/>
        <v>0</v>
      </c>
      <c r="M1463" s="192">
        <f t="shared" si="630"/>
        <v>0</v>
      </c>
      <c r="N1463" s="182">
        <f t="shared" si="630"/>
        <v>0</v>
      </c>
      <c r="O1463" s="182">
        <f t="shared" si="630"/>
        <v>0</v>
      </c>
      <c r="P1463" s="182">
        <f t="shared" si="630"/>
        <v>0</v>
      </c>
      <c r="Q1463" s="182">
        <f t="shared" si="630"/>
        <v>0</v>
      </c>
      <c r="R1463" s="182">
        <f t="shared" si="630"/>
        <v>0</v>
      </c>
      <c r="S1463" s="182">
        <f t="shared" si="630"/>
        <v>0</v>
      </c>
      <c r="T1463" s="178">
        <f t="shared" si="630"/>
        <v>0</v>
      </c>
      <c r="U1463" s="182">
        <f t="shared" si="630"/>
        <v>0</v>
      </c>
      <c r="V1463" s="183">
        <f t="shared" si="630"/>
        <v>0</v>
      </c>
      <c r="W1463" s="46">
        <f>W603</f>
        <v>0</v>
      </c>
      <c r="Y1463"/>
      <c r="Z1463"/>
    </row>
    <row r="1464" spans="1:26" s="72" customFormat="1" outlineLevel="1" x14ac:dyDescent="0.2">
      <c r="A1464" s="322"/>
      <c r="B1464" s="25"/>
      <c r="C1464" s="23"/>
      <c r="D1464" s="23"/>
      <c r="E1464" s="24"/>
      <c r="F1464" s="176" t="s">
        <v>255</v>
      </c>
      <c r="G1464" s="190">
        <f>G604</f>
        <v>0</v>
      </c>
      <c r="H1464" s="242">
        <f>G1464*(1-VLOOKUP($F1464,SHT,2,FALSE))+H604*(1-VLOOKUP($F1464,SHT,2,FALSE))</f>
        <v>0</v>
      </c>
      <c r="I1464" s="179">
        <f t="shared" ref="I1464:V1464" si="631">I604*(1-VLOOKUP($F1464,SHT,2,FALSE))</f>
        <v>0</v>
      </c>
      <c r="J1464" s="179">
        <f t="shared" si="631"/>
        <v>0</v>
      </c>
      <c r="K1464" s="197">
        <f t="shared" si="631"/>
        <v>0</v>
      </c>
      <c r="L1464" s="181">
        <f t="shared" si="631"/>
        <v>0</v>
      </c>
      <c r="M1464" s="192">
        <f t="shared" si="631"/>
        <v>0</v>
      </c>
      <c r="N1464" s="182">
        <f t="shared" si="631"/>
        <v>0</v>
      </c>
      <c r="O1464" s="182">
        <f t="shared" si="631"/>
        <v>0</v>
      </c>
      <c r="P1464" s="182">
        <f t="shared" si="631"/>
        <v>0</v>
      </c>
      <c r="Q1464" s="182">
        <f t="shared" si="631"/>
        <v>0</v>
      </c>
      <c r="R1464" s="182">
        <f t="shared" si="631"/>
        <v>0</v>
      </c>
      <c r="S1464" s="182">
        <f t="shared" si="631"/>
        <v>0</v>
      </c>
      <c r="T1464" s="178">
        <f t="shared" si="631"/>
        <v>0</v>
      </c>
      <c r="U1464" s="182">
        <f t="shared" si="631"/>
        <v>0</v>
      </c>
      <c r="V1464" s="183">
        <f t="shared" si="631"/>
        <v>0</v>
      </c>
      <c r="W1464" s="46">
        <f>W604</f>
        <v>0</v>
      </c>
      <c r="Y1464"/>
      <c r="Z1464"/>
    </row>
    <row r="1465" spans="1:26" s="72" customFormat="1" outlineLevel="1" x14ac:dyDescent="0.2">
      <c r="A1465" s="322"/>
      <c r="B1465" s="25"/>
      <c r="C1465" s="23"/>
      <c r="D1465" s="23"/>
      <c r="E1465" s="24"/>
      <c r="F1465" s="176" t="s">
        <v>333</v>
      </c>
      <c r="G1465" s="190">
        <f>G605</f>
        <v>0</v>
      </c>
      <c r="H1465" s="242">
        <f>G1465*(1-VLOOKUP($F1465,SHT,2,FALSE))+H605*(1-VLOOKUP($F1465,SHT,2,FALSE))</f>
        <v>0</v>
      </c>
      <c r="I1465" s="179">
        <f t="shared" ref="I1465:V1465" si="632">I605*(1-VLOOKUP($F1465,SHT,2,FALSE))</f>
        <v>0</v>
      </c>
      <c r="J1465" s="179">
        <f t="shared" si="632"/>
        <v>0</v>
      </c>
      <c r="K1465" s="197">
        <f t="shared" si="632"/>
        <v>0</v>
      </c>
      <c r="L1465" s="181">
        <f t="shared" si="632"/>
        <v>0</v>
      </c>
      <c r="M1465" s="192">
        <f t="shared" si="632"/>
        <v>0</v>
      </c>
      <c r="N1465" s="182">
        <f t="shared" si="632"/>
        <v>0</v>
      </c>
      <c r="O1465" s="182">
        <f t="shared" si="632"/>
        <v>0</v>
      </c>
      <c r="P1465" s="182">
        <f t="shared" si="632"/>
        <v>0</v>
      </c>
      <c r="Q1465" s="182">
        <f t="shared" si="632"/>
        <v>0</v>
      </c>
      <c r="R1465" s="182">
        <f t="shared" si="632"/>
        <v>0</v>
      </c>
      <c r="S1465" s="182">
        <f t="shared" si="632"/>
        <v>0</v>
      </c>
      <c r="T1465" s="178">
        <f t="shared" si="632"/>
        <v>0</v>
      </c>
      <c r="U1465" s="182">
        <f t="shared" si="632"/>
        <v>0</v>
      </c>
      <c r="V1465" s="183">
        <f t="shared" si="632"/>
        <v>0</v>
      </c>
      <c r="W1465" s="46">
        <f>W605</f>
        <v>0</v>
      </c>
      <c r="Y1465"/>
      <c r="Z1465"/>
    </row>
    <row r="1466" spans="1:26" s="72" customFormat="1" x14ac:dyDescent="0.2">
      <c r="A1466" s="322"/>
      <c r="B1466" s="25"/>
      <c r="C1466" s="23"/>
      <c r="D1466" s="23" t="s">
        <v>58</v>
      </c>
      <c r="E1466" s="24"/>
      <c r="F1466" s="24"/>
      <c r="G1466" s="69"/>
      <c r="H1466" s="70"/>
      <c r="I1466" s="66"/>
      <c r="J1466" s="66"/>
      <c r="K1466" s="67"/>
      <c r="L1466" s="51"/>
      <c r="M1466" s="34"/>
      <c r="N1466" s="34"/>
      <c r="O1466" s="34"/>
      <c r="P1466" s="34"/>
      <c r="Q1466" s="34"/>
      <c r="R1466" s="34"/>
      <c r="S1466" s="34"/>
      <c r="T1466" s="34"/>
      <c r="U1466" s="34"/>
      <c r="V1466" s="37"/>
      <c r="W1466" s="33"/>
      <c r="Y1466"/>
      <c r="Z1466"/>
    </row>
    <row r="1467" spans="1:26" s="72" customFormat="1" x14ac:dyDescent="0.2">
      <c r="A1467" s="322"/>
      <c r="B1467" s="25"/>
      <c r="C1467" s="23"/>
      <c r="D1467" s="23"/>
      <c r="E1467" s="24" t="s">
        <v>172</v>
      </c>
      <c r="F1467" s="24"/>
      <c r="G1467" s="69">
        <f t="shared" ref="G1467:W1467" si="633">SUBTOTAL(9,G1468:G1469)</f>
        <v>0</v>
      </c>
      <c r="H1467" s="70">
        <f t="shared" si="633"/>
        <v>0</v>
      </c>
      <c r="I1467" s="66">
        <f t="shared" si="633"/>
        <v>0</v>
      </c>
      <c r="J1467" s="66">
        <f t="shared" si="633"/>
        <v>0</v>
      </c>
      <c r="K1467" s="67">
        <f t="shared" si="633"/>
        <v>0</v>
      </c>
      <c r="L1467" s="34">
        <f t="shared" si="633"/>
        <v>0</v>
      </c>
      <c r="M1467" s="34">
        <f t="shared" si="633"/>
        <v>0</v>
      </c>
      <c r="N1467" s="34">
        <f t="shared" si="633"/>
        <v>0</v>
      </c>
      <c r="O1467" s="34">
        <f t="shared" si="633"/>
        <v>0</v>
      </c>
      <c r="P1467" s="34">
        <f t="shared" si="633"/>
        <v>0</v>
      </c>
      <c r="Q1467" s="34">
        <f t="shared" si="633"/>
        <v>0</v>
      </c>
      <c r="R1467" s="34">
        <f t="shared" si="633"/>
        <v>0</v>
      </c>
      <c r="S1467" s="34">
        <f t="shared" si="633"/>
        <v>0</v>
      </c>
      <c r="T1467" s="34">
        <f t="shared" si="633"/>
        <v>0</v>
      </c>
      <c r="U1467" s="34">
        <f t="shared" si="633"/>
        <v>0</v>
      </c>
      <c r="V1467" s="37">
        <f t="shared" si="633"/>
        <v>0</v>
      </c>
      <c r="W1467" s="33">
        <f t="shared" si="633"/>
        <v>0</v>
      </c>
      <c r="Y1467"/>
      <c r="Z1467"/>
    </row>
    <row r="1468" spans="1:26" s="72" customFormat="1" outlineLevel="1" x14ac:dyDescent="0.2">
      <c r="A1468" s="322"/>
      <c r="B1468" s="25"/>
      <c r="C1468" s="23"/>
      <c r="D1468" s="23"/>
      <c r="E1468" s="24"/>
      <c r="F1468" s="176" t="s">
        <v>61</v>
      </c>
      <c r="G1468" s="190">
        <f>G608</f>
        <v>0</v>
      </c>
      <c r="H1468" s="242">
        <f>G1468*(1-VLOOKUP($F1468,SHT,2,FALSE))+H608*(1-VLOOKUP($F1468,SHT,2,FALSE))</f>
        <v>0</v>
      </c>
      <c r="I1468" s="179">
        <f t="shared" ref="I1468:V1468" si="634">I608*(1-VLOOKUP($F1468,SHT,2,FALSE))</f>
        <v>0</v>
      </c>
      <c r="J1468" s="179">
        <f t="shared" si="634"/>
        <v>0</v>
      </c>
      <c r="K1468" s="197">
        <f t="shared" si="634"/>
        <v>0</v>
      </c>
      <c r="L1468" s="181">
        <f t="shared" si="634"/>
        <v>0</v>
      </c>
      <c r="M1468" s="192">
        <f t="shared" si="634"/>
        <v>0</v>
      </c>
      <c r="N1468" s="182">
        <f t="shared" si="634"/>
        <v>0</v>
      </c>
      <c r="O1468" s="182">
        <f t="shared" si="634"/>
        <v>0</v>
      </c>
      <c r="P1468" s="182">
        <f t="shared" si="634"/>
        <v>0</v>
      </c>
      <c r="Q1468" s="182">
        <f t="shared" si="634"/>
        <v>0</v>
      </c>
      <c r="R1468" s="182">
        <f t="shared" si="634"/>
        <v>0</v>
      </c>
      <c r="S1468" s="182">
        <f t="shared" si="634"/>
        <v>0</v>
      </c>
      <c r="T1468" s="178">
        <f t="shared" si="634"/>
        <v>0</v>
      </c>
      <c r="U1468" s="182">
        <f t="shared" si="634"/>
        <v>0</v>
      </c>
      <c r="V1468" s="183">
        <f t="shared" si="634"/>
        <v>0</v>
      </c>
      <c r="W1468" s="46">
        <f>W608</f>
        <v>0</v>
      </c>
      <c r="Y1468"/>
      <c r="Z1468"/>
    </row>
    <row r="1469" spans="1:26" s="72" customFormat="1" outlineLevel="1" x14ac:dyDescent="0.2">
      <c r="A1469" s="322"/>
      <c r="B1469" s="25"/>
      <c r="C1469" s="23"/>
      <c r="D1469" s="23"/>
      <c r="E1469" s="24"/>
      <c r="F1469" s="176" t="s">
        <v>173</v>
      </c>
      <c r="G1469" s="190">
        <f>G609</f>
        <v>0</v>
      </c>
      <c r="H1469" s="242">
        <f>G1469*(1-VLOOKUP($F1469,SHT,2,FALSE))+H609*(1-VLOOKUP($F1469,SHT,2,FALSE))</f>
        <v>0</v>
      </c>
      <c r="I1469" s="179">
        <f t="shared" ref="I1469:V1469" si="635">I609*(1-VLOOKUP($F1469,SHT,2,FALSE))</f>
        <v>0</v>
      </c>
      <c r="J1469" s="179">
        <f t="shared" si="635"/>
        <v>0</v>
      </c>
      <c r="K1469" s="197">
        <f t="shared" si="635"/>
        <v>0</v>
      </c>
      <c r="L1469" s="181">
        <f t="shared" si="635"/>
        <v>0</v>
      </c>
      <c r="M1469" s="192">
        <f t="shared" si="635"/>
        <v>0</v>
      </c>
      <c r="N1469" s="182">
        <f t="shared" si="635"/>
        <v>0</v>
      </c>
      <c r="O1469" s="182">
        <f t="shared" si="635"/>
        <v>0</v>
      </c>
      <c r="P1469" s="182">
        <f t="shared" si="635"/>
        <v>0</v>
      </c>
      <c r="Q1469" s="182">
        <f t="shared" si="635"/>
        <v>0</v>
      </c>
      <c r="R1469" s="182">
        <f t="shared" si="635"/>
        <v>0</v>
      </c>
      <c r="S1469" s="182">
        <f t="shared" si="635"/>
        <v>0</v>
      </c>
      <c r="T1469" s="178">
        <f t="shared" si="635"/>
        <v>0</v>
      </c>
      <c r="U1469" s="182">
        <f t="shared" si="635"/>
        <v>0</v>
      </c>
      <c r="V1469" s="183">
        <f t="shared" si="635"/>
        <v>0</v>
      </c>
      <c r="W1469" s="46">
        <f>W609</f>
        <v>0</v>
      </c>
      <c r="Y1469"/>
      <c r="Z1469"/>
    </row>
    <row r="1470" spans="1:26" s="72" customFormat="1" x14ac:dyDescent="0.2">
      <c r="A1470" s="322"/>
      <c r="B1470" s="25"/>
      <c r="C1470" s="23"/>
      <c r="D1470" s="23"/>
      <c r="E1470" s="24" t="s">
        <v>166</v>
      </c>
      <c r="F1470" s="24"/>
      <c r="G1470" s="69">
        <f t="shared" ref="G1470:W1470" si="636">SUBTOTAL(9,G1471:G1473)</f>
        <v>0</v>
      </c>
      <c r="H1470" s="70">
        <f t="shared" si="636"/>
        <v>0</v>
      </c>
      <c r="I1470" s="66">
        <f t="shared" si="636"/>
        <v>0</v>
      </c>
      <c r="J1470" s="66">
        <f t="shared" si="636"/>
        <v>0</v>
      </c>
      <c r="K1470" s="67">
        <f t="shared" si="636"/>
        <v>0</v>
      </c>
      <c r="L1470" s="34">
        <f t="shared" si="636"/>
        <v>0</v>
      </c>
      <c r="M1470" s="34">
        <f t="shared" si="636"/>
        <v>0</v>
      </c>
      <c r="N1470" s="34">
        <f t="shared" si="636"/>
        <v>0</v>
      </c>
      <c r="O1470" s="34">
        <f t="shared" si="636"/>
        <v>0</v>
      </c>
      <c r="P1470" s="34">
        <f t="shared" si="636"/>
        <v>0</v>
      </c>
      <c r="Q1470" s="34">
        <f t="shared" si="636"/>
        <v>0</v>
      </c>
      <c r="R1470" s="34">
        <f t="shared" si="636"/>
        <v>0</v>
      </c>
      <c r="S1470" s="34">
        <f t="shared" si="636"/>
        <v>0</v>
      </c>
      <c r="T1470" s="34">
        <f t="shared" si="636"/>
        <v>0</v>
      </c>
      <c r="U1470" s="34">
        <f t="shared" si="636"/>
        <v>0</v>
      </c>
      <c r="V1470" s="34">
        <f t="shared" si="636"/>
        <v>0</v>
      </c>
      <c r="W1470" s="33">
        <f t="shared" si="636"/>
        <v>0</v>
      </c>
      <c r="Y1470"/>
      <c r="Z1470"/>
    </row>
    <row r="1471" spans="1:26" s="72" customFormat="1" outlineLevel="1" x14ac:dyDescent="0.2">
      <c r="A1471" s="322"/>
      <c r="B1471" s="25"/>
      <c r="C1471" s="23"/>
      <c r="D1471" s="23"/>
      <c r="E1471" s="24"/>
      <c r="F1471" s="176" t="s">
        <v>59</v>
      </c>
      <c r="G1471" s="190">
        <f>G611</f>
        <v>0</v>
      </c>
      <c r="H1471" s="242">
        <f>G1471*(1-VLOOKUP($F1471,SHT,2,FALSE))+H611*(1-VLOOKUP($F1471,SHT,2,FALSE))</f>
        <v>0</v>
      </c>
      <c r="I1471" s="179">
        <f t="shared" ref="I1471:V1471" si="637">I611*(1-VLOOKUP($F1471,SHT,2,FALSE))</f>
        <v>0</v>
      </c>
      <c r="J1471" s="179">
        <f t="shared" si="637"/>
        <v>0</v>
      </c>
      <c r="K1471" s="197">
        <f t="shared" si="637"/>
        <v>0</v>
      </c>
      <c r="L1471" s="181">
        <f t="shared" si="637"/>
        <v>0</v>
      </c>
      <c r="M1471" s="192">
        <f t="shared" si="637"/>
        <v>0</v>
      </c>
      <c r="N1471" s="182">
        <f t="shared" si="637"/>
        <v>0</v>
      </c>
      <c r="O1471" s="182">
        <f t="shared" si="637"/>
        <v>0</v>
      </c>
      <c r="P1471" s="182">
        <f t="shared" si="637"/>
        <v>0</v>
      </c>
      <c r="Q1471" s="182">
        <f t="shared" si="637"/>
        <v>0</v>
      </c>
      <c r="R1471" s="182">
        <f t="shared" si="637"/>
        <v>0</v>
      </c>
      <c r="S1471" s="182">
        <f t="shared" si="637"/>
        <v>0</v>
      </c>
      <c r="T1471" s="178">
        <f t="shared" si="637"/>
        <v>0</v>
      </c>
      <c r="U1471" s="182">
        <f t="shared" si="637"/>
        <v>0</v>
      </c>
      <c r="V1471" s="183">
        <f t="shared" si="637"/>
        <v>0</v>
      </c>
      <c r="W1471" s="46">
        <f>W611</f>
        <v>0</v>
      </c>
      <c r="Y1471"/>
      <c r="Z1471"/>
    </row>
    <row r="1472" spans="1:26" s="72" customFormat="1" outlineLevel="1" x14ac:dyDescent="0.2">
      <c r="A1472" s="322"/>
      <c r="B1472" s="25"/>
      <c r="C1472" s="23"/>
      <c r="D1472" s="23"/>
      <c r="E1472" s="24"/>
      <c r="F1472" s="176" t="s">
        <v>167</v>
      </c>
      <c r="G1472" s="190">
        <f>G612</f>
        <v>0</v>
      </c>
      <c r="H1472" s="242">
        <f>G1472*(1-VLOOKUP($F1472,SHT,2,FALSE))+H612*(1-VLOOKUP($F1472,SHT,2,FALSE))</f>
        <v>0</v>
      </c>
      <c r="I1472" s="179">
        <f t="shared" ref="I1472:V1472" si="638">I612*(1-VLOOKUP($F1472,SHT,2,FALSE))</f>
        <v>0</v>
      </c>
      <c r="J1472" s="179">
        <f t="shared" si="638"/>
        <v>0</v>
      </c>
      <c r="K1472" s="197">
        <f t="shared" si="638"/>
        <v>0</v>
      </c>
      <c r="L1472" s="181">
        <f t="shared" si="638"/>
        <v>0</v>
      </c>
      <c r="M1472" s="192">
        <f t="shared" si="638"/>
        <v>0</v>
      </c>
      <c r="N1472" s="182">
        <f t="shared" si="638"/>
        <v>0</v>
      </c>
      <c r="O1472" s="182">
        <f t="shared" si="638"/>
        <v>0</v>
      </c>
      <c r="P1472" s="182">
        <f t="shared" si="638"/>
        <v>0</v>
      </c>
      <c r="Q1472" s="182">
        <f t="shared" si="638"/>
        <v>0</v>
      </c>
      <c r="R1472" s="182">
        <f t="shared" si="638"/>
        <v>0</v>
      </c>
      <c r="S1472" s="182">
        <f t="shared" si="638"/>
        <v>0</v>
      </c>
      <c r="T1472" s="178">
        <f t="shared" si="638"/>
        <v>0</v>
      </c>
      <c r="U1472" s="182">
        <f t="shared" si="638"/>
        <v>0</v>
      </c>
      <c r="V1472" s="183">
        <f t="shared" si="638"/>
        <v>0</v>
      </c>
      <c r="W1472" s="46">
        <f>W612</f>
        <v>0</v>
      </c>
      <c r="Y1472"/>
      <c r="Z1472"/>
    </row>
    <row r="1473" spans="1:26" s="72" customFormat="1" outlineLevel="1" x14ac:dyDescent="0.2">
      <c r="A1473" s="322"/>
      <c r="B1473" s="25"/>
      <c r="C1473" s="23"/>
      <c r="D1473" s="23"/>
      <c r="E1473" s="24"/>
      <c r="F1473" s="176" t="s">
        <v>168</v>
      </c>
      <c r="G1473" s="190">
        <f>G613</f>
        <v>0</v>
      </c>
      <c r="H1473" s="242">
        <f>G1473*(1-VLOOKUP($F1473,SHT,2,FALSE))+H613*(1-VLOOKUP($F1473,SHT,2,FALSE))</f>
        <v>0</v>
      </c>
      <c r="I1473" s="179">
        <f t="shared" ref="I1473:V1473" si="639">I613*(1-VLOOKUP($F1473,SHT,2,FALSE))</f>
        <v>0</v>
      </c>
      <c r="J1473" s="179">
        <f t="shared" si="639"/>
        <v>0</v>
      </c>
      <c r="K1473" s="197">
        <f t="shared" si="639"/>
        <v>0</v>
      </c>
      <c r="L1473" s="181">
        <f t="shared" si="639"/>
        <v>0</v>
      </c>
      <c r="M1473" s="192">
        <f t="shared" si="639"/>
        <v>0</v>
      </c>
      <c r="N1473" s="182">
        <f t="shared" si="639"/>
        <v>0</v>
      </c>
      <c r="O1473" s="182">
        <f t="shared" si="639"/>
        <v>0</v>
      </c>
      <c r="P1473" s="182">
        <f t="shared" si="639"/>
        <v>0</v>
      </c>
      <c r="Q1473" s="182">
        <f t="shared" si="639"/>
        <v>0</v>
      </c>
      <c r="R1473" s="182">
        <f t="shared" si="639"/>
        <v>0</v>
      </c>
      <c r="S1473" s="182">
        <f t="shared" si="639"/>
        <v>0</v>
      </c>
      <c r="T1473" s="178">
        <f t="shared" si="639"/>
        <v>0</v>
      </c>
      <c r="U1473" s="182">
        <f t="shared" si="639"/>
        <v>0</v>
      </c>
      <c r="V1473" s="183">
        <f t="shared" si="639"/>
        <v>0</v>
      </c>
      <c r="W1473" s="46">
        <f>W613</f>
        <v>0</v>
      </c>
      <c r="Y1473"/>
      <c r="Z1473"/>
    </row>
    <row r="1474" spans="1:26" s="72" customFormat="1" x14ac:dyDescent="0.2">
      <c r="A1474" s="322"/>
      <c r="B1474" s="25"/>
      <c r="C1474" s="23"/>
      <c r="D1474" s="23"/>
      <c r="E1474" s="24" t="s">
        <v>174</v>
      </c>
      <c r="F1474" s="24"/>
      <c r="G1474" s="69">
        <f t="shared" ref="G1474:W1474" si="640">SUBTOTAL(9,G1475:G1476)</f>
        <v>0</v>
      </c>
      <c r="H1474" s="70">
        <f t="shared" si="640"/>
        <v>0</v>
      </c>
      <c r="I1474" s="66">
        <f t="shared" si="640"/>
        <v>0</v>
      </c>
      <c r="J1474" s="66">
        <f t="shared" si="640"/>
        <v>0</v>
      </c>
      <c r="K1474" s="67">
        <f t="shared" si="640"/>
        <v>0</v>
      </c>
      <c r="L1474" s="34">
        <f t="shared" si="640"/>
        <v>0</v>
      </c>
      <c r="M1474" s="34">
        <f t="shared" si="640"/>
        <v>0</v>
      </c>
      <c r="N1474" s="34">
        <f t="shared" si="640"/>
        <v>0</v>
      </c>
      <c r="O1474" s="34">
        <f t="shared" si="640"/>
        <v>0</v>
      </c>
      <c r="P1474" s="34">
        <f t="shared" si="640"/>
        <v>0</v>
      </c>
      <c r="Q1474" s="34">
        <f t="shared" si="640"/>
        <v>0</v>
      </c>
      <c r="R1474" s="34">
        <f t="shared" si="640"/>
        <v>0</v>
      </c>
      <c r="S1474" s="34">
        <f t="shared" si="640"/>
        <v>0</v>
      </c>
      <c r="T1474" s="34">
        <f t="shared" si="640"/>
        <v>0</v>
      </c>
      <c r="U1474" s="34">
        <f t="shared" si="640"/>
        <v>0</v>
      </c>
      <c r="V1474" s="37">
        <f t="shared" si="640"/>
        <v>0</v>
      </c>
      <c r="W1474" s="33">
        <f t="shared" si="640"/>
        <v>0</v>
      </c>
      <c r="Y1474"/>
      <c r="Z1474"/>
    </row>
    <row r="1475" spans="1:26" s="72" customFormat="1" outlineLevel="1" x14ac:dyDescent="0.2">
      <c r="A1475" s="322"/>
      <c r="B1475" s="25"/>
      <c r="C1475" s="23"/>
      <c r="D1475" s="23"/>
      <c r="E1475" s="24"/>
      <c r="F1475" s="176" t="s">
        <v>62</v>
      </c>
      <c r="G1475" s="190">
        <f>G615</f>
        <v>0</v>
      </c>
      <c r="H1475" s="242">
        <f>G1475*(1-VLOOKUP($F1475,SHT,2,FALSE))+H615*(1-VLOOKUP($F1475,SHT,2,FALSE))</f>
        <v>0</v>
      </c>
      <c r="I1475" s="179">
        <f t="shared" ref="I1475:V1475" si="641">I615*(1-VLOOKUP($F1475,SHT,2,FALSE))</f>
        <v>0</v>
      </c>
      <c r="J1475" s="179">
        <f t="shared" si="641"/>
        <v>0</v>
      </c>
      <c r="K1475" s="197">
        <f t="shared" si="641"/>
        <v>0</v>
      </c>
      <c r="L1475" s="181">
        <f t="shared" si="641"/>
        <v>0</v>
      </c>
      <c r="M1475" s="192">
        <f t="shared" si="641"/>
        <v>0</v>
      </c>
      <c r="N1475" s="182">
        <f t="shared" si="641"/>
        <v>0</v>
      </c>
      <c r="O1475" s="182">
        <f t="shared" si="641"/>
        <v>0</v>
      </c>
      <c r="P1475" s="182">
        <f t="shared" si="641"/>
        <v>0</v>
      </c>
      <c r="Q1475" s="182">
        <f t="shared" si="641"/>
        <v>0</v>
      </c>
      <c r="R1475" s="182">
        <f t="shared" si="641"/>
        <v>0</v>
      </c>
      <c r="S1475" s="182">
        <f t="shared" si="641"/>
        <v>0</v>
      </c>
      <c r="T1475" s="178">
        <f t="shared" si="641"/>
        <v>0</v>
      </c>
      <c r="U1475" s="182">
        <f t="shared" si="641"/>
        <v>0</v>
      </c>
      <c r="V1475" s="183">
        <f t="shared" si="641"/>
        <v>0</v>
      </c>
      <c r="W1475" s="46">
        <f>W615</f>
        <v>0</v>
      </c>
      <c r="Y1475"/>
      <c r="Z1475"/>
    </row>
    <row r="1476" spans="1:26" s="72" customFormat="1" outlineLevel="1" x14ac:dyDescent="0.2">
      <c r="A1476" s="322"/>
      <c r="B1476" s="25"/>
      <c r="C1476" s="23"/>
      <c r="D1476" s="23"/>
      <c r="E1476" s="24"/>
      <c r="F1476" s="176" t="s">
        <v>175</v>
      </c>
      <c r="G1476" s="190">
        <f>G616</f>
        <v>0</v>
      </c>
      <c r="H1476" s="242">
        <f>G1476*(1-VLOOKUP($F1476,SHT,2,FALSE))+H616*(1-VLOOKUP($F1476,SHT,2,FALSE))</f>
        <v>0</v>
      </c>
      <c r="I1476" s="179">
        <f t="shared" ref="I1476:V1476" si="642">I616*(1-VLOOKUP($F1476,SHT,2,FALSE))</f>
        <v>0</v>
      </c>
      <c r="J1476" s="179">
        <f t="shared" si="642"/>
        <v>0</v>
      </c>
      <c r="K1476" s="197">
        <f t="shared" si="642"/>
        <v>0</v>
      </c>
      <c r="L1476" s="181">
        <f t="shared" si="642"/>
        <v>0</v>
      </c>
      <c r="M1476" s="192">
        <f t="shared" si="642"/>
        <v>0</v>
      </c>
      <c r="N1476" s="182">
        <f t="shared" si="642"/>
        <v>0</v>
      </c>
      <c r="O1476" s="182">
        <f t="shared" si="642"/>
        <v>0</v>
      </c>
      <c r="P1476" s="182">
        <f t="shared" si="642"/>
        <v>0</v>
      </c>
      <c r="Q1476" s="182">
        <f t="shared" si="642"/>
        <v>0</v>
      </c>
      <c r="R1476" s="182">
        <f t="shared" si="642"/>
        <v>0</v>
      </c>
      <c r="S1476" s="182">
        <f t="shared" si="642"/>
        <v>0</v>
      </c>
      <c r="T1476" s="178">
        <f t="shared" si="642"/>
        <v>0</v>
      </c>
      <c r="U1476" s="182">
        <f t="shared" si="642"/>
        <v>0</v>
      </c>
      <c r="V1476" s="183">
        <f t="shared" si="642"/>
        <v>0</v>
      </c>
      <c r="W1476" s="46">
        <f>W616</f>
        <v>0</v>
      </c>
      <c r="Y1476"/>
      <c r="Z1476"/>
    </row>
    <row r="1477" spans="1:26" s="72" customFormat="1" x14ac:dyDescent="0.2">
      <c r="A1477" s="322"/>
      <c r="B1477" s="25"/>
      <c r="C1477" s="23"/>
      <c r="D1477" s="23"/>
      <c r="E1477" s="24" t="s">
        <v>169</v>
      </c>
      <c r="F1477" s="24"/>
      <c r="G1477" s="69">
        <f t="shared" ref="G1477:W1477" si="643">SUBTOTAL(9,G1478:G1480)</f>
        <v>0</v>
      </c>
      <c r="H1477" s="70">
        <f t="shared" si="643"/>
        <v>0</v>
      </c>
      <c r="I1477" s="66">
        <f t="shared" si="643"/>
        <v>0</v>
      </c>
      <c r="J1477" s="66">
        <f t="shared" si="643"/>
        <v>0</v>
      </c>
      <c r="K1477" s="67">
        <f t="shared" si="643"/>
        <v>0</v>
      </c>
      <c r="L1477" s="34">
        <f t="shared" si="643"/>
        <v>0</v>
      </c>
      <c r="M1477" s="34">
        <f t="shared" si="643"/>
        <v>0</v>
      </c>
      <c r="N1477" s="34">
        <f t="shared" si="643"/>
        <v>0</v>
      </c>
      <c r="O1477" s="34">
        <f t="shared" si="643"/>
        <v>0</v>
      </c>
      <c r="P1477" s="34">
        <f t="shared" si="643"/>
        <v>0</v>
      </c>
      <c r="Q1477" s="34">
        <f t="shared" si="643"/>
        <v>0</v>
      </c>
      <c r="R1477" s="34">
        <f t="shared" si="643"/>
        <v>0</v>
      </c>
      <c r="S1477" s="34">
        <f t="shared" si="643"/>
        <v>0</v>
      </c>
      <c r="T1477" s="34">
        <f t="shared" si="643"/>
        <v>0</v>
      </c>
      <c r="U1477" s="34">
        <f t="shared" si="643"/>
        <v>0</v>
      </c>
      <c r="V1477" s="34">
        <f t="shared" si="643"/>
        <v>0</v>
      </c>
      <c r="W1477" s="33">
        <f t="shared" si="643"/>
        <v>0</v>
      </c>
      <c r="Y1477"/>
      <c r="Z1477"/>
    </row>
    <row r="1478" spans="1:26" s="72" customFormat="1" outlineLevel="1" x14ac:dyDescent="0.2">
      <c r="A1478" s="322"/>
      <c r="B1478" s="25"/>
      <c r="C1478" s="23"/>
      <c r="D1478" s="23"/>
      <c r="E1478" s="24"/>
      <c r="F1478" s="176" t="s">
        <v>60</v>
      </c>
      <c r="G1478" s="190">
        <f>G618</f>
        <v>0</v>
      </c>
      <c r="H1478" s="242">
        <f>G1478*(1-VLOOKUP($F1478,SHT,2,FALSE))+H618*(1-VLOOKUP($F1478,SHT,2,FALSE))</f>
        <v>0</v>
      </c>
      <c r="I1478" s="179">
        <f t="shared" ref="I1478:V1478" si="644">I618*(1-VLOOKUP($F1478,SHT,2,FALSE))</f>
        <v>0</v>
      </c>
      <c r="J1478" s="179">
        <f t="shared" si="644"/>
        <v>0</v>
      </c>
      <c r="K1478" s="197">
        <f t="shared" si="644"/>
        <v>0</v>
      </c>
      <c r="L1478" s="181">
        <f t="shared" si="644"/>
        <v>0</v>
      </c>
      <c r="M1478" s="192">
        <f t="shared" si="644"/>
        <v>0</v>
      </c>
      <c r="N1478" s="182">
        <f t="shared" si="644"/>
        <v>0</v>
      </c>
      <c r="O1478" s="182">
        <f t="shared" si="644"/>
        <v>0</v>
      </c>
      <c r="P1478" s="182">
        <f t="shared" si="644"/>
        <v>0</v>
      </c>
      <c r="Q1478" s="182">
        <f t="shared" si="644"/>
        <v>0</v>
      </c>
      <c r="R1478" s="182">
        <f t="shared" si="644"/>
        <v>0</v>
      </c>
      <c r="S1478" s="182">
        <f t="shared" si="644"/>
        <v>0</v>
      </c>
      <c r="T1478" s="178">
        <f t="shared" si="644"/>
        <v>0</v>
      </c>
      <c r="U1478" s="182">
        <f t="shared" si="644"/>
        <v>0</v>
      </c>
      <c r="V1478" s="183">
        <f t="shared" si="644"/>
        <v>0</v>
      </c>
      <c r="W1478" s="46">
        <f>W618</f>
        <v>0</v>
      </c>
      <c r="Y1478"/>
      <c r="Z1478"/>
    </row>
    <row r="1479" spans="1:26" s="72" customFormat="1" outlineLevel="1" x14ac:dyDescent="0.2">
      <c r="A1479" s="322"/>
      <c r="B1479" s="25"/>
      <c r="C1479" s="23"/>
      <c r="D1479" s="23"/>
      <c r="E1479" s="24"/>
      <c r="F1479" s="176" t="s">
        <v>170</v>
      </c>
      <c r="G1479" s="190">
        <f>G619</f>
        <v>0</v>
      </c>
      <c r="H1479" s="242">
        <f>G1479*(1-VLOOKUP($F1479,SHT,2,FALSE))+H619*(1-VLOOKUP($F1479,SHT,2,FALSE))</f>
        <v>0</v>
      </c>
      <c r="I1479" s="179">
        <f t="shared" ref="I1479:V1479" si="645">I619*(1-VLOOKUP($F1479,SHT,2,FALSE))</f>
        <v>0</v>
      </c>
      <c r="J1479" s="179">
        <f t="shared" si="645"/>
        <v>0</v>
      </c>
      <c r="K1479" s="197">
        <f t="shared" si="645"/>
        <v>0</v>
      </c>
      <c r="L1479" s="181">
        <f t="shared" si="645"/>
        <v>0</v>
      </c>
      <c r="M1479" s="192">
        <f t="shared" si="645"/>
        <v>0</v>
      </c>
      <c r="N1479" s="182">
        <f t="shared" si="645"/>
        <v>0</v>
      </c>
      <c r="O1479" s="182">
        <f t="shared" si="645"/>
        <v>0</v>
      </c>
      <c r="P1479" s="182">
        <f t="shared" si="645"/>
        <v>0</v>
      </c>
      <c r="Q1479" s="182">
        <f t="shared" si="645"/>
        <v>0</v>
      </c>
      <c r="R1479" s="182">
        <f t="shared" si="645"/>
        <v>0</v>
      </c>
      <c r="S1479" s="182">
        <f t="shared" si="645"/>
        <v>0</v>
      </c>
      <c r="T1479" s="178">
        <f t="shared" si="645"/>
        <v>0</v>
      </c>
      <c r="U1479" s="182">
        <f t="shared" si="645"/>
        <v>0</v>
      </c>
      <c r="V1479" s="183">
        <f t="shared" si="645"/>
        <v>0</v>
      </c>
      <c r="W1479" s="46">
        <f>W619</f>
        <v>0</v>
      </c>
      <c r="Y1479"/>
      <c r="Z1479"/>
    </row>
    <row r="1480" spans="1:26" s="72" customFormat="1" outlineLevel="1" x14ac:dyDescent="0.2">
      <c r="A1480" s="322"/>
      <c r="B1480" s="25"/>
      <c r="C1480" s="23"/>
      <c r="D1480" s="23"/>
      <c r="E1480" s="24"/>
      <c r="F1480" s="176" t="s">
        <v>171</v>
      </c>
      <c r="G1480" s="190">
        <f>G620</f>
        <v>0</v>
      </c>
      <c r="H1480" s="242">
        <f>G1480*(1-VLOOKUP($F1480,SHT,2,FALSE))+H620*(1-VLOOKUP($F1480,SHT,2,FALSE))</f>
        <v>0</v>
      </c>
      <c r="I1480" s="179">
        <f t="shared" ref="I1480:V1480" si="646">I620*(1-VLOOKUP($F1480,SHT,2,FALSE))</f>
        <v>0</v>
      </c>
      <c r="J1480" s="179">
        <f t="shared" si="646"/>
        <v>0</v>
      </c>
      <c r="K1480" s="197">
        <f t="shared" si="646"/>
        <v>0</v>
      </c>
      <c r="L1480" s="181">
        <f t="shared" si="646"/>
        <v>0</v>
      </c>
      <c r="M1480" s="192">
        <f t="shared" si="646"/>
        <v>0</v>
      </c>
      <c r="N1480" s="182">
        <f t="shared" si="646"/>
        <v>0</v>
      </c>
      <c r="O1480" s="182">
        <f t="shared" si="646"/>
        <v>0</v>
      </c>
      <c r="P1480" s="182">
        <f t="shared" si="646"/>
        <v>0</v>
      </c>
      <c r="Q1480" s="182">
        <f t="shared" si="646"/>
        <v>0</v>
      </c>
      <c r="R1480" s="182">
        <f t="shared" si="646"/>
        <v>0</v>
      </c>
      <c r="S1480" s="182">
        <f t="shared" si="646"/>
        <v>0</v>
      </c>
      <c r="T1480" s="178">
        <f t="shared" si="646"/>
        <v>0</v>
      </c>
      <c r="U1480" s="182">
        <f t="shared" si="646"/>
        <v>0</v>
      </c>
      <c r="V1480" s="183">
        <f t="shared" si="646"/>
        <v>0</v>
      </c>
      <c r="W1480" s="46">
        <f>W620</f>
        <v>0</v>
      </c>
      <c r="Y1480"/>
      <c r="Z1480"/>
    </row>
    <row r="1481" spans="1:26" s="72" customFormat="1" x14ac:dyDescent="0.2">
      <c r="A1481" s="322"/>
      <c r="B1481" s="25"/>
      <c r="C1481" s="23"/>
      <c r="D1481" s="23"/>
      <c r="E1481" s="24" t="s">
        <v>334</v>
      </c>
      <c r="F1481" s="24"/>
      <c r="G1481" s="69">
        <f t="shared" ref="G1481:W1481" si="647">SUBTOTAL(9,G1482:G1483)</f>
        <v>0</v>
      </c>
      <c r="H1481" s="70">
        <f t="shared" si="647"/>
        <v>0</v>
      </c>
      <c r="I1481" s="66">
        <f t="shared" si="647"/>
        <v>0</v>
      </c>
      <c r="J1481" s="66">
        <f t="shared" si="647"/>
        <v>0</v>
      </c>
      <c r="K1481" s="67">
        <f t="shared" si="647"/>
        <v>0</v>
      </c>
      <c r="L1481" s="34">
        <f t="shared" si="647"/>
        <v>0</v>
      </c>
      <c r="M1481" s="34">
        <f t="shared" si="647"/>
        <v>0</v>
      </c>
      <c r="N1481" s="34">
        <f t="shared" si="647"/>
        <v>0</v>
      </c>
      <c r="O1481" s="34">
        <f t="shared" si="647"/>
        <v>0</v>
      </c>
      <c r="P1481" s="34">
        <f t="shared" si="647"/>
        <v>0</v>
      </c>
      <c r="Q1481" s="34">
        <f t="shared" si="647"/>
        <v>0</v>
      </c>
      <c r="R1481" s="34">
        <f t="shared" si="647"/>
        <v>0</v>
      </c>
      <c r="S1481" s="34">
        <f t="shared" si="647"/>
        <v>0</v>
      </c>
      <c r="T1481" s="34">
        <f t="shared" si="647"/>
        <v>0</v>
      </c>
      <c r="U1481" s="34">
        <f t="shared" si="647"/>
        <v>0</v>
      </c>
      <c r="V1481" s="37">
        <f t="shared" si="647"/>
        <v>0</v>
      </c>
      <c r="W1481" s="33">
        <f t="shared" si="647"/>
        <v>0</v>
      </c>
      <c r="Y1481"/>
      <c r="Z1481"/>
    </row>
    <row r="1482" spans="1:26" s="72" customFormat="1" outlineLevel="1" x14ac:dyDescent="0.2">
      <c r="A1482" s="322"/>
      <c r="B1482" s="25"/>
      <c r="C1482" s="23"/>
      <c r="D1482" s="23"/>
      <c r="E1482" s="24"/>
      <c r="F1482" s="176" t="s">
        <v>335</v>
      </c>
      <c r="G1482" s="190">
        <f>G622</f>
        <v>0</v>
      </c>
      <c r="H1482" s="242">
        <f>G1482*(1-VLOOKUP($F1482,SHT,2,FALSE))+H622*(1-VLOOKUP($F1482,SHT,2,FALSE))</f>
        <v>0</v>
      </c>
      <c r="I1482" s="179">
        <f t="shared" ref="I1482:V1482" si="648">I622*(1-VLOOKUP($F1482,SHT,2,FALSE))</f>
        <v>0</v>
      </c>
      <c r="J1482" s="179">
        <f t="shared" si="648"/>
        <v>0</v>
      </c>
      <c r="K1482" s="197">
        <f t="shared" si="648"/>
        <v>0</v>
      </c>
      <c r="L1482" s="181">
        <f t="shared" si="648"/>
        <v>0</v>
      </c>
      <c r="M1482" s="192">
        <f t="shared" si="648"/>
        <v>0</v>
      </c>
      <c r="N1482" s="182">
        <f t="shared" si="648"/>
        <v>0</v>
      </c>
      <c r="O1482" s="182">
        <f t="shared" si="648"/>
        <v>0</v>
      </c>
      <c r="P1482" s="182">
        <f t="shared" si="648"/>
        <v>0</v>
      </c>
      <c r="Q1482" s="182">
        <f t="shared" si="648"/>
        <v>0</v>
      </c>
      <c r="R1482" s="182">
        <f t="shared" si="648"/>
        <v>0</v>
      </c>
      <c r="S1482" s="182">
        <f t="shared" si="648"/>
        <v>0</v>
      </c>
      <c r="T1482" s="178">
        <f t="shared" si="648"/>
        <v>0</v>
      </c>
      <c r="U1482" s="182">
        <f t="shared" si="648"/>
        <v>0</v>
      </c>
      <c r="V1482" s="183">
        <f t="shared" si="648"/>
        <v>0</v>
      </c>
      <c r="W1482" s="46">
        <f>W622</f>
        <v>0</v>
      </c>
      <c r="Y1482"/>
      <c r="Z1482"/>
    </row>
    <row r="1483" spans="1:26" s="72" customFormat="1" outlineLevel="1" x14ac:dyDescent="0.2">
      <c r="A1483" s="322"/>
      <c r="B1483" s="25"/>
      <c r="C1483" s="23"/>
      <c r="D1483" s="23"/>
      <c r="E1483" s="24"/>
      <c r="F1483" s="176" t="s">
        <v>336</v>
      </c>
      <c r="G1483" s="190">
        <f>G623</f>
        <v>0</v>
      </c>
      <c r="H1483" s="242">
        <f>G1483*(1-VLOOKUP($F1483,SHT,2,FALSE))+H623*(1-VLOOKUP($F1483,SHT,2,FALSE))</f>
        <v>0</v>
      </c>
      <c r="I1483" s="179">
        <f t="shared" ref="I1483:V1483" si="649">I623*(1-VLOOKUP($F1483,SHT,2,FALSE))</f>
        <v>0</v>
      </c>
      <c r="J1483" s="179">
        <f t="shared" si="649"/>
        <v>0</v>
      </c>
      <c r="K1483" s="197">
        <f t="shared" si="649"/>
        <v>0</v>
      </c>
      <c r="L1483" s="181">
        <f t="shared" si="649"/>
        <v>0</v>
      </c>
      <c r="M1483" s="192">
        <f t="shared" si="649"/>
        <v>0</v>
      </c>
      <c r="N1483" s="182">
        <f t="shared" si="649"/>
        <v>0</v>
      </c>
      <c r="O1483" s="182">
        <f t="shared" si="649"/>
        <v>0</v>
      </c>
      <c r="P1483" s="182">
        <f t="shared" si="649"/>
        <v>0</v>
      </c>
      <c r="Q1483" s="182">
        <f t="shared" si="649"/>
        <v>0</v>
      </c>
      <c r="R1483" s="182">
        <f t="shared" si="649"/>
        <v>0</v>
      </c>
      <c r="S1483" s="182">
        <f t="shared" si="649"/>
        <v>0</v>
      </c>
      <c r="T1483" s="178">
        <f t="shared" si="649"/>
        <v>0</v>
      </c>
      <c r="U1483" s="182">
        <f t="shared" si="649"/>
        <v>0</v>
      </c>
      <c r="V1483" s="183">
        <f t="shared" si="649"/>
        <v>0</v>
      </c>
      <c r="W1483" s="46">
        <f>W623</f>
        <v>0</v>
      </c>
      <c r="Y1483"/>
      <c r="Z1483"/>
    </row>
    <row r="1484" spans="1:26" s="72" customFormat="1" x14ac:dyDescent="0.2">
      <c r="A1484" s="322"/>
      <c r="B1484" s="25"/>
      <c r="C1484" s="23"/>
      <c r="D1484" s="23"/>
      <c r="E1484" s="24" t="s">
        <v>337</v>
      </c>
      <c r="F1484" s="24"/>
      <c r="G1484" s="69">
        <f t="shared" ref="G1484:W1484" si="650">SUBTOTAL(9,G1485:G1487)</f>
        <v>0</v>
      </c>
      <c r="H1484" s="70">
        <f t="shared" si="650"/>
        <v>0</v>
      </c>
      <c r="I1484" s="66">
        <f t="shared" si="650"/>
        <v>0</v>
      </c>
      <c r="J1484" s="66">
        <f t="shared" si="650"/>
        <v>0</v>
      </c>
      <c r="K1484" s="67">
        <f t="shared" si="650"/>
        <v>0</v>
      </c>
      <c r="L1484" s="34">
        <f t="shared" si="650"/>
        <v>0</v>
      </c>
      <c r="M1484" s="34">
        <f t="shared" si="650"/>
        <v>0</v>
      </c>
      <c r="N1484" s="34">
        <f t="shared" si="650"/>
        <v>0</v>
      </c>
      <c r="O1484" s="34">
        <f t="shared" si="650"/>
        <v>0</v>
      </c>
      <c r="P1484" s="34">
        <f t="shared" si="650"/>
        <v>0</v>
      </c>
      <c r="Q1484" s="34">
        <f t="shared" si="650"/>
        <v>0</v>
      </c>
      <c r="R1484" s="34">
        <f t="shared" si="650"/>
        <v>0</v>
      </c>
      <c r="S1484" s="34">
        <f t="shared" si="650"/>
        <v>0</v>
      </c>
      <c r="T1484" s="34">
        <f t="shared" si="650"/>
        <v>0</v>
      </c>
      <c r="U1484" s="34">
        <f t="shared" si="650"/>
        <v>0</v>
      </c>
      <c r="V1484" s="34">
        <f t="shared" si="650"/>
        <v>0</v>
      </c>
      <c r="W1484" s="33">
        <f t="shared" si="650"/>
        <v>0</v>
      </c>
      <c r="Y1484"/>
      <c r="Z1484"/>
    </row>
    <row r="1485" spans="1:26" s="72" customFormat="1" outlineLevel="1" x14ac:dyDescent="0.2">
      <c r="A1485" s="322"/>
      <c r="B1485" s="25"/>
      <c r="C1485" s="23"/>
      <c r="D1485" s="23"/>
      <c r="E1485" s="24"/>
      <c r="F1485" s="176" t="s">
        <v>338</v>
      </c>
      <c r="G1485" s="190">
        <f>G625</f>
        <v>0</v>
      </c>
      <c r="H1485" s="242">
        <f>G1485*(1-VLOOKUP($F1485,SHT,2,FALSE))+H625*(1-VLOOKUP($F1485,SHT,2,FALSE))</f>
        <v>0</v>
      </c>
      <c r="I1485" s="179">
        <f t="shared" ref="I1485:V1485" si="651">I625*(1-VLOOKUP($F1485,SHT,2,FALSE))</f>
        <v>0</v>
      </c>
      <c r="J1485" s="179">
        <f t="shared" si="651"/>
        <v>0</v>
      </c>
      <c r="K1485" s="197">
        <f t="shared" si="651"/>
        <v>0</v>
      </c>
      <c r="L1485" s="181">
        <f t="shared" si="651"/>
        <v>0</v>
      </c>
      <c r="M1485" s="192">
        <f t="shared" si="651"/>
        <v>0</v>
      </c>
      <c r="N1485" s="182">
        <f t="shared" si="651"/>
        <v>0</v>
      </c>
      <c r="O1485" s="182">
        <f t="shared" si="651"/>
        <v>0</v>
      </c>
      <c r="P1485" s="182">
        <f t="shared" si="651"/>
        <v>0</v>
      </c>
      <c r="Q1485" s="182">
        <f t="shared" si="651"/>
        <v>0</v>
      </c>
      <c r="R1485" s="182">
        <f t="shared" si="651"/>
        <v>0</v>
      </c>
      <c r="S1485" s="182">
        <f t="shared" si="651"/>
        <v>0</v>
      </c>
      <c r="T1485" s="178">
        <f t="shared" si="651"/>
        <v>0</v>
      </c>
      <c r="U1485" s="182">
        <f t="shared" si="651"/>
        <v>0</v>
      </c>
      <c r="V1485" s="183">
        <f t="shared" si="651"/>
        <v>0</v>
      </c>
      <c r="W1485" s="46">
        <f>W625</f>
        <v>0</v>
      </c>
      <c r="Y1485"/>
      <c r="Z1485"/>
    </row>
    <row r="1486" spans="1:26" s="72" customFormat="1" outlineLevel="1" x14ac:dyDescent="0.2">
      <c r="A1486" s="322"/>
      <c r="B1486" s="25"/>
      <c r="C1486" s="23"/>
      <c r="D1486" s="23"/>
      <c r="E1486" s="24"/>
      <c r="F1486" s="176" t="s">
        <v>339</v>
      </c>
      <c r="G1486" s="190">
        <f>G626</f>
        <v>0</v>
      </c>
      <c r="H1486" s="242">
        <f>G1486*(1-VLOOKUP($F1486,SHT,2,FALSE))+H626*(1-VLOOKUP($F1486,SHT,2,FALSE))</f>
        <v>0</v>
      </c>
      <c r="I1486" s="179">
        <f t="shared" ref="I1486:V1486" si="652">I626*(1-VLOOKUP($F1486,SHT,2,FALSE))</f>
        <v>0</v>
      </c>
      <c r="J1486" s="179">
        <f t="shared" si="652"/>
        <v>0</v>
      </c>
      <c r="K1486" s="197">
        <f t="shared" si="652"/>
        <v>0</v>
      </c>
      <c r="L1486" s="181">
        <f t="shared" si="652"/>
        <v>0</v>
      </c>
      <c r="M1486" s="192">
        <f t="shared" si="652"/>
        <v>0</v>
      </c>
      <c r="N1486" s="182">
        <f t="shared" si="652"/>
        <v>0</v>
      </c>
      <c r="O1486" s="182">
        <f t="shared" si="652"/>
        <v>0</v>
      </c>
      <c r="P1486" s="182">
        <f t="shared" si="652"/>
        <v>0</v>
      </c>
      <c r="Q1486" s="182">
        <f t="shared" si="652"/>
        <v>0</v>
      </c>
      <c r="R1486" s="182">
        <f t="shared" si="652"/>
        <v>0</v>
      </c>
      <c r="S1486" s="182">
        <f t="shared" si="652"/>
        <v>0</v>
      </c>
      <c r="T1486" s="178">
        <f t="shared" si="652"/>
        <v>0</v>
      </c>
      <c r="U1486" s="182">
        <f t="shared" si="652"/>
        <v>0</v>
      </c>
      <c r="V1486" s="183">
        <f t="shared" si="652"/>
        <v>0</v>
      </c>
      <c r="W1486" s="46">
        <f>W626</f>
        <v>0</v>
      </c>
      <c r="Y1486"/>
      <c r="Z1486"/>
    </row>
    <row r="1487" spans="1:26" s="72" customFormat="1" outlineLevel="1" x14ac:dyDescent="0.2">
      <c r="A1487" s="322"/>
      <c r="B1487" s="25"/>
      <c r="C1487" s="23"/>
      <c r="D1487" s="23"/>
      <c r="E1487" s="24"/>
      <c r="F1487" s="176" t="s">
        <v>340</v>
      </c>
      <c r="G1487" s="190">
        <f>G627</f>
        <v>0</v>
      </c>
      <c r="H1487" s="242">
        <f>G1487*(1-VLOOKUP($F1487,SHT,2,FALSE))+H627*(1-VLOOKUP($F1487,SHT,2,FALSE))</f>
        <v>0</v>
      </c>
      <c r="I1487" s="179">
        <f t="shared" ref="I1487:V1487" si="653">I627*(1-VLOOKUP($F1487,SHT,2,FALSE))</f>
        <v>0</v>
      </c>
      <c r="J1487" s="179">
        <f t="shared" si="653"/>
        <v>0</v>
      </c>
      <c r="K1487" s="197">
        <f t="shared" si="653"/>
        <v>0</v>
      </c>
      <c r="L1487" s="181">
        <f t="shared" si="653"/>
        <v>0</v>
      </c>
      <c r="M1487" s="192">
        <f t="shared" si="653"/>
        <v>0</v>
      </c>
      <c r="N1487" s="182">
        <f t="shared" si="653"/>
        <v>0</v>
      </c>
      <c r="O1487" s="182">
        <f t="shared" si="653"/>
        <v>0</v>
      </c>
      <c r="P1487" s="182">
        <f t="shared" si="653"/>
        <v>0</v>
      </c>
      <c r="Q1487" s="182">
        <f t="shared" si="653"/>
        <v>0</v>
      </c>
      <c r="R1487" s="182">
        <f t="shared" si="653"/>
        <v>0</v>
      </c>
      <c r="S1487" s="182">
        <f t="shared" si="653"/>
        <v>0</v>
      </c>
      <c r="T1487" s="178">
        <f t="shared" si="653"/>
        <v>0</v>
      </c>
      <c r="U1487" s="182">
        <f t="shared" si="653"/>
        <v>0</v>
      </c>
      <c r="V1487" s="183">
        <f t="shared" si="653"/>
        <v>0</v>
      </c>
      <c r="W1487" s="46">
        <f>W627</f>
        <v>0</v>
      </c>
      <c r="Y1487"/>
      <c r="Z1487"/>
    </row>
    <row r="1488" spans="1:26" s="72" customFormat="1" x14ac:dyDescent="0.2">
      <c r="A1488" s="322"/>
      <c r="B1488" s="25"/>
      <c r="C1488" s="23"/>
      <c r="D1488" s="23" t="s">
        <v>183</v>
      </c>
      <c r="E1488" s="24"/>
      <c r="F1488" s="24"/>
      <c r="G1488" s="69"/>
      <c r="H1488" s="70"/>
      <c r="I1488" s="66"/>
      <c r="J1488" s="66"/>
      <c r="K1488" s="67"/>
      <c r="L1488" s="51"/>
      <c r="M1488" s="34"/>
      <c r="N1488" s="34"/>
      <c r="O1488" s="34"/>
      <c r="P1488" s="34"/>
      <c r="Q1488" s="34"/>
      <c r="R1488" s="34"/>
      <c r="S1488" s="34"/>
      <c r="T1488" s="34"/>
      <c r="U1488" s="34"/>
      <c r="V1488" s="37"/>
      <c r="W1488" s="33"/>
      <c r="Y1488"/>
      <c r="Z1488"/>
    </row>
    <row r="1489" spans="1:26" s="72" customFormat="1" x14ac:dyDescent="0.2">
      <c r="A1489" s="322"/>
      <c r="B1489" s="25"/>
      <c r="C1489" s="23"/>
      <c r="D1489" s="23"/>
      <c r="E1489" s="24" t="s">
        <v>184</v>
      </c>
      <c r="F1489" s="24"/>
      <c r="G1489" s="69">
        <f t="shared" ref="G1489:W1489" si="654">SUBTOTAL(9,G1490:G1491)</f>
        <v>0</v>
      </c>
      <c r="H1489" s="70">
        <f t="shared" si="654"/>
        <v>0</v>
      </c>
      <c r="I1489" s="66">
        <f t="shared" si="654"/>
        <v>0</v>
      </c>
      <c r="J1489" s="66">
        <f t="shared" si="654"/>
        <v>0</v>
      </c>
      <c r="K1489" s="67">
        <f t="shared" si="654"/>
        <v>0</v>
      </c>
      <c r="L1489" s="34">
        <f t="shared" si="654"/>
        <v>0</v>
      </c>
      <c r="M1489" s="34">
        <f t="shared" si="654"/>
        <v>0</v>
      </c>
      <c r="N1489" s="34">
        <f t="shared" si="654"/>
        <v>0</v>
      </c>
      <c r="O1489" s="34">
        <f t="shared" si="654"/>
        <v>0</v>
      </c>
      <c r="P1489" s="34">
        <f t="shared" si="654"/>
        <v>0</v>
      </c>
      <c r="Q1489" s="34">
        <f t="shared" si="654"/>
        <v>0</v>
      </c>
      <c r="R1489" s="34">
        <f t="shared" si="654"/>
        <v>0</v>
      </c>
      <c r="S1489" s="34">
        <f t="shared" si="654"/>
        <v>0</v>
      </c>
      <c r="T1489" s="34">
        <f t="shared" si="654"/>
        <v>0</v>
      </c>
      <c r="U1489" s="34">
        <f t="shared" si="654"/>
        <v>0</v>
      </c>
      <c r="V1489" s="37">
        <f t="shared" si="654"/>
        <v>0</v>
      </c>
      <c r="W1489" s="33">
        <f t="shared" si="654"/>
        <v>0</v>
      </c>
      <c r="Y1489"/>
      <c r="Z1489"/>
    </row>
    <row r="1490" spans="1:26" s="72" customFormat="1" outlineLevel="1" x14ac:dyDescent="0.2">
      <c r="A1490" s="322"/>
      <c r="B1490" s="25"/>
      <c r="C1490" s="23"/>
      <c r="D1490" s="23"/>
      <c r="E1490" s="24"/>
      <c r="F1490" s="176" t="s">
        <v>176</v>
      </c>
      <c r="G1490" s="190">
        <f>G630</f>
        <v>0</v>
      </c>
      <c r="H1490" s="242">
        <f>G1490*(1-VLOOKUP($F1490,SHT,2,FALSE))+H630*(1-VLOOKUP($F1490,SHT,2,FALSE))</f>
        <v>0</v>
      </c>
      <c r="I1490" s="179">
        <f t="shared" ref="I1490:V1490" si="655">I630*(1-VLOOKUP($F1490,SHT,2,FALSE))</f>
        <v>0</v>
      </c>
      <c r="J1490" s="179">
        <f t="shared" si="655"/>
        <v>0</v>
      </c>
      <c r="K1490" s="197">
        <f t="shared" si="655"/>
        <v>0</v>
      </c>
      <c r="L1490" s="181">
        <f t="shared" si="655"/>
        <v>0</v>
      </c>
      <c r="M1490" s="192">
        <f t="shared" si="655"/>
        <v>0</v>
      </c>
      <c r="N1490" s="182">
        <f t="shared" si="655"/>
        <v>0</v>
      </c>
      <c r="O1490" s="182">
        <f t="shared" si="655"/>
        <v>0</v>
      </c>
      <c r="P1490" s="182">
        <f t="shared" si="655"/>
        <v>0</v>
      </c>
      <c r="Q1490" s="182">
        <f t="shared" si="655"/>
        <v>0</v>
      </c>
      <c r="R1490" s="182">
        <f t="shared" si="655"/>
        <v>0</v>
      </c>
      <c r="S1490" s="182">
        <f t="shared" si="655"/>
        <v>0</v>
      </c>
      <c r="T1490" s="178">
        <f t="shared" si="655"/>
        <v>0</v>
      </c>
      <c r="U1490" s="182">
        <f t="shared" si="655"/>
        <v>0</v>
      </c>
      <c r="V1490" s="183">
        <f t="shared" si="655"/>
        <v>0</v>
      </c>
      <c r="W1490" s="46">
        <f>W630</f>
        <v>0</v>
      </c>
      <c r="Y1490"/>
      <c r="Z1490"/>
    </row>
    <row r="1491" spans="1:26" s="72" customFormat="1" outlineLevel="1" x14ac:dyDescent="0.2">
      <c r="A1491" s="322"/>
      <c r="B1491" s="25"/>
      <c r="C1491" s="23"/>
      <c r="D1491" s="23"/>
      <c r="E1491" s="24"/>
      <c r="F1491" s="176" t="s">
        <v>180</v>
      </c>
      <c r="G1491" s="190">
        <f>G631</f>
        <v>0</v>
      </c>
      <c r="H1491" s="242">
        <f>G1491*(1-VLOOKUP($F1491,SHT,2,FALSE))+H631*(1-VLOOKUP($F1491,SHT,2,FALSE))</f>
        <v>0</v>
      </c>
      <c r="I1491" s="179">
        <f t="shared" ref="I1491:V1491" si="656">I631*(1-VLOOKUP($F1491,SHT,2,FALSE))</f>
        <v>0</v>
      </c>
      <c r="J1491" s="179">
        <f t="shared" si="656"/>
        <v>0</v>
      </c>
      <c r="K1491" s="197">
        <f t="shared" si="656"/>
        <v>0</v>
      </c>
      <c r="L1491" s="181">
        <f t="shared" si="656"/>
        <v>0</v>
      </c>
      <c r="M1491" s="192">
        <f t="shared" si="656"/>
        <v>0</v>
      </c>
      <c r="N1491" s="182">
        <f t="shared" si="656"/>
        <v>0</v>
      </c>
      <c r="O1491" s="182">
        <f t="shared" si="656"/>
        <v>0</v>
      </c>
      <c r="P1491" s="182">
        <f t="shared" si="656"/>
        <v>0</v>
      </c>
      <c r="Q1491" s="182">
        <f t="shared" si="656"/>
        <v>0</v>
      </c>
      <c r="R1491" s="182">
        <f t="shared" si="656"/>
        <v>0</v>
      </c>
      <c r="S1491" s="182">
        <f t="shared" si="656"/>
        <v>0</v>
      </c>
      <c r="T1491" s="178">
        <f t="shared" si="656"/>
        <v>0</v>
      </c>
      <c r="U1491" s="182">
        <f t="shared" si="656"/>
        <v>0</v>
      </c>
      <c r="V1491" s="183">
        <f t="shared" si="656"/>
        <v>0</v>
      </c>
      <c r="W1491" s="46">
        <f>W631</f>
        <v>0</v>
      </c>
      <c r="Y1491"/>
      <c r="Z1491"/>
    </row>
    <row r="1492" spans="1:26" s="72" customFormat="1" x14ac:dyDescent="0.2">
      <c r="A1492" s="322"/>
      <c r="B1492" s="25"/>
      <c r="C1492" s="23"/>
      <c r="D1492" s="23"/>
      <c r="E1492" s="24" t="s">
        <v>185</v>
      </c>
      <c r="F1492" s="24"/>
      <c r="G1492" s="69">
        <f t="shared" ref="G1492:W1492" si="657">SUBTOTAL(9,G1493:G1494)</f>
        <v>0</v>
      </c>
      <c r="H1492" s="70">
        <f t="shared" si="657"/>
        <v>0</v>
      </c>
      <c r="I1492" s="66">
        <f t="shared" si="657"/>
        <v>0</v>
      </c>
      <c r="J1492" s="66">
        <f t="shared" si="657"/>
        <v>0</v>
      </c>
      <c r="K1492" s="67">
        <f t="shared" si="657"/>
        <v>0</v>
      </c>
      <c r="L1492" s="34">
        <f t="shared" si="657"/>
        <v>0</v>
      </c>
      <c r="M1492" s="34">
        <f t="shared" si="657"/>
        <v>0</v>
      </c>
      <c r="N1492" s="34">
        <f t="shared" si="657"/>
        <v>0</v>
      </c>
      <c r="O1492" s="34">
        <f t="shared" si="657"/>
        <v>0</v>
      </c>
      <c r="P1492" s="34">
        <f t="shared" si="657"/>
        <v>0</v>
      </c>
      <c r="Q1492" s="34">
        <f t="shared" si="657"/>
        <v>0</v>
      </c>
      <c r="R1492" s="34">
        <f t="shared" si="657"/>
        <v>0</v>
      </c>
      <c r="S1492" s="34">
        <f t="shared" si="657"/>
        <v>0</v>
      </c>
      <c r="T1492" s="34">
        <f t="shared" si="657"/>
        <v>0</v>
      </c>
      <c r="U1492" s="34">
        <f t="shared" si="657"/>
        <v>0</v>
      </c>
      <c r="V1492" s="37">
        <f t="shared" si="657"/>
        <v>0</v>
      </c>
      <c r="W1492" s="33">
        <f t="shared" si="657"/>
        <v>0</v>
      </c>
      <c r="Y1492"/>
      <c r="Z1492"/>
    </row>
    <row r="1493" spans="1:26" s="72" customFormat="1" outlineLevel="1" x14ac:dyDescent="0.2">
      <c r="A1493" s="322"/>
      <c r="B1493" s="25"/>
      <c r="C1493" s="23"/>
      <c r="D1493" s="23"/>
      <c r="E1493" s="24"/>
      <c r="F1493" s="176" t="s">
        <v>177</v>
      </c>
      <c r="G1493" s="190">
        <f>G633</f>
        <v>0</v>
      </c>
      <c r="H1493" s="242">
        <f>G1493*(1-VLOOKUP($F1493,SHT,2,FALSE))+H633*(1-VLOOKUP($F1493,SHT,2,FALSE))</f>
        <v>0</v>
      </c>
      <c r="I1493" s="179">
        <f t="shared" ref="I1493:V1493" si="658">I633*(1-VLOOKUP($F1493,SHT,2,FALSE))</f>
        <v>0</v>
      </c>
      <c r="J1493" s="179">
        <f t="shared" si="658"/>
        <v>0</v>
      </c>
      <c r="K1493" s="197">
        <f t="shared" si="658"/>
        <v>0</v>
      </c>
      <c r="L1493" s="181">
        <f t="shared" si="658"/>
        <v>0</v>
      </c>
      <c r="M1493" s="192">
        <f t="shared" si="658"/>
        <v>0</v>
      </c>
      <c r="N1493" s="182">
        <f t="shared" si="658"/>
        <v>0</v>
      </c>
      <c r="O1493" s="182">
        <f t="shared" si="658"/>
        <v>0</v>
      </c>
      <c r="P1493" s="182">
        <f t="shared" si="658"/>
        <v>0</v>
      </c>
      <c r="Q1493" s="182">
        <f t="shared" si="658"/>
        <v>0</v>
      </c>
      <c r="R1493" s="182">
        <f t="shared" si="658"/>
        <v>0</v>
      </c>
      <c r="S1493" s="182">
        <f t="shared" si="658"/>
        <v>0</v>
      </c>
      <c r="T1493" s="178">
        <f t="shared" si="658"/>
        <v>0</v>
      </c>
      <c r="U1493" s="182">
        <f t="shared" si="658"/>
        <v>0</v>
      </c>
      <c r="V1493" s="183">
        <f t="shared" si="658"/>
        <v>0</v>
      </c>
      <c r="W1493" s="46">
        <f>W633</f>
        <v>0</v>
      </c>
      <c r="Y1493"/>
      <c r="Z1493"/>
    </row>
    <row r="1494" spans="1:26" s="72" customFormat="1" outlineLevel="1" x14ac:dyDescent="0.2">
      <c r="A1494" s="322"/>
      <c r="B1494" s="25"/>
      <c r="C1494" s="23"/>
      <c r="D1494" s="23"/>
      <c r="E1494" s="24"/>
      <c r="F1494" s="176" t="s">
        <v>182</v>
      </c>
      <c r="G1494" s="190">
        <f>G634</f>
        <v>0</v>
      </c>
      <c r="H1494" s="242">
        <f>G1494*(1-VLOOKUP($F1494,SHT,2,FALSE))+H634*(1-VLOOKUP($F1494,SHT,2,FALSE))</f>
        <v>0</v>
      </c>
      <c r="I1494" s="179">
        <f t="shared" ref="I1494:V1494" si="659">I634*(1-VLOOKUP($F1494,SHT,2,FALSE))</f>
        <v>0</v>
      </c>
      <c r="J1494" s="179">
        <f t="shared" si="659"/>
        <v>0</v>
      </c>
      <c r="K1494" s="197">
        <f t="shared" si="659"/>
        <v>0</v>
      </c>
      <c r="L1494" s="181">
        <f t="shared" si="659"/>
        <v>0</v>
      </c>
      <c r="M1494" s="192">
        <f t="shared" si="659"/>
        <v>0</v>
      </c>
      <c r="N1494" s="182">
        <f t="shared" si="659"/>
        <v>0</v>
      </c>
      <c r="O1494" s="182">
        <f t="shared" si="659"/>
        <v>0</v>
      </c>
      <c r="P1494" s="182">
        <f t="shared" si="659"/>
        <v>0</v>
      </c>
      <c r="Q1494" s="182">
        <f t="shared" si="659"/>
        <v>0</v>
      </c>
      <c r="R1494" s="182">
        <f t="shared" si="659"/>
        <v>0</v>
      </c>
      <c r="S1494" s="182">
        <f t="shared" si="659"/>
        <v>0</v>
      </c>
      <c r="T1494" s="178">
        <f t="shared" si="659"/>
        <v>0</v>
      </c>
      <c r="U1494" s="182">
        <f t="shared" si="659"/>
        <v>0</v>
      </c>
      <c r="V1494" s="183">
        <f t="shared" si="659"/>
        <v>0</v>
      </c>
      <c r="W1494" s="46">
        <f>W634</f>
        <v>0</v>
      </c>
      <c r="Y1494"/>
      <c r="Z1494"/>
    </row>
    <row r="1495" spans="1:26" s="72" customFormat="1" x14ac:dyDescent="0.2">
      <c r="A1495" s="322"/>
      <c r="B1495" s="25"/>
      <c r="C1495" s="23"/>
      <c r="D1495" s="23"/>
      <c r="E1495" s="24" t="s">
        <v>186</v>
      </c>
      <c r="F1495" s="24"/>
      <c r="G1495" s="69">
        <f t="shared" ref="G1495:W1495" si="660">SUBTOTAL(9,G1496:G1497)</f>
        <v>0</v>
      </c>
      <c r="H1495" s="70">
        <f t="shared" si="660"/>
        <v>0</v>
      </c>
      <c r="I1495" s="66">
        <f t="shared" si="660"/>
        <v>0</v>
      </c>
      <c r="J1495" s="66">
        <f t="shared" si="660"/>
        <v>0</v>
      </c>
      <c r="K1495" s="67">
        <f t="shared" si="660"/>
        <v>0</v>
      </c>
      <c r="L1495" s="34">
        <f t="shared" si="660"/>
        <v>0</v>
      </c>
      <c r="M1495" s="34">
        <f t="shared" si="660"/>
        <v>0</v>
      </c>
      <c r="N1495" s="34">
        <f t="shared" si="660"/>
        <v>0</v>
      </c>
      <c r="O1495" s="34">
        <f t="shared" si="660"/>
        <v>0</v>
      </c>
      <c r="P1495" s="34">
        <f t="shared" si="660"/>
        <v>0</v>
      </c>
      <c r="Q1495" s="34">
        <f t="shared" si="660"/>
        <v>0</v>
      </c>
      <c r="R1495" s="34">
        <f t="shared" si="660"/>
        <v>0</v>
      </c>
      <c r="S1495" s="34">
        <f t="shared" si="660"/>
        <v>0</v>
      </c>
      <c r="T1495" s="34">
        <f t="shared" si="660"/>
        <v>0</v>
      </c>
      <c r="U1495" s="34">
        <f t="shared" si="660"/>
        <v>0</v>
      </c>
      <c r="V1495" s="37">
        <f t="shared" si="660"/>
        <v>0</v>
      </c>
      <c r="W1495" s="33">
        <f t="shared" si="660"/>
        <v>0</v>
      </c>
      <c r="Y1495"/>
      <c r="Z1495"/>
    </row>
    <row r="1496" spans="1:26" s="72" customFormat="1" outlineLevel="1" x14ac:dyDescent="0.2">
      <c r="A1496" s="322"/>
      <c r="B1496" s="25"/>
      <c r="C1496" s="23"/>
      <c r="D1496" s="23"/>
      <c r="E1496" s="24"/>
      <c r="F1496" s="176" t="s">
        <v>178</v>
      </c>
      <c r="G1496" s="190">
        <f>G636</f>
        <v>0</v>
      </c>
      <c r="H1496" s="242">
        <f>G1496*(1-VLOOKUP($F1496,SHT,2,FALSE))+H636*(1-VLOOKUP($F1496,SHT,2,FALSE))</f>
        <v>0</v>
      </c>
      <c r="I1496" s="179">
        <f t="shared" ref="I1496:V1496" si="661">I636*(1-VLOOKUP($F1496,SHT,2,FALSE))</f>
        <v>0</v>
      </c>
      <c r="J1496" s="179">
        <f t="shared" si="661"/>
        <v>0</v>
      </c>
      <c r="K1496" s="197">
        <f t="shared" si="661"/>
        <v>0</v>
      </c>
      <c r="L1496" s="181">
        <f t="shared" si="661"/>
        <v>0</v>
      </c>
      <c r="M1496" s="192">
        <f t="shared" si="661"/>
        <v>0</v>
      </c>
      <c r="N1496" s="182">
        <f t="shared" si="661"/>
        <v>0</v>
      </c>
      <c r="O1496" s="182">
        <f t="shared" si="661"/>
        <v>0</v>
      </c>
      <c r="P1496" s="182">
        <f t="shared" si="661"/>
        <v>0</v>
      </c>
      <c r="Q1496" s="182">
        <f t="shared" si="661"/>
        <v>0</v>
      </c>
      <c r="R1496" s="182">
        <f t="shared" si="661"/>
        <v>0</v>
      </c>
      <c r="S1496" s="182">
        <f t="shared" si="661"/>
        <v>0</v>
      </c>
      <c r="T1496" s="178">
        <f t="shared" si="661"/>
        <v>0</v>
      </c>
      <c r="U1496" s="182">
        <f t="shared" si="661"/>
        <v>0</v>
      </c>
      <c r="V1496" s="183">
        <f t="shared" si="661"/>
        <v>0</v>
      </c>
      <c r="W1496" s="46">
        <f>W636</f>
        <v>0</v>
      </c>
      <c r="Y1496"/>
      <c r="Z1496"/>
    </row>
    <row r="1497" spans="1:26" s="72" customFormat="1" outlineLevel="1" x14ac:dyDescent="0.2">
      <c r="A1497" s="322"/>
      <c r="B1497" s="25"/>
      <c r="C1497" s="23"/>
      <c r="D1497" s="23"/>
      <c r="E1497" s="24"/>
      <c r="F1497" s="176" t="s">
        <v>181</v>
      </c>
      <c r="G1497" s="190">
        <f>G637</f>
        <v>0</v>
      </c>
      <c r="H1497" s="242">
        <f>G1497*(1-VLOOKUP($F1497,SHT,2,FALSE))+H637*(1-VLOOKUP($F1497,SHT,2,FALSE))</f>
        <v>0</v>
      </c>
      <c r="I1497" s="179">
        <f t="shared" ref="I1497:V1497" si="662">I637*(1-VLOOKUP($F1497,SHT,2,FALSE))</f>
        <v>0</v>
      </c>
      <c r="J1497" s="179">
        <f t="shared" si="662"/>
        <v>0</v>
      </c>
      <c r="K1497" s="197">
        <f t="shared" si="662"/>
        <v>0</v>
      </c>
      <c r="L1497" s="181">
        <f t="shared" si="662"/>
        <v>0</v>
      </c>
      <c r="M1497" s="192">
        <f t="shared" si="662"/>
        <v>0</v>
      </c>
      <c r="N1497" s="182">
        <f t="shared" si="662"/>
        <v>0</v>
      </c>
      <c r="O1497" s="182">
        <f t="shared" si="662"/>
        <v>0</v>
      </c>
      <c r="P1497" s="182">
        <f t="shared" si="662"/>
        <v>0</v>
      </c>
      <c r="Q1497" s="182">
        <f t="shared" si="662"/>
        <v>0</v>
      </c>
      <c r="R1497" s="182">
        <f t="shared" si="662"/>
        <v>0</v>
      </c>
      <c r="S1497" s="182">
        <f t="shared" si="662"/>
        <v>0</v>
      </c>
      <c r="T1497" s="178">
        <f t="shared" si="662"/>
        <v>0</v>
      </c>
      <c r="U1497" s="182">
        <f t="shared" si="662"/>
        <v>0</v>
      </c>
      <c r="V1497" s="183">
        <f t="shared" si="662"/>
        <v>0</v>
      </c>
      <c r="W1497" s="46">
        <f>W637</f>
        <v>0</v>
      </c>
      <c r="Y1497"/>
      <c r="Z1497"/>
    </row>
    <row r="1498" spans="1:26" s="72" customFormat="1" x14ac:dyDescent="0.2">
      <c r="A1498" s="322"/>
      <c r="B1498" s="25"/>
      <c r="C1498" s="23"/>
      <c r="D1498" s="23"/>
      <c r="E1498" s="24" t="s">
        <v>187</v>
      </c>
      <c r="F1498" s="24"/>
      <c r="G1498" s="69">
        <f t="shared" ref="G1498:W1498" si="663">SUBTOTAL(9,G1499:G1500)</f>
        <v>0</v>
      </c>
      <c r="H1498" s="70">
        <f t="shared" si="663"/>
        <v>0</v>
      </c>
      <c r="I1498" s="66">
        <f t="shared" si="663"/>
        <v>0</v>
      </c>
      <c r="J1498" s="66">
        <f t="shared" si="663"/>
        <v>0</v>
      </c>
      <c r="K1498" s="67">
        <f t="shared" si="663"/>
        <v>0</v>
      </c>
      <c r="L1498" s="34">
        <f t="shared" si="663"/>
        <v>0</v>
      </c>
      <c r="M1498" s="34">
        <f t="shared" si="663"/>
        <v>0</v>
      </c>
      <c r="N1498" s="34">
        <f t="shared" si="663"/>
        <v>0</v>
      </c>
      <c r="O1498" s="34">
        <f t="shared" si="663"/>
        <v>0</v>
      </c>
      <c r="P1498" s="34">
        <f t="shared" si="663"/>
        <v>0</v>
      </c>
      <c r="Q1498" s="34">
        <f t="shared" si="663"/>
        <v>0</v>
      </c>
      <c r="R1498" s="34">
        <f t="shared" si="663"/>
        <v>0</v>
      </c>
      <c r="S1498" s="34">
        <f t="shared" si="663"/>
        <v>0</v>
      </c>
      <c r="T1498" s="34">
        <f t="shared" si="663"/>
        <v>0</v>
      </c>
      <c r="U1498" s="34">
        <f t="shared" si="663"/>
        <v>0</v>
      </c>
      <c r="V1498" s="37">
        <f t="shared" si="663"/>
        <v>0</v>
      </c>
      <c r="W1498" s="33">
        <f t="shared" si="663"/>
        <v>0</v>
      </c>
      <c r="Y1498"/>
      <c r="Z1498"/>
    </row>
    <row r="1499" spans="1:26" s="72" customFormat="1" outlineLevel="1" x14ac:dyDescent="0.2">
      <c r="A1499" s="322"/>
      <c r="B1499" s="25"/>
      <c r="C1499" s="23"/>
      <c r="D1499" s="23"/>
      <c r="E1499" s="24"/>
      <c r="F1499" s="176" t="s">
        <v>179</v>
      </c>
      <c r="G1499" s="190">
        <f>G639</f>
        <v>0</v>
      </c>
      <c r="H1499" s="242">
        <f>G1499*(1-VLOOKUP($F1499,SHT,2,FALSE))+H639*(1-VLOOKUP($F1499,SHT,2,FALSE))</f>
        <v>0</v>
      </c>
      <c r="I1499" s="179">
        <f t="shared" ref="I1499:V1499" si="664">I639*(1-VLOOKUP($F1499,SHT,2,FALSE))</f>
        <v>0</v>
      </c>
      <c r="J1499" s="179">
        <f t="shared" si="664"/>
        <v>0</v>
      </c>
      <c r="K1499" s="197">
        <f t="shared" si="664"/>
        <v>0</v>
      </c>
      <c r="L1499" s="181">
        <f t="shared" si="664"/>
        <v>0</v>
      </c>
      <c r="M1499" s="192">
        <f t="shared" si="664"/>
        <v>0</v>
      </c>
      <c r="N1499" s="182">
        <f t="shared" si="664"/>
        <v>0</v>
      </c>
      <c r="O1499" s="182">
        <f t="shared" si="664"/>
        <v>0</v>
      </c>
      <c r="P1499" s="182">
        <f t="shared" si="664"/>
        <v>0</v>
      </c>
      <c r="Q1499" s="182">
        <f t="shared" si="664"/>
        <v>0</v>
      </c>
      <c r="R1499" s="182">
        <f t="shared" si="664"/>
        <v>0</v>
      </c>
      <c r="S1499" s="182">
        <f t="shared" si="664"/>
        <v>0</v>
      </c>
      <c r="T1499" s="178">
        <f t="shared" si="664"/>
        <v>0</v>
      </c>
      <c r="U1499" s="182">
        <f t="shared" si="664"/>
        <v>0</v>
      </c>
      <c r="V1499" s="183">
        <f t="shared" si="664"/>
        <v>0</v>
      </c>
      <c r="W1499" s="46">
        <f>W639</f>
        <v>0</v>
      </c>
      <c r="Y1499"/>
      <c r="Z1499"/>
    </row>
    <row r="1500" spans="1:26" s="72" customFormat="1" outlineLevel="1" x14ac:dyDescent="0.2">
      <c r="A1500" s="322"/>
      <c r="B1500" s="25"/>
      <c r="C1500" s="23"/>
      <c r="D1500" s="23"/>
      <c r="E1500" s="24"/>
      <c r="F1500" s="176" t="s">
        <v>188</v>
      </c>
      <c r="G1500" s="190">
        <f>G640</f>
        <v>0</v>
      </c>
      <c r="H1500" s="242">
        <f>G1500*(1-VLOOKUP($F1500,SHT,2,FALSE))+H640*(1-VLOOKUP($F1500,SHT,2,FALSE))</f>
        <v>0</v>
      </c>
      <c r="I1500" s="179">
        <f t="shared" ref="I1500:V1500" si="665">I640*(1-VLOOKUP($F1500,SHT,2,FALSE))</f>
        <v>0</v>
      </c>
      <c r="J1500" s="179">
        <f t="shared" si="665"/>
        <v>0</v>
      </c>
      <c r="K1500" s="197">
        <f t="shared" si="665"/>
        <v>0</v>
      </c>
      <c r="L1500" s="181">
        <f t="shared" si="665"/>
        <v>0</v>
      </c>
      <c r="M1500" s="192">
        <f t="shared" si="665"/>
        <v>0</v>
      </c>
      <c r="N1500" s="182">
        <f t="shared" si="665"/>
        <v>0</v>
      </c>
      <c r="O1500" s="182">
        <f t="shared" si="665"/>
        <v>0</v>
      </c>
      <c r="P1500" s="182">
        <f t="shared" si="665"/>
        <v>0</v>
      </c>
      <c r="Q1500" s="182">
        <f t="shared" si="665"/>
        <v>0</v>
      </c>
      <c r="R1500" s="182">
        <f t="shared" si="665"/>
        <v>0</v>
      </c>
      <c r="S1500" s="182">
        <f t="shared" si="665"/>
        <v>0</v>
      </c>
      <c r="T1500" s="178">
        <f t="shared" si="665"/>
        <v>0</v>
      </c>
      <c r="U1500" s="182">
        <f t="shared" si="665"/>
        <v>0</v>
      </c>
      <c r="V1500" s="183">
        <f t="shared" si="665"/>
        <v>0</v>
      </c>
      <c r="W1500" s="46">
        <f>W640</f>
        <v>0</v>
      </c>
      <c r="Y1500"/>
      <c r="Z1500"/>
    </row>
    <row r="1501" spans="1:26" s="72" customFormat="1" x14ac:dyDescent="0.2">
      <c r="A1501" s="322"/>
      <c r="B1501" s="25"/>
      <c r="C1501" s="23"/>
      <c r="D1501" s="23"/>
      <c r="E1501" s="24" t="s">
        <v>341</v>
      </c>
      <c r="F1501" s="24"/>
      <c r="G1501" s="69">
        <f t="shared" ref="G1501:W1501" si="666">SUBTOTAL(9,G1502:G1503)</f>
        <v>0</v>
      </c>
      <c r="H1501" s="70">
        <f t="shared" si="666"/>
        <v>0</v>
      </c>
      <c r="I1501" s="66">
        <f t="shared" si="666"/>
        <v>0</v>
      </c>
      <c r="J1501" s="66">
        <f t="shared" si="666"/>
        <v>0</v>
      </c>
      <c r="K1501" s="67">
        <f t="shared" si="666"/>
        <v>0</v>
      </c>
      <c r="L1501" s="34">
        <f t="shared" si="666"/>
        <v>0</v>
      </c>
      <c r="M1501" s="34">
        <f t="shared" si="666"/>
        <v>0</v>
      </c>
      <c r="N1501" s="34">
        <f t="shared" si="666"/>
        <v>0</v>
      </c>
      <c r="O1501" s="34">
        <f t="shared" si="666"/>
        <v>0</v>
      </c>
      <c r="P1501" s="34">
        <f t="shared" si="666"/>
        <v>0</v>
      </c>
      <c r="Q1501" s="34">
        <f t="shared" si="666"/>
        <v>0</v>
      </c>
      <c r="R1501" s="34">
        <f t="shared" si="666"/>
        <v>0</v>
      </c>
      <c r="S1501" s="34">
        <f t="shared" si="666"/>
        <v>0</v>
      </c>
      <c r="T1501" s="34">
        <f t="shared" si="666"/>
        <v>0</v>
      </c>
      <c r="U1501" s="34">
        <f t="shared" si="666"/>
        <v>0</v>
      </c>
      <c r="V1501" s="37">
        <f t="shared" si="666"/>
        <v>0</v>
      </c>
      <c r="W1501" s="33">
        <f t="shared" si="666"/>
        <v>0</v>
      </c>
      <c r="Y1501"/>
      <c r="Z1501"/>
    </row>
    <row r="1502" spans="1:26" s="72" customFormat="1" outlineLevel="1" x14ac:dyDescent="0.2">
      <c r="A1502" s="322"/>
      <c r="B1502" s="25"/>
      <c r="C1502" s="23"/>
      <c r="D1502" s="23"/>
      <c r="E1502" s="24"/>
      <c r="F1502" s="176" t="s">
        <v>342</v>
      </c>
      <c r="G1502" s="190">
        <f>G642</f>
        <v>0</v>
      </c>
      <c r="H1502" s="242">
        <f>G1502*(1-VLOOKUP($F1502,SHT,2,FALSE))+H642*(1-VLOOKUP($F1502,SHT,2,FALSE))</f>
        <v>0</v>
      </c>
      <c r="I1502" s="179">
        <f t="shared" ref="I1502:V1502" si="667">I642*(1-VLOOKUP($F1502,SHT,2,FALSE))</f>
        <v>0</v>
      </c>
      <c r="J1502" s="179">
        <f t="shared" si="667"/>
        <v>0</v>
      </c>
      <c r="K1502" s="197">
        <f t="shared" si="667"/>
        <v>0</v>
      </c>
      <c r="L1502" s="181">
        <f t="shared" si="667"/>
        <v>0</v>
      </c>
      <c r="M1502" s="192">
        <f t="shared" si="667"/>
        <v>0</v>
      </c>
      <c r="N1502" s="182">
        <f t="shared" si="667"/>
        <v>0</v>
      </c>
      <c r="O1502" s="182">
        <f t="shared" si="667"/>
        <v>0</v>
      </c>
      <c r="P1502" s="182">
        <f t="shared" si="667"/>
        <v>0</v>
      </c>
      <c r="Q1502" s="182">
        <f t="shared" si="667"/>
        <v>0</v>
      </c>
      <c r="R1502" s="182">
        <f t="shared" si="667"/>
        <v>0</v>
      </c>
      <c r="S1502" s="182">
        <f t="shared" si="667"/>
        <v>0</v>
      </c>
      <c r="T1502" s="178">
        <f t="shared" si="667"/>
        <v>0</v>
      </c>
      <c r="U1502" s="182">
        <f t="shared" si="667"/>
        <v>0</v>
      </c>
      <c r="V1502" s="183">
        <f t="shared" si="667"/>
        <v>0</v>
      </c>
      <c r="W1502" s="46">
        <f>W642</f>
        <v>0</v>
      </c>
      <c r="Y1502"/>
      <c r="Z1502"/>
    </row>
    <row r="1503" spans="1:26" s="72" customFormat="1" outlineLevel="1" x14ac:dyDescent="0.2">
      <c r="A1503" s="322"/>
      <c r="B1503" s="25"/>
      <c r="C1503" s="23"/>
      <c r="D1503" s="23"/>
      <c r="E1503" s="24"/>
      <c r="F1503" s="176" t="s">
        <v>343</v>
      </c>
      <c r="G1503" s="190">
        <f>G643</f>
        <v>0</v>
      </c>
      <c r="H1503" s="242">
        <f>G1503*(1-VLOOKUP($F1503,SHT,2,FALSE))+H643*(1-VLOOKUP($F1503,SHT,2,FALSE))</f>
        <v>0</v>
      </c>
      <c r="I1503" s="179">
        <f t="shared" ref="I1503:V1503" si="668">I643*(1-VLOOKUP($F1503,SHT,2,FALSE))</f>
        <v>0</v>
      </c>
      <c r="J1503" s="179">
        <f t="shared" si="668"/>
        <v>0</v>
      </c>
      <c r="K1503" s="197">
        <f t="shared" si="668"/>
        <v>0</v>
      </c>
      <c r="L1503" s="181">
        <f t="shared" si="668"/>
        <v>0</v>
      </c>
      <c r="M1503" s="192">
        <f t="shared" si="668"/>
        <v>0</v>
      </c>
      <c r="N1503" s="182">
        <f t="shared" si="668"/>
        <v>0</v>
      </c>
      <c r="O1503" s="182">
        <f t="shared" si="668"/>
        <v>0</v>
      </c>
      <c r="P1503" s="182">
        <f t="shared" si="668"/>
        <v>0</v>
      </c>
      <c r="Q1503" s="182">
        <f t="shared" si="668"/>
        <v>0</v>
      </c>
      <c r="R1503" s="182">
        <f t="shared" si="668"/>
        <v>0</v>
      </c>
      <c r="S1503" s="182">
        <f t="shared" si="668"/>
        <v>0</v>
      </c>
      <c r="T1503" s="178">
        <f t="shared" si="668"/>
        <v>0</v>
      </c>
      <c r="U1503" s="182">
        <f t="shared" si="668"/>
        <v>0</v>
      </c>
      <c r="V1503" s="183">
        <f t="shared" si="668"/>
        <v>0</v>
      </c>
      <c r="W1503" s="46">
        <f>W643</f>
        <v>0</v>
      </c>
      <c r="Y1503"/>
      <c r="Z1503"/>
    </row>
    <row r="1504" spans="1:26" s="72" customFormat="1" x14ac:dyDescent="0.2">
      <c r="A1504" s="322"/>
      <c r="B1504" s="25"/>
      <c r="C1504" s="23"/>
      <c r="D1504" s="23"/>
      <c r="E1504" s="24" t="s">
        <v>344</v>
      </c>
      <c r="F1504" s="24"/>
      <c r="G1504" s="69">
        <f t="shared" ref="G1504:W1504" si="669">SUBTOTAL(9,G1505:G1506)</f>
        <v>0</v>
      </c>
      <c r="H1504" s="70">
        <f t="shared" si="669"/>
        <v>0</v>
      </c>
      <c r="I1504" s="66">
        <f t="shared" si="669"/>
        <v>0</v>
      </c>
      <c r="J1504" s="66">
        <f t="shared" si="669"/>
        <v>0</v>
      </c>
      <c r="K1504" s="67">
        <f t="shared" si="669"/>
        <v>0</v>
      </c>
      <c r="L1504" s="34">
        <f t="shared" si="669"/>
        <v>0</v>
      </c>
      <c r="M1504" s="34">
        <f t="shared" si="669"/>
        <v>0</v>
      </c>
      <c r="N1504" s="34">
        <f t="shared" si="669"/>
        <v>0</v>
      </c>
      <c r="O1504" s="34">
        <f t="shared" si="669"/>
        <v>0</v>
      </c>
      <c r="P1504" s="34">
        <f t="shared" si="669"/>
        <v>0</v>
      </c>
      <c r="Q1504" s="34">
        <f t="shared" si="669"/>
        <v>0</v>
      </c>
      <c r="R1504" s="34">
        <f t="shared" si="669"/>
        <v>0</v>
      </c>
      <c r="S1504" s="34">
        <f t="shared" si="669"/>
        <v>0</v>
      </c>
      <c r="T1504" s="34">
        <f t="shared" si="669"/>
        <v>0</v>
      </c>
      <c r="U1504" s="34">
        <f t="shared" si="669"/>
        <v>0</v>
      </c>
      <c r="V1504" s="37">
        <f t="shared" si="669"/>
        <v>0</v>
      </c>
      <c r="W1504" s="33">
        <f t="shared" si="669"/>
        <v>0</v>
      </c>
      <c r="Y1504"/>
      <c r="Z1504"/>
    </row>
    <row r="1505" spans="1:26" s="72" customFormat="1" outlineLevel="1" x14ac:dyDescent="0.2">
      <c r="A1505" s="322"/>
      <c r="B1505" s="25"/>
      <c r="C1505" s="23"/>
      <c r="D1505" s="23"/>
      <c r="E1505" s="24"/>
      <c r="F1505" s="176" t="s">
        <v>345</v>
      </c>
      <c r="G1505" s="190">
        <f>G645</f>
        <v>0</v>
      </c>
      <c r="H1505" s="242">
        <f>G1505*(1-VLOOKUP($F1505,SHT,2,FALSE))+H645*(1-VLOOKUP($F1505,SHT,2,FALSE))</f>
        <v>0</v>
      </c>
      <c r="I1505" s="179">
        <f t="shared" ref="I1505:V1505" si="670">I645*(1-VLOOKUP($F1505,SHT,2,FALSE))</f>
        <v>0</v>
      </c>
      <c r="J1505" s="179">
        <f t="shared" si="670"/>
        <v>0</v>
      </c>
      <c r="K1505" s="197">
        <f t="shared" si="670"/>
        <v>0</v>
      </c>
      <c r="L1505" s="181">
        <f t="shared" si="670"/>
        <v>0</v>
      </c>
      <c r="M1505" s="192">
        <f t="shared" si="670"/>
        <v>0</v>
      </c>
      <c r="N1505" s="182">
        <f t="shared" si="670"/>
        <v>0</v>
      </c>
      <c r="O1505" s="182">
        <f t="shared" si="670"/>
        <v>0</v>
      </c>
      <c r="P1505" s="182">
        <f t="shared" si="670"/>
        <v>0</v>
      </c>
      <c r="Q1505" s="182">
        <f t="shared" si="670"/>
        <v>0</v>
      </c>
      <c r="R1505" s="182">
        <f t="shared" si="670"/>
        <v>0</v>
      </c>
      <c r="S1505" s="182">
        <f t="shared" si="670"/>
        <v>0</v>
      </c>
      <c r="T1505" s="178">
        <f t="shared" si="670"/>
        <v>0</v>
      </c>
      <c r="U1505" s="182">
        <f t="shared" si="670"/>
        <v>0</v>
      </c>
      <c r="V1505" s="183">
        <f t="shared" si="670"/>
        <v>0</v>
      </c>
      <c r="W1505" s="46">
        <f>W645</f>
        <v>0</v>
      </c>
      <c r="Y1505"/>
      <c r="Z1505"/>
    </row>
    <row r="1506" spans="1:26" s="72" customFormat="1" outlineLevel="1" x14ac:dyDescent="0.2">
      <c r="A1506" s="322"/>
      <c r="B1506" s="25"/>
      <c r="C1506" s="23"/>
      <c r="D1506" s="23"/>
      <c r="E1506" s="24"/>
      <c r="F1506" s="176" t="s">
        <v>346</v>
      </c>
      <c r="G1506" s="190">
        <f>G646</f>
        <v>0</v>
      </c>
      <c r="H1506" s="242">
        <f>G1506*(1-VLOOKUP($F1506,SHT,2,FALSE))+H646*(1-VLOOKUP($F1506,SHT,2,FALSE))</f>
        <v>0</v>
      </c>
      <c r="I1506" s="179">
        <f t="shared" ref="I1506:V1506" si="671">I646*(1-VLOOKUP($F1506,SHT,2,FALSE))</f>
        <v>0</v>
      </c>
      <c r="J1506" s="179">
        <f t="shared" si="671"/>
        <v>0</v>
      </c>
      <c r="K1506" s="197">
        <f t="shared" si="671"/>
        <v>0</v>
      </c>
      <c r="L1506" s="181">
        <f t="shared" si="671"/>
        <v>0</v>
      </c>
      <c r="M1506" s="192">
        <f t="shared" si="671"/>
        <v>0</v>
      </c>
      <c r="N1506" s="182">
        <f t="shared" si="671"/>
        <v>0</v>
      </c>
      <c r="O1506" s="182">
        <f t="shared" si="671"/>
        <v>0</v>
      </c>
      <c r="P1506" s="182">
        <f t="shared" si="671"/>
        <v>0</v>
      </c>
      <c r="Q1506" s="182">
        <f t="shared" si="671"/>
        <v>0</v>
      </c>
      <c r="R1506" s="182">
        <f t="shared" si="671"/>
        <v>0</v>
      </c>
      <c r="S1506" s="182">
        <f t="shared" si="671"/>
        <v>0</v>
      </c>
      <c r="T1506" s="178">
        <f t="shared" si="671"/>
        <v>0</v>
      </c>
      <c r="U1506" s="182">
        <f t="shared" si="671"/>
        <v>0</v>
      </c>
      <c r="V1506" s="183">
        <f t="shared" si="671"/>
        <v>0</v>
      </c>
      <c r="W1506" s="46">
        <f>W646</f>
        <v>0</v>
      </c>
      <c r="Y1506"/>
      <c r="Z1506"/>
    </row>
    <row r="1507" spans="1:26" s="72" customFormat="1" x14ac:dyDescent="0.2">
      <c r="A1507" s="322"/>
      <c r="B1507" s="25"/>
      <c r="C1507" s="23"/>
      <c r="D1507" s="23" t="s">
        <v>63</v>
      </c>
      <c r="E1507" s="24"/>
      <c r="F1507" s="24"/>
      <c r="G1507" s="69">
        <f>SUBTOTAL(9,G1508:G1510)</f>
        <v>0</v>
      </c>
      <c r="H1507" s="70"/>
      <c r="I1507" s="66"/>
      <c r="J1507" s="66"/>
      <c r="K1507" s="67">
        <f t="shared" ref="K1507:W1507" si="672">SUBTOTAL(9,K1508:K1510)</f>
        <v>0</v>
      </c>
      <c r="L1507" s="34">
        <f t="shared" si="672"/>
        <v>0</v>
      </c>
      <c r="M1507" s="34">
        <f t="shared" si="672"/>
        <v>0</v>
      </c>
      <c r="N1507" s="34">
        <f t="shared" si="672"/>
        <v>0</v>
      </c>
      <c r="O1507" s="34">
        <f t="shared" si="672"/>
        <v>0</v>
      </c>
      <c r="P1507" s="34">
        <f t="shared" si="672"/>
        <v>0</v>
      </c>
      <c r="Q1507" s="34">
        <f t="shared" si="672"/>
        <v>0</v>
      </c>
      <c r="R1507" s="34">
        <f t="shared" si="672"/>
        <v>0</v>
      </c>
      <c r="S1507" s="34">
        <f t="shared" si="672"/>
        <v>0</v>
      </c>
      <c r="T1507" s="34">
        <f t="shared" si="672"/>
        <v>0</v>
      </c>
      <c r="U1507" s="34">
        <f t="shared" si="672"/>
        <v>0</v>
      </c>
      <c r="V1507" s="34">
        <f t="shared" si="672"/>
        <v>0</v>
      </c>
      <c r="W1507" s="33">
        <f t="shared" si="672"/>
        <v>0</v>
      </c>
      <c r="Y1507"/>
      <c r="Z1507"/>
    </row>
    <row r="1508" spans="1:26" s="72" customFormat="1" outlineLevel="1" x14ac:dyDescent="0.2">
      <c r="A1508" s="322"/>
      <c r="B1508" s="25"/>
      <c r="C1508" s="23"/>
      <c r="D1508" s="23"/>
      <c r="E1508" s="24"/>
      <c r="F1508" s="176" t="s">
        <v>190</v>
      </c>
      <c r="G1508" s="190">
        <f>G648</f>
        <v>0</v>
      </c>
      <c r="H1508" s="70"/>
      <c r="I1508" s="66"/>
      <c r="J1508" s="66"/>
      <c r="K1508" s="197">
        <f>($G1508+SUM($H648:K648))*VLOOKUP($F1508,EIT,2,FALSE)</f>
        <v>0</v>
      </c>
      <c r="L1508" s="181">
        <f t="shared" ref="L1508:V1508" si="673">L648*VLOOKUP($F1508,EIT,2,FALSE)</f>
        <v>0</v>
      </c>
      <c r="M1508" s="192">
        <f t="shared" si="673"/>
        <v>0</v>
      </c>
      <c r="N1508" s="182">
        <f t="shared" si="673"/>
        <v>0</v>
      </c>
      <c r="O1508" s="178">
        <f t="shared" si="673"/>
        <v>0</v>
      </c>
      <c r="P1508" s="192">
        <f t="shared" si="673"/>
        <v>0</v>
      </c>
      <c r="Q1508" s="182">
        <f t="shared" si="673"/>
        <v>0</v>
      </c>
      <c r="R1508" s="182">
        <f t="shared" si="673"/>
        <v>0</v>
      </c>
      <c r="S1508" s="182">
        <f t="shared" si="673"/>
        <v>0</v>
      </c>
      <c r="T1508" s="178">
        <f t="shared" si="673"/>
        <v>0</v>
      </c>
      <c r="U1508" s="182">
        <f t="shared" si="673"/>
        <v>0</v>
      </c>
      <c r="V1508" s="183">
        <f t="shared" si="673"/>
        <v>0</v>
      </c>
      <c r="W1508" s="46">
        <f>W648</f>
        <v>0</v>
      </c>
      <c r="Y1508"/>
      <c r="Z1508"/>
    </row>
    <row r="1509" spans="1:26" s="72" customFormat="1" outlineLevel="1" x14ac:dyDescent="0.2">
      <c r="A1509" s="322"/>
      <c r="B1509" s="25"/>
      <c r="C1509" s="23"/>
      <c r="D1509" s="23"/>
      <c r="E1509" s="24"/>
      <c r="F1509" s="176" t="s">
        <v>191</v>
      </c>
      <c r="G1509" s="190">
        <f>G649</f>
        <v>0</v>
      </c>
      <c r="H1509" s="70"/>
      <c r="I1509" s="66"/>
      <c r="J1509" s="66"/>
      <c r="K1509" s="67"/>
      <c r="L1509" s="181">
        <f>($G1509+SUM($H649:L649))*VLOOKUP($F1509,EIT,3,FALSE)</f>
        <v>0</v>
      </c>
      <c r="M1509" s="192">
        <f>($G1509+SUM($H649:$L649))*VLOOKUP($F1509,EIT,4,FALSE)+$M649*(VLOOKUP($F1509,EIT,3,FALSE)+VLOOKUP($F1509,EIT,4,FALSE))</f>
        <v>0</v>
      </c>
      <c r="N1509" s="182">
        <f>($G1509+SUM($H649:$M649))*VLOOKUP($F1509,EIT,5,FALSE)+$N649*(VLOOKUP($F1509,EIT,3,FALSE)+VLOOKUP($F1509,EIT,4,FALSE)+VLOOKUP($F1509,EIT,5,FALSE))</f>
        <v>0</v>
      </c>
      <c r="O1509" s="178">
        <f t="shared" ref="O1509:V1509" si="674">O649*(VLOOKUP($F1509,EIT,3,FALSE)+VLOOKUP($F1509,EIT,4,FALSE)+VLOOKUP($F1509,EIT,5,FALSE))</f>
        <v>0</v>
      </c>
      <c r="P1509" s="192">
        <f t="shared" si="674"/>
        <v>0</v>
      </c>
      <c r="Q1509" s="182">
        <f t="shared" si="674"/>
        <v>0</v>
      </c>
      <c r="R1509" s="182">
        <f t="shared" si="674"/>
        <v>0</v>
      </c>
      <c r="S1509" s="182">
        <f t="shared" si="674"/>
        <v>0</v>
      </c>
      <c r="T1509" s="178">
        <f t="shared" si="674"/>
        <v>0</v>
      </c>
      <c r="U1509" s="182">
        <f t="shared" si="674"/>
        <v>0</v>
      </c>
      <c r="V1509" s="183">
        <f t="shared" si="674"/>
        <v>0</v>
      </c>
      <c r="W1509" s="46">
        <f>W649</f>
        <v>0</v>
      </c>
      <c r="Y1509"/>
      <c r="Z1509"/>
    </row>
    <row r="1510" spans="1:26" s="72" customFormat="1" outlineLevel="1" x14ac:dyDescent="0.2">
      <c r="A1510" s="322"/>
      <c r="B1510" s="25"/>
      <c r="C1510" s="23"/>
      <c r="D1510" s="23"/>
      <c r="E1510" s="24"/>
      <c r="F1510" s="176" t="s">
        <v>189</v>
      </c>
      <c r="G1510" s="190">
        <f>G650</f>
        <v>0</v>
      </c>
      <c r="H1510" s="70"/>
      <c r="I1510" s="66"/>
      <c r="J1510" s="66"/>
      <c r="K1510" s="67"/>
      <c r="L1510" s="51"/>
      <c r="M1510" s="34"/>
      <c r="N1510" s="34"/>
      <c r="O1510" s="34"/>
      <c r="P1510" s="34"/>
      <c r="Q1510" s="34"/>
      <c r="R1510" s="34"/>
      <c r="S1510" s="34"/>
      <c r="T1510" s="34"/>
      <c r="U1510" s="34"/>
      <c r="V1510" s="37"/>
      <c r="W1510" s="46">
        <f>W650</f>
        <v>0</v>
      </c>
      <c r="Y1510"/>
      <c r="Z1510"/>
    </row>
    <row r="1511" spans="1:26" s="72" customFormat="1" x14ac:dyDescent="0.2">
      <c r="A1511" s="322"/>
      <c r="B1511" s="25"/>
      <c r="C1511" s="64"/>
      <c r="D1511" s="23" t="s">
        <v>192</v>
      </c>
      <c r="E1511" s="24"/>
      <c r="F1511" s="24"/>
      <c r="G1511" s="69">
        <f>SUBTOTAL(9,G1512:G1513)</f>
        <v>0</v>
      </c>
      <c r="H1511" s="70"/>
      <c r="I1511" s="66"/>
      <c r="J1511" s="66"/>
      <c r="K1511" s="67"/>
      <c r="L1511" s="51"/>
      <c r="M1511" s="34"/>
      <c r="N1511" s="34"/>
      <c r="O1511" s="34"/>
      <c r="P1511" s="34"/>
      <c r="Q1511" s="34"/>
      <c r="R1511" s="34"/>
      <c r="S1511" s="34"/>
      <c r="T1511" s="34"/>
      <c r="U1511" s="34"/>
      <c r="V1511" s="37"/>
      <c r="W1511" s="378"/>
      <c r="Y1511"/>
      <c r="Z1511"/>
    </row>
    <row r="1512" spans="1:26" s="72" customFormat="1" outlineLevel="1" x14ac:dyDescent="0.2">
      <c r="A1512" s="322"/>
      <c r="B1512" s="25"/>
      <c r="C1512" s="23"/>
      <c r="D1512" s="23"/>
      <c r="E1512" s="24"/>
      <c r="F1512" s="176" t="s">
        <v>193</v>
      </c>
      <c r="G1512" s="190">
        <f>G652</f>
        <v>0</v>
      </c>
      <c r="H1512" s="70"/>
      <c r="I1512" s="66"/>
      <c r="J1512" s="66"/>
      <c r="K1512" s="67"/>
      <c r="L1512" s="51"/>
      <c r="M1512" s="34"/>
      <c r="N1512" s="34"/>
      <c r="O1512" s="34"/>
      <c r="P1512" s="34"/>
      <c r="Q1512" s="34"/>
      <c r="R1512" s="34"/>
      <c r="S1512" s="34"/>
      <c r="T1512" s="34"/>
      <c r="U1512" s="34"/>
      <c r="V1512" s="37"/>
      <c r="W1512" s="49"/>
      <c r="Y1512"/>
      <c r="Z1512"/>
    </row>
    <row r="1513" spans="1:26" s="72" customFormat="1" outlineLevel="1" x14ac:dyDescent="0.2">
      <c r="A1513" s="322"/>
      <c r="B1513" s="25"/>
      <c r="C1513" s="23"/>
      <c r="D1513" s="23"/>
      <c r="E1513" s="24"/>
      <c r="F1513" s="176" t="s">
        <v>194</v>
      </c>
      <c r="G1513" s="190">
        <f>G653</f>
        <v>0</v>
      </c>
      <c r="H1513" s="70"/>
      <c r="I1513" s="66"/>
      <c r="J1513" s="66"/>
      <c r="K1513" s="67"/>
      <c r="L1513" s="51"/>
      <c r="M1513" s="34"/>
      <c r="N1513" s="34"/>
      <c r="O1513" s="34"/>
      <c r="P1513" s="34"/>
      <c r="Q1513" s="34"/>
      <c r="R1513" s="34"/>
      <c r="S1513" s="34"/>
      <c r="T1513" s="34"/>
      <c r="U1513" s="34"/>
      <c r="V1513" s="37"/>
      <c r="W1513" s="49"/>
      <c r="Y1513"/>
      <c r="Z1513"/>
    </row>
    <row r="1514" spans="1:26" x14ac:dyDescent="0.2">
      <c r="A1514" s="318"/>
      <c r="B1514" s="30"/>
      <c r="C1514" s="23" t="s">
        <v>150</v>
      </c>
      <c r="D1514" s="24"/>
      <c r="E1514" s="24"/>
      <c r="F1514" s="24"/>
      <c r="G1514" s="49"/>
      <c r="H1514" s="42"/>
      <c r="I1514" s="42"/>
      <c r="J1514" s="42"/>
      <c r="K1514" s="44"/>
      <c r="L1514" s="43"/>
      <c r="M1514" s="42"/>
      <c r="N1514" s="42"/>
      <c r="O1514" s="42"/>
      <c r="P1514" s="42"/>
      <c r="Q1514" s="42"/>
      <c r="R1514" s="42"/>
      <c r="S1514" s="42"/>
      <c r="T1514" s="42"/>
      <c r="U1514" s="42"/>
      <c r="V1514" s="44"/>
      <c r="W1514" s="44"/>
      <c r="Y1514"/>
      <c r="Z1514"/>
    </row>
    <row r="1515" spans="1:26" s="72" customFormat="1" x14ac:dyDescent="0.2">
      <c r="A1515" s="322"/>
      <c r="B1515" s="25"/>
      <c r="C1515" s="23"/>
      <c r="D1515" s="65" t="s">
        <v>52</v>
      </c>
      <c r="E1515" s="24"/>
      <c r="F1515" s="24"/>
      <c r="G1515" s="69"/>
      <c r="H1515" s="70"/>
      <c r="I1515" s="66"/>
      <c r="J1515" s="66"/>
      <c r="K1515" s="67"/>
      <c r="L1515" s="51"/>
      <c r="M1515" s="34"/>
      <c r="N1515" s="34"/>
      <c r="O1515" s="34"/>
      <c r="P1515" s="34"/>
      <c r="Q1515" s="34"/>
      <c r="R1515" s="34"/>
      <c r="S1515" s="34"/>
      <c r="T1515" s="34"/>
      <c r="U1515" s="34"/>
      <c r="V1515" s="37"/>
      <c r="W1515" s="37"/>
      <c r="Y1515"/>
      <c r="Z1515"/>
    </row>
    <row r="1516" spans="1:26" s="72" customFormat="1" x14ac:dyDescent="0.2">
      <c r="A1516" s="322"/>
      <c r="B1516" s="25"/>
      <c r="C1516" s="23"/>
      <c r="D1516" s="23"/>
      <c r="E1516" s="24" t="s">
        <v>153</v>
      </c>
      <c r="F1516" s="24"/>
      <c r="G1516" s="69">
        <f t="shared" ref="G1516:W1516" si="675">SUBTOTAL(9,G1517:G1520)</f>
        <v>0</v>
      </c>
      <c r="H1516" s="70">
        <f t="shared" si="675"/>
        <v>0</v>
      </c>
      <c r="I1516" s="66">
        <f t="shared" si="675"/>
        <v>0</v>
      </c>
      <c r="J1516" s="66">
        <f t="shared" si="675"/>
        <v>0</v>
      </c>
      <c r="K1516" s="67">
        <f t="shared" si="675"/>
        <v>0</v>
      </c>
      <c r="L1516" s="34">
        <f t="shared" si="675"/>
        <v>0</v>
      </c>
      <c r="M1516" s="34">
        <f t="shared" si="675"/>
        <v>0</v>
      </c>
      <c r="N1516" s="34">
        <f t="shared" si="675"/>
        <v>0</v>
      </c>
      <c r="O1516" s="34">
        <f t="shared" si="675"/>
        <v>0</v>
      </c>
      <c r="P1516" s="34">
        <f t="shared" si="675"/>
        <v>0</v>
      </c>
      <c r="Q1516" s="34">
        <f t="shared" si="675"/>
        <v>0</v>
      </c>
      <c r="R1516" s="34">
        <f t="shared" si="675"/>
        <v>0</v>
      </c>
      <c r="S1516" s="34">
        <f t="shared" si="675"/>
        <v>0</v>
      </c>
      <c r="T1516" s="34">
        <f t="shared" si="675"/>
        <v>0</v>
      </c>
      <c r="U1516" s="34">
        <f t="shared" si="675"/>
        <v>0</v>
      </c>
      <c r="V1516" s="34">
        <f t="shared" si="675"/>
        <v>0</v>
      </c>
      <c r="W1516" s="33">
        <f t="shared" si="675"/>
        <v>0</v>
      </c>
      <c r="Y1516"/>
      <c r="Z1516"/>
    </row>
    <row r="1517" spans="1:26" s="72" customFormat="1" outlineLevel="1" x14ac:dyDescent="0.2">
      <c r="A1517" s="322"/>
      <c r="B1517" s="25"/>
      <c r="C1517" s="23"/>
      <c r="D1517" s="23"/>
      <c r="E1517" s="24"/>
      <c r="F1517" s="176" t="s">
        <v>154</v>
      </c>
      <c r="G1517" s="190">
        <f>G657</f>
        <v>0</v>
      </c>
      <c r="H1517" s="242">
        <f>G1517*(1-VLOOKUP($F1517,SHT,2,FALSE))+H657*(1-VLOOKUP($F1517,SHT,2,FALSE))</f>
        <v>0</v>
      </c>
      <c r="I1517" s="179">
        <f t="shared" ref="I1517:V1517" si="676">I657*(1-VLOOKUP($F1517,SHT,2,FALSE))</f>
        <v>0</v>
      </c>
      <c r="J1517" s="179">
        <f t="shared" si="676"/>
        <v>0</v>
      </c>
      <c r="K1517" s="197">
        <f t="shared" si="676"/>
        <v>0</v>
      </c>
      <c r="L1517" s="181">
        <f t="shared" si="676"/>
        <v>0</v>
      </c>
      <c r="M1517" s="192">
        <f t="shared" si="676"/>
        <v>0</v>
      </c>
      <c r="N1517" s="182">
        <f t="shared" si="676"/>
        <v>0</v>
      </c>
      <c r="O1517" s="182">
        <f t="shared" si="676"/>
        <v>0</v>
      </c>
      <c r="P1517" s="182">
        <f t="shared" si="676"/>
        <v>0</v>
      </c>
      <c r="Q1517" s="182">
        <f t="shared" si="676"/>
        <v>0</v>
      </c>
      <c r="R1517" s="182">
        <f t="shared" si="676"/>
        <v>0</v>
      </c>
      <c r="S1517" s="182">
        <f t="shared" si="676"/>
        <v>0</v>
      </c>
      <c r="T1517" s="178">
        <f t="shared" si="676"/>
        <v>0</v>
      </c>
      <c r="U1517" s="182">
        <f t="shared" si="676"/>
        <v>0</v>
      </c>
      <c r="V1517" s="183">
        <f t="shared" si="676"/>
        <v>0</v>
      </c>
      <c r="W1517" s="46">
        <f>W657</f>
        <v>0</v>
      </c>
      <c r="Y1517"/>
      <c r="Z1517"/>
    </row>
    <row r="1518" spans="1:26" s="72" customFormat="1" outlineLevel="1" x14ac:dyDescent="0.2">
      <c r="A1518" s="322"/>
      <c r="B1518" s="25"/>
      <c r="C1518" s="23"/>
      <c r="D1518" s="23"/>
      <c r="E1518" s="24"/>
      <c r="F1518" s="176" t="s">
        <v>155</v>
      </c>
      <c r="G1518" s="190">
        <f>G658</f>
        <v>0</v>
      </c>
      <c r="H1518" s="242">
        <f>G1518*(1-VLOOKUP($F1518,SHT,2,FALSE))+H658*(1-VLOOKUP($F1518,SHT,2,FALSE))</f>
        <v>0</v>
      </c>
      <c r="I1518" s="179">
        <f t="shared" ref="I1518:V1518" si="677">I658*(1-VLOOKUP($F1518,SHT,2,FALSE))</f>
        <v>0</v>
      </c>
      <c r="J1518" s="179">
        <f t="shared" si="677"/>
        <v>0</v>
      </c>
      <c r="K1518" s="197">
        <f t="shared" si="677"/>
        <v>0</v>
      </c>
      <c r="L1518" s="181">
        <f t="shared" si="677"/>
        <v>0</v>
      </c>
      <c r="M1518" s="192">
        <f t="shared" si="677"/>
        <v>0</v>
      </c>
      <c r="N1518" s="182">
        <f t="shared" si="677"/>
        <v>0</v>
      </c>
      <c r="O1518" s="182">
        <f t="shared" si="677"/>
        <v>0</v>
      </c>
      <c r="P1518" s="182">
        <f t="shared" si="677"/>
        <v>0</v>
      </c>
      <c r="Q1518" s="182">
        <f t="shared" si="677"/>
        <v>0</v>
      </c>
      <c r="R1518" s="182">
        <f t="shared" si="677"/>
        <v>0</v>
      </c>
      <c r="S1518" s="182">
        <f t="shared" si="677"/>
        <v>0</v>
      </c>
      <c r="T1518" s="178">
        <f t="shared" si="677"/>
        <v>0</v>
      </c>
      <c r="U1518" s="182">
        <f t="shared" si="677"/>
        <v>0</v>
      </c>
      <c r="V1518" s="183">
        <f t="shared" si="677"/>
        <v>0</v>
      </c>
      <c r="W1518" s="46">
        <f>W658</f>
        <v>0</v>
      </c>
      <c r="Y1518"/>
      <c r="Z1518"/>
    </row>
    <row r="1519" spans="1:26" s="72" customFormat="1" outlineLevel="1" x14ac:dyDescent="0.2">
      <c r="A1519" s="322"/>
      <c r="B1519" s="25"/>
      <c r="C1519" s="23"/>
      <c r="D1519" s="23"/>
      <c r="E1519" s="24"/>
      <c r="F1519" s="176" t="s">
        <v>156</v>
      </c>
      <c r="G1519" s="190">
        <f>G659</f>
        <v>0</v>
      </c>
      <c r="H1519" s="242">
        <f>G1519*(1-VLOOKUP($F1519,SHT,2,FALSE))+H659*(1-VLOOKUP($F1519,SHT,2,FALSE))</f>
        <v>0</v>
      </c>
      <c r="I1519" s="179">
        <f t="shared" ref="I1519:V1519" si="678">I659*(1-VLOOKUP($F1519,SHT,2,FALSE))</f>
        <v>0</v>
      </c>
      <c r="J1519" s="179">
        <f t="shared" si="678"/>
        <v>0</v>
      </c>
      <c r="K1519" s="197">
        <f t="shared" si="678"/>
        <v>0</v>
      </c>
      <c r="L1519" s="181">
        <f t="shared" si="678"/>
        <v>0</v>
      </c>
      <c r="M1519" s="192">
        <f t="shared" si="678"/>
        <v>0</v>
      </c>
      <c r="N1519" s="182">
        <f t="shared" si="678"/>
        <v>0</v>
      </c>
      <c r="O1519" s="182">
        <f t="shared" si="678"/>
        <v>0</v>
      </c>
      <c r="P1519" s="182">
        <f t="shared" si="678"/>
        <v>0</v>
      </c>
      <c r="Q1519" s="182">
        <f t="shared" si="678"/>
        <v>0</v>
      </c>
      <c r="R1519" s="182">
        <f t="shared" si="678"/>
        <v>0</v>
      </c>
      <c r="S1519" s="182">
        <f t="shared" si="678"/>
        <v>0</v>
      </c>
      <c r="T1519" s="178">
        <f t="shared" si="678"/>
        <v>0</v>
      </c>
      <c r="U1519" s="182">
        <f t="shared" si="678"/>
        <v>0</v>
      </c>
      <c r="V1519" s="183">
        <f t="shared" si="678"/>
        <v>0</v>
      </c>
      <c r="W1519" s="46">
        <f>W659</f>
        <v>0</v>
      </c>
      <c r="Y1519"/>
      <c r="Z1519"/>
    </row>
    <row r="1520" spans="1:26" s="72" customFormat="1" outlineLevel="1" x14ac:dyDescent="0.2">
      <c r="A1520" s="322"/>
      <c r="B1520" s="25"/>
      <c r="C1520" s="23"/>
      <c r="D1520" s="23"/>
      <c r="E1520" s="24"/>
      <c r="F1520" s="176" t="s">
        <v>197</v>
      </c>
      <c r="G1520" s="190">
        <f>G660</f>
        <v>0</v>
      </c>
      <c r="H1520" s="242">
        <f>G1520*(1-VLOOKUP($F1520,SHT,2,FALSE))+H660*(1-VLOOKUP($F1520,SHT,2,FALSE))</f>
        <v>0</v>
      </c>
      <c r="I1520" s="179">
        <f t="shared" ref="I1520:V1520" si="679">I660*(1-VLOOKUP($F1520,SHT,2,FALSE))</f>
        <v>0</v>
      </c>
      <c r="J1520" s="179">
        <f t="shared" si="679"/>
        <v>0</v>
      </c>
      <c r="K1520" s="197">
        <f t="shared" si="679"/>
        <v>0</v>
      </c>
      <c r="L1520" s="181">
        <f t="shared" si="679"/>
        <v>0</v>
      </c>
      <c r="M1520" s="192">
        <f t="shared" si="679"/>
        <v>0</v>
      </c>
      <c r="N1520" s="182">
        <f t="shared" si="679"/>
        <v>0</v>
      </c>
      <c r="O1520" s="182">
        <f t="shared" si="679"/>
        <v>0</v>
      </c>
      <c r="P1520" s="182">
        <f t="shared" si="679"/>
        <v>0</v>
      </c>
      <c r="Q1520" s="182">
        <f t="shared" si="679"/>
        <v>0</v>
      </c>
      <c r="R1520" s="182">
        <f t="shared" si="679"/>
        <v>0</v>
      </c>
      <c r="S1520" s="182">
        <f t="shared" si="679"/>
        <v>0</v>
      </c>
      <c r="T1520" s="178">
        <f t="shared" si="679"/>
        <v>0</v>
      </c>
      <c r="U1520" s="182">
        <f t="shared" si="679"/>
        <v>0</v>
      </c>
      <c r="V1520" s="183">
        <f t="shared" si="679"/>
        <v>0</v>
      </c>
      <c r="W1520" s="46">
        <f>W660</f>
        <v>0</v>
      </c>
      <c r="Y1520"/>
      <c r="Z1520"/>
    </row>
    <row r="1521" spans="1:26" s="72" customFormat="1" x14ac:dyDescent="0.2">
      <c r="A1521" s="322"/>
      <c r="B1521" s="25"/>
      <c r="C1521" s="23"/>
      <c r="D1521" s="23"/>
      <c r="E1521" s="24" t="s">
        <v>157</v>
      </c>
      <c r="F1521" s="24"/>
      <c r="G1521" s="69">
        <f t="shared" ref="G1521:W1521" si="680">SUBTOTAL(9,G1522:G1525)</f>
        <v>0</v>
      </c>
      <c r="H1521" s="70">
        <f t="shared" si="680"/>
        <v>0</v>
      </c>
      <c r="I1521" s="66">
        <f t="shared" si="680"/>
        <v>0</v>
      </c>
      <c r="J1521" s="66">
        <f t="shared" si="680"/>
        <v>0</v>
      </c>
      <c r="K1521" s="67">
        <f t="shared" si="680"/>
        <v>0</v>
      </c>
      <c r="L1521" s="34">
        <f t="shared" si="680"/>
        <v>0</v>
      </c>
      <c r="M1521" s="34">
        <f t="shared" si="680"/>
        <v>0</v>
      </c>
      <c r="N1521" s="34">
        <f t="shared" si="680"/>
        <v>0</v>
      </c>
      <c r="O1521" s="34">
        <f t="shared" si="680"/>
        <v>0</v>
      </c>
      <c r="P1521" s="34">
        <f t="shared" si="680"/>
        <v>0</v>
      </c>
      <c r="Q1521" s="34">
        <f t="shared" si="680"/>
        <v>0</v>
      </c>
      <c r="R1521" s="34">
        <f t="shared" si="680"/>
        <v>0</v>
      </c>
      <c r="S1521" s="34">
        <f t="shared" si="680"/>
        <v>0</v>
      </c>
      <c r="T1521" s="34">
        <f t="shared" si="680"/>
        <v>0</v>
      </c>
      <c r="U1521" s="34">
        <f t="shared" si="680"/>
        <v>0</v>
      </c>
      <c r="V1521" s="34">
        <f t="shared" si="680"/>
        <v>0</v>
      </c>
      <c r="W1521" s="33">
        <f t="shared" si="680"/>
        <v>0</v>
      </c>
      <c r="Y1521"/>
      <c r="Z1521"/>
    </row>
    <row r="1522" spans="1:26" s="72" customFormat="1" outlineLevel="1" x14ac:dyDescent="0.2">
      <c r="A1522" s="322"/>
      <c r="B1522" s="25"/>
      <c r="C1522" s="23"/>
      <c r="D1522" s="23"/>
      <c r="E1522" s="24"/>
      <c r="F1522" s="176" t="s">
        <v>158</v>
      </c>
      <c r="G1522" s="190">
        <f>G662</f>
        <v>0</v>
      </c>
      <c r="H1522" s="242">
        <f>G1522*(1-VLOOKUP($F1522,SHT,2,FALSE))+H662*(1-VLOOKUP($F1522,SHT,2,FALSE))</f>
        <v>0</v>
      </c>
      <c r="I1522" s="179">
        <f t="shared" ref="I1522:V1522" si="681">I662*(1-VLOOKUP($F1522,SHT,2,FALSE))</f>
        <v>0</v>
      </c>
      <c r="J1522" s="179">
        <f t="shared" si="681"/>
        <v>0</v>
      </c>
      <c r="K1522" s="197">
        <f t="shared" si="681"/>
        <v>0</v>
      </c>
      <c r="L1522" s="181">
        <f t="shared" si="681"/>
        <v>0</v>
      </c>
      <c r="M1522" s="192">
        <f t="shared" si="681"/>
        <v>0</v>
      </c>
      <c r="N1522" s="182">
        <f t="shared" si="681"/>
        <v>0</v>
      </c>
      <c r="O1522" s="182">
        <f t="shared" si="681"/>
        <v>0</v>
      </c>
      <c r="P1522" s="182">
        <f t="shared" si="681"/>
        <v>0</v>
      </c>
      <c r="Q1522" s="182">
        <f t="shared" si="681"/>
        <v>0</v>
      </c>
      <c r="R1522" s="182">
        <f t="shared" si="681"/>
        <v>0</v>
      </c>
      <c r="S1522" s="182">
        <f t="shared" si="681"/>
        <v>0</v>
      </c>
      <c r="T1522" s="178">
        <f t="shared" si="681"/>
        <v>0</v>
      </c>
      <c r="U1522" s="182">
        <f t="shared" si="681"/>
        <v>0</v>
      </c>
      <c r="V1522" s="183">
        <f t="shared" si="681"/>
        <v>0</v>
      </c>
      <c r="W1522" s="46">
        <f>W662</f>
        <v>0</v>
      </c>
      <c r="Y1522"/>
      <c r="Z1522"/>
    </row>
    <row r="1523" spans="1:26" s="72" customFormat="1" outlineLevel="1" x14ac:dyDescent="0.2">
      <c r="A1523" s="322"/>
      <c r="B1523" s="25"/>
      <c r="C1523" s="23"/>
      <c r="D1523" s="23"/>
      <c r="E1523" s="24"/>
      <c r="F1523" s="176" t="s">
        <v>159</v>
      </c>
      <c r="G1523" s="190">
        <f>G663</f>
        <v>0</v>
      </c>
      <c r="H1523" s="242">
        <f>G1523*(1-VLOOKUP($F1523,SHT,2,FALSE))+H663*(1-VLOOKUP($F1523,SHT,2,FALSE))</f>
        <v>0</v>
      </c>
      <c r="I1523" s="179">
        <f t="shared" ref="I1523:V1523" si="682">I663*(1-VLOOKUP($F1523,SHT,2,FALSE))</f>
        <v>0</v>
      </c>
      <c r="J1523" s="179">
        <f t="shared" si="682"/>
        <v>0</v>
      </c>
      <c r="K1523" s="197">
        <f t="shared" si="682"/>
        <v>0</v>
      </c>
      <c r="L1523" s="181">
        <f t="shared" si="682"/>
        <v>0</v>
      </c>
      <c r="M1523" s="192">
        <f t="shared" si="682"/>
        <v>0</v>
      </c>
      <c r="N1523" s="182">
        <f t="shared" si="682"/>
        <v>0</v>
      </c>
      <c r="O1523" s="182">
        <f t="shared" si="682"/>
        <v>0</v>
      </c>
      <c r="P1523" s="182">
        <f t="shared" si="682"/>
        <v>0</v>
      </c>
      <c r="Q1523" s="182">
        <f t="shared" si="682"/>
        <v>0</v>
      </c>
      <c r="R1523" s="182">
        <f t="shared" si="682"/>
        <v>0</v>
      </c>
      <c r="S1523" s="182">
        <f t="shared" si="682"/>
        <v>0</v>
      </c>
      <c r="T1523" s="178">
        <f t="shared" si="682"/>
        <v>0</v>
      </c>
      <c r="U1523" s="182">
        <f t="shared" si="682"/>
        <v>0</v>
      </c>
      <c r="V1523" s="183">
        <f t="shared" si="682"/>
        <v>0</v>
      </c>
      <c r="W1523" s="46">
        <f>W663</f>
        <v>0</v>
      </c>
      <c r="Y1523"/>
      <c r="Z1523"/>
    </row>
    <row r="1524" spans="1:26" s="72" customFormat="1" outlineLevel="1" x14ac:dyDescent="0.2">
      <c r="A1524" s="322"/>
      <c r="B1524" s="25"/>
      <c r="C1524" s="23"/>
      <c r="D1524" s="23"/>
      <c r="E1524" s="24"/>
      <c r="F1524" s="176" t="s">
        <v>160</v>
      </c>
      <c r="G1524" s="190">
        <f>G664</f>
        <v>0</v>
      </c>
      <c r="H1524" s="242">
        <f>G1524*(1-VLOOKUP($F1524,SHT,2,FALSE))+H664*(1-VLOOKUP($F1524,SHT,2,FALSE))</f>
        <v>0</v>
      </c>
      <c r="I1524" s="179">
        <f t="shared" ref="I1524:V1524" si="683">I664*(1-VLOOKUP($F1524,SHT,2,FALSE))</f>
        <v>0</v>
      </c>
      <c r="J1524" s="179">
        <f t="shared" si="683"/>
        <v>0</v>
      </c>
      <c r="K1524" s="197">
        <f t="shared" si="683"/>
        <v>0</v>
      </c>
      <c r="L1524" s="181">
        <f t="shared" si="683"/>
        <v>0</v>
      </c>
      <c r="M1524" s="192">
        <f t="shared" si="683"/>
        <v>0</v>
      </c>
      <c r="N1524" s="182">
        <f t="shared" si="683"/>
        <v>0</v>
      </c>
      <c r="O1524" s="182">
        <f t="shared" si="683"/>
        <v>0</v>
      </c>
      <c r="P1524" s="182">
        <f t="shared" si="683"/>
        <v>0</v>
      </c>
      <c r="Q1524" s="182">
        <f t="shared" si="683"/>
        <v>0</v>
      </c>
      <c r="R1524" s="182">
        <f t="shared" si="683"/>
        <v>0</v>
      </c>
      <c r="S1524" s="182">
        <f t="shared" si="683"/>
        <v>0</v>
      </c>
      <c r="T1524" s="178">
        <f t="shared" si="683"/>
        <v>0</v>
      </c>
      <c r="U1524" s="182">
        <f t="shared" si="683"/>
        <v>0</v>
      </c>
      <c r="V1524" s="183">
        <f t="shared" si="683"/>
        <v>0</v>
      </c>
      <c r="W1524" s="46">
        <f>W664</f>
        <v>0</v>
      </c>
      <c r="Y1524"/>
      <c r="Z1524"/>
    </row>
    <row r="1525" spans="1:26" s="72" customFormat="1" outlineLevel="1" x14ac:dyDescent="0.2">
      <c r="A1525" s="322"/>
      <c r="B1525" s="25"/>
      <c r="C1525" s="23"/>
      <c r="D1525" s="23"/>
      <c r="E1525" s="24"/>
      <c r="F1525" s="176" t="s">
        <v>198</v>
      </c>
      <c r="G1525" s="190">
        <f>G665</f>
        <v>0</v>
      </c>
      <c r="H1525" s="242">
        <f>G1525*(1-VLOOKUP($F1525,SHT,2,FALSE))+H665*(1-VLOOKUP($F1525,SHT,2,FALSE))</f>
        <v>0</v>
      </c>
      <c r="I1525" s="179">
        <f t="shared" ref="I1525:V1525" si="684">I665*(1-VLOOKUP($F1525,SHT,2,FALSE))</f>
        <v>0</v>
      </c>
      <c r="J1525" s="179">
        <f t="shared" si="684"/>
        <v>0</v>
      </c>
      <c r="K1525" s="197">
        <f t="shared" si="684"/>
        <v>0</v>
      </c>
      <c r="L1525" s="181">
        <f t="shared" si="684"/>
        <v>0</v>
      </c>
      <c r="M1525" s="192">
        <f t="shared" si="684"/>
        <v>0</v>
      </c>
      <c r="N1525" s="182">
        <f t="shared" si="684"/>
        <v>0</v>
      </c>
      <c r="O1525" s="182">
        <f t="shared" si="684"/>
        <v>0</v>
      </c>
      <c r="P1525" s="182">
        <f t="shared" si="684"/>
        <v>0</v>
      </c>
      <c r="Q1525" s="182">
        <f t="shared" si="684"/>
        <v>0</v>
      </c>
      <c r="R1525" s="182">
        <f t="shared" si="684"/>
        <v>0</v>
      </c>
      <c r="S1525" s="182">
        <f t="shared" si="684"/>
        <v>0</v>
      </c>
      <c r="T1525" s="178">
        <f t="shared" si="684"/>
        <v>0</v>
      </c>
      <c r="U1525" s="182">
        <f t="shared" si="684"/>
        <v>0</v>
      </c>
      <c r="V1525" s="183">
        <f t="shared" si="684"/>
        <v>0</v>
      </c>
      <c r="W1525" s="46">
        <f>W665</f>
        <v>0</v>
      </c>
      <c r="Y1525"/>
      <c r="Z1525"/>
    </row>
    <row r="1526" spans="1:26" s="72" customFormat="1" x14ac:dyDescent="0.2">
      <c r="A1526" s="322"/>
      <c r="B1526" s="25"/>
      <c r="C1526" s="23"/>
      <c r="D1526" s="23"/>
      <c r="E1526" s="24" t="s">
        <v>347</v>
      </c>
      <c r="F1526" s="24"/>
      <c r="G1526" s="69">
        <f t="shared" ref="G1526:W1526" si="685">SUBTOTAL(9,G1527:G1530)</f>
        <v>0</v>
      </c>
      <c r="H1526" s="70">
        <f t="shared" si="685"/>
        <v>0</v>
      </c>
      <c r="I1526" s="66">
        <f t="shared" si="685"/>
        <v>0</v>
      </c>
      <c r="J1526" s="66">
        <f t="shared" si="685"/>
        <v>0</v>
      </c>
      <c r="K1526" s="67">
        <f t="shared" si="685"/>
        <v>0</v>
      </c>
      <c r="L1526" s="34">
        <f t="shared" si="685"/>
        <v>0</v>
      </c>
      <c r="M1526" s="34">
        <f t="shared" si="685"/>
        <v>0</v>
      </c>
      <c r="N1526" s="34">
        <f t="shared" si="685"/>
        <v>0</v>
      </c>
      <c r="O1526" s="34">
        <f t="shared" si="685"/>
        <v>0</v>
      </c>
      <c r="P1526" s="34">
        <f t="shared" si="685"/>
        <v>0</v>
      </c>
      <c r="Q1526" s="34">
        <f t="shared" si="685"/>
        <v>0</v>
      </c>
      <c r="R1526" s="34">
        <f t="shared" si="685"/>
        <v>0</v>
      </c>
      <c r="S1526" s="34">
        <f t="shared" si="685"/>
        <v>0</v>
      </c>
      <c r="T1526" s="34">
        <f t="shared" si="685"/>
        <v>0</v>
      </c>
      <c r="U1526" s="34">
        <f t="shared" si="685"/>
        <v>0</v>
      </c>
      <c r="V1526" s="34">
        <f t="shared" si="685"/>
        <v>0</v>
      </c>
      <c r="W1526" s="33">
        <f t="shared" si="685"/>
        <v>0</v>
      </c>
      <c r="Y1526"/>
      <c r="Z1526"/>
    </row>
    <row r="1527" spans="1:26" s="72" customFormat="1" outlineLevel="1" x14ac:dyDescent="0.2">
      <c r="A1527" s="322"/>
      <c r="B1527" s="25"/>
      <c r="C1527" s="23"/>
      <c r="D1527" s="23"/>
      <c r="E1527" s="24"/>
      <c r="F1527" s="176" t="s">
        <v>327</v>
      </c>
      <c r="G1527" s="190">
        <f>G667</f>
        <v>0</v>
      </c>
      <c r="H1527" s="242">
        <f>G1527*(1-VLOOKUP($F1527,SHT,2,FALSE))+H667*(1-VLOOKUP($F1527,SHT,2,FALSE))</f>
        <v>0</v>
      </c>
      <c r="I1527" s="179">
        <f t="shared" ref="I1527:V1527" si="686">I667*(1-VLOOKUP($F1527,SHT,2,FALSE))</f>
        <v>0</v>
      </c>
      <c r="J1527" s="179">
        <f t="shared" si="686"/>
        <v>0</v>
      </c>
      <c r="K1527" s="197">
        <f t="shared" si="686"/>
        <v>0</v>
      </c>
      <c r="L1527" s="181">
        <f t="shared" si="686"/>
        <v>0</v>
      </c>
      <c r="M1527" s="192">
        <f t="shared" si="686"/>
        <v>0</v>
      </c>
      <c r="N1527" s="182">
        <f t="shared" si="686"/>
        <v>0</v>
      </c>
      <c r="O1527" s="182">
        <f t="shared" si="686"/>
        <v>0</v>
      </c>
      <c r="P1527" s="182">
        <f t="shared" si="686"/>
        <v>0</v>
      </c>
      <c r="Q1527" s="182">
        <f t="shared" si="686"/>
        <v>0</v>
      </c>
      <c r="R1527" s="182">
        <f t="shared" si="686"/>
        <v>0</v>
      </c>
      <c r="S1527" s="182">
        <f t="shared" si="686"/>
        <v>0</v>
      </c>
      <c r="T1527" s="178">
        <f t="shared" si="686"/>
        <v>0</v>
      </c>
      <c r="U1527" s="182">
        <f t="shared" si="686"/>
        <v>0</v>
      </c>
      <c r="V1527" s="183">
        <f t="shared" si="686"/>
        <v>0</v>
      </c>
      <c r="W1527" s="46">
        <f>W667</f>
        <v>0</v>
      </c>
      <c r="Y1527"/>
      <c r="Z1527"/>
    </row>
    <row r="1528" spans="1:26" s="72" customFormat="1" outlineLevel="1" x14ac:dyDescent="0.2">
      <c r="A1528" s="322"/>
      <c r="B1528" s="25"/>
      <c r="C1528" s="23"/>
      <c r="D1528" s="23"/>
      <c r="E1528" s="24"/>
      <c r="F1528" s="176" t="s">
        <v>328</v>
      </c>
      <c r="G1528" s="190">
        <f>G668</f>
        <v>0</v>
      </c>
      <c r="H1528" s="242">
        <f>G1528*(1-VLOOKUP($F1528,SHT,2,FALSE))+H668*(1-VLOOKUP($F1528,SHT,2,FALSE))</f>
        <v>0</v>
      </c>
      <c r="I1528" s="179">
        <f t="shared" ref="I1528:V1528" si="687">I668*(1-VLOOKUP($F1528,SHT,2,FALSE))</f>
        <v>0</v>
      </c>
      <c r="J1528" s="179">
        <f t="shared" si="687"/>
        <v>0</v>
      </c>
      <c r="K1528" s="197">
        <f t="shared" si="687"/>
        <v>0</v>
      </c>
      <c r="L1528" s="181">
        <f t="shared" si="687"/>
        <v>0</v>
      </c>
      <c r="M1528" s="192">
        <f t="shared" si="687"/>
        <v>0</v>
      </c>
      <c r="N1528" s="182">
        <f t="shared" si="687"/>
        <v>0</v>
      </c>
      <c r="O1528" s="182">
        <f t="shared" si="687"/>
        <v>0</v>
      </c>
      <c r="P1528" s="182">
        <f t="shared" si="687"/>
        <v>0</v>
      </c>
      <c r="Q1528" s="182">
        <f t="shared" si="687"/>
        <v>0</v>
      </c>
      <c r="R1528" s="182">
        <f t="shared" si="687"/>
        <v>0</v>
      </c>
      <c r="S1528" s="182">
        <f t="shared" si="687"/>
        <v>0</v>
      </c>
      <c r="T1528" s="178">
        <f t="shared" si="687"/>
        <v>0</v>
      </c>
      <c r="U1528" s="182">
        <f t="shared" si="687"/>
        <v>0</v>
      </c>
      <c r="V1528" s="183">
        <f t="shared" si="687"/>
        <v>0</v>
      </c>
      <c r="W1528" s="46">
        <f>W668</f>
        <v>0</v>
      </c>
      <c r="Y1528"/>
      <c r="Z1528"/>
    </row>
    <row r="1529" spans="1:26" s="72" customFormat="1" outlineLevel="1" x14ac:dyDescent="0.2">
      <c r="A1529" s="322"/>
      <c r="B1529" s="25"/>
      <c r="C1529" s="23"/>
      <c r="D1529" s="23"/>
      <c r="E1529" s="24"/>
      <c r="F1529" s="176" t="s">
        <v>329</v>
      </c>
      <c r="G1529" s="190">
        <f>G669</f>
        <v>0</v>
      </c>
      <c r="H1529" s="242">
        <f>G1529*(1-VLOOKUP($F1529,SHT,2,FALSE))+H669*(1-VLOOKUP($F1529,SHT,2,FALSE))</f>
        <v>0</v>
      </c>
      <c r="I1529" s="179">
        <f t="shared" ref="I1529:V1529" si="688">I669*(1-VLOOKUP($F1529,SHT,2,FALSE))</f>
        <v>0</v>
      </c>
      <c r="J1529" s="179">
        <f t="shared" si="688"/>
        <v>0</v>
      </c>
      <c r="K1529" s="197">
        <f t="shared" si="688"/>
        <v>0</v>
      </c>
      <c r="L1529" s="181">
        <f t="shared" si="688"/>
        <v>0</v>
      </c>
      <c r="M1529" s="192">
        <f t="shared" si="688"/>
        <v>0</v>
      </c>
      <c r="N1529" s="182">
        <f t="shared" si="688"/>
        <v>0</v>
      </c>
      <c r="O1529" s="182">
        <f t="shared" si="688"/>
        <v>0</v>
      </c>
      <c r="P1529" s="182">
        <f t="shared" si="688"/>
        <v>0</v>
      </c>
      <c r="Q1529" s="182">
        <f t="shared" si="688"/>
        <v>0</v>
      </c>
      <c r="R1529" s="182">
        <f t="shared" si="688"/>
        <v>0</v>
      </c>
      <c r="S1529" s="182">
        <f t="shared" si="688"/>
        <v>0</v>
      </c>
      <c r="T1529" s="178">
        <f t="shared" si="688"/>
        <v>0</v>
      </c>
      <c r="U1529" s="182">
        <f t="shared" si="688"/>
        <v>0</v>
      </c>
      <c r="V1529" s="183">
        <f t="shared" si="688"/>
        <v>0</v>
      </c>
      <c r="W1529" s="46">
        <f>W669</f>
        <v>0</v>
      </c>
      <c r="Y1529"/>
      <c r="Z1529"/>
    </row>
    <row r="1530" spans="1:26" s="72" customFormat="1" outlineLevel="1" x14ac:dyDescent="0.2">
      <c r="A1530" s="322"/>
      <c r="B1530" s="25"/>
      <c r="C1530" s="23"/>
      <c r="D1530" s="23"/>
      <c r="E1530" s="24"/>
      <c r="F1530" s="176" t="s">
        <v>330</v>
      </c>
      <c r="G1530" s="190">
        <f>G670</f>
        <v>0</v>
      </c>
      <c r="H1530" s="242">
        <f>G1530*(1-VLOOKUP($F1530,SHT,2,FALSE))+H670*(1-VLOOKUP($F1530,SHT,2,FALSE))</f>
        <v>0</v>
      </c>
      <c r="I1530" s="179">
        <f t="shared" ref="I1530:V1530" si="689">I670*(1-VLOOKUP($F1530,SHT,2,FALSE))</f>
        <v>0</v>
      </c>
      <c r="J1530" s="179">
        <f t="shared" si="689"/>
        <v>0</v>
      </c>
      <c r="K1530" s="197">
        <f t="shared" si="689"/>
        <v>0</v>
      </c>
      <c r="L1530" s="181">
        <f t="shared" si="689"/>
        <v>0</v>
      </c>
      <c r="M1530" s="192">
        <f t="shared" si="689"/>
        <v>0</v>
      </c>
      <c r="N1530" s="182">
        <f t="shared" si="689"/>
        <v>0</v>
      </c>
      <c r="O1530" s="182">
        <f t="shared" si="689"/>
        <v>0</v>
      </c>
      <c r="P1530" s="182">
        <f t="shared" si="689"/>
        <v>0</v>
      </c>
      <c r="Q1530" s="182">
        <f t="shared" si="689"/>
        <v>0</v>
      </c>
      <c r="R1530" s="182">
        <f t="shared" si="689"/>
        <v>0</v>
      </c>
      <c r="S1530" s="182">
        <f t="shared" si="689"/>
        <v>0</v>
      </c>
      <c r="T1530" s="178">
        <f t="shared" si="689"/>
        <v>0</v>
      </c>
      <c r="U1530" s="182">
        <f t="shared" si="689"/>
        <v>0</v>
      </c>
      <c r="V1530" s="183">
        <f t="shared" si="689"/>
        <v>0</v>
      </c>
      <c r="W1530" s="46">
        <f>W670</f>
        <v>0</v>
      </c>
      <c r="Y1530"/>
      <c r="Z1530"/>
    </row>
    <row r="1531" spans="1:26" s="72" customFormat="1" x14ac:dyDescent="0.2">
      <c r="A1531" s="322"/>
      <c r="B1531" s="25"/>
      <c r="C1531" s="23"/>
      <c r="D1531" s="23" t="s">
        <v>53</v>
      </c>
      <c r="E1531" s="24"/>
      <c r="F1531" s="24"/>
      <c r="G1531" s="69"/>
      <c r="H1531" s="70"/>
      <c r="I1531" s="66"/>
      <c r="J1531" s="66"/>
      <c r="K1531" s="67"/>
      <c r="L1531" s="51"/>
      <c r="M1531" s="34"/>
      <c r="N1531" s="34"/>
      <c r="O1531" s="34"/>
      <c r="P1531" s="34"/>
      <c r="Q1531" s="34"/>
      <c r="R1531" s="34"/>
      <c r="S1531" s="34"/>
      <c r="T1531" s="34"/>
      <c r="U1531" s="34"/>
      <c r="V1531" s="37"/>
      <c r="W1531" s="33"/>
      <c r="Y1531"/>
      <c r="Z1531"/>
    </row>
    <row r="1532" spans="1:26" s="72" customFormat="1" x14ac:dyDescent="0.2">
      <c r="A1532" s="322"/>
      <c r="B1532" s="25"/>
      <c r="C1532" s="23"/>
      <c r="D1532" s="23"/>
      <c r="E1532" s="64" t="s">
        <v>54</v>
      </c>
      <c r="F1532" s="24"/>
      <c r="G1532" s="69">
        <f t="shared" ref="G1532:W1532" si="690">SUBTOTAL(9,G1533:G1535)</f>
        <v>0</v>
      </c>
      <c r="H1532" s="70">
        <f t="shared" si="690"/>
        <v>0</v>
      </c>
      <c r="I1532" s="66">
        <f t="shared" si="690"/>
        <v>0</v>
      </c>
      <c r="J1532" s="66">
        <f t="shared" si="690"/>
        <v>0</v>
      </c>
      <c r="K1532" s="67">
        <f t="shared" si="690"/>
        <v>0</v>
      </c>
      <c r="L1532" s="34">
        <f t="shared" si="690"/>
        <v>0</v>
      </c>
      <c r="M1532" s="34">
        <f t="shared" si="690"/>
        <v>0</v>
      </c>
      <c r="N1532" s="34">
        <f t="shared" si="690"/>
        <v>0</v>
      </c>
      <c r="O1532" s="34">
        <f t="shared" si="690"/>
        <v>0</v>
      </c>
      <c r="P1532" s="34">
        <f t="shared" si="690"/>
        <v>0</v>
      </c>
      <c r="Q1532" s="34">
        <f t="shared" si="690"/>
        <v>0</v>
      </c>
      <c r="R1532" s="34">
        <f t="shared" si="690"/>
        <v>0</v>
      </c>
      <c r="S1532" s="34">
        <f t="shared" si="690"/>
        <v>0</v>
      </c>
      <c r="T1532" s="34">
        <f t="shared" si="690"/>
        <v>0</v>
      </c>
      <c r="U1532" s="34">
        <f t="shared" si="690"/>
        <v>0</v>
      </c>
      <c r="V1532" s="34">
        <f t="shared" si="690"/>
        <v>0</v>
      </c>
      <c r="W1532" s="33">
        <f t="shared" si="690"/>
        <v>0</v>
      </c>
      <c r="Y1532"/>
      <c r="Z1532"/>
    </row>
    <row r="1533" spans="1:26" s="72" customFormat="1" outlineLevel="1" x14ac:dyDescent="0.2">
      <c r="A1533" s="322"/>
      <c r="B1533" s="25"/>
      <c r="C1533" s="23"/>
      <c r="D1533" s="23"/>
      <c r="E1533" s="64"/>
      <c r="F1533" s="176" t="s">
        <v>55</v>
      </c>
      <c r="G1533" s="190">
        <f>G673</f>
        <v>0</v>
      </c>
      <c r="H1533" s="242">
        <f>G1533*(1-VLOOKUP($F1533,SHT,2,FALSE))+H673*(1-VLOOKUP($F1533,SHT,2,FALSE))</f>
        <v>0</v>
      </c>
      <c r="I1533" s="179">
        <f t="shared" ref="I1533:V1533" si="691">I673*(1-VLOOKUP($F1533,SHT,2,FALSE))</f>
        <v>0</v>
      </c>
      <c r="J1533" s="179">
        <f t="shared" si="691"/>
        <v>0</v>
      </c>
      <c r="K1533" s="197">
        <f t="shared" si="691"/>
        <v>0</v>
      </c>
      <c r="L1533" s="181">
        <f t="shared" si="691"/>
        <v>0</v>
      </c>
      <c r="M1533" s="192">
        <f t="shared" si="691"/>
        <v>0</v>
      </c>
      <c r="N1533" s="182">
        <f t="shared" si="691"/>
        <v>0</v>
      </c>
      <c r="O1533" s="182">
        <f t="shared" si="691"/>
        <v>0</v>
      </c>
      <c r="P1533" s="182">
        <f t="shared" si="691"/>
        <v>0</v>
      </c>
      <c r="Q1533" s="182">
        <f t="shared" si="691"/>
        <v>0</v>
      </c>
      <c r="R1533" s="182">
        <f t="shared" si="691"/>
        <v>0</v>
      </c>
      <c r="S1533" s="182">
        <f t="shared" si="691"/>
        <v>0</v>
      </c>
      <c r="T1533" s="178">
        <f t="shared" si="691"/>
        <v>0</v>
      </c>
      <c r="U1533" s="182">
        <f t="shared" si="691"/>
        <v>0</v>
      </c>
      <c r="V1533" s="183">
        <f t="shared" si="691"/>
        <v>0</v>
      </c>
      <c r="W1533" s="46">
        <f>W673</f>
        <v>0</v>
      </c>
      <c r="Y1533"/>
      <c r="Z1533"/>
    </row>
    <row r="1534" spans="1:26" s="72" customFormat="1" outlineLevel="1" x14ac:dyDescent="0.2">
      <c r="A1534" s="322"/>
      <c r="B1534" s="25"/>
      <c r="C1534" s="23"/>
      <c r="D1534" s="23"/>
      <c r="E1534" s="24"/>
      <c r="F1534" s="176" t="s">
        <v>161</v>
      </c>
      <c r="G1534" s="190">
        <f>G674</f>
        <v>0</v>
      </c>
      <c r="H1534" s="242">
        <f>G1534*(1-VLOOKUP($F1534,SHT,2,FALSE))+H674*(1-VLOOKUP($F1534,SHT,2,FALSE))</f>
        <v>0</v>
      </c>
      <c r="I1534" s="179">
        <f t="shared" ref="I1534:V1534" si="692">I674*(1-VLOOKUP($F1534,SHT,2,FALSE))</f>
        <v>0</v>
      </c>
      <c r="J1534" s="179">
        <f t="shared" si="692"/>
        <v>0</v>
      </c>
      <c r="K1534" s="197">
        <f t="shared" si="692"/>
        <v>0</v>
      </c>
      <c r="L1534" s="181">
        <f t="shared" si="692"/>
        <v>0</v>
      </c>
      <c r="M1534" s="192">
        <f t="shared" si="692"/>
        <v>0</v>
      </c>
      <c r="N1534" s="182">
        <f t="shared" si="692"/>
        <v>0</v>
      </c>
      <c r="O1534" s="182">
        <f t="shared" si="692"/>
        <v>0</v>
      </c>
      <c r="P1534" s="182">
        <f t="shared" si="692"/>
        <v>0</v>
      </c>
      <c r="Q1534" s="182">
        <f t="shared" si="692"/>
        <v>0</v>
      </c>
      <c r="R1534" s="182">
        <f t="shared" si="692"/>
        <v>0</v>
      </c>
      <c r="S1534" s="182">
        <f t="shared" si="692"/>
        <v>0</v>
      </c>
      <c r="T1534" s="178">
        <f t="shared" si="692"/>
        <v>0</v>
      </c>
      <c r="U1534" s="182">
        <f t="shared" si="692"/>
        <v>0</v>
      </c>
      <c r="V1534" s="183">
        <f t="shared" si="692"/>
        <v>0</v>
      </c>
      <c r="W1534" s="46">
        <f>W674</f>
        <v>0</v>
      </c>
      <c r="Y1534"/>
      <c r="Z1534"/>
    </row>
    <row r="1535" spans="1:26" s="72" customFormat="1" outlineLevel="1" x14ac:dyDescent="0.2">
      <c r="A1535" s="322"/>
      <c r="B1535" s="25"/>
      <c r="C1535" s="23"/>
      <c r="D1535" s="23"/>
      <c r="E1535" s="24"/>
      <c r="F1535" s="176" t="s">
        <v>331</v>
      </c>
      <c r="G1535" s="190">
        <f>G675</f>
        <v>0</v>
      </c>
      <c r="H1535" s="242">
        <f>G1535*(1-VLOOKUP($F1535,SHT,2,FALSE))+H675*(1-VLOOKUP($F1535,SHT,2,FALSE))</f>
        <v>0</v>
      </c>
      <c r="I1535" s="179">
        <f t="shared" ref="I1535:V1535" si="693">I675*(1-VLOOKUP($F1535,SHT,2,FALSE))</f>
        <v>0</v>
      </c>
      <c r="J1535" s="179">
        <f t="shared" si="693"/>
        <v>0</v>
      </c>
      <c r="K1535" s="197">
        <f t="shared" si="693"/>
        <v>0</v>
      </c>
      <c r="L1535" s="181">
        <f t="shared" si="693"/>
        <v>0</v>
      </c>
      <c r="M1535" s="192">
        <f t="shared" si="693"/>
        <v>0</v>
      </c>
      <c r="N1535" s="182">
        <f t="shared" si="693"/>
        <v>0</v>
      </c>
      <c r="O1535" s="182">
        <f t="shared" si="693"/>
        <v>0</v>
      </c>
      <c r="P1535" s="182">
        <f t="shared" si="693"/>
        <v>0</v>
      </c>
      <c r="Q1535" s="182">
        <f t="shared" si="693"/>
        <v>0</v>
      </c>
      <c r="R1535" s="182">
        <f t="shared" si="693"/>
        <v>0</v>
      </c>
      <c r="S1535" s="182">
        <f t="shared" si="693"/>
        <v>0</v>
      </c>
      <c r="T1535" s="178">
        <f t="shared" si="693"/>
        <v>0</v>
      </c>
      <c r="U1535" s="182">
        <f t="shared" si="693"/>
        <v>0</v>
      </c>
      <c r="V1535" s="183">
        <f t="shared" si="693"/>
        <v>0</v>
      </c>
      <c r="W1535" s="46">
        <f>W675</f>
        <v>0</v>
      </c>
      <c r="Y1535"/>
      <c r="Z1535"/>
    </row>
    <row r="1536" spans="1:26" s="72" customFormat="1" x14ac:dyDescent="0.2">
      <c r="A1536" s="322"/>
      <c r="B1536" s="25"/>
      <c r="C1536" s="23"/>
      <c r="D1536" s="23"/>
      <c r="E1536" s="24" t="s">
        <v>56</v>
      </c>
      <c r="F1536" s="24"/>
      <c r="G1536" s="69">
        <f t="shared" ref="G1536:W1536" si="694">SUBTOTAL(9,G1537:G1539)</f>
        <v>0</v>
      </c>
      <c r="H1536" s="70">
        <f t="shared" si="694"/>
        <v>0</v>
      </c>
      <c r="I1536" s="66">
        <f t="shared" si="694"/>
        <v>0</v>
      </c>
      <c r="J1536" s="66">
        <f t="shared" si="694"/>
        <v>0</v>
      </c>
      <c r="K1536" s="67">
        <f t="shared" si="694"/>
        <v>0</v>
      </c>
      <c r="L1536" s="34">
        <f t="shared" si="694"/>
        <v>0</v>
      </c>
      <c r="M1536" s="34">
        <f t="shared" si="694"/>
        <v>0</v>
      </c>
      <c r="N1536" s="34">
        <f t="shared" si="694"/>
        <v>0</v>
      </c>
      <c r="O1536" s="34">
        <f t="shared" si="694"/>
        <v>0</v>
      </c>
      <c r="P1536" s="34">
        <f t="shared" si="694"/>
        <v>0</v>
      </c>
      <c r="Q1536" s="34">
        <f t="shared" si="694"/>
        <v>0</v>
      </c>
      <c r="R1536" s="34">
        <f t="shared" si="694"/>
        <v>0</v>
      </c>
      <c r="S1536" s="34">
        <f t="shared" si="694"/>
        <v>0</v>
      </c>
      <c r="T1536" s="34">
        <f t="shared" si="694"/>
        <v>0</v>
      </c>
      <c r="U1536" s="34">
        <f t="shared" si="694"/>
        <v>0</v>
      </c>
      <c r="V1536" s="34">
        <f t="shared" si="694"/>
        <v>0</v>
      </c>
      <c r="W1536" s="33">
        <f t="shared" si="694"/>
        <v>0</v>
      </c>
      <c r="Y1536"/>
      <c r="Z1536"/>
    </row>
    <row r="1537" spans="1:26" s="72" customFormat="1" outlineLevel="1" x14ac:dyDescent="0.2">
      <c r="A1537" s="322"/>
      <c r="B1537" s="25"/>
      <c r="C1537" s="23"/>
      <c r="D1537" s="23"/>
      <c r="E1537" s="24"/>
      <c r="F1537" s="176" t="s">
        <v>162</v>
      </c>
      <c r="G1537" s="190">
        <f>G677</f>
        <v>0</v>
      </c>
      <c r="H1537" s="242">
        <f>G1537*(1-VLOOKUP($F1537,SHT,2,FALSE))+H677*(1-VLOOKUP($F1537,SHT,2,FALSE))</f>
        <v>0</v>
      </c>
      <c r="I1537" s="179">
        <f t="shared" ref="I1537:V1537" si="695">I677*(1-VLOOKUP($F1537,SHT,2,FALSE))</f>
        <v>0</v>
      </c>
      <c r="J1537" s="179">
        <f t="shared" si="695"/>
        <v>0</v>
      </c>
      <c r="K1537" s="197">
        <f t="shared" si="695"/>
        <v>0</v>
      </c>
      <c r="L1537" s="181">
        <f t="shared" si="695"/>
        <v>0</v>
      </c>
      <c r="M1537" s="192">
        <f t="shared" si="695"/>
        <v>0</v>
      </c>
      <c r="N1537" s="182">
        <f t="shared" si="695"/>
        <v>0</v>
      </c>
      <c r="O1537" s="182">
        <f t="shared" si="695"/>
        <v>0</v>
      </c>
      <c r="P1537" s="182">
        <f t="shared" si="695"/>
        <v>0</v>
      </c>
      <c r="Q1537" s="182">
        <f t="shared" si="695"/>
        <v>0</v>
      </c>
      <c r="R1537" s="182">
        <f t="shared" si="695"/>
        <v>0</v>
      </c>
      <c r="S1537" s="182">
        <f t="shared" si="695"/>
        <v>0</v>
      </c>
      <c r="T1537" s="178">
        <f t="shared" si="695"/>
        <v>0</v>
      </c>
      <c r="U1537" s="182">
        <f t="shared" si="695"/>
        <v>0</v>
      </c>
      <c r="V1537" s="183">
        <f t="shared" si="695"/>
        <v>0</v>
      </c>
      <c r="W1537" s="46">
        <f>W677</f>
        <v>0</v>
      </c>
      <c r="Y1537"/>
      <c r="Z1537"/>
    </row>
    <row r="1538" spans="1:26" s="72" customFormat="1" outlineLevel="1" x14ac:dyDescent="0.2">
      <c r="A1538" s="322"/>
      <c r="B1538" s="25"/>
      <c r="C1538" s="23"/>
      <c r="D1538" s="23"/>
      <c r="E1538" s="24"/>
      <c r="F1538" s="176" t="s">
        <v>163</v>
      </c>
      <c r="G1538" s="190">
        <f>G678</f>
        <v>0</v>
      </c>
      <c r="H1538" s="242">
        <f>G1538*(1-VLOOKUP($F1538,SHT,2,FALSE))+H678*(1-VLOOKUP($F1538,SHT,2,FALSE))</f>
        <v>0</v>
      </c>
      <c r="I1538" s="179">
        <f t="shared" ref="I1538:V1538" si="696">I678*(1-VLOOKUP($F1538,SHT,2,FALSE))</f>
        <v>0</v>
      </c>
      <c r="J1538" s="179">
        <f t="shared" si="696"/>
        <v>0</v>
      </c>
      <c r="K1538" s="197">
        <f t="shared" si="696"/>
        <v>0</v>
      </c>
      <c r="L1538" s="181">
        <f t="shared" si="696"/>
        <v>0</v>
      </c>
      <c r="M1538" s="192">
        <f t="shared" si="696"/>
        <v>0</v>
      </c>
      <c r="N1538" s="182">
        <f t="shared" si="696"/>
        <v>0</v>
      </c>
      <c r="O1538" s="182">
        <f t="shared" si="696"/>
        <v>0</v>
      </c>
      <c r="P1538" s="182">
        <f t="shared" si="696"/>
        <v>0</v>
      </c>
      <c r="Q1538" s="182">
        <f t="shared" si="696"/>
        <v>0</v>
      </c>
      <c r="R1538" s="182">
        <f t="shared" si="696"/>
        <v>0</v>
      </c>
      <c r="S1538" s="182">
        <f t="shared" si="696"/>
        <v>0</v>
      </c>
      <c r="T1538" s="178">
        <f t="shared" si="696"/>
        <v>0</v>
      </c>
      <c r="U1538" s="182">
        <f t="shared" si="696"/>
        <v>0</v>
      </c>
      <c r="V1538" s="183">
        <f t="shared" si="696"/>
        <v>0</v>
      </c>
      <c r="W1538" s="46">
        <f>W678</f>
        <v>0</v>
      </c>
      <c r="Y1538"/>
      <c r="Z1538"/>
    </row>
    <row r="1539" spans="1:26" s="72" customFormat="1" outlineLevel="1" x14ac:dyDescent="0.2">
      <c r="A1539" s="322"/>
      <c r="B1539" s="25"/>
      <c r="C1539" s="23"/>
      <c r="D1539" s="23"/>
      <c r="E1539" s="24"/>
      <c r="F1539" s="176" t="s">
        <v>332</v>
      </c>
      <c r="G1539" s="190">
        <f>G679</f>
        <v>0</v>
      </c>
      <c r="H1539" s="242">
        <f>G1539*(1-VLOOKUP($F1539,SHT,2,FALSE))+H679*(1-VLOOKUP($F1539,SHT,2,FALSE))</f>
        <v>0</v>
      </c>
      <c r="I1539" s="179">
        <f t="shared" ref="I1539:V1539" si="697">I679*(1-VLOOKUP($F1539,SHT,2,FALSE))</f>
        <v>0</v>
      </c>
      <c r="J1539" s="179">
        <f t="shared" si="697"/>
        <v>0</v>
      </c>
      <c r="K1539" s="197">
        <f t="shared" si="697"/>
        <v>0</v>
      </c>
      <c r="L1539" s="181">
        <f t="shared" si="697"/>
        <v>0</v>
      </c>
      <c r="M1539" s="192">
        <f t="shared" si="697"/>
        <v>0</v>
      </c>
      <c r="N1539" s="182">
        <f t="shared" si="697"/>
        <v>0</v>
      </c>
      <c r="O1539" s="182">
        <f t="shared" si="697"/>
        <v>0</v>
      </c>
      <c r="P1539" s="182">
        <f t="shared" si="697"/>
        <v>0</v>
      </c>
      <c r="Q1539" s="182">
        <f t="shared" si="697"/>
        <v>0</v>
      </c>
      <c r="R1539" s="182">
        <f t="shared" si="697"/>
        <v>0</v>
      </c>
      <c r="S1539" s="182">
        <f t="shared" si="697"/>
        <v>0</v>
      </c>
      <c r="T1539" s="178">
        <f t="shared" si="697"/>
        <v>0</v>
      </c>
      <c r="U1539" s="182">
        <f t="shared" si="697"/>
        <v>0</v>
      </c>
      <c r="V1539" s="183">
        <f t="shared" si="697"/>
        <v>0</v>
      </c>
      <c r="W1539" s="46">
        <f>W679</f>
        <v>0</v>
      </c>
      <c r="Y1539"/>
      <c r="Z1539"/>
    </row>
    <row r="1540" spans="1:26" s="72" customFormat="1" x14ac:dyDescent="0.2">
      <c r="A1540" s="322"/>
      <c r="B1540" s="25"/>
      <c r="C1540" s="23"/>
      <c r="D1540" s="23"/>
      <c r="E1540" s="24" t="s">
        <v>57</v>
      </c>
      <c r="F1540" s="24"/>
      <c r="G1540" s="69">
        <f t="shared" ref="G1540:W1540" si="698">SUBTOTAL(9,G1541:G1543)</f>
        <v>0</v>
      </c>
      <c r="H1540" s="70">
        <f t="shared" si="698"/>
        <v>0</v>
      </c>
      <c r="I1540" s="66">
        <f t="shared" si="698"/>
        <v>0</v>
      </c>
      <c r="J1540" s="66">
        <f t="shared" si="698"/>
        <v>0</v>
      </c>
      <c r="K1540" s="67">
        <f t="shared" si="698"/>
        <v>0</v>
      </c>
      <c r="L1540" s="34">
        <f t="shared" si="698"/>
        <v>0</v>
      </c>
      <c r="M1540" s="34">
        <f t="shared" si="698"/>
        <v>0</v>
      </c>
      <c r="N1540" s="34">
        <f t="shared" si="698"/>
        <v>0</v>
      </c>
      <c r="O1540" s="34">
        <f t="shared" si="698"/>
        <v>0</v>
      </c>
      <c r="P1540" s="34">
        <f t="shared" si="698"/>
        <v>0</v>
      </c>
      <c r="Q1540" s="34">
        <f t="shared" si="698"/>
        <v>0</v>
      </c>
      <c r="R1540" s="34">
        <f t="shared" si="698"/>
        <v>0</v>
      </c>
      <c r="S1540" s="34">
        <f t="shared" si="698"/>
        <v>0</v>
      </c>
      <c r="T1540" s="34">
        <f t="shared" si="698"/>
        <v>0</v>
      </c>
      <c r="U1540" s="34">
        <f t="shared" si="698"/>
        <v>0</v>
      </c>
      <c r="V1540" s="34">
        <f t="shared" si="698"/>
        <v>0</v>
      </c>
      <c r="W1540" s="33">
        <f t="shared" si="698"/>
        <v>0</v>
      </c>
      <c r="Y1540"/>
      <c r="Z1540"/>
    </row>
    <row r="1541" spans="1:26" s="72" customFormat="1" outlineLevel="1" x14ac:dyDescent="0.2">
      <c r="A1541" s="322"/>
      <c r="B1541" s="25"/>
      <c r="C1541" s="23"/>
      <c r="D1541" s="23"/>
      <c r="E1541" s="24"/>
      <c r="F1541" s="176" t="s">
        <v>164</v>
      </c>
      <c r="G1541" s="190">
        <f>G681</f>
        <v>0</v>
      </c>
      <c r="H1541" s="242">
        <f>G1541*(1-VLOOKUP($F1541,SHT,2,FALSE))+H681*(1-VLOOKUP($F1541,SHT,2,FALSE))</f>
        <v>0</v>
      </c>
      <c r="I1541" s="179">
        <f t="shared" ref="I1541:V1541" si="699">I681*(1-VLOOKUP($F1541,SHT,2,FALSE))</f>
        <v>0</v>
      </c>
      <c r="J1541" s="179">
        <f t="shared" si="699"/>
        <v>0</v>
      </c>
      <c r="K1541" s="197">
        <f t="shared" si="699"/>
        <v>0</v>
      </c>
      <c r="L1541" s="181">
        <f t="shared" si="699"/>
        <v>0</v>
      </c>
      <c r="M1541" s="192">
        <f t="shared" si="699"/>
        <v>0</v>
      </c>
      <c r="N1541" s="182">
        <f t="shared" si="699"/>
        <v>0</v>
      </c>
      <c r="O1541" s="182">
        <f t="shared" si="699"/>
        <v>0</v>
      </c>
      <c r="P1541" s="182">
        <f t="shared" si="699"/>
        <v>0</v>
      </c>
      <c r="Q1541" s="182">
        <f t="shared" si="699"/>
        <v>0</v>
      </c>
      <c r="R1541" s="182">
        <f t="shared" si="699"/>
        <v>0</v>
      </c>
      <c r="S1541" s="182">
        <f t="shared" si="699"/>
        <v>0</v>
      </c>
      <c r="T1541" s="178">
        <f t="shared" si="699"/>
        <v>0</v>
      </c>
      <c r="U1541" s="182">
        <f t="shared" si="699"/>
        <v>0</v>
      </c>
      <c r="V1541" s="183">
        <f t="shared" si="699"/>
        <v>0</v>
      </c>
      <c r="W1541" s="46">
        <f>W681</f>
        <v>0</v>
      </c>
      <c r="Y1541"/>
      <c r="Z1541"/>
    </row>
    <row r="1542" spans="1:26" s="72" customFormat="1" outlineLevel="1" x14ac:dyDescent="0.2">
      <c r="A1542" s="322"/>
      <c r="B1542" s="25"/>
      <c r="C1542" s="23"/>
      <c r="D1542" s="23"/>
      <c r="E1542" s="24"/>
      <c r="F1542" s="176" t="s">
        <v>255</v>
      </c>
      <c r="G1542" s="190">
        <f>G682</f>
        <v>0</v>
      </c>
      <c r="H1542" s="242">
        <f>G1542*(1-VLOOKUP($F1542,SHT,2,FALSE))+H682*(1-VLOOKUP($F1542,SHT,2,FALSE))</f>
        <v>0</v>
      </c>
      <c r="I1542" s="179">
        <f t="shared" ref="I1542:V1542" si="700">I682*(1-VLOOKUP($F1542,SHT,2,FALSE))</f>
        <v>0</v>
      </c>
      <c r="J1542" s="179">
        <f t="shared" si="700"/>
        <v>0</v>
      </c>
      <c r="K1542" s="197">
        <f t="shared" si="700"/>
        <v>0</v>
      </c>
      <c r="L1542" s="181">
        <f t="shared" si="700"/>
        <v>0</v>
      </c>
      <c r="M1542" s="192">
        <f t="shared" si="700"/>
        <v>0</v>
      </c>
      <c r="N1542" s="182">
        <f t="shared" si="700"/>
        <v>0</v>
      </c>
      <c r="O1542" s="182">
        <f t="shared" si="700"/>
        <v>0</v>
      </c>
      <c r="P1542" s="182">
        <f t="shared" si="700"/>
        <v>0</v>
      </c>
      <c r="Q1542" s="182">
        <f t="shared" si="700"/>
        <v>0</v>
      </c>
      <c r="R1542" s="182">
        <f t="shared" si="700"/>
        <v>0</v>
      </c>
      <c r="S1542" s="182">
        <f t="shared" si="700"/>
        <v>0</v>
      </c>
      <c r="T1542" s="178">
        <f t="shared" si="700"/>
        <v>0</v>
      </c>
      <c r="U1542" s="182">
        <f t="shared" si="700"/>
        <v>0</v>
      </c>
      <c r="V1542" s="183">
        <f t="shared" si="700"/>
        <v>0</v>
      </c>
      <c r="W1542" s="46">
        <f>W682</f>
        <v>0</v>
      </c>
      <c r="Y1542"/>
      <c r="Z1542"/>
    </row>
    <row r="1543" spans="1:26" s="72" customFormat="1" outlineLevel="1" x14ac:dyDescent="0.2">
      <c r="A1543" s="322"/>
      <c r="B1543" s="25"/>
      <c r="C1543" s="23"/>
      <c r="D1543" s="23"/>
      <c r="E1543" s="24"/>
      <c r="F1543" s="176" t="s">
        <v>333</v>
      </c>
      <c r="G1543" s="190">
        <f>G683</f>
        <v>0</v>
      </c>
      <c r="H1543" s="242">
        <f>G1543*(1-VLOOKUP($F1543,SHT,2,FALSE))+H683*(1-VLOOKUP($F1543,SHT,2,FALSE))</f>
        <v>0</v>
      </c>
      <c r="I1543" s="179">
        <f t="shared" ref="I1543:V1543" si="701">I683*(1-VLOOKUP($F1543,SHT,2,FALSE))</f>
        <v>0</v>
      </c>
      <c r="J1543" s="179">
        <f t="shared" si="701"/>
        <v>0</v>
      </c>
      <c r="K1543" s="197">
        <f t="shared" si="701"/>
        <v>0</v>
      </c>
      <c r="L1543" s="181">
        <f t="shared" si="701"/>
        <v>0</v>
      </c>
      <c r="M1543" s="192">
        <f t="shared" si="701"/>
        <v>0</v>
      </c>
      <c r="N1543" s="182">
        <f t="shared" si="701"/>
        <v>0</v>
      </c>
      <c r="O1543" s="182">
        <f t="shared" si="701"/>
        <v>0</v>
      </c>
      <c r="P1543" s="182">
        <f t="shared" si="701"/>
        <v>0</v>
      </c>
      <c r="Q1543" s="182">
        <f t="shared" si="701"/>
        <v>0</v>
      </c>
      <c r="R1543" s="182">
        <f t="shared" si="701"/>
        <v>0</v>
      </c>
      <c r="S1543" s="182">
        <f t="shared" si="701"/>
        <v>0</v>
      </c>
      <c r="T1543" s="178">
        <f t="shared" si="701"/>
        <v>0</v>
      </c>
      <c r="U1543" s="182">
        <f t="shared" si="701"/>
        <v>0</v>
      </c>
      <c r="V1543" s="183">
        <f t="shared" si="701"/>
        <v>0</v>
      </c>
      <c r="W1543" s="46">
        <f>W683</f>
        <v>0</v>
      </c>
      <c r="Y1543"/>
      <c r="Z1543"/>
    </row>
    <row r="1544" spans="1:26" s="72" customFormat="1" x14ac:dyDescent="0.2">
      <c r="A1544" s="322"/>
      <c r="B1544" s="25"/>
      <c r="C1544" s="23"/>
      <c r="D1544" s="23" t="s">
        <v>58</v>
      </c>
      <c r="E1544" s="24"/>
      <c r="F1544" s="24"/>
      <c r="G1544" s="69"/>
      <c r="H1544" s="70"/>
      <c r="I1544" s="66"/>
      <c r="J1544" s="66"/>
      <c r="K1544" s="67"/>
      <c r="L1544" s="51"/>
      <c r="M1544" s="34"/>
      <c r="N1544" s="34"/>
      <c r="O1544" s="34"/>
      <c r="P1544" s="34"/>
      <c r="Q1544" s="34"/>
      <c r="R1544" s="34"/>
      <c r="S1544" s="34"/>
      <c r="T1544" s="34"/>
      <c r="U1544" s="34"/>
      <c r="V1544" s="37"/>
      <c r="W1544" s="33"/>
      <c r="Y1544"/>
      <c r="Z1544"/>
    </row>
    <row r="1545" spans="1:26" s="72" customFormat="1" x14ac:dyDescent="0.2">
      <c r="A1545" s="322"/>
      <c r="B1545" s="25"/>
      <c r="C1545" s="23"/>
      <c r="D1545" s="23"/>
      <c r="E1545" s="24" t="s">
        <v>172</v>
      </c>
      <c r="F1545" s="24"/>
      <c r="G1545" s="69">
        <f t="shared" ref="G1545:W1545" si="702">SUBTOTAL(9,G1546:G1547)</f>
        <v>0</v>
      </c>
      <c r="H1545" s="70">
        <f t="shared" si="702"/>
        <v>0</v>
      </c>
      <c r="I1545" s="66">
        <f t="shared" si="702"/>
        <v>0</v>
      </c>
      <c r="J1545" s="66">
        <f t="shared" si="702"/>
        <v>0</v>
      </c>
      <c r="K1545" s="67">
        <f t="shared" si="702"/>
        <v>0</v>
      </c>
      <c r="L1545" s="34">
        <f t="shared" si="702"/>
        <v>0</v>
      </c>
      <c r="M1545" s="34">
        <f t="shared" si="702"/>
        <v>0</v>
      </c>
      <c r="N1545" s="34">
        <f t="shared" si="702"/>
        <v>0</v>
      </c>
      <c r="O1545" s="34">
        <f t="shared" si="702"/>
        <v>0</v>
      </c>
      <c r="P1545" s="34">
        <f t="shared" si="702"/>
        <v>0</v>
      </c>
      <c r="Q1545" s="34">
        <f t="shared" si="702"/>
        <v>0</v>
      </c>
      <c r="R1545" s="34">
        <f t="shared" si="702"/>
        <v>0</v>
      </c>
      <c r="S1545" s="34">
        <f t="shared" si="702"/>
        <v>0</v>
      </c>
      <c r="T1545" s="34">
        <f t="shared" si="702"/>
        <v>0</v>
      </c>
      <c r="U1545" s="34">
        <f t="shared" si="702"/>
        <v>0</v>
      </c>
      <c r="V1545" s="37">
        <f t="shared" si="702"/>
        <v>0</v>
      </c>
      <c r="W1545" s="33">
        <f t="shared" si="702"/>
        <v>0</v>
      </c>
      <c r="Y1545"/>
      <c r="Z1545"/>
    </row>
    <row r="1546" spans="1:26" s="72" customFormat="1" outlineLevel="1" x14ac:dyDescent="0.2">
      <c r="A1546" s="322"/>
      <c r="B1546" s="25"/>
      <c r="C1546" s="23"/>
      <c r="D1546" s="23"/>
      <c r="E1546" s="24"/>
      <c r="F1546" s="176" t="s">
        <v>61</v>
      </c>
      <c r="G1546" s="190">
        <f>G686</f>
        <v>0</v>
      </c>
      <c r="H1546" s="242">
        <f>G1546*(1-VLOOKUP($F1546,SHT,2,FALSE))+H686*(1-VLOOKUP($F1546,SHT,2,FALSE))</f>
        <v>0</v>
      </c>
      <c r="I1546" s="179">
        <f t="shared" ref="I1546:V1546" si="703">I686*(1-VLOOKUP($F1546,SHT,2,FALSE))</f>
        <v>0</v>
      </c>
      <c r="J1546" s="179">
        <f t="shared" si="703"/>
        <v>0</v>
      </c>
      <c r="K1546" s="197">
        <f t="shared" si="703"/>
        <v>0</v>
      </c>
      <c r="L1546" s="181">
        <f t="shared" si="703"/>
        <v>0</v>
      </c>
      <c r="M1546" s="192">
        <f t="shared" si="703"/>
        <v>0</v>
      </c>
      <c r="N1546" s="182">
        <f t="shared" si="703"/>
        <v>0</v>
      </c>
      <c r="O1546" s="182">
        <f t="shared" si="703"/>
        <v>0</v>
      </c>
      <c r="P1546" s="182">
        <f t="shared" si="703"/>
        <v>0</v>
      </c>
      <c r="Q1546" s="182">
        <f t="shared" si="703"/>
        <v>0</v>
      </c>
      <c r="R1546" s="182">
        <f t="shared" si="703"/>
        <v>0</v>
      </c>
      <c r="S1546" s="182">
        <f t="shared" si="703"/>
        <v>0</v>
      </c>
      <c r="T1546" s="178">
        <f t="shared" si="703"/>
        <v>0</v>
      </c>
      <c r="U1546" s="182">
        <f t="shared" si="703"/>
        <v>0</v>
      </c>
      <c r="V1546" s="183">
        <f t="shared" si="703"/>
        <v>0</v>
      </c>
      <c r="W1546" s="46">
        <f>W686</f>
        <v>0</v>
      </c>
      <c r="Y1546"/>
      <c r="Z1546"/>
    </row>
    <row r="1547" spans="1:26" s="72" customFormat="1" outlineLevel="1" x14ac:dyDescent="0.2">
      <c r="A1547" s="322"/>
      <c r="B1547" s="25"/>
      <c r="C1547" s="23"/>
      <c r="D1547" s="23"/>
      <c r="E1547" s="24"/>
      <c r="F1547" s="176" t="s">
        <v>173</v>
      </c>
      <c r="G1547" s="190">
        <f>G687</f>
        <v>0</v>
      </c>
      <c r="H1547" s="242">
        <f>G1547*(1-VLOOKUP($F1547,SHT,2,FALSE))+H687*(1-VLOOKUP($F1547,SHT,2,FALSE))</f>
        <v>0</v>
      </c>
      <c r="I1547" s="179">
        <f t="shared" ref="I1547:V1547" si="704">I687*(1-VLOOKUP($F1547,SHT,2,FALSE))</f>
        <v>0</v>
      </c>
      <c r="J1547" s="179">
        <f t="shared" si="704"/>
        <v>0</v>
      </c>
      <c r="K1547" s="197">
        <f t="shared" si="704"/>
        <v>0</v>
      </c>
      <c r="L1547" s="181">
        <f t="shared" si="704"/>
        <v>0</v>
      </c>
      <c r="M1547" s="192">
        <f t="shared" si="704"/>
        <v>0</v>
      </c>
      <c r="N1547" s="182">
        <f t="shared" si="704"/>
        <v>0</v>
      </c>
      <c r="O1547" s="182">
        <f t="shared" si="704"/>
        <v>0</v>
      </c>
      <c r="P1547" s="182">
        <f t="shared" si="704"/>
        <v>0</v>
      </c>
      <c r="Q1547" s="182">
        <f t="shared" si="704"/>
        <v>0</v>
      </c>
      <c r="R1547" s="182">
        <f t="shared" si="704"/>
        <v>0</v>
      </c>
      <c r="S1547" s="182">
        <f t="shared" si="704"/>
        <v>0</v>
      </c>
      <c r="T1547" s="178">
        <f t="shared" si="704"/>
        <v>0</v>
      </c>
      <c r="U1547" s="182">
        <f t="shared" si="704"/>
        <v>0</v>
      </c>
      <c r="V1547" s="183">
        <f t="shared" si="704"/>
        <v>0</v>
      </c>
      <c r="W1547" s="46">
        <f>W687</f>
        <v>0</v>
      </c>
      <c r="Y1547"/>
      <c r="Z1547"/>
    </row>
    <row r="1548" spans="1:26" s="72" customFormat="1" x14ac:dyDescent="0.2">
      <c r="A1548" s="322"/>
      <c r="B1548" s="25"/>
      <c r="C1548" s="23"/>
      <c r="D1548" s="23"/>
      <c r="E1548" s="24" t="s">
        <v>166</v>
      </c>
      <c r="F1548" s="24"/>
      <c r="G1548" s="69">
        <f t="shared" ref="G1548:W1548" si="705">SUBTOTAL(9,G1549:G1551)</f>
        <v>0</v>
      </c>
      <c r="H1548" s="70">
        <f t="shared" si="705"/>
        <v>0</v>
      </c>
      <c r="I1548" s="66">
        <f t="shared" si="705"/>
        <v>0</v>
      </c>
      <c r="J1548" s="66">
        <f t="shared" si="705"/>
        <v>0</v>
      </c>
      <c r="K1548" s="67">
        <f t="shared" si="705"/>
        <v>0</v>
      </c>
      <c r="L1548" s="34">
        <f t="shared" si="705"/>
        <v>0</v>
      </c>
      <c r="M1548" s="34">
        <f t="shared" si="705"/>
        <v>0</v>
      </c>
      <c r="N1548" s="34">
        <f t="shared" si="705"/>
        <v>0</v>
      </c>
      <c r="O1548" s="34">
        <f t="shared" si="705"/>
        <v>0</v>
      </c>
      <c r="P1548" s="34">
        <f t="shared" si="705"/>
        <v>0</v>
      </c>
      <c r="Q1548" s="34">
        <f t="shared" si="705"/>
        <v>0</v>
      </c>
      <c r="R1548" s="34">
        <f t="shared" si="705"/>
        <v>0</v>
      </c>
      <c r="S1548" s="34">
        <f t="shared" si="705"/>
        <v>0</v>
      </c>
      <c r="T1548" s="34">
        <f t="shared" si="705"/>
        <v>0</v>
      </c>
      <c r="U1548" s="34">
        <f t="shared" si="705"/>
        <v>0</v>
      </c>
      <c r="V1548" s="34">
        <f t="shared" si="705"/>
        <v>0</v>
      </c>
      <c r="W1548" s="33">
        <f t="shared" si="705"/>
        <v>0</v>
      </c>
      <c r="Y1548"/>
      <c r="Z1548"/>
    </row>
    <row r="1549" spans="1:26" s="72" customFormat="1" outlineLevel="1" x14ac:dyDescent="0.2">
      <c r="A1549" s="322"/>
      <c r="B1549" s="25"/>
      <c r="C1549" s="23"/>
      <c r="D1549" s="23"/>
      <c r="E1549" s="24"/>
      <c r="F1549" s="176" t="s">
        <v>59</v>
      </c>
      <c r="G1549" s="190">
        <f>G689</f>
        <v>0</v>
      </c>
      <c r="H1549" s="242">
        <f>G1549*(1-VLOOKUP($F1549,SHT,2,FALSE))+H689*(1-VLOOKUP($F1549,SHT,2,FALSE))</f>
        <v>0</v>
      </c>
      <c r="I1549" s="179">
        <f t="shared" ref="I1549:V1549" si="706">I689*(1-VLOOKUP($F1549,SHT,2,FALSE))</f>
        <v>0</v>
      </c>
      <c r="J1549" s="179">
        <f t="shared" si="706"/>
        <v>0</v>
      </c>
      <c r="K1549" s="197">
        <f t="shared" si="706"/>
        <v>0</v>
      </c>
      <c r="L1549" s="181">
        <f t="shared" si="706"/>
        <v>0</v>
      </c>
      <c r="M1549" s="192">
        <f t="shared" si="706"/>
        <v>0</v>
      </c>
      <c r="N1549" s="182">
        <f t="shared" si="706"/>
        <v>0</v>
      </c>
      <c r="O1549" s="182">
        <f t="shared" si="706"/>
        <v>0</v>
      </c>
      <c r="P1549" s="182">
        <f t="shared" si="706"/>
        <v>0</v>
      </c>
      <c r="Q1549" s="182">
        <f t="shared" si="706"/>
        <v>0</v>
      </c>
      <c r="R1549" s="182">
        <f t="shared" si="706"/>
        <v>0</v>
      </c>
      <c r="S1549" s="182">
        <f t="shared" si="706"/>
        <v>0</v>
      </c>
      <c r="T1549" s="178">
        <f t="shared" si="706"/>
        <v>0</v>
      </c>
      <c r="U1549" s="182">
        <f t="shared" si="706"/>
        <v>0</v>
      </c>
      <c r="V1549" s="183">
        <f t="shared" si="706"/>
        <v>0</v>
      </c>
      <c r="W1549" s="46">
        <f>W689</f>
        <v>0</v>
      </c>
      <c r="Y1549"/>
      <c r="Z1549"/>
    </row>
    <row r="1550" spans="1:26" s="72" customFormat="1" outlineLevel="1" x14ac:dyDescent="0.2">
      <c r="A1550" s="322"/>
      <c r="B1550" s="25"/>
      <c r="C1550" s="23"/>
      <c r="D1550" s="23"/>
      <c r="E1550" s="24"/>
      <c r="F1550" s="176" t="s">
        <v>167</v>
      </c>
      <c r="G1550" s="190">
        <f>G690</f>
        <v>0</v>
      </c>
      <c r="H1550" s="242">
        <f>G1550*(1-VLOOKUP($F1550,SHT,2,FALSE))+H690*(1-VLOOKUP($F1550,SHT,2,FALSE))</f>
        <v>0</v>
      </c>
      <c r="I1550" s="179">
        <f t="shared" ref="I1550:V1550" si="707">I690*(1-VLOOKUP($F1550,SHT,2,FALSE))</f>
        <v>0</v>
      </c>
      <c r="J1550" s="179">
        <f t="shared" si="707"/>
        <v>0</v>
      </c>
      <c r="K1550" s="197">
        <f t="shared" si="707"/>
        <v>0</v>
      </c>
      <c r="L1550" s="181">
        <f t="shared" si="707"/>
        <v>0</v>
      </c>
      <c r="M1550" s="192">
        <f t="shared" si="707"/>
        <v>0</v>
      </c>
      <c r="N1550" s="182">
        <f t="shared" si="707"/>
        <v>0</v>
      </c>
      <c r="O1550" s="182">
        <f t="shared" si="707"/>
        <v>0</v>
      </c>
      <c r="P1550" s="182">
        <f t="shared" si="707"/>
        <v>0</v>
      </c>
      <c r="Q1550" s="182">
        <f t="shared" si="707"/>
        <v>0</v>
      </c>
      <c r="R1550" s="182">
        <f t="shared" si="707"/>
        <v>0</v>
      </c>
      <c r="S1550" s="182">
        <f t="shared" si="707"/>
        <v>0</v>
      </c>
      <c r="T1550" s="178">
        <f t="shared" si="707"/>
        <v>0</v>
      </c>
      <c r="U1550" s="182">
        <f t="shared" si="707"/>
        <v>0</v>
      </c>
      <c r="V1550" s="183">
        <f t="shared" si="707"/>
        <v>0</v>
      </c>
      <c r="W1550" s="46">
        <f>W690</f>
        <v>0</v>
      </c>
      <c r="Y1550"/>
      <c r="Z1550"/>
    </row>
    <row r="1551" spans="1:26" s="72" customFormat="1" outlineLevel="1" x14ac:dyDescent="0.2">
      <c r="A1551" s="322"/>
      <c r="B1551" s="25"/>
      <c r="C1551" s="23"/>
      <c r="D1551" s="23"/>
      <c r="E1551" s="24"/>
      <c r="F1551" s="176" t="s">
        <v>168</v>
      </c>
      <c r="G1551" s="190">
        <f>G691</f>
        <v>0</v>
      </c>
      <c r="H1551" s="242">
        <f>G1551*(1-VLOOKUP($F1551,SHT,2,FALSE))+H691*(1-VLOOKUP($F1551,SHT,2,FALSE))</f>
        <v>0</v>
      </c>
      <c r="I1551" s="179">
        <f t="shared" ref="I1551:V1551" si="708">I691*(1-VLOOKUP($F1551,SHT,2,FALSE))</f>
        <v>0</v>
      </c>
      <c r="J1551" s="179">
        <f t="shared" si="708"/>
        <v>0</v>
      </c>
      <c r="K1551" s="197">
        <f t="shared" si="708"/>
        <v>0</v>
      </c>
      <c r="L1551" s="181">
        <f t="shared" si="708"/>
        <v>0</v>
      </c>
      <c r="M1551" s="192">
        <f t="shared" si="708"/>
        <v>0</v>
      </c>
      <c r="N1551" s="182">
        <f t="shared" si="708"/>
        <v>0</v>
      </c>
      <c r="O1551" s="182">
        <f t="shared" si="708"/>
        <v>0</v>
      </c>
      <c r="P1551" s="182">
        <f t="shared" si="708"/>
        <v>0</v>
      </c>
      <c r="Q1551" s="182">
        <f t="shared" si="708"/>
        <v>0</v>
      </c>
      <c r="R1551" s="182">
        <f t="shared" si="708"/>
        <v>0</v>
      </c>
      <c r="S1551" s="182">
        <f t="shared" si="708"/>
        <v>0</v>
      </c>
      <c r="T1551" s="178">
        <f t="shared" si="708"/>
        <v>0</v>
      </c>
      <c r="U1551" s="182">
        <f t="shared" si="708"/>
        <v>0</v>
      </c>
      <c r="V1551" s="183">
        <f t="shared" si="708"/>
        <v>0</v>
      </c>
      <c r="W1551" s="46">
        <f>W691</f>
        <v>0</v>
      </c>
      <c r="Y1551"/>
      <c r="Z1551"/>
    </row>
    <row r="1552" spans="1:26" s="72" customFormat="1" x14ac:dyDescent="0.2">
      <c r="A1552" s="322"/>
      <c r="B1552" s="25"/>
      <c r="C1552" s="23"/>
      <c r="D1552" s="23"/>
      <c r="E1552" s="24" t="s">
        <v>174</v>
      </c>
      <c r="F1552" s="24"/>
      <c r="G1552" s="69">
        <f t="shared" ref="G1552:W1552" si="709">SUBTOTAL(9,G1553:G1554)</f>
        <v>0</v>
      </c>
      <c r="H1552" s="70">
        <f t="shared" si="709"/>
        <v>0</v>
      </c>
      <c r="I1552" s="66">
        <f t="shared" si="709"/>
        <v>0</v>
      </c>
      <c r="J1552" s="66">
        <f t="shared" si="709"/>
        <v>0</v>
      </c>
      <c r="K1552" s="67">
        <f t="shared" si="709"/>
        <v>0</v>
      </c>
      <c r="L1552" s="34">
        <f t="shared" si="709"/>
        <v>0</v>
      </c>
      <c r="M1552" s="34">
        <f t="shared" si="709"/>
        <v>0</v>
      </c>
      <c r="N1552" s="34">
        <f t="shared" si="709"/>
        <v>0</v>
      </c>
      <c r="O1552" s="34">
        <f t="shared" si="709"/>
        <v>0</v>
      </c>
      <c r="P1552" s="34">
        <f t="shared" si="709"/>
        <v>0</v>
      </c>
      <c r="Q1552" s="34">
        <f t="shared" si="709"/>
        <v>0</v>
      </c>
      <c r="R1552" s="34">
        <f t="shared" si="709"/>
        <v>0</v>
      </c>
      <c r="S1552" s="34">
        <f t="shared" si="709"/>
        <v>0</v>
      </c>
      <c r="T1552" s="34">
        <f t="shared" si="709"/>
        <v>0</v>
      </c>
      <c r="U1552" s="34">
        <f t="shared" si="709"/>
        <v>0</v>
      </c>
      <c r="V1552" s="37">
        <f t="shared" si="709"/>
        <v>0</v>
      </c>
      <c r="W1552" s="33">
        <f t="shared" si="709"/>
        <v>0</v>
      </c>
      <c r="Y1552"/>
      <c r="Z1552"/>
    </row>
    <row r="1553" spans="1:26" s="72" customFormat="1" outlineLevel="1" x14ac:dyDescent="0.2">
      <c r="A1553" s="322"/>
      <c r="B1553" s="25"/>
      <c r="C1553" s="23"/>
      <c r="D1553" s="23"/>
      <c r="E1553" s="24"/>
      <c r="F1553" s="176" t="s">
        <v>62</v>
      </c>
      <c r="G1553" s="190">
        <f>G693</f>
        <v>0</v>
      </c>
      <c r="H1553" s="242">
        <f>G1553*(1-VLOOKUP($F1553,SHT,2,FALSE))+H693*(1-VLOOKUP($F1553,SHT,2,FALSE))</f>
        <v>0</v>
      </c>
      <c r="I1553" s="179">
        <f t="shared" ref="I1553:V1553" si="710">I693*(1-VLOOKUP($F1553,SHT,2,FALSE))</f>
        <v>0</v>
      </c>
      <c r="J1553" s="179">
        <f t="shared" si="710"/>
        <v>0</v>
      </c>
      <c r="K1553" s="197">
        <f t="shared" si="710"/>
        <v>0</v>
      </c>
      <c r="L1553" s="181">
        <f t="shared" si="710"/>
        <v>0</v>
      </c>
      <c r="M1553" s="192">
        <f t="shared" si="710"/>
        <v>0</v>
      </c>
      <c r="N1553" s="182">
        <f t="shared" si="710"/>
        <v>0</v>
      </c>
      <c r="O1553" s="182">
        <f t="shared" si="710"/>
        <v>0</v>
      </c>
      <c r="P1553" s="182">
        <f t="shared" si="710"/>
        <v>0</v>
      </c>
      <c r="Q1553" s="182">
        <f t="shared" si="710"/>
        <v>0</v>
      </c>
      <c r="R1553" s="182">
        <f t="shared" si="710"/>
        <v>0</v>
      </c>
      <c r="S1553" s="182">
        <f t="shared" si="710"/>
        <v>0</v>
      </c>
      <c r="T1553" s="178">
        <f t="shared" si="710"/>
        <v>0</v>
      </c>
      <c r="U1553" s="182">
        <f t="shared" si="710"/>
        <v>0</v>
      </c>
      <c r="V1553" s="183">
        <f t="shared" si="710"/>
        <v>0</v>
      </c>
      <c r="W1553" s="46">
        <f>W693</f>
        <v>0</v>
      </c>
      <c r="Y1553"/>
      <c r="Z1553"/>
    </row>
    <row r="1554" spans="1:26" s="72" customFormat="1" outlineLevel="1" x14ac:dyDescent="0.2">
      <c r="A1554" s="322"/>
      <c r="B1554" s="25"/>
      <c r="C1554" s="23"/>
      <c r="D1554" s="23"/>
      <c r="E1554" s="24"/>
      <c r="F1554" s="176" t="s">
        <v>175</v>
      </c>
      <c r="G1554" s="190">
        <f>G694</f>
        <v>0</v>
      </c>
      <c r="H1554" s="242">
        <f>G1554*(1-VLOOKUP($F1554,SHT,2,FALSE))+H694*(1-VLOOKUP($F1554,SHT,2,FALSE))</f>
        <v>0</v>
      </c>
      <c r="I1554" s="179">
        <f t="shared" ref="I1554:V1554" si="711">I694*(1-VLOOKUP($F1554,SHT,2,FALSE))</f>
        <v>0</v>
      </c>
      <c r="J1554" s="179">
        <f t="shared" si="711"/>
        <v>0</v>
      </c>
      <c r="K1554" s="197">
        <f t="shared" si="711"/>
        <v>0</v>
      </c>
      <c r="L1554" s="181">
        <f t="shared" si="711"/>
        <v>0</v>
      </c>
      <c r="M1554" s="192">
        <f t="shared" si="711"/>
        <v>0</v>
      </c>
      <c r="N1554" s="182">
        <f t="shared" si="711"/>
        <v>0</v>
      </c>
      <c r="O1554" s="182">
        <f t="shared" si="711"/>
        <v>0</v>
      </c>
      <c r="P1554" s="182">
        <f t="shared" si="711"/>
        <v>0</v>
      </c>
      <c r="Q1554" s="182">
        <f t="shared" si="711"/>
        <v>0</v>
      </c>
      <c r="R1554" s="182">
        <f t="shared" si="711"/>
        <v>0</v>
      </c>
      <c r="S1554" s="182">
        <f t="shared" si="711"/>
        <v>0</v>
      </c>
      <c r="T1554" s="178">
        <f t="shared" si="711"/>
        <v>0</v>
      </c>
      <c r="U1554" s="182">
        <f t="shared" si="711"/>
        <v>0</v>
      </c>
      <c r="V1554" s="183">
        <f t="shared" si="711"/>
        <v>0</v>
      </c>
      <c r="W1554" s="46">
        <f>W694</f>
        <v>0</v>
      </c>
      <c r="Y1554"/>
      <c r="Z1554"/>
    </row>
    <row r="1555" spans="1:26" s="72" customFormat="1" x14ac:dyDescent="0.2">
      <c r="A1555" s="322"/>
      <c r="B1555" s="25"/>
      <c r="C1555" s="23"/>
      <c r="D1555" s="23"/>
      <c r="E1555" s="24" t="s">
        <v>169</v>
      </c>
      <c r="F1555" s="24"/>
      <c r="G1555" s="69">
        <f t="shared" ref="G1555:W1555" si="712">SUBTOTAL(9,G1556:G1558)</f>
        <v>0</v>
      </c>
      <c r="H1555" s="70">
        <f t="shared" si="712"/>
        <v>0</v>
      </c>
      <c r="I1555" s="66">
        <f t="shared" si="712"/>
        <v>0</v>
      </c>
      <c r="J1555" s="66">
        <f t="shared" si="712"/>
        <v>0</v>
      </c>
      <c r="K1555" s="67">
        <f t="shared" si="712"/>
        <v>0</v>
      </c>
      <c r="L1555" s="34">
        <f t="shared" si="712"/>
        <v>0</v>
      </c>
      <c r="M1555" s="34">
        <f t="shared" si="712"/>
        <v>0</v>
      </c>
      <c r="N1555" s="34">
        <f t="shared" si="712"/>
        <v>0</v>
      </c>
      <c r="O1555" s="34">
        <f t="shared" si="712"/>
        <v>0</v>
      </c>
      <c r="P1555" s="34">
        <f t="shared" si="712"/>
        <v>0</v>
      </c>
      <c r="Q1555" s="34">
        <f t="shared" si="712"/>
        <v>0</v>
      </c>
      <c r="R1555" s="34">
        <f t="shared" si="712"/>
        <v>0</v>
      </c>
      <c r="S1555" s="34">
        <f t="shared" si="712"/>
        <v>0</v>
      </c>
      <c r="T1555" s="34">
        <f t="shared" si="712"/>
        <v>0</v>
      </c>
      <c r="U1555" s="34">
        <f t="shared" si="712"/>
        <v>0</v>
      </c>
      <c r="V1555" s="34">
        <f t="shared" si="712"/>
        <v>0</v>
      </c>
      <c r="W1555" s="33">
        <f t="shared" si="712"/>
        <v>0</v>
      </c>
      <c r="Y1555"/>
      <c r="Z1555"/>
    </row>
    <row r="1556" spans="1:26" s="72" customFormat="1" outlineLevel="1" x14ac:dyDescent="0.2">
      <c r="A1556" s="322"/>
      <c r="B1556" s="25"/>
      <c r="C1556" s="23"/>
      <c r="D1556" s="23"/>
      <c r="E1556" s="24"/>
      <c r="F1556" s="176" t="s">
        <v>60</v>
      </c>
      <c r="G1556" s="190">
        <f>G696</f>
        <v>0</v>
      </c>
      <c r="H1556" s="242">
        <f>G1556*(1-VLOOKUP($F1556,SHT,2,FALSE))+H696*(1-VLOOKUP($F1556,SHT,2,FALSE))</f>
        <v>0</v>
      </c>
      <c r="I1556" s="179">
        <f t="shared" ref="I1556:V1556" si="713">I696*(1-VLOOKUP($F1556,SHT,2,FALSE))</f>
        <v>0</v>
      </c>
      <c r="J1556" s="179">
        <f t="shared" si="713"/>
        <v>0</v>
      </c>
      <c r="K1556" s="197">
        <f t="shared" si="713"/>
        <v>0</v>
      </c>
      <c r="L1556" s="181">
        <f t="shared" si="713"/>
        <v>0</v>
      </c>
      <c r="M1556" s="192">
        <f t="shared" si="713"/>
        <v>0</v>
      </c>
      <c r="N1556" s="182">
        <f t="shared" si="713"/>
        <v>0</v>
      </c>
      <c r="O1556" s="182">
        <f t="shared" si="713"/>
        <v>0</v>
      </c>
      <c r="P1556" s="182">
        <f t="shared" si="713"/>
        <v>0</v>
      </c>
      <c r="Q1556" s="182">
        <f t="shared" si="713"/>
        <v>0</v>
      </c>
      <c r="R1556" s="182">
        <f t="shared" si="713"/>
        <v>0</v>
      </c>
      <c r="S1556" s="182">
        <f t="shared" si="713"/>
        <v>0</v>
      </c>
      <c r="T1556" s="178">
        <f t="shared" si="713"/>
        <v>0</v>
      </c>
      <c r="U1556" s="182">
        <f t="shared" si="713"/>
        <v>0</v>
      </c>
      <c r="V1556" s="183">
        <f t="shared" si="713"/>
        <v>0</v>
      </c>
      <c r="W1556" s="46">
        <f>W696</f>
        <v>0</v>
      </c>
      <c r="Y1556"/>
      <c r="Z1556"/>
    </row>
    <row r="1557" spans="1:26" s="72" customFormat="1" outlineLevel="1" x14ac:dyDescent="0.2">
      <c r="A1557" s="322"/>
      <c r="B1557" s="25"/>
      <c r="C1557" s="23"/>
      <c r="D1557" s="23"/>
      <c r="E1557" s="24"/>
      <c r="F1557" s="176" t="s">
        <v>170</v>
      </c>
      <c r="G1557" s="190">
        <f>G697</f>
        <v>0</v>
      </c>
      <c r="H1557" s="242">
        <f>G1557*(1-VLOOKUP($F1557,SHT,2,FALSE))+H697*(1-VLOOKUP($F1557,SHT,2,FALSE))</f>
        <v>0</v>
      </c>
      <c r="I1557" s="179">
        <f t="shared" ref="I1557:V1557" si="714">I697*(1-VLOOKUP($F1557,SHT,2,FALSE))</f>
        <v>0</v>
      </c>
      <c r="J1557" s="179">
        <f t="shared" si="714"/>
        <v>0</v>
      </c>
      <c r="K1557" s="197">
        <f t="shared" si="714"/>
        <v>0</v>
      </c>
      <c r="L1557" s="181">
        <f t="shared" si="714"/>
        <v>0</v>
      </c>
      <c r="M1557" s="192">
        <f t="shared" si="714"/>
        <v>0</v>
      </c>
      <c r="N1557" s="182">
        <f t="shared" si="714"/>
        <v>0</v>
      </c>
      <c r="O1557" s="182">
        <f t="shared" si="714"/>
        <v>0</v>
      </c>
      <c r="P1557" s="182">
        <f t="shared" si="714"/>
        <v>0</v>
      </c>
      <c r="Q1557" s="182">
        <f t="shared" si="714"/>
        <v>0</v>
      </c>
      <c r="R1557" s="182">
        <f t="shared" si="714"/>
        <v>0</v>
      </c>
      <c r="S1557" s="182">
        <f t="shared" si="714"/>
        <v>0</v>
      </c>
      <c r="T1557" s="178">
        <f t="shared" si="714"/>
        <v>0</v>
      </c>
      <c r="U1557" s="182">
        <f t="shared" si="714"/>
        <v>0</v>
      </c>
      <c r="V1557" s="183">
        <f t="shared" si="714"/>
        <v>0</v>
      </c>
      <c r="W1557" s="46">
        <f>W697</f>
        <v>0</v>
      </c>
      <c r="Y1557"/>
      <c r="Z1557"/>
    </row>
    <row r="1558" spans="1:26" s="72" customFormat="1" outlineLevel="1" x14ac:dyDescent="0.2">
      <c r="A1558" s="322"/>
      <c r="B1558" s="25"/>
      <c r="C1558" s="23"/>
      <c r="D1558" s="23"/>
      <c r="E1558" s="24"/>
      <c r="F1558" s="176" t="s">
        <v>171</v>
      </c>
      <c r="G1558" s="190">
        <f>G698</f>
        <v>0</v>
      </c>
      <c r="H1558" s="242">
        <f>G1558*(1-VLOOKUP($F1558,SHT,2,FALSE))+H698*(1-VLOOKUP($F1558,SHT,2,FALSE))</f>
        <v>0</v>
      </c>
      <c r="I1558" s="179">
        <f t="shared" ref="I1558:V1558" si="715">I698*(1-VLOOKUP($F1558,SHT,2,FALSE))</f>
        <v>0</v>
      </c>
      <c r="J1558" s="179">
        <f t="shared" si="715"/>
        <v>0</v>
      </c>
      <c r="K1558" s="197">
        <f t="shared" si="715"/>
        <v>0</v>
      </c>
      <c r="L1558" s="181">
        <f t="shared" si="715"/>
        <v>0</v>
      </c>
      <c r="M1558" s="192">
        <f t="shared" si="715"/>
        <v>0</v>
      </c>
      <c r="N1558" s="182">
        <f t="shared" si="715"/>
        <v>0</v>
      </c>
      <c r="O1558" s="182">
        <f t="shared" si="715"/>
        <v>0</v>
      </c>
      <c r="P1558" s="182">
        <f t="shared" si="715"/>
        <v>0</v>
      </c>
      <c r="Q1558" s="182">
        <f t="shared" si="715"/>
        <v>0</v>
      </c>
      <c r="R1558" s="182">
        <f t="shared" si="715"/>
        <v>0</v>
      </c>
      <c r="S1558" s="182">
        <f t="shared" si="715"/>
        <v>0</v>
      </c>
      <c r="T1558" s="178">
        <f t="shared" si="715"/>
        <v>0</v>
      </c>
      <c r="U1558" s="182">
        <f t="shared" si="715"/>
        <v>0</v>
      </c>
      <c r="V1558" s="183">
        <f t="shared" si="715"/>
        <v>0</v>
      </c>
      <c r="W1558" s="46">
        <f>W698</f>
        <v>0</v>
      </c>
      <c r="Y1558"/>
      <c r="Z1558"/>
    </row>
    <row r="1559" spans="1:26" s="72" customFormat="1" x14ac:dyDescent="0.2">
      <c r="A1559" s="322"/>
      <c r="B1559" s="25"/>
      <c r="C1559" s="23"/>
      <c r="D1559" s="23"/>
      <c r="E1559" s="24" t="s">
        <v>334</v>
      </c>
      <c r="F1559" s="24"/>
      <c r="G1559" s="69">
        <f t="shared" ref="G1559:W1559" si="716">SUBTOTAL(9,G1560:G1561)</f>
        <v>0</v>
      </c>
      <c r="H1559" s="70">
        <f t="shared" si="716"/>
        <v>0</v>
      </c>
      <c r="I1559" s="66">
        <f t="shared" si="716"/>
        <v>0</v>
      </c>
      <c r="J1559" s="66">
        <f t="shared" si="716"/>
        <v>0</v>
      </c>
      <c r="K1559" s="67">
        <f t="shared" si="716"/>
        <v>0</v>
      </c>
      <c r="L1559" s="34">
        <f t="shared" si="716"/>
        <v>0</v>
      </c>
      <c r="M1559" s="34">
        <f t="shared" si="716"/>
        <v>0</v>
      </c>
      <c r="N1559" s="34">
        <f t="shared" si="716"/>
        <v>0</v>
      </c>
      <c r="O1559" s="34">
        <f t="shared" si="716"/>
        <v>0</v>
      </c>
      <c r="P1559" s="34">
        <f t="shared" si="716"/>
        <v>0</v>
      </c>
      <c r="Q1559" s="34">
        <f t="shared" si="716"/>
        <v>0</v>
      </c>
      <c r="R1559" s="34">
        <f t="shared" si="716"/>
        <v>0</v>
      </c>
      <c r="S1559" s="34">
        <f t="shared" si="716"/>
        <v>0</v>
      </c>
      <c r="T1559" s="34">
        <f t="shared" si="716"/>
        <v>0</v>
      </c>
      <c r="U1559" s="34">
        <f t="shared" si="716"/>
        <v>0</v>
      </c>
      <c r="V1559" s="37">
        <f t="shared" si="716"/>
        <v>0</v>
      </c>
      <c r="W1559" s="33">
        <f t="shared" si="716"/>
        <v>0</v>
      </c>
      <c r="Y1559"/>
      <c r="Z1559"/>
    </row>
    <row r="1560" spans="1:26" s="72" customFormat="1" outlineLevel="1" x14ac:dyDescent="0.2">
      <c r="A1560" s="322"/>
      <c r="B1560" s="25"/>
      <c r="C1560" s="23"/>
      <c r="D1560" s="23"/>
      <c r="E1560" s="24"/>
      <c r="F1560" s="176" t="s">
        <v>335</v>
      </c>
      <c r="G1560" s="190">
        <f>G700</f>
        <v>0</v>
      </c>
      <c r="H1560" s="242">
        <f>G1560*(1-VLOOKUP($F1560,SHT,2,FALSE))+H700*(1-VLOOKUP($F1560,SHT,2,FALSE))</f>
        <v>0</v>
      </c>
      <c r="I1560" s="179">
        <f t="shared" ref="I1560:V1560" si="717">I700*(1-VLOOKUP($F1560,SHT,2,FALSE))</f>
        <v>0</v>
      </c>
      <c r="J1560" s="179">
        <f t="shared" si="717"/>
        <v>0</v>
      </c>
      <c r="K1560" s="197">
        <f t="shared" si="717"/>
        <v>0</v>
      </c>
      <c r="L1560" s="181">
        <f t="shared" si="717"/>
        <v>0</v>
      </c>
      <c r="M1560" s="192">
        <f t="shared" si="717"/>
        <v>0</v>
      </c>
      <c r="N1560" s="182">
        <f t="shared" si="717"/>
        <v>0</v>
      </c>
      <c r="O1560" s="182">
        <f t="shared" si="717"/>
        <v>0</v>
      </c>
      <c r="P1560" s="182">
        <f t="shared" si="717"/>
        <v>0</v>
      </c>
      <c r="Q1560" s="182">
        <f t="shared" si="717"/>
        <v>0</v>
      </c>
      <c r="R1560" s="182">
        <f t="shared" si="717"/>
        <v>0</v>
      </c>
      <c r="S1560" s="182">
        <f t="shared" si="717"/>
        <v>0</v>
      </c>
      <c r="T1560" s="178">
        <f t="shared" si="717"/>
        <v>0</v>
      </c>
      <c r="U1560" s="182">
        <f t="shared" si="717"/>
        <v>0</v>
      </c>
      <c r="V1560" s="183">
        <f t="shared" si="717"/>
        <v>0</v>
      </c>
      <c r="W1560" s="46">
        <f>W700</f>
        <v>0</v>
      </c>
      <c r="Y1560"/>
      <c r="Z1560"/>
    </row>
    <row r="1561" spans="1:26" s="72" customFormat="1" outlineLevel="1" x14ac:dyDescent="0.2">
      <c r="A1561" s="322"/>
      <c r="B1561" s="25"/>
      <c r="C1561" s="23"/>
      <c r="D1561" s="23"/>
      <c r="E1561" s="24"/>
      <c r="F1561" s="176" t="s">
        <v>336</v>
      </c>
      <c r="G1561" s="190">
        <f>G701</f>
        <v>0</v>
      </c>
      <c r="H1561" s="242">
        <f>G1561*(1-VLOOKUP($F1561,SHT,2,FALSE))+H701*(1-VLOOKUP($F1561,SHT,2,FALSE))</f>
        <v>0</v>
      </c>
      <c r="I1561" s="179">
        <f t="shared" ref="I1561:V1561" si="718">I701*(1-VLOOKUP($F1561,SHT,2,FALSE))</f>
        <v>0</v>
      </c>
      <c r="J1561" s="179">
        <f t="shared" si="718"/>
        <v>0</v>
      </c>
      <c r="K1561" s="197">
        <f t="shared" si="718"/>
        <v>0</v>
      </c>
      <c r="L1561" s="181">
        <f t="shared" si="718"/>
        <v>0</v>
      </c>
      <c r="M1561" s="192">
        <f t="shared" si="718"/>
        <v>0</v>
      </c>
      <c r="N1561" s="182">
        <f t="shared" si="718"/>
        <v>0</v>
      </c>
      <c r="O1561" s="182">
        <f t="shared" si="718"/>
        <v>0</v>
      </c>
      <c r="P1561" s="182">
        <f t="shared" si="718"/>
        <v>0</v>
      </c>
      <c r="Q1561" s="182">
        <f t="shared" si="718"/>
        <v>0</v>
      </c>
      <c r="R1561" s="182">
        <f t="shared" si="718"/>
        <v>0</v>
      </c>
      <c r="S1561" s="182">
        <f t="shared" si="718"/>
        <v>0</v>
      </c>
      <c r="T1561" s="178">
        <f t="shared" si="718"/>
        <v>0</v>
      </c>
      <c r="U1561" s="182">
        <f t="shared" si="718"/>
        <v>0</v>
      </c>
      <c r="V1561" s="183">
        <f t="shared" si="718"/>
        <v>0</v>
      </c>
      <c r="W1561" s="46">
        <f>W701</f>
        <v>0</v>
      </c>
      <c r="Y1561"/>
      <c r="Z1561"/>
    </row>
    <row r="1562" spans="1:26" s="72" customFormat="1" x14ac:dyDescent="0.2">
      <c r="A1562" s="322"/>
      <c r="B1562" s="25"/>
      <c r="C1562" s="23"/>
      <c r="D1562" s="23"/>
      <c r="E1562" s="24" t="s">
        <v>337</v>
      </c>
      <c r="F1562" s="24"/>
      <c r="G1562" s="69">
        <f t="shared" ref="G1562:W1562" si="719">SUBTOTAL(9,G1563:G1565)</f>
        <v>0</v>
      </c>
      <c r="H1562" s="70">
        <f t="shared" si="719"/>
        <v>0</v>
      </c>
      <c r="I1562" s="66">
        <f t="shared" si="719"/>
        <v>0</v>
      </c>
      <c r="J1562" s="66">
        <f t="shared" si="719"/>
        <v>0</v>
      </c>
      <c r="K1562" s="67">
        <f t="shared" si="719"/>
        <v>0</v>
      </c>
      <c r="L1562" s="34">
        <f t="shared" si="719"/>
        <v>0</v>
      </c>
      <c r="M1562" s="34">
        <f t="shared" si="719"/>
        <v>0</v>
      </c>
      <c r="N1562" s="34">
        <f t="shared" si="719"/>
        <v>0</v>
      </c>
      <c r="O1562" s="34">
        <f t="shared" si="719"/>
        <v>0</v>
      </c>
      <c r="P1562" s="34">
        <f t="shared" si="719"/>
        <v>0</v>
      </c>
      <c r="Q1562" s="34">
        <f t="shared" si="719"/>
        <v>0</v>
      </c>
      <c r="R1562" s="34">
        <f t="shared" si="719"/>
        <v>0</v>
      </c>
      <c r="S1562" s="34">
        <f t="shared" si="719"/>
        <v>0</v>
      </c>
      <c r="T1562" s="34">
        <f t="shared" si="719"/>
        <v>0</v>
      </c>
      <c r="U1562" s="34">
        <f t="shared" si="719"/>
        <v>0</v>
      </c>
      <c r="V1562" s="34">
        <f t="shared" si="719"/>
        <v>0</v>
      </c>
      <c r="W1562" s="33">
        <f t="shared" si="719"/>
        <v>0</v>
      </c>
      <c r="Y1562"/>
      <c r="Z1562"/>
    </row>
    <row r="1563" spans="1:26" s="72" customFormat="1" outlineLevel="1" x14ac:dyDescent="0.2">
      <c r="A1563" s="322"/>
      <c r="B1563" s="25"/>
      <c r="C1563" s="23"/>
      <c r="D1563" s="23"/>
      <c r="E1563" s="24"/>
      <c r="F1563" s="176" t="s">
        <v>338</v>
      </c>
      <c r="G1563" s="190">
        <f>G703</f>
        <v>0</v>
      </c>
      <c r="H1563" s="242">
        <f>G1563*(1-VLOOKUP($F1563,SHT,2,FALSE))+H703*(1-VLOOKUP($F1563,SHT,2,FALSE))</f>
        <v>0</v>
      </c>
      <c r="I1563" s="179">
        <f t="shared" ref="I1563:V1563" si="720">I703*(1-VLOOKUP($F1563,SHT,2,FALSE))</f>
        <v>0</v>
      </c>
      <c r="J1563" s="179">
        <f t="shared" si="720"/>
        <v>0</v>
      </c>
      <c r="K1563" s="197">
        <f t="shared" si="720"/>
        <v>0</v>
      </c>
      <c r="L1563" s="181">
        <f t="shared" si="720"/>
        <v>0</v>
      </c>
      <c r="M1563" s="192">
        <f t="shared" si="720"/>
        <v>0</v>
      </c>
      <c r="N1563" s="182">
        <f t="shared" si="720"/>
        <v>0</v>
      </c>
      <c r="O1563" s="182">
        <f t="shared" si="720"/>
        <v>0</v>
      </c>
      <c r="P1563" s="182">
        <f t="shared" si="720"/>
        <v>0</v>
      </c>
      <c r="Q1563" s="182">
        <f t="shared" si="720"/>
        <v>0</v>
      </c>
      <c r="R1563" s="182">
        <f t="shared" si="720"/>
        <v>0</v>
      </c>
      <c r="S1563" s="182">
        <f t="shared" si="720"/>
        <v>0</v>
      </c>
      <c r="T1563" s="178">
        <f t="shared" si="720"/>
        <v>0</v>
      </c>
      <c r="U1563" s="182">
        <f t="shared" si="720"/>
        <v>0</v>
      </c>
      <c r="V1563" s="183">
        <f t="shared" si="720"/>
        <v>0</v>
      </c>
      <c r="W1563" s="46">
        <f>W703</f>
        <v>0</v>
      </c>
      <c r="Y1563"/>
      <c r="Z1563"/>
    </row>
    <row r="1564" spans="1:26" s="72" customFormat="1" outlineLevel="1" x14ac:dyDescent="0.2">
      <c r="A1564" s="322"/>
      <c r="B1564" s="25"/>
      <c r="C1564" s="23"/>
      <c r="D1564" s="23"/>
      <c r="E1564" s="24"/>
      <c r="F1564" s="176" t="s">
        <v>339</v>
      </c>
      <c r="G1564" s="190">
        <f>G704</f>
        <v>0</v>
      </c>
      <c r="H1564" s="242">
        <f>G1564*(1-VLOOKUP($F1564,SHT,2,FALSE))+H704*(1-VLOOKUP($F1564,SHT,2,FALSE))</f>
        <v>0</v>
      </c>
      <c r="I1564" s="179">
        <f t="shared" ref="I1564:V1564" si="721">I704*(1-VLOOKUP($F1564,SHT,2,FALSE))</f>
        <v>0</v>
      </c>
      <c r="J1564" s="179">
        <f t="shared" si="721"/>
        <v>0</v>
      </c>
      <c r="K1564" s="197">
        <f t="shared" si="721"/>
        <v>0</v>
      </c>
      <c r="L1564" s="181">
        <f t="shared" si="721"/>
        <v>0</v>
      </c>
      <c r="M1564" s="192">
        <f t="shared" si="721"/>
        <v>0</v>
      </c>
      <c r="N1564" s="182">
        <f t="shared" si="721"/>
        <v>0</v>
      </c>
      <c r="O1564" s="182">
        <f t="shared" si="721"/>
        <v>0</v>
      </c>
      <c r="P1564" s="182">
        <f t="shared" si="721"/>
        <v>0</v>
      </c>
      <c r="Q1564" s="182">
        <f t="shared" si="721"/>
        <v>0</v>
      </c>
      <c r="R1564" s="182">
        <f t="shared" si="721"/>
        <v>0</v>
      </c>
      <c r="S1564" s="182">
        <f t="shared" si="721"/>
        <v>0</v>
      </c>
      <c r="T1564" s="178">
        <f t="shared" si="721"/>
        <v>0</v>
      </c>
      <c r="U1564" s="182">
        <f t="shared" si="721"/>
        <v>0</v>
      </c>
      <c r="V1564" s="183">
        <f t="shared" si="721"/>
        <v>0</v>
      </c>
      <c r="W1564" s="46">
        <f>W704</f>
        <v>0</v>
      </c>
      <c r="Y1564"/>
      <c r="Z1564"/>
    </row>
    <row r="1565" spans="1:26" s="72" customFormat="1" outlineLevel="1" x14ac:dyDescent="0.2">
      <c r="A1565" s="322"/>
      <c r="B1565" s="25"/>
      <c r="C1565" s="23"/>
      <c r="D1565" s="23"/>
      <c r="E1565" s="24"/>
      <c r="F1565" s="176" t="s">
        <v>340</v>
      </c>
      <c r="G1565" s="190">
        <f>G705</f>
        <v>0</v>
      </c>
      <c r="H1565" s="242">
        <f>G1565*(1-VLOOKUP($F1565,SHT,2,FALSE))+H705*(1-VLOOKUP($F1565,SHT,2,FALSE))</f>
        <v>0</v>
      </c>
      <c r="I1565" s="179">
        <f t="shared" ref="I1565:V1565" si="722">I705*(1-VLOOKUP($F1565,SHT,2,FALSE))</f>
        <v>0</v>
      </c>
      <c r="J1565" s="179">
        <f t="shared" si="722"/>
        <v>0</v>
      </c>
      <c r="K1565" s="197">
        <f t="shared" si="722"/>
        <v>0</v>
      </c>
      <c r="L1565" s="181">
        <f t="shared" si="722"/>
        <v>0</v>
      </c>
      <c r="M1565" s="192">
        <f t="shared" si="722"/>
        <v>0</v>
      </c>
      <c r="N1565" s="182">
        <f t="shared" si="722"/>
        <v>0</v>
      </c>
      <c r="O1565" s="182">
        <f t="shared" si="722"/>
        <v>0</v>
      </c>
      <c r="P1565" s="182">
        <f t="shared" si="722"/>
        <v>0</v>
      </c>
      <c r="Q1565" s="182">
        <f t="shared" si="722"/>
        <v>0</v>
      </c>
      <c r="R1565" s="182">
        <f t="shared" si="722"/>
        <v>0</v>
      </c>
      <c r="S1565" s="182">
        <f t="shared" si="722"/>
        <v>0</v>
      </c>
      <c r="T1565" s="178">
        <f t="shared" si="722"/>
        <v>0</v>
      </c>
      <c r="U1565" s="182">
        <f t="shared" si="722"/>
        <v>0</v>
      </c>
      <c r="V1565" s="183">
        <f t="shared" si="722"/>
        <v>0</v>
      </c>
      <c r="W1565" s="46">
        <f>W705</f>
        <v>0</v>
      </c>
      <c r="Y1565"/>
      <c r="Z1565"/>
    </row>
    <row r="1566" spans="1:26" s="72" customFormat="1" x14ac:dyDescent="0.2">
      <c r="A1566" s="322"/>
      <c r="B1566" s="25"/>
      <c r="C1566" s="23"/>
      <c r="D1566" s="23" t="s">
        <v>183</v>
      </c>
      <c r="E1566" s="24"/>
      <c r="F1566" s="24"/>
      <c r="G1566" s="69"/>
      <c r="H1566" s="70"/>
      <c r="I1566" s="66"/>
      <c r="J1566" s="66"/>
      <c r="K1566" s="67"/>
      <c r="L1566" s="51"/>
      <c r="M1566" s="34"/>
      <c r="N1566" s="34"/>
      <c r="O1566" s="34"/>
      <c r="P1566" s="34"/>
      <c r="Q1566" s="34"/>
      <c r="R1566" s="34"/>
      <c r="S1566" s="34"/>
      <c r="T1566" s="34"/>
      <c r="U1566" s="34"/>
      <c r="V1566" s="37"/>
      <c r="W1566" s="33"/>
      <c r="Y1566"/>
      <c r="Z1566"/>
    </row>
    <row r="1567" spans="1:26" s="72" customFormat="1" x14ac:dyDescent="0.2">
      <c r="A1567" s="322"/>
      <c r="B1567" s="25"/>
      <c r="C1567" s="23"/>
      <c r="D1567" s="23"/>
      <c r="E1567" s="24" t="s">
        <v>184</v>
      </c>
      <c r="F1567" s="24"/>
      <c r="G1567" s="69">
        <f t="shared" ref="G1567:W1567" si="723">SUBTOTAL(9,G1568:G1569)</f>
        <v>0</v>
      </c>
      <c r="H1567" s="70">
        <f t="shared" si="723"/>
        <v>0</v>
      </c>
      <c r="I1567" s="66">
        <f t="shared" si="723"/>
        <v>0</v>
      </c>
      <c r="J1567" s="66">
        <f t="shared" si="723"/>
        <v>0</v>
      </c>
      <c r="K1567" s="67">
        <f t="shared" si="723"/>
        <v>0</v>
      </c>
      <c r="L1567" s="34">
        <f t="shared" si="723"/>
        <v>0</v>
      </c>
      <c r="M1567" s="34">
        <f t="shared" si="723"/>
        <v>0</v>
      </c>
      <c r="N1567" s="34">
        <f t="shared" si="723"/>
        <v>0</v>
      </c>
      <c r="O1567" s="34">
        <f t="shared" si="723"/>
        <v>0</v>
      </c>
      <c r="P1567" s="34">
        <f t="shared" si="723"/>
        <v>0</v>
      </c>
      <c r="Q1567" s="34">
        <f t="shared" si="723"/>
        <v>0</v>
      </c>
      <c r="R1567" s="34">
        <f t="shared" si="723"/>
        <v>0</v>
      </c>
      <c r="S1567" s="34">
        <f t="shared" si="723"/>
        <v>0</v>
      </c>
      <c r="T1567" s="34">
        <f t="shared" si="723"/>
        <v>0</v>
      </c>
      <c r="U1567" s="34">
        <f t="shared" si="723"/>
        <v>0</v>
      </c>
      <c r="V1567" s="37">
        <f t="shared" si="723"/>
        <v>0</v>
      </c>
      <c r="W1567" s="33">
        <f t="shared" si="723"/>
        <v>0</v>
      </c>
      <c r="Y1567"/>
      <c r="Z1567"/>
    </row>
    <row r="1568" spans="1:26" s="72" customFormat="1" outlineLevel="1" x14ac:dyDescent="0.2">
      <c r="A1568" s="322"/>
      <c r="B1568" s="25"/>
      <c r="C1568" s="23"/>
      <c r="D1568" s="23"/>
      <c r="E1568" s="24"/>
      <c r="F1568" s="176" t="s">
        <v>176</v>
      </c>
      <c r="G1568" s="190">
        <f>G708</f>
        <v>0</v>
      </c>
      <c r="H1568" s="242">
        <f>G1568*(1-VLOOKUP($F1568,SHT,2,FALSE))+H708*(1-VLOOKUP($F1568,SHT,2,FALSE))</f>
        <v>0</v>
      </c>
      <c r="I1568" s="179">
        <f t="shared" ref="I1568:V1568" si="724">I708*(1-VLOOKUP($F1568,SHT,2,FALSE))</f>
        <v>0</v>
      </c>
      <c r="J1568" s="179">
        <f t="shared" si="724"/>
        <v>0</v>
      </c>
      <c r="K1568" s="197">
        <f t="shared" si="724"/>
        <v>0</v>
      </c>
      <c r="L1568" s="181">
        <f t="shared" si="724"/>
        <v>0</v>
      </c>
      <c r="M1568" s="192">
        <f t="shared" si="724"/>
        <v>0</v>
      </c>
      <c r="N1568" s="182">
        <f t="shared" si="724"/>
        <v>0</v>
      </c>
      <c r="O1568" s="182">
        <f t="shared" si="724"/>
        <v>0</v>
      </c>
      <c r="P1568" s="182">
        <f t="shared" si="724"/>
        <v>0</v>
      </c>
      <c r="Q1568" s="182">
        <f t="shared" si="724"/>
        <v>0</v>
      </c>
      <c r="R1568" s="182">
        <f t="shared" si="724"/>
        <v>0</v>
      </c>
      <c r="S1568" s="182">
        <f t="shared" si="724"/>
        <v>0</v>
      </c>
      <c r="T1568" s="178">
        <f t="shared" si="724"/>
        <v>0</v>
      </c>
      <c r="U1568" s="182">
        <f t="shared" si="724"/>
        <v>0</v>
      </c>
      <c r="V1568" s="183">
        <f t="shared" si="724"/>
        <v>0</v>
      </c>
      <c r="W1568" s="46">
        <f>W708</f>
        <v>0</v>
      </c>
      <c r="Y1568"/>
      <c r="Z1568"/>
    </row>
    <row r="1569" spans="1:26" s="72" customFormat="1" outlineLevel="1" x14ac:dyDescent="0.2">
      <c r="A1569" s="322"/>
      <c r="B1569" s="25"/>
      <c r="C1569" s="23"/>
      <c r="D1569" s="23"/>
      <c r="E1569" s="24"/>
      <c r="F1569" s="176" t="s">
        <v>180</v>
      </c>
      <c r="G1569" s="190">
        <f>G709</f>
        <v>0</v>
      </c>
      <c r="H1569" s="242">
        <f>G1569*(1-VLOOKUP($F1569,SHT,2,FALSE))+H709*(1-VLOOKUP($F1569,SHT,2,FALSE))</f>
        <v>0</v>
      </c>
      <c r="I1569" s="179">
        <f t="shared" ref="I1569:V1569" si="725">I709*(1-VLOOKUP($F1569,SHT,2,FALSE))</f>
        <v>0</v>
      </c>
      <c r="J1569" s="179">
        <f t="shared" si="725"/>
        <v>0</v>
      </c>
      <c r="K1569" s="197">
        <f t="shared" si="725"/>
        <v>0</v>
      </c>
      <c r="L1569" s="181">
        <f t="shared" si="725"/>
        <v>0</v>
      </c>
      <c r="M1569" s="192">
        <f t="shared" si="725"/>
        <v>0</v>
      </c>
      <c r="N1569" s="182">
        <f t="shared" si="725"/>
        <v>0</v>
      </c>
      <c r="O1569" s="182">
        <f t="shared" si="725"/>
        <v>0</v>
      </c>
      <c r="P1569" s="182">
        <f t="shared" si="725"/>
        <v>0</v>
      </c>
      <c r="Q1569" s="182">
        <f t="shared" si="725"/>
        <v>0</v>
      </c>
      <c r="R1569" s="182">
        <f t="shared" si="725"/>
        <v>0</v>
      </c>
      <c r="S1569" s="182">
        <f t="shared" si="725"/>
        <v>0</v>
      </c>
      <c r="T1569" s="178">
        <f t="shared" si="725"/>
        <v>0</v>
      </c>
      <c r="U1569" s="182">
        <f t="shared" si="725"/>
        <v>0</v>
      </c>
      <c r="V1569" s="183">
        <f t="shared" si="725"/>
        <v>0</v>
      </c>
      <c r="W1569" s="46">
        <f>W709</f>
        <v>0</v>
      </c>
      <c r="Y1569"/>
      <c r="Z1569"/>
    </row>
    <row r="1570" spans="1:26" s="72" customFormat="1" x14ac:dyDescent="0.2">
      <c r="A1570" s="322"/>
      <c r="B1570" s="25"/>
      <c r="C1570" s="23"/>
      <c r="D1570" s="23"/>
      <c r="E1570" s="24" t="s">
        <v>185</v>
      </c>
      <c r="F1570" s="24"/>
      <c r="G1570" s="69">
        <f t="shared" ref="G1570:W1570" si="726">SUBTOTAL(9,G1571:G1572)</f>
        <v>0</v>
      </c>
      <c r="H1570" s="70">
        <f t="shared" si="726"/>
        <v>0</v>
      </c>
      <c r="I1570" s="66">
        <f t="shared" si="726"/>
        <v>0</v>
      </c>
      <c r="J1570" s="66">
        <f t="shared" si="726"/>
        <v>0</v>
      </c>
      <c r="K1570" s="67">
        <f t="shared" si="726"/>
        <v>0</v>
      </c>
      <c r="L1570" s="34">
        <f t="shared" si="726"/>
        <v>0</v>
      </c>
      <c r="M1570" s="34">
        <f t="shared" si="726"/>
        <v>0</v>
      </c>
      <c r="N1570" s="34">
        <f t="shared" si="726"/>
        <v>0</v>
      </c>
      <c r="O1570" s="34">
        <f t="shared" si="726"/>
        <v>0</v>
      </c>
      <c r="P1570" s="34">
        <f t="shared" si="726"/>
        <v>0</v>
      </c>
      <c r="Q1570" s="34">
        <f t="shared" si="726"/>
        <v>0</v>
      </c>
      <c r="R1570" s="34">
        <f t="shared" si="726"/>
        <v>0</v>
      </c>
      <c r="S1570" s="34">
        <f t="shared" si="726"/>
        <v>0</v>
      </c>
      <c r="T1570" s="34">
        <f t="shared" si="726"/>
        <v>0</v>
      </c>
      <c r="U1570" s="34">
        <f t="shared" si="726"/>
        <v>0</v>
      </c>
      <c r="V1570" s="37">
        <f t="shared" si="726"/>
        <v>0</v>
      </c>
      <c r="W1570" s="33">
        <f t="shared" si="726"/>
        <v>0</v>
      </c>
      <c r="Y1570"/>
      <c r="Z1570"/>
    </row>
    <row r="1571" spans="1:26" s="72" customFormat="1" outlineLevel="1" x14ac:dyDescent="0.2">
      <c r="A1571" s="322"/>
      <c r="B1571" s="25"/>
      <c r="C1571" s="23"/>
      <c r="D1571" s="23"/>
      <c r="E1571" s="24"/>
      <c r="F1571" s="176" t="s">
        <v>177</v>
      </c>
      <c r="G1571" s="190">
        <f>G711</f>
        <v>0</v>
      </c>
      <c r="H1571" s="242">
        <f>G1571*(1-VLOOKUP($F1571,SHT,2,FALSE))+H711*(1-VLOOKUP($F1571,SHT,2,FALSE))</f>
        <v>0</v>
      </c>
      <c r="I1571" s="179">
        <f t="shared" ref="I1571:V1571" si="727">I711*(1-VLOOKUP($F1571,SHT,2,FALSE))</f>
        <v>0</v>
      </c>
      <c r="J1571" s="179">
        <f t="shared" si="727"/>
        <v>0</v>
      </c>
      <c r="K1571" s="197">
        <f t="shared" si="727"/>
        <v>0</v>
      </c>
      <c r="L1571" s="181">
        <f t="shared" si="727"/>
        <v>0</v>
      </c>
      <c r="M1571" s="192">
        <f t="shared" si="727"/>
        <v>0</v>
      </c>
      <c r="N1571" s="182">
        <f t="shared" si="727"/>
        <v>0</v>
      </c>
      <c r="O1571" s="182">
        <f t="shared" si="727"/>
        <v>0</v>
      </c>
      <c r="P1571" s="182">
        <f t="shared" si="727"/>
        <v>0</v>
      </c>
      <c r="Q1571" s="182">
        <f t="shared" si="727"/>
        <v>0</v>
      </c>
      <c r="R1571" s="182">
        <f t="shared" si="727"/>
        <v>0</v>
      </c>
      <c r="S1571" s="182">
        <f t="shared" si="727"/>
        <v>0</v>
      </c>
      <c r="T1571" s="178">
        <f t="shared" si="727"/>
        <v>0</v>
      </c>
      <c r="U1571" s="182">
        <f t="shared" si="727"/>
        <v>0</v>
      </c>
      <c r="V1571" s="183">
        <f t="shared" si="727"/>
        <v>0</v>
      </c>
      <c r="W1571" s="46">
        <f>W711</f>
        <v>0</v>
      </c>
      <c r="Y1571"/>
      <c r="Z1571"/>
    </row>
    <row r="1572" spans="1:26" s="72" customFormat="1" outlineLevel="1" x14ac:dyDescent="0.2">
      <c r="A1572" s="322"/>
      <c r="B1572" s="25"/>
      <c r="C1572" s="23"/>
      <c r="D1572" s="23"/>
      <c r="E1572" s="24"/>
      <c r="F1572" s="176" t="s">
        <v>182</v>
      </c>
      <c r="G1572" s="190">
        <f>G712</f>
        <v>0</v>
      </c>
      <c r="H1572" s="242">
        <f>G1572*(1-VLOOKUP($F1572,SHT,2,FALSE))+H712*(1-VLOOKUP($F1572,SHT,2,FALSE))</f>
        <v>0</v>
      </c>
      <c r="I1572" s="179">
        <f t="shared" ref="I1572:V1572" si="728">I712*(1-VLOOKUP($F1572,SHT,2,FALSE))</f>
        <v>0</v>
      </c>
      <c r="J1572" s="179">
        <f t="shared" si="728"/>
        <v>0</v>
      </c>
      <c r="K1572" s="197">
        <f t="shared" si="728"/>
        <v>0</v>
      </c>
      <c r="L1572" s="181">
        <f t="shared" si="728"/>
        <v>0</v>
      </c>
      <c r="M1572" s="192">
        <f t="shared" si="728"/>
        <v>0</v>
      </c>
      <c r="N1572" s="182">
        <f t="shared" si="728"/>
        <v>0</v>
      </c>
      <c r="O1572" s="182">
        <f t="shared" si="728"/>
        <v>0</v>
      </c>
      <c r="P1572" s="182">
        <f t="shared" si="728"/>
        <v>0</v>
      </c>
      <c r="Q1572" s="182">
        <f t="shared" si="728"/>
        <v>0</v>
      </c>
      <c r="R1572" s="182">
        <f t="shared" si="728"/>
        <v>0</v>
      </c>
      <c r="S1572" s="182">
        <f t="shared" si="728"/>
        <v>0</v>
      </c>
      <c r="T1572" s="178">
        <f t="shared" si="728"/>
        <v>0</v>
      </c>
      <c r="U1572" s="182">
        <f t="shared" si="728"/>
        <v>0</v>
      </c>
      <c r="V1572" s="183">
        <f t="shared" si="728"/>
        <v>0</v>
      </c>
      <c r="W1572" s="46">
        <f>W712</f>
        <v>0</v>
      </c>
      <c r="Y1572"/>
      <c r="Z1572"/>
    </row>
    <row r="1573" spans="1:26" s="72" customFormat="1" x14ac:dyDescent="0.2">
      <c r="A1573" s="322"/>
      <c r="B1573" s="25"/>
      <c r="C1573" s="23"/>
      <c r="D1573" s="23"/>
      <c r="E1573" s="24" t="s">
        <v>186</v>
      </c>
      <c r="F1573" s="24"/>
      <c r="G1573" s="69">
        <f t="shared" ref="G1573:W1573" si="729">SUBTOTAL(9,G1574:G1575)</f>
        <v>0</v>
      </c>
      <c r="H1573" s="70">
        <f t="shared" si="729"/>
        <v>0</v>
      </c>
      <c r="I1573" s="66">
        <f t="shared" si="729"/>
        <v>0</v>
      </c>
      <c r="J1573" s="66">
        <f t="shared" si="729"/>
        <v>0</v>
      </c>
      <c r="K1573" s="67">
        <f t="shared" si="729"/>
        <v>0</v>
      </c>
      <c r="L1573" s="34">
        <f t="shared" si="729"/>
        <v>0</v>
      </c>
      <c r="M1573" s="34">
        <f t="shared" si="729"/>
        <v>0</v>
      </c>
      <c r="N1573" s="34">
        <f t="shared" si="729"/>
        <v>0</v>
      </c>
      <c r="O1573" s="34">
        <f t="shared" si="729"/>
        <v>0</v>
      </c>
      <c r="P1573" s="34">
        <f t="shared" si="729"/>
        <v>0</v>
      </c>
      <c r="Q1573" s="34">
        <f t="shared" si="729"/>
        <v>0</v>
      </c>
      <c r="R1573" s="34">
        <f t="shared" si="729"/>
        <v>0</v>
      </c>
      <c r="S1573" s="34">
        <f t="shared" si="729"/>
        <v>0</v>
      </c>
      <c r="T1573" s="34">
        <f t="shared" si="729"/>
        <v>0</v>
      </c>
      <c r="U1573" s="34">
        <f t="shared" si="729"/>
        <v>0</v>
      </c>
      <c r="V1573" s="37">
        <f t="shared" si="729"/>
        <v>0</v>
      </c>
      <c r="W1573" s="33">
        <f t="shared" si="729"/>
        <v>0</v>
      </c>
      <c r="Y1573"/>
      <c r="Z1573"/>
    </row>
    <row r="1574" spans="1:26" s="72" customFormat="1" outlineLevel="1" x14ac:dyDescent="0.2">
      <c r="A1574" s="322"/>
      <c r="B1574" s="25"/>
      <c r="C1574" s="23"/>
      <c r="D1574" s="23"/>
      <c r="E1574" s="24"/>
      <c r="F1574" s="176" t="s">
        <v>178</v>
      </c>
      <c r="G1574" s="190">
        <f>G714</f>
        <v>0</v>
      </c>
      <c r="H1574" s="242">
        <f>G1574*(1-VLOOKUP($F1574,SHT,2,FALSE))+H714*(1-VLOOKUP($F1574,SHT,2,FALSE))</f>
        <v>0</v>
      </c>
      <c r="I1574" s="179">
        <f t="shared" ref="I1574:V1574" si="730">I714*(1-VLOOKUP($F1574,SHT,2,FALSE))</f>
        <v>0</v>
      </c>
      <c r="J1574" s="179">
        <f t="shared" si="730"/>
        <v>0</v>
      </c>
      <c r="K1574" s="197">
        <f t="shared" si="730"/>
        <v>0</v>
      </c>
      <c r="L1574" s="181">
        <f t="shared" si="730"/>
        <v>0</v>
      </c>
      <c r="M1574" s="192">
        <f t="shared" si="730"/>
        <v>0</v>
      </c>
      <c r="N1574" s="182">
        <f t="shared" si="730"/>
        <v>0</v>
      </c>
      <c r="O1574" s="182">
        <f t="shared" si="730"/>
        <v>0</v>
      </c>
      <c r="P1574" s="182">
        <f t="shared" si="730"/>
        <v>0</v>
      </c>
      <c r="Q1574" s="182">
        <f t="shared" si="730"/>
        <v>0</v>
      </c>
      <c r="R1574" s="182">
        <f t="shared" si="730"/>
        <v>0</v>
      </c>
      <c r="S1574" s="182">
        <f t="shared" si="730"/>
        <v>0</v>
      </c>
      <c r="T1574" s="178">
        <f t="shared" si="730"/>
        <v>0</v>
      </c>
      <c r="U1574" s="182">
        <f t="shared" si="730"/>
        <v>0</v>
      </c>
      <c r="V1574" s="183">
        <f t="shared" si="730"/>
        <v>0</v>
      </c>
      <c r="W1574" s="46">
        <f>W714</f>
        <v>0</v>
      </c>
      <c r="Y1574"/>
      <c r="Z1574"/>
    </row>
    <row r="1575" spans="1:26" s="72" customFormat="1" outlineLevel="1" x14ac:dyDescent="0.2">
      <c r="A1575" s="322"/>
      <c r="B1575" s="25"/>
      <c r="C1575" s="23"/>
      <c r="D1575" s="23"/>
      <c r="E1575" s="24"/>
      <c r="F1575" s="176" t="s">
        <v>181</v>
      </c>
      <c r="G1575" s="190">
        <f>G715</f>
        <v>0</v>
      </c>
      <c r="H1575" s="242">
        <f>G1575*(1-VLOOKUP($F1575,SHT,2,FALSE))+H715*(1-VLOOKUP($F1575,SHT,2,FALSE))</f>
        <v>0</v>
      </c>
      <c r="I1575" s="179">
        <f t="shared" ref="I1575:V1575" si="731">I715*(1-VLOOKUP($F1575,SHT,2,FALSE))</f>
        <v>0</v>
      </c>
      <c r="J1575" s="179">
        <f t="shared" si="731"/>
        <v>0</v>
      </c>
      <c r="K1575" s="197">
        <f t="shared" si="731"/>
        <v>0</v>
      </c>
      <c r="L1575" s="181">
        <f t="shared" si="731"/>
        <v>0</v>
      </c>
      <c r="M1575" s="192">
        <f t="shared" si="731"/>
        <v>0</v>
      </c>
      <c r="N1575" s="182">
        <f t="shared" si="731"/>
        <v>0</v>
      </c>
      <c r="O1575" s="182">
        <f t="shared" si="731"/>
        <v>0</v>
      </c>
      <c r="P1575" s="182">
        <f t="shared" si="731"/>
        <v>0</v>
      </c>
      <c r="Q1575" s="182">
        <f t="shared" si="731"/>
        <v>0</v>
      </c>
      <c r="R1575" s="182">
        <f t="shared" si="731"/>
        <v>0</v>
      </c>
      <c r="S1575" s="182">
        <f t="shared" si="731"/>
        <v>0</v>
      </c>
      <c r="T1575" s="178">
        <f t="shared" si="731"/>
        <v>0</v>
      </c>
      <c r="U1575" s="182">
        <f t="shared" si="731"/>
        <v>0</v>
      </c>
      <c r="V1575" s="183">
        <f t="shared" si="731"/>
        <v>0</v>
      </c>
      <c r="W1575" s="46">
        <f>W715</f>
        <v>0</v>
      </c>
      <c r="Y1575"/>
      <c r="Z1575"/>
    </row>
    <row r="1576" spans="1:26" s="72" customFormat="1" x14ac:dyDescent="0.2">
      <c r="A1576" s="322"/>
      <c r="B1576" s="25"/>
      <c r="C1576" s="23"/>
      <c r="D1576" s="23"/>
      <c r="E1576" s="24" t="s">
        <v>187</v>
      </c>
      <c r="F1576" s="24"/>
      <c r="G1576" s="69">
        <f t="shared" ref="G1576:W1576" si="732">SUBTOTAL(9,G1577:G1578)</f>
        <v>0</v>
      </c>
      <c r="H1576" s="70">
        <f t="shared" si="732"/>
        <v>0</v>
      </c>
      <c r="I1576" s="66">
        <f t="shared" si="732"/>
        <v>0</v>
      </c>
      <c r="J1576" s="66">
        <f t="shared" si="732"/>
        <v>0</v>
      </c>
      <c r="K1576" s="67">
        <f t="shared" si="732"/>
        <v>0</v>
      </c>
      <c r="L1576" s="34">
        <f t="shared" si="732"/>
        <v>0</v>
      </c>
      <c r="M1576" s="34">
        <f t="shared" si="732"/>
        <v>0</v>
      </c>
      <c r="N1576" s="34">
        <f t="shared" si="732"/>
        <v>0</v>
      </c>
      <c r="O1576" s="34">
        <f t="shared" si="732"/>
        <v>0</v>
      </c>
      <c r="P1576" s="34">
        <f t="shared" si="732"/>
        <v>0</v>
      </c>
      <c r="Q1576" s="34">
        <f t="shared" si="732"/>
        <v>0</v>
      </c>
      <c r="R1576" s="34">
        <f t="shared" si="732"/>
        <v>0</v>
      </c>
      <c r="S1576" s="34">
        <f t="shared" si="732"/>
        <v>0</v>
      </c>
      <c r="T1576" s="34">
        <f t="shared" si="732"/>
        <v>0</v>
      </c>
      <c r="U1576" s="34">
        <f t="shared" si="732"/>
        <v>0</v>
      </c>
      <c r="V1576" s="37">
        <f t="shared" si="732"/>
        <v>0</v>
      </c>
      <c r="W1576" s="33">
        <f t="shared" si="732"/>
        <v>0</v>
      </c>
      <c r="Y1576"/>
      <c r="Z1576"/>
    </row>
    <row r="1577" spans="1:26" s="72" customFormat="1" outlineLevel="1" x14ac:dyDescent="0.2">
      <c r="A1577" s="322"/>
      <c r="B1577" s="25"/>
      <c r="C1577" s="23"/>
      <c r="D1577" s="23"/>
      <c r="E1577" s="24"/>
      <c r="F1577" s="176" t="s">
        <v>179</v>
      </c>
      <c r="G1577" s="190">
        <f>G717</f>
        <v>0</v>
      </c>
      <c r="H1577" s="242">
        <f>G1577*(1-VLOOKUP($F1577,SHT,2,FALSE))+H717*(1-VLOOKUP($F1577,SHT,2,FALSE))</f>
        <v>0</v>
      </c>
      <c r="I1577" s="179">
        <f t="shared" ref="I1577:V1577" si="733">I717*(1-VLOOKUP($F1577,SHT,2,FALSE))</f>
        <v>0</v>
      </c>
      <c r="J1577" s="179">
        <f t="shared" si="733"/>
        <v>0</v>
      </c>
      <c r="K1577" s="197">
        <f t="shared" si="733"/>
        <v>0</v>
      </c>
      <c r="L1577" s="181">
        <f t="shared" si="733"/>
        <v>0</v>
      </c>
      <c r="M1577" s="192">
        <f t="shared" si="733"/>
        <v>0</v>
      </c>
      <c r="N1577" s="182">
        <f t="shared" si="733"/>
        <v>0</v>
      </c>
      <c r="O1577" s="182">
        <f t="shared" si="733"/>
        <v>0</v>
      </c>
      <c r="P1577" s="182">
        <f t="shared" si="733"/>
        <v>0</v>
      </c>
      <c r="Q1577" s="182">
        <f t="shared" si="733"/>
        <v>0</v>
      </c>
      <c r="R1577" s="182">
        <f t="shared" si="733"/>
        <v>0</v>
      </c>
      <c r="S1577" s="182">
        <f t="shared" si="733"/>
        <v>0</v>
      </c>
      <c r="T1577" s="178">
        <f t="shared" si="733"/>
        <v>0</v>
      </c>
      <c r="U1577" s="182">
        <f t="shared" si="733"/>
        <v>0</v>
      </c>
      <c r="V1577" s="183">
        <f t="shared" si="733"/>
        <v>0</v>
      </c>
      <c r="W1577" s="46">
        <f>W717</f>
        <v>0</v>
      </c>
      <c r="Y1577"/>
      <c r="Z1577"/>
    </row>
    <row r="1578" spans="1:26" s="72" customFormat="1" outlineLevel="1" x14ac:dyDescent="0.2">
      <c r="A1578" s="322"/>
      <c r="B1578" s="25"/>
      <c r="C1578" s="23"/>
      <c r="D1578" s="23"/>
      <c r="E1578" s="24"/>
      <c r="F1578" s="176" t="s">
        <v>188</v>
      </c>
      <c r="G1578" s="190">
        <f>G718</f>
        <v>0</v>
      </c>
      <c r="H1578" s="242">
        <f>G1578*(1-VLOOKUP($F1578,SHT,2,FALSE))+H718*(1-VLOOKUP($F1578,SHT,2,FALSE))</f>
        <v>0</v>
      </c>
      <c r="I1578" s="179">
        <f t="shared" ref="I1578:V1578" si="734">I718*(1-VLOOKUP($F1578,SHT,2,FALSE))</f>
        <v>0</v>
      </c>
      <c r="J1578" s="179">
        <f t="shared" si="734"/>
        <v>0</v>
      </c>
      <c r="K1578" s="197">
        <f t="shared" si="734"/>
        <v>0</v>
      </c>
      <c r="L1578" s="181">
        <f t="shared" si="734"/>
        <v>0</v>
      </c>
      <c r="M1578" s="192">
        <f t="shared" si="734"/>
        <v>0</v>
      </c>
      <c r="N1578" s="182">
        <f t="shared" si="734"/>
        <v>0</v>
      </c>
      <c r="O1578" s="182">
        <f t="shared" si="734"/>
        <v>0</v>
      </c>
      <c r="P1578" s="182">
        <f t="shared" si="734"/>
        <v>0</v>
      </c>
      <c r="Q1578" s="182">
        <f t="shared" si="734"/>
        <v>0</v>
      </c>
      <c r="R1578" s="182">
        <f t="shared" si="734"/>
        <v>0</v>
      </c>
      <c r="S1578" s="182">
        <f t="shared" si="734"/>
        <v>0</v>
      </c>
      <c r="T1578" s="178">
        <f t="shared" si="734"/>
        <v>0</v>
      </c>
      <c r="U1578" s="182">
        <f t="shared" si="734"/>
        <v>0</v>
      </c>
      <c r="V1578" s="183">
        <f t="shared" si="734"/>
        <v>0</v>
      </c>
      <c r="W1578" s="46">
        <f>W718</f>
        <v>0</v>
      </c>
      <c r="Y1578"/>
      <c r="Z1578"/>
    </row>
    <row r="1579" spans="1:26" s="72" customFormat="1" x14ac:dyDescent="0.2">
      <c r="A1579" s="322"/>
      <c r="B1579" s="25"/>
      <c r="C1579" s="23"/>
      <c r="D1579" s="23"/>
      <c r="E1579" s="24" t="s">
        <v>341</v>
      </c>
      <c r="F1579" s="24"/>
      <c r="G1579" s="69">
        <f t="shared" ref="G1579:W1579" si="735">SUBTOTAL(9,G1580:G1581)</f>
        <v>0</v>
      </c>
      <c r="H1579" s="70">
        <f t="shared" si="735"/>
        <v>0</v>
      </c>
      <c r="I1579" s="66">
        <f t="shared" si="735"/>
        <v>0</v>
      </c>
      <c r="J1579" s="66">
        <f t="shared" si="735"/>
        <v>0</v>
      </c>
      <c r="K1579" s="67">
        <f t="shared" si="735"/>
        <v>0</v>
      </c>
      <c r="L1579" s="34">
        <f t="shared" si="735"/>
        <v>0</v>
      </c>
      <c r="M1579" s="34">
        <f t="shared" si="735"/>
        <v>0</v>
      </c>
      <c r="N1579" s="34">
        <f t="shared" si="735"/>
        <v>0</v>
      </c>
      <c r="O1579" s="34">
        <f t="shared" si="735"/>
        <v>0</v>
      </c>
      <c r="P1579" s="34">
        <f t="shared" si="735"/>
        <v>0</v>
      </c>
      <c r="Q1579" s="34">
        <f t="shared" si="735"/>
        <v>0</v>
      </c>
      <c r="R1579" s="34">
        <f t="shared" si="735"/>
        <v>0</v>
      </c>
      <c r="S1579" s="34">
        <f t="shared" si="735"/>
        <v>0</v>
      </c>
      <c r="T1579" s="34">
        <f t="shared" si="735"/>
        <v>0</v>
      </c>
      <c r="U1579" s="34">
        <f t="shared" si="735"/>
        <v>0</v>
      </c>
      <c r="V1579" s="37">
        <f t="shared" si="735"/>
        <v>0</v>
      </c>
      <c r="W1579" s="33">
        <f t="shared" si="735"/>
        <v>0</v>
      </c>
      <c r="Y1579"/>
      <c r="Z1579"/>
    </row>
    <row r="1580" spans="1:26" s="72" customFormat="1" outlineLevel="1" x14ac:dyDescent="0.2">
      <c r="A1580" s="322"/>
      <c r="B1580" s="25"/>
      <c r="C1580" s="23"/>
      <c r="D1580" s="23"/>
      <c r="E1580" s="24"/>
      <c r="F1580" s="176" t="s">
        <v>342</v>
      </c>
      <c r="G1580" s="190">
        <f>G720</f>
        <v>0</v>
      </c>
      <c r="H1580" s="242">
        <f>G1580*(1-VLOOKUP($F1580,SHT,2,FALSE))+H720*(1-VLOOKUP($F1580,SHT,2,FALSE))</f>
        <v>0</v>
      </c>
      <c r="I1580" s="179">
        <f t="shared" ref="I1580:V1580" si="736">I720*(1-VLOOKUP($F1580,SHT,2,FALSE))</f>
        <v>0</v>
      </c>
      <c r="J1580" s="179">
        <f t="shared" si="736"/>
        <v>0</v>
      </c>
      <c r="K1580" s="197">
        <f t="shared" si="736"/>
        <v>0</v>
      </c>
      <c r="L1580" s="181">
        <f t="shared" si="736"/>
        <v>0</v>
      </c>
      <c r="M1580" s="192">
        <f t="shared" si="736"/>
        <v>0</v>
      </c>
      <c r="N1580" s="182">
        <f t="shared" si="736"/>
        <v>0</v>
      </c>
      <c r="O1580" s="182">
        <f t="shared" si="736"/>
        <v>0</v>
      </c>
      <c r="P1580" s="182">
        <f t="shared" si="736"/>
        <v>0</v>
      </c>
      <c r="Q1580" s="182">
        <f t="shared" si="736"/>
        <v>0</v>
      </c>
      <c r="R1580" s="182">
        <f t="shared" si="736"/>
        <v>0</v>
      </c>
      <c r="S1580" s="182">
        <f t="shared" si="736"/>
        <v>0</v>
      </c>
      <c r="T1580" s="178">
        <f t="shared" si="736"/>
        <v>0</v>
      </c>
      <c r="U1580" s="182">
        <f t="shared" si="736"/>
        <v>0</v>
      </c>
      <c r="V1580" s="183">
        <f t="shared" si="736"/>
        <v>0</v>
      </c>
      <c r="W1580" s="46">
        <f>W720</f>
        <v>0</v>
      </c>
      <c r="Y1580"/>
      <c r="Z1580"/>
    </row>
    <row r="1581" spans="1:26" s="72" customFormat="1" outlineLevel="1" x14ac:dyDescent="0.2">
      <c r="A1581" s="322"/>
      <c r="B1581" s="25"/>
      <c r="C1581" s="23"/>
      <c r="D1581" s="23"/>
      <c r="E1581" s="24"/>
      <c r="F1581" s="176" t="s">
        <v>343</v>
      </c>
      <c r="G1581" s="190">
        <f>G721</f>
        <v>0</v>
      </c>
      <c r="H1581" s="242">
        <f>G1581*(1-VLOOKUP($F1581,SHT,2,FALSE))+H721*(1-VLOOKUP($F1581,SHT,2,FALSE))</f>
        <v>0</v>
      </c>
      <c r="I1581" s="179">
        <f t="shared" ref="I1581:V1581" si="737">I721*(1-VLOOKUP($F1581,SHT,2,FALSE))</f>
        <v>0</v>
      </c>
      <c r="J1581" s="179">
        <f t="shared" si="737"/>
        <v>0</v>
      </c>
      <c r="K1581" s="197">
        <f t="shared" si="737"/>
        <v>0</v>
      </c>
      <c r="L1581" s="181">
        <f t="shared" si="737"/>
        <v>0</v>
      </c>
      <c r="M1581" s="192">
        <f t="shared" si="737"/>
        <v>0</v>
      </c>
      <c r="N1581" s="182">
        <f t="shared" si="737"/>
        <v>0</v>
      </c>
      <c r="O1581" s="182">
        <f t="shared" si="737"/>
        <v>0</v>
      </c>
      <c r="P1581" s="182">
        <f t="shared" si="737"/>
        <v>0</v>
      </c>
      <c r="Q1581" s="182">
        <f t="shared" si="737"/>
        <v>0</v>
      </c>
      <c r="R1581" s="182">
        <f t="shared" si="737"/>
        <v>0</v>
      </c>
      <c r="S1581" s="182">
        <f t="shared" si="737"/>
        <v>0</v>
      </c>
      <c r="T1581" s="178">
        <f t="shared" si="737"/>
        <v>0</v>
      </c>
      <c r="U1581" s="182">
        <f t="shared" si="737"/>
        <v>0</v>
      </c>
      <c r="V1581" s="183">
        <f t="shared" si="737"/>
        <v>0</v>
      </c>
      <c r="W1581" s="46">
        <f>W721</f>
        <v>0</v>
      </c>
      <c r="Y1581"/>
      <c r="Z1581"/>
    </row>
    <row r="1582" spans="1:26" s="72" customFormat="1" x14ac:dyDescent="0.2">
      <c r="A1582" s="322"/>
      <c r="B1582" s="25"/>
      <c r="C1582" s="23"/>
      <c r="D1582" s="23"/>
      <c r="E1582" s="24" t="s">
        <v>344</v>
      </c>
      <c r="F1582" s="24"/>
      <c r="G1582" s="69">
        <f t="shared" ref="G1582:W1582" si="738">SUBTOTAL(9,G1583:G1584)</f>
        <v>0</v>
      </c>
      <c r="H1582" s="70">
        <f t="shared" si="738"/>
        <v>0</v>
      </c>
      <c r="I1582" s="66">
        <f t="shared" si="738"/>
        <v>0</v>
      </c>
      <c r="J1582" s="66">
        <f t="shared" si="738"/>
        <v>0</v>
      </c>
      <c r="K1582" s="67">
        <f t="shared" si="738"/>
        <v>0</v>
      </c>
      <c r="L1582" s="34">
        <f t="shared" si="738"/>
        <v>0</v>
      </c>
      <c r="M1582" s="34">
        <f t="shared" si="738"/>
        <v>0</v>
      </c>
      <c r="N1582" s="34">
        <f t="shared" si="738"/>
        <v>0</v>
      </c>
      <c r="O1582" s="34">
        <f t="shared" si="738"/>
        <v>0</v>
      </c>
      <c r="P1582" s="34">
        <f t="shared" si="738"/>
        <v>0</v>
      </c>
      <c r="Q1582" s="34">
        <f t="shared" si="738"/>
        <v>0</v>
      </c>
      <c r="R1582" s="34">
        <f t="shared" si="738"/>
        <v>0</v>
      </c>
      <c r="S1582" s="34">
        <f t="shared" si="738"/>
        <v>0</v>
      </c>
      <c r="T1582" s="34">
        <f t="shared" si="738"/>
        <v>0</v>
      </c>
      <c r="U1582" s="34">
        <f t="shared" si="738"/>
        <v>0</v>
      </c>
      <c r="V1582" s="37">
        <f t="shared" si="738"/>
        <v>0</v>
      </c>
      <c r="W1582" s="33">
        <f t="shared" si="738"/>
        <v>0</v>
      </c>
      <c r="Y1582"/>
      <c r="Z1582"/>
    </row>
    <row r="1583" spans="1:26" s="72" customFormat="1" outlineLevel="1" x14ac:dyDescent="0.2">
      <c r="A1583" s="322"/>
      <c r="B1583" s="25"/>
      <c r="C1583" s="23"/>
      <c r="D1583" s="23"/>
      <c r="E1583" s="24"/>
      <c r="F1583" s="176" t="s">
        <v>345</v>
      </c>
      <c r="G1583" s="190">
        <f>G723</f>
        <v>0</v>
      </c>
      <c r="H1583" s="242">
        <f>G1583*(1-VLOOKUP($F1583,SHT,2,FALSE))+H723*(1-VLOOKUP($F1583,SHT,2,FALSE))</f>
        <v>0</v>
      </c>
      <c r="I1583" s="179">
        <f t="shared" ref="I1583:V1583" si="739">I723*(1-VLOOKUP($F1583,SHT,2,FALSE))</f>
        <v>0</v>
      </c>
      <c r="J1583" s="179">
        <f t="shared" si="739"/>
        <v>0</v>
      </c>
      <c r="K1583" s="197">
        <f t="shared" si="739"/>
        <v>0</v>
      </c>
      <c r="L1583" s="181">
        <f t="shared" si="739"/>
        <v>0</v>
      </c>
      <c r="M1583" s="192">
        <f t="shared" si="739"/>
        <v>0</v>
      </c>
      <c r="N1583" s="182">
        <f t="shared" si="739"/>
        <v>0</v>
      </c>
      <c r="O1583" s="182">
        <f t="shared" si="739"/>
        <v>0</v>
      </c>
      <c r="P1583" s="182">
        <f t="shared" si="739"/>
        <v>0</v>
      </c>
      <c r="Q1583" s="182">
        <f t="shared" si="739"/>
        <v>0</v>
      </c>
      <c r="R1583" s="182">
        <f t="shared" si="739"/>
        <v>0</v>
      </c>
      <c r="S1583" s="182">
        <f t="shared" si="739"/>
        <v>0</v>
      </c>
      <c r="T1583" s="178">
        <f t="shared" si="739"/>
        <v>0</v>
      </c>
      <c r="U1583" s="182">
        <f t="shared" si="739"/>
        <v>0</v>
      </c>
      <c r="V1583" s="183">
        <f t="shared" si="739"/>
        <v>0</v>
      </c>
      <c r="W1583" s="46">
        <f>W723</f>
        <v>0</v>
      </c>
      <c r="Y1583"/>
      <c r="Z1583"/>
    </row>
    <row r="1584" spans="1:26" s="72" customFormat="1" outlineLevel="1" x14ac:dyDescent="0.2">
      <c r="A1584" s="322"/>
      <c r="B1584" s="25"/>
      <c r="C1584" s="23"/>
      <c r="D1584" s="23"/>
      <c r="E1584" s="24"/>
      <c r="F1584" s="176" t="s">
        <v>346</v>
      </c>
      <c r="G1584" s="190">
        <f>G724</f>
        <v>0</v>
      </c>
      <c r="H1584" s="242">
        <f>G1584*(1-VLOOKUP($F1584,SHT,2,FALSE))+H724*(1-VLOOKUP($F1584,SHT,2,FALSE))</f>
        <v>0</v>
      </c>
      <c r="I1584" s="179">
        <f t="shared" ref="I1584:V1584" si="740">I724*(1-VLOOKUP($F1584,SHT,2,FALSE))</f>
        <v>0</v>
      </c>
      <c r="J1584" s="179">
        <f t="shared" si="740"/>
        <v>0</v>
      </c>
      <c r="K1584" s="197">
        <f t="shared" si="740"/>
        <v>0</v>
      </c>
      <c r="L1584" s="181">
        <f t="shared" si="740"/>
        <v>0</v>
      </c>
      <c r="M1584" s="192">
        <f t="shared" si="740"/>
        <v>0</v>
      </c>
      <c r="N1584" s="182">
        <f t="shared" si="740"/>
        <v>0</v>
      </c>
      <c r="O1584" s="182">
        <f t="shared" si="740"/>
        <v>0</v>
      </c>
      <c r="P1584" s="182">
        <f t="shared" si="740"/>
        <v>0</v>
      </c>
      <c r="Q1584" s="182">
        <f t="shared" si="740"/>
        <v>0</v>
      </c>
      <c r="R1584" s="182">
        <f t="shared" si="740"/>
        <v>0</v>
      </c>
      <c r="S1584" s="182">
        <f t="shared" si="740"/>
        <v>0</v>
      </c>
      <c r="T1584" s="178">
        <f t="shared" si="740"/>
        <v>0</v>
      </c>
      <c r="U1584" s="182">
        <f t="shared" si="740"/>
        <v>0</v>
      </c>
      <c r="V1584" s="183">
        <f t="shared" si="740"/>
        <v>0</v>
      </c>
      <c r="W1584" s="46">
        <f>W724</f>
        <v>0</v>
      </c>
      <c r="Y1584"/>
      <c r="Z1584"/>
    </row>
    <row r="1585" spans="1:26" s="72" customFormat="1" x14ac:dyDescent="0.2">
      <c r="A1585" s="322"/>
      <c r="B1585" s="25"/>
      <c r="C1585" s="23"/>
      <c r="D1585" s="23" t="s">
        <v>63</v>
      </c>
      <c r="E1585" s="24"/>
      <c r="F1585" s="24"/>
      <c r="G1585" s="69">
        <f t="shared" ref="G1585:W1585" si="741">SUBTOTAL(9,G1586:G1588)</f>
        <v>0</v>
      </c>
      <c r="H1585" s="70"/>
      <c r="I1585" s="66"/>
      <c r="J1585" s="66"/>
      <c r="K1585" s="67">
        <f t="shared" si="741"/>
        <v>0</v>
      </c>
      <c r="L1585" s="51">
        <f t="shared" si="741"/>
        <v>0</v>
      </c>
      <c r="M1585" s="34">
        <f t="shared" si="741"/>
        <v>0</v>
      </c>
      <c r="N1585" s="34">
        <f t="shared" si="741"/>
        <v>0</v>
      </c>
      <c r="O1585" s="34">
        <f t="shared" si="741"/>
        <v>0</v>
      </c>
      <c r="P1585" s="34">
        <f t="shared" si="741"/>
        <v>0</v>
      </c>
      <c r="Q1585" s="34">
        <f t="shared" si="741"/>
        <v>0</v>
      </c>
      <c r="R1585" s="34">
        <f t="shared" si="741"/>
        <v>0</v>
      </c>
      <c r="S1585" s="34">
        <f t="shared" si="741"/>
        <v>0</v>
      </c>
      <c r="T1585" s="34">
        <f t="shared" si="741"/>
        <v>0</v>
      </c>
      <c r="U1585" s="34">
        <f t="shared" si="741"/>
        <v>0</v>
      </c>
      <c r="V1585" s="37">
        <f t="shared" si="741"/>
        <v>0</v>
      </c>
      <c r="W1585" s="33">
        <f t="shared" si="741"/>
        <v>0</v>
      </c>
      <c r="Y1585"/>
      <c r="Z1585"/>
    </row>
    <row r="1586" spans="1:26" s="72" customFormat="1" outlineLevel="1" x14ac:dyDescent="0.2">
      <c r="A1586" s="322"/>
      <c r="B1586" s="25"/>
      <c r="C1586" s="23"/>
      <c r="D1586" s="23"/>
      <c r="E1586" s="24"/>
      <c r="F1586" s="176" t="s">
        <v>190</v>
      </c>
      <c r="G1586" s="190">
        <f>G726</f>
        <v>0</v>
      </c>
      <c r="H1586" s="66"/>
      <c r="I1586" s="66"/>
      <c r="J1586" s="66"/>
      <c r="K1586" s="197">
        <f>($G1586+SUM($H726:K726))*VLOOKUP($F1586,EIT,2,FALSE)</f>
        <v>0</v>
      </c>
      <c r="L1586" s="181">
        <f t="shared" ref="L1586:V1586" si="742">L726*VLOOKUP($F1586,EIT,2,FALSE)</f>
        <v>0</v>
      </c>
      <c r="M1586" s="192">
        <f t="shared" si="742"/>
        <v>0</v>
      </c>
      <c r="N1586" s="182">
        <f t="shared" si="742"/>
        <v>0</v>
      </c>
      <c r="O1586" s="178">
        <f t="shared" si="742"/>
        <v>0</v>
      </c>
      <c r="P1586" s="182">
        <f t="shared" si="742"/>
        <v>0</v>
      </c>
      <c r="Q1586" s="192">
        <f t="shared" si="742"/>
        <v>0</v>
      </c>
      <c r="R1586" s="182">
        <f t="shared" si="742"/>
        <v>0</v>
      </c>
      <c r="S1586" s="182">
        <f t="shared" si="742"/>
        <v>0</v>
      </c>
      <c r="T1586" s="178">
        <f t="shared" si="742"/>
        <v>0</v>
      </c>
      <c r="U1586" s="182">
        <f t="shared" si="742"/>
        <v>0</v>
      </c>
      <c r="V1586" s="183">
        <f t="shared" si="742"/>
        <v>0</v>
      </c>
      <c r="W1586" s="46">
        <f>W726</f>
        <v>0</v>
      </c>
      <c r="Y1586"/>
      <c r="Z1586"/>
    </row>
    <row r="1587" spans="1:26" s="72" customFormat="1" outlineLevel="1" x14ac:dyDescent="0.2">
      <c r="A1587" s="322"/>
      <c r="B1587" s="25"/>
      <c r="C1587" s="23"/>
      <c r="D1587" s="23"/>
      <c r="E1587" s="24"/>
      <c r="F1587" s="176" t="s">
        <v>191</v>
      </c>
      <c r="G1587" s="190">
        <f>G727</f>
        <v>0</v>
      </c>
      <c r="H1587" s="66"/>
      <c r="I1587" s="66"/>
      <c r="J1587" s="66"/>
      <c r="K1587" s="67"/>
      <c r="L1587" s="181">
        <f>($G1587+SUM($H727:L727))*VLOOKUP($F1587,EIT,3,FALSE)</f>
        <v>0</v>
      </c>
      <c r="M1587" s="182">
        <f>($G1587+SUM($H727:$L727))*VLOOKUP($F1587,EIT,4,FALSE)+$M727*(VLOOKUP($F1587,EIT,3,FALSE)+VLOOKUP($F1587,EIT,4,FALSE))</f>
        <v>0</v>
      </c>
      <c r="N1587" s="182">
        <f>($G1587+SUM($H727:$M727))*VLOOKUP($F1587,EIT,5,FALSE)+$N727*(VLOOKUP($F1587,EIT,3,FALSE)+VLOOKUP($F1587,EIT,4,FALSE)+VLOOKUP($F1587,EIT,5,FALSE))</f>
        <v>0</v>
      </c>
      <c r="O1587" s="182">
        <f t="shared" ref="O1587:V1587" si="743">O727*(VLOOKUP($F1587,EIT,3,FALSE)+VLOOKUP($F1587,EIT,4,FALSE)+VLOOKUP($F1587,EIT,5,FALSE))</f>
        <v>0</v>
      </c>
      <c r="P1587" s="182">
        <f t="shared" si="743"/>
        <v>0</v>
      </c>
      <c r="Q1587" s="182">
        <f t="shared" si="743"/>
        <v>0</v>
      </c>
      <c r="R1587" s="182">
        <f t="shared" si="743"/>
        <v>0</v>
      </c>
      <c r="S1587" s="182">
        <f t="shared" si="743"/>
        <v>0</v>
      </c>
      <c r="T1587" s="182">
        <f t="shared" si="743"/>
        <v>0</v>
      </c>
      <c r="U1587" s="182">
        <f t="shared" si="743"/>
        <v>0</v>
      </c>
      <c r="V1587" s="183">
        <f t="shared" si="743"/>
        <v>0</v>
      </c>
      <c r="W1587" s="46">
        <f>W727</f>
        <v>0</v>
      </c>
      <c r="Y1587"/>
      <c r="Z1587"/>
    </row>
    <row r="1588" spans="1:26" s="72" customFormat="1" outlineLevel="1" x14ac:dyDescent="0.2">
      <c r="A1588" s="322"/>
      <c r="B1588" s="25"/>
      <c r="C1588" s="23"/>
      <c r="D1588" s="23"/>
      <c r="E1588" s="24"/>
      <c r="F1588" s="176" t="s">
        <v>189</v>
      </c>
      <c r="G1588" s="190">
        <f>G728</f>
        <v>0</v>
      </c>
      <c r="H1588" s="66"/>
      <c r="I1588" s="66"/>
      <c r="J1588" s="66"/>
      <c r="K1588" s="67"/>
      <c r="L1588" s="34"/>
      <c r="M1588" s="34"/>
      <c r="N1588" s="34"/>
      <c r="O1588" s="34"/>
      <c r="P1588" s="34"/>
      <c r="Q1588" s="34"/>
      <c r="R1588" s="34"/>
      <c r="S1588" s="34"/>
      <c r="T1588" s="34"/>
      <c r="U1588" s="34"/>
      <c r="V1588" s="244"/>
      <c r="W1588" s="46">
        <f>W728</f>
        <v>0</v>
      </c>
      <c r="Y1588"/>
      <c r="Z1588"/>
    </row>
    <row r="1589" spans="1:26" s="72" customFormat="1" x14ac:dyDescent="0.2">
      <c r="A1589" s="322"/>
      <c r="B1589" s="25"/>
      <c r="C1589" s="64"/>
      <c r="D1589" s="23" t="s">
        <v>192</v>
      </c>
      <c r="E1589" s="24"/>
      <c r="F1589" s="24"/>
      <c r="G1589" s="69">
        <f>SUBTOTAL(9,G1590:G1591)</f>
        <v>0</v>
      </c>
      <c r="H1589" s="70"/>
      <c r="I1589" s="66"/>
      <c r="J1589" s="66"/>
      <c r="K1589" s="67"/>
      <c r="L1589" s="51"/>
      <c r="M1589" s="34"/>
      <c r="N1589" s="34"/>
      <c r="O1589" s="34"/>
      <c r="P1589" s="34"/>
      <c r="Q1589" s="34"/>
      <c r="R1589" s="34"/>
      <c r="S1589" s="34"/>
      <c r="T1589" s="34"/>
      <c r="U1589" s="34"/>
      <c r="V1589" s="37"/>
      <c r="W1589" s="378"/>
      <c r="Y1589"/>
      <c r="Z1589"/>
    </row>
    <row r="1590" spans="1:26" s="72" customFormat="1" outlineLevel="1" x14ac:dyDescent="0.2">
      <c r="A1590" s="322"/>
      <c r="B1590" s="25"/>
      <c r="C1590" s="23"/>
      <c r="D1590" s="23"/>
      <c r="E1590" s="24"/>
      <c r="F1590" s="176" t="s">
        <v>193</v>
      </c>
      <c r="G1590" s="190">
        <f>G730</f>
        <v>0</v>
      </c>
      <c r="H1590" s="70"/>
      <c r="I1590" s="66"/>
      <c r="J1590" s="66"/>
      <c r="K1590" s="67"/>
      <c r="L1590" s="51"/>
      <c r="M1590" s="34"/>
      <c r="N1590" s="34"/>
      <c r="O1590" s="34"/>
      <c r="P1590" s="34"/>
      <c r="Q1590" s="34"/>
      <c r="R1590" s="34"/>
      <c r="S1590" s="34"/>
      <c r="T1590" s="34"/>
      <c r="U1590" s="34"/>
      <c r="V1590" s="37"/>
      <c r="W1590" s="49"/>
      <c r="Y1590"/>
      <c r="Z1590"/>
    </row>
    <row r="1591" spans="1:26" s="72" customFormat="1" outlineLevel="1" x14ac:dyDescent="0.2">
      <c r="A1591" s="322"/>
      <c r="B1591" s="25"/>
      <c r="C1591" s="23"/>
      <c r="D1591" s="23"/>
      <c r="E1591" s="24"/>
      <c r="F1591" s="176" t="s">
        <v>194</v>
      </c>
      <c r="G1591" s="190">
        <f>G731</f>
        <v>0</v>
      </c>
      <c r="H1591" s="70"/>
      <c r="I1591" s="66"/>
      <c r="J1591" s="66"/>
      <c r="K1591" s="67"/>
      <c r="L1591" s="51"/>
      <c r="M1591" s="34"/>
      <c r="N1591" s="34"/>
      <c r="O1591" s="34"/>
      <c r="P1591" s="34"/>
      <c r="Q1591" s="34"/>
      <c r="R1591" s="34"/>
      <c r="S1591" s="34"/>
      <c r="T1591" s="34"/>
      <c r="U1591" s="34"/>
      <c r="V1591" s="37"/>
      <c r="W1591" s="49"/>
      <c r="Y1591"/>
      <c r="Z1591"/>
    </row>
    <row r="1592" spans="1:26" x14ac:dyDescent="0.2">
      <c r="A1592" s="318"/>
      <c r="B1592" s="30"/>
      <c r="C1592" s="23" t="s">
        <v>151</v>
      </c>
      <c r="D1592" s="24"/>
      <c r="E1592" s="24"/>
      <c r="F1592" s="24"/>
      <c r="G1592" s="75"/>
      <c r="H1592" s="43"/>
      <c r="I1592" s="42"/>
      <c r="J1592" s="42"/>
      <c r="K1592" s="44"/>
      <c r="L1592" s="43"/>
      <c r="M1592" s="42"/>
      <c r="N1592" s="42"/>
      <c r="O1592" s="42"/>
      <c r="P1592" s="42"/>
      <c r="Q1592" s="42"/>
      <c r="R1592" s="42"/>
      <c r="S1592" s="42"/>
      <c r="T1592" s="42"/>
      <c r="U1592" s="42"/>
      <c r="V1592" s="44"/>
      <c r="W1592" s="44"/>
      <c r="Y1592"/>
      <c r="Z1592"/>
    </row>
    <row r="1593" spans="1:26" s="72" customFormat="1" x14ac:dyDescent="0.2">
      <c r="A1593" s="322"/>
      <c r="B1593" s="25"/>
      <c r="C1593" s="23"/>
      <c r="D1593" s="65" t="s">
        <v>52</v>
      </c>
      <c r="E1593" s="24"/>
      <c r="F1593" s="24"/>
      <c r="G1593" s="69"/>
      <c r="H1593" s="70"/>
      <c r="I1593" s="66"/>
      <c r="J1593" s="66"/>
      <c r="K1593" s="67"/>
      <c r="L1593" s="51"/>
      <c r="M1593" s="34"/>
      <c r="N1593" s="34"/>
      <c r="O1593" s="34"/>
      <c r="P1593" s="34"/>
      <c r="Q1593" s="34"/>
      <c r="R1593" s="34"/>
      <c r="S1593" s="34"/>
      <c r="T1593" s="34"/>
      <c r="U1593" s="34"/>
      <c r="V1593" s="37"/>
      <c r="W1593" s="37"/>
      <c r="Y1593"/>
      <c r="Z1593"/>
    </row>
    <row r="1594" spans="1:26" s="72" customFormat="1" x14ac:dyDescent="0.2">
      <c r="A1594" s="322"/>
      <c r="B1594" s="25"/>
      <c r="C1594" s="23"/>
      <c r="D1594" s="23"/>
      <c r="E1594" s="24" t="s">
        <v>153</v>
      </c>
      <c r="F1594" s="24"/>
      <c r="G1594" s="69">
        <f t="shared" ref="G1594:W1594" si="744">SUBTOTAL(9,G1595:G1598)</f>
        <v>0</v>
      </c>
      <c r="H1594" s="70">
        <f t="shared" si="744"/>
        <v>0</v>
      </c>
      <c r="I1594" s="66">
        <f t="shared" si="744"/>
        <v>0</v>
      </c>
      <c r="J1594" s="66">
        <f t="shared" si="744"/>
        <v>0</v>
      </c>
      <c r="K1594" s="67">
        <f t="shared" si="744"/>
        <v>0</v>
      </c>
      <c r="L1594" s="34">
        <f t="shared" si="744"/>
        <v>0</v>
      </c>
      <c r="M1594" s="34">
        <f t="shared" si="744"/>
        <v>0</v>
      </c>
      <c r="N1594" s="34">
        <f t="shared" si="744"/>
        <v>0</v>
      </c>
      <c r="O1594" s="34">
        <f t="shared" si="744"/>
        <v>0</v>
      </c>
      <c r="P1594" s="34">
        <f t="shared" si="744"/>
        <v>0</v>
      </c>
      <c r="Q1594" s="34">
        <f t="shared" si="744"/>
        <v>0</v>
      </c>
      <c r="R1594" s="34">
        <f t="shared" si="744"/>
        <v>0</v>
      </c>
      <c r="S1594" s="34">
        <f t="shared" si="744"/>
        <v>0</v>
      </c>
      <c r="T1594" s="34">
        <f t="shared" si="744"/>
        <v>0</v>
      </c>
      <c r="U1594" s="34">
        <f t="shared" si="744"/>
        <v>0</v>
      </c>
      <c r="V1594" s="34">
        <f t="shared" si="744"/>
        <v>0</v>
      </c>
      <c r="W1594" s="33">
        <f t="shared" si="744"/>
        <v>0</v>
      </c>
      <c r="Y1594"/>
      <c r="Z1594"/>
    </row>
    <row r="1595" spans="1:26" s="72" customFormat="1" outlineLevel="1" x14ac:dyDescent="0.2">
      <c r="A1595" s="322"/>
      <c r="B1595" s="25"/>
      <c r="C1595" s="23"/>
      <c r="D1595" s="23"/>
      <c r="E1595" s="24"/>
      <c r="F1595" s="176" t="s">
        <v>154</v>
      </c>
      <c r="G1595" s="190">
        <f>G735</f>
        <v>0</v>
      </c>
      <c r="H1595" s="242">
        <f>G1595*(1-VLOOKUP($F1595,SHT,2,FALSE))+H735*(1-VLOOKUP($F1595,SHT,2,FALSE))</f>
        <v>0</v>
      </c>
      <c r="I1595" s="179">
        <f t="shared" ref="I1595:V1595" si="745">I735*(1-VLOOKUP($F1595,SHT,2,FALSE))</f>
        <v>0</v>
      </c>
      <c r="J1595" s="179">
        <f t="shared" si="745"/>
        <v>0</v>
      </c>
      <c r="K1595" s="197">
        <f t="shared" si="745"/>
        <v>0</v>
      </c>
      <c r="L1595" s="181">
        <f t="shared" si="745"/>
        <v>0</v>
      </c>
      <c r="M1595" s="192">
        <f t="shared" si="745"/>
        <v>0</v>
      </c>
      <c r="N1595" s="182">
        <f t="shared" si="745"/>
        <v>0</v>
      </c>
      <c r="O1595" s="182">
        <f t="shared" si="745"/>
        <v>0</v>
      </c>
      <c r="P1595" s="182">
        <f t="shared" si="745"/>
        <v>0</v>
      </c>
      <c r="Q1595" s="182">
        <f t="shared" si="745"/>
        <v>0</v>
      </c>
      <c r="R1595" s="182">
        <f t="shared" si="745"/>
        <v>0</v>
      </c>
      <c r="S1595" s="182">
        <f t="shared" si="745"/>
        <v>0</v>
      </c>
      <c r="T1595" s="178">
        <f t="shared" si="745"/>
        <v>0</v>
      </c>
      <c r="U1595" s="182">
        <f t="shared" si="745"/>
        <v>0</v>
      </c>
      <c r="V1595" s="183">
        <f t="shared" si="745"/>
        <v>0</v>
      </c>
      <c r="W1595" s="46">
        <f>W735</f>
        <v>0</v>
      </c>
      <c r="Y1595"/>
      <c r="Z1595"/>
    </row>
    <row r="1596" spans="1:26" s="72" customFormat="1" outlineLevel="1" x14ac:dyDescent="0.2">
      <c r="A1596" s="322"/>
      <c r="B1596" s="25"/>
      <c r="C1596" s="23"/>
      <c r="D1596" s="23"/>
      <c r="E1596" s="24"/>
      <c r="F1596" s="176" t="s">
        <v>155</v>
      </c>
      <c r="G1596" s="190">
        <f>G736</f>
        <v>0</v>
      </c>
      <c r="H1596" s="242">
        <f>G1596*(1-VLOOKUP($F1596,SHT,2,FALSE))+H736*(1-VLOOKUP($F1596,SHT,2,FALSE))</f>
        <v>0</v>
      </c>
      <c r="I1596" s="179">
        <f t="shared" ref="I1596:V1596" si="746">I736*(1-VLOOKUP($F1596,SHT,2,FALSE))</f>
        <v>0</v>
      </c>
      <c r="J1596" s="179">
        <f t="shared" si="746"/>
        <v>0</v>
      </c>
      <c r="K1596" s="197">
        <f t="shared" si="746"/>
        <v>0</v>
      </c>
      <c r="L1596" s="181">
        <f t="shared" si="746"/>
        <v>0</v>
      </c>
      <c r="M1596" s="192">
        <f t="shared" si="746"/>
        <v>0</v>
      </c>
      <c r="N1596" s="182">
        <f t="shared" si="746"/>
        <v>0</v>
      </c>
      <c r="O1596" s="182">
        <f t="shared" si="746"/>
        <v>0</v>
      </c>
      <c r="P1596" s="182">
        <f t="shared" si="746"/>
        <v>0</v>
      </c>
      <c r="Q1596" s="182">
        <f t="shared" si="746"/>
        <v>0</v>
      </c>
      <c r="R1596" s="182">
        <f t="shared" si="746"/>
        <v>0</v>
      </c>
      <c r="S1596" s="182">
        <f t="shared" si="746"/>
        <v>0</v>
      </c>
      <c r="T1596" s="178">
        <f t="shared" si="746"/>
        <v>0</v>
      </c>
      <c r="U1596" s="182">
        <f t="shared" si="746"/>
        <v>0</v>
      </c>
      <c r="V1596" s="183">
        <f t="shared" si="746"/>
        <v>0</v>
      </c>
      <c r="W1596" s="46">
        <f>W736</f>
        <v>0</v>
      </c>
      <c r="Y1596"/>
      <c r="Z1596"/>
    </row>
    <row r="1597" spans="1:26" s="72" customFormat="1" outlineLevel="1" x14ac:dyDescent="0.2">
      <c r="A1597" s="322"/>
      <c r="B1597" s="25"/>
      <c r="C1597" s="23"/>
      <c r="D1597" s="23"/>
      <c r="E1597" s="24"/>
      <c r="F1597" s="176" t="s">
        <v>156</v>
      </c>
      <c r="G1597" s="190">
        <f>G737</f>
        <v>0</v>
      </c>
      <c r="H1597" s="242">
        <f>G1597*(1-VLOOKUP($F1597,SHT,2,FALSE))+H737*(1-VLOOKUP($F1597,SHT,2,FALSE))</f>
        <v>0</v>
      </c>
      <c r="I1597" s="179">
        <f t="shared" ref="I1597:V1597" si="747">I737*(1-VLOOKUP($F1597,SHT,2,FALSE))</f>
        <v>0</v>
      </c>
      <c r="J1597" s="179">
        <f t="shared" si="747"/>
        <v>0</v>
      </c>
      <c r="K1597" s="197">
        <f t="shared" si="747"/>
        <v>0</v>
      </c>
      <c r="L1597" s="181">
        <f t="shared" si="747"/>
        <v>0</v>
      </c>
      <c r="M1597" s="192">
        <f t="shared" si="747"/>
        <v>0</v>
      </c>
      <c r="N1597" s="182">
        <f t="shared" si="747"/>
        <v>0</v>
      </c>
      <c r="O1597" s="182">
        <f t="shared" si="747"/>
        <v>0</v>
      </c>
      <c r="P1597" s="182">
        <f t="shared" si="747"/>
        <v>0</v>
      </c>
      <c r="Q1597" s="182">
        <f t="shared" si="747"/>
        <v>0</v>
      </c>
      <c r="R1597" s="182">
        <f t="shared" si="747"/>
        <v>0</v>
      </c>
      <c r="S1597" s="182">
        <f t="shared" si="747"/>
        <v>0</v>
      </c>
      <c r="T1597" s="178">
        <f t="shared" si="747"/>
        <v>0</v>
      </c>
      <c r="U1597" s="182">
        <f t="shared" si="747"/>
        <v>0</v>
      </c>
      <c r="V1597" s="183">
        <f t="shared" si="747"/>
        <v>0</v>
      </c>
      <c r="W1597" s="46">
        <f>W737</f>
        <v>0</v>
      </c>
      <c r="Y1597"/>
      <c r="Z1597"/>
    </row>
    <row r="1598" spans="1:26" s="72" customFormat="1" outlineLevel="1" x14ac:dyDescent="0.2">
      <c r="A1598" s="322"/>
      <c r="B1598" s="25"/>
      <c r="C1598" s="23"/>
      <c r="D1598" s="23"/>
      <c r="E1598" s="24"/>
      <c r="F1598" s="176" t="s">
        <v>197</v>
      </c>
      <c r="G1598" s="190">
        <f>G738</f>
        <v>0</v>
      </c>
      <c r="H1598" s="242">
        <f>G1598*(1-VLOOKUP($F1598,SHT,2,FALSE))+H738*(1-VLOOKUP($F1598,SHT,2,FALSE))</f>
        <v>0</v>
      </c>
      <c r="I1598" s="179">
        <f t="shared" ref="I1598:V1598" si="748">I738*(1-VLOOKUP($F1598,SHT,2,FALSE))</f>
        <v>0</v>
      </c>
      <c r="J1598" s="179">
        <f t="shared" si="748"/>
        <v>0</v>
      </c>
      <c r="K1598" s="197">
        <f t="shared" si="748"/>
        <v>0</v>
      </c>
      <c r="L1598" s="181">
        <f t="shared" si="748"/>
        <v>0</v>
      </c>
      <c r="M1598" s="192">
        <f t="shared" si="748"/>
        <v>0</v>
      </c>
      <c r="N1598" s="182">
        <f t="shared" si="748"/>
        <v>0</v>
      </c>
      <c r="O1598" s="182">
        <f t="shared" si="748"/>
        <v>0</v>
      </c>
      <c r="P1598" s="182">
        <f t="shared" si="748"/>
        <v>0</v>
      </c>
      <c r="Q1598" s="182">
        <f t="shared" si="748"/>
        <v>0</v>
      </c>
      <c r="R1598" s="182">
        <f t="shared" si="748"/>
        <v>0</v>
      </c>
      <c r="S1598" s="182">
        <f t="shared" si="748"/>
        <v>0</v>
      </c>
      <c r="T1598" s="178">
        <f t="shared" si="748"/>
        <v>0</v>
      </c>
      <c r="U1598" s="182">
        <f t="shared" si="748"/>
        <v>0</v>
      </c>
      <c r="V1598" s="183">
        <f t="shared" si="748"/>
        <v>0</v>
      </c>
      <c r="W1598" s="46">
        <f>W738</f>
        <v>0</v>
      </c>
      <c r="Y1598"/>
      <c r="Z1598"/>
    </row>
    <row r="1599" spans="1:26" s="72" customFormat="1" x14ac:dyDescent="0.2">
      <c r="A1599" s="322"/>
      <c r="B1599" s="25"/>
      <c r="C1599" s="23"/>
      <c r="D1599" s="23"/>
      <c r="E1599" s="24" t="s">
        <v>157</v>
      </c>
      <c r="F1599" s="24"/>
      <c r="G1599" s="69">
        <f t="shared" ref="G1599:W1599" si="749">SUBTOTAL(9,G1600:G1603)</f>
        <v>0</v>
      </c>
      <c r="H1599" s="70">
        <f t="shared" si="749"/>
        <v>0</v>
      </c>
      <c r="I1599" s="66">
        <f t="shared" si="749"/>
        <v>0</v>
      </c>
      <c r="J1599" s="66">
        <f t="shared" si="749"/>
        <v>0</v>
      </c>
      <c r="K1599" s="67">
        <f t="shared" si="749"/>
        <v>0</v>
      </c>
      <c r="L1599" s="34">
        <f t="shared" si="749"/>
        <v>0</v>
      </c>
      <c r="M1599" s="34">
        <f t="shared" si="749"/>
        <v>0</v>
      </c>
      <c r="N1599" s="34">
        <f t="shared" si="749"/>
        <v>0</v>
      </c>
      <c r="O1599" s="34">
        <f t="shared" si="749"/>
        <v>0</v>
      </c>
      <c r="P1599" s="34">
        <f t="shared" si="749"/>
        <v>0</v>
      </c>
      <c r="Q1599" s="34">
        <f t="shared" si="749"/>
        <v>0</v>
      </c>
      <c r="R1599" s="34">
        <f t="shared" si="749"/>
        <v>0</v>
      </c>
      <c r="S1599" s="34">
        <f t="shared" si="749"/>
        <v>0</v>
      </c>
      <c r="T1599" s="34">
        <f t="shared" si="749"/>
        <v>0</v>
      </c>
      <c r="U1599" s="34">
        <f t="shared" si="749"/>
        <v>0</v>
      </c>
      <c r="V1599" s="34">
        <f t="shared" si="749"/>
        <v>0</v>
      </c>
      <c r="W1599" s="33">
        <f t="shared" si="749"/>
        <v>0</v>
      </c>
      <c r="Y1599"/>
      <c r="Z1599"/>
    </row>
    <row r="1600" spans="1:26" s="72" customFormat="1" outlineLevel="1" x14ac:dyDescent="0.2">
      <c r="A1600" s="322"/>
      <c r="B1600" s="25"/>
      <c r="C1600" s="23"/>
      <c r="D1600" s="23"/>
      <c r="E1600" s="24"/>
      <c r="F1600" s="176" t="s">
        <v>158</v>
      </c>
      <c r="G1600" s="190">
        <f>G740</f>
        <v>0</v>
      </c>
      <c r="H1600" s="242">
        <f>G1600*(1-VLOOKUP($F1600,SHT,2,FALSE))+H740*(1-VLOOKUP($F1600,SHT,2,FALSE))</f>
        <v>0</v>
      </c>
      <c r="I1600" s="179">
        <f t="shared" ref="I1600:V1600" si="750">I740*(1-VLOOKUP($F1600,SHT,2,FALSE))</f>
        <v>0</v>
      </c>
      <c r="J1600" s="179">
        <f t="shared" si="750"/>
        <v>0</v>
      </c>
      <c r="K1600" s="197">
        <f t="shared" si="750"/>
        <v>0</v>
      </c>
      <c r="L1600" s="181">
        <f t="shared" si="750"/>
        <v>0</v>
      </c>
      <c r="M1600" s="192">
        <f t="shared" si="750"/>
        <v>0</v>
      </c>
      <c r="N1600" s="182">
        <f t="shared" si="750"/>
        <v>0</v>
      </c>
      <c r="O1600" s="182">
        <f t="shared" si="750"/>
        <v>0</v>
      </c>
      <c r="P1600" s="182">
        <f t="shared" si="750"/>
        <v>0</v>
      </c>
      <c r="Q1600" s="182">
        <f t="shared" si="750"/>
        <v>0</v>
      </c>
      <c r="R1600" s="182">
        <f t="shared" si="750"/>
        <v>0</v>
      </c>
      <c r="S1600" s="182">
        <f t="shared" si="750"/>
        <v>0</v>
      </c>
      <c r="T1600" s="178">
        <f t="shared" si="750"/>
        <v>0</v>
      </c>
      <c r="U1600" s="182">
        <f t="shared" si="750"/>
        <v>0</v>
      </c>
      <c r="V1600" s="183">
        <f t="shared" si="750"/>
        <v>0</v>
      </c>
      <c r="W1600" s="46">
        <f>W740</f>
        <v>0</v>
      </c>
      <c r="Y1600"/>
      <c r="Z1600"/>
    </row>
    <row r="1601" spans="1:26" s="72" customFormat="1" outlineLevel="1" x14ac:dyDescent="0.2">
      <c r="A1601" s="322"/>
      <c r="B1601" s="25"/>
      <c r="C1601" s="23"/>
      <c r="D1601" s="23"/>
      <c r="E1601" s="24"/>
      <c r="F1601" s="176" t="s">
        <v>159</v>
      </c>
      <c r="G1601" s="190">
        <f>G741</f>
        <v>0</v>
      </c>
      <c r="H1601" s="242">
        <f>G1601*(1-VLOOKUP($F1601,SHT,2,FALSE))+H741*(1-VLOOKUP($F1601,SHT,2,FALSE))</f>
        <v>0</v>
      </c>
      <c r="I1601" s="179">
        <f t="shared" ref="I1601:V1601" si="751">I741*(1-VLOOKUP($F1601,SHT,2,FALSE))</f>
        <v>0</v>
      </c>
      <c r="J1601" s="179">
        <f t="shared" si="751"/>
        <v>0</v>
      </c>
      <c r="K1601" s="197">
        <f t="shared" si="751"/>
        <v>0</v>
      </c>
      <c r="L1601" s="181">
        <f t="shared" si="751"/>
        <v>0</v>
      </c>
      <c r="M1601" s="192">
        <f t="shared" si="751"/>
        <v>0</v>
      </c>
      <c r="N1601" s="182">
        <f t="shared" si="751"/>
        <v>0</v>
      </c>
      <c r="O1601" s="182">
        <f t="shared" si="751"/>
        <v>0</v>
      </c>
      <c r="P1601" s="182">
        <f t="shared" si="751"/>
        <v>0</v>
      </c>
      <c r="Q1601" s="182">
        <f t="shared" si="751"/>
        <v>0</v>
      </c>
      <c r="R1601" s="182">
        <f t="shared" si="751"/>
        <v>0</v>
      </c>
      <c r="S1601" s="182">
        <f t="shared" si="751"/>
        <v>0</v>
      </c>
      <c r="T1601" s="178">
        <f t="shared" si="751"/>
        <v>0</v>
      </c>
      <c r="U1601" s="182">
        <f t="shared" si="751"/>
        <v>0</v>
      </c>
      <c r="V1601" s="183">
        <f t="shared" si="751"/>
        <v>0</v>
      </c>
      <c r="W1601" s="46">
        <f>W741</f>
        <v>0</v>
      </c>
      <c r="Y1601"/>
      <c r="Z1601"/>
    </row>
    <row r="1602" spans="1:26" s="72" customFormat="1" outlineLevel="1" x14ac:dyDescent="0.2">
      <c r="A1602" s="322"/>
      <c r="B1602" s="25"/>
      <c r="C1602" s="23"/>
      <c r="D1602" s="23"/>
      <c r="E1602" s="24"/>
      <c r="F1602" s="176" t="s">
        <v>160</v>
      </c>
      <c r="G1602" s="190">
        <f>G742</f>
        <v>0</v>
      </c>
      <c r="H1602" s="242">
        <f>G1602*(1-VLOOKUP($F1602,SHT,2,FALSE))+H742*(1-VLOOKUP($F1602,SHT,2,FALSE))</f>
        <v>0</v>
      </c>
      <c r="I1602" s="179">
        <f t="shared" ref="I1602:V1602" si="752">I742*(1-VLOOKUP($F1602,SHT,2,FALSE))</f>
        <v>0</v>
      </c>
      <c r="J1602" s="179">
        <f t="shared" si="752"/>
        <v>0</v>
      </c>
      <c r="K1602" s="197">
        <f t="shared" si="752"/>
        <v>0</v>
      </c>
      <c r="L1602" s="181">
        <f t="shared" si="752"/>
        <v>0</v>
      </c>
      <c r="M1602" s="192">
        <f t="shared" si="752"/>
        <v>0</v>
      </c>
      <c r="N1602" s="182">
        <f t="shared" si="752"/>
        <v>0</v>
      </c>
      <c r="O1602" s="182">
        <f t="shared" si="752"/>
        <v>0</v>
      </c>
      <c r="P1602" s="182">
        <f t="shared" si="752"/>
        <v>0</v>
      </c>
      <c r="Q1602" s="182">
        <f t="shared" si="752"/>
        <v>0</v>
      </c>
      <c r="R1602" s="182">
        <f t="shared" si="752"/>
        <v>0</v>
      </c>
      <c r="S1602" s="182">
        <f t="shared" si="752"/>
        <v>0</v>
      </c>
      <c r="T1602" s="178">
        <f t="shared" si="752"/>
        <v>0</v>
      </c>
      <c r="U1602" s="182">
        <f t="shared" si="752"/>
        <v>0</v>
      </c>
      <c r="V1602" s="183">
        <f t="shared" si="752"/>
        <v>0</v>
      </c>
      <c r="W1602" s="46">
        <f>W742</f>
        <v>0</v>
      </c>
      <c r="Y1602"/>
      <c r="Z1602"/>
    </row>
    <row r="1603" spans="1:26" s="72" customFormat="1" outlineLevel="1" x14ac:dyDescent="0.2">
      <c r="A1603" s="322"/>
      <c r="B1603" s="25"/>
      <c r="C1603" s="23"/>
      <c r="D1603" s="23"/>
      <c r="E1603" s="24"/>
      <c r="F1603" s="176" t="s">
        <v>198</v>
      </c>
      <c r="G1603" s="190">
        <f>G743</f>
        <v>0</v>
      </c>
      <c r="H1603" s="242">
        <f>G1603*(1-VLOOKUP($F1603,SHT,2,FALSE))+H743*(1-VLOOKUP($F1603,SHT,2,FALSE))</f>
        <v>0</v>
      </c>
      <c r="I1603" s="179">
        <f t="shared" ref="I1603:V1603" si="753">I743*(1-VLOOKUP($F1603,SHT,2,FALSE))</f>
        <v>0</v>
      </c>
      <c r="J1603" s="179">
        <f t="shared" si="753"/>
        <v>0</v>
      </c>
      <c r="K1603" s="197">
        <f t="shared" si="753"/>
        <v>0</v>
      </c>
      <c r="L1603" s="181">
        <f t="shared" si="753"/>
        <v>0</v>
      </c>
      <c r="M1603" s="192">
        <f t="shared" si="753"/>
        <v>0</v>
      </c>
      <c r="N1603" s="182">
        <f t="shared" si="753"/>
        <v>0</v>
      </c>
      <c r="O1603" s="182">
        <f t="shared" si="753"/>
        <v>0</v>
      </c>
      <c r="P1603" s="182">
        <f t="shared" si="753"/>
        <v>0</v>
      </c>
      <c r="Q1603" s="182">
        <f t="shared" si="753"/>
        <v>0</v>
      </c>
      <c r="R1603" s="182">
        <f t="shared" si="753"/>
        <v>0</v>
      </c>
      <c r="S1603" s="182">
        <f t="shared" si="753"/>
        <v>0</v>
      </c>
      <c r="T1603" s="178">
        <f t="shared" si="753"/>
        <v>0</v>
      </c>
      <c r="U1603" s="182">
        <f t="shared" si="753"/>
        <v>0</v>
      </c>
      <c r="V1603" s="183">
        <f t="shared" si="753"/>
        <v>0</v>
      </c>
      <c r="W1603" s="46">
        <f>W743</f>
        <v>0</v>
      </c>
      <c r="Y1603"/>
      <c r="Z1603"/>
    </row>
    <row r="1604" spans="1:26" s="72" customFormat="1" x14ac:dyDescent="0.2">
      <c r="A1604" s="322"/>
      <c r="B1604" s="25"/>
      <c r="C1604" s="23"/>
      <c r="D1604" s="23"/>
      <c r="E1604" s="24" t="s">
        <v>347</v>
      </c>
      <c r="F1604" s="24"/>
      <c r="G1604" s="69">
        <f t="shared" ref="G1604:W1604" si="754">SUBTOTAL(9,G1605:G1608)</f>
        <v>0</v>
      </c>
      <c r="H1604" s="70">
        <f t="shared" si="754"/>
        <v>0</v>
      </c>
      <c r="I1604" s="66">
        <f t="shared" si="754"/>
        <v>0</v>
      </c>
      <c r="J1604" s="66">
        <f t="shared" si="754"/>
        <v>0</v>
      </c>
      <c r="K1604" s="67">
        <f t="shared" si="754"/>
        <v>0</v>
      </c>
      <c r="L1604" s="34">
        <f t="shared" si="754"/>
        <v>0</v>
      </c>
      <c r="M1604" s="34">
        <f t="shared" si="754"/>
        <v>0</v>
      </c>
      <c r="N1604" s="34">
        <f t="shared" si="754"/>
        <v>0</v>
      </c>
      <c r="O1604" s="34">
        <f t="shared" si="754"/>
        <v>0</v>
      </c>
      <c r="P1604" s="34">
        <f t="shared" si="754"/>
        <v>0</v>
      </c>
      <c r="Q1604" s="34">
        <f t="shared" si="754"/>
        <v>0</v>
      </c>
      <c r="R1604" s="34">
        <f t="shared" si="754"/>
        <v>0</v>
      </c>
      <c r="S1604" s="34">
        <f t="shared" si="754"/>
        <v>0</v>
      </c>
      <c r="T1604" s="34">
        <f t="shared" si="754"/>
        <v>0</v>
      </c>
      <c r="U1604" s="34">
        <f t="shared" si="754"/>
        <v>0</v>
      </c>
      <c r="V1604" s="34">
        <f t="shared" si="754"/>
        <v>0</v>
      </c>
      <c r="W1604" s="33">
        <f t="shared" si="754"/>
        <v>0</v>
      </c>
      <c r="Y1604"/>
      <c r="Z1604"/>
    </row>
    <row r="1605" spans="1:26" s="72" customFormat="1" outlineLevel="1" x14ac:dyDescent="0.2">
      <c r="A1605" s="322"/>
      <c r="B1605" s="25"/>
      <c r="C1605" s="23"/>
      <c r="D1605" s="23"/>
      <c r="E1605" s="24"/>
      <c r="F1605" s="176" t="s">
        <v>327</v>
      </c>
      <c r="G1605" s="190">
        <f>G745</f>
        <v>0</v>
      </c>
      <c r="H1605" s="242">
        <f>G1605*(1-VLOOKUP($F1605,SHT,2,FALSE))+H745*(1-VLOOKUP($F1605,SHT,2,FALSE))</f>
        <v>0</v>
      </c>
      <c r="I1605" s="179">
        <f t="shared" ref="I1605:V1605" si="755">I745*(1-VLOOKUP($F1605,SHT,2,FALSE))</f>
        <v>0</v>
      </c>
      <c r="J1605" s="179">
        <f t="shared" si="755"/>
        <v>0</v>
      </c>
      <c r="K1605" s="197">
        <f t="shared" si="755"/>
        <v>0</v>
      </c>
      <c r="L1605" s="181">
        <f t="shared" si="755"/>
        <v>0</v>
      </c>
      <c r="M1605" s="192">
        <f t="shared" si="755"/>
        <v>0</v>
      </c>
      <c r="N1605" s="182">
        <f t="shared" si="755"/>
        <v>0</v>
      </c>
      <c r="O1605" s="182">
        <f t="shared" si="755"/>
        <v>0</v>
      </c>
      <c r="P1605" s="182">
        <f t="shared" si="755"/>
        <v>0</v>
      </c>
      <c r="Q1605" s="182">
        <f t="shared" si="755"/>
        <v>0</v>
      </c>
      <c r="R1605" s="182">
        <f t="shared" si="755"/>
        <v>0</v>
      </c>
      <c r="S1605" s="182">
        <f t="shared" si="755"/>
        <v>0</v>
      </c>
      <c r="T1605" s="178">
        <f t="shared" si="755"/>
        <v>0</v>
      </c>
      <c r="U1605" s="182">
        <f t="shared" si="755"/>
        <v>0</v>
      </c>
      <c r="V1605" s="183">
        <f t="shared" si="755"/>
        <v>0</v>
      </c>
      <c r="W1605" s="46">
        <f>W745</f>
        <v>0</v>
      </c>
      <c r="Y1605"/>
      <c r="Z1605"/>
    </row>
    <row r="1606" spans="1:26" s="72" customFormat="1" outlineLevel="1" x14ac:dyDescent="0.2">
      <c r="A1606" s="322"/>
      <c r="B1606" s="25"/>
      <c r="C1606" s="23"/>
      <c r="D1606" s="23"/>
      <c r="E1606" s="24"/>
      <c r="F1606" s="176" t="s">
        <v>328</v>
      </c>
      <c r="G1606" s="190">
        <f>G746</f>
        <v>0</v>
      </c>
      <c r="H1606" s="242">
        <f>G1606*(1-VLOOKUP($F1606,SHT,2,FALSE))+H746*(1-VLOOKUP($F1606,SHT,2,FALSE))</f>
        <v>0</v>
      </c>
      <c r="I1606" s="179">
        <f t="shared" ref="I1606:V1606" si="756">I746*(1-VLOOKUP($F1606,SHT,2,FALSE))</f>
        <v>0</v>
      </c>
      <c r="J1606" s="179">
        <f t="shared" si="756"/>
        <v>0</v>
      </c>
      <c r="K1606" s="197">
        <f t="shared" si="756"/>
        <v>0</v>
      </c>
      <c r="L1606" s="181">
        <f t="shared" si="756"/>
        <v>0</v>
      </c>
      <c r="M1606" s="192">
        <f t="shared" si="756"/>
        <v>0</v>
      </c>
      <c r="N1606" s="182">
        <f t="shared" si="756"/>
        <v>0</v>
      </c>
      <c r="O1606" s="182">
        <f t="shared" si="756"/>
        <v>0</v>
      </c>
      <c r="P1606" s="182">
        <f t="shared" si="756"/>
        <v>0</v>
      </c>
      <c r="Q1606" s="182">
        <f t="shared" si="756"/>
        <v>0</v>
      </c>
      <c r="R1606" s="182">
        <f t="shared" si="756"/>
        <v>0</v>
      </c>
      <c r="S1606" s="182">
        <f t="shared" si="756"/>
        <v>0</v>
      </c>
      <c r="T1606" s="178">
        <f t="shared" si="756"/>
        <v>0</v>
      </c>
      <c r="U1606" s="182">
        <f t="shared" si="756"/>
        <v>0</v>
      </c>
      <c r="V1606" s="183">
        <f t="shared" si="756"/>
        <v>0</v>
      </c>
      <c r="W1606" s="46">
        <f>W746</f>
        <v>0</v>
      </c>
      <c r="Y1606"/>
      <c r="Z1606"/>
    </row>
    <row r="1607" spans="1:26" s="72" customFormat="1" outlineLevel="1" x14ac:dyDescent="0.2">
      <c r="A1607" s="322"/>
      <c r="B1607" s="25"/>
      <c r="C1607" s="23"/>
      <c r="D1607" s="23"/>
      <c r="E1607" s="24"/>
      <c r="F1607" s="176" t="s">
        <v>329</v>
      </c>
      <c r="G1607" s="190">
        <f>G747</f>
        <v>0</v>
      </c>
      <c r="H1607" s="242">
        <f>G1607*(1-VLOOKUP($F1607,SHT,2,FALSE))+H747*(1-VLOOKUP($F1607,SHT,2,FALSE))</f>
        <v>0</v>
      </c>
      <c r="I1607" s="179">
        <f t="shared" ref="I1607:V1607" si="757">I747*(1-VLOOKUP($F1607,SHT,2,FALSE))</f>
        <v>0</v>
      </c>
      <c r="J1607" s="179">
        <f t="shared" si="757"/>
        <v>0</v>
      </c>
      <c r="K1607" s="197">
        <f t="shared" si="757"/>
        <v>0</v>
      </c>
      <c r="L1607" s="181">
        <f t="shared" si="757"/>
        <v>0</v>
      </c>
      <c r="M1607" s="192">
        <f t="shared" si="757"/>
        <v>0</v>
      </c>
      <c r="N1607" s="182">
        <f t="shared" si="757"/>
        <v>0</v>
      </c>
      <c r="O1607" s="182">
        <f t="shared" si="757"/>
        <v>0</v>
      </c>
      <c r="P1607" s="182">
        <f t="shared" si="757"/>
        <v>0</v>
      </c>
      <c r="Q1607" s="182">
        <f t="shared" si="757"/>
        <v>0</v>
      </c>
      <c r="R1607" s="182">
        <f t="shared" si="757"/>
        <v>0</v>
      </c>
      <c r="S1607" s="182">
        <f t="shared" si="757"/>
        <v>0</v>
      </c>
      <c r="T1607" s="178">
        <f t="shared" si="757"/>
        <v>0</v>
      </c>
      <c r="U1607" s="182">
        <f t="shared" si="757"/>
        <v>0</v>
      </c>
      <c r="V1607" s="183">
        <f t="shared" si="757"/>
        <v>0</v>
      </c>
      <c r="W1607" s="46">
        <f>W747</f>
        <v>0</v>
      </c>
      <c r="Y1607"/>
      <c r="Z1607"/>
    </row>
    <row r="1608" spans="1:26" s="72" customFormat="1" outlineLevel="1" x14ac:dyDescent="0.2">
      <c r="A1608" s="322"/>
      <c r="B1608" s="25"/>
      <c r="C1608" s="23"/>
      <c r="D1608" s="23"/>
      <c r="E1608" s="24"/>
      <c r="F1608" s="176" t="s">
        <v>330</v>
      </c>
      <c r="G1608" s="190">
        <f>G748</f>
        <v>0</v>
      </c>
      <c r="H1608" s="242">
        <f>G1608*(1-VLOOKUP($F1608,SHT,2,FALSE))+H748*(1-VLOOKUP($F1608,SHT,2,FALSE))</f>
        <v>0</v>
      </c>
      <c r="I1608" s="179">
        <f t="shared" ref="I1608:V1608" si="758">I748*(1-VLOOKUP($F1608,SHT,2,FALSE))</f>
        <v>0</v>
      </c>
      <c r="J1608" s="179">
        <f t="shared" si="758"/>
        <v>0</v>
      </c>
      <c r="K1608" s="197">
        <f t="shared" si="758"/>
        <v>0</v>
      </c>
      <c r="L1608" s="181">
        <f t="shared" si="758"/>
        <v>0</v>
      </c>
      <c r="M1608" s="192">
        <f t="shared" si="758"/>
        <v>0</v>
      </c>
      <c r="N1608" s="182">
        <f t="shared" si="758"/>
        <v>0</v>
      </c>
      <c r="O1608" s="182">
        <f t="shared" si="758"/>
        <v>0</v>
      </c>
      <c r="P1608" s="182">
        <f t="shared" si="758"/>
        <v>0</v>
      </c>
      <c r="Q1608" s="182">
        <f t="shared" si="758"/>
        <v>0</v>
      </c>
      <c r="R1608" s="182">
        <f t="shared" si="758"/>
        <v>0</v>
      </c>
      <c r="S1608" s="182">
        <f t="shared" si="758"/>
        <v>0</v>
      </c>
      <c r="T1608" s="178">
        <f t="shared" si="758"/>
        <v>0</v>
      </c>
      <c r="U1608" s="182">
        <f t="shared" si="758"/>
        <v>0</v>
      </c>
      <c r="V1608" s="183">
        <f t="shared" si="758"/>
        <v>0</v>
      </c>
      <c r="W1608" s="46">
        <f>W748</f>
        <v>0</v>
      </c>
      <c r="Y1608"/>
      <c r="Z1608"/>
    </row>
    <row r="1609" spans="1:26" s="72" customFormat="1" x14ac:dyDescent="0.2">
      <c r="A1609" s="322"/>
      <c r="B1609" s="25"/>
      <c r="C1609" s="23"/>
      <c r="D1609" s="23" t="s">
        <v>53</v>
      </c>
      <c r="E1609" s="24"/>
      <c r="F1609" s="24"/>
      <c r="G1609" s="69"/>
      <c r="H1609" s="70"/>
      <c r="I1609" s="66"/>
      <c r="J1609" s="66"/>
      <c r="K1609" s="67"/>
      <c r="L1609" s="51"/>
      <c r="M1609" s="34"/>
      <c r="N1609" s="34"/>
      <c r="O1609" s="34"/>
      <c r="P1609" s="34"/>
      <c r="Q1609" s="34"/>
      <c r="R1609" s="34"/>
      <c r="S1609" s="34"/>
      <c r="T1609" s="34"/>
      <c r="U1609" s="34"/>
      <c r="V1609" s="37"/>
      <c r="W1609" s="33"/>
      <c r="Y1609"/>
      <c r="Z1609"/>
    </row>
    <row r="1610" spans="1:26" s="72" customFormat="1" x14ac:dyDescent="0.2">
      <c r="A1610" s="322"/>
      <c r="B1610" s="25"/>
      <c r="C1610" s="23"/>
      <c r="D1610" s="23"/>
      <c r="E1610" s="64" t="s">
        <v>54</v>
      </c>
      <c r="F1610" s="24"/>
      <c r="G1610" s="69">
        <f t="shared" ref="G1610:W1610" si="759">SUBTOTAL(9,G1611:G1613)</f>
        <v>0</v>
      </c>
      <c r="H1610" s="70">
        <f t="shared" si="759"/>
        <v>0</v>
      </c>
      <c r="I1610" s="66">
        <f t="shared" si="759"/>
        <v>0</v>
      </c>
      <c r="J1610" s="66">
        <f t="shared" si="759"/>
        <v>0</v>
      </c>
      <c r="K1610" s="67">
        <f t="shared" si="759"/>
        <v>0</v>
      </c>
      <c r="L1610" s="34">
        <f t="shared" si="759"/>
        <v>0</v>
      </c>
      <c r="M1610" s="34">
        <f t="shared" si="759"/>
        <v>0</v>
      </c>
      <c r="N1610" s="34">
        <f t="shared" si="759"/>
        <v>0</v>
      </c>
      <c r="O1610" s="34">
        <f t="shared" si="759"/>
        <v>0</v>
      </c>
      <c r="P1610" s="34">
        <f t="shared" si="759"/>
        <v>0</v>
      </c>
      <c r="Q1610" s="34">
        <f t="shared" si="759"/>
        <v>0</v>
      </c>
      <c r="R1610" s="34">
        <f t="shared" si="759"/>
        <v>0</v>
      </c>
      <c r="S1610" s="34">
        <f t="shared" si="759"/>
        <v>0</v>
      </c>
      <c r="T1610" s="34">
        <f t="shared" si="759"/>
        <v>0</v>
      </c>
      <c r="U1610" s="34">
        <f t="shared" si="759"/>
        <v>0</v>
      </c>
      <c r="V1610" s="34">
        <f t="shared" si="759"/>
        <v>0</v>
      </c>
      <c r="W1610" s="33">
        <f t="shared" si="759"/>
        <v>0</v>
      </c>
      <c r="Y1610"/>
      <c r="Z1610"/>
    </row>
    <row r="1611" spans="1:26" s="72" customFormat="1" outlineLevel="1" x14ac:dyDescent="0.2">
      <c r="A1611" s="322"/>
      <c r="B1611" s="25"/>
      <c r="C1611" s="23"/>
      <c r="D1611" s="23"/>
      <c r="E1611" s="64"/>
      <c r="F1611" s="176" t="s">
        <v>55</v>
      </c>
      <c r="G1611" s="190">
        <f>G751</f>
        <v>0</v>
      </c>
      <c r="H1611" s="242">
        <f>G1611*(1-VLOOKUP($F1611,SHT,2,FALSE))+H751*(1-VLOOKUP($F1611,SHT,2,FALSE))</f>
        <v>0</v>
      </c>
      <c r="I1611" s="179">
        <f t="shared" ref="I1611:V1611" si="760">I751*(1-VLOOKUP($F1611,SHT,2,FALSE))</f>
        <v>0</v>
      </c>
      <c r="J1611" s="179">
        <f t="shared" si="760"/>
        <v>0</v>
      </c>
      <c r="K1611" s="197">
        <f t="shared" si="760"/>
        <v>0</v>
      </c>
      <c r="L1611" s="181">
        <f t="shared" si="760"/>
        <v>0</v>
      </c>
      <c r="M1611" s="192">
        <f t="shared" si="760"/>
        <v>0</v>
      </c>
      <c r="N1611" s="182">
        <f t="shared" si="760"/>
        <v>0</v>
      </c>
      <c r="O1611" s="182">
        <f t="shared" si="760"/>
        <v>0</v>
      </c>
      <c r="P1611" s="182">
        <f t="shared" si="760"/>
        <v>0</v>
      </c>
      <c r="Q1611" s="182">
        <f t="shared" si="760"/>
        <v>0</v>
      </c>
      <c r="R1611" s="182">
        <f t="shared" si="760"/>
        <v>0</v>
      </c>
      <c r="S1611" s="182">
        <f t="shared" si="760"/>
        <v>0</v>
      </c>
      <c r="T1611" s="178">
        <f t="shared" si="760"/>
        <v>0</v>
      </c>
      <c r="U1611" s="182">
        <f t="shared" si="760"/>
        <v>0</v>
      </c>
      <c r="V1611" s="183">
        <f t="shared" si="760"/>
        <v>0</v>
      </c>
      <c r="W1611" s="46">
        <f>W751</f>
        <v>0</v>
      </c>
      <c r="Y1611"/>
      <c r="Z1611"/>
    </row>
    <row r="1612" spans="1:26" s="72" customFormat="1" outlineLevel="1" x14ac:dyDescent="0.2">
      <c r="A1612" s="322"/>
      <c r="B1612" s="25"/>
      <c r="C1612" s="23"/>
      <c r="D1612" s="23"/>
      <c r="E1612" s="24"/>
      <c r="F1612" s="176" t="s">
        <v>161</v>
      </c>
      <c r="G1612" s="190">
        <f>G752</f>
        <v>0</v>
      </c>
      <c r="H1612" s="242">
        <f>G1612*(1-VLOOKUP($F1612,SHT,2,FALSE))+H752*(1-VLOOKUP($F1612,SHT,2,FALSE))</f>
        <v>0</v>
      </c>
      <c r="I1612" s="179">
        <f t="shared" ref="I1612:V1612" si="761">I752*(1-VLOOKUP($F1612,SHT,2,FALSE))</f>
        <v>0</v>
      </c>
      <c r="J1612" s="179">
        <f t="shared" si="761"/>
        <v>0</v>
      </c>
      <c r="K1612" s="197">
        <f t="shared" si="761"/>
        <v>0</v>
      </c>
      <c r="L1612" s="181">
        <f t="shared" si="761"/>
        <v>0</v>
      </c>
      <c r="M1612" s="192">
        <f t="shared" si="761"/>
        <v>0</v>
      </c>
      <c r="N1612" s="182">
        <f t="shared" si="761"/>
        <v>0</v>
      </c>
      <c r="O1612" s="182">
        <f t="shared" si="761"/>
        <v>0</v>
      </c>
      <c r="P1612" s="182">
        <f t="shared" si="761"/>
        <v>0</v>
      </c>
      <c r="Q1612" s="182">
        <f t="shared" si="761"/>
        <v>0</v>
      </c>
      <c r="R1612" s="182">
        <f t="shared" si="761"/>
        <v>0</v>
      </c>
      <c r="S1612" s="182">
        <f t="shared" si="761"/>
        <v>0</v>
      </c>
      <c r="T1612" s="178">
        <f t="shared" si="761"/>
        <v>0</v>
      </c>
      <c r="U1612" s="182">
        <f t="shared" si="761"/>
        <v>0</v>
      </c>
      <c r="V1612" s="183">
        <f t="shared" si="761"/>
        <v>0</v>
      </c>
      <c r="W1612" s="46">
        <f>W752</f>
        <v>0</v>
      </c>
      <c r="Y1612"/>
      <c r="Z1612"/>
    </row>
    <row r="1613" spans="1:26" s="72" customFormat="1" outlineLevel="1" x14ac:dyDescent="0.2">
      <c r="A1613" s="322"/>
      <c r="B1613" s="25"/>
      <c r="C1613" s="23"/>
      <c r="D1613" s="23"/>
      <c r="E1613" s="24"/>
      <c r="F1613" s="176" t="s">
        <v>331</v>
      </c>
      <c r="G1613" s="190">
        <f>G753</f>
        <v>0</v>
      </c>
      <c r="H1613" s="242">
        <f>G1613*(1-VLOOKUP($F1613,SHT,2,FALSE))+H753*(1-VLOOKUP($F1613,SHT,2,FALSE))</f>
        <v>0</v>
      </c>
      <c r="I1613" s="179">
        <f t="shared" ref="I1613:V1613" si="762">I753*(1-VLOOKUP($F1613,SHT,2,FALSE))</f>
        <v>0</v>
      </c>
      <c r="J1613" s="179">
        <f t="shared" si="762"/>
        <v>0</v>
      </c>
      <c r="K1613" s="197">
        <f t="shared" si="762"/>
        <v>0</v>
      </c>
      <c r="L1613" s="181">
        <f t="shared" si="762"/>
        <v>0</v>
      </c>
      <c r="M1613" s="192">
        <f t="shared" si="762"/>
        <v>0</v>
      </c>
      <c r="N1613" s="182">
        <f t="shared" si="762"/>
        <v>0</v>
      </c>
      <c r="O1613" s="182">
        <f t="shared" si="762"/>
        <v>0</v>
      </c>
      <c r="P1613" s="182">
        <f t="shared" si="762"/>
        <v>0</v>
      </c>
      <c r="Q1613" s="182">
        <f t="shared" si="762"/>
        <v>0</v>
      </c>
      <c r="R1613" s="182">
        <f t="shared" si="762"/>
        <v>0</v>
      </c>
      <c r="S1613" s="182">
        <f t="shared" si="762"/>
        <v>0</v>
      </c>
      <c r="T1613" s="178">
        <f t="shared" si="762"/>
        <v>0</v>
      </c>
      <c r="U1613" s="182">
        <f t="shared" si="762"/>
        <v>0</v>
      </c>
      <c r="V1613" s="183">
        <f t="shared" si="762"/>
        <v>0</v>
      </c>
      <c r="W1613" s="46">
        <f>W753</f>
        <v>0</v>
      </c>
      <c r="Y1613"/>
      <c r="Z1613"/>
    </row>
    <row r="1614" spans="1:26" s="72" customFormat="1" x14ac:dyDescent="0.2">
      <c r="A1614" s="322"/>
      <c r="B1614" s="25"/>
      <c r="C1614" s="23"/>
      <c r="D1614" s="23"/>
      <c r="E1614" s="24" t="s">
        <v>56</v>
      </c>
      <c r="F1614" s="24"/>
      <c r="G1614" s="69">
        <f t="shared" ref="G1614:W1614" si="763">SUBTOTAL(9,G1615:G1617)</f>
        <v>0</v>
      </c>
      <c r="H1614" s="70">
        <f t="shared" si="763"/>
        <v>0</v>
      </c>
      <c r="I1614" s="66">
        <f t="shared" si="763"/>
        <v>0</v>
      </c>
      <c r="J1614" s="66">
        <f t="shared" si="763"/>
        <v>0</v>
      </c>
      <c r="K1614" s="67">
        <f t="shared" si="763"/>
        <v>0</v>
      </c>
      <c r="L1614" s="34">
        <f t="shared" si="763"/>
        <v>0</v>
      </c>
      <c r="M1614" s="34">
        <f t="shared" si="763"/>
        <v>0</v>
      </c>
      <c r="N1614" s="34">
        <f t="shared" si="763"/>
        <v>0</v>
      </c>
      <c r="O1614" s="34">
        <f t="shared" si="763"/>
        <v>0</v>
      </c>
      <c r="P1614" s="34">
        <f t="shared" si="763"/>
        <v>0</v>
      </c>
      <c r="Q1614" s="34">
        <f t="shared" si="763"/>
        <v>0</v>
      </c>
      <c r="R1614" s="34">
        <f t="shared" si="763"/>
        <v>0</v>
      </c>
      <c r="S1614" s="34">
        <f t="shared" si="763"/>
        <v>0</v>
      </c>
      <c r="T1614" s="34">
        <f t="shared" si="763"/>
        <v>0</v>
      </c>
      <c r="U1614" s="34">
        <f t="shared" si="763"/>
        <v>0</v>
      </c>
      <c r="V1614" s="34">
        <f t="shared" si="763"/>
        <v>0</v>
      </c>
      <c r="W1614" s="33">
        <f t="shared" si="763"/>
        <v>0</v>
      </c>
      <c r="Y1614"/>
      <c r="Z1614"/>
    </row>
    <row r="1615" spans="1:26" s="72" customFormat="1" outlineLevel="1" x14ac:dyDescent="0.2">
      <c r="A1615" s="322"/>
      <c r="B1615" s="25"/>
      <c r="C1615" s="23"/>
      <c r="D1615" s="23"/>
      <c r="E1615" s="24"/>
      <c r="F1615" s="176" t="s">
        <v>162</v>
      </c>
      <c r="G1615" s="190">
        <f>G755</f>
        <v>0</v>
      </c>
      <c r="H1615" s="242">
        <f>G1615*(1-VLOOKUP($F1615,SHT,2,FALSE))+H755*(1-VLOOKUP($F1615,SHT,2,FALSE))</f>
        <v>0</v>
      </c>
      <c r="I1615" s="179">
        <f t="shared" ref="I1615:V1615" si="764">I755*(1-VLOOKUP($F1615,SHT,2,FALSE))</f>
        <v>0</v>
      </c>
      <c r="J1615" s="179">
        <f t="shared" si="764"/>
        <v>0</v>
      </c>
      <c r="K1615" s="197">
        <f t="shared" si="764"/>
        <v>0</v>
      </c>
      <c r="L1615" s="181">
        <f t="shared" si="764"/>
        <v>0</v>
      </c>
      <c r="M1615" s="192">
        <f t="shared" si="764"/>
        <v>0</v>
      </c>
      <c r="N1615" s="182">
        <f t="shared" si="764"/>
        <v>0</v>
      </c>
      <c r="O1615" s="182">
        <f t="shared" si="764"/>
        <v>0</v>
      </c>
      <c r="P1615" s="182">
        <f t="shared" si="764"/>
        <v>0</v>
      </c>
      <c r="Q1615" s="182">
        <f t="shared" si="764"/>
        <v>0</v>
      </c>
      <c r="R1615" s="182">
        <f t="shared" si="764"/>
        <v>0</v>
      </c>
      <c r="S1615" s="182">
        <f t="shared" si="764"/>
        <v>0</v>
      </c>
      <c r="T1615" s="178">
        <f t="shared" si="764"/>
        <v>0</v>
      </c>
      <c r="U1615" s="182">
        <f t="shared" si="764"/>
        <v>0</v>
      </c>
      <c r="V1615" s="183">
        <f t="shared" si="764"/>
        <v>0</v>
      </c>
      <c r="W1615" s="46">
        <f>W755</f>
        <v>0</v>
      </c>
      <c r="Y1615"/>
      <c r="Z1615"/>
    </row>
    <row r="1616" spans="1:26" s="72" customFormat="1" outlineLevel="1" x14ac:dyDescent="0.2">
      <c r="A1616" s="322"/>
      <c r="B1616" s="25"/>
      <c r="C1616" s="23"/>
      <c r="D1616" s="23"/>
      <c r="E1616" s="24"/>
      <c r="F1616" s="176" t="s">
        <v>163</v>
      </c>
      <c r="G1616" s="190">
        <f>G756</f>
        <v>0</v>
      </c>
      <c r="H1616" s="242">
        <f>G1616*(1-VLOOKUP($F1616,SHT,2,FALSE))+H756*(1-VLOOKUP($F1616,SHT,2,FALSE))</f>
        <v>0</v>
      </c>
      <c r="I1616" s="179">
        <f t="shared" ref="I1616:V1616" si="765">I756*(1-VLOOKUP($F1616,SHT,2,FALSE))</f>
        <v>0</v>
      </c>
      <c r="J1616" s="179">
        <f t="shared" si="765"/>
        <v>0</v>
      </c>
      <c r="K1616" s="197">
        <f t="shared" si="765"/>
        <v>0</v>
      </c>
      <c r="L1616" s="181">
        <f t="shared" si="765"/>
        <v>0</v>
      </c>
      <c r="M1616" s="192">
        <f t="shared" si="765"/>
        <v>0</v>
      </c>
      <c r="N1616" s="182">
        <f t="shared" si="765"/>
        <v>0</v>
      </c>
      <c r="O1616" s="182">
        <f t="shared" si="765"/>
        <v>0</v>
      </c>
      <c r="P1616" s="182">
        <f t="shared" si="765"/>
        <v>0</v>
      </c>
      <c r="Q1616" s="182">
        <f t="shared" si="765"/>
        <v>0</v>
      </c>
      <c r="R1616" s="182">
        <f t="shared" si="765"/>
        <v>0</v>
      </c>
      <c r="S1616" s="182">
        <f t="shared" si="765"/>
        <v>0</v>
      </c>
      <c r="T1616" s="178">
        <f t="shared" si="765"/>
        <v>0</v>
      </c>
      <c r="U1616" s="182">
        <f t="shared" si="765"/>
        <v>0</v>
      </c>
      <c r="V1616" s="183">
        <f t="shared" si="765"/>
        <v>0</v>
      </c>
      <c r="W1616" s="46">
        <f>W756</f>
        <v>0</v>
      </c>
      <c r="Y1616"/>
      <c r="Z1616"/>
    </row>
    <row r="1617" spans="1:26" s="72" customFormat="1" outlineLevel="1" x14ac:dyDescent="0.2">
      <c r="A1617" s="322"/>
      <c r="B1617" s="25"/>
      <c r="C1617" s="23"/>
      <c r="D1617" s="23"/>
      <c r="E1617" s="24"/>
      <c r="F1617" s="176" t="s">
        <v>332</v>
      </c>
      <c r="G1617" s="190">
        <f>G757</f>
        <v>0</v>
      </c>
      <c r="H1617" s="242">
        <f>G1617*(1-VLOOKUP($F1617,SHT,2,FALSE))+H757*(1-VLOOKUP($F1617,SHT,2,FALSE))</f>
        <v>0</v>
      </c>
      <c r="I1617" s="179">
        <f t="shared" ref="I1617:V1617" si="766">I757*(1-VLOOKUP($F1617,SHT,2,FALSE))</f>
        <v>0</v>
      </c>
      <c r="J1617" s="179">
        <f t="shared" si="766"/>
        <v>0</v>
      </c>
      <c r="K1617" s="197">
        <f t="shared" si="766"/>
        <v>0</v>
      </c>
      <c r="L1617" s="181">
        <f t="shared" si="766"/>
        <v>0</v>
      </c>
      <c r="M1617" s="192">
        <f t="shared" si="766"/>
        <v>0</v>
      </c>
      <c r="N1617" s="182">
        <f t="shared" si="766"/>
        <v>0</v>
      </c>
      <c r="O1617" s="182">
        <f t="shared" si="766"/>
        <v>0</v>
      </c>
      <c r="P1617" s="182">
        <f t="shared" si="766"/>
        <v>0</v>
      </c>
      <c r="Q1617" s="182">
        <f t="shared" si="766"/>
        <v>0</v>
      </c>
      <c r="R1617" s="182">
        <f t="shared" si="766"/>
        <v>0</v>
      </c>
      <c r="S1617" s="182">
        <f t="shared" si="766"/>
        <v>0</v>
      </c>
      <c r="T1617" s="178">
        <f t="shared" si="766"/>
        <v>0</v>
      </c>
      <c r="U1617" s="182">
        <f t="shared" si="766"/>
        <v>0</v>
      </c>
      <c r="V1617" s="183">
        <f t="shared" si="766"/>
        <v>0</v>
      </c>
      <c r="W1617" s="46">
        <f>W757</f>
        <v>0</v>
      </c>
      <c r="Y1617"/>
      <c r="Z1617"/>
    </row>
    <row r="1618" spans="1:26" s="72" customFormat="1" x14ac:dyDescent="0.2">
      <c r="A1618" s="322"/>
      <c r="B1618" s="25"/>
      <c r="C1618" s="23"/>
      <c r="D1618" s="23"/>
      <c r="E1618" s="24" t="s">
        <v>57</v>
      </c>
      <c r="F1618" s="24"/>
      <c r="G1618" s="69">
        <f t="shared" ref="G1618:W1618" si="767">SUBTOTAL(9,G1619:G1621)</f>
        <v>0</v>
      </c>
      <c r="H1618" s="70">
        <f t="shared" si="767"/>
        <v>0</v>
      </c>
      <c r="I1618" s="66">
        <f t="shared" si="767"/>
        <v>0</v>
      </c>
      <c r="J1618" s="66">
        <f t="shared" si="767"/>
        <v>0</v>
      </c>
      <c r="K1618" s="67">
        <f t="shared" si="767"/>
        <v>0</v>
      </c>
      <c r="L1618" s="34">
        <f t="shared" si="767"/>
        <v>0</v>
      </c>
      <c r="M1618" s="34">
        <f t="shared" si="767"/>
        <v>0</v>
      </c>
      <c r="N1618" s="34">
        <f t="shared" si="767"/>
        <v>0</v>
      </c>
      <c r="O1618" s="34">
        <f t="shared" si="767"/>
        <v>0</v>
      </c>
      <c r="P1618" s="34">
        <f t="shared" si="767"/>
        <v>0</v>
      </c>
      <c r="Q1618" s="34">
        <f t="shared" si="767"/>
        <v>0</v>
      </c>
      <c r="R1618" s="34">
        <f t="shared" si="767"/>
        <v>0</v>
      </c>
      <c r="S1618" s="34">
        <f t="shared" si="767"/>
        <v>0</v>
      </c>
      <c r="T1618" s="34">
        <f t="shared" si="767"/>
        <v>0</v>
      </c>
      <c r="U1618" s="34">
        <f t="shared" si="767"/>
        <v>0</v>
      </c>
      <c r="V1618" s="34">
        <f t="shared" si="767"/>
        <v>0</v>
      </c>
      <c r="W1618" s="33">
        <f t="shared" si="767"/>
        <v>0</v>
      </c>
      <c r="Y1618"/>
      <c r="Z1618"/>
    </row>
    <row r="1619" spans="1:26" s="72" customFormat="1" outlineLevel="1" x14ac:dyDescent="0.2">
      <c r="A1619" s="322"/>
      <c r="B1619" s="25"/>
      <c r="C1619" s="23"/>
      <c r="D1619" s="23"/>
      <c r="E1619" s="24"/>
      <c r="F1619" s="176" t="s">
        <v>164</v>
      </c>
      <c r="G1619" s="190">
        <f>G759</f>
        <v>0</v>
      </c>
      <c r="H1619" s="242">
        <f>G1619*(1-VLOOKUP($F1619,SHT,2,FALSE))+H759*(1-VLOOKUP($F1619,SHT,2,FALSE))</f>
        <v>0</v>
      </c>
      <c r="I1619" s="179">
        <f t="shared" ref="I1619:V1619" si="768">I759*(1-VLOOKUP($F1619,SHT,2,FALSE))</f>
        <v>0</v>
      </c>
      <c r="J1619" s="179">
        <f t="shared" si="768"/>
        <v>0</v>
      </c>
      <c r="K1619" s="197">
        <f t="shared" si="768"/>
        <v>0</v>
      </c>
      <c r="L1619" s="181">
        <f t="shared" si="768"/>
        <v>0</v>
      </c>
      <c r="M1619" s="192">
        <f t="shared" si="768"/>
        <v>0</v>
      </c>
      <c r="N1619" s="182">
        <f t="shared" si="768"/>
        <v>0</v>
      </c>
      <c r="O1619" s="182">
        <f t="shared" si="768"/>
        <v>0</v>
      </c>
      <c r="P1619" s="182">
        <f t="shared" si="768"/>
        <v>0</v>
      </c>
      <c r="Q1619" s="182">
        <f t="shared" si="768"/>
        <v>0</v>
      </c>
      <c r="R1619" s="182">
        <f t="shared" si="768"/>
        <v>0</v>
      </c>
      <c r="S1619" s="182">
        <f t="shared" si="768"/>
        <v>0</v>
      </c>
      <c r="T1619" s="178">
        <f t="shared" si="768"/>
        <v>0</v>
      </c>
      <c r="U1619" s="182">
        <f t="shared" si="768"/>
        <v>0</v>
      </c>
      <c r="V1619" s="183">
        <f t="shared" si="768"/>
        <v>0</v>
      </c>
      <c r="W1619" s="46">
        <f>W759</f>
        <v>0</v>
      </c>
      <c r="Y1619"/>
      <c r="Z1619"/>
    </row>
    <row r="1620" spans="1:26" s="72" customFormat="1" outlineLevel="1" x14ac:dyDescent="0.2">
      <c r="A1620" s="322"/>
      <c r="B1620" s="25"/>
      <c r="C1620" s="23"/>
      <c r="D1620" s="23"/>
      <c r="E1620" s="24"/>
      <c r="F1620" s="176" t="s">
        <v>255</v>
      </c>
      <c r="G1620" s="190">
        <f>G760</f>
        <v>0</v>
      </c>
      <c r="H1620" s="242">
        <f>G1620*(1-VLOOKUP($F1620,SHT,2,FALSE))+H760*(1-VLOOKUP($F1620,SHT,2,FALSE))</f>
        <v>0</v>
      </c>
      <c r="I1620" s="179">
        <f t="shared" ref="I1620:V1620" si="769">I760*(1-VLOOKUP($F1620,SHT,2,FALSE))</f>
        <v>0</v>
      </c>
      <c r="J1620" s="179">
        <f t="shared" si="769"/>
        <v>0</v>
      </c>
      <c r="K1620" s="197">
        <f t="shared" si="769"/>
        <v>0</v>
      </c>
      <c r="L1620" s="181">
        <f t="shared" si="769"/>
        <v>0</v>
      </c>
      <c r="M1620" s="192">
        <f t="shared" si="769"/>
        <v>0</v>
      </c>
      <c r="N1620" s="182">
        <f t="shared" si="769"/>
        <v>0</v>
      </c>
      <c r="O1620" s="182">
        <f t="shared" si="769"/>
        <v>0</v>
      </c>
      <c r="P1620" s="182">
        <f t="shared" si="769"/>
        <v>0</v>
      </c>
      <c r="Q1620" s="182">
        <f t="shared" si="769"/>
        <v>0</v>
      </c>
      <c r="R1620" s="182">
        <f t="shared" si="769"/>
        <v>0</v>
      </c>
      <c r="S1620" s="182">
        <f t="shared" si="769"/>
        <v>0</v>
      </c>
      <c r="T1620" s="178">
        <f t="shared" si="769"/>
        <v>0</v>
      </c>
      <c r="U1620" s="182">
        <f t="shared" si="769"/>
        <v>0</v>
      </c>
      <c r="V1620" s="183">
        <f t="shared" si="769"/>
        <v>0</v>
      </c>
      <c r="W1620" s="46">
        <f>W760</f>
        <v>0</v>
      </c>
      <c r="Y1620"/>
      <c r="Z1620"/>
    </row>
    <row r="1621" spans="1:26" s="72" customFormat="1" outlineLevel="1" x14ac:dyDescent="0.2">
      <c r="A1621" s="322"/>
      <c r="B1621" s="25"/>
      <c r="C1621" s="23"/>
      <c r="D1621" s="23"/>
      <c r="E1621" s="24"/>
      <c r="F1621" s="176" t="s">
        <v>333</v>
      </c>
      <c r="G1621" s="190">
        <f>G761</f>
        <v>0</v>
      </c>
      <c r="H1621" s="242">
        <f>G1621*(1-VLOOKUP($F1621,SHT,2,FALSE))+H761*(1-VLOOKUP($F1621,SHT,2,FALSE))</f>
        <v>0</v>
      </c>
      <c r="I1621" s="179">
        <f t="shared" ref="I1621:V1621" si="770">I761*(1-VLOOKUP($F1621,SHT,2,FALSE))</f>
        <v>0</v>
      </c>
      <c r="J1621" s="179">
        <f t="shared" si="770"/>
        <v>0</v>
      </c>
      <c r="K1621" s="197">
        <f t="shared" si="770"/>
        <v>0</v>
      </c>
      <c r="L1621" s="181">
        <f t="shared" si="770"/>
        <v>0</v>
      </c>
      <c r="M1621" s="192">
        <f t="shared" si="770"/>
        <v>0</v>
      </c>
      <c r="N1621" s="182">
        <f t="shared" si="770"/>
        <v>0</v>
      </c>
      <c r="O1621" s="182">
        <f t="shared" si="770"/>
        <v>0</v>
      </c>
      <c r="P1621" s="182">
        <f t="shared" si="770"/>
        <v>0</v>
      </c>
      <c r="Q1621" s="182">
        <f t="shared" si="770"/>
        <v>0</v>
      </c>
      <c r="R1621" s="182">
        <f t="shared" si="770"/>
        <v>0</v>
      </c>
      <c r="S1621" s="182">
        <f t="shared" si="770"/>
        <v>0</v>
      </c>
      <c r="T1621" s="178">
        <f t="shared" si="770"/>
        <v>0</v>
      </c>
      <c r="U1621" s="182">
        <f t="shared" si="770"/>
        <v>0</v>
      </c>
      <c r="V1621" s="183">
        <f t="shared" si="770"/>
        <v>0</v>
      </c>
      <c r="W1621" s="46">
        <f>W761</f>
        <v>0</v>
      </c>
      <c r="Y1621"/>
      <c r="Z1621"/>
    </row>
    <row r="1622" spans="1:26" s="72" customFormat="1" x14ac:dyDescent="0.2">
      <c r="A1622" s="322"/>
      <c r="B1622" s="25"/>
      <c r="C1622" s="23"/>
      <c r="D1622" s="23" t="s">
        <v>58</v>
      </c>
      <c r="E1622" s="24"/>
      <c r="F1622" s="24"/>
      <c r="G1622" s="69"/>
      <c r="H1622" s="70"/>
      <c r="I1622" s="66"/>
      <c r="J1622" s="66"/>
      <c r="K1622" s="67"/>
      <c r="L1622" s="51"/>
      <c r="M1622" s="34"/>
      <c r="N1622" s="34"/>
      <c r="O1622" s="34"/>
      <c r="P1622" s="34"/>
      <c r="Q1622" s="34"/>
      <c r="R1622" s="34"/>
      <c r="S1622" s="34"/>
      <c r="T1622" s="34"/>
      <c r="U1622" s="34"/>
      <c r="V1622" s="37"/>
      <c r="W1622" s="33"/>
      <c r="Y1622"/>
      <c r="Z1622"/>
    </row>
    <row r="1623" spans="1:26" s="72" customFormat="1" x14ac:dyDescent="0.2">
      <c r="A1623" s="322"/>
      <c r="B1623" s="25"/>
      <c r="C1623" s="23"/>
      <c r="D1623" s="23"/>
      <c r="E1623" s="24" t="s">
        <v>172</v>
      </c>
      <c r="F1623" s="24"/>
      <c r="G1623" s="69">
        <f t="shared" ref="G1623:W1623" si="771">SUBTOTAL(9,G1624:G1625)</f>
        <v>0</v>
      </c>
      <c r="H1623" s="70">
        <f t="shared" si="771"/>
        <v>0</v>
      </c>
      <c r="I1623" s="66">
        <f t="shared" si="771"/>
        <v>0</v>
      </c>
      <c r="J1623" s="66">
        <f t="shared" si="771"/>
        <v>0</v>
      </c>
      <c r="K1623" s="67">
        <f t="shared" si="771"/>
        <v>0</v>
      </c>
      <c r="L1623" s="34">
        <f t="shared" si="771"/>
        <v>0</v>
      </c>
      <c r="M1623" s="34">
        <f t="shared" si="771"/>
        <v>0</v>
      </c>
      <c r="N1623" s="34">
        <f t="shared" si="771"/>
        <v>0</v>
      </c>
      <c r="O1623" s="34">
        <f t="shared" si="771"/>
        <v>0</v>
      </c>
      <c r="P1623" s="34">
        <f t="shared" si="771"/>
        <v>0</v>
      </c>
      <c r="Q1623" s="34">
        <f t="shared" si="771"/>
        <v>0</v>
      </c>
      <c r="R1623" s="34">
        <f t="shared" si="771"/>
        <v>0</v>
      </c>
      <c r="S1623" s="34">
        <f t="shared" si="771"/>
        <v>0</v>
      </c>
      <c r="T1623" s="34">
        <f t="shared" si="771"/>
        <v>0</v>
      </c>
      <c r="U1623" s="34">
        <f t="shared" si="771"/>
        <v>0</v>
      </c>
      <c r="V1623" s="37">
        <f t="shared" si="771"/>
        <v>0</v>
      </c>
      <c r="W1623" s="33">
        <f t="shared" si="771"/>
        <v>0</v>
      </c>
      <c r="Y1623"/>
      <c r="Z1623"/>
    </row>
    <row r="1624" spans="1:26" s="72" customFormat="1" outlineLevel="1" x14ac:dyDescent="0.2">
      <c r="A1624" s="322"/>
      <c r="B1624" s="25"/>
      <c r="C1624" s="23"/>
      <c r="D1624" s="23"/>
      <c r="E1624" s="24"/>
      <c r="F1624" s="176" t="s">
        <v>61</v>
      </c>
      <c r="G1624" s="190">
        <f>G764</f>
        <v>0</v>
      </c>
      <c r="H1624" s="242">
        <f>G1624*(1-VLOOKUP($F1624,SHT,2,FALSE))+H764*(1-VLOOKUP($F1624,SHT,2,FALSE))</f>
        <v>0</v>
      </c>
      <c r="I1624" s="179">
        <f t="shared" ref="I1624:V1624" si="772">I764*(1-VLOOKUP($F1624,SHT,2,FALSE))</f>
        <v>0</v>
      </c>
      <c r="J1624" s="179">
        <f t="shared" si="772"/>
        <v>0</v>
      </c>
      <c r="K1624" s="197">
        <f t="shared" si="772"/>
        <v>0</v>
      </c>
      <c r="L1624" s="181">
        <f t="shared" si="772"/>
        <v>0</v>
      </c>
      <c r="M1624" s="192">
        <f t="shared" si="772"/>
        <v>0</v>
      </c>
      <c r="N1624" s="182">
        <f t="shared" si="772"/>
        <v>0</v>
      </c>
      <c r="O1624" s="182">
        <f t="shared" si="772"/>
        <v>0</v>
      </c>
      <c r="P1624" s="182">
        <f t="shared" si="772"/>
        <v>0</v>
      </c>
      <c r="Q1624" s="182">
        <f t="shared" si="772"/>
        <v>0</v>
      </c>
      <c r="R1624" s="182">
        <f t="shared" si="772"/>
        <v>0</v>
      </c>
      <c r="S1624" s="182">
        <f t="shared" si="772"/>
        <v>0</v>
      </c>
      <c r="T1624" s="178">
        <f t="shared" si="772"/>
        <v>0</v>
      </c>
      <c r="U1624" s="182">
        <f t="shared" si="772"/>
        <v>0</v>
      </c>
      <c r="V1624" s="183">
        <f t="shared" si="772"/>
        <v>0</v>
      </c>
      <c r="W1624" s="46">
        <f>W764</f>
        <v>0</v>
      </c>
      <c r="Y1624"/>
      <c r="Z1624"/>
    </row>
    <row r="1625" spans="1:26" s="72" customFormat="1" outlineLevel="1" x14ac:dyDescent="0.2">
      <c r="A1625" s="322"/>
      <c r="B1625" s="25"/>
      <c r="C1625" s="23"/>
      <c r="D1625" s="23"/>
      <c r="E1625" s="24"/>
      <c r="F1625" s="176" t="s">
        <v>173</v>
      </c>
      <c r="G1625" s="190">
        <f>G765</f>
        <v>0</v>
      </c>
      <c r="H1625" s="242">
        <f>G1625*(1-VLOOKUP($F1625,SHT,2,FALSE))+H765*(1-VLOOKUP($F1625,SHT,2,FALSE))</f>
        <v>0</v>
      </c>
      <c r="I1625" s="179">
        <f t="shared" ref="I1625:V1625" si="773">I765*(1-VLOOKUP($F1625,SHT,2,FALSE))</f>
        <v>0</v>
      </c>
      <c r="J1625" s="179">
        <f t="shared" si="773"/>
        <v>0</v>
      </c>
      <c r="K1625" s="197">
        <f t="shared" si="773"/>
        <v>0</v>
      </c>
      <c r="L1625" s="181">
        <f t="shared" si="773"/>
        <v>0</v>
      </c>
      <c r="M1625" s="192">
        <f t="shared" si="773"/>
        <v>0</v>
      </c>
      <c r="N1625" s="182">
        <f t="shared" si="773"/>
        <v>0</v>
      </c>
      <c r="O1625" s="182">
        <f t="shared" si="773"/>
        <v>0</v>
      </c>
      <c r="P1625" s="182">
        <f t="shared" si="773"/>
        <v>0</v>
      </c>
      <c r="Q1625" s="182">
        <f t="shared" si="773"/>
        <v>0</v>
      </c>
      <c r="R1625" s="182">
        <f t="shared" si="773"/>
        <v>0</v>
      </c>
      <c r="S1625" s="182">
        <f t="shared" si="773"/>
        <v>0</v>
      </c>
      <c r="T1625" s="178">
        <f t="shared" si="773"/>
        <v>0</v>
      </c>
      <c r="U1625" s="182">
        <f t="shared" si="773"/>
        <v>0</v>
      </c>
      <c r="V1625" s="183">
        <f t="shared" si="773"/>
        <v>0</v>
      </c>
      <c r="W1625" s="46">
        <f>W765</f>
        <v>0</v>
      </c>
      <c r="Y1625"/>
      <c r="Z1625"/>
    </row>
    <row r="1626" spans="1:26" s="72" customFormat="1" x14ac:dyDescent="0.2">
      <c r="A1626" s="322"/>
      <c r="B1626" s="25"/>
      <c r="C1626" s="23"/>
      <c r="D1626" s="23"/>
      <c r="E1626" s="24" t="s">
        <v>166</v>
      </c>
      <c r="F1626" s="24"/>
      <c r="G1626" s="69">
        <f t="shared" ref="G1626:W1626" si="774">SUBTOTAL(9,G1627:G1629)</f>
        <v>0</v>
      </c>
      <c r="H1626" s="70">
        <f t="shared" si="774"/>
        <v>0</v>
      </c>
      <c r="I1626" s="66">
        <f t="shared" si="774"/>
        <v>0</v>
      </c>
      <c r="J1626" s="66">
        <f t="shared" si="774"/>
        <v>0</v>
      </c>
      <c r="K1626" s="67">
        <f t="shared" si="774"/>
        <v>0</v>
      </c>
      <c r="L1626" s="34">
        <f t="shared" si="774"/>
        <v>0</v>
      </c>
      <c r="M1626" s="34">
        <f t="shared" si="774"/>
        <v>0</v>
      </c>
      <c r="N1626" s="34">
        <f t="shared" si="774"/>
        <v>0</v>
      </c>
      <c r="O1626" s="34">
        <f t="shared" si="774"/>
        <v>0</v>
      </c>
      <c r="P1626" s="34">
        <f t="shared" si="774"/>
        <v>0</v>
      </c>
      <c r="Q1626" s="34">
        <f t="shared" si="774"/>
        <v>0</v>
      </c>
      <c r="R1626" s="34">
        <f t="shared" si="774"/>
        <v>0</v>
      </c>
      <c r="S1626" s="34">
        <f t="shared" si="774"/>
        <v>0</v>
      </c>
      <c r="T1626" s="34">
        <f t="shared" si="774"/>
        <v>0</v>
      </c>
      <c r="U1626" s="34">
        <f t="shared" si="774"/>
        <v>0</v>
      </c>
      <c r="V1626" s="34">
        <f t="shared" si="774"/>
        <v>0</v>
      </c>
      <c r="W1626" s="33">
        <f t="shared" si="774"/>
        <v>0</v>
      </c>
      <c r="Y1626"/>
      <c r="Z1626"/>
    </row>
    <row r="1627" spans="1:26" s="72" customFormat="1" outlineLevel="1" x14ac:dyDescent="0.2">
      <c r="A1627" s="322"/>
      <c r="B1627" s="25"/>
      <c r="C1627" s="23"/>
      <c r="D1627" s="23"/>
      <c r="E1627" s="24"/>
      <c r="F1627" s="176" t="s">
        <v>59</v>
      </c>
      <c r="G1627" s="190">
        <f>G767</f>
        <v>0</v>
      </c>
      <c r="H1627" s="242">
        <f>G1627*(1-VLOOKUP($F1627,SHT,2,FALSE))+H767*(1-VLOOKUP($F1627,SHT,2,FALSE))</f>
        <v>0</v>
      </c>
      <c r="I1627" s="179">
        <f t="shared" ref="I1627:V1627" si="775">I767*(1-VLOOKUP($F1627,SHT,2,FALSE))</f>
        <v>0</v>
      </c>
      <c r="J1627" s="179">
        <f t="shared" si="775"/>
        <v>0</v>
      </c>
      <c r="K1627" s="197">
        <f t="shared" si="775"/>
        <v>0</v>
      </c>
      <c r="L1627" s="181">
        <f t="shared" si="775"/>
        <v>0</v>
      </c>
      <c r="M1627" s="192">
        <f t="shared" si="775"/>
        <v>0</v>
      </c>
      <c r="N1627" s="182">
        <f t="shared" si="775"/>
        <v>0</v>
      </c>
      <c r="O1627" s="182">
        <f t="shared" si="775"/>
        <v>0</v>
      </c>
      <c r="P1627" s="182">
        <f t="shared" si="775"/>
        <v>0</v>
      </c>
      <c r="Q1627" s="182">
        <f t="shared" si="775"/>
        <v>0</v>
      </c>
      <c r="R1627" s="182">
        <f t="shared" si="775"/>
        <v>0</v>
      </c>
      <c r="S1627" s="182">
        <f t="shared" si="775"/>
        <v>0</v>
      </c>
      <c r="T1627" s="178">
        <f t="shared" si="775"/>
        <v>0</v>
      </c>
      <c r="U1627" s="182">
        <f t="shared" si="775"/>
        <v>0</v>
      </c>
      <c r="V1627" s="183">
        <f t="shared" si="775"/>
        <v>0</v>
      </c>
      <c r="W1627" s="46">
        <f>W767</f>
        <v>0</v>
      </c>
      <c r="Y1627"/>
      <c r="Z1627"/>
    </row>
    <row r="1628" spans="1:26" s="72" customFormat="1" outlineLevel="1" x14ac:dyDescent="0.2">
      <c r="A1628" s="322"/>
      <c r="B1628" s="25"/>
      <c r="C1628" s="23"/>
      <c r="D1628" s="23"/>
      <c r="E1628" s="24"/>
      <c r="F1628" s="176" t="s">
        <v>167</v>
      </c>
      <c r="G1628" s="190">
        <f>G768</f>
        <v>0</v>
      </c>
      <c r="H1628" s="242">
        <f>G1628*(1-VLOOKUP($F1628,SHT,2,FALSE))+H768*(1-VLOOKUP($F1628,SHT,2,FALSE))</f>
        <v>0</v>
      </c>
      <c r="I1628" s="179">
        <f t="shared" ref="I1628:V1628" si="776">I768*(1-VLOOKUP($F1628,SHT,2,FALSE))</f>
        <v>0</v>
      </c>
      <c r="J1628" s="179">
        <f t="shared" si="776"/>
        <v>0</v>
      </c>
      <c r="K1628" s="197">
        <f t="shared" si="776"/>
        <v>0</v>
      </c>
      <c r="L1628" s="181">
        <f t="shared" si="776"/>
        <v>0</v>
      </c>
      <c r="M1628" s="192">
        <f t="shared" si="776"/>
        <v>0</v>
      </c>
      <c r="N1628" s="182">
        <f t="shared" si="776"/>
        <v>0</v>
      </c>
      <c r="O1628" s="182">
        <f t="shared" si="776"/>
        <v>0</v>
      </c>
      <c r="P1628" s="182">
        <f t="shared" si="776"/>
        <v>0</v>
      </c>
      <c r="Q1628" s="182">
        <f t="shared" si="776"/>
        <v>0</v>
      </c>
      <c r="R1628" s="182">
        <f t="shared" si="776"/>
        <v>0</v>
      </c>
      <c r="S1628" s="182">
        <f t="shared" si="776"/>
        <v>0</v>
      </c>
      <c r="T1628" s="178">
        <f t="shared" si="776"/>
        <v>0</v>
      </c>
      <c r="U1628" s="182">
        <f t="shared" si="776"/>
        <v>0</v>
      </c>
      <c r="V1628" s="183">
        <f t="shared" si="776"/>
        <v>0</v>
      </c>
      <c r="W1628" s="46">
        <f>W768</f>
        <v>0</v>
      </c>
      <c r="Y1628"/>
      <c r="Z1628"/>
    </row>
    <row r="1629" spans="1:26" s="72" customFormat="1" outlineLevel="1" x14ac:dyDescent="0.2">
      <c r="A1629" s="322"/>
      <c r="B1629" s="25"/>
      <c r="C1629" s="23"/>
      <c r="D1629" s="23"/>
      <c r="E1629" s="24"/>
      <c r="F1629" s="176" t="s">
        <v>168</v>
      </c>
      <c r="G1629" s="190">
        <f>G769</f>
        <v>0</v>
      </c>
      <c r="H1629" s="242">
        <f>G1629*(1-VLOOKUP($F1629,SHT,2,FALSE))+H769*(1-VLOOKUP($F1629,SHT,2,FALSE))</f>
        <v>0</v>
      </c>
      <c r="I1629" s="179">
        <f t="shared" ref="I1629:V1629" si="777">I769*(1-VLOOKUP($F1629,SHT,2,FALSE))</f>
        <v>0</v>
      </c>
      <c r="J1629" s="179">
        <f t="shared" si="777"/>
        <v>0</v>
      </c>
      <c r="K1629" s="197">
        <f t="shared" si="777"/>
        <v>0</v>
      </c>
      <c r="L1629" s="181">
        <f t="shared" si="777"/>
        <v>0</v>
      </c>
      <c r="M1629" s="192">
        <f t="shared" si="777"/>
        <v>0</v>
      </c>
      <c r="N1629" s="182">
        <f t="shared" si="777"/>
        <v>0</v>
      </c>
      <c r="O1629" s="182">
        <f t="shared" si="777"/>
        <v>0</v>
      </c>
      <c r="P1629" s="182">
        <f t="shared" si="777"/>
        <v>0</v>
      </c>
      <c r="Q1629" s="182">
        <f t="shared" si="777"/>
        <v>0</v>
      </c>
      <c r="R1629" s="182">
        <f t="shared" si="777"/>
        <v>0</v>
      </c>
      <c r="S1629" s="182">
        <f t="shared" si="777"/>
        <v>0</v>
      </c>
      <c r="T1629" s="178">
        <f t="shared" si="777"/>
        <v>0</v>
      </c>
      <c r="U1629" s="182">
        <f t="shared" si="777"/>
        <v>0</v>
      </c>
      <c r="V1629" s="183">
        <f t="shared" si="777"/>
        <v>0</v>
      </c>
      <c r="W1629" s="46">
        <f>W769</f>
        <v>0</v>
      </c>
      <c r="Y1629"/>
      <c r="Z1629"/>
    </row>
    <row r="1630" spans="1:26" s="72" customFormat="1" x14ac:dyDescent="0.2">
      <c r="A1630" s="322"/>
      <c r="B1630" s="25"/>
      <c r="C1630" s="23"/>
      <c r="D1630" s="23"/>
      <c r="E1630" s="24" t="s">
        <v>174</v>
      </c>
      <c r="F1630" s="24"/>
      <c r="G1630" s="69">
        <f t="shared" ref="G1630:W1630" si="778">SUBTOTAL(9,G1631:G1632)</f>
        <v>0</v>
      </c>
      <c r="H1630" s="70">
        <f t="shared" si="778"/>
        <v>0</v>
      </c>
      <c r="I1630" s="66">
        <f t="shared" si="778"/>
        <v>0</v>
      </c>
      <c r="J1630" s="66">
        <f t="shared" si="778"/>
        <v>0</v>
      </c>
      <c r="K1630" s="67">
        <f t="shared" si="778"/>
        <v>0</v>
      </c>
      <c r="L1630" s="34">
        <f t="shared" si="778"/>
        <v>0</v>
      </c>
      <c r="M1630" s="34">
        <f t="shared" si="778"/>
        <v>0</v>
      </c>
      <c r="N1630" s="34">
        <f t="shared" si="778"/>
        <v>0</v>
      </c>
      <c r="O1630" s="34">
        <f t="shared" si="778"/>
        <v>0</v>
      </c>
      <c r="P1630" s="34">
        <f t="shared" si="778"/>
        <v>0</v>
      </c>
      <c r="Q1630" s="34">
        <f t="shared" si="778"/>
        <v>0</v>
      </c>
      <c r="R1630" s="34">
        <f t="shared" si="778"/>
        <v>0</v>
      </c>
      <c r="S1630" s="34">
        <f t="shared" si="778"/>
        <v>0</v>
      </c>
      <c r="T1630" s="34">
        <f t="shared" si="778"/>
        <v>0</v>
      </c>
      <c r="U1630" s="34">
        <f t="shared" si="778"/>
        <v>0</v>
      </c>
      <c r="V1630" s="37">
        <f t="shared" si="778"/>
        <v>0</v>
      </c>
      <c r="W1630" s="33">
        <f t="shared" si="778"/>
        <v>0</v>
      </c>
      <c r="Y1630"/>
      <c r="Z1630"/>
    </row>
    <row r="1631" spans="1:26" s="72" customFormat="1" outlineLevel="1" x14ac:dyDescent="0.2">
      <c r="A1631" s="322"/>
      <c r="B1631" s="25"/>
      <c r="C1631" s="23"/>
      <c r="D1631" s="23"/>
      <c r="E1631" s="24"/>
      <c r="F1631" s="176" t="s">
        <v>62</v>
      </c>
      <c r="G1631" s="190">
        <f>G771</f>
        <v>0</v>
      </c>
      <c r="H1631" s="242">
        <f>G1631*(1-VLOOKUP($F1631,SHT,2,FALSE))+H771*(1-VLOOKUP($F1631,SHT,2,FALSE))</f>
        <v>0</v>
      </c>
      <c r="I1631" s="179">
        <f t="shared" ref="I1631:V1631" si="779">I771*(1-VLOOKUP($F1631,SHT,2,FALSE))</f>
        <v>0</v>
      </c>
      <c r="J1631" s="179">
        <f t="shared" si="779"/>
        <v>0</v>
      </c>
      <c r="K1631" s="197">
        <f t="shared" si="779"/>
        <v>0</v>
      </c>
      <c r="L1631" s="181">
        <f t="shared" si="779"/>
        <v>0</v>
      </c>
      <c r="M1631" s="192">
        <f t="shared" si="779"/>
        <v>0</v>
      </c>
      <c r="N1631" s="182">
        <f t="shared" si="779"/>
        <v>0</v>
      </c>
      <c r="O1631" s="182">
        <f t="shared" si="779"/>
        <v>0</v>
      </c>
      <c r="P1631" s="182">
        <f t="shared" si="779"/>
        <v>0</v>
      </c>
      <c r="Q1631" s="182">
        <f t="shared" si="779"/>
        <v>0</v>
      </c>
      <c r="R1631" s="182">
        <f t="shared" si="779"/>
        <v>0</v>
      </c>
      <c r="S1631" s="182">
        <f t="shared" si="779"/>
        <v>0</v>
      </c>
      <c r="T1631" s="178">
        <f t="shared" si="779"/>
        <v>0</v>
      </c>
      <c r="U1631" s="182">
        <f t="shared" si="779"/>
        <v>0</v>
      </c>
      <c r="V1631" s="183">
        <f t="shared" si="779"/>
        <v>0</v>
      </c>
      <c r="W1631" s="46">
        <f>W771</f>
        <v>0</v>
      </c>
      <c r="Y1631"/>
      <c r="Z1631"/>
    </row>
    <row r="1632" spans="1:26" s="72" customFormat="1" outlineLevel="1" x14ac:dyDescent="0.2">
      <c r="A1632" s="322"/>
      <c r="B1632" s="25"/>
      <c r="C1632" s="23"/>
      <c r="D1632" s="23"/>
      <c r="E1632" s="24"/>
      <c r="F1632" s="176" t="s">
        <v>175</v>
      </c>
      <c r="G1632" s="190">
        <f>G772</f>
        <v>0</v>
      </c>
      <c r="H1632" s="242">
        <f>G1632*(1-VLOOKUP($F1632,SHT,2,FALSE))+H772*(1-VLOOKUP($F1632,SHT,2,FALSE))</f>
        <v>0</v>
      </c>
      <c r="I1632" s="179">
        <f t="shared" ref="I1632:V1632" si="780">I772*(1-VLOOKUP($F1632,SHT,2,FALSE))</f>
        <v>0</v>
      </c>
      <c r="J1632" s="179">
        <f t="shared" si="780"/>
        <v>0</v>
      </c>
      <c r="K1632" s="197">
        <f t="shared" si="780"/>
        <v>0</v>
      </c>
      <c r="L1632" s="181">
        <f t="shared" si="780"/>
        <v>0</v>
      </c>
      <c r="M1632" s="192">
        <f t="shared" si="780"/>
        <v>0</v>
      </c>
      <c r="N1632" s="182">
        <f t="shared" si="780"/>
        <v>0</v>
      </c>
      <c r="O1632" s="182">
        <f t="shared" si="780"/>
        <v>0</v>
      </c>
      <c r="P1632" s="182">
        <f t="shared" si="780"/>
        <v>0</v>
      </c>
      <c r="Q1632" s="182">
        <f t="shared" si="780"/>
        <v>0</v>
      </c>
      <c r="R1632" s="182">
        <f t="shared" si="780"/>
        <v>0</v>
      </c>
      <c r="S1632" s="182">
        <f t="shared" si="780"/>
        <v>0</v>
      </c>
      <c r="T1632" s="178">
        <f t="shared" si="780"/>
        <v>0</v>
      </c>
      <c r="U1632" s="182">
        <f t="shared" si="780"/>
        <v>0</v>
      </c>
      <c r="V1632" s="183">
        <f t="shared" si="780"/>
        <v>0</v>
      </c>
      <c r="W1632" s="46">
        <f>W772</f>
        <v>0</v>
      </c>
      <c r="Y1632"/>
      <c r="Z1632"/>
    </row>
    <row r="1633" spans="1:26" s="72" customFormat="1" x14ac:dyDescent="0.2">
      <c r="A1633" s="322"/>
      <c r="B1633" s="25"/>
      <c r="C1633" s="23"/>
      <c r="D1633" s="23"/>
      <c r="E1633" s="24" t="s">
        <v>169</v>
      </c>
      <c r="F1633" s="24"/>
      <c r="G1633" s="69">
        <f t="shared" ref="G1633:W1633" si="781">SUBTOTAL(9,G1634:G1636)</f>
        <v>0</v>
      </c>
      <c r="H1633" s="70">
        <f t="shared" si="781"/>
        <v>0</v>
      </c>
      <c r="I1633" s="66">
        <f t="shared" si="781"/>
        <v>0</v>
      </c>
      <c r="J1633" s="66">
        <f t="shared" si="781"/>
        <v>0</v>
      </c>
      <c r="K1633" s="67">
        <f t="shared" si="781"/>
        <v>0</v>
      </c>
      <c r="L1633" s="34">
        <f t="shared" si="781"/>
        <v>0</v>
      </c>
      <c r="M1633" s="34">
        <f t="shared" si="781"/>
        <v>0</v>
      </c>
      <c r="N1633" s="34">
        <f t="shared" si="781"/>
        <v>0</v>
      </c>
      <c r="O1633" s="34">
        <f t="shared" si="781"/>
        <v>0</v>
      </c>
      <c r="P1633" s="34">
        <f t="shared" si="781"/>
        <v>0</v>
      </c>
      <c r="Q1633" s="34">
        <f t="shared" si="781"/>
        <v>0</v>
      </c>
      <c r="R1633" s="34">
        <f t="shared" si="781"/>
        <v>0</v>
      </c>
      <c r="S1633" s="34">
        <f t="shared" si="781"/>
        <v>0</v>
      </c>
      <c r="T1633" s="34">
        <f t="shared" si="781"/>
        <v>0</v>
      </c>
      <c r="U1633" s="34">
        <f t="shared" si="781"/>
        <v>0</v>
      </c>
      <c r="V1633" s="34">
        <f t="shared" si="781"/>
        <v>0</v>
      </c>
      <c r="W1633" s="33">
        <f t="shared" si="781"/>
        <v>0</v>
      </c>
      <c r="Y1633"/>
      <c r="Z1633"/>
    </row>
    <row r="1634" spans="1:26" s="72" customFormat="1" outlineLevel="1" x14ac:dyDescent="0.2">
      <c r="A1634" s="322"/>
      <c r="B1634" s="25"/>
      <c r="C1634" s="23"/>
      <c r="D1634" s="23"/>
      <c r="E1634" s="24"/>
      <c r="F1634" s="176" t="s">
        <v>60</v>
      </c>
      <c r="G1634" s="190">
        <f>G774</f>
        <v>0</v>
      </c>
      <c r="H1634" s="242">
        <f>G1634*(1-VLOOKUP($F1634,SHT,2,FALSE))+H774*(1-VLOOKUP($F1634,SHT,2,FALSE))</f>
        <v>0</v>
      </c>
      <c r="I1634" s="179">
        <f t="shared" ref="I1634:V1634" si="782">I774*(1-VLOOKUP($F1634,SHT,2,FALSE))</f>
        <v>0</v>
      </c>
      <c r="J1634" s="179">
        <f t="shared" si="782"/>
        <v>0</v>
      </c>
      <c r="K1634" s="197">
        <f t="shared" si="782"/>
        <v>0</v>
      </c>
      <c r="L1634" s="181">
        <f t="shared" si="782"/>
        <v>0</v>
      </c>
      <c r="M1634" s="192">
        <f t="shared" si="782"/>
        <v>0</v>
      </c>
      <c r="N1634" s="182">
        <f t="shared" si="782"/>
        <v>0</v>
      </c>
      <c r="O1634" s="182">
        <f t="shared" si="782"/>
        <v>0</v>
      </c>
      <c r="P1634" s="182">
        <f t="shared" si="782"/>
        <v>0</v>
      </c>
      <c r="Q1634" s="182">
        <f t="shared" si="782"/>
        <v>0</v>
      </c>
      <c r="R1634" s="182">
        <f t="shared" si="782"/>
        <v>0</v>
      </c>
      <c r="S1634" s="182">
        <f t="shared" si="782"/>
        <v>0</v>
      </c>
      <c r="T1634" s="178">
        <f t="shared" si="782"/>
        <v>0</v>
      </c>
      <c r="U1634" s="182">
        <f t="shared" si="782"/>
        <v>0</v>
      </c>
      <c r="V1634" s="183">
        <f t="shared" si="782"/>
        <v>0</v>
      </c>
      <c r="W1634" s="46">
        <f>W774</f>
        <v>0</v>
      </c>
      <c r="Y1634"/>
      <c r="Z1634"/>
    </row>
    <row r="1635" spans="1:26" s="72" customFormat="1" outlineLevel="1" x14ac:dyDescent="0.2">
      <c r="A1635" s="322"/>
      <c r="B1635" s="25"/>
      <c r="C1635" s="23"/>
      <c r="D1635" s="23"/>
      <c r="E1635" s="24"/>
      <c r="F1635" s="176" t="s">
        <v>170</v>
      </c>
      <c r="G1635" s="190">
        <f>G775</f>
        <v>0</v>
      </c>
      <c r="H1635" s="242">
        <f>G1635*(1-VLOOKUP($F1635,SHT,2,FALSE))+H775*(1-VLOOKUP($F1635,SHT,2,FALSE))</f>
        <v>0</v>
      </c>
      <c r="I1635" s="179">
        <f t="shared" ref="I1635:V1635" si="783">I775*(1-VLOOKUP($F1635,SHT,2,FALSE))</f>
        <v>0</v>
      </c>
      <c r="J1635" s="179">
        <f t="shared" si="783"/>
        <v>0</v>
      </c>
      <c r="K1635" s="197">
        <f t="shared" si="783"/>
        <v>0</v>
      </c>
      <c r="L1635" s="181">
        <f t="shared" si="783"/>
        <v>0</v>
      </c>
      <c r="M1635" s="192">
        <f t="shared" si="783"/>
        <v>0</v>
      </c>
      <c r="N1635" s="182">
        <f t="shared" si="783"/>
        <v>0</v>
      </c>
      <c r="O1635" s="182">
        <f t="shared" si="783"/>
        <v>0</v>
      </c>
      <c r="P1635" s="182">
        <f t="shared" si="783"/>
        <v>0</v>
      </c>
      <c r="Q1635" s="182">
        <f t="shared" si="783"/>
        <v>0</v>
      </c>
      <c r="R1635" s="182">
        <f t="shared" si="783"/>
        <v>0</v>
      </c>
      <c r="S1635" s="182">
        <f t="shared" si="783"/>
        <v>0</v>
      </c>
      <c r="T1635" s="178">
        <f t="shared" si="783"/>
        <v>0</v>
      </c>
      <c r="U1635" s="182">
        <f t="shared" si="783"/>
        <v>0</v>
      </c>
      <c r="V1635" s="183">
        <f t="shared" si="783"/>
        <v>0</v>
      </c>
      <c r="W1635" s="46">
        <f>W775</f>
        <v>0</v>
      </c>
      <c r="Y1635"/>
      <c r="Z1635"/>
    </row>
    <row r="1636" spans="1:26" s="72" customFormat="1" outlineLevel="1" x14ac:dyDescent="0.2">
      <c r="A1636" s="322"/>
      <c r="B1636" s="25"/>
      <c r="C1636" s="23"/>
      <c r="D1636" s="23"/>
      <c r="E1636" s="24"/>
      <c r="F1636" s="176" t="s">
        <v>171</v>
      </c>
      <c r="G1636" s="190">
        <f>G776</f>
        <v>0</v>
      </c>
      <c r="H1636" s="242">
        <f>G1636*(1-VLOOKUP($F1636,SHT,2,FALSE))+H776*(1-VLOOKUP($F1636,SHT,2,FALSE))</f>
        <v>0</v>
      </c>
      <c r="I1636" s="179">
        <f t="shared" ref="I1636:V1636" si="784">I776*(1-VLOOKUP($F1636,SHT,2,FALSE))</f>
        <v>0</v>
      </c>
      <c r="J1636" s="179">
        <f t="shared" si="784"/>
        <v>0</v>
      </c>
      <c r="K1636" s="197">
        <f t="shared" si="784"/>
        <v>0</v>
      </c>
      <c r="L1636" s="181">
        <f t="shared" si="784"/>
        <v>0</v>
      </c>
      <c r="M1636" s="192">
        <f t="shared" si="784"/>
        <v>0</v>
      </c>
      <c r="N1636" s="182">
        <f t="shared" si="784"/>
        <v>0</v>
      </c>
      <c r="O1636" s="182">
        <f t="shared" si="784"/>
        <v>0</v>
      </c>
      <c r="P1636" s="182">
        <f t="shared" si="784"/>
        <v>0</v>
      </c>
      <c r="Q1636" s="182">
        <f t="shared" si="784"/>
        <v>0</v>
      </c>
      <c r="R1636" s="182">
        <f t="shared" si="784"/>
        <v>0</v>
      </c>
      <c r="S1636" s="182">
        <f t="shared" si="784"/>
        <v>0</v>
      </c>
      <c r="T1636" s="178">
        <f t="shared" si="784"/>
        <v>0</v>
      </c>
      <c r="U1636" s="182">
        <f t="shared" si="784"/>
        <v>0</v>
      </c>
      <c r="V1636" s="183">
        <f t="shared" si="784"/>
        <v>0</v>
      </c>
      <c r="W1636" s="46">
        <f>W776</f>
        <v>0</v>
      </c>
      <c r="Y1636"/>
      <c r="Z1636"/>
    </row>
    <row r="1637" spans="1:26" s="72" customFormat="1" x14ac:dyDescent="0.2">
      <c r="A1637" s="322"/>
      <c r="B1637" s="25"/>
      <c r="C1637" s="23"/>
      <c r="D1637" s="23"/>
      <c r="E1637" s="24" t="s">
        <v>334</v>
      </c>
      <c r="F1637" s="24"/>
      <c r="G1637" s="69">
        <f t="shared" ref="G1637:W1637" si="785">SUBTOTAL(9,G1638:G1639)</f>
        <v>0</v>
      </c>
      <c r="H1637" s="70">
        <f t="shared" si="785"/>
        <v>0</v>
      </c>
      <c r="I1637" s="66">
        <f t="shared" si="785"/>
        <v>0</v>
      </c>
      <c r="J1637" s="66">
        <f t="shared" si="785"/>
        <v>0</v>
      </c>
      <c r="K1637" s="67">
        <f t="shared" si="785"/>
        <v>0</v>
      </c>
      <c r="L1637" s="34">
        <f t="shared" si="785"/>
        <v>0</v>
      </c>
      <c r="M1637" s="34">
        <f t="shared" si="785"/>
        <v>0</v>
      </c>
      <c r="N1637" s="34">
        <f t="shared" si="785"/>
        <v>0</v>
      </c>
      <c r="O1637" s="34">
        <f t="shared" si="785"/>
        <v>0</v>
      </c>
      <c r="P1637" s="34">
        <f t="shared" si="785"/>
        <v>0</v>
      </c>
      <c r="Q1637" s="34">
        <f t="shared" si="785"/>
        <v>0</v>
      </c>
      <c r="R1637" s="34">
        <f t="shared" si="785"/>
        <v>0</v>
      </c>
      <c r="S1637" s="34">
        <f t="shared" si="785"/>
        <v>0</v>
      </c>
      <c r="T1637" s="34">
        <f t="shared" si="785"/>
        <v>0</v>
      </c>
      <c r="U1637" s="34">
        <f t="shared" si="785"/>
        <v>0</v>
      </c>
      <c r="V1637" s="37">
        <f t="shared" si="785"/>
        <v>0</v>
      </c>
      <c r="W1637" s="33">
        <f t="shared" si="785"/>
        <v>0</v>
      </c>
      <c r="Y1637"/>
      <c r="Z1637"/>
    </row>
    <row r="1638" spans="1:26" s="72" customFormat="1" outlineLevel="1" x14ac:dyDescent="0.2">
      <c r="A1638" s="322"/>
      <c r="B1638" s="25"/>
      <c r="C1638" s="23"/>
      <c r="D1638" s="23"/>
      <c r="E1638" s="24"/>
      <c r="F1638" s="176" t="s">
        <v>335</v>
      </c>
      <c r="G1638" s="190">
        <f>G778</f>
        <v>0</v>
      </c>
      <c r="H1638" s="242">
        <f>G1638*(1-VLOOKUP($F1638,SHT,2,FALSE))+H778*(1-VLOOKUP($F1638,SHT,2,FALSE))</f>
        <v>0</v>
      </c>
      <c r="I1638" s="179">
        <f t="shared" ref="I1638:V1638" si="786">I778*(1-VLOOKUP($F1638,SHT,2,FALSE))</f>
        <v>0</v>
      </c>
      <c r="J1638" s="179">
        <f t="shared" si="786"/>
        <v>0</v>
      </c>
      <c r="K1638" s="197">
        <f t="shared" si="786"/>
        <v>0</v>
      </c>
      <c r="L1638" s="181">
        <f t="shared" si="786"/>
        <v>0</v>
      </c>
      <c r="M1638" s="192">
        <f t="shared" si="786"/>
        <v>0</v>
      </c>
      <c r="N1638" s="182">
        <f t="shared" si="786"/>
        <v>0</v>
      </c>
      <c r="O1638" s="182">
        <f t="shared" si="786"/>
        <v>0</v>
      </c>
      <c r="P1638" s="182">
        <f t="shared" si="786"/>
        <v>0</v>
      </c>
      <c r="Q1638" s="182">
        <f t="shared" si="786"/>
        <v>0</v>
      </c>
      <c r="R1638" s="182">
        <f t="shared" si="786"/>
        <v>0</v>
      </c>
      <c r="S1638" s="182">
        <f t="shared" si="786"/>
        <v>0</v>
      </c>
      <c r="T1638" s="178">
        <f t="shared" si="786"/>
        <v>0</v>
      </c>
      <c r="U1638" s="182">
        <f t="shared" si="786"/>
        <v>0</v>
      </c>
      <c r="V1638" s="183">
        <f t="shared" si="786"/>
        <v>0</v>
      </c>
      <c r="W1638" s="46">
        <f>W778</f>
        <v>0</v>
      </c>
      <c r="Y1638"/>
      <c r="Z1638"/>
    </row>
    <row r="1639" spans="1:26" s="72" customFormat="1" outlineLevel="1" x14ac:dyDescent="0.2">
      <c r="A1639" s="322"/>
      <c r="B1639" s="25"/>
      <c r="C1639" s="23"/>
      <c r="D1639" s="23"/>
      <c r="E1639" s="24"/>
      <c r="F1639" s="176" t="s">
        <v>336</v>
      </c>
      <c r="G1639" s="190">
        <f>G779</f>
        <v>0</v>
      </c>
      <c r="H1639" s="242">
        <f>G1639*(1-VLOOKUP($F1639,SHT,2,FALSE))+H779*(1-VLOOKUP($F1639,SHT,2,FALSE))</f>
        <v>0</v>
      </c>
      <c r="I1639" s="179">
        <f t="shared" ref="I1639:V1639" si="787">I779*(1-VLOOKUP($F1639,SHT,2,FALSE))</f>
        <v>0</v>
      </c>
      <c r="J1639" s="179">
        <f t="shared" si="787"/>
        <v>0</v>
      </c>
      <c r="K1639" s="197">
        <f t="shared" si="787"/>
        <v>0</v>
      </c>
      <c r="L1639" s="181">
        <f t="shared" si="787"/>
        <v>0</v>
      </c>
      <c r="M1639" s="192">
        <f t="shared" si="787"/>
        <v>0</v>
      </c>
      <c r="N1639" s="182">
        <f t="shared" si="787"/>
        <v>0</v>
      </c>
      <c r="O1639" s="182">
        <f t="shared" si="787"/>
        <v>0</v>
      </c>
      <c r="P1639" s="182">
        <f t="shared" si="787"/>
        <v>0</v>
      </c>
      <c r="Q1639" s="182">
        <f t="shared" si="787"/>
        <v>0</v>
      </c>
      <c r="R1639" s="182">
        <f t="shared" si="787"/>
        <v>0</v>
      </c>
      <c r="S1639" s="182">
        <f t="shared" si="787"/>
        <v>0</v>
      </c>
      <c r="T1639" s="178">
        <f t="shared" si="787"/>
        <v>0</v>
      </c>
      <c r="U1639" s="182">
        <f t="shared" si="787"/>
        <v>0</v>
      </c>
      <c r="V1639" s="183">
        <f t="shared" si="787"/>
        <v>0</v>
      </c>
      <c r="W1639" s="46">
        <f>W779</f>
        <v>0</v>
      </c>
      <c r="Y1639"/>
      <c r="Z1639"/>
    </row>
    <row r="1640" spans="1:26" s="72" customFormat="1" x14ac:dyDescent="0.2">
      <c r="A1640" s="322"/>
      <c r="B1640" s="25"/>
      <c r="C1640" s="23"/>
      <c r="D1640" s="23"/>
      <c r="E1640" s="24" t="s">
        <v>337</v>
      </c>
      <c r="F1640" s="24"/>
      <c r="G1640" s="69">
        <f t="shared" ref="G1640:W1640" si="788">SUBTOTAL(9,G1641:G1643)</f>
        <v>0</v>
      </c>
      <c r="H1640" s="70">
        <f t="shared" si="788"/>
        <v>0</v>
      </c>
      <c r="I1640" s="66">
        <f t="shared" si="788"/>
        <v>0</v>
      </c>
      <c r="J1640" s="66">
        <f t="shared" si="788"/>
        <v>0</v>
      </c>
      <c r="K1640" s="67">
        <f t="shared" si="788"/>
        <v>0</v>
      </c>
      <c r="L1640" s="51">
        <f t="shared" si="788"/>
        <v>0</v>
      </c>
      <c r="M1640" s="34">
        <f t="shared" si="788"/>
        <v>0</v>
      </c>
      <c r="N1640" s="34">
        <f t="shared" si="788"/>
        <v>0</v>
      </c>
      <c r="O1640" s="34">
        <f t="shared" si="788"/>
        <v>0</v>
      </c>
      <c r="P1640" s="34">
        <f t="shared" si="788"/>
        <v>0</v>
      </c>
      <c r="Q1640" s="34">
        <f t="shared" si="788"/>
        <v>0</v>
      </c>
      <c r="R1640" s="34">
        <f t="shared" si="788"/>
        <v>0</v>
      </c>
      <c r="S1640" s="34">
        <f t="shared" si="788"/>
        <v>0</v>
      </c>
      <c r="T1640" s="34">
        <f t="shared" si="788"/>
        <v>0</v>
      </c>
      <c r="U1640" s="34">
        <f t="shared" si="788"/>
        <v>0</v>
      </c>
      <c r="V1640" s="37">
        <f t="shared" si="788"/>
        <v>0</v>
      </c>
      <c r="W1640" s="33">
        <f t="shared" si="788"/>
        <v>0</v>
      </c>
      <c r="Y1640"/>
      <c r="Z1640"/>
    </row>
    <row r="1641" spans="1:26" s="72" customFormat="1" outlineLevel="1" x14ac:dyDescent="0.2">
      <c r="A1641" s="322"/>
      <c r="B1641" s="25"/>
      <c r="C1641" s="23"/>
      <c r="D1641" s="23"/>
      <c r="E1641" s="24"/>
      <c r="F1641" s="176" t="s">
        <v>338</v>
      </c>
      <c r="G1641" s="190">
        <f>G781</f>
        <v>0</v>
      </c>
      <c r="H1641" s="242">
        <f>G1641*(1-VLOOKUP($F1641,SHT,2,FALSE))+H781*(1-VLOOKUP($F1641,SHT,2,FALSE))</f>
        <v>0</v>
      </c>
      <c r="I1641" s="179">
        <f t="shared" ref="I1641:V1641" si="789">I781*(1-VLOOKUP($F1641,SHT,2,FALSE))</f>
        <v>0</v>
      </c>
      <c r="J1641" s="179">
        <f t="shared" si="789"/>
        <v>0</v>
      </c>
      <c r="K1641" s="197">
        <f t="shared" si="789"/>
        <v>0</v>
      </c>
      <c r="L1641" s="196">
        <f t="shared" si="789"/>
        <v>0</v>
      </c>
      <c r="M1641" s="182">
        <f t="shared" si="789"/>
        <v>0</v>
      </c>
      <c r="N1641" s="182">
        <f t="shared" si="789"/>
        <v>0</v>
      </c>
      <c r="O1641" s="182">
        <f t="shared" si="789"/>
        <v>0</v>
      </c>
      <c r="P1641" s="182">
        <f t="shared" si="789"/>
        <v>0</v>
      </c>
      <c r="Q1641" s="182">
        <f t="shared" si="789"/>
        <v>0</v>
      </c>
      <c r="R1641" s="182">
        <f t="shared" si="789"/>
        <v>0</v>
      </c>
      <c r="S1641" s="182">
        <f t="shared" si="789"/>
        <v>0</v>
      </c>
      <c r="T1641" s="182">
        <f t="shared" si="789"/>
        <v>0</v>
      </c>
      <c r="U1641" s="182">
        <f t="shared" si="789"/>
        <v>0</v>
      </c>
      <c r="V1641" s="183">
        <f t="shared" si="789"/>
        <v>0</v>
      </c>
      <c r="W1641" s="46">
        <f>W781</f>
        <v>0</v>
      </c>
      <c r="Y1641"/>
      <c r="Z1641"/>
    </row>
    <row r="1642" spans="1:26" s="72" customFormat="1" outlineLevel="1" x14ac:dyDescent="0.2">
      <c r="A1642" s="322"/>
      <c r="B1642" s="25"/>
      <c r="C1642" s="23"/>
      <c r="D1642" s="23"/>
      <c r="E1642" s="24"/>
      <c r="F1642" s="176" t="s">
        <v>339</v>
      </c>
      <c r="G1642" s="190">
        <f>G782</f>
        <v>0</v>
      </c>
      <c r="H1642" s="242">
        <f>G1642*(1-VLOOKUP($F1642,SHT,2,FALSE))+H782*(1-VLOOKUP($F1642,SHT,2,FALSE))</f>
        <v>0</v>
      </c>
      <c r="I1642" s="179">
        <f t="shared" ref="I1642:V1642" si="790">I782*(1-VLOOKUP($F1642,SHT,2,FALSE))</f>
        <v>0</v>
      </c>
      <c r="J1642" s="179">
        <f t="shared" si="790"/>
        <v>0</v>
      </c>
      <c r="K1642" s="197">
        <f t="shared" si="790"/>
        <v>0</v>
      </c>
      <c r="L1642" s="196">
        <f t="shared" si="790"/>
        <v>0</v>
      </c>
      <c r="M1642" s="182">
        <f t="shared" si="790"/>
        <v>0</v>
      </c>
      <c r="N1642" s="182">
        <f t="shared" si="790"/>
        <v>0</v>
      </c>
      <c r="O1642" s="182">
        <f t="shared" si="790"/>
        <v>0</v>
      </c>
      <c r="P1642" s="182">
        <f t="shared" si="790"/>
        <v>0</v>
      </c>
      <c r="Q1642" s="182">
        <f t="shared" si="790"/>
        <v>0</v>
      </c>
      <c r="R1642" s="182">
        <f t="shared" si="790"/>
        <v>0</v>
      </c>
      <c r="S1642" s="182">
        <f t="shared" si="790"/>
        <v>0</v>
      </c>
      <c r="T1642" s="182">
        <f t="shared" si="790"/>
        <v>0</v>
      </c>
      <c r="U1642" s="182">
        <f t="shared" si="790"/>
        <v>0</v>
      </c>
      <c r="V1642" s="183">
        <f t="shared" si="790"/>
        <v>0</v>
      </c>
      <c r="W1642" s="46">
        <f>W782</f>
        <v>0</v>
      </c>
      <c r="Y1642"/>
      <c r="Z1642"/>
    </row>
    <row r="1643" spans="1:26" s="72" customFormat="1" outlineLevel="1" x14ac:dyDescent="0.2">
      <c r="A1643" s="322"/>
      <c r="B1643" s="25"/>
      <c r="C1643" s="23"/>
      <c r="D1643" s="23"/>
      <c r="E1643" s="24"/>
      <c r="F1643" s="176" t="s">
        <v>340</v>
      </c>
      <c r="G1643" s="190">
        <f>G783</f>
        <v>0</v>
      </c>
      <c r="H1643" s="242">
        <f>G1643*(1-VLOOKUP($F1643,SHT,2,FALSE))+H783*(1-VLOOKUP($F1643,SHT,2,FALSE))</f>
        <v>0</v>
      </c>
      <c r="I1643" s="179">
        <f t="shared" ref="I1643:V1643" si="791">I783*(1-VLOOKUP($F1643,SHT,2,FALSE))</f>
        <v>0</v>
      </c>
      <c r="J1643" s="179">
        <f t="shared" si="791"/>
        <v>0</v>
      </c>
      <c r="K1643" s="197">
        <f t="shared" si="791"/>
        <v>0</v>
      </c>
      <c r="L1643" s="196">
        <f t="shared" si="791"/>
        <v>0</v>
      </c>
      <c r="M1643" s="182">
        <f t="shared" si="791"/>
        <v>0</v>
      </c>
      <c r="N1643" s="182">
        <f t="shared" si="791"/>
        <v>0</v>
      </c>
      <c r="O1643" s="182">
        <f t="shared" si="791"/>
        <v>0</v>
      </c>
      <c r="P1643" s="182">
        <f t="shared" si="791"/>
        <v>0</v>
      </c>
      <c r="Q1643" s="182">
        <f t="shared" si="791"/>
        <v>0</v>
      </c>
      <c r="R1643" s="182">
        <f t="shared" si="791"/>
        <v>0</v>
      </c>
      <c r="S1643" s="182">
        <f t="shared" si="791"/>
        <v>0</v>
      </c>
      <c r="T1643" s="182">
        <f t="shared" si="791"/>
        <v>0</v>
      </c>
      <c r="U1643" s="182">
        <f t="shared" si="791"/>
        <v>0</v>
      </c>
      <c r="V1643" s="183">
        <f t="shared" si="791"/>
        <v>0</v>
      </c>
      <c r="W1643" s="46">
        <f>W783</f>
        <v>0</v>
      </c>
      <c r="Y1643"/>
      <c r="Z1643"/>
    </row>
    <row r="1644" spans="1:26" s="72" customFormat="1" x14ac:dyDescent="0.2">
      <c r="A1644" s="322"/>
      <c r="B1644" s="25"/>
      <c r="C1644" s="23"/>
      <c r="D1644" s="23" t="s">
        <v>183</v>
      </c>
      <c r="E1644" s="24"/>
      <c r="F1644" s="24"/>
      <c r="G1644" s="69"/>
      <c r="H1644" s="70"/>
      <c r="I1644" s="66"/>
      <c r="J1644" s="66"/>
      <c r="K1644" s="67"/>
      <c r="L1644" s="51"/>
      <c r="M1644" s="34"/>
      <c r="N1644" s="34"/>
      <c r="O1644" s="34"/>
      <c r="P1644" s="34"/>
      <c r="Q1644" s="34"/>
      <c r="R1644" s="34"/>
      <c r="S1644" s="34"/>
      <c r="T1644" s="34"/>
      <c r="U1644" s="34"/>
      <c r="V1644" s="37"/>
      <c r="W1644" s="33"/>
      <c r="Y1644"/>
      <c r="Z1644"/>
    </row>
    <row r="1645" spans="1:26" s="72" customFormat="1" x14ac:dyDescent="0.2">
      <c r="A1645" s="322"/>
      <c r="B1645" s="25"/>
      <c r="C1645" s="23"/>
      <c r="D1645" s="23"/>
      <c r="E1645" s="24" t="s">
        <v>184</v>
      </c>
      <c r="F1645" s="24"/>
      <c r="G1645" s="69">
        <f t="shared" ref="G1645:W1645" si="792">SUBTOTAL(9,G1646:G1647)</f>
        <v>0</v>
      </c>
      <c r="H1645" s="70">
        <f t="shared" si="792"/>
        <v>0</v>
      </c>
      <c r="I1645" s="66">
        <f t="shared" si="792"/>
        <v>0</v>
      </c>
      <c r="J1645" s="66">
        <f t="shared" si="792"/>
        <v>0</v>
      </c>
      <c r="K1645" s="67">
        <f t="shared" si="792"/>
        <v>0</v>
      </c>
      <c r="L1645" s="34">
        <f t="shared" si="792"/>
        <v>0</v>
      </c>
      <c r="M1645" s="34">
        <f t="shared" si="792"/>
        <v>0</v>
      </c>
      <c r="N1645" s="34">
        <f t="shared" si="792"/>
        <v>0</v>
      </c>
      <c r="O1645" s="34">
        <f t="shared" si="792"/>
        <v>0</v>
      </c>
      <c r="P1645" s="34">
        <f t="shared" si="792"/>
        <v>0</v>
      </c>
      <c r="Q1645" s="34">
        <f t="shared" si="792"/>
        <v>0</v>
      </c>
      <c r="R1645" s="34">
        <f t="shared" si="792"/>
        <v>0</v>
      </c>
      <c r="S1645" s="34">
        <f t="shared" si="792"/>
        <v>0</v>
      </c>
      <c r="T1645" s="34">
        <f t="shared" si="792"/>
        <v>0</v>
      </c>
      <c r="U1645" s="34">
        <f t="shared" si="792"/>
        <v>0</v>
      </c>
      <c r="V1645" s="37">
        <f t="shared" si="792"/>
        <v>0</v>
      </c>
      <c r="W1645" s="33">
        <f t="shared" si="792"/>
        <v>0</v>
      </c>
      <c r="Y1645"/>
      <c r="Z1645"/>
    </row>
    <row r="1646" spans="1:26" s="72" customFormat="1" outlineLevel="1" x14ac:dyDescent="0.2">
      <c r="A1646" s="322"/>
      <c r="B1646" s="25"/>
      <c r="C1646" s="23"/>
      <c r="D1646" s="23"/>
      <c r="E1646" s="24"/>
      <c r="F1646" s="176" t="s">
        <v>176</v>
      </c>
      <c r="G1646" s="190">
        <f>G786</f>
        <v>0</v>
      </c>
      <c r="H1646" s="242">
        <f>G1646*(1-VLOOKUP($F1646,SHT,2,FALSE))+H786*(1-VLOOKUP($F1646,SHT,2,FALSE))</f>
        <v>0</v>
      </c>
      <c r="I1646" s="179">
        <f t="shared" ref="I1646:V1646" si="793">I786*(1-VLOOKUP($F1646,SHT,2,FALSE))</f>
        <v>0</v>
      </c>
      <c r="J1646" s="179">
        <f t="shared" si="793"/>
        <v>0</v>
      </c>
      <c r="K1646" s="197">
        <f t="shared" si="793"/>
        <v>0</v>
      </c>
      <c r="L1646" s="181">
        <f t="shared" si="793"/>
        <v>0</v>
      </c>
      <c r="M1646" s="192">
        <f t="shared" si="793"/>
        <v>0</v>
      </c>
      <c r="N1646" s="182">
        <f t="shared" si="793"/>
        <v>0</v>
      </c>
      <c r="O1646" s="182">
        <f t="shared" si="793"/>
        <v>0</v>
      </c>
      <c r="P1646" s="182">
        <f t="shared" si="793"/>
        <v>0</v>
      </c>
      <c r="Q1646" s="182">
        <f t="shared" si="793"/>
        <v>0</v>
      </c>
      <c r="R1646" s="182">
        <f t="shared" si="793"/>
        <v>0</v>
      </c>
      <c r="S1646" s="182">
        <f t="shared" si="793"/>
        <v>0</v>
      </c>
      <c r="T1646" s="178">
        <f t="shared" si="793"/>
        <v>0</v>
      </c>
      <c r="U1646" s="182">
        <f t="shared" si="793"/>
        <v>0</v>
      </c>
      <c r="V1646" s="183">
        <f t="shared" si="793"/>
        <v>0</v>
      </c>
      <c r="W1646" s="46">
        <f>W786</f>
        <v>0</v>
      </c>
      <c r="Y1646"/>
      <c r="Z1646"/>
    </row>
    <row r="1647" spans="1:26" s="72" customFormat="1" outlineLevel="1" x14ac:dyDescent="0.2">
      <c r="A1647" s="322"/>
      <c r="B1647" s="25"/>
      <c r="C1647" s="23"/>
      <c r="D1647" s="23"/>
      <c r="E1647" s="24"/>
      <c r="F1647" s="176" t="s">
        <v>180</v>
      </c>
      <c r="G1647" s="190">
        <f>G787</f>
        <v>0</v>
      </c>
      <c r="H1647" s="242">
        <f>G1647*(1-VLOOKUP($F1647,SHT,2,FALSE))+H787*(1-VLOOKUP($F1647,SHT,2,FALSE))</f>
        <v>0</v>
      </c>
      <c r="I1647" s="179">
        <f t="shared" ref="I1647:V1647" si="794">I787*(1-VLOOKUP($F1647,SHT,2,FALSE))</f>
        <v>0</v>
      </c>
      <c r="J1647" s="179">
        <f t="shared" si="794"/>
        <v>0</v>
      </c>
      <c r="K1647" s="197">
        <f t="shared" si="794"/>
        <v>0</v>
      </c>
      <c r="L1647" s="181">
        <f t="shared" si="794"/>
        <v>0</v>
      </c>
      <c r="M1647" s="192">
        <f t="shared" si="794"/>
        <v>0</v>
      </c>
      <c r="N1647" s="182">
        <f t="shared" si="794"/>
        <v>0</v>
      </c>
      <c r="O1647" s="182">
        <f t="shared" si="794"/>
        <v>0</v>
      </c>
      <c r="P1647" s="182">
        <f t="shared" si="794"/>
        <v>0</v>
      </c>
      <c r="Q1647" s="182">
        <f t="shared" si="794"/>
        <v>0</v>
      </c>
      <c r="R1647" s="182">
        <f t="shared" si="794"/>
        <v>0</v>
      </c>
      <c r="S1647" s="182">
        <f t="shared" si="794"/>
        <v>0</v>
      </c>
      <c r="T1647" s="178">
        <f t="shared" si="794"/>
        <v>0</v>
      </c>
      <c r="U1647" s="182">
        <f t="shared" si="794"/>
        <v>0</v>
      </c>
      <c r="V1647" s="183">
        <f t="shared" si="794"/>
        <v>0</v>
      </c>
      <c r="W1647" s="46">
        <f>W787</f>
        <v>0</v>
      </c>
      <c r="Y1647"/>
      <c r="Z1647"/>
    </row>
    <row r="1648" spans="1:26" s="72" customFormat="1" x14ac:dyDescent="0.2">
      <c r="A1648" s="322"/>
      <c r="B1648" s="25"/>
      <c r="C1648" s="23"/>
      <c r="D1648" s="23"/>
      <c r="E1648" s="24" t="s">
        <v>185</v>
      </c>
      <c r="F1648" s="24"/>
      <c r="G1648" s="69">
        <f t="shared" ref="G1648:W1648" si="795">SUBTOTAL(9,G1649:G1650)</f>
        <v>0</v>
      </c>
      <c r="H1648" s="70">
        <f t="shared" si="795"/>
        <v>0</v>
      </c>
      <c r="I1648" s="66">
        <f t="shared" si="795"/>
        <v>0</v>
      </c>
      <c r="J1648" s="66">
        <f t="shared" si="795"/>
        <v>0</v>
      </c>
      <c r="K1648" s="67">
        <f t="shared" si="795"/>
        <v>0</v>
      </c>
      <c r="L1648" s="34">
        <f t="shared" si="795"/>
        <v>0</v>
      </c>
      <c r="M1648" s="34">
        <f t="shared" si="795"/>
        <v>0</v>
      </c>
      <c r="N1648" s="34">
        <f t="shared" si="795"/>
        <v>0</v>
      </c>
      <c r="O1648" s="34">
        <f t="shared" si="795"/>
        <v>0</v>
      </c>
      <c r="P1648" s="34">
        <f t="shared" si="795"/>
        <v>0</v>
      </c>
      <c r="Q1648" s="34">
        <f t="shared" si="795"/>
        <v>0</v>
      </c>
      <c r="R1648" s="34">
        <f t="shared" si="795"/>
        <v>0</v>
      </c>
      <c r="S1648" s="34">
        <f t="shared" si="795"/>
        <v>0</v>
      </c>
      <c r="T1648" s="34">
        <f t="shared" si="795"/>
        <v>0</v>
      </c>
      <c r="U1648" s="34">
        <f t="shared" si="795"/>
        <v>0</v>
      </c>
      <c r="V1648" s="37">
        <f t="shared" si="795"/>
        <v>0</v>
      </c>
      <c r="W1648" s="33">
        <f t="shared" si="795"/>
        <v>0</v>
      </c>
      <c r="Y1648"/>
      <c r="Z1648"/>
    </row>
    <row r="1649" spans="1:26" s="72" customFormat="1" outlineLevel="1" x14ac:dyDescent="0.2">
      <c r="A1649" s="322"/>
      <c r="B1649" s="25"/>
      <c r="C1649" s="23"/>
      <c r="D1649" s="23"/>
      <c r="E1649" s="24"/>
      <c r="F1649" s="176" t="s">
        <v>177</v>
      </c>
      <c r="G1649" s="190">
        <f>G789</f>
        <v>0</v>
      </c>
      <c r="H1649" s="242">
        <f>G1649*(1-VLOOKUP($F1649,SHT,2,FALSE))+H789*(1-VLOOKUP($F1649,SHT,2,FALSE))</f>
        <v>0</v>
      </c>
      <c r="I1649" s="179">
        <f t="shared" ref="I1649:V1649" si="796">I789*(1-VLOOKUP($F1649,SHT,2,FALSE))</f>
        <v>0</v>
      </c>
      <c r="J1649" s="179">
        <f t="shared" si="796"/>
        <v>0</v>
      </c>
      <c r="K1649" s="197">
        <f t="shared" si="796"/>
        <v>0</v>
      </c>
      <c r="L1649" s="181">
        <f t="shared" si="796"/>
        <v>0</v>
      </c>
      <c r="M1649" s="192">
        <f t="shared" si="796"/>
        <v>0</v>
      </c>
      <c r="N1649" s="182">
        <f t="shared" si="796"/>
        <v>0</v>
      </c>
      <c r="O1649" s="182">
        <f t="shared" si="796"/>
        <v>0</v>
      </c>
      <c r="P1649" s="182">
        <f t="shared" si="796"/>
        <v>0</v>
      </c>
      <c r="Q1649" s="182">
        <f t="shared" si="796"/>
        <v>0</v>
      </c>
      <c r="R1649" s="182">
        <f t="shared" si="796"/>
        <v>0</v>
      </c>
      <c r="S1649" s="182">
        <f t="shared" si="796"/>
        <v>0</v>
      </c>
      <c r="T1649" s="178">
        <f t="shared" si="796"/>
        <v>0</v>
      </c>
      <c r="U1649" s="182">
        <f t="shared" si="796"/>
        <v>0</v>
      </c>
      <c r="V1649" s="183">
        <f t="shared" si="796"/>
        <v>0</v>
      </c>
      <c r="W1649" s="46">
        <f>W789</f>
        <v>0</v>
      </c>
      <c r="Y1649"/>
      <c r="Z1649"/>
    </row>
    <row r="1650" spans="1:26" s="72" customFormat="1" outlineLevel="1" x14ac:dyDescent="0.2">
      <c r="A1650" s="322"/>
      <c r="B1650" s="25"/>
      <c r="C1650" s="23"/>
      <c r="D1650" s="23"/>
      <c r="E1650" s="24"/>
      <c r="F1650" s="176" t="s">
        <v>182</v>
      </c>
      <c r="G1650" s="190">
        <f>G790</f>
        <v>0</v>
      </c>
      <c r="H1650" s="242">
        <f>G1650*(1-VLOOKUP($F1650,SHT,2,FALSE))+H790*(1-VLOOKUP($F1650,SHT,2,FALSE))</f>
        <v>0</v>
      </c>
      <c r="I1650" s="179">
        <f t="shared" ref="I1650:V1650" si="797">I790*(1-VLOOKUP($F1650,SHT,2,FALSE))</f>
        <v>0</v>
      </c>
      <c r="J1650" s="179">
        <f t="shared" si="797"/>
        <v>0</v>
      </c>
      <c r="K1650" s="197">
        <f t="shared" si="797"/>
        <v>0</v>
      </c>
      <c r="L1650" s="181">
        <f t="shared" si="797"/>
        <v>0</v>
      </c>
      <c r="M1650" s="192">
        <f t="shared" si="797"/>
        <v>0</v>
      </c>
      <c r="N1650" s="182">
        <f t="shared" si="797"/>
        <v>0</v>
      </c>
      <c r="O1650" s="182">
        <f t="shared" si="797"/>
        <v>0</v>
      </c>
      <c r="P1650" s="182">
        <f t="shared" si="797"/>
        <v>0</v>
      </c>
      <c r="Q1650" s="182">
        <f t="shared" si="797"/>
        <v>0</v>
      </c>
      <c r="R1650" s="182">
        <f t="shared" si="797"/>
        <v>0</v>
      </c>
      <c r="S1650" s="182">
        <f t="shared" si="797"/>
        <v>0</v>
      </c>
      <c r="T1650" s="178">
        <f t="shared" si="797"/>
        <v>0</v>
      </c>
      <c r="U1650" s="182">
        <f t="shared" si="797"/>
        <v>0</v>
      </c>
      <c r="V1650" s="183">
        <f t="shared" si="797"/>
        <v>0</v>
      </c>
      <c r="W1650" s="46">
        <f>W790</f>
        <v>0</v>
      </c>
      <c r="Y1650"/>
      <c r="Z1650"/>
    </row>
    <row r="1651" spans="1:26" s="72" customFormat="1" x14ac:dyDescent="0.2">
      <c r="A1651" s="322"/>
      <c r="B1651" s="25"/>
      <c r="C1651" s="23"/>
      <c r="D1651" s="23"/>
      <c r="E1651" s="24" t="s">
        <v>186</v>
      </c>
      <c r="F1651" s="24"/>
      <c r="G1651" s="69">
        <f t="shared" ref="G1651:W1651" si="798">SUBTOTAL(9,G1652:G1653)</f>
        <v>0</v>
      </c>
      <c r="H1651" s="70">
        <f t="shared" si="798"/>
        <v>0</v>
      </c>
      <c r="I1651" s="66">
        <f t="shared" si="798"/>
        <v>0</v>
      </c>
      <c r="J1651" s="66">
        <f t="shared" si="798"/>
        <v>0</v>
      </c>
      <c r="K1651" s="67">
        <f t="shared" si="798"/>
        <v>0</v>
      </c>
      <c r="L1651" s="34">
        <f t="shared" si="798"/>
        <v>0</v>
      </c>
      <c r="M1651" s="34">
        <f t="shared" si="798"/>
        <v>0</v>
      </c>
      <c r="N1651" s="34">
        <f t="shared" si="798"/>
        <v>0</v>
      </c>
      <c r="O1651" s="34">
        <f t="shared" si="798"/>
        <v>0</v>
      </c>
      <c r="P1651" s="34">
        <f t="shared" si="798"/>
        <v>0</v>
      </c>
      <c r="Q1651" s="34">
        <f t="shared" si="798"/>
        <v>0</v>
      </c>
      <c r="R1651" s="34">
        <f t="shared" si="798"/>
        <v>0</v>
      </c>
      <c r="S1651" s="34">
        <f t="shared" si="798"/>
        <v>0</v>
      </c>
      <c r="T1651" s="34">
        <f t="shared" si="798"/>
        <v>0</v>
      </c>
      <c r="U1651" s="34">
        <f t="shared" si="798"/>
        <v>0</v>
      </c>
      <c r="V1651" s="37">
        <f t="shared" si="798"/>
        <v>0</v>
      </c>
      <c r="W1651" s="33">
        <f t="shared" si="798"/>
        <v>0</v>
      </c>
      <c r="Y1651"/>
      <c r="Z1651"/>
    </row>
    <row r="1652" spans="1:26" s="72" customFormat="1" outlineLevel="1" x14ac:dyDescent="0.2">
      <c r="A1652" s="322"/>
      <c r="B1652" s="25"/>
      <c r="C1652" s="23"/>
      <c r="D1652" s="23"/>
      <c r="E1652" s="24"/>
      <c r="F1652" s="176" t="s">
        <v>178</v>
      </c>
      <c r="G1652" s="190">
        <f>G792</f>
        <v>0</v>
      </c>
      <c r="H1652" s="242">
        <f>G1652*(1-VLOOKUP($F1652,SHT,2,FALSE))+H792*(1-VLOOKUP($F1652,SHT,2,FALSE))</f>
        <v>0</v>
      </c>
      <c r="I1652" s="179">
        <f t="shared" ref="I1652:V1652" si="799">I792*(1-VLOOKUP($F1652,SHT,2,FALSE))</f>
        <v>0</v>
      </c>
      <c r="J1652" s="179">
        <f t="shared" si="799"/>
        <v>0</v>
      </c>
      <c r="K1652" s="197">
        <f t="shared" si="799"/>
        <v>0</v>
      </c>
      <c r="L1652" s="181">
        <f t="shared" si="799"/>
        <v>0</v>
      </c>
      <c r="M1652" s="192">
        <f t="shared" si="799"/>
        <v>0</v>
      </c>
      <c r="N1652" s="182">
        <f t="shared" si="799"/>
        <v>0</v>
      </c>
      <c r="O1652" s="182">
        <f t="shared" si="799"/>
        <v>0</v>
      </c>
      <c r="P1652" s="182">
        <f t="shared" si="799"/>
        <v>0</v>
      </c>
      <c r="Q1652" s="182">
        <f t="shared" si="799"/>
        <v>0</v>
      </c>
      <c r="R1652" s="182">
        <f t="shared" si="799"/>
        <v>0</v>
      </c>
      <c r="S1652" s="182">
        <f t="shared" si="799"/>
        <v>0</v>
      </c>
      <c r="T1652" s="178">
        <f t="shared" si="799"/>
        <v>0</v>
      </c>
      <c r="U1652" s="182">
        <f t="shared" si="799"/>
        <v>0</v>
      </c>
      <c r="V1652" s="183">
        <f t="shared" si="799"/>
        <v>0</v>
      </c>
      <c r="W1652" s="46">
        <f>W792</f>
        <v>0</v>
      </c>
      <c r="Y1652"/>
      <c r="Z1652"/>
    </row>
    <row r="1653" spans="1:26" s="72" customFormat="1" outlineLevel="1" x14ac:dyDescent="0.2">
      <c r="A1653" s="322"/>
      <c r="B1653" s="25"/>
      <c r="C1653" s="23"/>
      <c r="D1653" s="23"/>
      <c r="E1653" s="24"/>
      <c r="F1653" s="176" t="s">
        <v>181</v>
      </c>
      <c r="G1653" s="190">
        <f>G793</f>
        <v>0</v>
      </c>
      <c r="H1653" s="242">
        <f>G1653*(1-VLOOKUP($F1653,SHT,2,FALSE))+H793*(1-VLOOKUP($F1653,SHT,2,FALSE))</f>
        <v>0</v>
      </c>
      <c r="I1653" s="179">
        <f t="shared" ref="I1653:V1653" si="800">I793*(1-VLOOKUP($F1653,SHT,2,FALSE))</f>
        <v>0</v>
      </c>
      <c r="J1653" s="179">
        <f t="shared" si="800"/>
        <v>0</v>
      </c>
      <c r="K1653" s="197">
        <f t="shared" si="800"/>
        <v>0</v>
      </c>
      <c r="L1653" s="181">
        <f t="shared" si="800"/>
        <v>0</v>
      </c>
      <c r="M1653" s="192">
        <f t="shared" si="800"/>
        <v>0</v>
      </c>
      <c r="N1653" s="182">
        <f t="shared" si="800"/>
        <v>0</v>
      </c>
      <c r="O1653" s="182">
        <f t="shared" si="800"/>
        <v>0</v>
      </c>
      <c r="P1653" s="182">
        <f t="shared" si="800"/>
        <v>0</v>
      </c>
      <c r="Q1653" s="182">
        <f t="shared" si="800"/>
        <v>0</v>
      </c>
      <c r="R1653" s="182">
        <f t="shared" si="800"/>
        <v>0</v>
      </c>
      <c r="S1653" s="182">
        <f t="shared" si="800"/>
        <v>0</v>
      </c>
      <c r="T1653" s="178">
        <f t="shared" si="800"/>
        <v>0</v>
      </c>
      <c r="U1653" s="182">
        <f t="shared" si="800"/>
        <v>0</v>
      </c>
      <c r="V1653" s="183">
        <f t="shared" si="800"/>
        <v>0</v>
      </c>
      <c r="W1653" s="46">
        <f>W793</f>
        <v>0</v>
      </c>
      <c r="Y1653"/>
      <c r="Z1653"/>
    </row>
    <row r="1654" spans="1:26" s="72" customFormat="1" x14ac:dyDescent="0.2">
      <c r="A1654" s="322"/>
      <c r="B1654" s="25"/>
      <c r="C1654" s="23"/>
      <c r="D1654" s="23"/>
      <c r="E1654" s="24" t="s">
        <v>187</v>
      </c>
      <c r="F1654" s="24"/>
      <c r="G1654" s="69">
        <f t="shared" ref="G1654:W1654" si="801">SUBTOTAL(9,G1655:G1656)</f>
        <v>0</v>
      </c>
      <c r="H1654" s="70">
        <f t="shared" si="801"/>
        <v>0</v>
      </c>
      <c r="I1654" s="66">
        <f t="shared" si="801"/>
        <v>0</v>
      </c>
      <c r="J1654" s="66">
        <f t="shared" si="801"/>
        <v>0</v>
      </c>
      <c r="K1654" s="67">
        <f t="shared" si="801"/>
        <v>0</v>
      </c>
      <c r="L1654" s="34">
        <f t="shared" si="801"/>
        <v>0</v>
      </c>
      <c r="M1654" s="34">
        <f t="shared" si="801"/>
        <v>0</v>
      </c>
      <c r="N1654" s="34">
        <f t="shared" si="801"/>
        <v>0</v>
      </c>
      <c r="O1654" s="34">
        <f t="shared" si="801"/>
        <v>0</v>
      </c>
      <c r="P1654" s="34">
        <f t="shared" si="801"/>
        <v>0</v>
      </c>
      <c r="Q1654" s="34">
        <f t="shared" si="801"/>
        <v>0</v>
      </c>
      <c r="R1654" s="34">
        <f t="shared" si="801"/>
        <v>0</v>
      </c>
      <c r="S1654" s="34">
        <f t="shared" si="801"/>
        <v>0</v>
      </c>
      <c r="T1654" s="34">
        <f t="shared" si="801"/>
        <v>0</v>
      </c>
      <c r="U1654" s="34">
        <f t="shared" si="801"/>
        <v>0</v>
      </c>
      <c r="V1654" s="37">
        <f t="shared" si="801"/>
        <v>0</v>
      </c>
      <c r="W1654" s="33">
        <f t="shared" si="801"/>
        <v>0</v>
      </c>
      <c r="Y1654"/>
      <c r="Z1654"/>
    </row>
    <row r="1655" spans="1:26" s="72" customFormat="1" outlineLevel="1" x14ac:dyDescent="0.2">
      <c r="A1655" s="322"/>
      <c r="B1655" s="25"/>
      <c r="C1655" s="23"/>
      <c r="D1655" s="23"/>
      <c r="E1655" s="24"/>
      <c r="F1655" s="176" t="s">
        <v>179</v>
      </c>
      <c r="G1655" s="190">
        <f>G795</f>
        <v>0</v>
      </c>
      <c r="H1655" s="242">
        <f>G1655*(1-VLOOKUP($F1655,SHT,2,FALSE))+H795*(1-VLOOKUP($F1655,SHT,2,FALSE))</f>
        <v>0</v>
      </c>
      <c r="I1655" s="179">
        <f t="shared" ref="I1655:V1655" si="802">I795*(1-VLOOKUP($F1655,SHT,2,FALSE))</f>
        <v>0</v>
      </c>
      <c r="J1655" s="179">
        <f t="shared" si="802"/>
        <v>0</v>
      </c>
      <c r="K1655" s="197">
        <f t="shared" si="802"/>
        <v>0</v>
      </c>
      <c r="L1655" s="181">
        <f t="shared" si="802"/>
        <v>0</v>
      </c>
      <c r="M1655" s="192">
        <f t="shared" si="802"/>
        <v>0</v>
      </c>
      <c r="N1655" s="182">
        <f t="shared" si="802"/>
        <v>0</v>
      </c>
      <c r="O1655" s="182">
        <f t="shared" si="802"/>
        <v>0</v>
      </c>
      <c r="P1655" s="182">
        <f t="shared" si="802"/>
        <v>0</v>
      </c>
      <c r="Q1655" s="182">
        <f t="shared" si="802"/>
        <v>0</v>
      </c>
      <c r="R1655" s="182">
        <f t="shared" si="802"/>
        <v>0</v>
      </c>
      <c r="S1655" s="182">
        <f t="shared" si="802"/>
        <v>0</v>
      </c>
      <c r="T1655" s="178">
        <f t="shared" si="802"/>
        <v>0</v>
      </c>
      <c r="U1655" s="182">
        <f t="shared" si="802"/>
        <v>0</v>
      </c>
      <c r="V1655" s="183">
        <f t="shared" si="802"/>
        <v>0</v>
      </c>
      <c r="W1655" s="46">
        <f>W795</f>
        <v>0</v>
      </c>
      <c r="Y1655"/>
      <c r="Z1655"/>
    </row>
    <row r="1656" spans="1:26" s="72" customFormat="1" outlineLevel="1" x14ac:dyDescent="0.2">
      <c r="A1656" s="322"/>
      <c r="B1656" s="25"/>
      <c r="C1656" s="23"/>
      <c r="D1656" s="23"/>
      <c r="E1656" s="24"/>
      <c r="F1656" s="176" t="s">
        <v>188</v>
      </c>
      <c r="G1656" s="190">
        <f>G796</f>
        <v>0</v>
      </c>
      <c r="H1656" s="242">
        <f>G1656*(1-VLOOKUP($F1656,SHT,2,FALSE))+H796*(1-VLOOKUP($F1656,SHT,2,FALSE))</f>
        <v>0</v>
      </c>
      <c r="I1656" s="179">
        <f t="shared" ref="I1656:V1656" si="803">I796*(1-VLOOKUP($F1656,SHT,2,FALSE))</f>
        <v>0</v>
      </c>
      <c r="J1656" s="179">
        <f t="shared" si="803"/>
        <v>0</v>
      </c>
      <c r="K1656" s="197">
        <f t="shared" si="803"/>
        <v>0</v>
      </c>
      <c r="L1656" s="181">
        <f t="shared" si="803"/>
        <v>0</v>
      </c>
      <c r="M1656" s="192">
        <f t="shared" si="803"/>
        <v>0</v>
      </c>
      <c r="N1656" s="182">
        <f t="shared" si="803"/>
        <v>0</v>
      </c>
      <c r="O1656" s="182">
        <f t="shared" si="803"/>
        <v>0</v>
      </c>
      <c r="P1656" s="182">
        <f t="shared" si="803"/>
        <v>0</v>
      </c>
      <c r="Q1656" s="182">
        <f t="shared" si="803"/>
        <v>0</v>
      </c>
      <c r="R1656" s="182">
        <f t="shared" si="803"/>
        <v>0</v>
      </c>
      <c r="S1656" s="182">
        <f t="shared" si="803"/>
        <v>0</v>
      </c>
      <c r="T1656" s="178">
        <f t="shared" si="803"/>
        <v>0</v>
      </c>
      <c r="U1656" s="182">
        <f t="shared" si="803"/>
        <v>0</v>
      </c>
      <c r="V1656" s="183">
        <f t="shared" si="803"/>
        <v>0</v>
      </c>
      <c r="W1656" s="46">
        <f>W796</f>
        <v>0</v>
      </c>
      <c r="Y1656"/>
      <c r="Z1656"/>
    </row>
    <row r="1657" spans="1:26" s="72" customFormat="1" x14ac:dyDescent="0.2">
      <c r="A1657" s="322"/>
      <c r="B1657" s="25"/>
      <c r="C1657" s="23"/>
      <c r="D1657" s="23"/>
      <c r="E1657" s="24" t="s">
        <v>341</v>
      </c>
      <c r="F1657" s="24"/>
      <c r="G1657" s="69">
        <f t="shared" ref="G1657:W1657" si="804">SUBTOTAL(9,G1658:G1659)</f>
        <v>0</v>
      </c>
      <c r="H1657" s="70">
        <f t="shared" si="804"/>
        <v>0</v>
      </c>
      <c r="I1657" s="66">
        <f t="shared" si="804"/>
        <v>0</v>
      </c>
      <c r="J1657" s="66">
        <f t="shared" si="804"/>
        <v>0</v>
      </c>
      <c r="K1657" s="67">
        <f t="shared" si="804"/>
        <v>0</v>
      </c>
      <c r="L1657" s="34">
        <f t="shared" si="804"/>
        <v>0</v>
      </c>
      <c r="M1657" s="34">
        <f t="shared" si="804"/>
        <v>0</v>
      </c>
      <c r="N1657" s="34">
        <f t="shared" si="804"/>
        <v>0</v>
      </c>
      <c r="O1657" s="34">
        <f t="shared" si="804"/>
        <v>0</v>
      </c>
      <c r="P1657" s="34">
        <f t="shared" si="804"/>
        <v>0</v>
      </c>
      <c r="Q1657" s="34">
        <f t="shared" si="804"/>
        <v>0</v>
      </c>
      <c r="R1657" s="34">
        <f t="shared" si="804"/>
        <v>0</v>
      </c>
      <c r="S1657" s="34">
        <f t="shared" si="804"/>
        <v>0</v>
      </c>
      <c r="T1657" s="34">
        <f t="shared" si="804"/>
        <v>0</v>
      </c>
      <c r="U1657" s="34">
        <f t="shared" si="804"/>
        <v>0</v>
      </c>
      <c r="V1657" s="37">
        <f t="shared" si="804"/>
        <v>0</v>
      </c>
      <c r="W1657" s="33">
        <f t="shared" si="804"/>
        <v>0</v>
      </c>
      <c r="Y1657"/>
      <c r="Z1657"/>
    </row>
    <row r="1658" spans="1:26" s="72" customFormat="1" outlineLevel="1" x14ac:dyDescent="0.2">
      <c r="A1658" s="322"/>
      <c r="B1658" s="25"/>
      <c r="C1658" s="23"/>
      <c r="D1658" s="23"/>
      <c r="E1658" s="24"/>
      <c r="F1658" s="176" t="s">
        <v>342</v>
      </c>
      <c r="G1658" s="190">
        <f>G798</f>
        <v>0</v>
      </c>
      <c r="H1658" s="242">
        <f>G1658*(1-VLOOKUP($F1658,SHT,2,FALSE))+H798*(1-VLOOKUP($F1658,SHT,2,FALSE))</f>
        <v>0</v>
      </c>
      <c r="I1658" s="179">
        <f t="shared" ref="I1658:V1658" si="805">I798*(1-VLOOKUP($F1658,SHT,2,FALSE))</f>
        <v>0</v>
      </c>
      <c r="J1658" s="179">
        <f t="shared" si="805"/>
        <v>0</v>
      </c>
      <c r="K1658" s="197">
        <f t="shared" si="805"/>
        <v>0</v>
      </c>
      <c r="L1658" s="181">
        <f t="shared" si="805"/>
        <v>0</v>
      </c>
      <c r="M1658" s="192">
        <f t="shared" si="805"/>
        <v>0</v>
      </c>
      <c r="N1658" s="182">
        <f t="shared" si="805"/>
        <v>0</v>
      </c>
      <c r="O1658" s="182">
        <f t="shared" si="805"/>
        <v>0</v>
      </c>
      <c r="P1658" s="182">
        <f t="shared" si="805"/>
        <v>0</v>
      </c>
      <c r="Q1658" s="182">
        <f t="shared" si="805"/>
        <v>0</v>
      </c>
      <c r="R1658" s="182">
        <f t="shared" si="805"/>
        <v>0</v>
      </c>
      <c r="S1658" s="182">
        <f t="shared" si="805"/>
        <v>0</v>
      </c>
      <c r="T1658" s="178">
        <f t="shared" si="805"/>
        <v>0</v>
      </c>
      <c r="U1658" s="182">
        <f t="shared" si="805"/>
        <v>0</v>
      </c>
      <c r="V1658" s="183">
        <f t="shared" si="805"/>
        <v>0</v>
      </c>
      <c r="W1658" s="46">
        <f>W798</f>
        <v>0</v>
      </c>
      <c r="Y1658"/>
      <c r="Z1658"/>
    </row>
    <row r="1659" spans="1:26" s="72" customFormat="1" outlineLevel="1" x14ac:dyDescent="0.2">
      <c r="A1659" s="322"/>
      <c r="B1659" s="25"/>
      <c r="C1659" s="23"/>
      <c r="D1659" s="23"/>
      <c r="E1659" s="24"/>
      <c r="F1659" s="176" t="s">
        <v>343</v>
      </c>
      <c r="G1659" s="190">
        <f>G799</f>
        <v>0</v>
      </c>
      <c r="H1659" s="242">
        <f>G1659*(1-VLOOKUP($F1659,SHT,2,FALSE))+H799*(1-VLOOKUP($F1659,SHT,2,FALSE))</f>
        <v>0</v>
      </c>
      <c r="I1659" s="179">
        <f t="shared" ref="I1659:V1659" si="806">I799*(1-VLOOKUP($F1659,SHT,2,FALSE))</f>
        <v>0</v>
      </c>
      <c r="J1659" s="179">
        <f t="shared" si="806"/>
        <v>0</v>
      </c>
      <c r="K1659" s="197">
        <f t="shared" si="806"/>
        <v>0</v>
      </c>
      <c r="L1659" s="181">
        <f t="shared" si="806"/>
        <v>0</v>
      </c>
      <c r="M1659" s="192">
        <f t="shared" si="806"/>
        <v>0</v>
      </c>
      <c r="N1659" s="182">
        <f t="shared" si="806"/>
        <v>0</v>
      </c>
      <c r="O1659" s="182">
        <f t="shared" si="806"/>
        <v>0</v>
      </c>
      <c r="P1659" s="182">
        <f t="shared" si="806"/>
        <v>0</v>
      </c>
      <c r="Q1659" s="182">
        <f t="shared" si="806"/>
        <v>0</v>
      </c>
      <c r="R1659" s="182">
        <f t="shared" si="806"/>
        <v>0</v>
      </c>
      <c r="S1659" s="182">
        <f t="shared" si="806"/>
        <v>0</v>
      </c>
      <c r="T1659" s="178">
        <f t="shared" si="806"/>
        <v>0</v>
      </c>
      <c r="U1659" s="182">
        <f t="shared" si="806"/>
        <v>0</v>
      </c>
      <c r="V1659" s="183">
        <f t="shared" si="806"/>
        <v>0</v>
      </c>
      <c r="W1659" s="46">
        <f>W799</f>
        <v>0</v>
      </c>
      <c r="Y1659"/>
      <c r="Z1659"/>
    </row>
    <row r="1660" spans="1:26" s="72" customFormat="1" x14ac:dyDescent="0.2">
      <c r="A1660" s="322"/>
      <c r="B1660" s="25"/>
      <c r="C1660" s="23"/>
      <c r="D1660" s="23"/>
      <c r="E1660" s="24" t="s">
        <v>344</v>
      </c>
      <c r="F1660" s="24"/>
      <c r="G1660" s="69">
        <f t="shared" ref="G1660:W1660" si="807">SUBTOTAL(9,G1661:G1662)</f>
        <v>0</v>
      </c>
      <c r="H1660" s="70">
        <f t="shared" si="807"/>
        <v>0</v>
      </c>
      <c r="I1660" s="66">
        <f t="shared" si="807"/>
        <v>0</v>
      </c>
      <c r="J1660" s="66">
        <f t="shared" si="807"/>
        <v>0</v>
      </c>
      <c r="K1660" s="67">
        <f t="shared" si="807"/>
        <v>0</v>
      </c>
      <c r="L1660" s="34">
        <f t="shared" si="807"/>
        <v>0</v>
      </c>
      <c r="M1660" s="34">
        <f t="shared" si="807"/>
        <v>0</v>
      </c>
      <c r="N1660" s="34">
        <f t="shared" si="807"/>
        <v>0</v>
      </c>
      <c r="O1660" s="34">
        <f t="shared" si="807"/>
        <v>0</v>
      </c>
      <c r="P1660" s="34">
        <f t="shared" si="807"/>
        <v>0</v>
      </c>
      <c r="Q1660" s="34">
        <f t="shared" si="807"/>
        <v>0</v>
      </c>
      <c r="R1660" s="34">
        <f t="shared" si="807"/>
        <v>0</v>
      </c>
      <c r="S1660" s="34">
        <f t="shared" si="807"/>
        <v>0</v>
      </c>
      <c r="T1660" s="34">
        <f t="shared" si="807"/>
        <v>0</v>
      </c>
      <c r="U1660" s="34">
        <f t="shared" si="807"/>
        <v>0</v>
      </c>
      <c r="V1660" s="37">
        <f t="shared" si="807"/>
        <v>0</v>
      </c>
      <c r="W1660" s="33">
        <f t="shared" si="807"/>
        <v>0</v>
      </c>
      <c r="Y1660"/>
      <c r="Z1660"/>
    </row>
    <row r="1661" spans="1:26" s="72" customFormat="1" outlineLevel="1" x14ac:dyDescent="0.2">
      <c r="A1661" s="322"/>
      <c r="B1661" s="25"/>
      <c r="C1661" s="23"/>
      <c r="D1661" s="23"/>
      <c r="E1661" s="24"/>
      <c r="F1661" s="176" t="s">
        <v>345</v>
      </c>
      <c r="G1661" s="190">
        <f>G801</f>
        <v>0</v>
      </c>
      <c r="H1661" s="242">
        <f>G1661*(1-VLOOKUP($F1661,SHT,2,FALSE))+H801*(1-VLOOKUP($F1661,SHT,2,FALSE))</f>
        <v>0</v>
      </c>
      <c r="I1661" s="179">
        <f t="shared" ref="I1661:V1661" si="808">I801*(1-VLOOKUP($F1661,SHT,2,FALSE))</f>
        <v>0</v>
      </c>
      <c r="J1661" s="179">
        <f t="shared" si="808"/>
        <v>0</v>
      </c>
      <c r="K1661" s="197">
        <f t="shared" si="808"/>
        <v>0</v>
      </c>
      <c r="L1661" s="181">
        <f t="shared" si="808"/>
        <v>0</v>
      </c>
      <c r="M1661" s="192">
        <f t="shared" si="808"/>
        <v>0</v>
      </c>
      <c r="N1661" s="182">
        <f t="shared" si="808"/>
        <v>0</v>
      </c>
      <c r="O1661" s="182">
        <f t="shared" si="808"/>
        <v>0</v>
      </c>
      <c r="P1661" s="182">
        <f t="shared" si="808"/>
        <v>0</v>
      </c>
      <c r="Q1661" s="182">
        <f t="shared" si="808"/>
        <v>0</v>
      </c>
      <c r="R1661" s="182">
        <f t="shared" si="808"/>
        <v>0</v>
      </c>
      <c r="S1661" s="182">
        <f t="shared" si="808"/>
        <v>0</v>
      </c>
      <c r="T1661" s="178">
        <f t="shared" si="808"/>
        <v>0</v>
      </c>
      <c r="U1661" s="182">
        <f t="shared" si="808"/>
        <v>0</v>
      </c>
      <c r="V1661" s="183">
        <f t="shared" si="808"/>
        <v>0</v>
      </c>
      <c r="W1661" s="46">
        <f>W801</f>
        <v>0</v>
      </c>
      <c r="Y1661"/>
      <c r="Z1661"/>
    </row>
    <row r="1662" spans="1:26" s="72" customFormat="1" outlineLevel="1" x14ac:dyDescent="0.2">
      <c r="A1662" s="322"/>
      <c r="B1662" s="25"/>
      <c r="C1662" s="23"/>
      <c r="D1662" s="23"/>
      <c r="E1662" s="24"/>
      <c r="F1662" s="176" t="s">
        <v>346</v>
      </c>
      <c r="G1662" s="190">
        <f>G802</f>
        <v>0</v>
      </c>
      <c r="H1662" s="242">
        <f>G1662*(1-VLOOKUP($F1662,SHT,2,FALSE))+H802*(1-VLOOKUP($F1662,SHT,2,FALSE))</f>
        <v>0</v>
      </c>
      <c r="I1662" s="179">
        <f t="shared" ref="I1662:V1662" si="809">I802*(1-VLOOKUP($F1662,SHT,2,FALSE))</f>
        <v>0</v>
      </c>
      <c r="J1662" s="179">
        <f t="shared" si="809"/>
        <v>0</v>
      </c>
      <c r="K1662" s="197">
        <f t="shared" si="809"/>
        <v>0</v>
      </c>
      <c r="L1662" s="181">
        <f t="shared" si="809"/>
        <v>0</v>
      </c>
      <c r="M1662" s="192">
        <f t="shared" si="809"/>
        <v>0</v>
      </c>
      <c r="N1662" s="182">
        <f t="shared" si="809"/>
        <v>0</v>
      </c>
      <c r="O1662" s="182">
        <f t="shared" si="809"/>
        <v>0</v>
      </c>
      <c r="P1662" s="182">
        <f t="shared" si="809"/>
        <v>0</v>
      </c>
      <c r="Q1662" s="182">
        <f t="shared" si="809"/>
        <v>0</v>
      </c>
      <c r="R1662" s="182">
        <f t="shared" si="809"/>
        <v>0</v>
      </c>
      <c r="S1662" s="182">
        <f t="shared" si="809"/>
        <v>0</v>
      </c>
      <c r="T1662" s="178">
        <f t="shared" si="809"/>
        <v>0</v>
      </c>
      <c r="U1662" s="182">
        <f t="shared" si="809"/>
        <v>0</v>
      </c>
      <c r="V1662" s="183">
        <f t="shared" si="809"/>
        <v>0</v>
      </c>
      <c r="W1662" s="46">
        <f>W802</f>
        <v>0</v>
      </c>
      <c r="Y1662"/>
      <c r="Z1662"/>
    </row>
    <row r="1663" spans="1:26" s="72" customFormat="1" x14ac:dyDescent="0.2">
      <c r="A1663" s="322"/>
      <c r="B1663" s="25"/>
      <c r="C1663" s="23"/>
      <c r="D1663" s="23" t="s">
        <v>63</v>
      </c>
      <c r="E1663" s="24"/>
      <c r="F1663" s="24"/>
      <c r="G1663" s="69">
        <f>SUBTOTAL(9,G1664:G1666)</f>
        <v>0</v>
      </c>
      <c r="H1663" s="70"/>
      <c r="I1663" s="66"/>
      <c r="J1663" s="66"/>
      <c r="K1663" s="67">
        <f t="shared" ref="K1663:W1663" si="810">SUBTOTAL(9,K1664:K1666)</f>
        <v>0</v>
      </c>
      <c r="L1663" s="34">
        <f t="shared" si="810"/>
        <v>0</v>
      </c>
      <c r="M1663" s="34">
        <f t="shared" si="810"/>
        <v>0</v>
      </c>
      <c r="N1663" s="34">
        <f t="shared" si="810"/>
        <v>0</v>
      </c>
      <c r="O1663" s="34">
        <f t="shared" si="810"/>
        <v>0</v>
      </c>
      <c r="P1663" s="34">
        <f t="shared" si="810"/>
        <v>0</v>
      </c>
      <c r="Q1663" s="34">
        <f t="shared" si="810"/>
        <v>0</v>
      </c>
      <c r="R1663" s="34">
        <f t="shared" si="810"/>
        <v>0</v>
      </c>
      <c r="S1663" s="34">
        <f t="shared" si="810"/>
        <v>0</v>
      </c>
      <c r="T1663" s="34">
        <f t="shared" si="810"/>
        <v>0</v>
      </c>
      <c r="U1663" s="34">
        <f t="shared" si="810"/>
        <v>0</v>
      </c>
      <c r="V1663" s="34">
        <f t="shared" si="810"/>
        <v>0</v>
      </c>
      <c r="W1663" s="33">
        <f t="shared" si="810"/>
        <v>0</v>
      </c>
      <c r="Y1663"/>
      <c r="Z1663"/>
    </row>
    <row r="1664" spans="1:26" s="72" customFormat="1" outlineLevel="1" x14ac:dyDescent="0.2">
      <c r="A1664" s="322"/>
      <c r="B1664" s="25"/>
      <c r="C1664" s="23"/>
      <c r="D1664" s="23"/>
      <c r="E1664" s="24"/>
      <c r="F1664" s="176" t="s">
        <v>190</v>
      </c>
      <c r="G1664" s="190">
        <f>G804</f>
        <v>0</v>
      </c>
      <c r="H1664" s="70"/>
      <c r="I1664" s="66"/>
      <c r="J1664" s="66"/>
      <c r="K1664" s="197">
        <f>($G1664+SUM($H804:K804))*VLOOKUP($F1664,EIT,2,FALSE)</f>
        <v>0</v>
      </c>
      <c r="L1664" s="181">
        <f t="shared" ref="L1664:V1664" si="811">L804*VLOOKUP($F1664,EIT,2,FALSE)</f>
        <v>0</v>
      </c>
      <c r="M1664" s="192">
        <f t="shared" si="811"/>
        <v>0</v>
      </c>
      <c r="N1664" s="182">
        <f t="shared" si="811"/>
        <v>0</v>
      </c>
      <c r="O1664" s="182">
        <f t="shared" si="811"/>
        <v>0</v>
      </c>
      <c r="P1664" s="182">
        <f t="shared" si="811"/>
        <v>0</v>
      </c>
      <c r="Q1664" s="182">
        <f t="shared" si="811"/>
        <v>0</v>
      </c>
      <c r="R1664" s="182">
        <f t="shared" si="811"/>
        <v>0</v>
      </c>
      <c r="S1664" s="182">
        <f t="shared" si="811"/>
        <v>0</v>
      </c>
      <c r="T1664" s="182">
        <f t="shared" si="811"/>
        <v>0</v>
      </c>
      <c r="U1664" s="182">
        <f t="shared" si="811"/>
        <v>0</v>
      </c>
      <c r="V1664" s="183">
        <f t="shared" si="811"/>
        <v>0</v>
      </c>
      <c r="W1664" s="46">
        <f>W804</f>
        <v>0</v>
      </c>
      <c r="Y1664"/>
      <c r="Z1664"/>
    </row>
    <row r="1665" spans="1:26" s="72" customFormat="1" outlineLevel="1" x14ac:dyDescent="0.2">
      <c r="A1665" s="322"/>
      <c r="B1665" s="25"/>
      <c r="C1665" s="23"/>
      <c r="D1665" s="23"/>
      <c r="E1665" s="24"/>
      <c r="F1665" s="176" t="s">
        <v>191</v>
      </c>
      <c r="G1665" s="190">
        <f>G805</f>
        <v>0</v>
      </c>
      <c r="H1665" s="70"/>
      <c r="I1665" s="66"/>
      <c r="J1665" s="66"/>
      <c r="K1665" s="67"/>
      <c r="L1665" s="181">
        <f>($G1665+SUM($H805:L805))*VLOOKUP($F1665,EIT,3,FALSE)</f>
        <v>0</v>
      </c>
      <c r="M1665" s="192">
        <f>($G1665+SUM($H805:$L805))*VLOOKUP($F1665,EIT,4,FALSE)+$M805*(VLOOKUP($F1665,EIT,3,FALSE)+VLOOKUP($F1665,EIT,4,FALSE))</f>
        <v>0</v>
      </c>
      <c r="N1665" s="182">
        <f>($G1665+SUM($H805:$M805))*VLOOKUP($F1665,EIT,5,FALSE)+$N805*(VLOOKUP($F1665,EIT,3,FALSE)+VLOOKUP($F1665,EIT,4,FALSE)+VLOOKUP($F1665,EIT,5,FALSE))</f>
        <v>0</v>
      </c>
      <c r="O1665" s="182">
        <f t="shared" ref="O1665:V1665" si="812">O805*(VLOOKUP($F1665,EIT,3,FALSE)+VLOOKUP($F1665,EIT,4,FALSE)+VLOOKUP($F1665,EIT,5,FALSE))</f>
        <v>0</v>
      </c>
      <c r="P1665" s="182">
        <f t="shared" si="812"/>
        <v>0</v>
      </c>
      <c r="Q1665" s="182">
        <f t="shared" si="812"/>
        <v>0</v>
      </c>
      <c r="R1665" s="182">
        <f t="shared" si="812"/>
        <v>0</v>
      </c>
      <c r="S1665" s="182">
        <f t="shared" si="812"/>
        <v>0</v>
      </c>
      <c r="T1665" s="182">
        <f t="shared" si="812"/>
        <v>0</v>
      </c>
      <c r="U1665" s="182">
        <f t="shared" si="812"/>
        <v>0</v>
      </c>
      <c r="V1665" s="183">
        <f t="shared" si="812"/>
        <v>0</v>
      </c>
      <c r="W1665" s="46">
        <f>W805</f>
        <v>0</v>
      </c>
      <c r="Y1665"/>
      <c r="Z1665"/>
    </row>
    <row r="1666" spans="1:26" s="72" customFormat="1" outlineLevel="1" x14ac:dyDescent="0.2">
      <c r="A1666" s="322"/>
      <c r="B1666" s="25"/>
      <c r="C1666" s="23"/>
      <c r="D1666" s="23"/>
      <c r="E1666" s="24"/>
      <c r="F1666" s="176" t="s">
        <v>189</v>
      </c>
      <c r="G1666" s="190">
        <f>G806</f>
        <v>0</v>
      </c>
      <c r="H1666" s="70"/>
      <c r="I1666" s="66"/>
      <c r="J1666" s="66"/>
      <c r="K1666" s="67"/>
      <c r="L1666" s="51"/>
      <c r="M1666" s="34"/>
      <c r="N1666" s="34"/>
      <c r="O1666" s="34"/>
      <c r="P1666" s="34"/>
      <c r="Q1666" s="34"/>
      <c r="R1666" s="34"/>
      <c r="S1666" s="34"/>
      <c r="T1666" s="34"/>
      <c r="U1666" s="34"/>
      <c r="V1666" s="37"/>
      <c r="W1666" s="46">
        <f>W806</f>
        <v>0</v>
      </c>
      <c r="Y1666"/>
      <c r="Z1666"/>
    </row>
    <row r="1667" spans="1:26" s="72" customFormat="1" x14ac:dyDescent="0.2">
      <c r="A1667" s="322"/>
      <c r="B1667" s="25"/>
      <c r="C1667" s="64"/>
      <c r="D1667" s="23" t="s">
        <v>192</v>
      </c>
      <c r="E1667" s="24"/>
      <c r="F1667" s="24"/>
      <c r="G1667" s="69">
        <f>SUBTOTAL(9,G1668:G1669)</f>
        <v>0</v>
      </c>
      <c r="H1667" s="70"/>
      <c r="I1667" s="66"/>
      <c r="J1667" s="66"/>
      <c r="K1667" s="67"/>
      <c r="L1667" s="51"/>
      <c r="M1667" s="34"/>
      <c r="N1667" s="34"/>
      <c r="O1667" s="34"/>
      <c r="P1667" s="34"/>
      <c r="Q1667" s="34"/>
      <c r="R1667" s="34"/>
      <c r="S1667" s="34"/>
      <c r="T1667" s="34"/>
      <c r="U1667" s="34"/>
      <c r="V1667" s="37"/>
      <c r="W1667" s="378"/>
      <c r="Y1667"/>
      <c r="Z1667"/>
    </row>
    <row r="1668" spans="1:26" s="72" customFormat="1" outlineLevel="1" x14ac:dyDescent="0.2">
      <c r="A1668" s="322"/>
      <c r="B1668" s="25"/>
      <c r="C1668" s="23"/>
      <c r="D1668" s="23"/>
      <c r="E1668" s="24"/>
      <c r="F1668" s="176" t="s">
        <v>193</v>
      </c>
      <c r="G1668" s="190">
        <f>G808</f>
        <v>0</v>
      </c>
      <c r="H1668" s="70"/>
      <c r="I1668" s="66"/>
      <c r="J1668" s="66"/>
      <c r="K1668" s="67"/>
      <c r="L1668" s="51"/>
      <c r="M1668" s="34"/>
      <c r="N1668" s="34"/>
      <c r="O1668" s="34"/>
      <c r="P1668" s="34"/>
      <c r="Q1668" s="34"/>
      <c r="R1668" s="34"/>
      <c r="S1668" s="34"/>
      <c r="T1668" s="34"/>
      <c r="U1668" s="34"/>
      <c r="V1668" s="37"/>
      <c r="W1668" s="49"/>
      <c r="Y1668"/>
      <c r="Z1668"/>
    </row>
    <row r="1669" spans="1:26" s="72" customFormat="1" outlineLevel="1" x14ac:dyDescent="0.2">
      <c r="A1669" s="322"/>
      <c r="B1669" s="25"/>
      <c r="C1669" s="23"/>
      <c r="D1669" s="23"/>
      <c r="E1669" s="24"/>
      <c r="F1669" s="176" t="s">
        <v>194</v>
      </c>
      <c r="G1669" s="190">
        <f>G809</f>
        <v>0</v>
      </c>
      <c r="H1669" s="70"/>
      <c r="I1669" s="66"/>
      <c r="J1669" s="66"/>
      <c r="K1669" s="67"/>
      <c r="L1669" s="51"/>
      <c r="M1669" s="34"/>
      <c r="N1669" s="34"/>
      <c r="O1669" s="34"/>
      <c r="P1669" s="34"/>
      <c r="Q1669" s="34"/>
      <c r="R1669" s="34"/>
      <c r="S1669" s="34"/>
      <c r="T1669" s="34"/>
      <c r="U1669" s="34"/>
      <c r="V1669" s="37"/>
      <c r="W1669" s="49"/>
      <c r="Y1669"/>
      <c r="Z1669"/>
    </row>
    <row r="1670" spans="1:26" s="72" customFormat="1" outlineLevel="1" x14ac:dyDescent="0.2">
      <c r="A1670" s="322"/>
      <c r="B1670" s="25"/>
      <c r="C1670" s="24"/>
      <c r="D1670" s="23"/>
      <c r="E1670" s="64"/>
      <c r="F1670" s="24"/>
      <c r="G1670" s="435"/>
      <c r="H1670" s="70"/>
      <c r="I1670" s="66"/>
      <c r="J1670" s="66"/>
      <c r="K1670" s="67"/>
      <c r="L1670" s="34"/>
      <c r="M1670" s="34"/>
      <c r="N1670" s="34"/>
      <c r="O1670" s="34"/>
      <c r="P1670" s="34"/>
      <c r="Q1670" s="34"/>
      <c r="R1670" s="34"/>
      <c r="S1670" s="34"/>
      <c r="T1670" s="34"/>
      <c r="U1670" s="34"/>
      <c r="V1670" s="34"/>
      <c r="W1670" s="33"/>
      <c r="Y1670"/>
      <c r="Z1670"/>
    </row>
    <row r="1671" spans="1:26" s="72" customFormat="1" outlineLevel="1" x14ac:dyDescent="0.2">
      <c r="A1671" s="322"/>
      <c r="B1671" s="25"/>
      <c r="C1671" s="23" t="s">
        <v>479</v>
      </c>
      <c r="D1671" s="23"/>
      <c r="E1671" s="64"/>
      <c r="F1671" s="24"/>
      <c r="G1671" s="435">
        <f>SUBTOTAL(9,G1672:G1674)</f>
        <v>0</v>
      </c>
      <c r="H1671" s="70">
        <f t="shared" ref="H1671:W1671" si="813">SUBTOTAL(9,H1672:H1674)</f>
        <v>0</v>
      </c>
      <c r="I1671" s="66">
        <f t="shared" si="813"/>
        <v>0</v>
      </c>
      <c r="J1671" s="66">
        <f t="shared" si="813"/>
        <v>0</v>
      </c>
      <c r="K1671" s="67">
        <f t="shared" si="813"/>
        <v>0</v>
      </c>
      <c r="L1671" s="34">
        <f t="shared" si="813"/>
        <v>0</v>
      </c>
      <c r="M1671" s="34">
        <f t="shared" si="813"/>
        <v>0</v>
      </c>
      <c r="N1671" s="34">
        <f t="shared" si="813"/>
        <v>0</v>
      </c>
      <c r="O1671" s="34">
        <f t="shared" si="813"/>
        <v>0</v>
      </c>
      <c r="P1671" s="34">
        <f t="shared" si="813"/>
        <v>0</v>
      </c>
      <c r="Q1671" s="34">
        <f t="shared" si="813"/>
        <v>0</v>
      </c>
      <c r="R1671" s="34">
        <f t="shared" si="813"/>
        <v>0</v>
      </c>
      <c r="S1671" s="34">
        <f t="shared" si="813"/>
        <v>0</v>
      </c>
      <c r="T1671" s="34">
        <f t="shared" si="813"/>
        <v>0</v>
      </c>
      <c r="U1671" s="34">
        <f t="shared" si="813"/>
        <v>0</v>
      </c>
      <c r="V1671" s="34">
        <f t="shared" si="813"/>
        <v>0</v>
      </c>
      <c r="W1671" s="33">
        <f t="shared" si="813"/>
        <v>0</v>
      </c>
      <c r="Y1671"/>
      <c r="Z1671"/>
    </row>
    <row r="1672" spans="1:26" s="72" customFormat="1" outlineLevel="1" x14ac:dyDescent="0.2">
      <c r="A1672" s="322"/>
      <c r="B1672" s="25"/>
      <c r="C1672" s="24"/>
      <c r="D1672" s="23"/>
      <c r="E1672" s="64"/>
      <c r="F1672" s="433" t="s">
        <v>474</v>
      </c>
      <c r="G1672" s="436">
        <f>G812</f>
        <v>0</v>
      </c>
      <c r="H1672" s="437">
        <f>G1672*(1-VLOOKUP($F1672,SHT,2,FALSE))+H812*(1-VLOOKUP($F1672,SHT,2,FALSE))</f>
        <v>0</v>
      </c>
      <c r="I1672" s="438">
        <f t="shared" ref="I1672:V1672" si="814">I812*(1-VLOOKUP($F1672,SHT,2,FALSE))</f>
        <v>0</v>
      </c>
      <c r="J1672" s="438">
        <f t="shared" si="814"/>
        <v>0</v>
      </c>
      <c r="K1672" s="439">
        <f t="shared" si="814"/>
        <v>0</v>
      </c>
      <c r="L1672" s="440">
        <f t="shared" si="814"/>
        <v>0</v>
      </c>
      <c r="M1672" s="441">
        <f t="shared" si="814"/>
        <v>0</v>
      </c>
      <c r="N1672" s="438">
        <f t="shared" si="814"/>
        <v>0</v>
      </c>
      <c r="O1672" s="438">
        <f t="shared" si="814"/>
        <v>0</v>
      </c>
      <c r="P1672" s="438">
        <f t="shared" si="814"/>
        <v>0</v>
      </c>
      <c r="Q1672" s="438">
        <f t="shared" si="814"/>
        <v>0</v>
      </c>
      <c r="R1672" s="438">
        <f t="shared" si="814"/>
        <v>0</v>
      </c>
      <c r="S1672" s="438">
        <f t="shared" si="814"/>
        <v>0</v>
      </c>
      <c r="T1672" s="438">
        <f t="shared" si="814"/>
        <v>0</v>
      </c>
      <c r="U1672" s="438">
        <f t="shared" si="814"/>
        <v>0</v>
      </c>
      <c r="V1672" s="442">
        <f t="shared" si="814"/>
        <v>0</v>
      </c>
      <c r="W1672" s="436">
        <f>W812</f>
        <v>0</v>
      </c>
      <c r="Y1672"/>
      <c r="Z1672"/>
    </row>
    <row r="1673" spans="1:26" s="72" customFormat="1" outlineLevel="1" x14ac:dyDescent="0.2">
      <c r="A1673" s="322"/>
      <c r="B1673" s="25"/>
      <c r="C1673" s="24"/>
      <c r="D1673" s="23"/>
      <c r="E1673" s="64"/>
      <c r="F1673" s="433" t="s">
        <v>475</v>
      </c>
      <c r="G1673" s="436">
        <f>G813</f>
        <v>0</v>
      </c>
      <c r="H1673" s="437">
        <f>G1673*(1-VLOOKUP($F1673,SHT,2,FALSE))+H813*(1-VLOOKUP($F1673,SHT,2,FALSE))</f>
        <v>0</v>
      </c>
      <c r="I1673" s="438">
        <f t="shared" ref="I1673:V1673" si="815">I813*(1-VLOOKUP($F1673,SHT,2,FALSE))</f>
        <v>0</v>
      </c>
      <c r="J1673" s="438">
        <f t="shared" si="815"/>
        <v>0</v>
      </c>
      <c r="K1673" s="439">
        <f t="shared" si="815"/>
        <v>0</v>
      </c>
      <c r="L1673" s="440">
        <f t="shared" si="815"/>
        <v>0</v>
      </c>
      <c r="M1673" s="441">
        <f t="shared" si="815"/>
        <v>0</v>
      </c>
      <c r="N1673" s="438">
        <f t="shared" si="815"/>
        <v>0</v>
      </c>
      <c r="O1673" s="438">
        <f t="shared" si="815"/>
        <v>0</v>
      </c>
      <c r="P1673" s="438">
        <f t="shared" si="815"/>
        <v>0</v>
      </c>
      <c r="Q1673" s="438">
        <f t="shared" si="815"/>
        <v>0</v>
      </c>
      <c r="R1673" s="438">
        <f t="shared" si="815"/>
        <v>0</v>
      </c>
      <c r="S1673" s="438">
        <f t="shared" si="815"/>
        <v>0</v>
      </c>
      <c r="T1673" s="438">
        <f t="shared" si="815"/>
        <v>0</v>
      </c>
      <c r="U1673" s="438">
        <f t="shared" si="815"/>
        <v>0</v>
      </c>
      <c r="V1673" s="442">
        <f t="shared" si="815"/>
        <v>0</v>
      </c>
      <c r="W1673" s="436">
        <f>W813</f>
        <v>0</v>
      </c>
      <c r="Y1673"/>
      <c r="Z1673"/>
    </row>
    <row r="1674" spans="1:26" s="72" customFormat="1" outlineLevel="1" x14ac:dyDescent="0.2">
      <c r="A1674" s="322"/>
      <c r="B1674" s="25"/>
      <c r="C1674" s="24"/>
      <c r="D1674" s="23"/>
      <c r="E1674" s="64"/>
      <c r="F1674" s="433" t="s">
        <v>476</v>
      </c>
      <c r="G1674" s="436">
        <f>G814</f>
        <v>0</v>
      </c>
      <c r="H1674" s="437">
        <f>G1674*(1-VLOOKUP($F1674,SHT,2,FALSE))+H814*(1-VLOOKUP($F1674,SHT,2,FALSE))</f>
        <v>0</v>
      </c>
      <c r="I1674" s="438">
        <f t="shared" ref="I1674:V1674" si="816">I814*(1-VLOOKUP($F1674,SHT,2,FALSE))</f>
        <v>0</v>
      </c>
      <c r="J1674" s="438">
        <f t="shared" si="816"/>
        <v>0</v>
      </c>
      <c r="K1674" s="439">
        <f t="shared" si="816"/>
        <v>0</v>
      </c>
      <c r="L1674" s="440">
        <f t="shared" si="816"/>
        <v>0</v>
      </c>
      <c r="M1674" s="441">
        <f t="shared" si="816"/>
        <v>0</v>
      </c>
      <c r="N1674" s="438">
        <f t="shared" si="816"/>
        <v>0</v>
      </c>
      <c r="O1674" s="438">
        <f t="shared" si="816"/>
        <v>0</v>
      </c>
      <c r="P1674" s="438">
        <f t="shared" si="816"/>
        <v>0</v>
      </c>
      <c r="Q1674" s="438">
        <f t="shared" si="816"/>
        <v>0</v>
      </c>
      <c r="R1674" s="438">
        <f t="shared" si="816"/>
        <v>0</v>
      </c>
      <c r="S1674" s="438">
        <f t="shared" si="816"/>
        <v>0</v>
      </c>
      <c r="T1674" s="438">
        <f t="shared" si="816"/>
        <v>0</v>
      </c>
      <c r="U1674" s="438">
        <f t="shared" si="816"/>
        <v>0</v>
      </c>
      <c r="V1674" s="442">
        <f t="shared" si="816"/>
        <v>0</v>
      </c>
      <c r="W1674" s="436">
        <f>W814</f>
        <v>0</v>
      </c>
      <c r="Y1674"/>
      <c r="Z1674"/>
    </row>
    <row r="1675" spans="1:26" s="72" customFormat="1" x14ac:dyDescent="0.2">
      <c r="A1675" s="322"/>
      <c r="B1675" s="25"/>
      <c r="C1675" s="23"/>
      <c r="D1675" s="23"/>
      <c r="E1675" s="24"/>
      <c r="F1675" s="24"/>
      <c r="G1675" s="69"/>
      <c r="H1675" s="66"/>
      <c r="I1675" s="66"/>
      <c r="J1675" s="66"/>
      <c r="K1675" s="67"/>
      <c r="L1675" s="51"/>
      <c r="M1675" s="34"/>
      <c r="N1675" s="34"/>
      <c r="O1675" s="34"/>
      <c r="P1675" s="34"/>
      <c r="Q1675" s="34"/>
      <c r="R1675" s="34"/>
      <c r="S1675" s="34"/>
      <c r="T1675" s="34"/>
      <c r="U1675" s="34"/>
      <c r="V1675" s="37"/>
      <c r="W1675" s="37"/>
      <c r="Y1675"/>
      <c r="Z1675"/>
    </row>
    <row r="1676" spans="1:26" s="150" customFormat="1" ht="16.5" thickBot="1" x14ac:dyDescent="0.25">
      <c r="A1676" s="319"/>
      <c r="B1676" s="79" t="s">
        <v>310</v>
      </c>
      <c r="C1676" s="204"/>
      <c r="D1676" s="204"/>
      <c r="E1676" s="204"/>
      <c r="F1676" s="204"/>
      <c r="G1676" s="205">
        <f>SUBTOTAL(9,G1436:G1675)</f>
        <v>0</v>
      </c>
      <c r="H1676" s="206">
        <f t="shared" ref="H1676:W1676" si="817">SUBTOTAL(9,H1436:H1675)</f>
        <v>0</v>
      </c>
      <c r="I1676" s="207">
        <f t="shared" si="817"/>
        <v>0</v>
      </c>
      <c r="J1676" s="207">
        <f t="shared" si="817"/>
        <v>0</v>
      </c>
      <c r="K1676" s="468">
        <f t="shared" si="817"/>
        <v>0</v>
      </c>
      <c r="L1676" s="209">
        <f t="shared" si="817"/>
        <v>0</v>
      </c>
      <c r="M1676" s="210">
        <f t="shared" si="817"/>
        <v>0</v>
      </c>
      <c r="N1676" s="210">
        <f t="shared" si="817"/>
        <v>0</v>
      </c>
      <c r="O1676" s="210">
        <f t="shared" si="817"/>
        <v>0</v>
      </c>
      <c r="P1676" s="210">
        <f t="shared" si="817"/>
        <v>0</v>
      </c>
      <c r="Q1676" s="210">
        <f t="shared" si="817"/>
        <v>0</v>
      </c>
      <c r="R1676" s="210">
        <f t="shared" si="817"/>
        <v>0</v>
      </c>
      <c r="S1676" s="210">
        <f t="shared" si="817"/>
        <v>0</v>
      </c>
      <c r="T1676" s="210">
        <f t="shared" si="817"/>
        <v>0</v>
      </c>
      <c r="U1676" s="210">
        <f t="shared" si="817"/>
        <v>0</v>
      </c>
      <c r="V1676" s="211">
        <f t="shared" si="817"/>
        <v>0</v>
      </c>
      <c r="W1676" s="205">
        <f t="shared" si="817"/>
        <v>0</v>
      </c>
      <c r="Y1676"/>
      <c r="Z1676"/>
    </row>
    <row r="1677" spans="1:26" ht="13.5" thickBot="1" x14ac:dyDescent="0.25">
      <c r="A1677" s="322"/>
      <c r="C1677" s="1"/>
      <c r="D1677" s="1"/>
      <c r="E1677" s="1"/>
      <c r="F1677" s="1"/>
      <c r="G1677" s="155"/>
      <c r="H1677" s="155"/>
      <c r="I1677" s="155"/>
      <c r="J1677" s="155"/>
      <c r="K1677" s="155"/>
      <c r="L1677" s="155"/>
      <c r="M1677" s="155"/>
      <c r="N1677" s="155"/>
      <c r="O1677" s="155"/>
      <c r="P1677" s="155"/>
      <c r="Q1677" s="155"/>
      <c r="R1677" s="155"/>
      <c r="S1677" s="155"/>
      <c r="T1677" s="155"/>
      <c r="U1677" s="155"/>
      <c r="V1677" s="155"/>
      <c r="W1677" s="155"/>
      <c r="Y1677"/>
      <c r="Z1677"/>
    </row>
    <row r="1678" spans="1:26" s="129" customFormat="1" ht="16.5" thickBot="1" x14ac:dyDescent="0.25">
      <c r="A1678" s="318"/>
      <c r="B1678" s="324" t="s">
        <v>471</v>
      </c>
      <c r="C1678" s="133"/>
      <c r="D1678" s="133"/>
      <c r="E1678" s="133"/>
      <c r="F1678" s="396"/>
      <c r="G1678" s="399"/>
      <c r="H1678" s="88"/>
      <c r="I1678" s="88"/>
      <c r="J1678" s="88"/>
      <c r="K1678" s="91"/>
      <c r="L1678" s="88"/>
      <c r="M1678" s="90"/>
      <c r="N1678" s="88"/>
      <c r="O1678" s="88"/>
      <c r="P1678" s="88"/>
      <c r="Q1678" s="88"/>
      <c r="R1678" s="88"/>
      <c r="S1678" s="88"/>
      <c r="T1678" s="88"/>
      <c r="U1678" s="88"/>
      <c r="V1678" s="88"/>
      <c r="W1678" s="87"/>
      <c r="Y1678"/>
      <c r="Z1678"/>
    </row>
    <row r="1679" spans="1:26" s="129" customFormat="1" ht="15.75" x14ac:dyDescent="0.2">
      <c r="A1679" s="318"/>
      <c r="B1679" s="605"/>
      <c r="C1679" s="596" t="s">
        <v>413</v>
      </c>
      <c r="D1679" s="257"/>
      <c r="E1679" s="257"/>
      <c r="F1679" s="597"/>
      <c r="G1679" s="657"/>
      <c r="H1679" s="34">
        <f>SUBTOTAL(9,H1680:H1681)</f>
        <v>0</v>
      </c>
      <c r="I1679" s="34">
        <f t="shared" ref="I1679:V1679" si="818">SUBTOTAL(9,I1680:I1681)</f>
        <v>0</v>
      </c>
      <c r="J1679" s="34">
        <f t="shared" si="818"/>
        <v>0</v>
      </c>
      <c r="K1679" s="37">
        <f t="shared" si="818"/>
        <v>0</v>
      </c>
      <c r="L1679" s="34">
        <f t="shared" si="818"/>
        <v>0</v>
      </c>
      <c r="M1679" s="36">
        <f t="shared" si="818"/>
        <v>0</v>
      </c>
      <c r="N1679" s="34">
        <f t="shared" si="818"/>
        <v>0</v>
      </c>
      <c r="O1679" s="34">
        <f t="shared" si="818"/>
        <v>0</v>
      </c>
      <c r="P1679" s="34">
        <f t="shared" si="818"/>
        <v>0</v>
      </c>
      <c r="Q1679" s="34">
        <f t="shared" si="818"/>
        <v>0</v>
      </c>
      <c r="R1679" s="34">
        <f t="shared" si="818"/>
        <v>0</v>
      </c>
      <c r="S1679" s="34">
        <f t="shared" si="818"/>
        <v>0</v>
      </c>
      <c r="T1679" s="34">
        <f t="shared" si="818"/>
        <v>0</v>
      </c>
      <c r="U1679" s="34">
        <f t="shared" si="818"/>
        <v>0</v>
      </c>
      <c r="V1679" s="34">
        <f t="shared" si="818"/>
        <v>0</v>
      </c>
      <c r="W1679" s="657"/>
      <c r="Y1679"/>
      <c r="Z1679"/>
    </row>
    <row r="1680" spans="1:26" s="129" customFormat="1" ht="12.75" customHeight="1" x14ac:dyDescent="0.2">
      <c r="A1680" s="318"/>
      <c r="B1680" s="256"/>
      <c r="C1680" s="257"/>
      <c r="D1680" s="257"/>
      <c r="E1680" s="257"/>
      <c r="F1680" s="433" t="s">
        <v>414</v>
      </c>
      <c r="G1680" s="658"/>
      <c r="H1680" s="191">
        <f t="shared" ref="H1680:V1680" si="819">H820</f>
        <v>0</v>
      </c>
      <c r="I1680" s="179">
        <f t="shared" si="819"/>
        <v>0</v>
      </c>
      <c r="J1680" s="179">
        <f t="shared" si="819"/>
        <v>0</v>
      </c>
      <c r="K1680" s="197">
        <f t="shared" si="819"/>
        <v>0</v>
      </c>
      <c r="L1680" s="178">
        <f t="shared" si="819"/>
        <v>0</v>
      </c>
      <c r="M1680" s="192">
        <f t="shared" si="819"/>
        <v>0</v>
      </c>
      <c r="N1680" s="182">
        <f t="shared" si="819"/>
        <v>0</v>
      </c>
      <c r="O1680" s="182">
        <f t="shared" si="819"/>
        <v>0</v>
      </c>
      <c r="P1680" s="182">
        <f t="shared" si="819"/>
        <v>0</v>
      </c>
      <c r="Q1680" s="182">
        <f t="shared" si="819"/>
        <v>0</v>
      </c>
      <c r="R1680" s="182">
        <f t="shared" si="819"/>
        <v>0</v>
      </c>
      <c r="S1680" s="182">
        <f t="shared" si="819"/>
        <v>0</v>
      </c>
      <c r="T1680" s="182">
        <f t="shared" si="819"/>
        <v>0</v>
      </c>
      <c r="U1680" s="182">
        <f t="shared" si="819"/>
        <v>0</v>
      </c>
      <c r="V1680" s="195">
        <f t="shared" si="819"/>
        <v>0</v>
      </c>
      <c r="W1680" s="658"/>
      <c r="X1680" s="72"/>
      <c r="Y1680"/>
      <c r="Z1680"/>
    </row>
    <row r="1681" spans="1:26" s="129" customFormat="1" ht="12.75" customHeight="1" x14ac:dyDescent="0.2">
      <c r="A1681" s="318"/>
      <c r="B1681" s="256"/>
      <c r="C1681" s="257"/>
      <c r="D1681" s="257"/>
      <c r="E1681" s="257"/>
      <c r="F1681" s="433" t="s">
        <v>415</v>
      </c>
      <c r="G1681" s="658"/>
      <c r="H1681" s="191">
        <f t="shared" ref="H1681:V1681" si="820">H821</f>
        <v>0</v>
      </c>
      <c r="I1681" s="179">
        <f t="shared" si="820"/>
        <v>0</v>
      </c>
      <c r="J1681" s="179">
        <f t="shared" si="820"/>
        <v>0</v>
      </c>
      <c r="K1681" s="197">
        <f t="shared" si="820"/>
        <v>0</v>
      </c>
      <c r="L1681" s="178">
        <f t="shared" si="820"/>
        <v>0</v>
      </c>
      <c r="M1681" s="192">
        <f t="shared" si="820"/>
        <v>0</v>
      </c>
      <c r="N1681" s="182">
        <f t="shared" si="820"/>
        <v>0</v>
      </c>
      <c r="O1681" s="182">
        <f t="shared" si="820"/>
        <v>0</v>
      </c>
      <c r="P1681" s="182">
        <f t="shared" si="820"/>
        <v>0</v>
      </c>
      <c r="Q1681" s="182">
        <f t="shared" si="820"/>
        <v>0</v>
      </c>
      <c r="R1681" s="182">
        <f t="shared" si="820"/>
        <v>0</v>
      </c>
      <c r="S1681" s="182">
        <f t="shared" si="820"/>
        <v>0</v>
      </c>
      <c r="T1681" s="182">
        <f t="shared" si="820"/>
        <v>0</v>
      </c>
      <c r="U1681" s="182">
        <f t="shared" si="820"/>
        <v>0</v>
      </c>
      <c r="V1681" s="195">
        <f t="shared" si="820"/>
        <v>0</v>
      </c>
      <c r="W1681" s="658"/>
      <c r="X1681" s="72"/>
      <c r="Y1681"/>
      <c r="Z1681"/>
    </row>
    <row r="1682" spans="1:26" s="129" customFormat="1" ht="12.75" customHeight="1" x14ac:dyDescent="0.2">
      <c r="A1682" s="318"/>
      <c r="B1682" s="256"/>
      <c r="C1682" s="257"/>
      <c r="D1682" s="257"/>
      <c r="E1682" s="257"/>
      <c r="F1682" s="590"/>
      <c r="G1682" s="658"/>
      <c r="H1682" s="66"/>
      <c r="I1682" s="66"/>
      <c r="J1682" s="66"/>
      <c r="K1682" s="67"/>
      <c r="L1682" s="34"/>
      <c r="M1682" s="34"/>
      <c r="N1682" s="34"/>
      <c r="O1682" s="34"/>
      <c r="P1682" s="34"/>
      <c r="Q1682" s="34"/>
      <c r="R1682" s="34"/>
      <c r="S1682" s="34"/>
      <c r="T1682" s="34"/>
      <c r="U1682" s="34"/>
      <c r="V1682" s="34"/>
      <c r="W1682" s="658"/>
      <c r="X1682" s="72"/>
      <c r="Y1682"/>
      <c r="Z1682"/>
    </row>
    <row r="1683" spans="1:26" s="129" customFormat="1" ht="15" x14ac:dyDescent="0.2">
      <c r="A1683" s="318"/>
      <c r="B1683" s="589"/>
      <c r="C1683" s="598" t="s">
        <v>417</v>
      </c>
      <c r="D1683" s="23"/>
      <c r="E1683" s="64"/>
      <c r="F1683" s="590"/>
      <c r="G1683" s="658"/>
      <c r="H1683" s="415"/>
      <c r="I1683" s="394"/>
      <c r="J1683" s="394"/>
      <c r="K1683" s="398"/>
      <c r="L1683" s="415"/>
      <c r="M1683" s="395"/>
      <c r="N1683" s="394"/>
      <c r="O1683" s="394"/>
      <c r="P1683" s="394"/>
      <c r="Q1683" s="394"/>
      <c r="R1683" s="394"/>
      <c r="S1683" s="394"/>
      <c r="T1683" s="394"/>
      <c r="U1683" s="394"/>
      <c r="V1683" s="394"/>
      <c r="W1683" s="658"/>
      <c r="Y1683"/>
      <c r="Z1683"/>
    </row>
    <row r="1684" spans="1:26" s="129" customFormat="1" ht="12.75" customHeight="1" x14ac:dyDescent="0.2">
      <c r="A1684" s="318"/>
      <c r="B1684" s="256"/>
      <c r="C1684" s="257"/>
      <c r="D1684" s="23" t="s">
        <v>13</v>
      </c>
      <c r="E1684" s="64"/>
      <c r="F1684" s="590"/>
      <c r="G1684" s="658"/>
      <c r="H1684" s="51">
        <f t="shared" ref="H1684:V1684" si="821">SUBTOTAL(9,H1685:H1688)</f>
        <v>0</v>
      </c>
      <c r="I1684" s="34">
        <f t="shared" si="821"/>
        <v>0</v>
      </c>
      <c r="J1684" s="34">
        <f t="shared" si="821"/>
        <v>0</v>
      </c>
      <c r="K1684" s="37">
        <f t="shared" si="821"/>
        <v>0</v>
      </c>
      <c r="L1684" s="51">
        <f t="shared" si="821"/>
        <v>0</v>
      </c>
      <c r="M1684" s="36">
        <f t="shared" si="821"/>
        <v>0</v>
      </c>
      <c r="N1684" s="34">
        <f t="shared" si="821"/>
        <v>0</v>
      </c>
      <c r="O1684" s="34">
        <f t="shared" si="821"/>
        <v>0</v>
      </c>
      <c r="P1684" s="34">
        <f t="shared" si="821"/>
        <v>0</v>
      </c>
      <c r="Q1684" s="34">
        <f t="shared" si="821"/>
        <v>0</v>
      </c>
      <c r="R1684" s="34">
        <f t="shared" si="821"/>
        <v>0</v>
      </c>
      <c r="S1684" s="34">
        <f t="shared" si="821"/>
        <v>0</v>
      </c>
      <c r="T1684" s="34">
        <f t="shared" si="821"/>
        <v>0</v>
      </c>
      <c r="U1684" s="34">
        <f t="shared" si="821"/>
        <v>0</v>
      </c>
      <c r="V1684" s="34">
        <f t="shared" si="821"/>
        <v>0</v>
      </c>
      <c r="W1684" s="658"/>
      <c r="Y1684"/>
      <c r="Z1684"/>
    </row>
    <row r="1685" spans="1:26" s="129" customFormat="1" ht="12.75" customHeight="1" x14ac:dyDescent="0.2">
      <c r="A1685" s="318"/>
      <c r="B1685" s="256"/>
      <c r="C1685" s="257"/>
      <c r="D1685" s="23"/>
      <c r="E1685" s="24"/>
      <c r="F1685" s="433" t="s">
        <v>418</v>
      </c>
      <c r="G1685" s="658"/>
      <c r="H1685" s="191">
        <f t="shared" ref="H1685:V1685" si="822">H825</f>
        <v>0</v>
      </c>
      <c r="I1685" s="179">
        <f t="shared" si="822"/>
        <v>0</v>
      </c>
      <c r="J1685" s="179">
        <f t="shared" si="822"/>
        <v>0</v>
      </c>
      <c r="K1685" s="197">
        <f t="shared" si="822"/>
        <v>0</v>
      </c>
      <c r="L1685" s="178">
        <f t="shared" si="822"/>
        <v>0</v>
      </c>
      <c r="M1685" s="192">
        <f t="shared" si="822"/>
        <v>0</v>
      </c>
      <c r="N1685" s="182">
        <f t="shared" si="822"/>
        <v>0</v>
      </c>
      <c r="O1685" s="182">
        <f t="shared" si="822"/>
        <v>0</v>
      </c>
      <c r="P1685" s="182">
        <f t="shared" si="822"/>
        <v>0</v>
      </c>
      <c r="Q1685" s="182">
        <f t="shared" si="822"/>
        <v>0</v>
      </c>
      <c r="R1685" s="182">
        <f t="shared" si="822"/>
        <v>0</v>
      </c>
      <c r="S1685" s="182">
        <f t="shared" si="822"/>
        <v>0</v>
      </c>
      <c r="T1685" s="182">
        <f t="shared" si="822"/>
        <v>0</v>
      </c>
      <c r="U1685" s="182">
        <f t="shared" si="822"/>
        <v>0</v>
      </c>
      <c r="V1685" s="195">
        <f t="shared" si="822"/>
        <v>0</v>
      </c>
      <c r="W1685" s="658"/>
      <c r="X1685" s="72"/>
      <c r="Y1685"/>
      <c r="Z1685"/>
    </row>
    <row r="1686" spans="1:26" s="129" customFormat="1" ht="12.75" customHeight="1" x14ac:dyDescent="0.2">
      <c r="A1686" s="318"/>
      <c r="B1686" s="256"/>
      <c r="C1686" s="257"/>
      <c r="D1686" s="23"/>
      <c r="E1686" s="24"/>
      <c r="F1686" s="433" t="s">
        <v>419</v>
      </c>
      <c r="G1686" s="658"/>
      <c r="H1686" s="191">
        <f t="shared" ref="H1686:V1686" si="823">H826</f>
        <v>0</v>
      </c>
      <c r="I1686" s="179">
        <f t="shared" si="823"/>
        <v>0</v>
      </c>
      <c r="J1686" s="179">
        <f t="shared" si="823"/>
        <v>0</v>
      </c>
      <c r="K1686" s="197">
        <f t="shared" si="823"/>
        <v>0</v>
      </c>
      <c r="L1686" s="178">
        <f t="shared" si="823"/>
        <v>0</v>
      </c>
      <c r="M1686" s="192">
        <f t="shared" si="823"/>
        <v>0</v>
      </c>
      <c r="N1686" s="182">
        <f t="shared" si="823"/>
        <v>0</v>
      </c>
      <c r="O1686" s="182">
        <f t="shared" si="823"/>
        <v>0</v>
      </c>
      <c r="P1686" s="182">
        <f t="shared" si="823"/>
        <v>0</v>
      </c>
      <c r="Q1686" s="182">
        <f t="shared" si="823"/>
        <v>0</v>
      </c>
      <c r="R1686" s="182">
        <f t="shared" si="823"/>
        <v>0</v>
      </c>
      <c r="S1686" s="182">
        <f t="shared" si="823"/>
        <v>0</v>
      </c>
      <c r="T1686" s="182">
        <f t="shared" si="823"/>
        <v>0</v>
      </c>
      <c r="U1686" s="182">
        <f t="shared" si="823"/>
        <v>0</v>
      </c>
      <c r="V1686" s="195">
        <f t="shared" si="823"/>
        <v>0</v>
      </c>
      <c r="W1686" s="658"/>
      <c r="X1686" s="72"/>
      <c r="Y1686"/>
      <c r="Z1686"/>
    </row>
    <row r="1687" spans="1:26" s="129" customFormat="1" ht="12.75" customHeight="1" x14ac:dyDescent="0.2">
      <c r="A1687" s="318"/>
      <c r="B1687" s="256"/>
      <c r="C1687" s="257"/>
      <c r="D1687" s="23"/>
      <c r="E1687" s="24"/>
      <c r="F1687" s="433" t="s">
        <v>420</v>
      </c>
      <c r="G1687" s="658"/>
      <c r="H1687" s="191">
        <f t="shared" ref="H1687:V1687" si="824">H827</f>
        <v>0</v>
      </c>
      <c r="I1687" s="179">
        <f t="shared" si="824"/>
        <v>0</v>
      </c>
      <c r="J1687" s="179">
        <f t="shared" si="824"/>
        <v>0</v>
      </c>
      <c r="K1687" s="197">
        <f t="shared" si="824"/>
        <v>0</v>
      </c>
      <c r="L1687" s="178">
        <f t="shared" si="824"/>
        <v>0</v>
      </c>
      <c r="M1687" s="192">
        <f t="shared" si="824"/>
        <v>0</v>
      </c>
      <c r="N1687" s="182">
        <f t="shared" si="824"/>
        <v>0</v>
      </c>
      <c r="O1687" s="182">
        <f t="shared" si="824"/>
        <v>0</v>
      </c>
      <c r="P1687" s="182">
        <f t="shared" si="824"/>
        <v>0</v>
      </c>
      <c r="Q1687" s="182">
        <f t="shared" si="824"/>
        <v>0</v>
      </c>
      <c r="R1687" s="182">
        <f t="shared" si="824"/>
        <v>0</v>
      </c>
      <c r="S1687" s="182">
        <f t="shared" si="824"/>
        <v>0</v>
      </c>
      <c r="T1687" s="182">
        <f t="shared" si="824"/>
        <v>0</v>
      </c>
      <c r="U1687" s="182">
        <f t="shared" si="824"/>
        <v>0</v>
      </c>
      <c r="V1687" s="195">
        <f t="shared" si="824"/>
        <v>0</v>
      </c>
      <c r="W1687" s="658"/>
      <c r="X1687" s="72"/>
      <c r="Y1687"/>
      <c r="Z1687"/>
    </row>
    <row r="1688" spans="1:26" s="129" customFormat="1" ht="12.75" customHeight="1" x14ac:dyDescent="0.2">
      <c r="A1688" s="318"/>
      <c r="B1688" s="256"/>
      <c r="C1688" s="257"/>
      <c r="D1688" s="23"/>
      <c r="E1688" s="24"/>
      <c r="F1688" s="433" t="s">
        <v>421</v>
      </c>
      <c r="G1688" s="658"/>
      <c r="H1688" s="191">
        <f t="shared" ref="H1688:V1688" si="825">H828</f>
        <v>0</v>
      </c>
      <c r="I1688" s="179">
        <f t="shared" si="825"/>
        <v>0</v>
      </c>
      <c r="J1688" s="179">
        <f t="shared" si="825"/>
        <v>0</v>
      </c>
      <c r="K1688" s="197">
        <f t="shared" si="825"/>
        <v>0</v>
      </c>
      <c r="L1688" s="178">
        <f t="shared" si="825"/>
        <v>0</v>
      </c>
      <c r="M1688" s="192">
        <f t="shared" si="825"/>
        <v>0</v>
      </c>
      <c r="N1688" s="182">
        <f t="shared" si="825"/>
        <v>0</v>
      </c>
      <c r="O1688" s="182">
        <f t="shared" si="825"/>
        <v>0</v>
      </c>
      <c r="P1688" s="182">
        <f t="shared" si="825"/>
        <v>0</v>
      </c>
      <c r="Q1688" s="182">
        <f t="shared" si="825"/>
        <v>0</v>
      </c>
      <c r="R1688" s="182">
        <f t="shared" si="825"/>
        <v>0</v>
      </c>
      <c r="S1688" s="182">
        <f t="shared" si="825"/>
        <v>0</v>
      </c>
      <c r="T1688" s="182">
        <f t="shared" si="825"/>
        <v>0</v>
      </c>
      <c r="U1688" s="182">
        <f t="shared" si="825"/>
        <v>0</v>
      </c>
      <c r="V1688" s="195">
        <f t="shared" si="825"/>
        <v>0</v>
      </c>
      <c r="W1688" s="658"/>
      <c r="X1688" s="72"/>
      <c r="Y1688"/>
      <c r="Z1688"/>
    </row>
    <row r="1689" spans="1:26" s="129" customFormat="1" ht="12.75" customHeight="1" x14ac:dyDescent="0.2">
      <c r="A1689" s="318"/>
      <c r="B1689" s="256"/>
      <c r="C1689" s="257"/>
      <c r="D1689" s="23" t="s">
        <v>25</v>
      </c>
      <c r="E1689" s="64"/>
      <c r="F1689" s="590"/>
      <c r="G1689" s="658"/>
      <c r="H1689" s="51">
        <f t="shared" ref="H1689:V1689" si="826">SUBTOTAL(9,H1690:H1693)</f>
        <v>0</v>
      </c>
      <c r="I1689" s="34">
        <f t="shared" si="826"/>
        <v>0</v>
      </c>
      <c r="J1689" s="34">
        <f t="shared" si="826"/>
        <v>0</v>
      </c>
      <c r="K1689" s="37">
        <f t="shared" si="826"/>
        <v>0</v>
      </c>
      <c r="L1689" s="51">
        <f t="shared" si="826"/>
        <v>0</v>
      </c>
      <c r="M1689" s="36">
        <f t="shared" si="826"/>
        <v>0</v>
      </c>
      <c r="N1689" s="34">
        <f t="shared" si="826"/>
        <v>0</v>
      </c>
      <c r="O1689" s="34">
        <f t="shared" si="826"/>
        <v>0</v>
      </c>
      <c r="P1689" s="34">
        <f t="shared" si="826"/>
        <v>0</v>
      </c>
      <c r="Q1689" s="34">
        <f t="shared" si="826"/>
        <v>0</v>
      </c>
      <c r="R1689" s="34">
        <f t="shared" si="826"/>
        <v>0</v>
      </c>
      <c r="S1689" s="34">
        <f t="shared" si="826"/>
        <v>0</v>
      </c>
      <c r="T1689" s="34">
        <f t="shared" si="826"/>
        <v>0</v>
      </c>
      <c r="U1689" s="34">
        <f t="shared" si="826"/>
        <v>0</v>
      </c>
      <c r="V1689" s="34">
        <f t="shared" si="826"/>
        <v>0</v>
      </c>
      <c r="W1689" s="658"/>
      <c r="Y1689"/>
      <c r="Z1689"/>
    </row>
    <row r="1690" spans="1:26" s="129" customFormat="1" ht="12.75" customHeight="1" x14ac:dyDescent="0.2">
      <c r="A1690" s="318"/>
      <c r="B1690" s="256"/>
      <c r="C1690" s="257"/>
      <c r="D1690" s="23"/>
      <c r="E1690" s="64"/>
      <c r="F1690" s="433" t="s">
        <v>418</v>
      </c>
      <c r="G1690" s="658"/>
      <c r="H1690" s="191">
        <f t="shared" ref="H1690:V1690" si="827">H830</f>
        <v>0</v>
      </c>
      <c r="I1690" s="179">
        <f t="shared" si="827"/>
        <v>0</v>
      </c>
      <c r="J1690" s="179">
        <f t="shared" si="827"/>
        <v>0</v>
      </c>
      <c r="K1690" s="197">
        <f t="shared" si="827"/>
        <v>0</v>
      </c>
      <c r="L1690" s="178">
        <f t="shared" si="827"/>
        <v>0</v>
      </c>
      <c r="M1690" s="192">
        <f t="shared" si="827"/>
        <v>0</v>
      </c>
      <c r="N1690" s="182">
        <f t="shared" si="827"/>
        <v>0</v>
      </c>
      <c r="O1690" s="182">
        <f t="shared" si="827"/>
        <v>0</v>
      </c>
      <c r="P1690" s="182">
        <f t="shared" si="827"/>
        <v>0</v>
      </c>
      <c r="Q1690" s="182">
        <f t="shared" si="827"/>
        <v>0</v>
      </c>
      <c r="R1690" s="182">
        <f t="shared" si="827"/>
        <v>0</v>
      </c>
      <c r="S1690" s="182">
        <f t="shared" si="827"/>
        <v>0</v>
      </c>
      <c r="T1690" s="182">
        <f t="shared" si="827"/>
        <v>0</v>
      </c>
      <c r="U1690" s="182">
        <f t="shared" si="827"/>
        <v>0</v>
      </c>
      <c r="V1690" s="195">
        <f t="shared" si="827"/>
        <v>0</v>
      </c>
      <c r="W1690" s="658"/>
      <c r="X1690" s="72"/>
      <c r="Y1690"/>
      <c r="Z1690"/>
    </row>
    <row r="1691" spans="1:26" s="129" customFormat="1" ht="12.75" customHeight="1" x14ac:dyDescent="0.2">
      <c r="A1691" s="318"/>
      <c r="B1691" s="256"/>
      <c r="C1691" s="257"/>
      <c r="D1691" s="23"/>
      <c r="E1691" s="64"/>
      <c r="F1691" s="433" t="s">
        <v>419</v>
      </c>
      <c r="G1691" s="658"/>
      <c r="H1691" s="191">
        <f t="shared" ref="H1691:V1691" si="828">H831</f>
        <v>0</v>
      </c>
      <c r="I1691" s="179">
        <f t="shared" si="828"/>
        <v>0</v>
      </c>
      <c r="J1691" s="179">
        <f t="shared" si="828"/>
        <v>0</v>
      </c>
      <c r="K1691" s="197">
        <f t="shared" si="828"/>
        <v>0</v>
      </c>
      <c r="L1691" s="178">
        <f t="shared" si="828"/>
        <v>0</v>
      </c>
      <c r="M1691" s="192">
        <f t="shared" si="828"/>
        <v>0</v>
      </c>
      <c r="N1691" s="182">
        <f t="shared" si="828"/>
        <v>0</v>
      </c>
      <c r="O1691" s="182">
        <f t="shared" si="828"/>
        <v>0</v>
      </c>
      <c r="P1691" s="182">
        <f t="shared" si="828"/>
        <v>0</v>
      </c>
      <c r="Q1691" s="182">
        <f t="shared" si="828"/>
        <v>0</v>
      </c>
      <c r="R1691" s="182">
        <f t="shared" si="828"/>
        <v>0</v>
      </c>
      <c r="S1691" s="182">
        <f t="shared" si="828"/>
        <v>0</v>
      </c>
      <c r="T1691" s="182">
        <f t="shared" si="828"/>
        <v>0</v>
      </c>
      <c r="U1691" s="182">
        <f t="shared" si="828"/>
        <v>0</v>
      </c>
      <c r="V1691" s="195">
        <f t="shared" si="828"/>
        <v>0</v>
      </c>
      <c r="W1691" s="658"/>
      <c r="X1691" s="72"/>
      <c r="Y1691"/>
      <c r="Z1691"/>
    </row>
    <row r="1692" spans="1:26" s="129" customFormat="1" ht="12.75" customHeight="1" x14ac:dyDescent="0.2">
      <c r="A1692" s="318"/>
      <c r="B1692" s="256"/>
      <c r="C1692" s="257"/>
      <c r="D1692" s="23"/>
      <c r="E1692" s="64"/>
      <c r="F1692" s="433" t="s">
        <v>420</v>
      </c>
      <c r="G1692" s="658"/>
      <c r="H1692" s="191">
        <f t="shared" ref="H1692:V1692" si="829">H832</f>
        <v>0</v>
      </c>
      <c r="I1692" s="179">
        <f t="shared" si="829"/>
        <v>0</v>
      </c>
      <c r="J1692" s="179">
        <f t="shared" si="829"/>
        <v>0</v>
      </c>
      <c r="K1692" s="197">
        <f t="shared" si="829"/>
        <v>0</v>
      </c>
      <c r="L1692" s="178">
        <f t="shared" si="829"/>
        <v>0</v>
      </c>
      <c r="M1692" s="192">
        <f t="shared" si="829"/>
        <v>0</v>
      </c>
      <c r="N1692" s="182">
        <f t="shared" si="829"/>
        <v>0</v>
      </c>
      <c r="O1692" s="182">
        <f t="shared" si="829"/>
        <v>0</v>
      </c>
      <c r="P1692" s="182">
        <f t="shared" si="829"/>
        <v>0</v>
      </c>
      <c r="Q1692" s="182">
        <f t="shared" si="829"/>
        <v>0</v>
      </c>
      <c r="R1692" s="182">
        <f t="shared" si="829"/>
        <v>0</v>
      </c>
      <c r="S1692" s="182">
        <f t="shared" si="829"/>
        <v>0</v>
      </c>
      <c r="T1692" s="182">
        <f t="shared" si="829"/>
        <v>0</v>
      </c>
      <c r="U1692" s="182">
        <f t="shared" si="829"/>
        <v>0</v>
      </c>
      <c r="V1692" s="195">
        <f t="shared" si="829"/>
        <v>0</v>
      </c>
      <c r="W1692" s="658"/>
      <c r="X1692" s="72"/>
      <c r="Y1692"/>
      <c r="Z1692"/>
    </row>
    <row r="1693" spans="1:26" s="129" customFormat="1" ht="12.75" customHeight="1" x14ac:dyDescent="0.2">
      <c r="A1693" s="318"/>
      <c r="B1693" s="256"/>
      <c r="C1693" s="257"/>
      <c r="D1693" s="23"/>
      <c r="E1693" s="64"/>
      <c r="F1693" s="433" t="s">
        <v>421</v>
      </c>
      <c r="G1693" s="658"/>
      <c r="H1693" s="191">
        <f t="shared" ref="H1693:V1693" si="830">H833</f>
        <v>0</v>
      </c>
      <c r="I1693" s="179">
        <f t="shared" si="830"/>
        <v>0</v>
      </c>
      <c r="J1693" s="179">
        <f t="shared" si="830"/>
        <v>0</v>
      </c>
      <c r="K1693" s="197">
        <f t="shared" si="830"/>
        <v>0</v>
      </c>
      <c r="L1693" s="178">
        <f t="shared" si="830"/>
        <v>0</v>
      </c>
      <c r="M1693" s="192">
        <f t="shared" si="830"/>
        <v>0</v>
      </c>
      <c r="N1693" s="182">
        <f t="shared" si="830"/>
        <v>0</v>
      </c>
      <c r="O1693" s="182">
        <f t="shared" si="830"/>
        <v>0</v>
      </c>
      <c r="P1693" s="182">
        <f t="shared" si="830"/>
        <v>0</v>
      </c>
      <c r="Q1693" s="182">
        <f t="shared" si="830"/>
        <v>0</v>
      </c>
      <c r="R1693" s="182">
        <f t="shared" si="830"/>
        <v>0</v>
      </c>
      <c r="S1693" s="182">
        <f t="shared" si="830"/>
        <v>0</v>
      </c>
      <c r="T1693" s="182">
        <f t="shared" si="830"/>
        <v>0</v>
      </c>
      <c r="U1693" s="182">
        <f t="shared" si="830"/>
        <v>0</v>
      </c>
      <c r="V1693" s="195">
        <f t="shared" si="830"/>
        <v>0</v>
      </c>
      <c r="W1693" s="658"/>
      <c r="X1693" s="72"/>
      <c r="Y1693"/>
      <c r="Z1693"/>
    </row>
    <row r="1694" spans="1:26" s="129" customFormat="1" ht="12.75" customHeight="1" x14ac:dyDescent="0.2">
      <c r="A1694" s="318"/>
      <c r="B1694" s="256"/>
      <c r="C1694" s="257"/>
      <c r="D1694" s="23" t="s">
        <v>422</v>
      </c>
      <c r="E1694" s="64"/>
      <c r="F1694" s="590"/>
      <c r="G1694" s="658"/>
      <c r="H1694" s="51">
        <f t="shared" ref="H1694:V1694" si="831">SUBTOTAL(9,H1695:H1696)</f>
        <v>0</v>
      </c>
      <c r="I1694" s="34">
        <f t="shared" si="831"/>
        <v>0</v>
      </c>
      <c r="J1694" s="34">
        <f t="shared" si="831"/>
        <v>0</v>
      </c>
      <c r="K1694" s="37">
        <f t="shared" si="831"/>
        <v>0</v>
      </c>
      <c r="L1694" s="51">
        <f t="shared" si="831"/>
        <v>0</v>
      </c>
      <c r="M1694" s="36">
        <f t="shared" si="831"/>
        <v>0</v>
      </c>
      <c r="N1694" s="34">
        <f t="shared" si="831"/>
        <v>0</v>
      </c>
      <c r="O1694" s="34">
        <f t="shared" si="831"/>
        <v>0</v>
      </c>
      <c r="P1694" s="34">
        <f t="shared" si="831"/>
        <v>0</v>
      </c>
      <c r="Q1694" s="34">
        <f t="shared" si="831"/>
        <v>0</v>
      </c>
      <c r="R1694" s="34">
        <f t="shared" si="831"/>
        <v>0</v>
      </c>
      <c r="S1694" s="34">
        <f t="shared" si="831"/>
        <v>0</v>
      </c>
      <c r="T1694" s="34">
        <f t="shared" si="831"/>
        <v>0</v>
      </c>
      <c r="U1694" s="34">
        <f t="shared" si="831"/>
        <v>0</v>
      </c>
      <c r="V1694" s="34">
        <f t="shared" si="831"/>
        <v>0</v>
      </c>
      <c r="W1694" s="658"/>
      <c r="Y1694"/>
      <c r="Z1694"/>
    </row>
    <row r="1695" spans="1:26" s="129" customFormat="1" ht="12.75" customHeight="1" x14ac:dyDescent="0.2">
      <c r="A1695" s="318"/>
      <c r="B1695" s="256"/>
      <c r="C1695" s="257"/>
      <c r="D1695" s="23"/>
      <c r="E1695" s="64"/>
      <c r="F1695" s="433" t="s">
        <v>460</v>
      </c>
      <c r="G1695" s="658"/>
      <c r="H1695" s="191">
        <f t="shared" ref="H1695:V1695" si="832">H835</f>
        <v>0</v>
      </c>
      <c r="I1695" s="179">
        <f t="shared" si="832"/>
        <v>0</v>
      </c>
      <c r="J1695" s="179">
        <f t="shared" si="832"/>
        <v>0</v>
      </c>
      <c r="K1695" s="197">
        <f t="shared" si="832"/>
        <v>0</v>
      </c>
      <c r="L1695" s="178">
        <f t="shared" si="832"/>
        <v>0</v>
      </c>
      <c r="M1695" s="192">
        <f t="shared" si="832"/>
        <v>0</v>
      </c>
      <c r="N1695" s="182">
        <f t="shared" si="832"/>
        <v>0</v>
      </c>
      <c r="O1695" s="182">
        <f t="shared" si="832"/>
        <v>0</v>
      </c>
      <c r="P1695" s="182">
        <f t="shared" si="832"/>
        <v>0</v>
      </c>
      <c r="Q1695" s="182">
        <f t="shared" si="832"/>
        <v>0</v>
      </c>
      <c r="R1695" s="182">
        <f t="shared" si="832"/>
        <v>0</v>
      </c>
      <c r="S1695" s="182">
        <f t="shared" si="832"/>
        <v>0</v>
      </c>
      <c r="T1695" s="182">
        <f t="shared" si="832"/>
        <v>0</v>
      </c>
      <c r="U1695" s="182">
        <f t="shared" si="832"/>
        <v>0</v>
      </c>
      <c r="V1695" s="195">
        <f t="shared" si="832"/>
        <v>0</v>
      </c>
      <c r="W1695" s="658"/>
      <c r="X1695" s="72"/>
      <c r="Y1695"/>
      <c r="Z1695"/>
    </row>
    <row r="1696" spans="1:26" s="129" customFormat="1" ht="12.75" customHeight="1" x14ac:dyDescent="0.2">
      <c r="A1696" s="318"/>
      <c r="B1696" s="256"/>
      <c r="C1696" s="257"/>
      <c r="D1696" s="23"/>
      <c r="E1696" s="64"/>
      <c r="F1696" s="433" t="s">
        <v>461</v>
      </c>
      <c r="G1696" s="658"/>
      <c r="H1696" s="191">
        <f t="shared" ref="H1696:V1696" si="833">H836</f>
        <v>0</v>
      </c>
      <c r="I1696" s="179">
        <f t="shared" si="833"/>
        <v>0</v>
      </c>
      <c r="J1696" s="179">
        <f t="shared" si="833"/>
        <v>0</v>
      </c>
      <c r="K1696" s="197">
        <f t="shared" si="833"/>
        <v>0</v>
      </c>
      <c r="L1696" s="178">
        <f t="shared" si="833"/>
        <v>0</v>
      </c>
      <c r="M1696" s="192">
        <f t="shared" si="833"/>
        <v>0</v>
      </c>
      <c r="N1696" s="182">
        <f t="shared" si="833"/>
        <v>0</v>
      </c>
      <c r="O1696" s="182">
        <f t="shared" si="833"/>
        <v>0</v>
      </c>
      <c r="P1696" s="182">
        <f t="shared" si="833"/>
        <v>0</v>
      </c>
      <c r="Q1696" s="182">
        <f t="shared" si="833"/>
        <v>0</v>
      </c>
      <c r="R1696" s="182">
        <f t="shared" si="833"/>
        <v>0</v>
      </c>
      <c r="S1696" s="182">
        <f t="shared" si="833"/>
        <v>0</v>
      </c>
      <c r="T1696" s="182">
        <f t="shared" si="833"/>
        <v>0</v>
      </c>
      <c r="U1696" s="182">
        <f t="shared" si="833"/>
        <v>0</v>
      </c>
      <c r="V1696" s="195">
        <f t="shared" si="833"/>
        <v>0</v>
      </c>
      <c r="W1696" s="658"/>
      <c r="X1696" s="72"/>
      <c r="Y1696"/>
      <c r="Z1696"/>
    </row>
    <row r="1697" spans="1:26" s="129" customFormat="1" ht="12.75" customHeight="1" x14ac:dyDescent="0.2">
      <c r="A1697" s="318"/>
      <c r="B1697" s="256"/>
      <c r="C1697" s="257"/>
      <c r="D1697" s="23" t="s">
        <v>425</v>
      </c>
      <c r="E1697" s="24"/>
      <c r="F1697" s="599"/>
      <c r="G1697" s="658"/>
      <c r="H1697" s="51">
        <f t="shared" ref="H1697:V1697" si="834">SUBTOTAL(9,H1698:H1702)</f>
        <v>0</v>
      </c>
      <c r="I1697" s="34">
        <f t="shared" si="834"/>
        <v>0</v>
      </c>
      <c r="J1697" s="34">
        <f t="shared" si="834"/>
        <v>0</v>
      </c>
      <c r="K1697" s="37">
        <f t="shared" si="834"/>
        <v>0</v>
      </c>
      <c r="L1697" s="51">
        <f t="shared" si="834"/>
        <v>0</v>
      </c>
      <c r="M1697" s="36">
        <f t="shared" si="834"/>
        <v>0</v>
      </c>
      <c r="N1697" s="34">
        <f t="shared" si="834"/>
        <v>0</v>
      </c>
      <c r="O1697" s="34">
        <f t="shared" si="834"/>
        <v>0</v>
      </c>
      <c r="P1697" s="34">
        <f t="shared" si="834"/>
        <v>0</v>
      </c>
      <c r="Q1697" s="34">
        <f t="shared" si="834"/>
        <v>0</v>
      </c>
      <c r="R1697" s="34">
        <f t="shared" si="834"/>
        <v>0</v>
      </c>
      <c r="S1697" s="34">
        <f t="shared" si="834"/>
        <v>0</v>
      </c>
      <c r="T1697" s="34">
        <f t="shared" si="834"/>
        <v>0</v>
      </c>
      <c r="U1697" s="34">
        <f t="shared" si="834"/>
        <v>0</v>
      </c>
      <c r="V1697" s="34">
        <f t="shared" si="834"/>
        <v>0</v>
      </c>
      <c r="W1697" s="658"/>
      <c r="Y1697"/>
      <c r="Z1697"/>
    </row>
    <row r="1698" spans="1:26" s="129" customFormat="1" ht="12.75" customHeight="1" x14ac:dyDescent="0.2">
      <c r="A1698" s="318"/>
      <c r="B1698" s="256"/>
      <c r="C1698" s="257"/>
      <c r="D1698" s="23"/>
      <c r="E1698" s="64"/>
      <c r="F1698" s="433" t="s">
        <v>426</v>
      </c>
      <c r="G1698" s="658"/>
      <c r="H1698" s="191">
        <f t="shared" ref="H1698:V1698" si="835">H838</f>
        <v>0</v>
      </c>
      <c r="I1698" s="179">
        <f t="shared" si="835"/>
        <v>0</v>
      </c>
      <c r="J1698" s="179">
        <f t="shared" si="835"/>
        <v>0</v>
      </c>
      <c r="K1698" s="197">
        <f t="shared" si="835"/>
        <v>0</v>
      </c>
      <c r="L1698" s="178">
        <f t="shared" si="835"/>
        <v>0</v>
      </c>
      <c r="M1698" s="192">
        <f t="shared" si="835"/>
        <v>0</v>
      </c>
      <c r="N1698" s="182">
        <f t="shared" si="835"/>
        <v>0</v>
      </c>
      <c r="O1698" s="182">
        <f t="shared" si="835"/>
        <v>0</v>
      </c>
      <c r="P1698" s="182">
        <f t="shared" si="835"/>
        <v>0</v>
      </c>
      <c r="Q1698" s="182">
        <f t="shared" si="835"/>
        <v>0</v>
      </c>
      <c r="R1698" s="182">
        <f t="shared" si="835"/>
        <v>0</v>
      </c>
      <c r="S1698" s="182">
        <f t="shared" si="835"/>
        <v>0</v>
      </c>
      <c r="T1698" s="182">
        <f t="shared" si="835"/>
        <v>0</v>
      </c>
      <c r="U1698" s="182">
        <f t="shared" si="835"/>
        <v>0</v>
      </c>
      <c r="V1698" s="195">
        <f t="shared" si="835"/>
        <v>0</v>
      </c>
      <c r="W1698" s="658"/>
      <c r="X1698" s="72"/>
      <c r="Y1698"/>
      <c r="Z1698"/>
    </row>
    <row r="1699" spans="1:26" s="129" customFormat="1" ht="12.75" customHeight="1" x14ac:dyDescent="0.2">
      <c r="A1699" s="318"/>
      <c r="B1699" s="256"/>
      <c r="C1699" s="257"/>
      <c r="D1699" s="23"/>
      <c r="E1699" s="64"/>
      <c r="F1699" s="433" t="s">
        <v>427</v>
      </c>
      <c r="G1699" s="658"/>
      <c r="H1699" s="191">
        <f t="shared" ref="H1699:V1699" si="836">H839</f>
        <v>0</v>
      </c>
      <c r="I1699" s="179">
        <f t="shared" si="836"/>
        <v>0</v>
      </c>
      <c r="J1699" s="179">
        <f t="shared" si="836"/>
        <v>0</v>
      </c>
      <c r="K1699" s="197">
        <f t="shared" si="836"/>
        <v>0</v>
      </c>
      <c r="L1699" s="178">
        <f t="shared" si="836"/>
        <v>0</v>
      </c>
      <c r="M1699" s="192">
        <f t="shared" si="836"/>
        <v>0</v>
      </c>
      <c r="N1699" s="182">
        <f t="shared" si="836"/>
        <v>0</v>
      </c>
      <c r="O1699" s="182">
        <f t="shared" si="836"/>
        <v>0</v>
      </c>
      <c r="P1699" s="182">
        <f t="shared" si="836"/>
        <v>0</v>
      </c>
      <c r="Q1699" s="182">
        <f t="shared" si="836"/>
        <v>0</v>
      </c>
      <c r="R1699" s="182">
        <f t="shared" si="836"/>
        <v>0</v>
      </c>
      <c r="S1699" s="182">
        <f t="shared" si="836"/>
        <v>0</v>
      </c>
      <c r="T1699" s="182">
        <f t="shared" si="836"/>
        <v>0</v>
      </c>
      <c r="U1699" s="182">
        <f t="shared" si="836"/>
        <v>0</v>
      </c>
      <c r="V1699" s="195">
        <f t="shared" si="836"/>
        <v>0</v>
      </c>
      <c r="W1699" s="658"/>
      <c r="X1699" s="72"/>
      <c r="Y1699"/>
      <c r="Z1699"/>
    </row>
    <row r="1700" spans="1:26" s="129" customFormat="1" ht="12.75" customHeight="1" x14ac:dyDescent="0.2">
      <c r="A1700" s="318"/>
      <c r="B1700" s="256"/>
      <c r="C1700" s="257"/>
      <c r="D1700" s="23"/>
      <c r="E1700" s="64"/>
      <c r="F1700" s="433" t="s">
        <v>428</v>
      </c>
      <c r="G1700" s="658"/>
      <c r="H1700" s="191">
        <f t="shared" ref="H1700:V1700" si="837">H840</f>
        <v>0</v>
      </c>
      <c r="I1700" s="179">
        <f t="shared" si="837"/>
        <v>0</v>
      </c>
      <c r="J1700" s="179">
        <f t="shared" si="837"/>
        <v>0</v>
      </c>
      <c r="K1700" s="197">
        <f t="shared" si="837"/>
        <v>0</v>
      </c>
      <c r="L1700" s="178">
        <f t="shared" si="837"/>
        <v>0</v>
      </c>
      <c r="M1700" s="192">
        <f t="shared" si="837"/>
        <v>0</v>
      </c>
      <c r="N1700" s="182">
        <f t="shared" si="837"/>
        <v>0</v>
      </c>
      <c r="O1700" s="182">
        <f t="shared" si="837"/>
        <v>0</v>
      </c>
      <c r="P1700" s="182">
        <f t="shared" si="837"/>
        <v>0</v>
      </c>
      <c r="Q1700" s="182">
        <f t="shared" si="837"/>
        <v>0</v>
      </c>
      <c r="R1700" s="182">
        <f t="shared" si="837"/>
        <v>0</v>
      </c>
      <c r="S1700" s="182">
        <f t="shared" si="837"/>
        <v>0</v>
      </c>
      <c r="T1700" s="182">
        <f t="shared" si="837"/>
        <v>0</v>
      </c>
      <c r="U1700" s="182">
        <f t="shared" si="837"/>
        <v>0</v>
      </c>
      <c r="V1700" s="195">
        <f t="shared" si="837"/>
        <v>0</v>
      </c>
      <c r="W1700" s="658"/>
      <c r="X1700" s="72"/>
      <c r="Y1700"/>
      <c r="Z1700"/>
    </row>
    <row r="1701" spans="1:26" s="129" customFormat="1" ht="12.75" customHeight="1" x14ac:dyDescent="0.2">
      <c r="A1701" s="318"/>
      <c r="B1701" s="256"/>
      <c r="C1701" s="257"/>
      <c r="D1701" s="23"/>
      <c r="E1701" s="64"/>
      <c r="F1701" s="433" t="s">
        <v>429</v>
      </c>
      <c r="G1701" s="658"/>
      <c r="H1701" s="191">
        <f t="shared" ref="H1701:V1701" si="838">H841</f>
        <v>0</v>
      </c>
      <c r="I1701" s="179">
        <f t="shared" si="838"/>
        <v>0</v>
      </c>
      <c r="J1701" s="179">
        <f t="shared" si="838"/>
        <v>0</v>
      </c>
      <c r="K1701" s="197">
        <f t="shared" si="838"/>
        <v>0</v>
      </c>
      <c r="L1701" s="178">
        <f t="shared" si="838"/>
        <v>0</v>
      </c>
      <c r="M1701" s="192">
        <f t="shared" si="838"/>
        <v>0</v>
      </c>
      <c r="N1701" s="182">
        <f t="shared" si="838"/>
        <v>0</v>
      </c>
      <c r="O1701" s="182">
        <f t="shared" si="838"/>
        <v>0</v>
      </c>
      <c r="P1701" s="182">
        <f t="shared" si="838"/>
        <v>0</v>
      </c>
      <c r="Q1701" s="182">
        <f t="shared" si="838"/>
        <v>0</v>
      </c>
      <c r="R1701" s="182">
        <f t="shared" si="838"/>
        <v>0</v>
      </c>
      <c r="S1701" s="182">
        <f t="shared" si="838"/>
        <v>0</v>
      </c>
      <c r="T1701" s="182">
        <f t="shared" si="838"/>
        <v>0</v>
      </c>
      <c r="U1701" s="182">
        <f t="shared" si="838"/>
        <v>0</v>
      </c>
      <c r="V1701" s="195">
        <f t="shared" si="838"/>
        <v>0</v>
      </c>
      <c r="W1701" s="658"/>
      <c r="X1701" s="72"/>
      <c r="Y1701"/>
      <c r="Z1701"/>
    </row>
    <row r="1702" spans="1:26" s="129" customFormat="1" ht="12.75" customHeight="1" x14ac:dyDescent="0.2">
      <c r="A1702" s="318"/>
      <c r="B1702" s="256"/>
      <c r="C1702" s="257"/>
      <c r="D1702" s="23"/>
      <c r="E1702" s="64"/>
      <c r="F1702" s="433" t="s">
        <v>430</v>
      </c>
      <c r="G1702" s="658"/>
      <c r="H1702" s="191">
        <f t="shared" ref="H1702:V1702" si="839">H842</f>
        <v>0</v>
      </c>
      <c r="I1702" s="179">
        <f t="shared" si="839"/>
        <v>0</v>
      </c>
      <c r="J1702" s="179">
        <f t="shared" si="839"/>
        <v>0</v>
      </c>
      <c r="K1702" s="197">
        <f t="shared" si="839"/>
        <v>0</v>
      </c>
      <c r="L1702" s="178">
        <f t="shared" si="839"/>
        <v>0</v>
      </c>
      <c r="M1702" s="192">
        <f t="shared" si="839"/>
        <v>0</v>
      </c>
      <c r="N1702" s="182">
        <f t="shared" si="839"/>
        <v>0</v>
      </c>
      <c r="O1702" s="182">
        <f t="shared" si="839"/>
        <v>0</v>
      </c>
      <c r="P1702" s="182">
        <f t="shared" si="839"/>
        <v>0</v>
      </c>
      <c r="Q1702" s="182">
        <f t="shared" si="839"/>
        <v>0</v>
      </c>
      <c r="R1702" s="182">
        <f t="shared" si="839"/>
        <v>0</v>
      </c>
      <c r="S1702" s="182">
        <f t="shared" si="839"/>
        <v>0</v>
      </c>
      <c r="T1702" s="182">
        <f t="shared" si="839"/>
        <v>0</v>
      </c>
      <c r="U1702" s="182">
        <f t="shared" si="839"/>
        <v>0</v>
      </c>
      <c r="V1702" s="195">
        <f t="shared" si="839"/>
        <v>0</v>
      </c>
      <c r="W1702" s="658"/>
      <c r="X1702" s="72"/>
      <c r="Y1702"/>
      <c r="Z1702"/>
    </row>
    <row r="1703" spans="1:26" s="129" customFormat="1" ht="12.75" customHeight="1" x14ac:dyDescent="0.2">
      <c r="A1703" s="318"/>
      <c r="B1703" s="256"/>
      <c r="C1703" s="257"/>
      <c r="D1703" s="23" t="s">
        <v>431</v>
      </c>
      <c r="E1703" s="23"/>
      <c r="F1703" s="591"/>
      <c r="G1703" s="658"/>
      <c r="H1703" s="51">
        <f t="shared" ref="H1703:V1703" si="840">SUBTOTAL(9,H1704:H1708)</f>
        <v>0</v>
      </c>
      <c r="I1703" s="34">
        <f t="shared" si="840"/>
        <v>0</v>
      </c>
      <c r="J1703" s="34">
        <f t="shared" si="840"/>
        <v>0</v>
      </c>
      <c r="K1703" s="37">
        <f t="shared" si="840"/>
        <v>0</v>
      </c>
      <c r="L1703" s="51">
        <f t="shared" si="840"/>
        <v>0</v>
      </c>
      <c r="M1703" s="36">
        <f t="shared" si="840"/>
        <v>0</v>
      </c>
      <c r="N1703" s="34">
        <f t="shared" si="840"/>
        <v>0</v>
      </c>
      <c r="O1703" s="34">
        <f t="shared" si="840"/>
        <v>0</v>
      </c>
      <c r="P1703" s="34">
        <f t="shared" si="840"/>
        <v>0</v>
      </c>
      <c r="Q1703" s="34">
        <f t="shared" si="840"/>
        <v>0</v>
      </c>
      <c r="R1703" s="34">
        <f t="shared" si="840"/>
        <v>0</v>
      </c>
      <c r="S1703" s="34">
        <f t="shared" si="840"/>
        <v>0</v>
      </c>
      <c r="T1703" s="34">
        <f t="shared" si="840"/>
        <v>0</v>
      </c>
      <c r="U1703" s="34">
        <f t="shared" si="840"/>
        <v>0</v>
      </c>
      <c r="V1703" s="34">
        <f t="shared" si="840"/>
        <v>0</v>
      </c>
      <c r="W1703" s="658"/>
      <c r="Y1703"/>
      <c r="Z1703"/>
    </row>
    <row r="1704" spans="1:26" s="129" customFormat="1" ht="12.75" customHeight="1" x14ac:dyDescent="0.2">
      <c r="A1704" s="318"/>
      <c r="B1704" s="256"/>
      <c r="C1704" s="257"/>
      <c r="D1704" s="23"/>
      <c r="E1704" s="64"/>
      <c r="F1704" s="433" t="s">
        <v>432</v>
      </c>
      <c r="G1704" s="658"/>
      <c r="H1704" s="191">
        <f t="shared" ref="H1704:V1704" si="841">H844</f>
        <v>0</v>
      </c>
      <c r="I1704" s="179">
        <f t="shared" si="841"/>
        <v>0</v>
      </c>
      <c r="J1704" s="179">
        <f t="shared" si="841"/>
        <v>0</v>
      </c>
      <c r="K1704" s="197">
        <f t="shared" si="841"/>
        <v>0</v>
      </c>
      <c r="L1704" s="178">
        <f t="shared" si="841"/>
        <v>0</v>
      </c>
      <c r="M1704" s="192">
        <f t="shared" si="841"/>
        <v>0</v>
      </c>
      <c r="N1704" s="182">
        <f t="shared" si="841"/>
        <v>0</v>
      </c>
      <c r="O1704" s="182">
        <f t="shared" si="841"/>
        <v>0</v>
      </c>
      <c r="P1704" s="182">
        <f t="shared" si="841"/>
        <v>0</v>
      </c>
      <c r="Q1704" s="182">
        <f t="shared" si="841"/>
        <v>0</v>
      </c>
      <c r="R1704" s="182">
        <f t="shared" si="841"/>
        <v>0</v>
      </c>
      <c r="S1704" s="182">
        <f t="shared" si="841"/>
        <v>0</v>
      </c>
      <c r="T1704" s="182">
        <f t="shared" si="841"/>
        <v>0</v>
      </c>
      <c r="U1704" s="182">
        <f t="shared" si="841"/>
        <v>0</v>
      </c>
      <c r="V1704" s="195">
        <f t="shared" si="841"/>
        <v>0</v>
      </c>
      <c r="W1704" s="658"/>
      <c r="X1704" s="72"/>
      <c r="Y1704"/>
      <c r="Z1704"/>
    </row>
    <row r="1705" spans="1:26" s="129" customFormat="1" ht="12.75" customHeight="1" x14ac:dyDescent="0.2">
      <c r="A1705" s="318"/>
      <c r="B1705" s="256"/>
      <c r="C1705" s="257"/>
      <c r="D1705" s="23"/>
      <c r="E1705" s="64"/>
      <c r="F1705" s="667" t="s">
        <v>587</v>
      </c>
      <c r="G1705" s="658"/>
      <c r="H1705" s="191">
        <f t="shared" ref="H1705:V1705" si="842">H845</f>
        <v>0</v>
      </c>
      <c r="I1705" s="179">
        <f t="shared" si="842"/>
        <v>0</v>
      </c>
      <c r="J1705" s="179">
        <f t="shared" si="842"/>
        <v>0</v>
      </c>
      <c r="K1705" s="197">
        <f t="shared" si="842"/>
        <v>0</v>
      </c>
      <c r="L1705" s="178">
        <f t="shared" si="842"/>
        <v>0</v>
      </c>
      <c r="M1705" s="192">
        <f t="shared" si="842"/>
        <v>0</v>
      </c>
      <c r="N1705" s="182">
        <f t="shared" si="842"/>
        <v>0</v>
      </c>
      <c r="O1705" s="182">
        <f t="shared" si="842"/>
        <v>0</v>
      </c>
      <c r="P1705" s="182">
        <f t="shared" si="842"/>
        <v>0</v>
      </c>
      <c r="Q1705" s="182">
        <f t="shared" si="842"/>
        <v>0</v>
      </c>
      <c r="R1705" s="182">
        <f t="shared" si="842"/>
        <v>0</v>
      </c>
      <c r="S1705" s="182">
        <f t="shared" si="842"/>
        <v>0</v>
      </c>
      <c r="T1705" s="182">
        <f t="shared" si="842"/>
        <v>0</v>
      </c>
      <c r="U1705" s="182">
        <f t="shared" si="842"/>
        <v>0</v>
      </c>
      <c r="V1705" s="195">
        <f t="shared" si="842"/>
        <v>0</v>
      </c>
      <c r="W1705" s="658"/>
      <c r="X1705" s="72"/>
      <c r="Y1705"/>
      <c r="Z1705"/>
    </row>
    <row r="1706" spans="1:26" s="129" customFormat="1" ht="12.75" customHeight="1" x14ac:dyDescent="0.2">
      <c r="A1706" s="318"/>
      <c r="B1706" s="256"/>
      <c r="C1706" s="257"/>
      <c r="D1706" s="23"/>
      <c r="E1706" s="64"/>
      <c r="F1706" s="433" t="s">
        <v>433</v>
      </c>
      <c r="G1706" s="658"/>
      <c r="H1706" s="660"/>
      <c r="I1706" s="661"/>
      <c r="J1706" s="661"/>
      <c r="K1706" s="661"/>
      <c r="L1706" s="661"/>
      <c r="M1706" s="661"/>
      <c r="N1706" s="661"/>
      <c r="O1706" s="661"/>
      <c r="P1706" s="661"/>
      <c r="Q1706" s="661"/>
      <c r="R1706" s="661"/>
      <c r="S1706" s="661"/>
      <c r="T1706" s="661"/>
      <c r="U1706" s="661"/>
      <c r="V1706" s="662"/>
      <c r="W1706" s="658"/>
      <c r="X1706" s="72"/>
      <c r="Y1706"/>
      <c r="Z1706"/>
    </row>
    <row r="1707" spans="1:26" s="129" customFormat="1" ht="12.75" customHeight="1" x14ac:dyDescent="0.2">
      <c r="A1707" s="318"/>
      <c r="B1707" s="256"/>
      <c r="C1707" s="257"/>
      <c r="D1707" s="23"/>
      <c r="E1707" s="64"/>
      <c r="F1707" s="433" t="s">
        <v>434</v>
      </c>
      <c r="G1707" s="658"/>
      <c r="H1707" s="663"/>
      <c r="I1707" s="664"/>
      <c r="J1707" s="664"/>
      <c r="K1707" s="664"/>
      <c r="L1707" s="664"/>
      <c r="M1707" s="664"/>
      <c r="N1707" s="664"/>
      <c r="O1707" s="664"/>
      <c r="P1707" s="664"/>
      <c r="Q1707" s="664"/>
      <c r="R1707" s="664"/>
      <c r="S1707" s="664"/>
      <c r="T1707" s="664"/>
      <c r="U1707" s="664"/>
      <c r="V1707" s="665"/>
      <c r="W1707" s="658"/>
      <c r="X1707" s="72"/>
      <c r="Y1707"/>
      <c r="Z1707"/>
    </row>
    <row r="1708" spans="1:26" s="129" customFormat="1" ht="12.75" customHeight="1" x14ac:dyDescent="0.2">
      <c r="A1708" s="318"/>
      <c r="B1708" s="256"/>
      <c r="C1708" s="257"/>
      <c r="D1708" s="23"/>
      <c r="E1708" s="64"/>
      <c r="F1708" s="667" t="s">
        <v>588</v>
      </c>
      <c r="G1708" s="658"/>
      <c r="H1708" s="191">
        <f t="shared" ref="H1708:V1708" si="843">H848</f>
        <v>0</v>
      </c>
      <c r="I1708" s="179">
        <f t="shared" si="843"/>
        <v>0</v>
      </c>
      <c r="J1708" s="179">
        <f t="shared" si="843"/>
        <v>0</v>
      </c>
      <c r="K1708" s="197">
        <f t="shared" si="843"/>
        <v>0</v>
      </c>
      <c r="L1708" s="178">
        <f t="shared" si="843"/>
        <v>0</v>
      </c>
      <c r="M1708" s="192">
        <f t="shared" si="843"/>
        <v>0</v>
      </c>
      <c r="N1708" s="182">
        <f t="shared" si="843"/>
        <v>0</v>
      </c>
      <c r="O1708" s="182">
        <f t="shared" si="843"/>
        <v>0</v>
      </c>
      <c r="P1708" s="182">
        <f t="shared" si="843"/>
        <v>0</v>
      </c>
      <c r="Q1708" s="182">
        <f t="shared" si="843"/>
        <v>0</v>
      </c>
      <c r="R1708" s="182">
        <f t="shared" si="843"/>
        <v>0</v>
      </c>
      <c r="S1708" s="182">
        <f t="shared" si="843"/>
        <v>0</v>
      </c>
      <c r="T1708" s="182">
        <f t="shared" si="843"/>
        <v>0</v>
      </c>
      <c r="U1708" s="182">
        <f t="shared" si="843"/>
        <v>0</v>
      </c>
      <c r="V1708" s="195">
        <f t="shared" si="843"/>
        <v>0</v>
      </c>
      <c r="W1708" s="658"/>
      <c r="X1708" s="72"/>
      <c r="Y1708"/>
      <c r="Z1708"/>
    </row>
    <row r="1709" spans="1:26" s="72" customFormat="1" outlineLevel="1" x14ac:dyDescent="0.2">
      <c r="A1709" s="318"/>
      <c r="B1709" s="25"/>
      <c r="C1709" s="24"/>
      <c r="D1709" s="23"/>
      <c r="E1709" s="64"/>
      <c r="F1709" s="24"/>
      <c r="G1709" s="658"/>
      <c r="H1709" s="70"/>
      <c r="I1709" s="66"/>
      <c r="J1709" s="66"/>
      <c r="K1709" s="67"/>
      <c r="L1709" s="34"/>
      <c r="M1709" s="34"/>
      <c r="N1709" s="34"/>
      <c r="O1709" s="34"/>
      <c r="P1709" s="34"/>
      <c r="Q1709" s="34"/>
      <c r="R1709" s="34"/>
      <c r="S1709" s="34"/>
      <c r="T1709" s="34"/>
      <c r="U1709" s="34"/>
      <c r="V1709" s="34"/>
      <c r="W1709" s="658"/>
      <c r="Y1709"/>
      <c r="Z1709"/>
    </row>
    <row r="1710" spans="1:26" s="72" customFormat="1" outlineLevel="1" x14ac:dyDescent="0.2">
      <c r="A1710" s="318"/>
      <c r="B1710" s="25"/>
      <c r="C1710" s="23" t="s">
        <v>482</v>
      </c>
      <c r="D1710" s="23"/>
      <c r="E1710" s="64"/>
      <c r="F1710" s="24"/>
      <c r="G1710" s="705">
        <f>SUBTOTAL(9,G1711:G1713)</f>
        <v>0</v>
      </c>
      <c r="H1710" s="70">
        <f t="shared" ref="H1710:W1710" si="844">SUBTOTAL(9,H1711:H1713)</f>
        <v>0</v>
      </c>
      <c r="I1710" s="66">
        <f t="shared" si="844"/>
        <v>0</v>
      </c>
      <c r="J1710" s="66">
        <f t="shared" si="844"/>
        <v>0</v>
      </c>
      <c r="K1710" s="67">
        <f t="shared" si="844"/>
        <v>0</v>
      </c>
      <c r="L1710" s="34">
        <f t="shared" si="844"/>
        <v>0</v>
      </c>
      <c r="M1710" s="34">
        <f t="shared" si="844"/>
        <v>0</v>
      </c>
      <c r="N1710" s="34">
        <f t="shared" si="844"/>
        <v>0</v>
      </c>
      <c r="O1710" s="34">
        <f t="shared" si="844"/>
        <v>0</v>
      </c>
      <c r="P1710" s="34">
        <f t="shared" si="844"/>
        <v>0</v>
      </c>
      <c r="Q1710" s="34">
        <f t="shared" si="844"/>
        <v>0</v>
      </c>
      <c r="R1710" s="34">
        <f t="shared" si="844"/>
        <v>0</v>
      </c>
      <c r="S1710" s="34">
        <f t="shared" si="844"/>
        <v>0</v>
      </c>
      <c r="T1710" s="34">
        <f t="shared" si="844"/>
        <v>0</v>
      </c>
      <c r="U1710" s="34">
        <f t="shared" si="844"/>
        <v>0</v>
      </c>
      <c r="V1710" s="34">
        <f t="shared" si="844"/>
        <v>0</v>
      </c>
      <c r="W1710" s="705">
        <f t="shared" si="844"/>
        <v>0</v>
      </c>
      <c r="Y1710"/>
      <c r="Z1710"/>
    </row>
    <row r="1711" spans="1:26" s="72" customFormat="1" outlineLevel="1" x14ac:dyDescent="0.2">
      <c r="A1711" s="318"/>
      <c r="B1711" s="25"/>
      <c r="C1711" s="24"/>
      <c r="D1711" s="23"/>
      <c r="E1711" s="64"/>
      <c r="F1711" s="433" t="s">
        <v>474</v>
      </c>
      <c r="G1711" s="436">
        <f t="shared" ref="G1711:W1711" si="845">G851</f>
        <v>0</v>
      </c>
      <c r="H1711" s="437">
        <f t="shared" si="845"/>
        <v>0</v>
      </c>
      <c r="I1711" s="438">
        <f t="shared" si="845"/>
        <v>0</v>
      </c>
      <c r="J1711" s="438">
        <f t="shared" si="845"/>
        <v>0</v>
      </c>
      <c r="K1711" s="439">
        <f t="shared" si="845"/>
        <v>0</v>
      </c>
      <c r="L1711" s="440">
        <f t="shared" si="845"/>
        <v>0</v>
      </c>
      <c r="M1711" s="441">
        <f t="shared" si="845"/>
        <v>0</v>
      </c>
      <c r="N1711" s="438">
        <f t="shared" si="845"/>
        <v>0</v>
      </c>
      <c r="O1711" s="438">
        <f t="shared" si="845"/>
        <v>0</v>
      </c>
      <c r="P1711" s="438">
        <f t="shared" si="845"/>
        <v>0</v>
      </c>
      <c r="Q1711" s="438">
        <f t="shared" si="845"/>
        <v>0</v>
      </c>
      <c r="R1711" s="438">
        <f t="shared" si="845"/>
        <v>0</v>
      </c>
      <c r="S1711" s="438">
        <f t="shared" si="845"/>
        <v>0</v>
      </c>
      <c r="T1711" s="438">
        <f t="shared" si="845"/>
        <v>0</v>
      </c>
      <c r="U1711" s="438">
        <f t="shared" si="845"/>
        <v>0</v>
      </c>
      <c r="V1711" s="442">
        <f t="shared" si="845"/>
        <v>0</v>
      </c>
      <c r="W1711" s="436">
        <f t="shared" si="845"/>
        <v>0</v>
      </c>
      <c r="Y1711"/>
      <c r="Z1711"/>
    </row>
    <row r="1712" spans="1:26" s="72" customFormat="1" outlineLevel="1" x14ac:dyDescent="0.2">
      <c r="A1712" s="318"/>
      <c r="B1712" s="25"/>
      <c r="C1712" s="24"/>
      <c r="D1712" s="23"/>
      <c r="E1712" s="64"/>
      <c r="F1712" s="433" t="s">
        <v>475</v>
      </c>
      <c r="G1712" s="436">
        <f t="shared" ref="G1712:W1712" si="846">G852</f>
        <v>0</v>
      </c>
      <c r="H1712" s="437">
        <f t="shared" si="846"/>
        <v>0</v>
      </c>
      <c r="I1712" s="438">
        <f t="shared" si="846"/>
        <v>0</v>
      </c>
      <c r="J1712" s="438">
        <f t="shared" si="846"/>
        <v>0</v>
      </c>
      <c r="K1712" s="439">
        <f t="shared" si="846"/>
        <v>0</v>
      </c>
      <c r="L1712" s="440">
        <f t="shared" si="846"/>
        <v>0</v>
      </c>
      <c r="M1712" s="441">
        <f t="shared" si="846"/>
        <v>0</v>
      </c>
      <c r="N1712" s="438">
        <f t="shared" si="846"/>
        <v>0</v>
      </c>
      <c r="O1712" s="438">
        <f t="shared" si="846"/>
        <v>0</v>
      </c>
      <c r="P1712" s="438">
        <f t="shared" si="846"/>
        <v>0</v>
      </c>
      <c r="Q1712" s="438">
        <f t="shared" si="846"/>
        <v>0</v>
      </c>
      <c r="R1712" s="438">
        <f t="shared" si="846"/>
        <v>0</v>
      </c>
      <c r="S1712" s="438">
        <f t="shared" si="846"/>
        <v>0</v>
      </c>
      <c r="T1712" s="438">
        <f t="shared" si="846"/>
        <v>0</v>
      </c>
      <c r="U1712" s="438">
        <f t="shared" si="846"/>
        <v>0</v>
      </c>
      <c r="V1712" s="442">
        <f t="shared" si="846"/>
        <v>0</v>
      </c>
      <c r="W1712" s="436">
        <f t="shared" si="846"/>
        <v>0</v>
      </c>
      <c r="Y1712"/>
      <c r="Z1712"/>
    </row>
    <row r="1713" spans="1:26" s="72" customFormat="1" outlineLevel="1" x14ac:dyDescent="0.2">
      <c r="A1713" s="318"/>
      <c r="B1713" s="25"/>
      <c r="C1713" s="24"/>
      <c r="D1713" s="23"/>
      <c r="E1713" s="64"/>
      <c r="F1713" s="433" t="s">
        <v>476</v>
      </c>
      <c r="G1713" s="436">
        <f t="shared" ref="G1713:W1713" si="847">G853</f>
        <v>0</v>
      </c>
      <c r="H1713" s="437">
        <f t="shared" si="847"/>
        <v>0</v>
      </c>
      <c r="I1713" s="438">
        <f t="shared" si="847"/>
        <v>0</v>
      </c>
      <c r="J1713" s="438">
        <f t="shared" si="847"/>
        <v>0</v>
      </c>
      <c r="K1713" s="439">
        <f t="shared" si="847"/>
        <v>0</v>
      </c>
      <c r="L1713" s="440">
        <f t="shared" si="847"/>
        <v>0</v>
      </c>
      <c r="M1713" s="441">
        <f t="shared" si="847"/>
        <v>0</v>
      </c>
      <c r="N1713" s="438">
        <f t="shared" si="847"/>
        <v>0</v>
      </c>
      <c r="O1713" s="438">
        <f t="shared" si="847"/>
        <v>0</v>
      </c>
      <c r="P1713" s="438">
        <f t="shared" si="847"/>
        <v>0</v>
      </c>
      <c r="Q1713" s="438">
        <f t="shared" si="847"/>
        <v>0</v>
      </c>
      <c r="R1713" s="438">
        <f t="shared" si="847"/>
        <v>0</v>
      </c>
      <c r="S1713" s="438">
        <f t="shared" si="847"/>
        <v>0</v>
      </c>
      <c r="T1713" s="438">
        <f t="shared" si="847"/>
        <v>0</v>
      </c>
      <c r="U1713" s="438">
        <f t="shared" si="847"/>
        <v>0</v>
      </c>
      <c r="V1713" s="442">
        <f t="shared" si="847"/>
        <v>0</v>
      </c>
      <c r="W1713" s="436">
        <f t="shared" si="847"/>
        <v>0</v>
      </c>
      <c r="Y1713"/>
      <c r="Z1713"/>
    </row>
    <row r="1714" spans="1:26" s="72" customFormat="1" outlineLevel="1" x14ac:dyDescent="0.2">
      <c r="A1714" s="318"/>
      <c r="B1714" s="25"/>
      <c r="C1714" s="24"/>
      <c r="D1714" s="23"/>
      <c r="E1714" s="64"/>
      <c r="F1714" s="590"/>
      <c r="G1714" s="673"/>
      <c r="H1714" s="70"/>
      <c r="I1714" s="66"/>
      <c r="J1714" s="66"/>
      <c r="K1714" s="66"/>
      <c r="L1714" s="447"/>
      <c r="M1714" s="34"/>
      <c r="N1714" s="34"/>
      <c r="O1714" s="34"/>
      <c r="P1714" s="34"/>
      <c r="Q1714" s="34"/>
      <c r="R1714" s="34"/>
      <c r="S1714" s="34"/>
      <c r="T1714" s="34"/>
      <c r="U1714" s="34"/>
      <c r="V1714" s="34"/>
      <c r="W1714" s="666"/>
      <c r="Y1714"/>
      <c r="Z1714"/>
    </row>
    <row r="1715" spans="1:26" s="72" customFormat="1" ht="15" outlineLevel="1" x14ac:dyDescent="0.2">
      <c r="A1715" s="318"/>
      <c r="B1715" s="25"/>
      <c r="C1715" s="645" t="s">
        <v>584</v>
      </c>
      <c r="D1715" s="592"/>
      <c r="E1715" s="632"/>
      <c r="F1715" s="633"/>
      <c r="G1715" s="658"/>
      <c r="H1715" s="679">
        <f>SUBTOTAL(9,H1716:H1717)</f>
        <v>0</v>
      </c>
      <c r="I1715" s="679">
        <f t="shared" ref="I1715:V1715" si="848">SUBTOTAL(9,I1716:I1717)</f>
        <v>0</v>
      </c>
      <c r="J1715" s="679">
        <f t="shared" si="848"/>
        <v>0</v>
      </c>
      <c r="K1715" s="680">
        <f t="shared" si="848"/>
        <v>0</v>
      </c>
      <c r="L1715" s="681">
        <f t="shared" si="848"/>
        <v>0</v>
      </c>
      <c r="M1715" s="36">
        <f t="shared" si="848"/>
        <v>0</v>
      </c>
      <c r="N1715" s="679">
        <f t="shared" si="848"/>
        <v>0</v>
      </c>
      <c r="O1715" s="679">
        <f t="shared" si="848"/>
        <v>0</v>
      </c>
      <c r="P1715" s="679">
        <f t="shared" si="848"/>
        <v>0</v>
      </c>
      <c r="Q1715" s="679">
        <f t="shared" si="848"/>
        <v>0</v>
      </c>
      <c r="R1715" s="679">
        <f t="shared" si="848"/>
        <v>0</v>
      </c>
      <c r="S1715" s="679">
        <f t="shared" si="848"/>
        <v>0</v>
      </c>
      <c r="T1715" s="679">
        <f t="shared" si="848"/>
        <v>0</v>
      </c>
      <c r="U1715" s="679">
        <f t="shared" si="848"/>
        <v>0</v>
      </c>
      <c r="V1715" s="679">
        <f t="shared" si="848"/>
        <v>0</v>
      </c>
      <c r="W1715" s="658"/>
      <c r="Y1715"/>
      <c r="Z1715"/>
    </row>
    <row r="1716" spans="1:26" s="72" customFormat="1" ht="15.75" outlineLevel="1" x14ac:dyDescent="0.2">
      <c r="A1716" s="318"/>
      <c r="B1716" s="25"/>
      <c r="C1716" s="637"/>
      <c r="D1716" s="592"/>
      <c r="E1716" s="633"/>
      <c r="F1716" s="656" t="s">
        <v>585</v>
      </c>
      <c r="G1716" s="658"/>
      <c r="H1716" s="437">
        <f t="shared" ref="H1716:V1716" si="849">H856</f>
        <v>0</v>
      </c>
      <c r="I1716" s="438">
        <f t="shared" si="849"/>
        <v>0</v>
      </c>
      <c r="J1716" s="438">
        <f t="shared" si="849"/>
        <v>0</v>
      </c>
      <c r="K1716" s="439">
        <f t="shared" si="849"/>
        <v>0</v>
      </c>
      <c r="L1716" s="440">
        <f t="shared" si="849"/>
        <v>0</v>
      </c>
      <c r="M1716" s="441">
        <f t="shared" si="849"/>
        <v>0</v>
      </c>
      <c r="N1716" s="438">
        <f t="shared" si="849"/>
        <v>0</v>
      </c>
      <c r="O1716" s="438">
        <f t="shared" si="849"/>
        <v>0</v>
      </c>
      <c r="P1716" s="438">
        <f t="shared" si="849"/>
        <v>0</v>
      </c>
      <c r="Q1716" s="438">
        <f t="shared" si="849"/>
        <v>0</v>
      </c>
      <c r="R1716" s="438">
        <f t="shared" si="849"/>
        <v>0</v>
      </c>
      <c r="S1716" s="438">
        <f t="shared" si="849"/>
        <v>0</v>
      </c>
      <c r="T1716" s="438">
        <f t="shared" si="849"/>
        <v>0</v>
      </c>
      <c r="U1716" s="438">
        <f t="shared" si="849"/>
        <v>0</v>
      </c>
      <c r="V1716" s="442">
        <f t="shared" si="849"/>
        <v>0</v>
      </c>
      <c r="W1716" s="658"/>
      <c r="Y1716"/>
      <c r="Z1716"/>
    </row>
    <row r="1717" spans="1:26" s="72" customFormat="1" ht="15.75" outlineLevel="1" x14ac:dyDescent="0.2">
      <c r="A1717" s="318"/>
      <c r="B1717" s="25"/>
      <c r="C1717" s="637"/>
      <c r="D1717" s="592"/>
      <c r="E1717" s="633"/>
      <c r="F1717" s="656" t="s">
        <v>586</v>
      </c>
      <c r="G1717" s="658"/>
      <c r="H1717" s="437">
        <f t="shared" ref="H1717:V1717" si="850">H857</f>
        <v>0</v>
      </c>
      <c r="I1717" s="438">
        <f t="shared" si="850"/>
        <v>0</v>
      </c>
      <c r="J1717" s="438">
        <f t="shared" si="850"/>
        <v>0</v>
      </c>
      <c r="K1717" s="439">
        <f t="shared" si="850"/>
        <v>0</v>
      </c>
      <c r="L1717" s="440">
        <f t="shared" si="850"/>
        <v>0</v>
      </c>
      <c r="M1717" s="441">
        <f t="shared" si="850"/>
        <v>0</v>
      </c>
      <c r="N1717" s="438">
        <f t="shared" si="850"/>
        <v>0</v>
      </c>
      <c r="O1717" s="438">
        <f t="shared" si="850"/>
        <v>0</v>
      </c>
      <c r="P1717" s="438">
        <f t="shared" si="850"/>
        <v>0</v>
      </c>
      <c r="Q1717" s="438">
        <f t="shared" si="850"/>
        <v>0</v>
      </c>
      <c r="R1717" s="438">
        <f t="shared" si="850"/>
        <v>0</v>
      </c>
      <c r="S1717" s="438">
        <f t="shared" si="850"/>
        <v>0</v>
      </c>
      <c r="T1717" s="438">
        <f t="shared" si="850"/>
        <v>0</v>
      </c>
      <c r="U1717" s="438">
        <f t="shared" si="850"/>
        <v>0</v>
      </c>
      <c r="V1717" s="442">
        <f t="shared" si="850"/>
        <v>0</v>
      </c>
      <c r="W1717" s="658"/>
      <c r="Y1717"/>
      <c r="Z1717"/>
    </row>
    <row r="1718" spans="1:26" s="129" customFormat="1" ht="12.75" customHeight="1" thickBot="1" x14ac:dyDescent="0.25">
      <c r="A1718" s="318"/>
      <c r="B1718" s="600"/>
      <c r="C1718" s="648"/>
      <c r="D1718" s="649"/>
      <c r="E1718" s="650"/>
      <c r="F1718" s="651"/>
      <c r="G1718" s="659"/>
      <c r="H1718" s="652"/>
      <c r="I1718" s="652"/>
      <c r="J1718" s="652"/>
      <c r="K1718" s="653"/>
      <c r="L1718" s="654"/>
      <c r="M1718" s="431"/>
      <c r="N1718" s="652"/>
      <c r="O1718" s="652"/>
      <c r="P1718" s="652"/>
      <c r="Q1718" s="652"/>
      <c r="R1718" s="652"/>
      <c r="S1718" s="652"/>
      <c r="T1718" s="652"/>
      <c r="U1718" s="652"/>
      <c r="V1718" s="652"/>
      <c r="W1718" s="659"/>
      <c r="Y1718"/>
      <c r="Z1718"/>
    </row>
    <row r="1719" spans="1:26" s="72" customFormat="1" ht="13.5" thickBot="1" x14ac:dyDescent="0.25">
      <c r="A1719" s="322"/>
      <c r="B1719" s="1"/>
      <c r="E1719" s="1"/>
      <c r="F1719" s="1"/>
      <c r="G1719" s="128"/>
      <c r="H1719" s="245"/>
      <c r="I1719" s="245"/>
      <c r="J1719" s="245"/>
      <c r="K1719" s="245"/>
      <c r="L1719" s="128"/>
      <c r="M1719" s="128"/>
      <c r="N1719" s="128"/>
      <c r="O1719" s="128"/>
      <c r="P1719" s="128"/>
      <c r="Q1719" s="128"/>
      <c r="R1719" s="128"/>
      <c r="S1719" s="128"/>
      <c r="T1719" s="128"/>
      <c r="U1719" s="128"/>
      <c r="V1719" s="128"/>
      <c r="W1719" s="128"/>
      <c r="Y1719"/>
      <c r="Z1719"/>
    </row>
    <row r="1720" spans="1:26" s="72" customFormat="1" ht="15.75" x14ac:dyDescent="0.2">
      <c r="A1720" s="322"/>
      <c r="B1720" s="246" t="s">
        <v>319</v>
      </c>
      <c r="C1720" s="247"/>
      <c r="D1720" s="247"/>
      <c r="E1720" s="248"/>
      <c r="F1720" s="248"/>
      <c r="G1720" s="331"/>
      <c r="H1720" s="249">
        <f t="shared" ref="H1720:W1720" si="851">SUM(SUBTOTAL(9,H869:H875),SUBTOTAL(9,H879:H886,H895,H908:H912,H915:H919,H931,H934),H957:H958,H969:H970,SUBTOTAL(9,H1439:H1446,H1455,H1468:H1472,H1475:H1479,H1491,H1494),SUBTOTAL(9,H1517:H1524,H1533,H1546:H1550,H1553:H1557,H1569,H1572),SUBTOTAL(9,H1595:H1602,H1611,H1624:H1628,H1631:H1635,H1647,H1650))</f>
        <v>0</v>
      </c>
      <c r="I1720" s="250">
        <f t="shared" si="851"/>
        <v>0</v>
      </c>
      <c r="J1720" s="250">
        <f t="shared" si="851"/>
        <v>0</v>
      </c>
      <c r="K1720" s="251">
        <f t="shared" si="851"/>
        <v>0</v>
      </c>
      <c r="L1720" s="252">
        <f t="shared" si="851"/>
        <v>0</v>
      </c>
      <c r="M1720" s="253">
        <f t="shared" si="851"/>
        <v>0</v>
      </c>
      <c r="N1720" s="253">
        <f t="shared" si="851"/>
        <v>0</v>
      </c>
      <c r="O1720" s="253">
        <f t="shared" si="851"/>
        <v>0</v>
      </c>
      <c r="P1720" s="253">
        <f t="shared" si="851"/>
        <v>0</v>
      </c>
      <c r="Q1720" s="253">
        <f t="shared" si="851"/>
        <v>0</v>
      </c>
      <c r="R1720" s="253">
        <f t="shared" si="851"/>
        <v>0</v>
      </c>
      <c r="S1720" s="253">
        <f t="shared" si="851"/>
        <v>0</v>
      </c>
      <c r="T1720" s="253">
        <f t="shared" si="851"/>
        <v>0</v>
      </c>
      <c r="U1720" s="253">
        <f t="shared" si="851"/>
        <v>0</v>
      </c>
      <c r="V1720" s="254">
        <f t="shared" si="851"/>
        <v>0</v>
      </c>
      <c r="W1720" s="255">
        <f t="shared" si="851"/>
        <v>0</v>
      </c>
      <c r="Y1720"/>
      <c r="Z1720"/>
    </row>
    <row r="1721" spans="1:26" ht="15.75" x14ac:dyDescent="0.2">
      <c r="A1721" s="318"/>
      <c r="B1721" s="265" t="s">
        <v>320</v>
      </c>
      <c r="C1721" s="266"/>
      <c r="D1721" s="266"/>
      <c r="E1721" s="266"/>
      <c r="F1721" s="266"/>
      <c r="G1721" s="329"/>
      <c r="H1721" s="259">
        <f t="shared" ref="H1721:W1721" si="852">SUM(H1093,H1433,H1380,H1676)-H1720</f>
        <v>0</v>
      </c>
      <c r="I1721" s="259">
        <f t="shared" si="852"/>
        <v>0</v>
      </c>
      <c r="J1721" s="259">
        <f t="shared" si="852"/>
        <v>0</v>
      </c>
      <c r="K1721" s="260">
        <f t="shared" si="852"/>
        <v>0</v>
      </c>
      <c r="L1721" s="261">
        <f t="shared" si="852"/>
        <v>0</v>
      </c>
      <c r="M1721" s="262">
        <f t="shared" si="852"/>
        <v>0</v>
      </c>
      <c r="N1721" s="262">
        <f t="shared" si="852"/>
        <v>0</v>
      </c>
      <c r="O1721" s="262">
        <f t="shared" si="852"/>
        <v>0</v>
      </c>
      <c r="P1721" s="262">
        <f t="shared" si="852"/>
        <v>0</v>
      </c>
      <c r="Q1721" s="262">
        <f t="shared" si="852"/>
        <v>0</v>
      </c>
      <c r="R1721" s="262">
        <f t="shared" si="852"/>
        <v>0</v>
      </c>
      <c r="S1721" s="262">
        <f t="shared" si="852"/>
        <v>0</v>
      </c>
      <c r="T1721" s="262">
        <f t="shared" si="852"/>
        <v>0</v>
      </c>
      <c r="U1721" s="262">
        <f t="shared" si="852"/>
        <v>0</v>
      </c>
      <c r="V1721" s="263">
        <f t="shared" si="852"/>
        <v>0</v>
      </c>
      <c r="W1721" s="264">
        <f t="shared" si="852"/>
        <v>0</v>
      </c>
      <c r="Y1721"/>
      <c r="Z1721"/>
    </row>
    <row r="1722" spans="1:26" ht="15.75" x14ac:dyDescent="0.2">
      <c r="A1722" s="318"/>
      <c r="B1722" s="265" t="s">
        <v>307</v>
      </c>
      <c r="C1722" s="266"/>
      <c r="D1722" s="266"/>
      <c r="E1722" s="266"/>
      <c r="F1722" s="266"/>
      <c r="G1722" s="329"/>
      <c r="H1722" s="258">
        <f t="shared" ref="H1722:W1722" si="853">SUM(H1720:H1721)</f>
        <v>0</v>
      </c>
      <c r="I1722" s="259">
        <f t="shared" si="853"/>
        <v>0</v>
      </c>
      <c r="J1722" s="259">
        <f t="shared" si="853"/>
        <v>0</v>
      </c>
      <c r="K1722" s="260">
        <f t="shared" si="853"/>
        <v>0</v>
      </c>
      <c r="L1722" s="261">
        <f t="shared" si="853"/>
        <v>0</v>
      </c>
      <c r="M1722" s="262">
        <f t="shared" si="853"/>
        <v>0</v>
      </c>
      <c r="N1722" s="262">
        <f t="shared" si="853"/>
        <v>0</v>
      </c>
      <c r="O1722" s="262">
        <f t="shared" si="853"/>
        <v>0</v>
      </c>
      <c r="P1722" s="262">
        <f t="shared" si="853"/>
        <v>0</v>
      </c>
      <c r="Q1722" s="262">
        <f t="shared" si="853"/>
        <v>0</v>
      </c>
      <c r="R1722" s="262">
        <f t="shared" si="853"/>
        <v>0</v>
      </c>
      <c r="S1722" s="262">
        <f t="shared" si="853"/>
        <v>0</v>
      </c>
      <c r="T1722" s="262">
        <f t="shared" si="853"/>
        <v>0</v>
      </c>
      <c r="U1722" s="262">
        <f t="shared" si="853"/>
        <v>0</v>
      </c>
      <c r="V1722" s="263">
        <f t="shared" si="853"/>
        <v>0</v>
      </c>
      <c r="W1722" s="264">
        <f t="shared" si="853"/>
        <v>0</v>
      </c>
      <c r="Y1722"/>
      <c r="Z1722"/>
    </row>
    <row r="1723" spans="1:26" s="127" customFormat="1" ht="15.75" x14ac:dyDescent="0.2">
      <c r="A1723" s="323"/>
      <c r="B1723" s="256"/>
      <c r="C1723" s="257"/>
      <c r="D1723" s="257"/>
      <c r="E1723" s="257"/>
      <c r="F1723" s="328"/>
      <c r="G1723" s="330"/>
      <c r="H1723" s="267"/>
      <c r="I1723" s="268"/>
      <c r="J1723" s="268"/>
      <c r="K1723" s="269"/>
      <c r="L1723" s="268"/>
      <c r="M1723" s="268"/>
      <c r="N1723" s="268"/>
      <c r="O1723" s="268"/>
      <c r="P1723" s="268"/>
      <c r="Q1723" s="268"/>
      <c r="R1723" s="268"/>
      <c r="S1723" s="268"/>
      <c r="T1723" s="268"/>
      <c r="U1723" s="268"/>
      <c r="V1723" s="270"/>
      <c r="W1723" s="271"/>
      <c r="Y1723"/>
      <c r="Z1723"/>
    </row>
    <row r="1724" spans="1:26" ht="16.5" thickBot="1" x14ac:dyDescent="0.3">
      <c r="A1724" s="318"/>
      <c r="B1724" s="272" t="s">
        <v>387</v>
      </c>
      <c r="C1724" s="273"/>
      <c r="D1724" s="273"/>
      <c r="E1724" s="273"/>
      <c r="F1724" s="273"/>
      <c r="G1724" s="332"/>
      <c r="H1724" s="274">
        <f>SUM($H1722:H1722)</f>
        <v>0</v>
      </c>
      <c r="I1724" s="275">
        <f>SUM($H1722:I1722)</f>
        <v>0</v>
      </c>
      <c r="J1724" s="275">
        <f>SUM($H1722:J1722)</f>
        <v>0</v>
      </c>
      <c r="K1724" s="276">
        <f>SUM($H1722:K1722)</f>
        <v>0</v>
      </c>
      <c r="L1724" s="277">
        <f>SUM($H1722:L1722)</f>
        <v>0</v>
      </c>
      <c r="M1724" s="278">
        <f>SUM($H1722:M1722)</f>
        <v>0</v>
      </c>
      <c r="N1724" s="278">
        <f>SUM($H1722:N1722)</f>
        <v>0</v>
      </c>
      <c r="O1724" s="278">
        <f>SUM($H1722:O1722)</f>
        <v>0</v>
      </c>
      <c r="P1724" s="278">
        <f>SUM($H1722:P1722)</f>
        <v>0</v>
      </c>
      <c r="Q1724" s="278">
        <f>SUM($H1722:Q1722)</f>
        <v>0</v>
      </c>
      <c r="R1724" s="278">
        <f>SUM($H1722:R1722)</f>
        <v>0</v>
      </c>
      <c r="S1724" s="278">
        <f>SUM($H1722:S1722)</f>
        <v>0</v>
      </c>
      <c r="T1724" s="278">
        <f>SUM($H1722:T1722)</f>
        <v>0</v>
      </c>
      <c r="U1724" s="278">
        <f>SUM($H1722:U1722)</f>
        <v>0</v>
      </c>
      <c r="V1724" s="279">
        <f>SUM($H1722:V1722)</f>
        <v>0</v>
      </c>
      <c r="W1724" s="86">
        <f>SUM($G1722:W1722)</f>
        <v>0</v>
      </c>
      <c r="Y1724"/>
      <c r="Z1724"/>
    </row>
    <row r="1725" spans="1:26" x14ac:dyDescent="0.2">
      <c r="Y1725" s="127"/>
    </row>
    <row r="1726" spans="1:26" x14ac:dyDescent="0.2">
      <c r="Y1726" s="127"/>
    </row>
  </sheetData>
  <dataConsolidate/>
  <conditionalFormatting sqref="H298:W298">
    <cfRule type="cellIs" dxfId="3" priority="9" stopIfTrue="1" operator="lessThan">
      <formula>0</formula>
    </cfRule>
    <cfRule type="cellIs" dxfId="2" priority="10" stopIfTrue="1" operator="notEqual">
      <formula>IF(ISNUMBER(H298),H298,"")</formula>
    </cfRule>
  </conditionalFormatting>
  <conditionalFormatting sqref="H1158:V1158">
    <cfRule type="cellIs" dxfId="1" priority="3" stopIfTrue="1" operator="lessThan">
      <formula>0</formula>
    </cfRule>
    <cfRule type="cellIs" dxfId="0" priority="4" stopIfTrue="1" operator="notEqual">
      <formula>IF(ISNUMBER(H1158),H1158,"")</formula>
    </cfRule>
  </conditionalFormatting>
  <dataValidations count="1">
    <dataValidation type="custom" allowBlank="1" showInputMessage="1" showErrorMessage="1" sqref="H856:V857 H1716:V1716" xr:uid="{50CA954C-11DB-4361-AECD-D39007AE3934}">
      <formula1>OR(H856&gt;0,H856=0)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3" min="1" max="22" man="1"/>
    <brk id="1066" min="1" max="22" man="1"/>
    <brk id="1174" min="1" max="22" man="1"/>
    <brk id="1271" min="1" max="22" man="1"/>
    <brk id="1375" min="1" max="22" man="1"/>
    <brk id="1524" min="1" max="22" man="1"/>
    <brk id="1615" min="1" max="22" man="1"/>
  </rowBreaks>
  <ignoredErrors>
    <ignoredError sqref="G228" unlockedFormula="1"/>
  </ignoredError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2028825</xdr:colOff>
                <xdr:row>2</xdr:row>
                <xdr:rowOff>9525</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168"/>
  <sheetViews>
    <sheetView zoomScaleNormal="100" workbookViewId="0">
      <selection activeCell="AC53" sqref="AC53"/>
    </sheetView>
  </sheetViews>
  <sheetFormatPr defaultColWidth="9.28515625" defaultRowHeight="12.75" x14ac:dyDescent="0.2"/>
  <cols>
    <col min="1" max="1" width="1.7109375" customWidth="1"/>
    <col min="2" max="2" width="2.7109375" customWidth="1"/>
    <col min="3" max="3" width="3.28515625" customWidth="1"/>
    <col min="4" max="4" width="2.7109375" customWidth="1"/>
    <col min="5" max="5" width="3.42578125" customWidth="1"/>
    <col min="6" max="6" width="76" bestFit="1" customWidth="1"/>
    <col min="7" max="10" width="8.7109375" style="568" customWidth="1"/>
    <col min="11" max="11" width="4" style="569" customWidth="1"/>
    <col min="12" max="12" width="3.5703125" style="569" customWidth="1"/>
    <col min="13" max="13" width="2.7109375" customWidth="1"/>
    <col min="14" max="14" width="4.28515625" customWidth="1"/>
    <col min="15" max="15" width="3.28515625" customWidth="1"/>
    <col min="16" max="16" width="3.42578125" customWidth="1"/>
    <col min="17" max="17" width="3.28515625" customWidth="1"/>
    <col min="18" max="18" width="110.42578125" bestFit="1" customWidth="1"/>
    <col min="19" max="21" width="11.28515625" style="285" customWidth="1"/>
    <col min="22" max="22" width="3.42578125" style="285" customWidth="1"/>
    <col min="23" max="23" width="3" style="285" customWidth="1"/>
    <col min="24" max="24" width="2.7109375" customWidth="1"/>
    <col min="25" max="25" width="4.28515625" customWidth="1"/>
    <col min="26" max="26" width="3.28515625" customWidth="1"/>
    <col min="27" max="27" width="3.42578125" customWidth="1"/>
    <col min="28" max="28" width="3.28515625" customWidth="1"/>
    <col min="29" max="29" width="105.5703125" bestFit="1" customWidth="1"/>
    <col min="30" max="30" width="26.5703125" style="285" customWidth="1"/>
    <col min="31" max="31" width="21.7109375" style="285" customWidth="1"/>
    <col min="32" max="32" width="3.42578125" style="285" customWidth="1"/>
    <col min="33" max="33" width="3" style="285" customWidth="1"/>
    <col min="34" max="34" width="2.5703125" customWidth="1"/>
    <col min="35" max="35" width="3" customWidth="1"/>
    <col min="36" max="36" width="39.7109375" bestFit="1" customWidth="1"/>
    <col min="37" max="37" width="7.7109375" bestFit="1" customWidth="1"/>
    <col min="38" max="40" width="8.28515625" bestFit="1" customWidth="1"/>
    <col min="41" max="41" width="2.5703125" customWidth="1"/>
  </cols>
  <sheetData>
    <row r="3" spans="2:41" ht="13.5" thickBot="1" x14ac:dyDescent="0.25"/>
    <row r="4" spans="2:41" s="570" customFormat="1" ht="20.25" x14ac:dyDescent="0.3">
      <c r="B4" s="472" t="s">
        <v>274</v>
      </c>
      <c r="C4" s="473"/>
      <c r="D4" s="473"/>
      <c r="E4" s="473"/>
      <c r="F4" s="474"/>
      <c r="G4" s="475"/>
      <c r="H4" s="475"/>
      <c r="I4" s="475"/>
      <c r="J4" s="475"/>
      <c r="K4" s="476"/>
      <c r="L4" s="571"/>
      <c r="M4" s="501" t="s">
        <v>275</v>
      </c>
      <c r="N4" s="502"/>
      <c r="O4" s="502"/>
      <c r="P4" s="502"/>
      <c r="Q4" s="502"/>
      <c r="R4" s="502"/>
      <c r="S4" s="286"/>
      <c r="T4" s="286"/>
      <c r="U4" s="286"/>
      <c r="V4" s="287"/>
      <c r="W4" s="288"/>
      <c r="X4" s="501" t="s">
        <v>462</v>
      </c>
      <c r="Y4" s="502"/>
      <c r="Z4" s="502"/>
      <c r="AA4" s="502"/>
      <c r="AB4" s="502"/>
      <c r="AC4" s="502"/>
      <c r="AD4" s="286"/>
      <c r="AE4" s="286"/>
      <c r="AF4" s="287"/>
      <c r="AG4" s="288"/>
      <c r="AH4" s="501" t="s">
        <v>276</v>
      </c>
      <c r="AI4" s="502"/>
      <c r="AJ4" s="502"/>
      <c r="AK4" s="502"/>
      <c r="AL4" s="502"/>
      <c r="AM4" s="502"/>
      <c r="AN4" s="502"/>
      <c r="AO4" s="572"/>
    </row>
    <row r="5" spans="2:41" x14ac:dyDescent="0.2">
      <c r="B5" s="477"/>
      <c r="C5" s="478"/>
      <c r="D5" s="478"/>
      <c r="E5" s="478"/>
      <c r="F5" s="289"/>
      <c r="G5" s="479"/>
      <c r="H5" s="479"/>
      <c r="I5" s="479"/>
      <c r="J5" s="479"/>
      <c r="K5" s="480"/>
      <c r="L5" s="573"/>
      <c r="M5" s="503"/>
      <c r="N5" s="485"/>
      <c r="O5" s="478"/>
      <c r="P5" s="478"/>
      <c r="Q5" s="478"/>
      <c r="R5" s="478"/>
      <c r="S5" s="10"/>
      <c r="T5" s="10"/>
      <c r="U5" s="10"/>
      <c r="V5" s="14"/>
      <c r="W5" s="10"/>
      <c r="X5" s="503"/>
      <c r="Y5" s="485"/>
      <c r="Z5" s="478"/>
      <c r="AA5" s="478"/>
      <c r="AB5" s="478"/>
      <c r="AC5" s="478"/>
      <c r="AD5" s="10"/>
      <c r="AE5" s="10"/>
      <c r="AF5" s="14"/>
      <c r="AG5" s="10"/>
      <c r="AH5" s="20"/>
      <c r="AI5" s="6"/>
      <c r="AJ5" s="290"/>
      <c r="AK5" s="290"/>
      <c r="AL5" s="290"/>
      <c r="AO5" s="574"/>
    </row>
    <row r="6" spans="2:41" s="482" customFormat="1" ht="25.5" customHeight="1" x14ac:dyDescent="0.2">
      <c r="B6" s="481"/>
      <c r="G6" s="727" t="s">
        <v>321</v>
      </c>
      <c r="H6" s="727"/>
      <c r="I6" s="727"/>
      <c r="J6" s="727"/>
      <c r="K6" s="483"/>
      <c r="L6" s="575"/>
      <c r="M6" s="504"/>
      <c r="N6" s="505"/>
      <c r="O6" s="505"/>
      <c r="P6" s="505"/>
      <c r="Q6" s="505"/>
      <c r="R6" s="505"/>
      <c r="S6" s="291" t="s">
        <v>270</v>
      </c>
      <c r="T6" s="292" t="s">
        <v>296</v>
      </c>
      <c r="U6" s="291" t="s">
        <v>266</v>
      </c>
      <c r="V6" s="293"/>
      <c r="W6" s="294"/>
      <c r="X6" s="504"/>
      <c r="Y6" s="505"/>
      <c r="Z6" s="505"/>
      <c r="AA6" s="505"/>
      <c r="AB6" s="505"/>
      <c r="AC6" s="505"/>
      <c r="AD6" s="292" t="s">
        <v>463</v>
      </c>
      <c r="AE6" s="292"/>
      <c r="AF6" s="293"/>
      <c r="AG6" s="294"/>
      <c r="AH6" s="576"/>
      <c r="AI6" s="505"/>
      <c r="AK6" s="295" t="s">
        <v>271</v>
      </c>
      <c r="AL6" s="295" t="s">
        <v>267</v>
      </c>
      <c r="AM6" s="295" t="s">
        <v>268</v>
      </c>
      <c r="AN6" s="295" t="s">
        <v>269</v>
      </c>
      <c r="AO6" s="577"/>
    </row>
    <row r="7" spans="2:41" x14ac:dyDescent="0.2">
      <c r="B7" s="484"/>
      <c r="C7" s="485" t="s">
        <v>51</v>
      </c>
      <c r="D7" s="485"/>
      <c r="E7" s="478"/>
      <c r="F7" s="478"/>
      <c r="G7" s="310" t="s">
        <v>300</v>
      </c>
      <c r="H7" s="486" t="s">
        <v>301</v>
      </c>
      <c r="I7" s="486" t="s">
        <v>302</v>
      </c>
      <c r="J7" s="486" t="s">
        <v>303</v>
      </c>
      <c r="K7" s="14"/>
      <c r="L7" s="10"/>
      <c r="M7" s="503"/>
      <c r="N7" s="485" t="s">
        <v>75</v>
      </c>
      <c r="O7" s="478"/>
      <c r="P7" s="478"/>
      <c r="Q7" s="478"/>
      <c r="R7" s="478"/>
      <c r="S7" s="12"/>
      <c r="T7" s="296" t="s">
        <v>297</v>
      </c>
      <c r="U7" s="12"/>
      <c r="V7" s="19"/>
      <c r="W7" s="16"/>
      <c r="X7" s="503"/>
      <c r="Y7" s="485" t="s">
        <v>416</v>
      </c>
      <c r="Z7" s="478"/>
      <c r="AA7" s="478"/>
      <c r="AB7" s="478"/>
      <c r="AC7" s="478"/>
      <c r="AD7" s="397" t="s">
        <v>487</v>
      </c>
      <c r="AE7" s="452" t="s">
        <v>266</v>
      </c>
      <c r="AF7" s="19"/>
      <c r="AG7" s="16"/>
      <c r="AH7" s="503"/>
      <c r="AI7" s="485" t="s">
        <v>63</v>
      </c>
      <c r="AJ7" s="478"/>
      <c r="AK7" s="11"/>
      <c r="AL7" s="11"/>
      <c r="AM7" s="11"/>
      <c r="AN7" s="11"/>
      <c r="AO7" s="574"/>
    </row>
    <row r="8" spans="2:41" x14ac:dyDescent="0.2">
      <c r="B8" s="484"/>
      <c r="C8" s="485"/>
      <c r="D8" s="485" t="s">
        <v>52</v>
      </c>
      <c r="E8" s="478"/>
      <c r="F8" s="478"/>
      <c r="G8" s="311" t="s">
        <v>272</v>
      </c>
      <c r="H8" s="311"/>
      <c r="I8" s="311"/>
      <c r="J8" s="311"/>
      <c r="K8" s="14"/>
      <c r="L8" s="10"/>
      <c r="M8" s="503"/>
      <c r="N8" s="478"/>
      <c r="O8" s="485" t="s">
        <v>76</v>
      </c>
      <c r="P8" s="485"/>
      <c r="Q8" s="478"/>
      <c r="R8" s="478"/>
      <c r="V8" s="297"/>
      <c r="X8" s="503"/>
      <c r="Z8" s="485" t="s">
        <v>435</v>
      </c>
      <c r="AA8" s="485"/>
      <c r="AB8" s="478"/>
      <c r="AC8" s="478"/>
      <c r="AF8" s="297"/>
      <c r="AH8" s="477"/>
      <c r="AI8" s="478"/>
      <c r="AJ8" s="487" t="s">
        <v>190</v>
      </c>
      <c r="AK8" s="7">
        <v>0.5</v>
      </c>
      <c r="AL8" s="7"/>
      <c r="AM8" s="7"/>
      <c r="AN8" s="7"/>
      <c r="AO8" s="574"/>
    </row>
    <row r="9" spans="2:41" x14ac:dyDescent="0.2">
      <c r="B9" s="484"/>
      <c r="C9" s="485"/>
      <c r="D9" s="485"/>
      <c r="E9" s="478" t="s">
        <v>153</v>
      </c>
      <c r="F9" s="478"/>
      <c r="G9" s="312" t="s">
        <v>272</v>
      </c>
      <c r="H9" s="311"/>
      <c r="I9" s="311"/>
      <c r="J9" s="311"/>
      <c r="K9" s="14"/>
      <c r="L9" s="10"/>
      <c r="M9" s="503"/>
      <c r="N9" s="478"/>
      <c r="O9" s="478"/>
      <c r="P9" s="485" t="s">
        <v>77</v>
      </c>
      <c r="Q9" s="478"/>
      <c r="R9" s="478"/>
      <c r="S9" s="13"/>
      <c r="T9" s="13"/>
      <c r="U9" s="13"/>
      <c r="V9" s="19"/>
      <c r="W9" s="16"/>
      <c r="X9" s="503"/>
      <c r="Y9" s="478"/>
      <c r="Z9" s="478"/>
      <c r="AA9" s="485" t="s">
        <v>436</v>
      </c>
      <c r="AB9" s="478"/>
      <c r="AC9" s="478"/>
      <c r="AD9" s="13"/>
      <c r="AE9" s="16"/>
      <c r="AF9" s="19"/>
      <c r="AG9" s="16"/>
      <c r="AH9" s="477"/>
      <c r="AI9" s="478"/>
      <c r="AJ9" s="487" t="s">
        <v>191</v>
      </c>
      <c r="AK9" s="7"/>
      <c r="AL9" s="7">
        <v>0.125</v>
      </c>
      <c r="AM9" s="7">
        <v>0.25</v>
      </c>
      <c r="AN9" s="7">
        <v>0.125</v>
      </c>
      <c r="AO9" s="574"/>
    </row>
    <row r="10" spans="2:41" ht="13.5" thickBot="1" x14ac:dyDescent="0.25">
      <c r="B10" s="484"/>
      <c r="C10" s="485"/>
      <c r="D10" s="485"/>
      <c r="E10" s="478"/>
      <c r="F10" s="487" t="s">
        <v>154</v>
      </c>
      <c r="G10" s="313">
        <v>5.0000000000000001E-3</v>
      </c>
      <c r="H10" s="314">
        <v>1.0000000000000009E-2</v>
      </c>
      <c r="I10" s="314">
        <v>0.01</v>
      </c>
      <c r="J10" s="314">
        <v>0.01</v>
      </c>
      <c r="K10" s="14"/>
      <c r="L10" s="10"/>
      <c r="M10" s="503"/>
      <c r="N10" s="506"/>
      <c r="O10" s="506"/>
      <c r="P10" s="506"/>
      <c r="Q10" s="506"/>
      <c r="R10" s="506" t="s">
        <v>78</v>
      </c>
      <c r="S10" s="7">
        <v>5.0000000000000001E-3</v>
      </c>
      <c r="T10" s="22"/>
      <c r="U10" s="7">
        <v>7.4999999999999997E-3</v>
      </c>
      <c r="V10" s="19"/>
      <c r="W10" s="16"/>
      <c r="X10" s="503"/>
      <c r="Y10" s="478"/>
      <c r="Z10" s="478"/>
      <c r="AA10" s="478"/>
      <c r="AB10" s="478"/>
      <c r="AC10" s="506" t="s">
        <v>437</v>
      </c>
      <c r="AD10" s="7">
        <v>0.02</v>
      </c>
      <c r="AE10" s="7">
        <v>0.02</v>
      </c>
      <c r="AF10" s="19"/>
      <c r="AG10" s="16"/>
      <c r="AH10" s="528"/>
      <c r="AI10" s="529"/>
      <c r="AJ10" s="578"/>
      <c r="AK10" s="578"/>
      <c r="AL10" s="579"/>
      <c r="AM10" s="579"/>
      <c r="AN10" s="579"/>
      <c r="AO10" s="580"/>
    </row>
    <row r="11" spans="2:41" x14ac:dyDescent="0.2">
      <c r="B11" s="484"/>
      <c r="C11" s="485"/>
      <c r="D11" s="485"/>
      <c r="E11" s="478"/>
      <c r="F11" s="487" t="s">
        <v>155</v>
      </c>
      <c r="G11" s="314">
        <v>1.4999999999999999E-2</v>
      </c>
      <c r="H11" s="314">
        <v>0.03</v>
      </c>
      <c r="I11" s="314">
        <v>0.03</v>
      </c>
      <c r="J11" s="314">
        <v>0.03</v>
      </c>
      <c r="K11" s="14"/>
      <c r="L11" s="10"/>
      <c r="M11" s="503"/>
      <c r="N11" s="478"/>
      <c r="O11" s="478"/>
      <c r="P11" s="478"/>
      <c r="Q11" s="478"/>
      <c r="R11" s="506" t="s">
        <v>79</v>
      </c>
      <c r="S11" s="7">
        <v>0.01</v>
      </c>
      <c r="T11" s="22"/>
      <c r="U11" s="7">
        <v>7.4999999999999997E-3</v>
      </c>
      <c r="V11" s="19"/>
      <c r="W11" s="16"/>
      <c r="X11" s="503"/>
      <c r="Y11" s="478"/>
      <c r="Z11" s="478"/>
      <c r="AA11" s="478"/>
      <c r="AB11" s="478"/>
      <c r="AC11" s="327" t="s">
        <v>438</v>
      </c>
      <c r="AD11" s="7">
        <v>0</v>
      </c>
      <c r="AE11" s="7">
        <v>0</v>
      </c>
      <c r="AF11" s="19"/>
      <c r="AG11" s="16"/>
      <c r="AH11" s="478"/>
      <c r="AI11" s="478"/>
    </row>
    <row r="12" spans="2:41" x14ac:dyDescent="0.2">
      <c r="B12" s="484"/>
      <c r="C12" s="485"/>
      <c r="D12" s="485"/>
      <c r="E12" s="478"/>
      <c r="F12" s="487" t="s">
        <v>156</v>
      </c>
      <c r="G12" s="314">
        <v>0.05</v>
      </c>
      <c r="H12" s="314">
        <v>0.05</v>
      </c>
      <c r="I12" s="314">
        <v>0.05</v>
      </c>
      <c r="J12" s="314">
        <v>1</v>
      </c>
      <c r="K12" s="14"/>
      <c r="L12" s="10"/>
      <c r="M12" s="503"/>
      <c r="N12" s="478"/>
      <c r="O12" s="478"/>
      <c r="P12" s="478"/>
      <c r="Q12" s="478"/>
      <c r="R12" s="327" t="s">
        <v>80</v>
      </c>
      <c r="S12" s="7">
        <v>1.2500000000000001E-2</v>
      </c>
      <c r="T12" s="22"/>
      <c r="U12" s="7">
        <v>2.5000000000000001E-2</v>
      </c>
      <c r="V12" s="19"/>
      <c r="W12" s="16"/>
      <c r="X12" s="503"/>
      <c r="Y12" s="478"/>
      <c r="Z12" s="478"/>
      <c r="AA12" s="478"/>
      <c r="AB12" s="478"/>
      <c r="AC12" s="327" t="s">
        <v>439</v>
      </c>
      <c r="AD12" s="7">
        <v>0.02</v>
      </c>
      <c r="AE12" s="7">
        <v>0.02</v>
      </c>
      <c r="AF12" s="19"/>
      <c r="AG12" s="16"/>
      <c r="AH12" s="478"/>
      <c r="AI12" s="478"/>
    </row>
    <row r="13" spans="2:41" x14ac:dyDescent="0.2">
      <c r="B13" s="484"/>
      <c r="C13" s="485"/>
      <c r="D13" s="485"/>
      <c r="E13" s="478"/>
      <c r="F13" s="487" t="s">
        <v>197</v>
      </c>
      <c r="G13" s="314">
        <v>0.05</v>
      </c>
      <c r="H13" s="314">
        <v>0.05</v>
      </c>
      <c r="I13" s="314">
        <v>0.05</v>
      </c>
      <c r="J13" s="314">
        <v>1</v>
      </c>
      <c r="K13" s="14"/>
      <c r="L13" s="10"/>
      <c r="M13" s="503"/>
      <c r="N13" s="478"/>
      <c r="O13" s="478"/>
      <c r="P13" s="478"/>
      <c r="Q13" s="478"/>
      <c r="R13" s="327" t="s">
        <v>405</v>
      </c>
      <c r="S13" s="7">
        <v>7.4999999999999997E-2</v>
      </c>
      <c r="T13" s="22"/>
      <c r="U13" s="7">
        <v>0.1</v>
      </c>
      <c r="V13" s="19"/>
      <c r="W13" s="16"/>
      <c r="X13" s="503"/>
      <c r="Y13" s="478"/>
      <c r="Z13" s="478"/>
      <c r="AA13" s="478"/>
      <c r="AB13" s="478"/>
      <c r="AC13" s="327" t="s">
        <v>440</v>
      </c>
      <c r="AD13" s="7">
        <v>0</v>
      </c>
      <c r="AE13" s="7">
        <v>0</v>
      </c>
      <c r="AF13" s="19"/>
      <c r="AG13" s="16"/>
      <c r="AH13" s="478"/>
      <c r="AI13" s="478"/>
    </row>
    <row r="14" spans="2:41" x14ac:dyDescent="0.2">
      <c r="B14" s="484"/>
      <c r="C14" s="485"/>
      <c r="D14" s="485"/>
      <c r="E14" s="478" t="s">
        <v>157</v>
      </c>
      <c r="F14" s="478"/>
      <c r="G14" s="315" t="s">
        <v>272</v>
      </c>
      <c r="H14" s="315"/>
      <c r="I14" s="315"/>
      <c r="J14" s="315"/>
      <c r="K14" s="14"/>
      <c r="L14" s="10"/>
      <c r="M14" s="503"/>
      <c r="N14" s="478"/>
      <c r="O14" s="478"/>
      <c r="P14" s="478"/>
      <c r="Q14" s="478"/>
      <c r="R14" s="327" t="s">
        <v>81</v>
      </c>
      <c r="S14" s="7">
        <v>1.2500000000000001E-2</v>
      </c>
      <c r="T14" s="22"/>
      <c r="U14" s="507">
        <v>3.7499999999999999E-2</v>
      </c>
      <c r="V14" s="19"/>
      <c r="W14" s="16"/>
      <c r="X14" s="503"/>
      <c r="Y14" s="478"/>
      <c r="Z14" s="478"/>
      <c r="AA14" s="478"/>
      <c r="AB14" s="478"/>
      <c r="AC14" s="478" t="s">
        <v>441</v>
      </c>
      <c r="AD14" s="7">
        <v>0.02</v>
      </c>
      <c r="AE14" s="7">
        <v>0.02</v>
      </c>
      <c r="AF14" s="19"/>
      <c r="AG14" s="16"/>
      <c r="AH14" s="478"/>
      <c r="AI14" s="478"/>
    </row>
    <row r="15" spans="2:41" x14ac:dyDescent="0.2">
      <c r="B15" s="484"/>
      <c r="C15" s="485"/>
      <c r="D15" s="485"/>
      <c r="E15" s="478"/>
      <c r="F15" s="487" t="s">
        <v>158</v>
      </c>
      <c r="G15" s="314">
        <v>0.1</v>
      </c>
      <c r="H15" s="314">
        <v>0.1</v>
      </c>
      <c r="I15" s="314">
        <v>0.1</v>
      </c>
      <c r="J15" s="314">
        <v>1</v>
      </c>
      <c r="K15" s="14"/>
      <c r="L15" s="10"/>
      <c r="M15" s="503"/>
      <c r="N15" s="478"/>
      <c r="O15" s="478"/>
      <c r="P15" s="478"/>
      <c r="Q15" s="478"/>
      <c r="R15" s="478" t="s">
        <v>402</v>
      </c>
      <c r="S15" s="7">
        <v>1.2500000000000001E-2</v>
      </c>
      <c r="T15" s="22"/>
      <c r="U15" s="7">
        <v>3.7499999999999999E-2</v>
      </c>
      <c r="V15" s="19"/>
      <c r="W15" s="16"/>
      <c r="X15" s="503"/>
      <c r="Y15" s="478"/>
      <c r="Z15" s="478"/>
      <c r="AA15" s="478"/>
      <c r="AB15" s="478"/>
      <c r="AC15" s="478" t="s">
        <v>442</v>
      </c>
      <c r="AD15" s="7">
        <v>0.05</v>
      </c>
      <c r="AE15" s="7">
        <v>0.05</v>
      </c>
      <c r="AF15" s="19"/>
      <c r="AG15" s="16"/>
      <c r="AH15" s="478"/>
      <c r="AI15" s="478"/>
    </row>
    <row r="16" spans="2:41" x14ac:dyDescent="0.2">
      <c r="B16" s="484"/>
      <c r="C16" s="485"/>
      <c r="D16" s="485"/>
      <c r="E16" s="478"/>
      <c r="F16" s="487" t="s">
        <v>159</v>
      </c>
      <c r="G16" s="314">
        <v>0.13</v>
      </c>
      <c r="H16" s="314">
        <v>1</v>
      </c>
      <c r="I16" s="314">
        <v>1</v>
      </c>
      <c r="J16" s="314">
        <v>1</v>
      </c>
      <c r="K16" s="14"/>
      <c r="L16" s="10"/>
      <c r="M16" s="503"/>
      <c r="N16" s="478"/>
      <c r="O16" s="478"/>
      <c r="P16" s="478"/>
      <c r="Q16" s="478"/>
      <c r="R16" s="478" t="s">
        <v>403</v>
      </c>
      <c r="S16" s="7">
        <v>3.7499999999999999E-2</v>
      </c>
      <c r="T16" s="22"/>
      <c r="U16" s="7">
        <v>3.7499999999999999E-2</v>
      </c>
      <c r="V16" s="19"/>
      <c r="W16" s="16"/>
      <c r="X16" s="503"/>
      <c r="Y16" s="478"/>
      <c r="Z16" s="478"/>
      <c r="AA16" s="485"/>
      <c r="AB16" s="478"/>
      <c r="AC16" s="478" t="s">
        <v>443</v>
      </c>
      <c r="AD16" s="7">
        <v>0.02</v>
      </c>
      <c r="AE16" s="7">
        <v>0.02</v>
      </c>
      <c r="AF16" s="19"/>
      <c r="AG16" s="16"/>
      <c r="AH16" s="478"/>
      <c r="AI16" s="478"/>
    </row>
    <row r="17" spans="2:35" x14ac:dyDescent="0.2">
      <c r="B17" s="484"/>
      <c r="C17" s="485"/>
      <c r="D17" s="485"/>
      <c r="E17" s="478"/>
      <c r="F17" s="487" t="s">
        <v>160</v>
      </c>
      <c r="G17" s="314">
        <v>0.2</v>
      </c>
      <c r="H17" s="314">
        <v>1</v>
      </c>
      <c r="I17" s="314">
        <v>1</v>
      </c>
      <c r="J17" s="314">
        <v>1</v>
      </c>
      <c r="K17" s="14"/>
      <c r="L17" s="10"/>
      <c r="M17" s="503"/>
      <c r="N17" s="478"/>
      <c r="O17" s="478"/>
      <c r="P17" s="485" t="s">
        <v>82</v>
      </c>
      <c r="Q17" s="478"/>
      <c r="R17" s="478"/>
      <c r="S17" s="12"/>
      <c r="T17" s="12"/>
      <c r="U17" s="12"/>
      <c r="V17" s="19"/>
      <c r="W17" s="16"/>
      <c r="X17" s="503"/>
      <c r="Y17" s="478"/>
      <c r="Z17" s="478"/>
      <c r="AA17" s="485"/>
      <c r="AB17" s="485"/>
      <c r="AC17" s="478" t="s">
        <v>444</v>
      </c>
      <c r="AD17" s="7">
        <v>0.05</v>
      </c>
      <c r="AE17" s="7">
        <v>0.05</v>
      </c>
      <c r="AF17" s="19"/>
      <c r="AG17" s="16"/>
      <c r="AH17" s="478"/>
      <c r="AI17" s="478"/>
    </row>
    <row r="18" spans="2:35" x14ac:dyDescent="0.2">
      <c r="B18" s="484"/>
      <c r="C18" s="485"/>
      <c r="D18" s="485"/>
      <c r="E18" s="478"/>
      <c r="F18" s="487" t="s">
        <v>198</v>
      </c>
      <c r="G18" s="314">
        <v>1</v>
      </c>
      <c r="H18" s="314">
        <v>1</v>
      </c>
      <c r="I18" s="314">
        <v>1</v>
      </c>
      <c r="J18" s="314">
        <v>1</v>
      </c>
      <c r="K18" s="14"/>
      <c r="L18" s="10"/>
      <c r="M18" s="503"/>
      <c r="N18" s="478"/>
      <c r="O18" s="478"/>
      <c r="P18" s="485"/>
      <c r="Q18" s="485" t="s">
        <v>83</v>
      </c>
      <c r="R18" s="478"/>
      <c r="S18" s="13"/>
      <c r="T18" s="13"/>
      <c r="U18" s="13"/>
      <c r="V18" s="19"/>
      <c r="W18" s="16"/>
      <c r="X18" s="503"/>
      <c r="Y18" s="478"/>
      <c r="Z18" s="478"/>
      <c r="AA18" s="485" t="s">
        <v>445</v>
      </c>
      <c r="AB18" s="485"/>
      <c r="AC18" s="478"/>
      <c r="AD18"/>
      <c r="AE18"/>
      <c r="AF18" s="19"/>
      <c r="AG18" s="16"/>
      <c r="AH18" s="478"/>
      <c r="AI18" s="478"/>
    </row>
    <row r="19" spans="2:35" x14ac:dyDescent="0.2">
      <c r="B19" s="484"/>
      <c r="C19" s="485"/>
      <c r="D19" s="485"/>
      <c r="E19" s="478" t="s">
        <v>347</v>
      </c>
      <c r="F19" s="478"/>
      <c r="G19" s="315" t="s">
        <v>272</v>
      </c>
      <c r="H19" s="315"/>
      <c r="I19" s="315"/>
      <c r="J19" s="315"/>
      <c r="K19" s="14"/>
      <c r="L19" s="10"/>
      <c r="M19" s="503"/>
      <c r="N19" s="478"/>
      <c r="O19" s="478"/>
      <c r="P19" s="478"/>
      <c r="Q19" s="485"/>
      <c r="R19" s="478" t="s">
        <v>84</v>
      </c>
      <c r="S19" s="7">
        <v>5.0000000000000001E-3</v>
      </c>
      <c r="T19" s="22"/>
      <c r="U19" s="7">
        <v>7.4999999999999997E-3</v>
      </c>
      <c r="V19" s="19"/>
      <c r="W19" s="16"/>
      <c r="X19" s="503"/>
      <c r="Y19" s="478"/>
      <c r="Z19" s="478"/>
      <c r="AA19" s="478"/>
      <c r="AB19" s="485"/>
      <c r="AC19" s="626" t="s">
        <v>582</v>
      </c>
      <c r="AD19" s="7">
        <v>0.15</v>
      </c>
      <c r="AE19" s="7">
        <v>0.15</v>
      </c>
      <c r="AF19" s="19"/>
      <c r="AG19" s="16"/>
      <c r="AH19" s="478"/>
      <c r="AI19" s="478"/>
    </row>
    <row r="20" spans="2:35" x14ac:dyDescent="0.2">
      <c r="B20" s="484"/>
      <c r="C20" s="485"/>
      <c r="D20" s="485"/>
      <c r="E20" s="478"/>
      <c r="F20" s="487" t="s">
        <v>327</v>
      </c>
      <c r="G20" s="314">
        <v>1</v>
      </c>
      <c r="H20" s="314">
        <v>1</v>
      </c>
      <c r="I20" s="314">
        <v>1</v>
      </c>
      <c r="J20" s="314">
        <v>1</v>
      </c>
      <c r="K20" s="14"/>
      <c r="L20" s="10"/>
      <c r="M20" s="503"/>
      <c r="N20" s="478"/>
      <c r="O20" s="478"/>
      <c r="P20" s="478"/>
      <c r="Q20" s="485"/>
      <c r="R20" s="478" t="s">
        <v>85</v>
      </c>
      <c r="S20" s="7">
        <v>1.2500000000000001E-2</v>
      </c>
      <c r="T20" s="22"/>
      <c r="U20" s="7">
        <v>2.5000000000000001E-2</v>
      </c>
      <c r="V20" s="19"/>
      <c r="W20" s="16"/>
      <c r="X20" s="503"/>
      <c r="Y20" s="478"/>
      <c r="Z20" s="478"/>
      <c r="AA20" s="478"/>
      <c r="AB20" s="485"/>
      <c r="AC20" s="627" t="s">
        <v>543</v>
      </c>
      <c r="AD20" s="7">
        <v>0.15</v>
      </c>
      <c r="AE20" s="7">
        <v>0.15</v>
      </c>
      <c r="AF20" s="19"/>
      <c r="AG20" s="16"/>
      <c r="AH20" s="478"/>
      <c r="AI20" s="478"/>
    </row>
    <row r="21" spans="2:35" x14ac:dyDescent="0.2">
      <c r="B21" s="484"/>
      <c r="C21" s="485"/>
      <c r="D21" s="485"/>
      <c r="E21" s="478"/>
      <c r="F21" s="487" t="s">
        <v>328</v>
      </c>
      <c r="G21" s="314">
        <v>1</v>
      </c>
      <c r="H21" s="314">
        <v>1</v>
      </c>
      <c r="I21" s="314">
        <v>1</v>
      </c>
      <c r="J21" s="314">
        <v>1</v>
      </c>
      <c r="K21" s="14"/>
      <c r="L21" s="10"/>
      <c r="M21" s="503"/>
      <c r="N21" s="478"/>
      <c r="O21" s="478"/>
      <c r="P21" s="478"/>
      <c r="Q21" s="485"/>
      <c r="R21" s="478" t="s">
        <v>86</v>
      </c>
      <c r="S21" s="7">
        <v>0.01</v>
      </c>
      <c r="T21" s="22"/>
      <c r="U21" s="7">
        <v>7.4999999999999997E-3</v>
      </c>
      <c r="V21" s="19"/>
      <c r="W21" s="16"/>
      <c r="X21" s="503"/>
      <c r="Y21" s="478"/>
      <c r="Z21" s="478"/>
      <c r="AA21" s="478"/>
      <c r="AB21" s="485"/>
      <c r="AC21" s="626" t="s">
        <v>583</v>
      </c>
      <c r="AD21" s="7">
        <v>0.05</v>
      </c>
      <c r="AE21" s="7">
        <v>0.05</v>
      </c>
      <c r="AF21" s="19"/>
      <c r="AG21" s="16"/>
      <c r="AH21" s="478"/>
      <c r="AI21" s="478"/>
    </row>
    <row r="22" spans="2:35" x14ac:dyDescent="0.2">
      <c r="B22" s="484"/>
      <c r="C22" s="485"/>
      <c r="D22" s="485"/>
      <c r="E22" s="478"/>
      <c r="F22" s="487" t="s">
        <v>329</v>
      </c>
      <c r="G22" s="314">
        <v>1</v>
      </c>
      <c r="H22" s="314">
        <v>1</v>
      </c>
      <c r="I22" s="314">
        <v>1</v>
      </c>
      <c r="J22" s="314">
        <v>1</v>
      </c>
      <c r="K22" s="14"/>
      <c r="L22" s="10"/>
      <c r="M22" s="503"/>
      <c r="N22" s="478"/>
      <c r="O22" s="478"/>
      <c r="P22" s="478"/>
      <c r="Q22" s="485"/>
      <c r="R22" s="478" t="s">
        <v>87</v>
      </c>
      <c r="S22" s="7">
        <v>1.2500000000000001E-2</v>
      </c>
      <c r="T22" s="22"/>
      <c r="U22" s="7">
        <v>2.5000000000000001E-2</v>
      </c>
      <c r="V22" s="19"/>
      <c r="W22" s="16"/>
      <c r="X22" s="503"/>
      <c r="Y22" s="478"/>
      <c r="Z22" s="478"/>
      <c r="AA22" s="478"/>
      <c r="AB22" s="485"/>
      <c r="AC22" s="628" t="s">
        <v>544</v>
      </c>
      <c r="AD22" s="7">
        <v>0.05</v>
      </c>
      <c r="AE22" s="7">
        <v>0.05</v>
      </c>
      <c r="AF22" s="19"/>
      <c r="AG22" s="16"/>
      <c r="AH22" s="478"/>
      <c r="AI22" s="478"/>
    </row>
    <row r="23" spans="2:35" x14ac:dyDescent="0.2">
      <c r="B23" s="484"/>
      <c r="C23" s="485"/>
      <c r="D23" s="485"/>
      <c r="E23" s="478"/>
      <c r="F23" s="487" t="s">
        <v>330</v>
      </c>
      <c r="G23" s="314">
        <v>1</v>
      </c>
      <c r="H23" s="314">
        <v>1</v>
      </c>
      <c r="I23" s="314">
        <v>1</v>
      </c>
      <c r="J23" s="314">
        <v>1</v>
      </c>
      <c r="K23" s="14"/>
      <c r="L23" s="10"/>
      <c r="M23" s="503"/>
      <c r="N23" s="478"/>
      <c r="O23" s="478"/>
      <c r="P23" s="478"/>
      <c r="Q23" s="485"/>
      <c r="R23" s="478" t="s">
        <v>88</v>
      </c>
      <c r="S23" s="7">
        <v>1.2500000000000001E-2</v>
      </c>
      <c r="T23" s="22"/>
      <c r="U23" s="507">
        <v>3.7499999999999999E-2</v>
      </c>
      <c r="V23" s="19"/>
      <c r="W23" s="16"/>
      <c r="X23" s="503"/>
      <c r="Y23" s="478"/>
      <c r="Z23" s="478"/>
      <c r="AA23" s="478"/>
      <c r="AB23" s="485"/>
      <c r="AC23" s="478" t="s">
        <v>545</v>
      </c>
      <c r="AD23" s="7">
        <v>0.1</v>
      </c>
      <c r="AE23" s="7">
        <v>0.1</v>
      </c>
      <c r="AF23" s="19"/>
      <c r="AG23" s="16"/>
      <c r="AH23" s="478"/>
      <c r="AI23" s="478"/>
    </row>
    <row r="24" spans="2:35" x14ac:dyDescent="0.2">
      <c r="B24" s="484"/>
      <c r="C24" s="485"/>
      <c r="D24" s="485" t="s">
        <v>53</v>
      </c>
      <c r="E24" s="478"/>
      <c r="F24" s="478"/>
      <c r="G24" s="316" t="s">
        <v>272</v>
      </c>
      <c r="H24" s="316"/>
      <c r="I24" s="316"/>
      <c r="J24" s="316"/>
      <c r="K24" s="14"/>
      <c r="L24" s="10"/>
      <c r="M24" s="503"/>
      <c r="N24" s="478"/>
      <c r="O24" s="478"/>
      <c r="P24" s="478"/>
      <c r="Q24" s="485"/>
      <c r="R24" s="478" t="s">
        <v>406</v>
      </c>
      <c r="S24" s="7">
        <v>0.05</v>
      </c>
      <c r="T24" s="22"/>
      <c r="U24" s="7">
        <v>7.4999999999999997E-2</v>
      </c>
      <c r="V24" s="19"/>
      <c r="W24" s="16"/>
      <c r="X24" s="503"/>
      <c r="Y24" s="478"/>
      <c r="Z24" s="478"/>
      <c r="AA24" s="478"/>
      <c r="AB24" s="485"/>
      <c r="AC24" s="478" t="s">
        <v>546</v>
      </c>
      <c r="AD24" s="7">
        <v>0.4</v>
      </c>
      <c r="AE24" s="7">
        <v>0.4</v>
      </c>
      <c r="AF24" s="19"/>
      <c r="AG24" s="16"/>
      <c r="AH24" s="478"/>
      <c r="AI24" s="478"/>
    </row>
    <row r="25" spans="2:35" x14ac:dyDescent="0.2">
      <c r="B25" s="484"/>
      <c r="C25" s="485"/>
      <c r="D25" s="485"/>
      <c r="E25" s="478" t="s">
        <v>54</v>
      </c>
      <c r="F25" s="478"/>
      <c r="G25" s="312" t="s">
        <v>272</v>
      </c>
      <c r="H25" s="312"/>
      <c r="I25" s="312"/>
      <c r="J25" s="312"/>
      <c r="K25" s="14"/>
      <c r="L25" s="10"/>
      <c r="M25" s="503"/>
      <c r="N25" s="478"/>
      <c r="O25" s="478"/>
      <c r="P25" s="478"/>
      <c r="Q25" s="485" t="s">
        <v>89</v>
      </c>
      <c r="R25" s="478"/>
      <c r="S25" s="11"/>
      <c r="T25" s="11"/>
      <c r="U25" s="11"/>
      <c r="V25" s="19"/>
      <c r="W25" s="16"/>
      <c r="X25" s="503"/>
      <c r="Y25" s="478"/>
      <c r="Z25" s="478"/>
      <c r="AA25" s="478"/>
      <c r="AB25" s="485"/>
      <c r="AC25" s="478" t="s">
        <v>547</v>
      </c>
      <c r="AD25" s="7">
        <v>0.4</v>
      </c>
      <c r="AE25" s="7">
        <v>0.4</v>
      </c>
      <c r="AF25" s="19"/>
      <c r="AG25" s="16"/>
      <c r="AH25" s="478"/>
      <c r="AI25" s="478"/>
    </row>
    <row r="26" spans="2:35" x14ac:dyDescent="0.2">
      <c r="B26" s="484"/>
      <c r="C26" s="485"/>
      <c r="D26" s="485"/>
      <c r="E26" s="478"/>
      <c r="F26" s="487" t="s">
        <v>55</v>
      </c>
      <c r="G26" s="314">
        <v>0.04</v>
      </c>
      <c r="H26" s="314">
        <v>0.04</v>
      </c>
      <c r="I26" s="314">
        <v>1</v>
      </c>
      <c r="J26" s="314">
        <v>0.15</v>
      </c>
      <c r="K26" s="14"/>
      <c r="L26" s="10"/>
      <c r="M26" s="503"/>
      <c r="N26" s="478"/>
      <c r="O26" s="478"/>
      <c r="P26" s="478"/>
      <c r="Q26" s="485"/>
      <c r="R26" s="478" t="s">
        <v>90</v>
      </c>
      <c r="S26" s="7">
        <v>5.0000000000000001E-3</v>
      </c>
      <c r="T26" s="7">
        <v>0.02</v>
      </c>
      <c r="U26" s="7">
        <v>7.4999999999999997E-3</v>
      </c>
      <c r="V26" s="19"/>
      <c r="W26" s="16"/>
      <c r="X26" s="503"/>
      <c r="Y26" s="478"/>
      <c r="Z26" s="478"/>
      <c r="AA26" s="478"/>
      <c r="AB26" s="485"/>
      <c r="AC26" s="478" t="s">
        <v>548</v>
      </c>
      <c r="AD26" s="7">
        <v>1</v>
      </c>
      <c r="AE26" s="7">
        <v>1</v>
      </c>
      <c r="AF26" s="19"/>
      <c r="AG26" s="16"/>
      <c r="AH26" s="478"/>
      <c r="AI26" s="478"/>
    </row>
    <row r="27" spans="2:35" x14ac:dyDescent="0.2">
      <c r="B27" s="484"/>
      <c r="C27" s="485"/>
      <c r="D27" s="485"/>
      <c r="E27" s="478"/>
      <c r="F27" s="487" t="s">
        <v>161</v>
      </c>
      <c r="G27" s="314">
        <v>1</v>
      </c>
      <c r="H27" s="314">
        <v>1</v>
      </c>
      <c r="I27" s="314">
        <v>1</v>
      </c>
      <c r="J27" s="314">
        <v>1</v>
      </c>
      <c r="K27" s="14"/>
      <c r="L27" s="10"/>
      <c r="M27" s="503"/>
      <c r="N27" s="478"/>
      <c r="O27" s="478"/>
      <c r="P27" s="478"/>
      <c r="Q27" s="485"/>
      <c r="R27" s="478" t="s">
        <v>91</v>
      </c>
      <c r="S27" s="7">
        <v>5.0000000000000001E-3</v>
      </c>
      <c r="T27" s="7">
        <v>0.02</v>
      </c>
      <c r="U27" s="7">
        <v>7.4999999999999997E-3</v>
      </c>
      <c r="V27" s="19"/>
      <c r="W27" s="16"/>
      <c r="X27" s="503"/>
      <c r="Y27" s="478"/>
      <c r="Z27" s="478"/>
      <c r="AA27" s="485" t="s">
        <v>473</v>
      </c>
      <c r="AB27" s="485"/>
      <c r="AC27" s="478"/>
      <c r="AD27" s="16"/>
      <c r="AE27" s="16"/>
      <c r="AF27" s="19"/>
      <c r="AG27" s="16"/>
      <c r="AH27" s="478"/>
      <c r="AI27" s="478"/>
    </row>
    <row r="28" spans="2:35" x14ac:dyDescent="0.2">
      <c r="B28" s="484"/>
      <c r="C28" s="485"/>
      <c r="D28" s="485"/>
      <c r="E28" s="478"/>
      <c r="F28" s="487" t="s">
        <v>331</v>
      </c>
      <c r="G28" s="314">
        <v>1</v>
      </c>
      <c r="H28" s="314">
        <v>1</v>
      </c>
      <c r="I28" s="314">
        <v>1</v>
      </c>
      <c r="J28" s="314">
        <v>1</v>
      </c>
      <c r="K28" s="14"/>
      <c r="L28" s="10"/>
      <c r="M28" s="503"/>
      <c r="N28" s="478"/>
      <c r="O28" s="478"/>
      <c r="P28" s="478"/>
      <c r="Q28" s="485"/>
      <c r="R28" s="478" t="s">
        <v>92</v>
      </c>
      <c r="S28" s="7">
        <v>5.0000000000000001E-3</v>
      </c>
      <c r="T28" s="7">
        <v>0.02</v>
      </c>
      <c r="U28" s="7">
        <v>7.4999999999999997E-3</v>
      </c>
      <c r="V28" s="19"/>
      <c r="W28" s="16"/>
      <c r="X28" s="503"/>
      <c r="Y28" s="478"/>
      <c r="Z28" s="478"/>
      <c r="AA28" s="478"/>
      <c r="AB28" s="485"/>
      <c r="AC28" s="478" t="s">
        <v>549</v>
      </c>
      <c r="AD28" s="7">
        <v>0.1</v>
      </c>
      <c r="AE28" s="7">
        <v>0.1</v>
      </c>
      <c r="AF28" s="19"/>
      <c r="AG28" s="16"/>
      <c r="AH28" s="478"/>
      <c r="AI28" s="478"/>
    </row>
    <row r="29" spans="2:35" x14ac:dyDescent="0.2">
      <c r="B29" s="484"/>
      <c r="C29" s="485"/>
      <c r="D29" s="485"/>
      <c r="E29" s="478" t="s">
        <v>305</v>
      </c>
      <c r="F29" s="478"/>
      <c r="G29" s="311" t="s">
        <v>272</v>
      </c>
      <c r="H29" s="311"/>
      <c r="I29" s="315"/>
      <c r="J29" s="315"/>
      <c r="K29" s="14"/>
      <c r="L29" s="10"/>
      <c r="M29" s="503"/>
      <c r="N29" s="478"/>
      <c r="O29" s="478"/>
      <c r="P29" s="478"/>
      <c r="Q29" s="485"/>
      <c r="R29" s="478" t="s">
        <v>93</v>
      </c>
      <c r="S29" s="7">
        <v>5.0000000000000001E-3</v>
      </c>
      <c r="T29" s="7">
        <v>0.02</v>
      </c>
      <c r="U29" s="7">
        <v>7.4999999999999997E-3</v>
      </c>
      <c r="V29" s="19"/>
      <c r="W29" s="16"/>
      <c r="X29" s="503"/>
      <c r="Y29" s="478"/>
      <c r="Z29" s="478"/>
      <c r="AA29" s="478"/>
      <c r="AB29" s="485"/>
      <c r="AC29" s="478" t="s">
        <v>550</v>
      </c>
      <c r="AD29" s="7">
        <v>0.05</v>
      </c>
      <c r="AE29" s="7">
        <v>0.05</v>
      </c>
      <c r="AF29" s="19"/>
      <c r="AG29" s="16"/>
      <c r="AH29" s="478"/>
      <c r="AI29" s="478"/>
    </row>
    <row r="30" spans="2:35" x14ac:dyDescent="0.2">
      <c r="B30" s="484"/>
      <c r="C30" s="485"/>
      <c r="D30" s="485"/>
      <c r="E30" s="478"/>
      <c r="F30" s="487" t="s">
        <v>162</v>
      </c>
      <c r="G30" s="314">
        <v>1</v>
      </c>
      <c r="H30" s="314">
        <v>0.2</v>
      </c>
      <c r="I30" s="314">
        <v>0.2</v>
      </c>
      <c r="J30" s="314">
        <v>0.25</v>
      </c>
      <c r="K30" s="14"/>
      <c r="L30" s="10"/>
      <c r="M30" s="503"/>
      <c r="N30" s="478"/>
      <c r="O30" s="478"/>
      <c r="P30" s="478"/>
      <c r="Q30" s="485"/>
      <c r="R30" s="478" t="s">
        <v>94</v>
      </c>
      <c r="S30" s="7">
        <v>5.0000000000000001E-3</v>
      </c>
      <c r="T30" s="7">
        <v>0.02</v>
      </c>
      <c r="U30" s="7">
        <v>7.4999999999999997E-3</v>
      </c>
      <c r="V30" s="19"/>
      <c r="W30" s="16"/>
      <c r="X30" s="503"/>
      <c r="Y30" s="478"/>
      <c r="Z30" s="478"/>
      <c r="AA30" s="485" t="s">
        <v>446</v>
      </c>
      <c r="AB30" s="485"/>
      <c r="AC30" s="478"/>
      <c r="AD30"/>
      <c r="AE30"/>
      <c r="AF30" s="19"/>
      <c r="AG30" s="16"/>
      <c r="AH30" s="478"/>
      <c r="AI30" s="478"/>
    </row>
    <row r="31" spans="2:35" x14ac:dyDescent="0.2">
      <c r="B31" s="484"/>
      <c r="C31" s="485"/>
      <c r="D31" s="485"/>
      <c r="E31" s="478"/>
      <c r="F31" s="487" t="s">
        <v>163</v>
      </c>
      <c r="G31" s="314">
        <v>1</v>
      </c>
      <c r="H31" s="314">
        <v>1</v>
      </c>
      <c r="I31" s="314">
        <v>1</v>
      </c>
      <c r="J31" s="314">
        <v>1</v>
      </c>
      <c r="K31" s="14"/>
      <c r="L31" s="10"/>
      <c r="M31" s="503"/>
      <c r="N31" s="478"/>
      <c r="O31" s="478"/>
      <c r="P31" s="478"/>
      <c r="Q31" s="485"/>
      <c r="R31" s="478" t="s">
        <v>95</v>
      </c>
      <c r="S31" s="7">
        <v>5.0000000000000001E-3</v>
      </c>
      <c r="T31" s="7">
        <v>0.02</v>
      </c>
      <c r="U31" s="7">
        <v>7.4999999999999997E-3</v>
      </c>
      <c r="V31" s="19"/>
      <c r="W31" s="16"/>
      <c r="X31" s="503"/>
      <c r="Y31" s="478"/>
      <c r="Z31" s="478"/>
      <c r="AA31" s="478"/>
      <c r="AB31" s="485"/>
      <c r="AC31" s="478" t="s">
        <v>551</v>
      </c>
      <c r="AD31" s="7">
        <v>0.05</v>
      </c>
      <c r="AE31" s="7">
        <v>0.05</v>
      </c>
      <c r="AF31" s="19"/>
      <c r="AG31" s="16"/>
      <c r="AH31" s="478"/>
      <c r="AI31" s="478"/>
    </row>
    <row r="32" spans="2:35" x14ac:dyDescent="0.2">
      <c r="B32" s="484"/>
      <c r="C32" s="485"/>
      <c r="D32" s="485"/>
      <c r="E32" s="478"/>
      <c r="F32" s="487" t="s">
        <v>332</v>
      </c>
      <c r="G32" s="314">
        <v>1</v>
      </c>
      <c r="H32" s="314">
        <v>1</v>
      </c>
      <c r="I32" s="314">
        <v>1</v>
      </c>
      <c r="J32" s="314">
        <v>1</v>
      </c>
      <c r="K32" s="14"/>
      <c r="L32" s="10"/>
      <c r="M32" s="503"/>
      <c r="N32" s="478"/>
      <c r="O32" s="478"/>
      <c r="P32" s="478"/>
      <c r="Q32" s="485" t="s">
        <v>96</v>
      </c>
      <c r="R32" s="478"/>
      <c r="S32" s="11"/>
      <c r="T32" s="11"/>
      <c r="U32" s="11"/>
      <c r="V32" s="19"/>
      <c r="W32" s="16"/>
      <c r="X32" s="503"/>
      <c r="Y32" s="478"/>
      <c r="Z32" s="478"/>
      <c r="AA32" s="478"/>
      <c r="AB32" s="485"/>
      <c r="AC32" s="478" t="s">
        <v>552</v>
      </c>
      <c r="AD32" s="7">
        <v>0.05</v>
      </c>
      <c r="AE32" s="7">
        <v>0.05</v>
      </c>
      <c r="AF32" s="19"/>
      <c r="AG32" s="16"/>
      <c r="AH32" s="478"/>
      <c r="AI32" s="478"/>
    </row>
    <row r="33" spans="2:35" x14ac:dyDescent="0.2">
      <c r="B33" s="484"/>
      <c r="C33" s="485"/>
      <c r="D33" s="485"/>
      <c r="E33" s="478" t="s">
        <v>306</v>
      </c>
      <c r="F33" s="478"/>
      <c r="G33" s="311" t="s">
        <v>272</v>
      </c>
      <c r="H33" s="315"/>
      <c r="I33" s="315"/>
      <c r="J33" s="315"/>
      <c r="K33" s="14"/>
      <c r="L33" s="10"/>
      <c r="M33" s="503"/>
      <c r="N33" s="478"/>
      <c r="O33" s="478"/>
      <c r="P33" s="478"/>
      <c r="Q33" s="485"/>
      <c r="R33" s="478" t="s">
        <v>97</v>
      </c>
      <c r="S33" s="7">
        <v>1.2500000000000001E-2</v>
      </c>
      <c r="T33" s="7">
        <v>0.05</v>
      </c>
      <c r="U33" s="7">
        <v>2.5000000000000001E-2</v>
      </c>
      <c r="V33" s="19"/>
      <c r="W33" s="16"/>
      <c r="X33" s="503"/>
      <c r="Y33" s="478"/>
      <c r="Z33" s="478"/>
      <c r="AA33" s="478"/>
      <c r="AB33" s="485"/>
      <c r="AC33" s="478" t="s">
        <v>553</v>
      </c>
      <c r="AD33" s="7">
        <v>0.05</v>
      </c>
      <c r="AE33" s="7">
        <v>0.05</v>
      </c>
      <c r="AF33" s="19"/>
      <c r="AG33" s="16"/>
      <c r="AH33" s="478"/>
      <c r="AI33" s="478"/>
    </row>
    <row r="34" spans="2:35" x14ac:dyDescent="0.2">
      <c r="B34" s="484"/>
      <c r="C34" s="485"/>
      <c r="D34" s="485"/>
      <c r="E34" s="478"/>
      <c r="F34" s="487" t="s">
        <v>164</v>
      </c>
      <c r="G34" s="314">
        <v>1</v>
      </c>
      <c r="H34" s="314">
        <v>1</v>
      </c>
      <c r="I34" s="314">
        <v>0.2</v>
      </c>
      <c r="J34" s="314">
        <v>0.2</v>
      </c>
      <c r="K34" s="14"/>
      <c r="L34" s="10"/>
      <c r="M34" s="503"/>
      <c r="N34" s="478"/>
      <c r="O34" s="478"/>
      <c r="P34" s="478"/>
      <c r="Q34" s="485"/>
      <c r="R34" s="478" t="s">
        <v>98</v>
      </c>
      <c r="S34" s="7">
        <v>1.2500000000000001E-2</v>
      </c>
      <c r="T34" s="7">
        <v>0.05</v>
      </c>
      <c r="U34" s="7">
        <v>2.5000000000000001E-2</v>
      </c>
      <c r="V34" s="19"/>
      <c r="W34" s="16"/>
      <c r="X34" s="503"/>
      <c r="Y34" s="478"/>
      <c r="Z34" s="478"/>
      <c r="AA34" s="478"/>
      <c r="AB34" s="485"/>
      <c r="AC34" s="478" t="s">
        <v>554</v>
      </c>
      <c r="AD34" s="7">
        <v>0.05</v>
      </c>
      <c r="AE34" s="7">
        <v>0.05</v>
      </c>
      <c r="AF34" s="19"/>
      <c r="AG34" s="16"/>
      <c r="AH34" s="478"/>
      <c r="AI34" s="478"/>
    </row>
    <row r="35" spans="2:35" x14ac:dyDescent="0.2">
      <c r="B35" s="484"/>
      <c r="C35" s="485"/>
      <c r="D35" s="485"/>
      <c r="E35" s="478"/>
      <c r="F35" s="487" t="s">
        <v>255</v>
      </c>
      <c r="G35" s="314">
        <v>1</v>
      </c>
      <c r="H35" s="314">
        <v>1</v>
      </c>
      <c r="I35" s="314">
        <v>1</v>
      </c>
      <c r="J35" s="314">
        <v>1</v>
      </c>
      <c r="K35" s="14"/>
      <c r="L35" s="10"/>
      <c r="M35" s="503"/>
      <c r="N35" s="478"/>
      <c r="O35" s="478"/>
      <c r="P35" s="478"/>
      <c r="Q35" s="485"/>
      <c r="R35" s="478" t="s">
        <v>99</v>
      </c>
      <c r="S35" s="7">
        <v>1.2500000000000001E-2</v>
      </c>
      <c r="T35" s="7">
        <v>0.05</v>
      </c>
      <c r="U35" s="7">
        <v>2.5000000000000001E-2</v>
      </c>
      <c r="V35" s="19"/>
      <c r="W35" s="16"/>
      <c r="X35" s="503"/>
      <c r="Y35" s="478"/>
      <c r="Z35" s="478"/>
      <c r="AA35" s="478"/>
      <c r="AB35" s="485"/>
      <c r="AC35" s="478" t="s">
        <v>555</v>
      </c>
      <c r="AD35" s="7">
        <v>0.05</v>
      </c>
      <c r="AE35" s="7">
        <v>0.05</v>
      </c>
      <c r="AF35" s="19"/>
      <c r="AG35" s="16"/>
      <c r="AH35" s="478"/>
      <c r="AI35" s="478"/>
    </row>
    <row r="36" spans="2:35" x14ac:dyDescent="0.2">
      <c r="B36" s="484"/>
      <c r="C36" s="485"/>
      <c r="D36" s="485"/>
      <c r="E36" s="478"/>
      <c r="F36" s="487" t="s">
        <v>333</v>
      </c>
      <c r="G36" s="314">
        <v>1</v>
      </c>
      <c r="H36" s="314">
        <v>1</v>
      </c>
      <c r="I36" s="314">
        <v>1</v>
      </c>
      <c r="J36" s="314">
        <v>1</v>
      </c>
      <c r="K36" s="14"/>
      <c r="L36" s="10"/>
      <c r="M36" s="503"/>
      <c r="N36" s="478"/>
      <c r="O36" s="478"/>
      <c r="P36" s="478"/>
      <c r="Q36" s="485"/>
      <c r="R36" s="478" t="s">
        <v>100</v>
      </c>
      <c r="S36" s="7">
        <v>1.2500000000000001E-2</v>
      </c>
      <c r="T36" s="7">
        <v>0.05</v>
      </c>
      <c r="U36" s="7">
        <v>2.5000000000000001E-2</v>
      </c>
      <c r="V36" s="19"/>
      <c r="W36" s="16"/>
      <c r="X36" s="503"/>
      <c r="Y36" s="478"/>
      <c r="Z36" s="478"/>
      <c r="AA36" s="485" t="s">
        <v>483</v>
      </c>
      <c r="AB36" s="485"/>
      <c r="AC36" s="478"/>
      <c r="AD36" s="16"/>
      <c r="AE36" s="16"/>
      <c r="AF36" s="19"/>
      <c r="AG36" s="16"/>
      <c r="AH36" s="478"/>
      <c r="AI36" s="478"/>
    </row>
    <row r="37" spans="2:35" x14ac:dyDescent="0.2">
      <c r="B37" s="484"/>
      <c r="C37" s="485"/>
      <c r="D37" s="485" t="s">
        <v>58</v>
      </c>
      <c r="E37" s="478"/>
      <c r="F37" s="478"/>
      <c r="G37" s="316" t="s">
        <v>272</v>
      </c>
      <c r="H37" s="316"/>
      <c r="I37" s="316"/>
      <c r="J37" s="316"/>
      <c r="K37" s="14"/>
      <c r="L37" s="10"/>
      <c r="M37" s="503"/>
      <c r="N37" s="478"/>
      <c r="O37" s="478"/>
      <c r="P37" s="478"/>
      <c r="Q37" s="485"/>
      <c r="R37" s="478" t="s">
        <v>101</v>
      </c>
      <c r="S37" s="7">
        <v>1.2500000000000001E-2</v>
      </c>
      <c r="T37" s="7">
        <v>0.05</v>
      </c>
      <c r="U37" s="7">
        <v>2.5000000000000001E-2</v>
      </c>
      <c r="V37" s="19"/>
      <c r="W37" s="16"/>
      <c r="X37" s="503"/>
      <c r="Y37" s="478"/>
      <c r="Z37" s="478"/>
      <c r="AA37" s="478"/>
      <c r="AB37" s="485"/>
      <c r="AC37" s="478" t="s">
        <v>485</v>
      </c>
      <c r="AD37" s="7">
        <v>1</v>
      </c>
      <c r="AE37" s="7">
        <v>0</v>
      </c>
      <c r="AF37" s="19"/>
      <c r="AG37" s="16"/>
      <c r="AH37" s="478"/>
      <c r="AI37" s="478"/>
    </row>
    <row r="38" spans="2:35" x14ac:dyDescent="0.2">
      <c r="B38" s="484"/>
      <c r="C38" s="485"/>
      <c r="D38" s="485"/>
      <c r="E38" s="478" t="s">
        <v>172</v>
      </c>
      <c r="F38" s="478"/>
      <c r="G38" s="312" t="s">
        <v>272</v>
      </c>
      <c r="H38" s="312"/>
      <c r="I38" s="312"/>
      <c r="J38" s="312"/>
      <c r="K38" s="14"/>
      <c r="L38" s="10"/>
      <c r="M38" s="503"/>
      <c r="N38" s="478"/>
      <c r="O38" s="478"/>
      <c r="P38" s="478"/>
      <c r="Q38" s="485"/>
      <c r="R38" s="478" t="s">
        <v>102</v>
      </c>
      <c r="S38" s="7">
        <v>1.2500000000000001E-2</v>
      </c>
      <c r="T38" s="7">
        <v>0.05</v>
      </c>
      <c r="U38" s="7">
        <v>2.5000000000000001E-2</v>
      </c>
      <c r="V38" s="19"/>
      <c r="W38" s="16"/>
      <c r="X38" s="503"/>
      <c r="Y38" s="478"/>
      <c r="Z38" s="478"/>
      <c r="AA38" s="478"/>
      <c r="AB38" s="485"/>
      <c r="AC38" s="478" t="s">
        <v>486</v>
      </c>
      <c r="AD38" s="7">
        <v>1</v>
      </c>
      <c r="AE38" s="7">
        <v>0</v>
      </c>
      <c r="AF38" s="19"/>
      <c r="AG38" s="16"/>
      <c r="AH38" s="478"/>
      <c r="AI38" s="478"/>
    </row>
    <row r="39" spans="2:35" x14ac:dyDescent="0.2">
      <c r="B39" s="484"/>
      <c r="C39" s="485"/>
      <c r="D39" s="485"/>
      <c r="E39" s="478"/>
      <c r="F39" s="487" t="s">
        <v>61</v>
      </c>
      <c r="G39" s="314">
        <v>0.05</v>
      </c>
      <c r="H39" s="314">
        <v>0.05</v>
      </c>
      <c r="I39" s="314">
        <v>0.05</v>
      </c>
      <c r="J39" s="314">
        <v>0.3</v>
      </c>
      <c r="K39" s="14"/>
      <c r="L39" s="10"/>
      <c r="M39" s="503"/>
      <c r="N39" s="478"/>
      <c r="O39" s="478"/>
      <c r="P39" s="478"/>
      <c r="Q39" s="485" t="s">
        <v>103</v>
      </c>
      <c r="R39" s="478"/>
      <c r="S39" s="11"/>
      <c r="T39" s="11"/>
      <c r="U39" s="11"/>
      <c r="V39" s="19"/>
      <c r="W39" s="16"/>
      <c r="X39" s="503"/>
      <c r="Y39" s="478"/>
      <c r="Z39" s="478"/>
      <c r="AA39" s="485" t="s">
        <v>447</v>
      </c>
      <c r="AB39" s="485"/>
      <c r="AC39" s="478"/>
      <c r="AD39"/>
      <c r="AE39"/>
      <c r="AF39" s="19"/>
      <c r="AG39" s="16"/>
      <c r="AH39" s="478"/>
      <c r="AI39" s="478"/>
    </row>
    <row r="40" spans="2:35" x14ac:dyDescent="0.2">
      <c r="B40" s="484"/>
      <c r="C40" s="485"/>
      <c r="D40" s="485"/>
      <c r="E40" s="478"/>
      <c r="F40" s="487" t="s">
        <v>173</v>
      </c>
      <c r="G40" s="314">
        <v>0.05</v>
      </c>
      <c r="H40" s="314">
        <v>0.05</v>
      </c>
      <c r="I40" s="314">
        <v>0.05</v>
      </c>
      <c r="J40" s="314">
        <v>0.3</v>
      </c>
      <c r="K40" s="14"/>
      <c r="L40" s="10"/>
      <c r="M40" s="503"/>
      <c r="N40" s="478"/>
      <c r="O40" s="478"/>
      <c r="P40" s="478"/>
      <c r="Q40" s="485"/>
      <c r="R40" s="478" t="s">
        <v>104</v>
      </c>
      <c r="S40" s="7">
        <v>0.01</v>
      </c>
      <c r="T40" s="7">
        <v>0.04</v>
      </c>
      <c r="U40" s="7">
        <v>7.4999999999999997E-3</v>
      </c>
      <c r="V40" s="19"/>
      <c r="W40" s="16"/>
      <c r="X40" s="503"/>
      <c r="Y40" s="478"/>
      <c r="Z40" s="478"/>
      <c r="AA40" s="478"/>
      <c r="AB40" s="485"/>
      <c r="AC40" s="478" t="s">
        <v>448</v>
      </c>
      <c r="AD40" s="7">
        <v>0.3</v>
      </c>
      <c r="AE40" s="7">
        <v>0.3</v>
      </c>
      <c r="AF40" s="19"/>
      <c r="AG40" s="16"/>
      <c r="AH40" s="478"/>
      <c r="AI40" s="478"/>
    </row>
    <row r="41" spans="2:35" x14ac:dyDescent="0.2">
      <c r="B41" s="484"/>
      <c r="C41" s="485"/>
      <c r="D41" s="485"/>
      <c r="E41" s="478" t="s">
        <v>166</v>
      </c>
      <c r="F41" s="478"/>
      <c r="G41" s="315" t="s">
        <v>272</v>
      </c>
      <c r="H41" s="315"/>
      <c r="I41" s="315"/>
      <c r="J41" s="315"/>
      <c r="K41" s="14"/>
      <c r="L41" s="10"/>
      <c r="M41" s="503"/>
      <c r="N41" s="478"/>
      <c r="O41" s="478"/>
      <c r="P41" s="478"/>
      <c r="Q41" s="485"/>
      <c r="R41" s="478" t="s">
        <v>105</v>
      </c>
      <c r="S41" s="7">
        <v>0.01</v>
      </c>
      <c r="T41" s="7">
        <v>0.04</v>
      </c>
      <c r="U41" s="7">
        <v>7.4999999999999997E-3</v>
      </c>
      <c r="V41" s="19"/>
      <c r="W41" s="16"/>
      <c r="X41" s="503"/>
      <c r="Y41" s="478"/>
      <c r="Z41" s="478"/>
      <c r="AA41" s="478"/>
      <c r="AB41" s="485"/>
      <c r="AC41" s="478" t="s">
        <v>449</v>
      </c>
      <c r="AD41" s="7">
        <v>0.3</v>
      </c>
      <c r="AE41" s="7">
        <v>0.3</v>
      </c>
      <c r="AF41" s="19"/>
      <c r="AG41" s="16"/>
      <c r="AH41" s="478"/>
      <c r="AI41" s="478"/>
    </row>
    <row r="42" spans="2:35" x14ac:dyDescent="0.2">
      <c r="B42" s="484"/>
      <c r="C42" s="485"/>
      <c r="D42" s="485"/>
      <c r="E42" s="478"/>
      <c r="F42" s="487" t="s">
        <v>59</v>
      </c>
      <c r="G42" s="314">
        <v>0.09</v>
      </c>
      <c r="H42" s="314">
        <v>0.09</v>
      </c>
      <c r="I42" s="314">
        <v>0.09</v>
      </c>
      <c r="J42" s="314">
        <v>0.09</v>
      </c>
      <c r="K42" s="14"/>
      <c r="L42" s="10"/>
      <c r="M42" s="503"/>
      <c r="N42" s="478"/>
      <c r="O42" s="478"/>
      <c r="P42" s="478"/>
      <c r="Q42" s="485"/>
      <c r="R42" s="478" t="s">
        <v>106</v>
      </c>
      <c r="S42" s="7">
        <v>0.01</v>
      </c>
      <c r="T42" s="7">
        <v>0.04</v>
      </c>
      <c r="U42" s="7">
        <v>7.4999999999999997E-3</v>
      </c>
      <c r="V42" s="19"/>
      <c r="W42" s="16"/>
      <c r="X42" s="503"/>
      <c r="Y42" s="478"/>
      <c r="Z42" s="478"/>
      <c r="AA42" s="478"/>
      <c r="AB42" s="485"/>
      <c r="AC42" s="478" t="s">
        <v>450</v>
      </c>
      <c r="AD42" s="7">
        <v>0.4</v>
      </c>
      <c r="AE42" s="7">
        <v>0.4</v>
      </c>
      <c r="AF42" s="19"/>
      <c r="AG42" s="16"/>
      <c r="AH42" s="478"/>
      <c r="AI42" s="478"/>
    </row>
    <row r="43" spans="2:35" x14ac:dyDescent="0.2">
      <c r="B43" s="484"/>
      <c r="C43" s="485"/>
      <c r="D43" s="485"/>
      <c r="E43" s="478"/>
      <c r="F43" s="487" t="s">
        <v>167</v>
      </c>
      <c r="G43" s="314">
        <v>0.09</v>
      </c>
      <c r="H43" s="314">
        <v>0.09</v>
      </c>
      <c r="I43" s="314">
        <v>0.09</v>
      </c>
      <c r="J43" s="314">
        <v>0.12</v>
      </c>
      <c r="K43" s="14"/>
      <c r="L43" s="10"/>
      <c r="M43" s="503"/>
      <c r="N43" s="478"/>
      <c r="O43" s="485"/>
      <c r="P43" s="485"/>
      <c r="Q43" s="485"/>
      <c r="R43" s="478" t="s">
        <v>107</v>
      </c>
      <c r="S43" s="7">
        <v>0.01</v>
      </c>
      <c r="T43" s="7">
        <v>0.04</v>
      </c>
      <c r="U43" s="7">
        <v>7.4999999999999997E-3</v>
      </c>
      <c r="V43" s="19"/>
      <c r="W43" s="16"/>
      <c r="X43" s="503"/>
      <c r="Y43" s="478"/>
      <c r="Z43" s="478"/>
      <c r="AA43" s="478"/>
      <c r="AB43" s="485"/>
      <c r="AC43" s="478" t="s">
        <v>451</v>
      </c>
      <c r="AD43" s="7">
        <v>1</v>
      </c>
      <c r="AE43" s="7">
        <v>1</v>
      </c>
      <c r="AF43" s="19"/>
      <c r="AG43" s="16"/>
      <c r="AH43" s="478"/>
      <c r="AI43" s="478"/>
    </row>
    <row r="44" spans="2:35" x14ac:dyDescent="0.2">
      <c r="B44" s="484"/>
      <c r="C44" s="485"/>
      <c r="D44" s="485"/>
      <c r="E44" s="478"/>
      <c r="F44" s="487" t="s">
        <v>168</v>
      </c>
      <c r="G44" s="314">
        <v>1</v>
      </c>
      <c r="H44" s="314">
        <v>1</v>
      </c>
      <c r="I44" s="314">
        <v>1</v>
      </c>
      <c r="J44" s="314">
        <v>1</v>
      </c>
      <c r="K44" s="14"/>
      <c r="L44" s="10"/>
      <c r="M44" s="503"/>
      <c r="N44" s="478"/>
      <c r="O44" s="478"/>
      <c r="P44" s="478"/>
      <c r="Q44" s="485"/>
      <c r="R44" s="478" t="s">
        <v>108</v>
      </c>
      <c r="S44" s="7">
        <v>0.01</v>
      </c>
      <c r="T44" s="7">
        <v>0.04</v>
      </c>
      <c r="U44" s="7">
        <v>7.4999999999999997E-3</v>
      </c>
      <c r="V44" s="19"/>
      <c r="W44" s="16"/>
      <c r="X44" s="503"/>
      <c r="Y44" s="478"/>
      <c r="Z44" s="485"/>
      <c r="AA44" s="485"/>
      <c r="AB44" s="485"/>
      <c r="AC44" s="478" t="s">
        <v>484</v>
      </c>
      <c r="AD44" s="7">
        <v>1</v>
      </c>
      <c r="AE44" s="7">
        <v>0</v>
      </c>
      <c r="AF44" s="19"/>
      <c r="AG44" s="16"/>
      <c r="AH44" s="478"/>
      <c r="AI44" s="478"/>
    </row>
    <row r="45" spans="2:35" x14ac:dyDescent="0.2">
      <c r="B45" s="484"/>
      <c r="C45" s="485"/>
      <c r="D45" s="485"/>
      <c r="E45" s="478" t="s">
        <v>174</v>
      </c>
      <c r="F45" s="478"/>
      <c r="G45" s="315" t="s">
        <v>272</v>
      </c>
      <c r="H45" s="315"/>
      <c r="I45" s="315"/>
      <c r="J45" s="315"/>
      <c r="K45" s="14"/>
      <c r="L45" s="10"/>
      <c r="M45" s="503"/>
      <c r="N45" s="478"/>
      <c r="O45" s="478"/>
      <c r="P45" s="478"/>
      <c r="Q45" s="485"/>
      <c r="R45" s="478" t="s">
        <v>109</v>
      </c>
      <c r="S45" s="7">
        <v>0.01</v>
      </c>
      <c r="T45" s="7">
        <v>0.04</v>
      </c>
      <c r="U45" s="7">
        <v>7.4999999999999997E-3</v>
      </c>
      <c r="V45" s="19"/>
      <c r="W45" s="16"/>
      <c r="X45" s="503"/>
      <c r="Y45" s="478"/>
      <c r="Z45" s="478"/>
      <c r="AA45" s="478"/>
      <c r="AB45" s="485"/>
      <c r="AC45" s="478" t="s">
        <v>452</v>
      </c>
      <c r="AD45" s="7">
        <v>1</v>
      </c>
      <c r="AE45" s="7">
        <v>1</v>
      </c>
      <c r="AF45" s="19"/>
      <c r="AG45" s="16"/>
      <c r="AH45" s="478"/>
      <c r="AI45" s="478"/>
    </row>
    <row r="46" spans="2:35" x14ac:dyDescent="0.2">
      <c r="B46" s="484"/>
      <c r="C46" s="485"/>
      <c r="D46" s="485"/>
      <c r="E46" s="478"/>
      <c r="F46" s="487" t="s">
        <v>62</v>
      </c>
      <c r="G46" s="314">
        <v>0.1</v>
      </c>
      <c r="H46" s="314">
        <v>0.1</v>
      </c>
      <c r="I46" s="314">
        <v>0.1</v>
      </c>
      <c r="J46" s="314">
        <v>1</v>
      </c>
      <c r="K46" s="14"/>
      <c r="L46" s="10"/>
      <c r="M46" s="503"/>
      <c r="N46" s="478"/>
      <c r="O46" s="478"/>
      <c r="P46" s="478"/>
      <c r="Q46" s="485" t="s">
        <v>110</v>
      </c>
      <c r="R46" s="478"/>
      <c r="S46" s="11"/>
      <c r="T46" s="11"/>
      <c r="U46" s="11"/>
      <c r="V46" s="19"/>
      <c r="W46" s="16"/>
      <c r="X46" s="503"/>
      <c r="Y46" s="478"/>
      <c r="Z46" s="478"/>
      <c r="AA46" s="478"/>
      <c r="AB46" s="485"/>
      <c r="AC46" s="478" t="s">
        <v>453</v>
      </c>
      <c r="AD46" s="7">
        <v>0.05</v>
      </c>
      <c r="AE46" s="7">
        <v>0.05</v>
      </c>
      <c r="AF46" s="19"/>
      <c r="AG46" s="16"/>
      <c r="AH46" s="478"/>
      <c r="AI46" s="478"/>
    </row>
    <row r="47" spans="2:35" x14ac:dyDescent="0.2">
      <c r="B47" s="484"/>
      <c r="C47" s="485"/>
      <c r="D47" s="485"/>
      <c r="E47" s="478"/>
      <c r="F47" s="487" t="s">
        <v>175</v>
      </c>
      <c r="G47" s="314">
        <v>0.1</v>
      </c>
      <c r="H47" s="314">
        <v>0.1</v>
      </c>
      <c r="I47" s="314">
        <v>0.1</v>
      </c>
      <c r="J47" s="314">
        <v>1</v>
      </c>
      <c r="K47" s="14"/>
      <c r="L47" s="10"/>
      <c r="M47" s="503"/>
      <c r="N47" s="478"/>
      <c r="O47" s="478"/>
      <c r="P47" s="478"/>
      <c r="Q47" s="485"/>
      <c r="R47" s="478" t="s">
        <v>111</v>
      </c>
      <c r="S47" s="7">
        <v>1.2500000000000001E-2</v>
      </c>
      <c r="T47" s="7">
        <v>0.05</v>
      </c>
      <c r="U47" s="7">
        <v>2.5000000000000001E-2</v>
      </c>
      <c r="V47" s="19"/>
      <c r="W47" s="16"/>
      <c r="X47" s="503"/>
      <c r="Y47" s="478"/>
      <c r="Z47" s="478"/>
      <c r="AA47" s="485" t="s">
        <v>454</v>
      </c>
      <c r="AB47" s="485"/>
      <c r="AC47" s="478"/>
      <c r="AD47"/>
      <c r="AE47"/>
      <c r="AF47" s="19"/>
      <c r="AG47" s="16"/>
      <c r="AH47" s="478"/>
      <c r="AI47" s="478"/>
    </row>
    <row r="48" spans="2:35" x14ac:dyDescent="0.2">
      <c r="B48" s="484"/>
      <c r="C48" s="485"/>
      <c r="D48" s="485"/>
      <c r="E48" s="478" t="s">
        <v>169</v>
      </c>
      <c r="F48" s="478"/>
      <c r="G48" s="315" t="s">
        <v>272</v>
      </c>
      <c r="H48" s="315"/>
      <c r="I48" s="315"/>
      <c r="J48" s="315"/>
      <c r="K48" s="14"/>
      <c r="L48" s="10"/>
      <c r="M48" s="503"/>
      <c r="N48" s="478"/>
      <c r="O48" s="478"/>
      <c r="P48" s="478"/>
      <c r="Q48" s="485"/>
      <c r="R48" s="478" t="s">
        <v>112</v>
      </c>
      <c r="S48" s="7">
        <v>1.2500000000000001E-2</v>
      </c>
      <c r="T48" s="7">
        <v>0.05</v>
      </c>
      <c r="U48" s="7">
        <v>2.5000000000000001E-2</v>
      </c>
      <c r="V48" s="19"/>
      <c r="W48" s="16"/>
      <c r="X48" s="503"/>
      <c r="Y48" s="478"/>
      <c r="Z48" s="478"/>
      <c r="AA48" s="478"/>
      <c r="AB48" s="485"/>
      <c r="AC48" s="478" t="s">
        <v>455</v>
      </c>
      <c r="AD48" s="7">
        <v>0.03</v>
      </c>
      <c r="AE48" s="7">
        <v>0.03</v>
      </c>
      <c r="AF48" s="19"/>
      <c r="AG48" s="16"/>
      <c r="AH48" s="478"/>
      <c r="AI48" s="478"/>
    </row>
    <row r="49" spans="2:35" x14ac:dyDescent="0.2">
      <c r="B49" s="484"/>
      <c r="C49" s="485"/>
      <c r="D49" s="485"/>
      <c r="E49" s="478"/>
      <c r="F49" s="487" t="s">
        <v>60</v>
      </c>
      <c r="G49" s="314">
        <v>0.11</v>
      </c>
      <c r="H49" s="314">
        <v>0.11</v>
      </c>
      <c r="I49" s="314">
        <v>0.15</v>
      </c>
      <c r="J49" s="314">
        <v>1</v>
      </c>
      <c r="K49" s="14"/>
      <c r="L49" s="10"/>
      <c r="M49" s="503"/>
      <c r="N49" s="478"/>
      <c r="O49" s="478"/>
      <c r="P49" s="478"/>
      <c r="Q49" s="485"/>
      <c r="R49" s="478" t="s">
        <v>113</v>
      </c>
      <c r="S49" s="7">
        <v>1.2500000000000001E-2</v>
      </c>
      <c r="T49" s="7">
        <v>0.05</v>
      </c>
      <c r="U49" s="7">
        <v>2.5000000000000001E-2</v>
      </c>
      <c r="V49" s="19"/>
      <c r="W49" s="16"/>
      <c r="X49" s="503"/>
      <c r="Y49" s="478"/>
      <c r="Z49" s="478"/>
      <c r="AA49" s="478"/>
      <c r="AB49" s="485"/>
      <c r="AC49" s="478" t="s">
        <v>456</v>
      </c>
      <c r="AD49" s="7">
        <v>0.05</v>
      </c>
      <c r="AE49" s="7">
        <v>0.05</v>
      </c>
      <c r="AF49" s="19"/>
      <c r="AG49" s="16"/>
      <c r="AH49" s="478"/>
      <c r="AI49" s="478"/>
    </row>
    <row r="50" spans="2:35" x14ac:dyDescent="0.2">
      <c r="B50" s="484"/>
      <c r="C50" s="485"/>
      <c r="D50" s="485"/>
      <c r="E50" s="478"/>
      <c r="F50" s="487" t="s">
        <v>170</v>
      </c>
      <c r="G50" s="314">
        <v>0.11</v>
      </c>
      <c r="H50" s="314">
        <v>0.11</v>
      </c>
      <c r="I50" s="314">
        <v>0.11</v>
      </c>
      <c r="J50" s="314">
        <v>1</v>
      </c>
      <c r="K50" s="14"/>
      <c r="L50" s="10"/>
      <c r="M50" s="503"/>
      <c r="N50" s="478"/>
      <c r="O50" s="478"/>
      <c r="P50" s="478"/>
      <c r="Q50" s="485"/>
      <c r="R50" s="478" t="s">
        <v>114</v>
      </c>
      <c r="S50" s="7">
        <v>1.2500000000000001E-2</v>
      </c>
      <c r="T50" s="7">
        <v>0.05</v>
      </c>
      <c r="U50" s="7">
        <v>2.5000000000000001E-2</v>
      </c>
      <c r="V50" s="19"/>
      <c r="W50" s="16"/>
      <c r="X50" s="503"/>
      <c r="Y50" s="478"/>
      <c r="Z50" s="478"/>
      <c r="AA50" s="485" t="s">
        <v>457</v>
      </c>
      <c r="AB50" s="485"/>
      <c r="AC50" s="478"/>
      <c r="AD50"/>
      <c r="AE50"/>
      <c r="AF50" s="19"/>
      <c r="AG50" s="16"/>
      <c r="AH50" s="478"/>
      <c r="AI50" s="478"/>
    </row>
    <row r="51" spans="2:35" x14ac:dyDescent="0.2">
      <c r="B51" s="484"/>
      <c r="C51" s="485"/>
      <c r="D51" s="485"/>
      <c r="E51" s="478"/>
      <c r="F51" s="487" t="s">
        <v>171</v>
      </c>
      <c r="G51" s="314">
        <v>1</v>
      </c>
      <c r="H51" s="314">
        <v>1</v>
      </c>
      <c r="I51" s="314">
        <v>1</v>
      </c>
      <c r="J51" s="314">
        <v>1</v>
      </c>
      <c r="K51" s="14"/>
      <c r="L51" s="10"/>
      <c r="M51" s="503"/>
      <c r="N51" s="478"/>
      <c r="O51" s="478"/>
      <c r="P51" s="478"/>
      <c r="Q51" s="485"/>
      <c r="R51" s="478" t="s">
        <v>115</v>
      </c>
      <c r="S51" s="7">
        <v>1.2500000000000001E-2</v>
      </c>
      <c r="T51" s="7">
        <v>0.05</v>
      </c>
      <c r="U51" s="7">
        <v>2.5000000000000001E-2</v>
      </c>
      <c r="V51" s="19"/>
      <c r="W51" s="16"/>
      <c r="X51" s="503"/>
      <c r="Y51" s="478"/>
      <c r="Z51" s="478"/>
      <c r="AA51" s="478"/>
      <c r="AB51" s="485"/>
      <c r="AC51" s="478" t="s">
        <v>458</v>
      </c>
      <c r="AD51" s="7">
        <v>1</v>
      </c>
      <c r="AE51" s="7">
        <v>1</v>
      </c>
      <c r="AF51" s="19"/>
      <c r="AG51" s="16"/>
      <c r="AH51" s="478"/>
      <c r="AI51" s="478"/>
    </row>
    <row r="52" spans="2:35" x14ac:dyDescent="0.2">
      <c r="B52" s="484"/>
      <c r="C52" s="485"/>
      <c r="D52" s="485"/>
      <c r="E52" s="478" t="s">
        <v>334</v>
      </c>
      <c r="F52" s="478"/>
      <c r="G52" s="315" t="s">
        <v>272</v>
      </c>
      <c r="H52" s="315"/>
      <c r="I52" s="315"/>
      <c r="J52" s="315"/>
      <c r="K52" s="14"/>
      <c r="L52" s="10"/>
      <c r="M52" s="503"/>
      <c r="N52" s="478"/>
      <c r="O52" s="478"/>
      <c r="P52" s="478"/>
      <c r="Q52" s="485"/>
      <c r="R52" s="478" t="s">
        <v>116</v>
      </c>
      <c r="S52" s="7">
        <v>1.2500000000000001E-2</v>
      </c>
      <c r="T52" s="7">
        <v>0.05</v>
      </c>
      <c r="U52" s="7">
        <v>2.5000000000000001E-2</v>
      </c>
      <c r="V52" s="19"/>
      <c r="W52" s="16"/>
      <c r="X52" s="503"/>
      <c r="Y52" s="478"/>
      <c r="Z52" s="478"/>
      <c r="AA52" s="485" t="s">
        <v>480</v>
      </c>
      <c r="AB52" s="485"/>
      <c r="AC52" s="478"/>
      <c r="AD52"/>
      <c r="AE52"/>
      <c r="AF52" s="19"/>
      <c r="AG52" s="16"/>
      <c r="AH52" s="478"/>
      <c r="AI52" s="478"/>
    </row>
    <row r="53" spans="2:35" x14ac:dyDescent="0.2">
      <c r="B53" s="484"/>
      <c r="C53" s="485"/>
      <c r="D53" s="485"/>
      <c r="E53" s="478"/>
      <c r="F53" s="487" t="s">
        <v>335</v>
      </c>
      <c r="G53" s="314">
        <v>1</v>
      </c>
      <c r="H53" s="314">
        <v>1</v>
      </c>
      <c r="I53" s="314">
        <v>1</v>
      </c>
      <c r="J53" s="314">
        <v>1</v>
      </c>
      <c r="K53" s="14"/>
      <c r="L53" s="10"/>
      <c r="M53" s="503"/>
      <c r="N53" s="478"/>
      <c r="O53" s="478"/>
      <c r="P53" s="478"/>
      <c r="Q53" s="485" t="s">
        <v>117</v>
      </c>
      <c r="R53" s="478"/>
      <c r="S53" s="11"/>
      <c r="T53" s="11"/>
      <c r="U53" s="11"/>
      <c r="V53" s="19"/>
      <c r="W53" s="16"/>
      <c r="X53" s="503"/>
      <c r="Y53" s="478"/>
      <c r="Z53" s="478"/>
      <c r="AA53" s="478"/>
      <c r="AB53" s="485"/>
      <c r="AC53" s="606" t="s">
        <v>474</v>
      </c>
      <c r="AD53" s="7"/>
      <c r="AE53" s="7"/>
      <c r="AF53" s="19"/>
      <c r="AG53" s="16"/>
      <c r="AH53" s="478"/>
      <c r="AI53" s="478"/>
    </row>
    <row r="54" spans="2:35" x14ac:dyDescent="0.2">
      <c r="B54" s="484"/>
      <c r="C54" s="485"/>
      <c r="D54" s="485"/>
      <c r="E54" s="478"/>
      <c r="F54" s="478" t="s">
        <v>336</v>
      </c>
      <c r="G54" s="314">
        <v>1</v>
      </c>
      <c r="H54" s="314">
        <v>1</v>
      </c>
      <c r="I54" s="314">
        <v>1</v>
      </c>
      <c r="J54" s="314">
        <v>1</v>
      </c>
      <c r="K54" s="14"/>
      <c r="L54" s="10"/>
      <c r="M54" s="503"/>
      <c r="N54" s="478"/>
      <c r="O54" s="478"/>
      <c r="P54" s="478"/>
      <c r="Q54" s="485"/>
      <c r="R54" s="478" t="s">
        <v>118</v>
      </c>
      <c r="S54" s="7">
        <v>1.2500000000000001E-2</v>
      </c>
      <c r="T54" s="7">
        <v>0.05</v>
      </c>
      <c r="U54" s="7">
        <v>3.7499999999999999E-2</v>
      </c>
      <c r="V54" s="19"/>
      <c r="W54" s="16"/>
      <c r="X54" s="503"/>
      <c r="Y54" s="478"/>
      <c r="Z54" s="478"/>
      <c r="AA54" s="478"/>
      <c r="AB54" s="485"/>
      <c r="AC54" s="606" t="s">
        <v>475</v>
      </c>
      <c r="AD54" s="7"/>
      <c r="AE54" s="7"/>
      <c r="AF54" s="19"/>
      <c r="AG54" s="16"/>
      <c r="AH54" s="478"/>
      <c r="AI54" s="478"/>
    </row>
    <row r="55" spans="2:35" x14ac:dyDescent="0.2">
      <c r="B55" s="484"/>
      <c r="C55" s="485"/>
      <c r="D55" s="485"/>
      <c r="E55" s="478" t="s">
        <v>337</v>
      </c>
      <c r="F55" s="478"/>
      <c r="G55" s="312" t="s">
        <v>272</v>
      </c>
      <c r="H55" s="312"/>
      <c r="I55" s="312"/>
      <c r="J55" s="312"/>
      <c r="K55" s="14"/>
      <c r="L55" s="10"/>
      <c r="M55" s="503"/>
      <c r="N55" s="478"/>
      <c r="O55" s="478"/>
      <c r="P55" s="478"/>
      <c r="Q55" s="485"/>
      <c r="R55" s="478" t="s">
        <v>119</v>
      </c>
      <c r="S55" s="7">
        <v>1.2500000000000001E-2</v>
      </c>
      <c r="T55" s="7">
        <v>0.05</v>
      </c>
      <c r="U55" s="7">
        <v>3.7499999999999999E-2</v>
      </c>
      <c r="V55" s="19"/>
      <c r="W55" s="16"/>
      <c r="X55" s="503"/>
      <c r="Y55" s="478"/>
      <c r="Z55" s="478"/>
      <c r="AA55" s="478"/>
      <c r="AB55" s="485"/>
      <c r="AC55" s="607" t="s">
        <v>476</v>
      </c>
      <c r="AD55" s="7"/>
      <c r="AE55" s="7"/>
      <c r="AF55" s="19"/>
      <c r="AG55" s="16"/>
      <c r="AH55" s="478"/>
      <c r="AI55" s="478"/>
    </row>
    <row r="56" spans="2:35" x14ac:dyDescent="0.2">
      <c r="B56" s="484"/>
      <c r="C56" s="485"/>
      <c r="D56" s="485"/>
      <c r="E56" s="478"/>
      <c r="F56" s="487" t="s">
        <v>338</v>
      </c>
      <c r="G56" s="314">
        <v>1</v>
      </c>
      <c r="H56" s="314">
        <v>1</v>
      </c>
      <c r="I56" s="314">
        <v>1</v>
      </c>
      <c r="J56" s="314">
        <v>1</v>
      </c>
      <c r="K56" s="14"/>
      <c r="L56" s="10"/>
      <c r="M56" s="503"/>
      <c r="N56" s="478"/>
      <c r="O56" s="478"/>
      <c r="P56" s="478"/>
      <c r="Q56" s="485"/>
      <c r="R56" s="478" t="s">
        <v>120</v>
      </c>
      <c r="S56" s="7">
        <v>1.2500000000000001E-2</v>
      </c>
      <c r="T56" s="7">
        <v>0.05</v>
      </c>
      <c r="U56" s="7">
        <v>3.7499999999999999E-2</v>
      </c>
      <c r="V56" s="19"/>
      <c r="W56" s="16"/>
      <c r="X56" s="503"/>
      <c r="Y56" s="478"/>
      <c r="Z56" s="478"/>
      <c r="AA56" s="478"/>
      <c r="AB56" s="485"/>
      <c r="AC56" s="478"/>
      <c r="AD56"/>
      <c r="AE56"/>
      <c r="AF56" s="19"/>
      <c r="AG56" s="16"/>
      <c r="AH56" s="478"/>
      <c r="AI56" s="478"/>
    </row>
    <row r="57" spans="2:35" x14ac:dyDescent="0.2">
      <c r="B57" s="484"/>
      <c r="C57" s="485"/>
      <c r="D57" s="485"/>
      <c r="E57" s="478"/>
      <c r="F57" s="487" t="s">
        <v>339</v>
      </c>
      <c r="G57" s="314">
        <v>1</v>
      </c>
      <c r="H57" s="314">
        <v>1</v>
      </c>
      <c r="I57" s="314">
        <v>1</v>
      </c>
      <c r="J57" s="314">
        <v>1</v>
      </c>
      <c r="K57" s="14"/>
      <c r="L57" s="10"/>
      <c r="M57" s="503"/>
      <c r="N57" s="478"/>
      <c r="O57" s="478"/>
      <c r="P57" s="478"/>
      <c r="Q57" s="485"/>
      <c r="R57" s="478" t="s">
        <v>121</v>
      </c>
      <c r="S57" s="7">
        <v>1.2500000000000001E-2</v>
      </c>
      <c r="T57" s="7">
        <v>0.05</v>
      </c>
      <c r="U57" s="7">
        <v>3.7499999999999999E-2</v>
      </c>
      <c r="V57" s="19"/>
      <c r="W57" s="16"/>
      <c r="X57" s="503"/>
      <c r="Y57" s="478"/>
      <c r="Z57" s="478"/>
      <c r="AA57" s="478"/>
      <c r="AB57" s="485"/>
      <c r="AC57" s="478"/>
      <c r="AD57"/>
      <c r="AE57"/>
      <c r="AF57" s="19"/>
      <c r="AG57" s="16"/>
      <c r="AH57" s="478"/>
      <c r="AI57" s="478"/>
    </row>
    <row r="58" spans="2:35" x14ac:dyDescent="0.2">
      <c r="B58" s="484"/>
      <c r="C58" s="485"/>
      <c r="D58" s="485"/>
      <c r="E58" s="478"/>
      <c r="F58" s="487" t="s">
        <v>340</v>
      </c>
      <c r="G58" s="314">
        <v>1</v>
      </c>
      <c r="H58" s="314">
        <v>1</v>
      </c>
      <c r="I58" s="314">
        <v>1</v>
      </c>
      <c r="J58" s="314">
        <v>1</v>
      </c>
      <c r="K58" s="14"/>
      <c r="L58" s="10"/>
      <c r="M58" s="503"/>
      <c r="N58" s="478"/>
      <c r="O58" s="478"/>
      <c r="P58" s="478"/>
      <c r="Q58" s="485"/>
      <c r="R58" s="478" t="s">
        <v>122</v>
      </c>
      <c r="S58" s="7">
        <v>1.2500000000000001E-2</v>
      </c>
      <c r="T58" s="7">
        <v>0.05</v>
      </c>
      <c r="U58" s="7">
        <v>3.7499999999999999E-2</v>
      </c>
      <c r="V58" s="19"/>
      <c r="W58" s="16"/>
      <c r="X58" s="503"/>
      <c r="Y58" s="478"/>
      <c r="Z58" s="478"/>
      <c r="AA58" s="478"/>
      <c r="AB58" s="485"/>
      <c r="AC58" s="478"/>
      <c r="AD58"/>
      <c r="AE58"/>
      <c r="AF58" s="19"/>
      <c r="AG58" s="16"/>
      <c r="AH58" s="478"/>
      <c r="AI58" s="478"/>
    </row>
    <row r="59" spans="2:35" x14ac:dyDescent="0.2">
      <c r="B59" s="484"/>
      <c r="C59" s="485"/>
      <c r="D59" s="485" t="s">
        <v>183</v>
      </c>
      <c r="E59" s="478"/>
      <c r="F59" s="478"/>
      <c r="G59" s="316" t="s">
        <v>272</v>
      </c>
      <c r="H59" s="316"/>
      <c r="I59" s="316"/>
      <c r="J59" s="316"/>
      <c r="K59" s="14"/>
      <c r="L59" s="10"/>
      <c r="M59" s="503"/>
      <c r="N59" s="478"/>
      <c r="O59" s="478"/>
      <c r="P59" s="478"/>
      <c r="Q59" s="485"/>
      <c r="R59" s="478" t="s">
        <v>123</v>
      </c>
      <c r="S59" s="7">
        <v>1.2500000000000001E-2</v>
      </c>
      <c r="T59" s="7">
        <v>0.05</v>
      </c>
      <c r="U59" s="7">
        <v>3.7499999999999999E-2</v>
      </c>
      <c r="V59" s="19"/>
      <c r="W59" s="16"/>
      <c r="X59" s="503"/>
      <c r="Y59" s="478"/>
      <c r="Z59" s="478"/>
      <c r="AA59" s="478"/>
      <c r="AB59" s="485"/>
      <c r="AC59" s="478"/>
      <c r="AD59"/>
      <c r="AE59"/>
      <c r="AF59" s="19"/>
      <c r="AG59" s="16"/>
      <c r="AH59" s="478"/>
      <c r="AI59" s="478"/>
    </row>
    <row r="60" spans="2:35" x14ac:dyDescent="0.2">
      <c r="B60" s="484"/>
      <c r="C60" s="485"/>
      <c r="D60" s="485"/>
      <c r="E60" s="478" t="s">
        <v>355</v>
      </c>
      <c r="F60" s="478"/>
      <c r="G60" s="312" t="s">
        <v>272</v>
      </c>
      <c r="H60" s="312"/>
      <c r="I60" s="312"/>
      <c r="J60" s="312"/>
      <c r="K60" s="14"/>
      <c r="L60" s="10"/>
      <c r="M60" s="503"/>
      <c r="N60" s="478"/>
      <c r="O60" s="478"/>
      <c r="P60" s="478"/>
      <c r="Q60" s="485" t="s">
        <v>395</v>
      </c>
      <c r="R60" s="478"/>
      <c r="S60" s="11"/>
      <c r="T60" s="11"/>
      <c r="U60" s="11"/>
      <c r="V60" s="19"/>
      <c r="W60" s="16"/>
      <c r="X60" s="503"/>
      <c r="Y60" s="478"/>
      <c r="Z60" s="478"/>
      <c r="AA60" s="478"/>
      <c r="AB60" s="485"/>
      <c r="AC60" s="478"/>
      <c r="AD60"/>
      <c r="AE60"/>
      <c r="AF60" s="19"/>
      <c r="AG60" s="16"/>
      <c r="AH60" s="478"/>
      <c r="AI60" s="478"/>
    </row>
    <row r="61" spans="2:35" x14ac:dyDescent="0.2">
      <c r="B61" s="484"/>
      <c r="C61" s="485"/>
      <c r="D61" s="485"/>
      <c r="E61" s="478"/>
      <c r="F61" s="487" t="s">
        <v>176</v>
      </c>
      <c r="G61" s="314">
        <v>1</v>
      </c>
      <c r="H61" s="314">
        <v>1</v>
      </c>
      <c r="I61" s="314">
        <v>1</v>
      </c>
      <c r="J61" s="314">
        <v>1</v>
      </c>
      <c r="K61" s="14"/>
      <c r="L61" s="10"/>
      <c r="M61" s="503"/>
      <c r="N61" s="478"/>
      <c r="O61" s="478"/>
      <c r="P61" s="478"/>
      <c r="Q61" s="478"/>
      <c r="R61" s="478" t="s">
        <v>407</v>
      </c>
      <c r="S61" s="7">
        <v>0.05</v>
      </c>
      <c r="T61" s="7">
        <v>0.2</v>
      </c>
      <c r="U61" s="7">
        <v>7.4999999999999997E-2</v>
      </c>
      <c r="V61" s="19"/>
      <c r="W61" s="16"/>
      <c r="X61" s="503"/>
      <c r="Y61" s="478"/>
      <c r="Z61" s="478"/>
      <c r="AA61" s="478"/>
      <c r="AB61" s="485"/>
      <c r="AC61" s="478"/>
      <c r="AD61"/>
      <c r="AE61"/>
      <c r="AF61" s="19"/>
      <c r="AG61" s="16"/>
      <c r="AH61" s="478"/>
      <c r="AI61" s="478"/>
    </row>
    <row r="62" spans="2:35" ht="13.5" thickBot="1" x14ac:dyDescent="0.25">
      <c r="B62" s="484"/>
      <c r="C62" s="485"/>
      <c r="D62" s="485"/>
      <c r="E62" s="488"/>
      <c r="F62" s="487" t="s">
        <v>180</v>
      </c>
      <c r="G62" s="314">
        <v>7.4999999999999997E-2</v>
      </c>
      <c r="H62" s="314">
        <v>7.4999999999999997E-2</v>
      </c>
      <c r="I62" s="314">
        <v>1</v>
      </c>
      <c r="J62" s="314">
        <v>1</v>
      </c>
      <c r="K62" s="14"/>
      <c r="L62" s="10"/>
      <c r="M62" s="503"/>
      <c r="N62" s="478"/>
      <c r="O62" s="478"/>
      <c r="P62" s="478"/>
      <c r="Q62" s="478"/>
      <c r="R62" s="478" t="s">
        <v>408</v>
      </c>
      <c r="S62" s="7">
        <v>0.05</v>
      </c>
      <c r="T62" s="7">
        <v>0.2</v>
      </c>
      <c r="U62" s="7">
        <v>7.4999999999999997E-2</v>
      </c>
      <c r="V62" s="19"/>
      <c r="W62" s="16"/>
      <c r="X62" s="496"/>
      <c r="Y62" s="511"/>
      <c r="Z62" s="497"/>
      <c r="AA62" s="497"/>
      <c r="AB62" s="497"/>
      <c r="AC62" s="497"/>
      <c r="AD62" s="302"/>
      <c r="AE62" s="302"/>
      <c r="AF62" s="303"/>
      <c r="AG62" s="16"/>
      <c r="AH62" s="478"/>
      <c r="AI62" s="478"/>
    </row>
    <row r="63" spans="2:35" x14ac:dyDescent="0.2">
      <c r="B63" s="484"/>
      <c r="C63" s="485"/>
      <c r="D63" s="485"/>
      <c r="E63" s="478" t="s">
        <v>356</v>
      </c>
      <c r="F63" s="478"/>
      <c r="G63" s="315" t="s">
        <v>272</v>
      </c>
      <c r="H63" s="315"/>
      <c r="I63" s="315"/>
      <c r="J63" s="315"/>
      <c r="K63" s="14"/>
      <c r="L63" s="10"/>
      <c r="M63" s="503"/>
      <c r="N63" s="478"/>
      <c r="O63" s="478"/>
      <c r="P63" s="478"/>
      <c r="Q63" s="478"/>
      <c r="R63" s="478" t="s">
        <v>409</v>
      </c>
      <c r="S63" s="7">
        <v>0.05</v>
      </c>
      <c r="T63" s="7">
        <v>0.2</v>
      </c>
      <c r="U63" s="7">
        <v>7.4999999999999997E-2</v>
      </c>
      <c r="V63" s="19"/>
      <c r="W63" s="16"/>
      <c r="AD63"/>
      <c r="AE63"/>
      <c r="AG63" s="16"/>
      <c r="AH63" s="478"/>
      <c r="AI63" s="478"/>
    </row>
    <row r="64" spans="2:35" x14ac:dyDescent="0.2">
      <c r="B64" s="484"/>
      <c r="C64" s="485"/>
      <c r="D64" s="485"/>
      <c r="E64" s="478"/>
      <c r="F64" s="487" t="s">
        <v>177</v>
      </c>
      <c r="G64" s="314">
        <v>1</v>
      </c>
      <c r="H64" s="314">
        <v>2.0000000000000018E-2</v>
      </c>
      <c r="I64" s="314">
        <v>1</v>
      </c>
      <c r="J64" s="314">
        <v>1</v>
      </c>
      <c r="K64" s="14"/>
      <c r="L64" s="10"/>
      <c r="M64" s="503"/>
      <c r="N64" s="478"/>
      <c r="O64" s="478"/>
      <c r="P64" s="478"/>
      <c r="Q64" s="478"/>
      <c r="R64" s="478" t="s">
        <v>410</v>
      </c>
      <c r="S64" s="7">
        <v>0.05</v>
      </c>
      <c r="T64" s="7">
        <v>0.2</v>
      </c>
      <c r="U64" s="7">
        <v>7.4999999999999997E-2</v>
      </c>
      <c r="V64" s="19"/>
      <c r="W64" s="16"/>
      <c r="AD64"/>
      <c r="AE64"/>
      <c r="AF64"/>
      <c r="AG64" s="16"/>
      <c r="AH64" s="478"/>
      <c r="AI64" s="478"/>
    </row>
    <row r="65" spans="2:35" x14ac:dyDescent="0.2">
      <c r="B65" s="484"/>
      <c r="C65" s="485"/>
      <c r="D65" s="485"/>
      <c r="E65" s="488"/>
      <c r="F65" s="487" t="s">
        <v>182</v>
      </c>
      <c r="G65" s="314">
        <v>7.4999999999999997E-2</v>
      </c>
      <c r="H65" s="314">
        <v>7.4999999999999997E-2</v>
      </c>
      <c r="I65" s="314">
        <v>1</v>
      </c>
      <c r="J65" s="314">
        <v>1</v>
      </c>
      <c r="K65" s="14"/>
      <c r="L65" s="10"/>
      <c r="M65" s="503"/>
      <c r="N65" s="478"/>
      <c r="O65" s="478"/>
      <c r="P65" s="478"/>
      <c r="Q65" s="478"/>
      <c r="R65" s="478" t="s">
        <v>411</v>
      </c>
      <c r="S65" s="7">
        <v>0.05</v>
      </c>
      <c r="T65" s="7">
        <v>0.2</v>
      </c>
      <c r="U65" s="7">
        <v>7.4999999999999997E-2</v>
      </c>
      <c r="V65" s="19"/>
      <c r="W65" s="16"/>
      <c r="AD65"/>
      <c r="AE65"/>
      <c r="AF65"/>
      <c r="AG65" s="16"/>
      <c r="AH65" s="581"/>
      <c r="AI65" s="581"/>
    </row>
    <row r="66" spans="2:35" x14ac:dyDescent="0.2">
      <c r="B66" s="484"/>
      <c r="C66" s="485"/>
      <c r="D66" s="485"/>
      <c r="E66" s="478" t="s">
        <v>186</v>
      </c>
      <c r="F66" s="478"/>
      <c r="G66" s="315" t="s">
        <v>272</v>
      </c>
      <c r="H66" s="315"/>
      <c r="I66" s="315"/>
      <c r="J66" s="315"/>
      <c r="K66" s="14"/>
      <c r="L66" s="10"/>
      <c r="M66" s="503"/>
      <c r="N66" s="478"/>
      <c r="O66" s="478"/>
      <c r="P66" s="478"/>
      <c r="Q66" s="478"/>
      <c r="R66" s="478" t="s">
        <v>412</v>
      </c>
      <c r="S66" s="7">
        <v>0.05</v>
      </c>
      <c r="T66" s="7">
        <v>0.2</v>
      </c>
      <c r="U66" s="7">
        <v>7.4999999999999997E-2</v>
      </c>
      <c r="V66" s="297"/>
      <c r="W66" s="17"/>
      <c r="AD66"/>
      <c r="AE66"/>
      <c r="AF66"/>
      <c r="AG66" s="17"/>
      <c r="AH66" s="581"/>
      <c r="AI66" s="581"/>
    </row>
    <row r="67" spans="2:35" x14ac:dyDescent="0.2">
      <c r="B67" s="484"/>
      <c r="C67" s="485"/>
      <c r="D67" s="485"/>
      <c r="E67" s="478"/>
      <c r="F67" s="487" t="s">
        <v>178</v>
      </c>
      <c r="G67" s="314">
        <v>1</v>
      </c>
      <c r="H67" s="314">
        <v>1</v>
      </c>
      <c r="I67" s="314">
        <v>1</v>
      </c>
      <c r="J67" s="314">
        <v>1</v>
      </c>
      <c r="K67" s="14"/>
      <c r="L67" s="10"/>
      <c r="M67" s="503"/>
      <c r="N67" s="478"/>
      <c r="O67" s="478"/>
      <c r="P67" s="478"/>
      <c r="Q67" s="478"/>
      <c r="R67" s="478"/>
      <c r="S67" s="12"/>
      <c r="T67" s="12"/>
      <c r="U67" s="12"/>
      <c r="V67" s="19"/>
      <c r="W67" s="17"/>
      <c r="AD67"/>
      <c r="AE67"/>
      <c r="AF67"/>
      <c r="AG67" s="17"/>
      <c r="AH67" s="478"/>
      <c r="AI67" s="478"/>
    </row>
    <row r="68" spans="2:35" x14ac:dyDescent="0.2">
      <c r="B68" s="484"/>
      <c r="C68" s="485"/>
      <c r="D68" s="485"/>
      <c r="E68" s="478"/>
      <c r="F68" s="487" t="s">
        <v>181</v>
      </c>
      <c r="G68" s="314">
        <v>1</v>
      </c>
      <c r="H68" s="314">
        <v>1</v>
      </c>
      <c r="I68" s="314">
        <v>1</v>
      </c>
      <c r="J68" s="314">
        <v>1</v>
      </c>
      <c r="K68" s="14"/>
      <c r="L68" s="10"/>
      <c r="M68" s="503"/>
      <c r="N68" s="478"/>
      <c r="O68" s="478"/>
      <c r="P68" s="485" t="s">
        <v>125</v>
      </c>
      <c r="Q68" s="478"/>
      <c r="R68" s="478"/>
      <c r="S68" s="291"/>
      <c r="T68" s="292"/>
      <c r="U68" s="291"/>
      <c r="V68" s="19"/>
      <c r="W68" s="16"/>
      <c r="AD68"/>
      <c r="AE68"/>
      <c r="AF68"/>
      <c r="AG68" s="16"/>
      <c r="AH68" s="478"/>
      <c r="AI68" s="478"/>
    </row>
    <row r="69" spans="2:35" x14ac:dyDescent="0.2">
      <c r="B69" s="484"/>
      <c r="C69" s="485"/>
      <c r="D69" s="485"/>
      <c r="E69" s="478" t="s">
        <v>187</v>
      </c>
      <c r="F69" s="478"/>
      <c r="G69" s="315" t="s">
        <v>272</v>
      </c>
      <c r="H69" s="315"/>
      <c r="I69" s="315"/>
      <c r="J69" s="315"/>
      <c r="K69" s="14"/>
      <c r="L69" s="10"/>
      <c r="M69" s="503"/>
      <c r="N69" s="478"/>
      <c r="O69" s="478"/>
      <c r="P69" s="485"/>
      <c r="Q69" s="478" t="s">
        <v>498</v>
      </c>
      <c r="R69" s="478"/>
      <c r="S69" s="13"/>
      <c r="T69" s="13"/>
      <c r="U69" s="298"/>
      <c r="V69" s="19"/>
      <c r="AD69"/>
      <c r="AE69"/>
      <c r="AF69"/>
      <c r="AH69" s="478"/>
      <c r="AI69" s="478"/>
    </row>
    <row r="70" spans="2:35" x14ac:dyDescent="0.2">
      <c r="B70" s="484"/>
      <c r="C70" s="485"/>
      <c r="D70" s="485"/>
      <c r="E70" s="478"/>
      <c r="F70" s="487" t="s">
        <v>179</v>
      </c>
      <c r="G70" s="314">
        <v>1</v>
      </c>
      <c r="H70" s="314">
        <v>1</v>
      </c>
      <c r="I70" s="314">
        <v>1</v>
      </c>
      <c r="J70" s="314">
        <v>1</v>
      </c>
      <c r="K70" s="14"/>
      <c r="L70" s="10"/>
      <c r="M70" s="503"/>
      <c r="N70" s="478"/>
      <c r="O70" s="478"/>
      <c r="P70" s="478"/>
      <c r="Q70" s="478"/>
      <c r="R70" s="478" t="s">
        <v>379</v>
      </c>
      <c r="S70" s="7">
        <v>7.4999999999999997E-3</v>
      </c>
      <c r="T70" s="22"/>
      <c r="U70" s="7">
        <v>0.03</v>
      </c>
      <c r="V70" s="19"/>
      <c r="W70" s="16"/>
      <c r="AD70"/>
      <c r="AE70"/>
      <c r="AF70"/>
      <c r="AG70" s="16"/>
      <c r="AH70" s="478"/>
      <c r="AI70" s="478"/>
    </row>
    <row r="71" spans="2:35" x14ac:dyDescent="0.2">
      <c r="B71" s="484"/>
      <c r="C71" s="485"/>
      <c r="D71" s="485"/>
      <c r="E71" s="478"/>
      <c r="F71" s="487" t="s">
        <v>188</v>
      </c>
      <c r="G71" s="314">
        <v>1</v>
      </c>
      <c r="H71" s="314">
        <v>1</v>
      </c>
      <c r="I71" s="314">
        <v>1</v>
      </c>
      <c r="J71" s="314">
        <v>1</v>
      </c>
      <c r="K71" s="14"/>
      <c r="L71" s="10"/>
      <c r="M71" s="503"/>
      <c r="N71" s="478"/>
      <c r="O71" s="478"/>
      <c r="P71" s="478"/>
      <c r="Q71" s="478"/>
      <c r="R71" s="478" t="s">
        <v>380</v>
      </c>
      <c r="S71" s="7">
        <v>1.2500000000000001E-2</v>
      </c>
      <c r="T71" s="22"/>
      <c r="U71" s="7">
        <v>0.05</v>
      </c>
      <c r="V71" s="297"/>
      <c r="W71" s="16"/>
      <c r="AD71"/>
      <c r="AE71"/>
      <c r="AF71"/>
      <c r="AG71" s="16"/>
      <c r="AH71" s="478"/>
      <c r="AI71" s="478"/>
    </row>
    <row r="72" spans="2:35" x14ac:dyDescent="0.2">
      <c r="B72" s="484"/>
      <c r="C72" s="485"/>
      <c r="D72" s="485"/>
      <c r="E72" s="478" t="s">
        <v>341</v>
      </c>
      <c r="F72" s="478"/>
      <c r="G72" s="315" t="s">
        <v>272</v>
      </c>
      <c r="H72" s="315"/>
      <c r="I72" s="315"/>
      <c r="J72" s="315"/>
      <c r="K72" s="14"/>
      <c r="L72" s="10"/>
      <c r="M72" s="503"/>
      <c r="N72" s="478"/>
      <c r="O72" s="478"/>
      <c r="P72" s="478"/>
      <c r="Q72" s="478"/>
      <c r="R72" s="478" t="s">
        <v>381</v>
      </c>
      <c r="S72" s="8">
        <v>2.5000000000000001E-2</v>
      </c>
      <c r="T72" s="22"/>
      <c r="U72" s="7">
        <v>0.05</v>
      </c>
      <c r="V72" s="297"/>
      <c r="W72" s="16"/>
      <c r="AD72"/>
      <c r="AE72"/>
      <c r="AF72"/>
      <c r="AG72" s="16"/>
      <c r="AH72" s="478"/>
      <c r="AI72" s="478"/>
    </row>
    <row r="73" spans="2:35" x14ac:dyDescent="0.2">
      <c r="B73" s="484"/>
      <c r="C73" s="485"/>
      <c r="D73" s="485"/>
      <c r="E73" s="478"/>
      <c r="F73" s="487" t="s">
        <v>342</v>
      </c>
      <c r="G73" s="314">
        <v>1</v>
      </c>
      <c r="H73" s="314">
        <v>1</v>
      </c>
      <c r="I73" s="314">
        <v>1</v>
      </c>
      <c r="J73" s="314">
        <v>1</v>
      </c>
      <c r="K73" s="14"/>
      <c r="L73" s="10"/>
      <c r="M73" s="503"/>
      <c r="N73" s="478"/>
      <c r="O73" s="478"/>
      <c r="P73" s="485"/>
      <c r="Q73" s="478" t="s">
        <v>497</v>
      </c>
      <c r="R73" s="478"/>
      <c r="S73" s="11"/>
      <c r="T73" s="11"/>
      <c r="U73" s="11"/>
      <c r="V73" s="301"/>
      <c r="W73" s="16"/>
      <c r="AD73"/>
      <c r="AE73"/>
      <c r="AF73"/>
      <c r="AG73" s="16"/>
      <c r="AH73" s="478"/>
      <c r="AI73" s="478"/>
    </row>
    <row r="74" spans="2:35" x14ac:dyDescent="0.2">
      <c r="B74" s="484"/>
      <c r="C74" s="485"/>
      <c r="D74" s="485"/>
      <c r="E74" s="478"/>
      <c r="F74" s="487" t="s">
        <v>343</v>
      </c>
      <c r="G74" s="314">
        <v>1</v>
      </c>
      <c r="H74" s="314">
        <v>1</v>
      </c>
      <c r="I74" s="314">
        <v>1</v>
      </c>
      <c r="J74" s="314">
        <v>1</v>
      </c>
      <c r="K74" s="14"/>
      <c r="L74" s="10"/>
      <c r="M74" s="503"/>
      <c r="N74" s="478"/>
      <c r="O74" s="478"/>
      <c r="P74" s="478"/>
      <c r="Q74" s="478"/>
      <c r="R74" s="478" t="s">
        <v>378</v>
      </c>
      <c r="S74" s="9">
        <v>0.25</v>
      </c>
      <c r="T74" s="9">
        <v>1</v>
      </c>
      <c r="U74" s="21"/>
      <c r="V74" s="301"/>
      <c r="W74" s="18"/>
      <c r="AD74"/>
      <c r="AE74"/>
      <c r="AF74"/>
      <c r="AG74" s="18"/>
      <c r="AH74" s="478"/>
      <c r="AI74" s="478"/>
    </row>
    <row r="75" spans="2:35" x14ac:dyDescent="0.2">
      <c r="B75" s="484"/>
      <c r="C75" s="485"/>
      <c r="D75" s="485"/>
      <c r="E75" s="478" t="s">
        <v>344</v>
      </c>
      <c r="F75" s="478"/>
      <c r="G75" s="315" t="s">
        <v>272</v>
      </c>
      <c r="H75" s="315"/>
      <c r="I75" s="315"/>
      <c r="J75" s="315"/>
      <c r="K75" s="14"/>
      <c r="L75" s="10"/>
      <c r="M75" s="503"/>
      <c r="N75" s="478"/>
      <c r="O75" s="478"/>
      <c r="P75" s="478"/>
      <c r="Q75" s="478"/>
      <c r="R75" s="478" t="s">
        <v>377</v>
      </c>
      <c r="S75" s="9">
        <v>0.25</v>
      </c>
      <c r="T75" s="9">
        <v>1</v>
      </c>
      <c r="U75" s="21"/>
      <c r="V75" s="301"/>
      <c r="W75" s="18"/>
      <c r="AD75"/>
      <c r="AE75"/>
      <c r="AF75"/>
      <c r="AG75" s="18"/>
      <c r="AH75" s="478"/>
      <c r="AI75" s="478"/>
    </row>
    <row r="76" spans="2:35" x14ac:dyDescent="0.2">
      <c r="B76" s="484"/>
      <c r="C76" s="485"/>
      <c r="D76" s="485"/>
      <c r="E76" s="478"/>
      <c r="F76" s="487" t="s">
        <v>345</v>
      </c>
      <c r="G76" s="314">
        <v>1</v>
      </c>
      <c r="H76" s="314">
        <v>1</v>
      </c>
      <c r="I76" s="314">
        <v>1</v>
      </c>
      <c r="J76" s="314">
        <v>1</v>
      </c>
      <c r="K76" s="14"/>
      <c r="L76" s="10"/>
      <c r="M76" s="503"/>
      <c r="N76" s="478"/>
      <c r="O76" s="478"/>
      <c r="P76" s="478"/>
      <c r="Q76" s="478"/>
      <c r="R76" s="478" t="s">
        <v>376</v>
      </c>
      <c r="S76" s="7">
        <v>0.03</v>
      </c>
      <c r="T76" s="22"/>
      <c r="U76" s="7">
        <v>0.05</v>
      </c>
      <c r="V76" s="301"/>
      <c r="W76" s="16"/>
      <c r="AD76"/>
      <c r="AE76"/>
      <c r="AF76"/>
      <c r="AG76" s="16"/>
      <c r="AH76" s="478"/>
      <c r="AI76" s="478"/>
    </row>
    <row r="77" spans="2:35" x14ac:dyDescent="0.2">
      <c r="B77" s="484"/>
      <c r="C77" s="485"/>
      <c r="D77" s="485"/>
      <c r="E77" s="478"/>
      <c r="F77" s="487" t="s">
        <v>346</v>
      </c>
      <c r="G77" s="314">
        <v>1</v>
      </c>
      <c r="H77" s="314">
        <v>1</v>
      </c>
      <c r="I77" s="314">
        <v>1</v>
      </c>
      <c r="J77" s="314">
        <v>1</v>
      </c>
      <c r="K77" s="14"/>
      <c r="L77" s="10"/>
      <c r="M77" s="503"/>
      <c r="N77" s="478"/>
      <c r="O77" s="478"/>
      <c r="P77" s="478"/>
      <c r="Q77" s="478"/>
      <c r="R77" s="478" t="s">
        <v>375</v>
      </c>
      <c r="S77" s="7">
        <v>0.03</v>
      </c>
      <c r="T77" s="22"/>
      <c r="U77" s="7">
        <v>0.1</v>
      </c>
      <c r="V77" s="301"/>
      <c r="W77" s="16"/>
      <c r="AD77"/>
      <c r="AE77"/>
      <c r="AF77"/>
      <c r="AG77" s="16"/>
      <c r="AH77" s="478"/>
      <c r="AI77" s="478"/>
    </row>
    <row r="78" spans="2:35" x14ac:dyDescent="0.2">
      <c r="B78" s="484"/>
      <c r="C78" s="489"/>
      <c r="D78" s="485" t="s">
        <v>192</v>
      </c>
      <c r="E78" s="478"/>
      <c r="F78" s="478"/>
      <c r="G78" s="315" t="s">
        <v>272</v>
      </c>
      <c r="H78" s="315"/>
      <c r="I78" s="315"/>
      <c r="J78" s="315"/>
      <c r="K78" s="14"/>
      <c r="L78" s="10"/>
      <c r="M78" s="503"/>
      <c r="N78" s="478"/>
      <c r="O78" s="478"/>
      <c r="P78" s="478"/>
      <c r="Q78" s="508" t="s">
        <v>496</v>
      </c>
      <c r="R78" s="478"/>
      <c r="S78"/>
      <c r="T78"/>
      <c r="U78"/>
      <c r="V78" s="301"/>
      <c r="W78" s="16"/>
      <c r="AD78"/>
      <c r="AE78"/>
      <c r="AF78"/>
      <c r="AG78" s="16"/>
      <c r="AH78" s="478"/>
      <c r="AI78" s="478"/>
    </row>
    <row r="79" spans="2:35" x14ac:dyDescent="0.2">
      <c r="B79" s="484"/>
      <c r="C79" s="485"/>
      <c r="D79" s="485"/>
      <c r="E79" s="478"/>
      <c r="F79" s="487" t="s">
        <v>193</v>
      </c>
      <c r="G79" s="314">
        <v>1</v>
      </c>
      <c r="H79" s="314">
        <v>1</v>
      </c>
      <c r="I79" s="314">
        <v>1</v>
      </c>
      <c r="J79" s="314">
        <v>1</v>
      </c>
      <c r="K79" s="14"/>
      <c r="L79" s="10"/>
      <c r="M79" s="503"/>
      <c r="N79" s="478"/>
      <c r="O79" s="478"/>
      <c r="P79" s="478"/>
      <c r="Q79" s="478"/>
      <c r="R79" s="508" t="s">
        <v>494</v>
      </c>
      <c r="S79" s="7">
        <v>1</v>
      </c>
      <c r="T79" s="7">
        <v>1</v>
      </c>
      <c r="U79" s="7">
        <v>1</v>
      </c>
      <c r="V79" s="301"/>
      <c r="W79" s="299"/>
      <c r="AD79"/>
      <c r="AE79"/>
      <c r="AF79"/>
      <c r="AG79" s="299"/>
      <c r="AH79" s="478"/>
      <c r="AI79" s="478"/>
    </row>
    <row r="80" spans="2:35" x14ac:dyDescent="0.2">
      <c r="B80" s="484"/>
      <c r="C80" s="485"/>
      <c r="D80" s="485"/>
      <c r="E80" s="478"/>
      <c r="F80" s="487" t="s">
        <v>194</v>
      </c>
      <c r="G80" s="314">
        <v>1</v>
      </c>
      <c r="H80" s="314">
        <v>1</v>
      </c>
      <c r="I80" s="314">
        <v>1</v>
      </c>
      <c r="J80" s="314">
        <v>1</v>
      </c>
      <c r="K80" s="14"/>
      <c r="L80" s="10"/>
      <c r="M80" s="503"/>
      <c r="N80" s="478"/>
      <c r="O80" s="478"/>
      <c r="P80" s="478"/>
      <c r="Q80" s="478" t="s">
        <v>490</v>
      </c>
      <c r="R80" s="478"/>
      <c r="S80" s="16"/>
      <c r="T80" s="16"/>
      <c r="U80" s="16"/>
      <c r="V80" s="301"/>
      <c r="W80" s="299"/>
      <c r="AD80"/>
      <c r="AE80"/>
      <c r="AF80"/>
      <c r="AG80" s="299"/>
      <c r="AH80" s="478"/>
      <c r="AI80" s="478"/>
    </row>
    <row r="81" spans="2:35" x14ac:dyDescent="0.2">
      <c r="B81" s="484"/>
      <c r="C81" s="485" t="s">
        <v>12</v>
      </c>
      <c r="D81" s="485"/>
      <c r="E81" s="478"/>
      <c r="F81" s="478"/>
      <c r="G81" s="316" t="s">
        <v>272</v>
      </c>
      <c r="H81" s="316"/>
      <c r="I81" s="316"/>
      <c r="J81" s="316"/>
      <c r="K81" s="14"/>
      <c r="L81" s="10"/>
      <c r="M81" s="503"/>
      <c r="N81" s="478"/>
      <c r="O81" s="478"/>
      <c r="P81" s="478"/>
      <c r="Q81" s="478"/>
      <c r="R81" s="508" t="s">
        <v>491</v>
      </c>
      <c r="S81" s="9">
        <v>0.4</v>
      </c>
      <c r="T81" s="9">
        <v>0.4</v>
      </c>
      <c r="U81" s="9">
        <v>0.4</v>
      </c>
      <c r="V81" s="301"/>
      <c r="W81" s="16"/>
      <c r="AD81"/>
      <c r="AE81"/>
      <c r="AF81"/>
      <c r="AG81" s="16"/>
      <c r="AH81" s="478"/>
      <c r="AI81" s="478"/>
    </row>
    <row r="82" spans="2:35" x14ac:dyDescent="0.2">
      <c r="B82" s="484"/>
      <c r="C82" s="485"/>
      <c r="D82" s="485" t="s">
        <v>13</v>
      </c>
      <c r="E82" s="478"/>
      <c r="F82" s="478"/>
      <c r="G82" s="311" t="s">
        <v>272</v>
      </c>
      <c r="H82" s="311"/>
      <c r="I82" s="311"/>
      <c r="J82" s="311"/>
      <c r="K82" s="14"/>
      <c r="L82" s="10"/>
      <c r="M82" s="503"/>
      <c r="N82" s="478"/>
      <c r="O82" s="478"/>
      <c r="P82" s="478"/>
      <c r="Q82" s="478"/>
      <c r="R82" s="508" t="s">
        <v>492</v>
      </c>
      <c r="S82" s="9">
        <v>0.4</v>
      </c>
      <c r="T82" s="9">
        <v>0.4</v>
      </c>
      <c r="U82" s="9">
        <v>0.4</v>
      </c>
      <c r="V82" s="301"/>
      <c r="W82" s="16"/>
      <c r="AD82"/>
      <c r="AE82"/>
      <c r="AF82"/>
      <c r="AG82" s="16"/>
      <c r="AH82" s="478"/>
      <c r="AI82" s="478"/>
    </row>
    <row r="83" spans="2:35" x14ac:dyDescent="0.2">
      <c r="B83" s="484"/>
      <c r="C83" s="485"/>
      <c r="D83" s="485"/>
      <c r="E83" s="485" t="s">
        <v>14</v>
      </c>
      <c r="F83" s="478"/>
      <c r="G83" s="312" t="s">
        <v>272</v>
      </c>
      <c r="H83" s="312"/>
      <c r="I83" s="312"/>
      <c r="J83" s="312"/>
      <c r="K83" s="14"/>
      <c r="L83" s="10"/>
      <c r="M83" s="503"/>
      <c r="N83" s="478"/>
      <c r="O83" s="478"/>
      <c r="P83" s="478"/>
      <c r="Q83" s="478"/>
      <c r="R83" s="508" t="s">
        <v>493</v>
      </c>
      <c r="S83" s="7">
        <v>1</v>
      </c>
      <c r="T83" s="7">
        <v>1</v>
      </c>
      <c r="U83" s="7">
        <v>1</v>
      </c>
      <c r="V83" s="301"/>
      <c r="W83" s="16"/>
      <c r="AD83"/>
      <c r="AE83"/>
      <c r="AF83"/>
      <c r="AG83" s="16"/>
      <c r="AH83" s="478"/>
      <c r="AI83" s="478"/>
    </row>
    <row r="84" spans="2:35" ht="12.75" customHeight="1" x14ac:dyDescent="0.2">
      <c r="B84" s="484"/>
      <c r="C84" s="478"/>
      <c r="D84" s="478"/>
      <c r="E84" s="478"/>
      <c r="F84" s="487" t="s">
        <v>15</v>
      </c>
      <c r="G84" s="314">
        <v>0.04</v>
      </c>
      <c r="H84" s="314">
        <v>0.04</v>
      </c>
      <c r="I84" s="314">
        <v>1</v>
      </c>
      <c r="J84" s="314">
        <v>1</v>
      </c>
      <c r="K84" s="14"/>
      <c r="L84" s="10"/>
      <c r="M84" s="503"/>
      <c r="N84" s="478"/>
      <c r="O84" s="478"/>
      <c r="P84" s="478"/>
      <c r="Q84" s="478" t="s">
        <v>495</v>
      </c>
      <c r="R84" s="478"/>
      <c r="S84" s="16"/>
      <c r="T84" s="16"/>
      <c r="U84" s="16"/>
      <c r="V84" s="301"/>
      <c r="W84" s="16"/>
      <c r="AD84"/>
      <c r="AE84"/>
      <c r="AF84"/>
      <c r="AG84" s="16"/>
      <c r="AH84" s="478"/>
      <c r="AI84" s="478"/>
    </row>
    <row r="85" spans="2:35" x14ac:dyDescent="0.2">
      <c r="B85" s="484"/>
      <c r="C85" s="478"/>
      <c r="D85" s="478"/>
      <c r="E85" s="478"/>
      <c r="F85" s="487" t="s">
        <v>16</v>
      </c>
      <c r="G85" s="314">
        <v>0.04</v>
      </c>
      <c r="H85" s="314">
        <v>0.04</v>
      </c>
      <c r="I85" s="314">
        <v>1</v>
      </c>
      <c r="J85" s="314">
        <v>1</v>
      </c>
      <c r="K85" s="14"/>
      <c r="L85" s="10"/>
      <c r="M85" s="503"/>
      <c r="N85" s="478"/>
      <c r="O85" s="478"/>
      <c r="P85" s="478"/>
      <c r="Q85" s="478"/>
      <c r="R85" s="478" t="s">
        <v>488</v>
      </c>
      <c r="S85" s="9">
        <v>0.4</v>
      </c>
      <c r="T85" s="9">
        <v>0.4</v>
      </c>
      <c r="U85" s="7">
        <v>0.4</v>
      </c>
      <c r="V85" s="301"/>
      <c r="W85" s="16"/>
      <c r="AD85"/>
      <c r="AE85"/>
      <c r="AF85"/>
      <c r="AG85" s="16"/>
      <c r="AH85" s="478"/>
      <c r="AI85" s="478"/>
    </row>
    <row r="86" spans="2:35" x14ac:dyDescent="0.2">
      <c r="B86" s="484"/>
      <c r="C86" s="485"/>
      <c r="D86" s="485" t="s">
        <v>25</v>
      </c>
      <c r="E86" s="478"/>
      <c r="F86" s="478"/>
      <c r="G86" s="316" t="s">
        <v>272</v>
      </c>
      <c r="H86" s="316"/>
      <c r="I86" s="316"/>
      <c r="J86" s="316"/>
      <c r="K86" s="14"/>
      <c r="L86" s="10"/>
      <c r="M86" s="503"/>
      <c r="N86" s="478"/>
      <c r="O86" s="478"/>
      <c r="P86" s="478"/>
      <c r="Q86" s="478"/>
      <c r="R86" s="478" t="s">
        <v>489</v>
      </c>
      <c r="S86" s="9">
        <v>0.4</v>
      </c>
      <c r="T86" s="9">
        <v>0.4</v>
      </c>
      <c r="U86" s="7">
        <v>0.4</v>
      </c>
      <c r="V86" s="301"/>
      <c r="W86" s="16"/>
      <c r="AD86"/>
      <c r="AE86"/>
      <c r="AF86"/>
      <c r="AG86" s="16"/>
      <c r="AH86" s="478"/>
      <c r="AI86" s="478"/>
    </row>
    <row r="87" spans="2:35" x14ac:dyDescent="0.2">
      <c r="B87" s="484"/>
      <c r="C87" s="485"/>
      <c r="D87" s="485"/>
      <c r="E87" s="485" t="s">
        <v>26</v>
      </c>
      <c r="F87" s="478"/>
      <c r="G87" s="312" t="s">
        <v>272</v>
      </c>
      <c r="H87" s="312"/>
      <c r="I87" s="312"/>
      <c r="J87" s="312"/>
      <c r="K87" s="14"/>
      <c r="L87" s="10"/>
      <c r="M87" s="503"/>
      <c r="N87" s="478"/>
      <c r="O87" s="478"/>
      <c r="P87" s="478"/>
      <c r="Q87" s="478"/>
      <c r="R87" s="478" t="s">
        <v>464</v>
      </c>
      <c r="S87" s="9">
        <v>1</v>
      </c>
      <c r="T87" s="9">
        <v>1</v>
      </c>
      <c r="U87" s="7">
        <v>1</v>
      </c>
      <c r="V87" s="301"/>
      <c r="AD87"/>
      <c r="AE87"/>
      <c r="AF87"/>
      <c r="AH87" s="478"/>
      <c r="AI87" s="478"/>
    </row>
    <row r="88" spans="2:35" x14ac:dyDescent="0.2">
      <c r="B88" s="484"/>
      <c r="C88" s="478"/>
      <c r="D88" s="478"/>
      <c r="E88" s="478"/>
      <c r="F88" s="487" t="s">
        <v>27</v>
      </c>
      <c r="G88" s="314">
        <v>0.04</v>
      </c>
      <c r="H88" s="314">
        <v>0.04</v>
      </c>
      <c r="I88" s="314">
        <v>1</v>
      </c>
      <c r="J88" s="314">
        <v>1</v>
      </c>
      <c r="K88" s="14"/>
      <c r="L88" s="10"/>
      <c r="M88" s="503"/>
      <c r="N88" s="478"/>
      <c r="O88" s="485" t="s">
        <v>76</v>
      </c>
      <c r="P88" s="478"/>
      <c r="Q88" s="478"/>
      <c r="R88" s="478"/>
      <c r="S88" s="16"/>
      <c r="T88" s="16"/>
      <c r="U88" s="16"/>
      <c r="V88" s="301"/>
      <c r="AD88"/>
      <c r="AE88"/>
      <c r="AF88"/>
      <c r="AH88" s="478"/>
      <c r="AI88" s="478"/>
    </row>
    <row r="89" spans="2:35" x14ac:dyDescent="0.2">
      <c r="B89" s="484"/>
      <c r="C89" s="478"/>
      <c r="D89" s="478"/>
      <c r="E89" s="478"/>
      <c r="F89" s="487" t="s">
        <v>28</v>
      </c>
      <c r="G89" s="314">
        <v>0.04</v>
      </c>
      <c r="H89" s="314">
        <v>0.04</v>
      </c>
      <c r="I89" s="314">
        <v>1</v>
      </c>
      <c r="J89" s="314">
        <v>1</v>
      </c>
      <c r="K89" s="14"/>
      <c r="L89" s="10"/>
      <c r="M89" s="503"/>
      <c r="N89" s="478"/>
      <c r="O89" s="485"/>
      <c r="P89" s="485" t="s">
        <v>203</v>
      </c>
      <c r="Q89" s="478"/>
      <c r="R89" s="478"/>
      <c r="S89" s="16"/>
      <c r="T89" s="16"/>
      <c r="U89" s="16"/>
      <c r="V89" s="301"/>
      <c r="AD89"/>
      <c r="AE89"/>
      <c r="AF89"/>
      <c r="AH89" s="478"/>
      <c r="AI89" s="478"/>
    </row>
    <row r="90" spans="2:35" s="471" customFormat="1" x14ac:dyDescent="0.2">
      <c r="B90" s="484"/>
      <c r="C90" s="485" t="s">
        <v>477</v>
      </c>
      <c r="D90" s="478"/>
      <c r="E90" s="478"/>
      <c r="F90" s="478"/>
      <c r="G90" s="311"/>
      <c r="H90" s="311"/>
      <c r="I90" s="311"/>
      <c r="J90" s="311"/>
      <c r="K90" s="14"/>
      <c r="L90" s="582"/>
      <c r="M90" s="503"/>
      <c r="N90" s="478"/>
      <c r="O90" s="485"/>
      <c r="P90" s="485"/>
      <c r="Q90" s="478" t="s">
        <v>142</v>
      </c>
      <c r="R90" s="478"/>
      <c r="S90" s="13"/>
      <c r="T90" s="13"/>
      <c r="U90" s="13"/>
      <c r="V90" s="301"/>
      <c r="W90" s="300"/>
      <c r="X90"/>
      <c r="Y90"/>
      <c r="Z90"/>
      <c r="AA90"/>
      <c r="AB90"/>
      <c r="AC90"/>
      <c r="AD90"/>
      <c r="AE90"/>
      <c r="AF90"/>
      <c r="AG90" s="300"/>
      <c r="AH90" s="478"/>
      <c r="AI90" s="478"/>
    </row>
    <row r="91" spans="2:35" s="471" customFormat="1" x14ac:dyDescent="0.2">
      <c r="B91" s="484"/>
      <c r="C91" s="478"/>
      <c r="D91" s="478"/>
      <c r="E91" s="478"/>
      <c r="F91" s="606" t="s">
        <v>474</v>
      </c>
      <c r="G91" s="314"/>
      <c r="H91" s="314"/>
      <c r="I91" s="314"/>
      <c r="J91" s="314"/>
      <c r="K91" s="14"/>
      <c r="L91" s="582"/>
      <c r="M91" s="503"/>
      <c r="N91" s="478"/>
      <c r="O91" s="485"/>
      <c r="P91" s="485"/>
      <c r="Q91" s="478"/>
      <c r="R91" s="478" t="s">
        <v>129</v>
      </c>
      <c r="S91" s="9">
        <v>0.75</v>
      </c>
      <c r="T91" s="9">
        <v>0.75</v>
      </c>
      <c r="U91" s="7">
        <v>0.75</v>
      </c>
      <c r="V91" s="301"/>
      <c r="W91" s="300"/>
      <c r="X91"/>
      <c r="Y91"/>
      <c r="Z91"/>
      <c r="AA91"/>
      <c r="AB91"/>
      <c r="AC91"/>
      <c r="AD91"/>
      <c r="AE91"/>
      <c r="AF91"/>
      <c r="AG91" s="300"/>
      <c r="AH91" s="478"/>
      <c r="AI91" s="478"/>
    </row>
    <row r="92" spans="2:35" s="471" customFormat="1" x14ac:dyDescent="0.2">
      <c r="B92" s="484"/>
      <c r="C92" s="478"/>
      <c r="D92" s="478"/>
      <c r="E92" s="478"/>
      <c r="F92" s="606" t="s">
        <v>475</v>
      </c>
      <c r="G92" s="314"/>
      <c r="H92" s="314"/>
      <c r="I92" s="314"/>
      <c r="J92" s="314"/>
      <c r="K92" s="14"/>
      <c r="L92" s="582"/>
      <c r="M92" s="503"/>
      <c r="N92" s="478"/>
      <c r="O92" s="485"/>
      <c r="P92" s="485"/>
      <c r="Q92" s="478"/>
      <c r="R92" s="478" t="s">
        <v>130</v>
      </c>
      <c r="S92" s="9">
        <v>0.75</v>
      </c>
      <c r="T92" s="9">
        <v>0.75</v>
      </c>
      <c r="U92" s="7">
        <v>0.75</v>
      </c>
      <c r="V92" s="301"/>
      <c r="W92" s="300"/>
      <c r="X92"/>
      <c r="Y92"/>
      <c r="Z92"/>
      <c r="AA92"/>
      <c r="AB92"/>
      <c r="AC92"/>
      <c r="AD92"/>
      <c r="AE92"/>
      <c r="AF92"/>
      <c r="AG92" s="300"/>
      <c r="AH92" s="478"/>
      <c r="AI92" s="478"/>
    </row>
    <row r="93" spans="2:35" s="471" customFormat="1" x14ac:dyDescent="0.2">
      <c r="B93" s="490"/>
      <c r="F93" s="607" t="s">
        <v>476</v>
      </c>
      <c r="G93" s="314"/>
      <c r="H93" s="314"/>
      <c r="I93" s="314"/>
      <c r="J93" s="314"/>
      <c r="K93" s="491"/>
      <c r="L93" s="582"/>
      <c r="M93" s="503"/>
      <c r="N93" s="478"/>
      <c r="O93" s="485"/>
      <c r="P93" s="485"/>
      <c r="Q93" s="478"/>
      <c r="R93" s="478" t="s">
        <v>131</v>
      </c>
      <c r="S93" s="9">
        <v>0.75</v>
      </c>
      <c r="T93" s="9">
        <v>0.75</v>
      </c>
      <c r="U93" s="7">
        <v>0.75</v>
      </c>
      <c r="V93" s="301"/>
      <c r="W93" s="300"/>
      <c r="X93"/>
      <c r="Y93"/>
      <c r="Z93"/>
      <c r="AA93"/>
      <c r="AB93"/>
      <c r="AC93"/>
      <c r="AD93"/>
      <c r="AE93"/>
      <c r="AF93"/>
      <c r="AG93" s="300"/>
      <c r="AH93" s="478"/>
      <c r="AI93" s="478"/>
    </row>
    <row r="94" spans="2:35" s="471" customFormat="1" x14ac:dyDescent="0.2">
      <c r="B94" s="490"/>
      <c r="G94" s="492"/>
      <c r="H94" s="492"/>
      <c r="I94" s="492"/>
      <c r="J94" s="492"/>
      <c r="K94" s="491"/>
      <c r="L94" s="582"/>
      <c r="M94" s="503"/>
      <c r="N94" s="478"/>
      <c r="O94" s="485" t="s">
        <v>478</v>
      </c>
      <c r="P94" s="485"/>
      <c r="Q94" s="478"/>
      <c r="R94" s="478"/>
      <c r="S94" s="18"/>
      <c r="T94" s="18"/>
      <c r="U94" s="16"/>
      <c r="V94" s="301"/>
      <c r="W94" s="300"/>
      <c r="X94"/>
      <c r="Y94"/>
      <c r="Z94"/>
      <c r="AA94"/>
      <c r="AB94"/>
      <c r="AC94"/>
      <c r="AD94"/>
      <c r="AE94"/>
      <c r="AF94"/>
      <c r="AG94" s="300"/>
      <c r="AH94" s="478"/>
      <c r="AI94" s="478"/>
    </row>
    <row r="95" spans="2:35" s="471" customFormat="1" x14ac:dyDescent="0.2">
      <c r="B95" s="490"/>
      <c r="C95" s="493" t="s">
        <v>291</v>
      </c>
      <c r="G95" s="492"/>
      <c r="H95" s="492"/>
      <c r="I95" s="492"/>
      <c r="J95" s="492"/>
      <c r="K95" s="491"/>
      <c r="L95" s="582"/>
      <c r="M95" s="503"/>
      <c r="N95" s="478"/>
      <c r="O95" s="485"/>
      <c r="P95" s="485"/>
      <c r="Q95" s="478"/>
      <c r="R95" s="606" t="s">
        <v>474</v>
      </c>
      <c r="S95" s="7"/>
      <c r="T95" s="7"/>
      <c r="U95" s="7"/>
      <c r="V95" s="301"/>
      <c r="W95" s="300"/>
      <c r="X95"/>
      <c r="Y95"/>
      <c r="Z95"/>
      <c r="AA95"/>
      <c r="AB95"/>
      <c r="AC95"/>
      <c r="AD95"/>
      <c r="AE95"/>
      <c r="AF95"/>
      <c r="AG95" s="300"/>
      <c r="AH95" s="478"/>
      <c r="AI95" s="478"/>
    </row>
    <row r="96" spans="2:35" s="471" customFormat="1" ht="12.75" customHeight="1" x14ac:dyDescent="0.2">
      <c r="B96" s="490"/>
      <c r="C96" s="494" t="s">
        <v>292</v>
      </c>
      <c r="D96" s="726" t="s">
        <v>304</v>
      </c>
      <c r="E96" s="726"/>
      <c r="F96" s="726"/>
      <c r="G96" s="726"/>
      <c r="H96" s="726"/>
      <c r="I96" s="726"/>
      <c r="J96" s="726"/>
      <c r="K96" s="491"/>
      <c r="L96" s="582"/>
      <c r="M96" s="503"/>
      <c r="N96" s="478"/>
      <c r="O96" s="485"/>
      <c r="P96" s="485"/>
      <c r="Q96" s="478"/>
      <c r="R96" s="606" t="s">
        <v>475</v>
      </c>
      <c r="S96" s="7"/>
      <c r="T96" s="7"/>
      <c r="U96" s="7"/>
      <c r="V96" s="301"/>
      <c r="W96" s="300"/>
      <c r="X96"/>
      <c r="Y96"/>
      <c r="Z96"/>
      <c r="AA96"/>
      <c r="AB96"/>
      <c r="AC96"/>
      <c r="AD96"/>
      <c r="AE96"/>
      <c r="AF96"/>
      <c r="AG96" s="300"/>
      <c r="AH96" s="478"/>
      <c r="AI96" s="478"/>
    </row>
    <row r="97" spans="2:35" s="471" customFormat="1" x14ac:dyDescent="0.2">
      <c r="B97" s="490"/>
      <c r="C97" s="495"/>
      <c r="D97" s="726"/>
      <c r="E97" s="726"/>
      <c r="F97" s="726"/>
      <c r="G97" s="726"/>
      <c r="H97" s="726"/>
      <c r="I97" s="726"/>
      <c r="J97" s="726"/>
      <c r="K97" s="491"/>
      <c r="L97" s="582"/>
      <c r="M97" s="503"/>
      <c r="N97" s="478"/>
      <c r="O97" s="485"/>
      <c r="P97" s="485"/>
      <c r="Q97" s="478"/>
      <c r="R97" s="607" t="s">
        <v>476</v>
      </c>
      <c r="S97" s="7"/>
      <c r="T97" s="7"/>
      <c r="U97" s="7"/>
      <c r="V97" s="301"/>
      <c r="W97" s="300"/>
      <c r="X97"/>
      <c r="Y97"/>
      <c r="Z97"/>
      <c r="AA97"/>
      <c r="AB97"/>
      <c r="AC97"/>
      <c r="AD97"/>
      <c r="AE97"/>
      <c r="AF97"/>
      <c r="AG97" s="300"/>
      <c r="AH97" s="478"/>
      <c r="AI97" s="478"/>
    </row>
    <row r="98" spans="2:35" s="471" customFormat="1" x14ac:dyDescent="0.2">
      <c r="B98" s="490"/>
      <c r="C98" s="495"/>
      <c r="D98" s="726"/>
      <c r="E98" s="726"/>
      <c r="F98" s="726"/>
      <c r="G98" s="726"/>
      <c r="H98" s="726"/>
      <c r="I98" s="726"/>
      <c r="J98" s="726"/>
      <c r="K98" s="491"/>
      <c r="L98" s="582"/>
      <c r="M98" s="503"/>
      <c r="N98" s="478"/>
      <c r="O98"/>
      <c r="P98"/>
      <c r="Q98"/>
      <c r="R98"/>
      <c r="S98" s="285"/>
      <c r="T98" s="285"/>
      <c r="U98" s="285"/>
      <c r="V98" s="301"/>
      <c r="W98" s="300"/>
      <c r="X98"/>
      <c r="Y98"/>
      <c r="Z98"/>
      <c r="AA98"/>
      <c r="AB98"/>
      <c r="AC98"/>
      <c r="AD98"/>
      <c r="AE98"/>
      <c r="AF98"/>
      <c r="AG98" s="300"/>
      <c r="AH98" s="478"/>
      <c r="AI98" s="478"/>
    </row>
    <row r="99" spans="2:35" s="471" customFormat="1" x14ac:dyDescent="0.2">
      <c r="B99" s="490"/>
      <c r="C99" s="494" t="s">
        <v>294</v>
      </c>
      <c r="D99" s="471" t="s">
        <v>318</v>
      </c>
      <c r="G99" s="492"/>
      <c r="H99" s="492"/>
      <c r="I99" s="492"/>
      <c r="J99" s="492"/>
      <c r="K99" s="491"/>
      <c r="L99" s="582"/>
      <c r="M99" s="503"/>
      <c r="N99" s="509" t="s">
        <v>291</v>
      </c>
      <c r="O99"/>
      <c r="P99"/>
      <c r="Q99"/>
      <c r="R99"/>
      <c r="S99" s="285"/>
      <c r="T99" s="285"/>
      <c r="U99" s="285"/>
      <c r="V99" s="301"/>
      <c r="W99" s="300"/>
      <c r="X99"/>
      <c r="Y99"/>
      <c r="Z99"/>
      <c r="AA99"/>
      <c r="AB99"/>
      <c r="AC99"/>
      <c r="AD99"/>
      <c r="AE99"/>
      <c r="AF99"/>
      <c r="AG99" s="300"/>
      <c r="AH99" s="478"/>
      <c r="AI99" s="478"/>
    </row>
    <row r="100" spans="2:35" s="471" customFormat="1" ht="12.75" customHeight="1" x14ac:dyDescent="0.2">
      <c r="B100" s="490"/>
      <c r="C100" s="494" t="s">
        <v>322</v>
      </c>
      <c r="D100" s="726" t="s">
        <v>323</v>
      </c>
      <c r="E100" s="726"/>
      <c r="F100" s="726"/>
      <c r="G100" s="726"/>
      <c r="H100" s="726"/>
      <c r="I100" s="726"/>
      <c r="J100" s="726"/>
      <c r="K100" s="491"/>
      <c r="L100" s="582"/>
      <c r="M100" s="503"/>
      <c r="N100" s="510" t="s">
        <v>292</v>
      </c>
      <c r="O100" s="471" t="s">
        <v>293</v>
      </c>
      <c r="S100" s="300"/>
      <c r="T100" s="300"/>
      <c r="U100" s="300"/>
      <c r="V100" s="301"/>
      <c r="W100" s="300"/>
      <c r="X100"/>
      <c r="Y100"/>
      <c r="Z100"/>
      <c r="AA100"/>
      <c r="AB100"/>
      <c r="AC100"/>
      <c r="AD100"/>
      <c r="AE100"/>
      <c r="AF100"/>
      <c r="AG100" s="300"/>
      <c r="AH100" s="478"/>
      <c r="AI100" s="478"/>
    </row>
    <row r="101" spans="2:35" s="471" customFormat="1" ht="12.75" customHeight="1" x14ac:dyDescent="0.2">
      <c r="B101" s="490"/>
      <c r="C101" s="495"/>
      <c r="D101" s="726"/>
      <c r="E101" s="726"/>
      <c r="F101" s="726"/>
      <c r="G101" s="726"/>
      <c r="H101" s="726"/>
      <c r="I101" s="726"/>
      <c r="J101" s="726"/>
      <c r="K101" s="491"/>
      <c r="L101" s="582"/>
      <c r="M101" s="503"/>
      <c r="N101" s="510" t="s">
        <v>294</v>
      </c>
      <c r="O101" s="726" t="s">
        <v>326</v>
      </c>
      <c r="P101" s="726"/>
      <c r="Q101" s="726"/>
      <c r="R101" s="726"/>
      <c r="S101" s="726"/>
      <c r="T101" s="726"/>
      <c r="U101" s="726"/>
      <c r="V101" s="301"/>
      <c r="W101" s="300"/>
      <c r="X101"/>
      <c r="Y101"/>
      <c r="Z101"/>
      <c r="AA101"/>
      <c r="AB101"/>
      <c r="AC101"/>
      <c r="AD101"/>
      <c r="AE101"/>
      <c r="AF101"/>
      <c r="AG101" s="300"/>
      <c r="AH101" s="478"/>
      <c r="AI101" s="478"/>
    </row>
    <row r="102" spans="2:35" s="471" customFormat="1" ht="12.75" customHeight="1" x14ac:dyDescent="0.2">
      <c r="B102" s="490"/>
      <c r="C102" s="494" t="s">
        <v>353</v>
      </c>
      <c r="D102" s="726" t="s">
        <v>354</v>
      </c>
      <c r="E102" s="726"/>
      <c r="F102" s="726"/>
      <c r="G102" s="726"/>
      <c r="H102" s="726"/>
      <c r="I102" s="726"/>
      <c r="J102" s="726"/>
      <c r="K102" s="491"/>
      <c r="L102" s="582"/>
      <c r="M102" s="503"/>
      <c r="N102" s="510"/>
      <c r="O102" s="726"/>
      <c r="P102" s="726"/>
      <c r="Q102" s="726"/>
      <c r="R102" s="726"/>
      <c r="S102" s="726"/>
      <c r="T102" s="726"/>
      <c r="U102" s="726"/>
      <c r="V102" s="301"/>
      <c r="W102" s="300"/>
      <c r="X102"/>
      <c r="Y102"/>
      <c r="Z102"/>
      <c r="AA102"/>
      <c r="AB102"/>
      <c r="AC102"/>
      <c r="AD102"/>
      <c r="AE102"/>
      <c r="AF102"/>
      <c r="AG102" s="300"/>
      <c r="AH102" s="478"/>
      <c r="AI102" s="478"/>
    </row>
    <row r="103" spans="2:35" s="471" customFormat="1" x14ac:dyDescent="0.2">
      <c r="B103" s="490"/>
      <c r="C103" s="495"/>
      <c r="D103" s="726"/>
      <c r="E103" s="726"/>
      <c r="F103" s="726"/>
      <c r="G103" s="726"/>
      <c r="H103" s="726"/>
      <c r="I103" s="726"/>
      <c r="J103" s="726"/>
      <c r="K103" s="491"/>
      <c r="L103" s="582"/>
      <c r="M103" s="490"/>
      <c r="N103" s="510"/>
      <c r="S103" s="300"/>
      <c r="T103" s="300"/>
      <c r="U103" s="300"/>
      <c r="V103" s="301"/>
      <c r="W103" s="300"/>
      <c r="X103"/>
      <c r="Y103"/>
      <c r="Z103"/>
      <c r="AA103"/>
      <c r="AB103"/>
      <c r="AC103"/>
      <c r="AD103"/>
      <c r="AE103"/>
      <c r="AF103"/>
      <c r="AG103" s="300"/>
      <c r="AH103" s="478"/>
      <c r="AI103" s="478"/>
    </row>
    <row r="104" spans="2:35" s="471" customFormat="1" x14ac:dyDescent="0.2">
      <c r="B104" s="490"/>
      <c r="C104" s="495"/>
      <c r="G104" s="492"/>
      <c r="H104" s="492"/>
      <c r="I104" s="492"/>
      <c r="J104" s="492"/>
      <c r="K104" s="491"/>
      <c r="L104" s="582"/>
      <c r="M104" s="490"/>
      <c r="N104" s="510"/>
      <c r="S104" s="300"/>
      <c r="T104" s="300"/>
      <c r="U104" s="300"/>
      <c r="V104" s="301"/>
      <c r="W104" s="300"/>
      <c r="X104"/>
      <c r="Y104"/>
      <c r="Z104"/>
      <c r="AA104"/>
      <c r="AB104"/>
      <c r="AC104"/>
      <c r="AD104"/>
      <c r="AE104"/>
      <c r="AF104"/>
      <c r="AG104" s="300"/>
      <c r="AH104" s="478"/>
      <c r="AI104" s="478"/>
    </row>
    <row r="105" spans="2:35" s="471" customFormat="1" x14ac:dyDescent="0.2">
      <c r="B105" s="490"/>
      <c r="C105" s="495"/>
      <c r="G105" s="492"/>
      <c r="H105" s="492"/>
      <c r="I105" s="492"/>
      <c r="J105" s="492"/>
      <c r="K105" s="491"/>
      <c r="L105" s="582"/>
      <c r="M105" s="490"/>
      <c r="N105" s="510"/>
      <c r="S105" s="300"/>
      <c r="T105" s="300"/>
      <c r="U105" s="300"/>
      <c r="V105" s="301"/>
      <c r="W105" s="300"/>
      <c r="X105"/>
      <c r="Y105"/>
      <c r="Z105"/>
      <c r="AA105"/>
      <c r="AB105"/>
      <c r="AC105"/>
      <c r="AD105"/>
      <c r="AE105"/>
      <c r="AF105"/>
      <c r="AG105" s="300"/>
      <c r="AH105" s="478"/>
      <c r="AI105" s="478"/>
    </row>
    <row r="106" spans="2:35" s="471" customFormat="1" x14ac:dyDescent="0.2">
      <c r="B106" s="490"/>
      <c r="C106" s="495"/>
      <c r="G106" s="492"/>
      <c r="H106" s="492"/>
      <c r="I106" s="492"/>
      <c r="J106" s="492"/>
      <c r="K106" s="491"/>
      <c r="L106" s="582"/>
      <c r="M106" s="490"/>
      <c r="N106" s="510"/>
      <c r="S106" s="300"/>
      <c r="T106" s="300"/>
      <c r="U106" s="300"/>
      <c r="V106" s="301"/>
      <c r="W106" s="300"/>
      <c r="X106"/>
      <c r="Y106"/>
      <c r="Z106"/>
      <c r="AA106"/>
      <c r="AB106"/>
      <c r="AC106"/>
      <c r="AD106"/>
      <c r="AE106"/>
      <c r="AF106"/>
      <c r="AG106" s="300"/>
      <c r="AH106" s="478"/>
      <c r="AI106" s="478"/>
    </row>
    <row r="107" spans="2:35" s="471" customFormat="1" x14ac:dyDescent="0.2">
      <c r="B107" s="490"/>
      <c r="C107" s="495"/>
      <c r="G107" s="492"/>
      <c r="H107" s="492"/>
      <c r="I107" s="492"/>
      <c r="J107" s="492"/>
      <c r="K107" s="491"/>
      <c r="L107" s="582"/>
      <c r="M107" s="490"/>
      <c r="N107" s="510"/>
      <c r="S107" s="300"/>
      <c r="T107" s="300"/>
      <c r="U107" s="300"/>
      <c r="V107" s="301"/>
      <c r="W107" s="300"/>
      <c r="Y107" s="510"/>
      <c r="AD107" s="300"/>
      <c r="AE107" s="300"/>
      <c r="AF107"/>
      <c r="AG107" s="300"/>
      <c r="AH107" s="581"/>
      <c r="AI107" s="581"/>
    </row>
    <row r="108" spans="2:35" x14ac:dyDescent="0.2">
      <c r="B108" s="490"/>
      <c r="C108" s="495"/>
      <c r="D108" s="471"/>
      <c r="E108" s="471"/>
      <c r="F108" s="471"/>
      <c r="G108" s="492"/>
      <c r="H108" s="492"/>
      <c r="I108" s="492"/>
      <c r="J108" s="492"/>
      <c r="K108" s="491"/>
      <c r="M108" s="490"/>
      <c r="N108" s="510"/>
      <c r="O108" s="471"/>
      <c r="P108" s="471"/>
      <c r="Q108" s="471"/>
      <c r="R108" s="471"/>
      <c r="S108" s="300"/>
      <c r="T108" s="300"/>
      <c r="U108" s="300"/>
      <c r="V108" s="301"/>
      <c r="X108" s="471"/>
      <c r="Y108" s="510"/>
      <c r="Z108" s="471"/>
      <c r="AA108" s="471"/>
      <c r="AB108" s="471"/>
      <c r="AC108" s="471"/>
      <c r="AD108" s="300"/>
      <c r="AE108" s="300"/>
      <c r="AF108"/>
      <c r="AH108" s="581"/>
      <c r="AI108" s="581"/>
    </row>
    <row r="109" spans="2:35" x14ac:dyDescent="0.2">
      <c r="B109" s="490"/>
      <c r="C109" s="495"/>
      <c r="D109" s="471"/>
      <c r="E109" s="471"/>
      <c r="F109" s="471"/>
      <c r="G109" s="492"/>
      <c r="H109" s="492"/>
      <c r="I109" s="492"/>
      <c r="J109" s="492"/>
      <c r="K109" s="491"/>
      <c r="M109" s="490"/>
      <c r="N109" s="510"/>
      <c r="O109" s="471"/>
      <c r="P109" s="471"/>
      <c r="Q109" s="471"/>
      <c r="R109" s="471"/>
      <c r="S109" s="300"/>
      <c r="T109" s="300"/>
      <c r="U109" s="300"/>
      <c r="V109" s="301"/>
      <c r="X109" s="471"/>
      <c r="Y109" s="510"/>
      <c r="AF109"/>
      <c r="AH109" s="478"/>
      <c r="AI109" s="478"/>
    </row>
    <row r="110" spans="2:35" x14ac:dyDescent="0.2">
      <c r="B110" s="490"/>
      <c r="C110" s="471"/>
      <c r="D110" s="471"/>
      <c r="E110" s="471"/>
      <c r="F110" s="471"/>
      <c r="G110" s="492"/>
      <c r="H110" s="492"/>
      <c r="I110" s="492"/>
      <c r="J110" s="492"/>
      <c r="K110" s="491"/>
      <c r="M110" s="490"/>
      <c r="N110" s="510"/>
      <c r="O110" s="471"/>
      <c r="P110" s="471"/>
      <c r="Q110" s="471"/>
      <c r="R110" s="471"/>
      <c r="S110" s="300"/>
      <c r="T110" s="300"/>
      <c r="U110" s="300"/>
      <c r="V110" s="301"/>
      <c r="X110" s="471"/>
      <c r="Y110" s="510"/>
      <c r="AF110"/>
      <c r="AH110" s="478"/>
      <c r="AI110" s="478"/>
    </row>
    <row r="111" spans="2:35" ht="13.5" thickBot="1" x14ac:dyDescent="0.25">
      <c r="B111" s="496"/>
      <c r="C111" s="497"/>
      <c r="D111" s="497"/>
      <c r="E111" s="497"/>
      <c r="F111" s="497"/>
      <c r="G111" s="498"/>
      <c r="H111" s="498"/>
      <c r="I111" s="498"/>
      <c r="J111" s="498"/>
      <c r="K111" s="499"/>
      <c r="M111" s="490"/>
      <c r="N111" s="510"/>
      <c r="O111" s="471"/>
      <c r="P111" s="471"/>
      <c r="Q111" s="471"/>
      <c r="R111" s="471"/>
      <c r="S111" s="300"/>
      <c r="T111" s="300"/>
      <c r="U111" s="300"/>
      <c r="V111" s="301"/>
      <c r="X111" s="471"/>
      <c r="Y111" s="510"/>
      <c r="AF111"/>
      <c r="AH111" s="478"/>
      <c r="AI111" s="478"/>
    </row>
    <row r="112" spans="2:35" x14ac:dyDescent="0.2">
      <c r="M112" s="490"/>
      <c r="N112" s="510"/>
      <c r="O112" s="471"/>
      <c r="P112" s="471"/>
      <c r="Q112" s="471"/>
      <c r="R112" s="471"/>
      <c r="S112" s="300"/>
      <c r="T112" s="300"/>
      <c r="U112" s="300"/>
      <c r="V112" s="301"/>
      <c r="Y112" s="510"/>
      <c r="AF112"/>
      <c r="AH112" s="478"/>
      <c r="AI112" s="478"/>
    </row>
    <row r="113" spans="11:35" x14ac:dyDescent="0.2">
      <c r="M113" s="490"/>
      <c r="N113" s="510"/>
      <c r="O113" s="471"/>
      <c r="P113" s="471"/>
      <c r="Q113" s="471"/>
      <c r="R113" s="471"/>
      <c r="S113" s="300"/>
      <c r="T113" s="300"/>
      <c r="U113" s="300"/>
      <c r="V113" s="301"/>
      <c r="Y113" s="510"/>
      <c r="AF113"/>
      <c r="AH113" s="478"/>
      <c r="AI113" s="478"/>
    </row>
    <row r="114" spans="11:35" x14ac:dyDescent="0.2">
      <c r="M114" s="490"/>
      <c r="N114" s="510"/>
      <c r="O114" s="471"/>
      <c r="P114" s="471"/>
      <c r="Q114" s="471"/>
      <c r="R114" s="471"/>
      <c r="S114" s="300"/>
      <c r="T114" s="300"/>
      <c r="U114" s="300"/>
      <c r="V114" s="301"/>
      <c r="Y114" s="510"/>
      <c r="AF114"/>
      <c r="AH114" s="478"/>
      <c r="AI114" s="478"/>
    </row>
    <row r="115" spans="11:35" ht="13.5" thickBot="1" x14ac:dyDescent="0.25">
      <c r="L115"/>
      <c r="M115" s="496"/>
      <c r="N115" s="511"/>
      <c r="O115" s="497"/>
      <c r="P115" s="497"/>
      <c r="Q115" s="497"/>
      <c r="R115" s="497"/>
      <c r="S115" s="302"/>
      <c r="T115" s="302"/>
      <c r="U115" s="302"/>
      <c r="V115" s="303"/>
      <c r="W115"/>
      <c r="Y115" s="510"/>
      <c r="AF115"/>
      <c r="AG115"/>
      <c r="AH115" s="478"/>
      <c r="AI115" s="478"/>
    </row>
    <row r="116" spans="11:35" x14ac:dyDescent="0.2">
      <c r="L116"/>
      <c r="M116" s="471"/>
      <c r="N116" s="510"/>
      <c r="O116" s="471"/>
      <c r="P116" s="471"/>
      <c r="Q116" s="471"/>
      <c r="R116" s="471"/>
      <c r="S116" s="300"/>
      <c r="T116" s="300"/>
      <c r="U116" s="300"/>
      <c r="V116"/>
      <c r="W116"/>
      <c r="Y116" s="478"/>
      <c r="AF116"/>
      <c r="AG116"/>
      <c r="AH116" s="478"/>
      <c r="AI116" s="478"/>
    </row>
    <row r="117" spans="11:35" x14ac:dyDescent="0.2">
      <c r="L117"/>
      <c r="M117" s="471"/>
      <c r="N117" s="510"/>
      <c r="O117" s="471"/>
      <c r="P117" s="471"/>
      <c r="Q117" s="471"/>
      <c r="R117" s="471"/>
      <c r="S117" s="300"/>
      <c r="T117" s="300"/>
      <c r="U117" s="300"/>
      <c r="V117"/>
      <c r="W117"/>
      <c r="Y117" s="485"/>
      <c r="AF117"/>
      <c r="AG117"/>
      <c r="AH117" s="478"/>
      <c r="AI117" s="478"/>
    </row>
    <row r="118" spans="11:35" x14ac:dyDescent="0.2">
      <c r="L118"/>
      <c r="M118" s="471"/>
      <c r="N118" s="510"/>
      <c r="V118"/>
      <c r="W118"/>
      <c r="Y118" s="478"/>
      <c r="AF118"/>
      <c r="AG118"/>
      <c r="AH118" s="478"/>
      <c r="AI118" s="478"/>
    </row>
    <row r="119" spans="11:35" x14ac:dyDescent="0.2">
      <c r="K119"/>
      <c r="L119"/>
      <c r="M119" s="471"/>
      <c r="N119" s="510"/>
      <c r="V119"/>
      <c r="W119"/>
      <c r="Y119" s="485"/>
      <c r="AF119"/>
      <c r="AG119"/>
      <c r="AH119" s="478"/>
      <c r="AI119" s="478"/>
    </row>
    <row r="120" spans="11:35" x14ac:dyDescent="0.2">
      <c r="K120"/>
      <c r="L120"/>
      <c r="M120" s="471"/>
      <c r="N120" s="510"/>
      <c r="V120"/>
      <c r="W120"/>
      <c r="Y120" s="478"/>
      <c r="AF120"/>
      <c r="AG120"/>
      <c r="AH120" s="478"/>
      <c r="AI120" s="478"/>
    </row>
    <row r="121" spans="11:35" x14ac:dyDescent="0.2">
      <c r="K121"/>
      <c r="L121"/>
      <c r="N121" s="510"/>
      <c r="V121"/>
      <c r="W121"/>
      <c r="Y121" s="485"/>
      <c r="AF121"/>
      <c r="AG121"/>
      <c r="AH121" s="478"/>
      <c r="AI121" s="478"/>
    </row>
    <row r="122" spans="11:35" x14ac:dyDescent="0.2">
      <c r="K122"/>
      <c r="L122"/>
      <c r="N122" s="510"/>
      <c r="V122"/>
      <c r="W122"/>
      <c r="AF122"/>
      <c r="AG122"/>
      <c r="AH122" s="478"/>
      <c r="AI122" s="478"/>
    </row>
    <row r="123" spans="11:35" x14ac:dyDescent="0.2">
      <c r="K123"/>
      <c r="L123"/>
      <c r="N123" s="510"/>
      <c r="V123"/>
      <c r="W123"/>
      <c r="AD123"/>
      <c r="AE123"/>
      <c r="AF123"/>
      <c r="AG123"/>
      <c r="AH123" s="478"/>
      <c r="AI123" s="478"/>
    </row>
    <row r="124" spans="11:35" x14ac:dyDescent="0.2">
      <c r="K124"/>
      <c r="L124"/>
      <c r="N124" s="510"/>
      <c r="V124"/>
      <c r="W124"/>
      <c r="AD124"/>
      <c r="AE124"/>
      <c r="AF124"/>
      <c r="AG124"/>
      <c r="AH124" s="478"/>
      <c r="AI124" s="478"/>
    </row>
    <row r="125" spans="11:35" x14ac:dyDescent="0.2">
      <c r="K125"/>
      <c r="L125"/>
      <c r="N125" s="478"/>
      <c r="V125"/>
      <c r="W125"/>
      <c r="AD125"/>
      <c r="AE125"/>
      <c r="AF125"/>
      <c r="AG125"/>
      <c r="AH125" s="478"/>
      <c r="AI125" s="478"/>
    </row>
    <row r="126" spans="11:35" x14ac:dyDescent="0.2">
      <c r="K126"/>
      <c r="L126"/>
      <c r="N126" s="485"/>
      <c r="V126"/>
      <c r="W126"/>
      <c r="AD126"/>
      <c r="AE126"/>
      <c r="AF126"/>
      <c r="AG126"/>
      <c r="AH126" s="478"/>
      <c r="AI126" s="478"/>
    </row>
    <row r="127" spans="11:35" x14ac:dyDescent="0.2">
      <c r="K127"/>
      <c r="L127"/>
      <c r="N127" s="478"/>
      <c r="V127"/>
      <c r="W127"/>
      <c r="AD127"/>
      <c r="AE127"/>
      <c r="AF127"/>
      <c r="AG127"/>
      <c r="AH127" s="478"/>
      <c r="AI127" s="478"/>
    </row>
    <row r="128" spans="11:35" x14ac:dyDescent="0.2">
      <c r="K128"/>
      <c r="L128"/>
      <c r="N128" s="485"/>
      <c r="V128"/>
      <c r="W128"/>
      <c r="AD128"/>
      <c r="AE128"/>
      <c r="AF128"/>
      <c r="AG128"/>
      <c r="AH128" s="478"/>
      <c r="AI128" s="478"/>
    </row>
    <row r="129" spans="11:35" x14ac:dyDescent="0.2">
      <c r="K129"/>
      <c r="L129"/>
      <c r="N129" s="478"/>
      <c r="V129"/>
      <c r="W129"/>
      <c r="AD129"/>
      <c r="AE129"/>
      <c r="AF129"/>
      <c r="AG129"/>
      <c r="AH129" s="478"/>
      <c r="AI129" s="478"/>
    </row>
    <row r="130" spans="11:35" x14ac:dyDescent="0.2">
      <c r="K130"/>
      <c r="L130"/>
      <c r="N130" s="485"/>
      <c r="V130"/>
      <c r="W130"/>
      <c r="AD130"/>
      <c r="AE130"/>
      <c r="AF130"/>
      <c r="AG130"/>
      <c r="AH130" s="478"/>
      <c r="AI130" s="478"/>
    </row>
    <row r="131" spans="11:35" x14ac:dyDescent="0.2">
      <c r="K131"/>
      <c r="L131"/>
      <c r="V131"/>
      <c r="W131"/>
      <c r="AD131"/>
      <c r="AE131"/>
      <c r="AF131"/>
      <c r="AG131"/>
      <c r="AH131" s="478"/>
      <c r="AI131" s="478"/>
    </row>
    <row r="132" spans="11:35" x14ac:dyDescent="0.2">
      <c r="K132"/>
      <c r="L132"/>
      <c r="S132"/>
      <c r="T132"/>
      <c r="U132"/>
      <c r="V132"/>
      <c r="W132"/>
      <c r="AD132"/>
      <c r="AE132"/>
      <c r="AF132"/>
      <c r="AG132"/>
      <c r="AH132" s="478"/>
      <c r="AI132" s="478"/>
    </row>
    <row r="133" spans="11:35" x14ac:dyDescent="0.2">
      <c r="K133"/>
      <c r="L133"/>
      <c r="S133"/>
      <c r="T133"/>
      <c r="U133"/>
      <c r="V133"/>
      <c r="W133"/>
      <c r="AD133"/>
      <c r="AE133"/>
      <c r="AF133"/>
      <c r="AG133"/>
      <c r="AH133" s="478"/>
      <c r="AI133" s="478"/>
    </row>
    <row r="134" spans="11:35" x14ac:dyDescent="0.2">
      <c r="K134"/>
      <c r="L134"/>
      <c r="S134"/>
      <c r="T134"/>
      <c r="U134"/>
      <c r="V134"/>
      <c r="W134"/>
      <c r="AD134"/>
      <c r="AE134"/>
      <c r="AF134"/>
      <c r="AG134"/>
      <c r="AH134" s="478"/>
      <c r="AI134" s="478"/>
    </row>
    <row r="135" spans="11:35" x14ac:dyDescent="0.2">
      <c r="K135"/>
      <c r="L135"/>
      <c r="S135"/>
      <c r="T135"/>
      <c r="U135"/>
      <c r="V135"/>
      <c r="W135"/>
      <c r="AD135"/>
      <c r="AE135"/>
      <c r="AF135"/>
      <c r="AG135"/>
      <c r="AH135" s="478"/>
      <c r="AI135" s="478"/>
    </row>
    <row r="136" spans="11:35" x14ac:dyDescent="0.2">
      <c r="K136"/>
      <c r="L136"/>
      <c r="S136"/>
      <c r="T136"/>
      <c r="U136"/>
      <c r="V136"/>
      <c r="W136"/>
      <c r="AD136"/>
      <c r="AE136"/>
      <c r="AF136"/>
      <c r="AG136"/>
      <c r="AH136" s="478"/>
      <c r="AI136" s="478"/>
    </row>
    <row r="137" spans="11:35" x14ac:dyDescent="0.2">
      <c r="K137"/>
      <c r="L137"/>
      <c r="S137"/>
      <c r="T137"/>
      <c r="U137"/>
      <c r="V137"/>
      <c r="W137"/>
      <c r="AD137"/>
      <c r="AE137"/>
      <c r="AF137"/>
      <c r="AG137"/>
      <c r="AH137" s="478"/>
      <c r="AI137" s="478"/>
    </row>
    <row r="138" spans="11:35" x14ac:dyDescent="0.2">
      <c r="K138"/>
      <c r="L138"/>
      <c r="S138"/>
      <c r="T138"/>
      <c r="U138"/>
      <c r="V138"/>
      <c r="W138"/>
      <c r="AD138"/>
      <c r="AE138"/>
      <c r="AF138"/>
      <c r="AG138"/>
      <c r="AH138" s="478"/>
      <c r="AI138" s="478"/>
    </row>
    <row r="139" spans="11:35" x14ac:dyDescent="0.2">
      <c r="K139"/>
      <c r="L139"/>
      <c r="S139"/>
      <c r="T139"/>
      <c r="U139"/>
      <c r="V139"/>
      <c r="W139"/>
      <c r="AD139"/>
      <c r="AE139"/>
      <c r="AF139"/>
      <c r="AG139"/>
      <c r="AH139" s="478"/>
      <c r="AI139" s="478"/>
    </row>
    <row r="140" spans="11:35" x14ac:dyDescent="0.2">
      <c r="K140"/>
      <c r="L140"/>
      <c r="S140"/>
      <c r="T140"/>
      <c r="U140"/>
      <c r="V140"/>
      <c r="W140"/>
      <c r="AD140"/>
      <c r="AE140"/>
      <c r="AF140"/>
      <c r="AG140"/>
      <c r="AH140" s="478"/>
      <c r="AI140" s="478"/>
    </row>
    <row r="141" spans="11:35" x14ac:dyDescent="0.2">
      <c r="K141"/>
      <c r="L141"/>
      <c r="S141"/>
      <c r="T141"/>
      <c r="U141"/>
      <c r="V141"/>
      <c r="W141"/>
      <c r="AD141"/>
      <c r="AE141"/>
      <c r="AF141"/>
      <c r="AG141"/>
      <c r="AH141" s="478"/>
      <c r="AI141" s="478"/>
    </row>
    <row r="142" spans="11:35" x14ac:dyDescent="0.2">
      <c r="K142"/>
      <c r="L142"/>
      <c r="S142"/>
      <c r="T142"/>
      <c r="U142"/>
      <c r="V142"/>
      <c r="W142"/>
      <c r="AD142"/>
      <c r="AE142"/>
      <c r="AF142"/>
      <c r="AG142"/>
      <c r="AH142" s="478"/>
      <c r="AI142" s="478"/>
    </row>
    <row r="143" spans="11:35" x14ac:dyDescent="0.2">
      <c r="K143"/>
      <c r="L143"/>
      <c r="S143"/>
      <c r="T143"/>
      <c r="U143"/>
      <c r="V143"/>
      <c r="W143"/>
      <c r="AD143"/>
      <c r="AE143"/>
      <c r="AF143"/>
      <c r="AG143"/>
      <c r="AH143" s="478"/>
      <c r="AI143" s="478"/>
    </row>
    <row r="144" spans="11:35" x14ac:dyDescent="0.2">
      <c r="K144"/>
      <c r="L144"/>
      <c r="S144"/>
      <c r="T144"/>
      <c r="U144"/>
      <c r="V144"/>
      <c r="W144"/>
      <c r="AD144"/>
      <c r="AE144"/>
      <c r="AG144"/>
      <c r="AH144" s="478"/>
      <c r="AI144" s="478"/>
    </row>
    <row r="145" spans="11:35" x14ac:dyDescent="0.2">
      <c r="K145"/>
      <c r="L145"/>
      <c r="S145"/>
      <c r="T145"/>
      <c r="U145"/>
      <c r="V145"/>
      <c r="W145"/>
      <c r="AD145"/>
      <c r="AE145"/>
      <c r="AG145"/>
      <c r="AH145" s="478"/>
      <c r="AI145" s="478"/>
    </row>
    <row r="146" spans="11:35" x14ac:dyDescent="0.2">
      <c r="K146"/>
      <c r="L146"/>
      <c r="S146"/>
      <c r="T146"/>
      <c r="U146"/>
      <c r="V146"/>
      <c r="W146"/>
      <c r="AD146"/>
      <c r="AE146"/>
      <c r="AG146"/>
      <c r="AI146" s="478"/>
    </row>
    <row r="147" spans="11:35" x14ac:dyDescent="0.2">
      <c r="K147"/>
      <c r="L147"/>
      <c r="S147"/>
      <c r="T147"/>
      <c r="U147"/>
      <c r="V147"/>
      <c r="W147"/>
      <c r="AD147"/>
      <c r="AE147"/>
      <c r="AG147"/>
      <c r="AI147" s="478"/>
    </row>
    <row r="148" spans="11:35" x14ac:dyDescent="0.2">
      <c r="K148"/>
      <c r="L148"/>
      <c r="S148"/>
      <c r="T148"/>
      <c r="U148"/>
      <c r="V148"/>
      <c r="W148"/>
      <c r="AD148"/>
      <c r="AE148"/>
      <c r="AG148"/>
      <c r="AI148" s="478"/>
    </row>
    <row r="149" spans="11:35" x14ac:dyDescent="0.2">
      <c r="K149"/>
      <c r="L149"/>
      <c r="S149"/>
      <c r="T149"/>
      <c r="U149"/>
      <c r="W149"/>
      <c r="AD149"/>
      <c r="AE149"/>
      <c r="AG149"/>
      <c r="AI149" s="478"/>
    </row>
    <row r="150" spans="11:35" x14ac:dyDescent="0.2">
      <c r="K150"/>
      <c r="L150"/>
      <c r="S150"/>
      <c r="T150"/>
      <c r="U150"/>
      <c r="W150"/>
      <c r="AD150"/>
      <c r="AE150"/>
      <c r="AG150"/>
      <c r="AI150" s="478"/>
    </row>
    <row r="151" spans="11:35" x14ac:dyDescent="0.2">
      <c r="K151"/>
      <c r="L151"/>
      <c r="S151"/>
      <c r="T151"/>
      <c r="U151"/>
      <c r="W151"/>
      <c r="AD151"/>
      <c r="AE151"/>
      <c r="AG151"/>
      <c r="AI151" s="478"/>
    </row>
    <row r="152" spans="11:35" x14ac:dyDescent="0.2">
      <c r="K152"/>
      <c r="S152"/>
      <c r="T152"/>
      <c r="U152"/>
      <c r="AD152"/>
      <c r="AE152"/>
    </row>
    <row r="153" spans="11:35" x14ac:dyDescent="0.2">
      <c r="K153"/>
      <c r="S153"/>
      <c r="T153"/>
      <c r="U153"/>
      <c r="AD153"/>
      <c r="AE153"/>
    </row>
    <row r="154" spans="11:35" x14ac:dyDescent="0.2">
      <c r="K154"/>
      <c r="S154"/>
      <c r="T154"/>
      <c r="U154"/>
      <c r="AD154"/>
      <c r="AE154"/>
    </row>
    <row r="155" spans="11:35" x14ac:dyDescent="0.2">
      <c r="K155"/>
      <c r="S155"/>
      <c r="T155"/>
      <c r="U155"/>
      <c r="AD155"/>
      <c r="AE155"/>
    </row>
    <row r="156" spans="11:35" x14ac:dyDescent="0.2">
      <c r="S156"/>
      <c r="T156"/>
      <c r="U156"/>
      <c r="AD156"/>
      <c r="AE156"/>
    </row>
    <row r="157" spans="11:35" x14ac:dyDescent="0.2">
      <c r="S157"/>
      <c r="T157"/>
      <c r="U157"/>
      <c r="AD157"/>
      <c r="AE157"/>
    </row>
    <row r="158" spans="11:35" x14ac:dyDescent="0.2">
      <c r="S158"/>
      <c r="T158"/>
      <c r="U158"/>
      <c r="AD158"/>
      <c r="AE158"/>
    </row>
    <row r="159" spans="11:35" x14ac:dyDescent="0.2">
      <c r="S159"/>
      <c r="T159"/>
      <c r="U159"/>
      <c r="AD159"/>
      <c r="AE159"/>
    </row>
    <row r="160" spans="11:35" x14ac:dyDescent="0.2">
      <c r="S160"/>
      <c r="T160"/>
      <c r="U160"/>
    </row>
    <row r="161" spans="19:21" x14ac:dyDescent="0.2">
      <c r="S161"/>
      <c r="T161"/>
      <c r="U161"/>
    </row>
    <row r="162" spans="19:21" x14ac:dyDescent="0.2">
      <c r="S162"/>
      <c r="T162"/>
      <c r="U162"/>
    </row>
    <row r="163" spans="19:21" x14ac:dyDescent="0.2">
      <c r="S163"/>
      <c r="T163"/>
      <c r="U163"/>
    </row>
    <row r="164" spans="19:21" x14ac:dyDescent="0.2">
      <c r="S164"/>
      <c r="T164"/>
      <c r="U164"/>
    </row>
    <row r="165" spans="19:21" x14ac:dyDescent="0.2">
      <c r="S165"/>
      <c r="T165"/>
      <c r="U165"/>
    </row>
    <row r="166" spans="19:21" x14ac:dyDescent="0.2">
      <c r="S166"/>
      <c r="T166"/>
      <c r="U166"/>
    </row>
    <row r="167" spans="19:21" x14ac:dyDescent="0.2">
      <c r="S167"/>
      <c r="T167"/>
      <c r="U167"/>
    </row>
    <row r="168" spans="19:21" x14ac:dyDescent="0.2">
      <c r="S168"/>
      <c r="T168"/>
      <c r="U168"/>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9525</xdr:rowOff>
              </from>
              <to>
                <xdr:col>38</xdr:col>
                <xdr:colOff>276225</xdr:colOff>
                <xdr:row>1</xdr:row>
                <xdr:rowOff>123825</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3305175</xdr:colOff>
                <xdr:row>2</xdr:row>
                <xdr:rowOff>0</xdr:rowOff>
              </to>
            </anchor>
          </objectPr>
        </oleObject>
      </mc:Choice>
      <mc:Fallback>
        <oleObject progId="MSPhotoEd.3" shapeId="4098" r:id="rId7"/>
      </mc:Fallback>
    </mc:AlternateContent>
    <mc:AlternateContent xmlns:mc="http://schemas.openxmlformats.org/markup-compatibility/2006">
      <mc:Choice Requires="x14">
        <oleObject progId="MSPhotoEd.3" shapeId="4100" r:id="rId8">
          <objectPr defaultSize="0" autoPict="0" r:id="rId5">
            <anchor moveWithCells="1">
              <from>
                <xdr:col>0</xdr:col>
                <xdr:colOff>0</xdr:colOff>
                <xdr:row>0</xdr:row>
                <xdr:rowOff>57150</xdr:rowOff>
              </from>
              <to>
                <xdr:col>5</xdr:col>
                <xdr:colOff>3371850</xdr:colOff>
                <xdr:row>2</xdr:row>
                <xdr:rowOff>0</xdr:rowOff>
              </to>
            </anchor>
          </objectPr>
        </oleObject>
      </mc:Choice>
      <mc:Fallback>
        <oleObject progId="MSPhotoEd.3" shapeId="4100" r:id="rId8"/>
      </mc:Fallback>
    </mc:AlternateContent>
    <mc:AlternateContent xmlns:mc="http://schemas.openxmlformats.org/markup-compatibility/2006">
      <mc:Choice Requires="x14">
        <oleObject progId="MSPhotoEd.3" shapeId="4101" r:id="rId9">
          <objectPr defaultSize="0" autoPict="0" r:id="rId5">
            <anchor moveWithCells="1">
              <from>
                <xdr:col>12</xdr:col>
                <xdr:colOff>133350</xdr:colOff>
                <xdr:row>0</xdr:row>
                <xdr:rowOff>57150</xdr:rowOff>
              </from>
              <to>
                <xdr:col>17</xdr:col>
                <xdr:colOff>3305175</xdr:colOff>
                <xdr:row>2</xdr:row>
                <xdr:rowOff>0</xdr:rowOff>
              </to>
            </anchor>
          </objectPr>
        </oleObject>
      </mc:Choice>
      <mc:Fallback>
        <oleObject progId="MSPhotoEd.3" shapeId="4101" r:id="rId9"/>
      </mc:Fallback>
    </mc:AlternateContent>
    <mc:AlternateContent xmlns:mc="http://schemas.openxmlformats.org/markup-compatibility/2006">
      <mc:Choice Requires="x14">
        <oleObject progId="MSPhotoEd.3" shapeId="4102" r:id="rId10">
          <objectPr defaultSize="0" autoPict="0" r:id="rId5">
            <anchor moveWithCells="1">
              <from>
                <xdr:col>33</xdr:col>
                <xdr:colOff>38100</xdr:colOff>
                <xdr:row>0</xdr:row>
                <xdr:rowOff>9525</xdr:rowOff>
              </from>
              <to>
                <xdr:col>38</xdr:col>
                <xdr:colOff>276225</xdr:colOff>
                <xdr:row>1</xdr:row>
                <xdr:rowOff>123825</xdr:rowOff>
              </to>
            </anchor>
          </objectPr>
        </oleObject>
      </mc:Choice>
      <mc:Fallback>
        <oleObject progId="MSPhotoEd.3" shapeId="4102" r:id="rId10"/>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Meeting Action Items" ma:contentTypeID="0x0101004C081EED9C90B54F98FF06E55CA4DAAA03004808904719A2C9498881CCEDD3C893A7" ma:contentTypeVersion="19" ma:contentTypeDescription="Create a new document." ma:contentTypeScope="" ma:versionID="eeb601b49836225e999e186f62ce3fd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xmlns:ns5="214bc246-4048-405d-ad34-b6b36b47b139" targetNamespace="http://schemas.microsoft.com/office/2006/metadata/properties" ma:root="true" ma:fieldsID="b457fb61f6affffeadcd4e7e00c0f4a7" ns1:_="" ns2:_="" ns3:_="" ns4:_="" ns5:_="">
    <xsd:import namespace="http://schemas.microsoft.com/sharepoint/v3"/>
    <xsd:import namespace="fecb3a15-ec4f-4650-8ab4-18722f579a21"/>
    <xsd:import namespace="f5a7e35f-036f-43ba-9bd6-dfccb735f6f0"/>
    <xsd:import namespace="10d8d364-9265-4608-b1fe-b0d4f3e4d437"/>
    <xsd:import namespace="214bc246-4048-405d-ad34-b6b36b47b139"/>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a36c359446dc4635be72f7f662985508" minOccurs="0"/>
                <xsd:element ref="ns4:o57c2d1722274f07a03b231252c868e4" minOccurs="0"/>
                <xsd:element ref="ns4:i4a82951b3ab490b851755ba3e25ca9e" minOccurs="0"/>
                <xsd:element ref="ns4:n03e0cbd2dfe4bc3a11ca39711420a8d" minOccurs="0"/>
                <xsd:element ref="ns4:fc15642b51504e789ffe56207564b371" minOccurs="0"/>
                <xsd:element ref="ns4:l2f6599427db4c648ff6aeffe33695af" minOccurs="0"/>
                <xsd:element ref="ns4:OsfiPeerGroup" minOccurs="0"/>
                <xsd:element ref="ns4:k5f8aeaceeb7434cbd9becc33a65ad3e" minOccurs="0"/>
                <xsd:element ref="ns4:b683300b16564d45bc927e24a258e9f0" minOccurs="0"/>
                <xsd:element ref="ns4:ja696665130841b683d84761908559f5" minOccurs="0"/>
                <xsd:element ref="ns4:eed7ab1da29f40cbb57f35bd3770379c" minOccurs="0"/>
                <xsd:element ref="ns2:OsfiMeetingDate" minOccurs="0"/>
                <xsd:element ref="ns4:e56a94d62dd24742b18ef96cd90907e1" minOccurs="0"/>
                <xsd:element ref="ns4:OsfiGuidancePhase" minOccurs="0"/>
                <xsd:element ref="ns2:pd5e1fd5a7e64ff28ea28d0be5cac3eb" minOccurs="0"/>
                <xsd:element ref="ns4:OsfiMostCurrent" minOccurs="0"/>
                <xsd:element ref="ns4:OsfiGuideSection" minOccurs="0"/>
                <xsd:element ref="ns4:OsfiEffectiveYear" minOccurs="0"/>
                <xsd:element ref="ns4:jb5a842e1dfd44529b364c4fbcf68b48" minOccurs="0"/>
                <xsd:element ref="ns5: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OsfiMeetingDate" ma:index="61" nillable="true" ma:displayName="Meeting Date" ma:default="[Today]" ma:format="DateOnly" ma:internalName="OsfiMeetingDate" ma:readOnly="true">
      <xsd:simpleType>
        <xsd:restriction base="dms:DateTime"/>
      </xsd:simpleType>
    </xsd:element>
    <xsd:element name="pd5e1fd5a7e64ff28ea28d0be5cac3eb" ma:index="65"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0"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2"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i4a82951b3ab490b851755ba3e25ca9e" ma:index="4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n03e0cbd2dfe4bc3a11ca39711420a8d" ma:index="46"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48"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l2f6599427db4c648ff6aeffe33695af" ma:index="50"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52"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k5f8aeaceeb7434cbd9becc33a65ad3e" ma:index="53"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b683300b16564d45bc927e24a258e9f0" ma:index="55"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ja696665130841b683d84761908559f5" ma:index="5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eed7ab1da29f40cbb57f35bd3770379c" ma:index="59"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e56a94d62dd24742b18ef96cd90907e1" ma:index="62"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GuidancePhase" ma:index="64"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67" nillable="true" ma:displayName="Most Current" ma:default="0" ma:internalName="OsfiMostCurrent" ma:readOnly="false">
      <xsd:simpleType>
        <xsd:restriction base="dms:Boolean"/>
      </xsd:simpleType>
    </xsd:element>
    <xsd:element name="OsfiGuideSection" ma:index="68"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69"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element name="jb5a842e1dfd44529b364c4fbcf68b48" ma:index="70" nillable="true" ma:displayName="Supervisory Area_0" ma:hidden="true" ma:internalName="jb5a842e1dfd44529b364c4fbcf68b48"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14bc246-4048-405d-ad34-b6b36b47b139" elementFormDefault="qualified">
    <xsd:import namespace="http://schemas.microsoft.com/office/2006/documentManagement/types"/>
    <xsd:import namespace="http://schemas.microsoft.com/office/infopath/2007/PartnerControls"/>
    <xsd:element name="lcf76f155ced4ddcb4097134ff3c332f" ma:index="71"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 xsi:nil="true"/>
    <OsfiSensitivity xmlns="fecb3a15-ec4f-4650-8ab4-18722f579a21">Unclassified</OsfiSensitivity>
    <OsfiSent xmlns="fecb3a15-ec4f-4650-8ab4-18722f579a21" xsi:nil="true"/>
    <OsfiGuidancePhase xmlns="10d8d364-9265-4608-b1fe-b0d4f3e4d437">Draft</OsfiGuidancePhase>
    <jb5a842e1dfd44529b364c4fbcf68b48 xmlns="10d8d364-9265-4608-b1fe-b0d4f3e4d437" xsi:nil="true"/>
    <OsfiLanguage xmlns="fecb3a15-ec4f-4650-8ab4-18722f579a21">English</OsfiLanguag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764</Value>
      <Value>1004</Value>
      <Value>12</Value>
      <Value>850</Value>
      <Value>120</Value>
      <Value>1100</Value>
      <Value>771</Value>
      <Value>2963</Value>
      <Value>674</Value>
      <Value>781</Value>
      <Value>16</Value>
    </TaxCatchAll>
    <lcf76f155ced4ddcb4097134ff3c332f xmlns="214bc246-4048-405d-ad34-b6b36b47b139" xsi:nil="true"/>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
          <TermId xmlns="http://schemas.microsoft.com/office/infopath/2007/PartnerControls">18dafe99-14b5-4a79-b26f-76b727a9ead4</TermId>
        </TermInfo>
      </Terms>
    </fac5efe5e83a4438a828c68fc664b01b>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_dlc_DocId xmlns="fecb3a15-ec4f-4650-8ab4-18722f579a21">F2000-786772880-23651</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Manual of Reporting Forms and Instructions - DTI</TermName>
          <TermId xmlns="http://schemas.microsoft.com/office/infopath/2007/PartnerControls">fee43c65-76dd-4ccb-9d5b-765a9dd03e9c</TermId>
        </TermInfo>
      </Terms>
    </o57c2d1722274f07a03b231252c868e4>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fc15642b51504e789ffe56207564b371 xmlns="10d8d364-9265-4608-b1fe-b0d4f3e4d437">
      <Terms xmlns="http://schemas.microsoft.com/office/infopath/2007/PartnerControls"/>
    </fc15642b51504e789ffe56207564b371>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n03e0cbd2dfe4bc3a11ca39711420a8d xmlns="10d8d364-9265-4608-b1fe-b0d4f3e4d437">
      <Terms xmlns="http://schemas.microsoft.com/office/infopath/2007/PartnerControls"/>
    </n03e0cbd2dfe4bc3a11ca39711420a8d>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DT2 - Net Cumulative Cash Flow Return</TermName>
          <TermId xmlns="http://schemas.microsoft.com/office/infopath/2007/PartnerControls">657508b6-6542-4a8d-a5aa-8476b8e344b8</TermId>
        </TermInfo>
      </Terms>
    </b683300b16564d45bc927e24a258e9f0>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_dlc_DocIdUrl xmlns="fecb3a15-ec4f-4650-8ab4-18722f579a21">
      <Url>https://011gc.sharepoint.com/sites/eSpace-FICore/_layouts/15/DocIdRedir.aspx?ID=F2000-786772880-23651</Url>
      <Description>F2000-786772880-23651</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5a244423-8296-4638-a455-97eee7008da3" ContentTypeId="0x0101004C081EED9C90B54F98FF06E55CA4DAAA03" PreviousValue="false" LastSyncTimeStamp="2022-10-06T04:44:10.877Z"/>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6928FA6-D38F-4961-9CD4-C94DCB0D62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214bc246-4048-405d-ad34-b6b36b47b1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38023C-1FD6-4164-9E1E-3B7B69003282}">
  <ds:schemaRefs>
    <ds:schemaRef ds:uri="10d8d364-9265-4608-b1fe-b0d4f3e4d437"/>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fecb3a15-ec4f-4650-8ab4-18722f579a21"/>
    <ds:schemaRef ds:uri="http://purl.org/dc/terms/"/>
    <ds:schemaRef ds:uri="http://schemas.microsoft.com/office/2006/metadata/properties"/>
    <ds:schemaRef ds:uri="214bc246-4048-405d-ad34-b6b36b47b139"/>
    <ds:schemaRef ds:uri="f5a7e35f-036f-43ba-9bd6-dfccb735f6f0"/>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4.xml><?xml version="1.0" encoding="utf-8"?>
<ds:datastoreItem xmlns:ds="http://schemas.openxmlformats.org/officeDocument/2006/customXml" ds:itemID="{FDCCCBC0-6D03-43B7-8803-3318AE921328}">
  <ds:schemaRefs>
    <ds:schemaRef ds:uri="Microsoft.SharePoint.Taxonomy.ContentTypeSync"/>
  </ds:schemaRefs>
</ds:datastoreItem>
</file>

<file path=customXml/itemProps5.xml><?xml version="1.0" encoding="utf-8"?>
<ds:datastoreItem xmlns:ds="http://schemas.openxmlformats.org/officeDocument/2006/customXml" ds:itemID="{B0FCB552-17E2-4767-9194-7103EF225BD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Attestation</vt:lpstr>
      <vt:lpstr>1.Combined NCCF</vt:lpstr>
      <vt:lpstr>2.CAD NCCF</vt:lpstr>
      <vt:lpstr>3.USD NCCF</vt:lpstr>
      <vt:lpstr>4.EUR NCCF</vt:lpstr>
      <vt:lpstr>5.GBP NCCF</vt:lpstr>
      <vt:lpstr>6.Other(Incld) NCCF</vt:lpstr>
      <vt:lpstr>Appx 1.Ref Rates</vt:lpstr>
      <vt:lpstr>Appx 2.Instructions</vt:lpstr>
      <vt:lpstr>DCT</vt:lpstr>
      <vt:lpstr>DRT</vt:lpstr>
      <vt:lpstr>EIT</vt:lpstr>
      <vt:lpstr>'1.Combined NCCF'!Print_Area</vt:lpstr>
      <vt:lpstr>'2.CAD NCCF'!Print_Area</vt:lpstr>
      <vt:lpstr>'3.USD NCCF'!Print_Area</vt:lpstr>
      <vt:lpstr>'4.EUR NCCF'!Print_Area</vt:lpstr>
      <vt:lpstr>'5.GBP NCCF'!Print_Area</vt:lpstr>
      <vt:lpstr>'6.Other(Incld) NCCF'!Print_Area</vt:lpstr>
      <vt:lpstr>Cover!Print_Area</vt:lpstr>
      <vt:lpstr>'1.Combined NCCF'!Print_Titles</vt:lpstr>
      <vt:lpstr>'2.CAD NCCF'!Print_Titles</vt:lpstr>
      <vt:lpstr>'3.USD NCCF'!Print_Titles</vt:lpstr>
      <vt:lpstr>'4.EUR NCCF'!Print_Titles</vt:lpstr>
      <vt:lpstr>'5.GBP NCCF'!Print_Titles</vt:lpstr>
      <vt:lpstr>'6.Other(Incld) NCCF'!Print_Titles</vt:lpstr>
      <vt:lpstr>'Appx 1.Ref Rates'!Print_Titles</vt:lpstr>
      <vt:lpstr>'Appx 2.Instructions'!Print_Titles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Net Cumulative Cash Flow (NCCF) Template</dc:title>
  <dc:creator>OSFI-BSIF</dc:creator>
  <cp:lastModifiedBy>Szeto, Lily</cp:lastModifiedBy>
  <cp:lastPrinted>2019-05-13T21:01:19Z</cp:lastPrinted>
  <dcterms:created xsi:type="dcterms:W3CDTF">2014-05-16T18:33:30Z</dcterms:created>
  <dcterms:modified xsi:type="dcterms:W3CDTF">2024-11-20T20:22:20Z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0x0101004C081EED9C90B54F98FF06E55CA4DAAA03004808904719A2C9498881CCEDD3C893A7</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1100</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764</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1004</vt:lpwstr>
  </property>
  <property fmtid="{D5CDD505-2E9C-101B-9397-08002B2CF9AE}" pid="20" name="_dlc_DocIdItemGuid">
    <vt:lpwstr>0d138048-b237-43de-a9b4-8e10505a3f24</vt:lpwstr>
  </property>
  <property fmtid="{D5CDD505-2E9C-101B-9397-08002B2CF9AE}" pid="21" name="OsfiCostCentre">
    <vt:lpwstr>2963;#|18dafe99-14b5-4a79-b26f-76b727a9ead4</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1028;#Regulatory Reporting System (RRS)|6aa423d8-75f5-4e3d-9be9-a0233e2ca8da</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OsfiSupervisoryAreaMM">
    <vt:lpwstr/>
  </property>
  <property fmtid="{D5CDD505-2E9C-101B-9397-08002B2CF9AE}" pid="32" name="m96463efc3cf41bb880201d3ec29442d">
    <vt:lpwstr/>
  </property>
</Properties>
</file>